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usan\Desktop\Izvršenje financijskog plana DZ VSŽ\"/>
    </mc:Choice>
  </mc:AlternateContent>
  <xr:revisionPtr revIDLastSave="0" documentId="13_ncr:1_{B9BA9D55-C612-41DA-B3EB-A2E7179CA46F}" xr6:coauthVersionLast="47" xr6:coauthVersionMax="47" xr10:uidLastSave="{00000000-0000-0000-0000-000000000000}"/>
  <bookViews>
    <workbookView xWindow="-120" yWindow="-120" windowWidth="29040" windowHeight="15840" tabRatio="660" xr2:uid="{00000000-000D-0000-FFFF-FFFF00000000}"/>
  </bookViews>
  <sheets>
    <sheet name="SAŽETAK" sheetId="3" r:id="rId1"/>
    <sheet name="Prihodi po ekonomskoj klas" sheetId="2" r:id="rId2"/>
    <sheet name="RASHODI-ek.kl." sheetId="4" r:id="rId3"/>
    <sheet name="Prihodi po ek klas i izvorima" sheetId="1" r:id="rId4"/>
    <sheet name=" PRIHODI I RASHODI-izvori" sheetId="5" r:id="rId5"/>
    <sheet name="Prih.i rash." sheetId="9" r:id="rId6"/>
    <sheet name="RASHODI-funkcijska" sheetId="8" r:id="rId7"/>
    <sheet name="Rekapitulacija Posebni dio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79" i="5" l="1"/>
  <c r="J578" i="5"/>
  <c r="J523" i="5"/>
  <c r="J522" i="5"/>
  <c r="I523" i="5"/>
  <c r="I522" i="5"/>
  <c r="J513" i="5"/>
  <c r="J514" i="5"/>
  <c r="J515" i="5"/>
  <c r="J516" i="5"/>
  <c r="J517" i="5"/>
  <c r="J512" i="5"/>
  <c r="I513" i="5"/>
  <c r="I514" i="5"/>
  <c r="I515" i="5"/>
  <c r="I516" i="5"/>
  <c r="I517" i="5"/>
  <c r="I512" i="5"/>
  <c r="J492" i="5"/>
  <c r="J491" i="5"/>
  <c r="I492" i="5"/>
  <c r="I491" i="5"/>
  <c r="J431" i="5"/>
  <c r="J432" i="5"/>
  <c r="J430" i="5"/>
  <c r="J427" i="5"/>
  <c r="J387" i="5"/>
  <c r="J328" i="5"/>
  <c r="J329" i="5"/>
  <c r="J327" i="5"/>
  <c r="J300" i="5"/>
  <c r="J296" i="5"/>
  <c r="J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8" i="5"/>
  <c r="I309" i="5"/>
  <c r="I310" i="5"/>
  <c r="I311" i="5"/>
  <c r="I312" i="5"/>
  <c r="I313" i="5"/>
  <c r="I314" i="5"/>
  <c r="I315" i="5"/>
  <c r="I316" i="5"/>
  <c r="I317" i="5"/>
  <c r="I318" i="5"/>
  <c r="I319" i="5"/>
  <c r="I320" i="5"/>
  <c r="I321" i="5"/>
  <c r="I322" i="5"/>
  <c r="I323" i="5"/>
  <c r="I324" i="5"/>
  <c r="I325" i="5"/>
  <c r="I326" i="5"/>
  <c r="I327" i="5"/>
  <c r="I328" i="5"/>
  <c r="I329" i="5"/>
  <c r="I330" i="5"/>
  <c r="I331" i="5"/>
  <c r="I332" i="5"/>
  <c r="I333" i="5"/>
  <c r="I334" i="5"/>
  <c r="I335" i="5"/>
  <c r="I336" i="5"/>
  <c r="I337" i="5"/>
  <c r="I338" i="5"/>
  <c r="I339" i="5"/>
  <c r="I340" i="5"/>
  <c r="I341" i="5"/>
  <c r="I342" i="5"/>
  <c r="I343" i="5"/>
  <c r="I344" i="5"/>
  <c r="I345" i="5"/>
  <c r="I346" i="5"/>
  <c r="I347" i="5"/>
  <c r="I348" i="5"/>
  <c r="I349" i="5"/>
  <c r="I350" i="5"/>
  <c r="I351" i="5"/>
  <c r="I352" i="5"/>
  <c r="I353" i="5"/>
  <c r="I354" i="5"/>
  <c r="I355" i="5"/>
  <c r="I356" i="5"/>
  <c r="I357" i="5"/>
  <c r="I358" i="5"/>
  <c r="I359" i="5"/>
  <c r="I360" i="5"/>
  <c r="I361" i="5"/>
  <c r="I362" i="5"/>
  <c r="I363" i="5"/>
  <c r="I364" i="5"/>
  <c r="I365" i="5"/>
  <c r="I366" i="5"/>
  <c r="I367" i="5"/>
  <c r="I368" i="5"/>
  <c r="I369" i="5"/>
  <c r="I370" i="5"/>
  <c r="I371" i="5"/>
  <c r="I372" i="5"/>
  <c r="I373" i="5"/>
  <c r="I374" i="5"/>
  <c r="I375" i="5"/>
  <c r="I376" i="5"/>
  <c r="I377" i="5"/>
  <c r="I378" i="5"/>
  <c r="I379" i="5"/>
  <c r="I380" i="5"/>
  <c r="I381" i="5"/>
  <c r="I382" i="5"/>
  <c r="I383" i="5"/>
  <c r="I384" i="5"/>
  <c r="I385" i="5"/>
  <c r="I386" i="5"/>
  <c r="I387" i="5"/>
  <c r="I388" i="5"/>
  <c r="I389" i="5"/>
  <c r="I390" i="5"/>
  <c r="I391" i="5"/>
  <c r="I392" i="5"/>
  <c r="I393" i="5"/>
  <c r="I276" i="5"/>
  <c r="J269" i="5"/>
  <c r="J270" i="5"/>
  <c r="J268" i="5"/>
  <c r="I269" i="5"/>
  <c r="I270" i="5"/>
  <c r="I268" i="5"/>
  <c r="G17" i="8"/>
  <c r="G18" i="8"/>
  <c r="G16" i="8"/>
  <c r="H59" i="6"/>
  <c r="H60" i="6"/>
  <c r="H61" i="6"/>
  <c r="H62" i="6"/>
  <c r="H63" i="6"/>
  <c r="H58" i="6"/>
  <c r="H33" i="6"/>
  <c r="H31" i="6"/>
  <c r="G33" i="6"/>
  <c r="G31" i="6"/>
  <c r="H150" i="6"/>
  <c r="G150" i="6"/>
  <c r="H193" i="6"/>
  <c r="H409" i="6"/>
  <c r="H448" i="6"/>
  <c r="H451" i="6"/>
  <c r="H455" i="6"/>
  <c r="H461" i="6"/>
  <c r="H462" i="6"/>
  <c r="H464" i="6"/>
  <c r="H466" i="6"/>
  <c r="H467" i="6"/>
  <c r="H470" i="6"/>
  <c r="H471" i="6"/>
  <c r="H472" i="6"/>
  <c r="H474" i="6"/>
  <c r="H476" i="6"/>
  <c r="H479" i="6"/>
  <c r="H481" i="6"/>
  <c r="H482" i="6"/>
  <c r="H483" i="6"/>
  <c r="H484" i="6"/>
  <c r="H486" i="6"/>
  <c r="H487" i="6"/>
  <c r="H496" i="6"/>
  <c r="H499" i="6"/>
  <c r="H500" i="6"/>
  <c r="H502" i="6"/>
  <c r="H504" i="6"/>
  <c r="H505" i="6"/>
  <c r="H507" i="6"/>
  <c r="H509" i="6"/>
  <c r="H511" i="6"/>
  <c r="H682" i="6"/>
  <c r="G682" i="6"/>
  <c r="H668" i="6"/>
  <c r="H669" i="6"/>
  <c r="H670" i="6"/>
  <c r="H671" i="6"/>
  <c r="H674" i="6"/>
  <c r="G668" i="6"/>
  <c r="G669" i="6"/>
  <c r="G670" i="6"/>
  <c r="G671" i="6"/>
  <c r="G674" i="6"/>
  <c r="H649" i="6"/>
  <c r="H650" i="6"/>
  <c r="G649" i="6"/>
  <c r="G650" i="6"/>
  <c r="G492" i="5"/>
  <c r="G491" i="5" s="1"/>
  <c r="F492" i="5"/>
  <c r="F118" i="6"/>
  <c r="F88" i="6"/>
  <c r="F87" i="6"/>
  <c r="F86" i="6"/>
  <c r="F85" i="6"/>
  <c r="F70" i="6"/>
  <c r="F480" i="6"/>
  <c r="H480" i="6" s="1"/>
  <c r="F491" i="5" l="1"/>
  <c r="F621" i="6"/>
  <c r="F13" i="6" s="1"/>
  <c r="F91" i="6"/>
  <c r="H91" i="6" s="1"/>
  <c r="F90" i="6"/>
  <c r="H90" i="6" s="1"/>
  <c r="E648" i="6"/>
  <c r="F648" i="6"/>
  <c r="D648" i="6"/>
  <c r="F651" i="6"/>
  <c r="F92" i="6"/>
  <c r="H92" i="6" s="1"/>
  <c r="F655" i="6"/>
  <c r="F123" i="6" s="1"/>
  <c r="F83" i="6"/>
  <c r="F81" i="6"/>
  <c r="G523" i="5"/>
  <c r="G522" i="5" s="1"/>
  <c r="H523" i="5"/>
  <c r="F523" i="5"/>
  <c r="F522" i="5" s="1"/>
  <c r="F43" i="6"/>
  <c r="F30" i="6"/>
  <c r="F29" i="6" s="1"/>
  <c r="F27" i="6"/>
  <c r="G517" i="5"/>
  <c r="G516" i="5" s="1"/>
  <c r="G515" i="5" s="1"/>
  <c r="H517" i="5"/>
  <c r="H516" i="5" s="1"/>
  <c r="F517" i="5"/>
  <c r="F516" i="5" s="1"/>
  <c r="F515" i="5" s="1"/>
  <c r="G514" i="5"/>
  <c r="G513" i="5" s="1"/>
  <c r="G512" i="5" s="1"/>
  <c r="H514" i="5"/>
  <c r="F514" i="5"/>
  <c r="F513" i="5" s="1"/>
  <c r="F512" i="5" s="1"/>
  <c r="F134" i="6"/>
  <c r="F216" i="6"/>
  <c r="F208" i="6"/>
  <c r="F205" i="6"/>
  <c r="F201" i="6"/>
  <c r="F200" i="6"/>
  <c r="F100" i="6"/>
  <c r="F161" i="6"/>
  <c r="F160" i="6"/>
  <c r="F130" i="6"/>
  <c r="F129" i="6"/>
  <c r="F122" i="6"/>
  <c r="F120" i="6"/>
  <c r="F114" i="6"/>
  <c r="F111" i="6"/>
  <c r="F102" i="6"/>
  <c r="F73" i="6"/>
  <c r="F71" i="6"/>
  <c r="F68" i="6"/>
  <c r="F67" i="6"/>
  <c r="F65" i="6"/>
  <c r="F41" i="6"/>
  <c r="F40" i="6"/>
  <c r="F146" i="6"/>
  <c r="G387" i="5"/>
  <c r="H387" i="5"/>
  <c r="F387" i="5"/>
  <c r="F143" i="6"/>
  <c r="F139" i="6"/>
  <c r="F121" i="6"/>
  <c r="F116" i="6"/>
  <c r="F113" i="6"/>
  <c r="F95" i="6"/>
  <c r="F82" i="6"/>
  <c r="F75" i="6"/>
  <c r="F72" i="6"/>
  <c r="F51" i="6"/>
  <c r="F46" i="6"/>
  <c r="F45" i="6"/>
  <c r="F39" i="6"/>
  <c r="H276" i="5" s="1"/>
  <c r="G276" i="5"/>
  <c r="F87" i="4" s="1"/>
  <c r="F276" i="5"/>
  <c r="E87" i="4" s="1"/>
  <c r="F38" i="6"/>
  <c r="G268" i="5"/>
  <c r="F79" i="4" s="1"/>
  <c r="H268" i="5"/>
  <c r="G79" i="4" s="1"/>
  <c r="F268" i="5"/>
  <c r="E29" i="6"/>
  <c r="F26" i="6"/>
  <c r="F25" i="6"/>
  <c r="F24" i="6"/>
  <c r="F22" i="6"/>
  <c r="F17" i="6"/>
  <c r="H648" i="6" l="1"/>
  <c r="G648" i="6"/>
  <c r="H492" i="5"/>
  <c r="G651" i="6"/>
  <c r="H651" i="6"/>
  <c r="H522" i="5"/>
  <c r="H513" i="5"/>
  <c r="H512" i="5" s="1"/>
  <c r="H515" i="5"/>
  <c r="G87" i="4"/>
  <c r="E79" i="4"/>
  <c r="H491" i="5" l="1"/>
  <c r="G58" i="5" l="1"/>
  <c r="H58" i="5"/>
  <c r="F58" i="5"/>
  <c r="G51" i="5"/>
  <c r="H51" i="5"/>
  <c r="F51" i="5"/>
  <c r="G106" i="5"/>
  <c r="H106" i="5"/>
  <c r="F106" i="5"/>
  <c r="G102" i="5"/>
  <c r="F272" i="4" s="1"/>
  <c r="H102" i="5"/>
  <c r="G272" i="4" s="1"/>
  <c r="F102" i="5"/>
  <c r="E272" i="4" s="1"/>
  <c r="G99" i="5"/>
  <c r="H99" i="5"/>
  <c r="F99" i="5"/>
  <c r="G96" i="5"/>
  <c r="H96" i="5"/>
  <c r="J96" i="5" s="1"/>
  <c r="F96" i="5"/>
  <c r="G94" i="5"/>
  <c r="H94" i="5"/>
  <c r="F94" i="5"/>
  <c r="G92" i="5"/>
  <c r="H92" i="5"/>
  <c r="F92" i="5"/>
  <c r="G89" i="5"/>
  <c r="H89" i="5"/>
  <c r="G90" i="5"/>
  <c r="H90" i="5"/>
  <c r="J90" i="5" s="1"/>
  <c r="F90" i="5"/>
  <c r="F89" i="5"/>
  <c r="G87" i="5"/>
  <c r="F256" i="4" s="1"/>
  <c r="H87" i="5"/>
  <c r="F87" i="5"/>
  <c r="E256" i="4" s="1"/>
  <c r="G84" i="5"/>
  <c r="H84" i="5"/>
  <c r="G85" i="5"/>
  <c r="H85" i="5"/>
  <c r="J85" i="5" s="1"/>
  <c r="F85" i="5"/>
  <c r="F84" i="5"/>
  <c r="G81" i="5"/>
  <c r="F249" i="4" s="1"/>
  <c r="H81" i="5"/>
  <c r="F81" i="5"/>
  <c r="E249" i="4" s="1"/>
  <c r="G77" i="5"/>
  <c r="H77" i="5"/>
  <c r="F77" i="5"/>
  <c r="E503" i="6"/>
  <c r="F503" i="6"/>
  <c r="D503" i="6"/>
  <c r="E485" i="6"/>
  <c r="F485" i="6"/>
  <c r="H485" i="6" s="1"/>
  <c r="D485" i="6"/>
  <c r="G482" i="6"/>
  <c r="E478" i="6"/>
  <c r="F478" i="6"/>
  <c r="H478" i="6" s="1"/>
  <c r="G249" i="4" l="1"/>
  <c r="J81" i="5"/>
  <c r="G256" i="4"/>
  <c r="J87" i="5"/>
  <c r="J89" i="5"/>
  <c r="I89" i="5"/>
  <c r="I51" i="5"/>
  <c r="H503" i="6"/>
  <c r="J84" i="5"/>
  <c r="G88" i="5"/>
  <c r="F88" i="5"/>
  <c r="H88" i="5"/>
  <c r="I583" i="5"/>
  <c r="I429" i="5"/>
  <c r="I53" i="5"/>
  <c r="J53" i="5" s="1"/>
  <c r="I55" i="5"/>
  <c r="J55" i="5" s="1"/>
  <c r="F17" i="8"/>
  <c r="F18" i="8"/>
  <c r="G481" i="6"/>
  <c r="G483" i="6"/>
  <c r="G484" i="6"/>
  <c r="G480" i="6"/>
  <c r="G448" i="6"/>
  <c r="G451" i="6"/>
  <c r="G409" i="6"/>
  <c r="G411" i="6"/>
  <c r="G193" i="6"/>
  <c r="G91" i="6"/>
  <c r="G90" i="6"/>
  <c r="G63" i="6"/>
  <c r="G59" i="6"/>
  <c r="G58" i="6"/>
  <c r="G307" i="6" l="1"/>
  <c r="F18" i="5"/>
  <c r="F17" i="5" s="1"/>
  <c r="F16" i="5" s="1"/>
  <c r="G18" i="5"/>
  <c r="G17" i="5" s="1"/>
  <c r="G16" i="5" s="1"/>
  <c r="H18" i="5"/>
  <c r="E18" i="5"/>
  <c r="E17" i="5" s="1"/>
  <c r="E16" i="5" s="1"/>
  <c r="H21" i="5"/>
  <c r="C450" i="6"/>
  <c r="C449" i="6" s="1"/>
  <c r="D450" i="6"/>
  <c r="D449" i="6" s="1"/>
  <c r="E450" i="6"/>
  <c r="E449" i="6" s="1"/>
  <c r="F450" i="6"/>
  <c r="H450" i="6" s="1"/>
  <c r="D447" i="6"/>
  <c r="D446" i="6" s="1"/>
  <c r="E447" i="6"/>
  <c r="E446" i="6" s="1"/>
  <c r="F447" i="6"/>
  <c r="C447" i="6"/>
  <c r="C446" i="6" s="1"/>
  <c r="F579" i="5"/>
  <c r="F578" i="5" s="1"/>
  <c r="G579" i="5"/>
  <c r="G578" i="5" s="1"/>
  <c r="H579" i="5"/>
  <c r="E579" i="5"/>
  <c r="E578" i="5" s="1"/>
  <c r="D408" i="6"/>
  <c r="E408" i="6"/>
  <c r="F408" i="6"/>
  <c r="C408" i="6"/>
  <c r="G92" i="6"/>
  <c r="F76" i="6"/>
  <c r="H408" i="6" l="1"/>
  <c r="H447" i="6"/>
  <c r="G408" i="6"/>
  <c r="I18" i="5"/>
  <c r="J18" i="5"/>
  <c r="G450" i="6"/>
  <c r="F446" i="6"/>
  <c r="G447" i="6"/>
  <c r="D445" i="6"/>
  <c r="I579" i="5"/>
  <c r="H17" i="5"/>
  <c r="C445" i="6"/>
  <c r="C444" i="6" s="1"/>
  <c r="C443" i="6" s="1"/>
  <c r="E445" i="6"/>
  <c r="F449" i="6"/>
  <c r="H449" i="6" s="1"/>
  <c r="H578" i="5"/>
  <c r="I578" i="5" s="1"/>
  <c r="G446" i="6" l="1"/>
  <c r="H446" i="6"/>
  <c r="I17" i="5"/>
  <c r="J17" i="5"/>
  <c r="G449" i="6"/>
  <c r="H16" i="5"/>
  <c r="F445" i="6"/>
  <c r="F138" i="6"/>
  <c r="F131" i="6"/>
  <c r="F329" i="5"/>
  <c r="G329" i="5"/>
  <c r="H329" i="5"/>
  <c r="E329" i="5"/>
  <c r="F328" i="5"/>
  <c r="E140" i="4" s="1"/>
  <c r="G328" i="5"/>
  <c r="F140" i="4" s="1"/>
  <c r="H328" i="5"/>
  <c r="E328" i="5"/>
  <c r="D140" i="4" s="1"/>
  <c r="F327" i="5"/>
  <c r="E139" i="4" s="1"/>
  <c r="G327" i="5"/>
  <c r="F139" i="4" s="1"/>
  <c r="H327" i="5"/>
  <c r="E327" i="5"/>
  <c r="D139" i="4" s="1"/>
  <c r="C89" i="6"/>
  <c r="E89" i="6"/>
  <c r="F89" i="6"/>
  <c r="F296" i="5"/>
  <c r="E108" i="4" s="1"/>
  <c r="G296" i="5"/>
  <c r="H296" i="5"/>
  <c r="E296" i="5"/>
  <c r="D108" i="4" s="1"/>
  <c r="F44" i="6"/>
  <c r="F602" i="6"/>
  <c r="G445" i="6" l="1"/>
  <c r="H445" i="6"/>
  <c r="I16" i="5"/>
  <c r="J16" i="5"/>
  <c r="G139" i="4"/>
  <c r="G108" i="4"/>
  <c r="G140" i="4"/>
  <c r="F108" i="4"/>
  <c r="E432" i="5"/>
  <c r="E431" i="5" s="1"/>
  <c r="F432" i="5"/>
  <c r="G432" i="5"/>
  <c r="F196" i="6"/>
  <c r="H196" i="6" s="1"/>
  <c r="C195" i="6"/>
  <c r="D195" i="6"/>
  <c r="E195" i="6"/>
  <c r="F207" i="6"/>
  <c r="G200" i="6"/>
  <c r="F592" i="6"/>
  <c r="F586" i="6"/>
  <c r="F369" i="6"/>
  <c r="F270" i="6"/>
  <c r="F74" i="6"/>
  <c r="F69" i="6"/>
  <c r="F42" i="6"/>
  <c r="E138" i="6"/>
  <c r="H13" i="6"/>
  <c r="G14" i="6"/>
  <c r="H14" i="6"/>
  <c r="G15" i="6"/>
  <c r="H15" i="6"/>
  <c r="H17" i="6"/>
  <c r="G19" i="6"/>
  <c r="H19" i="6"/>
  <c r="H22" i="6"/>
  <c r="G23" i="6"/>
  <c r="H23" i="6"/>
  <c r="H24" i="6"/>
  <c r="H25" i="6"/>
  <c r="H26" i="6"/>
  <c r="H27" i="6"/>
  <c r="H30" i="6"/>
  <c r="H37" i="6"/>
  <c r="H38" i="6"/>
  <c r="H40" i="6"/>
  <c r="G41" i="6"/>
  <c r="H41" i="6"/>
  <c r="H43" i="6"/>
  <c r="H45" i="6"/>
  <c r="H46" i="6"/>
  <c r="G48" i="6"/>
  <c r="H48" i="6"/>
  <c r="H51" i="6"/>
  <c r="H52" i="6"/>
  <c r="H53" i="6"/>
  <c r="G54" i="6"/>
  <c r="H54" i="6"/>
  <c r="G55" i="6"/>
  <c r="H55" i="6"/>
  <c r="G56" i="6"/>
  <c r="H56" i="6"/>
  <c r="G60" i="6"/>
  <c r="G61" i="6"/>
  <c r="G62" i="6"/>
  <c r="H65" i="6"/>
  <c r="G66" i="6"/>
  <c r="H66" i="6"/>
  <c r="H67" i="6"/>
  <c r="H68" i="6"/>
  <c r="G70" i="6"/>
  <c r="H70" i="6"/>
  <c r="G71" i="6"/>
  <c r="H71" i="6"/>
  <c r="H72" i="6"/>
  <c r="H73" i="6"/>
  <c r="H75" i="6"/>
  <c r="G76" i="6"/>
  <c r="H76" i="6"/>
  <c r="H78" i="6"/>
  <c r="H81" i="6"/>
  <c r="H82" i="6"/>
  <c r="H83" i="6"/>
  <c r="H85" i="6"/>
  <c r="H86" i="6"/>
  <c r="H87" i="6"/>
  <c r="G88" i="6"/>
  <c r="H88" i="6"/>
  <c r="H93" i="6"/>
  <c r="H95" i="6"/>
  <c r="H96" i="6"/>
  <c r="H97" i="6"/>
  <c r="H98" i="6"/>
  <c r="G99" i="6"/>
  <c r="H99" i="6"/>
  <c r="H100" i="6"/>
  <c r="G101" i="6"/>
  <c r="H101" i="6"/>
  <c r="H102" i="6"/>
  <c r="G104" i="6"/>
  <c r="H104" i="6"/>
  <c r="G105" i="6"/>
  <c r="H105" i="6"/>
  <c r="H106" i="6"/>
  <c r="G108" i="6"/>
  <c r="H108" i="6"/>
  <c r="G109" i="6"/>
  <c r="H109" i="6"/>
  <c r="G110" i="6"/>
  <c r="H110" i="6"/>
  <c r="H111" i="6"/>
  <c r="H113" i="6"/>
  <c r="H114" i="6"/>
  <c r="G115" i="6"/>
  <c r="H115" i="6"/>
  <c r="H116" i="6"/>
  <c r="G118" i="6"/>
  <c r="H118" i="6"/>
  <c r="G120" i="6"/>
  <c r="H120" i="6"/>
  <c r="H121" i="6"/>
  <c r="H122" i="6"/>
  <c r="H123" i="6"/>
  <c r="G126" i="6"/>
  <c r="H126" i="6"/>
  <c r="H129" i="6"/>
  <c r="H130" i="6"/>
  <c r="G132" i="6"/>
  <c r="H132" i="6"/>
  <c r="G134" i="6"/>
  <c r="H134" i="6"/>
  <c r="H137" i="6"/>
  <c r="H139" i="6"/>
  <c r="H140" i="6"/>
  <c r="H141" i="6"/>
  <c r="G143" i="6"/>
  <c r="H143" i="6"/>
  <c r="H145" i="6"/>
  <c r="G147" i="6"/>
  <c r="H147" i="6"/>
  <c r="H148" i="6"/>
  <c r="H149" i="6"/>
  <c r="H151" i="6"/>
  <c r="G153" i="6"/>
  <c r="H153" i="6"/>
  <c r="G155" i="6"/>
  <c r="H155" i="6"/>
  <c r="H156" i="6"/>
  <c r="G160" i="6"/>
  <c r="H160" i="6"/>
  <c r="H161" i="6"/>
  <c r="G162" i="6"/>
  <c r="H162" i="6"/>
  <c r="G164" i="6"/>
  <c r="H164" i="6"/>
  <c r="G165" i="6"/>
  <c r="H165" i="6"/>
  <c r="H166" i="6"/>
  <c r="G167" i="6"/>
  <c r="H167" i="6"/>
  <c r="G169" i="6"/>
  <c r="H169" i="6"/>
  <c r="G172" i="6"/>
  <c r="H172" i="6"/>
  <c r="G176" i="6"/>
  <c r="H176" i="6"/>
  <c r="G177" i="6"/>
  <c r="H177" i="6"/>
  <c r="G180" i="6"/>
  <c r="H180" i="6"/>
  <c r="G182" i="6"/>
  <c r="H182" i="6"/>
  <c r="G183" i="6"/>
  <c r="H183" i="6"/>
  <c r="H185" i="6"/>
  <c r="G186" i="6"/>
  <c r="H186" i="6"/>
  <c r="G188" i="6"/>
  <c r="H188" i="6"/>
  <c r="G201" i="6"/>
  <c r="H201" i="6"/>
  <c r="G202" i="6"/>
  <c r="H202" i="6"/>
  <c r="G203" i="6"/>
  <c r="H203" i="6"/>
  <c r="G205" i="6"/>
  <c r="H205" i="6"/>
  <c r="G206" i="6"/>
  <c r="H206" i="6"/>
  <c r="G209" i="6"/>
  <c r="H209" i="6"/>
  <c r="G211" i="6"/>
  <c r="H211" i="6"/>
  <c r="G213" i="6"/>
  <c r="H213" i="6"/>
  <c r="G216" i="6"/>
  <c r="H216" i="6"/>
  <c r="G218" i="6"/>
  <c r="H218" i="6"/>
  <c r="G222" i="6"/>
  <c r="H222" i="6"/>
  <c r="G224" i="6"/>
  <c r="H224" i="6"/>
  <c r="H230" i="6"/>
  <c r="G231" i="6"/>
  <c r="H231" i="6"/>
  <c r="G232" i="6"/>
  <c r="H232" i="6"/>
  <c r="G234" i="6"/>
  <c r="H234" i="6"/>
  <c r="G237" i="6"/>
  <c r="H237" i="6"/>
  <c r="G238" i="6"/>
  <c r="H238" i="6"/>
  <c r="G239" i="6"/>
  <c r="H239" i="6"/>
  <c r="G240" i="6"/>
  <c r="H240" i="6"/>
  <c r="G241" i="6"/>
  <c r="H241" i="6"/>
  <c r="H242" i="6"/>
  <c r="H245" i="6"/>
  <c r="G249" i="6"/>
  <c r="H249" i="6"/>
  <c r="G250" i="6"/>
  <c r="H250" i="6"/>
  <c r="H251" i="6"/>
  <c r="G252" i="6"/>
  <c r="H252" i="6"/>
  <c r="H254" i="6"/>
  <c r="G255" i="6"/>
  <c r="H255" i="6"/>
  <c r="G257" i="6"/>
  <c r="H257" i="6"/>
  <c r="G258" i="6"/>
  <c r="H258" i="6"/>
  <c r="G259" i="6"/>
  <c r="H259" i="6"/>
  <c r="H262" i="6"/>
  <c r="G264" i="6"/>
  <c r="H264" i="6"/>
  <c r="G265" i="6"/>
  <c r="H265" i="6"/>
  <c r="G267" i="6"/>
  <c r="H267" i="6"/>
  <c r="G268" i="6"/>
  <c r="H268" i="6"/>
  <c r="G269" i="6"/>
  <c r="H269" i="6"/>
  <c r="G271" i="6"/>
  <c r="H271" i="6"/>
  <c r="G272" i="6"/>
  <c r="H272" i="6"/>
  <c r="G273" i="6"/>
  <c r="H273" i="6"/>
  <c r="G276" i="6"/>
  <c r="H276" i="6"/>
  <c r="G277" i="6"/>
  <c r="H277" i="6"/>
  <c r="G278" i="6"/>
  <c r="H278" i="6"/>
  <c r="G280" i="6"/>
  <c r="H280" i="6"/>
  <c r="G281" i="6"/>
  <c r="H281" i="6"/>
  <c r="G284" i="6"/>
  <c r="H284" i="6"/>
  <c r="G285" i="6"/>
  <c r="H285" i="6"/>
  <c r="G286" i="6"/>
  <c r="H286" i="6"/>
  <c r="G288" i="6"/>
  <c r="H288" i="6"/>
  <c r="H290" i="6"/>
  <c r="G291" i="6"/>
  <c r="H291" i="6"/>
  <c r="G292" i="6"/>
  <c r="H292" i="6"/>
  <c r="G294" i="6"/>
  <c r="H294" i="6"/>
  <c r="G295" i="6"/>
  <c r="H295" i="6"/>
  <c r="G297" i="6"/>
  <c r="H297" i="6"/>
  <c r="G298" i="6"/>
  <c r="H298" i="6"/>
  <c r="H299" i="6"/>
  <c r="G302" i="6"/>
  <c r="H302" i="6"/>
  <c r="G303" i="6"/>
  <c r="H303" i="6"/>
  <c r="G305" i="6"/>
  <c r="H305" i="6"/>
  <c r="H307" i="6"/>
  <c r="G310" i="6"/>
  <c r="H310" i="6"/>
  <c r="G311" i="6"/>
  <c r="H311" i="6"/>
  <c r="H313" i="6"/>
  <c r="G315" i="6"/>
  <c r="H315" i="6"/>
  <c r="G317" i="6"/>
  <c r="H317" i="6"/>
  <c r="G318" i="6"/>
  <c r="H318" i="6"/>
  <c r="G319" i="6"/>
  <c r="H319" i="6"/>
  <c r="G323" i="6"/>
  <c r="H323" i="6"/>
  <c r="G324" i="6"/>
  <c r="H324" i="6"/>
  <c r="G325" i="6"/>
  <c r="H325" i="6"/>
  <c r="G327" i="6"/>
  <c r="H327" i="6"/>
  <c r="G330" i="6"/>
  <c r="H330" i="6"/>
  <c r="G333" i="6"/>
  <c r="H333" i="6"/>
  <c r="G336" i="6"/>
  <c r="H336" i="6"/>
  <c r="G337" i="6"/>
  <c r="H337" i="6"/>
  <c r="G339" i="6"/>
  <c r="H339" i="6"/>
  <c r="G343" i="6"/>
  <c r="H343" i="6"/>
  <c r="G346" i="6"/>
  <c r="H346" i="6"/>
  <c r="G348" i="6"/>
  <c r="H348" i="6"/>
  <c r="G349" i="6"/>
  <c r="H349" i="6"/>
  <c r="G350" i="6"/>
  <c r="H350" i="6"/>
  <c r="G351" i="6"/>
  <c r="H351" i="6"/>
  <c r="G352" i="6"/>
  <c r="H352" i="6"/>
  <c r="G353" i="6"/>
  <c r="H353" i="6"/>
  <c r="G355" i="6"/>
  <c r="H355" i="6"/>
  <c r="G357" i="6"/>
  <c r="H357" i="6"/>
  <c r="G363" i="6"/>
  <c r="H363" i="6"/>
  <c r="G364" i="6"/>
  <c r="H364" i="6"/>
  <c r="G365" i="6"/>
  <c r="H365" i="6"/>
  <c r="G367" i="6"/>
  <c r="H367" i="6"/>
  <c r="G370" i="6"/>
  <c r="H370" i="6"/>
  <c r="G373" i="6"/>
  <c r="H373" i="6"/>
  <c r="G374" i="6"/>
  <c r="H374" i="6"/>
  <c r="G375" i="6"/>
  <c r="H375" i="6"/>
  <c r="G378" i="6"/>
  <c r="H378" i="6"/>
  <c r="G379" i="6"/>
  <c r="H379" i="6"/>
  <c r="G381" i="6"/>
  <c r="H381" i="6"/>
  <c r="G384" i="6"/>
  <c r="H384" i="6"/>
  <c r="G388" i="6"/>
  <c r="H388" i="6"/>
  <c r="G389" i="6"/>
  <c r="H389" i="6"/>
  <c r="G390" i="6"/>
  <c r="H390" i="6"/>
  <c r="G392" i="6"/>
  <c r="H392" i="6"/>
  <c r="G393" i="6"/>
  <c r="H393" i="6"/>
  <c r="G394" i="6"/>
  <c r="H394" i="6"/>
  <c r="G395" i="6"/>
  <c r="H395" i="6"/>
  <c r="G396" i="6"/>
  <c r="H396" i="6"/>
  <c r="G397" i="6"/>
  <c r="H397" i="6"/>
  <c r="G398" i="6"/>
  <c r="H398" i="6"/>
  <c r="G399" i="6"/>
  <c r="H399" i="6"/>
  <c r="G400" i="6"/>
  <c r="H400" i="6"/>
  <c r="G406" i="6"/>
  <c r="H406" i="6"/>
  <c r="G407" i="6"/>
  <c r="H407" i="6"/>
  <c r="H411" i="6"/>
  <c r="G414" i="6"/>
  <c r="H414" i="6"/>
  <c r="G418" i="6"/>
  <c r="H418" i="6"/>
  <c r="G419" i="6"/>
  <c r="H419" i="6"/>
  <c r="G420" i="6"/>
  <c r="H420" i="6"/>
  <c r="G425" i="6"/>
  <c r="H425" i="6"/>
  <c r="G426" i="6"/>
  <c r="H426" i="6"/>
  <c r="G428" i="6"/>
  <c r="H428" i="6"/>
  <c r="G430" i="6"/>
  <c r="H430" i="6"/>
  <c r="H433" i="6"/>
  <c r="G437" i="6"/>
  <c r="H437" i="6"/>
  <c r="G439" i="6"/>
  <c r="H439" i="6"/>
  <c r="G440" i="6"/>
  <c r="H440" i="6"/>
  <c r="G442" i="6"/>
  <c r="H442" i="6"/>
  <c r="G455" i="6"/>
  <c r="G461" i="6"/>
  <c r="G462" i="6"/>
  <c r="G464" i="6"/>
  <c r="G466" i="6"/>
  <c r="G467" i="6"/>
  <c r="G470" i="6"/>
  <c r="G471" i="6"/>
  <c r="G472" i="6"/>
  <c r="G474" i="6"/>
  <c r="G476" i="6"/>
  <c r="G486" i="6"/>
  <c r="G492" i="6"/>
  <c r="H492" i="6"/>
  <c r="G496" i="6"/>
  <c r="G499" i="6"/>
  <c r="G500" i="6"/>
  <c r="G502" i="6"/>
  <c r="G505" i="6"/>
  <c r="G507" i="6"/>
  <c r="G509" i="6"/>
  <c r="G511" i="6"/>
  <c r="G514" i="6"/>
  <c r="H514" i="6"/>
  <c r="G517" i="6"/>
  <c r="H517" i="6"/>
  <c r="G521" i="6"/>
  <c r="H521" i="6"/>
  <c r="G528" i="6"/>
  <c r="H528" i="6"/>
  <c r="G530" i="6"/>
  <c r="H530" i="6"/>
  <c r="G533" i="6"/>
  <c r="H533" i="6"/>
  <c r="G536" i="6"/>
  <c r="H536" i="6"/>
  <c r="G538" i="6"/>
  <c r="H538" i="6"/>
  <c r="G540" i="6"/>
  <c r="H540" i="6"/>
  <c r="G547" i="6"/>
  <c r="H547" i="6"/>
  <c r="G549" i="6"/>
  <c r="H549" i="6"/>
  <c r="G552" i="6"/>
  <c r="H552" i="6"/>
  <c r="G556" i="6"/>
  <c r="H556" i="6"/>
  <c r="G557" i="6"/>
  <c r="H557" i="6"/>
  <c r="G558" i="6"/>
  <c r="H558" i="6"/>
  <c r="G560" i="6"/>
  <c r="H560" i="6"/>
  <c r="G563" i="6"/>
  <c r="H563" i="6"/>
  <c r="G565" i="6"/>
  <c r="H565" i="6"/>
  <c r="G568" i="6"/>
  <c r="H568" i="6"/>
  <c r="G570" i="6"/>
  <c r="H570" i="6"/>
  <c r="G577" i="6"/>
  <c r="H577" i="6"/>
  <c r="G584" i="6"/>
  <c r="H584" i="6"/>
  <c r="G587" i="6"/>
  <c r="H587" i="6"/>
  <c r="G588" i="6"/>
  <c r="H588" i="6"/>
  <c r="G589" i="6"/>
  <c r="H589" i="6"/>
  <c r="G590" i="6"/>
  <c r="H590" i="6"/>
  <c r="G593" i="6"/>
  <c r="H593" i="6"/>
  <c r="G597" i="6"/>
  <c r="H597" i="6"/>
  <c r="G598" i="6"/>
  <c r="H598" i="6"/>
  <c r="G599" i="6"/>
  <c r="H599" i="6"/>
  <c r="G601" i="6"/>
  <c r="H601" i="6"/>
  <c r="G603" i="6"/>
  <c r="H603" i="6"/>
  <c r="G605" i="6"/>
  <c r="H605" i="6"/>
  <c r="G608" i="6"/>
  <c r="H608" i="6"/>
  <c r="G610" i="6"/>
  <c r="H610" i="6"/>
  <c r="G614" i="6"/>
  <c r="H614" i="6"/>
  <c r="G621" i="6"/>
  <c r="H621" i="6"/>
  <c r="G624" i="6"/>
  <c r="H624" i="6"/>
  <c r="G625" i="6"/>
  <c r="H625" i="6"/>
  <c r="G628" i="6"/>
  <c r="H628" i="6"/>
  <c r="G632" i="6"/>
  <c r="H632" i="6"/>
  <c r="G633" i="6"/>
  <c r="H633" i="6"/>
  <c r="G634" i="6"/>
  <c r="H634" i="6"/>
  <c r="G636" i="6"/>
  <c r="H636" i="6"/>
  <c r="G638" i="6"/>
  <c r="H638" i="6"/>
  <c r="G641" i="6"/>
  <c r="H641" i="6"/>
  <c r="G642" i="6"/>
  <c r="H642" i="6"/>
  <c r="G644" i="6"/>
  <c r="H644" i="6"/>
  <c r="G647" i="6"/>
  <c r="H647" i="6"/>
  <c r="G653" i="6"/>
  <c r="H653" i="6"/>
  <c r="G655" i="6"/>
  <c r="H655" i="6"/>
  <c r="G658" i="6"/>
  <c r="H658" i="6"/>
  <c r="G665" i="6"/>
  <c r="H665" i="6"/>
  <c r="G678" i="6"/>
  <c r="H678" i="6"/>
  <c r="G679" i="6"/>
  <c r="H679" i="6"/>
  <c r="G680" i="6"/>
  <c r="H680" i="6"/>
  <c r="G684" i="6"/>
  <c r="H684" i="6"/>
  <c r="G685" i="6"/>
  <c r="H685" i="6"/>
  <c r="G687" i="6"/>
  <c r="H687" i="6"/>
  <c r="G690" i="6"/>
  <c r="H690" i="6"/>
  <c r="G692" i="6"/>
  <c r="H692" i="6"/>
  <c r="G694" i="6"/>
  <c r="H694" i="6"/>
  <c r="G697" i="6"/>
  <c r="H697" i="6"/>
  <c r="G703" i="6"/>
  <c r="H703" i="6"/>
  <c r="G704" i="6"/>
  <c r="H704" i="6"/>
  <c r="G706" i="6"/>
  <c r="H706" i="6"/>
  <c r="G709" i="6"/>
  <c r="H709" i="6"/>
  <c r="G711" i="6"/>
  <c r="H711" i="6"/>
  <c r="G712" i="6"/>
  <c r="H712" i="6"/>
  <c r="G714" i="6"/>
  <c r="H714" i="6"/>
  <c r="G715" i="6"/>
  <c r="H715" i="6"/>
  <c r="G717" i="6"/>
  <c r="H717" i="6"/>
  <c r="G719" i="6"/>
  <c r="H719" i="6"/>
  <c r="G720" i="6"/>
  <c r="H720" i="6"/>
  <c r="G721" i="6"/>
  <c r="H721" i="6"/>
  <c r="G724" i="6"/>
  <c r="H724" i="6"/>
  <c r="G729" i="6"/>
  <c r="H729" i="6"/>
  <c r="G730" i="6"/>
  <c r="H730" i="6"/>
  <c r="G732" i="6"/>
  <c r="H732" i="6"/>
  <c r="G734" i="6"/>
  <c r="H734" i="6"/>
  <c r="G736" i="6"/>
  <c r="H736" i="6"/>
  <c r="G740" i="6"/>
  <c r="H740" i="6"/>
  <c r="G745" i="6"/>
  <c r="H745" i="6"/>
  <c r="G746" i="6"/>
  <c r="H746" i="6"/>
  <c r="G747" i="6"/>
  <c r="H747" i="6"/>
  <c r="G751" i="6"/>
  <c r="H751" i="6"/>
  <c r="G752" i="6"/>
  <c r="H752" i="6"/>
  <c r="G754" i="6"/>
  <c r="H754" i="6"/>
  <c r="G431" i="5" l="1"/>
  <c r="F245" i="4"/>
  <c r="F431" i="5"/>
  <c r="E245" i="4"/>
  <c r="G196" i="6"/>
  <c r="H208" i="6"/>
  <c r="H432" i="5"/>
  <c r="G245" i="4" s="1"/>
  <c r="G208" i="6"/>
  <c r="F195" i="6"/>
  <c r="H200" i="6"/>
  <c r="D11" i="2"/>
  <c r="D15" i="2"/>
  <c r="D14" i="2" s="1"/>
  <c r="D13" i="2" s="1"/>
  <c r="D19" i="2"/>
  <c r="D18" i="2" s="1"/>
  <c r="D17" i="2" s="1"/>
  <c r="D22" i="2"/>
  <c r="D21" i="2" s="1"/>
  <c r="D24" i="2"/>
  <c r="D23" i="2" s="1"/>
  <c r="D27" i="2"/>
  <c r="D26" i="2" s="1"/>
  <c r="D29" i="2"/>
  <c r="D28" i="2" s="1"/>
  <c r="D32" i="2"/>
  <c r="D31" i="2" s="1"/>
  <c r="D30" i="2" s="1"/>
  <c r="D36" i="2"/>
  <c r="D35" i="2" s="1"/>
  <c r="D38" i="2"/>
  <c r="D37" i="2" s="1"/>
  <c r="D40" i="2"/>
  <c r="D39" i="2" s="1"/>
  <c r="D43" i="2"/>
  <c r="D42" i="2" s="1"/>
  <c r="D41" i="2" s="1"/>
  <c r="D47" i="2"/>
  <c r="D48" i="2"/>
  <c r="D49" i="2"/>
  <c r="D53" i="2"/>
  <c r="D54" i="2"/>
  <c r="D56" i="2"/>
  <c r="D57" i="2"/>
  <c r="D58" i="2"/>
  <c r="D61" i="2"/>
  <c r="D62" i="2"/>
  <c r="D64" i="2"/>
  <c r="D63" i="2" s="1"/>
  <c r="D68" i="2"/>
  <c r="D67" i="2" s="1"/>
  <c r="D70" i="2"/>
  <c r="D69" i="2" s="1"/>
  <c r="D73" i="2"/>
  <c r="D72" i="2" s="1"/>
  <c r="D71" i="2" s="1"/>
  <c r="D77" i="2"/>
  <c r="D78" i="2"/>
  <c r="D79" i="2"/>
  <c r="D84" i="2"/>
  <c r="D83" i="2" s="1"/>
  <c r="D82" i="2" s="1"/>
  <c r="D221" i="4"/>
  <c r="D220" i="4" s="1"/>
  <c r="D230" i="4"/>
  <c r="D237" i="4"/>
  <c r="D241" i="4"/>
  <c r="D277" i="4"/>
  <c r="E11" i="1"/>
  <c r="E10" i="1" s="1"/>
  <c r="E9" i="1" s="1"/>
  <c r="E87" i="1"/>
  <c r="E86" i="1" s="1"/>
  <c r="E85" i="1" s="1"/>
  <c r="E89" i="1" s="1"/>
  <c r="E90" i="1" s="1"/>
  <c r="E93" i="1"/>
  <c r="E92" i="1" s="1"/>
  <c r="E91" i="1" s="1"/>
  <c r="E95" i="1" s="1"/>
  <c r="E96" i="1" s="1"/>
  <c r="E103" i="1"/>
  <c r="E100" i="1"/>
  <c r="E109" i="1"/>
  <c r="E108" i="1" s="1"/>
  <c r="E107" i="1" s="1"/>
  <c r="E111" i="1" s="1"/>
  <c r="E115" i="1"/>
  <c r="E114" i="1" s="1"/>
  <c r="E113" i="1" s="1"/>
  <c r="E19" i="1"/>
  <c r="E21" i="1"/>
  <c r="E23" i="1"/>
  <c r="E26" i="1"/>
  <c r="E25" i="1" s="1"/>
  <c r="E30" i="1"/>
  <c r="E33" i="1"/>
  <c r="E39" i="1"/>
  <c r="E38" i="1" s="1"/>
  <c r="E37" i="1" s="1"/>
  <c r="E47" i="1"/>
  <c r="E46" i="1" s="1"/>
  <c r="E45" i="1" s="1"/>
  <c r="E51" i="1"/>
  <c r="E50" i="1" s="1"/>
  <c r="E56" i="1"/>
  <c r="E60" i="1"/>
  <c r="E59" i="1" s="1"/>
  <c r="E64" i="1"/>
  <c r="E63" i="1" s="1"/>
  <c r="E62" i="1" s="1"/>
  <c r="E13" i="1"/>
  <c r="E70" i="1"/>
  <c r="E69" i="1" s="1"/>
  <c r="E74" i="1"/>
  <c r="E73" i="1" s="1"/>
  <c r="E77" i="1"/>
  <c r="E79" i="1"/>
  <c r="E82" i="1"/>
  <c r="E81" i="1" s="1"/>
  <c r="E118" i="1"/>
  <c r="E117" i="1" s="1"/>
  <c r="E15" i="5"/>
  <c r="E14" i="5" s="1"/>
  <c r="E13" i="5" s="1"/>
  <c r="E21" i="5"/>
  <c r="E20" i="5" s="1"/>
  <c r="E19" i="5" s="1"/>
  <c r="E25" i="5"/>
  <c r="E26" i="5"/>
  <c r="E28" i="5"/>
  <c r="E30" i="5"/>
  <c r="E35" i="5"/>
  <c r="E33" i="5" s="1"/>
  <c r="E39" i="5"/>
  <c r="E36" i="5" s="1"/>
  <c r="E41" i="5"/>
  <c r="E45" i="5"/>
  <c r="E48" i="5"/>
  <c r="E49" i="5"/>
  <c r="E50" i="5"/>
  <c r="E52" i="5"/>
  <c r="E54" i="5"/>
  <c r="E57" i="5"/>
  <c r="E59" i="5"/>
  <c r="E63" i="5"/>
  <c r="E62" i="5" s="1"/>
  <c r="E67" i="5"/>
  <c r="E69" i="5"/>
  <c r="E72" i="5"/>
  <c r="E71" i="5" s="1"/>
  <c r="E76" i="5"/>
  <c r="E75" i="5" s="1"/>
  <c r="E74" i="5" s="1"/>
  <c r="E80" i="5"/>
  <c r="E79" i="5" s="1"/>
  <c r="E83" i="5"/>
  <c r="E86" i="5"/>
  <c r="E88" i="5"/>
  <c r="E91" i="5"/>
  <c r="E93" i="5"/>
  <c r="E95" i="5"/>
  <c r="E98" i="5"/>
  <c r="E97" i="5" s="1"/>
  <c r="E101" i="5"/>
  <c r="E100" i="5" s="1"/>
  <c r="E105" i="5"/>
  <c r="E104" i="5" s="1"/>
  <c r="E103" i="5" s="1"/>
  <c r="E113" i="5"/>
  <c r="E112" i="5" s="1"/>
  <c r="E117" i="5"/>
  <c r="E116" i="5" s="1"/>
  <c r="E120" i="5"/>
  <c r="E121" i="5"/>
  <c r="E122" i="5"/>
  <c r="E123" i="5"/>
  <c r="E124" i="5"/>
  <c r="E125" i="5"/>
  <c r="E128" i="5"/>
  <c r="E127" i="5" s="1"/>
  <c r="E126" i="5" s="1"/>
  <c r="E132" i="5"/>
  <c r="E133" i="5"/>
  <c r="E134" i="5"/>
  <c r="E135" i="5"/>
  <c r="E137" i="5"/>
  <c r="E138" i="5"/>
  <c r="D92" i="4" s="1"/>
  <c r="E140" i="5"/>
  <c r="E141" i="5"/>
  <c r="E145" i="5"/>
  <c r="E144" i="5" s="1"/>
  <c r="E147" i="5"/>
  <c r="E148" i="5"/>
  <c r="E150" i="5"/>
  <c r="E151" i="5"/>
  <c r="E152" i="5"/>
  <c r="E155" i="5"/>
  <c r="E156" i="5"/>
  <c r="E157" i="5"/>
  <c r="E161" i="5"/>
  <c r="E162" i="5"/>
  <c r="E163" i="5"/>
  <c r="E165" i="5"/>
  <c r="E166" i="5"/>
  <c r="E167" i="5"/>
  <c r="E169" i="5"/>
  <c r="E173" i="5"/>
  <c r="E172" i="5" s="1"/>
  <c r="E175" i="5"/>
  <c r="E176" i="5"/>
  <c r="E177" i="5"/>
  <c r="E179" i="5"/>
  <c r="E180" i="5"/>
  <c r="E182" i="5"/>
  <c r="E183" i="5"/>
  <c r="E184" i="5"/>
  <c r="E187" i="5"/>
  <c r="E188" i="5"/>
  <c r="E190" i="5"/>
  <c r="E189" i="5" s="1"/>
  <c r="E192" i="5"/>
  <c r="E191" i="5" s="1"/>
  <c r="E196" i="5"/>
  <c r="E195" i="5" s="1"/>
  <c r="E198" i="5"/>
  <c r="E197" i="5" s="1"/>
  <c r="E200" i="5"/>
  <c r="E199" i="5" s="1"/>
  <c r="E202" i="5"/>
  <c r="E201" i="5" s="1"/>
  <c r="E208" i="5"/>
  <c r="E207" i="5" s="1"/>
  <c r="E212" i="5"/>
  <c r="E211" i="5" s="1"/>
  <c r="E214" i="5"/>
  <c r="E213" i="5" s="1"/>
  <c r="E217" i="5"/>
  <c r="E221" i="5"/>
  <c r="E220" i="5" s="1"/>
  <c r="E219" i="5" s="1"/>
  <c r="E216" i="5" s="1"/>
  <c r="E225" i="5"/>
  <c r="E224" i="5" s="1"/>
  <c r="E228" i="5"/>
  <c r="E231" i="5"/>
  <c r="E234" i="5"/>
  <c r="E238" i="5"/>
  <c r="E240" i="5"/>
  <c r="E242" i="5"/>
  <c r="E250" i="5"/>
  <c r="E251" i="5"/>
  <c r="D62" i="4" s="1"/>
  <c r="E254" i="5"/>
  <c r="E253" i="5" s="1"/>
  <c r="E256" i="5"/>
  <c r="E255" i="5" s="1"/>
  <c r="E259" i="5"/>
  <c r="D68" i="4" s="1"/>
  <c r="E260" i="5"/>
  <c r="E261" i="5"/>
  <c r="E262" i="5"/>
  <c r="E263" i="5"/>
  <c r="E264" i="5"/>
  <c r="E267" i="5"/>
  <c r="E266" i="5" s="1"/>
  <c r="E270" i="5"/>
  <c r="E269" i="5" s="1"/>
  <c r="E274" i="5"/>
  <c r="E275" i="5"/>
  <c r="E277" i="5"/>
  <c r="E278" i="5"/>
  <c r="E280" i="5"/>
  <c r="E279" i="5" s="1"/>
  <c r="E282" i="5"/>
  <c r="E283" i="5"/>
  <c r="E285" i="5"/>
  <c r="D97" i="4" s="1"/>
  <c r="D96" i="4" s="1"/>
  <c r="E288" i="5"/>
  <c r="E289" i="5"/>
  <c r="D101" i="4" s="1"/>
  <c r="E290" i="5"/>
  <c r="D102" i="4" s="1"/>
  <c r="E291" i="5"/>
  <c r="D103" i="4" s="1"/>
  <c r="E292" i="5"/>
  <c r="D104" i="4" s="1"/>
  <c r="E293" i="5"/>
  <c r="E295" i="5"/>
  <c r="E297" i="5"/>
  <c r="D109" i="4" s="1"/>
  <c r="E298" i="5"/>
  <c r="E299" i="5"/>
  <c r="E300" i="5"/>
  <c r="D112" i="4" s="1"/>
  <c r="E302" i="5"/>
  <c r="D114" i="4" s="1"/>
  <c r="E303" i="5"/>
  <c r="E304" i="5"/>
  <c r="E305" i="5"/>
  <c r="E307" i="5"/>
  <c r="E308" i="5"/>
  <c r="D120" i="4" s="1"/>
  <c r="E309" i="5"/>
  <c r="D121" i="4" s="1"/>
  <c r="E310" i="5"/>
  <c r="D122" i="4" s="1"/>
  <c r="E312" i="5"/>
  <c r="E313" i="5"/>
  <c r="E315" i="5"/>
  <c r="E314" i="5" s="1"/>
  <c r="E318" i="5"/>
  <c r="E319" i="5"/>
  <c r="E320" i="5"/>
  <c r="E322" i="5"/>
  <c r="E323" i="5"/>
  <c r="E324" i="5"/>
  <c r="E325" i="5"/>
  <c r="D137" i="4" s="1"/>
  <c r="E330" i="5"/>
  <c r="E326" i="5" s="1"/>
  <c r="E332" i="5"/>
  <c r="E333" i="5"/>
  <c r="D145" i="4" s="1"/>
  <c r="E334" i="5"/>
  <c r="D146" i="4" s="1"/>
  <c r="E335" i="5"/>
  <c r="D147" i="4" s="1"/>
  <c r="E336" i="5"/>
  <c r="D148" i="4" s="1"/>
  <c r="E337" i="5"/>
  <c r="E338" i="5"/>
  <c r="D150" i="4" s="1"/>
  <c r="E339" i="5"/>
  <c r="D151" i="4" s="1"/>
  <c r="E341" i="5"/>
  <c r="D153" i="4" s="1"/>
  <c r="E342" i="5"/>
  <c r="D154" i="4" s="1"/>
  <c r="E343" i="5"/>
  <c r="D155" i="4" s="1"/>
  <c r="E345" i="5"/>
  <c r="D157" i="4" s="1"/>
  <c r="E346" i="5"/>
  <c r="D158" i="4" s="1"/>
  <c r="E347" i="5"/>
  <c r="D159" i="4" s="1"/>
  <c r="E348" i="5"/>
  <c r="E350" i="5"/>
  <c r="E351" i="5"/>
  <c r="E352" i="5"/>
  <c r="D164" i="4" s="1"/>
  <c r="E353" i="5"/>
  <c r="E355" i="5"/>
  <c r="E354" i="5" s="1"/>
  <c r="E357" i="5"/>
  <c r="E358" i="5"/>
  <c r="E359" i="5"/>
  <c r="D172" i="4" s="1"/>
  <c r="E360" i="5"/>
  <c r="E363" i="5"/>
  <c r="D176" i="4" s="1"/>
  <c r="E366" i="5"/>
  <c r="E367" i="5"/>
  <c r="E369" i="5"/>
  <c r="E371" i="5"/>
  <c r="E370" i="5" s="1"/>
  <c r="E374" i="5"/>
  <c r="E373" i="5" s="1"/>
  <c r="E376" i="5"/>
  <c r="E377" i="5"/>
  <c r="D190" i="4" s="1"/>
  <c r="E378" i="5"/>
  <c r="D191" i="4" s="1"/>
  <c r="E380" i="5"/>
  <c r="E379" i="5" s="1"/>
  <c r="E382" i="5"/>
  <c r="E381" i="5" s="1"/>
  <c r="E384" i="5"/>
  <c r="D197" i="4" s="1"/>
  <c r="E385" i="5"/>
  <c r="D198" i="4" s="1"/>
  <c r="E386" i="5"/>
  <c r="D199" i="4" s="1"/>
  <c r="E388" i="5"/>
  <c r="D201" i="4" s="1"/>
  <c r="E390" i="5"/>
  <c r="D203" i="4" s="1"/>
  <c r="D202" i="4" s="1"/>
  <c r="E392" i="5"/>
  <c r="D205" i="4" s="1"/>
  <c r="E393" i="5"/>
  <c r="E397" i="5"/>
  <c r="E398" i="5"/>
  <c r="E400" i="5"/>
  <c r="D214" i="4" s="1"/>
  <c r="E401" i="5"/>
  <c r="E402" i="5"/>
  <c r="D216" i="4" s="1"/>
  <c r="E403" i="5"/>
  <c r="D217" i="4" s="1"/>
  <c r="E405" i="5"/>
  <c r="E404" i="5" s="1"/>
  <c r="E407" i="5"/>
  <c r="E406" i="5" s="1"/>
  <c r="E413" i="5"/>
  <c r="D227" i="4" s="1"/>
  <c r="E414" i="5"/>
  <c r="E416" i="5"/>
  <c r="E422" i="5"/>
  <c r="E421" i="5" s="1"/>
  <c r="E418" i="5" s="1"/>
  <c r="E424" i="5"/>
  <c r="E428" i="5"/>
  <c r="E430" i="5"/>
  <c r="E436" i="5"/>
  <c r="E437" i="5"/>
  <c r="E438" i="5"/>
  <c r="D254" i="4" s="1"/>
  <c r="E441" i="5"/>
  <c r="D258" i="4" s="1"/>
  <c r="E442" i="5"/>
  <c r="E444" i="5"/>
  <c r="E445" i="5"/>
  <c r="D262" i="4" s="1"/>
  <c r="E447" i="5"/>
  <c r="E449" i="5"/>
  <c r="E448" i="5" s="1"/>
  <c r="E452" i="5"/>
  <c r="E451" i="5" s="1"/>
  <c r="E450" i="5" s="1"/>
  <c r="E453" i="5"/>
  <c r="E458" i="5"/>
  <c r="E459" i="5"/>
  <c r="D249" i="4"/>
  <c r="D248" i="4" s="1"/>
  <c r="D247" i="4" s="1"/>
  <c r="D256" i="4"/>
  <c r="D255" i="4" s="1"/>
  <c r="D272" i="4"/>
  <c r="D271" i="4" s="1"/>
  <c r="D270" i="4" s="1"/>
  <c r="E467" i="5"/>
  <c r="E466" i="5" s="1"/>
  <c r="E465" i="5" s="1"/>
  <c r="E470" i="5"/>
  <c r="E469" i="5" s="1"/>
  <c r="E468" i="5" s="1"/>
  <c r="E474" i="5"/>
  <c r="E475" i="5"/>
  <c r="E476" i="5"/>
  <c r="E478" i="5"/>
  <c r="E477" i="5" s="1"/>
  <c r="E480" i="5"/>
  <c r="E479" i="5" s="1"/>
  <c r="E483" i="5"/>
  <c r="E484" i="5"/>
  <c r="E487" i="5"/>
  <c r="E486" i="5" s="1"/>
  <c r="E490" i="5"/>
  <c r="E489" i="5" s="1"/>
  <c r="E494" i="5"/>
  <c r="E493" i="5" s="1"/>
  <c r="E496" i="5"/>
  <c r="E495" i="5" s="1"/>
  <c r="E499" i="5"/>
  <c r="E498" i="5" s="1"/>
  <c r="E497" i="5" s="1"/>
  <c r="E505" i="5"/>
  <c r="E504" i="5" s="1"/>
  <c r="E502" i="5" s="1"/>
  <c r="E501" i="5" s="1"/>
  <c r="E500" i="5" s="1"/>
  <c r="E511" i="5"/>
  <c r="E510" i="5" s="1"/>
  <c r="E509" i="5" s="1"/>
  <c r="E508" i="5" s="1"/>
  <c r="E521" i="5"/>
  <c r="E520" i="5" s="1"/>
  <c r="E525" i="5"/>
  <c r="E524" i="5" s="1"/>
  <c r="E528" i="5"/>
  <c r="E527" i="5" s="1"/>
  <c r="E530" i="5"/>
  <c r="E529" i="5" s="1"/>
  <c r="E533" i="5"/>
  <c r="E532" i="5" s="1"/>
  <c r="E531" i="5" s="1"/>
  <c r="E540" i="5"/>
  <c r="E539" i="5" s="1"/>
  <c r="E538" i="5" s="1"/>
  <c r="E543" i="5"/>
  <c r="E544" i="5"/>
  <c r="E545" i="5"/>
  <c r="E546" i="5"/>
  <c r="E549" i="5"/>
  <c r="E548" i="5" s="1"/>
  <c r="E547" i="5" s="1"/>
  <c r="E553" i="5"/>
  <c r="E554" i="5"/>
  <c r="E555" i="5"/>
  <c r="E557" i="5"/>
  <c r="E556" i="5" s="1"/>
  <c r="E559" i="5"/>
  <c r="E558" i="5" s="1"/>
  <c r="E562" i="5"/>
  <c r="E561" i="5" s="1"/>
  <c r="E564" i="5"/>
  <c r="E563" i="5" s="1"/>
  <c r="E568" i="5"/>
  <c r="E567" i="5" s="1"/>
  <c r="E566" i="5" s="1"/>
  <c r="E565" i="5" s="1"/>
  <c r="E576" i="5"/>
  <c r="E577" i="5"/>
  <c r="E582" i="5"/>
  <c r="E581" i="5" s="1"/>
  <c r="E580" i="5" s="1"/>
  <c r="E586" i="5"/>
  <c r="E585" i="5" s="1"/>
  <c r="E584" i="5" s="1"/>
  <c r="E589" i="5"/>
  <c r="E588" i="5" s="1"/>
  <c r="E587" i="5" s="1"/>
  <c r="E592" i="5"/>
  <c r="E591" i="5" s="1"/>
  <c r="E600" i="5"/>
  <c r="E599" i="5" s="1"/>
  <c r="E598" i="5" s="1"/>
  <c r="E597" i="5" s="1"/>
  <c r="E605" i="5"/>
  <c r="E611" i="5"/>
  <c r="E610" i="5" s="1"/>
  <c r="E608" i="5" s="1"/>
  <c r="E614" i="5"/>
  <c r="E613" i="5" s="1"/>
  <c r="E612" i="5" s="1"/>
  <c r="E617" i="5"/>
  <c r="E621" i="5"/>
  <c r="E620" i="5" s="1"/>
  <c r="E619" i="5" s="1"/>
  <c r="E622" i="5"/>
  <c r="C12" i="9"/>
  <c r="C14" i="9"/>
  <c r="I31" i="5"/>
  <c r="J31" i="5"/>
  <c r="I32" i="5"/>
  <c r="J32" i="5"/>
  <c r="I34" i="5"/>
  <c r="J34" i="5"/>
  <c r="I37" i="5"/>
  <c r="J37" i="5"/>
  <c r="I38" i="5"/>
  <c r="J38" i="5"/>
  <c r="I42" i="5"/>
  <c r="J42" i="5"/>
  <c r="I43" i="5"/>
  <c r="J43" i="5"/>
  <c r="I46" i="5"/>
  <c r="J46" i="5"/>
  <c r="J51" i="5"/>
  <c r="I60" i="5"/>
  <c r="J60" i="5"/>
  <c r="I61" i="5"/>
  <c r="J61" i="5"/>
  <c r="I64" i="5"/>
  <c r="J64" i="5"/>
  <c r="I65" i="5"/>
  <c r="J65" i="5"/>
  <c r="I68" i="5"/>
  <c r="J68" i="5"/>
  <c r="I70" i="5"/>
  <c r="J70" i="5"/>
  <c r="I77" i="5"/>
  <c r="J77" i="5"/>
  <c r="I81" i="5"/>
  <c r="I84" i="5"/>
  <c r="I85" i="5"/>
  <c r="I87" i="5"/>
  <c r="I90" i="5"/>
  <c r="I92" i="5"/>
  <c r="J92" i="5"/>
  <c r="I94" i="5"/>
  <c r="J94" i="5"/>
  <c r="I96" i="5"/>
  <c r="I99" i="5"/>
  <c r="J99" i="5"/>
  <c r="I102" i="5"/>
  <c r="J102" i="5"/>
  <c r="I106" i="5"/>
  <c r="J106" i="5"/>
  <c r="I114" i="5"/>
  <c r="J114" i="5"/>
  <c r="I115" i="5"/>
  <c r="J115" i="5"/>
  <c r="I142" i="5"/>
  <c r="J142" i="5"/>
  <c r="I153" i="5"/>
  <c r="J153" i="5"/>
  <c r="I158" i="5"/>
  <c r="J158" i="5"/>
  <c r="I170" i="5"/>
  <c r="J170" i="5"/>
  <c r="I171" i="5"/>
  <c r="J171" i="5"/>
  <c r="I194" i="5"/>
  <c r="J194" i="5"/>
  <c r="I203" i="5"/>
  <c r="J203" i="5"/>
  <c r="I204" i="5"/>
  <c r="J204" i="5"/>
  <c r="I209" i="5"/>
  <c r="J209" i="5"/>
  <c r="I210" i="5"/>
  <c r="J210" i="5"/>
  <c r="I215" i="5"/>
  <c r="J215" i="5"/>
  <c r="I218" i="5"/>
  <c r="J218" i="5"/>
  <c r="I222" i="5"/>
  <c r="J222" i="5"/>
  <c r="I226" i="5"/>
  <c r="J226" i="5"/>
  <c r="I229" i="5"/>
  <c r="J229" i="5"/>
  <c r="I232" i="5"/>
  <c r="J232" i="5"/>
  <c r="I233" i="5"/>
  <c r="J233" i="5"/>
  <c r="I235" i="5"/>
  <c r="J235" i="5"/>
  <c r="I236" i="5"/>
  <c r="J236" i="5"/>
  <c r="I237" i="5"/>
  <c r="J237" i="5"/>
  <c r="I239" i="5"/>
  <c r="J239" i="5"/>
  <c r="I241" i="5"/>
  <c r="J241" i="5"/>
  <c r="I243" i="5"/>
  <c r="J243" i="5"/>
  <c r="I252" i="5"/>
  <c r="J252" i="5"/>
  <c r="I408" i="5"/>
  <c r="J408" i="5"/>
  <c r="I409" i="5"/>
  <c r="J409" i="5"/>
  <c r="I417" i="5"/>
  <c r="J417" i="5"/>
  <c r="I419" i="5"/>
  <c r="J419" i="5"/>
  <c r="I420" i="5"/>
  <c r="J420" i="5"/>
  <c r="I423" i="5"/>
  <c r="J423" i="5"/>
  <c r="I425" i="5"/>
  <c r="J425" i="5"/>
  <c r="J429" i="5"/>
  <c r="I439" i="5"/>
  <c r="J439" i="5"/>
  <c r="I454" i="5"/>
  <c r="J454" i="5"/>
  <c r="I460" i="5"/>
  <c r="J460" i="5"/>
  <c r="I485" i="5"/>
  <c r="J485" i="5"/>
  <c r="I503" i="5"/>
  <c r="J503" i="5"/>
  <c r="J583" i="5"/>
  <c r="I593" i="5"/>
  <c r="J593" i="5"/>
  <c r="I594" i="5"/>
  <c r="J594" i="5"/>
  <c r="I595" i="5"/>
  <c r="J595" i="5"/>
  <c r="I596" i="5"/>
  <c r="J596" i="5"/>
  <c r="I606" i="5"/>
  <c r="J606" i="5"/>
  <c r="I607" i="5"/>
  <c r="J607" i="5"/>
  <c r="I609" i="5"/>
  <c r="J609" i="5"/>
  <c r="I618" i="5"/>
  <c r="J618" i="5"/>
  <c r="I623" i="5"/>
  <c r="J623" i="5"/>
  <c r="I12" i="1"/>
  <c r="J12" i="1"/>
  <c r="I22" i="1"/>
  <c r="J22" i="1"/>
  <c r="I24" i="1"/>
  <c r="J24" i="1"/>
  <c r="I27" i="1"/>
  <c r="J27" i="1"/>
  <c r="I31" i="1"/>
  <c r="J31" i="1"/>
  <c r="I35" i="1"/>
  <c r="J35" i="1"/>
  <c r="I36" i="1"/>
  <c r="J36" i="1"/>
  <c r="I41" i="1"/>
  <c r="J41" i="1"/>
  <c r="I42" i="1"/>
  <c r="J42" i="1"/>
  <c r="I48" i="1"/>
  <c r="J48" i="1"/>
  <c r="I53" i="1"/>
  <c r="J53" i="1"/>
  <c r="I57" i="1"/>
  <c r="J57" i="1"/>
  <c r="I58" i="1"/>
  <c r="J58" i="1"/>
  <c r="I65" i="1"/>
  <c r="J65" i="1"/>
  <c r="I14" i="1"/>
  <c r="J14" i="1"/>
  <c r="I71" i="1"/>
  <c r="J71" i="1"/>
  <c r="I72" i="1"/>
  <c r="J72" i="1"/>
  <c r="I75" i="1"/>
  <c r="J75" i="1"/>
  <c r="I78" i="1"/>
  <c r="J78" i="1"/>
  <c r="I80" i="1"/>
  <c r="J80" i="1"/>
  <c r="I83" i="1"/>
  <c r="J83" i="1"/>
  <c r="I88" i="1"/>
  <c r="J88" i="1"/>
  <c r="I101" i="1"/>
  <c r="J101" i="1"/>
  <c r="I102" i="1"/>
  <c r="J102" i="1"/>
  <c r="I104" i="1"/>
  <c r="J104" i="1"/>
  <c r="I110" i="1"/>
  <c r="J110" i="1"/>
  <c r="I116" i="1"/>
  <c r="J116" i="1"/>
  <c r="I119" i="1"/>
  <c r="J119" i="1"/>
  <c r="G195" i="6" l="1"/>
  <c r="H195" i="6"/>
  <c r="E616" i="5"/>
  <c r="E615" i="5" s="1"/>
  <c r="E415" i="5"/>
  <c r="E29" i="1"/>
  <c r="E28" i="1" s="1"/>
  <c r="E99" i="1"/>
  <c r="E98" i="1" s="1"/>
  <c r="E105" i="1" s="1"/>
  <c r="E106" i="1" s="1"/>
  <c r="E12" i="5"/>
  <c r="E230" i="5"/>
  <c r="E227" i="5" s="1"/>
  <c r="E223" i="5" s="1"/>
  <c r="D74" i="4"/>
  <c r="H431" i="5"/>
  <c r="I432" i="5"/>
  <c r="E49" i="1"/>
  <c r="E55" i="1"/>
  <c r="D60" i="2"/>
  <c r="D59" i="2" s="1"/>
  <c r="D25" i="2"/>
  <c r="E18" i="1"/>
  <c r="E17" i="1" s="1"/>
  <c r="E76" i="1"/>
  <c r="E68" i="1" s="1"/>
  <c r="D20" i="2"/>
  <c r="D86" i="2"/>
  <c r="D85" i="2" s="1"/>
  <c r="D81" i="2" s="1"/>
  <c r="D80" i="2" s="1"/>
  <c r="E112" i="1"/>
  <c r="E120" i="1" s="1"/>
  <c r="E121" i="1" s="1"/>
  <c r="D52" i="2"/>
  <c r="D76" i="2"/>
  <c r="D75" i="2" s="1"/>
  <c r="D74" i="2" s="1"/>
  <c r="D46" i="2"/>
  <c r="D45" i="2" s="1"/>
  <c r="D44" i="2" s="1"/>
  <c r="D55" i="2"/>
  <c r="E575" i="5"/>
  <c r="E574" i="5" s="1"/>
  <c r="E573" i="5" s="1"/>
  <c r="E572" i="5" s="1"/>
  <c r="D171" i="4"/>
  <c r="D170" i="4"/>
  <c r="E27" i="5"/>
  <c r="D94" i="4"/>
  <c r="E168" i="5"/>
  <c r="D141" i="4"/>
  <c r="D182" i="4"/>
  <c r="D181" i="4" s="1"/>
  <c r="D69" i="4"/>
  <c r="D160" i="4"/>
  <c r="D156" i="4" s="1"/>
  <c r="E321" i="5"/>
  <c r="E186" i="5"/>
  <c r="E185" i="5" s="1"/>
  <c r="E146" i="5"/>
  <c r="D163" i="4"/>
  <c r="D266" i="4"/>
  <c r="D265" i="4" s="1"/>
  <c r="D149" i="4"/>
  <c r="D70" i="4"/>
  <c r="D211" i="4"/>
  <c r="D111" i="4"/>
  <c r="E178" i="5"/>
  <c r="D167" i="4"/>
  <c r="D253" i="4"/>
  <c r="D110" i="4"/>
  <c r="E391" i="5"/>
  <c r="E131" i="5"/>
  <c r="D245" i="4"/>
  <c r="D244" i="4" s="1"/>
  <c r="D243" i="4" s="1"/>
  <c r="D240" i="4" s="1"/>
  <c r="D134" i="4"/>
  <c r="E311" i="5"/>
  <c r="E181" i="5"/>
  <c r="E427" i="5"/>
  <c r="D173" i="4"/>
  <c r="D136" i="4"/>
  <c r="D228" i="4"/>
  <c r="D226" i="4" s="1"/>
  <c r="D225" i="4" s="1"/>
  <c r="D224" i="4" s="1"/>
  <c r="D116" i="4"/>
  <c r="D105" i="4"/>
  <c r="E281" i="5"/>
  <c r="E154" i="5"/>
  <c r="D95" i="4"/>
  <c r="D135" i="4"/>
  <c r="D81" i="4"/>
  <c r="D80" i="4" s="1"/>
  <c r="E519" i="5"/>
  <c r="D264" i="4"/>
  <c r="D263" i="4" s="1"/>
  <c r="D252" i="4"/>
  <c r="D180" i="4"/>
  <c r="D124" i="4"/>
  <c r="D71" i="4"/>
  <c r="D168" i="4"/>
  <c r="D73" i="4"/>
  <c r="D89" i="4"/>
  <c r="D200" i="4"/>
  <c r="D196" i="4" s="1"/>
  <c r="E446" i="5"/>
  <c r="E365" i="5"/>
  <c r="D165" i="4"/>
  <c r="E149" i="5"/>
  <c r="E136" i="5"/>
  <c r="D72" i="4"/>
  <c r="D119" i="4"/>
  <c r="D118" i="4" s="1"/>
  <c r="E301" i="5"/>
  <c r="E482" i="5"/>
  <c r="E481" i="5" s="1"/>
  <c r="D276" i="4"/>
  <c r="D275" i="4" s="1"/>
  <c r="D274" i="4" s="1"/>
  <c r="D273" i="4" s="1"/>
  <c r="E389" i="5"/>
  <c r="E362" i="5"/>
  <c r="E361" i="5" s="1"/>
  <c r="D132" i="4"/>
  <c r="D100" i="4"/>
  <c r="E206" i="5"/>
  <c r="E205" i="5" s="1"/>
  <c r="D88" i="4"/>
  <c r="D179" i="4"/>
  <c r="E399" i="5"/>
  <c r="E349" i="5"/>
  <c r="E340" i="5"/>
  <c r="E331" i="5"/>
  <c r="E317" i="5"/>
  <c r="E306" i="5"/>
  <c r="E174" i="5"/>
  <c r="E160" i="5"/>
  <c r="D86" i="4"/>
  <c r="D206" i="4"/>
  <c r="D204" i="4" s="1"/>
  <c r="D174" i="4"/>
  <c r="D175" i="4"/>
  <c r="D152" i="4"/>
  <c r="E265" i="5"/>
  <c r="E368" i="5"/>
  <c r="E284" i="5"/>
  <c r="E258" i="5"/>
  <c r="E257" i="5" s="1"/>
  <c r="E139" i="5"/>
  <c r="E119" i="5"/>
  <c r="E118" i="5" s="1"/>
  <c r="E56" i="5"/>
  <c r="E40" i="5"/>
  <c r="E29" i="5" s="1"/>
  <c r="D219" i="4"/>
  <c r="D218" i="4" s="1"/>
  <c r="D187" i="4"/>
  <c r="D186" i="4" s="1"/>
  <c r="D127" i="4"/>
  <c r="D126" i="4" s="1"/>
  <c r="D78" i="4"/>
  <c r="D77" i="4" s="1"/>
  <c r="E457" i="5"/>
  <c r="E456" i="5" s="1"/>
  <c r="E455" i="5" s="1"/>
  <c r="E443" i="5"/>
  <c r="E356" i="5"/>
  <c r="E24" i="5"/>
  <c r="D236" i="4"/>
  <c r="D235" i="4" s="1"/>
  <c r="D232" i="4" s="1"/>
  <c r="D229" i="4" s="1"/>
  <c r="D125" i="4"/>
  <c r="D115" i="4"/>
  <c r="D65" i="4"/>
  <c r="D64" i="4" s="1"/>
  <c r="E552" i="5"/>
  <c r="E551" i="5" s="1"/>
  <c r="E344" i="5"/>
  <c r="E164" i="5"/>
  <c r="D195" i="4"/>
  <c r="D194" i="4" s="1"/>
  <c r="D184" i="4"/>
  <c r="D183" i="4" s="1"/>
  <c r="D91" i="4"/>
  <c r="D90" i="4" s="1"/>
  <c r="E375" i="5"/>
  <c r="D61" i="4"/>
  <c r="D60" i="4" s="1"/>
  <c r="E560" i="5"/>
  <c r="E440" i="5"/>
  <c r="E249" i="5"/>
  <c r="E248" i="5" s="1"/>
  <c r="E111" i="5"/>
  <c r="E66" i="5"/>
  <c r="E47" i="5"/>
  <c r="D261" i="4"/>
  <c r="D260" i="4" s="1"/>
  <c r="D215" i="4"/>
  <c r="D213" i="4" s="1"/>
  <c r="D193" i="4"/>
  <c r="D192" i="4" s="1"/>
  <c r="E488" i="5"/>
  <c r="D259" i="4"/>
  <c r="D257" i="4" s="1"/>
  <c r="D162" i="4"/>
  <c r="D144" i="4"/>
  <c r="E542" i="5"/>
  <c r="E541" i="5" s="1"/>
  <c r="E537" i="5" s="1"/>
  <c r="E473" i="5"/>
  <c r="E472" i="5" s="1"/>
  <c r="E435" i="5"/>
  <c r="E412" i="5"/>
  <c r="E411" i="5" s="1"/>
  <c r="E410" i="5" s="1"/>
  <c r="E396" i="5"/>
  <c r="E383" i="5"/>
  <c r="E287" i="5"/>
  <c r="E273" i="5"/>
  <c r="D269" i="4"/>
  <c r="D268" i="4" s="1"/>
  <c r="D267" i="4" s="1"/>
  <c r="D142" i="4"/>
  <c r="D131" i="4"/>
  <c r="D85" i="4"/>
  <c r="E294" i="5"/>
  <c r="D210" i="4"/>
  <c r="D189" i="4"/>
  <c r="D188" i="4" s="1"/>
  <c r="D130" i="4"/>
  <c r="D117" i="4"/>
  <c r="D107" i="4"/>
  <c r="D66" i="2"/>
  <c r="D65" i="2" s="1"/>
  <c r="D34" i="2"/>
  <c r="D33" i="2" s="1"/>
  <c r="E15" i="1"/>
  <c r="E16" i="1" s="1"/>
  <c r="C20" i="9"/>
  <c r="C19" i="9" s="1"/>
  <c r="C18" i="9"/>
  <c r="C17" i="9" s="1"/>
  <c r="E82" i="5"/>
  <c r="E78" i="5" s="1"/>
  <c r="E73" i="5" s="1"/>
  <c r="E526" i="5"/>
  <c r="E464" i="5"/>
  <c r="E193" i="5"/>
  <c r="E590" i="5"/>
  <c r="E604" i="5"/>
  <c r="E603" i="5" s="1"/>
  <c r="H30" i="3"/>
  <c r="K30" i="3" s="1"/>
  <c r="E624" i="5" l="1"/>
  <c r="E43" i="1"/>
  <c r="D10" i="2"/>
  <c r="L30" i="3"/>
  <c r="E66" i="1"/>
  <c r="I431" i="5"/>
  <c r="D51" i="2"/>
  <c r="D50" i="2" s="1"/>
  <c r="D9" i="2" s="1"/>
  <c r="D87" i="2" s="1"/>
  <c r="E84" i="1"/>
  <c r="E97" i="1" s="1"/>
  <c r="D75" i="4"/>
  <c r="E23" i="5"/>
  <c r="D169" i="4"/>
  <c r="D99" i="4"/>
  <c r="D209" i="4"/>
  <c r="D208" i="4" s="1"/>
  <c r="D207" i="4" s="1"/>
  <c r="E550" i="5"/>
  <c r="E536" i="5" s="1"/>
  <c r="E569" i="5" s="1"/>
  <c r="E570" i="5" s="1"/>
  <c r="D133" i="4"/>
  <c r="E395" i="5"/>
  <c r="E394" i="5" s="1"/>
  <c r="D138" i="4"/>
  <c r="E518" i="5"/>
  <c r="E507" i="5" s="1"/>
  <c r="E534" i="5" s="1"/>
  <c r="E535" i="5" s="1"/>
  <c r="E130" i="5"/>
  <c r="D143" i="4"/>
  <c r="D93" i="4"/>
  <c r="D166" i="4"/>
  <c r="D84" i="4"/>
  <c r="E44" i="5"/>
  <c r="D251" i="4"/>
  <c r="D250" i="4" s="1"/>
  <c r="D246" i="4" s="1"/>
  <c r="D239" i="4" s="1"/>
  <c r="D161" i="4"/>
  <c r="D123" i="4"/>
  <c r="E372" i="5"/>
  <c r="D113" i="4"/>
  <c r="E110" i="5"/>
  <c r="E364" i="5"/>
  <c r="D106" i="4"/>
  <c r="E159" i="5"/>
  <c r="D67" i="4"/>
  <c r="D66" i="4" s="1"/>
  <c r="D178" i="4"/>
  <c r="D177" i="4" s="1"/>
  <c r="E143" i="5"/>
  <c r="D129" i="4"/>
  <c r="D185" i="4"/>
  <c r="E471" i="5"/>
  <c r="E463" i="5" s="1"/>
  <c r="E506" i="5" s="1"/>
  <c r="C35" i="9" s="1"/>
  <c r="E316" i="5"/>
  <c r="D59" i="4"/>
  <c r="E434" i="5"/>
  <c r="E433" i="5" s="1"/>
  <c r="E426" i="5" s="1"/>
  <c r="E247" i="5"/>
  <c r="E272" i="5"/>
  <c r="E286" i="5"/>
  <c r="E601" i="5"/>
  <c r="E602" i="5" s="1"/>
  <c r="E8" i="1"/>
  <c r="E122" i="1" s="1"/>
  <c r="E625" i="5"/>
  <c r="C43" i="9"/>
  <c r="C42" i="9" s="1"/>
  <c r="F29" i="2"/>
  <c r="G29" i="2"/>
  <c r="E29" i="2"/>
  <c r="H87" i="1"/>
  <c r="G87" i="1"/>
  <c r="G86" i="1" s="1"/>
  <c r="G85" i="1" s="1"/>
  <c r="G89" i="1" s="1"/>
  <c r="F87" i="1"/>
  <c r="F86" i="1" s="1"/>
  <c r="F85" i="1" s="1"/>
  <c r="F89" i="1" s="1"/>
  <c r="F90" i="1" s="1"/>
  <c r="F70" i="2"/>
  <c r="G70" i="2"/>
  <c r="E70" i="2"/>
  <c r="H13" i="1"/>
  <c r="G13" i="1"/>
  <c r="F13" i="1"/>
  <c r="D58" i="4" l="1"/>
  <c r="E22" i="5"/>
  <c r="E11" i="5" s="1"/>
  <c r="E107" i="5" s="1"/>
  <c r="C37" i="9"/>
  <c r="C36" i="9" s="1"/>
  <c r="D83" i="4"/>
  <c r="C39" i="9"/>
  <c r="C38" i="9" s="1"/>
  <c r="E129" i="5"/>
  <c r="E109" i="5" s="1"/>
  <c r="E244" i="5" s="1"/>
  <c r="C31" i="9" s="1"/>
  <c r="C30" i="9" s="1"/>
  <c r="E9" i="5"/>
  <c r="D98" i="4"/>
  <c r="D128" i="4"/>
  <c r="C41" i="9"/>
  <c r="C40" i="9" s="1"/>
  <c r="E271" i="5"/>
  <c r="E246" i="5" s="1"/>
  <c r="E461" i="5" s="1"/>
  <c r="C33" i="9" s="1"/>
  <c r="C32" i="9" s="1"/>
  <c r="E571" i="5"/>
  <c r="H86" i="1"/>
  <c r="I87" i="1"/>
  <c r="J87" i="1"/>
  <c r="J13" i="1"/>
  <c r="I13" i="1"/>
  <c r="G90" i="1"/>
  <c r="E18" i="9"/>
  <c r="D18" i="9"/>
  <c r="G568" i="5"/>
  <c r="G567" i="5" s="1"/>
  <c r="G566" i="5" s="1"/>
  <c r="G565" i="5" s="1"/>
  <c r="H568" i="5"/>
  <c r="F568" i="5"/>
  <c r="F567" i="5" s="1"/>
  <c r="F566" i="5" s="1"/>
  <c r="F565" i="5" s="1"/>
  <c r="G564" i="5"/>
  <c r="G563" i="5" s="1"/>
  <c r="H564" i="5"/>
  <c r="F564" i="5"/>
  <c r="F563" i="5" s="1"/>
  <c r="G562" i="5"/>
  <c r="G561" i="5" s="1"/>
  <c r="H562" i="5"/>
  <c r="F562" i="5"/>
  <c r="F561" i="5" s="1"/>
  <c r="G559" i="5"/>
  <c r="G558" i="5" s="1"/>
  <c r="H559" i="5"/>
  <c r="F559" i="5"/>
  <c r="F558" i="5" s="1"/>
  <c r="G557" i="5"/>
  <c r="G556" i="5" s="1"/>
  <c r="H557" i="5"/>
  <c r="F557" i="5"/>
  <c r="F556" i="5" s="1"/>
  <c r="G555" i="5"/>
  <c r="H555" i="5"/>
  <c r="F555" i="5"/>
  <c r="G554" i="5"/>
  <c r="H554" i="5"/>
  <c r="F554" i="5"/>
  <c r="G553" i="5"/>
  <c r="H553" i="5"/>
  <c r="F553" i="5"/>
  <c r="G549" i="5"/>
  <c r="G548" i="5" s="1"/>
  <c r="G547" i="5" s="1"/>
  <c r="H549" i="5"/>
  <c r="F549" i="5"/>
  <c r="F548" i="5" s="1"/>
  <c r="F547" i="5" s="1"/>
  <c r="G546" i="5"/>
  <c r="H546" i="5"/>
  <c r="F546" i="5"/>
  <c r="G545" i="5"/>
  <c r="H545" i="5"/>
  <c r="F545" i="5"/>
  <c r="G544" i="5"/>
  <c r="H544" i="5"/>
  <c r="F544" i="5"/>
  <c r="G543" i="5"/>
  <c r="H543" i="5"/>
  <c r="F543" i="5"/>
  <c r="G540" i="5"/>
  <c r="G539" i="5" s="1"/>
  <c r="G538" i="5" s="1"/>
  <c r="H540" i="5"/>
  <c r="F540" i="5"/>
  <c r="F539" i="5" s="1"/>
  <c r="F538" i="5" s="1"/>
  <c r="G533" i="5"/>
  <c r="G532" i="5" s="1"/>
  <c r="G531" i="5" s="1"/>
  <c r="H533" i="5"/>
  <c r="F533" i="5"/>
  <c r="F532" i="5" s="1"/>
  <c r="F531" i="5" s="1"/>
  <c r="G530" i="5"/>
  <c r="G529" i="5" s="1"/>
  <c r="H530" i="5"/>
  <c r="F530" i="5"/>
  <c r="F529" i="5" s="1"/>
  <c r="G528" i="5"/>
  <c r="G527" i="5" s="1"/>
  <c r="H528" i="5"/>
  <c r="F528" i="5"/>
  <c r="F527" i="5" s="1"/>
  <c r="G525" i="5"/>
  <c r="G524" i="5" s="1"/>
  <c r="H525" i="5"/>
  <c r="F525" i="5"/>
  <c r="F524" i="5" s="1"/>
  <c r="G521" i="5"/>
  <c r="G520" i="5" s="1"/>
  <c r="H521" i="5"/>
  <c r="F521" i="5"/>
  <c r="F520" i="5" s="1"/>
  <c r="G511" i="5"/>
  <c r="G510" i="5" s="1"/>
  <c r="G509" i="5" s="1"/>
  <c r="G508" i="5" s="1"/>
  <c r="H511" i="5"/>
  <c r="F511" i="5"/>
  <c r="F510" i="5" s="1"/>
  <c r="F509" i="5" s="1"/>
  <c r="F508" i="5" s="1"/>
  <c r="G496" i="5"/>
  <c r="H496" i="5"/>
  <c r="F496" i="5"/>
  <c r="G494" i="5"/>
  <c r="H494" i="5"/>
  <c r="F494" i="5"/>
  <c r="G480" i="5"/>
  <c r="H480" i="5"/>
  <c r="F480" i="5"/>
  <c r="F479" i="5" s="1"/>
  <c r="G478" i="5"/>
  <c r="H478" i="5"/>
  <c r="G474" i="5"/>
  <c r="H474" i="5"/>
  <c r="G475" i="5"/>
  <c r="H475" i="5"/>
  <c r="G476" i="5"/>
  <c r="H476" i="5"/>
  <c r="F478" i="5"/>
  <c r="F476" i="5"/>
  <c r="F475" i="5"/>
  <c r="F474" i="5"/>
  <c r="G470" i="5"/>
  <c r="H470" i="5"/>
  <c r="F470" i="5"/>
  <c r="G467" i="5"/>
  <c r="H467" i="5"/>
  <c r="F467" i="5"/>
  <c r="G72" i="5"/>
  <c r="H72" i="5"/>
  <c r="F72" i="5"/>
  <c r="G21" i="5"/>
  <c r="F21" i="5"/>
  <c r="G15" i="5"/>
  <c r="H15" i="5"/>
  <c r="F15" i="5"/>
  <c r="G95" i="5"/>
  <c r="H95" i="5"/>
  <c r="F95" i="5"/>
  <c r="F80" i="5"/>
  <c r="F79" i="5" s="1"/>
  <c r="G49" i="5"/>
  <c r="H49" i="5"/>
  <c r="G50" i="5"/>
  <c r="H50" i="5"/>
  <c r="F50" i="5"/>
  <c r="F49" i="5"/>
  <c r="G41" i="5"/>
  <c r="H41" i="5"/>
  <c r="F41" i="5"/>
  <c r="G28" i="5"/>
  <c r="H28" i="5"/>
  <c r="F28" i="5"/>
  <c r="F613" i="6"/>
  <c r="E613" i="6"/>
  <c r="D613" i="6"/>
  <c r="D612" i="6" s="1"/>
  <c r="D611" i="6" s="1"/>
  <c r="C613" i="6"/>
  <c r="C612" i="6" s="1"/>
  <c r="C611" i="6" s="1"/>
  <c r="E596" i="6"/>
  <c r="F596" i="6"/>
  <c r="D596" i="6"/>
  <c r="E586" i="6"/>
  <c r="D586" i="6"/>
  <c r="G586" i="6" s="1"/>
  <c r="E576" i="6"/>
  <c r="F576" i="6"/>
  <c r="D576" i="6"/>
  <c r="D575" i="6" s="1"/>
  <c r="D574" i="6" s="1"/>
  <c r="D573" i="6" s="1"/>
  <c r="D572" i="6" s="1"/>
  <c r="D571" i="6" s="1"/>
  <c r="E516" i="6"/>
  <c r="F516" i="6"/>
  <c r="D516" i="6"/>
  <c r="D515" i="6" s="1"/>
  <c r="E491" i="6"/>
  <c r="F491" i="6"/>
  <c r="D491" i="6"/>
  <c r="D490" i="6" s="1"/>
  <c r="D489" i="6" s="1"/>
  <c r="G48" i="5"/>
  <c r="H48" i="5"/>
  <c r="D479" i="6"/>
  <c r="D478" i="6" s="1"/>
  <c r="E510" i="6"/>
  <c r="F510" i="6"/>
  <c r="H510" i="6" s="1"/>
  <c r="D510" i="6"/>
  <c r="E501" i="6"/>
  <c r="F501" i="6"/>
  <c r="D501" i="6"/>
  <c r="E495" i="6"/>
  <c r="F495" i="6"/>
  <c r="H495" i="6" s="1"/>
  <c r="D495" i="6"/>
  <c r="D494" i="6" s="1"/>
  <c r="G57" i="5"/>
  <c r="G56" i="5" s="1"/>
  <c r="H57" i="5"/>
  <c r="H56" i="5" s="1"/>
  <c r="F57" i="5"/>
  <c r="F56" i="5" s="1"/>
  <c r="G35" i="5"/>
  <c r="G33" i="5" s="1"/>
  <c r="H35" i="5"/>
  <c r="F35" i="5"/>
  <c r="F33" i="5" s="1"/>
  <c r="E454" i="6"/>
  <c r="F454" i="6"/>
  <c r="D454" i="6"/>
  <c r="D453" i="6" s="1"/>
  <c r="D452" i="6" s="1"/>
  <c r="D444" i="6" s="1"/>
  <c r="D443" i="6" s="1"/>
  <c r="F94" i="1"/>
  <c r="I50" i="5" l="1"/>
  <c r="H454" i="6"/>
  <c r="H501" i="6"/>
  <c r="I49" i="5"/>
  <c r="J95" i="5"/>
  <c r="I15" i="5"/>
  <c r="C34" i="9"/>
  <c r="G501" i="6"/>
  <c r="G510" i="6"/>
  <c r="F48" i="5"/>
  <c r="I48" i="5" s="1"/>
  <c r="G479" i="6"/>
  <c r="G596" i="6"/>
  <c r="E245" i="5"/>
  <c r="D82" i="4"/>
  <c r="D57" i="4" s="1"/>
  <c r="D279" i="4" s="1"/>
  <c r="E8" i="5"/>
  <c r="E462" i="5"/>
  <c r="E626" i="5"/>
  <c r="F612" i="6"/>
  <c r="G613" i="6"/>
  <c r="H596" i="6"/>
  <c r="H586" i="6"/>
  <c r="F575" i="6"/>
  <c r="G576" i="6"/>
  <c r="F515" i="6"/>
  <c r="G515" i="6" s="1"/>
  <c r="G516" i="6"/>
  <c r="F494" i="6"/>
  <c r="G495" i="6"/>
  <c r="F490" i="6"/>
  <c r="G491" i="6"/>
  <c r="F453" i="6"/>
  <c r="G454" i="6"/>
  <c r="E453" i="6"/>
  <c r="E490" i="6"/>
  <c r="H491" i="6"/>
  <c r="E494" i="6"/>
  <c r="E515" i="6"/>
  <c r="H516" i="6"/>
  <c r="E575" i="6"/>
  <c r="H576" i="6"/>
  <c r="E612" i="6"/>
  <c r="H613" i="6"/>
  <c r="I95" i="5"/>
  <c r="E108" i="5"/>
  <c r="C29" i="9"/>
  <c r="C28" i="9" s="1"/>
  <c r="J48" i="5"/>
  <c r="I28" i="5"/>
  <c r="J28" i="5"/>
  <c r="J15" i="5"/>
  <c r="I478" i="5"/>
  <c r="J478" i="5"/>
  <c r="H529" i="5"/>
  <c r="I530" i="5"/>
  <c r="J530" i="5"/>
  <c r="H539" i="5"/>
  <c r="I540" i="5"/>
  <c r="J540" i="5"/>
  <c r="I554" i="5"/>
  <c r="J554" i="5"/>
  <c r="H33" i="5"/>
  <c r="I35" i="5"/>
  <c r="J35" i="5"/>
  <c r="J49" i="5"/>
  <c r="I467" i="5"/>
  <c r="J467" i="5"/>
  <c r="I496" i="5"/>
  <c r="J496" i="5"/>
  <c r="I545" i="5"/>
  <c r="J545" i="5"/>
  <c r="H558" i="5"/>
  <c r="J559" i="5"/>
  <c r="I559" i="5"/>
  <c r="H548" i="5"/>
  <c r="I549" i="5"/>
  <c r="J549" i="5"/>
  <c r="I476" i="5"/>
  <c r="J476" i="5"/>
  <c r="H524" i="5"/>
  <c r="I525" i="5"/>
  <c r="J525" i="5"/>
  <c r="H567" i="5"/>
  <c r="J568" i="5"/>
  <c r="I568" i="5"/>
  <c r="H520" i="5"/>
  <c r="H519" i="5" s="1"/>
  <c r="J521" i="5"/>
  <c r="I521" i="5"/>
  <c r="I41" i="5"/>
  <c r="J41" i="5"/>
  <c r="I21" i="5"/>
  <c r="J21" i="5"/>
  <c r="I480" i="5"/>
  <c r="J480" i="5"/>
  <c r="H532" i="5"/>
  <c r="I533" i="5"/>
  <c r="J533" i="5"/>
  <c r="J543" i="5"/>
  <c r="I543" i="5"/>
  <c r="J555" i="5"/>
  <c r="I555" i="5"/>
  <c r="I57" i="5"/>
  <c r="J57" i="5" s="1"/>
  <c r="I470" i="5"/>
  <c r="J470" i="5"/>
  <c r="I475" i="5"/>
  <c r="J475" i="5"/>
  <c r="H510" i="5"/>
  <c r="J511" i="5"/>
  <c r="I511" i="5"/>
  <c r="I546" i="5"/>
  <c r="J546" i="5"/>
  <c r="H561" i="5"/>
  <c r="I562" i="5"/>
  <c r="J562" i="5"/>
  <c r="H563" i="5"/>
  <c r="I564" i="5"/>
  <c r="J564" i="5"/>
  <c r="H527" i="5"/>
  <c r="I528" i="5"/>
  <c r="J528" i="5"/>
  <c r="I553" i="5"/>
  <c r="J553" i="5"/>
  <c r="J50" i="5"/>
  <c r="I72" i="5"/>
  <c r="J72" i="5"/>
  <c r="I474" i="5"/>
  <c r="J474" i="5"/>
  <c r="I494" i="5"/>
  <c r="J494" i="5"/>
  <c r="I544" i="5"/>
  <c r="J544" i="5"/>
  <c r="H556" i="5"/>
  <c r="I557" i="5"/>
  <c r="J557" i="5"/>
  <c r="E17" i="9"/>
  <c r="I94" i="1"/>
  <c r="J94" i="1"/>
  <c r="H85" i="1"/>
  <c r="I86" i="1"/>
  <c r="J86" i="1"/>
  <c r="D17" i="9"/>
  <c r="F248" i="4"/>
  <c r="F247" i="4" s="1"/>
  <c r="E248" i="4"/>
  <c r="E247" i="4" s="1"/>
  <c r="G248" i="4"/>
  <c r="G247" i="4" s="1"/>
  <c r="G560" i="5"/>
  <c r="G552" i="5"/>
  <c r="G551" i="5" s="1"/>
  <c r="F560" i="5"/>
  <c r="H552" i="5"/>
  <c r="H542" i="5"/>
  <c r="F552" i="5"/>
  <c r="F551" i="5" s="1"/>
  <c r="G542" i="5"/>
  <c r="G541" i="5" s="1"/>
  <c r="F542" i="5"/>
  <c r="F541" i="5" s="1"/>
  <c r="G526" i="5"/>
  <c r="G519" i="5"/>
  <c r="F526" i="5"/>
  <c r="F519" i="5"/>
  <c r="H80" i="5"/>
  <c r="G80" i="5"/>
  <c r="G79" i="5" s="1"/>
  <c r="F48" i="2"/>
  <c r="G48" i="2"/>
  <c r="E48" i="2"/>
  <c r="F61" i="1"/>
  <c r="F52" i="1"/>
  <c r="F34" i="1"/>
  <c r="J80" i="5" l="1"/>
  <c r="H453" i="6"/>
  <c r="G494" i="6"/>
  <c r="H494" i="6"/>
  <c r="C27" i="9"/>
  <c r="H515" i="6"/>
  <c r="H526" i="5"/>
  <c r="J526" i="5" s="1"/>
  <c r="H560" i="5"/>
  <c r="I560" i="5" s="1"/>
  <c r="I519" i="5"/>
  <c r="F611" i="6"/>
  <c r="G611" i="6" s="1"/>
  <c r="G612" i="6"/>
  <c r="F574" i="6"/>
  <c r="G575" i="6"/>
  <c r="F489" i="6"/>
  <c r="G489" i="6" s="1"/>
  <c r="G490" i="6"/>
  <c r="F452" i="6"/>
  <c r="G453" i="6"/>
  <c r="E452" i="6"/>
  <c r="E444" i="6" s="1"/>
  <c r="E443" i="6" s="1"/>
  <c r="E489" i="6"/>
  <c r="H490" i="6"/>
  <c r="E574" i="6"/>
  <c r="H575" i="6"/>
  <c r="E611" i="6"/>
  <c r="H612" i="6"/>
  <c r="H79" i="5"/>
  <c r="J79" i="5" s="1"/>
  <c r="I80" i="5"/>
  <c r="H566" i="5"/>
  <c r="J567" i="5"/>
  <c r="I567" i="5"/>
  <c r="H531" i="5"/>
  <c r="I532" i="5"/>
  <c r="J532" i="5"/>
  <c r="I558" i="5"/>
  <c r="J558" i="5"/>
  <c r="I561" i="5"/>
  <c r="J561" i="5"/>
  <c r="I520" i="5"/>
  <c r="J520" i="5"/>
  <c r="H547" i="5"/>
  <c r="J548" i="5"/>
  <c r="I548" i="5"/>
  <c r="I524" i="5"/>
  <c r="J524" i="5"/>
  <c r="I33" i="5"/>
  <c r="J33" i="5"/>
  <c r="H538" i="5"/>
  <c r="J539" i="5"/>
  <c r="I539" i="5"/>
  <c r="I556" i="5"/>
  <c r="J556" i="5"/>
  <c r="H551" i="5"/>
  <c r="I552" i="5"/>
  <c r="J552" i="5"/>
  <c r="J563" i="5"/>
  <c r="I563" i="5"/>
  <c r="H541" i="5"/>
  <c r="I542" i="5"/>
  <c r="J542" i="5"/>
  <c r="J527" i="5"/>
  <c r="I527" i="5"/>
  <c r="H509" i="5"/>
  <c r="H508" i="5" s="1"/>
  <c r="I510" i="5"/>
  <c r="J510" i="5"/>
  <c r="I529" i="5"/>
  <c r="J529" i="5"/>
  <c r="H89" i="1"/>
  <c r="J85" i="1"/>
  <c r="I85" i="1"/>
  <c r="I34" i="1"/>
  <c r="J34" i="1"/>
  <c r="I52" i="1"/>
  <c r="J52" i="1"/>
  <c r="I61" i="1"/>
  <c r="J61" i="1"/>
  <c r="G550" i="5"/>
  <c r="F550" i="5"/>
  <c r="F537" i="5"/>
  <c r="G537" i="5"/>
  <c r="G518" i="5"/>
  <c r="F518" i="5"/>
  <c r="E513" i="6"/>
  <c r="F513" i="6"/>
  <c r="D513" i="6"/>
  <c r="D512" i="6" s="1"/>
  <c r="F444" i="6" l="1"/>
  <c r="F443" i="6" s="1"/>
  <c r="H452" i="6"/>
  <c r="I526" i="5"/>
  <c r="H489" i="6"/>
  <c r="H611" i="6"/>
  <c r="J560" i="5"/>
  <c r="J519" i="5"/>
  <c r="F573" i="6"/>
  <c r="G574" i="6"/>
  <c r="F512" i="6"/>
  <c r="G512" i="6" s="1"/>
  <c r="G513" i="6"/>
  <c r="G452" i="6"/>
  <c r="E512" i="6"/>
  <c r="H513" i="6"/>
  <c r="E573" i="6"/>
  <c r="H574" i="6"/>
  <c r="I79" i="5"/>
  <c r="F536" i="5"/>
  <c r="H565" i="5"/>
  <c r="I566" i="5"/>
  <c r="J566" i="5"/>
  <c r="I538" i="5"/>
  <c r="J538" i="5"/>
  <c r="H537" i="5"/>
  <c r="I541" i="5"/>
  <c r="J541" i="5"/>
  <c r="J531" i="5"/>
  <c r="I531" i="5"/>
  <c r="I509" i="5"/>
  <c r="J509" i="5"/>
  <c r="H518" i="5"/>
  <c r="J551" i="5"/>
  <c r="I551" i="5"/>
  <c r="H550" i="5"/>
  <c r="J547" i="5"/>
  <c r="I547" i="5"/>
  <c r="G536" i="5"/>
  <c r="H90" i="1"/>
  <c r="J89" i="1"/>
  <c r="I89" i="1"/>
  <c r="F18" i="9"/>
  <c r="F17" i="9" s="1"/>
  <c r="D433" i="6"/>
  <c r="G433" i="6" s="1"/>
  <c r="F572" i="6" l="1"/>
  <c r="G573" i="6"/>
  <c r="H512" i="6"/>
  <c r="G443" i="6"/>
  <c r="G444" i="6"/>
  <c r="H443" i="6"/>
  <c r="H444" i="6"/>
  <c r="E572" i="6"/>
  <c r="H573" i="6"/>
  <c r="I537" i="5"/>
  <c r="J537" i="5"/>
  <c r="H536" i="5"/>
  <c r="I518" i="5"/>
  <c r="J518" i="5"/>
  <c r="I565" i="5"/>
  <c r="J565" i="5"/>
  <c r="I550" i="5"/>
  <c r="J550" i="5"/>
  <c r="J508" i="5"/>
  <c r="I508" i="5"/>
  <c r="I90" i="1"/>
  <c r="J90" i="1"/>
  <c r="D156" i="6"/>
  <c r="G156" i="6" s="1"/>
  <c r="D151" i="6"/>
  <c r="G151" i="6" s="1"/>
  <c r="D123" i="6"/>
  <c r="G123" i="6" s="1"/>
  <c r="D122" i="6"/>
  <c r="G122" i="6" s="1"/>
  <c r="D121" i="6"/>
  <c r="G121" i="6" s="1"/>
  <c r="D116" i="6"/>
  <c r="G116" i="6" s="1"/>
  <c r="D114" i="6"/>
  <c r="G114" i="6" s="1"/>
  <c r="D106" i="6"/>
  <c r="G106" i="6" s="1"/>
  <c r="D102" i="6"/>
  <c r="G102" i="6" s="1"/>
  <c r="D100" i="6"/>
  <c r="G100" i="6" s="1"/>
  <c r="D98" i="6"/>
  <c r="G98" i="6" s="1"/>
  <c r="D97" i="6"/>
  <c r="G97" i="6" s="1"/>
  <c r="D93" i="6"/>
  <c r="D87" i="6"/>
  <c r="G87" i="6" s="1"/>
  <c r="D86" i="6"/>
  <c r="G86" i="6" s="1"/>
  <c r="D85" i="6"/>
  <c r="G85" i="6" s="1"/>
  <c r="D83" i="6"/>
  <c r="G83" i="6" s="1"/>
  <c r="D82" i="6"/>
  <c r="G82" i="6" s="1"/>
  <c r="D81" i="6"/>
  <c r="G81" i="6" s="1"/>
  <c r="D68" i="6"/>
  <c r="G68" i="6" s="1"/>
  <c r="D67" i="6"/>
  <c r="G67" i="6" s="1"/>
  <c r="D65" i="6"/>
  <c r="G65" i="6" s="1"/>
  <c r="D53" i="6"/>
  <c r="G53" i="6" s="1"/>
  <c r="D52" i="6"/>
  <c r="G52" i="6" s="1"/>
  <c r="D51" i="6"/>
  <c r="G51" i="6" s="1"/>
  <c r="D43" i="6"/>
  <c r="G43" i="6" s="1"/>
  <c r="D37" i="6"/>
  <c r="G37" i="6" s="1"/>
  <c r="D89" i="6" l="1"/>
  <c r="G93" i="6"/>
  <c r="F571" i="6"/>
  <c r="G571" i="6" s="1"/>
  <c r="G572" i="6"/>
  <c r="E571" i="6"/>
  <c r="H572" i="6"/>
  <c r="J536" i="5"/>
  <c r="I536" i="5"/>
  <c r="D13" i="6"/>
  <c r="G13" i="6" s="1"/>
  <c r="D30" i="6"/>
  <c r="D27" i="6"/>
  <c r="G27" i="6" s="1"/>
  <c r="D24" i="6"/>
  <c r="G24" i="6" s="1"/>
  <c r="D14" i="9"/>
  <c r="E14" i="9"/>
  <c r="F14" i="9"/>
  <c r="D12" i="9"/>
  <c r="F40" i="1"/>
  <c r="G30" i="6" l="1"/>
  <c r="D29" i="6"/>
  <c r="H571" i="6"/>
  <c r="F32" i="1"/>
  <c r="F30" i="1" s="1"/>
  <c r="G30" i="1"/>
  <c r="F12" i="9"/>
  <c r="E12" i="9"/>
  <c r="H30" i="1" l="1"/>
  <c r="I32" i="1"/>
  <c r="J32" i="1"/>
  <c r="E78" i="2"/>
  <c r="F78" i="2"/>
  <c r="G78" i="2"/>
  <c r="E79" i="2"/>
  <c r="F79" i="2"/>
  <c r="G79" i="2"/>
  <c r="E64" i="2"/>
  <c r="E63" i="2" s="1"/>
  <c r="F64" i="2"/>
  <c r="F63" i="2" s="1"/>
  <c r="G64" i="2"/>
  <c r="G63" i="2" s="1"/>
  <c r="E61" i="2"/>
  <c r="F61" i="2"/>
  <c r="G61" i="2"/>
  <c r="E58" i="2"/>
  <c r="F58" i="2"/>
  <c r="G58" i="2"/>
  <c r="E53" i="2"/>
  <c r="F53" i="2"/>
  <c r="G53" i="2"/>
  <c r="E28" i="2"/>
  <c r="F28" i="2"/>
  <c r="G28" i="2"/>
  <c r="F40" i="2"/>
  <c r="G40" i="2"/>
  <c r="E40" i="2"/>
  <c r="F47" i="1"/>
  <c r="F46" i="1" s="1"/>
  <c r="G47" i="1"/>
  <c r="G46" i="1" s="1"/>
  <c r="H47" i="1"/>
  <c r="F100" i="1"/>
  <c r="G100" i="1"/>
  <c r="H100" i="1"/>
  <c r="F103" i="1"/>
  <c r="G103" i="1"/>
  <c r="H103" i="1"/>
  <c r="G39" i="1"/>
  <c r="F39" i="1"/>
  <c r="H33" i="1"/>
  <c r="G33" i="1"/>
  <c r="G29" i="1" s="1"/>
  <c r="G28" i="1" s="1"/>
  <c r="F33" i="1"/>
  <c r="F29" i="1" s="1"/>
  <c r="F28" i="1" s="1"/>
  <c r="H46" i="1" l="1"/>
  <c r="I47" i="1"/>
  <c r="J47" i="1"/>
  <c r="H29" i="1"/>
  <c r="I33" i="1"/>
  <c r="J33" i="1"/>
  <c r="J100" i="1"/>
  <c r="I100" i="1"/>
  <c r="H39" i="1"/>
  <c r="I40" i="1"/>
  <c r="J40" i="1"/>
  <c r="I103" i="1"/>
  <c r="J103" i="1"/>
  <c r="J30" i="1"/>
  <c r="I30" i="1"/>
  <c r="F20" i="1"/>
  <c r="F54" i="1"/>
  <c r="G39" i="2"/>
  <c r="E39" i="2"/>
  <c r="F39" i="2"/>
  <c r="F23" i="1"/>
  <c r="G23" i="1"/>
  <c r="H23" i="1"/>
  <c r="E32" i="2"/>
  <c r="E31" i="2" s="1"/>
  <c r="F32" i="2"/>
  <c r="F31" i="2" s="1"/>
  <c r="G32" i="2"/>
  <c r="G31" i="2" s="1"/>
  <c r="E77" i="2"/>
  <c r="E76" i="2" s="1"/>
  <c r="F77" i="2"/>
  <c r="F76" i="2" s="1"/>
  <c r="G77" i="2"/>
  <c r="G76" i="2" s="1"/>
  <c r="E54" i="2"/>
  <c r="E52" i="2" s="1"/>
  <c r="F54" i="2"/>
  <c r="F52" i="2" s="1"/>
  <c r="G54" i="2"/>
  <c r="G52" i="2" s="1"/>
  <c r="E43" i="2"/>
  <c r="E42" i="2" s="1"/>
  <c r="E41" i="2" s="1"/>
  <c r="F43" i="2"/>
  <c r="F42" i="2" s="1"/>
  <c r="F41" i="2" s="1"/>
  <c r="G43" i="2"/>
  <c r="G42" i="2" s="1"/>
  <c r="G41" i="2" s="1"/>
  <c r="E27" i="2"/>
  <c r="F27" i="2"/>
  <c r="G27" i="2"/>
  <c r="E84" i="2"/>
  <c r="E83" i="2" s="1"/>
  <c r="F84" i="2"/>
  <c r="F83" i="2" s="1"/>
  <c r="G84" i="2"/>
  <c r="G83" i="2" s="1"/>
  <c r="F115" i="1"/>
  <c r="G115" i="1"/>
  <c r="H115" i="1"/>
  <c r="I20" i="1" l="1"/>
  <c r="J20" i="1"/>
  <c r="I23" i="1"/>
  <c r="J23" i="1"/>
  <c r="J46" i="1"/>
  <c r="I46" i="1"/>
  <c r="J54" i="1"/>
  <c r="I54" i="1"/>
  <c r="H28" i="1"/>
  <c r="I29" i="1"/>
  <c r="J29" i="1"/>
  <c r="I39" i="1"/>
  <c r="J39" i="1"/>
  <c r="J115" i="1"/>
  <c r="I115" i="1"/>
  <c r="F26" i="1"/>
  <c r="F25" i="1" s="1"/>
  <c r="G26" i="1"/>
  <c r="G25" i="1" s="1"/>
  <c r="H26" i="1"/>
  <c r="F82" i="1"/>
  <c r="G82" i="1"/>
  <c r="H82" i="1"/>
  <c r="F93" i="1"/>
  <c r="F92" i="1" s="1"/>
  <c r="G93" i="1"/>
  <c r="G92" i="1" s="1"/>
  <c r="H93" i="1"/>
  <c r="I82" i="1" l="1"/>
  <c r="J82" i="1"/>
  <c r="H92" i="1"/>
  <c r="J93" i="1"/>
  <c r="I93" i="1"/>
  <c r="H25" i="1"/>
  <c r="J26" i="1"/>
  <c r="I26" i="1"/>
  <c r="I28" i="1"/>
  <c r="J28" i="1"/>
  <c r="E657" i="6"/>
  <c r="E656" i="6" s="1"/>
  <c r="F657" i="6"/>
  <c r="E335" i="6"/>
  <c r="F335" i="6"/>
  <c r="G198" i="5"/>
  <c r="H198" i="5"/>
  <c r="E296" i="6"/>
  <c r="F296" i="6"/>
  <c r="F289" i="6"/>
  <c r="G134" i="5"/>
  <c r="E146" i="6"/>
  <c r="D262" i="6"/>
  <c r="G262" i="6" s="1"/>
  <c r="D230" i="6"/>
  <c r="G230" i="6" s="1"/>
  <c r="D166" i="6"/>
  <c r="D22" i="6"/>
  <c r="G22" i="6" s="1"/>
  <c r="C696" i="6"/>
  <c r="C695" i="6" s="1"/>
  <c r="D696" i="6"/>
  <c r="D695" i="6" s="1"/>
  <c r="E696" i="6"/>
  <c r="F696" i="6"/>
  <c r="E691" i="6"/>
  <c r="F691" i="6"/>
  <c r="C689" i="6"/>
  <c r="D689" i="6"/>
  <c r="E689" i="6"/>
  <c r="F689" i="6"/>
  <c r="C683" i="6"/>
  <c r="D683" i="6"/>
  <c r="E683" i="6"/>
  <c r="F683" i="6"/>
  <c r="F693" i="6"/>
  <c r="E693" i="6"/>
  <c r="D693" i="6"/>
  <c r="C693" i="6"/>
  <c r="D691" i="6"/>
  <c r="C691" i="6"/>
  <c r="F686" i="6"/>
  <c r="E686" i="6"/>
  <c r="D686" i="6"/>
  <c r="C686" i="6"/>
  <c r="F681" i="6"/>
  <c r="E681" i="6"/>
  <c r="D681" i="6"/>
  <c r="C681" i="6"/>
  <c r="F677" i="6"/>
  <c r="E677" i="6"/>
  <c r="D677" i="6"/>
  <c r="C677" i="6"/>
  <c r="F673" i="6"/>
  <c r="E673" i="6"/>
  <c r="E672" i="6" s="1"/>
  <c r="D673" i="6"/>
  <c r="D672" i="6" s="1"/>
  <c r="C673" i="6"/>
  <c r="F667" i="6"/>
  <c r="E667" i="6"/>
  <c r="E666" i="6" s="1"/>
  <c r="D667" i="6"/>
  <c r="D666" i="6" s="1"/>
  <c r="C667" i="6"/>
  <c r="C666" i="6" s="1"/>
  <c r="F664" i="6"/>
  <c r="E664" i="6"/>
  <c r="D664" i="6"/>
  <c r="D663" i="6" s="1"/>
  <c r="C664" i="6"/>
  <c r="C663" i="6" s="1"/>
  <c r="F39" i="5"/>
  <c r="G39" i="5"/>
  <c r="H39" i="5"/>
  <c r="F27" i="5"/>
  <c r="G27" i="5"/>
  <c r="H27" i="5"/>
  <c r="F26" i="5"/>
  <c r="G26" i="5"/>
  <c r="H26" i="5"/>
  <c r="F25" i="5"/>
  <c r="G25" i="5"/>
  <c r="H25" i="5"/>
  <c r="F569" i="6"/>
  <c r="E569" i="6"/>
  <c r="D569" i="6"/>
  <c r="C569" i="6"/>
  <c r="F567" i="6"/>
  <c r="E567" i="6"/>
  <c r="E566" i="6" s="1"/>
  <c r="D567" i="6"/>
  <c r="D566" i="6" s="1"/>
  <c r="C567" i="6"/>
  <c r="C566" i="6" s="1"/>
  <c r="C562" i="6"/>
  <c r="C561" i="6" s="1"/>
  <c r="D562" i="6"/>
  <c r="D561" i="6" s="1"/>
  <c r="E562" i="6"/>
  <c r="F562" i="6"/>
  <c r="C555" i="6"/>
  <c r="D555" i="6"/>
  <c r="E555" i="6"/>
  <c r="F555" i="6"/>
  <c r="C559" i="6"/>
  <c r="D559" i="6"/>
  <c r="E559" i="6"/>
  <c r="F559" i="6"/>
  <c r="F564" i="6"/>
  <c r="E564" i="6"/>
  <c r="D564" i="6"/>
  <c r="C564" i="6"/>
  <c r="F551" i="6"/>
  <c r="E551" i="6"/>
  <c r="D551" i="6"/>
  <c r="D550" i="6" s="1"/>
  <c r="C551" i="6"/>
  <c r="C550" i="6" s="1"/>
  <c r="F548" i="6"/>
  <c r="E548" i="6"/>
  <c r="D548" i="6"/>
  <c r="C548" i="6"/>
  <c r="F546" i="6"/>
  <c r="E546" i="6"/>
  <c r="D546" i="6"/>
  <c r="D545" i="6" s="1"/>
  <c r="C546" i="6"/>
  <c r="C545" i="6" s="1"/>
  <c r="F101" i="5"/>
  <c r="F100" i="5" s="1"/>
  <c r="F271" i="4"/>
  <c r="H101" i="5"/>
  <c r="F98" i="5"/>
  <c r="F97" i="5" s="1"/>
  <c r="G98" i="5"/>
  <c r="G97" i="5" s="1"/>
  <c r="H98" i="5"/>
  <c r="E255" i="4"/>
  <c r="F255" i="4"/>
  <c r="H86" i="5"/>
  <c r="E244" i="4"/>
  <c r="E243" i="4" s="1"/>
  <c r="F244" i="4"/>
  <c r="F243" i="4" s="1"/>
  <c r="H76" i="5"/>
  <c r="F611" i="5"/>
  <c r="F610" i="5" s="1"/>
  <c r="F608" i="5" s="1"/>
  <c r="G611" i="5"/>
  <c r="G610" i="5" s="1"/>
  <c r="G608" i="5" s="1"/>
  <c r="H611" i="5"/>
  <c r="C429" i="6"/>
  <c r="C427" i="6" s="1"/>
  <c r="D429" i="6"/>
  <c r="D427" i="6" s="1"/>
  <c r="E429" i="6"/>
  <c r="F429" i="6"/>
  <c r="F589" i="5"/>
  <c r="F588" i="5" s="1"/>
  <c r="F587" i="5" s="1"/>
  <c r="G589" i="5"/>
  <c r="G588" i="5" s="1"/>
  <c r="G587" i="5" s="1"/>
  <c r="H589" i="5"/>
  <c r="C413" i="6"/>
  <c r="C412" i="6" s="1"/>
  <c r="D413" i="6"/>
  <c r="D412" i="6" s="1"/>
  <c r="E413" i="6"/>
  <c r="F413" i="6"/>
  <c r="F221" i="5"/>
  <c r="F220" i="5" s="1"/>
  <c r="F219" i="5" s="1"/>
  <c r="G221" i="5"/>
  <c r="G220" i="5" s="1"/>
  <c r="G219" i="5" s="1"/>
  <c r="H221" i="5"/>
  <c r="C335" i="6"/>
  <c r="D335" i="6"/>
  <c r="D334" i="6" s="1"/>
  <c r="F212" i="5"/>
  <c r="F211" i="5" s="1"/>
  <c r="G212" i="5"/>
  <c r="G211" i="5" s="1"/>
  <c r="H212" i="5"/>
  <c r="C326" i="6"/>
  <c r="D326" i="6"/>
  <c r="E326" i="6"/>
  <c r="F326" i="6"/>
  <c r="F208" i="5"/>
  <c r="F207" i="5" s="1"/>
  <c r="G208" i="5"/>
  <c r="G207" i="5" s="1"/>
  <c r="H208" i="5"/>
  <c r="D161" i="6"/>
  <c r="C322" i="6"/>
  <c r="D322" i="6"/>
  <c r="E322" i="6"/>
  <c r="F322" i="6"/>
  <c r="F202" i="5"/>
  <c r="G202" i="5"/>
  <c r="F200" i="4" s="1"/>
  <c r="H202" i="5"/>
  <c r="G200" i="4" s="1"/>
  <c r="C316" i="6"/>
  <c r="D316" i="6"/>
  <c r="E316" i="6"/>
  <c r="F316" i="6"/>
  <c r="F200" i="5"/>
  <c r="F199" i="5" s="1"/>
  <c r="G200" i="5"/>
  <c r="G199" i="5" s="1"/>
  <c r="H200" i="5"/>
  <c r="C314" i="6"/>
  <c r="D314" i="6"/>
  <c r="E314" i="6"/>
  <c r="F314" i="6"/>
  <c r="D313" i="6"/>
  <c r="C312" i="6"/>
  <c r="F192" i="5"/>
  <c r="F191" i="5" s="1"/>
  <c r="G192" i="5"/>
  <c r="G191" i="5" s="1"/>
  <c r="H192" i="5"/>
  <c r="F190" i="5"/>
  <c r="F189" i="5" s="1"/>
  <c r="G190" i="5"/>
  <c r="G189" i="5" s="1"/>
  <c r="H190" i="5"/>
  <c r="C304" i="6"/>
  <c r="D304" i="6"/>
  <c r="E304" i="6"/>
  <c r="F304" i="6"/>
  <c r="C306" i="6"/>
  <c r="D306" i="6"/>
  <c r="E306" i="6"/>
  <c r="F306" i="6"/>
  <c r="F182" i="5"/>
  <c r="G182" i="5"/>
  <c r="H182" i="5"/>
  <c r="F183" i="5"/>
  <c r="G183" i="5"/>
  <c r="H183" i="5"/>
  <c r="D299" i="6"/>
  <c r="C296" i="6"/>
  <c r="F179" i="5"/>
  <c r="E167" i="4" s="1"/>
  <c r="G179" i="5"/>
  <c r="F167" i="4" s="1"/>
  <c r="H179" i="5"/>
  <c r="F180" i="5"/>
  <c r="G180" i="5"/>
  <c r="H180" i="5"/>
  <c r="C293" i="6"/>
  <c r="D293" i="6"/>
  <c r="E293" i="6"/>
  <c r="F293" i="6"/>
  <c r="F176" i="5"/>
  <c r="G176" i="5"/>
  <c r="H176" i="5"/>
  <c r="F177" i="5"/>
  <c r="G177" i="5"/>
  <c r="H177" i="5"/>
  <c r="D290" i="6"/>
  <c r="C289" i="6"/>
  <c r="E289" i="6"/>
  <c r="F169" i="5"/>
  <c r="E141" i="4" s="1"/>
  <c r="G169" i="5"/>
  <c r="F141" i="4" s="1"/>
  <c r="H169" i="5"/>
  <c r="G141" i="4" s="1"/>
  <c r="C283" i="6"/>
  <c r="D283" i="6"/>
  <c r="E283" i="6"/>
  <c r="F283" i="6"/>
  <c r="F161" i="5"/>
  <c r="G161" i="5"/>
  <c r="H161" i="5"/>
  <c r="F162" i="5"/>
  <c r="G162" i="5"/>
  <c r="H162" i="5"/>
  <c r="F163" i="5"/>
  <c r="G163" i="5"/>
  <c r="H163" i="5"/>
  <c r="C275" i="6"/>
  <c r="D275" i="6"/>
  <c r="E275" i="6"/>
  <c r="F275" i="6"/>
  <c r="F155" i="5"/>
  <c r="G155" i="5"/>
  <c r="H155" i="5"/>
  <c r="F156" i="5"/>
  <c r="G156" i="5"/>
  <c r="H156" i="5"/>
  <c r="C270" i="6"/>
  <c r="D270" i="6"/>
  <c r="G270" i="6" s="1"/>
  <c r="E270" i="6"/>
  <c r="H270" i="6" s="1"/>
  <c r="F140" i="5"/>
  <c r="G140" i="5"/>
  <c r="H140" i="5"/>
  <c r="C256" i="6"/>
  <c r="D256" i="6"/>
  <c r="E256" i="6"/>
  <c r="F256" i="6"/>
  <c r="F138" i="5"/>
  <c r="E92" i="4" s="1"/>
  <c r="G138" i="5"/>
  <c r="F92" i="4" s="1"/>
  <c r="H138" i="5"/>
  <c r="C253" i="6"/>
  <c r="E253" i="6"/>
  <c r="F253" i="6"/>
  <c r="D254" i="6"/>
  <c r="F132" i="5"/>
  <c r="G132" i="5"/>
  <c r="H132" i="5"/>
  <c r="F133" i="5"/>
  <c r="G133" i="5"/>
  <c r="H133" i="5"/>
  <c r="H134" i="5"/>
  <c r="F135" i="5"/>
  <c r="G135" i="5"/>
  <c r="H135" i="5"/>
  <c r="D251" i="6"/>
  <c r="C248" i="6"/>
  <c r="F248" i="6"/>
  <c r="D245" i="6"/>
  <c r="G245" i="6" s="1"/>
  <c r="F120" i="5"/>
  <c r="G120" i="5"/>
  <c r="H120" i="5"/>
  <c r="F121" i="5"/>
  <c r="G121" i="5"/>
  <c r="H121" i="5"/>
  <c r="F122" i="5"/>
  <c r="G122" i="5"/>
  <c r="H122" i="5"/>
  <c r="F123" i="5"/>
  <c r="G123" i="5"/>
  <c r="H123" i="5"/>
  <c r="F124" i="5"/>
  <c r="E73" i="4" s="1"/>
  <c r="G124" i="5"/>
  <c r="F73" i="4" s="1"/>
  <c r="H124" i="5"/>
  <c r="D242" i="6"/>
  <c r="C236" i="6"/>
  <c r="E236" i="6"/>
  <c r="F236" i="6"/>
  <c r="D185" i="6"/>
  <c r="G185" i="6" s="1"/>
  <c r="F397" i="5"/>
  <c r="E210" i="4" s="1"/>
  <c r="G397" i="5"/>
  <c r="F210" i="4" s="1"/>
  <c r="H397" i="5"/>
  <c r="C159" i="6"/>
  <c r="E159" i="6"/>
  <c r="F159" i="6"/>
  <c r="F384" i="5"/>
  <c r="G384" i="5"/>
  <c r="F197" i="4" s="1"/>
  <c r="H384" i="5"/>
  <c r="C146" i="6"/>
  <c r="D149" i="6"/>
  <c r="G149" i="6" s="1"/>
  <c r="D148" i="6"/>
  <c r="G148" i="6" s="1"/>
  <c r="D145" i="6"/>
  <c r="G145" i="6" s="1"/>
  <c r="D141" i="6"/>
  <c r="G141" i="6" s="1"/>
  <c r="D140" i="6"/>
  <c r="G140" i="6" s="1"/>
  <c r="D139" i="6"/>
  <c r="G139" i="6" s="1"/>
  <c r="D137" i="6"/>
  <c r="G137" i="6" s="1"/>
  <c r="F342" i="5"/>
  <c r="E154" i="4" s="1"/>
  <c r="G342" i="5"/>
  <c r="F154" i="4" s="1"/>
  <c r="H342" i="5"/>
  <c r="F341" i="5"/>
  <c r="E153" i="4" s="1"/>
  <c r="G341" i="5"/>
  <c r="F153" i="4" s="1"/>
  <c r="H341" i="5"/>
  <c r="F371" i="5"/>
  <c r="G371" i="5"/>
  <c r="H371" i="5"/>
  <c r="F369" i="5"/>
  <c r="G369" i="5"/>
  <c r="H369" i="5"/>
  <c r="C133" i="6"/>
  <c r="D133" i="6"/>
  <c r="E133" i="6"/>
  <c r="F133" i="6"/>
  <c r="C131" i="6"/>
  <c r="D131" i="6"/>
  <c r="G131" i="6" s="1"/>
  <c r="E131" i="6"/>
  <c r="H131" i="6" s="1"/>
  <c r="F357" i="5"/>
  <c r="G357" i="5"/>
  <c r="H357" i="5"/>
  <c r="D130" i="6"/>
  <c r="G130" i="6" s="1"/>
  <c r="D129" i="6"/>
  <c r="G129" i="6" s="1"/>
  <c r="C119" i="6"/>
  <c r="D119" i="6"/>
  <c r="E119" i="6"/>
  <c r="F119" i="6"/>
  <c r="D113" i="6"/>
  <c r="G113" i="6" s="1"/>
  <c r="F345" i="5"/>
  <c r="E157" i="4" s="1"/>
  <c r="G345" i="5"/>
  <c r="H345" i="5"/>
  <c r="F346" i="5"/>
  <c r="E158" i="4" s="1"/>
  <c r="G346" i="5"/>
  <c r="F158" i="4" s="1"/>
  <c r="H346" i="5"/>
  <c r="F347" i="5"/>
  <c r="E159" i="4" s="1"/>
  <c r="G347" i="5"/>
  <c r="F159" i="4" s="1"/>
  <c r="H347" i="5"/>
  <c r="D111" i="6"/>
  <c r="C107" i="6"/>
  <c r="E107" i="6"/>
  <c r="F107" i="6"/>
  <c r="C103" i="6"/>
  <c r="D103" i="6"/>
  <c r="E103" i="6"/>
  <c r="F103" i="6"/>
  <c r="G335" i="5"/>
  <c r="F147" i="4" s="1"/>
  <c r="H335" i="5"/>
  <c r="G336" i="5"/>
  <c r="F148" i="4" s="1"/>
  <c r="H336" i="5"/>
  <c r="G337" i="5"/>
  <c r="H337" i="5"/>
  <c r="G338" i="5"/>
  <c r="F150" i="4" s="1"/>
  <c r="H338" i="5"/>
  <c r="F338" i="5"/>
  <c r="E150" i="4" s="1"/>
  <c r="F337" i="5"/>
  <c r="F336" i="5"/>
  <c r="E148" i="4" s="1"/>
  <c r="F335" i="5"/>
  <c r="E147" i="4" s="1"/>
  <c r="D96" i="6"/>
  <c r="G96" i="6" s="1"/>
  <c r="D95" i="6"/>
  <c r="G95" i="6" s="1"/>
  <c r="F325" i="5"/>
  <c r="G325" i="5"/>
  <c r="H325" i="5"/>
  <c r="F84" i="6"/>
  <c r="E84" i="6"/>
  <c r="D84" i="6"/>
  <c r="C84" i="6"/>
  <c r="D78" i="6"/>
  <c r="G78" i="6" s="1"/>
  <c r="G313" i="5"/>
  <c r="H313" i="5"/>
  <c r="F313" i="5"/>
  <c r="C74" i="6"/>
  <c r="E74" i="6"/>
  <c r="H74" i="6" s="1"/>
  <c r="D75" i="6"/>
  <c r="D73" i="6"/>
  <c r="G73" i="6" s="1"/>
  <c r="D72" i="6"/>
  <c r="G72" i="6" s="1"/>
  <c r="G297" i="5"/>
  <c r="F109" i="4" s="1"/>
  <c r="H297" i="5"/>
  <c r="G298" i="5"/>
  <c r="F110" i="4" s="1"/>
  <c r="H298" i="5"/>
  <c r="F298" i="5"/>
  <c r="E110" i="4" s="1"/>
  <c r="F297" i="5"/>
  <c r="E109" i="4" s="1"/>
  <c r="G292" i="5"/>
  <c r="F104" i="4" s="1"/>
  <c r="H292" i="5"/>
  <c r="F292" i="5"/>
  <c r="E104" i="4" s="1"/>
  <c r="D46" i="6"/>
  <c r="G46" i="6" s="1"/>
  <c r="D45" i="6"/>
  <c r="G45" i="6" s="1"/>
  <c r="C36" i="6"/>
  <c r="G278" i="5"/>
  <c r="H278" i="5"/>
  <c r="F278" i="5"/>
  <c r="D40" i="6"/>
  <c r="G40" i="6" s="1"/>
  <c r="D38" i="6"/>
  <c r="G38" i="6" s="1"/>
  <c r="E36" i="6"/>
  <c r="F36" i="6"/>
  <c r="D26" i="6"/>
  <c r="G26" i="6" s="1"/>
  <c r="D25" i="6"/>
  <c r="G25" i="6" s="1"/>
  <c r="D17" i="6"/>
  <c r="G17" i="6" s="1"/>
  <c r="H667" i="6" l="1"/>
  <c r="G667" i="6"/>
  <c r="H673" i="6"/>
  <c r="G673" i="6"/>
  <c r="G681" i="6"/>
  <c r="H681" i="6"/>
  <c r="F676" i="6"/>
  <c r="G149" i="4"/>
  <c r="F201" i="5"/>
  <c r="E200" i="4"/>
  <c r="G283" i="6"/>
  <c r="G293" i="6"/>
  <c r="G322" i="6"/>
  <c r="G326" i="6"/>
  <c r="G689" i="6"/>
  <c r="G119" i="6"/>
  <c r="H316" i="6"/>
  <c r="G256" i="6"/>
  <c r="G275" i="6"/>
  <c r="G693" i="6"/>
  <c r="H677" i="6"/>
  <c r="G683" i="6"/>
  <c r="G304" i="6"/>
  <c r="G559" i="6"/>
  <c r="H289" i="6"/>
  <c r="D296" i="6"/>
  <c r="G296" i="6" s="1"/>
  <c r="G299" i="6"/>
  <c r="D163" i="6"/>
  <c r="G166" i="6"/>
  <c r="D253" i="6"/>
  <c r="G253" i="6" s="1"/>
  <c r="G254" i="6"/>
  <c r="H275" i="6"/>
  <c r="D159" i="6"/>
  <c r="G159" i="6" s="1"/>
  <c r="G161" i="6"/>
  <c r="H691" i="6"/>
  <c r="G691" i="6"/>
  <c r="G548" i="6"/>
  <c r="H548" i="6"/>
  <c r="G564" i="6"/>
  <c r="H564" i="6"/>
  <c r="F566" i="6"/>
  <c r="G567" i="6"/>
  <c r="H567" i="6"/>
  <c r="F666" i="6"/>
  <c r="G677" i="6"/>
  <c r="G686" i="6"/>
  <c r="H686" i="6"/>
  <c r="D74" i="6"/>
  <c r="G74" i="6" s="1"/>
  <c r="G75" i="6"/>
  <c r="D236" i="6"/>
  <c r="G236" i="6" s="1"/>
  <c r="G242" i="6"/>
  <c r="G84" i="6"/>
  <c r="F656" i="6"/>
  <c r="H657" i="6"/>
  <c r="D107" i="6"/>
  <c r="G107" i="6" s="1"/>
  <c r="G111" i="6"/>
  <c r="G133" i="6"/>
  <c r="F134" i="5"/>
  <c r="I134" i="5" s="1"/>
  <c r="G251" i="6"/>
  <c r="D289" i="6"/>
  <c r="G289" i="6" s="1"/>
  <c r="G290" i="6"/>
  <c r="D312" i="6"/>
  <c r="G313" i="6"/>
  <c r="G316" i="6"/>
  <c r="G569" i="6"/>
  <c r="H569" i="6"/>
  <c r="F672" i="6"/>
  <c r="G103" i="6"/>
  <c r="G306" i="6"/>
  <c r="G314" i="6"/>
  <c r="G555" i="6"/>
  <c r="F550" i="6"/>
  <c r="G550" i="6" s="1"/>
  <c r="G551" i="6"/>
  <c r="F545" i="6"/>
  <c r="G545" i="6" s="1"/>
  <c r="G546" i="6"/>
  <c r="F561" i="6"/>
  <c r="G561" i="6" s="1"/>
  <c r="G562" i="6"/>
  <c r="H555" i="6"/>
  <c r="H559" i="6"/>
  <c r="F695" i="6"/>
  <c r="G695" i="6" s="1"/>
  <c r="G696" i="6"/>
  <c r="H693" i="6"/>
  <c r="H689" i="6"/>
  <c r="H683" i="6"/>
  <c r="F663" i="6"/>
  <c r="G664" i="6"/>
  <c r="F427" i="6"/>
  <c r="G427" i="6" s="1"/>
  <c r="G429" i="6"/>
  <c r="F412" i="6"/>
  <c r="G412" i="6" s="1"/>
  <c r="G413" i="6"/>
  <c r="F334" i="6"/>
  <c r="G334" i="6" s="1"/>
  <c r="G335" i="6"/>
  <c r="H326" i="6"/>
  <c r="H322" i="6"/>
  <c r="H314" i="6"/>
  <c r="H306" i="6"/>
  <c r="H304" i="6"/>
  <c r="H296" i="6"/>
  <c r="H293" i="6"/>
  <c r="H283" i="6"/>
  <c r="H256" i="6"/>
  <c r="H253" i="6"/>
  <c r="H236" i="6"/>
  <c r="H159" i="6"/>
  <c r="H146" i="6"/>
  <c r="H133" i="6"/>
  <c r="H119" i="6"/>
  <c r="H107" i="6"/>
  <c r="H103" i="6"/>
  <c r="H84" i="6"/>
  <c r="H36" i="6"/>
  <c r="E334" i="6"/>
  <c r="H335" i="6"/>
  <c r="E412" i="6"/>
  <c r="H413" i="6"/>
  <c r="E427" i="6"/>
  <c r="H429" i="6"/>
  <c r="E545" i="6"/>
  <c r="H546" i="6"/>
  <c r="E550" i="6"/>
  <c r="H550" i="6" s="1"/>
  <c r="H551" i="6"/>
  <c r="E561" i="6"/>
  <c r="H562" i="6"/>
  <c r="E663" i="6"/>
  <c r="E662" i="6" s="1"/>
  <c r="H664" i="6"/>
  <c r="E695" i="6"/>
  <c r="H696" i="6"/>
  <c r="H100" i="5"/>
  <c r="I101" i="5"/>
  <c r="H97" i="5"/>
  <c r="I98" i="5"/>
  <c r="J98" i="5"/>
  <c r="H75" i="5"/>
  <c r="G147" i="4"/>
  <c r="J335" i="5"/>
  <c r="G154" i="4"/>
  <c r="J342" i="5"/>
  <c r="J134" i="5"/>
  <c r="J198" i="5"/>
  <c r="G150" i="4"/>
  <c r="J338" i="5"/>
  <c r="G158" i="4"/>
  <c r="J346" i="5"/>
  <c r="I177" i="5"/>
  <c r="J177" i="5"/>
  <c r="G167" i="4"/>
  <c r="I179" i="5"/>
  <c r="J179" i="5"/>
  <c r="J325" i="5"/>
  <c r="G110" i="4"/>
  <c r="J298" i="5"/>
  <c r="I133" i="5"/>
  <c r="J133" i="5"/>
  <c r="I155" i="5"/>
  <c r="J155" i="5"/>
  <c r="I163" i="5"/>
  <c r="J163" i="5"/>
  <c r="I161" i="5"/>
  <c r="J161" i="5"/>
  <c r="I169" i="5"/>
  <c r="J169" i="5"/>
  <c r="I121" i="5"/>
  <c r="J121" i="5"/>
  <c r="I25" i="5"/>
  <c r="J25" i="5"/>
  <c r="J357" i="5"/>
  <c r="H191" i="5"/>
  <c r="I192" i="5"/>
  <c r="J192" i="5"/>
  <c r="I27" i="5"/>
  <c r="J27" i="5"/>
  <c r="G109" i="4"/>
  <c r="J297" i="5"/>
  <c r="H368" i="5"/>
  <c r="J369" i="5"/>
  <c r="J341" i="5"/>
  <c r="J384" i="5"/>
  <c r="G73" i="4"/>
  <c r="I124" i="5"/>
  <c r="J124" i="5"/>
  <c r="I122" i="5"/>
  <c r="J122" i="5"/>
  <c r="I120" i="5"/>
  <c r="J120" i="5"/>
  <c r="I135" i="5"/>
  <c r="J135" i="5"/>
  <c r="J313" i="5"/>
  <c r="I123" i="5"/>
  <c r="J123" i="5"/>
  <c r="I182" i="5"/>
  <c r="J182" i="5"/>
  <c r="G104" i="4"/>
  <c r="J292" i="5"/>
  <c r="G148" i="4"/>
  <c r="J336" i="5"/>
  <c r="G159" i="4"/>
  <c r="J347" i="5"/>
  <c r="J345" i="5"/>
  <c r="I176" i="5"/>
  <c r="J176" i="5"/>
  <c r="I180" i="5"/>
  <c r="J180" i="5"/>
  <c r="H220" i="5"/>
  <c r="J221" i="5"/>
  <c r="I221" i="5"/>
  <c r="H588" i="5"/>
  <c r="I589" i="5"/>
  <c r="J589" i="5"/>
  <c r="H610" i="5"/>
  <c r="I611" i="5"/>
  <c r="J611" i="5"/>
  <c r="H370" i="5"/>
  <c r="J371" i="5"/>
  <c r="J337" i="5"/>
  <c r="I397" i="5"/>
  <c r="J397" i="5"/>
  <c r="J278" i="5"/>
  <c r="I132" i="5"/>
  <c r="J132" i="5"/>
  <c r="G92" i="4"/>
  <c r="I138" i="5"/>
  <c r="J138" i="5"/>
  <c r="I140" i="5"/>
  <c r="J140" i="5"/>
  <c r="I156" i="5"/>
  <c r="J156" i="5"/>
  <c r="I162" i="5"/>
  <c r="J162" i="5"/>
  <c r="H199" i="5"/>
  <c r="I200" i="5"/>
  <c r="J200" i="5"/>
  <c r="H201" i="5"/>
  <c r="I202" i="5"/>
  <c r="J202" i="5"/>
  <c r="I183" i="5"/>
  <c r="J183" i="5"/>
  <c r="H189" i="5"/>
  <c r="I190" i="5"/>
  <c r="J190" i="5"/>
  <c r="H207" i="5"/>
  <c r="I208" i="5"/>
  <c r="J208" i="5"/>
  <c r="H211" i="5"/>
  <c r="I212" i="5"/>
  <c r="J212" i="5"/>
  <c r="I26" i="5"/>
  <c r="J26" i="5"/>
  <c r="I39" i="5"/>
  <c r="J39" i="5"/>
  <c r="I25" i="1"/>
  <c r="J25" i="1"/>
  <c r="I92" i="1"/>
  <c r="J92" i="1"/>
  <c r="E89" i="4"/>
  <c r="F168" i="5"/>
  <c r="H168" i="5"/>
  <c r="G89" i="4"/>
  <c r="G178" i="5"/>
  <c r="F89" i="4"/>
  <c r="C672" i="6"/>
  <c r="C662" i="6" s="1"/>
  <c r="E312" i="6"/>
  <c r="E248" i="6"/>
  <c r="H248" i="6" s="1"/>
  <c r="D21" i="6"/>
  <c r="F312" i="6"/>
  <c r="D248" i="6"/>
  <c r="E688" i="6"/>
  <c r="D688" i="6"/>
  <c r="C688" i="6"/>
  <c r="F688" i="6"/>
  <c r="E676" i="6"/>
  <c r="C676" i="6"/>
  <c r="D676" i="6"/>
  <c r="D662" i="6"/>
  <c r="F24" i="5"/>
  <c r="F23" i="5" s="1"/>
  <c r="E554" i="6"/>
  <c r="G24" i="5"/>
  <c r="G23" i="5" s="1"/>
  <c r="H24" i="5"/>
  <c r="C554" i="6"/>
  <c r="C553" i="6" s="1"/>
  <c r="F554" i="6"/>
  <c r="D554" i="6"/>
  <c r="D553" i="6" s="1"/>
  <c r="G86" i="5"/>
  <c r="J86" i="5" s="1"/>
  <c r="F149" i="4"/>
  <c r="F86" i="5"/>
  <c r="I86" i="5" s="1"/>
  <c r="C544" i="6"/>
  <c r="D544" i="6"/>
  <c r="H47" i="5"/>
  <c r="E271" i="4"/>
  <c r="E270" i="4" s="1"/>
  <c r="G47" i="5"/>
  <c r="F83" i="5"/>
  <c r="F47" i="5"/>
  <c r="G101" i="5"/>
  <c r="G100" i="5" s="1"/>
  <c r="F76" i="5"/>
  <c r="F75" i="5" s="1"/>
  <c r="F74" i="5" s="1"/>
  <c r="G271" i="4"/>
  <c r="G270" i="4" s="1"/>
  <c r="G255" i="4"/>
  <c r="G137" i="4"/>
  <c r="G76" i="5"/>
  <c r="G75" i="5" s="1"/>
  <c r="G74" i="5" s="1"/>
  <c r="G244" i="4"/>
  <c r="G243" i="4" s="1"/>
  <c r="F137" i="4"/>
  <c r="G40" i="5"/>
  <c r="F40" i="5"/>
  <c r="E137" i="4"/>
  <c r="H40" i="5"/>
  <c r="E149" i="4"/>
  <c r="C321" i="6"/>
  <c r="G170" i="4"/>
  <c r="F125" i="4"/>
  <c r="G125" i="4"/>
  <c r="E170" i="4"/>
  <c r="D321" i="6"/>
  <c r="D320" i="6" s="1"/>
  <c r="E321" i="6"/>
  <c r="F206" i="5"/>
  <c r="F205" i="5" s="1"/>
  <c r="G206" i="5"/>
  <c r="G205" i="5" s="1"/>
  <c r="F321" i="6"/>
  <c r="G201" i="5"/>
  <c r="F182" i="4"/>
  <c r="F181" i="4" s="1"/>
  <c r="E184" i="4"/>
  <c r="E183" i="4" s="1"/>
  <c r="F198" i="5"/>
  <c r="I198" i="5" s="1"/>
  <c r="G184" i="4"/>
  <c r="G183" i="4" s="1"/>
  <c r="F170" i="4"/>
  <c r="G182" i="4"/>
  <c r="G181" i="4" s="1"/>
  <c r="E182" i="4"/>
  <c r="E181" i="4" s="1"/>
  <c r="F184" i="4"/>
  <c r="F183" i="4" s="1"/>
  <c r="F178" i="5"/>
  <c r="H178" i="5"/>
  <c r="G168" i="5"/>
  <c r="F160" i="5"/>
  <c r="E125" i="4"/>
  <c r="H160" i="5"/>
  <c r="G160" i="5"/>
  <c r="F154" i="5"/>
  <c r="H154" i="5"/>
  <c r="G154" i="5"/>
  <c r="G131" i="5"/>
  <c r="H131" i="5"/>
  <c r="D146" i="6"/>
  <c r="G146" i="6" s="1"/>
  <c r="F370" i="5"/>
  <c r="G210" i="4"/>
  <c r="F368" i="5"/>
  <c r="E197" i="4"/>
  <c r="D69" i="6"/>
  <c r="G69" i="6" s="1"/>
  <c r="G197" i="4"/>
  <c r="G368" i="5"/>
  <c r="G153" i="4"/>
  <c r="G370" i="5"/>
  <c r="G157" i="4"/>
  <c r="F157" i="4"/>
  <c r="D94" i="6"/>
  <c r="D50" i="6"/>
  <c r="D36" i="6"/>
  <c r="G36" i="6" s="1"/>
  <c r="F47" i="2"/>
  <c r="G47" i="2"/>
  <c r="F114" i="1"/>
  <c r="F113" i="1" s="1"/>
  <c r="G114" i="1"/>
  <c r="G113" i="1" s="1"/>
  <c r="H114" i="1"/>
  <c r="F118" i="1"/>
  <c r="F117" i="1" s="1"/>
  <c r="G118" i="1"/>
  <c r="G117" i="1" s="1"/>
  <c r="H118" i="1"/>
  <c r="H109" i="1"/>
  <c r="G109" i="1"/>
  <c r="G108" i="1" s="1"/>
  <c r="G107" i="1" s="1"/>
  <c r="G111" i="1" s="1"/>
  <c r="F109" i="1"/>
  <c r="F108" i="1" s="1"/>
  <c r="F107" i="1" s="1"/>
  <c r="F111" i="1" s="1"/>
  <c r="C22" i="9"/>
  <c r="C21" i="9" s="1"/>
  <c r="F99" i="1"/>
  <c r="F98" i="1" s="1"/>
  <c r="F105" i="1" s="1"/>
  <c r="F106" i="1" s="1"/>
  <c r="G99" i="1"/>
  <c r="G98" i="1" s="1"/>
  <c r="G105" i="1" s="1"/>
  <c r="G106" i="1" s="1"/>
  <c r="H99" i="1"/>
  <c r="G91" i="1"/>
  <c r="G95" i="1" s="1"/>
  <c r="H91" i="1"/>
  <c r="F91" i="1"/>
  <c r="F79" i="1"/>
  <c r="G79" i="1"/>
  <c r="H79" i="1"/>
  <c r="F77" i="1"/>
  <c r="G77" i="1"/>
  <c r="H77" i="1"/>
  <c r="F74" i="1"/>
  <c r="F73" i="1" s="1"/>
  <c r="G74" i="1"/>
  <c r="G73" i="1" s="1"/>
  <c r="H74" i="1"/>
  <c r="F70" i="1"/>
  <c r="F69" i="1" s="1"/>
  <c r="G70" i="1"/>
  <c r="G69" i="1" s="1"/>
  <c r="H70" i="1"/>
  <c r="F64" i="1"/>
  <c r="F63" i="1" s="1"/>
  <c r="F62" i="1" s="1"/>
  <c r="G64" i="1"/>
  <c r="G63" i="1" s="1"/>
  <c r="G62" i="1" s="1"/>
  <c r="H64" i="1"/>
  <c r="F56" i="1"/>
  <c r="G56" i="1"/>
  <c r="H56" i="1"/>
  <c r="F60" i="1"/>
  <c r="F59" i="1" s="1"/>
  <c r="G60" i="1"/>
  <c r="G59" i="1" s="1"/>
  <c r="H60" i="1"/>
  <c r="F51" i="1"/>
  <c r="F50" i="1" s="1"/>
  <c r="F49" i="1" s="1"/>
  <c r="D13" i="9" s="1"/>
  <c r="G51" i="1"/>
  <c r="G50" i="1" s="1"/>
  <c r="G49" i="1" s="1"/>
  <c r="E13" i="9" s="1"/>
  <c r="H51" i="1"/>
  <c r="F21" i="1"/>
  <c r="G21" i="1"/>
  <c r="H21" i="1"/>
  <c r="F19" i="1"/>
  <c r="G19" i="1"/>
  <c r="H19" i="1"/>
  <c r="C7" i="9"/>
  <c r="C6" i="9" s="1"/>
  <c r="F11" i="1"/>
  <c r="F10" i="1" s="1"/>
  <c r="G11" i="1"/>
  <c r="G10" i="1" s="1"/>
  <c r="H11" i="1"/>
  <c r="H10" i="1" s="1"/>
  <c r="F38" i="1"/>
  <c r="F37" i="1" s="1"/>
  <c r="G38" i="1"/>
  <c r="G37" i="1" s="1"/>
  <c r="H38" i="1"/>
  <c r="C11" i="9"/>
  <c r="F45" i="1"/>
  <c r="G45" i="1"/>
  <c r="H45" i="1"/>
  <c r="F81" i="1"/>
  <c r="G81" i="1"/>
  <c r="H81" i="1"/>
  <c r="E221" i="4"/>
  <c r="E220" i="4" s="1"/>
  <c r="F221" i="4"/>
  <c r="F220" i="4" s="1"/>
  <c r="G221" i="4"/>
  <c r="G220" i="4" s="1"/>
  <c r="E230" i="4"/>
  <c r="F230" i="4"/>
  <c r="G230" i="4"/>
  <c r="E237" i="4"/>
  <c r="F237" i="4"/>
  <c r="G237" i="4"/>
  <c r="E241" i="4"/>
  <c r="F241" i="4"/>
  <c r="G241" i="4"/>
  <c r="F270" i="4"/>
  <c r="E277" i="4"/>
  <c r="F277" i="4"/>
  <c r="G277" i="4"/>
  <c r="F499" i="5"/>
  <c r="F498" i="5" s="1"/>
  <c r="F497" i="5" s="1"/>
  <c r="G499" i="5"/>
  <c r="G498" i="5" s="1"/>
  <c r="G497" i="5" s="1"/>
  <c r="H499" i="5"/>
  <c r="F490" i="5"/>
  <c r="F489" i="5" s="1"/>
  <c r="G490" i="5"/>
  <c r="G489" i="5" s="1"/>
  <c r="H490" i="5"/>
  <c r="F487" i="5"/>
  <c r="F486" i="5" s="1"/>
  <c r="G487" i="5"/>
  <c r="G486" i="5" s="1"/>
  <c r="H487" i="5"/>
  <c r="F484" i="5"/>
  <c r="G484" i="5"/>
  <c r="H484" i="5"/>
  <c r="F483" i="5"/>
  <c r="G483" i="5"/>
  <c r="H483" i="5"/>
  <c r="G479" i="5"/>
  <c r="H479" i="5"/>
  <c r="F477" i="5"/>
  <c r="G477" i="5"/>
  <c r="H477" i="5"/>
  <c r="F469" i="5"/>
  <c r="F468" i="5" s="1"/>
  <c r="G469" i="5"/>
  <c r="G468" i="5" s="1"/>
  <c r="H469" i="5"/>
  <c r="F466" i="5"/>
  <c r="F465" i="5" s="1"/>
  <c r="G466" i="5"/>
  <c r="G465" i="5" s="1"/>
  <c r="H466" i="5"/>
  <c r="F14" i="5"/>
  <c r="F13" i="5" s="1"/>
  <c r="G14" i="5"/>
  <c r="G13" i="5" s="1"/>
  <c r="H14" i="5"/>
  <c r="F20" i="5"/>
  <c r="F19" i="5" s="1"/>
  <c r="G20" i="5"/>
  <c r="G19" i="5" s="1"/>
  <c r="H20" i="5"/>
  <c r="F52" i="5"/>
  <c r="G52" i="5"/>
  <c r="H52" i="5"/>
  <c r="F54" i="5"/>
  <c r="G54" i="5"/>
  <c r="H54" i="5"/>
  <c r="F67" i="5"/>
  <c r="G67" i="5"/>
  <c r="H67" i="5"/>
  <c r="F69" i="5"/>
  <c r="G69" i="5"/>
  <c r="H69" i="5"/>
  <c r="F71" i="5"/>
  <c r="G71" i="5"/>
  <c r="H71" i="5"/>
  <c r="F91" i="5"/>
  <c r="G91" i="5"/>
  <c r="H91" i="5"/>
  <c r="F93" i="5"/>
  <c r="G93" i="5"/>
  <c r="H93" i="5"/>
  <c r="F105" i="5"/>
  <c r="F104" i="5" s="1"/>
  <c r="F103" i="5" s="1"/>
  <c r="G105" i="5"/>
  <c r="G104" i="5" s="1"/>
  <c r="G103" i="5" s="1"/>
  <c r="H105" i="5"/>
  <c r="F117" i="5"/>
  <c r="F116" i="5" s="1"/>
  <c r="G117" i="5"/>
  <c r="G116" i="5" s="1"/>
  <c r="H117" i="5"/>
  <c r="F125" i="5"/>
  <c r="G125" i="5"/>
  <c r="H125" i="5"/>
  <c r="F128" i="5"/>
  <c r="G128" i="5"/>
  <c r="H128" i="5"/>
  <c r="F137" i="5"/>
  <c r="G137" i="5"/>
  <c r="H137" i="5"/>
  <c r="F141" i="5"/>
  <c r="G141" i="5"/>
  <c r="H141" i="5"/>
  <c r="F145" i="5"/>
  <c r="F144" i="5" s="1"/>
  <c r="G145" i="5"/>
  <c r="G144" i="5" s="1"/>
  <c r="H145" i="5"/>
  <c r="F147" i="5"/>
  <c r="G147" i="5"/>
  <c r="H147" i="5"/>
  <c r="F148" i="5"/>
  <c r="G148" i="5"/>
  <c r="H148" i="5"/>
  <c r="F150" i="5"/>
  <c r="G150" i="5"/>
  <c r="H150" i="5"/>
  <c r="F151" i="5"/>
  <c r="G151" i="5"/>
  <c r="H151" i="5"/>
  <c r="F152" i="5"/>
  <c r="G152" i="5"/>
  <c r="H152" i="5"/>
  <c r="F157" i="5"/>
  <c r="G157" i="5"/>
  <c r="H157" i="5"/>
  <c r="F165" i="5"/>
  <c r="G165" i="5"/>
  <c r="H165" i="5"/>
  <c r="F166" i="5"/>
  <c r="G166" i="5"/>
  <c r="H166" i="5"/>
  <c r="F173" i="5"/>
  <c r="F172" i="5" s="1"/>
  <c r="G173" i="5"/>
  <c r="G172" i="5" s="1"/>
  <c r="H173" i="5"/>
  <c r="F175" i="5"/>
  <c r="G175" i="5"/>
  <c r="H175" i="5"/>
  <c r="F184" i="5"/>
  <c r="G184" i="5"/>
  <c r="H184" i="5"/>
  <c r="F187" i="5"/>
  <c r="G187" i="5"/>
  <c r="H187" i="5"/>
  <c r="F188" i="5"/>
  <c r="G188" i="5"/>
  <c r="H188" i="5"/>
  <c r="F196" i="5"/>
  <c r="F195" i="5" s="1"/>
  <c r="G196" i="5"/>
  <c r="G195" i="5" s="1"/>
  <c r="H196" i="5"/>
  <c r="G197" i="5"/>
  <c r="H197" i="5"/>
  <c r="F214" i="5"/>
  <c r="F213" i="5" s="1"/>
  <c r="G214" i="5"/>
  <c r="G213" i="5" s="1"/>
  <c r="H214" i="5"/>
  <c r="F217" i="5"/>
  <c r="F216" i="5" s="1"/>
  <c r="G217" i="5"/>
  <c r="G216" i="5" s="1"/>
  <c r="H217" i="5"/>
  <c r="F225" i="5"/>
  <c r="F224" i="5" s="1"/>
  <c r="G225" i="5"/>
  <c r="G224" i="5" s="1"/>
  <c r="H225" i="5"/>
  <c r="F228" i="5"/>
  <c r="G228" i="5"/>
  <c r="H228" i="5"/>
  <c r="F231" i="5"/>
  <c r="G231" i="5"/>
  <c r="H231" i="5"/>
  <c r="F234" i="5"/>
  <c r="G234" i="5"/>
  <c r="H234" i="5"/>
  <c r="F238" i="5"/>
  <c r="G238" i="5"/>
  <c r="H238" i="5"/>
  <c r="F240" i="5"/>
  <c r="G240" i="5"/>
  <c r="H240" i="5"/>
  <c r="F242" i="5"/>
  <c r="G242" i="5"/>
  <c r="H242" i="5"/>
  <c r="F250" i="5"/>
  <c r="G250" i="5"/>
  <c r="H250" i="5"/>
  <c r="F251" i="5"/>
  <c r="E62" i="4" s="1"/>
  <c r="G251" i="5"/>
  <c r="F62" i="4" s="1"/>
  <c r="H251" i="5"/>
  <c r="F254" i="5"/>
  <c r="F253" i="5" s="1"/>
  <c r="G254" i="5"/>
  <c r="G253" i="5" s="1"/>
  <c r="H254" i="5"/>
  <c r="F256" i="5"/>
  <c r="F255" i="5" s="1"/>
  <c r="G256" i="5"/>
  <c r="H256" i="5"/>
  <c r="F259" i="5"/>
  <c r="E68" i="4" s="1"/>
  <c r="G259" i="5"/>
  <c r="F68" i="4" s="1"/>
  <c r="H259" i="5"/>
  <c r="F260" i="5"/>
  <c r="E69" i="4" s="1"/>
  <c r="G260" i="5"/>
  <c r="F69" i="4" s="1"/>
  <c r="H260" i="5"/>
  <c r="F261" i="5"/>
  <c r="G261" i="5"/>
  <c r="F70" i="4" s="1"/>
  <c r="H261" i="5"/>
  <c r="F262" i="5"/>
  <c r="E71" i="4" s="1"/>
  <c r="G262" i="5"/>
  <c r="F71" i="4" s="1"/>
  <c r="H262" i="5"/>
  <c r="F263" i="5"/>
  <c r="E72" i="4" s="1"/>
  <c r="G263" i="5"/>
  <c r="F72" i="4" s="1"/>
  <c r="H263" i="5"/>
  <c r="G72" i="4" s="1"/>
  <c r="F264" i="5"/>
  <c r="G264" i="5"/>
  <c r="H264" i="5"/>
  <c r="F267" i="5"/>
  <c r="F266" i="5" s="1"/>
  <c r="G267" i="5"/>
  <c r="G266" i="5" s="1"/>
  <c r="H267" i="5"/>
  <c r="F270" i="5"/>
  <c r="F269" i="5" s="1"/>
  <c r="G270" i="5"/>
  <c r="G269" i="5" s="1"/>
  <c r="H270" i="5"/>
  <c r="F274" i="5"/>
  <c r="G274" i="5"/>
  <c r="H274" i="5"/>
  <c r="F275" i="5"/>
  <c r="E86" i="4" s="1"/>
  <c r="G275" i="5"/>
  <c r="F86" i="4" s="1"/>
  <c r="H275" i="5"/>
  <c r="F277" i="5"/>
  <c r="G277" i="5"/>
  <c r="H277" i="5"/>
  <c r="F280" i="5"/>
  <c r="F279" i="5" s="1"/>
  <c r="G280" i="5"/>
  <c r="G279" i="5" s="1"/>
  <c r="H280" i="5"/>
  <c r="G91" i="4" s="1"/>
  <c r="F282" i="5"/>
  <c r="E94" i="4" s="1"/>
  <c r="G282" i="5"/>
  <c r="F94" i="4" s="1"/>
  <c r="H282" i="5"/>
  <c r="G94" i="4" s="1"/>
  <c r="F283" i="5"/>
  <c r="G283" i="5"/>
  <c r="H283" i="5"/>
  <c r="F285" i="5"/>
  <c r="F284" i="5" s="1"/>
  <c r="G285" i="5"/>
  <c r="G284" i="5" s="1"/>
  <c r="H285" i="5"/>
  <c r="F288" i="5"/>
  <c r="G288" i="5"/>
  <c r="H288" i="5"/>
  <c r="F289" i="5"/>
  <c r="E101" i="4" s="1"/>
  <c r="G289" i="5"/>
  <c r="F101" i="4" s="1"/>
  <c r="H289" i="5"/>
  <c r="F290" i="5"/>
  <c r="G290" i="5"/>
  <c r="H290" i="5"/>
  <c r="F291" i="5"/>
  <c r="E103" i="4" s="1"/>
  <c r="G291" i="5"/>
  <c r="F103" i="4" s="1"/>
  <c r="H291" i="5"/>
  <c r="F293" i="5"/>
  <c r="G293" i="5"/>
  <c r="H293" i="5"/>
  <c r="F295" i="5"/>
  <c r="G295" i="5"/>
  <c r="H295" i="5"/>
  <c r="F299" i="5"/>
  <c r="G299" i="5"/>
  <c r="H299" i="5"/>
  <c r="F300" i="5"/>
  <c r="E112" i="4" s="1"/>
  <c r="G300" i="5"/>
  <c r="F112" i="4" s="1"/>
  <c r="H300" i="5"/>
  <c r="F302" i="5"/>
  <c r="G302" i="5"/>
  <c r="H302" i="5"/>
  <c r="F303" i="5"/>
  <c r="E115" i="4" s="1"/>
  <c r="G303" i="5"/>
  <c r="F115" i="4" s="1"/>
  <c r="H303" i="5"/>
  <c r="F304" i="5"/>
  <c r="G304" i="5"/>
  <c r="H304" i="5"/>
  <c r="F305" i="5"/>
  <c r="G305" i="5"/>
  <c r="H305" i="5"/>
  <c r="F307" i="5"/>
  <c r="G307" i="5"/>
  <c r="H307" i="5"/>
  <c r="F308" i="5"/>
  <c r="E120" i="4" s="1"/>
  <c r="G308" i="5"/>
  <c r="F120" i="4" s="1"/>
  <c r="H308" i="5"/>
  <c r="F309" i="5"/>
  <c r="E121" i="4" s="1"/>
  <c r="G309" i="5"/>
  <c r="F121" i="4" s="1"/>
  <c r="H309" i="5"/>
  <c r="F310" i="5"/>
  <c r="E122" i="4" s="1"/>
  <c r="G310" i="5"/>
  <c r="F122" i="4" s="1"/>
  <c r="H310" i="5"/>
  <c r="F312" i="5"/>
  <c r="G312" i="5"/>
  <c r="H312" i="5"/>
  <c r="F315" i="5"/>
  <c r="G315" i="5"/>
  <c r="G314" i="5" s="1"/>
  <c r="H315" i="5"/>
  <c r="F318" i="5"/>
  <c r="E130" i="4" s="1"/>
  <c r="G318" i="5"/>
  <c r="F130" i="4" s="1"/>
  <c r="H318" i="5"/>
  <c r="F319" i="5"/>
  <c r="E131" i="4" s="1"/>
  <c r="G319" i="5"/>
  <c r="F131" i="4" s="1"/>
  <c r="H319" i="5"/>
  <c r="F320" i="5"/>
  <c r="G320" i="5"/>
  <c r="H320" i="5"/>
  <c r="F322" i="5"/>
  <c r="G322" i="5"/>
  <c r="H322" i="5"/>
  <c r="F323" i="5"/>
  <c r="G323" i="5"/>
  <c r="H323" i="5"/>
  <c r="F330" i="5"/>
  <c r="F326" i="5" s="1"/>
  <c r="G330" i="5"/>
  <c r="G326" i="5" s="1"/>
  <c r="H330" i="5"/>
  <c r="F332" i="5"/>
  <c r="G332" i="5"/>
  <c r="F144" i="4" s="1"/>
  <c r="H332" i="5"/>
  <c r="F333" i="5"/>
  <c r="E145" i="4" s="1"/>
  <c r="G333" i="5"/>
  <c r="F145" i="4" s="1"/>
  <c r="H333" i="5"/>
  <c r="F334" i="5"/>
  <c r="E146" i="4" s="1"/>
  <c r="G334" i="5"/>
  <c r="F146" i="4" s="1"/>
  <c r="H334" i="5"/>
  <c r="F339" i="5"/>
  <c r="E151" i="4" s="1"/>
  <c r="G339" i="5"/>
  <c r="F151" i="4" s="1"/>
  <c r="H339" i="5"/>
  <c r="F343" i="5"/>
  <c r="F340" i="5" s="1"/>
  <c r="G343" i="5"/>
  <c r="G340" i="5" s="1"/>
  <c r="H343" i="5"/>
  <c r="F348" i="5"/>
  <c r="F344" i="5" s="1"/>
  <c r="G348" i="5"/>
  <c r="G344" i="5" s="1"/>
  <c r="H348" i="5"/>
  <c r="F350" i="5"/>
  <c r="G350" i="5"/>
  <c r="H350" i="5"/>
  <c r="F351" i="5"/>
  <c r="E163" i="4" s="1"/>
  <c r="G351" i="5"/>
  <c r="F163" i="4" s="1"/>
  <c r="H351" i="5"/>
  <c r="F352" i="5"/>
  <c r="E164" i="4" s="1"/>
  <c r="G352" i="5"/>
  <c r="F164" i="4" s="1"/>
  <c r="H352" i="5"/>
  <c r="F353" i="5"/>
  <c r="G353" i="5"/>
  <c r="H353" i="5"/>
  <c r="F355" i="5"/>
  <c r="F354" i="5" s="1"/>
  <c r="G355" i="5"/>
  <c r="G354" i="5" s="1"/>
  <c r="H355" i="5"/>
  <c r="G168" i="4" s="1"/>
  <c r="F358" i="5"/>
  <c r="G358" i="5"/>
  <c r="H358" i="5"/>
  <c r="F359" i="5"/>
  <c r="E172" i="4" s="1"/>
  <c r="G359" i="5"/>
  <c r="F172" i="4" s="1"/>
  <c r="H359" i="5"/>
  <c r="F360" i="5"/>
  <c r="G360" i="5"/>
  <c r="H360" i="5"/>
  <c r="F363" i="5"/>
  <c r="F362" i="5" s="1"/>
  <c r="F361" i="5" s="1"/>
  <c r="G363" i="5"/>
  <c r="G362" i="5" s="1"/>
  <c r="G361" i="5" s="1"/>
  <c r="H363" i="5"/>
  <c r="F366" i="5"/>
  <c r="G366" i="5"/>
  <c r="H366" i="5"/>
  <c r="F367" i="5"/>
  <c r="G367" i="5"/>
  <c r="H367" i="5"/>
  <c r="F374" i="5"/>
  <c r="F373" i="5" s="1"/>
  <c r="G374" i="5"/>
  <c r="G373" i="5" s="1"/>
  <c r="H374" i="5"/>
  <c r="F376" i="5"/>
  <c r="G376" i="5"/>
  <c r="H376" i="5"/>
  <c r="F377" i="5"/>
  <c r="E190" i="4" s="1"/>
  <c r="G377" i="5"/>
  <c r="F190" i="4" s="1"/>
  <c r="H377" i="5"/>
  <c r="F378" i="5"/>
  <c r="G378" i="5"/>
  <c r="H378" i="5"/>
  <c r="F380" i="5"/>
  <c r="G380" i="5"/>
  <c r="G379" i="5" s="1"/>
  <c r="H380" i="5"/>
  <c r="F382" i="5"/>
  <c r="E195" i="4" s="1"/>
  <c r="G382" i="5"/>
  <c r="H382" i="5"/>
  <c r="F385" i="5"/>
  <c r="E198" i="4" s="1"/>
  <c r="G385" i="5"/>
  <c r="H385" i="5"/>
  <c r="F386" i="5"/>
  <c r="E199" i="4" s="1"/>
  <c r="G386" i="5"/>
  <c r="F199" i="4" s="1"/>
  <c r="H386" i="5"/>
  <c r="F388" i="5"/>
  <c r="E201" i="4" s="1"/>
  <c r="G388" i="5"/>
  <c r="F201" i="4" s="1"/>
  <c r="H388" i="5"/>
  <c r="F390" i="5"/>
  <c r="F389" i="5" s="1"/>
  <c r="G390" i="5"/>
  <c r="H390" i="5"/>
  <c r="F392" i="5"/>
  <c r="E205" i="4" s="1"/>
  <c r="G392" i="5"/>
  <c r="F205" i="4" s="1"/>
  <c r="H392" i="5"/>
  <c r="F393" i="5"/>
  <c r="E206" i="4" s="1"/>
  <c r="G393" i="5"/>
  <c r="F206" i="4" s="1"/>
  <c r="H393" i="5"/>
  <c r="F398" i="5"/>
  <c r="G398" i="5"/>
  <c r="H398" i="5"/>
  <c r="F400" i="5"/>
  <c r="E214" i="4" s="1"/>
  <c r="G400" i="5"/>
  <c r="F214" i="4" s="1"/>
  <c r="H400" i="5"/>
  <c r="F401" i="5"/>
  <c r="E215" i="4" s="1"/>
  <c r="G401" i="5"/>
  <c r="F215" i="4" s="1"/>
  <c r="H401" i="5"/>
  <c r="F402" i="5"/>
  <c r="E216" i="4" s="1"/>
  <c r="G402" i="5"/>
  <c r="F216" i="4" s="1"/>
  <c r="H402" i="5"/>
  <c r="F403" i="5"/>
  <c r="E217" i="4" s="1"/>
  <c r="G403" i="5"/>
  <c r="F217" i="4" s="1"/>
  <c r="H403" i="5"/>
  <c r="F405" i="5"/>
  <c r="G405" i="5"/>
  <c r="H405" i="5"/>
  <c r="F407" i="5"/>
  <c r="F406" i="5" s="1"/>
  <c r="G407" i="5"/>
  <c r="G406" i="5" s="1"/>
  <c r="H407" i="5"/>
  <c r="F413" i="5"/>
  <c r="E227" i="4" s="1"/>
  <c r="G413" i="5"/>
  <c r="F227" i="4" s="1"/>
  <c r="H413" i="5"/>
  <c r="F414" i="5"/>
  <c r="E228" i="4" s="1"/>
  <c r="G414" i="5"/>
  <c r="F228" i="4" s="1"/>
  <c r="H414" i="5"/>
  <c r="F416" i="5"/>
  <c r="G416" i="5"/>
  <c r="H416" i="5"/>
  <c r="F422" i="5"/>
  <c r="G422" i="5"/>
  <c r="F236" i="4" s="1"/>
  <c r="H422" i="5"/>
  <c r="F424" i="5"/>
  <c r="G424" i="5"/>
  <c r="H424" i="5"/>
  <c r="F428" i="5"/>
  <c r="G428" i="5"/>
  <c r="H428" i="5"/>
  <c r="F430" i="5"/>
  <c r="G430" i="5"/>
  <c r="H430" i="5"/>
  <c r="F436" i="5"/>
  <c r="E252" i="4" s="1"/>
  <c r="G436" i="5"/>
  <c r="F252" i="4" s="1"/>
  <c r="H436" i="5"/>
  <c r="G252" i="4" s="1"/>
  <c r="F437" i="5"/>
  <c r="E253" i="4" s="1"/>
  <c r="G437" i="5"/>
  <c r="F253" i="4" s="1"/>
  <c r="H437" i="5"/>
  <c r="G253" i="4" s="1"/>
  <c r="F438" i="5"/>
  <c r="E254" i="4" s="1"/>
  <c r="G438" i="5"/>
  <c r="F254" i="4" s="1"/>
  <c r="H438" i="5"/>
  <c r="F441" i="5"/>
  <c r="E258" i="4" s="1"/>
  <c r="G441" i="5"/>
  <c r="F258" i="4" s="1"/>
  <c r="H441" i="5"/>
  <c r="G258" i="4" s="1"/>
  <c r="F442" i="5"/>
  <c r="E259" i="4" s="1"/>
  <c r="G442" i="5"/>
  <c r="F259" i="4" s="1"/>
  <c r="H442" i="5"/>
  <c r="G259" i="4" s="1"/>
  <c r="F444" i="5"/>
  <c r="E261" i="4" s="1"/>
  <c r="G444" i="5"/>
  <c r="F261" i="4" s="1"/>
  <c r="H444" i="5"/>
  <c r="G261" i="4" s="1"/>
  <c r="F445" i="5"/>
  <c r="E262" i="4" s="1"/>
  <c r="G445" i="5"/>
  <c r="F262" i="4" s="1"/>
  <c r="H445" i="5"/>
  <c r="F447" i="5"/>
  <c r="E264" i="4" s="1"/>
  <c r="G447" i="5"/>
  <c r="F264" i="4" s="1"/>
  <c r="H447" i="5"/>
  <c r="G264" i="4" s="1"/>
  <c r="F449" i="5"/>
  <c r="E266" i="4" s="1"/>
  <c r="G449" i="5"/>
  <c r="F266" i="4" s="1"/>
  <c r="H449" i="5"/>
  <c r="G266" i="4" s="1"/>
  <c r="F452" i="5"/>
  <c r="E269" i="4" s="1"/>
  <c r="G452" i="5"/>
  <c r="F269" i="4" s="1"/>
  <c r="H452" i="5"/>
  <c r="G269" i="4" s="1"/>
  <c r="F453" i="5"/>
  <c r="G453" i="5"/>
  <c r="H453" i="5"/>
  <c r="F458" i="5"/>
  <c r="E276" i="4" s="1"/>
  <c r="G458" i="5"/>
  <c r="F276" i="4" s="1"/>
  <c r="H458" i="5"/>
  <c r="G276" i="4" s="1"/>
  <c r="F459" i="5"/>
  <c r="G459" i="5"/>
  <c r="H459" i="5"/>
  <c r="F493" i="5"/>
  <c r="G493" i="5"/>
  <c r="H493" i="5"/>
  <c r="F495" i="5"/>
  <c r="G495" i="5"/>
  <c r="H495" i="5"/>
  <c r="F505" i="5"/>
  <c r="F504" i="5" s="1"/>
  <c r="F502" i="5" s="1"/>
  <c r="F501" i="5" s="1"/>
  <c r="F500" i="5" s="1"/>
  <c r="G505" i="5"/>
  <c r="G504" i="5" s="1"/>
  <c r="G502" i="5" s="1"/>
  <c r="G501" i="5" s="1"/>
  <c r="G500" i="5" s="1"/>
  <c r="H505" i="5"/>
  <c r="G507" i="5"/>
  <c r="G534" i="5" s="1"/>
  <c r="H507" i="5"/>
  <c r="F576" i="5"/>
  <c r="G576" i="5"/>
  <c r="H576" i="5"/>
  <c r="F577" i="5"/>
  <c r="G577" i="5"/>
  <c r="H577" i="5"/>
  <c r="F582" i="5"/>
  <c r="F581" i="5" s="1"/>
  <c r="F580" i="5" s="1"/>
  <c r="G582" i="5"/>
  <c r="G581" i="5" s="1"/>
  <c r="G580" i="5" s="1"/>
  <c r="H582" i="5"/>
  <c r="F586" i="5"/>
  <c r="F585" i="5" s="1"/>
  <c r="F584" i="5" s="1"/>
  <c r="G586" i="5"/>
  <c r="G585" i="5" s="1"/>
  <c r="G584" i="5" s="1"/>
  <c r="H586" i="5"/>
  <c r="F592" i="5"/>
  <c r="F591" i="5" s="1"/>
  <c r="G592" i="5"/>
  <c r="G591" i="5" s="1"/>
  <c r="H592" i="5"/>
  <c r="F600" i="5"/>
  <c r="F599" i="5" s="1"/>
  <c r="F598" i="5" s="1"/>
  <c r="F597" i="5" s="1"/>
  <c r="F569" i="5" s="1"/>
  <c r="G600" i="5"/>
  <c r="G599" i="5" s="1"/>
  <c r="G598" i="5" s="1"/>
  <c r="G597" i="5" s="1"/>
  <c r="G569" i="5" s="1"/>
  <c r="H600" i="5"/>
  <c r="F605" i="5"/>
  <c r="G605" i="5"/>
  <c r="H605" i="5"/>
  <c r="F614" i="5"/>
  <c r="F613" i="5" s="1"/>
  <c r="F612" i="5" s="1"/>
  <c r="G614" i="5"/>
  <c r="G613" i="5" s="1"/>
  <c r="G612" i="5" s="1"/>
  <c r="H614" i="5"/>
  <c r="F617" i="5"/>
  <c r="G617" i="5"/>
  <c r="H617" i="5"/>
  <c r="F621" i="5"/>
  <c r="F620" i="5" s="1"/>
  <c r="F619" i="5" s="1"/>
  <c r="G621" i="5"/>
  <c r="G620" i="5" s="1"/>
  <c r="G619" i="5" s="1"/>
  <c r="H621" i="5"/>
  <c r="F622" i="5"/>
  <c r="G622" i="5"/>
  <c r="H622" i="5"/>
  <c r="D266" i="6"/>
  <c r="E266" i="6"/>
  <c r="F266" i="6"/>
  <c r="D657" i="6"/>
  <c r="D656" i="6" s="1"/>
  <c r="D654" i="6"/>
  <c r="E654" i="6"/>
  <c r="F654" i="6"/>
  <c r="D652" i="6"/>
  <c r="E652" i="6"/>
  <c r="F652" i="6"/>
  <c r="D646" i="6"/>
  <c r="E646" i="6"/>
  <c r="F646" i="6"/>
  <c r="D643" i="6"/>
  <c r="E643" i="6"/>
  <c r="F643" i="6"/>
  <c r="D640" i="6"/>
  <c r="E640" i="6"/>
  <c r="F640" i="6"/>
  <c r="D637" i="6"/>
  <c r="E637" i="6"/>
  <c r="F637" i="6"/>
  <c r="D635" i="6"/>
  <c r="E635" i="6"/>
  <c r="F635" i="6"/>
  <c r="D631" i="6"/>
  <c r="E631" i="6"/>
  <c r="F631" i="6"/>
  <c r="D620" i="6"/>
  <c r="D619" i="6" s="1"/>
  <c r="E620" i="6"/>
  <c r="E619" i="6" s="1"/>
  <c r="F620" i="6"/>
  <c r="G672" i="6" l="1"/>
  <c r="H672" i="6"/>
  <c r="H326" i="5"/>
  <c r="G142" i="4"/>
  <c r="G138" i="4" s="1"/>
  <c r="E91" i="4"/>
  <c r="F675" i="6"/>
  <c r="H666" i="6"/>
  <c r="G666" i="6"/>
  <c r="F645" i="6"/>
  <c r="F91" i="4"/>
  <c r="E78" i="4"/>
  <c r="G663" i="6"/>
  <c r="F662" i="6"/>
  <c r="F78" i="4"/>
  <c r="H266" i="5"/>
  <c r="G78" i="4"/>
  <c r="G77" i="4" s="1"/>
  <c r="G662" i="6"/>
  <c r="E168" i="4"/>
  <c r="F168" i="4"/>
  <c r="F604" i="5"/>
  <c r="F603" i="5" s="1"/>
  <c r="I54" i="5"/>
  <c r="J54" i="5" s="1"/>
  <c r="F616" i="5"/>
  <c r="F615" i="5" s="1"/>
  <c r="I582" i="5"/>
  <c r="I430" i="5"/>
  <c r="H406" i="5"/>
  <c r="J407" i="5"/>
  <c r="I407" i="5"/>
  <c r="I240" i="5"/>
  <c r="J240" i="5"/>
  <c r="G74" i="4"/>
  <c r="I416" i="5"/>
  <c r="J416" i="5"/>
  <c r="J424" i="5"/>
  <c r="I424" i="5"/>
  <c r="I231" i="5"/>
  <c r="J231" i="5"/>
  <c r="J622" i="5"/>
  <c r="I622" i="5"/>
  <c r="H591" i="5"/>
  <c r="J592" i="5"/>
  <c r="I592" i="5"/>
  <c r="J453" i="5"/>
  <c r="I453" i="5"/>
  <c r="I217" i="5"/>
  <c r="J217" i="5"/>
  <c r="I157" i="5"/>
  <c r="J157" i="5"/>
  <c r="E74" i="4"/>
  <c r="J238" i="5"/>
  <c r="I238" i="5"/>
  <c r="I605" i="5"/>
  <c r="J605" i="5"/>
  <c r="I459" i="5"/>
  <c r="J459" i="5"/>
  <c r="I228" i="5"/>
  <c r="J228" i="5"/>
  <c r="I586" i="5"/>
  <c r="J242" i="5"/>
  <c r="I242" i="5"/>
  <c r="I152" i="5"/>
  <c r="J152" i="5"/>
  <c r="I617" i="5"/>
  <c r="J617" i="5"/>
  <c r="I428" i="5"/>
  <c r="J234" i="5"/>
  <c r="I234" i="5"/>
  <c r="I52" i="5"/>
  <c r="J52" i="5" s="1"/>
  <c r="F12" i="5"/>
  <c r="F74" i="4"/>
  <c r="G12" i="5"/>
  <c r="H545" i="6"/>
  <c r="D247" i="6"/>
  <c r="H312" i="6"/>
  <c r="H334" i="6"/>
  <c r="G676" i="6"/>
  <c r="F131" i="5"/>
  <c r="I131" i="5" s="1"/>
  <c r="H663" i="6"/>
  <c r="C675" i="6"/>
  <c r="C661" i="6" s="1"/>
  <c r="C660" i="6" s="1"/>
  <c r="C659" i="6" s="1"/>
  <c r="G266" i="6"/>
  <c r="H643" i="6"/>
  <c r="G643" i="6"/>
  <c r="F619" i="6"/>
  <c r="G620" i="6"/>
  <c r="H620" i="6"/>
  <c r="G637" i="6"/>
  <c r="H637" i="6"/>
  <c r="G654" i="6"/>
  <c r="H654" i="6"/>
  <c r="G646" i="6"/>
  <c r="H646" i="6"/>
  <c r="G640" i="6"/>
  <c r="H640" i="6"/>
  <c r="H631" i="6"/>
  <c r="G631" i="6"/>
  <c r="F544" i="6"/>
  <c r="G544" i="6" s="1"/>
  <c r="G312" i="6"/>
  <c r="G657" i="6"/>
  <c r="G656" i="6"/>
  <c r="H656" i="6"/>
  <c r="H652" i="6"/>
  <c r="G652" i="6"/>
  <c r="G321" i="6"/>
  <c r="G566" i="6"/>
  <c r="H566" i="6"/>
  <c r="H635" i="6"/>
  <c r="G635" i="6"/>
  <c r="G688" i="6"/>
  <c r="H561" i="6"/>
  <c r="G248" i="6"/>
  <c r="H554" i="6"/>
  <c r="F553" i="6"/>
  <c r="G553" i="6" s="1"/>
  <c r="G554" i="6"/>
  <c r="J76" i="5"/>
  <c r="H206" i="5"/>
  <c r="H205" i="5" s="1"/>
  <c r="H427" i="5"/>
  <c r="G427" i="5"/>
  <c r="F427" i="5"/>
  <c r="H224" i="5"/>
  <c r="I225" i="5"/>
  <c r="J225" i="5"/>
  <c r="H213" i="5"/>
  <c r="J214" i="5"/>
  <c r="I214" i="5"/>
  <c r="J428" i="5"/>
  <c r="H695" i="6"/>
  <c r="H688" i="6"/>
  <c r="H676" i="6"/>
  <c r="H427" i="6"/>
  <c r="H412" i="6"/>
  <c r="H321" i="6"/>
  <c r="H266" i="6"/>
  <c r="E544" i="6"/>
  <c r="E553" i="6"/>
  <c r="C16" i="9"/>
  <c r="I88" i="5"/>
  <c r="J88" i="5"/>
  <c r="I97" i="5"/>
  <c r="J97" i="5"/>
  <c r="H104" i="5"/>
  <c r="I105" i="5"/>
  <c r="J105" i="5"/>
  <c r="J101" i="5"/>
  <c r="I93" i="5"/>
  <c r="J93" i="5"/>
  <c r="I76" i="5"/>
  <c r="I91" i="5"/>
  <c r="J91" i="5"/>
  <c r="H74" i="5"/>
  <c r="I75" i="5"/>
  <c r="J75" i="5"/>
  <c r="J100" i="5"/>
  <c r="I100" i="5"/>
  <c r="H599" i="5"/>
  <c r="J600" i="5"/>
  <c r="I600" i="5"/>
  <c r="I449" i="5"/>
  <c r="J449" i="5"/>
  <c r="G254" i="4"/>
  <c r="I438" i="5"/>
  <c r="J438" i="5"/>
  <c r="G217" i="4"/>
  <c r="I403" i="5"/>
  <c r="J403" i="5"/>
  <c r="G172" i="4"/>
  <c r="J359" i="5"/>
  <c r="I267" i="5"/>
  <c r="J267" i="5"/>
  <c r="H486" i="5"/>
  <c r="I487" i="5"/>
  <c r="J487" i="5"/>
  <c r="I201" i="5"/>
  <c r="J201" i="5"/>
  <c r="H219" i="5"/>
  <c r="I220" i="5"/>
  <c r="J220" i="5"/>
  <c r="J376" i="5"/>
  <c r="J367" i="5"/>
  <c r="H362" i="5"/>
  <c r="J363" i="5"/>
  <c r="G103" i="4"/>
  <c r="J291" i="5"/>
  <c r="G101" i="4"/>
  <c r="J289" i="5"/>
  <c r="H284" i="5"/>
  <c r="J285" i="5"/>
  <c r="J282" i="5"/>
  <c r="J277" i="5"/>
  <c r="H19" i="5"/>
  <c r="I20" i="5"/>
  <c r="J20" i="5"/>
  <c r="H465" i="5"/>
  <c r="J466" i="5"/>
  <c r="I466" i="5"/>
  <c r="J477" i="5"/>
  <c r="I477" i="5"/>
  <c r="H23" i="5"/>
  <c r="I24" i="5"/>
  <c r="J24" i="5"/>
  <c r="H613" i="5"/>
  <c r="J614" i="5"/>
  <c r="I614" i="5"/>
  <c r="J495" i="5"/>
  <c r="I495" i="5"/>
  <c r="G262" i="4"/>
  <c r="I445" i="5"/>
  <c r="J445" i="5"/>
  <c r="I436" i="5"/>
  <c r="J436" i="5"/>
  <c r="G228" i="4"/>
  <c r="I414" i="5"/>
  <c r="J414" i="5"/>
  <c r="H354" i="5"/>
  <c r="J355" i="5"/>
  <c r="I483" i="5"/>
  <c r="J483" i="5"/>
  <c r="G199" i="4"/>
  <c r="J386" i="5"/>
  <c r="J382" i="5"/>
  <c r="J378" i="5"/>
  <c r="G145" i="4"/>
  <c r="J333" i="5"/>
  <c r="J330" i="5"/>
  <c r="J322" i="5"/>
  <c r="G131" i="4"/>
  <c r="J319" i="5"/>
  <c r="H314" i="5"/>
  <c r="J315" i="5"/>
  <c r="G122" i="4"/>
  <c r="J310" i="5"/>
  <c r="G120" i="4"/>
  <c r="J308" i="5"/>
  <c r="J305" i="5"/>
  <c r="G115" i="4"/>
  <c r="J303" i="5"/>
  <c r="G112" i="4"/>
  <c r="J295" i="5"/>
  <c r="H608" i="5"/>
  <c r="J610" i="5"/>
  <c r="I610" i="5"/>
  <c r="H620" i="5"/>
  <c r="I621" i="5"/>
  <c r="J621" i="5"/>
  <c r="H585" i="5"/>
  <c r="I585" i="5" s="1"/>
  <c r="J586" i="5"/>
  <c r="H534" i="5"/>
  <c r="H535" i="5" s="1"/>
  <c r="J507" i="5"/>
  <c r="I442" i="5"/>
  <c r="J442" i="5"/>
  <c r="I422" i="5"/>
  <c r="J422" i="5"/>
  <c r="I274" i="5"/>
  <c r="J274" i="5"/>
  <c r="J197" i="5"/>
  <c r="H498" i="5"/>
  <c r="J499" i="5"/>
  <c r="I499" i="5"/>
  <c r="I207" i="5"/>
  <c r="J207" i="5"/>
  <c r="H581" i="5"/>
  <c r="I581" i="5" s="1"/>
  <c r="J582" i="5"/>
  <c r="I576" i="5"/>
  <c r="J576" i="5"/>
  <c r="G216" i="4"/>
  <c r="I402" i="5"/>
  <c r="J402" i="5"/>
  <c r="G214" i="4"/>
  <c r="I400" i="5"/>
  <c r="J400" i="5"/>
  <c r="G206" i="4"/>
  <c r="J393" i="5"/>
  <c r="H389" i="5"/>
  <c r="J390" i="5"/>
  <c r="G163" i="4"/>
  <c r="J351" i="5"/>
  <c r="H344" i="5"/>
  <c r="J348" i="5"/>
  <c r="G151" i="4"/>
  <c r="J339" i="5"/>
  <c r="G71" i="4"/>
  <c r="I262" i="5"/>
  <c r="J262" i="5"/>
  <c r="G69" i="4"/>
  <c r="I260" i="5"/>
  <c r="J260" i="5"/>
  <c r="H255" i="5"/>
  <c r="I256" i="5"/>
  <c r="J256" i="5"/>
  <c r="G62" i="4"/>
  <c r="I251" i="5"/>
  <c r="J251" i="5"/>
  <c r="H195" i="5"/>
  <c r="H193" i="5" s="1"/>
  <c r="I196" i="5"/>
  <c r="J196" i="5"/>
  <c r="I187" i="5"/>
  <c r="J187" i="5"/>
  <c r="I175" i="5"/>
  <c r="J175" i="5"/>
  <c r="I166" i="5"/>
  <c r="J166" i="5"/>
  <c r="I151" i="5"/>
  <c r="J151" i="5"/>
  <c r="I148" i="5"/>
  <c r="J148" i="5"/>
  <c r="H144" i="5"/>
  <c r="I145" i="5"/>
  <c r="J145" i="5"/>
  <c r="I137" i="5"/>
  <c r="J137" i="5"/>
  <c r="I125" i="5"/>
  <c r="J125" i="5"/>
  <c r="I71" i="5"/>
  <c r="J71" i="5"/>
  <c r="I67" i="5"/>
  <c r="J67" i="5"/>
  <c r="I154" i="5"/>
  <c r="J154" i="5"/>
  <c r="J189" i="5"/>
  <c r="I189" i="5"/>
  <c r="I199" i="5"/>
  <c r="J199" i="5"/>
  <c r="I493" i="5"/>
  <c r="J493" i="5"/>
  <c r="G268" i="4"/>
  <c r="G267" i="4" s="1"/>
  <c r="J452" i="5"/>
  <c r="I452" i="5"/>
  <c r="I441" i="5"/>
  <c r="J441" i="5"/>
  <c r="H404" i="5"/>
  <c r="I405" i="5"/>
  <c r="J405" i="5"/>
  <c r="J358" i="5"/>
  <c r="J353" i="5"/>
  <c r="G86" i="4"/>
  <c r="I275" i="5"/>
  <c r="J275" i="5"/>
  <c r="H489" i="5"/>
  <c r="H488" i="5" s="1"/>
  <c r="I490" i="5"/>
  <c r="J490" i="5"/>
  <c r="J47" i="5"/>
  <c r="I47" i="5"/>
  <c r="H504" i="5"/>
  <c r="I505" i="5"/>
  <c r="J505" i="5"/>
  <c r="I458" i="5"/>
  <c r="J458" i="5"/>
  <c r="I447" i="5"/>
  <c r="J447" i="5"/>
  <c r="I444" i="5"/>
  <c r="J444" i="5"/>
  <c r="J437" i="5"/>
  <c r="I437" i="5"/>
  <c r="G227" i="4"/>
  <c r="I413" i="5"/>
  <c r="J413" i="5"/>
  <c r="I264" i="5"/>
  <c r="J264" i="5"/>
  <c r="I484" i="5"/>
  <c r="J484" i="5"/>
  <c r="G190" i="4"/>
  <c r="J377" i="5"/>
  <c r="H373" i="5"/>
  <c r="J374" i="5"/>
  <c r="J366" i="5"/>
  <c r="J360" i="5"/>
  <c r="J290" i="5"/>
  <c r="J288" i="5"/>
  <c r="J283" i="5"/>
  <c r="H279" i="5"/>
  <c r="J280" i="5"/>
  <c r="H13" i="5"/>
  <c r="I14" i="5"/>
  <c r="J14" i="5"/>
  <c r="H468" i="5"/>
  <c r="J469" i="5"/>
  <c r="I469" i="5"/>
  <c r="I479" i="5"/>
  <c r="J479" i="5"/>
  <c r="I178" i="5"/>
  <c r="J178" i="5"/>
  <c r="I211" i="5"/>
  <c r="J211" i="5"/>
  <c r="H587" i="5"/>
  <c r="J588" i="5"/>
  <c r="I588" i="5"/>
  <c r="J368" i="5"/>
  <c r="I191" i="5"/>
  <c r="J191" i="5"/>
  <c r="G198" i="4"/>
  <c r="J385" i="5"/>
  <c r="G144" i="4"/>
  <c r="J332" i="5"/>
  <c r="G130" i="4"/>
  <c r="J318" i="5"/>
  <c r="G121" i="4"/>
  <c r="J309" i="5"/>
  <c r="J302" i="5"/>
  <c r="J293" i="5"/>
  <c r="J131" i="5"/>
  <c r="H379" i="5"/>
  <c r="J380" i="5"/>
  <c r="G146" i="4"/>
  <c r="J334" i="5"/>
  <c r="J323" i="5"/>
  <c r="J320" i="5"/>
  <c r="J312" i="5"/>
  <c r="J307" i="5"/>
  <c r="J304" i="5"/>
  <c r="J299" i="5"/>
  <c r="I577" i="5"/>
  <c r="J577" i="5"/>
  <c r="G215" i="4"/>
  <c r="I401" i="5"/>
  <c r="J401" i="5"/>
  <c r="I398" i="5"/>
  <c r="J398" i="5"/>
  <c r="G205" i="4"/>
  <c r="J392" i="5"/>
  <c r="G201" i="4"/>
  <c r="J388" i="5"/>
  <c r="G164" i="4"/>
  <c r="J352" i="5"/>
  <c r="J350" i="5"/>
  <c r="H340" i="5"/>
  <c r="J343" i="5"/>
  <c r="I263" i="5"/>
  <c r="J263" i="5"/>
  <c r="G70" i="4"/>
  <c r="J261" i="5"/>
  <c r="I261" i="5"/>
  <c r="G68" i="4"/>
  <c r="I259" i="5"/>
  <c r="J259" i="5"/>
  <c r="H253" i="5"/>
  <c r="I254" i="5"/>
  <c r="J254" i="5"/>
  <c r="I250" i="5"/>
  <c r="J250" i="5"/>
  <c r="I188" i="5"/>
  <c r="J188" i="5"/>
  <c r="I184" i="5"/>
  <c r="J184" i="5"/>
  <c r="H172" i="5"/>
  <c r="J173" i="5"/>
  <c r="I173" i="5"/>
  <c r="I165" i="5"/>
  <c r="J165" i="5"/>
  <c r="I150" i="5"/>
  <c r="J150" i="5"/>
  <c r="I147" i="5"/>
  <c r="J147" i="5"/>
  <c r="I141" i="5"/>
  <c r="J141" i="5"/>
  <c r="I128" i="5"/>
  <c r="J128" i="5"/>
  <c r="H116" i="5"/>
  <c r="I117" i="5"/>
  <c r="J117" i="5"/>
  <c r="I69" i="5"/>
  <c r="J69" i="5"/>
  <c r="I160" i="5"/>
  <c r="J160" i="5"/>
  <c r="I40" i="5"/>
  <c r="J40" i="5"/>
  <c r="I168" i="5"/>
  <c r="J168" i="5"/>
  <c r="J370" i="5"/>
  <c r="F464" i="5"/>
  <c r="G464" i="5"/>
  <c r="G117" i="4"/>
  <c r="H95" i="1"/>
  <c r="H96" i="1" s="1"/>
  <c r="I91" i="1"/>
  <c r="J91" i="1"/>
  <c r="J81" i="1"/>
  <c r="I81" i="1"/>
  <c r="H37" i="1"/>
  <c r="J38" i="1"/>
  <c r="I38" i="1"/>
  <c r="H18" i="1"/>
  <c r="I19" i="1"/>
  <c r="J19" i="1"/>
  <c r="H50" i="1"/>
  <c r="I51" i="1"/>
  <c r="J51" i="1"/>
  <c r="I56" i="1"/>
  <c r="J56" i="1"/>
  <c r="H69" i="1"/>
  <c r="I70" i="1"/>
  <c r="J70" i="1"/>
  <c r="J77" i="1"/>
  <c r="I77" i="1"/>
  <c r="H113" i="1"/>
  <c r="I114" i="1"/>
  <c r="J114" i="1"/>
  <c r="G18" i="1"/>
  <c r="G17" i="1" s="1"/>
  <c r="G43" i="1" s="1"/>
  <c r="G76" i="1"/>
  <c r="G68" i="1" s="1"/>
  <c r="H108" i="1"/>
  <c r="J109" i="1"/>
  <c r="I109" i="1"/>
  <c r="I45" i="1"/>
  <c r="J45" i="1"/>
  <c r="H9" i="1"/>
  <c r="I11" i="1"/>
  <c r="J11" i="1"/>
  <c r="I21" i="1"/>
  <c r="J21" i="1"/>
  <c r="H59" i="1"/>
  <c r="H55" i="1" s="1"/>
  <c r="I60" i="1"/>
  <c r="J60" i="1"/>
  <c r="H63" i="1"/>
  <c r="I64" i="1"/>
  <c r="J64" i="1"/>
  <c r="H73" i="1"/>
  <c r="I74" i="1"/>
  <c r="J74" i="1"/>
  <c r="I79" i="1"/>
  <c r="J79" i="1"/>
  <c r="H98" i="1"/>
  <c r="I99" i="1"/>
  <c r="J99" i="1"/>
  <c r="H117" i="1"/>
  <c r="I118" i="1"/>
  <c r="J118" i="1"/>
  <c r="F18" i="1"/>
  <c r="F17" i="1" s="1"/>
  <c r="F43" i="1" s="1"/>
  <c r="F76" i="1"/>
  <c r="F68" i="1" s="1"/>
  <c r="C9" i="9"/>
  <c r="C8" i="9" s="1"/>
  <c r="G96" i="1"/>
  <c r="E20" i="9"/>
  <c r="E19" i="9" s="1"/>
  <c r="H76" i="1"/>
  <c r="G604" i="5"/>
  <c r="G603" i="5" s="1"/>
  <c r="G88" i="4"/>
  <c r="F85" i="4"/>
  <c r="F117" i="4"/>
  <c r="F88" i="4"/>
  <c r="E85" i="4"/>
  <c r="E117" i="4"/>
  <c r="F166" i="4"/>
  <c r="G85" i="4"/>
  <c r="E88" i="4"/>
  <c r="H457" i="5"/>
  <c r="G275" i="4"/>
  <c r="G274" i="4" s="1"/>
  <c r="G273" i="4" s="1"/>
  <c r="H448" i="5"/>
  <c r="G265" i="4"/>
  <c r="E134" i="4"/>
  <c r="G180" i="4"/>
  <c r="H181" i="5"/>
  <c r="G173" i="4"/>
  <c r="H174" i="5"/>
  <c r="G162" i="4"/>
  <c r="H139" i="5"/>
  <c r="G95" i="4"/>
  <c r="H136" i="5"/>
  <c r="G90" i="4"/>
  <c r="H127" i="5"/>
  <c r="F197" i="5"/>
  <c r="I197" i="5" s="1"/>
  <c r="E193" i="4"/>
  <c r="E192" i="4" s="1"/>
  <c r="E166" i="4"/>
  <c r="G570" i="5"/>
  <c r="E39" i="9"/>
  <c r="E38" i="9" s="1"/>
  <c r="G535" i="5"/>
  <c r="E37" i="9"/>
  <c r="E36" i="9" s="1"/>
  <c r="G457" i="5"/>
  <c r="G456" i="5" s="1"/>
  <c r="G455" i="5" s="1"/>
  <c r="F275" i="4"/>
  <c r="F274" i="4" s="1"/>
  <c r="F273" i="4" s="1"/>
  <c r="G448" i="5"/>
  <c r="F265" i="4"/>
  <c r="G446" i="5"/>
  <c r="F263" i="4"/>
  <c r="F180" i="4"/>
  <c r="G181" i="5"/>
  <c r="F173" i="4"/>
  <c r="G174" i="5"/>
  <c r="F162" i="4"/>
  <c r="G139" i="5"/>
  <c r="F95" i="4"/>
  <c r="F93" i="4" s="1"/>
  <c r="G136" i="5"/>
  <c r="F90" i="4"/>
  <c r="G127" i="5"/>
  <c r="G126" i="5" s="1"/>
  <c r="F77" i="4"/>
  <c r="G166" i="4"/>
  <c r="F193" i="4"/>
  <c r="F192" i="4" s="1"/>
  <c r="G193" i="4"/>
  <c r="G192" i="4" s="1"/>
  <c r="H446" i="5"/>
  <c r="G263" i="4"/>
  <c r="F570" i="5"/>
  <c r="D39" i="9"/>
  <c r="D38" i="9" s="1"/>
  <c r="F457" i="5"/>
  <c r="F456" i="5" s="1"/>
  <c r="F455" i="5" s="1"/>
  <c r="E275" i="4"/>
  <c r="E274" i="4" s="1"/>
  <c r="E273" i="4" s="1"/>
  <c r="F446" i="5"/>
  <c r="E263" i="4"/>
  <c r="E180" i="4"/>
  <c r="F181" i="5"/>
  <c r="E173" i="4"/>
  <c r="F174" i="5"/>
  <c r="E162" i="4"/>
  <c r="F139" i="5"/>
  <c r="E95" i="4"/>
  <c r="E93" i="4" s="1"/>
  <c r="F136" i="5"/>
  <c r="E90" i="4"/>
  <c r="F127" i="5"/>
  <c r="F126" i="5" s="1"/>
  <c r="E77" i="4"/>
  <c r="F95" i="1"/>
  <c r="F9" i="1"/>
  <c r="G9" i="1"/>
  <c r="C13" i="9"/>
  <c r="C10" i="9" s="1"/>
  <c r="G488" i="5"/>
  <c r="F488" i="5"/>
  <c r="F82" i="5"/>
  <c r="E675" i="6"/>
  <c r="G112" i="1"/>
  <c r="G120" i="1" s="1"/>
  <c r="E24" i="9" s="1"/>
  <c r="E23" i="9" s="1"/>
  <c r="F11" i="9"/>
  <c r="F112" i="1"/>
  <c r="F120" i="1" s="1"/>
  <c r="D24" i="9" s="1"/>
  <c r="E11" i="9"/>
  <c r="E10" i="9" s="1"/>
  <c r="D675" i="6"/>
  <c r="D661" i="6" s="1"/>
  <c r="D660" i="6" s="1"/>
  <c r="D659" i="6" s="1"/>
  <c r="D11" i="9"/>
  <c r="D10" i="9" s="1"/>
  <c r="E70" i="4"/>
  <c r="F258" i="5"/>
  <c r="F257" i="5" s="1"/>
  <c r="H258" i="5"/>
  <c r="G258" i="5"/>
  <c r="G257" i="5" s="1"/>
  <c r="C24" i="9"/>
  <c r="C23" i="9" s="1"/>
  <c r="H36" i="5"/>
  <c r="F36" i="5"/>
  <c r="G36" i="5"/>
  <c r="C543" i="6"/>
  <c r="C542" i="6" s="1"/>
  <c r="C541" i="6" s="1"/>
  <c r="D543" i="6"/>
  <c r="D542" i="6" s="1"/>
  <c r="D541" i="6" s="1"/>
  <c r="H451" i="5"/>
  <c r="G451" i="5"/>
  <c r="G450" i="5" s="1"/>
  <c r="F268" i="4"/>
  <c r="F267" i="4" s="1"/>
  <c r="H421" i="5"/>
  <c r="G236" i="4"/>
  <c r="G235" i="4" s="1"/>
  <c r="G232" i="4" s="1"/>
  <c r="G229" i="4" s="1"/>
  <c r="F421" i="5"/>
  <c r="F418" i="5" s="1"/>
  <c r="F415" i="5" s="1"/>
  <c r="E236" i="4"/>
  <c r="E235" i="4" s="1"/>
  <c r="E232" i="4" s="1"/>
  <c r="E229" i="4" s="1"/>
  <c r="G219" i="4"/>
  <c r="G218" i="4" s="1"/>
  <c r="F404" i="5"/>
  <c r="E219" i="4"/>
  <c r="E218" i="4" s="1"/>
  <c r="G404" i="5"/>
  <c r="F219" i="4"/>
  <c r="F218" i="4" s="1"/>
  <c r="H396" i="5"/>
  <c r="G211" i="4"/>
  <c r="G209" i="4" s="1"/>
  <c r="G396" i="5"/>
  <c r="F211" i="4"/>
  <c r="F209" i="4" s="1"/>
  <c r="F396" i="5"/>
  <c r="E211" i="4"/>
  <c r="E209" i="4" s="1"/>
  <c r="E204" i="4"/>
  <c r="G105" i="4"/>
  <c r="F105" i="4"/>
  <c r="F204" i="4"/>
  <c r="E105" i="4"/>
  <c r="G381" i="5"/>
  <c r="F195" i="4"/>
  <c r="F194" i="4" s="1"/>
  <c r="H381" i="5"/>
  <c r="G195" i="4"/>
  <c r="G194" i="4" s="1"/>
  <c r="G171" i="4"/>
  <c r="E171" i="4"/>
  <c r="F171" i="4"/>
  <c r="F165" i="4"/>
  <c r="E165" i="4"/>
  <c r="G165" i="4"/>
  <c r="E132" i="4"/>
  <c r="G45" i="5"/>
  <c r="F45" i="5"/>
  <c r="G132" i="4"/>
  <c r="F132" i="4"/>
  <c r="H45" i="5"/>
  <c r="G311" i="5"/>
  <c r="F124" i="4"/>
  <c r="F123" i="4" s="1"/>
  <c r="F311" i="5"/>
  <c r="E124" i="4"/>
  <c r="E123" i="4" s="1"/>
  <c r="H311" i="5"/>
  <c r="G124" i="4"/>
  <c r="G123" i="4" s="1"/>
  <c r="F119" i="5"/>
  <c r="F118" i="5" s="1"/>
  <c r="H119" i="5"/>
  <c r="G119" i="5"/>
  <c r="G118" i="5" s="1"/>
  <c r="F198" i="4"/>
  <c r="F196" i="4" s="1"/>
  <c r="G383" i="5"/>
  <c r="H383" i="5"/>
  <c r="E196" i="4"/>
  <c r="F383" i="5"/>
  <c r="F273" i="5"/>
  <c r="F349" i="5"/>
  <c r="F356" i="5"/>
  <c r="F331" i="5"/>
  <c r="F317" i="5"/>
  <c r="F306" i="5"/>
  <c r="F301" i="5"/>
  <c r="F294" i="5"/>
  <c r="H356" i="5"/>
  <c r="G356" i="5"/>
  <c r="E144" i="4"/>
  <c r="E143" i="4" s="1"/>
  <c r="E257" i="4"/>
  <c r="F257" i="4"/>
  <c r="H230" i="5"/>
  <c r="H273" i="5"/>
  <c r="G273" i="5"/>
  <c r="F240" i="4"/>
  <c r="E240" i="4"/>
  <c r="G240" i="4"/>
  <c r="G135" i="4"/>
  <c r="G102" i="4"/>
  <c r="G100" i="4"/>
  <c r="E176" i="4"/>
  <c r="E175" i="4" s="1"/>
  <c r="G191" i="4"/>
  <c r="G116" i="4"/>
  <c r="G114" i="4"/>
  <c r="G111" i="4"/>
  <c r="G107" i="4"/>
  <c r="G203" i="4"/>
  <c r="G202" i="4" s="1"/>
  <c r="G179" i="4"/>
  <c r="F142" i="4"/>
  <c r="F138" i="4" s="1"/>
  <c r="E81" i="4"/>
  <c r="E80" i="4" s="1"/>
  <c r="F260" i="4"/>
  <c r="E191" i="4"/>
  <c r="E135" i="4"/>
  <c r="E119" i="4"/>
  <c r="E118" i="4" s="1"/>
  <c r="E116" i="4"/>
  <c r="E114" i="4"/>
  <c r="E111" i="4"/>
  <c r="E107" i="4"/>
  <c r="F111" i="4"/>
  <c r="F107" i="4"/>
  <c r="E179" i="4"/>
  <c r="G187" i="4"/>
  <c r="G186" i="4" s="1"/>
  <c r="E189" i="4"/>
  <c r="E102" i="4"/>
  <c r="E100" i="4"/>
  <c r="F127" i="4"/>
  <c r="F126" i="4" s="1"/>
  <c r="G421" i="5"/>
  <c r="G418" i="5" s="1"/>
  <c r="G415" i="5" s="1"/>
  <c r="F235" i="4"/>
  <c r="F232" i="4" s="1"/>
  <c r="F229" i="4" s="1"/>
  <c r="G389" i="5"/>
  <c r="F203" i="4"/>
  <c r="F202" i="4" s="1"/>
  <c r="F379" i="5"/>
  <c r="H269" i="5"/>
  <c r="G81" i="4"/>
  <c r="G80" i="4" s="1"/>
  <c r="F189" i="4"/>
  <c r="F100" i="4"/>
  <c r="F191" i="4"/>
  <c r="F160" i="4"/>
  <c r="F156" i="4" s="1"/>
  <c r="F155" i="4"/>
  <c r="F152" i="4" s="1"/>
  <c r="E142" i="4"/>
  <c r="E138" i="4" s="1"/>
  <c r="F314" i="5"/>
  <c r="E127" i="4"/>
  <c r="E126" i="4" s="1"/>
  <c r="F179" i="4"/>
  <c r="F134" i="4"/>
  <c r="F226" i="4"/>
  <c r="F225" i="4" s="1"/>
  <c r="F224" i="4" s="1"/>
  <c r="F381" i="5"/>
  <c r="E194" i="4"/>
  <c r="G255" i="5"/>
  <c r="F451" i="5"/>
  <c r="F450" i="5" s="1"/>
  <c r="E268" i="4"/>
  <c r="E267" i="4" s="1"/>
  <c r="F448" i="5"/>
  <c r="E265" i="4"/>
  <c r="E260" i="4"/>
  <c r="E226" i="4"/>
  <c r="E225" i="4" s="1"/>
  <c r="E224" i="4" s="1"/>
  <c r="G189" i="4"/>
  <c r="F187" i="4"/>
  <c r="F186" i="4" s="1"/>
  <c r="G160" i="4"/>
  <c r="G156" i="4" s="1"/>
  <c r="G155" i="4"/>
  <c r="G152" i="4" s="1"/>
  <c r="G97" i="4"/>
  <c r="G96" i="4" s="1"/>
  <c r="G134" i="4"/>
  <c r="G119" i="4"/>
  <c r="F102" i="4"/>
  <c r="E203" i="4"/>
  <c r="E202" i="4" s="1"/>
  <c r="E187" i="4"/>
  <c r="E186" i="4" s="1"/>
  <c r="G176" i="4"/>
  <c r="F97" i="4"/>
  <c r="F96" i="4" s="1"/>
  <c r="F135" i="4"/>
  <c r="F119" i="4"/>
  <c r="F118" i="4" s="1"/>
  <c r="F116" i="4"/>
  <c r="F114" i="4"/>
  <c r="F176" i="4"/>
  <c r="E160" i="4"/>
  <c r="E156" i="4" s="1"/>
  <c r="E155" i="4"/>
  <c r="E152" i="4" s="1"/>
  <c r="G127" i="4"/>
  <c r="G126" i="4" s="1"/>
  <c r="E97" i="4"/>
  <c r="E96" i="4" s="1"/>
  <c r="F81" i="4"/>
  <c r="F80" i="4" s="1"/>
  <c r="F143" i="4"/>
  <c r="F213" i="4"/>
  <c r="E213" i="4"/>
  <c r="G65" i="4"/>
  <c r="G64" i="4" s="1"/>
  <c r="F65" i="4"/>
  <c r="F64" i="4" s="1"/>
  <c r="E65" i="4"/>
  <c r="E64" i="4" s="1"/>
  <c r="G55" i="1"/>
  <c r="G66" i="1" s="1"/>
  <c r="G67" i="1" s="1"/>
  <c r="F55" i="1"/>
  <c r="F66" i="1" s="1"/>
  <c r="F67" i="1" s="1"/>
  <c r="E645" i="6"/>
  <c r="F443" i="5"/>
  <c r="F435" i="5"/>
  <c r="G473" i="5"/>
  <c r="G472" i="5" s="1"/>
  <c r="F375" i="5"/>
  <c r="F287" i="5"/>
  <c r="E630" i="6"/>
  <c r="G482" i="5"/>
  <c r="G481" i="5" s="1"/>
  <c r="E639" i="6"/>
  <c r="G391" i="5"/>
  <c r="H435" i="5"/>
  <c r="F365" i="5"/>
  <c r="F364" i="5" s="1"/>
  <c r="G186" i="5"/>
  <c r="G185" i="5" s="1"/>
  <c r="G149" i="5"/>
  <c r="G146" i="5"/>
  <c r="G59" i="5"/>
  <c r="F473" i="5"/>
  <c r="F472" i="5" s="1"/>
  <c r="F482" i="5"/>
  <c r="F481" i="5" s="1"/>
  <c r="F575" i="5"/>
  <c r="F574" i="5" s="1"/>
  <c r="F412" i="5"/>
  <c r="F411" i="5" s="1"/>
  <c r="F410" i="5" s="1"/>
  <c r="H317" i="5"/>
  <c r="D630" i="6"/>
  <c r="G440" i="5"/>
  <c r="H375" i="5"/>
  <c r="G306" i="5"/>
  <c r="H301" i="5"/>
  <c r="G83" i="5"/>
  <c r="G82" i="5" s="1"/>
  <c r="F639" i="6"/>
  <c r="D645" i="6"/>
  <c r="H575" i="5"/>
  <c r="F440" i="5"/>
  <c r="G435" i="5"/>
  <c r="H399" i="5"/>
  <c r="F391" i="5"/>
  <c r="G375" i="5"/>
  <c r="H331" i="5"/>
  <c r="G317" i="5"/>
  <c r="G301" i="5"/>
  <c r="H294" i="5"/>
  <c r="G281" i="5"/>
  <c r="F249" i="5"/>
  <c r="F248" i="5" s="1"/>
  <c r="F186" i="5"/>
  <c r="F185" i="5" s="1"/>
  <c r="F149" i="5"/>
  <c r="F146" i="5"/>
  <c r="F63" i="5"/>
  <c r="F62" i="5" s="1"/>
  <c r="F59" i="5"/>
  <c r="F30" i="5"/>
  <c r="H281" i="5"/>
  <c r="G249" i="5"/>
  <c r="G30" i="5"/>
  <c r="G575" i="5"/>
  <c r="G574" i="5" s="1"/>
  <c r="H443" i="5"/>
  <c r="H412" i="5"/>
  <c r="G399" i="5"/>
  <c r="H365" i="5"/>
  <c r="H349" i="5"/>
  <c r="G331" i="5"/>
  <c r="G294" i="5"/>
  <c r="H287" i="5"/>
  <c r="F281" i="5"/>
  <c r="H473" i="5"/>
  <c r="G63" i="5"/>
  <c r="G62" i="5" s="1"/>
  <c r="D639" i="6"/>
  <c r="G443" i="5"/>
  <c r="H440" i="5"/>
  <c r="G412" i="5"/>
  <c r="G411" i="5" s="1"/>
  <c r="G410" i="5" s="1"/>
  <c r="F399" i="5"/>
  <c r="H391" i="5"/>
  <c r="G365" i="5"/>
  <c r="G364" i="5" s="1"/>
  <c r="G349" i="5"/>
  <c r="H306" i="5"/>
  <c r="G287" i="5"/>
  <c r="H249" i="5"/>
  <c r="H186" i="5"/>
  <c r="H149" i="5"/>
  <c r="H146" i="5"/>
  <c r="H83" i="5"/>
  <c r="H63" i="5"/>
  <c r="H59" i="5"/>
  <c r="H30" i="5"/>
  <c r="H482" i="5"/>
  <c r="F590" i="5"/>
  <c r="G230" i="5"/>
  <c r="G227" i="5" s="1"/>
  <c r="G223" i="5" s="1"/>
  <c r="G193" i="5"/>
  <c r="F265" i="5"/>
  <c r="F230" i="5"/>
  <c r="F227" i="5" s="1"/>
  <c r="F223" i="5" s="1"/>
  <c r="F66" i="5"/>
  <c r="G616" i="5"/>
  <c r="G615" i="5" s="1"/>
  <c r="H66" i="5"/>
  <c r="G265" i="5"/>
  <c r="G66" i="5"/>
  <c r="G590" i="5"/>
  <c r="F630" i="6"/>
  <c r="J83" i="5" l="1"/>
  <c r="H662" i="6"/>
  <c r="F8" i="1"/>
  <c r="F122" i="1" s="1"/>
  <c r="G8" i="1"/>
  <c r="E16" i="9"/>
  <c r="E15" i="9" s="1"/>
  <c r="F624" i="5"/>
  <c r="F625" i="5" s="1"/>
  <c r="H227" i="5"/>
  <c r="J230" i="5"/>
  <c r="I230" i="5"/>
  <c r="J591" i="5"/>
  <c r="I591" i="5"/>
  <c r="I406" i="5"/>
  <c r="J406" i="5"/>
  <c r="H12" i="5"/>
  <c r="I12" i="5" s="1"/>
  <c r="I427" i="5"/>
  <c r="F20" i="9"/>
  <c r="F19" i="9" s="1"/>
  <c r="G257" i="4"/>
  <c r="F16" i="9"/>
  <c r="H544" i="6"/>
  <c r="J206" i="5"/>
  <c r="F543" i="6"/>
  <c r="F542" i="6" s="1"/>
  <c r="H553" i="6"/>
  <c r="G630" i="6"/>
  <c r="H630" i="6"/>
  <c r="G645" i="6"/>
  <c r="H645" i="6"/>
  <c r="H639" i="6"/>
  <c r="G639" i="6"/>
  <c r="H619" i="6"/>
  <c r="G619" i="6"/>
  <c r="H223" i="5"/>
  <c r="I223" i="5" s="1"/>
  <c r="I206" i="5"/>
  <c r="G226" i="4"/>
  <c r="G225" i="4" s="1"/>
  <c r="G224" i="4" s="1"/>
  <c r="F193" i="5"/>
  <c r="I193" i="5" s="1"/>
  <c r="I213" i="5"/>
  <c r="J213" i="5"/>
  <c r="G130" i="5"/>
  <c r="I224" i="5"/>
  <c r="J224" i="5"/>
  <c r="G196" i="4"/>
  <c r="F661" i="6"/>
  <c r="F660" i="6" s="1"/>
  <c r="G675" i="6"/>
  <c r="F37" i="9"/>
  <c r="F36" i="9" s="1"/>
  <c r="G93" i="4"/>
  <c r="G204" i="4"/>
  <c r="G118" i="4"/>
  <c r="E543" i="6"/>
  <c r="E542" i="6" s="1"/>
  <c r="E661" i="6"/>
  <c r="H675" i="6"/>
  <c r="C15" i="9"/>
  <c r="C5" i="9" s="1"/>
  <c r="H68" i="1"/>
  <c r="J68" i="1" s="1"/>
  <c r="I74" i="5"/>
  <c r="J74" i="5"/>
  <c r="H103" i="5"/>
  <c r="J104" i="5"/>
  <c r="I104" i="5"/>
  <c r="H82" i="5"/>
  <c r="I83" i="5"/>
  <c r="G143" i="4"/>
  <c r="G260" i="4"/>
  <c r="G213" i="4"/>
  <c r="G208" i="4" s="1"/>
  <c r="G207" i="4" s="1"/>
  <c r="I66" i="5"/>
  <c r="J66" i="5"/>
  <c r="I149" i="5"/>
  <c r="J149" i="5"/>
  <c r="J391" i="5"/>
  <c r="H472" i="5"/>
  <c r="J473" i="5"/>
  <c r="I473" i="5"/>
  <c r="H411" i="5"/>
  <c r="I412" i="5"/>
  <c r="J412" i="5"/>
  <c r="J375" i="5"/>
  <c r="I273" i="5"/>
  <c r="J273" i="5"/>
  <c r="I56" i="5"/>
  <c r="J56" i="5" s="1"/>
  <c r="J340" i="5"/>
  <c r="J534" i="5"/>
  <c r="H361" i="5"/>
  <c r="J362" i="5"/>
  <c r="I266" i="5"/>
  <c r="J266" i="5"/>
  <c r="J356" i="5"/>
  <c r="I136" i="5"/>
  <c r="J136" i="5"/>
  <c r="J489" i="5"/>
  <c r="I489" i="5"/>
  <c r="H580" i="5"/>
  <c r="I580" i="5" s="1"/>
  <c r="J581" i="5"/>
  <c r="I23" i="5"/>
  <c r="J23" i="5"/>
  <c r="H185" i="5"/>
  <c r="I186" i="5"/>
  <c r="J186" i="5"/>
  <c r="J193" i="5"/>
  <c r="I139" i="5"/>
  <c r="J139" i="5"/>
  <c r="I448" i="5"/>
  <c r="J448" i="5"/>
  <c r="I13" i="5"/>
  <c r="J13" i="5"/>
  <c r="J373" i="5"/>
  <c r="J404" i="5"/>
  <c r="I404" i="5"/>
  <c r="I195" i="5"/>
  <c r="J195" i="5"/>
  <c r="J389" i="5"/>
  <c r="I608" i="5"/>
  <c r="J608" i="5"/>
  <c r="I205" i="5"/>
  <c r="J205" i="5"/>
  <c r="I146" i="5"/>
  <c r="J146" i="5"/>
  <c r="J396" i="5"/>
  <c r="I396" i="5"/>
  <c r="H481" i="5"/>
  <c r="I482" i="5"/>
  <c r="J482" i="5"/>
  <c r="H248" i="5"/>
  <c r="I249" i="5"/>
  <c r="J249" i="5"/>
  <c r="J287" i="5"/>
  <c r="H574" i="5"/>
  <c r="J575" i="5"/>
  <c r="I575" i="5"/>
  <c r="H265" i="5"/>
  <c r="J383" i="5"/>
  <c r="H118" i="5"/>
  <c r="I119" i="5"/>
  <c r="J119" i="5"/>
  <c r="J381" i="5"/>
  <c r="H418" i="5"/>
  <c r="I421" i="5"/>
  <c r="J421" i="5"/>
  <c r="I446" i="5"/>
  <c r="J446" i="5"/>
  <c r="H502" i="5"/>
  <c r="I504" i="5"/>
  <c r="J504" i="5"/>
  <c r="I219" i="5"/>
  <c r="J219" i="5"/>
  <c r="J331" i="5"/>
  <c r="I30" i="5"/>
  <c r="J30" i="5"/>
  <c r="H450" i="5"/>
  <c r="J451" i="5"/>
  <c r="I451" i="5"/>
  <c r="H257" i="5"/>
  <c r="I258" i="5"/>
  <c r="J258" i="5"/>
  <c r="I174" i="5"/>
  <c r="J174" i="5"/>
  <c r="H456" i="5"/>
  <c r="I457" i="5"/>
  <c r="J457" i="5"/>
  <c r="I172" i="5"/>
  <c r="J172" i="5"/>
  <c r="J344" i="5"/>
  <c r="H584" i="5"/>
  <c r="I584" i="5" s="1"/>
  <c r="J585" i="5"/>
  <c r="J284" i="5"/>
  <c r="I435" i="5"/>
  <c r="J435" i="5"/>
  <c r="I440" i="5"/>
  <c r="J440" i="5"/>
  <c r="I399" i="5"/>
  <c r="J399" i="5"/>
  <c r="I45" i="5"/>
  <c r="J45" i="5"/>
  <c r="I36" i="5"/>
  <c r="J36" i="5"/>
  <c r="J535" i="5"/>
  <c r="J253" i="5"/>
  <c r="I253" i="5"/>
  <c r="J379" i="5"/>
  <c r="J279" i="5"/>
  <c r="I144" i="5"/>
  <c r="J144" i="5"/>
  <c r="H497" i="5"/>
  <c r="I498" i="5"/>
  <c r="J498" i="5"/>
  <c r="J314" i="5"/>
  <c r="J326" i="5"/>
  <c r="H612" i="5"/>
  <c r="I613" i="5"/>
  <c r="J613" i="5"/>
  <c r="H464" i="5"/>
  <c r="J465" i="5"/>
  <c r="I465" i="5"/>
  <c r="J486" i="5"/>
  <c r="I486" i="5"/>
  <c r="I19" i="5"/>
  <c r="J19" i="5"/>
  <c r="I59" i="5"/>
  <c r="J59" i="5"/>
  <c r="J306" i="5"/>
  <c r="J349" i="5"/>
  <c r="J281" i="5"/>
  <c r="J317" i="5"/>
  <c r="J311" i="5"/>
  <c r="F130" i="5"/>
  <c r="H126" i="5"/>
  <c r="I127" i="5"/>
  <c r="J127" i="5"/>
  <c r="J181" i="5"/>
  <c r="I181" i="5"/>
  <c r="I587" i="5"/>
  <c r="J587" i="5"/>
  <c r="H216" i="5"/>
  <c r="I255" i="5"/>
  <c r="J255" i="5"/>
  <c r="I443" i="5"/>
  <c r="J443" i="5"/>
  <c r="H62" i="5"/>
  <c r="I63" i="5"/>
  <c r="J63" i="5"/>
  <c r="H364" i="5"/>
  <c r="J365" i="5"/>
  <c r="J294" i="5"/>
  <c r="J301" i="5"/>
  <c r="I116" i="5"/>
  <c r="J116" i="5"/>
  <c r="I468" i="5"/>
  <c r="J468" i="5"/>
  <c r="H619" i="5"/>
  <c r="I620" i="5"/>
  <c r="J620" i="5"/>
  <c r="J354" i="5"/>
  <c r="H598" i="5"/>
  <c r="I599" i="5"/>
  <c r="J599" i="5"/>
  <c r="H130" i="5"/>
  <c r="I9" i="1"/>
  <c r="J9" i="1"/>
  <c r="H105" i="1"/>
  <c r="I98" i="1"/>
  <c r="J98" i="1"/>
  <c r="D16" i="9"/>
  <c r="I113" i="1"/>
  <c r="J113" i="1"/>
  <c r="I37" i="1"/>
  <c r="J37" i="1"/>
  <c r="I55" i="1"/>
  <c r="J55" i="1"/>
  <c r="J96" i="1"/>
  <c r="H62" i="1"/>
  <c r="I63" i="1"/>
  <c r="J63" i="1"/>
  <c r="I10" i="1"/>
  <c r="J10" i="1"/>
  <c r="I76" i="1"/>
  <c r="J76" i="1"/>
  <c r="I59" i="1"/>
  <c r="J59" i="1"/>
  <c r="H49" i="1"/>
  <c r="J50" i="1"/>
  <c r="I50" i="1"/>
  <c r="I117" i="1"/>
  <c r="J117" i="1"/>
  <c r="I73" i="1"/>
  <c r="J73" i="1"/>
  <c r="H107" i="1"/>
  <c r="I108" i="1"/>
  <c r="J108" i="1"/>
  <c r="H112" i="1"/>
  <c r="J69" i="1"/>
  <c r="I69" i="1"/>
  <c r="H17" i="1"/>
  <c r="J18" i="1"/>
  <c r="I18" i="1"/>
  <c r="I95" i="1"/>
  <c r="J95" i="1"/>
  <c r="F96" i="1"/>
  <c r="I96" i="1" s="1"/>
  <c r="D20" i="9"/>
  <c r="D19" i="9" s="1"/>
  <c r="H15" i="1"/>
  <c r="H16" i="1" s="1"/>
  <c r="G15" i="1"/>
  <c r="E7" i="9" s="1"/>
  <c r="F15" i="1"/>
  <c r="D7" i="9" s="1"/>
  <c r="E9" i="9"/>
  <c r="E8" i="9" s="1"/>
  <c r="G44" i="1"/>
  <c r="D9" i="9"/>
  <c r="F44" i="1"/>
  <c r="F84" i="1"/>
  <c r="G84" i="1"/>
  <c r="G97" i="1" s="1"/>
  <c r="F121" i="1"/>
  <c r="G121" i="1"/>
  <c r="F471" i="5"/>
  <c r="F463" i="5" s="1"/>
  <c r="G471" i="5"/>
  <c r="G463" i="5" s="1"/>
  <c r="F78" i="5"/>
  <c r="F73" i="5" s="1"/>
  <c r="F44" i="5"/>
  <c r="G78" i="5"/>
  <c r="G573" i="5"/>
  <c r="G572" i="5" s="1"/>
  <c r="G601" i="5" s="1"/>
  <c r="G602" i="5" s="1"/>
  <c r="F573" i="5"/>
  <c r="F572" i="5" s="1"/>
  <c r="E208" i="4"/>
  <c r="E207" i="4" s="1"/>
  <c r="F395" i="5"/>
  <c r="F394" i="5" s="1"/>
  <c r="H395" i="5"/>
  <c r="F188" i="4"/>
  <c r="F185" i="4" s="1"/>
  <c r="G169" i="4"/>
  <c r="F251" i="4"/>
  <c r="F250" i="4" s="1"/>
  <c r="E169" i="4"/>
  <c r="F169" i="4"/>
  <c r="G84" i="4"/>
  <c r="F84" i="4"/>
  <c r="F83" i="4" s="1"/>
  <c r="E84" i="4"/>
  <c r="E83" i="4" s="1"/>
  <c r="G251" i="4"/>
  <c r="E251" i="4"/>
  <c r="E250" i="4" s="1"/>
  <c r="E246" i="4" s="1"/>
  <c r="E67" i="4"/>
  <c r="E66" i="4" s="1"/>
  <c r="E129" i="4"/>
  <c r="E178" i="4"/>
  <c r="E177" i="4" s="1"/>
  <c r="F106" i="4"/>
  <c r="G178" i="4"/>
  <c r="G177" i="4" s="1"/>
  <c r="E174" i="4"/>
  <c r="E106" i="4"/>
  <c r="G113" i="4"/>
  <c r="G99" i="4"/>
  <c r="F29" i="5"/>
  <c r="F178" i="4"/>
  <c r="F177" i="4" s="1"/>
  <c r="E188" i="4"/>
  <c r="E185" i="4" s="1"/>
  <c r="G75" i="4"/>
  <c r="E161" i="4"/>
  <c r="G67" i="4"/>
  <c r="G66" i="4" s="1"/>
  <c r="F67" i="4"/>
  <c r="F66" i="4" s="1"/>
  <c r="F129" i="4"/>
  <c r="G106" i="4"/>
  <c r="F75" i="4"/>
  <c r="G161" i="4"/>
  <c r="G188" i="4"/>
  <c r="E99" i="4"/>
  <c r="E113" i="4"/>
  <c r="E75" i="4"/>
  <c r="G395" i="5"/>
  <c r="G394" i="5" s="1"/>
  <c r="F113" i="4"/>
  <c r="F99" i="4"/>
  <c r="F161" i="4"/>
  <c r="G129" i="4"/>
  <c r="G175" i="4"/>
  <c r="G174" i="4"/>
  <c r="G248" i="5"/>
  <c r="G247" i="5" s="1"/>
  <c r="F208" i="4"/>
  <c r="F207" i="4" s="1"/>
  <c r="F175" i="4"/>
  <c r="F174" i="4"/>
  <c r="H434" i="5"/>
  <c r="H44" i="5"/>
  <c r="H143" i="5"/>
  <c r="F372" i="5"/>
  <c r="H286" i="5"/>
  <c r="G272" i="5"/>
  <c r="E629" i="6"/>
  <c r="G286" i="5"/>
  <c r="G44" i="5"/>
  <c r="F286" i="5"/>
  <c r="D629" i="6"/>
  <c r="G143" i="5"/>
  <c r="F434" i="5"/>
  <c r="F433" i="5" s="1"/>
  <c r="F426" i="5" s="1"/>
  <c r="F272" i="5"/>
  <c r="H372" i="5"/>
  <c r="G434" i="5"/>
  <c r="G433" i="5" s="1"/>
  <c r="G426" i="5" s="1"/>
  <c r="G372" i="5"/>
  <c r="H272" i="5"/>
  <c r="F247" i="5"/>
  <c r="G29" i="5"/>
  <c r="F143" i="5"/>
  <c r="H29" i="5"/>
  <c r="F629" i="6"/>
  <c r="G624" i="5"/>
  <c r="G625" i="5" s="1"/>
  <c r="C646" i="6"/>
  <c r="C657" i="6"/>
  <c r="C656" i="6" s="1"/>
  <c r="C640" i="6"/>
  <c r="C631" i="6"/>
  <c r="C301" i="6"/>
  <c r="D301" i="6"/>
  <c r="D300" i="6" s="1"/>
  <c r="E301" i="6"/>
  <c r="F301" i="6"/>
  <c r="C128" i="6"/>
  <c r="C127" i="6" s="1"/>
  <c r="D128" i="6"/>
  <c r="D127" i="6" s="1"/>
  <c r="E128" i="6"/>
  <c r="F128" i="6"/>
  <c r="H8" i="1" l="1"/>
  <c r="H122" i="1" s="1"/>
  <c r="H471" i="5"/>
  <c r="H78" i="5"/>
  <c r="J82" i="5"/>
  <c r="F9" i="5"/>
  <c r="F97" i="1"/>
  <c r="J8" i="1"/>
  <c r="F15" i="9"/>
  <c r="D15" i="9"/>
  <c r="G122" i="1"/>
  <c r="H66" i="1"/>
  <c r="J66" i="1" s="1"/>
  <c r="I227" i="5"/>
  <c r="J227" i="5"/>
  <c r="F7" i="9"/>
  <c r="G543" i="6"/>
  <c r="G629" i="6"/>
  <c r="H629" i="6"/>
  <c r="F541" i="6"/>
  <c r="G541" i="6" s="1"/>
  <c r="G542" i="6"/>
  <c r="J223" i="5"/>
  <c r="H247" i="5"/>
  <c r="I247" i="5" s="1"/>
  <c r="J471" i="5"/>
  <c r="G250" i="4"/>
  <c r="G246" i="4" s="1"/>
  <c r="G239" i="4" s="1"/>
  <c r="G661" i="6"/>
  <c r="F659" i="6"/>
  <c r="G659" i="6" s="1"/>
  <c r="G660" i="6"/>
  <c r="F300" i="6"/>
  <c r="G300" i="6" s="1"/>
  <c r="G301" i="6"/>
  <c r="G83" i="4"/>
  <c r="G185" i="4"/>
  <c r="F127" i="6"/>
  <c r="G127" i="6" s="1"/>
  <c r="G128" i="6"/>
  <c r="E127" i="6"/>
  <c r="H128" i="6"/>
  <c r="E300" i="6"/>
  <c r="H301" i="6"/>
  <c r="H543" i="6"/>
  <c r="E541" i="6"/>
  <c r="H542" i="6"/>
  <c r="E660" i="6"/>
  <c r="H661" i="6"/>
  <c r="I68" i="1"/>
  <c r="H84" i="1"/>
  <c r="I82" i="5"/>
  <c r="I78" i="5"/>
  <c r="J78" i="5"/>
  <c r="I103" i="5"/>
  <c r="J103" i="5"/>
  <c r="J12" i="5"/>
  <c r="I272" i="5"/>
  <c r="J272" i="5"/>
  <c r="I130" i="5"/>
  <c r="J130" i="5"/>
  <c r="I456" i="5"/>
  <c r="J456" i="5"/>
  <c r="H455" i="5"/>
  <c r="I265" i="5"/>
  <c r="J265" i="5"/>
  <c r="H501" i="5"/>
  <c r="I502" i="5"/>
  <c r="J502" i="5"/>
  <c r="H433" i="5"/>
  <c r="I434" i="5"/>
  <c r="J434" i="5"/>
  <c r="H597" i="5"/>
  <c r="I598" i="5"/>
  <c r="J598" i="5"/>
  <c r="J364" i="5"/>
  <c r="I216" i="5"/>
  <c r="J216" i="5"/>
  <c r="I126" i="5"/>
  <c r="J126" i="5"/>
  <c r="J584" i="5"/>
  <c r="J372" i="5"/>
  <c r="H394" i="5"/>
  <c r="I395" i="5"/>
  <c r="J395" i="5"/>
  <c r="I488" i="5"/>
  <c r="J488" i="5"/>
  <c r="I118" i="5"/>
  <c r="J118" i="5"/>
  <c r="I574" i="5"/>
  <c r="J574" i="5"/>
  <c r="J481" i="5"/>
  <c r="I481" i="5"/>
  <c r="J580" i="5"/>
  <c r="H410" i="5"/>
  <c r="I411" i="5"/>
  <c r="J411" i="5"/>
  <c r="H616" i="5"/>
  <c r="I619" i="5"/>
  <c r="J619" i="5"/>
  <c r="I450" i="5"/>
  <c r="J450" i="5"/>
  <c r="I29" i="5"/>
  <c r="J29" i="5"/>
  <c r="I44" i="5"/>
  <c r="J44" i="5"/>
  <c r="I62" i="5"/>
  <c r="J62" i="5"/>
  <c r="I257" i="5"/>
  <c r="J257" i="5"/>
  <c r="I143" i="5"/>
  <c r="J143" i="5"/>
  <c r="I497" i="5"/>
  <c r="J497" i="5"/>
  <c r="I248" i="5"/>
  <c r="J248" i="5"/>
  <c r="I612" i="5"/>
  <c r="J612" i="5"/>
  <c r="H604" i="5"/>
  <c r="J286" i="5"/>
  <c r="H573" i="5"/>
  <c r="I464" i="5"/>
  <c r="J464" i="5"/>
  <c r="H415" i="5"/>
  <c r="I418" i="5"/>
  <c r="J418" i="5"/>
  <c r="I185" i="5"/>
  <c r="J185" i="5"/>
  <c r="J361" i="5"/>
  <c r="I472" i="5"/>
  <c r="J472" i="5"/>
  <c r="H120" i="1"/>
  <c r="J112" i="1"/>
  <c r="I112" i="1"/>
  <c r="I84" i="1"/>
  <c r="F13" i="9"/>
  <c r="F10" i="9" s="1"/>
  <c r="I49" i="1"/>
  <c r="J49" i="1"/>
  <c r="H106" i="1"/>
  <c r="I105" i="1"/>
  <c r="J105" i="1"/>
  <c r="I15" i="1"/>
  <c r="J15" i="1"/>
  <c r="H111" i="1"/>
  <c r="H121" i="1" s="1"/>
  <c r="I107" i="1"/>
  <c r="J107" i="1"/>
  <c r="J62" i="1"/>
  <c r="I62" i="1"/>
  <c r="I17" i="1"/>
  <c r="J17" i="1"/>
  <c r="H43" i="1"/>
  <c r="F16" i="1"/>
  <c r="I16" i="1" s="1"/>
  <c r="G16" i="1"/>
  <c r="J16" i="1" s="1"/>
  <c r="F601" i="5"/>
  <c r="F602" i="5" s="1"/>
  <c r="C300" i="6"/>
  <c r="F22" i="5"/>
  <c r="F11" i="5" s="1"/>
  <c r="F506" i="5"/>
  <c r="G506" i="5"/>
  <c r="G571" i="5" s="1"/>
  <c r="G22" i="5"/>
  <c r="G11" i="5" s="1"/>
  <c r="H22" i="5"/>
  <c r="E239" i="4"/>
  <c r="H73" i="5"/>
  <c r="F246" i="4"/>
  <c r="F239" i="4" s="1"/>
  <c r="G73" i="5"/>
  <c r="G9" i="5" s="1"/>
  <c r="E98" i="4"/>
  <c r="G98" i="4"/>
  <c r="F98" i="4"/>
  <c r="J84" i="1" l="1"/>
  <c r="H97" i="1"/>
  <c r="I66" i="1"/>
  <c r="H67" i="1"/>
  <c r="J67" i="1" s="1"/>
  <c r="F107" i="5"/>
  <c r="F108" i="5" s="1"/>
  <c r="G107" i="5"/>
  <c r="G108" i="5" s="1"/>
  <c r="J247" i="5"/>
  <c r="H541" i="6"/>
  <c r="H463" i="5"/>
  <c r="I463" i="5" s="1"/>
  <c r="I471" i="5"/>
  <c r="H426" i="5"/>
  <c r="H300" i="6"/>
  <c r="H127" i="6"/>
  <c r="E659" i="6"/>
  <c r="H659" i="6" s="1"/>
  <c r="H660" i="6"/>
  <c r="I122" i="1"/>
  <c r="I433" i="5"/>
  <c r="J433" i="5"/>
  <c r="I410" i="5"/>
  <c r="J410" i="5"/>
  <c r="H603" i="5"/>
  <c r="H624" i="5" s="1"/>
  <c r="J604" i="5"/>
  <c r="I604" i="5"/>
  <c r="H11" i="5"/>
  <c r="I22" i="5"/>
  <c r="J22" i="5"/>
  <c r="H500" i="5"/>
  <c r="I501" i="5"/>
  <c r="J501" i="5"/>
  <c r="H569" i="5"/>
  <c r="J597" i="5"/>
  <c r="I597" i="5"/>
  <c r="H590" i="5"/>
  <c r="I73" i="5"/>
  <c r="J73" i="5"/>
  <c r="I415" i="5"/>
  <c r="J415" i="5"/>
  <c r="H572" i="5"/>
  <c r="I573" i="5"/>
  <c r="J573" i="5"/>
  <c r="I616" i="5"/>
  <c r="J616" i="5"/>
  <c r="H615" i="5"/>
  <c r="I394" i="5"/>
  <c r="J394" i="5"/>
  <c r="J455" i="5"/>
  <c r="I455" i="5"/>
  <c r="I43" i="1"/>
  <c r="J43" i="1"/>
  <c r="F9" i="9"/>
  <c r="F8" i="9" s="1"/>
  <c r="H44" i="1"/>
  <c r="I106" i="1"/>
  <c r="J106" i="1"/>
  <c r="I8" i="1"/>
  <c r="F24" i="9"/>
  <c r="F23" i="9" s="1"/>
  <c r="J120" i="1"/>
  <c r="I120" i="1"/>
  <c r="I111" i="1"/>
  <c r="J111" i="1"/>
  <c r="H9" i="5" l="1"/>
  <c r="I9" i="5" s="1"/>
  <c r="I97" i="1"/>
  <c r="J97" i="1"/>
  <c r="I67" i="1"/>
  <c r="H107" i="5"/>
  <c r="H108" i="5" s="1"/>
  <c r="J463" i="5"/>
  <c r="J122" i="1"/>
  <c r="I615" i="5"/>
  <c r="J615" i="5"/>
  <c r="I569" i="5"/>
  <c r="J569" i="5"/>
  <c r="F39" i="9"/>
  <c r="F38" i="9" s="1"/>
  <c r="H570" i="5"/>
  <c r="H625" i="5"/>
  <c r="I624" i="5"/>
  <c r="J624" i="5"/>
  <c r="I500" i="5"/>
  <c r="J500" i="5"/>
  <c r="H506" i="5"/>
  <c r="I603" i="5"/>
  <c r="J603" i="5"/>
  <c r="I590" i="5"/>
  <c r="J590" i="5"/>
  <c r="H601" i="5"/>
  <c r="I572" i="5"/>
  <c r="J572" i="5"/>
  <c r="I11" i="5"/>
  <c r="J11" i="5"/>
  <c r="I426" i="5"/>
  <c r="J426" i="5"/>
  <c r="I121" i="1"/>
  <c r="J121" i="1"/>
  <c r="I44" i="1"/>
  <c r="J44" i="1"/>
  <c r="E24" i="2"/>
  <c r="E23" i="2" s="1"/>
  <c r="F24" i="2"/>
  <c r="F23" i="2" s="1"/>
  <c r="G24" i="2"/>
  <c r="G23" i="2" s="1"/>
  <c r="E11" i="2"/>
  <c r="F11" i="2"/>
  <c r="G11" i="2"/>
  <c r="E15" i="2"/>
  <c r="E14" i="2" s="1"/>
  <c r="E13" i="2" s="1"/>
  <c r="F15" i="2"/>
  <c r="F14" i="2" s="1"/>
  <c r="F13" i="2" s="1"/>
  <c r="G15" i="2"/>
  <c r="G14" i="2" s="1"/>
  <c r="G13" i="2" s="1"/>
  <c r="E57" i="2"/>
  <c r="F57" i="2"/>
  <c r="G57" i="2"/>
  <c r="E38" i="2"/>
  <c r="E37" i="2" s="1"/>
  <c r="F38" i="2"/>
  <c r="F37" i="2" s="1"/>
  <c r="G38" i="2"/>
  <c r="G37" i="2" s="1"/>
  <c r="C753" i="6"/>
  <c r="C750" i="6" s="1"/>
  <c r="C749" i="6" s="1"/>
  <c r="C748" i="6" s="1"/>
  <c r="D753" i="6"/>
  <c r="D750" i="6" s="1"/>
  <c r="D749" i="6" s="1"/>
  <c r="D748" i="6" s="1"/>
  <c r="E753" i="6"/>
  <c r="E750" i="6" s="1"/>
  <c r="E749" i="6" s="1"/>
  <c r="E748" i="6" s="1"/>
  <c r="F753" i="6"/>
  <c r="C744" i="6"/>
  <c r="C743" i="6" s="1"/>
  <c r="D744" i="6"/>
  <c r="D743" i="6" s="1"/>
  <c r="E744" i="6"/>
  <c r="E743" i="6" s="1"/>
  <c r="F744" i="6"/>
  <c r="H571" i="5" l="1"/>
  <c r="I107" i="5"/>
  <c r="J107" i="5"/>
  <c r="F750" i="6"/>
  <c r="G753" i="6"/>
  <c r="H753" i="6"/>
  <c r="F743" i="6"/>
  <c r="G744" i="6"/>
  <c r="H744" i="6"/>
  <c r="I506" i="5"/>
  <c r="J506" i="5"/>
  <c r="I625" i="5"/>
  <c r="J625" i="5"/>
  <c r="H602" i="5"/>
  <c r="I601" i="5"/>
  <c r="J601" i="5"/>
  <c r="I108" i="5"/>
  <c r="J108" i="5"/>
  <c r="I570" i="5"/>
  <c r="J570" i="5"/>
  <c r="J9" i="5"/>
  <c r="E742" i="6"/>
  <c r="E741" i="6" s="1"/>
  <c r="D742" i="6"/>
  <c r="D741" i="6" s="1"/>
  <c r="C742" i="6"/>
  <c r="C741" i="6" s="1"/>
  <c r="F749" i="6" l="1"/>
  <c r="H750" i="6"/>
  <c r="G750" i="6"/>
  <c r="G743" i="6"/>
  <c r="H743" i="6"/>
  <c r="I602" i="5"/>
  <c r="J602" i="5"/>
  <c r="J571" i="5"/>
  <c r="C475" i="6"/>
  <c r="D475" i="6"/>
  <c r="D473" i="6" s="1"/>
  <c r="E475" i="6"/>
  <c r="F475" i="6"/>
  <c r="H475" i="6" s="1"/>
  <c r="C424" i="6"/>
  <c r="D424" i="6"/>
  <c r="E424" i="6"/>
  <c r="F424" i="6"/>
  <c r="C432" i="6"/>
  <c r="C431" i="6" s="1"/>
  <c r="D432" i="6"/>
  <c r="D431" i="6" s="1"/>
  <c r="E432" i="6"/>
  <c r="F432" i="6"/>
  <c r="C380" i="6"/>
  <c r="D380" i="6"/>
  <c r="E380" i="6"/>
  <c r="F380" i="6"/>
  <c r="C377" i="6"/>
  <c r="C376" i="6" s="1"/>
  <c r="D377" i="6"/>
  <c r="D376" i="6" s="1"/>
  <c r="E377" i="6"/>
  <c r="E376" i="6" s="1"/>
  <c r="F377" i="6"/>
  <c r="C168" i="6"/>
  <c r="D168" i="6"/>
  <c r="E168" i="6"/>
  <c r="F168" i="6"/>
  <c r="C32" i="6"/>
  <c r="D32" i="6"/>
  <c r="E32" i="6"/>
  <c r="F32" i="6"/>
  <c r="E82" i="2"/>
  <c r="F82" i="2"/>
  <c r="G82" i="2"/>
  <c r="E86" i="2"/>
  <c r="E85" i="2" s="1"/>
  <c r="F86" i="2"/>
  <c r="F85" i="2" s="1"/>
  <c r="G86" i="2"/>
  <c r="G85" i="2" s="1"/>
  <c r="G32" i="6" l="1"/>
  <c r="H32" i="6"/>
  <c r="G424" i="6"/>
  <c r="H424" i="6"/>
  <c r="G380" i="6"/>
  <c r="H380" i="6"/>
  <c r="G168" i="6"/>
  <c r="H168" i="6"/>
  <c r="F748" i="6"/>
  <c r="G749" i="6"/>
  <c r="H749" i="6"/>
  <c r="F376" i="6"/>
  <c r="G377" i="6"/>
  <c r="H377" i="6"/>
  <c r="F473" i="6"/>
  <c r="G475" i="6"/>
  <c r="F431" i="6"/>
  <c r="G431" i="6" s="1"/>
  <c r="G432" i="6"/>
  <c r="E431" i="6"/>
  <c r="E423" i="6" s="1"/>
  <c r="H432" i="6"/>
  <c r="E473" i="6"/>
  <c r="E81" i="2"/>
  <c r="E80" i="2" s="1"/>
  <c r="F81" i="2"/>
  <c r="F80" i="2" s="1"/>
  <c r="G81" i="2"/>
  <c r="G80" i="2" s="1"/>
  <c r="D423" i="6"/>
  <c r="D422" i="6" s="1"/>
  <c r="C423" i="6"/>
  <c r="C422" i="6" s="1"/>
  <c r="G473" i="6" l="1"/>
  <c r="H473" i="6"/>
  <c r="H431" i="6"/>
  <c r="F423" i="6"/>
  <c r="F422" i="6" s="1"/>
  <c r="G422" i="6" s="1"/>
  <c r="G748" i="6"/>
  <c r="H748" i="6"/>
  <c r="F742" i="6"/>
  <c r="G376" i="6"/>
  <c r="H376" i="6"/>
  <c r="E422" i="6"/>
  <c r="G12" i="3"/>
  <c r="C16" i="6"/>
  <c r="C18" i="6"/>
  <c r="C29" i="6"/>
  <c r="C28" i="6" s="1"/>
  <c r="C42" i="6"/>
  <c r="C47" i="6"/>
  <c r="C77" i="6"/>
  <c r="C117" i="6"/>
  <c r="C125" i="6"/>
  <c r="C124" i="6" s="1"/>
  <c r="C136" i="6"/>
  <c r="C142" i="6"/>
  <c r="C144" i="6"/>
  <c r="C152" i="6"/>
  <c r="C154" i="6"/>
  <c r="C171" i="6"/>
  <c r="C170" i="6" s="1"/>
  <c r="C175" i="6"/>
  <c r="C174" i="6" s="1"/>
  <c r="C173" i="6" s="1"/>
  <c r="C179" i="6"/>
  <c r="C184" i="6"/>
  <c r="C181" i="6" s="1"/>
  <c r="C187" i="6"/>
  <c r="C192" i="6"/>
  <c r="C191" i="6" s="1"/>
  <c r="C194" i="6"/>
  <c r="C199" i="6"/>
  <c r="C204" i="6"/>
  <c r="C207" i="6"/>
  <c r="C210" i="6"/>
  <c r="C212" i="6"/>
  <c r="C214" i="6"/>
  <c r="C215" i="6"/>
  <c r="C217" i="6"/>
  <c r="C221" i="6"/>
  <c r="C220" i="6" s="1"/>
  <c r="C223" i="6"/>
  <c r="C233" i="6"/>
  <c r="C235" i="6"/>
  <c r="C244" i="6"/>
  <c r="C243" i="6" s="1"/>
  <c r="C261" i="6"/>
  <c r="C287" i="6"/>
  <c r="C309" i="6"/>
  <c r="C308" i="6" s="1"/>
  <c r="C320" i="6"/>
  <c r="C329" i="6"/>
  <c r="C328" i="6" s="1"/>
  <c r="C332" i="6"/>
  <c r="C334" i="6"/>
  <c r="C338" i="6"/>
  <c r="C342" i="6"/>
  <c r="C341" i="6" s="1"/>
  <c r="C345" i="6"/>
  <c r="C347" i="6"/>
  <c r="C354" i="6"/>
  <c r="C356" i="6"/>
  <c r="C362" i="6"/>
  <c r="C361" i="6" s="1"/>
  <c r="C366" i="6"/>
  <c r="C369" i="6"/>
  <c r="C368" i="6" s="1"/>
  <c r="C372" i="6"/>
  <c r="C371" i="6" s="1"/>
  <c r="C383" i="6"/>
  <c r="C382" i="6" s="1"/>
  <c r="C387" i="6"/>
  <c r="C386" i="6" s="1"/>
  <c r="C391" i="6"/>
  <c r="C405" i="6"/>
  <c r="C404" i="6" s="1"/>
  <c r="C410" i="6"/>
  <c r="C417" i="6"/>
  <c r="C416" i="6" s="1"/>
  <c r="C415" i="6" s="1"/>
  <c r="C436" i="6"/>
  <c r="C441" i="6"/>
  <c r="C438" i="6" s="1"/>
  <c r="C460" i="6"/>
  <c r="C463" i="6"/>
  <c r="C465" i="6"/>
  <c r="C469" i="6"/>
  <c r="C473" i="6"/>
  <c r="C527" i="6"/>
  <c r="C526" i="6" s="1"/>
  <c r="C529" i="6"/>
  <c r="C532" i="6"/>
  <c r="C531" i="6" s="1"/>
  <c r="C535" i="6"/>
  <c r="C537" i="6"/>
  <c r="C539" i="6"/>
  <c r="C583" i="6"/>
  <c r="C582" i="6" s="1"/>
  <c r="C586" i="6"/>
  <c r="C585" i="6" s="1"/>
  <c r="C592" i="6"/>
  <c r="C591" i="6" s="1"/>
  <c r="C596" i="6"/>
  <c r="C600" i="6"/>
  <c r="C602" i="6"/>
  <c r="C604" i="6"/>
  <c r="C607" i="6"/>
  <c r="C609" i="6"/>
  <c r="C620" i="6"/>
  <c r="C619" i="6" s="1"/>
  <c r="C623" i="6"/>
  <c r="C622" i="6" s="1"/>
  <c r="C627" i="6"/>
  <c r="C626" i="6" s="1"/>
  <c r="C635" i="6"/>
  <c r="C637" i="6"/>
  <c r="C643" i="6"/>
  <c r="C639" i="6" s="1"/>
  <c r="C652" i="6"/>
  <c r="C654" i="6"/>
  <c r="C702" i="6"/>
  <c r="C705" i="6"/>
  <c r="C708" i="6"/>
  <c r="C713" i="6"/>
  <c r="C710" i="6" s="1"/>
  <c r="C723" i="6"/>
  <c r="C722" i="6" s="1"/>
  <c r="C728" i="6"/>
  <c r="C731" i="6"/>
  <c r="C733" i="6"/>
  <c r="C735" i="6"/>
  <c r="C739" i="6"/>
  <c r="C738" i="6" s="1"/>
  <c r="C737" i="6" s="1"/>
  <c r="H113" i="5"/>
  <c r="G113" i="5"/>
  <c r="F61" i="4" s="1"/>
  <c r="F113" i="5"/>
  <c r="E61" i="4" s="1"/>
  <c r="E713" i="6"/>
  <c r="F713" i="6"/>
  <c r="E718" i="6"/>
  <c r="E716" i="6" s="1"/>
  <c r="F718" i="6"/>
  <c r="D713" i="6"/>
  <c r="D710" i="6" s="1"/>
  <c r="D718" i="6"/>
  <c r="D716" i="6" s="1"/>
  <c r="F739" i="6"/>
  <c r="E739" i="6"/>
  <c r="E738" i="6" s="1"/>
  <c r="E737" i="6" s="1"/>
  <c r="D739" i="6"/>
  <c r="D738" i="6" s="1"/>
  <c r="D737" i="6" s="1"/>
  <c r="F735" i="6"/>
  <c r="E735" i="6"/>
  <c r="D735" i="6"/>
  <c r="F733" i="6"/>
  <c r="E733" i="6"/>
  <c r="D733" i="6"/>
  <c r="F731" i="6"/>
  <c r="E731" i="6"/>
  <c r="D731" i="6"/>
  <c r="F728" i="6"/>
  <c r="E728" i="6"/>
  <c r="D728" i="6"/>
  <c r="F627" i="6"/>
  <c r="E627" i="6"/>
  <c r="E626" i="6" s="1"/>
  <c r="D627" i="6"/>
  <c r="D626" i="6" s="1"/>
  <c r="F623" i="6"/>
  <c r="E623" i="6"/>
  <c r="E622" i="6" s="1"/>
  <c r="E618" i="6" s="1"/>
  <c r="E617" i="6" s="1"/>
  <c r="E616" i="6" s="1"/>
  <c r="E615" i="6" s="1"/>
  <c r="D623" i="6"/>
  <c r="D622" i="6" s="1"/>
  <c r="D618" i="6" s="1"/>
  <c r="D617" i="6" s="1"/>
  <c r="D616" i="6" s="1"/>
  <c r="D615" i="6" s="1"/>
  <c r="G503" i="6"/>
  <c r="E405" i="6"/>
  <c r="F405" i="6"/>
  <c r="D405" i="6"/>
  <c r="F49" i="2"/>
  <c r="G49" i="2"/>
  <c r="E49" i="2"/>
  <c r="G423" i="6" l="1"/>
  <c r="H423" i="6"/>
  <c r="H731" i="6"/>
  <c r="G731" i="6"/>
  <c r="C190" i="6"/>
  <c r="H733" i="6"/>
  <c r="G733" i="6"/>
  <c r="F741" i="6"/>
  <c r="H742" i="6"/>
  <c r="G742" i="6"/>
  <c r="F716" i="6"/>
  <c r="H718" i="6"/>
  <c r="G718" i="6"/>
  <c r="F622" i="6"/>
  <c r="H623" i="6"/>
  <c r="G623" i="6"/>
  <c r="F738" i="6"/>
  <c r="G739" i="6"/>
  <c r="H739" i="6"/>
  <c r="F626" i="6"/>
  <c r="H627" i="6"/>
  <c r="G627" i="6"/>
  <c r="G728" i="6"/>
  <c r="H728" i="6"/>
  <c r="G405" i="6"/>
  <c r="H735" i="6"/>
  <c r="G735" i="6"/>
  <c r="G713" i="6"/>
  <c r="H713" i="6"/>
  <c r="H422" i="6"/>
  <c r="H405" i="6"/>
  <c r="G61" i="4"/>
  <c r="G60" i="4" s="1"/>
  <c r="I113" i="5"/>
  <c r="J113" i="5"/>
  <c r="G11" i="3"/>
  <c r="G10" i="3" s="1"/>
  <c r="C618" i="6"/>
  <c r="G112" i="5"/>
  <c r="G111" i="5" s="1"/>
  <c r="G110" i="5" s="1"/>
  <c r="F60" i="4"/>
  <c r="F112" i="5"/>
  <c r="F111" i="5" s="1"/>
  <c r="F110" i="5" s="1"/>
  <c r="E60" i="4"/>
  <c r="H112" i="5"/>
  <c r="C645" i="6"/>
  <c r="C630" i="6"/>
  <c r="C459" i="6"/>
  <c r="C403" i="6"/>
  <c r="C402" i="6" s="1"/>
  <c r="C401" i="6" s="1"/>
  <c r="C385" i="6"/>
  <c r="C331" i="6"/>
  <c r="C80" i="6"/>
  <c r="C701" i="6"/>
  <c r="C266" i="6"/>
  <c r="C263" i="6"/>
  <c r="C178" i="6"/>
  <c r="C219" i="6"/>
  <c r="C606" i="6"/>
  <c r="C435" i="6"/>
  <c r="C434" i="6" s="1"/>
  <c r="C138" i="6"/>
  <c r="C727" i="6"/>
  <c r="C726" i="6" s="1"/>
  <c r="C725" i="6" s="1"/>
  <c r="C360" i="6"/>
  <c r="C359" i="6" s="1"/>
  <c r="C718" i="6"/>
  <c r="C716" i="6" s="1"/>
  <c r="C707" i="6" s="1"/>
  <c r="C508" i="6"/>
  <c r="C503" i="6"/>
  <c r="C12" i="6"/>
  <c r="C11" i="6" s="1"/>
  <c r="C229" i="6"/>
  <c r="C228" i="6" s="1"/>
  <c r="C227" i="6" s="1"/>
  <c r="C64" i="6"/>
  <c r="C50" i="6"/>
  <c r="C44" i="6"/>
  <c r="C94" i="6"/>
  <c r="C69" i="6"/>
  <c r="C520" i="6"/>
  <c r="C519" i="6" s="1"/>
  <c r="C518" i="6" s="1"/>
  <c r="C506" i="6"/>
  <c r="C498" i="6"/>
  <c r="C485" i="6"/>
  <c r="C247" i="6"/>
  <c r="C57" i="6"/>
  <c r="C344" i="6"/>
  <c r="C340" i="6" s="1"/>
  <c r="C279" i="6"/>
  <c r="C274" i="6" s="1"/>
  <c r="C163" i="6"/>
  <c r="C158" i="6" s="1"/>
  <c r="C157" i="6" s="1"/>
  <c r="C112" i="6"/>
  <c r="C21" i="6"/>
  <c r="C20" i="6" s="1"/>
  <c r="C595" i="6"/>
  <c r="C478" i="6"/>
  <c r="C581" i="6"/>
  <c r="C574" i="6" s="1"/>
  <c r="C573" i="6" s="1"/>
  <c r="C572" i="6" s="1"/>
  <c r="C571" i="6" s="1"/>
  <c r="C198" i="6"/>
  <c r="C197" i="6" s="1"/>
  <c r="C534" i="6"/>
  <c r="C525" i="6"/>
  <c r="E727" i="6"/>
  <c r="E726" i="6" s="1"/>
  <c r="E725" i="6" s="1"/>
  <c r="D727" i="6"/>
  <c r="D726" i="6" s="1"/>
  <c r="D725" i="6" s="1"/>
  <c r="F727" i="6"/>
  <c r="G167" i="5"/>
  <c r="G164" i="5" s="1"/>
  <c r="G159" i="5" s="1"/>
  <c r="G129" i="5" s="1"/>
  <c r="F167" i="5"/>
  <c r="F164" i="5" s="1"/>
  <c r="F159" i="5" s="1"/>
  <c r="F12" i="6"/>
  <c r="E12" i="6"/>
  <c r="E18" i="6"/>
  <c r="F18" i="6"/>
  <c r="E16" i="6"/>
  <c r="F16" i="6"/>
  <c r="F737" i="6" l="1"/>
  <c r="H738" i="6"/>
  <c r="G738" i="6"/>
  <c r="H741" i="6"/>
  <c r="G741" i="6"/>
  <c r="H18" i="6"/>
  <c r="F726" i="6"/>
  <c r="G727" i="6"/>
  <c r="H727" i="6"/>
  <c r="F618" i="6"/>
  <c r="G622" i="6"/>
  <c r="H622" i="6"/>
  <c r="G626" i="6"/>
  <c r="H626" i="6"/>
  <c r="G716" i="6"/>
  <c r="H716" i="6"/>
  <c r="H167" i="5"/>
  <c r="H164" i="5" s="1"/>
  <c r="G282" i="6"/>
  <c r="H282" i="6"/>
  <c r="F28" i="6"/>
  <c r="H16" i="6"/>
  <c r="H12" i="6"/>
  <c r="E28" i="6"/>
  <c r="H29" i="6"/>
  <c r="H111" i="5"/>
  <c r="I112" i="5"/>
  <c r="J112" i="5"/>
  <c r="E59" i="4"/>
  <c r="E58" i="4" s="1"/>
  <c r="F59" i="4"/>
  <c r="F58" i="4" s="1"/>
  <c r="G59" i="4"/>
  <c r="G58" i="4" s="1"/>
  <c r="F129" i="5"/>
  <c r="F109" i="5" s="1"/>
  <c r="F244" i="5" s="1"/>
  <c r="F245" i="5" s="1"/>
  <c r="G109" i="5"/>
  <c r="G244" i="5" s="1"/>
  <c r="G245" i="5" s="1"/>
  <c r="C629" i="6"/>
  <c r="C617" i="6" s="1"/>
  <c r="C616" i="6" s="1"/>
  <c r="C615" i="6" s="1"/>
  <c r="C135" i="6"/>
  <c r="C524" i="6"/>
  <c r="C523" i="6" s="1"/>
  <c r="C522" i="6" s="1"/>
  <c r="C358" i="6"/>
  <c r="C260" i="6"/>
  <c r="C700" i="6"/>
  <c r="C699" i="6" s="1"/>
  <c r="C698" i="6" s="1"/>
  <c r="C594" i="6"/>
  <c r="C580" i="6" s="1"/>
  <c r="C579" i="6" s="1"/>
  <c r="C578" i="6" s="1"/>
  <c r="C79" i="6"/>
  <c r="C35" i="6"/>
  <c r="C189" i="6"/>
  <c r="C421" i="6"/>
  <c r="C477" i="6"/>
  <c r="C497" i="6"/>
  <c r="C493" i="6" s="1"/>
  <c r="C488" i="6" s="1"/>
  <c r="C10" i="6"/>
  <c r="C49" i="6"/>
  <c r="F11" i="6"/>
  <c r="E11" i="6"/>
  <c r="F725" i="6" l="1"/>
  <c r="H726" i="6"/>
  <c r="G726" i="6"/>
  <c r="G737" i="6"/>
  <c r="H737" i="6"/>
  <c r="H28" i="6"/>
  <c r="F617" i="6"/>
  <c r="G618" i="6"/>
  <c r="H618" i="6"/>
  <c r="C756" i="6"/>
  <c r="J167" i="5"/>
  <c r="I167" i="5"/>
  <c r="H11" i="6"/>
  <c r="H159" i="5"/>
  <c r="I164" i="5"/>
  <c r="J164" i="5"/>
  <c r="H110" i="5"/>
  <c r="I111" i="5"/>
  <c r="J111" i="5"/>
  <c r="C246" i="6"/>
  <c r="C34" i="6"/>
  <c r="C9" i="6" s="1"/>
  <c r="C8" i="6" s="1"/>
  <c r="C468" i="6"/>
  <c r="C458" i="6" s="1"/>
  <c r="G15" i="3"/>
  <c r="H324" i="5"/>
  <c r="G324" i="5"/>
  <c r="G321" i="5" s="1"/>
  <c r="F324" i="5"/>
  <c r="F321" i="5" s="1"/>
  <c r="F80" i="6"/>
  <c r="E80" i="6"/>
  <c r="D80" i="6"/>
  <c r="F21" i="6"/>
  <c r="E21" i="6"/>
  <c r="G80" i="6" l="1"/>
  <c r="F616" i="6"/>
  <c r="G617" i="6"/>
  <c r="H617" i="6"/>
  <c r="G725" i="6"/>
  <c r="H725" i="6"/>
  <c r="H80" i="6"/>
  <c r="F20" i="6"/>
  <c r="G21" i="6"/>
  <c r="E20" i="6"/>
  <c r="H21" i="6"/>
  <c r="H321" i="5"/>
  <c r="H316" i="5" s="1"/>
  <c r="J324" i="5"/>
  <c r="I110" i="5"/>
  <c r="J110" i="5"/>
  <c r="H129" i="5"/>
  <c r="I159" i="5"/>
  <c r="J159" i="5"/>
  <c r="C457" i="6"/>
  <c r="C456" i="6" s="1"/>
  <c r="C226" i="6"/>
  <c r="B10" i="8"/>
  <c r="G136" i="4"/>
  <c r="G316" i="5"/>
  <c r="G271" i="5" s="1"/>
  <c r="G246" i="5" s="1"/>
  <c r="G626" i="5" s="1"/>
  <c r="F136" i="4"/>
  <c r="F316" i="5"/>
  <c r="E136" i="4"/>
  <c r="F615" i="6" l="1"/>
  <c r="G616" i="6"/>
  <c r="H616" i="6"/>
  <c r="F10" i="6"/>
  <c r="E10" i="6"/>
  <c r="H20" i="6"/>
  <c r="C755" i="6"/>
  <c r="C757" i="6" s="1"/>
  <c r="B13" i="8"/>
  <c r="B14" i="8"/>
  <c r="B15" i="8"/>
  <c r="H271" i="5"/>
  <c r="J316" i="5"/>
  <c r="I129" i="5"/>
  <c r="J129" i="5"/>
  <c r="H109" i="5"/>
  <c r="J321" i="5"/>
  <c r="G8" i="5"/>
  <c r="F271" i="5"/>
  <c r="F246" i="5" s="1"/>
  <c r="C225" i="6"/>
  <c r="G14" i="3"/>
  <c r="G13" i="3" s="1"/>
  <c r="G16" i="3" s="1"/>
  <c r="F133" i="4"/>
  <c r="F128" i="4" s="1"/>
  <c r="F82" i="4" s="1"/>
  <c r="F57" i="4" s="1"/>
  <c r="F279" i="4" s="1"/>
  <c r="D10" i="8" s="1"/>
  <c r="E133" i="4"/>
  <c r="E128" i="4" s="1"/>
  <c r="E82" i="4" s="1"/>
  <c r="G133" i="4"/>
  <c r="G128" i="4" s="1"/>
  <c r="G82" i="4" s="1"/>
  <c r="G57" i="4" s="1"/>
  <c r="G279" i="4" s="1"/>
  <c r="G461" i="5"/>
  <c r="G462" i="5" s="1"/>
  <c r="F461" i="5" l="1"/>
  <c r="F462" i="5" s="1"/>
  <c r="H615" i="6"/>
  <c r="G615" i="6"/>
  <c r="H10" i="6"/>
  <c r="B12" i="8"/>
  <c r="B11" i="8" s="1"/>
  <c r="C6" i="6"/>
  <c r="C7" i="6"/>
  <c r="H244" i="5"/>
  <c r="J109" i="5"/>
  <c r="I109" i="5"/>
  <c r="H246" i="5"/>
  <c r="H626" i="5" s="1"/>
  <c r="I271" i="5"/>
  <c r="J271" i="5"/>
  <c r="E57" i="4"/>
  <c r="E279" i="4" s="1"/>
  <c r="H245" i="5" l="1"/>
  <c r="I244" i="5"/>
  <c r="J244" i="5"/>
  <c r="I246" i="5"/>
  <c r="J246" i="5"/>
  <c r="H8" i="5"/>
  <c r="H461" i="5"/>
  <c r="H462" i="5" l="1"/>
  <c r="I461" i="5"/>
  <c r="J461" i="5"/>
  <c r="J8" i="5"/>
  <c r="J626" i="5"/>
  <c r="I245" i="5"/>
  <c r="J245" i="5"/>
  <c r="E175" i="6"/>
  <c r="F175" i="6"/>
  <c r="D175" i="6"/>
  <c r="D174" i="6" s="1"/>
  <c r="E309" i="6"/>
  <c r="F309" i="6"/>
  <c r="E287" i="6"/>
  <c r="F287" i="6"/>
  <c r="E279" i="6"/>
  <c r="F279" i="6"/>
  <c r="E263" i="6"/>
  <c r="F263" i="6"/>
  <c r="E261" i="6"/>
  <c r="F261" i="6"/>
  <c r="E229" i="6"/>
  <c r="F229" i="6"/>
  <c r="H263" i="6" l="1"/>
  <c r="F308" i="6"/>
  <c r="H287" i="6"/>
  <c r="H279" i="6"/>
  <c r="H261" i="6"/>
  <c r="H229" i="6"/>
  <c r="F174" i="6"/>
  <c r="G175" i="6"/>
  <c r="E174" i="6"/>
  <c r="H175" i="6"/>
  <c r="E308" i="6"/>
  <c r="H309" i="6"/>
  <c r="I462" i="5"/>
  <c r="J462" i="5"/>
  <c r="F247" i="6"/>
  <c r="G247" i="6" s="1"/>
  <c r="F274" i="6"/>
  <c r="E274" i="6"/>
  <c r="F260" i="6"/>
  <c r="E260" i="6"/>
  <c r="E247" i="6"/>
  <c r="H308" i="6" l="1"/>
  <c r="H274" i="6"/>
  <c r="H260" i="6"/>
  <c r="H247" i="6"/>
  <c r="F173" i="6"/>
  <c r="G174" i="6"/>
  <c r="E173" i="6"/>
  <c r="H174" i="6"/>
  <c r="E246" i="6"/>
  <c r="F246" i="6"/>
  <c r="E609" i="6"/>
  <c r="F609" i="6"/>
  <c r="E607" i="6"/>
  <c r="F607" i="6"/>
  <c r="E602" i="6"/>
  <c r="E600" i="6"/>
  <c r="F600" i="6"/>
  <c r="D602" i="6"/>
  <c r="G602" i="6" s="1"/>
  <c r="D600" i="6"/>
  <c r="D607" i="6"/>
  <c r="D609" i="6"/>
  <c r="E583" i="6"/>
  <c r="F583" i="6"/>
  <c r="D583" i="6"/>
  <c r="D582" i="6" s="1"/>
  <c r="G609" i="6" l="1"/>
  <c r="H609" i="6"/>
  <c r="G600" i="6"/>
  <c r="H173" i="6"/>
  <c r="G607" i="6"/>
  <c r="H607" i="6"/>
  <c r="H602" i="6"/>
  <c r="H600" i="6"/>
  <c r="F582" i="6"/>
  <c r="G582" i="6" s="1"/>
  <c r="G583" i="6"/>
  <c r="H246" i="6"/>
  <c r="E582" i="6"/>
  <c r="H583" i="6"/>
  <c r="F606" i="6"/>
  <c r="D595" i="6"/>
  <c r="D606" i="6"/>
  <c r="E606" i="6"/>
  <c r="F595" i="6"/>
  <c r="E595" i="6"/>
  <c r="E585" i="6"/>
  <c r="F585" i="6"/>
  <c r="D585" i="6"/>
  <c r="E592" i="6"/>
  <c r="F591" i="6"/>
  <c r="D592" i="6"/>
  <c r="E532" i="6"/>
  <c r="F532" i="6"/>
  <c r="E527" i="6"/>
  <c r="F527" i="6"/>
  <c r="D527" i="6"/>
  <c r="D526" i="6" s="1"/>
  <c r="D532" i="6"/>
  <c r="D531" i="6" s="1"/>
  <c r="D508" i="6"/>
  <c r="D506" i="6"/>
  <c r="D498" i="6"/>
  <c r="E520" i="6"/>
  <c r="F520" i="6"/>
  <c r="D520" i="6"/>
  <c r="D519" i="6" s="1"/>
  <c r="D518" i="6" s="1"/>
  <c r="E506" i="6"/>
  <c r="F506" i="6"/>
  <c r="E508" i="6"/>
  <c r="F508" i="6"/>
  <c r="E498" i="6"/>
  <c r="F498" i="6"/>
  <c r="H498" i="6" s="1"/>
  <c r="G478" i="6"/>
  <c r="E441" i="6"/>
  <c r="E438" i="6" s="1"/>
  <c r="F441" i="6"/>
  <c r="D441" i="6"/>
  <c r="D438" i="6" s="1"/>
  <c r="E404" i="6"/>
  <c r="F404" i="6"/>
  <c r="D404" i="6"/>
  <c r="E369" i="6"/>
  <c r="F368" i="6"/>
  <c r="E362" i="6"/>
  <c r="F362" i="6"/>
  <c r="D369" i="6"/>
  <c r="D362" i="6"/>
  <c r="D361" i="6" s="1"/>
  <c r="D309" i="6"/>
  <c r="D263" i="6"/>
  <c r="G263" i="6" s="1"/>
  <c r="D287" i="6"/>
  <c r="G287" i="6" s="1"/>
  <c r="D279" i="6"/>
  <c r="G279" i="6" s="1"/>
  <c r="D261" i="6"/>
  <c r="G261" i="6" s="1"/>
  <c r="E244" i="6"/>
  <c r="F244" i="6"/>
  <c r="D244" i="6"/>
  <c r="D243" i="6" s="1"/>
  <c r="E235" i="6"/>
  <c r="F235" i="6"/>
  <c r="D235" i="6"/>
  <c r="E233" i="6"/>
  <c r="E228" i="6" s="1"/>
  <c r="F233" i="6"/>
  <c r="D233" i="6"/>
  <c r="D229" i="6"/>
  <c r="G229" i="6" s="1"/>
  <c r="E221" i="6"/>
  <c r="F221" i="6"/>
  <c r="D221" i="6"/>
  <c r="D220" i="6" s="1"/>
  <c r="E215" i="6"/>
  <c r="F215" i="6"/>
  <c r="D215" i="6"/>
  <c r="E212" i="6"/>
  <c r="F212" i="6"/>
  <c r="D212" i="6"/>
  <c r="E210" i="6"/>
  <c r="F210" i="6"/>
  <c r="D210" i="6"/>
  <c r="D192" i="6"/>
  <c r="D191" i="6" s="1"/>
  <c r="E192" i="6"/>
  <c r="F192" i="6"/>
  <c r="H192" i="6" s="1"/>
  <c r="E207" i="6"/>
  <c r="H207" i="6" s="1"/>
  <c r="D207" i="6"/>
  <c r="G207" i="6" s="1"/>
  <c r="F204" i="6"/>
  <c r="E204" i="6"/>
  <c r="D204" i="6"/>
  <c r="E199" i="6"/>
  <c r="F199" i="6"/>
  <c r="D199" i="6"/>
  <c r="E187" i="6"/>
  <c r="F187" i="6"/>
  <c r="E179" i="6"/>
  <c r="F179" i="6"/>
  <c r="E184" i="6"/>
  <c r="F184" i="6"/>
  <c r="D179" i="6"/>
  <c r="D184" i="6"/>
  <c r="D181" i="6" s="1"/>
  <c r="E163" i="6"/>
  <c r="F163" i="6"/>
  <c r="G163" i="6" s="1"/>
  <c r="E154" i="6"/>
  <c r="F154" i="6"/>
  <c r="E152" i="6"/>
  <c r="F152" i="6"/>
  <c r="E144" i="6"/>
  <c r="F144" i="6"/>
  <c r="E142" i="6"/>
  <c r="F142" i="6"/>
  <c r="E136" i="6"/>
  <c r="F136" i="6"/>
  <c r="E125" i="6"/>
  <c r="F125" i="6"/>
  <c r="E117" i="6"/>
  <c r="F117" i="6"/>
  <c r="E112" i="6"/>
  <c r="F112" i="6"/>
  <c r="E94" i="6"/>
  <c r="F94" i="6"/>
  <c r="G94" i="6" s="1"/>
  <c r="G89" i="6"/>
  <c r="E77" i="6"/>
  <c r="F77" i="6"/>
  <c r="E69" i="6"/>
  <c r="H69" i="6" s="1"/>
  <c r="E64" i="6"/>
  <c r="F64" i="6"/>
  <c r="E57" i="6"/>
  <c r="F57" i="6"/>
  <c r="E50" i="6"/>
  <c r="F50" i="6"/>
  <c r="G50" i="6" s="1"/>
  <c r="E47" i="6"/>
  <c r="F47" i="6"/>
  <c r="E44" i="6"/>
  <c r="E42" i="6"/>
  <c r="H42" i="6" s="1"/>
  <c r="D154" i="6"/>
  <c r="D152" i="6"/>
  <c r="D144" i="6"/>
  <c r="D142" i="6"/>
  <c r="D138" i="6"/>
  <c r="G138" i="6" s="1"/>
  <c r="D136" i="6"/>
  <c r="D125" i="6"/>
  <c r="D124" i="6" s="1"/>
  <c r="D117" i="6"/>
  <c r="D112" i="6"/>
  <c r="D77" i="6"/>
  <c r="D64" i="6"/>
  <c r="D57" i="6"/>
  <c r="D47" i="6"/>
  <c r="D44" i="6"/>
  <c r="G44" i="6" s="1"/>
  <c r="D42" i="6"/>
  <c r="G42" i="6" s="1"/>
  <c r="D20" i="6"/>
  <c r="G20" i="6" s="1"/>
  <c r="D18" i="6"/>
  <c r="G18" i="6" s="1"/>
  <c r="D16" i="6"/>
  <c r="G16" i="6" s="1"/>
  <c r="D12" i="6"/>
  <c r="G12" i="6" s="1"/>
  <c r="E47" i="2"/>
  <c r="G506" i="6" l="1"/>
  <c r="H506" i="6"/>
  <c r="H508" i="6"/>
  <c r="G498" i="6"/>
  <c r="G192" i="6"/>
  <c r="H582" i="6"/>
  <c r="G64" i="6"/>
  <c r="G142" i="6"/>
  <c r="G215" i="6"/>
  <c r="G235" i="6"/>
  <c r="G204" i="6"/>
  <c r="H210" i="6"/>
  <c r="D308" i="6"/>
  <c r="G308" i="6" s="1"/>
  <c r="G309" i="6"/>
  <c r="G606" i="6"/>
  <c r="D28" i="6"/>
  <c r="G28" i="6" s="1"/>
  <c r="G29" i="6"/>
  <c r="H187" i="6"/>
  <c r="G585" i="6"/>
  <c r="G47" i="6"/>
  <c r="G212" i="6"/>
  <c r="D368" i="6"/>
  <c r="G368" i="6" s="1"/>
  <c r="G369" i="6"/>
  <c r="G154" i="6"/>
  <c r="G77" i="6"/>
  <c r="G144" i="6"/>
  <c r="F438" i="6"/>
  <c r="G441" i="6"/>
  <c r="H441" i="6"/>
  <c r="G508" i="6"/>
  <c r="G210" i="6"/>
  <c r="G117" i="6"/>
  <c r="G199" i="6"/>
  <c r="F228" i="6"/>
  <c r="H228" i="6" s="1"/>
  <c r="G233" i="6"/>
  <c r="H233" i="6"/>
  <c r="G595" i="6"/>
  <c r="G179" i="6"/>
  <c r="H179" i="6"/>
  <c r="G112" i="6"/>
  <c r="G152" i="6"/>
  <c r="G485" i="6"/>
  <c r="D591" i="6"/>
  <c r="G591" i="6" s="1"/>
  <c r="G592" i="6"/>
  <c r="G404" i="6"/>
  <c r="G136" i="6"/>
  <c r="F135" i="6"/>
  <c r="G57" i="6"/>
  <c r="H606" i="6"/>
  <c r="H595" i="6"/>
  <c r="H585" i="6"/>
  <c r="F531" i="6"/>
  <c r="G531" i="6" s="1"/>
  <c r="G532" i="6"/>
  <c r="F526" i="6"/>
  <c r="G526" i="6" s="1"/>
  <c r="G527" i="6"/>
  <c r="F519" i="6"/>
  <c r="G519" i="6" s="1"/>
  <c r="G520" i="6"/>
  <c r="H404" i="6"/>
  <c r="F361" i="6"/>
  <c r="G361" i="6" s="1"/>
  <c r="G362" i="6"/>
  <c r="F243" i="6"/>
  <c r="G243" i="6" s="1"/>
  <c r="G244" i="6"/>
  <c r="H235" i="6"/>
  <c r="F220" i="6"/>
  <c r="G220" i="6" s="1"/>
  <c r="G221" i="6"/>
  <c r="H215" i="6"/>
  <c r="H212" i="6"/>
  <c r="H204" i="6"/>
  <c r="H199" i="6"/>
  <c r="F181" i="6"/>
  <c r="G181" i="6" s="1"/>
  <c r="G184" i="6"/>
  <c r="H163" i="6"/>
  <c r="H154" i="6"/>
  <c r="H152" i="6"/>
  <c r="H144" i="6"/>
  <c r="H142" i="6"/>
  <c r="H138" i="6"/>
  <c r="H136" i="6"/>
  <c r="F124" i="6"/>
  <c r="G124" i="6" s="1"/>
  <c r="G125" i="6"/>
  <c r="H117" i="6"/>
  <c r="H112" i="6"/>
  <c r="H94" i="6"/>
  <c r="H89" i="6"/>
  <c r="H77" i="6"/>
  <c r="H64" i="6"/>
  <c r="H57" i="6"/>
  <c r="H50" i="6"/>
  <c r="H47" i="6"/>
  <c r="H44" i="6"/>
  <c r="E124" i="6"/>
  <c r="H125" i="6"/>
  <c r="E181" i="6"/>
  <c r="H184" i="6"/>
  <c r="E220" i="6"/>
  <c r="H221" i="6"/>
  <c r="E243" i="6"/>
  <c r="E227" i="6" s="1"/>
  <c r="H244" i="6"/>
  <c r="E361" i="6"/>
  <c r="H362" i="6"/>
  <c r="E368" i="6"/>
  <c r="H368" i="6" s="1"/>
  <c r="H369" i="6"/>
  <c r="E519" i="6"/>
  <c r="E518" i="6" s="1"/>
  <c r="H520" i="6"/>
  <c r="E526" i="6"/>
  <c r="H527" i="6"/>
  <c r="E531" i="6"/>
  <c r="H532" i="6"/>
  <c r="E591" i="6"/>
  <c r="H591" i="6" s="1"/>
  <c r="H592" i="6"/>
  <c r="D497" i="6"/>
  <c r="D493" i="6" s="1"/>
  <c r="D488" i="6" s="1"/>
  <c r="D274" i="6"/>
  <c r="G274" i="6" s="1"/>
  <c r="F497" i="6"/>
  <c r="H497" i="6" s="1"/>
  <c r="E497" i="6"/>
  <c r="D260" i="6"/>
  <c r="G260" i="6" s="1"/>
  <c r="D158" i="6"/>
  <c r="D157" i="6" s="1"/>
  <c r="F158" i="6"/>
  <c r="E158" i="6"/>
  <c r="E35" i="6"/>
  <c r="D11" i="6"/>
  <c r="F35" i="6"/>
  <c r="E477" i="6"/>
  <c r="F477" i="6"/>
  <c r="H477" i="6" s="1"/>
  <c r="D477" i="6"/>
  <c r="D228" i="6"/>
  <c r="D227" i="6" s="1"/>
  <c r="F198" i="6"/>
  <c r="D198" i="6"/>
  <c r="E198" i="6"/>
  <c r="D135" i="6"/>
  <c r="E135" i="6"/>
  <c r="F79" i="6"/>
  <c r="E79" i="6"/>
  <c r="F49" i="6"/>
  <c r="E49" i="6"/>
  <c r="D79" i="6"/>
  <c r="D49" i="6"/>
  <c r="D35" i="6"/>
  <c r="H361" i="6" l="1"/>
  <c r="G477" i="6"/>
  <c r="F178" i="6"/>
  <c r="H181" i="6"/>
  <c r="E178" i="6"/>
  <c r="G438" i="6"/>
  <c r="H438" i="6"/>
  <c r="G198" i="6"/>
  <c r="G228" i="6"/>
  <c r="G135" i="6"/>
  <c r="G35" i="6"/>
  <c r="D10" i="6"/>
  <c r="G10" i="6" s="1"/>
  <c r="G11" i="6"/>
  <c r="G79" i="6"/>
  <c r="G49" i="6"/>
  <c r="H531" i="6"/>
  <c r="H526" i="6"/>
  <c r="H519" i="6"/>
  <c r="F493" i="6"/>
  <c r="G493" i="6" s="1"/>
  <c r="G497" i="6"/>
  <c r="F227" i="6"/>
  <c r="G227" i="6" s="1"/>
  <c r="H243" i="6"/>
  <c r="H220" i="6"/>
  <c r="H198" i="6"/>
  <c r="F157" i="6"/>
  <c r="G157" i="6" s="1"/>
  <c r="G158" i="6"/>
  <c r="H135" i="6"/>
  <c r="H124" i="6"/>
  <c r="H79" i="6"/>
  <c r="H49" i="6"/>
  <c r="H35" i="6"/>
  <c r="E157" i="6"/>
  <c r="H158" i="6"/>
  <c r="E493" i="6"/>
  <c r="D246" i="6"/>
  <c r="G246" i="6" s="1"/>
  <c r="D34" i="6"/>
  <c r="F34" i="6"/>
  <c r="E34" i="6"/>
  <c r="E46" i="2"/>
  <c r="E45" i="2" s="1"/>
  <c r="F46" i="2"/>
  <c r="F45" i="2" s="1"/>
  <c r="G46" i="2"/>
  <c r="G45" i="2" s="1"/>
  <c r="H178" i="6" l="1"/>
  <c r="G34" i="6"/>
  <c r="H493" i="6"/>
  <c r="H227" i="6"/>
  <c r="H157" i="6"/>
  <c r="H34" i="6"/>
  <c r="F75" i="2"/>
  <c r="F74" i="2" s="1"/>
  <c r="G75" i="2"/>
  <c r="G74" i="2" s="1"/>
  <c r="E75" i="2"/>
  <c r="F73" i="2"/>
  <c r="F72" i="2" s="1"/>
  <c r="F71" i="2" s="1"/>
  <c r="G73" i="2"/>
  <c r="G72" i="2" s="1"/>
  <c r="G71" i="2" s="1"/>
  <c r="E73" i="2"/>
  <c r="E72" i="2" s="1"/>
  <c r="E71" i="2" s="1"/>
  <c r="F69" i="2"/>
  <c r="G69" i="2"/>
  <c r="E69" i="2"/>
  <c r="F68" i="2"/>
  <c r="F67" i="2" s="1"/>
  <c r="G68" i="2"/>
  <c r="G67" i="2" s="1"/>
  <c r="E68" i="2"/>
  <c r="E67" i="2" s="1"/>
  <c r="F62" i="2"/>
  <c r="F60" i="2" s="1"/>
  <c r="G62" i="2"/>
  <c r="G60" i="2" s="1"/>
  <c r="E62" i="2"/>
  <c r="E60" i="2" s="1"/>
  <c r="F56" i="2"/>
  <c r="G56" i="2"/>
  <c r="E56" i="2"/>
  <c r="F36" i="2"/>
  <c r="F35" i="2" s="1"/>
  <c r="F34" i="2" s="1"/>
  <c r="F33" i="2" s="1"/>
  <c r="G36" i="2"/>
  <c r="G35" i="2" s="1"/>
  <c r="G34" i="2" s="1"/>
  <c r="G33" i="2" s="1"/>
  <c r="E36" i="2"/>
  <c r="E35" i="2" s="1"/>
  <c r="E34" i="2" s="1"/>
  <c r="E33" i="2" s="1"/>
  <c r="F26" i="2"/>
  <c r="G26" i="2"/>
  <c r="E26" i="2"/>
  <c r="F22" i="2"/>
  <c r="F21" i="2" s="1"/>
  <c r="F20" i="2" s="1"/>
  <c r="G22" i="2"/>
  <c r="G21" i="2" s="1"/>
  <c r="G20" i="2" s="1"/>
  <c r="E22" i="2"/>
  <c r="E21" i="2" s="1"/>
  <c r="E20" i="2" s="1"/>
  <c r="F19" i="2"/>
  <c r="F18" i="2" s="1"/>
  <c r="F17" i="2" s="1"/>
  <c r="G19" i="2"/>
  <c r="G18" i="2" s="1"/>
  <c r="G17" i="2" s="1"/>
  <c r="E19" i="2"/>
  <c r="F518" i="6"/>
  <c r="E171" i="6"/>
  <c r="E170" i="6" s="1"/>
  <c r="F171" i="6"/>
  <c r="E191" i="6"/>
  <c r="F191" i="6"/>
  <c r="E194" i="6"/>
  <c r="F194" i="6"/>
  <c r="H194" i="6" s="1"/>
  <c r="E214" i="6"/>
  <c r="F214" i="6"/>
  <c r="E217" i="6"/>
  <c r="F217" i="6"/>
  <c r="E223" i="6"/>
  <c r="E219" i="6" s="1"/>
  <c r="F223" i="6"/>
  <c r="E320" i="6"/>
  <c r="F320" i="6"/>
  <c r="G320" i="6" s="1"/>
  <c r="E329" i="6"/>
  <c r="E328" i="6" s="1"/>
  <c r="F329" i="6"/>
  <c r="E332" i="6"/>
  <c r="F332" i="6"/>
  <c r="E338" i="6"/>
  <c r="F338" i="6"/>
  <c r="E342" i="6"/>
  <c r="E341" i="6" s="1"/>
  <c r="F342" i="6"/>
  <c r="E345" i="6"/>
  <c r="F345" i="6"/>
  <c r="E347" i="6"/>
  <c r="F347" i="6"/>
  <c r="E354" i="6"/>
  <c r="F354" i="6"/>
  <c r="E356" i="6"/>
  <c r="F356" i="6"/>
  <c r="E366" i="6"/>
  <c r="E360" i="6" s="1"/>
  <c r="F366" i="6"/>
  <c r="E372" i="6"/>
  <c r="E371" i="6" s="1"/>
  <c r="F372" i="6"/>
  <c r="E383" i="6"/>
  <c r="E382" i="6" s="1"/>
  <c r="F383" i="6"/>
  <c r="E387" i="6"/>
  <c r="E386" i="6" s="1"/>
  <c r="F387" i="6"/>
  <c r="E391" i="6"/>
  <c r="F391" i="6"/>
  <c r="E410" i="6"/>
  <c r="E403" i="6" s="1"/>
  <c r="F410" i="6"/>
  <c r="E417" i="6"/>
  <c r="E416" i="6" s="1"/>
  <c r="E415" i="6" s="1"/>
  <c r="F417" i="6"/>
  <c r="E436" i="6"/>
  <c r="F436" i="6"/>
  <c r="E460" i="6"/>
  <c r="F460" i="6"/>
  <c r="E463" i="6"/>
  <c r="F463" i="6"/>
  <c r="H463" i="6" s="1"/>
  <c r="E465" i="6"/>
  <c r="F465" i="6"/>
  <c r="E469" i="6"/>
  <c r="E468" i="6" s="1"/>
  <c r="F469" i="6"/>
  <c r="H469" i="6" s="1"/>
  <c r="E529" i="6"/>
  <c r="E525" i="6" s="1"/>
  <c r="F529" i="6"/>
  <c r="E535" i="6"/>
  <c r="F535" i="6"/>
  <c r="E537" i="6"/>
  <c r="F537" i="6"/>
  <c r="E539" i="6"/>
  <c r="F539" i="6"/>
  <c r="E604" i="6"/>
  <c r="E594" i="6" s="1"/>
  <c r="F604" i="6"/>
  <c r="E702" i="6"/>
  <c r="F702" i="6"/>
  <c r="E705" i="6"/>
  <c r="F705" i="6"/>
  <c r="E708" i="6"/>
  <c r="F708" i="6"/>
  <c r="E710" i="6"/>
  <c r="F710" i="6"/>
  <c r="E723" i="6"/>
  <c r="E722" i="6" s="1"/>
  <c r="F723" i="6"/>
  <c r="H465" i="6" l="1"/>
  <c r="H460" i="6"/>
  <c r="G191" i="6"/>
  <c r="H191" i="6"/>
  <c r="E331" i="6"/>
  <c r="E190" i="6"/>
  <c r="H354" i="6"/>
  <c r="F371" i="6"/>
  <c r="H371" i="6" s="1"/>
  <c r="H372" i="6"/>
  <c r="H347" i="6"/>
  <c r="H332" i="6"/>
  <c r="H217" i="6"/>
  <c r="H535" i="6"/>
  <c r="F416" i="6"/>
  <c r="H417" i="6"/>
  <c r="H702" i="6"/>
  <c r="F594" i="6"/>
  <c r="H604" i="6"/>
  <c r="H391" i="6"/>
  <c r="H345" i="6"/>
  <c r="F360" i="6"/>
  <c r="H366" i="6"/>
  <c r="H708" i="6"/>
  <c r="H539" i="6"/>
  <c r="H338" i="6"/>
  <c r="H436" i="6"/>
  <c r="H356" i="6"/>
  <c r="F219" i="6"/>
  <c r="H223" i="6"/>
  <c r="F722" i="6"/>
  <c r="H723" i="6"/>
  <c r="H710" i="6"/>
  <c r="G710" i="6"/>
  <c r="F525" i="6"/>
  <c r="H529" i="6"/>
  <c r="F468" i="6"/>
  <c r="H468" i="6" s="1"/>
  <c r="F386" i="6"/>
  <c r="F385" i="6" s="1"/>
  <c r="H387" i="6"/>
  <c r="H705" i="6"/>
  <c r="H537" i="6"/>
  <c r="F382" i="6"/>
  <c r="H383" i="6"/>
  <c r="F328" i="6"/>
  <c r="H329" i="6"/>
  <c r="F341" i="6"/>
  <c r="H342" i="6"/>
  <c r="F403" i="6"/>
  <c r="H410" i="6"/>
  <c r="F190" i="6"/>
  <c r="H190" i="6" s="1"/>
  <c r="F170" i="6"/>
  <c r="H171" i="6"/>
  <c r="F488" i="6"/>
  <c r="G488" i="6" s="1"/>
  <c r="G518" i="6"/>
  <c r="H320" i="6"/>
  <c r="H214" i="6"/>
  <c r="E402" i="6"/>
  <c r="E488" i="6"/>
  <c r="H518" i="6"/>
  <c r="F55" i="2"/>
  <c r="F51" i="2" s="1"/>
  <c r="E55" i="2"/>
  <c r="E51" i="2" s="1"/>
  <c r="G55" i="2"/>
  <c r="G51" i="2" s="1"/>
  <c r="E459" i="6"/>
  <c r="E458" i="6" s="1"/>
  <c r="F459" i="6"/>
  <c r="H459" i="6" s="1"/>
  <c r="F41" i="9"/>
  <c r="F40" i="9" s="1"/>
  <c r="E41" i="9"/>
  <c r="E40" i="9" s="1"/>
  <c r="E359" i="6"/>
  <c r="E197" i="6"/>
  <c r="F197" i="6"/>
  <c r="F707" i="6"/>
  <c r="F331" i="6"/>
  <c r="E707" i="6"/>
  <c r="F701" i="6"/>
  <c r="F534" i="6"/>
  <c r="E701" i="6"/>
  <c r="E700" i="6" s="1"/>
  <c r="E699" i="6" s="1"/>
  <c r="E698" i="6" s="1"/>
  <c r="E534" i="6"/>
  <c r="E524" i="6" s="1"/>
  <c r="E385" i="6"/>
  <c r="E66" i="2"/>
  <c r="E65" i="2" s="1"/>
  <c r="F66" i="2"/>
  <c r="F65" i="2" s="1"/>
  <c r="G66" i="2"/>
  <c r="G65" i="2" s="1"/>
  <c r="E18" i="2"/>
  <c r="E17" i="2" s="1"/>
  <c r="F581" i="6"/>
  <c r="E581" i="6"/>
  <c r="F435" i="6"/>
  <c r="E435" i="6"/>
  <c r="E434" i="6" s="1"/>
  <c r="E344" i="6"/>
  <c r="E340" i="6" s="1"/>
  <c r="F344" i="6"/>
  <c r="E16" i="8"/>
  <c r="D16" i="8"/>
  <c r="C16" i="8"/>
  <c r="D723" i="6"/>
  <c r="D722" i="6" s="1"/>
  <c r="D708" i="6"/>
  <c r="D707" i="6" s="1"/>
  <c r="D705" i="6"/>
  <c r="G705" i="6" s="1"/>
  <c r="D702" i="6"/>
  <c r="G702" i="6" s="1"/>
  <c r="D604" i="6"/>
  <c r="D594" i="6" s="1"/>
  <c r="D539" i="6"/>
  <c r="G539" i="6" s="1"/>
  <c r="D537" i="6"/>
  <c r="G537" i="6" s="1"/>
  <c r="D535" i="6"/>
  <c r="G535" i="6" s="1"/>
  <c r="D529" i="6"/>
  <c r="D525" i="6" s="1"/>
  <c r="D469" i="6"/>
  <c r="D468" i="6" s="1"/>
  <c r="D465" i="6"/>
  <c r="G465" i="6" s="1"/>
  <c r="D463" i="6"/>
  <c r="G463" i="6" s="1"/>
  <c r="D460" i="6"/>
  <c r="G460" i="6" s="1"/>
  <c r="D436" i="6"/>
  <c r="D435" i="6" s="1"/>
  <c r="D417" i="6"/>
  <c r="D416" i="6" s="1"/>
  <c r="D415" i="6" s="1"/>
  <c r="D410" i="6"/>
  <c r="D403" i="6" s="1"/>
  <c r="D402" i="6" s="1"/>
  <c r="D391" i="6"/>
  <c r="G391" i="6" s="1"/>
  <c r="D387" i="6"/>
  <c r="D386" i="6" s="1"/>
  <c r="D383" i="6"/>
  <c r="D382" i="6" s="1"/>
  <c r="D372" i="6"/>
  <c r="D371" i="6" s="1"/>
  <c r="D366" i="6"/>
  <c r="D360" i="6" s="1"/>
  <c r="D356" i="6"/>
  <c r="G356" i="6" s="1"/>
  <c r="D354" i="6"/>
  <c r="G354" i="6" s="1"/>
  <c r="D347" i="6"/>
  <c r="G347" i="6" s="1"/>
  <c r="D345" i="6"/>
  <c r="G345" i="6" s="1"/>
  <c r="D342" i="6"/>
  <c r="D341" i="6" s="1"/>
  <c r="D338" i="6"/>
  <c r="G338" i="6" s="1"/>
  <c r="D332" i="6"/>
  <c r="G332" i="6" s="1"/>
  <c r="D329" i="6"/>
  <c r="D328" i="6" s="1"/>
  <c r="D223" i="6"/>
  <c r="D219" i="6" s="1"/>
  <c r="D217" i="6"/>
  <c r="G217" i="6" s="1"/>
  <c r="D214" i="6"/>
  <c r="G214" i="6" s="1"/>
  <c r="D194" i="6"/>
  <c r="D190" i="6" s="1"/>
  <c r="D187" i="6"/>
  <c r="D173" i="6"/>
  <c r="G173" i="6" s="1"/>
  <c r="D171" i="6"/>
  <c r="D170" i="6" s="1"/>
  <c r="E49" i="4"/>
  <c r="E48" i="4" s="1"/>
  <c r="G48" i="4"/>
  <c r="G47" i="4" s="1"/>
  <c r="G46" i="4" s="1"/>
  <c r="F48" i="4"/>
  <c r="F47" i="4" s="1"/>
  <c r="E45" i="4"/>
  <c r="E44" i="4" s="1"/>
  <c r="E43" i="4" s="1"/>
  <c r="G44" i="4"/>
  <c r="G43" i="4" s="1"/>
  <c r="F44" i="4"/>
  <c r="F43" i="4" s="1"/>
  <c r="E42" i="4"/>
  <c r="E41" i="4" s="1"/>
  <c r="E40" i="4" s="1"/>
  <c r="G41" i="4"/>
  <c r="G40" i="4" s="1"/>
  <c r="F41" i="4"/>
  <c r="F40" i="4" s="1"/>
  <c r="E39" i="4"/>
  <c r="G38" i="4"/>
  <c r="G37" i="4" s="1"/>
  <c r="E38" i="4"/>
  <c r="F37" i="4"/>
  <c r="E36" i="4"/>
  <c r="E35" i="4"/>
  <c r="G34" i="4"/>
  <c r="F34" i="4"/>
  <c r="F32" i="4"/>
  <c r="F31" i="4" s="1"/>
  <c r="F30" i="4" s="1"/>
  <c r="E32" i="4"/>
  <c r="E31" i="4" s="1"/>
  <c r="E30" i="4" s="1"/>
  <c r="G31" i="4"/>
  <c r="G30" i="4" s="1"/>
  <c r="F29" i="4"/>
  <c r="F26" i="4" s="1"/>
  <c r="E29" i="4"/>
  <c r="E28" i="4"/>
  <c r="E27" i="4"/>
  <c r="G26" i="4"/>
  <c r="E25" i="4"/>
  <c r="E24" i="4" s="1"/>
  <c r="G24" i="4"/>
  <c r="F24" i="4"/>
  <c r="E23" i="4"/>
  <c r="E22" i="4"/>
  <c r="G21" i="4"/>
  <c r="F21" i="4"/>
  <c r="F20" i="4"/>
  <c r="F19" i="4" s="1"/>
  <c r="E20" i="4"/>
  <c r="E19" i="4" s="1"/>
  <c r="G19" i="4"/>
  <c r="E18" i="4"/>
  <c r="E17" i="4" s="1"/>
  <c r="G17" i="4"/>
  <c r="F17" i="4"/>
  <c r="E15" i="4"/>
  <c r="E14" i="4" s="1"/>
  <c r="G14" i="4"/>
  <c r="F14" i="4"/>
  <c r="G12" i="4"/>
  <c r="F12" i="4"/>
  <c r="E12" i="4"/>
  <c r="E74" i="2"/>
  <c r="G59" i="2"/>
  <c r="F59" i="2"/>
  <c r="E59" i="2"/>
  <c r="G44" i="2"/>
  <c r="E44" i="2"/>
  <c r="F44" i="2"/>
  <c r="G30" i="2"/>
  <c r="F30" i="2"/>
  <c r="E30" i="2"/>
  <c r="G25" i="2"/>
  <c r="F25" i="2"/>
  <c r="E25" i="2"/>
  <c r="D23" i="9"/>
  <c r="F22" i="9"/>
  <c r="F21" i="9" s="1"/>
  <c r="E22" i="9"/>
  <c r="E21" i="9" s="1"/>
  <c r="D22" i="9"/>
  <c r="D21" i="9" s="1"/>
  <c r="E457" i="6" l="1"/>
  <c r="F458" i="6"/>
  <c r="G190" i="6"/>
  <c r="G194" i="6"/>
  <c r="G410" i="6"/>
  <c r="F16" i="8"/>
  <c r="G371" i="6"/>
  <c r="E189" i="6"/>
  <c r="G387" i="6"/>
  <c r="G223" i="6"/>
  <c r="G529" i="6"/>
  <c r="G360" i="6"/>
  <c r="G525" i="6"/>
  <c r="F524" i="6"/>
  <c r="F523" i="6" s="1"/>
  <c r="H534" i="6"/>
  <c r="G219" i="6"/>
  <c r="G604" i="6"/>
  <c r="G372" i="6"/>
  <c r="H344" i="6"/>
  <c r="G594" i="6"/>
  <c r="H385" i="6"/>
  <c r="F189" i="6"/>
  <c r="G386" i="6"/>
  <c r="H386" i="6"/>
  <c r="H219" i="6"/>
  <c r="H525" i="6"/>
  <c r="D178" i="6"/>
  <c r="G178" i="6" s="1"/>
  <c r="G187" i="6"/>
  <c r="H707" i="6"/>
  <c r="G707" i="6"/>
  <c r="H594" i="6"/>
  <c r="G469" i="6"/>
  <c r="G723" i="6"/>
  <c r="G436" i="6"/>
  <c r="G708" i="6"/>
  <c r="F434" i="6"/>
  <c r="F421" i="6" s="1"/>
  <c r="G435" i="6"/>
  <c r="H435" i="6"/>
  <c r="H360" i="6"/>
  <c r="G468" i="6"/>
  <c r="H722" i="6"/>
  <c r="G722" i="6"/>
  <c r="G417" i="6"/>
  <c r="F700" i="6"/>
  <c r="H701" i="6"/>
  <c r="G366" i="6"/>
  <c r="F415" i="6"/>
  <c r="G416" i="6"/>
  <c r="H416" i="6"/>
  <c r="G382" i="6"/>
  <c r="H382" i="6"/>
  <c r="F340" i="6"/>
  <c r="G329" i="6"/>
  <c r="G328" i="6"/>
  <c r="H328" i="6"/>
  <c r="H341" i="6"/>
  <c r="G341" i="6"/>
  <c r="F359" i="6"/>
  <c r="H359" i="6" s="1"/>
  <c r="G383" i="6"/>
  <c r="G342" i="6"/>
  <c r="G403" i="6"/>
  <c r="F402" i="6"/>
  <c r="G402" i="6" s="1"/>
  <c r="H403" i="6"/>
  <c r="G171" i="6"/>
  <c r="H170" i="6"/>
  <c r="G170" i="6"/>
  <c r="H581" i="6"/>
  <c r="F226" i="6"/>
  <c r="H197" i="6"/>
  <c r="E226" i="6"/>
  <c r="H331" i="6"/>
  <c r="E401" i="6"/>
  <c r="H488" i="6"/>
  <c r="F580" i="6"/>
  <c r="E580" i="6"/>
  <c r="E523" i="6"/>
  <c r="F50" i="2"/>
  <c r="E50" i="2"/>
  <c r="G50" i="2"/>
  <c r="F10" i="2"/>
  <c r="D459" i="6"/>
  <c r="G459" i="6" s="1"/>
  <c r="G10" i="2"/>
  <c r="E10" i="2"/>
  <c r="E43" i="9"/>
  <c r="E42" i="9" s="1"/>
  <c r="F43" i="9"/>
  <c r="F42" i="9" s="1"/>
  <c r="D197" i="6"/>
  <c r="G197" i="6" s="1"/>
  <c r="E421" i="6"/>
  <c r="E358" i="6"/>
  <c r="D434" i="6"/>
  <c r="J15" i="3"/>
  <c r="I15" i="3"/>
  <c r="D385" i="6"/>
  <c r="G385" i="6" s="1"/>
  <c r="D359" i="6"/>
  <c r="D344" i="6"/>
  <c r="D340" i="6" s="1"/>
  <c r="D401" i="6"/>
  <c r="D6" i="9"/>
  <c r="E6" i="9"/>
  <c r="E5" i="9" s="1"/>
  <c r="J12" i="3"/>
  <c r="E21" i="4"/>
  <c r="E11" i="4" s="1"/>
  <c r="G11" i="4"/>
  <c r="E26" i="4"/>
  <c r="D534" i="6"/>
  <c r="D524" i="6" s="1"/>
  <c r="F46" i="4"/>
  <c r="F33" i="4"/>
  <c r="E37" i="4"/>
  <c r="G33" i="4"/>
  <c r="F11" i="4"/>
  <c r="E34" i="4"/>
  <c r="D331" i="6"/>
  <c r="D226" i="6" s="1"/>
  <c r="D581" i="6"/>
  <c r="G581" i="6" s="1"/>
  <c r="D701" i="6"/>
  <c r="D700" i="6" s="1"/>
  <c r="E47" i="4"/>
  <c r="E46" i="4"/>
  <c r="H12" i="3"/>
  <c r="I12" i="3"/>
  <c r="D8" i="9"/>
  <c r="F457" i="6" l="1"/>
  <c r="H458" i="6"/>
  <c r="H524" i="6"/>
  <c r="G344" i="6"/>
  <c r="F756" i="6"/>
  <c r="D9" i="6"/>
  <c r="F699" i="6"/>
  <c r="G700" i="6"/>
  <c r="H700" i="6"/>
  <c r="G434" i="6"/>
  <c r="H434" i="6"/>
  <c r="D189" i="6"/>
  <c r="G415" i="6"/>
  <c r="H415" i="6"/>
  <c r="G534" i="6"/>
  <c r="F358" i="6"/>
  <c r="H358" i="6" s="1"/>
  <c r="G331" i="6"/>
  <c r="G701" i="6"/>
  <c r="G524" i="6"/>
  <c r="G226" i="6"/>
  <c r="G340" i="6"/>
  <c r="H340" i="6"/>
  <c r="G359" i="6"/>
  <c r="H402" i="6"/>
  <c r="F401" i="6"/>
  <c r="G401" i="6" s="1"/>
  <c r="F522" i="6"/>
  <c r="H421" i="6"/>
  <c r="F225" i="6"/>
  <c r="H226" i="6"/>
  <c r="E756" i="6"/>
  <c r="H189" i="6"/>
  <c r="E225" i="6"/>
  <c r="E522" i="6"/>
  <c r="H523" i="6"/>
  <c r="H580" i="6"/>
  <c r="E579" i="6"/>
  <c r="L15" i="3"/>
  <c r="K12" i="3"/>
  <c r="L12" i="3"/>
  <c r="D580" i="6"/>
  <c r="G580" i="6" s="1"/>
  <c r="F579" i="6"/>
  <c r="D523" i="6"/>
  <c r="G523" i="6" s="1"/>
  <c r="F9" i="2"/>
  <c r="G9" i="2"/>
  <c r="D458" i="6"/>
  <c r="E9" i="2"/>
  <c r="E87" i="2" s="1"/>
  <c r="D699" i="6"/>
  <c r="D698" i="6" s="1"/>
  <c r="H15" i="3"/>
  <c r="K15" i="3" s="1"/>
  <c r="F35" i="9"/>
  <c r="F34" i="9" s="1"/>
  <c r="F31" i="9"/>
  <c r="F30" i="9" s="1"/>
  <c r="E31" i="9"/>
  <c r="E30" i="9" s="1"/>
  <c r="D43" i="9"/>
  <c r="D42" i="9" s="1"/>
  <c r="E29" i="9"/>
  <c r="E28" i="9" s="1"/>
  <c r="H14" i="3"/>
  <c r="D421" i="6"/>
  <c r="G421" i="6" s="1"/>
  <c r="D358" i="6"/>
  <c r="F29" i="9"/>
  <c r="F28" i="9" s="1"/>
  <c r="D5" i="9"/>
  <c r="G10" i="4"/>
  <c r="G51" i="4" s="1"/>
  <c r="F10" i="4"/>
  <c r="F51" i="4" s="1"/>
  <c r="D29" i="9"/>
  <c r="D28" i="9" s="1"/>
  <c r="E33" i="4"/>
  <c r="E10" i="4" s="1"/>
  <c r="E51" i="4" s="1"/>
  <c r="F456" i="6" l="1"/>
  <c r="H456" i="6" s="1"/>
  <c r="H457" i="6"/>
  <c r="G458" i="6"/>
  <c r="D457" i="6"/>
  <c r="D456" i="6" s="1"/>
  <c r="E456" i="6"/>
  <c r="D8" i="6"/>
  <c r="G189" i="6"/>
  <c r="D756" i="6"/>
  <c r="G756" i="6" s="1"/>
  <c r="G358" i="6"/>
  <c r="H401" i="6"/>
  <c r="F698" i="6"/>
  <c r="G699" i="6"/>
  <c r="H699" i="6"/>
  <c r="F578" i="6"/>
  <c r="H522" i="6"/>
  <c r="H225" i="6"/>
  <c r="H756" i="6"/>
  <c r="E578" i="6"/>
  <c r="H579" i="6"/>
  <c r="D755" i="6"/>
  <c r="D579" i="6"/>
  <c r="D578" i="6" s="1"/>
  <c r="D522" i="6"/>
  <c r="G522" i="6" s="1"/>
  <c r="D35" i="9"/>
  <c r="E35" i="9"/>
  <c r="E34" i="9" s="1"/>
  <c r="D13" i="8"/>
  <c r="J14" i="3"/>
  <c r="H11" i="3"/>
  <c r="H13" i="3"/>
  <c r="C10" i="8"/>
  <c r="C15" i="8" s="1"/>
  <c r="F87" i="2"/>
  <c r="I11" i="3"/>
  <c r="I10" i="3" s="1"/>
  <c r="G87" i="2"/>
  <c r="J11" i="3"/>
  <c r="D31" i="9"/>
  <c r="D30" i="9" s="1"/>
  <c r="D225" i="6"/>
  <c r="D6" i="6" l="1"/>
  <c r="G579" i="6"/>
  <c r="G578" i="6"/>
  <c r="H698" i="6"/>
  <c r="G698" i="6"/>
  <c r="G456" i="6"/>
  <c r="G457" i="6"/>
  <c r="G225" i="6"/>
  <c r="H578" i="6"/>
  <c r="J10" i="3"/>
  <c r="K11" i="3"/>
  <c r="L11" i="3"/>
  <c r="J13" i="3"/>
  <c r="K14" i="3"/>
  <c r="D7" i="6"/>
  <c r="H10" i="3"/>
  <c r="H16" i="3" s="1"/>
  <c r="H31" i="3" s="1"/>
  <c r="D757" i="6"/>
  <c r="D14" i="8"/>
  <c r="D15" i="8"/>
  <c r="C14" i="8"/>
  <c r="C13" i="8"/>
  <c r="I14" i="3"/>
  <c r="I13" i="3" s="1"/>
  <c r="I16" i="3" s="1"/>
  <c r="I31" i="3" s="1"/>
  <c r="E10" i="8"/>
  <c r="E9" i="6"/>
  <c r="E755" i="6" l="1"/>
  <c r="E757" i="6" s="1"/>
  <c r="F10" i="8"/>
  <c r="G10" i="8"/>
  <c r="L13" i="3"/>
  <c r="K13" i="3"/>
  <c r="K10" i="3"/>
  <c r="L10" i="3"/>
  <c r="J16" i="3"/>
  <c r="J31" i="3" s="1"/>
  <c r="L14" i="3"/>
  <c r="E8" i="6"/>
  <c r="E6" i="6" s="1"/>
  <c r="D12" i="8"/>
  <c r="D11" i="8" s="1"/>
  <c r="C12" i="8"/>
  <c r="C11" i="8" s="1"/>
  <c r="E14" i="8"/>
  <c r="E13" i="8"/>
  <c r="E15" i="8"/>
  <c r="F9" i="6"/>
  <c r="F755" i="6" s="1"/>
  <c r="F757" i="6" s="1"/>
  <c r="H755" i="6" l="1"/>
  <c r="G9" i="6"/>
  <c r="H9" i="6"/>
  <c r="F15" i="8"/>
  <c r="G15" i="8"/>
  <c r="F14" i="8"/>
  <c r="G14" i="8"/>
  <c r="F13" i="8"/>
  <c r="G13" i="8"/>
  <c r="K31" i="3"/>
  <c r="L31" i="3"/>
  <c r="K16" i="3"/>
  <c r="L16" i="3"/>
  <c r="E7" i="6"/>
  <c r="F8" i="6"/>
  <c r="F6" i="6" s="1"/>
  <c r="E12" i="8"/>
  <c r="H8" i="6" l="1"/>
  <c r="G6" i="6"/>
  <c r="G755" i="6"/>
  <c r="G8" i="6"/>
  <c r="E11" i="8"/>
  <c r="F12" i="8"/>
  <c r="G12" i="8"/>
  <c r="F7" i="6"/>
  <c r="G7" i="6" s="1"/>
  <c r="D33" i="9"/>
  <c r="D32" i="9" s="1"/>
  <c r="F33" i="9"/>
  <c r="F32" i="9" s="1"/>
  <c r="F27" i="9" s="1"/>
  <c r="E33" i="9"/>
  <c r="E32" i="9" s="1"/>
  <c r="E27" i="9" s="1"/>
  <c r="D41" i="9"/>
  <c r="D40" i="9" s="1"/>
  <c r="H6" i="6" l="1"/>
  <c r="H7" i="6"/>
  <c r="G757" i="6"/>
  <c r="H757" i="6"/>
  <c r="F11" i="8"/>
  <c r="G11" i="8"/>
  <c r="F6" i="9"/>
  <c r="F5" i="9" s="1"/>
  <c r="F507" i="5"/>
  <c r="I507" i="5" l="1"/>
  <c r="F626" i="5"/>
  <c r="I626" i="5" s="1"/>
  <c r="F534" i="5"/>
  <c r="I534" i="5" s="1"/>
  <c r="F8" i="5"/>
  <c r="I8" i="5" s="1"/>
  <c r="F535" i="5" l="1"/>
  <c r="F571" i="5" s="1"/>
  <c r="I571" i="5" s="1"/>
  <c r="D37" i="9"/>
  <c r="D36" i="9" s="1"/>
  <c r="D34" i="9" l="1"/>
  <c r="D27" i="9" s="1"/>
  <c r="I535" i="5"/>
</calcChain>
</file>

<file path=xl/sharedStrings.xml><?xml version="1.0" encoding="utf-8"?>
<sst xmlns="http://schemas.openxmlformats.org/spreadsheetml/2006/main" count="2966" uniqueCount="716">
  <si>
    <t>I. OPĆI DIO</t>
  </si>
  <si>
    <t>A. RAČUN PRIHODA</t>
  </si>
  <si>
    <t xml:space="preserve"> PRIHODI POSLOVANJA</t>
  </si>
  <si>
    <t>Razred</t>
  </si>
  <si>
    <t xml:space="preserve">Skupina/podskupina/odjeljak </t>
  </si>
  <si>
    <t>Izvor</t>
  </si>
  <si>
    <t xml:space="preserve">Naziv </t>
  </si>
  <si>
    <t xml:space="preserve">Prihodi poslovanja </t>
  </si>
  <si>
    <t>Prihodi iz nadležnog proračuna i od HZZO-a temeljem ugovornih obveza</t>
  </si>
  <si>
    <t>671</t>
  </si>
  <si>
    <t>Prihodi iz nadležnog proračuna za financiranje redovne djelatnosti proračunskih korisnika</t>
  </si>
  <si>
    <t>6711</t>
  </si>
  <si>
    <t>Prihodi iz nadležnog proračuna za financiranje rashoda poslovanja</t>
  </si>
  <si>
    <t>6712</t>
  </si>
  <si>
    <t>Prihodi iz nadležnog proračuna za nabavu nefinancijske imovine</t>
  </si>
  <si>
    <t>Opći prihodi i primici</t>
  </si>
  <si>
    <t>Pomoći iz inozemstva i od subjekata unutar općeg proračuna</t>
  </si>
  <si>
    <t>633</t>
  </si>
  <si>
    <t>Pomoći proračunu iz drugih proračuna</t>
  </si>
  <si>
    <t>6331</t>
  </si>
  <si>
    <t>Tekuće pomoći proračunu iz drugih proračuna</t>
  </si>
  <si>
    <t>6332</t>
  </si>
  <si>
    <t>Kapitalne pomoći proračunu iz drugih proračuna</t>
  </si>
  <si>
    <t>634</t>
  </si>
  <si>
    <t>Pomoći od izvanproračunskih korisnika</t>
  </si>
  <si>
    <t>6341</t>
  </si>
  <si>
    <t>Tekuće pomoći od HZZ-a, HZZO-a</t>
  </si>
  <si>
    <t>636</t>
  </si>
  <si>
    <t>Pomoći proračunskim korisnicima iz proračuna koji im nije nadležan</t>
  </si>
  <si>
    <t>6361</t>
  </si>
  <si>
    <t>Tekuće pomoći iz državnog proračuna proračunskim korisnicma JLP(R)S</t>
  </si>
  <si>
    <t>638</t>
  </si>
  <si>
    <t>Pomoć temeljem prijenosa EU sredstava</t>
  </si>
  <si>
    <t>6381</t>
  </si>
  <si>
    <t>Tekuće pomoći temeljem prijenosa EU sredstava</t>
  </si>
  <si>
    <t>6382</t>
  </si>
  <si>
    <t>Kapitalna pomoć temeljem prijenosa EU sredstava</t>
  </si>
  <si>
    <t>639</t>
  </si>
  <si>
    <t>Prijenosi između proračunskih korisnika istog proračuna</t>
  </si>
  <si>
    <t>6391</t>
  </si>
  <si>
    <t>Tekući prijenosi između proračunskih korisnika istog proračuna</t>
  </si>
  <si>
    <t>Pomoći</t>
  </si>
  <si>
    <t>Prihodi od imovine</t>
  </si>
  <si>
    <t>Prihodi od financijske imovine</t>
  </si>
  <si>
    <t>Ostali prihodi od financijske imovine</t>
  </si>
  <si>
    <t>Prihodi po posebnim propisima</t>
  </si>
  <si>
    <t>Ostali nespomenuti prihodi (participacija)</t>
  </si>
  <si>
    <t>673</t>
  </si>
  <si>
    <t>Prihodi od HZZO-a temeljem ugovora</t>
  </si>
  <si>
    <t>6731</t>
  </si>
  <si>
    <t>68</t>
  </si>
  <si>
    <t>Kazne, upravne mjere i ostali prihodi</t>
  </si>
  <si>
    <t>683</t>
  </si>
  <si>
    <t>Ostali prihodi</t>
  </si>
  <si>
    <t>6831</t>
  </si>
  <si>
    <t xml:space="preserve">Ostali prihodi za posebne namjene </t>
  </si>
  <si>
    <t>Ostali prihodi od nefinancijske imovine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</si>
  <si>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</si>
  <si>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</si>
  <si>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</si>
  <si>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</si>
  <si>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 od prodaje proizvoda i usluga</t>
  </si>
  <si>
    <t>6615</t>
  </si>
  <si>
    <t>Prihodi od pruženih usluga</t>
  </si>
  <si>
    <t>31</t>
  </si>
  <si>
    <t xml:space="preserve"> Vlastiti prihodi </t>
  </si>
  <si>
    <t>Donacije od pravnih i fizičkih osoba izvan općeg proračuna i povrat donacija po protestiranim jamstvima</t>
  </si>
  <si>
    <t>Tekuće donacije</t>
  </si>
  <si>
    <t>6632</t>
  </si>
  <si>
    <t>Kapitalne donacije</t>
  </si>
  <si>
    <t>61</t>
  </si>
  <si>
    <t xml:space="preserve">Donacije </t>
  </si>
  <si>
    <t xml:space="preserve">Ostali nespomenuti prihodi </t>
  </si>
  <si>
    <t>Prihodi od  prodaje nefinancijske imovine</t>
  </si>
  <si>
    <t>Prihodi od prodaje proizvedene dugotrajne imovine</t>
  </si>
  <si>
    <t>Prihodi od prodaje građevinskih objekata</t>
  </si>
  <si>
    <t>Stambeni objekti</t>
  </si>
  <si>
    <t>Prihodi od prodaje prijevoznih sredstava</t>
  </si>
  <si>
    <t>Prijevozna sredstva u cestovnom prometu</t>
  </si>
  <si>
    <t>Ukupni prihodi</t>
  </si>
  <si>
    <t>RASHODI POSLOVANJA</t>
  </si>
  <si>
    <t>3</t>
  </si>
  <si>
    <t>Rashodi poslovanja</t>
  </si>
  <si>
    <t>Rashodi za zaposlene</t>
  </si>
  <si>
    <t>Plaće</t>
  </si>
  <si>
    <t>Plaće za redovan rad</t>
  </si>
  <si>
    <t>3112</t>
  </si>
  <si>
    <t>Plaće u naravi</t>
  </si>
  <si>
    <t>3113</t>
  </si>
  <si>
    <t>Plaće za prekovremeni rad</t>
  </si>
  <si>
    <t>3114</t>
  </si>
  <si>
    <t>Plaća za posebne uvjete rada</t>
  </si>
  <si>
    <t>312</t>
  </si>
  <si>
    <t>Ostali rashodi za zaposlene</t>
  </si>
  <si>
    <t>3121</t>
  </si>
  <si>
    <t>Doprinosi na plaće</t>
  </si>
  <si>
    <t>Doprinosi za obvezno zdravstveno osiguranje</t>
  </si>
  <si>
    <t>Materijalni rashodi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</si>
  <si>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</si>
  <si>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</si>
  <si>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</si>
  <si>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</si>
  <si>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</si>
  <si>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</si>
  <si>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zaposlenih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</si>
  <si>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</si>
  <si>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</si>
  <si>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</si>
  <si>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</si>
  <si>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</si>
  <si>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</si>
  <si>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</si>
  <si>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</si>
  <si>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</si>
  <si>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</si>
  <si>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</si>
  <si>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</si>
  <si>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</si>
  <si>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Sitan inventar i autogume</t>
  </si>
  <si>
    <t>3227</t>
  </si>
  <si>
    <t>Službena radna i zaštitna odjeća</t>
  </si>
  <si>
    <t>323</t>
  </si>
  <si>
    <t>Rashodi za usluge</t>
  </si>
  <si>
    <t>3231</t>
  </si>
  <si>
    <t>Usluge telefona i pošte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</si>
  <si>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</si>
  <si>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</si>
  <si>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</si>
  <si>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</si>
  <si>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</si>
  <si>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</si>
  <si>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Zakupnine i najamnine</t>
  </si>
  <si>
    <t>Zdravstvene i veterinarske usluge</t>
  </si>
  <si>
    <t>Intelektualne usluge</t>
  </si>
  <si>
    <t>3238</t>
  </si>
  <si>
    <t>Računalne usluge</t>
  </si>
  <si>
    <t>3239</t>
  </si>
  <si>
    <t>Ostale usluge</t>
  </si>
  <si>
    <t xml:space="preserve">Naknade troškova osobama izvan radnog odnosa </t>
  </si>
  <si>
    <t>Ostali nespomenuti rashodi poslovanja</t>
  </si>
  <si>
    <t>3291</t>
  </si>
  <si>
    <t>Naknade za rad predstavničkih i izvršnih tijela, povjerenstava i slično</t>
  </si>
  <si>
    <t>Premija osiguranja</t>
  </si>
  <si>
    <t>Reprezentacija</t>
  </si>
  <si>
    <t>Članarine i norme</t>
  </si>
  <si>
    <t>Pristojbe i naknade</t>
  </si>
  <si>
    <t>Troškovi sudskih postupaka</t>
  </si>
  <si>
    <t>3299</t>
  </si>
  <si>
    <t>Financijski rashodi</t>
  </si>
  <si>
    <t>Ostali financijski rashodi</t>
  </si>
  <si>
    <t>3431</t>
  </si>
  <si>
    <t>Bankarske usluge i usluge platnog prometa</t>
  </si>
  <si>
    <t>Zatezne kamate</t>
  </si>
  <si>
    <t>Ostali nespomenuti financijski rashodi</t>
  </si>
  <si>
    <t>Pomoći dane u iznozemstvo i unutar općeg proračuna</t>
  </si>
  <si>
    <t>Tekući prijenosi između proračunksih korisnika istog proračuna</t>
  </si>
  <si>
    <t>Kapitalni prijenosi između proračunksih korisnika istog proračuna</t>
  </si>
  <si>
    <t>Naknade građanima i kućanstvima na temelju osiguranja i dr nak</t>
  </si>
  <si>
    <t>Ostale naknade građanima i kućanstvima iz proračuna</t>
  </si>
  <si>
    <t>Naknade građanima i kućanstvima u novcu</t>
  </si>
  <si>
    <t>38</t>
  </si>
  <si>
    <t>381</t>
  </si>
  <si>
    <t>Tekuće donacije u novcu</t>
  </si>
  <si>
    <t>3811</t>
  </si>
  <si>
    <t>Kazne, penali i naknade štete</t>
  </si>
  <si>
    <t>Naknade štete pravnim i fizičkim osobama</t>
  </si>
  <si>
    <t>Naknada šteta zaposlenicima</t>
  </si>
  <si>
    <t>Ugovorne kazne i ostale naknade štete</t>
  </si>
  <si>
    <t>Ostale kazne</t>
  </si>
  <si>
    <t>Rashodi za nabavu nefinancijske imovine</t>
  </si>
  <si>
    <t>41</t>
  </si>
  <si>
    <t>Rashodi za nabavu neproizvedene dugotrajne imovine</t>
  </si>
  <si>
    <t>411</t>
  </si>
  <si>
    <t>Materijalna imovina - prirodna bogatstva</t>
  </si>
  <si>
    <t>4111</t>
  </si>
  <si>
    <t>Građevinsko zemljište</t>
  </si>
  <si>
    <t>Nematerijalna imovina - licence</t>
  </si>
  <si>
    <t>Licence</t>
  </si>
  <si>
    <t>Rashodi za nabavu proizvedene dug. imovine</t>
  </si>
  <si>
    <t>Postrojenja i oprema</t>
  </si>
  <si>
    <t>4221</t>
  </si>
  <si>
    <t>Uredska oprema i namještaj</t>
  </si>
  <si>
    <t>4222</t>
  </si>
  <si>
    <t>Komunikacijska oprema</t>
  </si>
  <si>
    <t>Oprema za održavanje iz zaštitu</t>
  </si>
  <si>
    <t>Medicinska i laboratorijska oprema</t>
  </si>
  <si>
    <t>Instrumenti, uređaji i strojevi</t>
  </si>
  <si>
    <t>Uređaji, strojevi i oprema za ostale namjene</t>
  </si>
  <si>
    <t>Prijevozna sredstva</t>
  </si>
  <si>
    <t xml:space="preserve">Nematerijalna proizvedena imovina </t>
  </si>
  <si>
    <t>Ulaganja u računalne programe</t>
  </si>
  <si>
    <t>45</t>
  </si>
  <si>
    <t>Rashodi za dodatna ulaganja na financijskoj imovini</t>
  </si>
  <si>
    <t>451</t>
  </si>
  <si>
    <t>Dodatna ulaganja na građevinskim objektima</t>
  </si>
  <si>
    <t>4511</t>
  </si>
  <si>
    <t>452</t>
  </si>
  <si>
    <t>Dodatna ulaganja na postrojenjima i opremi</t>
  </si>
  <si>
    <t>4521</t>
  </si>
  <si>
    <t>Dodatna ulaganja na potrojenjima i opremi</t>
  </si>
  <si>
    <t>Negativne tečajne razlike</t>
  </si>
  <si>
    <t>421</t>
  </si>
  <si>
    <t>Građevinski objekti</t>
  </si>
  <si>
    <t>4212</t>
  </si>
  <si>
    <t>Poslovni objekti</t>
  </si>
  <si>
    <t xml:space="preserve">Vlastiti prihodi </t>
  </si>
  <si>
    <t>Plaće za posebne uvjete rada</t>
  </si>
  <si>
    <t>313</t>
  </si>
  <si>
    <t>3132</t>
  </si>
  <si>
    <t>Doprinosi za obvezno zdravstveno osiguranje zaštite zdr na radu</t>
  </si>
  <si>
    <t>321</t>
  </si>
  <si>
    <t>3235</t>
  </si>
  <si>
    <t>3236</t>
  </si>
  <si>
    <t>3237</t>
  </si>
  <si>
    <t>329</t>
  </si>
  <si>
    <t>Ostali rashodi poslovanja</t>
  </si>
  <si>
    <t>3293</t>
  </si>
  <si>
    <t>3295</t>
  </si>
  <si>
    <t>422</t>
  </si>
  <si>
    <t xml:space="preserve">Pomoći </t>
  </si>
  <si>
    <t>3131</t>
  </si>
  <si>
    <t>Doprinosi za mirovinsko osiguranje</t>
  </si>
  <si>
    <t>Pomoći EU</t>
  </si>
  <si>
    <t>4223</t>
  </si>
  <si>
    <t>4224</t>
  </si>
  <si>
    <t>4225</t>
  </si>
  <si>
    <t>3292</t>
  </si>
  <si>
    <t>426</t>
  </si>
  <si>
    <t>4262</t>
  </si>
  <si>
    <t>71</t>
  </si>
  <si>
    <t>Prihodi od nefinancijske imovine i nadoknade šteta s osnova osiguranja</t>
  </si>
  <si>
    <t>Ukupni rashodi</t>
  </si>
  <si>
    <t xml:space="preserve">PRIHODI PREMA EKONOMSKOJ KLASIFIKACIJI </t>
  </si>
  <si>
    <t>Pomoći od međunaodnih organizacija te institucija i tijela EU</t>
  </si>
  <si>
    <t>Kapitalne pomoći od instucija i tijela EU</t>
  </si>
  <si>
    <t>Pomoć proračunu iz drugih proračuna</t>
  </si>
  <si>
    <t>Tekuća pomoć proračunu iz drugih proračuna</t>
  </si>
  <si>
    <t>Kapitalna pomoć proračunu iz drugih proračuna</t>
  </si>
  <si>
    <t xml:space="preserve">Tekuće pomoći od izvanproračunskih korisnika </t>
  </si>
  <si>
    <t>Pomoć proračunskim korisnicima iz prorač.koji im nije nadležan</t>
  </si>
  <si>
    <t>Tekuće pomoći iz državnog prorač. prorač.korisnicima JLP(R)S</t>
  </si>
  <si>
    <t>Pomoć temeljem prijenosa EU</t>
  </si>
  <si>
    <t>kapitalna pomoć temeljem prijenosa EU</t>
  </si>
  <si>
    <t>Prijenosi između proračunskih korisnika</t>
  </si>
  <si>
    <t>Tekući prijenosi između proračunskih korisnika</t>
  </si>
  <si>
    <t>Kamate na oročena sredstva i depozite po viđenju</t>
  </si>
  <si>
    <t>Ostali prihode o financijske imovine</t>
  </si>
  <si>
    <t>Prihodi od prodaje i donacija</t>
  </si>
  <si>
    <t>Prihodi od prodaje roba i pruženih usluga (vlastiti prihodi)</t>
  </si>
  <si>
    <t>Prihodi od prodaje proizvoda i robe</t>
  </si>
  <si>
    <t>Donacije od pravnih i fizičkih osoba izvan proračuna</t>
  </si>
  <si>
    <t>Prihodi iz nadležnog proračuna i HZZOa</t>
  </si>
  <si>
    <t>Prihodi od HZZO-a</t>
  </si>
  <si>
    <t xml:space="preserve">     UKUPNO PRIHODI I PRIMICI:</t>
  </si>
  <si>
    <t>A) SAŽETAK  RAČUNA PRIHODA I RASHODA</t>
  </si>
  <si>
    <t>EUR</t>
  </si>
  <si>
    <t>BROJČANA OZNAKA I NAZIV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</si>
  <si>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</si>
  <si>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</si>
  <si>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</si>
  <si>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</si>
  <si>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</si>
  <si>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</si>
  <si>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MANJAK</t>
  </si>
  <si>
    <t>B) SAŽETAK RAČUNA FINANCIRANJA</t>
  </si>
  <si>
    <t>8 PRIMICI OD FINANCIJSKE IMOVINE I ZADUŽIVANJA</t>
  </si>
  <si>
    <t>5 IZDACI ZA FINANCIJSKU IMOVINU I OTPLATE ZAJMOVA</t>
  </si>
  <si>
    <t>C) PRENESENI VIŠAK ILI PRENESENI MANJAK</t>
  </si>
  <si>
    <t>PRENESENI VIŠAK / MANJAK IZ PRETHODNE(IH) GODINE</t>
  </si>
  <si>
    <t>VIŠAK / MANJAK + NETO FINANCIRANJE + PRIJENOS VIŠKA / MANJKA IZ PRETHODNE(IH) GODINE - PRIJENOS VIŠKA / MANJKA U SLJEDEĆE RAZDOBLJE</t>
  </si>
  <si>
    <t>A. RAČUN PRIHODA I RASHODA</t>
  </si>
  <si>
    <t>Izvršenje prethodne godine I.-VI. 2022.</t>
  </si>
  <si>
    <t>REBALANS 2023.</t>
  </si>
  <si>
    <t xml:space="preserve">Izvršenje tekuće godine I.-VI. 2023 </t>
  </si>
  <si>
    <t xml:space="preserve"> RASHODI POSLOVANJA</t>
  </si>
  <si>
    <t>Plaće (Bruto)</t>
  </si>
  <si>
    <t xml:space="preserve">Doprinosi na plaće </t>
  </si>
  <si>
    <t xml:space="preserve">Doprinosi za obavezno zdravst.osig. </t>
  </si>
  <si>
    <t>Naknade za prijevoz</t>
  </si>
  <si>
    <t>Materijal i dijelovi za tekuće i invest. održavanja</t>
  </si>
  <si>
    <t>Usluge telefona, pošte</t>
  </si>
  <si>
    <t>Naknade osobama izvan radnog odnosa</t>
  </si>
  <si>
    <t>Naknade tr.osobama izvan radnog odnosa</t>
  </si>
  <si>
    <t>Naknade za rad izvršnih tijela</t>
  </si>
  <si>
    <t>Financijski  rashodi</t>
  </si>
  <si>
    <t>Bankarske i usluge platnog prometa</t>
  </si>
  <si>
    <t xml:space="preserve">Ostali nespomenuti financijski rashodi </t>
  </si>
  <si>
    <t>Pomoći dane u inozemstvo i unutar općeg proračuna</t>
  </si>
  <si>
    <t>Tekući prijenosi između proračunskog korisnika istog proračuna</t>
  </si>
  <si>
    <t>Kapitalni prijenosi između proračunskih korisnika istog proračuna</t>
  </si>
  <si>
    <t xml:space="preserve">Ostali rashodi </t>
  </si>
  <si>
    <t>Naknada štete pravnim i fizičkim osobama</t>
  </si>
  <si>
    <t>Naknade šteta zaposlenicima</t>
  </si>
  <si>
    <t>Ostali izvanredni rashodi</t>
  </si>
  <si>
    <t>Rashodi za nabavu neproizvedene dugotrajne  imovine</t>
  </si>
  <si>
    <t>Rashodi za nabavu proizvedene dugotrajne  imovine</t>
  </si>
  <si>
    <t>Oprema za održavanje i zaštitu</t>
  </si>
  <si>
    <t>Nematerijalna proizvedena imovina</t>
  </si>
  <si>
    <t>UKUPNI RASHODI I IZDACI:</t>
  </si>
  <si>
    <t xml:space="preserve">KORIŠTENJE DEC-a SREDSTAVA ŽUPANIJE </t>
  </si>
  <si>
    <t>Ostale nespomenute usluge</t>
  </si>
  <si>
    <t>II. POSEBNI DIO</t>
  </si>
  <si>
    <t xml:space="preserve"> Rashodi i izdaci po izvorima financiranja i ekonomskoj klasifikaciji raspoređenih u programe, aktivnosti i projekte</t>
  </si>
  <si>
    <t>Šifra</t>
  </si>
  <si>
    <t>Naziv</t>
  </si>
  <si>
    <t>PROGRAM</t>
  </si>
  <si>
    <t>RAD I RAZVOJ USTANOVE</t>
  </si>
  <si>
    <t>AKTIVNOST</t>
  </si>
  <si>
    <t xml:space="preserve">Redovna djelatnost </t>
  </si>
  <si>
    <t>3133</t>
  </si>
  <si>
    <t>Prijenosi između prorač kor istog proračuna</t>
  </si>
  <si>
    <t>Kapitalni prijenosi između proračunskih korinsika istog prorač</t>
  </si>
  <si>
    <t>Naknade građanima i kućanstvima na temelju osig i dr nak</t>
  </si>
  <si>
    <t>Naknade građanima i kućanstvima iz proračuna</t>
  </si>
  <si>
    <t>Naknade šteta pravnim i fizičkim osobama</t>
  </si>
  <si>
    <t>Materijal i dijelovi za tek i invest održavanje</t>
  </si>
  <si>
    <t>Zaštitna odjeća i obuća</t>
  </si>
  <si>
    <t>3294</t>
  </si>
  <si>
    <t>3296</t>
  </si>
  <si>
    <t>34</t>
  </si>
  <si>
    <t>343</t>
  </si>
  <si>
    <t>3432</t>
  </si>
  <si>
    <t>3433</t>
  </si>
  <si>
    <t>3434</t>
  </si>
  <si>
    <t>37</t>
  </si>
  <si>
    <t>372</t>
  </si>
  <si>
    <t>3721</t>
  </si>
  <si>
    <t>383</t>
  </si>
  <si>
    <t>3834</t>
  </si>
  <si>
    <t>3835</t>
  </si>
  <si>
    <t>384</t>
  </si>
  <si>
    <t>Rashodi iz proteklih godina</t>
  </si>
  <si>
    <t>3842</t>
  </si>
  <si>
    <t>Ostali rashodi</t>
  </si>
  <si>
    <t>4</t>
  </si>
  <si>
    <t>412</t>
  </si>
  <si>
    <t>4123</t>
  </si>
  <si>
    <t>42</t>
  </si>
  <si>
    <t>4227</t>
  </si>
  <si>
    <t>423</t>
  </si>
  <si>
    <t>4231</t>
  </si>
  <si>
    <t>Ulaganja u računalna programe</t>
  </si>
  <si>
    <t>3833</t>
  </si>
  <si>
    <t>Naknade štete zaposlenicima</t>
  </si>
  <si>
    <t>11</t>
  </si>
  <si>
    <t>Opći prihod i primitak</t>
  </si>
  <si>
    <t>Rashodi za nabavu proizvedene dugotrajne imovine</t>
  </si>
  <si>
    <t>32</t>
  </si>
  <si>
    <t>Redovan program financiranja zdravstvenih ustanova iznad minimalnih standarda (dodatna zdravstvena skrb braniteljske populacije-pregled usne šupljine)</t>
  </si>
  <si>
    <t>36</t>
  </si>
  <si>
    <t>369</t>
  </si>
  <si>
    <t>3691</t>
  </si>
  <si>
    <t>Tekući prijenosi između proračunskih korisnika istog prorač.</t>
  </si>
  <si>
    <t>Sveukupno (kl.3 i kl.4)</t>
  </si>
  <si>
    <t xml:space="preserve">A. RAČUN PRIHODA I RASHODA </t>
  </si>
  <si>
    <t>IZVJEŠTAJ O RASHODIMA PREMA FUNKCIJSKOJ KLASIFIKACIJI</t>
  </si>
  <si>
    <t xml:space="preserve">UKUPNO RASHODI </t>
  </si>
  <si>
    <t>07 Zdravstvo</t>
  </si>
  <si>
    <t>072 Služba za vanjske pacijente</t>
  </si>
  <si>
    <t>0721 Opće medicinske usluge</t>
  </si>
  <si>
    <t>0722 Specijalističke med. usluge</t>
  </si>
  <si>
    <t>0723 Zubarske usluge</t>
  </si>
  <si>
    <t>073 Bolničke službe</t>
  </si>
  <si>
    <t>0731 Usluge općih bolnica</t>
  </si>
  <si>
    <t>074 Službe javnog zdravstva</t>
  </si>
  <si>
    <t xml:space="preserve">RASHODI PREMA EKONOMSKOJ KLASIFIKACIJI </t>
  </si>
  <si>
    <t>PRIHODI PREMA EKONOMSKOJ KLASIFIKACIJI I IZVORIMA FINANCIRANJA</t>
  </si>
  <si>
    <t>RASHODI PREMA EKONOMSKOJ KLASIFIKACIJI I IZVORIMA FINANCIRANJA</t>
  </si>
  <si>
    <t>PRIHODI I RASHODI PREMA IZVORIMA FINANCIRANJA</t>
  </si>
  <si>
    <t xml:space="preserve">UKUPNO PRIHODI </t>
  </si>
  <si>
    <t>1 Opći prihodi i primici</t>
  </si>
  <si>
    <t xml:space="preserve">   11 Opći prihodi i primici</t>
  </si>
  <si>
    <t xml:space="preserve">   31 Vlastiti prihodi</t>
  </si>
  <si>
    <t xml:space="preserve">   43 Prihodi za posebne namjene (HZZO)</t>
  </si>
  <si>
    <t xml:space="preserve">   43 Prihodi za posebne namjene (dopunsko osiguranje, participacija,…)</t>
  </si>
  <si>
    <t xml:space="preserve">   43 Ostali prihodi</t>
  </si>
  <si>
    <t xml:space="preserve">   52 Ostale pomoći</t>
  </si>
  <si>
    <t xml:space="preserve">   61 Donacije</t>
  </si>
  <si>
    <t xml:space="preserve">   71 Prihodi od nefinancijske imovine i naknade štete s naslova osiguranja</t>
  </si>
  <si>
    <t xml:space="preserve">   43 Prihodi za posebne namjene</t>
  </si>
  <si>
    <t>Plaće po sudskim presudama</t>
  </si>
  <si>
    <t>Ostali nenavedeni rashodi za zaposlene</t>
  </si>
  <si>
    <t>Ostali rashodi za zaposlene-nagrade</t>
  </si>
  <si>
    <t>Otpremnine</t>
  </si>
  <si>
    <t>Darovi</t>
  </si>
  <si>
    <t>Naknade za bolest, invalidnost i smrt</t>
  </si>
  <si>
    <t>Regres za godišnji odmor</t>
  </si>
  <si>
    <t>Dnevnice za službeni put u zemlji</t>
  </si>
  <si>
    <t>Naknade za prijevoz, odvojeni život</t>
  </si>
  <si>
    <t>Naknade za smještaj na službenom putu u zemlji</t>
  </si>
  <si>
    <t>Naknade za prijevoz na službenom putu u zemlji</t>
  </si>
  <si>
    <t>Seminari, savjetovanja i simpoziji</t>
  </si>
  <si>
    <t>Tečajevi i stručni ispiti</t>
  </si>
  <si>
    <t>Naknada za korištenje privatnog automobila u službene svrhe</t>
  </si>
  <si>
    <t>Uredski materijal</t>
  </si>
  <si>
    <t>Literatura</t>
  </si>
  <si>
    <t>Materijal i sredstva za čišćenje i održavanje</t>
  </si>
  <si>
    <t>Službena, radna i zaštitna odjeća</t>
  </si>
  <si>
    <t>Ostali materijal za potrebe redovnog poslovanja</t>
  </si>
  <si>
    <t>Potrošni medicinski materijal</t>
  </si>
  <si>
    <t>Lijekovi</t>
  </si>
  <si>
    <t>Ostali materijal i sirovine</t>
  </si>
  <si>
    <t>Motorni benzin i dizel gorivo</t>
  </si>
  <si>
    <t>Električna energija</t>
  </si>
  <si>
    <t>Topla voda</t>
  </si>
  <si>
    <t>Plin</t>
  </si>
  <si>
    <t>Materijal i dijelovi za tekuće i invest. održavanje građevinskih objekata</t>
  </si>
  <si>
    <t>Materijal i dijelovi za tekuće i invest. održavanje transportnih sredstava</t>
  </si>
  <si>
    <t>Materijal i dijelovi za tekuće i invest. održavanje postrojenja i opreme</t>
  </si>
  <si>
    <t>Ostali materijal i dijelovi za tekuće i invest. održavanje</t>
  </si>
  <si>
    <t>Usluge telefona, telefaksa</t>
  </si>
  <si>
    <t>Poštarina</t>
  </si>
  <si>
    <t>Usluge tekućeg i investicijskog održavanja prijevoznih sredstava</t>
  </si>
  <si>
    <t>Usluge tekućeg i investicijskog održavanja građevinskih objekata</t>
  </si>
  <si>
    <t>Usluge tekućeg i investicijskog održavanja postrojenja i opreme</t>
  </si>
  <si>
    <t>Ostale usluge promidžbe i informiranja</t>
  </si>
  <si>
    <t>Opskrba vodom</t>
  </si>
  <si>
    <t>Iznošenje i odvoz smeća</t>
  </si>
  <si>
    <t>Deratizacija i dezinsekcija</t>
  </si>
  <si>
    <t>Ostale komunalne usluge</t>
  </si>
  <si>
    <t>Ostale zakupnine i najamnine</t>
  </si>
  <si>
    <t>Ostale zdravstvene i veterinarske usluge</t>
  </si>
  <si>
    <t>Ugovori o djelu</t>
  </si>
  <si>
    <t>Usluge odvjetnika i pravnog savjetovanja</t>
  </si>
  <si>
    <t>Ostale računalne usluge</t>
  </si>
  <si>
    <t>Usluge pri registraciji prijevoznih sredstava</t>
  </si>
  <si>
    <t>Usluge čišćenja, pranja i slično</t>
  </si>
  <si>
    <t>Premije osiguranja zaposlenih</t>
  </si>
  <si>
    <t>Premije osiguranja</t>
  </si>
  <si>
    <t>Premije osiguranja ostale imovine</t>
  </si>
  <si>
    <t>Premije osiguranja prijevoznih sredstava</t>
  </si>
  <si>
    <t>Tuzemne članarine</t>
  </si>
  <si>
    <t>Ostale pristojbe i naknade</t>
  </si>
  <si>
    <t>Sudske pristojbe</t>
  </si>
  <si>
    <t>Javnobilježničke pristojbe</t>
  </si>
  <si>
    <t>Rashodi protokola (vijenci, cvijeće, svijeće i slično)</t>
  </si>
  <si>
    <t>Naknade ostalih troškova</t>
  </si>
  <si>
    <t>Usluge platnog prometa</t>
  </si>
  <si>
    <t>Zatezne kamate na poreze</t>
  </si>
  <si>
    <t>Zatezne kamate za doprinose</t>
  </si>
  <si>
    <t>Zatezne kamate iz poslovnih odnosa</t>
  </si>
  <si>
    <t>Ostale zatezne kamate</t>
  </si>
  <si>
    <t>Pomoći obiteljima i kućanstvima</t>
  </si>
  <si>
    <t>Stipendije i školarine</t>
  </si>
  <si>
    <t>Računala i računalna oprema</t>
  </si>
  <si>
    <t>Uredski namještaj</t>
  </si>
  <si>
    <t>Ostala uredska oprema</t>
  </si>
  <si>
    <t>Oprema za održavanje prostorija</t>
  </si>
  <si>
    <t>Oprema za grijanje, ventilaciju i hlađenje</t>
  </si>
  <si>
    <t>Medicinska oprema</t>
  </si>
  <si>
    <t>Laboratorijska oprema</t>
  </si>
  <si>
    <t>Osobni automobili</t>
  </si>
  <si>
    <t>Sufinanciranje cijene usluge, participacija</t>
  </si>
  <si>
    <t>Prihodi od osiguranja i refundacije štete</t>
  </si>
  <si>
    <t>Refundacija plaća specijalizanata</t>
  </si>
  <si>
    <t>67111</t>
  </si>
  <si>
    <t>67121</t>
  </si>
  <si>
    <t>63414</t>
  </si>
  <si>
    <t>63612</t>
  </si>
  <si>
    <t>67311</t>
  </si>
  <si>
    <t>68311</t>
  </si>
  <si>
    <t>66151</t>
  </si>
  <si>
    <t>66313</t>
  </si>
  <si>
    <t>6631</t>
  </si>
  <si>
    <t>31111</t>
  </si>
  <si>
    <t>31113</t>
  </si>
  <si>
    <t>31131</t>
  </si>
  <si>
    <t>31141</t>
  </si>
  <si>
    <t>31212</t>
  </si>
  <si>
    <t>31213</t>
  </si>
  <si>
    <t>31214</t>
  </si>
  <si>
    <t>31215</t>
  </si>
  <si>
    <t>31216</t>
  </si>
  <si>
    <t>31219</t>
  </si>
  <si>
    <t>31321</t>
  </si>
  <si>
    <t>32121</t>
  </si>
  <si>
    <t>32141</t>
  </si>
  <si>
    <t>32221</t>
  </si>
  <si>
    <t>32226</t>
  </si>
  <si>
    <t>32229</t>
  </si>
  <si>
    <t>32231</t>
  </si>
  <si>
    <t>32232</t>
  </si>
  <si>
    <t>32233</t>
  </si>
  <si>
    <t>32234</t>
  </si>
  <si>
    <t>32251</t>
  </si>
  <si>
    <t>32271</t>
  </si>
  <si>
    <t>32311</t>
  </si>
  <si>
    <t>32313</t>
  </si>
  <si>
    <t>32339</t>
  </si>
  <si>
    <t>Ostale intelektualne usluge</t>
  </si>
  <si>
    <t>32412</t>
  </si>
  <si>
    <t>Pomoći obitelji i kućanstvima</t>
  </si>
  <si>
    <t>41112</t>
  </si>
  <si>
    <t>45111</t>
  </si>
  <si>
    <t>32115</t>
  </si>
  <si>
    <t>32132</t>
  </si>
  <si>
    <t>32211</t>
  </si>
  <si>
    <t>32369</t>
  </si>
  <si>
    <t>32372</t>
  </si>
  <si>
    <t>32399</t>
  </si>
  <si>
    <t>32921</t>
  </si>
  <si>
    <t>Premija osiguranja prijevoznih sredstava</t>
  </si>
  <si>
    <t>42241</t>
  </si>
  <si>
    <t>32389</t>
  </si>
  <si>
    <t>3111</t>
  </si>
  <si>
    <t>32111</t>
  </si>
  <si>
    <t>42212</t>
  </si>
  <si>
    <t>42231</t>
  </si>
  <si>
    <t>32321</t>
  </si>
  <si>
    <t>32322</t>
  </si>
  <si>
    <t>32323</t>
  </si>
  <si>
    <t>42211</t>
  </si>
  <si>
    <t>32113</t>
  </si>
  <si>
    <t>Naknada za korištenje privatnog autoobila u službene svrhe</t>
  </si>
  <si>
    <t>32131</t>
  </si>
  <si>
    <t>32212</t>
  </si>
  <si>
    <t>32214</t>
  </si>
  <si>
    <t>32215</t>
  </si>
  <si>
    <t>32219</t>
  </si>
  <si>
    <t>Ostale sirovine</t>
  </si>
  <si>
    <t>32241</t>
  </si>
  <si>
    <t>32242</t>
  </si>
  <si>
    <t>32243</t>
  </si>
  <si>
    <t>32244</t>
  </si>
  <si>
    <t>32341</t>
  </si>
  <si>
    <t>32342</t>
  </si>
  <si>
    <t>32343</t>
  </si>
  <si>
    <t>Usluge odvjetnika i pravnog savjetnika</t>
  </si>
  <si>
    <t>Tuzemna članarine</t>
  </si>
  <si>
    <t>42219</t>
  </si>
  <si>
    <t xml:space="preserve">Materijal i dijelovi za tekuće i investicijsko održavanje </t>
  </si>
  <si>
    <t>Materijal i dijelovi za tekuće i investicijsko održavanje građ. objekata</t>
  </si>
  <si>
    <t>Ostale  usluge</t>
  </si>
  <si>
    <t>Naknade za rad predstavničkih i izvršnih tijela, povjerenstava i sl.</t>
  </si>
  <si>
    <t>Program dodjele financijskih sredstava Ministarstva zdravstva u području prevencije ovisnosti i ponašajnih ovisnosti "Stop ovisnostima"</t>
  </si>
  <si>
    <t>Program dodjele financijskih sredstava HEP-a na ime naknade za proizvod ZelEn (Fotonaponska elektrana na krovištu Doma zdravlja Vukovar)</t>
  </si>
  <si>
    <t>Kombi vozila</t>
  </si>
  <si>
    <t>31332</t>
  </si>
  <si>
    <t>Doprinosi za zapošljavanje</t>
  </si>
  <si>
    <t>Doprinosi u slučaju nezaposlenosti</t>
  </si>
  <si>
    <t>32319</t>
  </si>
  <si>
    <t>Ostale usluge za komunikaciju i prijevoz</t>
  </si>
  <si>
    <t>Geodetsko-katastarske usluge</t>
  </si>
  <si>
    <t>Ostali instrumenti i uređaji</t>
  </si>
  <si>
    <t>Program financiranja projekta "Pokretni dijagnostički centar" od strane Fonda za obnovu i razvoj Grada Vukovara</t>
  </si>
  <si>
    <t>Medicinska i labaratorijska oprema</t>
  </si>
  <si>
    <t>Materijal i sredstva za čišćenje</t>
  </si>
  <si>
    <t>32379</t>
  </si>
  <si>
    <t>32931</t>
  </si>
  <si>
    <t>Prihodi od zateznih kamata</t>
  </si>
  <si>
    <t>66153</t>
  </si>
  <si>
    <t>Prihodi za udio troškova u zakupu</t>
  </si>
  <si>
    <t>63313</t>
  </si>
  <si>
    <t>Tekuće potpore iz gradskog proračuna</t>
  </si>
  <si>
    <t>6362</t>
  </si>
  <si>
    <t>63622</t>
  </si>
  <si>
    <t>Kapitalne pomoći iz državnog proračuna proračunskim korisnicima JLP(R)S</t>
  </si>
  <si>
    <t>Kapitalne pomoći iz državnog prorač. prorač.korisnicima JLP(R)S</t>
  </si>
  <si>
    <t>325</t>
  </si>
  <si>
    <t>3251</t>
  </si>
  <si>
    <t>32511</t>
  </si>
  <si>
    <t>32513</t>
  </si>
  <si>
    <t>Rashodi po osnovi utroška lijekova</t>
  </si>
  <si>
    <t>Rashodi po osnovi utroška potrošnog medicinskog materijala</t>
  </si>
  <si>
    <t>Usluge telefona, pošte i prijevoza</t>
  </si>
  <si>
    <t>Ostali instrumenti i uređaj</t>
  </si>
  <si>
    <t>32119</t>
  </si>
  <si>
    <t>Ostali rashodi za sl. putovanje (cestarine, trošak parkiranja)</t>
  </si>
  <si>
    <t>32216</t>
  </si>
  <si>
    <t>Materijal za higijenske potrebe i njegu</t>
  </si>
  <si>
    <t>32224</t>
  </si>
  <si>
    <t>32225</t>
  </si>
  <si>
    <t>Namirnice</t>
  </si>
  <si>
    <t>Roba</t>
  </si>
  <si>
    <t>32252</t>
  </si>
  <si>
    <t>Sitan inventar</t>
  </si>
  <si>
    <t>Auto gume</t>
  </si>
  <si>
    <t>32329</t>
  </si>
  <si>
    <t>Ostale usluge tekućeg i investicijskog ulaganja</t>
  </si>
  <si>
    <t>Dimnjačarske usluge</t>
  </si>
  <si>
    <t>32345</t>
  </si>
  <si>
    <t>32347</t>
  </si>
  <si>
    <t>32348</t>
  </si>
  <si>
    <t>Komunalna naknada</t>
  </si>
  <si>
    <t>Pričuva</t>
  </si>
  <si>
    <t>Naknada za uređenje voda</t>
  </si>
  <si>
    <t>32344</t>
  </si>
  <si>
    <t>Zakupnine i najamnine za opremu</t>
  </si>
  <si>
    <t>Licence-računalni programi</t>
  </si>
  <si>
    <t>Laboratorijske usluge</t>
  </si>
  <si>
    <t>Veterinarske usluge</t>
  </si>
  <si>
    <t>Obvezni i preventivni zdravstveni pregledi zaposlenika</t>
  </si>
  <si>
    <t>Grafičke i tiskarske usluge, usluge kopiranja i uvezivanja i slično</t>
  </si>
  <si>
    <t>3252</t>
  </si>
  <si>
    <t>32521</t>
  </si>
  <si>
    <t>Rashodi s osnova otpisa lijekova i potrošnog materijala</t>
  </si>
  <si>
    <t>3254</t>
  </si>
  <si>
    <t>32541</t>
  </si>
  <si>
    <t>Rashodi s osnova prodaje lijekova i potrošnog materijala</t>
  </si>
  <si>
    <t>Rashodi s osnova prodaje lijekova</t>
  </si>
  <si>
    <t>Rashodi s osnova otpisa lijekova</t>
  </si>
  <si>
    <t>Upravne i administrativne pristojbe</t>
  </si>
  <si>
    <t>Usluge banaka</t>
  </si>
  <si>
    <t>31217</t>
  </si>
  <si>
    <t>Božićnica, uskrsnica</t>
  </si>
  <si>
    <t>32123</t>
  </si>
  <si>
    <t>Naknada za odvojeni život</t>
  </si>
  <si>
    <t>Autogume</t>
  </si>
  <si>
    <t>32334</t>
  </si>
  <si>
    <t>Usluge promidžbe i informiranja, oglasi</t>
  </si>
  <si>
    <t>32373</t>
  </si>
  <si>
    <t>32381</t>
  </si>
  <si>
    <t>Rashodi lijekova i potrošnog materijala</t>
  </si>
  <si>
    <t>32941</t>
  </si>
  <si>
    <t>32955</t>
  </si>
  <si>
    <t>Novčana naknada poslodavca zbog nezapošljavanja osoba s invaliditetom</t>
  </si>
  <si>
    <t>34312</t>
  </si>
  <si>
    <t>34349</t>
  </si>
  <si>
    <t>38341</t>
  </si>
  <si>
    <t>Ostale usluge tekućeg i investicijskog održavanja</t>
  </si>
  <si>
    <t>Telefoni i ostali komunikacijski uređaji</t>
  </si>
  <si>
    <t>42222</t>
  </si>
  <si>
    <t>37215</t>
  </si>
  <si>
    <t>Rashodi po osnovi utroška potrošnog materijala</t>
  </si>
  <si>
    <t>63811</t>
  </si>
  <si>
    <t>Tekuće pomoći iz državnog proračuna temeljem EU prijenosa</t>
  </si>
  <si>
    <t>63911</t>
  </si>
  <si>
    <t>66142</t>
  </si>
  <si>
    <t>Prihodi od prodaje robe</t>
  </si>
  <si>
    <t>Stambeni objekti za zaposlene</t>
  </si>
  <si>
    <t>63821</t>
  </si>
  <si>
    <t>Pomoći temeljem EU prijenosa</t>
  </si>
  <si>
    <t>Prihodi od nefinancijske imovine</t>
  </si>
  <si>
    <t>66141</t>
  </si>
  <si>
    <t>66157</t>
  </si>
  <si>
    <t>Prihod od usluga ref. dežurstva specijalizanti</t>
  </si>
  <si>
    <t>68312</t>
  </si>
  <si>
    <t>68313</t>
  </si>
  <si>
    <t>Ostali prihodi-od inventurnih viškova</t>
  </si>
  <si>
    <t>66312</t>
  </si>
  <si>
    <t>66323</t>
  </si>
  <si>
    <t>Kapitalne donacije od trgovačkih društava</t>
  </si>
  <si>
    <t>Tekuće donacije od neprofitnih organizacija</t>
  </si>
  <si>
    <t>Ostali prihodi od veleprodajnih i akcijskih rabata</t>
  </si>
  <si>
    <t xml:space="preserve">   43 Prihodi od financijske imovine</t>
  </si>
  <si>
    <t>Prihodi poslovanja</t>
  </si>
  <si>
    <t xml:space="preserve">Materijalni rashodi </t>
  </si>
  <si>
    <t>Usluge ažuriranja računalnih baza</t>
  </si>
  <si>
    <t>Bolnice, ostali zdravstveni objekti, laboratoriji, umirovljenički domovi i centri za socijalnu skrb</t>
  </si>
  <si>
    <t>Precizni i optički instrumenti</t>
  </si>
  <si>
    <t>Uređaji</t>
  </si>
  <si>
    <t>Nematerijalna imovina</t>
  </si>
  <si>
    <t>KORIŠTENJE DEC-a SREDSTAVA ŽUPANIJE</t>
  </si>
  <si>
    <t>Redovan program financiranja zdravstvenih ustanova iznad minimalnih standarda (dodatna zdravstvena zaštita i promicanje dojenja)</t>
  </si>
  <si>
    <t>32999</t>
  </si>
  <si>
    <t xml:space="preserve">Ostale pomoći </t>
  </si>
  <si>
    <t>Europski fond za regionalni razvoj - Unaprijeđenje kvalitete zdravstvene zaštite žena (Županja)</t>
  </si>
  <si>
    <t>563</t>
  </si>
  <si>
    <t>Europski fond za regionalni razvoj (Pomoći)</t>
  </si>
  <si>
    <t>581</t>
  </si>
  <si>
    <t>Mehanizam za oporavak i otpornost - bespovratna sredstva</t>
  </si>
  <si>
    <t>Mehanizam za oporavak i otpornost - bespovratna sredstva - Program financiranja zdravstvenih ustanova iz fondova Europske unije (specijalističko usavršavanje devet doktora medicine)</t>
  </si>
  <si>
    <t>42122</t>
  </si>
  <si>
    <t>42232</t>
  </si>
  <si>
    <t>Redovan program financiranja zdravstvenih ustanova iznad minimalnih standarda (Health home-patronaža)</t>
  </si>
  <si>
    <t>3 Vlastiti prihodi</t>
  </si>
  <si>
    <t>4 Prihodi za posebne namjene</t>
  </si>
  <si>
    <t>5 Pomoći</t>
  </si>
  <si>
    <t>6 Donacije</t>
  </si>
  <si>
    <t xml:space="preserve">   56 Fondovi EU</t>
  </si>
  <si>
    <t xml:space="preserve">      563 Europski fond za regionalni razvoj</t>
  </si>
  <si>
    <t xml:space="preserve">   58 Instrumenti EU nove generacije</t>
  </si>
  <si>
    <t xml:space="preserve">      581 Mehanizam za oporavak i otpornost - bespovratna sredstva</t>
  </si>
  <si>
    <t>7 Prihodi od nefinancijske imovine i naknade štete s naslova osiguranja</t>
  </si>
  <si>
    <t>56</t>
  </si>
  <si>
    <t>Fondovi EU</t>
  </si>
  <si>
    <t>5</t>
  </si>
  <si>
    <t>58</t>
  </si>
  <si>
    <t>Instrumenti EU nove generacije</t>
  </si>
  <si>
    <t>Mehanizam za oporavak i otpornost</t>
  </si>
  <si>
    <t>Europski fond za regionalni razvoj</t>
  </si>
  <si>
    <t>6</t>
  </si>
  <si>
    <t xml:space="preserve">DONACIJE </t>
  </si>
  <si>
    <t>POMOĆI</t>
  </si>
  <si>
    <t>7</t>
  </si>
  <si>
    <t>Prihodi od prodaje ili zamjene nefinancijske imovine i naknade s naslova osiguranja</t>
  </si>
  <si>
    <t>PRIHODI OD PRODAJE ILI ZAMJENE NEFINANCIJSKE IMOVINE I NAKNADE S NASLOVA OSIGURANJA</t>
  </si>
  <si>
    <t>PRIHODI ZA POSEBNE NAMJENE</t>
  </si>
  <si>
    <t xml:space="preserve">VLASTITI PRIHODI </t>
  </si>
  <si>
    <t>1</t>
  </si>
  <si>
    <t xml:space="preserve">OPĆI PRIHODI I PRIMICI </t>
  </si>
  <si>
    <t xml:space="preserve">Uređaji </t>
  </si>
  <si>
    <t>Ostale pomoći</t>
  </si>
  <si>
    <t>OSTVARENJE/ IZVRŠENJE 1.-3.2025.</t>
  </si>
  <si>
    <t>IZVORNI PLAN ZA 2026.</t>
  </si>
  <si>
    <t>Indeks</t>
  </si>
  <si>
    <t>6=5/3*100</t>
  </si>
  <si>
    <t>7=5/4*100</t>
  </si>
  <si>
    <t>RAZLIKA PRIMITAKA I IZDATAKA</t>
  </si>
  <si>
    <t>TEKUĆI PLAN ZA 2026.</t>
  </si>
  <si>
    <t>32222</t>
  </si>
  <si>
    <t>Sanitetski materijal</t>
  </si>
  <si>
    <t>32331</t>
  </si>
  <si>
    <t>32332</t>
  </si>
  <si>
    <t>Elektronski mediji</t>
  </si>
  <si>
    <t>Tisak</t>
  </si>
  <si>
    <t>Promidžbeni materijal</t>
  </si>
  <si>
    <t>Kapitalna pomoć temeljem prijenosa EU</t>
  </si>
  <si>
    <t>Prihodi od prodaje proizvoda i robe - ljekarne</t>
  </si>
  <si>
    <t>Prihodi od upravnih i administrativnih pristojbi, pristojbi po posebnim propisima i naknada</t>
  </si>
  <si>
    <t>OSTVARENJE/ IZVRŠENJE 1.-6.2026.</t>
  </si>
  <si>
    <t>31322</t>
  </si>
  <si>
    <t>Doprinosi za zaštitu zdravlja na radu</t>
  </si>
  <si>
    <t>32114</t>
  </si>
  <si>
    <t>Naknade za smještaj na službenom putu u inozemstvu</t>
  </si>
  <si>
    <t>IZVJEŠTAJ O IZVRŠENJU FINANCIJSKOG PLANA DOMA ZDRAVLJA VUKOVARSKO - SRIJEMSKE ŽUPANIJE OD 01.01.2026. DO 30.06.2026.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</si>
</sst>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&quot;kn&quot;_-;\-* #,##0.00\ &quot;kn&quot;_-;_-* &quot;-&quot;??\ &quot;kn&quot;_-;_-@_-"/>
    <numFmt numFmtId="165" formatCode="_-* #,##0.00\ [$€-1]_-;\-* #,##0.00\ [$€-1]_-;_-* &quot;-&quot;??\ [$€-1]_-;_-@_-"/>
    <numFmt numFmtId="166" formatCode="#,##0.00_ ;\-#,##0.00\ 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3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theme="3" tint="-0.249977111117893"/>
      <name val="Times New Roman"/>
      <family val="1"/>
      <charset val="238"/>
    </font>
    <font>
      <b/>
      <sz val="12"/>
      <color theme="3" tint="-0.499984740745262"/>
      <name val="Times New Roman"/>
      <family val="1"/>
      <charset val="238"/>
    </font>
    <font>
      <sz val="12"/>
      <color theme="3" tint="-0.49998474074526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rgb="FF002060"/>
      <name val="Times New Roman"/>
      <family val="1"/>
      <charset val="238"/>
    </font>
    <font>
      <b/>
      <sz val="12"/>
      <color theme="8" tint="-0.499984740745262"/>
      <name val="Times New Roman"/>
      <family val="1"/>
      <charset val="238"/>
    </font>
    <font>
      <sz val="12"/>
      <color rgb="FF002060"/>
      <name val="Times New Roman"/>
      <family val="1"/>
      <charset val="238"/>
    </font>
    <font>
      <b/>
      <i/>
      <sz val="12"/>
      <color rgb="FF002060"/>
      <name val="Times New Roman"/>
      <family val="1"/>
      <charset val="238"/>
    </font>
    <font>
      <i/>
      <sz val="12"/>
      <color rgb="FF002060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sz val="12"/>
      <color theme="8" tint="-0.49998474074526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b/>
      <i/>
      <sz val="12"/>
      <color theme="8" tint="-0.499984740745262"/>
      <name val="Times New Roman"/>
      <family val="1"/>
      <charset val="238"/>
    </font>
    <font>
      <b/>
      <i/>
      <sz val="12"/>
      <color theme="3" tint="-0.499984740745262"/>
      <name val="Times New Roman"/>
      <family val="1"/>
      <charset val="238"/>
    </font>
    <font>
      <i/>
      <sz val="12"/>
      <color theme="3" tint="-0.499984740745262"/>
      <name val="Times New Roman"/>
      <family val="1"/>
      <charset val="238"/>
    </font>
    <font>
      <i/>
      <sz val="12"/>
      <color theme="8" tint="-0.499984740745262"/>
      <name val="Times New Roman"/>
      <family val="1"/>
      <charset val="238"/>
    </font>
    <font>
      <b/>
      <sz val="16"/>
      <color indexed="8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/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2060"/>
      </bottom>
      <diagonal/>
    </border>
    <border>
      <left style="thin">
        <color indexed="64"/>
      </left>
      <right/>
      <top style="thin">
        <color rgb="FF00206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4" fillId="0" borderId="0"/>
    <xf numFmtId="0" fontId="1" fillId="0" borderId="0"/>
  </cellStyleXfs>
  <cellXfs count="641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11" xfId="0" applyFont="1" applyBorder="1" applyAlignment="1">
      <alignment horizontal="left" wrapTex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9" borderId="13" xfId="0" applyFont="1" applyFill="1" applyBorder="1" applyAlignment="1">
      <alignment vertical="center"/>
    </xf>
    <xf numFmtId="4" fontId="5" fillId="9" borderId="1" xfId="0" applyNumberFormat="1" applyFont="1" applyFill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7" fillId="9" borderId="12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/>
    </xf>
    <xf numFmtId="0" fontId="7" fillId="9" borderId="1" xfId="0" applyFont="1" applyFill="1" applyBorder="1" applyAlignment="1">
      <alignment horizontal="left" vertical="center" wrapText="1"/>
    </xf>
    <xf numFmtId="3" fontId="5" fillId="9" borderId="1" xfId="0" applyNumberFormat="1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3" fontId="7" fillId="4" borderId="1" xfId="2" applyNumberFormat="1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2" applyFont="1" applyAlignment="1">
      <alignment horizontal="center" vertical="center"/>
    </xf>
    <xf numFmtId="3" fontId="7" fillId="4" borderId="1" xfId="2" applyNumberFormat="1" applyFont="1" applyFill="1" applyBorder="1" applyAlignment="1">
      <alignment horizontal="center" vertical="center"/>
    </xf>
    <xf numFmtId="0" fontId="7" fillId="10" borderId="1" xfId="2" applyFont="1" applyFill="1" applyBorder="1" applyAlignment="1">
      <alignment horizontal="center" vertical="center"/>
    </xf>
    <xf numFmtId="0" fontId="7" fillId="10" borderId="1" xfId="2" applyFont="1" applyFill="1" applyBorder="1" applyAlignment="1">
      <alignment horizontal="center" vertical="center" wrapText="1"/>
    </xf>
    <xf numFmtId="165" fontId="7" fillId="10" borderId="1" xfId="2" applyNumberFormat="1" applyFont="1" applyFill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0" fontId="7" fillId="9" borderId="1" xfId="2" applyFont="1" applyFill="1" applyBorder="1" applyAlignment="1">
      <alignment horizontal="center" vertical="center" wrapText="1"/>
    </xf>
    <xf numFmtId="0" fontId="7" fillId="9" borderId="1" xfId="2" applyFont="1" applyFill="1" applyBorder="1" applyAlignment="1">
      <alignment horizontal="left" vertical="center"/>
    </xf>
    <xf numFmtId="165" fontId="7" fillId="9" borderId="1" xfId="2" applyNumberFormat="1" applyFont="1" applyFill="1" applyBorder="1" applyAlignment="1">
      <alignment horizontal="right" vertical="center"/>
    </xf>
    <xf numFmtId="0" fontId="10" fillId="0" borderId="0" xfId="0" applyFont="1"/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165" fontId="7" fillId="0" borderId="1" xfId="2" applyNumberFormat="1" applyFont="1" applyBorder="1" applyAlignment="1">
      <alignment horizontal="right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/>
    </xf>
    <xf numFmtId="165" fontId="8" fillId="0" borderId="1" xfId="2" applyNumberFormat="1" applyFont="1" applyBorder="1" applyAlignment="1">
      <alignment vertical="center"/>
    </xf>
    <xf numFmtId="0" fontId="7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vertical="center"/>
    </xf>
    <xf numFmtId="165" fontId="7" fillId="0" borderId="1" xfId="2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1" xfId="2" applyFont="1" applyBorder="1" applyAlignment="1">
      <alignment horizontal="center" vertical="center"/>
    </xf>
    <xf numFmtId="49" fontId="8" fillId="4" borderId="1" xfId="2" applyNumberFormat="1" applyFont="1" applyFill="1" applyBorder="1" applyAlignment="1">
      <alignment horizontal="left" vertical="center" wrapText="1"/>
    </xf>
    <xf numFmtId="0" fontId="7" fillId="0" borderId="1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7" fillId="9" borderId="1" xfId="2" applyFont="1" applyFill="1" applyBorder="1" applyAlignment="1">
      <alignment horizontal="center" vertical="center"/>
    </xf>
    <xf numFmtId="0" fontId="7" fillId="9" borderId="1" xfId="2" applyFont="1" applyFill="1" applyBorder="1" applyAlignment="1">
      <alignment vertical="center"/>
    </xf>
    <xf numFmtId="165" fontId="7" fillId="9" borderId="1" xfId="2" applyNumberFormat="1" applyFont="1" applyFill="1" applyBorder="1" applyAlignment="1">
      <alignment vertical="center"/>
    </xf>
    <xf numFmtId="0" fontId="8" fillId="0" borderId="1" xfId="2" applyFont="1" applyBorder="1" applyAlignment="1">
      <alignment vertical="center"/>
    </xf>
    <xf numFmtId="0" fontId="7" fillId="2" borderId="1" xfId="2" applyFont="1" applyFill="1" applyBorder="1" applyAlignment="1">
      <alignment horizontal="center" vertical="center"/>
    </xf>
    <xf numFmtId="165" fontId="7" fillId="2" borderId="1" xfId="2" applyNumberFormat="1" applyFont="1" applyFill="1" applyBorder="1" applyAlignment="1">
      <alignment vertical="center"/>
    </xf>
    <xf numFmtId="0" fontId="8" fillId="2" borderId="1" xfId="2" applyFont="1" applyFill="1" applyBorder="1" applyAlignment="1">
      <alignment horizontal="center" vertical="center"/>
    </xf>
    <xf numFmtId="165" fontId="8" fillId="2" borderId="1" xfId="2" applyNumberFormat="1" applyFont="1" applyFill="1" applyBorder="1" applyAlignment="1">
      <alignment vertical="center"/>
    </xf>
    <xf numFmtId="49" fontId="7" fillId="7" borderId="1" xfId="2" applyNumberFormat="1" applyFont="1" applyFill="1" applyBorder="1" applyAlignment="1">
      <alignment horizontal="left" vertical="center" wrapText="1"/>
    </xf>
    <xf numFmtId="49" fontId="7" fillId="10" borderId="1" xfId="2" applyNumberFormat="1" applyFont="1" applyFill="1" applyBorder="1" applyAlignment="1">
      <alignment horizontal="left" vertical="center" wrapText="1"/>
    </xf>
    <xf numFmtId="165" fontId="7" fillId="10" borderId="1" xfId="2" applyNumberFormat="1" applyFont="1" applyFill="1" applyBorder="1" applyAlignment="1">
      <alignment vertical="center"/>
    </xf>
    <xf numFmtId="49" fontId="7" fillId="9" borderId="1" xfId="2" applyNumberFormat="1" applyFont="1" applyFill="1" applyBorder="1" applyAlignment="1">
      <alignment horizontal="left" vertical="center" wrapText="1"/>
    </xf>
    <xf numFmtId="0" fontId="7" fillId="13" borderId="9" xfId="2" applyFont="1" applyFill="1" applyBorder="1" applyAlignment="1">
      <alignment horizontal="center" vertical="center"/>
    </xf>
    <xf numFmtId="165" fontId="7" fillId="13" borderId="1" xfId="2" applyNumberFormat="1" applyFont="1" applyFill="1" applyBorder="1" applyAlignment="1">
      <alignment vertical="center"/>
    </xf>
    <xf numFmtId="3" fontId="8" fillId="4" borderId="1" xfId="2" applyNumberFormat="1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16" fillId="0" borderId="0" xfId="2" applyFont="1"/>
    <xf numFmtId="0" fontId="7" fillId="0" borderId="0" xfId="2" applyFont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8" fillId="0" borderId="15" xfId="2" applyFont="1" applyBorder="1"/>
    <xf numFmtId="3" fontId="8" fillId="0" borderId="15" xfId="2" applyNumberFormat="1" applyFont="1" applyBorder="1"/>
    <xf numFmtId="3" fontId="8" fillId="4" borderId="9" xfId="2" applyNumberFormat="1" applyFont="1" applyFill="1" applyBorder="1" applyAlignment="1">
      <alignment horizontal="center" vertical="center" wrapText="1"/>
    </xf>
    <xf numFmtId="165" fontId="8" fillId="0" borderId="1" xfId="2" applyNumberFormat="1" applyFont="1" applyBorder="1"/>
    <xf numFmtId="165" fontId="8" fillId="0" borderId="1" xfId="2" applyNumberFormat="1" applyFont="1" applyBorder="1" applyAlignment="1">
      <alignment horizontal="right" vertical="center"/>
    </xf>
    <xf numFmtId="0" fontId="8" fillId="0" borderId="1" xfId="2" applyFont="1" applyBorder="1"/>
    <xf numFmtId="0" fontId="7" fillId="0" borderId="1" xfId="2" applyFont="1" applyBorder="1"/>
    <xf numFmtId="165" fontId="7" fillId="0" borderId="1" xfId="2" applyNumberFormat="1" applyFont="1" applyBorder="1"/>
    <xf numFmtId="0" fontId="8" fillId="0" borderId="1" xfId="2" applyFont="1" applyBorder="1" applyAlignment="1">
      <alignment wrapText="1"/>
    </xf>
    <xf numFmtId="0" fontId="7" fillId="0" borderId="1" xfId="2" applyFont="1" applyBorder="1" applyAlignment="1">
      <alignment wrapText="1"/>
    </xf>
    <xf numFmtId="0" fontId="7" fillId="9" borderId="1" xfId="2" applyFont="1" applyFill="1" applyBorder="1"/>
    <xf numFmtId="165" fontId="7" fillId="9" borderId="1" xfId="2" applyNumberFormat="1" applyFont="1" applyFill="1" applyBorder="1"/>
    <xf numFmtId="0" fontId="17" fillId="0" borderId="0" xfId="2" applyFont="1"/>
    <xf numFmtId="165" fontId="7" fillId="10" borderId="1" xfId="2" applyNumberFormat="1" applyFont="1" applyFill="1" applyBorder="1"/>
    <xf numFmtId="165" fontId="7" fillId="13" borderId="1" xfId="2" applyNumberFormat="1" applyFont="1" applyFill="1" applyBorder="1"/>
    <xf numFmtId="0" fontId="8" fillId="0" borderId="0" xfId="2" applyFont="1"/>
    <xf numFmtId="3" fontId="8" fillId="0" borderId="0" xfId="2" applyNumberFormat="1" applyFont="1"/>
    <xf numFmtId="0" fontId="18" fillId="0" borderId="9" xfId="2" applyFont="1" applyBorder="1" applyAlignment="1">
      <alignment horizontal="center"/>
    </xf>
    <xf numFmtId="3" fontId="18" fillId="0" borderId="1" xfId="2" applyNumberFormat="1" applyFont="1" applyBorder="1" applyAlignment="1">
      <alignment horizontal="center"/>
    </xf>
    <xf numFmtId="0" fontId="18" fillId="0" borderId="1" xfId="2" applyFont="1" applyBorder="1" applyAlignment="1">
      <alignment horizontal="center"/>
    </xf>
    <xf numFmtId="0" fontId="7" fillId="10" borderId="1" xfId="2" applyFont="1" applyFill="1" applyBorder="1"/>
    <xf numFmtId="0" fontId="7" fillId="14" borderId="1" xfId="2" applyFont="1" applyFill="1" applyBorder="1"/>
    <xf numFmtId="165" fontId="7" fillId="14" borderId="1" xfId="2" applyNumberFormat="1" applyFont="1" applyFill="1" applyBorder="1"/>
    <xf numFmtId="0" fontId="16" fillId="0" borderId="1" xfId="2" applyFont="1" applyBorder="1"/>
    <xf numFmtId="0" fontId="17" fillId="0" borderId="1" xfId="2" applyFont="1" applyBorder="1"/>
    <xf numFmtId="0" fontId="7" fillId="0" borderId="12" xfId="2" applyFont="1" applyBorder="1" applyAlignment="1">
      <alignment horizontal="center" vertical="center"/>
    </xf>
    <xf numFmtId="165" fontId="8" fillId="0" borderId="0" xfId="2" applyNumberFormat="1" applyFont="1"/>
    <xf numFmtId="0" fontId="19" fillId="2" borderId="0" xfId="1" applyFont="1" applyFill="1" applyAlignment="1">
      <alignment horizontal="center" vertical="center" wrapText="1"/>
    </xf>
    <xf numFmtId="0" fontId="19" fillId="2" borderId="0" xfId="1" applyFont="1" applyFill="1" applyAlignment="1">
      <alignment horizontal="center" vertical="center"/>
    </xf>
    <xf numFmtId="165" fontId="19" fillId="2" borderId="0" xfId="1" applyNumberFormat="1" applyFont="1" applyFill="1" applyAlignment="1">
      <alignment horizontal="center" vertical="center" wrapText="1"/>
    </xf>
    <xf numFmtId="0" fontId="19" fillId="4" borderId="2" xfId="2" applyFont="1" applyFill="1" applyBorder="1" applyAlignment="1">
      <alignment horizontal="center" vertical="center" wrapText="1"/>
    </xf>
    <xf numFmtId="0" fontId="20" fillId="4" borderId="1" xfId="2" applyFont="1" applyFill="1" applyBorder="1" applyAlignment="1">
      <alignment horizontal="center" vertical="center" wrapText="1"/>
    </xf>
    <xf numFmtId="165" fontId="19" fillId="4" borderId="7" xfId="2" applyNumberFormat="1" applyFont="1" applyFill="1" applyBorder="1" applyAlignment="1">
      <alignment horizontal="right" vertical="center"/>
    </xf>
    <xf numFmtId="3" fontId="21" fillId="0" borderId="0" xfId="2" applyNumberFormat="1" applyFont="1" applyAlignment="1">
      <alignment vertical="center"/>
    </xf>
    <xf numFmtId="0" fontId="16" fillId="0" borderId="0" xfId="2" applyFont="1" applyAlignment="1">
      <alignment vertical="center"/>
    </xf>
    <xf numFmtId="3" fontId="19" fillId="4" borderId="0" xfId="2" applyNumberFormat="1" applyFont="1" applyFill="1" applyAlignment="1">
      <alignment horizontal="right" vertical="center"/>
    </xf>
    <xf numFmtId="165" fontId="19" fillId="4" borderId="0" xfId="2" applyNumberFormat="1" applyFont="1" applyFill="1" applyAlignment="1">
      <alignment horizontal="right" vertical="center"/>
    </xf>
    <xf numFmtId="165" fontId="19" fillId="11" borderId="0" xfId="2" applyNumberFormat="1" applyFont="1" applyFill="1" applyAlignment="1">
      <alignment horizontal="right" vertical="center"/>
    </xf>
    <xf numFmtId="165" fontId="19" fillId="4" borderId="7" xfId="2" applyNumberFormat="1" applyFont="1" applyFill="1" applyBorder="1" applyAlignment="1">
      <alignment vertical="center"/>
    </xf>
    <xf numFmtId="3" fontId="19" fillId="4" borderId="1" xfId="2" applyNumberFormat="1" applyFont="1" applyFill="1" applyBorder="1" applyAlignment="1">
      <alignment horizontal="center" vertical="center" wrapText="1"/>
    </xf>
    <xf numFmtId="3" fontId="19" fillId="5" borderId="1" xfId="2" applyNumberFormat="1" applyFont="1" applyFill="1" applyBorder="1" applyAlignment="1">
      <alignment horizontal="center" vertical="center" wrapText="1"/>
    </xf>
    <xf numFmtId="3" fontId="19" fillId="4" borderId="1" xfId="2" applyNumberFormat="1" applyFont="1" applyFill="1" applyBorder="1" applyAlignment="1">
      <alignment horizontal="center" vertical="center"/>
    </xf>
    <xf numFmtId="0" fontId="23" fillId="0" borderId="1" xfId="2" applyFont="1" applyBorder="1" applyAlignment="1">
      <alignment horizontal="center" vertical="center"/>
    </xf>
    <xf numFmtId="3" fontId="19" fillId="6" borderId="1" xfId="2" applyNumberFormat="1" applyFont="1" applyFill="1" applyBorder="1" applyAlignment="1">
      <alignment horizontal="center" vertical="center" wrapText="1"/>
    </xf>
    <xf numFmtId="3" fontId="19" fillId="6" borderId="1" xfId="2" applyNumberFormat="1" applyFont="1" applyFill="1" applyBorder="1" applyAlignment="1">
      <alignment horizontal="right" vertical="center" wrapText="1"/>
    </xf>
    <xf numFmtId="3" fontId="19" fillId="6" borderId="1" xfId="2" applyNumberFormat="1" applyFont="1" applyFill="1" applyBorder="1" applyAlignment="1">
      <alignment horizontal="left" vertical="center"/>
    </xf>
    <xf numFmtId="165" fontId="19" fillId="6" borderId="1" xfId="2" applyNumberFormat="1" applyFont="1" applyFill="1" applyBorder="1" applyAlignment="1">
      <alignment horizontal="right" vertical="center" wrapText="1"/>
    </xf>
    <xf numFmtId="3" fontId="19" fillId="0" borderId="0" xfId="2" applyNumberFormat="1" applyFont="1" applyAlignment="1">
      <alignment vertical="center"/>
    </xf>
    <xf numFmtId="0" fontId="17" fillId="0" borderId="0" xfId="2" applyFont="1" applyAlignment="1">
      <alignment vertical="center"/>
    </xf>
    <xf numFmtId="0" fontId="16" fillId="0" borderId="1" xfId="2" applyFont="1" applyBorder="1" applyAlignment="1">
      <alignment vertical="center"/>
    </xf>
    <xf numFmtId="49" fontId="19" fillId="7" borderId="1" xfId="2" applyNumberFormat="1" applyFont="1" applyFill="1" applyBorder="1" applyAlignment="1">
      <alignment horizontal="right" vertical="center"/>
    </xf>
    <xf numFmtId="49" fontId="19" fillId="7" borderId="1" xfId="2" applyNumberFormat="1" applyFont="1" applyFill="1" applyBorder="1" applyAlignment="1">
      <alignment horizontal="center" vertical="center"/>
    </xf>
    <xf numFmtId="49" fontId="19" fillId="7" borderId="1" xfId="2" applyNumberFormat="1" applyFont="1" applyFill="1" applyBorder="1" applyAlignment="1">
      <alignment horizontal="left" vertical="center" wrapText="1"/>
    </xf>
    <xf numFmtId="165" fontId="19" fillId="7" borderId="1" xfId="2" applyNumberFormat="1" applyFont="1" applyFill="1" applyBorder="1" applyAlignment="1">
      <alignment horizontal="right" vertical="center"/>
    </xf>
    <xf numFmtId="49" fontId="19" fillId="3" borderId="1" xfId="2" applyNumberFormat="1" applyFont="1" applyFill="1" applyBorder="1" applyAlignment="1">
      <alignment horizontal="right" vertical="center"/>
    </xf>
    <xf numFmtId="49" fontId="19" fillId="3" borderId="1" xfId="2" applyNumberFormat="1" applyFont="1" applyFill="1" applyBorder="1" applyAlignment="1">
      <alignment horizontal="center" vertical="center"/>
    </xf>
    <xf numFmtId="49" fontId="19" fillId="3" borderId="1" xfId="2" applyNumberFormat="1" applyFont="1" applyFill="1" applyBorder="1" applyAlignment="1">
      <alignment horizontal="left" vertical="center" wrapText="1"/>
    </xf>
    <xf numFmtId="165" fontId="19" fillId="3" borderId="1" xfId="2" applyNumberFormat="1" applyFont="1" applyFill="1" applyBorder="1" applyAlignment="1">
      <alignment horizontal="right" vertical="center"/>
    </xf>
    <xf numFmtId="49" fontId="21" fillId="3" borderId="1" xfId="2" applyNumberFormat="1" applyFont="1" applyFill="1" applyBorder="1" applyAlignment="1">
      <alignment horizontal="right" vertical="center"/>
    </xf>
    <xf numFmtId="49" fontId="21" fillId="3" borderId="1" xfId="2" applyNumberFormat="1" applyFont="1" applyFill="1" applyBorder="1" applyAlignment="1">
      <alignment horizontal="center" vertical="center"/>
    </xf>
    <xf numFmtId="49" fontId="21" fillId="3" borderId="1" xfId="2" applyNumberFormat="1" applyFont="1" applyFill="1" applyBorder="1" applyAlignment="1">
      <alignment horizontal="left" vertical="center" wrapText="1"/>
    </xf>
    <xf numFmtId="165" fontId="21" fillId="3" borderId="1" xfId="2" applyNumberFormat="1" applyFont="1" applyFill="1" applyBorder="1" applyAlignment="1">
      <alignment horizontal="right" vertical="center"/>
    </xf>
    <xf numFmtId="0" fontId="12" fillId="0" borderId="1" xfId="2" applyFont="1" applyBorder="1" applyAlignment="1">
      <alignment vertical="center"/>
    </xf>
    <xf numFmtId="0" fontId="12" fillId="0" borderId="1" xfId="2" applyFont="1" applyBorder="1" applyAlignment="1">
      <alignment horizontal="right" vertical="center"/>
    </xf>
    <xf numFmtId="49" fontId="24" fillId="8" borderId="1" xfId="2" applyNumberFormat="1" applyFont="1" applyFill="1" applyBorder="1" applyAlignment="1">
      <alignment horizontal="left" vertical="center" wrapText="1"/>
    </xf>
    <xf numFmtId="165" fontId="24" fillId="8" borderId="1" xfId="2" applyNumberFormat="1" applyFont="1" applyFill="1" applyBorder="1" applyAlignment="1">
      <alignment horizontal="right" vertical="center"/>
    </xf>
    <xf numFmtId="0" fontId="12" fillId="0" borderId="0" xfId="2" applyFont="1" applyAlignment="1">
      <alignment vertical="center"/>
    </xf>
    <xf numFmtId="0" fontId="17" fillId="0" borderId="1" xfId="2" applyFont="1" applyBorder="1" applyAlignment="1">
      <alignment vertical="center"/>
    </xf>
    <xf numFmtId="49" fontId="19" fillId="0" borderId="1" xfId="2" applyNumberFormat="1" applyFont="1" applyBorder="1" applyAlignment="1">
      <alignment horizontal="right" vertical="center"/>
    </xf>
    <xf numFmtId="49" fontId="19" fillId="0" borderId="1" xfId="2" applyNumberFormat="1" applyFont="1" applyBorder="1" applyAlignment="1">
      <alignment horizontal="center" vertical="center"/>
    </xf>
    <xf numFmtId="49" fontId="19" fillId="0" borderId="1" xfId="2" applyNumberFormat="1" applyFont="1" applyBorder="1" applyAlignment="1">
      <alignment horizontal="left" vertical="center" wrapText="1"/>
    </xf>
    <xf numFmtId="165" fontId="19" fillId="0" borderId="1" xfId="2" applyNumberFormat="1" applyFont="1" applyBorder="1" applyAlignment="1">
      <alignment horizontal="right" vertical="center"/>
    </xf>
    <xf numFmtId="49" fontId="19" fillId="4" borderId="1" xfId="2" applyNumberFormat="1" applyFont="1" applyFill="1" applyBorder="1" applyAlignment="1">
      <alignment horizontal="right" vertical="center"/>
    </xf>
    <xf numFmtId="49" fontId="19" fillId="4" borderId="1" xfId="2" applyNumberFormat="1" applyFont="1" applyFill="1" applyBorder="1" applyAlignment="1">
      <alignment horizontal="center" vertical="center"/>
    </xf>
    <xf numFmtId="49" fontId="19" fillId="4" borderId="1" xfId="2" applyNumberFormat="1" applyFont="1" applyFill="1" applyBorder="1" applyAlignment="1">
      <alignment horizontal="left" vertical="center" wrapText="1"/>
    </xf>
    <xf numFmtId="165" fontId="19" fillId="4" borderId="1" xfId="2" applyNumberFormat="1" applyFont="1" applyFill="1" applyBorder="1" applyAlignment="1">
      <alignment horizontal="right" vertical="center"/>
    </xf>
    <xf numFmtId="49" fontId="21" fillId="4" borderId="1" xfId="2" applyNumberFormat="1" applyFont="1" applyFill="1" applyBorder="1" applyAlignment="1">
      <alignment horizontal="right" vertical="center"/>
    </xf>
    <xf numFmtId="49" fontId="21" fillId="4" borderId="1" xfId="2" applyNumberFormat="1" applyFont="1" applyFill="1" applyBorder="1" applyAlignment="1">
      <alignment horizontal="left" vertical="center" wrapText="1"/>
    </xf>
    <xf numFmtId="165" fontId="21" fillId="4" borderId="1" xfId="2" applyNumberFormat="1" applyFont="1" applyFill="1" applyBorder="1" applyAlignment="1">
      <alignment horizontal="right" vertical="center"/>
    </xf>
    <xf numFmtId="165" fontId="21" fillId="0" borderId="1" xfId="2" applyNumberFormat="1" applyFont="1" applyBorder="1" applyAlignment="1">
      <alignment horizontal="right" vertical="center"/>
    </xf>
    <xf numFmtId="0" fontId="19" fillId="9" borderId="1" xfId="2" applyFont="1" applyFill="1" applyBorder="1" applyAlignment="1">
      <alignment horizontal="right" vertical="center"/>
    </xf>
    <xf numFmtId="0" fontId="19" fillId="9" borderId="1" xfId="2" applyFont="1" applyFill="1" applyBorder="1" applyAlignment="1">
      <alignment horizontal="center" vertical="center"/>
    </xf>
    <xf numFmtId="49" fontId="19" fillId="9" borderId="1" xfId="2" applyNumberFormat="1" applyFont="1" applyFill="1" applyBorder="1" applyAlignment="1">
      <alignment horizontal="left" vertical="center" wrapText="1"/>
    </xf>
    <xf numFmtId="165" fontId="19" fillId="9" borderId="1" xfId="2" applyNumberFormat="1" applyFont="1" applyFill="1" applyBorder="1" applyAlignment="1">
      <alignment horizontal="right" vertical="center"/>
    </xf>
    <xf numFmtId="0" fontId="19" fillId="0" borderId="1" xfId="2" applyFont="1" applyBorder="1" applyAlignment="1">
      <alignment horizontal="right" vertical="center"/>
    </xf>
    <xf numFmtId="0" fontId="19" fillId="0" borderId="1" xfId="2" applyFont="1" applyBorder="1" applyAlignment="1">
      <alignment horizontal="center" vertical="center"/>
    </xf>
    <xf numFmtId="0" fontId="19" fillId="7" borderId="1" xfId="2" applyFont="1" applyFill="1" applyBorder="1" applyAlignment="1">
      <alignment horizontal="right" vertical="center"/>
    </xf>
    <xf numFmtId="0" fontId="19" fillId="7" borderId="1" xfId="2" applyFont="1" applyFill="1" applyBorder="1" applyAlignment="1">
      <alignment horizontal="center" vertical="center"/>
    </xf>
    <xf numFmtId="0" fontId="19" fillId="7" borderId="1" xfId="2" applyFont="1" applyFill="1" applyBorder="1" applyAlignment="1">
      <alignment horizontal="left" vertical="center" wrapText="1"/>
    </xf>
    <xf numFmtId="0" fontId="19" fillId="4" borderId="1" xfId="2" applyFont="1" applyFill="1" applyBorder="1" applyAlignment="1">
      <alignment horizontal="right" vertical="center"/>
    </xf>
    <xf numFmtId="0" fontId="19" fillId="4" borderId="1" xfId="2" applyFont="1" applyFill="1" applyBorder="1" applyAlignment="1">
      <alignment horizontal="center" vertical="center"/>
    </xf>
    <xf numFmtId="0" fontId="19" fillId="4" borderId="1" xfId="2" applyFont="1" applyFill="1" applyBorder="1" applyAlignment="1">
      <alignment horizontal="left" vertical="center" wrapText="1"/>
    </xf>
    <xf numFmtId="0" fontId="21" fillId="4" borderId="1" xfId="2" applyFont="1" applyFill="1" applyBorder="1" applyAlignment="1">
      <alignment horizontal="right" vertical="center"/>
    </xf>
    <xf numFmtId="0" fontId="21" fillId="4" borderId="1" xfId="2" applyFont="1" applyFill="1" applyBorder="1" applyAlignment="1">
      <alignment horizontal="center" vertical="center"/>
    </xf>
    <xf numFmtId="0" fontId="21" fillId="4" borderId="1" xfId="2" applyFont="1" applyFill="1" applyBorder="1" applyAlignment="1">
      <alignment horizontal="left" vertical="center" wrapText="1"/>
    </xf>
    <xf numFmtId="49" fontId="21" fillId="4" borderId="1" xfId="2" applyNumberFormat="1" applyFont="1" applyFill="1" applyBorder="1" applyAlignment="1">
      <alignment horizontal="center" vertical="center"/>
    </xf>
    <xf numFmtId="0" fontId="20" fillId="0" borderId="1" xfId="2" applyFont="1" applyBorder="1"/>
    <xf numFmtId="0" fontId="25" fillId="0" borderId="1" xfId="2" applyFont="1" applyBorder="1"/>
    <xf numFmtId="0" fontId="22" fillId="0" borderId="1" xfId="2" applyFont="1" applyBorder="1" applyAlignment="1">
      <alignment horizontal="center" vertical="center"/>
    </xf>
    <xf numFmtId="0" fontId="21" fillId="0" borderId="1" xfId="2" applyFont="1" applyBorder="1" applyAlignment="1">
      <alignment horizontal="right" vertical="center"/>
    </xf>
    <xf numFmtId="49" fontId="21" fillId="0" borderId="1" xfId="2" applyNumberFormat="1" applyFont="1" applyBorder="1" applyAlignment="1">
      <alignment horizontal="left" vertical="center" wrapText="1"/>
    </xf>
    <xf numFmtId="165" fontId="19" fillId="7" borderId="1" xfId="2" applyNumberFormat="1" applyFont="1" applyFill="1" applyBorder="1" applyAlignment="1">
      <alignment horizontal="right" vertical="center" wrapText="1"/>
    </xf>
    <xf numFmtId="165" fontId="19" fillId="4" borderId="1" xfId="2" applyNumberFormat="1" applyFont="1" applyFill="1" applyBorder="1" applyAlignment="1">
      <alignment horizontal="right" vertical="center" wrapText="1"/>
    </xf>
    <xf numFmtId="165" fontId="21" fillId="4" borderId="1" xfId="2" applyNumberFormat="1" applyFont="1" applyFill="1" applyBorder="1" applyAlignment="1">
      <alignment horizontal="right" vertical="center" wrapText="1"/>
    </xf>
    <xf numFmtId="165" fontId="25" fillId="0" borderId="1" xfId="2" applyNumberFormat="1" applyFont="1" applyBorder="1"/>
    <xf numFmtId="0" fontId="26" fillId="0" borderId="0" xfId="2" applyFont="1" applyAlignment="1">
      <alignment vertical="center"/>
    </xf>
    <xf numFmtId="0" fontId="19" fillId="0" borderId="1" xfId="2" applyFont="1" applyBorder="1" applyAlignment="1">
      <alignment vertical="center"/>
    </xf>
    <xf numFmtId="0" fontId="21" fillId="0" borderId="0" xfId="2" applyFont="1" applyAlignment="1">
      <alignment vertical="center"/>
    </xf>
    <xf numFmtId="0" fontId="19" fillId="3" borderId="1" xfId="2" applyFont="1" applyFill="1" applyBorder="1" applyAlignment="1">
      <alignment horizontal="center" vertical="center"/>
    </xf>
    <xf numFmtId="0" fontId="21" fillId="3" borderId="1" xfId="2" applyFont="1" applyFill="1" applyBorder="1" applyAlignment="1">
      <alignment horizontal="center" vertical="center"/>
    </xf>
    <xf numFmtId="0" fontId="16" fillId="2" borderId="1" xfId="2" applyFont="1" applyFill="1" applyBorder="1" applyAlignment="1">
      <alignment vertical="center"/>
    </xf>
    <xf numFmtId="0" fontId="17" fillId="0" borderId="1" xfId="2" applyFont="1" applyBorder="1" applyAlignment="1">
      <alignment horizontal="right" vertical="center"/>
    </xf>
    <xf numFmtId="0" fontId="25" fillId="0" borderId="1" xfId="2" applyFont="1" applyBorder="1" applyAlignment="1">
      <alignment vertical="center"/>
    </xf>
    <xf numFmtId="0" fontId="17" fillId="10" borderId="1" xfId="2" applyFont="1" applyFill="1" applyBorder="1" applyAlignment="1">
      <alignment vertical="center"/>
    </xf>
    <xf numFmtId="0" fontId="19" fillId="10" borderId="1" xfId="2" applyFont="1" applyFill="1" applyBorder="1" applyAlignment="1">
      <alignment horizontal="center" vertical="center"/>
    </xf>
    <xf numFmtId="49" fontId="19" fillId="10" borderId="1" xfId="2" applyNumberFormat="1" applyFont="1" applyFill="1" applyBorder="1" applyAlignment="1">
      <alignment horizontal="left" vertical="center" wrapText="1"/>
    </xf>
    <xf numFmtId="165" fontId="19" fillId="10" borderId="1" xfId="2" applyNumberFormat="1" applyFont="1" applyFill="1" applyBorder="1" applyAlignment="1">
      <alignment horizontal="right" vertical="center"/>
    </xf>
    <xf numFmtId="0" fontId="19" fillId="9" borderId="1" xfId="2" applyFont="1" applyFill="1" applyBorder="1" applyAlignment="1">
      <alignment vertical="center"/>
    </xf>
    <xf numFmtId="0" fontId="17" fillId="0" borderId="3" xfId="2" applyFont="1" applyBorder="1" applyAlignment="1">
      <alignment vertical="center"/>
    </xf>
    <xf numFmtId="0" fontId="19" fillId="0" borderId="3" xfId="2" applyFont="1" applyBorder="1" applyAlignment="1">
      <alignment vertical="center"/>
    </xf>
    <xf numFmtId="0" fontId="19" fillId="0" borderId="3" xfId="2" applyFont="1" applyBorder="1" applyAlignment="1">
      <alignment horizontal="center" vertical="center"/>
    </xf>
    <xf numFmtId="49" fontId="19" fillId="0" borderId="3" xfId="2" applyNumberFormat="1" applyFont="1" applyBorder="1" applyAlignment="1">
      <alignment horizontal="left" vertical="center" wrapText="1"/>
    </xf>
    <xf numFmtId="165" fontId="24" fillId="8" borderId="3" xfId="2" applyNumberFormat="1" applyFont="1" applyFill="1" applyBorder="1" applyAlignment="1">
      <alignment horizontal="right" vertical="center"/>
    </xf>
    <xf numFmtId="165" fontId="19" fillId="12" borderId="1" xfId="2" applyNumberFormat="1" applyFont="1" applyFill="1" applyBorder="1" applyAlignment="1">
      <alignment horizontal="right" vertical="center"/>
    </xf>
    <xf numFmtId="3" fontId="22" fillId="4" borderId="0" xfId="2" applyNumberFormat="1" applyFont="1" applyFill="1" applyAlignment="1">
      <alignment horizontal="center" vertical="center"/>
    </xf>
    <xf numFmtId="0" fontId="16" fillId="2" borderId="0" xfId="2" applyFont="1" applyFill="1" applyAlignment="1">
      <alignment vertical="center"/>
    </xf>
    <xf numFmtId="165" fontId="22" fillId="4" borderId="0" xfId="2" applyNumberFormat="1" applyFont="1" applyFill="1" applyAlignment="1">
      <alignment horizontal="center" vertical="center"/>
    </xf>
    <xf numFmtId="49" fontId="19" fillId="6" borderId="8" xfId="2" applyNumberFormat="1" applyFont="1" applyFill="1" applyBorder="1" applyAlignment="1">
      <alignment horizontal="center" vertical="center"/>
    </xf>
    <xf numFmtId="0" fontId="19" fillId="10" borderId="8" xfId="2" applyFont="1" applyFill="1" applyBorder="1" applyAlignment="1">
      <alignment vertical="center"/>
    </xf>
    <xf numFmtId="49" fontId="19" fillId="6" borderId="8" xfId="2" applyNumberFormat="1" applyFont="1" applyFill="1" applyBorder="1" applyAlignment="1">
      <alignment vertical="center"/>
    </xf>
    <xf numFmtId="165" fontId="19" fillId="6" borderId="8" xfId="2" applyNumberFormat="1" applyFont="1" applyFill="1" applyBorder="1" applyAlignment="1">
      <alignment horizontal="right" vertical="center" wrapText="1"/>
    </xf>
    <xf numFmtId="49" fontId="19" fillId="7" borderId="1" xfId="2" applyNumberFormat="1" applyFont="1" applyFill="1" applyBorder="1" applyAlignment="1">
      <alignment vertical="center"/>
    </xf>
    <xf numFmtId="0" fontId="21" fillId="0" borderId="1" xfId="2" applyFont="1" applyBorder="1" applyAlignment="1">
      <alignment vertical="center"/>
    </xf>
    <xf numFmtId="49" fontId="21" fillId="0" borderId="1" xfId="2" applyNumberFormat="1" applyFont="1" applyBorder="1" applyAlignment="1">
      <alignment horizontal="right" vertical="center"/>
    </xf>
    <xf numFmtId="0" fontId="27" fillId="0" borderId="0" xfId="2" applyFont="1" applyAlignment="1">
      <alignment vertical="center"/>
    </xf>
    <xf numFmtId="0" fontId="28" fillId="0" borderId="0" xfId="2" applyFont="1" applyAlignment="1">
      <alignment vertical="center"/>
    </xf>
    <xf numFmtId="165" fontId="19" fillId="4" borderId="1" xfId="2" applyNumberFormat="1" applyFont="1" applyFill="1" applyBorder="1" applyAlignment="1">
      <alignment vertical="center"/>
    </xf>
    <xf numFmtId="165" fontId="21" fillId="4" borderId="1" xfId="2" applyNumberFormat="1" applyFont="1" applyFill="1" applyBorder="1" applyAlignment="1">
      <alignment vertical="center"/>
    </xf>
    <xf numFmtId="0" fontId="24" fillId="0" borderId="0" xfId="2" applyFont="1" applyAlignment="1">
      <alignment vertical="center"/>
    </xf>
    <xf numFmtId="0" fontId="21" fillId="0" borderId="1" xfId="2" applyFont="1" applyBorder="1" applyAlignment="1">
      <alignment vertical="center" wrapText="1"/>
    </xf>
    <xf numFmtId="0" fontId="19" fillId="0" borderId="1" xfId="2" applyFont="1" applyBorder="1" applyAlignment="1">
      <alignment vertical="center" wrapText="1"/>
    </xf>
    <xf numFmtId="49" fontId="21" fillId="4" borderId="1" xfId="2" applyNumberFormat="1" applyFont="1" applyFill="1" applyBorder="1" applyAlignment="1">
      <alignment horizontal="left" vertical="center"/>
    </xf>
    <xf numFmtId="49" fontId="19" fillId="4" borderId="1" xfId="2" applyNumberFormat="1" applyFont="1" applyFill="1" applyBorder="1" applyAlignment="1">
      <alignment horizontal="left" vertical="center"/>
    </xf>
    <xf numFmtId="49" fontId="21" fillId="0" borderId="1" xfId="2" applyNumberFormat="1" applyFont="1" applyBorder="1" applyAlignment="1">
      <alignment horizontal="left" vertical="center"/>
    </xf>
    <xf numFmtId="0" fontId="17" fillId="9" borderId="1" xfId="2" applyFont="1" applyFill="1" applyBorder="1" applyAlignment="1">
      <alignment vertical="center"/>
    </xf>
    <xf numFmtId="49" fontId="19" fillId="9" borderId="1" xfId="2" applyNumberFormat="1" applyFont="1" applyFill="1" applyBorder="1" applyAlignment="1">
      <alignment horizontal="left" vertical="center"/>
    </xf>
    <xf numFmtId="49" fontId="19" fillId="0" borderId="1" xfId="2" applyNumberFormat="1" applyFont="1" applyBorder="1" applyAlignment="1">
      <alignment horizontal="left" vertical="center"/>
    </xf>
    <xf numFmtId="49" fontId="19" fillId="0" borderId="1" xfId="2" applyNumberFormat="1" applyFont="1" applyBorder="1" applyAlignment="1">
      <alignment vertical="center"/>
    </xf>
    <xf numFmtId="49" fontId="21" fillId="0" borderId="1" xfId="2" applyNumberFormat="1" applyFont="1" applyBorder="1" applyAlignment="1">
      <alignment vertical="center"/>
    </xf>
    <xf numFmtId="49" fontId="19" fillId="6" borderId="1" xfId="2" applyNumberFormat="1" applyFont="1" applyFill="1" applyBorder="1" applyAlignment="1">
      <alignment horizontal="center" vertical="center"/>
    </xf>
    <xf numFmtId="0" fontId="19" fillId="6" borderId="1" xfId="2" applyFont="1" applyFill="1" applyBorder="1" applyAlignment="1">
      <alignment horizontal="right" vertical="center"/>
    </xf>
    <xf numFmtId="49" fontId="19" fillId="6" borderId="1" xfId="2" applyNumberFormat="1" applyFont="1" applyFill="1" applyBorder="1" applyAlignment="1">
      <alignment horizontal="right" vertical="center"/>
    </xf>
    <xf numFmtId="49" fontId="19" fillId="6" borderId="1" xfId="2" applyNumberFormat="1" applyFont="1" applyFill="1" applyBorder="1" applyAlignment="1">
      <alignment vertical="center"/>
    </xf>
    <xf numFmtId="49" fontId="19" fillId="7" borderId="1" xfId="2" applyNumberFormat="1" applyFont="1" applyFill="1" applyBorder="1" applyAlignment="1">
      <alignment vertical="center" wrapText="1"/>
    </xf>
    <xf numFmtId="49" fontId="19" fillId="0" borderId="1" xfId="2" applyNumberFormat="1" applyFont="1" applyBorder="1" applyAlignment="1">
      <alignment vertical="center" wrapText="1"/>
    </xf>
    <xf numFmtId="49" fontId="19" fillId="4" borderId="1" xfId="2" applyNumberFormat="1" applyFont="1" applyFill="1" applyBorder="1" applyAlignment="1">
      <alignment vertical="center"/>
    </xf>
    <xf numFmtId="49" fontId="21" fillId="4" borderId="1" xfId="2" applyNumberFormat="1" applyFont="1" applyFill="1" applyBorder="1" applyAlignment="1">
      <alignment vertical="center"/>
    </xf>
    <xf numFmtId="0" fontId="24" fillId="0" borderId="1" xfId="2" applyFont="1" applyBorder="1" applyAlignment="1">
      <alignment vertical="center"/>
    </xf>
    <xf numFmtId="0" fontId="24" fillId="4" borderId="1" xfId="2" applyFont="1" applyFill="1" applyBorder="1" applyAlignment="1">
      <alignment horizontal="center" vertical="center"/>
    </xf>
    <xf numFmtId="165" fontId="24" fillId="5" borderId="1" xfId="2" applyNumberFormat="1" applyFont="1" applyFill="1" applyBorder="1" applyAlignment="1">
      <alignment horizontal="right" vertical="center" wrapText="1"/>
    </xf>
    <xf numFmtId="0" fontId="24" fillId="2" borderId="0" xfId="2" applyFont="1" applyFill="1" applyAlignment="1">
      <alignment vertical="center"/>
    </xf>
    <xf numFmtId="0" fontId="29" fillId="2" borderId="0" xfId="2" applyFont="1" applyFill="1" applyAlignment="1">
      <alignment vertical="center"/>
    </xf>
    <xf numFmtId="0" fontId="17" fillId="2" borderId="0" xfId="2" applyFont="1" applyFill="1" applyAlignment="1">
      <alignment vertical="center"/>
    </xf>
    <xf numFmtId="49" fontId="24" fillId="5" borderId="1" xfId="2" applyNumberFormat="1" applyFont="1" applyFill="1" applyBorder="1" applyAlignment="1">
      <alignment horizontal="right" vertical="center"/>
    </xf>
    <xf numFmtId="49" fontId="24" fillId="5" borderId="1" xfId="2" applyNumberFormat="1" applyFont="1" applyFill="1" applyBorder="1" applyAlignment="1">
      <alignment vertical="center"/>
    </xf>
    <xf numFmtId="165" fontId="24" fillId="8" borderId="1" xfId="2" applyNumberFormat="1" applyFont="1" applyFill="1" applyBorder="1" applyAlignment="1">
      <alignment horizontal="right" vertical="center" wrapText="1"/>
    </xf>
    <xf numFmtId="165" fontId="30" fillId="6" borderId="1" xfId="2" applyNumberFormat="1" applyFont="1" applyFill="1" applyBorder="1" applyAlignment="1">
      <alignment horizontal="right" vertical="center" wrapText="1"/>
    </xf>
    <xf numFmtId="165" fontId="21" fillId="0" borderId="1" xfId="2" applyNumberFormat="1" applyFont="1" applyBorder="1" applyAlignment="1">
      <alignment vertical="center"/>
    </xf>
    <xf numFmtId="165" fontId="19" fillId="0" borderId="1" xfId="2" applyNumberFormat="1" applyFont="1" applyBorder="1" applyAlignment="1">
      <alignment vertical="center"/>
    </xf>
    <xf numFmtId="165" fontId="19" fillId="7" borderId="1" xfId="2" applyNumberFormat="1" applyFont="1" applyFill="1" applyBorder="1" applyAlignment="1">
      <alignment vertical="center"/>
    </xf>
    <xf numFmtId="0" fontId="19" fillId="10" borderId="1" xfId="2" applyFont="1" applyFill="1" applyBorder="1" applyAlignment="1">
      <alignment vertical="center"/>
    </xf>
    <xf numFmtId="165" fontId="19" fillId="6" borderId="1" xfId="2" applyNumberFormat="1" applyFont="1" applyFill="1" applyBorder="1" applyAlignment="1">
      <alignment vertical="center"/>
    </xf>
    <xf numFmtId="165" fontId="19" fillId="6" borderId="1" xfId="2" applyNumberFormat="1" applyFont="1" applyFill="1" applyBorder="1" applyAlignment="1">
      <alignment horizontal="right" vertical="center"/>
    </xf>
    <xf numFmtId="0" fontId="20" fillId="10" borderId="1" xfId="2" applyFont="1" applyFill="1" applyBorder="1" applyAlignment="1">
      <alignment horizontal="center" vertical="center"/>
    </xf>
    <xf numFmtId="49" fontId="21" fillId="10" borderId="1" xfId="2" applyNumberFormat="1" applyFont="1" applyFill="1" applyBorder="1" applyAlignment="1">
      <alignment horizontal="right" vertical="center"/>
    </xf>
    <xf numFmtId="0" fontId="21" fillId="10" borderId="1" xfId="2" applyFont="1" applyFill="1" applyBorder="1" applyAlignment="1">
      <alignment vertical="center"/>
    </xf>
    <xf numFmtId="0" fontId="20" fillId="0" borderId="1" xfId="2" applyFont="1" applyBorder="1" applyAlignment="1">
      <alignment horizontal="center" vertical="center"/>
    </xf>
    <xf numFmtId="0" fontId="20" fillId="2" borderId="1" xfId="2" applyFont="1" applyFill="1" applyBorder="1" applyAlignment="1">
      <alignment horizontal="center" vertical="center"/>
    </xf>
    <xf numFmtId="0" fontId="25" fillId="2" borderId="1" xfId="2" applyFont="1" applyFill="1" applyBorder="1" applyAlignment="1">
      <alignment horizontal="center" vertical="center"/>
    </xf>
    <xf numFmtId="0" fontId="30" fillId="2" borderId="1" xfId="2" applyFont="1" applyFill="1" applyBorder="1" applyAlignment="1">
      <alignment horizontal="center" vertical="center"/>
    </xf>
    <xf numFmtId="49" fontId="24" fillId="3" borderId="1" xfId="2" applyNumberFormat="1" applyFont="1" applyFill="1" applyBorder="1" applyAlignment="1">
      <alignment horizontal="right" vertical="center"/>
    </xf>
    <xf numFmtId="49" fontId="19" fillId="0" borderId="8" xfId="2" applyNumberFormat="1" applyFont="1" applyBorder="1" applyAlignment="1">
      <alignment horizontal="center" vertical="center"/>
    </xf>
    <xf numFmtId="49" fontId="19" fillId="0" borderId="8" xfId="2" applyNumberFormat="1" applyFont="1" applyBorder="1" applyAlignment="1">
      <alignment horizontal="right" vertical="center"/>
    </xf>
    <xf numFmtId="0" fontId="19" fillId="0" borderId="8" xfId="2" applyFont="1" applyBorder="1" applyAlignment="1">
      <alignment vertical="center"/>
    </xf>
    <xf numFmtId="49" fontId="19" fillId="0" borderId="8" xfId="2" applyNumberFormat="1" applyFont="1" applyBorder="1" applyAlignment="1">
      <alignment vertical="center"/>
    </xf>
    <xf numFmtId="49" fontId="21" fillId="0" borderId="8" xfId="2" applyNumberFormat="1" applyFont="1" applyBorder="1" applyAlignment="1">
      <alignment horizontal="center" vertical="center"/>
    </xf>
    <xf numFmtId="0" fontId="19" fillId="2" borderId="1" xfId="2" applyFont="1" applyFill="1" applyBorder="1" applyAlignment="1">
      <alignment vertical="center"/>
    </xf>
    <xf numFmtId="0" fontId="21" fillId="2" borderId="1" xfId="2" applyFont="1" applyFill="1" applyBorder="1" applyAlignment="1">
      <alignment vertical="center"/>
    </xf>
    <xf numFmtId="0" fontId="21" fillId="2" borderId="3" xfId="2" applyFont="1" applyFill="1" applyBorder="1" applyAlignment="1">
      <alignment vertical="center"/>
    </xf>
    <xf numFmtId="49" fontId="19" fillId="0" borderId="3" xfId="2" applyNumberFormat="1" applyFont="1" applyBorder="1" applyAlignment="1">
      <alignment horizontal="right" vertical="center"/>
    </xf>
    <xf numFmtId="165" fontId="19" fillId="4" borderId="3" xfId="2" applyNumberFormat="1" applyFont="1" applyFill="1" applyBorder="1" applyAlignment="1">
      <alignment horizontal="right" vertical="center"/>
    </xf>
    <xf numFmtId="0" fontId="21" fillId="0" borderId="3" xfId="2" applyFont="1" applyBorder="1" applyAlignment="1">
      <alignment vertical="center"/>
    </xf>
    <xf numFmtId="165" fontId="21" fillId="4" borderId="3" xfId="2" applyNumberFormat="1" applyFont="1" applyFill="1" applyBorder="1" applyAlignment="1">
      <alignment horizontal="right" vertical="center"/>
    </xf>
    <xf numFmtId="0" fontId="24" fillId="2" borderId="3" xfId="2" applyFont="1" applyFill="1" applyBorder="1" applyAlignment="1">
      <alignment vertical="center"/>
    </xf>
    <xf numFmtId="49" fontId="24" fillId="3" borderId="3" xfId="2" applyNumberFormat="1" applyFont="1" applyFill="1" applyBorder="1" applyAlignment="1">
      <alignment horizontal="right" vertical="center"/>
    </xf>
    <xf numFmtId="49" fontId="24" fillId="5" borderId="3" xfId="2" applyNumberFormat="1" applyFont="1" applyFill="1" applyBorder="1" applyAlignment="1">
      <alignment horizontal="right" vertical="center"/>
    </xf>
    <xf numFmtId="49" fontId="24" fillId="5" borderId="3" xfId="2" applyNumberFormat="1" applyFont="1" applyFill="1" applyBorder="1" applyAlignment="1">
      <alignment vertical="center" wrapText="1"/>
    </xf>
    <xf numFmtId="165" fontId="21" fillId="0" borderId="0" xfId="2" applyNumberFormat="1" applyFont="1" applyAlignment="1">
      <alignment horizontal="center" vertical="center"/>
    </xf>
    <xf numFmtId="165" fontId="19" fillId="4" borderId="27" xfId="2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vertical="center" wrapText="1"/>
    </xf>
    <xf numFmtId="0" fontId="8" fillId="2" borderId="1" xfId="2" applyFont="1" applyFill="1" applyBorder="1" applyAlignment="1">
      <alignment vertical="center" wrapText="1"/>
    </xf>
    <xf numFmtId="3" fontId="15" fillId="0" borderId="0" xfId="2" applyNumberFormat="1" applyFont="1" applyAlignment="1">
      <alignment vertical="center"/>
    </xf>
    <xf numFmtId="0" fontId="22" fillId="6" borderId="8" xfId="2" applyFont="1" applyFill="1" applyBorder="1" applyAlignment="1">
      <alignment horizontal="center" vertical="center" wrapText="1"/>
    </xf>
    <xf numFmtId="165" fontId="19" fillId="6" borderId="8" xfId="3" applyNumberFormat="1" applyFont="1" applyFill="1" applyBorder="1" applyAlignment="1">
      <alignment horizontal="center" vertical="center" wrapText="1"/>
    </xf>
    <xf numFmtId="49" fontId="19" fillId="6" borderId="1" xfId="2" applyNumberFormat="1" applyFont="1" applyFill="1" applyBorder="1" applyAlignment="1">
      <alignment horizontal="left" vertical="center"/>
    </xf>
    <xf numFmtId="0" fontId="22" fillId="3" borderId="8" xfId="2" applyFont="1" applyFill="1" applyBorder="1" applyAlignment="1">
      <alignment horizontal="center" vertical="center" wrapText="1"/>
    </xf>
    <xf numFmtId="0" fontId="19" fillId="3" borderId="8" xfId="2" applyFont="1" applyFill="1" applyBorder="1" applyAlignment="1">
      <alignment horizontal="left" vertical="center" wrapText="1"/>
    </xf>
    <xf numFmtId="0" fontId="22" fillId="3" borderId="8" xfId="3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vertical="center"/>
    </xf>
    <xf numFmtId="0" fontId="21" fillId="0" borderId="1" xfId="4" applyFont="1" applyBorder="1" applyAlignment="1">
      <alignment vertical="center" wrapText="1"/>
    </xf>
    <xf numFmtId="0" fontId="19" fillId="0" borderId="1" xfId="4" applyFont="1" applyBorder="1" applyAlignment="1">
      <alignment vertical="center" wrapText="1"/>
    </xf>
    <xf numFmtId="49" fontId="21" fillId="4" borderId="1" xfId="4" applyNumberFormat="1" applyFont="1" applyFill="1" applyBorder="1" applyAlignment="1">
      <alignment horizontal="left" vertical="center"/>
    </xf>
    <xf numFmtId="0" fontId="21" fillId="4" borderId="1" xfId="4" applyFont="1" applyFill="1" applyBorder="1" applyAlignment="1">
      <alignment horizontal="right" vertical="center"/>
    </xf>
    <xf numFmtId="49" fontId="21" fillId="0" borderId="1" xfId="4" applyNumberFormat="1" applyFont="1" applyBorder="1" applyAlignment="1">
      <alignment horizontal="left" vertical="center"/>
    </xf>
    <xf numFmtId="0" fontId="21" fillId="0" borderId="1" xfId="4" applyFont="1" applyBorder="1" applyAlignment="1">
      <alignment horizontal="right" vertical="center"/>
    </xf>
    <xf numFmtId="0" fontId="19" fillId="9" borderId="1" xfId="2" applyFont="1" applyFill="1" applyBorder="1"/>
    <xf numFmtId="0" fontId="19" fillId="0" borderId="1" xfId="2" applyFont="1" applyBorder="1"/>
    <xf numFmtId="0" fontId="19" fillId="0" borderId="1" xfId="4" applyFont="1" applyBorder="1" applyAlignment="1">
      <alignment horizontal="right" vertical="center"/>
    </xf>
    <xf numFmtId="49" fontId="19" fillId="0" borderId="1" xfId="4" applyNumberFormat="1" applyFont="1" applyBorder="1" applyAlignment="1">
      <alignment horizontal="left" vertical="center"/>
    </xf>
    <xf numFmtId="49" fontId="21" fillId="4" borderId="1" xfId="4" applyNumberFormat="1" applyFont="1" applyFill="1" applyBorder="1" applyAlignment="1">
      <alignment vertical="center"/>
    </xf>
    <xf numFmtId="0" fontId="14" fillId="2" borderId="0" xfId="2" applyFont="1" applyFill="1" applyAlignment="1">
      <alignment vertical="center"/>
    </xf>
    <xf numFmtId="49" fontId="22" fillId="0" borderId="1" xfId="2" applyNumberFormat="1" applyFont="1" applyBorder="1" applyAlignment="1">
      <alignment horizontal="right" vertical="center"/>
    </xf>
    <xf numFmtId="0" fontId="14" fillId="10" borderId="1" xfId="2" applyFont="1" applyFill="1" applyBorder="1" applyAlignment="1">
      <alignment horizontal="center" vertical="center"/>
    </xf>
    <xf numFmtId="49" fontId="14" fillId="6" borderId="1" xfId="2" applyNumberFormat="1" applyFont="1" applyFill="1" applyBorder="1" applyAlignment="1">
      <alignment horizontal="right" vertical="center"/>
    </xf>
    <xf numFmtId="0" fontId="19" fillId="2" borderId="3" xfId="2" applyFont="1" applyFill="1" applyBorder="1" applyAlignment="1">
      <alignment vertical="center"/>
    </xf>
    <xf numFmtId="0" fontId="22" fillId="10" borderId="18" xfId="1" applyFont="1" applyFill="1" applyBorder="1" applyAlignment="1">
      <alignment horizontal="center" vertical="center" wrapText="1"/>
    </xf>
    <xf numFmtId="165" fontId="22" fillId="6" borderId="24" xfId="2" applyNumberFormat="1" applyFont="1" applyFill="1" applyBorder="1" applyAlignment="1">
      <alignment horizontal="right" vertical="center" wrapText="1"/>
    </xf>
    <xf numFmtId="49" fontId="19" fillId="0" borderId="18" xfId="7" applyNumberFormat="1" applyFont="1" applyBorder="1" applyAlignment="1">
      <alignment vertical="center" wrapText="1"/>
    </xf>
    <xf numFmtId="165" fontId="19" fillId="0" borderId="24" xfId="7" applyNumberFormat="1" applyFont="1" applyBorder="1" applyAlignment="1">
      <alignment horizontal="right" vertical="center"/>
    </xf>
    <xf numFmtId="49" fontId="21" fillId="0" borderId="18" xfId="7" applyNumberFormat="1" applyFont="1" applyBorder="1" applyAlignment="1">
      <alignment vertical="center" wrapText="1"/>
    </xf>
    <xf numFmtId="165" fontId="21" fillId="0" borderId="24" xfId="7" applyNumberFormat="1" applyFont="1" applyBorder="1" applyAlignment="1">
      <alignment horizontal="right" vertical="center"/>
    </xf>
    <xf numFmtId="49" fontId="19" fillId="0" borderId="18" xfId="7" applyNumberFormat="1" applyFont="1" applyBorder="1" applyAlignment="1">
      <alignment vertical="center"/>
    </xf>
    <xf numFmtId="49" fontId="21" fillId="0" borderId="19" xfId="7" applyNumberFormat="1" applyFont="1" applyBorder="1" applyAlignment="1">
      <alignment vertical="center"/>
    </xf>
    <xf numFmtId="49" fontId="21" fillId="0" borderId="19" xfId="7" applyNumberFormat="1" applyFont="1" applyBorder="1" applyAlignment="1">
      <alignment vertical="center" wrapText="1"/>
    </xf>
    <xf numFmtId="49" fontId="19" fillId="0" borderId="19" xfId="7" applyNumberFormat="1" applyFont="1" applyBorder="1" applyAlignment="1">
      <alignment vertical="center"/>
    </xf>
    <xf numFmtId="49" fontId="19" fillId="0" borderId="19" xfId="7" applyNumberFormat="1" applyFont="1" applyBorder="1" applyAlignment="1">
      <alignment vertical="center" wrapText="1"/>
    </xf>
    <xf numFmtId="165" fontId="21" fillId="0" borderId="25" xfId="7" applyNumberFormat="1" applyFont="1" applyBorder="1" applyAlignment="1">
      <alignment horizontal="right" vertical="center"/>
    </xf>
    <xf numFmtId="165" fontId="21" fillId="0" borderId="1" xfId="7" applyNumberFormat="1" applyFont="1" applyBorder="1" applyAlignment="1">
      <alignment horizontal="right" vertical="center"/>
    </xf>
    <xf numFmtId="165" fontId="19" fillId="0" borderId="1" xfId="7" applyNumberFormat="1" applyFont="1" applyBorder="1" applyAlignment="1">
      <alignment horizontal="right" vertical="center"/>
    </xf>
    <xf numFmtId="49" fontId="21" fillId="0" borderId="1" xfId="7" applyNumberFormat="1" applyFont="1" applyBorder="1" applyAlignment="1">
      <alignment vertical="center" wrapText="1"/>
    </xf>
    <xf numFmtId="0" fontId="22" fillId="0" borderId="8" xfId="2" applyFont="1" applyBorder="1" applyAlignment="1">
      <alignment horizontal="center" vertical="center" wrapText="1"/>
    </xf>
    <xf numFmtId="0" fontId="21" fillId="0" borderId="3" xfId="2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left" vertical="center" wrapText="1"/>
    </xf>
    <xf numFmtId="44" fontId="21" fillId="0" borderId="3" xfId="2" applyNumberFormat="1" applyFont="1" applyBorder="1" applyAlignment="1">
      <alignment horizontal="right" vertical="center"/>
    </xf>
    <xf numFmtId="44" fontId="19" fillId="10" borderId="1" xfId="2" applyNumberFormat="1" applyFont="1" applyFill="1" applyBorder="1" applyAlignment="1">
      <alignment horizontal="left" vertical="center" wrapText="1"/>
    </xf>
    <xf numFmtId="44" fontId="19" fillId="9" borderId="1" xfId="2" applyNumberFormat="1" applyFont="1" applyFill="1" applyBorder="1" applyAlignment="1">
      <alignment horizontal="left" vertical="center" wrapText="1"/>
    </xf>
    <xf numFmtId="44" fontId="19" fillId="0" borderId="1" xfId="2" applyNumberFormat="1" applyFont="1" applyBorder="1" applyAlignment="1">
      <alignment horizontal="left" vertical="center" wrapText="1"/>
    </xf>
    <xf numFmtId="44" fontId="19" fillId="0" borderId="1" xfId="2" applyNumberFormat="1" applyFont="1" applyBorder="1" applyAlignment="1">
      <alignment horizontal="right" vertical="center"/>
    </xf>
    <xf numFmtId="44" fontId="19" fillId="0" borderId="3" xfId="2" applyNumberFormat="1" applyFont="1" applyBorder="1" applyAlignment="1">
      <alignment horizontal="left" vertical="center" wrapText="1"/>
    </xf>
    <xf numFmtId="165" fontId="20" fillId="9" borderId="1" xfId="2" applyNumberFormat="1" applyFont="1" applyFill="1" applyBorder="1" applyAlignment="1">
      <alignment horizontal="right" vertical="center"/>
    </xf>
    <xf numFmtId="165" fontId="20" fillId="0" borderId="1" xfId="2" applyNumberFormat="1" applyFont="1" applyBorder="1" applyAlignment="1">
      <alignment horizontal="right" vertical="center"/>
    </xf>
    <xf numFmtId="165" fontId="25" fillId="0" borderId="1" xfId="2" applyNumberFormat="1" applyFont="1" applyBorder="1" applyAlignment="1">
      <alignment horizontal="right" vertical="center"/>
    </xf>
    <xf numFmtId="3" fontId="23" fillId="0" borderId="0" xfId="4" applyNumberFormat="1" applyFont="1" applyAlignment="1">
      <alignment horizontal="left"/>
    </xf>
    <xf numFmtId="3" fontId="22" fillId="2" borderId="0" xfId="4" applyNumberFormat="1" applyFont="1" applyFill="1" applyAlignment="1">
      <alignment vertical="center"/>
    </xf>
    <xf numFmtId="165" fontId="22" fillId="2" borderId="0" xfId="4" applyNumberFormat="1" applyFont="1" applyFill="1" applyAlignment="1">
      <alignment vertical="center"/>
    </xf>
    <xf numFmtId="3" fontId="22" fillId="0" borderId="0" xfId="4" applyNumberFormat="1" applyFont="1"/>
    <xf numFmtId="0" fontId="19" fillId="3" borderId="1" xfId="4" applyFont="1" applyFill="1" applyBorder="1" applyAlignment="1">
      <alignment horizontal="center" vertical="center" wrapText="1"/>
    </xf>
    <xf numFmtId="165" fontId="19" fillId="0" borderId="1" xfId="4" applyNumberFormat="1" applyFont="1" applyBorder="1" applyAlignment="1">
      <alignment horizontal="right" vertical="center" wrapText="1"/>
    </xf>
    <xf numFmtId="3" fontId="19" fillId="0" borderId="0" xfId="4" applyNumberFormat="1" applyFont="1"/>
    <xf numFmtId="3" fontId="22" fillId="15" borderId="1" xfId="4" applyNumberFormat="1" applyFont="1" applyFill="1" applyBorder="1" applyAlignment="1">
      <alignment horizontal="left" vertical="center"/>
    </xf>
    <xf numFmtId="3" fontId="22" fillId="15" borderId="1" xfId="4" applyNumberFormat="1" applyFont="1" applyFill="1" applyBorder="1" applyAlignment="1">
      <alignment horizontal="left" vertical="center" wrapText="1"/>
    </xf>
    <xf numFmtId="165" fontId="22" fillId="16" borderId="1" xfId="4" applyNumberFormat="1" applyFont="1" applyFill="1" applyBorder="1" applyAlignment="1">
      <alignment horizontal="right" vertical="center" wrapText="1"/>
    </xf>
    <xf numFmtId="3" fontId="24" fillId="5" borderId="1" xfId="4" applyNumberFormat="1" applyFont="1" applyFill="1" applyBorder="1" applyAlignment="1">
      <alignment horizontal="left" vertical="center"/>
    </xf>
    <xf numFmtId="49" fontId="24" fillId="8" borderId="1" xfId="4" applyNumberFormat="1" applyFont="1" applyFill="1" applyBorder="1" applyAlignment="1">
      <alignment horizontal="left" vertical="center" wrapText="1"/>
    </xf>
    <xf numFmtId="165" fontId="24" fillId="8" borderId="1" xfId="4" applyNumberFormat="1" applyFont="1" applyFill="1" applyBorder="1" applyAlignment="1">
      <alignment horizontal="right" vertical="center" wrapText="1"/>
    </xf>
    <xf numFmtId="3" fontId="24" fillId="0" borderId="0" xfId="4" applyNumberFormat="1" applyFont="1"/>
    <xf numFmtId="0" fontId="19" fillId="6" borderId="1" xfId="4" applyFont="1" applyFill="1" applyBorder="1" applyAlignment="1">
      <alignment horizontal="center" vertical="center"/>
    </xf>
    <xf numFmtId="49" fontId="19" fillId="6" borderId="1" xfId="4" applyNumberFormat="1" applyFont="1" applyFill="1" applyBorder="1" applyAlignment="1">
      <alignment vertical="center"/>
    </xf>
    <xf numFmtId="165" fontId="19" fillId="10" borderId="1" xfId="4" applyNumberFormat="1" applyFont="1" applyFill="1" applyBorder="1" applyAlignment="1">
      <alignment horizontal="right" vertical="center" wrapText="1"/>
    </xf>
    <xf numFmtId="3" fontId="19" fillId="0" borderId="0" xfId="4" applyNumberFormat="1" applyFont="1" applyAlignment="1">
      <alignment horizontal="center" vertical="center" wrapText="1"/>
    </xf>
    <xf numFmtId="3" fontId="21" fillId="0" borderId="0" xfId="4" applyNumberFormat="1" applyFont="1"/>
    <xf numFmtId="3" fontId="23" fillId="0" borderId="0" xfId="4" applyNumberFormat="1" applyFont="1"/>
    <xf numFmtId="3" fontId="21" fillId="0" borderId="0" xfId="4" applyNumberFormat="1" applyFont="1" applyAlignment="1">
      <alignment horizontal="center" vertical="center" wrapText="1"/>
    </xf>
    <xf numFmtId="3" fontId="12" fillId="0" borderId="0" xfId="4" applyNumberFormat="1" applyFont="1"/>
    <xf numFmtId="3" fontId="31" fillId="0" borderId="0" xfId="4" applyNumberFormat="1" applyFont="1"/>
    <xf numFmtId="3" fontId="32" fillId="0" borderId="0" xfId="4" applyNumberFormat="1" applyFont="1"/>
    <xf numFmtId="3" fontId="19" fillId="0" borderId="0" xfId="4" applyNumberFormat="1" applyFont="1" applyAlignment="1">
      <alignment vertical="center"/>
    </xf>
    <xf numFmtId="3" fontId="21" fillId="0" borderId="0" xfId="4" applyNumberFormat="1" applyFont="1" applyAlignment="1">
      <alignment vertical="center"/>
    </xf>
    <xf numFmtId="3" fontId="22" fillId="0" borderId="0" xfId="4" applyNumberFormat="1" applyFont="1" applyAlignment="1">
      <alignment vertical="center"/>
    </xf>
    <xf numFmtId="3" fontId="23" fillId="0" borderId="0" xfId="4" applyNumberFormat="1" applyFont="1" applyAlignment="1">
      <alignment vertical="center"/>
    </xf>
    <xf numFmtId="165" fontId="21" fillId="0" borderId="1" xfId="4" applyNumberFormat="1" applyFont="1" applyBorder="1" applyAlignment="1">
      <alignment horizontal="right" vertical="center" wrapText="1"/>
    </xf>
    <xf numFmtId="4" fontId="21" fillId="0" borderId="0" xfId="4" applyNumberFormat="1" applyFont="1"/>
    <xf numFmtId="3" fontId="26" fillId="0" borderId="0" xfId="4" applyNumberFormat="1" applyFont="1"/>
    <xf numFmtId="3" fontId="8" fillId="0" borderId="0" xfId="4" applyNumberFormat="1" applyFont="1"/>
    <xf numFmtId="3" fontId="19" fillId="9" borderId="0" xfId="4" applyNumberFormat="1" applyFont="1" applyFill="1"/>
    <xf numFmtId="165" fontId="19" fillId="9" borderId="1" xfId="4" applyNumberFormat="1" applyFont="1" applyFill="1" applyBorder="1" applyAlignment="1">
      <alignment horizontal="right" vertical="center" wrapText="1"/>
    </xf>
    <xf numFmtId="3" fontId="21" fillId="0" borderId="1" xfId="4" applyNumberFormat="1" applyFont="1" applyBorder="1" applyAlignment="1">
      <alignment vertical="center"/>
    </xf>
    <xf numFmtId="165" fontId="21" fillId="0" borderId="1" xfId="4" applyNumberFormat="1" applyFont="1" applyBorder="1" applyAlignment="1">
      <alignment vertical="center"/>
    </xf>
    <xf numFmtId="165" fontId="21" fillId="0" borderId="0" xfId="4" applyNumberFormat="1" applyFont="1" applyAlignment="1">
      <alignment vertical="center"/>
    </xf>
    <xf numFmtId="165" fontId="22" fillId="0" borderId="0" xfId="4" applyNumberFormat="1" applyFont="1" applyAlignment="1">
      <alignment horizontal="right" vertical="center"/>
    </xf>
    <xf numFmtId="3" fontId="19" fillId="3" borderId="1" xfId="4" applyNumberFormat="1" applyFont="1" applyFill="1" applyBorder="1" applyAlignment="1">
      <alignment horizontal="left" vertical="center"/>
    </xf>
    <xf numFmtId="0" fontId="19" fillId="3" borderId="1" xfId="4" applyFont="1" applyFill="1" applyBorder="1" applyAlignment="1">
      <alignment horizontal="left" vertical="center" wrapText="1"/>
    </xf>
    <xf numFmtId="49" fontId="19" fillId="7" borderId="1" xfId="4" applyNumberFormat="1" applyFont="1" applyFill="1" applyBorder="1" applyAlignment="1">
      <alignment horizontal="right" vertical="center"/>
    </xf>
    <xf numFmtId="49" fontId="19" fillId="7" borderId="1" xfId="4" applyNumberFormat="1" applyFont="1" applyFill="1" applyBorder="1" applyAlignment="1">
      <alignment vertical="center"/>
    </xf>
    <xf numFmtId="49" fontId="19" fillId="0" borderId="1" xfId="4" applyNumberFormat="1" applyFont="1" applyBorder="1" applyAlignment="1">
      <alignment horizontal="right" vertical="center"/>
    </xf>
    <xf numFmtId="0" fontId="19" fillId="0" borderId="1" xfId="4" applyFont="1" applyBorder="1" applyAlignment="1">
      <alignment vertical="center"/>
    </xf>
    <xf numFmtId="49" fontId="21" fillId="0" borderId="1" xfId="4" applyNumberFormat="1" applyFont="1" applyBorder="1" applyAlignment="1">
      <alignment horizontal="right" vertical="center"/>
    </xf>
    <xf numFmtId="165" fontId="21" fillId="0" borderId="1" xfId="0" applyNumberFormat="1" applyFont="1" applyBorder="1" applyAlignment="1">
      <alignment horizontal="right"/>
    </xf>
    <xf numFmtId="165" fontId="19" fillId="0" borderId="1" xfId="0" applyNumberFormat="1" applyFont="1" applyBorder="1" applyAlignment="1">
      <alignment horizontal="right"/>
    </xf>
    <xf numFmtId="49" fontId="19" fillId="4" borderId="1" xfId="4" applyNumberFormat="1" applyFont="1" applyFill="1" applyBorder="1" applyAlignment="1">
      <alignment horizontal="right" vertical="center"/>
    </xf>
    <xf numFmtId="49" fontId="21" fillId="4" borderId="1" xfId="4" applyNumberFormat="1" applyFont="1" applyFill="1" applyBorder="1" applyAlignment="1">
      <alignment horizontal="right" vertical="center"/>
    </xf>
    <xf numFmtId="0" fontId="19" fillId="4" borderId="1" xfId="4" applyFont="1" applyFill="1" applyBorder="1" applyAlignment="1">
      <alignment horizontal="right" vertical="center"/>
    </xf>
    <xf numFmtId="49" fontId="19" fillId="4" borderId="1" xfId="4" applyNumberFormat="1" applyFont="1" applyFill="1" applyBorder="1" applyAlignment="1">
      <alignment horizontal="left" vertical="center"/>
    </xf>
    <xf numFmtId="49" fontId="19" fillId="4" borderId="1" xfId="4" applyNumberFormat="1" applyFont="1" applyFill="1" applyBorder="1" applyAlignment="1">
      <alignment horizontal="left" vertical="center" wrapText="1"/>
    </xf>
    <xf numFmtId="49" fontId="21" fillId="4" borderId="1" xfId="4" applyNumberFormat="1" applyFont="1" applyFill="1" applyBorder="1" applyAlignment="1">
      <alignment horizontal="left" vertical="center" wrapText="1"/>
    </xf>
    <xf numFmtId="165" fontId="21" fillId="0" borderId="1" xfId="0" applyNumberFormat="1" applyFont="1" applyBorder="1" applyAlignment="1">
      <alignment horizontal="right" vertical="center"/>
    </xf>
    <xf numFmtId="165" fontId="19" fillId="0" borderId="1" xfId="0" applyNumberFormat="1" applyFont="1" applyBorder="1" applyAlignment="1">
      <alignment horizontal="right" vertical="center"/>
    </xf>
    <xf numFmtId="0" fontId="19" fillId="9" borderId="1" xfId="4" applyFont="1" applyFill="1" applyBorder="1" applyAlignment="1">
      <alignment horizontal="right" vertical="center"/>
    </xf>
    <xf numFmtId="49" fontId="19" fillId="9" borderId="1" xfId="4" applyNumberFormat="1" applyFont="1" applyFill="1" applyBorder="1" applyAlignment="1">
      <alignment horizontal="left" vertical="center"/>
    </xf>
    <xf numFmtId="165" fontId="19" fillId="9" borderId="1" xfId="0" applyNumberFormat="1" applyFont="1" applyFill="1" applyBorder="1" applyAlignment="1">
      <alignment horizontal="right"/>
    </xf>
    <xf numFmtId="49" fontId="19" fillId="0" borderId="1" xfId="4" applyNumberFormat="1" applyFont="1" applyBorder="1" applyAlignment="1">
      <alignment vertical="center"/>
    </xf>
    <xf numFmtId="49" fontId="19" fillId="7" borderId="1" xfId="4" applyNumberFormat="1" applyFont="1" applyFill="1" applyBorder="1" applyAlignment="1">
      <alignment vertical="center" wrapText="1"/>
    </xf>
    <xf numFmtId="49" fontId="19" fillId="0" borderId="1" xfId="4" applyNumberFormat="1" applyFont="1" applyBorder="1" applyAlignment="1">
      <alignment vertical="center" wrapText="1"/>
    </xf>
    <xf numFmtId="49" fontId="21" fillId="0" borderId="1" xfId="4" applyNumberFormat="1" applyFont="1" applyBorder="1" applyAlignment="1">
      <alignment vertical="center" wrapText="1"/>
    </xf>
    <xf numFmtId="49" fontId="19" fillId="4" borderId="1" xfId="4" applyNumberFormat="1" applyFont="1" applyFill="1" applyBorder="1" applyAlignment="1">
      <alignment vertical="center"/>
    </xf>
    <xf numFmtId="165" fontId="14" fillId="0" borderId="1" xfId="0" applyNumberFormat="1" applyFont="1" applyBorder="1" applyAlignment="1">
      <alignment horizontal="right"/>
    </xf>
    <xf numFmtId="49" fontId="24" fillId="5" borderId="1" xfId="4" applyNumberFormat="1" applyFont="1" applyFill="1" applyBorder="1" applyAlignment="1">
      <alignment horizontal="left" vertical="center"/>
    </xf>
    <xf numFmtId="49" fontId="24" fillId="5" borderId="1" xfId="4" applyNumberFormat="1" applyFont="1" applyFill="1" applyBorder="1" applyAlignment="1">
      <alignment vertical="center"/>
    </xf>
    <xf numFmtId="49" fontId="19" fillId="6" borderId="1" xfId="4" applyNumberFormat="1" applyFont="1" applyFill="1" applyBorder="1" applyAlignment="1">
      <alignment horizontal="center" vertical="center"/>
    </xf>
    <xf numFmtId="49" fontId="21" fillId="0" borderId="1" xfId="4" applyNumberFormat="1" applyFont="1" applyBorder="1" applyAlignment="1">
      <alignment vertical="center"/>
    </xf>
    <xf numFmtId="165" fontId="10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49" fontId="19" fillId="9" borderId="1" xfId="4" applyNumberFormat="1" applyFont="1" applyFill="1" applyBorder="1" applyAlignment="1">
      <alignment horizontal="right" vertical="center"/>
    </xf>
    <xf numFmtId="0" fontId="19" fillId="9" borderId="1" xfId="4" applyFont="1" applyFill="1" applyBorder="1" applyAlignment="1">
      <alignment vertical="center"/>
    </xf>
    <xf numFmtId="165" fontId="6" fillId="0" borderId="1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49" fontId="19" fillId="10" borderId="1" xfId="4" applyNumberFormat="1" applyFont="1" applyFill="1" applyBorder="1" applyAlignment="1">
      <alignment horizontal="right" vertical="center"/>
    </xf>
    <xf numFmtId="0" fontId="19" fillId="10" borderId="1" xfId="4" applyFont="1" applyFill="1" applyBorder="1" applyAlignment="1">
      <alignment vertical="center"/>
    </xf>
    <xf numFmtId="49" fontId="19" fillId="10" borderId="1" xfId="4" applyNumberFormat="1" applyFont="1" applyFill="1" applyBorder="1" applyAlignment="1">
      <alignment horizontal="center" vertical="center"/>
    </xf>
    <xf numFmtId="49" fontId="24" fillId="5" borderId="1" xfId="4" applyNumberFormat="1" applyFont="1" applyFill="1" applyBorder="1" applyAlignment="1">
      <alignment vertical="center" wrapText="1"/>
    </xf>
    <xf numFmtId="49" fontId="7" fillId="6" borderId="1" xfId="4" applyNumberFormat="1" applyFont="1" applyFill="1" applyBorder="1" applyAlignment="1">
      <alignment horizontal="center" vertical="center"/>
    </xf>
    <xf numFmtId="3" fontId="22" fillId="16" borderId="1" xfId="4" applyNumberFormat="1" applyFont="1" applyFill="1" applyBorder="1" applyAlignment="1">
      <alignment horizontal="left" vertical="center"/>
    </xf>
    <xf numFmtId="3" fontId="22" fillId="16" borderId="1" xfId="4" applyNumberFormat="1" applyFont="1" applyFill="1" applyBorder="1" applyAlignment="1">
      <alignment vertical="center" wrapText="1"/>
    </xf>
    <xf numFmtId="49" fontId="7" fillId="6" borderId="1" xfId="4" applyNumberFormat="1" applyFont="1" applyFill="1" applyBorder="1" applyAlignment="1">
      <alignment vertical="center"/>
    </xf>
    <xf numFmtId="49" fontId="19" fillId="9" borderId="1" xfId="4" applyNumberFormat="1" applyFont="1" applyFill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9" fillId="2" borderId="0" xfId="1" applyFont="1" applyFill="1" applyAlignment="1">
      <alignment vertical="center" wrapText="1"/>
    </xf>
    <xf numFmtId="165" fontId="16" fillId="0" borderId="0" xfId="2" applyNumberFormat="1" applyFont="1"/>
    <xf numFmtId="0" fontId="22" fillId="2" borderId="18" xfId="1" applyFont="1" applyFill="1" applyBorder="1" applyAlignment="1">
      <alignment horizontal="center" vertical="center" wrapText="1"/>
    </xf>
    <xf numFmtId="3" fontId="22" fillId="4" borderId="24" xfId="2" applyNumberFormat="1" applyFont="1" applyFill="1" applyBorder="1" applyAlignment="1">
      <alignment horizontal="center" vertical="center" wrapText="1"/>
    </xf>
    <xf numFmtId="3" fontId="22" fillId="4" borderId="17" xfId="2" applyNumberFormat="1" applyFont="1" applyFill="1" applyBorder="1" applyAlignment="1">
      <alignment horizontal="center" vertical="center" wrapText="1"/>
    </xf>
    <xf numFmtId="3" fontId="22" fillId="4" borderId="16" xfId="2" applyNumberFormat="1" applyFont="1" applyFill="1" applyBorder="1" applyAlignment="1">
      <alignment horizontal="center" vertical="center" wrapText="1"/>
    </xf>
    <xf numFmtId="0" fontId="27" fillId="0" borderId="0" xfId="2" applyFont="1"/>
    <xf numFmtId="165" fontId="22" fillId="6" borderId="17" xfId="2" applyNumberFormat="1" applyFont="1" applyFill="1" applyBorder="1" applyAlignment="1">
      <alignment horizontal="right" vertical="center" wrapText="1"/>
    </xf>
    <xf numFmtId="165" fontId="19" fillId="0" borderId="17" xfId="7" applyNumberFormat="1" applyFont="1" applyBorder="1" applyAlignment="1">
      <alignment horizontal="right" vertical="center"/>
    </xf>
    <xf numFmtId="165" fontId="21" fillId="0" borderId="17" xfId="7" applyNumberFormat="1" applyFont="1" applyBorder="1" applyAlignment="1">
      <alignment horizontal="right" vertical="center"/>
    </xf>
    <xf numFmtId="165" fontId="19" fillId="0" borderId="25" xfId="7" applyNumberFormat="1" applyFont="1" applyBorder="1" applyAlignment="1">
      <alignment horizontal="right" vertical="center"/>
    </xf>
    <xf numFmtId="165" fontId="19" fillId="0" borderId="20" xfId="7" applyNumberFormat="1" applyFont="1" applyBorder="1" applyAlignment="1">
      <alignment horizontal="right" vertical="center"/>
    </xf>
    <xf numFmtId="0" fontId="17" fillId="0" borderId="0" xfId="2" applyFont="1" applyAlignment="1">
      <alignment horizontal="right"/>
    </xf>
    <xf numFmtId="49" fontId="21" fillId="2" borderId="12" xfId="1" applyNumberFormat="1" applyFont="1" applyFill="1" applyBorder="1" applyAlignment="1">
      <alignment vertical="center" wrapText="1"/>
    </xf>
    <xf numFmtId="165" fontId="21" fillId="2" borderId="1" xfId="1" applyNumberFormat="1" applyFont="1" applyFill="1" applyBorder="1" applyAlignment="1">
      <alignment horizontal="right" vertical="center" wrapText="1"/>
    </xf>
    <xf numFmtId="0" fontId="16" fillId="0" borderId="0" xfId="2" applyFont="1" applyAlignment="1">
      <alignment horizontal="right"/>
    </xf>
    <xf numFmtId="0" fontId="11" fillId="0" borderId="10" xfId="2" applyFont="1" applyBorder="1"/>
    <xf numFmtId="165" fontId="19" fillId="0" borderId="26" xfId="7" applyNumberFormat="1" applyFont="1" applyBorder="1" applyAlignment="1">
      <alignment horizontal="right" vertical="center"/>
    </xf>
    <xf numFmtId="165" fontId="19" fillId="0" borderId="22" xfId="7" applyNumberFormat="1" applyFont="1" applyBorder="1" applyAlignment="1">
      <alignment horizontal="right" vertical="center"/>
    </xf>
    <xf numFmtId="0" fontId="19" fillId="0" borderId="12" xfId="2" applyFont="1" applyBorder="1"/>
    <xf numFmtId="0" fontId="8" fillId="0" borderId="1" xfId="2" applyFont="1" applyBorder="1" applyAlignment="1">
      <alignment horizontal="right"/>
    </xf>
    <xf numFmtId="0" fontId="7" fillId="0" borderId="1" xfId="2" applyFont="1" applyBorder="1" applyAlignment="1">
      <alignment horizontal="right"/>
    </xf>
    <xf numFmtId="0" fontId="10" fillId="0" borderId="1" xfId="4" applyFont="1" applyBorder="1" applyAlignment="1">
      <alignment vertical="center"/>
    </xf>
    <xf numFmtId="0" fontId="6" fillId="0" borderId="1" xfId="4" applyFont="1" applyBorder="1" applyAlignment="1">
      <alignment vertical="center"/>
    </xf>
    <xf numFmtId="0" fontId="7" fillId="14" borderId="1" xfId="2" applyFont="1" applyFill="1" applyBorder="1" applyAlignment="1">
      <alignment wrapText="1"/>
    </xf>
    <xf numFmtId="0" fontId="33" fillId="2" borderId="1" xfId="2" applyFont="1" applyFill="1" applyBorder="1" applyAlignment="1">
      <alignment horizontal="center" vertical="center"/>
    </xf>
    <xf numFmtId="49" fontId="23" fillId="0" borderId="1" xfId="2" applyNumberFormat="1" applyFont="1" applyBorder="1" applyAlignment="1">
      <alignment horizontal="right" vertical="center"/>
    </xf>
    <xf numFmtId="0" fontId="19" fillId="0" borderId="1" xfId="0" applyFont="1" applyBorder="1" applyAlignment="1">
      <alignment horizontal="right" wrapText="1"/>
    </xf>
    <xf numFmtId="0" fontId="19" fillId="0" borderId="1" xfId="0" applyFont="1" applyBorder="1" applyAlignment="1">
      <alignment wrapText="1"/>
    </xf>
    <xf numFmtId="0" fontId="21" fillId="0" borderId="1" xfId="0" applyFont="1" applyBorder="1" applyAlignment="1">
      <alignment vertical="center"/>
    </xf>
    <xf numFmtId="49" fontId="21" fillId="0" borderId="1" xfId="2" applyNumberFormat="1" applyFont="1" applyBorder="1" applyAlignment="1">
      <alignment horizontal="center" vertical="center"/>
    </xf>
    <xf numFmtId="4" fontId="5" fillId="9" borderId="9" xfId="0" applyNumberFormat="1" applyFont="1" applyFill="1" applyBorder="1" applyAlignment="1">
      <alignment horizontal="right" vertical="center" wrapText="1"/>
    </xf>
    <xf numFmtId="4" fontId="7" fillId="9" borderId="9" xfId="0" quotePrefix="1" applyNumberFormat="1" applyFont="1" applyFill="1" applyBorder="1" applyAlignment="1">
      <alignment horizontal="right" vertical="center" wrapText="1"/>
    </xf>
    <xf numFmtId="2" fontId="10" fillId="4" borderId="1" xfId="2" applyNumberFormat="1" applyFont="1" applyFill="1" applyBorder="1" applyAlignment="1">
      <alignment horizontal="right" vertical="center"/>
    </xf>
    <xf numFmtId="2" fontId="6" fillId="4" borderId="1" xfId="2" applyNumberFormat="1" applyFont="1" applyFill="1" applyBorder="1" applyAlignment="1">
      <alignment horizontal="right" vertical="center"/>
    </xf>
    <xf numFmtId="0" fontId="14" fillId="0" borderId="1" xfId="2" applyFont="1" applyBorder="1" applyAlignment="1">
      <alignment vertical="center"/>
    </xf>
    <xf numFmtId="3" fontId="14" fillId="0" borderId="0" xfId="2" applyNumberFormat="1" applyFont="1" applyAlignment="1">
      <alignment vertical="center"/>
    </xf>
    <xf numFmtId="165" fontId="19" fillId="0" borderId="1" xfId="4" applyNumberFormat="1" applyFont="1" applyBorder="1" applyAlignment="1">
      <alignment vertical="center" wrapText="1"/>
    </xf>
    <xf numFmtId="49" fontId="19" fillId="3" borderId="1" xfId="2" applyNumberFormat="1" applyFont="1" applyFill="1" applyBorder="1" applyAlignment="1">
      <alignment vertical="center"/>
    </xf>
    <xf numFmtId="49" fontId="21" fillId="3" borderId="1" xfId="2" applyNumberFormat="1" applyFont="1" applyFill="1" applyBorder="1" applyAlignment="1">
      <alignment vertical="center"/>
    </xf>
    <xf numFmtId="0" fontId="19" fillId="0" borderId="1" xfId="2" applyFont="1" applyBorder="1" applyAlignment="1">
      <alignment horizontal="left" vertical="center"/>
    </xf>
    <xf numFmtId="165" fontId="19" fillId="0" borderId="1" xfId="2" applyNumberFormat="1" applyFont="1" applyBorder="1" applyAlignment="1">
      <alignment horizontal="center" vertical="center"/>
    </xf>
    <xf numFmtId="0" fontId="16" fillId="0" borderId="3" xfId="2" applyFont="1" applyBorder="1" applyAlignment="1">
      <alignment vertical="center"/>
    </xf>
    <xf numFmtId="0" fontId="26" fillId="0" borderId="1" xfId="2" applyFont="1" applyBorder="1" applyAlignment="1">
      <alignment vertical="center"/>
    </xf>
    <xf numFmtId="0" fontId="21" fillId="0" borderId="1" xfId="2" applyFont="1" applyBorder="1" applyAlignment="1">
      <alignment horizontal="center" vertical="center"/>
    </xf>
    <xf numFmtId="0" fontId="22" fillId="10" borderId="28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22" fillId="2" borderId="28" xfId="1" applyFont="1" applyFill="1" applyBorder="1" applyAlignment="1">
      <alignment horizontal="center" vertical="center" wrapText="1"/>
    </xf>
    <xf numFmtId="0" fontId="7" fillId="10" borderId="1" xfId="2" applyFont="1" applyFill="1" applyBorder="1" applyAlignment="1">
      <alignment horizontal="left" vertical="center"/>
    </xf>
    <xf numFmtId="49" fontId="19" fillId="0" borderId="29" xfId="7" applyNumberFormat="1" applyFont="1" applyBorder="1" applyAlignment="1">
      <alignment vertical="center" wrapText="1"/>
    </xf>
    <xf numFmtId="49" fontId="19" fillId="7" borderId="1" xfId="4" applyNumberFormat="1" applyFont="1" applyFill="1" applyBorder="1" applyAlignment="1">
      <alignment horizontal="left" vertical="center" wrapText="1"/>
    </xf>
    <xf numFmtId="49" fontId="20" fillId="6" borderId="1" xfId="4" applyNumberFormat="1" applyFont="1" applyFill="1" applyBorder="1" applyAlignment="1">
      <alignment horizontal="center" vertical="center"/>
    </xf>
    <xf numFmtId="49" fontId="20" fillId="6" borderId="1" xfId="4" applyNumberFormat="1" applyFont="1" applyFill="1" applyBorder="1" applyAlignment="1">
      <alignment vertical="center"/>
    </xf>
    <xf numFmtId="0" fontId="5" fillId="0" borderId="9" xfId="0" quotePrefix="1" applyFont="1" applyBorder="1" applyAlignment="1">
      <alignment horizontal="center" wrapText="1"/>
    </xf>
    <xf numFmtId="165" fontId="21" fillId="0" borderId="1" xfId="2" quotePrefix="1" applyNumberFormat="1" applyFont="1" applyBorder="1" applyAlignment="1">
      <alignment vertical="center"/>
    </xf>
    <xf numFmtId="0" fontId="24" fillId="0" borderId="8" xfId="2" applyFont="1" applyBorder="1" applyAlignment="1">
      <alignment vertical="center"/>
    </xf>
    <xf numFmtId="0" fontId="24" fillId="4" borderId="8" xfId="2" applyFont="1" applyFill="1" applyBorder="1" applyAlignment="1">
      <alignment horizontal="center" vertical="center"/>
    </xf>
    <xf numFmtId="49" fontId="24" fillId="5" borderId="8" xfId="2" applyNumberFormat="1" applyFont="1" applyFill="1" applyBorder="1" applyAlignment="1">
      <alignment horizontal="right" vertical="center"/>
    </xf>
    <xf numFmtId="49" fontId="24" fillId="5" borderId="8" xfId="2" applyNumberFormat="1" applyFont="1" applyFill="1" applyBorder="1" applyAlignment="1">
      <alignment vertical="center"/>
    </xf>
    <xf numFmtId="0" fontId="24" fillId="0" borderId="8" xfId="2" applyFont="1" applyBorder="1" applyAlignment="1">
      <alignment horizontal="center" vertical="center"/>
    </xf>
    <xf numFmtId="0" fontId="30" fillId="2" borderId="8" xfId="2" applyFont="1" applyFill="1" applyBorder="1" applyAlignment="1">
      <alignment horizontal="center" vertical="center"/>
    </xf>
    <xf numFmtId="49" fontId="24" fillId="3" borderId="8" xfId="2" applyNumberFormat="1" applyFont="1" applyFill="1" applyBorder="1" applyAlignment="1">
      <alignment horizontal="right" vertical="center"/>
    </xf>
    <xf numFmtId="165" fontId="24" fillId="8" borderId="8" xfId="2" applyNumberFormat="1" applyFont="1" applyFill="1" applyBorder="1" applyAlignment="1">
      <alignment horizontal="right" vertical="center" wrapText="1"/>
    </xf>
    <xf numFmtId="0" fontId="24" fillId="8" borderId="1" xfId="2" applyFont="1" applyFill="1" applyBorder="1" applyAlignment="1">
      <alignment horizontal="right" vertical="center"/>
    </xf>
    <xf numFmtId="0" fontId="5" fillId="0" borderId="12" xfId="0" quotePrefix="1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/>
    </xf>
    <xf numFmtId="0" fontId="22" fillId="3" borderId="1" xfId="2" applyFont="1" applyFill="1" applyBorder="1" applyAlignment="1">
      <alignment horizontal="center" vertical="center" wrapText="1"/>
    </xf>
    <xf numFmtId="4" fontId="10" fillId="9" borderId="1" xfId="0" applyNumberFormat="1" applyFont="1" applyFill="1" applyBorder="1" applyAlignment="1">
      <alignment horizontal="center" vertical="center"/>
    </xf>
    <xf numFmtId="0" fontId="19" fillId="0" borderId="1" xfId="0" quotePrefix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4" fontId="19" fillId="7" borderId="1" xfId="2" applyNumberFormat="1" applyFont="1" applyFill="1" applyBorder="1" applyAlignment="1">
      <alignment horizontal="right" vertical="center"/>
    </xf>
    <xf numFmtId="4" fontId="19" fillId="3" borderId="1" xfId="2" applyNumberFormat="1" applyFont="1" applyFill="1" applyBorder="1" applyAlignment="1">
      <alignment horizontal="right" vertical="center"/>
    </xf>
    <xf numFmtId="4" fontId="21" fillId="3" borderId="1" xfId="2" applyNumberFormat="1" applyFont="1" applyFill="1" applyBorder="1" applyAlignment="1">
      <alignment horizontal="right" vertical="center"/>
    </xf>
    <xf numFmtId="4" fontId="24" fillId="8" borderId="1" xfId="2" applyNumberFormat="1" applyFont="1" applyFill="1" applyBorder="1" applyAlignment="1">
      <alignment horizontal="right" vertical="center"/>
    </xf>
    <xf numFmtId="4" fontId="19" fillId="9" borderId="1" xfId="2" applyNumberFormat="1" applyFont="1" applyFill="1" applyBorder="1" applyAlignment="1">
      <alignment horizontal="right" vertical="center"/>
    </xf>
    <xf numFmtId="4" fontId="19" fillId="0" borderId="1" xfId="2" applyNumberFormat="1" applyFont="1" applyBorder="1" applyAlignment="1">
      <alignment horizontal="right" vertical="center"/>
    </xf>
    <xf numFmtId="4" fontId="21" fillId="0" borderId="1" xfId="2" applyNumberFormat="1" applyFont="1" applyBorder="1" applyAlignment="1">
      <alignment horizontal="right" vertical="center"/>
    </xf>
    <xf numFmtId="4" fontId="19" fillId="0" borderId="1" xfId="2" applyNumberFormat="1" applyFont="1" applyBorder="1" applyAlignment="1">
      <alignment horizontal="center" vertical="center"/>
    </xf>
    <xf numFmtId="4" fontId="19" fillId="4" borderId="1" xfId="2" applyNumberFormat="1" applyFont="1" applyFill="1" applyBorder="1" applyAlignment="1">
      <alignment horizontal="right" vertical="center"/>
    </xf>
    <xf numFmtId="4" fontId="21" fillId="4" borderId="1" xfId="2" applyNumberFormat="1" applyFont="1" applyFill="1" applyBorder="1" applyAlignment="1">
      <alignment horizontal="right" vertical="center"/>
    </xf>
    <xf numFmtId="4" fontId="24" fillId="8" borderId="3" xfId="2" applyNumberFormat="1" applyFont="1" applyFill="1" applyBorder="1" applyAlignment="1">
      <alignment horizontal="right" vertical="center"/>
    </xf>
    <xf numFmtId="4" fontId="19" fillId="6" borderId="8" xfId="3" applyNumberFormat="1" applyFont="1" applyFill="1" applyBorder="1" applyAlignment="1">
      <alignment horizontal="center" vertical="center" wrapText="1"/>
    </xf>
    <xf numFmtId="4" fontId="22" fillId="3" borderId="8" xfId="3" applyNumberFormat="1" applyFont="1" applyFill="1" applyBorder="1" applyAlignment="1">
      <alignment horizontal="center" vertical="center" wrapText="1"/>
    </xf>
    <xf numFmtId="4" fontId="19" fillId="6" borderId="8" xfId="2" applyNumberFormat="1" applyFont="1" applyFill="1" applyBorder="1" applyAlignment="1">
      <alignment horizontal="right" vertical="center" wrapText="1"/>
    </xf>
    <xf numFmtId="4" fontId="19" fillId="4" borderId="1" xfId="2" applyNumberFormat="1" applyFont="1" applyFill="1" applyBorder="1" applyAlignment="1">
      <alignment vertical="center"/>
    </xf>
    <xf numFmtId="4" fontId="19" fillId="10" borderId="1" xfId="2" applyNumberFormat="1" applyFont="1" applyFill="1" applyBorder="1" applyAlignment="1">
      <alignment horizontal="right" vertical="center"/>
    </xf>
    <xf numFmtId="4" fontId="24" fillId="8" borderId="1" xfId="2" applyNumberFormat="1" applyFont="1" applyFill="1" applyBorder="1" applyAlignment="1">
      <alignment horizontal="right" vertical="center" wrapText="1"/>
    </xf>
    <xf numFmtId="4" fontId="24" fillId="8" borderId="8" xfId="2" applyNumberFormat="1" applyFont="1" applyFill="1" applyBorder="1" applyAlignment="1">
      <alignment horizontal="right" vertical="center" wrapText="1"/>
    </xf>
    <xf numFmtId="4" fontId="21" fillId="4" borderId="1" xfId="2" applyNumberFormat="1" applyFont="1" applyFill="1" applyBorder="1" applyAlignment="1">
      <alignment vertical="center"/>
    </xf>
    <xf numFmtId="4" fontId="24" fillId="5" borderId="1" xfId="2" applyNumberFormat="1" applyFont="1" applyFill="1" applyBorder="1" applyAlignment="1">
      <alignment horizontal="right" vertical="center" wrapText="1"/>
    </xf>
    <xf numFmtId="4" fontId="30" fillId="6" borderId="1" xfId="2" applyNumberFormat="1" applyFont="1" applyFill="1" applyBorder="1" applyAlignment="1">
      <alignment horizontal="right" vertical="center" wrapText="1"/>
    </xf>
    <xf numFmtId="4" fontId="19" fillId="0" borderId="1" xfId="2" applyNumberFormat="1" applyFont="1" applyBorder="1" applyAlignment="1">
      <alignment vertical="center"/>
    </xf>
    <xf numFmtId="4" fontId="19" fillId="7" borderId="1" xfId="2" applyNumberFormat="1" applyFont="1" applyFill="1" applyBorder="1" applyAlignment="1">
      <alignment vertical="center"/>
    </xf>
    <xf numFmtId="4" fontId="21" fillId="0" borderId="1" xfId="2" applyNumberFormat="1" applyFont="1" applyBorder="1" applyAlignment="1">
      <alignment vertical="center"/>
    </xf>
    <xf numFmtId="4" fontId="21" fillId="0" borderId="1" xfId="2" quotePrefix="1" applyNumberFormat="1" applyFont="1" applyBorder="1" applyAlignment="1">
      <alignment vertical="center"/>
    </xf>
    <xf numFmtId="4" fontId="19" fillId="6" borderId="1" xfId="2" applyNumberFormat="1" applyFont="1" applyFill="1" applyBorder="1" applyAlignment="1">
      <alignment vertical="center"/>
    </xf>
    <xf numFmtId="4" fontId="19" fillId="6" borderId="1" xfId="2" applyNumberFormat="1" applyFont="1" applyFill="1" applyBorder="1" applyAlignment="1">
      <alignment horizontal="right" vertical="center"/>
    </xf>
    <xf numFmtId="4" fontId="19" fillId="4" borderId="3" xfId="2" applyNumberFormat="1" applyFont="1" applyFill="1" applyBorder="1" applyAlignment="1">
      <alignment horizontal="right" vertical="center"/>
    </xf>
    <xf numFmtId="4" fontId="21" fillId="4" borderId="3" xfId="2" applyNumberFormat="1" applyFont="1" applyFill="1" applyBorder="1" applyAlignment="1">
      <alignment horizontal="right" vertical="center"/>
    </xf>
    <xf numFmtId="166" fontId="22" fillId="6" borderId="17" xfId="2" applyNumberFormat="1" applyFont="1" applyFill="1" applyBorder="1" applyAlignment="1">
      <alignment horizontal="right" vertical="center" wrapText="1"/>
    </xf>
    <xf numFmtId="166" fontId="19" fillId="0" borderId="17" xfId="7" applyNumberFormat="1" applyFont="1" applyBorder="1" applyAlignment="1">
      <alignment horizontal="right" vertical="center"/>
    </xf>
    <xf numFmtId="166" fontId="21" fillId="0" borderId="17" xfId="7" applyNumberFormat="1" applyFont="1" applyBorder="1" applyAlignment="1">
      <alignment horizontal="right" vertical="center"/>
    </xf>
    <xf numFmtId="166" fontId="21" fillId="0" borderId="16" xfId="7" applyNumberFormat="1" applyFont="1" applyBorder="1" applyAlignment="1">
      <alignment horizontal="right" vertical="center"/>
    </xf>
    <xf numFmtId="166" fontId="19" fillId="0" borderId="20" xfId="7" applyNumberFormat="1" applyFont="1" applyBorder="1" applyAlignment="1">
      <alignment horizontal="right" vertical="center"/>
    </xf>
    <xf numFmtId="166" fontId="19" fillId="0" borderId="21" xfId="7" applyNumberFormat="1" applyFont="1" applyBorder="1" applyAlignment="1">
      <alignment horizontal="right" vertical="center"/>
    </xf>
    <xf numFmtId="166" fontId="19" fillId="0" borderId="23" xfId="7" applyNumberFormat="1" applyFont="1" applyBorder="1" applyAlignment="1">
      <alignment horizontal="right" vertical="center"/>
    </xf>
    <xf numFmtId="1" fontId="19" fillId="4" borderId="1" xfId="2" applyNumberFormat="1" applyFont="1" applyFill="1" applyBorder="1" applyAlignment="1">
      <alignment horizontal="center" vertical="center" wrapText="1"/>
    </xf>
    <xf numFmtId="1" fontId="19" fillId="4" borderId="0" xfId="2" applyNumberFormat="1" applyFont="1" applyFill="1" applyAlignment="1">
      <alignment horizontal="center" vertical="center" wrapText="1"/>
    </xf>
    <xf numFmtId="1" fontId="20" fillId="4" borderId="1" xfId="2" applyNumberFormat="1" applyFont="1" applyFill="1" applyBorder="1" applyAlignment="1">
      <alignment horizontal="center" vertical="center" wrapText="1"/>
    </xf>
    <xf numFmtId="0" fontId="19" fillId="4" borderId="30" xfId="2" applyFont="1" applyFill="1" applyBorder="1" applyAlignment="1">
      <alignment horizontal="center" vertical="center" wrapText="1"/>
    </xf>
    <xf numFmtId="4" fontId="19" fillId="0" borderId="1" xfId="4" applyNumberFormat="1" applyFont="1" applyBorder="1" applyAlignment="1">
      <alignment horizontal="right" vertical="center" wrapText="1"/>
    </xf>
    <xf numFmtId="4" fontId="22" fillId="16" borderId="1" xfId="4" applyNumberFormat="1" applyFont="1" applyFill="1" applyBorder="1" applyAlignment="1">
      <alignment horizontal="right" vertical="center" wrapText="1"/>
    </xf>
    <xf numFmtId="4" fontId="24" fillId="8" borderId="1" xfId="4" applyNumberFormat="1" applyFont="1" applyFill="1" applyBorder="1" applyAlignment="1">
      <alignment horizontal="right" vertical="center" wrapText="1"/>
    </xf>
    <xf numFmtId="4" fontId="19" fillId="10" borderId="1" xfId="4" applyNumberFormat="1" applyFont="1" applyFill="1" applyBorder="1" applyAlignment="1">
      <alignment horizontal="right" vertical="center" wrapText="1"/>
    </xf>
    <xf numFmtId="4" fontId="19" fillId="9" borderId="1" xfId="4" applyNumberFormat="1" applyFont="1" applyFill="1" applyBorder="1" applyAlignment="1">
      <alignment horizontal="right" vertical="center" wrapText="1"/>
    </xf>
    <xf numFmtId="4" fontId="21" fillId="0" borderId="1" xfId="0" applyNumberFormat="1" applyFont="1" applyBorder="1" applyAlignment="1">
      <alignment horizontal="right"/>
    </xf>
    <xf numFmtId="4" fontId="19" fillId="0" borderId="1" xfId="0" applyNumberFormat="1" applyFont="1" applyBorder="1" applyAlignment="1">
      <alignment horizontal="right"/>
    </xf>
    <xf numFmtId="4" fontId="21" fillId="0" borderId="1" xfId="4" applyNumberFormat="1" applyFont="1" applyBorder="1" applyAlignment="1">
      <alignment horizontal="right" vertical="center" wrapText="1"/>
    </xf>
    <xf numFmtId="4" fontId="21" fillId="0" borderId="1" xfId="0" applyNumberFormat="1" applyFont="1" applyBorder="1" applyAlignment="1">
      <alignment horizontal="right" vertical="center"/>
    </xf>
    <xf numFmtId="4" fontId="19" fillId="0" borderId="1" xfId="0" applyNumberFormat="1" applyFont="1" applyBorder="1" applyAlignment="1">
      <alignment horizontal="right" vertical="center"/>
    </xf>
    <xf numFmtId="4" fontId="19" fillId="9" borderId="1" xfId="0" applyNumberFormat="1" applyFont="1" applyFill="1" applyBorder="1" applyAlignment="1">
      <alignment horizontal="right"/>
    </xf>
    <xf numFmtId="4" fontId="14" fillId="0" borderId="1" xfId="0" applyNumberFormat="1" applyFont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19" fillId="0" borderId="1" xfId="4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/>
    </xf>
    <xf numFmtId="4" fontId="21" fillId="0" borderId="1" xfId="4" applyNumberFormat="1" applyFont="1" applyBorder="1" applyAlignment="1">
      <alignment vertical="center"/>
    </xf>
    <xf numFmtId="4" fontId="19" fillId="6" borderId="1" xfId="2" applyNumberFormat="1" applyFont="1" applyFill="1" applyBorder="1" applyAlignment="1">
      <alignment horizontal="center" vertical="center" wrapText="1"/>
    </xf>
    <xf numFmtId="4" fontId="19" fillId="7" borderId="1" xfId="2" applyNumberFormat="1" applyFont="1" applyFill="1" applyBorder="1" applyAlignment="1">
      <alignment horizontal="center" vertical="center"/>
    </xf>
    <xf numFmtId="4" fontId="19" fillId="3" borderId="1" xfId="2" applyNumberFormat="1" applyFont="1" applyFill="1" applyBorder="1" applyAlignment="1">
      <alignment horizontal="center" vertical="center"/>
    </xf>
    <xf numFmtId="4" fontId="21" fillId="3" borderId="1" xfId="2" applyNumberFormat="1" applyFont="1" applyFill="1" applyBorder="1" applyAlignment="1">
      <alignment horizontal="center" vertical="center"/>
    </xf>
    <xf numFmtId="4" fontId="24" fillId="8" borderId="1" xfId="2" applyNumberFormat="1" applyFont="1" applyFill="1" applyBorder="1" applyAlignment="1">
      <alignment horizontal="center" vertical="center"/>
    </xf>
    <xf numFmtId="4" fontId="19" fillId="9" borderId="1" xfId="2" applyNumberFormat="1" applyFont="1" applyFill="1" applyBorder="1" applyAlignment="1">
      <alignment horizontal="center" vertical="center"/>
    </xf>
    <xf numFmtId="4" fontId="21" fillId="0" borderId="1" xfId="2" applyNumberFormat="1" applyFont="1" applyBorder="1" applyAlignment="1">
      <alignment horizontal="center" vertical="center"/>
    </xf>
    <xf numFmtId="4" fontId="19" fillId="7" borderId="1" xfId="2" applyNumberFormat="1" applyFont="1" applyFill="1" applyBorder="1" applyAlignment="1">
      <alignment horizontal="center" vertical="center" wrapText="1"/>
    </xf>
    <xf numFmtId="4" fontId="19" fillId="4" borderId="1" xfId="2" applyNumberFormat="1" applyFont="1" applyFill="1" applyBorder="1" applyAlignment="1">
      <alignment horizontal="center" vertical="center" wrapText="1"/>
    </xf>
    <xf numFmtId="4" fontId="21" fillId="4" borderId="1" xfId="2" applyNumberFormat="1" applyFont="1" applyFill="1" applyBorder="1" applyAlignment="1">
      <alignment horizontal="center" vertical="center" wrapText="1"/>
    </xf>
    <xf numFmtId="4" fontId="25" fillId="0" borderId="1" xfId="2" applyNumberFormat="1" applyFont="1" applyBorder="1" applyAlignment="1">
      <alignment horizontal="center"/>
    </xf>
    <xf numFmtId="4" fontId="19" fillId="4" borderId="1" xfId="2" applyNumberFormat="1" applyFont="1" applyFill="1" applyBorder="1" applyAlignment="1">
      <alignment horizontal="center" vertical="center"/>
    </xf>
    <xf numFmtId="4" fontId="21" fillId="4" borderId="1" xfId="2" applyNumberFormat="1" applyFont="1" applyFill="1" applyBorder="1" applyAlignment="1">
      <alignment horizontal="center" vertical="center"/>
    </xf>
    <xf numFmtId="4" fontId="20" fillId="9" borderId="1" xfId="2" applyNumberFormat="1" applyFont="1" applyFill="1" applyBorder="1" applyAlignment="1">
      <alignment horizontal="center" vertical="center"/>
    </xf>
    <xf numFmtId="4" fontId="20" fillId="0" borderId="1" xfId="2" applyNumberFormat="1" applyFont="1" applyBorder="1" applyAlignment="1">
      <alignment horizontal="center" vertical="center"/>
    </xf>
    <xf numFmtId="4" fontId="25" fillId="0" borderId="1" xfId="2" applyNumberFormat="1" applyFont="1" applyBorder="1" applyAlignment="1">
      <alignment horizontal="center" vertical="center"/>
    </xf>
    <xf numFmtId="4" fontId="19" fillId="10" borderId="1" xfId="2" applyNumberFormat="1" applyFont="1" applyFill="1" applyBorder="1" applyAlignment="1">
      <alignment horizontal="center" vertical="center" wrapText="1"/>
    </xf>
    <xf numFmtId="4" fontId="19" fillId="9" borderId="1" xfId="2" applyNumberFormat="1" applyFont="1" applyFill="1" applyBorder="1" applyAlignment="1">
      <alignment horizontal="center" vertical="center" wrapText="1"/>
    </xf>
    <xf numFmtId="4" fontId="19" fillId="0" borderId="1" xfId="2" applyNumberFormat="1" applyFont="1" applyBorder="1" applyAlignment="1">
      <alignment horizontal="center" vertical="center" wrapText="1"/>
    </xf>
    <xf numFmtId="4" fontId="21" fillId="0" borderId="3" xfId="2" applyNumberFormat="1" applyFont="1" applyBorder="1" applyAlignment="1">
      <alignment horizontal="center" vertical="center"/>
    </xf>
    <xf numFmtId="4" fontId="19" fillId="0" borderId="3" xfId="2" applyNumberFormat="1" applyFont="1" applyBorder="1" applyAlignment="1">
      <alignment horizontal="center" vertical="center" wrapText="1"/>
    </xf>
    <xf numFmtId="4" fontId="24" fillId="8" borderId="3" xfId="2" applyNumberFormat="1" applyFont="1" applyFill="1" applyBorder="1" applyAlignment="1">
      <alignment horizontal="center" vertical="center"/>
    </xf>
    <xf numFmtId="4" fontId="19" fillId="4" borderId="7" xfId="2" applyNumberFormat="1" applyFont="1" applyFill="1" applyBorder="1" applyAlignment="1">
      <alignment horizontal="center" vertical="center"/>
    </xf>
    <xf numFmtId="49" fontId="20" fillId="3" borderId="1" xfId="4" applyNumberFormat="1" applyFont="1" applyFill="1" applyBorder="1" applyAlignment="1">
      <alignment vertical="center"/>
    </xf>
    <xf numFmtId="165" fontId="19" fillId="2" borderId="1" xfId="4" applyNumberFormat="1" applyFont="1" applyFill="1" applyBorder="1" applyAlignment="1">
      <alignment horizontal="right" vertical="center" wrapText="1"/>
    </xf>
    <xf numFmtId="4" fontId="19" fillId="2" borderId="1" xfId="4" applyNumberFormat="1" applyFont="1" applyFill="1" applyBorder="1" applyAlignment="1">
      <alignment horizontal="right" vertical="center" wrapText="1"/>
    </xf>
    <xf numFmtId="3" fontId="21" fillId="2" borderId="0" xfId="4" applyNumberFormat="1" applyFont="1" applyFill="1"/>
    <xf numFmtId="49" fontId="25" fillId="3" borderId="1" xfId="4" applyNumberFormat="1" applyFont="1" applyFill="1" applyBorder="1" applyAlignment="1">
      <alignment vertical="center"/>
    </xf>
    <xf numFmtId="165" fontId="21" fillId="2" borderId="1" xfId="4" applyNumberFormat="1" applyFont="1" applyFill="1" applyBorder="1" applyAlignment="1">
      <alignment horizontal="right" vertical="center" wrapText="1"/>
    </xf>
    <xf numFmtId="4" fontId="21" fillId="2" borderId="1" xfId="4" applyNumberFormat="1" applyFont="1" applyFill="1" applyBorder="1" applyAlignment="1">
      <alignment horizontal="right" vertical="center" wrapText="1"/>
    </xf>
    <xf numFmtId="49" fontId="20" fillId="3" borderId="1" xfId="4" applyNumberFormat="1" applyFont="1" applyFill="1" applyBorder="1" applyAlignment="1">
      <alignment horizontal="right" vertical="center"/>
    </xf>
    <xf numFmtId="49" fontId="25" fillId="3" borderId="1" xfId="4" applyNumberFormat="1" applyFont="1" applyFill="1" applyBorder="1" applyAlignment="1">
      <alignment horizontal="right" vertical="center"/>
    </xf>
    <xf numFmtId="49" fontId="20" fillId="7" borderId="1" xfId="4" applyNumberFormat="1" applyFont="1" applyFill="1" applyBorder="1" applyAlignment="1">
      <alignment horizontal="right" vertical="center"/>
    </xf>
    <xf numFmtId="49" fontId="20" fillId="7" borderId="1" xfId="4" applyNumberFormat="1" applyFont="1" applyFill="1" applyBorder="1" applyAlignment="1">
      <alignment vertical="center"/>
    </xf>
    <xf numFmtId="166" fontId="21" fillId="0" borderId="20" xfId="7" applyNumberFormat="1" applyFont="1" applyBorder="1" applyAlignment="1">
      <alignment horizontal="right" vertical="center"/>
    </xf>
    <xf numFmtId="0" fontId="24" fillId="2" borderId="31" xfId="2" applyFont="1" applyFill="1" applyBorder="1" applyAlignment="1">
      <alignment vertical="center"/>
    </xf>
    <xf numFmtId="4" fontId="21" fillId="0" borderId="1" xfId="4" applyNumberFormat="1" applyFont="1" applyBorder="1"/>
    <xf numFmtId="165" fontId="19" fillId="4" borderId="33" xfId="2" applyNumberFormat="1" applyFont="1" applyFill="1" applyBorder="1" applyAlignment="1">
      <alignment vertical="center"/>
    </xf>
    <xf numFmtId="4" fontId="19" fillId="4" borderId="6" xfId="2" applyNumberFormat="1" applyFont="1" applyFill="1" applyBorder="1" applyAlignment="1">
      <alignment vertical="center"/>
    </xf>
    <xf numFmtId="4" fontId="19" fillId="0" borderId="32" xfId="2" applyNumberFormat="1" applyFont="1" applyBorder="1" applyAlignment="1">
      <alignment horizontal="right" vertical="center"/>
    </xf>
    <xf numFmtId="2" fontId="17" fillId="0" borderId="0" xfId="2" applyNumberFormat="1" applyFont="1"/>
    <xf numFmtId="2" fontId="16" fillId="0" borderId="0" xfId="2" applyNumberFormat="1" applyFont="1"/>
    <xf numFmtId="166" fontId="21" fillId="0" borderId="21" xfId="7" applyNumberFormat="1" applyFont="1" applyBorder="1" applyAlignment="1">
      <alignment horizontal="right" vertical="center"/>
    </xf>
    <xf numFmtId="165" fontId="21" fillId="0" borderId="9" xfId="7" applyNumberFormat="1" applyFont="1" applyBorder="1" applyAlignment="1">
      <alignment horizontal="right" vertical="center"/>
    </xf>
    <xf numFmtId="165" fontId="22" fillId="6" borderId="25" xfId="2" applyNumberFormat="1" applyFont="1" applyFill="1" applyBorder="1" applyAlignment="1">
      <alignment horizontal="right" vertical="center" wrapText="1"/>
    </xf>
    <xf numFmtId="165" fontId="21" fillId="0" borderId="1" xfId="2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center"/>
    </xf>
    <xf numFmtId="0" fontId="34" fillId="0" borderId="0" xfId="0" applyFont="1" applyAlignment="1">
      <alignment horizontal="center" vertical="center" wrapText="1"/>
    </xf>
    <xf numFmtId="0" fontId="5" fillId="9" borderId="12" xfId="0" applyFont="1" applyFill="1" applyBorder="1" applyAlignment="1">
      <alignment horizontal="left" vertical="center" wrapText="1"/>
    </xf>
    <xf numFmtId="0" fontId="5" fillId="9" borderId="13" xfId="0" applyFont="1" applyFill="1" applyBorder="1" applyAlignment="1">
      <alignment horizontal="left" vertical="center" wrapText="1"/>
    </xf>
    <xf numFmtId="0" fontId="5" fillId="9" borderId="9" xfId="0" applyFont="1" applyFill="1" applyBorder="1" applyAlignment="1">
      <alignment horizontal="left" vertical="center" wrapText="1"/>
    </xf>
    <xf numFmtId="0" fontId="7" fillId="9" borderId="12" xfId="0" quotePrefix="1" applyFont="1" applyFill="1" applyBorder="1" applyAlignment="1">
      <alignment horizontal="left" vertical="center" wrapText="1"/>
    </xf>
    <xf numFmtId="0" fontId="7" fillId="9" borderId="13" xfId="0" quotePrefix="1" applyFont="1" applyFill="1" applyBorder="1" applyAlignment="1">
      <alignment horizontal="left" vertical="center" wrapText="1"/>
    </xf>
    <xf numFmtId="0" fontId="7" fillId="9" borderId="9" xfId="0" quotePrefix="1" applyFont="1" applyFill="1" applyBorder="1" applyAlignment="1">
      <alignment horizontal="left" vertical="center" wrapText="1"/>
    </xf>
    <xf numFmtId="0" fontId="5" fillId="0" borderId="12" xfId="0" quotePrefix="1" applyFont="1" applyBorder="1" applyAlignment="1">
      <alignment horizontal="center" wrapText="1"/>
    </xf>
    <xf numFmtId="0" fontId="5" fillId="0" borderId="13" xfId="0" quotePrefix="1" applyFont="1" applyBorder="1" applyAlignment="1">
      <alignment horizontal="center" wrapText="1"/>
    </xf>
    <xf numFmtId="0" fontId="5" fillId="0" borderId="9" xfId="0" quotePrefix="1" applyFont="1" applyBorder="1" applyAlignment="1">
      <alignment horizontal="center" wrapText="1"/>
    </xf>
    <xf numFmtId="0" fontId="7" fillId="0" borderId="12" xfId="0" quotePrefix="1" applyFont="1" applyBorder="1" applyAlignment="1">
      <alignment horizontal="left" vertical="center"/>
    </xf>
    <xf numFmtId="0" fontId="8" fillId="0" borderId="13" xfId="0" applyFont="1" applyBorder="1" applyAlignment="1">
      <alignment vertical="center"/>
    </xf>
    <xf numFmtId="0" fontId="8" fillId="9" borderId="13" xfId="0" applyFont="1" applyFill="1" applyBorder="1" applyAlignment="1">
      <alignment vertical="center" wrapText="1"/>
    </xf>
    <xf numFmtId="0" fontId="5" fillId="0" borderId="0" xfId="0" applyFont="1" applyAlignment="1">
      <alignment horizontal="left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vertical="center" wrapText="1"/>
    </xf>
    <xf numFmtId="0" fontId="7" fillId="9" borderId="12" xfId="0" applyFont="1" applyFill="1" applyBorder="1" applyAlignment="1">
      <alignment horizontal="left" vertical="center" wrapText="1"/>
    </xf>
    <xf numFmtId="0" fontId="7" fillId="9" borderId="13" xfId="0" applyFont="1" applyFill="1" applyBorder="1" applyAlignment="1">
      <alignment horizontal="left" vertical="center" wrapText="1"/>
    </xf>
    <xf numFmtId="0" fontId="7" fillId="0" borderId="12" xfId="0" quotePrefix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9" borderId="13" xfId="0" applyFont="1" applyFill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wrapText="1"/>
    </xf>
    <xf numFmtId="0" fontId="7" fillId="13" borderId="12" xfId="2" applyFont="1" applyFill="1" applyBorder="1" applyAlignment="1">
      <alignment horizontal="center" vertical="center"/>
    </xf>
    <xf numFmtId="0" fontId="7" fillId="13" borderId="13" xfId="2" applyFont="1" applyFill="1" applyBorder="1" applyAlignment="1">
      <alignment horizontal="center" vertical="center"/>
    </xf>
    <xf numFmtId="0" fontId="7" fillId="13" borderId="9" xfId="2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2" borderId="0" xfId="1" applyFont="1" applyFill="1" applyAlignment="1">
      <alignment horizontal="center" vertical="center" wrapText="1"/>
    </xf>
    <xf numFmtId="0" fontId="15" fillId="0" borderId="0" xfId="2" applyFont="1" applyAlignment="1">
      <alignment horizontal="center" wrapText="1"/>
    </xf>
    <xf numFmtId="3" fontId="11" fillId="3" borderId="11" xfId="2" applyNumberFormat="1" applyFont="1" applyFill="1" applyBorder="1" applyAlignment="1">
      <alignment horizontal="center" vertical="center" wrapText="1"/>
    </xf>
    <xf numFmtId="3" fontId="7" fillId="3" borderId="0" xfId="2" applyNumberFormat="1" applyFont="1" applyFill="1" applyAlignment="1">
      <alignment horizontal="center" vertical="center" wrapText="1"/>
    </xf>
    <xf numFmtId="0" fontId="18" fillId="0" borderId="12" xfId="2" applyFont="1" applyBorder="1" applyAlignment="1">
      <alignment horizontal="center"/>
    </xf>
    <xf numFmtId="0" fontId="18" fillId="0" borderId="13" xfId="2" applyFont="1" applyBorder="1" applyAlignment="1">
      <alignment horizontal="center"/>
    </xf>
    <xf numFmtId="0" fontId="18" fillId="0" borderId="9" xfId="2" applyFont="1" applyBorder="1" applyAlignment="1">
      <alignment horizontal="center"/>
    </xf>
    <xf numFmtId="0" fontId="7" fillId="13" borderId="12" xfId="2" applyFont="1" applyFill="1" applyBorder="1" applyAlignment="1">
      <alignment horizontal="center"/>
    </xf>
    <xf numFmtId="0" fontId="7" fillId="13" borderId="13" xfId="2" applyFont="1" applyFill="1" applyBorder="1" applyAlignment="1">
      <alignment horizontal="center"/>
    </xf>
    <xf numFmtId="0" fontId="7" fillId="13" borderId="9" xfId="2" applyFont="1" applyFill="1" applyBorder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0" fontId="8" fillId="0" borderId="0" xfId="2" applyFont="1" applyAlignment="1">
      <alignment horizontal="center" wrapText="1"/>
    </xf>
    <xf numFmtId="3" fontId="7" fillId="3" borderId="10" xfId="2" applyNumberFormat="1" applyFont="1" applyFill="1" applyBorder="1" applyAlignment="1">
      <alignment horizontal="center" vertical="center" wrapText="1"/>
    </xf>
    <xf numFmtId="3" fontId="7" fillId="3" borderId="11" xfId="2" applyNumberFormat="1" applyFont="1" applyFill="1" applyBorder="1" applyAlignment="1">
      <alignment horizontal="center" vertical="center" wrapText="1"/>
    </xf>
    <xf numFmtId="3" fontId="8" fillId="4" borderId="12" xfId="2" applyNumberFormat="1" applyFont="1" applyFill="1" applyBorder="1" applyAlignment="1">
      <alignment horizontal="center" vertical="center" wrapText="1"/>
    </xf>
    <xf numFmtId="3" fontId="8" fillId="4" borderId="13" xfId="2" applyNumberFormat="1" applyFont="1" applyFill="1" applyBorder="1" applyAlignment="1">
      <alignment horizontal="center" vertical="center" wrapText="1"/>
    </xf>
    <xf numFmtId="3" fontId="8" fillId="4" borderId="9" xfId="2" applyNumberFormat="1" applyFont="1" applyFill="1" applyBorder="1" applyAlignment="1">
      <alignment horizontal="center" vertical="center" wrapText="1"/>
    </xf>
    <xf numFmtId="3" fontId="19" fillId="4" borderId="4" xfId="2" applyNumberFormat="1" applyFont="1" applyFill="1" applyBorder="1" applyAlignment="1">
      <alignment horizontal="right" vertical="center"/>
    </xf>
    <xf numFmtId="3" fontId="19" fillId="4" borderId="5" xfId="2" applyNumberFormat="1" applyFont="1" applyFill="1" applyBorder="1" applyAlignment="1">
      <alignment horizontal="right" vertical="center"/>
    </xf>
    <xf numFmtId="3" fontId="19" fillId="4" borderId="6" xfId="2" applyNumberFormat="1" applyFont="1" applyFill="1" applyBorder="1" applyAlignment="1">
      <alignment horizontal="right" vertical="center"/>
    </xf>
    <xf numFmtId="0" fontId="19" fillId="2" borderId="0" xfId="1" applyFont="1" applyFill="1" applyAlignment="1">
      <alignment horizontal="center" vertical="center" wrapText="1"/>
    </xf>
    <xf numFmtId="3" fontId="19" fillId="3" borderId="0" xfId="2" applyNumberFormat="1" applyFont="1" applyFill="1" applyAlignment="1">
      <alignment horizontal="center" vertical="center" wrapText="1"/>
    </xf>
    <xf numFmtId="0" fontId="22" fillId="3" borderId="1" xfId="2" applyFont="1" applyFill="1" applyBorder="1" applyAlignment="1">
      <alignment horizontal="center" vertical="center" wrapText="1"/>
    </xf>
    <xf numFmtId="3" fontId="19" fillId="4" borderId="0" xfId="2" applyNumberFormat="1" applyFont="1" applyFill="1" applyAlignment="1">
      <alignment horizontal="center" vertical="center" wrapText="1"/>
    </xf>
    <xf numFmtId="0" fontId="21" fillId="2" borderId="0" xfId="1" applyFont="1" applyFill="1" applyAlignment="1">
      <alignment wrapText="1"/>
    </xf>
    <xf numFmtId="0" fontId="21" fillId="2" borderId="0" xfId="1" applyFont="1" applyFill="1" applyAlignment="1">
      <alignment vertical="center" wrapText="1"/>
    </xf>
    <xf numFmtId="1" fontId="19" fillId="3" borderId="1" xfId="4" applyNumberFormat="1" applyFont="1" applyFill="1" applyBorder="1" applyAlignment="1">
      <alignment horizontal="center" vertical="center" wrapText="1"/>
    </xf>
  </cellXfs>
  <cellStyles count="8">
    <cellStyle name="Normalno" xfId="0" builtinId="0"/>
    <cellStyle name="Normalno 2" xfId="1" xr:uid="{00000000-0005-0000-0000-000001000000}"/>
    <cellStyle name="Normalno 3" xfId="4" xr:uid="{00000000-0005-0000-0000-000002000000}"/>
    <cellStyle name="Normalno 3 3" xfId="5" xr:uid="{00000000-0005-0000-0000-000003000000}"/>
    <cellStyle name="Normalno 4" xfId="7" xr:uid="{00000000-0005-0000-0000-000004000000}"/>
    <cellStyle name="Obično 4" xfId="2" xr:uid="{00000000-0005-0000-0000-000005000000}"/>
    <cellStyle name="Obično_List9" xfId="6" xr:uid="{00000000-0005-0000-0000-000006000000}"/>
    <cellStyle name="Valuta 3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topLeftCell="B1" workbookViewId="0">
      <selection activeCell="B1" sqref="B1:L2"/>
    </sheetView>
  </sheetViews>
  <sheetFormatPr defaultRowHeight="15.75" x14ac:dyDescent="0.25"/>
  <cols>
    <col min="1" max="1" width="6.7109375" style="6" hidden="1" customWidth="1"/>
    <col min="2" max="2" width="9" style="6" customWidth="1"/>
    <col min="3" max="5" width="9.140625" style="6"/>
    <col min="6" max="6" width="28.7109375" style="6" customWidth="1"/>
    <col min="7" max="7" width="23.28515625" style="6" hidden="1" customWidth="1"/>
    <col min="8" max="8" width="18.28515625" style="6" hidden="1" customWidth="1"/>
    <col min="9" max="9" width="16.28515625" style="6" bestFit="1" customWidth="1"/>
    <col min="10" max="10" width="23" style="6" customWidth="1"/>
    <col min="11" max="11" width="9.7109375" style="6" hidden="1" customWidth="1"/>
    <col min="12" max="12" width="8" style="6" customWidth="1"/>
    <col min="13" max="259" width="9.140625" style="6"/>
    <col min="260" max="260" width="25.28515625" style="6" customWidth="1"/>
    <col min="261" max="261" width="17" style="6" bestFit="1" customWidth="1"/>
    <col min="262" max="262" width="20.28515625" style="6" customWidth="1"/>
    <col min="263" max="263" width="22" style="6" customWidth="1"/>
    <col min="264" max="515" width="9.140625" style="6"/>
    <col min="516" max="516" width="25.28515625" style="6" customWidth="1"/>
    <col min="517" max="517" width="17" style="6" bestFit="1" customWidth="1"/>
    <col min="518" max="518" width="20.28515625" style="6" customWidth="1"/>
    <col min="519" max="519" width="22" style="6" customWidth="1"/>
    <col min="520" max="771" width="9.140625" style="6"/>
    <col min="772" max="772" width="25.28515625" style="6" customWidth="1"/>
    <col min="773" max="773" width="17" style="6" bestFit="1" customWidth="1"/>
    <col min="774" max="774" width="20.28515625" style="6" customWidth="1"/>
    <col min="775" max="775" width="22" style="6" customWidth="1"/>
    <col min="776" max="1027" width="9.140625" style="6"/>
    <col min="1028" max="1028" width="25.28515625" style="6" customWidth="1"/>
    <col min="1029" max="1029" width="17" style="6" bestFit="1" customWidth="1"/>
    <col min="1030" max="1030" width="20.28515625" style="6" customWidth="1"/>
    <col min="1031" max="1031" width="22" style="6" customWidth="1"/>
    <col min="1032" max="1283" width="9.140625" style="6"/>
    <col min="1284" max="1284" width="25.28515625" style="6" customWidth="1"/>
    <col min="1285" max="1285" width="17" style="6" bestFit="1" customWidth="1"/>
    <col min="1286" max="1286" width="20.28515625" style="6" customWidth="1"/>
    <col min="1287" max="1287" width="22" style="6" customWidth="1"/>
    <col min="1288" max="1539" width="9.140625" style="6"/>
    <col min="1540" max="1540" width="25.28515625" style="6" customWidth="1"/>
    <col min="1541" max="1541" width="17" style="6" bestFit="1" customWidth="1"/>
    <col min="1542" max="1542" width="20.28515625" style="6" customWidth="1"/>
    <col min="1543" max="1543" width="22" style="6" customWidth="1"/>
    <col min="1544" max="1795" width="9.140625" style="6"/>
    <col min="1796" max="1796" width="25.28515625" style="6" customWidth="1"/>
    <col min="1797" max="1797" width="17" style="6" bestFit="1" customWidth="1"/>
    <col min="1798" max="1798" width="20.28515625" style="6" customWidth="1"/>
    <col min="1799" max="1799" width="22" style="6" customWidth="1"/>
    <col min="1800" max="2051" width="9.140625" style="6"/>
    <col min="2052" max="2052" width="25.28515625" style="6" customWidth="1"/>
    <col min="2053" max="2053" width="17" style="6" bestFit="1" customWidth="1"/>
    <col min="2054" max="2054" width="20.28515625" style="6" customWidth="1"/>
    <col min="2055" max="2055" width="22" style="6" customWidth="1"/>
    <col min="2056" max="2307" width="9.140625" style="6"/>
    <col min="2308" max="2308" width="25.28515625" style="6" customWidth="1"/>
    <col min="2309" max="2309" width="17" style="6" bestFit="1" customWidth="1"/>
    <col min="2310" max="2310" width="20.28515625" style="6" customWidth="1"/>
    <col min="2311" max="2311" width="22" style="6" customWidth="1"/>
    <col min="2312" max="2563" width="9.140625" style="6"/>
    <col min="2564" max="2564" width="25.28515625" style="6" customWidth="1"/>
    <col min="2565" max="2565" width="17" style="6" bestFit="1" customWidth="1"/>
    <col min="2566" max="2566" width="20.28515625" style="6" customWidth="1"/>
    <col min="2567" max="2567" width="22" style="6" customWidth="1"/>
    <col min="2568" max="2819" width="9.140625" style="6"/>
    <col min="2820" max="2820" width="25.28515625" style="6" customWidth="1"/>
    <col min="2821" max="2821" width="17" style="6" bestFit="1" customWidth="1"/>
    <col min="2822" max="2822" width="20.28515625" style="6" customWidth="1"/>
    <col min="2823" max="2823" width="22" style="6" customWidth="1"/>
    <col min="2824" max="3075" width="9.140625" style="6"/>
    <col min="3076" max="3076" width="25.28515625" style="6" customWidth="1"/>
    <col min="3077" max="3077" width="17" style="6" bestFit="1" customWidth="1"/>
    <col min="3078" max="3078" width="20.28515625" style="6" customWidth="1"/>
    <col min="3079" max="3079" width="22" style="6" customWidth="1"/>
    <col min="3080" max="3331" width="9.140625" style="6"/>
    <col min="3332" max="3332" width="25.28515625" style="6" customWidth="1"/>
    <col min="3333" max="3333" width="17" style="6" bestFit="1" customWidth="1"/>
    <col min="3334" max="3334" width="20.28515625" style="6" customWidth="1"/>
    <col min="3335" max="3335" width="22" style="6" customWidth="1"/>
    <col min="3336" max="3587" width="9.140625" style="6"/>
    <col min="3588" max="3588" width="25.28515625" style="6" customWidth="1"/>
    <col min="3589" max="3589" width="17" style="6" bestFit="1" customWidth="1"/>
    <col min="3590" max="3590" width="20.28515625" style="6" customWidth="1"/>
    <col min="3591" max="3591" width="22" style="6" customWidth="1"/>
    <col min="3592" max="3843" width="9.140625" style="6"/>
    <col min="3844" max="3844" width="25.28515625" style="6" customWidth="1"/>
    <col min="3845" max="3845" width="17" style="6" bestFit="1" customWidth="1"/>
    <col min="3846" max="3846" width="20.28515625" style="6" customWidth="1"/>
    <col min="3847" max="3847" width="22" style="6" customWidth="1"/>
    <col min="3848" max="4099" width="9.140625" style="6"/>
    <col min="4100" max="4100" width="25.28515625" style="6" customWidth="1"/>
    <col min="4101" max="4101" width="17" style="6" bestFit="1" customWidth="1"/>
    <col min="4102" max="4102" width="20.28515625" style="6" customWidth="1"/>
    <col min="4103" max="4103" width="22" style="6" customWidth="1"/>
    <col min="4104" max="4355" width="9.140625" style="6"/>
    <col min="4356" max="4356" width="25.28515625" style="6" customWidth="1"/>
    <col min="4357" max="4357" width="17" style="6" bestFit="1" customWidth="1"/>
    <col min="4358" max="4358" width="20.28515625" style="6" customWidth="1"/>
    <col min="4359" max="4359" width="22" style="6" customWidth="1"/>
    <col min="4360" max="4611" width="9.140625" style="6"/>
    <col min="4612" max="4612" width="25.28515625" style="6" customWidth="1"/>
    <col min="4613" max="4613" width="17" style="6" bestFit="1" customWidth="1"/>
    <col min="4614" max="4614" width="20.28515625" style="6" customWidth="1"/>
    <col min="4615" max="4615" width="22" style="6" customWidth="1"/>
    <col min="4616" max="4867" width="9.140625" style="6"/>
    <col min="4868" max="4868" width="25.28515625" style="6" customWidth="1"/>
    <col min="4869" max="4869" width="17" style="6" bestFit="1" customWidth="1"/>
    <col min="4870" max="4870" width="20.28515625" style="6" customWidth="1"/>
    <col min="4871" max="4871" width="22" style="6" customWidth="1"/>
    <col min="4872" max="5123" width="9.140625" style="6"/>
    <col min="5124" max="5124" width="25.28515625" style="6" customWidth="1"/>
    <col min="5125" max="5125" width="17" style="6" bestFit="1" customWidth="1"/>
    <col min="5126" max="5126" width="20.28515625" style="6" customWidth="1"/>
    <col min="5127" max="5127" width="22" style="6" customWidth="1"/>
    <col min="5128" max="5379" width="9.140625" style="6"/>
    <col min="5380" max="5380" width="25.28515625" style="6" customWidth="1"/>
    <col min="5381" max="5381" width="17" style="6" bestFit="1" customWidth="1"/>
    <col min="5382" max="5382" width="20.28515625" style="6" customWidth="1"/>
    <col min="5383" max="5383" width="22" style="6" customWidth="1"/>
    <col min="5384" max="5635" width="9.140625" style="6"/>
    <col min="5636" max="5636" width="25.28515625" style="6" customWidth="1"/>
    <col min="5637" max="5637" width="17" style="6" bestFit="1" customWidth="1"/>
    <col min="5638" max="5638" width="20.28515625" style="6" customWidth="1"/>
    <col min="5639" max="5639" width="22" style="6" customWidth="1"/>
    <col min="5640" max="5891" width="9.140625" style="6"/>
    <col min="5892" max="5892" width="25.28515625" style="6" customWidth="1"/>
    <col min="5893" max="5893" width="17" style="6" bestFit="1" customWidth="1"/>
    <col min="5894" max="5894" width="20.28515625" style="6" customWidth="1"/>
    <col min="5895" max="5895" width="22" style="6" customWidth="1"/>
    <col min="5896" max="6147" width="9.140625" style="6"/>
    <col min="6148" max="6148" width="25.28515625" style="6" customWidth="1"/>
    <col min="6149" max="6149" width="17" style="6" bestFit="1" customWidth="1"/>
    <col min="6150" max="6150" width="20.28515625" style="6" customWidth="1"/>
    <col min="6151" max="6151" width="22" style="6" customWidth="1"/>
    <col min="6152" max="6403" width="9.140625" style="6"/>
    <col min="6404" max="6404" width="25.28515625" style="6" customWidth="1"/>
    <col min="6405" max="6405" width="17" style="6" bestFit="1" customWidth="1"/>
    <col min="6406" max="6406" width="20.28515625" style="6" customWidth="1"/>
    <col min="6407" max="6407" width="22" style="6" customWidth="1"/>
    <col min="6408" max="6659" width="9.140625" style="6"/>
    <col min="6660" max="6660" width="25.28515625" style="6" customWidth="1"/>
    <col min="6661" max="6661" width="17" style="6" bestFit="1" customWidth="1"/>
    <col min="6662" max="6662" width="20.28515625" style="6" customWidth="1"/>
    <col min="6663" max="6663" width="22" style="6" customWidth="1"/>
    <col min="6664" max="6915" width="9.140625" style="6"/>
    <col min="6916" max="6916" width="25.28515625" style="6" customWidth="1"/>
    <col min="6917" max="6917" width="17" style="6" bestFit="1" customWidth="1"/>
    <col min="6918" max="6918" width="20.28515625" style="6" customWidth="1"/>
    <col min="6919" max="6919" width="22" style="6" customWidth="1"/>
    <col min="6920" max="7171" width="9.140625" style="6"/>
    <col min="7172" max="7172" width="25.28515625" style="6" customWidth="1"/>
    <col min="7173" max="7173" width="17" style="6" bestFit="1" customWidth="1"/>
    <col min="7174" max="7174" width="20.28515625" style="6" customWidth="1"/>
    <col min="7175" max="7175" width="22" style="6" customWidth="1"/>
    <col min="7176" max="7427" width="9.140625" style="6"/>
    <col min="7428" max="7428" width="25.28515625" style="6" customWidth="1"/>
    <col min="7429" max="7429" width="17" style="6" bestFit="1" customWidth="1"/>
    <col min="7430" max="7430" width="20.28515625" style="6" customWidth="1"/>
    <col min="7431" max="7431" width="22" style="6" customWidth="1"/>
    <col min="7432" max="7683" width="9.140625" style="6"/>
    <col min="7684" max="7684" width="25.28515625" style="6" customWidth="1"/>
    <col min="7685" max="7685" width="17" style="6" bestFit="1" customWidth="1"/>
    <col min="7686" max="7686" width="20.28515625" style="6" customWidth="1"/>
    <col min="7687" max="7687" width="22" style="6" customWidth="1"/>
    <col min="7688" max="7939" width="9.140625" style="6"/>
    <col min="7940" max="7940" width="25.28515625" style="6" customWidth="1"/>
    <col min="7941" max="7941" width="17" style="6" bestFit="1" customWidth="1"/>
    <col min="7942" max="7942" width="20.28515625" style="6" customWidth="1"/>
    <col min="7943" max="7943" width="22" style="6" customWidth="1"/>
    <col min="7944" max="8195" width="9.140625" style="6"/>
    <col min="8196" max="8196" width="25.28515625" style="6" customWidth="1"/>
    <col min="8197" max="8197" width="17" style="6" bestFit="1" customWidth="1"/>
    <col min="8198" max="8198" width="20.28515625" style="6" customWidth="1"/>
    <col min="8199" max="8199" width="22" style="6" customWidth="1"/>
    <col min="8200" max="8451" width="9.140625" style="6"/>
    <col min="8452" max="8452" width="25.28515625" style="6" customWidth="1"/>
    <col min="8453" max="8453" width="17" style="6" bestFit="1" customWidth="1"/>
    <col min="8454" max="8454" width="20.28515625" style="6" customWidth="1"/>
    <col min="8455" max="8455" width="22" style="6" customWidth="1"/>
    <col min="8456" max="8707" width="9.140625" style="6"/>
    <col min="8708" max="8708" width="25.28515625" style="6" customWidth="1"/>
    <col min="8709" max="8709" width="17" style="6" bestFit="1" customWidth="1"/>
    <col min="8710" max="8710" width="20.28515625" style="6" customWidth="1"/>
    <col min="8711" max="8711" width="22" style="6" customWidth="1"/>
    <col min="8712" max="8963" width="9.140625" style="6"/>
    <col min="8964" max="8964" width="25.28515625" style="6" customWidth="1"/>
    <col min="8965" max="8965" width="17" style="6" bestFit="1" customWidth="1"/>
    <col min="8966" max="8966" width="20.28515625" style="6" customWidth="1"/>
    <col min="8967" max="8967" width="22" style="6" customWidth="1"/>
    <col min="8968" max="9219" width="9.140625" style="6"/>
    <col min="9220" max="9220" width="25.28515625" style="6" customWidth="1"/>
    <col min="9221" max="9221" width="17" style="6" bestFit="1" customWidth="1"/>
    <col min="9222" max="9222" width="20.28515625" style="6" customWidth="1"/>
    <col min="9223" max="9223" width="22" style="6" customWidth="1"/>
    <col min="9224" max="9475" width="9.140625" style="6"/>
    <col min="9476" max="9476" width="25.28515625" style="6" customWidth="1"/>
    <col min="9477" max="9477" width="17" style="6" bestFit="1" customWidth="1"/>
    <col min="9478" max="9478" width="20.28515625" style="6" customWidth="1"/>
    <col min="9479" max="9479" width="22" style="6" customWidth="1"/>
    <col min="9480" max="9731" width="9.140625" style="6"/>
    <col min="9732" max="9732" width="25.28515625" style="6" customWidth="1"/>
    <col min="9733" max="9733" width="17" style="6" bestFit="1" customWidth="1"/>
    <col min="9734" max="9734" width="20.28515625" style="6" customWidth="1"/>
    <col min="9735" max="9735" width="22" style="6" customWidth="1"/>
    <col min="9736" max="9987" width="9.140625" style="6"/>
    <col min="9988" max="9988" width="25.28515625" style="6" customWidth="1"/>
    <col min="9989" max="9989" width="17" style="6" bestFit="1" customWidth="1"/>
    <col min="9990" max="9990" width="20.28515625" style="6" customWidth="1"/>
    <col min="9991" max="9991" width="22" style="6" customWidth="1"/>
    <col min="9992" max="10243" width="9.140625" style="6"/>
    <col min="10244" max="10244" width="25.28515625" style="6" customWidth="1"/>
    <col min="10245" max="10245" width="17" style="6" bestFit="1" customWidth="1"/>
    <col min="10246" max="10246" width="20.28515625" style="6" customWidth="1"/>
    <col min="10247" max="10247" width="22" style="6" customWidth="1"/>
    <col min="10248" max="10499" width="9.140625" style="6"/>
    <col min="10500" max="10500" width="25.28515625" style="6" customWidth="1"/>
    <col min="10501" max="10501" width="17" style="6" bestFit="1" customWidth="1"/>
    <col min="10502" max="10502" width="20.28515625" style="6" customWidth="1"/>
    <col min="10503" max="10503" width="22" style="6" customWidth="1"/>
    <col min="10504" max="10755" width="9.140625" style="6"/>
    <col min="10756" max="10756" width="25.28515625" style="6" customWidth="1"/>
    <col min="10757" max="10757" width="17" style="6" bestFit="1" customWidth="1"/>
    <col min="10758" max="10758" width="20.28515625" style="6" customWidth="1"/>
    <col min="10759" max="10759" width="22" style="6" customWidth="1"/>
    <col min="10760" max="11011" width="9.140625" style="6"/>
    <col min="11012" max="11012" width="25.28515625" style="6" customWidth="1"/>
    <col min="11013" max="11013" width="17" style="6" bestFit="1" customWidth="1"/>
    <col min="11014" max="11014" width="20.28515625" style="6" customWidth="1"/>
    <col min="11015" max="11015" width="22" style="6" customWidth="1"/>
    <col min="11016" max="11267" width="9.140625" style="6"/>
    <col min="11268" max="11268" width="25.28515625" style="6" customWidth="1"/>
    <col min="11269" max="11269" width="17" style="6" bestFit="1" customWidth="1"/>
    <col min="11270" max="11270" width="20.28515625" style="6" customWidth="1"/>
    <col min="11271" max="11271" width="22" style="6" customWidth="1"/>
    <col min="11272" max="11523" width="9.140625" style="6"/>
    <col min="11524" max="11524" width="25.28515625" style="6" customWidth="1"/>
    <col min="11525" max="11525" width="17" style="6" bestFit="1" customWidth="1"/>
    <col min="11526" max="11526" width="20.28515625" style="6" customWidth="1"/>
    <col min="11527" max="11527" width="22" style="6" customWidth="1"/>
    <col min="11528" max="11779" width="9.140625" style="6"/>
    <col min="11780" max="11780" width="25.28515625" style="6" customWidth="1"/>
    <col min="11781" max="11781" width="17" style="6" bestFit="1" customWidth="1"/>
    <col min="11782" max="11782" width="20.28515625" style="6" customWidth="1"/>
    <col min="11783" max="11783" width="22" style="6" customWidth="1"/>
    <col min="11784" max="12035" width="9.140625" style="6"/>
    <col min="12036" max="12036" width="25.28515625" style="6" customWidth="1"/>
    <col min="12037" max="12037" width="17" style="6" bestFit="1" customWidth="1"/>
    <col min="12038" max="12038" width="20.28515625" style="6" customWidth="1"/>
    <col min="12039" max="12039" width="22" style="6" customWidth="1"/>
    <col min="12040" max="12291" width="9.140625" style="6"/>
    <col min="12292" max="12292" width="25.28515625" style="6" customWidth="1"/>
    <col min="12293" max="12293" width="17" style="6" bestFit="1" customWidth="1"/>
    <col min="12294" max="12294" width="20.28515625" style="6" customWidth="1"/>
    <col min="12295" max="12295" width="22" style="6" customWidth="1"/>
    <col min="12296" max="12547" width="9.140625" style="6"/>
    <col min="12548" max="12548" width="25.28515625" style="6" customWidth="1"/>
    <col min="12549" max="12549" width="17" style="6" bestFit="1" customWidth="1"/>
    <col min="12550" max="12550" width="20.28515625" style="6" customWidth="1"/>
    <col min="12551" max="12551" width="22" style="6" customWidth="1"/>
    <col min="12552" max="12803" width="9.140625" style="6"/>
    <col min="12804" max="12804" width="25.28515625" style="6" customWidth="1"/>
    <col min="12805" max="12805" width="17" style="6" bestFit="1" customWidth="1"/>
    <col min="12806" max="12806" width="20.28515625" style="6" customWidth="1"/>
    <col min="12807" max="12807" width="22" style="6" customWidth="1"/>
    <col min="12808" max="13059" width="9.140625" style="6"/>
    <col min="13060" max="13060" width="25.28515625" style="6" customWidth="1"/>
    <col min="13061" max="13061" width="17" style="6" bestFit="1" customWidth="1"/>
    <col min="13062" max="13062" width="20.28515625" style="6" customWidth="1"/>
    <col min="13063" max="13063" width="22" style="6" customWidth="1"/>
    <col min="13064" max="13315" width="9.140625" style="6"/>
    <col min="13316" max="13316" width="25.28515625" style="6" customWidth="1"/>
    <col min="13317" max="13317" width="17" style="6" bestFit="1" customWidth="1"/>
    <col min="13318" max="13318" width="20.28515625" style="6" customWidth="1"/>
    <col min="13319" max="13319" width="22" style="6" customWidth="1"/>
    <col min="13320" max="13571" width="9.140625" style="6"/>
    <col min="13572" max="13572" width="25.28515625" style="6" customWidth="1"/>
    <col min="13573" max="13573" width="17" style="6" bestFit="1" customWidth="1"/>
    <col min="13574" max="13574" width="20.28515625" style="6" customWidth="1"/>
    <col min="13575" max="13575" width="22" style="6" customWidth="1"/>
    <col min="13576" max="13827" width="9.140625" style="6"/>
    <col min="13828" max="13828" width="25.28515625" style="6" customWidth="1"/>
    <col min="13829" max="13829" width="17" style="6" bestFit="1" customWidth="1"/>
    <col min="13830" max="13830" width="20.28515625" style="6" customWidth="1"/>
    <col min="13831" max="13831" width="22" style="6" customWidth="1"/>
    <col min="13832" max="14083" width="9.140625" style="6"/>
    <col min="14084" max="14084" width="25.28515625" style="6" customWidth="1"/>
    <col min="14085" max="14085" width="17" style="6" bestFit="1" customWidth="1"/>
    <col min="14086" max="14086" width="20.28515625" style="6" customWidth="1"/>
    <col min="14087" max="14087" width="22" style="6" customWidth="1"/>
    <col min="14088" max="14339" width="9.140625" style="6"/>
    <col min="14340" max="14340" width="25.28515625" style="6" customWidth="1"/>
    <col min="14341" max="14341" width="17" style="6" bestFit="1" customWidth="1"/>
    <col min="14342" max="14342" width="20.28515625" style="6" customWidth="1"/>
    <col min="14343" max="14343" width="22" style="6" customWidth="1"/>
    <col min="14344" max="14595" width="9.140625" style="6"/>
    <col min="14596" max="14596" width="25.28515625" style="6" customWidth="1"/>
    <col min="14597" max="14597" width="17" style="6" bestFit="1" customWidth="1"/>
    <col min="14598" max="14598" width="20.28515625" style="6" customWidth="1"/>
    <col min="14599" max="14599" width="22" style="6" customWidth="1"/>
    <col min="14600" max="14851" width="9.140625" style="6"/>
    <col min="14852" max="14852" width="25.28515625" style="6" customWidth="1"/>
    <col min="14853" max="14853" width="17" style="6" bestFit="1" customWidth="1"/>
    <col min="14854" max="14854" width="20.28515625" style="6" customWidth="1"/>
    <col min="14855" max="14855" width="22" style="6" customWidth="1"/>
    <col min="14856" max="15107" width="9.140625" style="6"/>
    <col min="15108" max="15108" width="25.28515625" style="6" customWidth="1"/>
    <col min="15109" max="15109" width="17" style="6" bestFit="1" customWidth="1"/>
    <col min="15110" max="15110" width="20.28515625" style="6" customWidth="1"/>
    <col min="15111" max="15111" width="22" style="6" customWidth="1"/>
    <col min="15112" max="15363" width="9.140625" style="6"/>
    <col min="15364" max="15364" width="25.28515625" style="6" customWidth="1"/>
    <col min="15365" max="15365" width="17" style="6" bestFit="1" customWidth="1"/>
    <col min="15366" max="15366" width="20.28515625" style="6" customWidth="1"/>
    <col min="15367" max="15367" width="22" style="6" customWidth="1"/>
    <col min="15368" max="15619" width="9.140625" style="6"/>
    <col min="15620" max="15620" width="25.28515625" style="6" customWidth="1"/>
    <col min="15621" max="15621" width="17" style="6" bestFit="1" customWidth="1"/>
    <col min="15622" max="15622" width="20.28515625" style="6" customWidth="1"/>
    <col min="15623" max="15623" width="22" style="6" customWidth="1"/>
    <col min="15624" max="15875" width="9.140625" style="6"/>
    <col min="15876" max="15876" width="25.28515625" style="6" customWidth="1"/>
    <col min="15877" max="15877" width="17" style="6" bestFit="1" customWidth="1"/>
    <col min="15878" max="15878" width="20.28515625" style="6" customWidth="1"/>
    <col min="15879" max="15879" width="22" style="6" customWidth="1"/>
    <col min="15880" max="16131" width="9.140625" style="6"/>
    <col min="16132" max="16132" width="25.28515625" style="6" customWidth="1"/>
    <col min="16133" max="16133" width="17" style="6" bestFit="1" customWidth="1"/>
    <col min="16134" max="16134" width="20.28515625" style="6" customWidth="1"/>
    <col min="16135" max="16135" width="22" style="6" customWidth="1"/>
    <col min="16136" max="16381" width="9.140625" style="6"/>
    <col min="16382" max="16382" width="9.140625" style="6" customWidth="1"/>
    <col min="16383" max="16384" width="9.140625" style="6"/>
  </cols>
  <sheetData>
    <row r="1" spans="2:12" ht="42.75" customHeight="1" x14ac:dyDescent="0.25">
      <c r="B1" s="583" t="s">
        <v>715</v>
      </c>
      <c r="C1" s="583"/>
      <c r="D1" s="583"/>
      <c r="E1" s="583"/>
      <c r="F1" s="583"/>
      <c r="G1" s="583"/>
      <c r="H1" s="583"/>
      <c r="I1" s="583"/>
      <c r="J1" s="583"/>
      <c r="K1" s="583"/>
      <c r="L1" s="583"/>
    </row>
    <row r="2" spans="2:12" ht="40.5" customHeight="1" x14ac:dyDescent="0.25">
      <c r="B2" s="583"/>
      <c r="C2" s="583"/>
      <c r="D2" s="583"/>
      <c r="E2" s="583"/>
      <c r="F2" s="583"/>
      <c r="G2" s="583"/>
      <c r="H2" s="583"/>
      <c r="I2" s="583"/>
      <c r="J2" s="583"/>
      <c r="K2" s="583"/>
      <c r="L2" s="583"/>
    </row>
    <row r="3" spans="2:12" ht="18" customHeight="1" x14ac:dyDescent="0.25">
      <c r="B3" s="1"/>
      <c r="C3" s="1"/>
      <c r="D3" s="1"/>
      <c r="E3" s="1"/>
      <c r="F3" s="1"/>
      <c r="G3" s="1"/>
      <c r="H3" s="1"/>
      <c r="I3" s="1"/>
      <c r="J3" s="1"/>
    </row>
    <row r="4" spans="2:12" x14ac:dyDescent="0.25">
      <c r="B4" s="605" t="s">
        <v>0</v>
      </c>
      <c r="C4" s="605"/>
      <c r="D4" s="605"/>
      <c r="E4" s="605"/>
      <c r="F4" s="605"/>
      <c r="G4" s="605"/>
      <c r="H4" s="605"/>
      <c r="I4" s="605"/>
      <c r="J4" s="605"/>
    </row>
    <row r="5" spans="2:12" x14ac:dyDescent="0.25">
      <c r="B5" s="607"/>
      <c r="C5" s="607"/>
      <c r="D5" s="607"/>
      <c r="E5" s="1"/>
      <c r="F5" s="1"/>
      <c r="G5" s="1"/>
      <c r="H5" s="1"/>
      <c r="I5" s="1"/>
      <c r="J5" s="8"/>
    </row>
    <row r="6" spans="2:12" x14ac:dyDescent="0.25">
      <c r="B6" s="1"/>
      <c r="C6" s="2"/>
      <c r="D6" s="2"/>
      <c r="E6" s="2"/>
      <c r="F6" s="596" t="s">
        <v>254</v>
      </c>
      <c r="G6" s="596"/>
      <c r="H6" s="596"/>
      <c r="I6" s="596"/>
      <c r="J6" s="596"/>
    </row>
    <row r="7" spans="2:12" x14ac:dyDescent="0.25">
      <c r="B7" s="608"/>
      <c r="C7" s="608"/>
      <c r="D7" s="608"/>
      <c r="E7" s="608"/>
      <c r="F7" s="608"/>
      <c r="G7" s="9"/>
      <c r="H7" s="10"/>
      <c r="I7" s="10"/>
      <c r="J7" s="11"/>
      <c r="K7" s="11" t="s">
        <v>255</v>
      </c>
      <c r="L7" s="11" t="s">
        <v>255</v>
      </c>
    </row>
    <row r="8" spans="2:12" ht="47.25" x14ac:dyDescent="0.25">
      <c r="B8" s="590" t="s">
        <v>256</v>
      </c>
      <c r="C8" s="591"/>
      <c r="D8" s="591"/>
      <c r="E8" s="591"/>
      <c r="F8" s="592"/>
      <c r="G8" s="461" t="s">
        <v>693</v>
      </c>
      <c r="H8" s="12" t="s">
        <v>694</v>
      </c>
      <c r="I8" s="12" t="s">
        <v>699</v>
      </c>
      <c r="J8" s="13" t="s">
        <v>710</v>
      </c>
      <c r="K8" s="13" t="s">
        <v>695</v>
      </c>
      <c r="L8" s="13" t="s">
        <v>695</v>
      </c>
    </row>
    <row r="9" spans="2:12" ht="31.5" x14ac:dyDescent="0.25">
      <c r="B9" s="597">
        <v>1</v>
      </c>
      <c r="C9" s="597"/>
      <c r="D9" s="597"/>
      <c r="E9" s="597"/>
      <c r="F9" s="598"/>
      <c r="G9" s="472">
        <v>2</v>
      </c>
      <c r="H9" s="12">
        <v>3</v>
      </c>
      <c r="I9" s="12">
        <v>4</v>
      </c>
      <c r="J9" s="12">
        <v>5</v>
      </c>
      <c r="K9" s="12" t="s">
        <v>696</v>
      </c>
      <c r="L9" s="12" t="s">
        <v>697</v>
      </c>
    </row>
    <row r="10" spans="2:12" x14ac:dyDescent="0.25">
      <c r="B10" s="602" t="s">
        <v>257</v>
      </c>
      <c r="C10" s="595"/>
      <c r="D10" s="595"/>
      <c r="E10" s="595"/>
      <c r="F10" s="606"/>
      <c r="G10" s="15">
        <f>G11+G12</f>
        <v>0</v>
      </c>
      <c r="H10" s="15">
        <f>H11+H12</f>
        <v>27400996.079999998</v>
      </c>
      <c r="I10" s="15">
        <f>I11+I12</f>
        <v>27029768.079999998</v>
      </c>
      <c r="J10" s="15">
        <f>J11+J12</f>
        <v>12342055.77</v>
      </c>
      <c r="K10" s="15">
        <f>J10/H10*100</f>
        <v>45.042361722785955</v>
      </c>
      <c r="L10" s="15">
        <f>J10/I10*100</f>
        <v>45.660975460356227</v>
      </c>
    </row>
    <row r="11" spans="2:12" x14ac:dyDescent="0.25">
      <c r="B11" s="599" t="s">
        <v>258</v>
      </c>
      <c r="C11" s="601"/>
      <c r="D11" s="601"/>
      <c r="E11" s="601"/>
      <c r="F11" s="594"/>
      <c r="G11" s="16">
        <f>'Prihodi po ekonomskoj klas'!D9</f>
        <v>0</v>
      </c>
      <c r="H11" s="16">
        <f>'Prihodi po ekonomskoj klas'!E9</f>
        <v>27399696.079999998</v>
      </c>
      <c r="I11" s="16">
        <f>'Prihodi po ekonomskoj klas'!F9</f>
        <v>27028468.079999998</v>
      </c>
      <c r="J11" s="16">
        <f>'Prihodi po ekonomskoj klas'!G9</f>
        <v>12341724.18</v>
      </c>
      <c r="K11" s="473">
        <f t="shared" ref="K11:K16" si="0">J11/H11*100</f>
        <v>45.043288596944173</v>
      </c>
      <c r="L11" s="473">
        <f t="shared" ref="L11:L16" si="1">J11/I11*100</f>
        <v>45.661944818590698</v>
      </c>
    </row>
    <row r="12" spans="2:12" x14ac:dyDescent="0.25">
      <c r="B12" s="593" t="s">
        <v>259</v>
      </c>
      <c r="C12" s="594"/>
      <c r="D12" s="594"/>
      <c r="E12" s="594"/>
      <c r="F12" s="594"/>
      <c r="G12" s="16">
        <f>'Prihodi po ekonomskoj klas'!D80</f>
        <v>0</v>
      </c>
      <c r="H12" s="16">
        <f>'Prihodi po ekonomskoj klas'!E80</f>
        <v>1300</v>
      </c>
      <c r="I12" s="16">
        <f>'Prihodi po ekonomskoj klas'!F80</f>
        <v>1300</v>
      </c>
      <c r="J12" s="16">
        <f>'Prihodi po ekonomskoj klas'!G80</f>
        <v>331.59</v>
      </c>
      <c r="K12" s="473">
        <f t="shared" si="0"/>
        <v>25.506923076923076</v>
      </c>
      <c r="L12" s="473">
        <f t="shared" si="1"/>
        <v>25.506923076923076</v>
      </c>
    </row>
    <row r="13" spans="2:12" x14ac:dyDescent="0.25">
      <c r="B13" s="17" t="s">
        <v>260</v>
      </c>
      <c r="C13" s="14"/>
      <c r="D13" s="14"/>
      <c r="E13" s="14"/>
      <c r="F13" s="14"/>
      <c r="G13" s="15" t="e">
        <f>G14+G15</f>
        <v>#REF!</v>
      </c>
      <c r="H13" s="15">
        <f>H14+H15</f>
        <v>27155403.23</v>
      </c>
      <c r="I13" s="15">
        <f>I14+I15</f>
        <v>26784175.230000004</v>
      </c>
      <c r="J13" s="15">
        <f>J14+J15</f>
        <v>12805808.970000001</v>
      </c>
      <c r="K13" s="15">
        <f t="shared" si="0"/>
        <v>47.157498865097871</v>
      </c>
      <c r="L13" s="15">
        <f t="shared" si="1"/>
        <v>47.811100622044421</v>
      </c>
    </row>
    <row r="14" spans="2:12" x14ac:dyDescent="0.25">
      <c r="B14" s="604" t="s">
        <v>261</v>
      </c>
      <c r="C14" s="601"/>
      <c r="D14" s="601"/>
      <c r="E14" s="601"/>
      <c r="F14" s="601"/>
      <c r="G14" s="16">
        <f>'RASHODI-ek.kl.'!D57</f>
        <v>0</v>
      </c>
      <c r="H14" s="16">
        <f>'RASHODI-ek.kl.'!E57</f>
        <v>26300527.960000001</v>
      </c>
      <c r="I14" s="16">
        <f>'RASHODI-ek.kl.'!F57</f>
        <v>26423402.950000003</v>
      </c>
      <c r="J14" s="16">
        <f>'RASHODI-ek.kl.'!G57</f>
        <v>12760367.82</v>
      </c>
      <c r="K14" s="473">
        <f t="shared" si="0"/>
        <v>48.517534854840228</v>
      </c>
      <c r="L14" s="473">
        <f t="shared" si="1"/>
        <v>48.291916995498106</v>
      </c>
    </row>
    <row r="15" spans="2:12" x14ac:dyDescent="0.25">
      <c r="B15" s="593" t="s">
        <v>262</v>
      </c>
      <c r="C15" s="594"/>
      <c r="D15" s="594"/>
      <c r="E15" s="594"/>
      <c r="F15" s="594"/>
      <c r="G15" s="16" t="e">
        <f>'RASHODI-ek.kl.'!D239</f>
        <v>#REF!</v>
      </c>
      <c r="H15" s="16">
        <f>'RASHODI-ek.kl.'!E239</f>
        <v>854875.27</v>
      </c>
      <c r="I15" s="16">
        <f>'RASHODI-ek.kl.'!F239</f>
        <v>360772.28</v>
      </c>
      <c r="J15" s="16">
        <f>'RASHODI-ek.kl.'!G239</f>
        <v>45441.15</v>
      </c>
      <c r="K15" s="473">
        <f t="shared" si="0"/>
        <v>5.3155298316209336</v>
      </c>
      <c r="L15" s="473">
        <f t="shared" si="1"/>
        <v>12.59552147409995</v>
      </c>
    </row>
    <row r="16" spans="2:12" x14ac:dyDescent="0.25">
      <c r="B16" s="587" t="s">
        <v>263</v>
      </c>
      <c r="C16" s="595"/>
      <c r="D16" s="595"/>
      <c r="E16" s="595"/>
      <c r="F16" s="595"/>
      <c r="G16" s="15" t="e">
        <f>G10-G13</f>
        <v>#REF!</v>
      </c>
      <c r="H16" s="15">
        <f>H10-H13</f>
        <v>245592.84999999776</v>
      </c>
      <c r="I16" s="15">
        <f>I10-I13</f>
        <v>245592.84999999404</v>
      </c>
      <c r="J16" s="15">
        <f>J10-J13</f>
        <v>-463753.20000000112</v>
      </c>
      <c r="K16" s="15">
        <f t="shared" si="0"/>
        <v>-188.83009012681165</v>
      </c>
      <c r="L16" s="15">
        <f t="shared" si="1"/>
        <v>-188.8300901268145</v>
      </c>
    </row>
    <row r="17" spans="2:12" x14ac:dyDescent="0.25">
      <c r="B17" s="1"/>
      <c r="C17" s="19"/>
      <c r="D17" s="19"/>
      <c r="E17" s="19"/>
      <c r="F17" s="19"/>
      <c r="G17" s="19"/>
      <c r="H17" s="19"/>
      <c r="I17" s="20"/>
      <c r="J17" s="20"/>
    </row>
    <row r="18" spans="2:12" x14ac:dyDescent="0.25">
      <c r="B18" s="1"/>
      <c r="C18" s="19"/>
      <c r="D18" s="19"/>
      <c r="E18" s="19"/>
      <c r="F18" s="596" t="s">
        <v>264</v>
      </c>
      <c r="G18" s="596"/>
      <c r="H18" s="596"/>
      <c r="I18" s="596"/>
      <c r="J18" s="596"/>
    </row>
    <row r="19" spans="2:12" x14ac:dyDescent="0.25">
      <c r="H19" s="19"/>
      <c r="I19" s="20"/>
      <c r="J19" s="20"/>
    </row>
    <row r="20" spans="2:12" ht="47.25" x14ac:dyDescent="0.25">
      <c r="B20" s="590" t="s">
        <v>256</v>
      </c>
      <c r="C20" s="591"/>
      <c r="D20" s="591"/>
      <c r="E20" s="591"/>
      <c r="F20" s="592"/>
      <c r="G20" s="461" t="s">
        <v>693</v>
      </c>
      <c r="H20" s="12" t="s">
        <v>694</v>
      </c>
      <c r="I20" s="12" t="s">
        <v>699</v>
      </c>
      <c r="J20" s="13" t="s">
        <v>710</v>
      </c>
      <c r="K20" s="13" t="s">
        <v>695</v>
      </c>
      <c r="L20" s="13" t="s">
        <v>695</v>
      </c>
    </row>
    <row r="21" spans="2:12" x14ac:dyDescent="0.25">
      <c r="B21" s="597">
        <v>1</v>
      </c>
      <c r="C21" s="597"/>
      <c r="D21" s="597"/>
      <c r="E21" s="597"/>
      <c r="F21" s="598"/>
      <c r="G21" s="472">
        <v>2</v>
      </c>
      <c r="H21" s="12">
        <v>3</v>
      </c>
      <c r="I21" s="12">
        <v>4</v>
      </c>
      <c r="J21" s="12">
        <v>5</v>
      </c>
      <c r="K21" s="12">
        <v>6</v>
      </c>
      <c r="L21" s="12">
        <v>7</v>
      </c>
    </row>
    <row r="22" spans="2:12" ht="15.75" customHeight="1" x14ac:dyDescent="0.25">
      <c r="B22" s="599" t="s">
        <v>265</v>
      </c>
      <c r="C22" s="600"/>
      <c r="D22" s="600"/>
      <c r="E22" s="600"/>
      <c r="F22" s="600"/>
      <c r="G22" s="21"/>
      <c r="H22" s="22"/>
      <c r="I22" s="22"/>
      <c r="J22" s="22"/>
      <c r="K22" s="22"/>
      <c r="L22" s="22"/>
    </row>
    <row r="23" spans="2:12" x14ac:dyDescent="0.25">
      <c r="B23" s="599" t="s">
        <v>266</v>
      </c>
      <c r="C23" s="601"/>
      <c r="D23" s="601"/>
      <c r="E23" s="601"/>
      <c r="F23" s="601"/>
      <c r="G23" s="18"/>
      <c r="H23" s="22"/>
      <c r="I23" s="22"/>
      <c r="J23" s="22"/>
      <c r="K23" s="22"/>
      <c r="L23" s="22"/>
    </row>
    <row r="24" spans="2:12" x14ac:dyDescent="0.25">
      <c r="B24" s="602" t="s">
        <v>698</v>
      </c>
      <c r="C24" s="603"/>
      <c r="D24" s="603"/>
      <c r="E24" s="603"/>
      <c r="F24" s="603"/>
      <c r="G24" s="23"/>
      <c r="H24" s="24"/>
      <c r="I24" s="24"/>
      <c r="J24" s="24"/>
      <c r="K24" s="15"/>
      <c r="L24" s="15"/>
    </row>
    <row r="25" spans="2:12" ht="15" customHeight="1" x14ac:dyDescent="0.25">
      <c r="B25" s="7"/>
      <c r="C25" s="7"/>
      <c r="D25" s="7"/>
      <c r="E25" s="7"/>
      <c r="F25" s="7"/>
      <c r="G25" s="7"/>
      <c r="H25" s="5"/>
      <c r="I25" s="5"/>
      <c r="J25" s="5"/>
    </row>
    <row r="26" spans="2:12" x14ac:dyDescent="0.25">
      <c r="B26" s="1"/>
      <c r="C26" s="2"/>
      <c r="D26" s="2"/>
      <c r="E26" s="2"/>
      <c r="F26" s="596" t="s">
        <v>267</v>
      </c>
      <c r="G26" s="596"/>
      <c r="H26" s="596"/>
      <c r="I26" s="596"/>
      <c r="J26" s="596"/>
      <c r="K26" s="1"/>
      <c r="L26" s="2"/>
    </row>
    <row r="27" spans="2:12" x14ac:dyDescent="0.25">
      <c r="B27" s="1"/>
      <c r="C27" s="2"/>
      <c r="D27" s="2"/>
      <c r="E27" s="2"/>
      <c r="F27" s="596"/>
      <c r="G27" s="596"/>
      <c r="H27" s="596"/>
      <c r="I27" s="596"/>
      <c r="J27" s="596"/>
    </row>
    <row r="28" spans="2:12" ht="31.5" customHeight="1" x14ac:dyDescent="0.25">
      <c r="B28" s="590" t="s">
        <v>256</v>
      </c>
      <c r="C28" s="591"/>
      <c r="D28" s="591"/>
      <c r="E28" s="591"/>
      <c r="F28" s="592"/>
      <c r="G28" s="461" t="s">
        <v>693</v>
      </c>
      <c r="H28" s="12" t="s">
        <v>694</v>
      </c>
      <c r="I28" s="12" t="s">
        <v>699</v>
      </c>
      <c r="J28" s="13" t="s">
        <v>710</v>
      </c>
      <c r="K28" s="13" t="s">
        <v>695</v>
      </c>
      <c r="L28" s="13" t="s">
        <v>695</v>
      </c>
    </row>
    <row r="29" spans="2:12" x14ac:dyDescent="0.25">
      <c r="B29" s="597">
        <v>1</v>
      </c>
      <c r="C29" s="597"/>
      <c r="D29" s="597"/>
      <c r="E29" s="597"/>
      <c r="F29" s="598"/>
      <c r="G29" s="472">
        <v>2</v>
      </c>
      <c r="H29" s="12">
        <v>3</v>
      </c>
      <c r="I29" s="12">
        <v>4</v>
      </c>
      <c r="J29" s="12">
        <v>5</v>
      </c>
      <c r="K29" s="12">
        <v>6</v>
      </c>
      <c r="L29" s="12">
        <v>7</v>
      </c>
    </row>
    <row r="30" spans="2:12" x14ac:dyDescent="0.25">
      <c r="B30" s="584" t="s">
        <v>268</v>
      </c>
      <c r="C30" s="585"/>
      <c r="D30" s="585"/>
      <c r="E30" s="585"/>
      <c r="F30" s="586"/>
      <c r="G30" s="439"/>
      <c r="H30" s="15">
        <f>G31</f>
        <v>-1778132.76</v>
      </c>
      <c r="I30" s="15">
        <v>-4599353.6900000004</v>
      </c>
      <c r="J30" s="15">
        <v>-4599353.6900000004</v>
      </c>
      <c r="K30" s="475">
        <f>J30/H30*100</f>
        <v>258.66199608177737</v>
      </c>
      <c r="L30" s="475">
        <f>J30/I30*100</f>
        <v>100</v>
      </c>
    </row>
    <row r="31" spans="2:12" ht="45" customHeight="1" x14ac:dyDescent="0.25">
      <c r="B31" s="587" t="s">
        <v>269</v>
      </c>
      <c r="C31" s="588"/>
      <c r="D31" s="588"/>
      <c r="E31" s="588"/>
      <c r="F31" s="589"/>
      <c r="G31" s="440">
        <v>-1778132.76</v>
      </c>
      <c r="H31" s="439">
        <f>H16+H24+H30</f>
        <v>-1532539.9100000022</v>
      </c>
      <c r="I31" s="439">
        <f>I16+I24+I30</f>
        <v>-4353760.8400000064</v>
      </c>
      <c r="J31" s="439">
        <f t="shared" ref="J31" si="2">J16+J24+J30</f>
        <v>-5063106.8900000015</v>
      </c>
      <c r="K31" s="475">
        <f>J31/H31*100</f>
        <v>330.37357506728773</v>
      </c>
      <c r="L31" s="475">
        <f>J31/I31*100</f>
        <v>116.29271969840205</v>
      </c>
    </row>
    <row r="32" spans="2:12" x14ac:dyDescent="0.25">
      <c r="B32" s="3"/>
      <c r="C32" s="4"/>
      <c r="D32" s="4"/>
      <c r="E32" s="4"/>
      <c r="F32" s="4"/>
      <c r="G32" s="4"/>
      <c r="H32" s="5"/>
      <c r="I32" s="5"/>
      <c r="J32" s="5"/>
    </row>
  </sheetData>
  <mergeCells count="25">
    <mergeCell ref="B10:F10"/>
    <mergeCell ref="B11:F11"/>
    <mergeCell ref="B12:F12"/>
    <mergeCell ref="B29:F29"/>
    <mergeCell ref="B5:D5"/>
    <mergeCell ref="F6:J6"/>
    <mergeCell ref="B7:F7"/>
    <mergeCell ref="B8:F8"/>
    <mergeCell ref="B9:F9"/>
    <mergeCell ref="B1:L2"/>
    <mergeCell ref="B30:F30"/>
    <mergeCell ref="B31:F31"/>
    <mergeCell ref="B28:F28"/>
    <mergeCell ref="B15:F15"/>
    <mergeCell ref="B16:F16"/>
    <mergeCell ref="F18:J18"/>
    <mergeCell ref="B20:F20"/>
    <mergeCell ref="B21:F21"/>
    <mergeCell ref="B22:F22"/>
    <mergeCell ref="B23:F23"/>
    <mergeCell ref="B24:F24"/>
    <mergeCell ref="F26:J26"/>
    <mergeCell ref="F27:J27"/>
    <mergeCell ref="B14:F14"/>
    <mergeCell ref="B4:J4"/>
  </mergeCells>
  <pageMargins left="1" right="1" top="1" bottom="1" header="0.5" footer="0.5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7"/>
  <sheetViews>
    <sheetView zoomScaleNormal="100" workbookViewId="0">
      <selection activeCell="E2" sqref="E1:E1048576"/>
    </sheetView>
  </sheetViews>
  <sheetFormatPr defaultRowHeight="15.75" x14ac:dyDescent="0.25"/>
  <cols>
    <col min="1" max="1" width="7" style="6" bestFit="1" customWidth="1"/>
    <col min="2" max="2" width="9.140625" style="6"/>
    <col min="3" max="3" width="63.140625" style="6" customWidth="1"/>
    <col min="4" max="4" width="22.7109375" style="6" hidden="1" customWidth="1"/>
    <col min="5" max="5" width="18.7109375" style="6" hidden="1" customWidth="1"/>
    <col min="6" max="6" width="17.85546875" style="6" bestFit="1" customWidth="1"/>
    <col min="7" max="7" width="22.85546875" style="6" customWidth="1"/>
    <col min="8" max="240" width="9.140625" style="6"/>
    <col min="241" max="241" width="7" style="6" bestFit="1" customWidth="1"/>
    <col min="242" max="242" width="9.140625" style="6"/>
    <col min="243" max="243" width="41.28515625" style="6" bestFit="1" customWidth="1"/>
    <col min="244" max="246" width="20.28515625" style="6" bestFit="1" customWidth="1"/>
    <col min="247" max="496" width="9.140625" style="6"/>
    <col min="497" max="497" width="7" style="6" bestFit="1" customWidth="1"/>
    <col min="498" max="498" width="9.140625" style="6"/>
    <col min="499" max="499" width="41.28515625" style="6" bestFit="1" customWidth="1"/>
    <col min="500" max="502" width="20.28515625" style="6" bestFit="1" customWidth="1"/>
    <col min="503" max="752" width="9.140625" style="6"/>
    <col min="753" max="753" width="7" style="6" bestFit="1" customWidth="1"/>
    <col min="754" max="754" width="9.140625" style="6"/>
    <col min="755" max="755" width="41.28515625" style="6" bestFit="1" customWidth="1"/>
    <col min="756" max="758" width="20.28515625" style="6" bestFit="1" customWidth="1"/>
    <col min="759" max="1008" width="9.140625" style="6"/>
    <col min="1009" max="1009" width="7" style="6" bestFit="1" customWidth="1"/>
    <col min="1010" max="1010" width="9.140625" style="6"/>
    <col min="1011" max="1011" width="41.28515625" style="6" bestFit="1" customWidth="1"/>
    <col min="1012" max="1014" width="20.28515625" style="6" bestFit="1" customWidth="1"/>
    <col min="1015" max="1264" width="9.140625" style="6"/>
    <col min="1265" max="1265" width="7" style="6" bestFit="1" customWidth="1"/>
    <col min="1266" max="1266" width="9.140625" style="6"/>
    <col min="1267" max="1267" width="41.28515625" style="6" bestFit="1" customWidth="1"/>
    <col min="1268" max="1270" width="20.28515625" style="6" bestFit="1" customWidth="1"/>
    <col min="1271" max="1520" width="9.140625" style="6"/>
    <col min="1521" max="1521" width="7" style="6" bestFit="1" customWidth="1"/>
    <col min="1522" max="1522" width="9.140625" style="6"/>
    <col min="1523" max="1523" width="41.28515625" style="6" bestFit="1" customWidth="1"/>
    <col min="1524" max="1526" width="20.28515625" style="6" bestFit="1" customWidth="1"/>
    <col min="1527" max="1776" width="9.140625" style="6"/>
    <col min="1777" max="1777" width="7" style="6" bestFit="1" customWidth="1"/>
    <col min="1778" max="1778" width="9.140625" style="6"/>
    <col min="1779" max="1779" width="41.28515625" style="6" bestFit="1" customWidth="1"/>
    <col min="1780" max="1782" width="20.28515625" style="6" bestFit="1" customWidth="1"/>
    <col min="1783" max="2032" width="9.140625" style="6"/>
    <col min="2033" max="2033" width="7" style="6" bestFit="1" customWidth="1"/>
    <col min="2034" max="2034" width="9.140625" style="6"/>
    <col min="2035" max="2035" width="41.28515625" style="6" bestFit="1" customWidth="1"/>
    <col min="2036" max="2038" width="20.28515625" style="6" bestFit="1" customWidth="1"/>
    <col min="2039" max="2288" width="9.140625" style="6"/>
    <col min="2289" max="2289" width="7" style="6" bestFit="1" customWidth="1"/>
    <col min="2290" max="2290" width="9.140625" style="6"/>
    <col min="2291" max="2291" width="41.28515625" style="6" bestFit="1" customWidth="1"/>
    <col min="2292" max="2294" width="20.28515625" style="6" bestFit="1" customWidth="1"/>
    <col min="2295" max="2544" width="9.140625" style="6"/>
    <col min="2545" max="2545" width="7" style="6" bestFit="1" customWidth="1"/>
    <col min="2546" max="2546" width="9.140625" style="6"/>
    <col min="2547" max="2547" width="41.28515625" style="6" bestFit="1" customWidth="1"/>
    <col min="2548" max="2550" width="20.28515625" style="6" bestFit="1" customWidth="1"/>
    <col min="2551" max="2800" width="9.140625" style="6"/>
    <col min="2801" max="2801" width="7" style="6" bestFit="1" customWidth="1"/>
    <col min="2802" max="2802" width="9.140625" style="6"/>
    <col min="2803" max="2803" width="41.28515625" style="6" bestFit="1" customWidth="1"/>
    <col min="2804" max="2806" width="20.28515625" style="6" bestFit="1" customWidth="1"/>
    <col min="2807" max="3056" width="9.140625" style="6"/>
    <col min="3057" max="3057" width="7" style="6" bestFit="1" customWidth="1"/>
    <col min="3058" max="3058" width="9.140625" style="6"/>
    <col min="3059" max="3059" width="41.28515625" style="6" bestFit="1" customWidth="1"/>
    <col min="3060" max="3062" width="20.28515625" style="6" bestFit="1" customWidth="1"/>
    <col min="3063" max="3312" width="9.140625" style="6"/>
    <col min="3313" max="3313" width="7" style="6" bestFit="1" customWidth="1"/>
    <col min="3314" max="3314" width="9.140625" style="6"/>
    <col min="3315" max="3315" width="41.28515625" style="6" bestFit="1" customWidth="1"/>
    <col min="3316" max="3318" width="20.28515625" style="6" bestFit="1" customWidth="1"/>
    <col min="3319" max="3568" width="9.140625" style="6"/>
    <col min="3569" max="3569" width="7" style="6" bestFit="1" customWidth="1"/>
    <col min="3570" max="3570" width="9.140625" style="6"/>
    <col min="3571" max="3571" width="41.28515625" style="6" bestFit="1" customWidth="1"/>
    <col min="3572" max="3574" width="20.28515625" style="6" bestFit="1" customWidth="1"/>
    <col min="3575" max="3824" width="9.140625" style="6"/>
    <col min="3825" max="3825" width="7" style="6" bestFit="1" customWidth="1"/>
    <col min="3826" max="3826" width="9.140625" style="6"/>
    <col min="3827" max="3827" width="41.28515625" style="6" bestFit="1" customWidth="1"/>
    <col min="3828" max="3830" width="20.28515625" style="6" bestFit="1" customWidth="1"/>
    <col min="3831" max="4080" width="9.140625" style="6"/>
    <col min="4081" max="4081" width="7" style="6" bestFit="1" customWidth="1"/>
    <col min="4082" max="4082" width="9.140625" style="6"/>
    <col min="4083" max="4083" width="41.28515625" style="6" bestFit="1" customWidth="1"/>
    <col min="4084" max="4086" width="20.28515625" style="6" bestFit="1" customWidth="1"/>
    <col min="4087" max="4336" width="9.140625" style="6"/>
    <col min="4337" max="4337" width="7" style="6" bestFit="1" customWidth="1"/>
    <col min="4338" max="4338" width="9.140625" style="6"/>
    <col min="4339" max="4339" width="41.28515625" style="6" bestFit="1" customWidth="1"/>
    <col min="4340" max="4342" width="20.28515625" style="6" bestFit="1" customWidth="1"/>
    <col min="4343" max="4592" width="9.140625" style="6"/>
    <col min="4593" max="4593" width="7" style="6" bestFit="1" customWidth="1"/>
    <col min="4594" max="4594" width="9.140625" style="6"/>
    <col min="4595" max="4595" width="41.28515625" style="6" bestFit="1" customWidth="1"/>
    <col min="4596" max="4598" width="20.28515625" style="6" bestFit="1" customWidth="1"/>
    <col min="4599" max="4848" width="9.140625" style="6"/>
    <col min="4849" max="4849" width="7" style="6" bestFit="1" customWidth="1"/>
    <col min="4850" max="4850" width="9.140625" style="6"/>
    <col min="4851" max="4851" width="41.28515625" style="6" bestFit="1" customWidth="1"/>
    <col min="4852" max="4854" width="20.28515625" style="6" bestFit="1" customWidth="1"/>
    <col min="4855" max="5104" width="9.140625" style="6"/>
    <col min="5105" max="5105" width="7" style="6" bestFit="1" customWidth="1"/>
    <col min="5106" max="5106" width="9.140625" style="6"/>
    <col min="5107" max="5107" width="41.28515625" style="6" bestFit="1" customWidth="1"/>
    <col min="5108" max="5110" width="20.28515625" style="6" bestFit="1" customWidth="1"/>
    <col min="5111" max="5360" width="9.140625" style="6"/>
    <col min="5361" max="5361" width="7" style="6" bestFit="1" customWidth="1"/>
    <col min="5362" max="5362" width="9.140625" style="6"/>
    <col min="5363" max="5363" width="41.28515625" style="6" bestFit="1" customWidth="1"/>
    <col min="5364" max="5366" width="20.28515625" style="6" bestFit="1" customWidth="1"/>
    <col min="5367" max="5616" width="9.140625" style="6"/>
    <col min="5617" max="5617" width="7" style="6" bestFit="1" customWidth="1"/>
    <col min="5618" max="5618" width="9.140625" style="6"/>
    <col min="5619" max="5619" width="41.28515625" style="6" bestFit="1" customWidth="1"/>
    <col min="5620" max="5622" width="20.28515625" style="6" bestFit="1" customWidth="1"/>
    <col min="5623" max="5872" width="9.140625" style="6"/>
    <col min="5873" max="5873" width="7" style="6" bestFit="1" customWidth="1"/>
    <col min="5874" max="5874" width="9.140625" style="6"/>
    <col min="5875" max="5875" width="41.28515625" style="6" bestFit="1" customWidth="1"/>
    <col min="5876" max="5878" width="20.28515625" style="6" bestFit="1" customWidth="1"/>
    <col min="5879" max="6128" width="9.140625" style="6"/>
    <col min="6129" max="6129" width="7" style="6" bestFit="1" customWidth="1"/>
    <col min="6130" max="6130" width="9.140625" style="6"/>
    <col min="6131" max="6131" width="41.28515625" style="6" bestFit="1" customWidth="1"/>
    <col min="6132" max="6134" width="20.28515625" style="6" bestFit="1" customWidth="1"/>
    <col min="6135" max="6384" width="9.140625" style="6"/>
    <col min="6385" max="6385" width="7" style="6" bestFit="1" customWidth="1"/>
    <col min="6386" max="6386" width="9.140625" style="6"/>
    <col min="6387" max="6387" width="41.28515625" style="6" bestFit="1" customWidth="1"/>
    <col min="6388" max="6390" width="20.28515625" style="6" bestFit="1" customWidth="1"/>
    <col min="6391" max="6640" width="9.140625" style="6"/>
    <col min="6641" max="6641" width="7" style="6" bestFit="1" customWidth="1"/>
    <col min="6642" max="6642" width="9.140625" style="6"/>
    <col min="6643" max="6643" width="41.28515625" style="6" bestFit="1" customWidth="1"/>
    <col min="6644" max="6646" width="20.28515625" style="6" bestFit="1" customWidth="1"/>
    <col min="6647" max="6896" width="9.140625" style="6"/>
    <col min="6897" max="6897" width="7" style="6" bestFit="1" customWidth="1"/>
    <col min="6898" max="6898" width="9.140625" style="6"/>
    <col min="6899" max="6899" width="41.28515625" style="6" bestFit="1" customWidth="1"/>
    <col min="6900" max="6902" width="20.28515625" style="6" bestFit="1" customWidth="1"/>
    <col min="6903" max="7152" width="9.140625" style="6"/>
    <col min="7153" max="7153" width="7" style="6" bestFit="1" customWidth="1"/>
    <col min="7154" max="7154" width="9.140625" style="6"/>
    <col min="7155" max="7155" width="41.28515625" style="6" bestFit="1" customWidth="1"/>
    <col min="7156" max="7158" width="20.28515625" style="6" bestFit="1" customWidth="1"/>
    <col min="7159" max="7408" width="9.140625" style="6"/>
    <col min="7409" max="7409" width="7" style="6" bestFit="1" customWidth="1"/>
    <col min="7410" max="7410" width="9.140625" style="6"/>
    <col min="7411" max="7411" width="41.28515625" style="6" bestFit="1" customWidth="1"/>
    <col min="7412" max="7414" width="20.28515625" style="6" bestFit="1" customWidth="1"/>
    <col min="7415" max="7664" width="9.140625" style="6"/>
    <col min="7665" max="7665" width="7" style="6" bestFit="1" customWidth="1"/>
    <col min="7666" max="7666" width="9.140625" style="6"/>
    <col min="7667" max="7667" width="41.28515625" style="6" bestFit="1" customWidth="1"/>
    <col min="7668" max="7670" width="20.28515625" style="6" bestFit="1" customWidth="1"/>
    <col min="7671" max="7920" width="9.140625" style="6"/>
    <col min="7921" max="7921" width="7" style="6" bestFit="1" customWidth="1"/>
    <col min="7922" max="7922" width="9.140625" style="6"/>
    <col min="7923" max="7923" width="41.28515625" style="6" bestFit="1" customWidth="1"/>
    <col min="7924" max="7926" width="20.28515625" style="6" bestFit="1" customWidth="1"/>
    <col min="7927" max="8176" width="9.140625" style="6"/>
    <col min="8177" max="8177" width="7" style="6" bestFit="1" customWidth="1"/>
    <col min="8178" max="8178" width="9.140625" style="6"/>
    <col min="8179" max="8179" width="41.28515625" style="6" bestFit="1" customWidth="1"/>
    <col min="8180" max="8182" width="20.28515625" style="6" bestFit="1" customWidth="1"/>
    <col min="8183" max="8432" width="9.140625" style="6"/>
    <col min="8433" max="8433" width="7" style="6" bestFit="1" customWidth="1"/>
    <col min="8434" max="8434" width="9.140625" style="6"/>
    <col min="8435" max="8435" width="41.28515625" style="6" bestFit="1" customWidth="1"/>
    <col min="8436" max="8438" width="20.28515625" style="6" bestFit="1" customWidth="1"/>
    <col min="8439" max="8688" width="9.140625" style="6"/>
    <col min="8689" max="8689" width="7" style="6" bestFit="1" customWidth="1"/>
    <col min="8690" max="8690" width="9.140625" style="6"/>
    <col min="8691" max="8691" width="41.28515625" style="6" bestFit="1" customWidth="1"/>
    <col min="8692" max="8694" width="20.28515625" style="6" bestFit="1" customWidth="1"/>
    <col min="8695" max="8944" width="9.140625" style="6"/>
    <col min="8945" max="8945" width="7" style="6" bestFit="1" customWidth="1"/>
    <col min="8946" max="8946" width="9.140625" style="6"/>
    <col min="8947" max="8947" width="41.28515625" style="6" bestFit="1" customWidth="1"/>
    <col min="8948" max="8950" width="20.28515625" style="6" bestFit="1" customWidth="1"/>
    <col min="8951" max="9200" width="9.140625" style="6"/>
    <col min="9201" max="9201" width="7" style="6" bestFit="1" customWidth="1"/>
    <col min="9202" max="9202" width="9.140625" style="6"/>
    <col min="9203" max="9203" width="41.28515625" style="6" bestFit="1" customWidth="1"/>
    <col min="9204" max="9206" width="20.28515625" style="6" bestFit="1" customWidth="1"/>
    <col min="9207" max="9456" width="9.140625" style="6"/>
    <col min="9457" max="9457" width="7" style="6" bestFit="1" customWidth="1"/>
    <col min="9458" max="9458" width="9.140625" style="6"/>
    <col min="9459" max="9459" width="41.28515625" style="6" bestFit="1" customWidth="1"/>
    <col min="9460" max="9462" width="20.28515625" style="6" bestFit="1" customWidth="1"/>
    <col min="9463" max="9712" width="9.140625" style="6"/>
    <col min="9713" max="9713" width="7" style="6" bestFit="1" customWidth="1"/>
    <col min="9714" max="9714" width="9.140625" style="6"/>
    <col min="9715" max="9715" width="41.28515625" style="6" bestFit="1" customWidth="1"/>
    <col min="9716" max="9718" width="20.28515625" style="6" bestFit="1" customWidth="1"/>
    <col min="9719" max="9968" width="9.140625" style="6"/>
    <col min="9969" max="9969" width="7" style="6" bestFit="1" customWidth="1"/>
    <col min="9970" max="9970" width="9.140625" style="6"/>
    <col min="9971" max="9971" width="41.28515625" style="6" bestFit="1" customWidth="1"/>
    <col min="9972" max="9974" width="20.28515625" style="6" bestFit="1" customWidth="1"/>
    <col min="9975" max="10224" width="9.140625" style="6"/>
    <col min="10225" max="10225" width="7" style="6" bestFit="1" customWidth="1"/>
    <col min="10226" max="10226" width="9.140625" style="6"/>
    <col min="10227" max="10227" width="41.28515625" style="6" bestFit="1" customWidth="1"/>
    <col min="10228" max="10230" width="20.28515625" style="6" bestFit="1" customWidth="1"/>
    <col min="10231" max="10480" width="9.140625" style="6"/>
    <col min="10481" max="10481" width="7" style="6" bestFit="1" customWidth="1"/>
    <col min="10482" max="10482" width="9.140625" style="6"/>
    <col min="10483" max="10483" width="41.28515625" style="6" bestFit="1" customWidth="1"/>
    <col min="10484" max="10486" width="20.28515625" style="6" bestFit="1" customWidth="1"/>
    <col min="10487" max="10736" width="9.140625" style="6"/>
    <col min="10737" max="10737" width="7" style="6" bestFit="1" customWidth="1"/>
    <col min="10738" max="10738" width="9.140625" style="6"/>
    <col min="10739" max="10739" width="41.28515625" style="6" bestFit="1" customWidth="1"/>
    <col min="10740" max="10742" width="20.28515625" style="6" bestFit="1" customWidth="1"/>
    <col min="10743" max="10992" width="9.140625" style="6"/>
    <col min="10993" max="10993" width="7" style="6" bestFit="1" customWidth="1"/>
    <col min="10994" max="10994" width="9.140625" style="6"/>
    <col min="10995" max="10995" width="41.28515625" style="6" bestFit="1" customWidth="1"/>
    <col min="10996" max="10998" width="20.28515625" style="6" bestFit="1" customWidth="1"/>
    <col min="10999" max="11248" width="9.140625" style="6"/>
    <col min="11249" max="11249" width="7" style="6" bestFit="1" customWidth="1"/>
    <col min="11250" max="11250" width="9.140625" style="6"/>
    <col min="11251" max="11251" width="41.28515625" style="6" bestFit="1" customWidth="1"/>
    <col min="11252" max="11254" width="20.28515625" style="6" bestFit="1" customWidth="1"/>
    <col min="11255" max="11504" width="9.140625" style="6"/>
    <col min="11505" max="11505" width="7" style="6" bestFit="1" customWidth="1"/>
    <col min="11506" max="11506" width="9.140625" style="6"/>
    <col min="11507" max="11507" width="41.28515625" style="6" bestFit="1" customWidth="1"/>
    <col min="11508" max="11510" width="20.28515625" style="6" bestFit="1" customWidth="1"/>
    <col min="11511" max="11760" width="9.140625" style="6"/>
    <col min="11761" max="11761" width="7" style="6" bestFit="1" customWidth="1"/>
    <col min="11762" max="11762" width="9.140625" style="6"/>
    <col min="11763" max="11763" width="41.28515625" style="6" bestFit="1" customWidth="1"/>
    <col min="11764" max="11766" width="20.28515625" style="6" bestFit="1" customWidth="1"/>
    <col min="11767" max="12016" width="9.140625" style="6"/>
    <col min="12017" max="12017" width="7" style="6" bestFit="1" customWidth="1"/>
    <col min="12018" max="12018" width="9.140625" style="6"/>
    <col min="12019" max="12019" width="41.28515625" style="6" bestFit="1" customWidth="1"/>
    <col min="12020" max="12022" width="20.28515625" style="6" bestFit="1" customWidth="1"/>
    <col min="12023" max="12272" width="9.140625" style="6"/>
    <col min="12273" max="12273" width="7" style="6" bestFit="1" customWidth="1"/>
    <col min="12274" max="12274" width="9.140625" style="6"/>
    <col min="12275" max="12275" width="41.28515625" style="6" bestFit="1" customWidth="1"/>
    <col min="12276" max="12278" width="20.28515625" style="6" bestFit="1" customWidth="1"/>
    <col min="12279" max="12528" width="9.140625" style="6"/>
    <col min="12529" max="12529" width="7" style="6" bestFit="1" customWidth="1"/>
    <col min="12530" max="12530" width="9.140625" style="6"/>
    <col min="12531" max="12531" width="41.28515625" style="6" bestFit="1" customWidth="1"/>
    <col min="12532" max="12534" width="20.28515625" style="6" bestFit="1" customWidth="1"/>
    <col min="12535" max="12784" width="9.140625" style="6"/>
    <col min="12785" max="12785" width="7" style="6" bestFit="1" customWidth="1"/>
    <col min="12786" max="12786" width="9.140625" style="6"/>
    <col min="12787" max="12787" width="41.28515625" style="6" bestFit="1" customWidth="1"/>
    <col min="12788" max="12790" width="20.28515625" style="6" bestFit="1" customWidth="1"/>
    <col min="12791" max="13040" width="9.140625" style="6"/>
    <col min="13041" max="13041" width="7" style="6" bestFit="1" customWidth="1"/>
    <col min="13042" max="13042" width="9.140625" style="6"/>
    <col min="13043" max="13043" width="41.28515625" style="6" bestFit="1" customWidth="1"/>
    <col min="13044" max="13046" width="20.28515625" style="6" bestFit="1" customWidth="1"/>
    <col min="13047" max="13296" width="9.140625" style="6"/>
    <col min="13297" max="13297" width="7" style="6" bestFit="1" customWidth="1"/>
    <col min="13298" max="13298" width="9.140625" style="6"/>
    <col min="13299" max="13299" width="41.28515625" style="6" bestFit="1" customWidth="1"/>
    <col min="13300" max="13302" width="20.28515625" style="6" bestFit="1" customWidth="1"/>
    <col min="13303" max="13552" width="9.140625" style="6"/>
    <col min="13553" max="13553" width="7" style="6" bestFit="1" customWidth="1"/>
    <col min="13554" max="13554" width="9.140625" style="6"/>
    <col min="13555" max="13555" width="41.28515625" style="6" bestFit="1" customWidth="1"/>
    <col min="13556" max="13558" width="20.28515625" style="6" bestFit="1" customWidth="1"/>
    <col min="13559" max="13808" width="9.140625" style="6"/>
    <col min="13809" max="13809" width="7" style="6" bestFit="1" customWidth="1"/>
    <col min="13810" max="13810" width="9.140625" style="6"/>
    <col min="13811" max="13811" width="41.28515625" style="6" bestFit="1" customWidth="1"/>
    <col min="13812" max="13814" width="20.28515625" style="6" bestFit="1" customWidth="1"/>
    <col min="13815" max="14064" width="9.140625" style="6"/>
    <col min="14065" max="14065" width="7" style="6" bestFit="1" customWidth="1"/>
    <col min="14066" max="14066" width="9.140625" style="6"/>
    <col min="14067" max="14067" width="41.28515625" style="6" bestFit="1" customWidth="1"/>
    <col min="14068" max="14070" width="20.28515625" style="6" bestFit="1" customWidth="1"/>
    <col min="14071" max="14320" width="9.140625" style="6"/>
    <col min="14321" max="14321" width="7" style="6" bestFit="1" customWidth="1"/>
    <col min="14322" max="14322" width="9.140625" style="6"/>
    <col min="14323" max="14323" width="41.28515625" style="6" bestFit="1" customWidth="1"/>
    <col min="14324" max="14326" width="20.28515625" style="6" bestFit="1" customWidth="1"/>
    <col min="14327" max="14576" width="9.140625" style="6"/>
    <col min="14577" max="14577" width="7" style="6" bestFit="1" customWidth="1"/>
    <col min="14578" max="14578" width="9.140625" style="6"/>
    <col min="14579" max="14579" width="41.28515625" style="6" bestFit="1" customWidth="1"/>
    <col min="14580" max="14582" width="20.28515625" style="6" bestFit="1" customWidth="1"/>
    <col min="14583" max="14832" width="9.140625" style="6"/>
    <col min="14833" max="14833" width="7" style="6" bestFit="1" customWidth="1"/>
    <col min="14834" max="14834" width="9.140625" style="6"/>
    <col min="14835" max="14835" width="41.28515625" style="6" bestFit="1" customWidth="1"/>
    <col min="14836" max="14838" width="20.28515625" style="6" bestFit="1" customWidth="1"/>
    <col min="14839" max="15088" width="9.140625" style="6"/>
    <col min="15089" max="15089" width="7" style="6" bestFit="1" customWidth="1"/>
    <col min="15090" max="15090" width="9.140625" style="6"/>
    <col min="15091" max="15091" width="41.28515625" style="6" bestFit="1" customWidth="1"/>
    <col min="15092" max="15094" width="20.28515625" style="6" bestFit="1" customWidth="1"/>
    <col min="15095" max="15344" width="9.140625" style="6"/>
    <col min="15345" max="15345" width="7" style="6" bestFit="1" customWidth="1"/>
    <col min="15346" max="15346" width="9.140625" style="6"/>
    <col min="15347" max="15347" width="41.28515625" style="6" bestFit="1" customWidth="1"/>
    <col min="15348" max="15350" width="20.28515625" style="6" bestFit="1" customWidth="1"/>
    <col min="15351" max="15600" width="9.140625" style="6"/>
    <col min="15601" max="15601" width="7" style="6" bestFit="1" customWidth="1"/>
    <col min="15602" max="15602" width="9.140625" style="6"/>
    <col min="15603" max="15603" width="41.28515625" style="6" bestFit="1" customWidth="1"/>
    <col min="15604" max="15606" width="20.28515625" style="6" bestFit="1" customWidth="1"/>
    <col min="15607" max="15856" width="9.140625" style="6"/>
    <col min="15857" max="15857" width="7" style="6" bestFit="1" customWidth="1"/>
    <col min="15858" max="15858" width="9.140625" style="6"/>
    <col min="15859" max="15859" width="41.28515625" style="6" bestFit="1" customWidth="1"/>
    <col min="15860" max="15862" width="20.28515625" style="6" bestFit="1" customWidth="1"/>
    <col min="15863" max="16112" width="9.140625" style="6"/>
    <col min="16113" max="16113" width="7" style="6" bestFit="1" customWidth="1"/>
    <col min="16114" max="16114" width="9.140625" style="6"/>
    <col min="16115" max="16115" width="41.28515625" style="6" bestFit="1" customWidth="1"/>
    <col min="16116" max="16118" width="20.28515625" style="6" bestFit="1" customWidth="1"/>
    <col min="16119" max="16366" width="9.140625" style="6"/>
    <col min="16367" max="16367" width="9.140625" style="6" customWidth="1"/>
    <col min="16368" max="16384" width="9.140625" style="6"/>
  </cols>
  <sheetData>
    <row r="1" spans="1:7" ht="15.75" customHeight="1" x14ac:dyDescent="0.25">
      <c r="A1" s="612" t="s">
        <v>0</v>
      </c>
      <c r="B1" s="612"/>
      <c r="C1" s="612"/>
      <c r="D1" s="612"/>
      <c r="E1" s="612"/>
      <c r="F1" s="612"/>
      <c r="G1" s="612"/>
    </row>
    <row r="2" spans="1:7" ht="15.75" customHeight="1" x14ac:dyDescent="0.25">
      <c r="A2" s="25"/>
      <c r="B2" s="25"/>
      <c r="C2" s="25"/>
      <c r="D2" s="25"/>
      <c r="E2" s="25"/>
      <c r="F2" s="25"/>
      <c r="G2" s="25"/>
    </row>
    <row r="3" spans="1:7" ht="15.75" customHeight="1" x14ac:dyDescent="0.25">
      <c r="A3" s="612" t="s">
        <v>1</v>
      </c>
      <c r="B3" s="612"/>
      <c r="C3" s="612"/>
      <c r="D3" s="612"/>
      <c r="E3" s="612"/>
      <c r="F3" s="612"/>
      <c r="G3" s="612"/>
    </row>
    <row r="4" spans="1:7" x14ac:dyDescent="0.25">
      <c r="A4" s="28"/>
      <c r="B4" s="28"/>
      <c r="C4" s="28"/>
      <c r="D4" s="28"/>
      <c r="E4" s="28"/>
      <c r="F4" s="28"/>
      <c r="G4" s="28"/>
    </row>
    <row r="5" spans="1:7" x14ac:dyDescent="0.25">
      <c r="A5" s="613" t="s">
        <v>232</v>
      </c>
      <c r="B5" s="613"/>
      <c r="C5" s="613"/>
      <c r="D5" s="613"/>
      <c r="E5" s="613"/>
      <c r="F5" s="613"/>
      <c r="G5" s="613"/>
    </row>
    <row r="6" spans="1:7" x14ac:dyDescent="0.25">
      <c r="A6" s="29"/>
      <c r="B6" s="614"/>
      <c r="C6" s="614"/>
      <c r="D6" s="614"/>
      <c r="E6" s="614"/>
      <c r="F6" s="614"/>
      <c r="G6" s="614"/>
    </row>
    <row r="7" spans="1:7" x14ac:dyDescent="0.25">
      <c r="A7" s="615" t="s">
        <v>2</v>
      </c>
      <c r="B7" s="615"/>
      <c r="C7" s="615"/>
      <c r="D7" s="615"/>
      <c r="E7" s="615"/>
      <c r="F7" s="615"/>
      <c r="G7" s="615"/>
    </row>
    <row r="8" spans="1:7" ht="73.5" customHeight="1" x14ac:dyDescent="0.25">
      <c r="A8" s="26" t="s">
        <v>3</v>
      </c>
      <c r="B8" s="26" t="s">
        <v>4</v>
      </c>
      <c r="C8" s="30" t="s">
        <v>6</v>
      </c>
      <c r="D8" s="26" t="s">
        <v>693</v>
      </c>
      <c r="E8" s="26" t="s">
        <v>694</v>
      </c>
      <c r="F8" s="27" t="s">
        <v>699</v>
      </c>
      <c r="G8" s="27" t="s">
        <v>710</v>
      </c>
    </row>
    <row r="9" spans="1:7" x14ac:dyDescent="0.25">
      <c r="A9" s="31">
        <v>6</v>
      </c>
      <c r="B9" s="32"/>
      <c r="C9" s="456" t="s">
        <v>645</v>
      </c>
      <c r="D9" s="33">
        <f>D10+D33+D44+D50+D65+D74</f>
        <v>0</v>
      </c>
      <c r="E9" s="33">
        <f>E10+E33+E44+E50+E65+E74</f>
        <v>27399696.079999998</v>
      </c>
      <c r="F9" s="33">
        <f>F10+F33+F44+F50+F65+F74</f>
        <v>27028468.079999998</v>
      </c>
      <c r="G9" s="33">
        <f>G10+G33+G44+G50+G65+G74</f>
        <v>12341724.18</v>
      </c>
    </row>
    <row r="10" spans="1:7" x14ac:dyDescent="0.25">
      <c r="A10" s="34"/>
      <c r="B10" s="35">
        <v>63</v>
      </c>
      <c r="C10" s="36" t="s">
        <v>41</v>
      </c>
      <c r="D10" s="37">
        <f>D11+D13+D17+D20+D25+D30</f>
        <v>0</v>
      </c>
      <c r="E10" s="37">
        <f>E11+E13+E17+E20+E25+E30</f>
        <v>1176423.83</v>
      </c>
      <c r="F10" s="37">
        <f>F11+F13+F17+F20+F25+F30</f>
        <v>1176423.83</v>
      </c>
      <c r="G10" s="37">
        <f>G11+G13+G17+G20+G25+G30</f>
        <v>95063.32</v>
      </c>
    </row>
    <row r="11" spans="1:7" hidden="1" x14ac:dyDescent="0.25">
      <c r="A11" s="34"/>
      <c r="B11" s="39">
        <v>632</v>
      </c>
      <c r="C11" s="40" t="s">
        <v>233</v>
      </c>
      <c r="D11" s="41">
        <f>SUM(D12)</f>
        <v>0</v>
      </c>
      <c r="E11" s="41">
        <f>SUM(E12)</f>
        <v>0</v>
      </c>
      <c r="F11" s="41">
        <f>SUM(F12)</f>
        <v>0</v>
      </c>
      <c r="G11" s="41">
        <f>SUM(G12)</f>
        <v>0</v>
      </c>
    </row>
    <row r="12" spans="1:7" hidden="1" x14ac:dyDescent="0.25">
      <c r="A12" s="34"/>
      <c r="B12" s="42">
        <v>6324</v>
      </c>
      <c r="C12" s="43" t="s">
        <v>234</v>
      </c>
      <c r="D12" s="44">
        <v>0</v>
      </c>
      <c r="E12" s="44">
        <v>0</v>
      </c>
      <c r="F12" s="44">
        <v>0</v>
      </c>
      <c r="G12" s="44">
        <v>0</v>
      </c>
    </row>
    <row r="13" spans="1:7" x14ac:dyDescent="0.25">
      <c r="A13" s="34"/>
      <c r="B13" s="39">
        <v>633</v>
      </c>
      <c r="C13" s="45" t="s">
        <v>235</v>
      </c>
      <c r="D13" s="41">
        <f>SUM(D14,D16)</f>
        <v>0</v>
      </c>
      <c r="E13" s="41">
        <f>SUM(E14,E16)</f>
        <v>500</v>
      </c>
      <c r="F13" s="41">
        <f>SUM(F14,F16)</f>
        <v>500</v>
      </c>
      <c r="G13" s="41">
        <f>SUM(G14,G16)</f>
        <v>0</v>
      </c>
    </row>
    <row r="14" spans="1:7" x14ac:dyDescent="0.25">
      <c r="A14" s="34"/>
      <c r="B14" s="34">
        <v>6331</v>
      </c>
      <c r="C14" s="46" t="s">
        <v>236</v>
      </c>
      <c r="D14" s="44">
        <f>D15</f>
        <v>0</v>
      </c>
      <c r="E14" s="44">
        <f>E15</f>
        <v>500</v>
      </c>
      <c r="F14" s="44">
        <f>F15</f>
        <v>500</v>
      </c>
      <c r="G14" s="44">
        <f>G15</f>
        <v>0</v>
      </c>
    </row>
    <row r="15" spans="1:7" x14ac:dyDescent="0.25">
      <c r="A15" s="49"/>
      <c r="B15" s="49">
        <v>63313</v>
      </c>
      <c r="C15" s="56" t="s">
        <v>553</v>
      </c>
      <c r="D15" s="44">
        <f>'Prihodi po ek klas i izvorima'!E71</f>
        <v>0</v>
      </c>
      <c r="E15" s="44">
        <f>'Prihodi po ek klas i izvorima'!F71</f>
        <v>500</v>
      </c>
      <c r="F15" s="44">
        <f>'Prihodi po ek klas i izvorima'!G71</f>
        <v>500</v>
      </c>
      <c r="G15" s="44">
        <f>'Prihodi po ek klas i izvorima'!H71</f>
        <v>0</v>
      </c>
    </row>
    <row r="16" spans="1:7" hidden="1" x14ac:dyDescent="0.25">
      <c r="A16" s="34"/>
      <c r="B16" s="34">
        <v>6332</v>
      </c>
      <c r="C16" s="46" t="s">
        <v>237</v>
      </c>
      <c r="D16" s="44">
        <v>0</v>
      </c>
      <c r="E16" s="44">
        <v>0</v>
      </c>
      <c r="F16" s="44">
        <v>0</v>
      </c>
      <c r="G16" s="44">
        <v>0</v>
      </c>
    </row>
    <row r="17" spans="1:7" s="48" customFormat="1" x14ac:dyDescent="0.25">
      <c r="A17" s="34"/>
      <c r="B17" s="34">
        <v>634</v>
      </c>
      <c r="C17" s="46" t="s">
        <v>24</v>
      </c>
      <c r="D17" s="47">
        <f>SUM(D18)</f>
        <v>0</v>
      </c>
      <c r="E17" s="47">
        <f>SUM(E18)</f>
        <v>68314.61</v>
      </c>
      <c r="F17" s="47">
        <f>SUM(F18)</f>
        <v>68314.61</v>
      </c>
      <c r="G17" s="47">
        <f>SUM(G18)</f>
        <v>0</v>
      </c>
    </row>
    <row r="18" spans="1:7" s="48" customFormat="1" x14ac:dyDescent="0.25">
      <c r="A18" s="34"/>
      <c r="B18" s="34">
        <v>6341</v>
      </c>
      <c r="C18" s="46" t="s">
        <v>238</v>
      </c>
      <c r="D18" s="47">
        <f>D19</f>
        <v>0</v>
      </c>
      <c r="E18" s="47">
        <f>E19</f>
        <v>68314.61</v>
      </c>
      <c r="F18" s="47">
        <f>F19</f>
        <v>68314.61</v>
      </c>
      <c r="G18" s="47">
        <f>G19</f>
        <v>0</v>
      </c>
    </row>
    <row r="19" spans="1:7" ht="15.75" customHeight="1" x14ac:dyDescent="0.25">
      <c r="A19" s="34"/>
      <c r="B19" s="49">
        <v>63414</v>
      </c>
      <c r="C19" s="50" t="s">
        <v>238</v>
      </c>
      <c r="D19" s="44">
        <f>'Prihodi po ek klas i izvorima'!E75</f>
        <v>0</v>
      </c>
      <c r="E19" s="44">
        <f>'Prihodi po ek klas i izvorima'!F75</f>
        <v>68314.61</v>
      </c>
      <c r="F19" s="44">
        <f>'Prihodi po ek klas i izvorima'!G75</f>
        <v>68314.61</v>
      </c>
      <c r="G19" s="44">
        <f>'Prihodi po ek klas i izvorima'!H75</f>
        <v>0</v>
      </c>
    </row>
    <row r="20" spans="1:7" ht="15.6" customHeight="1" x14ac:dyDescent="0.25">
      <c r="A20" s="34"/>
      <c r="B20" s="34">
        <v>636</v>
      </c>
      <c r="C20" s="51" t="s">
        <v>239</v>
      </c>
      <c r="D20" s="47">
        <f>SUM(D21,D23)</f>
        <v>0</v>
      </c>
      <c r="E20" s="47">
        <f>SUM(E21,E23)</f>
        <v>14000</v>
      </c>
      <c r="F20" s="47">
        <f>SUM(F21,F23)</f>
        <v>14000</v>
      </c>
      <c r="G20" s="47">
        <f>SUM(G21,G23)</f>
        <v>0</v>
      </c>
    </row>
    <row r="21" spans="1:7" ht="16.149999999999999" customHeight="1" x14ac:dyDescent="0.25">
      <c r="A21" s="34"/>
      <c r="B21" s="34">
        <v>6361</v>
      </c>
      <c r="C21" s="51" t="s">
        <v>240</v>
      </c>
      <c r="D21" s="47">
        <f>D22</f>
        <v>0</v>
      </c>
      <c r="E21" s="47">
        <f>E22</f>
        <v>14000</v>
      </c>
      <c r="F21" s="47">
        <f>F22</f>
        <v>14000</v>
      </c>
      <c r="G21" s="47">
        <f>G22</f>
        <v>0</v>
      </c>
    </row>
    <row r="22" spans="1:7" x14ac:dyDescent="0.25">
      <c r="A22" s="34"/>
      <c r="B22" s="49">
        <v>63612</v>
      </c>
      <c r="C22" s="52" t="s">
        <v>240</v>
      </c>
      <c r="D22" s="44">
        <f>'Prihodi po ek klas i izvorima'!E78</f>
        <v>0</v>
      </c>
      <c r="E22" s="44">
        <f>'Prihodi po ek klas i izvorima'!F78</f>
        <v>14000</v>
      </c>
      <c r="F22" s="44">
        <f>'Prihodi po ek klas i izvorima'!G78</f>
        <v>14000</v>
      </c>
      <c r="G22" s="44">
        <f>'Prihodi po ek klas i izvorima'!H78</f>
        <v>0</v>
      </c>
    </row>
    <row r="23" spans="1:7" ht="31.5" hidden="1" x14ac:dyDescent="0.25">
      <c r="A23" s="34"/>
      <c r="B23" s="34">
        <v>6362</v>
      </c>
      <c r="C23" s="51" t="s">
        <v>557</v>
      </c>
      <c r="D23" s="47">
        <f>D24</f>
        <v>0</v>
      </c>
      <c r="E23" s="47">
        <f>E24</f>
        <v>0</v>
      </c>
      <c r="F23" s="47">
        <f>F24</f>
        <v>0</v>
      </c>
      <c r="G23" s="47">
        <f>G24</f>
        <v>0</v>
      </c>
    </row>
    <row r="24" spans="1:7" hidden="1" x14ac:dyDescent="0.25">
      <c r="A24" s="34"/>
      <c r="B24" s="49">
        <v>63622</v>
      </c>
      <c r="C24" s="52" t="s">
        <v>557</v>
      </c>
      <c r="D24" s="44">
        <f>'Prihodi po ek klas i izvorima'!E80</f>
        <v>0</v>
      </c>
      <c r="E24" s="44">
        <f>'Prihodi po ek klas i izvorima'!F80</f>
        <v>0</v>
      </c>
      <c r="F24" s="44">
        <f>'Prihodi po ek klas i izvorima'!G80</f>
        <v>0</v>
      </c>
      <c r="G24" s="44">
        <f>'Prihodi po ek klas i izvorima'!H80</f>
        <v>0</v>
      </c>
    </row>
    <row r="25" spans="1:7" s="48" customFormat="1" x14ac:dyDescent="0.25">
      <c r="A25" s="34"/>
      <c r="B25" s="34">
        <v>638</v>
      </c>
      <c r="C25" s="51" t="s">
        <v>241</v>
      </c>
      <c r="D25" s="47">
        <f>D26+D28</f>
        <v>0</v>
      </c>
      <c r="E25" s="47">
        <f>E26+E28</f>
        <v>593609.22</v>
      </c>
      <c r="F25" s="47">
        <f>F26+F28</f>
        <v>593609.22</v>
      </c>
      <c r="G25" s="47">
        <f>G26+G28</f>
        <v>95063.32</v>
      </c>
    </row>
    <row r="26" spans="1:7" s="48" customFormat="1" ht="15.75" customHeight="1" x14ac:dyDescent="0.25">
      <c r="A26" s="34"/>
      <c r="B26" s="34">
        <v>6381</v>
      </c>
      <c r="C26" s="51" t="s">
        <v>34</v>
      </c>
      <c r="D26" s="47">
        <f>SUM(D27:D27)</f>
        <v>0</v>
      </c>
      <c r="E26" s="47">
        <f>SUM(E27:E27)</f>
        <v>437409.22</v>
      </c>
      <c r="F26" s="47">
        <f>SUM(F27:F27)</f>
        <v>437409.22</v>
      </c>
      <c r="G26" s="47">
        <f>SUM(G27:G27)</f>
        <v>95063.32</v>
      </c>
    </row>
    <row r="27" spans="1:7" s="48" customFormat="1" ht="15.75" customHeight="1" x14ac:dyDescent="0.25">
      <c r="A27" s="49"/>
      <c r="B27" s="49">
        <v>63811</v>
      </c>
      <c r="C27" s="52" t="s">
        <v>625</v>
      </c>
      <c r="D27" s="44">
        <f>'Prihodi po ek klas i izvorima'!E94</f>
        <v>0</v>
      </c>
      <c r="E27" s="44">
        <f>'Prihodi po ek klas i izvorima'!F94</f>
        <v>437409.22</v>
      </c>
      <c r="F27" s="44">
        <f>'Prihodi po ek klas i izvorima'!G94</f>
        <v>437409.22</v>
      </c>
      <c r="G27" s="44">
        <f>'Prihodi po ek klas i izvorima'!H94</f>
        <v>95063.32</v>
      </c>
    </row>
    <row r="28" spans="1:7" s="48" customFormat="1" x14ac:dyDescent="0.25">
      <c r="A28" s="34"/>
      <c r="B28" s="34">
        <v>6382</v>
      </c>
      <c r="C28" s="51" t="s">
        <v>707</v>
      </c>
      <c r="D28" s="47">
        <f>D29</f>
        <v>0</v>
      </c>
      <c r="E28" s="47">
        <f>E29</f>
        <v>156200</v>
      </c>
      <c r="F28" s="47">
        <f>F29</f>
        <v>156200</v>
      </c>
      <c r="G28" s="47">
        <f>G29</f>
        <v>0</v>
      </c>
    </row>
    <row r="29" spans="1:7" s="48" customFormat="1" x14ac:dyDescent="0.25">
      <c r="A29" s="34"/>
      <c r="B29" s="49">
        <v>63821</v>
      </c>
      <c r="C29" s="52" t="s">
        <v>631</v>
      </c>
      <c r="D29" s="44">
        <f>'Prihodi po ek klas i izvorima'!E88</f>
        <v>0</v>
      </c>
      <c r="E29" s="44">
        <f>'Prihodi po ek klas i izvorima'!F88</f>
        <v>156200</v>
      </c>
      <c r="F29" s="44">
        <f>'Prihodi po ek klas i izvorima'!G88</f>
        <v>156200</v>
      </c>
      <c r="G29" s="44">
        <f>'Prihodi po ek klas i izvorima'!H88</f>
        <v>0</v>
      </c>
    </row>
    <row r="30" spans="1:7" x14ac:dyDescent="0.25">
      <c r="A30" s="34"/>
      <c r="B30" s="34">
        <v>639</v>
      </c>
      <c r="C30" s="51" t="s">
        <v>243</v>
      </c>
      <c r="D30" s="47">
        <f>SUM(D31)</f>
        <v>0</v>
      </c>
      <c r="E30" s="47">
        <f>SUM(E31)</f>
        <v>500000</v>
      </c>
      <c r="F30" s="47">
        <f>SUM(F31)</f>
        <v>500000</v>
      </c>
      <c r="G30" s="47">
        <f>SUM(G31)</f>
        <v>0</v>
      </c>
    </row>
    <row r="31" spans="1:7" s="48" customFormat="1" ht="15.75" customHeight="1" x14ac:dyDescent="0.25">
      <c r="A31" s="34"/>
      <c r="B31" s="34">
        <v>6391</v>
      </c>
      <c r="C31" s="51" t="s">
        <v>244</v>
      </c>
      <c r="D31" s="47">
        <f>D32</f>
        <v>0</v>
      </c>
      <c r="E31" s="47">
        <f>E32</f>
        <v>500000</v>
      </c>
      <c r="F31" s="47">
        <f>F32</f>
        <v>500000</v>
      </c>
      <c r="G31" s="47">
        <f>G32</f>
        <v>0</v>
      </c>
    </row>
    <row r="32" spans="1:7" s="48" customFormat="1" ht="15.75" customHeight="1" x14ac:dyDescent="0.25">
      <c r="A32" s="34"/>
      <c r="B32" s="49">
        <v>63911</v>
      </c>
      <c r="C32" s="52" t="s">
        <v>40</v>
      </c>
      <c r="D32" s="44">
        <f>'Prihodi po ek klas i izvorima'!E83</f>
        <v>0</v>
      </c>
      <c r="E32" s="44">
        <f>'Prihodi po ek klas i izvorima'!F83</f>
        <v>500000</v>
      </c>
      <c r="F32" s="44">
        <f>'Prihodi po ek klas i izvorima'!G83</f>
        <v>500000</v>
      </c>
      <c r="G32" s="44">
        <f>'Prihodi po ek klas i izvorima'!H83</f>
        <v>0</v>
      </c>
    </row>
    <row r="33" spans="1:7" x14ac:dyDescent="0.25">
      <c r="A33" s="34"/>
      <c r="B33" s="53">
        <v>64</v>
      </c>
      <c r="C33" s="54" t="s">
        <v>42</v>
      </c>
      <c r="D33" s="55">
        <f>D34+D41</f>
        <v>0</v>
      </c>
      <c r="E33" s="55">
        <f>E34+E41</f>
        <v>101000</v>
      </c>
      <c r="F33" s="55">
        <f>F34+F41</f>
        <v>101000</v>
      </c>
      <c r="G33" s="55">
        <f>G34+G41</f>
        <v>47.37</v>
      </c>
    </row>
    <row r="34" spans="1:7" x14ac:dyDescent="0.25">
      <c r="A34" s="34"/>
      <c r="B34" s="34">
        <v>641</v>
      </c>
      <c r="C34" s="46" t="s">
        <v>43</v>
      </c>
      <c r="D34" s="47">
        <f>D35+D37+D39</f>
        <v>0</v>
      </c>
      <c r="E34" s="47">
        <f>E35+E37+E39</f>
        <v>100600</v>
      </c>
      <c r="F34" s="47">
        <f>F35+F37+F39</f>
        <v>100600</v>
      </c>
      <c r="G34" s="47">
        <f>G35+G37+G39</f>
        <v>47.37</v>
      </c>
    </row>
    <row r="35" spans="1:7" x14ac:dyDescent="0.25">
      <c r="A35" s="34"/>
      <c r="B35" s="34">
        <v>6413</v>
      </c>
      <c r="C35" s="46" t="s">
        <v>245</v>
      </c>
      <c r="D35" s="47">
        <f>SUM(D36)</f>
        <v>0</v>
      </c>
      <c r="E35" s="47">
        <f>SUM(E36)</f>
        <v>550</v>
      </c>
      <c r="F35" s="47">
        <f>SUM(F36)</f>
        <v>550</v>
      </c>
      <c r="G35" s="47">
        <f>SUM(G36)</f>
        <v>47.37</v>
      </c>
    </row>
    <row r="36" spans="1:7" x14ac:dyDescent="0.25">
      <c r="A36" s="34"/>
      <c r="B36" s="49">
        <v>64132</v>
      </c>
      <c r="C36" s="56" t="s">
        <v>245</v>
      </c>
      <c r="D36" s="44">
        <f>'Prihodi po ek klas i izvorima'!E20</f>
        <v>0</v>
      </c>
      <c r="E36" s="44">
        <f>'Prihodi po ek klas i izvorima'!F20</f>
        <v>550</v>
      </c>
      <c r="F36" s="44">
        <f>'Prihodi po ek klas i izvorima'!G20</f>
        <v>550</v>
      </c>
      <c r="G36" s="44">
        <f>'Prihodi po ek klas i izvorima'!H20</f>
        <v>47.37</v>
      </c>
    </row>
    <row r="37" spans="1:7" s="38" customFormat="1" x14ac:dyDescent="0.25">
      <c r="A37" s="34"/>
      <c r="B37" s="34">
        <v>6414</v>
      </c>
      <c r="C37" s="46" t="s">
        <v>549</v>
      </c>
      <c r="D37" s="47">
        <f>D38</f>
        <v>0</v>
      </c>
      <c r="E37" s="47">
        <f>E38</f>
        <v>50</v>
      </c>
      <c r="F37" s="47">
        <f>F38</f>
        <v>50</v>
      </c>
      <c r="G37" s="47">
        <f>G38</f>
        <v>0</v>
      </c>
    </row>
    <row r="38" spans="1:7" x14ac:dyDescent="0.25">
      <c r="A38" s="34"/>
      <c r="B38" s="49">
        <v>64143</v>
      </c>
      <c r="C38" s="56" t="s">
        <v>549</v>
      </c>
      <c r="D38" s="44">
        <f>'Prihodi po ek klas i izvorima'!E22</f>
        <v>0</v>
      </c>
      <c r="E38" s="44">
        <f>'Prihodi po ek klas i izvorima'!F22</f>
        <v>50</v>
      </c>
      <c r="F38" s="44">
        <f>'Prihodi po ek klas i izvorima'!G22</f>
        <v>50</v>
      </c>
      <c r="G38" s="44">
        <f>'Prihodi po ek klas i izvorima'!H22</f>
        <v>0</v>
      </c>
    </row>
    <row r="39" spans="1:7" x14ac:dyDescent="0.25">
      <c r="A39" s="34"/>
      <c r="B39" s="34">
        <v>6419</v>
      </c>
      <c r="C39" s="46" t="s">
        <v>44</v>
      </c>
      <c r="D39" s="47">
        <f>D40</f>
        <v>0</v>
      </c>
      <c r="E39" s="47">
        <f>E40</f>
        <v>100000</v>
      </c>
      <c r="F39" s="47">
        <f>F40</f>
        <v>100000</v>
      </c>
      <c r="G39" s="47">
        <f>G40</f>
        <v>0</v>
      </c>
    </row>
    <row r="40" spans="1:7" x14ac:dyDescent="0.25">
      <c r="A40" s="49"/>
      <c r="B40" s="49">
        <v>64199</v>
      </c>
      <c r="C40" s="56" t="s">
        <v>44</v>
      </c>
      <c r="D40" s="44">
        <f>'Prihodi po ek klas i izvorima'!E24+'Prihodi po ek klas i izvorima'!E48</f>
        <v>0</v>
      </c>
      <c r="E40" s="44">
        <f>'Prihodi po ek klas i izvorima'!F24+'Prihodi po ek klas i izvorima'!F48</f>
        <v>100000</v>
      </c>
      <c r="F40" s="44">
        <f>'Prihodi po ek klas i izvorima'!G24+'Prihodi po ek klas i izvorima'!G48</f>
        <v>100000</v>
      </c>
      <c r="G40" s="44">
        <f>'Prihodi po ek klas i izvorima'!H24+'Prihodi po ek klas i izvorima'!H48</f>
        <v>0</v>
      </c>
    </row>
    <row r="41" spans="1:7" x14ac:dyDescent="0.25">
      <c r="A41" s="34"/>
      <c r="B41" s="34">
        <v>642</v>
      </c>
      <c r="C41" s="46" t="s">
        <v>632</v>
      </c>
      <c r="D41" s="47">
        <f t="shared" ref="D41:G42" si="0">D42</f>
        <v>0</v>
      </c>
      <c r="E41" s="47">
        <f t="shared" si="0"/>
        <v>400</v>
      </c>
      <c r="F41" s="47">
        <f t="shared" si="0"/>
        <v>400</v>
      </c>
      <c r="G41" s="47">
        <f t="shared" si="0"/>
        <v>0</v>
      </c>
    </row>
    <row r="42" spans="1:7" x14ac:dyDescent="0.25">
      <c r="A42" s="34"/>
      <c r="B42" s="34">
        <v>6429</v>
      </c>
      <c r="C42" s="46" t="s">
        <v>56</v>
      </c>
      <c r="D42" s="47">
        <f t="shared" si="0"/>
        <v>0</v>
      </c>
      <c r="E42" s="47">
        <f t="shared" si="0"/>
        <v>400</v>
      </c>
      <c r="F42" s="47">
        <f t="shared" si="0"/>
        <v>400</v>
      </c>
      <c r="G42" s="47">
        <f t="shared" si="0"/>
        <v>0</v>
      </c>
    </row>
    <row r="43" spans="1:7" x14ac:dyDescent="0.25">
      <c r="A43" s="49"/>
      <c r="B43" s="49">
        <v>64299</v>
      </c>
      <c r="C43" s="56" t="s">
        <v>56</v>
      </c>
      <c r="D43" s="44">
        <f>'Prihodi po ek klas i izvorima'!E27</f>
        <v>0</v>
      </c>
      <c r="E43" s="44">
        <f>'Prihodi po ek klas i izvorima'!F27</f>
        <v>400</v>
      </c>
      <c r="F43" s="44">
        <f>'Prihodi po ek klas i izvorima'!G27</f>
        <v>400</v>
      </c>
      <c r="G43" s="44">
        <f>'Prihodi po ek klas i izvorima'!H27</f>
        <v>0</v>
      </c>
    </row>
    <row r="44" spans="1:7" x14ac:dyDescent="0.25">
      <c r="A44" s="34"/>
      <c r="B44" s="53">
        <v>65</v>
      </c>
      <c r="C44" s="54" t="s">
        <v>45</v>
      </c>
      <c r="D44" s="55">
        <f>D45</f>
        <v>0</v>
      </c>
      <c r="E44" s="55">
        <f>E45</f>
        <v>942800</v>
      </c>
      <c r="F44" s="55">
        <f>F45</f>
        <v>942800</v>
      </c>
      <c r="G44" s="55">
        <f>G45</f>
        <v>226347.75</v>
      </c>
    </row>
    <row r="45" spans="1:7" x14ac:dyDescent="0.25">
      <c r="A45" s="34"/>
      <c r="B45" s="34">
        <v>652</v>
      </c>
      <c r="C45" s="46" t="s">
        <v>45</v>
      </c>
      <c r="D45" s="47">
        <f>SUM(D46)</f>
        <v>0</v>
      </c>
      <c r="E45" s="47">
        <f>SUM(E46)</f>
        <v>942800</v>
      </c>
      <c r="F45" s="47">
        <f>SUM(F46)</f>
        <v>942800</v>
      </c>
      <c r="G45" s="47">
        <f>SUM(G46)</f>
        <v>226347.75</v>
      </c>
    </row>
    <row r="46" spans="1:7" x14ac:dyDescent="0.25">
      <c r="A46" s="34"/>
      <c r="B46" s="34">
        <v>6526</v>
      </c>
      <c r="C46" s="46" t="s">
        <v>46</v>
      </c>
      <c r="D46" s="47">
        <f>SUM(D47:D49)</f>
        <v>0</v>
      </c>
      <c r="E46" s="47">
        <f>SUM(E47:E49)</f>
        <v>942800</v>
      </c>
      <c r="F46" s="47">
        <f>SUM(F47:F49)</f>
        <v>942800</v>
      </c>
      <c r="G46" s="47">
        <f>SUM(G47:G49)</f>
        <v>226347.75</v>
      </c>
    </row>
    <row r="47" spans="1:7" x14ac:dyDescent="0.25">
      <c r="A47" s="34"/>
      <c r="B47" s="49">
        <v>65264</v>
      </c>
      <c r="C47" s="56" t="s">
        <v>452</v>
      </c>
      <c r="D47" s="44">
        <f>'Prihodi po ek klas i izvorima'!E52</f>
        <v>0</v>
      </c>
      <c r="E47" s="44">
        <f>'Prihodi po ek klas i izvorima'!F52</f>
        <v>902800</v>
      </c>
      <c r="F47" s="44">
        <f>'Prihodi po ek klas i izvorima'!G52</f>
        <v>902800</v>
      </c>
      <c r="G47" s="44">
        <f>'Prihodi po ek klas i izvorima'!H52</f>
        <v>224451.64</v>
      </c>
    </row>
    <row r="48" spans="1:7" x14ac:dyDescent="0.25">
      <c r="A48" s="34"/>
      <c r="B48" s="49">
        <v>65267</v>
      </c>
      <c r="C48" s="56" t="s">
        <v>453</v>
      </c>
      <c r="D48" s="44">
        <f>'Prihodi po ek klas i izvorima'!E53+'Prihodi po ek klas i izvorima'!E110</f>
        <v>0</v>
      </c>
      <c r="E48" s="44">
        <f>'Prihodi po ek klas i izvorima'!F53+'Prihodi po ek klas i izvorima'!F110</f>
        <v>11500</v>
      </c>
      <c r="F48" s="44">
        <f>'Prihodi po ek klas i izvorima'!G53+'Prihodi po ek klas i izvorima'!G110</f>
        <v>11500</v>
      </c>
      <c r="G48" s="44">
        <f>'Prihodi po ek klas i izvorima'!H53+'Prihodi po ek klas i izvorima'!H110</f>
        <v>1896.11</v>
      </c>
    </row>
    <row r="49" spans="1:7" x14ac:dyDescent="0.25">
      <c r="A49" s="34"/>
      <c r="B49" s="49">
        <v>65269</v>
      </c>
      <c r="C49" s="56" t="s">
        <v>454</v>
      </c>
      <c r="D49" s="44">
        <f>'Prihodi po ek klas i izvorima'!E54</f>
        <v>0</v>
      </c>
      <c r="E49" s="44">
        <f>'Prihodi po ek klas i izvorima'!F54</f>
        <v>28500</v>
      </c>
      <c r="F49" s="44">
        <f>'Prihodi po ek klas i izvorima'!G54</f>
        <v>28500</v>
      </c>
      <c r="G49" s="44">
        <f>'Prihodi po ek klas i izvorima'!H54</f>
        <v>0</v>
      </c>
    </row>
    <row r="50" spans="1:7" x14ac:dyDescent="0.25">
      <c r="A50" s="34"/>
      <c r="B50" s="53">
        <v>66</v>
      </c>
      <c r="C50" s="54" t="s">
        <v>247</v>
      </c>
      <c r="D50" s="55">
        <f>D51+D59</f>
        <v>0</v>
      </c>
      <c r="E50" s="55">
        <f>E51+E59</f>
        <v>3645116.33</v>
      </c>
      <c r="F50" s="55">
        <f>F51+F59</f>
        <v>3645116.33</v>
      </c>
      <c r="G50" s="55">
        <f>G51+G59</f>
        <v>1457596.64</v>
      </c>
    </row>
    <row r="51" spans="1:7" ht="15.75" customHeight="1" x14ac:dyDescent="0.25">
      <c r="A51" s="34"/>
      <c r="B51" s="34">
        <v>661</v>
      </c>
      <c r="C51" s="51" t="s">
        <v>248</v>
      </c>
      <c r="D51" s="47">
        <f>SUM(D52,D55)</f>
        <v>0</v>
      </c>
      <c r="E51" s="47">
        <f>SUM(E52,E55)</f>
        <v>3643116.33</v>
      </c>
      <c r="F51" s="47">
        <f>SUM(F52,F55)</f>
        <v>3643116.33</v>
      </c>
      <c r="G51" s="47">
        <f>SUM(G52,G55)</f>
        <v>1457596.64</v>
      </c>
    </row>
    <row r="52" spans="1:7" x14ac:dyDescent="0.25">
      <c r="A52" s="49"/>
      <c r="B52" s="34">
        <v>6614</v>
      </c>
      <c r="C52" s="51" t="s">
        <v>249</v>
      </c>
      <c r="D52" s="47">
        <f>D53+D54</f>
        <v>0</v>
      </c>
      <c r="E52" s="47">
        <f>E53+E54</f>
        <v>2625000</v>
      </c>
      <c r="F52" s="47">
        <f>F53+F54</f>
        <v>2625000</v>
      </c>
      <c r="G52" s="47">
        <f>G53+G54</f>
        <v>1109038.44</v>
      </c>
    </row>
    <row r="53" spans="1:7" x14ac:dyDescent="0.25">
      <c r="A53" s="49"/>
      <c r="B53" s="49">
        <v>66141</v>
      </c>
      <c r="C53" s="52" t="s">
        <v>708</v>
      </c>
      <c r="D53" s="44">
        <f>'Prihodi po ek klas i izvorima'!E31</f>
        <v>0</v>
      </c>
      <c r="E53" s="44">
        <f>'Prihodi po ek klas i izvorima'!F31</f>
        <v>25000</v>
      </c>
      <c r="F53" s="44">
        <f>'Prihodi po ek klas i izvorima'!G31</f>
        <v>25000</v>
      </c>
      <c r="G53" s="44">
        <f>'Prihodi po ek klas i izvorima'!H31</f>
        <v>0</v>
      </c>
    </row>
    <row r="54" spans="1:7" x14ac:dyDescent="0.25">
      <c r="A54" s="49"/>
      <c r="B54" s="49">
        <v>66142</v>
      </c>
      <c r="C54" s="52" t="s">
        <v>628</v>
      </c>
      <c r="D54" s="44">
        <f>'Prihodi po ek klas i izvorima'!E32</f>
        <v>0</v>
      </c>
      <c r="E54" s="44">
        <f>'Prihodi po ek klas i izvorima'!F32</f>
        <v>2600000</v>
      </c>
      <c r="F54" s="44">
        <f>'Prihodi po ek klas i izvorima'!G32</f>
        <v>2600000</v>
      </c>
      <c r="G54" s="44">
        <f>'Prihodi po ek klas i izvorima'!H32</f>
        <v>1109038.44</v>
      </c>
    </row>
    <row r="55" spans="1:7" x14ac:dyDescent="0.25">
      <c r="A55" s="49"/>
      <c r="B55" s="34">
        <v>6615</v>
      </c>
      <c r="C55" s="51" t="s">
        <v>63</v>
      </c>
      <c r="D55" s="47">
        <f>SUM(D56:D58)</f>
        <v>0</v>
      </c>
      <c r="E55" s="47">
        <f>SUM(E56:E58)</f>
        <v>1018116.33</v>
      </c>
      <c r="F55" s="47">
        <f>SUM(F56:F58)</f>
        <v>1018116.33</v>
      </c>
      <c r="G55" s="47">
        <f>SUM(G56:G58)</f>
        <v>348558.2</v>
      </c>
    </row>
    <row r="56" spans="1:7" x14ac:dyDescent="0.25">
      <c r="A56" s="34"/>
      <c r="B56" s="49">
        <v>66151</v>
      </c>
      <c r="C56" s="56" t="s">
        <v>63</v>
      </c>
      <c r="D56" s="44">
        <f>'Prihodi po ek klas i izvorima'!E34</f>
        <v>0</v>
      </c>
      <c r="E56" s="44">
        <f>'Prihodi po ek klas i izvorima'!F34</f>
        <v>1013116.33</v>
      </c>
      <c r="F56" s="44">
        <f>'Prihodi po ek klas i izvorima'!G34</f>
        <v>1013116.33</v>
      </c>
      <c r="G56" s="44">
        <f>'Prihodi po ek klas i izvorima'!H34</f>
        <v>348558.2</v>
      </c>
    </row>
    <row r="57" spans="1:7" hidden="1" x14ac:dyDescent="0.25">
      <c r="A57" s="34"/>
      <c r="B57" s="49">
        <v>66153</v>
      </c>
      <c r="C57" s="56" t="s">
        <v>551</v>
      </c>
      <c r="D57" s="44">
        <f>'Prihodi po ek klas i izvorima'!E35</f>
        <v>0</v>
      </c>
      <c r="E57" s="44">
        <f>'Prihodi po ek klas i izvorima'!F35</f>
        <v>0</v>
      </c>
      <c r="F57" s="44">
        <f>'Prihodi po ek klas i izvorima'!G35</f>
        <v>0</v>
      </c>
      <c r="G57" s="44">
        <f>'Prihodi po ek klas i izvorima'!H35</f>
        <v>0</v>
      </c>
    </row>
    <row r="58" spans="1:7" x14ac:dyDescent="0.25">
      <c r="A58" s="34"/>
      <c r="B58" s="49">
        <v>66157</v>
      </c>
      <c r="C58" s="50" t="s">
        <v>635</v>
      </c>
      <c r="D58" s="44">
        <f>'Prihodi po ek klas i izvorima'!E36</f>
        <v>0</v>
      </c>
      <c r="E58" s="44">
        <f>'Prihodi po ek klas i izvorima'!F36</f>
        <v>5000</v>
      </c>
      <c r="F58" s="44">
        <f>'Prihodi po ek klas i izvorima'!G36</f>
        <v>5000</v>
      </c>
      <c r="G58" s="44">
        <f>'Prihodi po ek klas i izvorima'!H36</f>
        <v>0</v>
      </c>
    </row>
    <row r="59" spans="1:7" x14ac:dyDescent="0.25">
      <c r="A59" s="34"/>
      <c r="B59" s="34">
        <v>663</v>
      </c>
      <c r="C59" s="46" t="s">
        <v>250</v>
      </c>
      <c r="D59" s="47">
        <f>D60+D63</f>
        <v>0</v>
      </c>
      <c r="E59" s="47">
        <f>E60+E63</f>
        <v>2000</v>
      </c>
      <c r="F59" s="47">
        <f>F60+F63</f>
        <v>2000</v>
      </c>
      <c r="G59" s="47">
        <f>G60+G63</f>
        <v>0</v>
      </c>
    </row>
    <row r="60" spans="1:7" x14ac:dyDescent="0.25">
      <c r="A60" s="34"/>
      <c r="B60" s="34">
        <v>6631</v>
      </c>
      <c r="C60" s="46" t="s">
        <v>67</v>
      </c>
      <c r="D60" s="47">
        <f>SUM(D61:D62)</f>
        <v>0</v>
      </c>
      <c r="E60" s="47">
        <f>SUM(E61:E62)</f>
        <v>1500</v>
      </c>
      <c r="F60" s="47">
        <f>SUM(F61:F62)</f>
        <v>1500</v>
      </c>
      <c r="G60" s="47">
        <f>SUM(G61:G62)</f>
        <v>0</v>
      </c>
    </row>
    <row r="61" spans="1:7" x14ac:dyDescent="0.25">
      <c r="A61" s="49"/>
      <c r="B61" s="49">
        <v>66312</v>
      </c>
      <c r="C61" s="56" t="s">
        <v>642</v>
      </c>
      <c r="D61" s="44">
        <f>'Prihodi po ek klas i izvorima'!E101</f>
        <v>0</v>
      </c>
      <c r="E61" s="44">
        <f>'Prihodi po ek klas i izvorima'!F101</f>
        <v>500</v>
      </c>
      <c r="F61" s="44">
        <f>'Prihodi po ek klas i izvorima'!G101</f>
        <v>500</v>
      </c>
      <c r="G61" s="44">
        <f>'Prihodi po ek klas i izvorima'!H101</f>
        <v>0</v>
      </c>
    </row>
    <row r="62" spans="1:7" x14ac:dyDescent="0.25">
      <c r="A62" s="34"/>
      <c r="B62" s="49">
        <v>66313</v>
      </c>
      <c r="C62" s="56" t="s">
        <v>67</v>
      </c>
      <c r="D62" s="44">
        <f>'Prihodi po ek klas i izvorima'!E102</f>
        <v>0</v>
      </c>
      <c r="E62" s="44">
        <f>'Prihodi po ek klas i izvorima'!F102</f>
        <v>1000</v>
      </c>
      <c r="F62" s="44">
        <f>'Prihodi po ek klas i izvorima'!G102</f>
        <v>1000</v>
      </c>
      <c r="G62" s="44">
        <f>'Prihodi po ek klas i izvorima'!H102</f>
        <v>0</v>
      </c>
    </row>
    <row r="63" spans="1:7" s="38" customFormat="1" x14ac:dyDescent="0.25">
      <c r="A63" s="34"/>
      <c r="B63" s="34">
        <v>6632</v>
      </c>
      <c r="C63" s="46" t="s">
        <v>69</v>
      </c>
      <c r="D63" s="47">
        <f>D64</f>
        <v>0</v>
      </c>
      <c r="E63" s="47">
        <f>E64</f>
        <v>500</v>
      </c>
      <c r="F63" s="47">
        <f>F64</f>
        <v>500</v>
      </c>
      <c r="G63" s="47">
        <f>G64</f>
        <v>0</v>
      </c>
    </row>
    <row r="64" spans="1:7" x14ac:dyDescent="0.25">
      <c r="A64" s="49"/>
      <c r="B64" s="49">
        <v>66323</v>
      </c>
      <c r="C64" s="56" t="s">
        <v>641</v>
      </c>
      <c r="D64" s="44">
        <f>'Prihodi po ek klas i izvorima'!E104</f>
        <v>0</v>
      </c>
      <c r="E64" s="44">
        <f>'Prihodi po ek klas i izvorima'!F104</f>
        <v>500</v>
      </c>
      <c r="F64" s="44">
        <f>'Prihodi po ek klas i izvorima'!G104</f>
        <v>500</v>
      </c>
      <c r="G64" s="44">
        <f>'Prihodi po ek klas i izvorima'!H104</f>
        <v>0</v>
      </c>
    </row>
    <row r="65" spans="1:7" x14ac:dyDescent="0.25">
      <c r="A65" s="34"/>
      <c r="B65" s="53">
        <v>67</v>
      </c>
      <c r="C65" s="54" t="s">
        <v>251</v>
      </c>
      <c r="D65" s="55">
        <f>SUM(D66,D71)</f>
        <v>0</v>
      </c>
      <c r="E65" s="55">
        <f>SUM(E66,E71)</f>
        <v>21370355.919999998</v>
      </c>
      <c r="F65" s="55">
        <f>SUM(F66,F71)</f>
        <v>20999127.919999998</v>
      </c>
      <c r="G65" s="55">
        <f>SUM(G66,G71)</f>
        <v>10468983.939999999</v>
      </c>
    </row>
    <row r="66" spans="1:7" ht="31.5" x14ac:dyDescent="0.25">
      <c r="A66" s="34"/>
      <c r="B66" s="57">
        <v>671</v>
      </c>
      <c r="C66" s="271" t="s">
        <v>10</v>
      </c>
      <c r="D66" s="58">
        <f>D67+D69</f>
        <v>0</v>
      </c>
      <c r="E66" s="58">
        <f>E67+E69</f>
        <v>1250606.02</v>
      </c>
      <c r="F66" s="58">
        <f>F67+F69</f>
        <v>879378.02</v>
      </c>
      <c r="G66" s="58">
        <f>G67+G69</f>
        <v>274213.08</v>
      </c>
    </row>
    <row r="67" spans="1:7" ht="15.6" customHeight="1" x14ac:dyDescent="0.25">
      <c r="A67" s="34"/>
      <c r="B67" s="57">
        <v>6711</v>
      </c>
      <c r="C67" s="271" t="s">
        <v>12</v>
      </c>
      <c r="D67" s="58">
        <f>SUM(D68)</f>
        <v>0</v>
      </c>
      <c r="E67" s="58">
        <f>SUM(E68)</f>
        <v>481103.03</v>
      </c>
      <c r="F67" s="58">
        <f>SUM(F68)</f>
        <v>603978.02</v>
      </c>
      <c r="G67" s="58">
        <f>SUM(G68)</f>
        <v>162217.39000000001</v>
      </c>
    </row>
    <row r="68" spans="1:7" ht="15" customHeight="1" x14ac:dyDescent="0.25">
      <c r="A68" s="34"/>
      <c r="B68" s="59">
        <v>67111</v>
      </c>
      <c r="C68" s="272" t="s">
        <v>12</v>
      </c>
      <c r="D68" s="60">
        <f>'Prihodi po ek klas i izvorima'!E12</f>
        <v>0</v>
      </c>
      <c r="E68" s="60">
        <f>'Prihodi po ek klas i izvorima'!F12</f>
        <v>481103.03</v>
      </c>
      <c r="F68" s="60">
        <f>'Prihodi po ek klas i izvorima'!G12</f>
        <v>603978.02</v>
      </c>
      <c r="G68" s="60">
        <f>'Prihodi po ek klas i izvorima'!H12</f>
        <v>162217.39000000001</v>
      </c>
    </row>
    <row r="69" spans="1:7" ht="15" customHeight="1" x14ac:dyDescent="0.25">
      <c r="A69" s="34"/>
      <c r="B69" s="57">
        <v>6712</v>
      </c>
      <c r="C69" s="271" t="s">
        <v>14</v>
      </c>
      <c r="D69" s="58">
        <f>SUM(D70)</f>
        <v>0</v>
      </c>
      <c r="E69" s="58">
        <f>SUM(E70)</f>
        <v>769502.99</v>
      </c>
      <c r="F69" s="58">
        <f>SUM(F70)</f>
        <v>275400</v>
      </c>
      <c r="G69" s="58">
        <f>SUM(G70)</f>
        <v>111995.69</v>
      </c>
    </row>
    <row r="70" spans="1:7" ht="15.75" customHeight="1" x14ac:dyDescent="0.25">
      <c r="A70" s="34"/>
      <c r="B70" s="59">
        <v>67121</v>
      </c>
      <c r="C70" s="272" t="s">
        <v>14</v>
      </c>
      <c r="D70" s="60">
        <f>'Prihodi po ek klas i izvorima'!E14</f>
        <v>0</v>
      </c>
      <c r="E70" s="60">
        <f>'Prihodi po ek klas i izvorima'!F14</f>
        <v>769502.99</v>
      </c>
      <c r="F70" s="60">
        <f>'Prihodi po ek klas i izvorima'!G14</f>
        <v>275400</v>
      </c>
      <c r="G70" s="60">
        <f>'Prihodi po ek klas i izvorima'!H14</f>
        <v>111995.69</v>
      </c>
    </row>
    <row r="71" spans="1:7" x14ac:dyDescent="0.25">
      <c r="A71" s="34"/>
      <c r="B71" s="34">
        <v>673</v>
      </c>
      <c r="C71" s="46" t="s">
        <v>252</v>
      </c>
      <c r="D71" s="47">
        <f>SUM(D72)</f>
        <v>0</v>
      </c>
      <c r="E71" s="47">
        <f>SUM(E72)</f>
        <v>20119749.899999999</v>
      </c>
      <c r="F71" s="47">
        <f>SUM(F72)</f>
        <v>20119749.899999999</v>
      </c>
      <c r="G71" s="47">
        <f>SUM(G72)</f>
        <v>10194770.859999999</v>
      </c>
    </row>
    <row r="72" spans="1:7" x14ac:dyDescent="0.25">
      <c r="A72" s="34"/>
      <c r="B72" s="34">
        <v>6731</v>
      </c>
      <c r="C72" s="46" t="s">
        <v>48</v>
      </c>
      <c r="D72" s="47">
        <f>D73</f>
        <v>0</v>
      </c>
      <c r="E72" s="47">
        <f>E73</f>
        <v>20119749.899999999</v>
      </c>
      <c r="F72" s="47">
        <f>F73</f>
        <v>20119749.899999999</v>
      </c>
      <c r="G72" s="47">
        <f>G73</f>
        <v>10194770.859999999</v>
      </c>
    </row>
    <row r="73" spans="1:7" x14ac:dyDescent="0.25">
      <c r="A73" s="34"/>
      <c r="B73" s="49">
        <v>67311</v>
      </c>
      <c r="C73" s="56" t="s">
        <v>48</v>
      </c>
      <c r="D73" s="44">
        <f>'Prihodi po ek klas i izvorima'!E61</f>
        <v>0</v>
      </c>
      <c r="E73" s="44">
        <f>'Prihodi po ek klas i izvorima'!F61</f>
        <v>20119749.899999999</v>
      </c>
      <c r="F73" s="44">
        <f>'Prihodi po ek klas i izvorima'!G61</f>
        <v>20119749.899999999</v>
      </c>
      <c r="G73" s="44">
        <f>'Prihodi po ek klas i izvorima'!H61</f>
        <v>10194770.859999999</v>
      </c>
    </row>
    <row r="74" spans="1:7" x14ac:dyDescent="0.25">
      <c r="A74" s="34"/>
      <c r="B74" s="53">
        <v>68</v>
      </c>
      <c r="C74" s="61" t="s">
        <v>51</v>
      </c>
      <c r="D74" s="55">
        <f>SUM(D75)</f>
        <v>0</v>
      </c>
      <c r="E74" s="55">
        <f>SUM(E75)</f>
        <v>164000</v>
      </c>
      <c r="F74" s="55">
        <f>SUM(F75)</f>
        <v>164000</v>
      </c>
      <c r="G74" s="55">
        <f>SUM(G75)</f>
        <v>93685.16</v>
      </c>
    </row>
    <row r="75" spans="1:7" x14ac:dyDescent="0.25">
      <c r="A75" s="34"/>
      <c r="B75" s="34">
        <v>683</v>
      </c>
      <c r="C75" s="46" t="s">
        <v>53</v>
      </c>
      <c r="D75" s="47">
        <f>D76</f>
        <v>0</v>
      </c>
      <c r="E75" s="47">
        <f>E76</f>
        <v>164000</v>
      </c>
      <c r="F75" s="47">
        <f>F76</f>
        <v>164000</v>
      </c>
      <c r="G75" s="47">
        <f>G76</f>
        <v>93685.16</v>
      </c>
    </row>
    <row r="76" spans="1:7" x14ac:dyDescent="0.25">
      <c r="A76" s="34"/>
      <c r="B76" s="34">
        <v>6831</v>
      </c>
      <c r="C76" s="46" t="s">
        <v>53</v>
      </c>
      <c r="D76" s="47">
        <f>D77+D78+D79</f>
        <v>0</v>
      </c>
      <c r="E76" s="47">
        <f>E77+E78+E79</f>
        <v>164000</v>
      </c>
      <c r="F76" s="47">
        <f>F77+F78+F79</f>
        <v>164000</v>
      </c>
      <c r="G76" s="47">
        <f>G77+G78+G79</f>
        <v>93685.16</v>
      </c>
    </row>
    <row r="77" spans="1:7" x14ac:dyDescent="0.25">
      <c r="A77" s="34"/>
      <c r="B77" s="49">
        <v>68311</v>
      </c>
      <c r="C77" s="56" t="s">
        <v>53</v>
      </c>
      <c r="D77" s="44">
        <f>'Prihodi po ek klas i izvorima'!E40+'Prihodi po ek klas i izvorima'!E65</f>
        <v>0</v>
      </c>
      <c r="E77" s="44">
        <f>'Prihodi po ek klas i izvorima'!F40+'Prihodi po ek klas i izvorima'!F65</f>
        <v>136000</v>
      </c>
      <c r="F77" s="44">
        <f>'Prihodi po ek klas i izvorima'!G40+'Prihodi po ek klas i izvorima'!G65</f>
        <v>136000</v>
      </c>
      <c r="G77" s="44">
        <f>'Prihodi po ek klas i izvorima'!H40+'Prihodi po ek klas i izvorima'!H65</f>
        <v>93685.16</v>
      </c>
    </row>
    <row r="78" spans="1:7" x14ac:dyDescent="0.25">
      <c r="A78" s="34"/>
      <c r="B78" s="49">
        <v>68312</v>
      </c>
      <c r="C78" s="56" t="s">
        <v>638</v>
      </c>
      <c r="D78" s="44">
        <f>'Prihodi po ek klas i izvorima'!E41</f>
        <v>0</v>
      </c>
      <c r="E78" s="44">
        <f>'Prihodi po ek klas i izvorima'!F41</f>
        <v>3000</v>
      </c>
      <c r="F78" s="44">
        <f>'Prihodi po ek klas i izvorima'!G41</f>
        <v>3000</v>
      </c>
      <c r="G78" s="44">
        <f>'Prihodi po ek klas i izvorima'!H41</f>
        <v>0</v>
      </c>
    </row>
    <row r="79" spans="1:7" x14ac:dyDescent="0.25">
      <c r="A79" s="34"/>
      <c r="B79" s="49">
        <v>68313</v>
      </c>
      <c r="C79" s="56" t="s">
        <v>643</v>
      </c>
      <c r="D79" s="44">
        <f>'Prihodi po ek klas i izvorima'!E42</f>
        <v>0</v>
      </c>
      <c r="E79" s="44">
        <f>'Prihodi po ek klas i izvorima'!F42</f>
        <v>25000</v>
      </c>
      <c r="F79" s="44">
        <f>'Prihodi po ek klas i izvorima'!G42</f>
        <v>25000</v>
      </c>
      <c r="G79" s="44">
        <f>'Prihodi po ek klas i izvorima'!H42</f>
        <v>0</v>
      </c>
    </row>
    <row r="80" spans="1:7" x14ac:dyDescent="0.25">
      <c r="A80" s="31">
        <v>7</v>
      </c>
      <c r="B80" s="31"/>
      <c r="C80" s="62" t="s">
        <v>73</v>
      </c>
      <c r="D80" s="63">
        <f>SUM(D81)</f>
        <v>0</v>
      </c>
      <c r="E80" s="63">
        <f>SUM(E81)</f>
        <v>1300</v>
      </c>
      <c r="F80" s="63">
        <f>SUM(F81)</f>
        <v>1300</v>
      </c>
      <c r="G80" s="63">
        <f>SUM(G81)</f>
        <v>331.59</v>
      </c>
    </row>
    <row r="81" spans="1:7" s="48" customFormat="1" ht="19.5" customHeight="1" x14ac:dyDescent="0.25">
      <c r="A81" s="34"/>
      <c r="B81" s="53">
        <v>72</v>
      </c>
      <c r="C81" s="64" t="s">
        <v>74</v>
      </c>
      <c r="D81" s="55">
        <f>SUM(D82,D85)</f>
        <v>0</v>
      </c>
      <c r="E81" s="55">
        <f>SUM(E82,E85)</f>
        <v>1300</v>
      </c>
      <c r="F81" s="55">
        <f>SUM(F82,F85)</f>
        <v>1300</v>
      </c>
      <c r="G81" s="55">
        <f>SUM(G82,G85)</f>
        <v>331.59</v>
      </c>
    </row>
    <row r="82" spans="1:7" x14ac:dyDescent="0.25">
      <c r="A82" s="34"/>
      <c r="B82" s="34">
        <v>721</v>
      </c>
      <c r="C82" s="46" t="s">
        <v>75</v>
      </c>
      <c r="D82" s="47">
        <f t="shared" ref="D82:G83" si="1">D83</f>
        <v>0</v>
      </c>
      <c r="E82" s="47">
        <f t="shared" si="1"/>
        <v>1300</v>
      </c>
      <c r="F82" s="47">
        <f t="shared" si="1"/>
        <v>1300</v>
      </c>
      <c r="G82" s="47">
        <f t="shared" si="1"/>
        <v>331.59</v>
      </c>
    </row>
    <row r="83" spans="1:7" x14ac:dyDescent="0.25">
      <c r="A83" s="34"/>
      <c r="B83" s="34">
        <v>7211</v>
      </c>
      <c r="C83" s="46" t="s">
        <v>76</v>
      </c>
      <c r="D83" s="47">
        <f t="shared" si="1"/>
        <v>0</v>
      </c>
      <c r="E83" s="47">
        <f t="shared" si="1"/>
        <v>1300</v>
      </c>
      <c r="F83" s="47">
        <f t="shared" si="1"/>
        <v>1300</v>
      </c>
      <c r="G83" s="47">
        <f t="shared" si="1"/>
        <v>331.59</v>
      </c>
    </row>
    <row r="84" spans="1:7" x14ac:dyDescent="0.25">
      <c r="A84" s="49"/>
      <c r="B84" s="49">
        <v>72111</v>
      </c>
      <c r="C84" s="56" t="s">
        <v>629</v>
      </c>
      <c r="D84" s="44">
        <f>'Prihodi po ek klas i izvorima'!E116</f>
        <v>0</v>
      </c>
      <c r="E84" s="44">
        <f>'Prihodi po ek klas i izvorima'!F116</f>
        <v>1300</v>
      </c>
      <c r="F84" s="44">
        <f>'Prihodi po ek klas i izvorima'!G116</f>
        <v>1300</v>
      </c>
      <c r="G84" s="44">
        <f>'Prihodi po ek klas i izvorima'!H116</f>
        <v>331.59</v>
      </c>
    </row>
    <row r="85" spans="1:7" s="38" customFormat="1" hidden="1" x14ac:dyDescent="0.25">
      <c r="A85" s="34"/>
      <c r="B85" s="34">
        <v>723</v>
      </c>
      <c r="C85" s="46" t="s">
        <v>77</v>
      </c>
      <c r="D85" s="47">
        <f>D86</f>
        <v>0</v>
      </c>
      <c r="E85" s="47">
        <f>E86</f>
        <v>0</v>
      </c>
      <c r="F85" s="47">
        <f>F86</f>
        <v>0</v>
      </c>
      <c r="G85" s="47">
        <f>G86</f>
        <v>0</v>
      </c>
    </row>
    <row r="86" spans="1:7" hidden="1" x14ac:dyDescent="0.25">
      <c r="A86" s="34"/>
      <c r="B86" s="34">
        <v>7231</v>
      </c>
      <c r="C86" s="46" t="s">
        <v>78</v>
      </c>
      <c r="D86" s="47">
        <f>'Prihodi po ek klas i izvorima'!E118</f>
        <v>0</v>
      </c>
      <c r="E86" s="47">
        <f>'Prihodi po ek klas i izvorima'!F118</f>
        <v>0</v>
      </c>
      <c r="F86" s="47">
        <f>'Prihodi po ek klas i izvorima'!G118</f>
        <v>0</v>
      </c>
      <c r="G86" s="47">
        <f>'Prihodi po ek klas i izvorima'!H118</f>
        <v>0</v>
      </c>
    </row>
    <row r="87" spans="1:7" x14ac:dyDescent="0.25">
      <c r="A87" s="609" t="s">
        <v>253</v>
      </c>
      <c r="B87" s="610"/>
      <c r="C87" s="611"/>
      <c r="D87" s="66">
        <f>D9+D80</f>
        <v>0</v>
      </c>
      <c r="E87" s="66">
        <f>E9+E80</f>
        <v>27400996.079999998</v>
      </c>
      <c r="F87" s="66">
        <f>F9+F80</f>
        <v>27029768.079999998</v>
      </c>
      <c r="G87" s="66">
        <f>G9+G80</f>
        <v>12342055.77</v>
      </c>
    </row>
  </sheetData>
  <mergeCells count="6">
    <mergeCell ref="A87:C87"/>
    <mergeCell ref="A1:G1"/>
    <mergeCell ref="A3:G3"/>
    <mergeCell ref="A5:G5"/>
    <mergeCell ref="B6:G6"/>
    <mergeCell ref="A7:G7"/>
  </mergeCells>
  <pageMargins left="0.74803149606299213" right="0.74803149606299213" top="0.98425196850393704" bottom="0.98425196850393704" header="0.51181102362204722" footer="0.51181102362204722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80"/>
  <sheetViews>
    <sheetView workbookViewId="0">
      <selection activeCell="A107" sqref="A107:XFD108"/>
    </sheetView>
  </sheetViews>
  <sheetFormatPr defaultRowHeight="15.75" x14ac:dyDescent="0.25"/>
  <cols>
    <col min="1" max="1" width="9.140625" style="70" customWidth="1"/>
    <col min="2" max="2" width="9.140625" style="87" customWidth="1"/>
    <col min="3" max="3" width="67.42578125" style="87" bestFit="1" customWidth="1"/>
    <col min="4" max="4" width="19.42578125" style="87" hidden="1" customWidth="1"/>
    <col min="5" max="5" width="20.140625" style="88" hidden="1" customWidth="1"/>
    <col min="6" max="6" width="19.28515625" style="87" bestFit="1" customWidth="1"/>
    <col min="7" max="7" width="23.28515625" style="87" customWidth="1"/>
    <col min="8" max="8" width="10.7109375" style="69" bestFit="1" customWidth="1"/>
    <col min="9" max="9" width="11.85546875" style="69" bestFit="1" customWidth="1"/>
    <col min="10" max="10" width="10.7109375" style="69" bestFit="1" customWidth="1"/>
    <col min="11" max="253" width="9.140625" style="69"/>
    <col min="254" max="254" width="55.28515625" style="69" bestFit="1" customWidth="1"/>
    <col min="255" max="255" width="0" style="69" hidden="1" customWidth="1"/>
    <col min="256" max="256" width="21.85546875" style="69" bestFit="1" customWidth="1"/>
    <col min="257" max="257" width="0" style="69" hidden="1" customWidth="1"/>
    <col min="258" max="258" width="21.42578125" style="69" customWidth="1"/>
    <col min="259" max="259" width="10" style="69" bestFit="1" customWidth="1"/>
    <col min="260" max="260" width="0" style="69" hidden="1" customWidth="1"/>
    <col min="261" max="509" width="9.140625" style="69"/>
    <col min="510" max="510" width="55.28515625" style="69" bestFit="1" customWidth="1"/>
    <col min="511" max="511" width="0" style="69" hidden="1" customWidth="1"/>
    <col min="512" max="512" width="21.85546875" style="69" bestFit="1" customWidth="1"/>
    <col min="513" max="513" width="0" style="69" hidden="1" customWidth="1"/>
    <col min="514" max="514" width="21.42578125" style="69" customWidth="1"/>
    <col min="515" max="515" width="10" style="69" bestFit="1" customWidth="1"/>
    <col min="516" max="516" width="0" style="69" hidden="1" customWidth="1"/>
    <col min="517" max="765" width="9.140625" style="69"/>
    <col min="766" max="766" width="55.28515625" style="69" bestFit="1" customWidth="1"/>
    <col min="767" max="767" width="0" style="69" hidden="1" customWidth="1"/>
    <col min="768" max="768" width="21.85546875" style="69" bestFit="1" customWidth="1"/>
    <col min="769" max="769" width="0" style="69" hidden="1" customWidth="1"/>
    <col min="770" max="770" width="21.42578125" style="69" customWidth="1"/>
    <col min="771" max="771" width="10" style="69" bestFit="1" customWidth="1"/>
    <col min="772" max="772" width="0" style="69" hidden="1" customWidth="1"/>
    <col min="773" max="1021" width="9.140625" style="69"/>
    <col min="1022" max="1022" width="55.28515625" style="69" bestFit="1" customWidth="1"/>
    <col min="1023" max="1023" width="0" style="69" hidden="1" customWidth="1"/>
    <col min="1024" max="1024" width="21.85546875" style="69" bestFit="1" customWidth="1"/>
    <col min="1025" max="1025" width="0" style="69" hidden="1" customWidth="1"/>
    <col min="1026" max="1026" width="21.42578125" style="69" customWidth="1"/>
    <col min="1027" max="1027" width="10" style="69" bestFit="1" customWidth="1"/>
    <col min="1028" max="1028" width="0" style="69" hidden="1" customWidth="1"/>
    <col min="1029" max="1277" width="9.140625" style="69"/>
    <col min="1278" max="1278" width="55.28515625" style="69" bestFit="1" customWidth="1"/>
    <col min="1279" max="1279" width="0" style="69" hidden="1" customWidth="1"/>
    <col min="1280" max="1280" width="21.85546875" style="69" bestFit="1" customWidth="1"/>
    <col min="1281" max="1281" width="0" style="69" hidden="1" customWidth="1"/>
    <col min="1282" max="1282" width="21.42578125" style="69" customWidth="1"/>
    <col min="1283" max="1283" width="10" style="69" bestFit="1" customWidth="1"/>
    <col min="1284" max="1284" width="0" style="69" hidden="1" customWidth="1"/>
    <col min="1285" max="1533" width="9.140625" style="69"/>
    <col min="1534" max="1534" width="55.28515625" style="69" bestFit="1" customWidth="1"/>
    <col min="1535" max="1535" width="0" style="69" hidden="1" customWidth="1"/>
    <col min="1536" max="1536" width="21.85546875" style="69" bestFit="1" customWidth="1"/>
    <col min="1537" max="1537" width="0" style="69" hidden="1" customWidth="1"/>
    <col min="1538" max="1538" width="21.42578125" style="69" customWidth="1"/>
    <col min="1539" max="1539" width="10" style="69" bestFit="1" customWidth="1"/>
    <col min="1540" max="1540" width="0" style="69" hidden="1" customWidth="1"/>
    <col min="1541" max="1789" width="9.140625" style="69"/>
    <col min="1790" max="1790" width="55.28515625" style="69" bestFit="1" customWidth="1"/>
    <col min="1791" max="1791" width="0" style="69" hidden="1" customWidth="1"/>
    <col min="1792" max="1792" width="21.85546875" style="69" bestFit="1" customWidth="1"/>
    <col min="1793" max="1793" width="0" style="69" hidden="1" customWidth="1"/>
    <col min="1794" max="1794" width="21.42578125" style="69" customWidth="1"/>
    <col min="1795" max="1795" width="10" style="69" bestFit="1" customWidth="1"/>
    <col min="1796" max="1796" width="0" style="69" hidden="1" customWidth="1"/>
    <col min="1797" max="2045" width="9.140625" style="69"/>
    <col min="2046" max="2046" width="55.28515625" style="69" bestFit="1" customWidth="1"/>
    <col min="2047" max="2047" width="0" style="69" hidden="1" customWidth="1"/>
    <col min="2048" max="2048" width="21.85546875" style="69" bestFit="1" customWidth="1"/>
    <col min="2049" max="2049" width="0" style="69" hidden="1" customWidth="1"/>
    <col min="2050" max="2050" width="21.42578125" style="69" customWidth="1"/>
    <col min="2051" max="2051" width="10" style="69" bestFit="1" customWidth="1"/>
    <col min="2052" max="2052" width="0" style="69" hidden="1" customWidth="1"/>
    <col min="2053" max="2301" width="9.140625" style="69"/>
    <col min="2302" max="2302" width="55.28515625" style="69" bestFit="1" customWidth="1"/>
    <col min="2303" max="2303" width="0" style="69" hidden="1" customWidth="1"/>
    <col min="2304" max="2304" width="21.85546875" style="69" bestFit="1" customWidth="1"/>
    <col min="2305" max="2305" width="0" style="69" hidden="1" customWidth="1"/>
    <col min="2306" max="2306" width="21.42578125" style="69" customWidth="1"/>
    <col min="2307" max="2307" width="10" style="69" bestFit="1" customWidth="1"/>
    <col min="2308" max="2308" width="0" style="69" hidden="1" customWidth="1"/>
    <col min="2309" max="2557" width="9.140625" style="69"/>
    <col min="2558" max="2558" width="55.28515625" style="69" bestFit="1" customWidth="1"/>
    <col min="2559" max="2559" width="0" style="69" hidden="1" customWidth="1"/>
    <col min="2560" max="2560" width="21.85546875" style="69" bestFit="1" customWidth="1"/>
    <col min="2561" max="2561" width="0" style="69" hidden="1" customWidth="1"/>
    <col min="2562" max="2562" width="21.42578125" style="69" customWidth="1"/>
    <col min="2563" max="2563" width="10" style="69" bestFit="1" customWidth="1"/>
    <col min="2564" max="2564" width="0" style="69" hidden="1" customWidth="1"/>
    <col min="2565" max="2813" width="9.140625" style="69"/>
    <col min="2814" max="2814" width="55.28515625" style="69" bestFit="1" customWidth="1"/>
    <col min="2815" max="2815" width="0" style="69" hidden="1" customWidth="1"/>
    <col min="2816" max="2816" width="21.85546875" style="69" bestFit="1" customWidth="1"/>
    <col min="2817" max="2817" width="0" style="69" hidden="1" customWidth="1"/>
    <col min="2818" max="2818" width="21.42578125" style="69" customWidth="1"/>
    <col min="2819" max="2819" width="10" style="69" bestFit="1" customWidth="1"/>
    <col min="2820" max="2820" width="0" style="69" hidden="1" customWidth="1"/>
    <col min="2821" max="3069" width="9.140625" style="69"/>
    <col min="3070" max="3070" width="55.28515625" style="69" bestFit="1" customWidth="1"/>
    <col min="3071" max="3071" width="0" style="69" hidden="1" customWidth="1"/>
    <col min="3072" max="3072" width="21.85546875" style="69" bestFit="1" customWidth="1"/>
    <col min="3073" max="3073" width="0" style="69" hidden="1" customWidth="1"/>
    <col min="3074" max="3074" width="21.42578125" style="69" customWidth="1"/>
    <col min="3075" max="3075" width="10" style="69" bestFit="1" customWidth="1"/>
    <col min="3076" max="3076" width="0" style="69" hidden="1" customWidth="1"/>
    <col min="3077" max="3325" width="9.140625" style="69"/>
    <col min="3326" max="3326" width="55.28515625" style="69" bestFit="1" customWidth="1"/>
    <col min="3327" max="3327" width="0" style="69" hidden="1" customWidth="1"/>
    <col min="3328" max="3328" width="21.85546875" style="69" bestFit="1" customWidth="1"/>
    <col min="3329" max="3329" width="0" style="69" hidden="1" customWidth="1"/>
    <col min="3330" max="3330" width="21.42578125" style="69" customWidth="1"/>
    <col min="3331" max="3331" width="10" style="69" bestFit="1" customWidth="1"/>
    <col min="3332" max="3332" width="0" style="69" hidden="1" customWidth="1"/>
    <col min="3333" max="3581" width="9.140625" style="69"/>
    <col min="3582" max="3582" width="55.28515625" style="69" bestFit="1" customWidth="1"/>
    <col min="3583" max="3583" width="0" style="69" hidden="1" customWidth="1"/>
    <col min="3584" max="3584" width="21.85546875" style="69" bestFit="1" customWidth="1"/>
    <col min="3585" max="3585" width="0" style="69" hidden="1" customWidth="1"/>
    <col min="3586" max="3586" width="21.42578125" style="69" customWidth="1"/>
    <col min="3587" max="3587" width="10" style="69" bestFit="1" customWidth="1"/>
    <col min="3588" max="3588" width="0" style="69" hidden="1" customWidth="1"/>
    <col min="3589" max="3837" width="9.140625" style="69"/>
    <col min="3838" max="3838" width="55.28515625" style="69" bestFit="1" customWidth="1"/>
    <col min="3839" max="3839" width="0" style="69" hidden="1" customWidth="1"/>
    <col min="3840" max="3840" width="21.85546875" style="69" bestFit="1" customWidth="1"/>
    <col min="3841" max="3841" width="0" style="69" hidden="1" customWidth="1"/>
    <col min="3842" max="3842" width="21.42578125" style="69" customWidth="1"/>
    <col min="3843" max="3843" width="10" style="69" bestFit="1" customWidth="1"/>
    <col min="3844" max="3844" width="0" style="69" hidden="1" customWidth="1"/>
    <col min="3845" max="4093" width="9.140625" style="69"/>
    <col min="4094" max="4094" width="55.28515625" style="69" bestFit="1" customWidth="1"/>
    <col min="4095" max="4095" width="0" style="69" hidden="1" customWidth="1"/>
    <col min="4096" max="4096" width="21.85546875" style="69" bestFit="1" customWidth="1"/>
    <col min="4097" max="4097" width="0" style="69" hidden="1" customWidth="1"/>
    <col min="4098" max="4098" width="21.42578125" style="69" customWidth="1"/>
    <col min="4099" max="4099" width="10" style="69" bestFit="1" customWidth="1"/>
    <col min="4100" max="4100" width="0" style="69" hidden="1" customWidth="1"/>
    <col min="4101" max="4349" width="9.140625" style="69"/>
    <col min="4350" max="4350" width="55.28515625" style="69" bestFit="1" customWidth="1"/>
    <col min="4351" max="4351" width="0" style="69" hidden="1" customWidth="1"/>
    <col min="4352" max="4352" width="21.85546875" style="69" bestFit="1" customWidth="1"/>
    <col min="4353" max="4353" width="0" style="69" hidden="1" customWidth="1"/>
    <col min="4354" max="4354" width="21.42578125" style="69" customWidth="1"/>
    <col min="4355" max="4355" width="10" style="69" bestFit="1" customWidth="1"/>
    <col min="4356" max="4356" width="0" style="69" hidden="1" customWidth="1"/>
    <col min="4357" max="4605" width="9.140625" style="69"/>
    <col min="4606" max="4606" width="55.28515625" style="69" bestFit="1" customWidth="1"/>
    <col min="4607" max="4607" width="0" style="69" hidden="1" customWidth="1"/>
    <col min="4608" max="4608" width="21.85546875" style="69" bestFit="1" customWidth="1"/>
    <col min="4609" max="4609" width="0" style="69" hidden="1" customWidth="1"/>
    <col min="4610" max="4610" width="21.42578125" style="69" customWidth="1"/>
    <col min="4611" max="4611" width="10" style="69" bestFit="1" customWidth="1"/>
    <col min="4612" max="4612" width="0" style="69" hidden="1" customWidth="1"/>
    <col min="4613" max="4861" width="9.140625" style="69"/>
    <col min="4862" max="4862" width="55.28515625" style="69" bestFit="1" customWidth="1"/>
    <col min="4863" max="4863" width="0" style="69" hidden="1" customWidth="1"/>
    <col min="4864" max="4864" width="21.85546875" style="69" bestFit="1" customWidth="1"/>
    <col min="4865" max="4865" width="0" style="69" hidden="1" customWidth="1"/>
    <col min="4866" max="4866" width="21.42578125" style="69" customWidth="1"/>
    <col min="4867" max="4867" width="10" style="69" bestFit="1" customWidth="1"/>
    <col min="4868" max="4868" width="0" style="69" hidden="1" customWidth="1"/>
    <col min="4869" max="5117" width="9.140625" style="69"/>
    <col min="5118" max="5118" width="55.28515625" style="69" bestFit="1" customWidth="1"/>
    <col min="5119" max="5119" width="0" style="69" hidden="1" customWidth="1"/>
    <col min="5120" max="5120" width="21.85546875" style="69" bestFit="1" customWidth="1"/>
    <col min="5121" max="5121" width="0" style="69" hidden="1" customWidth="1"/>
    <col min="5122" max="5122" width="21.42578125" style="69" customWidth="1"/>
    <col min="5123" max="5123" width="10" style="69" bestFit="1" customWidth="1"/>
    <col min="5124" max="5124" width="0" style="69" hidden="1" customWidth="1"/>
    <col min="5125" max="5373" width="9.140625" style="69"/>
    <col min="5374" max="5374" width="55.28515625" style="69" bestFit="1" customWidth="1"/>
    <col min="5375" max="5375" width="0" style="69" hidden="1" customWidth="1"/>
    <col min="5376" max="5376" width="21.85546875" style="69" bestFit="1" customWidth="1"/>
    <col min="5377" max="5377" width="0" style="69" hidden="1" customWidth="1"/>
    <col min="5378" max="5378" width="21.42578125" style="69" customWidth="1"/>
    <col min="5379" max="5379" width="10" style="69" bestFit="1" customWidth="1"/>
    <col min="5380" max="5380" width="0" style="69" hidden="1" customWidth="1"/>
    <col min="5381" max="5629" width="9.140625" style="69"/>
    <col min="5630" max="5630" width="55.28515625" style="69" bestFit="1" customWidth="1"/>
    <col min="5631" max="5631" width="0" style="69" hidden="1" customWidth="1"/>
    <col min="5632" max="5632" width="21.85546875" style="69" bestFit="1" customWidth="1"/>
    <col min="5633" max="5633" width="0" style="69" hidden="1" customWidth="1"/>
    <col min="5634" max="5634" width="21.42578125" style="69" customWidth="1"/>
    <col min="5635" max="5635" width="10" style="69" bestFit="1" customWidth="1"/>
    <col min="5636" max="5636" width="0" style="69" hidden="1" customWidth="1"/>
    <col min="5637" max="5885" width="9.140625" style="69"/>
    <col min="5886" max="5886" width="55.28515625" style="69" bestFit="1" customWidth="1"/>
    <col min="5887" max="5887" width="0" style="69" hidden="1" customWidth="1"/>
    <col min="5888" max="5888" width="21.85546875" style="69" bestFit="1" customWidth="1"/>
    <col min="5889" max="5889" width="0" style="69" hidden="1" customWidth="1"/>
    <col min="5890" max="5890" width="21.42578125" style="69" customWidth="1"/>
    <col min="5891" max="5891" width="10" style="69" bestFit="1" customWidth="1"/>
    <col min="5892" max="5892" width="0" style="69" hidden="1" customWidth="1"/>
    <col min="5893" max="6141" width="9.140625" style="69"/>
    <col min="6142" max="6142" width="55.28515625" style="69" bestFit="1" customWidth="1"/>
    <col min="6143" max="6143" width="0" style="69" hidden="1" customWidth="1"/>
    <col min="6144" max="6144" width="21.85546875" style="69" bestFit="1" customWidth="1"/>
    <col min="6145" max="6145" width="0" style="69" hidden="1" customWidth="1"/>
    <col min="6146" max="6146" width="21.42578125" style="69" customWidth="1"/>
    <col min="6147" max="6147" width="10" style="69" bestFit="1" customWidth="1"/>
    <col min="6148" max="6148" width="0" style="69" hidden="1" customWidth="1"/>
    <col min="6149" max="6397" width="9.140625" style="69"/>
    <col min="6398" max="6398" width="55.28515625" style="69" bestFit="1" customWidth="1"/>
    <col min="6399" max="6399" width="0" style="69" hidden="1" customWidth="1"/>
    <col min="6400" max="6400" width="21.85546875" style="69" bestFit="1" customWidth="1"/>
    <col min="6401" max="6401" width="0" style="69" hidden="1" customWidth="1"/>
    <col min="6402" max="6402" width="21.42578125" style="69" customWidth="1"/>
    <col min="6403" max="6403" width="10" style="69" bestFit="1" customWidth="1"/>
    <col min="6404" max="6404" width="0" style="69" hidden="1" customWidth="1"/>
    <col min="6405" max="6653" width="9.140625" style="69"/>
    <col min="6654" max="6654" width="55.28515625" style="69" bestFit="1" customWidth="1"/>
    <col min="6655" max="6655" width="0" style="69" hidden="1" customWidth="1"/>
    <col min="6656" max="6656" width="21.85546875" style="69" bestFit="1" customWidth="1"/>
    <col min="6657" max="6657" width="0" style="69" hidden="1" customWidth="1"/>
    <col min="6658" max="6658" width="21.42578125" style="69" customWidth="1"/>
    <col min="6659" max="6659" width="10" style="69" bestFit="1" customWidth="1"/>
    <col min="6660" max="6660" width="0" style="69" hidden="1" customWidth="1"/>
    <col min="6661" max="6909" width="9.140625" style="69"/>
    <col min="6910" max="6910" width="55.28515625" style="69" bestFit="1" customWidth="1"/>
    <col min="6911" max="6911" width="0" style="69" hidden="1" customWidth="1"/>
    <col min="6912" max="6912" width="21.85546875" style="69" bestFit="1" customWidth="1"/>
    <col min="6913" max="6913" width="0" style="69" hidden="1" customWidth="1"/>
    <col min="6914" max="6914" width="21.42578125" style="69" customWidth="1"/>
    <col min="6915" max="6915" width="10" style="69" bestFit="1" customWidth="1"/>
    <col min="6916" max="6916" width="0" style="69" hidden="1" customWidth="1"/>
    <col min="6917" max="7165" width="9.140625" style="69"/>
    <col min="7166" max="7166" width="55.28515625" style="69" bestFit="1" customWidth="1"/>
    <col min="7167" max="7167" width="0" style="69" hidden="1" customWidth="1"/>
    <col min="7168" max="7168" width="21.85546875" style="69" bestFit="1" customWidth="1"/>
    <col min="7169" max="7169" width="0" style="69" hidden="1" customWidth="1"/>
    <col min="7170" max="7170" width="21.42578125" style="69" customWidth="1"/>
    <col min="7171" max="7171" width="10" style="69" bestFit="1" customWidth="1"/>
    <col min="7172" max="7172" width="0" style="69" hidden="1" customWidth="1"/>
    <col min="7173" max="7421" width="9.140625" style="69"/>
    <col min="7422" max="7422" width="55.28515625" style="69" bestFit="1" customWidth="1"/>
    <col min="7423" max="7423" width="0" style="69" hidden="1" customWidth="1"/>
    <col min="7424" max="7424" width="21.85546875" style="69" bestFit="1" customWidth="1"/>
    <col min="7425" max="7425" width="0" style="69" hidden="1" customWidth="1"/>
    <col min="7426" max="7426" width="21.42578125" style="69" customWidth="1"/>
    <col min="7427" max="7427" width="10" style="69" bestFit="1" customWidth="1"/>
    <col min="7428" max="7428" width="0" style="69" hidden="1" customWidth="1"/>
    <col min="7429" max="7677" width="9.140625" style="69"/>
    <col min="7678" max="7678" width="55.28515625" style="69" bestFit="1" customWidth="1"/>
    <col min="7679" max="7679" width="0" style="69" hidden="1" customWidth="1"/>
    <col min="7680" max="7680" width="21.85546875" style="69" bestFit="1" customWidth="1"/>
    <col min="7681" max="7681" width="0" style="69" hidden="1" customWidth="1"/>
    <col min="7682" max="7682" width="21.42578125" style="69" customWidth="1"/>
    <col min="7683" max="7683" width="10" style="69" bestFit="1" customWidth="1"/>
    <col min="7684" max="7684" width="0" style="69" hidden="1" customWidth="1"/>
    <col min="7685" max="7933" width="9.140625" style="69"/>
    <col min="7934" max="7934" width="55.28515625" style="69" bestFit="1" customWidth="1"/>
    <col min="7935" max="7935" width="0" style="69" hidden="1" customWidth="1"/>
    <col min="7936" max="7936" width="21.85546875" style="69" bestFit="1" customWidth="1"/>
    <col min="7937" max="7937" width="0" style="69" hidden="1" customWidth="1"/>
    <col min="7938" max="7938" width="21.42578125" style="69" customWidth="1"/>
    <col min="7939" max="7939" width="10" style="69" bestFit="1" customWidth="1"/>
    <col min="7940" max="7940" width="0" style="69" hidden="1" customWidth="1"/>
    <col min="7941" max="8189" width="9.140625" style="69"/>
    <col min="8190" max="8190" width="55.28515625" style="69" bestFit="1" customWidth="1"/>
    <col min="8191" max="8191" width="0" style="69" hidden="1" customWidth="1"/>
    <col min="8192" max="8192" width="21.85546875" style="69" bestFit="1" customWidth="1"/>
    <col min="8193" max="8193" width="0" style="69" hidden="1" customWidth="1"/>
    <col min="8194" max="8194" width="21.42578125" style="69" customWidth="1"/>
    <col min="8195" max="8195" width="10" style="69" bestFit="1" customWidth="1"/>
    <col min="8196" max="8196" width="0" style="69" hidden="1" customWidth="1"/>
    <col min="8197" max="8445" width="9.140625" style="69"/>
    <col min="8446" max="8446" width="55.28515625" style="69" bestFit="1" customWidth="1"/>
    <col min="8447" max="8447" width="0" style="69" hidden="1" customWidth="1"/>
    <col min="8448" max="8448" width="21.85546875" style="69" bestFit="1" customWidth="1"/>
    <col min="8449" max="8449" width="0" style="69" hidden="1" customWidth="1"/>
    <col min="8450" max="8450" width="21.42578125" style="69" customWidth="1"/>
    <col min="8451" max="8451" width="10" style="69" bestFit="1" customWidth="1"/>
    <col min="8452" max="8452" width="0" style="69" hidden="1" customWidth="1"/>
    <col min="8453" max="8701" width="9.140625" style="69"/>
    <col min="8702" max="8702" width="55.28515625" style="69" bestFit="1" customWidth="1"/>
    <col min="8703" max="8703" width="0" style="69" hidden="1" customWidth="1"/>
    <col min="8704" max="8704" width="21.85546875" style="69" bestFit="1" customWidth="1"/>
    <col min="8705" max="8705" width="0" style="69" hidden="1" customWidth="1"/>
    <col min="8706" max="8706" width="21.42578125" style="69" customWidth="1"/>
    <col min="8707" max="8707" width="10" style="69" bestFit="1" customWidth="1"/>
    <col min="8708" max="8708" width="0" style="69" hidden="1" customWidth="1"/>
    <col min="8709" max="8957" width="9.140625" style="69"/>
    <col min="8958" max="8958" width="55.28515625" style="69" bestFit="1" customWidth="1"/>
    <col min="8959" max="8959" width="0" style="69" hidden="1" customWidth="1"/>
    <col min="8960" max="8960" width="21.85546875" style="69" bestFit="1" customWidth="1"/>
    <col min="8961" max="8961" width="0" style="69" hidden="1" customWidth="1"/>
    <col min="8962" max="8962" width="21.42578125" style="69" customWidth="1"/>
    <col min="8963" max="8963" width="10" style="69" bestFit="1" customWidth="1"/>
    <col min="8964" max="8964" width="0" style="69" hidden="1" customWidth="1"/>
    <col min="8965" max="9213" width="9.140625" style="69"/>
    <col min="9214" max="9214" width="55.28515625" style="69" bestFit="1" customWidth="1"/>
    <col min="9215" max="9215" width="0" style="69" hidden="1" customWidth="1"/>
    <col min="9216" max="9216" width="21.85546875" style="69" bestFit="1" customWidth="1"/>
    <col min="9217" max="9217" width="0" style="69" hidden="1" customWidth="1"/>
    <col min="9218" max="9218" width="21.42578125" style="69" customWidth="1"/>
    <col min="9219" max="9219" width="10" style="69" bestFit="1" customWidth="1"/>
    <col min="9220" max="9220" width="0" style="69" hidden="1" customWidth="1"/>
    <col min="9221" max="9469" width="9.140625" style="69"/>
    <col min="9470" max="9470" width="55.28515625" style="69" bestFit="1" customWidth="1"/>
    <col min="9471" max="9471" width="0" style="69" hidden="1" customWidth="1"/>
    <col min="9472" max="9472" width="21.85546875" style="69" bestFit="1" customWidth="1"/>
    <col min="9473" max="9473" width="0" style="69" hidden="1" customWidth="1"/>
    <col min="9474" max="9474" width="21.42578125" style="69" customWidth="1"/>
    <col min="9475" max="9475" width="10" style="69" bestFit="1" customWidth="1"/>
    <col min="9476" max="9476" width="0" style="69" hidden="1" customWidth="1"/>
    <col min="9477" max="9725" width="9.140625" style="69"/>
    <col min="9726" max="9726" width="55.28515625" style="69" bestFit="1" customWidth="1"/>
    <col min="9727" max="9727" width="0" style="69" hidden="1" customWidth="1"/>
    <col min="9728" max="9728" width="21.85546875" style="69" bestFit="1" customWidth="1"/>
    <col min="9729" max="9729" width="0" style="69" hidden="1" customWidth="1"/>
    <col min="9730" max="9730" width="21.42578125" style="69" customWidth="1"/>
    <col min="9731" max="9731" width="10" style="69" bestFit="1" customWidth="1"/>
    <col min="9732" max="9732" width="0" style="69" hidden="1" customWidth="1"/>
    <col min="9733" max="9981" width="9.140625" style="69"/>
    <col min="9982" max="9982" width="55.28515625" style="69" bestFit="1" customWidth="1"/>
    <col min="9983" max="9983" width="0" style="69" hidden="1" customWidth="1"/>
    <col min="9984" max="9984" width="21.85546875" style="69" bestFit="1" customWidth="1"/>
    <col min="9985" max="9985" width="0" style="69" hidden="1" customWidth="1"/>
    <col min="9986" max="9986" width="21.42578125" style="69" customWidth="1"/>
    <col min="9987" max="9987" width="10" style="69" bestFit="1" customWidth="1"/>
    <col min="9988" max="9988" width="0" style="69" hidden="1" customWidth="1"/>
    <col min="9989" max="10237" width="9.140625" style="69"/>
    <col min="10238" max="10238" width="55.28515625" style="69" bestFit="1" customWidth="1"/>
    <col min="10239" max="10239" width="0" style="69" hidden="1" customWidth="1"/>
    <col min="10240" max="10240" width="21.85546875" style="69" bestFit="1" customWidth="1"/>
    <col min="10241" max="10241" width="0" style="69" hidden="1" customWidth="1"/>
    <col min="10242" max="10242" width="21.42578125" style="69" customWidth="1"/>
    <col min="10243" max="10243" width="10" style="69" bestFit="1" customWidth="1"/>
    <col min="10244" max="10244" width="0" style="69" hidden="1" customWidth="1"/>
    <col min="10245" max="10493" width="9.140625" style="69"/>
    <col min="10494" max="10494" width="55.28515625" style="69" bestFit="1" customWidth="1"/>
    <col min="10495" max="10495" width="0" style="69" hidden="1" customWidth="1"/>
    <col min="10496" max="10496" width="21.85546875" style="69" bestFit="1" customWidth="1"/>
    <col min="10497" max="10497" width="0" style="69" hidden="1" customWidth="1"/>
    <col min="10498" max="10498" width="21.42578125" style="69" customWidth="1"/>
    <col min="10499" max="10499" width="10" style="69" bestFit="1" customWidth="1"/>
    <col min="10500" max="10500" width="0" style="69" hidden="1" customWidth="1"/>
    <col min="10501" max="10749" width="9.140625" style="69"/>
    <col min="10750" max="10750" width="55.28515625" style="69" bestFit="1" customWidth="1"/>
    <col min="10751" max="10751" width="0" style="69" hidden="1" customWidth="1"/>
    <col min="10752" max="10752" width="21.85546875" style="69" bestFit="1" customWidth="1"/>
    <col min="10753" max="10753" width="0" style="69" hidden="1" customWidth="1"/>
    <col min="10754" max="10754" width="21.42578125" style="69" customWidth="1"/>
    <col min="10755" max="10755" width="10" style="69" bestFit="1" customWidth="1"/>
    <col min="10756" max="10756" width="0" style="69" hidden="1" customWidth="1"/>
    <col min="10757" max="11005" width="9.140625" style="69"/>
    <col min="11006" max="11006" width="55.28515625" style="69" bestFit="1" customWidth="1"/>
    <col min="11007" max="11007" width="0" style="69" hidden="1" customWidth="1"/>
    <col min="11008" max="11008" width="21.85546875" style="69" bestFit="1" customWidth="1"/>
    <col min="11009" max="11009" width="0" style="69" hidden="1" customWidth="1"/>
    <col min="11010" max="11010" width="21.42578125" style="69" customWidth="1"/>
    <col min="11011" max="11011" width="10" style="69" bestFit="1" customWidth="1"/>
    <col min="11012" max="11012" width="0" style="69" hidden="1" customWidth="1"/>
    <col min="11013" max="11261" width="9.140625" style="69"/>
    <col min="11262" max="11262" width="55.28515625" style="69" bestFit="1" customWidth="1"/>
    <col min="11263" max="11263" width="0" style="69" hidden="1" customWidth="1"/>
    <col min="11264" max="11264" width="21.85546875" style="69" bestFit="1" customWidth="1"/>
    <col min="11265" max="11265" width="0" style="69" hidden="1" customWidth="1"/>
    <col min="11266" max="11266" width="21.42578125" style="69" customWidth="1"/>
    <col min="11267" max="11267" width="10" style="69" bestFit="1" customWidth="1"/>
    <col min="11268" max="11268" width="0" style="69" hidden="1" customWidth="1"/>
    <col min="11269" max="11517" width="9.140625" style="69"/>
    <col min="11518" max="11518" width="55.28515625" style="69" bestFit="1" customWidth="1"/>
    <col min="11519" max="11519" width="0" style="69" hidden="1" customWidth="1"/>
    <col min="11520" max="11520" width="21.85546875" style="69" bestFit="1" customWidth="1"/>
    <col min="11521" max="11521" width="0" style="69" hidden="1" customWidth="1"/>
    <col min="11522" max="11522" width="21.42578125" style="69" customWidth="1"/>
    <col min="11523" max="11523" width="10" style="69" bestFit="1" customWidth="1"/>
    <col min="11524" max="11524" width="0" style="69" hidden="1" customWidth="1"/>
    <col min="11525" max="11773" width="9.140625" style="69"/>
    <col min="11774" max="11774" width="55.28515625" style="69" bestFit="1" customWidth="1"/>
    <col min="11775" max="11775" width="0" style="69" hidden="1" customWidth="1"/>
    <col min="11776" max="11776" width="21.85546875" style="69" bestFit="1" customWidth="1"/>
    <col min="11777" max="11777" width="0" style="69" hidden="1" customWidth="1"/>
    <col min="11778" max="11778" width="21.42578125" style="69" customWidth="1"/>
    <col min="11779" max="11779" width="10" style="69" bestFit="1" customWidth="1"/>
    <col min="11780" max="11780" width="0" style="69" hidden="1" customWidth="1"/>
    <col min="11781" max="12029" width="9.140625" style="69"/>
    <col min="12030" max="12030" width="55.28515625" style="69" bestFit="1" customWidth="1"/>
    <col min="12031" max="12031" width="0" style="69" hidden="1" customWidth="1"/>
    <col min="12032" max="12032" width="21.85546875" style="69" bestFit="1" customWidth="1"/>
    <col min="12033" max="12033" width="0" style="69" hidden="1" customWidth="1"/>
    <col min="12034" max="12034" width="21.42578125" style="69" customWidth="1"/>
    <col min="12035" max="12035" width="10" style="69" bestFit="1" customWidth="1"/>
    <col min="12036" max="12036" width="0" style="69" hidden="1" customWidth="1"/>
    <col min="12037" max="12285" width="9.140625" style="69"/>
    <col min="12286" max="12286" width="55.28515625" style="69" bestFit="1" customWidth="1"/>
    <col min="12287" max="12287" width="0" style="69" hidden="1" customWidth="1"/>
    <col min="12288" max="12288" width="21.85546875" style="69" bestFit="1" customWidth="1"/>
    <col min="12289" max="12289" width="0" style="69" hidden="1" customWidth="1"/>
    <col min="12290" max="12290" width="21.42578125" style="69" customWidth="1"/>
    <col min="12291" max="12291" width="10" style="69" bestFit="1" customWidth="1"/>
    <col min="12292" max="12292" width="0" style="69" hidden="1" customWidth="1"/>
    <col min="12293" max="12541" width="9.140625" style="69"/>
    <col min="12542" max="12542" width="55.28515625" style="69" bestFit="1" customWidth="1"/>
    <col min="12543" max="12543" width="0" style="69" hidden="1" customWidth="1"/>
    <col min="12544" max="12544" width="21.85546875" style="69" bestFit="1" customWidth="1"/>
    <col min="12545" max="12545" width="0" style="69" hidden="1" customWidth="1"/>
    <col min="12546" max="12546" width="21.42578125" style="69" customWidth="1"/>
    <col min="12547" max="12547" width="10" style="69" bestFit="1" customWidth="1"/>
    <col min="12548" max="12548" width="0" style="69" hidden="1" customWidth="1"/>
    <col min="12549" max="12797" width="9.140625" style="69"/>
    <col min="12798" max="12798" width="55.28515625" style="69" bestFit="1" customWidth="1"/>
    <col min="12799" max="12799" width="0" style="69" hidden="1" customWidth="1"/>
    <col min="12800" max="12800" width="21.85546875" style="69" bestFit="1" customWidth="1"/>
    <col min="12801" max="12801" width="0" style="69" hidden="1" customWidth="1"/>
    <col min="12802" max="12802" width="21.42578125" style="69" customWidth="1"/>
    <col min="12803" max="12803" width="10" style="69" bestFit="1" customWidth="1"/>
    <col min="12804" max="12804" width="0" style="69" hidden="1" customWidth="1"/>
    <col min="12805" max="13053" width="9.140625" style="69"/>
    <col min="13054" max="13054" width="55.28515625" style="69" bestFit="1" customWidth="1"/>
    <col min="13055" max="13055" width="0" style="69" hidden="1" customWidth="1"/>
    <col min="13056" max="13056" width="21.85546875" style="69" bestFit="1" customWidth="1"/>
    <col min="13057" max="13057" width="0" style="69" hidden="1" customWidth="1"/>
    <col min="13058" max="13058" width="21.42578125" style="69" customWidth="1"/>
    <col min="13059" max="13059" width="10" style="69" bestFit="1" customWidth="1"/>
    <col min="13060" max="13060" width="0" style="69" hidden="1" customWidth="1"/>
    <col min="13061" max="13309" width="9.140625" style="69"/>
    <col min="13310" max="13310" width="55.28515625" style="69" bestFit="1" customWidth="1"/>
    <col min="13311" max="13311" width="0" style="69" hidden="1" customWidth="1"/>
    <col min="13312" max="13312" width="21.85546875" style="69" bestFit="1" customWidth="1"/>
    <col min="13313" max="13313" width="0" style="69" hidden="1" customWidth="1"/>
    <col min="13314" max="13314" width="21.42578125" style="69" customWidth="1"/>
    <col min="13315" max="13315" width="10" style="69" bestFit="1" customWidth="1"/>
    <col min="13316" max="13316" width="0" style="69" hidden="1" customWidth="1"/>
    <col min="13317" max="13565" width="9.140625" style="69"/>
    <col min="13566" max="13566" width="55.28515625" style="69" bestFit="1" customWidth="1"/>
    <col min="13567" max="13567" width="0" style="69" hidden="1" customWidth="1"/>
    <col min="13568" max="13568" width="21.85546875" style="69" bestFit="1" customWidth="1"/>
    <col min="13569" max="13569" width="0" style="69" hidden="1" customWidth="1"/>
    <col min="13570" max="13570" width="21.42578125" style="69" customWidth="1"/>
    <col min="13571" max="13571" width="10" style="69" bestFit="1" customWidth="1"/>
    <col min="13572" max="13572" width="0" style="69" hidden="1" customWidth="1"/>
    <col min="13573" max="13821" width="9.140625" style="69"/>
    <col min="13822" max="13822" width="55.28515625" style="69" bestFit="1" customWidth="1"/>
    <col min="13823" max="13823" width="0" style="69" hidden="1" customWidth="1"/>
    <col min="13824" max="13824" width="21.85546875" style="69" bestFit="1" customWidth="1"/>
    <col min="13825" max="13825" width="0" style="69" hidden="1" customWidth="1"/>
    <col min="13826" max="13826" width="21.42578125" style="69" customWidth="1"/>
    <col min="13827" max="13827" width="10" style="69" bestFit="1" customWidth="1"/>
    <col min="13828" max="13828" width="0" style="69" hidden="1" customWidth="1"/>
    <col min="13829" max="14077" width="9.140625" style="69"/>
    <col min="14078" max="14078" width="55.28515625" style="69" bestFit="1" customWidth="1"/>
    <col min="14079" max="14079" width="0" style="69" hidden="1" customWidth="1"/>
    <col min="14080" max="14080" width="21.85546875" style="69" bestFit="1" customWidth="1"/>
    <col min="14081" max="14081" width="0" style="69" hidden="1" customWidth="1"/>
    <col min="14082" max="14082" width="21.42578125" style="69" customWidth="1"/>
    <col min="14083" max="14083" width="10" style="69" bestFit="1" customWidth="1"/>
    <col min="14084" max="14084" width="0" style="69" hidden="1" customWidth="1"/>
    <col min="14085" max="14333" width="9.140625" style="69"/>
    <col min="14334" max="14334" width="55.28515625" style="69" bestFit="1" customWidth="1"/>
    <col min="14335" max="14335" width="0" style="69" hidden="1" customWidth="1"/>
    <col min="14336" max="14336" width="21.85546875" style="69" bestFit="1" customWidth="1"/>
    <col min="14337" max="14337" width="0" style="69" hidden="1" customWidth="1"/>
    <col min="14338" max="14338" width="21.42578125" style="69" customWidth="1"/>
    <col min="14339" max="14339" width="10" style="69" bestFit="1" customWidth="1"/>
    <col min="14340" max="14340" width="0" style="69" hidden="1" customWidth="1"/>
    <col min="14341" max="14589" width="9.140625" style="69"/>
    <col min="14590" max="14590" width="55.28515625" style="69" bestFit="1" customWidth="1"/>
    <col min="14591" max="14591" width="0" style="69" hidden="1" customWidth="1"/>
    <col min="14592" max="14592" width="21.85546875" style="69" bestFit="1" customWidth="1"/>
    <col min="14593" max="14593" width="0" style="69" hidden="1" customWidth="1"/>
    <col min="14594" max="14594" width="21.42578125" style="69" customWidth="1"/>
    <col min="14595" max="14595" width="10" style="69" bestFit="1" customWidth="1"/>
    <col min="14596" max="14596" width="0" style="69" hidden="1" customWidth="1"/>
    <col min="14597" max="14845" width="9.140625" style="69"/>
    <col min="14846" max="14846" width="55.28515625" style="69" bestFit="1" customWidth="1"/>
    <col min="14847" max="14847" width="0" style="69" hidden="1" customWidth="1"/>
    <col min="14848" max="14848" width="21.85546875" style="69" bestFit="1" customWidth="1"/>
    <col min="14849" max="14849" width="0" style="69" hidden="1" customWidth="1"/>
    <col min="14850" max="14850" width="21.42578125" style="69" customWidth="1"/>
    <col min="14851" max="14851" width="10" style="69" bestFit="1" customWidth="1"/>
    <col min="14852" max="14852" width="0" style="69" hidden="1" customWidth="1"/>
    <col min="14853" max="15101" width="9.140625" style="69"/>
    <col min="15102" max="15102" width="55.28515625" style="69" bestFit="1" customWidth="1"/>
    <col min="15103" max="15103" width="0" style="69" hidden="1" customWidth="1"/>
    <col min="15104" max="15104" width="21.85546875" style="69" bestFit="1" customWidth="1"/>
    <col min="15105" max="15105" width="0" style="69" hidden="1" customWidth="1"/>
    <col min="15106" max="15106" width="21.42578125" style="69" customWidth="1"/>
    <col min="15107" max="15107" width="10" style="69" bestFit="1" customWidth="1"/>
    <col min="15108" max="15108" width="0" style="69" hidden="1" customWidth="1"/>
    <col min="15109" max="15357" width="9.140625" style="69"/>
    <col min="15358" max="15358" width="55.28515625" style="69" bestFit="1" customWidth="1"/>
    <col min="15359" max="15359" width="0" style="69" hidden="1" customWidth="1"/>
    <col min="15360" max="15360" width="21.85546875" style="69" bestFit="1" customWidth="1"/>
    <col min="15361" max="15361" width="0" style="69" hidden="1" customWidth="1"/>
    <col min="15362" max="15362" width="21.42578125" style="69" customWidth="1"/>
    <col min="15363" max="15363" width="10" style="69" bestFit="1" customWidth="1"/>
    <col min="15364" max="15364" width="0" style="69" hidden="1" customWidth="1"/>
    <col min="15365" max="15613" width="9.140625" style="69"/>
    <col min="15614" max="15614" width="55.28515625" style="69" bestFit="1" customWidth="1"/>
    <col min="15615" max="15615" width="0" style="69" hidden="1" customWidth="1"/>
    <col min="15616" max="15616" width="21.85546875" style="69" bestFit="1" customWidth="1"/>
    <col min="15617" max="15617" width="0" style="69" hidden="1" customWidth="1"/>
    <col min="15618" max="15618" width="21.42578125" style="69" customWidth="1"/>
    <col min="15619" max="15619" width="10" style="69" bestFit="1" customWidth="1"/>
    <col min="15620" max="15620" width="0" style="69" hidden="1" customWidth="1"/>
    <col min="15621" max="15869" width="9.140625" style="69"/>
    <col min="15870" max="15870" width="55.28515625" style="69" bestFit="1" customWidth="1"/>
    <col min="15871" max="15871" width="0" style="69" hidden="1" customWidth="1"/>
    <col min="15872" max="15872" width="21.85546875" style="69" bestFit="1" customWidth="1"/>
    <col min="15873" max="15873" width="0" style="69" hidden="1" customWidth="1"/>
    <col min="15874" max="15874" width="21.42578125" style="69" customWidth="1"/>
    <col min="15875" max="15875" width="10" style="69" bestFit="1" customWidth="1"/>
    <col min="15876" max="15876" width="0" style="69" hidden="1" customWidth="1"/>
    <col min="15877" max="16125" width="9.140625" style="69"/>
    <col min="16126" max="16126" width="55.28515625" style="69" bestFit="1" customWidth="1"/>
    <col min="16127" max="16127" width="0" style="69" hidden="1" customWidth="1"/>
    <col min="16128" max="16128" width="21.85546875" style="69" bestFit="1" customWidth="1"/>
    <col min="16129" max="16129" width="0" style="69" hidden="1" customWidth="1"/>
    <col min="16130" max="16130" width="21.42578125" style="69" customWidth="1"/>
    <col min="16131" max="16131" width="10" style="69" bestFit="1" customWidth="1"/>
    <col min="16132" max="16132" width="0" style="69" hidden="1" customWidth="1"/>
    <col min="16133" max="16381" width="9.140625" style="69"/>
    <col min="16382" max="16382" width="9.140625" style="69" customWidth="1"/>
    <col min="16383" max="16384" width="9.140625" style="69"/>
  </cols>
  <sheetData>
    <row r="1" spans="1:7" ht="15.75" customHeight="1" x14ac:dyDescent="0.25">
      <c r="A1" s="623" t="s">
        <v>0</v>
      </c>
      <c r="B1" s="623"/>
      <c r="C1" s="623"/>
      <c r="D1" s="623"/>
      <c r="E1" s="623"/>
      <c r="F1" s="623"/>
      <c r="G1" s="623"/>
    </row>
    <row r="2" spans="1:7" ht="15.75" customHeight="1" x14ac:dyDescent="0.25">
      <c r="A2" s="624" t="s">
        <v>270</v>
      </c>
      <c r="B2" s="624"/>
      <c r="C2" s="624"/>
      <c r="D2" s="624"/>
      <c r="E2" s="624"/>
      <c r="F2" s="624"/>
      <c r="G2" s="624"/>
    </row>
    <row r="3" spans="1:7" ht="15.75" customHeight="1" x14ac:dyDescent="0.25">
      <c r="A3" s="624"/>
      <c r="B3" s="624"/>
      <c r="C3" s="624"/>
      <c r="D3" s="624"/>
      <c r="E3" s="624"/>
      <c r="F3" s="624"/>
      <c r="G3" s="624"/>
    </row>
    <row r="4" spans="1:7" ht="36.75" customHeight="1" x14ac:dyDescent="0.25">
      <c r="A4" s="623" t="s">
        <v>365</v>
      </c>
      <c r="B4" s="623"/>
      <c r="C4" s="623"/>
      <c r="D4" s="623"/>
      <c r="E4" s="623"/>
      <c r="F4" s="623"/>
      <c r="G4" s="623"/>
    </row>
    <row r="5" spans="1:7" x14ac:dyDescent="0.25">
      <c r="B5" s="625"/>
      <c r="C5" s="625"/>
      <c r="D5" s="625"/>
      <c r="E5" s="625"/>
      <c r="F5" s="625"/>
      <c r="G5" s="625"/>
    </row>
    <row r="6" spans="1:7" hidden="1" x14ac:dyDescent="0.25">
      <c r="A6" s="71"/>
      <c r="B6" s="72"/>
      <c r="C6" s="72"/>
      <c r="D6" s="72"/>
      <c r="E6" s="73"/>
      <c r="F6" s="72"/>
      <c r="G6" s="72"/>
    </row>
    <row r="7" spans="1:7" hidden="1" x14ac:dyDescent="0.25">
      <c r="A7" s="626" t="s">
        <v>2</v>
      </c>
      <c r="B7" s="627"/>
      <c r="C7" s="627"/>
      <c r="D7" s="627"/>
      <c r="E7" s="627"/>
      <c r="F7" s="627"/>
      <c r="G7" s="627"/>
    </row>
    <row r="8" spans="1:7" ht="63" hidden="1" x14ac:dyDescent="0.25">
      <c r="A8" s="26" t="s">
        <v>3</v>
      </c>
      <c r="B8" s="26" t="s">
        <v>4</v>
      </c>
      <c r="C8" s="30" t="s">
        <v>6</v>
      </c>
      <c r="D8" s="30"/>
      <c r="E8" s="26" t="s">
        <v>271</v>
      </c>
      <c r="F8" s="27" t="s">
        <v>272</v>
      </c>
      <c r="G8" s="27" t="s">
        <v>273</v>
      </c>
    </row>
    <row r="9" spans="1:7" hidden="1" x14ac:dyDescent="0.25">
      <c r="A9" s="628">
        <v>1</v>
      </c>
      <c r="B9" s="629"/>
      <c r="C9" s="630"/>
      <c r="D9" s="74"/>
      <c r="E9" s="67">
        <v>2</v>
      </c>
      <c r="F9" s="68">
        <v>3</v>
      </c>
      <c r="G9" s="68">
        <v>4</v>
      </c>
    </row>
    <row r="10" spans="1:7" hidden="1" x14ac:dyDescent="0.25">
      <c r="A10" s="31">
        <v>6</v>
      </c>
      <c r="B10" s="32"/>
      <c r="C10" s="31"/>
      <c r="D10" s="31"/>
      <c r="E10" s="33">
        <f>E11+E26+E30+E33+E40+E43</f>
        <v>24659145.79600504</v>
      </c>
      <c r="F10" s="33">
        <f>F11+F26+F30+F33+F40+F43</f>
        <v>63888652.490000002</v>
      </c>
      <c r="G10" s="33">
        <f>G11+G26+G30+G33+G40+G43</f>
        <v>30834918.75</v>
      </c>
    </row>
    <row r="11" spans="1:7" hidden="1" x14ac:dyDescent="0.25">
      <c r="A11" s="34"/>
      <c r="B11" s="35">
        <v>63</v>
      </c>
      <c r="C11" s="36" t="s">
        <v>41</v>
      </c>
      <c r="D11" s="36"/>
      <c r="E11" s="37">
        <f>E12+E14+E17+E19+E21+E24</f>
        <v>324811.46725064697</v>
      </c>
      <c r="F11" s="37">
        <f>SUM(F12,F14,F17,F19,F21,F24)</f>
        <v>639378.8600000001</v>
      </c>
      <c r="G11" s="37">
        <f>SUM(G12,G14,G17,G19,G21,G24)</f>
        <v>1892796.77</v>
      </c>
    </row>
    <row r="12" spans="1:7" hidden="1" x14ac:dyDescent="0.25">
      <c r="A12" s="34"/>
      <c r="B12" s="39">
        <v>632</v>
      </c>
      <c r="C12" s="40" t="s">
        <v>233</v>
      </c>
      <c r="D12" s="40"/>
      <c r="E12" s="41">
        <f>SUM(E13)</f>
        <v>0</v>
      </c>
      <c r="F12" s="41">
        <f>SUM(F13)</f>
        <v>0</v>
      </c>
      <c r="G12" s="41">
        <f>SUM(G13)</f>
        <v>0</v>
      </c>
    </row>
    <row r="13" spans="1:7" hidden="1" x14ac:dyDescent="0.25">
      <c r="A13" s="34"/>
      <c r="B13" s="42">
        <v>6324</v>
      </c>
      <c r="C13" s="43" t="s">
        <v>234</v>
      </c>
      <c r="D13" s="43"/>
      <c r="E13" s="75">
        <v>0</v>
      </c>
      <c r="F13" s="76">
        <v>0</v>
      </c>
      <c r="G13" s="76">
        <v>0</v>
      </c>
    </row>
    <row r="14" spans="1:7" hidden="1" x14ac:dyDescent="0.25">
      <c r="A14" s="34"/>
      <c r="B14" s="39">
        <v>633</v>
      </c>
      <c r="C14" s="45" t="s">
        <v>235</v>
      </c>
      <c r="D14" s="45"/>
      <c r="E14" s="41">
        <f>SUM(E15:E16)</f>
        <v>50556.108567257281</v>
      </c>
      <c r="F14" s="41">
        <f>SUM(F15:F16)</f>
        <v>0</v>
      </c>
      <c r="G14" s="41">
        <f>SUM(G15:G16)</f>
        <v>0</v>
      </c>
    </row>
    <row r="15" spans="1:7" hidden="1" x14ac:dyDescent="0.25">
      <c r="A15" s="34"/>
      <c r="B15" s="49">
        <v>6331</v>
      </c>
      <c r="C15" s="77" t="s">
        <v>236</v>
      </c>
      <c r="D15" s="77"/>
      <c r="E15" s="75">
        <f>380915/7.5345</f>
        <v>50556.108567257281</v>
      </c>
      <c r="F15" s="76">
        <v>0</v>
      </c>
      <c r="G15" s="76">
        <v>0</v>
      </c>
    </row>
    <row r="16" spans="1:7" hidden="1" x14ac:dyDescent="0.25">
      <c r="A16" s="34"/>
      <c r="B16" s="49">
        <v>6332</v>
      </c>
      <c r="C16" s="77" t="s">
        <v>237</v>
      </c>
      <c r="D16" s="77"/>
      <c r="E16" s="75">
        <v>0</v>
      </c>
      <c r="F16" s="75">
        <v>0</v>
      </c>
      <c r="G16" s="75">
        <v>0</v>
      </c>
    </row>
    <row r="17" spans="1:7" hidden="1" x14ac:dyDescent="0.25">
      <c r="A17" s="34"/>
      <c r="B17" s="34">
        <v>634</v>
      </c>
      <c r="C17" s="78" t="s">
        <v>24</v>
      </c>
      <c r="D17" s="78"/>
      <c r="E17" s="79">
        <f>SUM(E18)</f>
        <v>111981.9496980556</v>
      </c>
      <c r="F17" s="79">
        <f>SUM(F18)</f>
        <v>366500.76</v>
      </c>
      <c r="G17" s="79">
        <f>SUM(G18)</f>
        <v>1829292.75</v>
      </c>
    </row>
    <row r="18" spans="1:7" hidden="1" x14ac:dyDescent="0.25">
      <c r="A18" s="34"/>
      <c r="B18" s="49">
        <v>6341</v>
      </c>
      <c r="C18" s="77" t="s">
        <v>26</v>
      </c>
      <c r="D18" s="77"/>
      <c r="E18" s="75">
        <f>843728/7.5345</f>
        <v>111981.9496980556</v>
      </c>
      <c r="F18" s="75">
        <v>366500.76</v>
      </c>
      <c r="G18" s="75">
        <v>1829292.75</v>
      </c>
    </row>
    <row r="19" spans="1:7" ht="17.25" hidden="1" customHeight="1" x14ac:dyDescent="0.25">
      <c r="A19" s="34"/>
      <c r="B19" s="34">
        <v>636</v>
      </c>
      <c r="C19" s="51" t="s">
        <v>239</v>
      </c>
      <c r="D19" s="51"/>
      <c r="E19" s="79">
        <f>SUM(E20)</f>
        <v>54857.12389674165</v>
      </c>
      <c r="F19" s="79">
        <f>SUM(F20)</f>
        <v>796.34</v>
      </c>
      <c r="G19" s="79">
        <f>SUM(G20)</f>
        <v>45490.31</v>
      </c>
    </row>
    <row r="20" spans="1:7" hidden="1" x14ac:dyDescent="0.25">
      <c r="A20" s="34"/>
      <c r="B20" s="49">
        <v>6361</v>
      </c>
      <c r="C20" s="80" t="s">
        <v>240</v>
      </c>
      <c r="D20" s="80"/>
      <c r="E20" s="75">
        <f>413321/7.5345</f>
        <v>54857.12389674165</v>
      </c>
      <c r="F20" s="75">
        <f>796.34</f>
        <v>796.34</v>
      </c>
      <c r="G20" s="75">
        <v>45490.31</v>
      </c>
    </row>
    <row r="21" spans="1:7" hidden="1" x14ac:dyDescent="0.25">
      <c r="A21" s="34"/>
      <c r="B21" s="34">
        <v>638</v>
      </c>
      <c r="C21" s="81" t="s">
        <v>241</v>
      </c>
      <c r="D21" s="81"/>
      <c r="E21" s="79">
        <f>SUM(E22:E23)</f>
        <v>107244.80722012077</v>
      </c>
      <c r="F21" s="79">
        <f>SUM(F23)</f>
        <v>272081.76</v>
      </c>
      <c r="G21" s="79">
        <f>SUM(G23)</f>
        <v>18013.71</v>
      </c>
    </row>
    <row r="22" spans="1:7" hidden="1" x14ac:dyDescent="0.25">
      <c r="A22" s="49"/>
      <c r="B22" s="49">
        <v>6381</v>
      </c>
      <c r="C22" s="80" t="s">
        <v>34</v>
      </c>
      <c r="D22" s="80"/>
      <c r="E22" s="75">
        <f>493624/7.5345</f>
        <v>65515.163580861365</v>
      </c>
      <c r="F22" s="75">
        <v>0</v>
      </c>
      <c r="G22" s="75">
        <v>0</v>
      </c>
    </row>
    <row r="23" spans="1:7" hidden="1" x14ac:dyDescent="0.25">
      <c r="A23" s="34"/>
      <c r="B23" s="49">
        <v>6382</v>
      </c>
      <c r="C23" s="80" t="s">
        <v>242</v>
      </c>
      <c r="D23" s="80"/>
      <c r="E23" s="75">
        <f>314412/7.5345</f>
        <v>41729.643639259404</v>
      </c>
      <c r="F23" s="75">
        <v>272081.76</v>
      </c>
      <c r="G23" s="75">
        <v>18013.71</v>
      </c>
    </row>
    <row r="24" spans="1:7" hidden="1" x14ac:dyDescent="0.25">
      <c r="A24" s="34"/>
      <c r="B24" s="34">
        <v>639</v>
      </c>
      <c r="C24" s="81" t="s">
        <v>243</v>
      </c>
      <c r="D24" s="81"/>
      <c r="E24" s="79">
        <f>SUM(E25)</f>
        <v>171.47786847169687</v>
      </c>
      <c r="F24" s="79">
        <f>SUM(F25)</f>
        <v>0</v>
      </c>
      <c r="G24" s="79">
        <f>SUM(G25)</f>
        <v>0</v>
      </c>
    </row>
    <row r="25" spans="1:7" hidden="1" x14ac:dyDescent="0.25">
      <c r="A25" s="34"/>
      <c r="B25" s="49">
        <v>6391</v>
      </c>
      <c r="C25" s="80" t="s">
        <v>244</v>
      </c>
      <c r="D25" s="80"/>
      <c r="E25" s="75">
        <f>1292/7.5345</f>
        <v>171.47786847169687</v>
      </c>
      <c r="F25" s="75">
        <v>0</v>
      </c>
      <c r="G25" s="75">
        <v>0</v>
      </c>
    </row>
    <row r="26" spans="1:7" hidden="1" x14ac:dyDescent="0.25">
      <c r="A26" s="34"/>
      <c r="B26" s="53">
        <v>64</v>
      </c>
      <c r="C26" s="82" t="s">
        <v>42</v>
      </c>
      <c r="D26" s="82"/>
      <c r="E26" s="83">
        <f>SUM(E27:E29)</f>
        <v>50144.535138363528</v>
      </c>
      <c r="F26" s="83">
        <f>SUM(F27:F29)</f>
        <v>120462.42</v>
      </c>
      <c r="G26" s="83">
        <f>SUM(G27:G29)</f>
        <v>55180.92</v>
      </c>
    </row>
    <row r="27" spans="1:7" hidden="1" x14ac:dyDescent="0.25">
      <c r="A27" s="34"/>
      <c r="B27" s="49">
        <v>6413</v>
      </c>
      <c r="C27" s="77" t="s">
        <v>245</v>
      </c>
      <c r="D27" s="77"/>
      <c r="E27" s="75">
        <f>439/7.5345</f>
        <v>58.265312894020838</v>
      </c>
      <c r="F27" s="75">
        <v>746.44</v>
      </c>
      <c r="G27" s="75">
        <v>204.07</v>
      </c>
    </row>
    <row r="28" spans="1:7" hidden="1" x14ac:dyDescent="0.25">
      <c r="A28" s="34"/>
      <c r="B28" s="49">
        <v>6419</v>
      </c>
      <c r="C28" s="77" t="s">
        <v>246</v>
      </c>
      <c r="D28" s="77"/>
      <c r="E28" s="75">
        <f>376342/7.5345</f>
        <v>49949.167164377199</v>
      </c>
      <c r="F28" s="75">
        <v>119450.53</v>
      </c>
      <c r="G28" s="75">
        <v>54839.75</v>
      </c>
    </row>
    <row r="29" spans="1:7" hidden="1" x14ac:dyDescent="0.25">
      <c r="A29" s="34"/>
      <c r="B29" s="49">
        <v>6429</v>
      </c>
      <c r="C29" s="77" t="s">
        <v>56</v>
      </c>
      <c r="D29" s="77"/>
      <c r="E29" s="75">
        <f>1033/7.5345</f>
        <v>137.10266109230869</v>
      </c>
      <c r="F29" s="75">
        <f>265.45</f>
        <v>265.45</v>
      </c>
      <c r="G29" s="75">
        <v>137.1</v>
      </c>
    </row>
    <row r="30" spans="1:7" hidden="1" x14ac:dyDescent="0.25">
      <c r="A30" s="34"/>
      <c r="B30" s="53">
        <v>65</v>
      </c>
      <c r="C30" s="82" t="s">
        <v>45</v>
      </c>
      <c r="D30" s="82"/>
      <c r="E30" s="83">
        <f>E31</f>
        <v>1523828.3894087197</v>
      </c>
      <c r="F30" s="83">
        <f>SUM(F31)</f>
        <v>6950029.8600000003</v>
      </c>
      <c r="G30" s="83">
        <f>SUM(G31)</f>
        <v>1963072.34</v>
      </c>
    </row>
    <row r="31" spans="1:7" hidden="1" x14ac:dyDescent="0.25">
      <c r="A31" s="34"/>
      <c r="B31" s="34">
        <v>652</v>
      </c>
      <c r="C31" s="78" t="s">
        <v>45</v>
      </c>
      <c r="D31" s="78"/>
      <c r="E31" s="79">
        <f>SUM(E32)</f>
        <v>1523828.3894087197</v>
      </c>
      <c r="F31" s="79">
        <f>SUM(F32)</f>
        <v>6950029.8600000003</v>
      </c>
      <c r="G31" s="79">
        <f>SUM(G32)</f>
        <v>1963072.34</v>
      </c>
    </row>
    <row r="32" spans="1:7" hidden="1" x14ac:dyDescent="0.25">
      <c r="A32" s="34"/>
      <c r="B32" s="49">
        <v>6526</v>
      </c>
      <c r="C32" s="77" t="s">
        <v>46</v>
      </c>
      <c r="D32" s="77"/>
      <c r="E32" s="75">
        <f>11481285/7.5345</f>
        <v>1523828.3894087197</v>
      </c>
      <c r="F32" s="75">
        <f>6950029.86</f>
        <v>6950029.8600000003</v>
      </c>
      <c r="G32" s="75">
        <v>1963072.34</v>
      </c>
    </row>
    <row r="33" spans="1:7" hidden="1" x14ac:dyDescent="0.25">
      <c r="A33" s="34"/>
      <c r="B33" s="53">
        <v>66</v>
      </c>
      <c r="C33" s="82" t="s">
        <v>247</v>
      </c>
      <c r="D33" s="82"/>
      <c r="E33" s="83">
        <f>E34+E37</f>
        <v>1701559.2275532549</v>
      </c>
      <c r="F33" s="83">
        <f>SUM(F34,F37)</f>
        <v>3641484.8899999997</v>
      </c>
      <c r="G33" s="83">
        <f>SUM(G34,G37)</f>
        <v>1739052.02</v>
      </c>
    </row>
    <row r="34" spans="1:7" hidden="1" x14ac:dyDescent="0.25">
      <c r="A34" s="34"/>
      <c r="B34" s="34">
        <v>661</v>
      </c>
      <c r="C34" s="81" t="s">
        <v>248</v>
      </c>
      <c r="D34" s="81"/>
      <c r="E34" s="79">
        <f>SUM(E35:E36)</f>
        <v>1677912.004778021</v>
      </c>
      <c r="F34" s="79">
        <f>SUM(F36,F35)</f>
        <v>3521370.76</v>
      </c>
      <c r="G34" s="79">
        <f>SUM(G36,G35)</f>
        <v>1704828.02</v>
      </c>
    </row>
    <row r="35" spans="1:7" hidden="1" x14ac:dyDescent="0.25">
      <c r="A35" s="49"/>
      <c r="B35" s="49">
        <v>6614</v>
      </c>
      <c r="C35" s="80" t="s">
        <v>249</v>
      </c>
      <c r="D35" s="80"/>
      <c r="E35" s="75">
        <f>6216809/7.5345</f>
        <v>825112.34985732299</v>
      </c>
      <c r="F35" s="75">
        <v>1725396.51</v>
      </c>
      <c r="G35" s="75">
        <v>916985.05</v>
      </c>
    </row>
    <row r="36" spans="1:7" hidden="1" x14ac:dyDescent="0.25">
      <c r="A36" s="34"/>
      <c r="B36" s="49">
        <v>6615</v>
      </c>
      <c r="C36" s="77" t="s">
        <v>63</v>
      </c>
      <c r="D36" s="77"/>
      <c r="E36" s="75">
        <f>6425419/7.5345</f>
        <v>852799.65492069803</v>
      </c>
      <c r="F36" s="75">
        <v>1795974.25</v>
      </c>
      <c r="G36" s="75">
        <v>787842.97</v>
      </c>
    </row>
    <row r="37" spans="1:7" hidden="1" x14ac:dyDescent="0.25">
      <c r="A37" s="34"/>
      <c r="B37" s="34">
        <v>663</v>
      </c>
      <c r="C37" s="78" t="s">
        <v>250</v>
      </c>
      <c r="D37" s="78"/>
      <c r="E37" s="79">
        <f>SUM(E38:E39)</f>
        <v>23647.222775233924</v>
      </c>
      <c r="F37" s="79">
        <f>SUM(F38:F39)</f>
        <v>120114.13</v>
      </c>
      <c r="G37" s="79">
        <f>SUM(G38:G39)</f>
        <v>34224</v>
      </c>
    </row>
    <row r="38" spans="1:7" hidden="1" x14ac:dyDescent="0.25">
      <c r="A38" s="34"/>
      <c r="B38" s="49">
        <v>6631</v>
      </c>
      <c r="C38" s="77" t="s">
        <v>67</v>
      </c>
      <c r="D38" s="77"/>
      <c r="E38" s="75">
        <f>5000/7.5345</f>
        <v>663.61404207313024</v>
      </c>
      <c r="F38" s="75">
        <v>53752.73</v>
      </c>
      <c r="G38" s="75">
        <f>5600+1310</f>
        <v>6910</v>
      </c>
    </row>
    <row r="39" spans="1:7" hidden="1" x14ac:dyDescent="0.25">
      <c r="A39" s="34"/>
      <c r="B39" s="49">
        <v>6632</v>
      </c>
      <c r="C39" s="77" t="s">
        <v>69</v>
      </c>
      <c r="D39" s="77"/>
      <c r="E39" s="75">
        <f>173170/7.5345</f>
        <v>22983.608733160792</v>
      </c>
      <c r="F39" s="75">
        <v>66361.399999999994</v>
      </c>
      <c r="G39" s="75">
        <v>27314</v>
      </c>
    </row>
    <row r="40" spans="1:7" s="84" customFormat="1" hidden="1" x14ac:dyDescent="0.25">
      <c r="A40" s="34"/>
      <c r="B40" s="53">
        <v>67</v>
      </c>
      <c r="C40" s="82" t="s">
        <v>251</v>
      </c>
      <c r="D40" s="82"/>
      <c r="E40" s="83">
        <f t="shared" ref="E40:G41" si="0">SUM(E41)</f>
        <v>20985599.575287011</v>
      </c>
      <c r="F40" s="83">
        <f t="shared" si="0"/>
        <v>52367289.020000003</v>
      </c>
      <c r="G40" s="83">
        <f t="shared" si="0"/>
        <v>24656056.140000001</v>
      </c>
    </row>
    <row r="41" spans="1:7" hidden="1" x14ac:dyDescent="0.25">
      <c r="A41" s="34"/>
      <c r="B41" s="34">
        <v>673</v>
      </c>
      <c r="C41" s="78" t="s">
        <v>252</v>
      </c>
      <c r="D41" s="78"/>
      <c r="E41" s="79">
        <f t="shared" si="0"/>
        <v>20985599.575287011</v>
      </c>
      <c r="F41" s="79">
        <f t="shared" si="0"/>
        <v>52367289.020000003</v>
      </c>
      <c r="G41" s="79">
        <f t="shared" si="0"/>
        <v>24656056.140000001</v>
      </c>
    </row>
    <row r="42" spans="1:7" hidden="1" x14ac:dyDescent="0.25">
      <c r="A42" s="34"/>
      <c r="B42" s="49">
        <v>6731</v>
      </c>
      <c r="C42" s="77" t="s">
        <v>48</v>
      </c>
      <c r="D42" s="77"/>
      <c r="E42" s="75">
        <f>158116000/7.5345</f>
        <v>20985599.575287011</v>
      </c>
      <c r="F42" s="75">
        <v>52367289.020000003</v>
      </c>
      <c r="G42" s="75">
        <v>24656056.140000001</v>
      </c>
    </row>
    <row r="43" spans="1:7" hidden="1" x14ac:dyDescent="0.25">
      <c r="A43" s="34"/>
      <c r="B43" s="53">
        <v>68</v>
      </c>
      <c r="C43" s="61" t="s">
        <v>51</v>
      </c>
      <c r="D43" s="61"/>
      <c r="E43" s="83">
        <f t="shared" ref="E43:G44" si="1">SUM(E44)</f>
        <v>73202.601367044917</v>
      </c>
      <c r="F43" s="83">
        <f t="shared" si="1"/>
        <v>170007.44</v>
      </c>
      <c r="G43" s="83">
        <f t="shared" si="1"/>
        <v>528760.56000000006</v>
      </c>
    </row>
    <row r="44" spans="1:7" hidden="1" x14ac:dyDescent="0.25">
      <c r="A44" s="34"/>
      <c r="B44" s="34">
        <v>683</v>
      </c>
      <c r="C44" s="78" t="s">
        <v>53</v>
      </c>
      <c r="D44" s="78"/>
      <c r="E44" s="79">
        <f t="shared" si="1"/>
        <v>73202.601367044917</v>
      </c>
      <c r="F44" s="79">
        <f t="shared" si="1"/>
        <v>170007.44</v>
      </c>
      <c r="G44" s="79">
        <f t="shared" si="1"/>
        <v>528760.56000000006</v>
      </c>
    </row>
    <row r="45" spans="1:7" hidden="1" x14ac:dyDescent="0.25">
      <c r="A45" s="34"/>
      <c r="B45" s="49">
        <v>6831</v>
      </c>
      <c r="C45" s="77" t="s">
        <v>53</v>
      </c>
      <c r="D45" s="77"/>
      <c r="E45" s="75">
        <f>551545/7.5345</f>
        <v>73202.601367044917</v>
      </c>
      <c r="F45" s="75">
        <v>170007.44</v>
      </c>
      <c r="G45" s="75">
        <v>528760.56000000006</v>
      </c>
    </row>
    <row r="46" spans="1:7" hidden="1" x14ac:dyDescent="0.25">
      <c r="A46" s="31">
        <v>7</v>
      </c>
      <c r="B46" s="31"/>
      <c r="C46" s="62" t="s">
        <v>73</v>
      </c>
      <c r="D46" s="62"/>
      <c r="E46" s="85">
        <f>E48</f>
        <v>206.78213550998737</v>
      </c>
      <c r="F46" s="85">
        <f>SUM(F47)</f>
        <v>7432.4800000000005</v>
      </c>
      <c r="G46" s="85">
        <f>SUM(G47)</f>
        <v>18031</v>
      </c>
    </row>
    <row r="47" spans="1:7" hidden="1" x14ac:dyDescent="0.25">
      <c r="A47" s="34"/>
      <c r="B47" s="53">
        <v>72</v>
      </c>
      <c r="C47" s="64" t="s">
        <v>74</v>
      </c>
      <c r="D47" s="64"/>
      <c r="E47" s="83">
        <f>SUM(E48)</f>
        <v>206.78213550998737</v>
      </c>
      <c r="F47" s="83">
        <f>SUM(F48)</f>
        <v>7432.4800000000005</v>
      </c>
      <c r="G47" s="83">
        <f>SUM(G48)</f>
        <v>18031</v>
      </c>
    </row>
    <row r="48" spans="1:7" hidden="1" x14ac:dyDescent="0.25">
      <c r="A48" s="34"/>
      <c r="B48" s="34">
        <v>721</v>
      </c>
      <c r="C48" s="78" t="s">
        <v>75</v>
      </c>
      <c r="D48" s="78"/>
      <c r="E48" s="79">
        <f>SUM(E49)</f>
        <v>206.78213550998737</v>
      </c>
      <c r="F48" s="79">
        <f>SUM(F49,F50)</f>
        <v>7432.4800000000005</v>
      </c>
      <c r="G48" s="79">
        <f>SUM(G49,G50)</f>
        <v>18031</v>
      </c>
    </row>
    <row r="49" spans="1:7" hidden="1" x14ac:dyDescent="0.25">
      <c r="A49" s="34"/>
      <c r="B49" s="49">
        <v>7211</v>
      </c>
      <c r="C49" s="77" t="s">
        <v>76</v>
      </c>
      <c r="D49" s="77"/>
      <c r="E49" s="75">
        <f>1558/7.5345</f>
        <v>206.78213550998737</v>
      </c>
      <c r="F49" s="75">
        <v>796.34</v>
      </c>
      <c r="G49" s="75">
        <v>18031</v>
      </c>
    </row>
    <row r="50" spans="1:7" hidden="1" x14ac:dyDescent="0.25">
      <c r="A50" s="34"/>
      <c r="B50" s="49">
        <v>7231</v>
      </c>
      <c r="C50" s="77" t="s">
        <v>78</v>
      </c>
      <c r="D50" s="77"/>
      <c r="E50" s="75">
        <v>0</v>
      </c>
      <c r="F50" s="75">
        <v>6636.14</v>
      </c>
      <c r="G50" s="75">
        <v>0</v>
      </c>
    </row>
    <row r="51" spans="1:7" hidden="1" x14ac:dyDescent="0.25">
      <c r="A51" s="609" t="s">
        <v>253</v>
      </c>
      <c r="B51" s="610"/>
      <c r="C51" s="611"/>
      <c r="D51" s="65"/>
      <c r="E51" s="86">
        <f>E10+E46</f>
        <v>24659352.578140549</v>
      </c>
      <c r="F51" s="86">
        <f>F10+F46</f>
        <v>63896084.969999999</v>
      </c>
      <c r="G51" s="86">
        <f>G10+G46</f>
        <v>30852949.75</v>
      </c>
    </row>
    <row r="52" spans="1:7" hidden="1" x14ac:dyDescent="0.25"/>
    <row r="53" spans="1:7" hidden="1" x14ac:dyDescent="0.25"/>
    <row r="54" spans="1:7" x14ac:dyDescent="0.25">
      <c r="A54" s="616" t="s">
        <v>274</v>
      </c>
      <c r="B54" s="616"/>
      <c r="C54" s="616"/>
      <c r="D54" s="616"/>
      <c r="E54" s="616"/>
      <c r="F54" s="616"/>
      <c r="G54" s="616"/>
    </row>
    <row r="55" spans="1:7" ht="69" customHeight="1" x14ac:dyDescent="0.25">
      <c r="A55" s="26" t="s">
        <v>3</v>
      </c>
      <c r="B55" s="26" t="s">
        <v>4</v>
      </c>
      <c r="C55" s="30" t="s">
        <v>6</v>
      </c>
      <c r="D55" s="26" t="s">
        <v>693</v>
      </c>
      <c r="E55" s="26" t="s">
        <v>694</v>
      </c>
      <c r="F55" s="27" t="s">
        <v>699</v>
      </c>
      <c r="G55" s="27" t="s">
        <v>710</v>
      </c>
    </row>
    <row r="56" spans="1:7" ht="13.5" customHeight="1" x14ac:dyDescent="0.25">
      <c r="A56" s="617">
        <v>1</v>
      </c>
      <c r="B56" s="618"/>
      <c r="C56" s="619"/>
      <c r="D56" s="89"/>
      <c r="E56" s="90">
        <v>2</v>
      </c>
      <c r="F56" s="90">
        <v>3</v>
      </c>
      <c r="G56" s="91">
        <v>4</v>
      </c>
    </row>
    <row r="57" spans="1:7" x14ac:dyDescent="0.25">
      <c r="A57" s="31">
        <v>3</v>
      </c>
      <c r="B57" s="92"/>
      <c r="C57" s="92" t="s">
        <v>80</v>
      </c>
      <c r="D57" s="85">
        <f>D58+D82+D207+D220+D224+D229</f>
        <v>0</v>
      </c>
      <c r="E57" s="85">
        <f>E58+E82+E207+E220+E224+E229</f>
        <v>26300527.960000001</v>
      </c>
      <c r="F57" s="85">
        <f>F58+F82+F207+F220+F224+F229</f>
        <v>26423402.950000003</v>
      </c>
      <c r="G57" s="85">
        <f>G58+G82+G207+G220+G224+G229</f>
        <v>12760367.82</v>
      </c>
    </row>
    <row r="58" spans="1:7" x14ac:dyDescent="0.25">
      <c r="A58" s="34"/>
      <c r="B58" s="93">
        <v>31</v>
      </c>
      <c r="C58" s="93" t="s">
        <v>83</v>
      </c>
      <c r="D58" s="94">
        <f>SUM(D59,D66,D75)</f>
        <v>0</v>
      </c>
      <c r="E58" s="94">
        <f>SUM(E59,E66,E75)</f>
        <v>15852231.880000001</v>
      </c>
      <c r="F58" s="94">
        <f>SUM(F59,F66,F75)</f>
        <v>15852231.880000001</v>
      </c>
      <c r="G58" s="94">
        <f>SUM(G59,G66,G75)</f>
        <v>8146832.8300000001</v>
      </c>
    </row>
    <row r="59" spans="1:7" x14ac:dyDescent="0.25">
      <c r="A59" s="34"/>
      <c r="B59" s="78">
        <v>311</v>
      </c>
      <c r="C59" s="78" t="s">
        <v>275</v>
      </c>
      <c r="D59" s="79">
        <f>D60+D64</f>
        <v>0</v>
      </c>
      <c r="E59" s="79">
        <f>E60+E64</f>
        <v>13264984.870000001</v>
      </c>
      <c r="F59" s="79">
        <f>F60+F64</f>
        <v>13264984.870000001</v>
      </c>
      <c r="G59" s="79">
        <f>G60+G64</f>
        <v>6805977.8600000003</v>
      </c>
    </row>
    <row r="60" spans="1:7" x14ac:dyDescent="0.25">
      <c r="A60" s="34"/>
      <c r="B60" s="78">
        <v>3111</v>
      </c>
      <c r="C60" s="78" t="s">
        <v>85</v>
      </c>
      <c r="D60" s="79">
        <f>D61+D62</f>
        <v>0</v>
      </c>
      <c r="E60" s="79">
        <f>E61+E62</f>
        <v>13094984.870000001</v>
      </c>
      <c r="F60" s="79">
        <f>F61+F62</f>
        <v>13094984.870000001</v>
      </c>
      <c r="G60" s="79">
        <f>G61+G62</f>
        <v>6592554.7400000002</v>
      </c>
    </row>
    <row r="61" spans="1:7" x14ac:dyDescent="0.25">
      <c r="A61" s="34"/>
      <c r="B61" s="77">
        <v>31111</v>
      </c>
      <c r="C61" s="77" t="s">
        <v>85</v>
      </c>
      <c r="D61" s="75">
        <f>' PRIHODI I RASHODI-izvori'!E15+' PRIHODI I RASHODI-izvori'!E113+' PRIHODI I RASHODI-izvori'!E250+' PRIHODI I RASHODI-izvori'!E467+' PRIHODI I RASHODI-izvori'!E511+' PRIHODI I RASHODI-izvori'!E540</f>
        <v>0</v>
      </c>
      <c r="E61" s="75">
        <f>' PRIHODI I RASHODI-izvori'!F15+' PRIHODI I RASHODI-izvori'!F113+' PRIHODI I RASHODI-izvori'!F250+' PRIHODI I RASHODI-izvori'!F467+' PRIHODI I RASHODI-izvori'!F511+' PRIHODI I RASHODI-izvori'!F540</f>
        <v>13093184.870000001</v>
      </c>
      <c r="F61" s="75">
        <f>' PRIHODI I RASHODI-izvori'!G15+' PRIHODI I RASHODI-izvori'!G113+' PRIHODI I RASHODI-izvori'!G250+' PRIHODI I RASHODI-izvori'!G467+' PRIHODI I RASHODI-izvori'!G511+' PRIHODI I RASHODI-izvori'!G540</f>
        <v>13093184.870000001</v>
      </c>
      <c r="G61" s="75">
        <f>' PRIHODI I RASHODI-izvori'!H15+' PRIHODI I RASHODI-izvori'!H113+' PRIHODI I RASHODI-izvori'!H250+' PRIHODI I RASHODI-izvori'!H467+' PRIHODI I RASHODI-izvori'!H511+' PRIHODI I RASHODI-izvori'!H540</f>
        <v>6592115.7800000003</v>
      </c>
    </row>
    <row r="62" spans="1:7" x14ac:dyDescent="0.25">
      <c r="A62" s="34"/>
      <c r="B62" s="77">
        <v>31113</v>
      </c>
      <c r="C62" s="77" t="s">
        <v>380</v>
      </c>
      <c r="D62" s="75">
        <f>' PRIHODI I RASHODI-izvori'!E251</f>
        <v>0</v>
      </c>
      <c r="E62" s="75">
        <f>' PRIHODI I RASHODI-izvori'!F251</f>
        <v>1800</v>
      </c>
      <c r="F62" s="75">
        <f>' PRIHODI I RASHODI-izvori'!G251</f>
        <v>1800</v>
      </c>
      <c r="G62" s="75">
        <f>' PRIHODI I RASHODI-izvori'!H251</f>
        <v>438.96</v>
      </c>
    </row>
    <row r="63" spans="1:7" hidden="1" x14ac:dyDescent="0.25">
      <c r="A63" s="34"/>
      <c r="B63" s="77">
        <v>3112</v>
      </c>
      <c r="C63" s="77" t="s">
        <v>87</v>
      </c>
      <c r="D63" s="75"/>
      <c r="E63" s="75"/>
      <c r="F63" s="75"/>
      <c r="G63" s="75"/>
    </row>
    <row r="64" spans="1:7" x14ac:dyDescent="0.25">
      <c r="A64" s="34"/>
      <c r="B64" s="78">
        <v>3113</v>
      </c>
      <c r="C64" s="78" t="s">
        <v>89</v>
      </c>
      <c r="D64" s="79">
        <f>D65</f>
        <v>0</v>
      </c>
      <c r="E64" s="79">
        <f>E65</f>
        <v>170000</v>
      </c>
      <c r="F64" s="79">
        <f>F65</f>
        <v>170000</v>
      </c>
      <c r="G64" s="79">
        <f>G65</f>
        <v>213423.12</v>
      </c>
    </row>
    <row r="65" spans="1:7" x14ac:dyDescent="0.25">
      <c r="A65" s="34"/>
      <c r="B65" s="77">
        <v>31131</v>
      </c>
      <c r="C65" s="77" t="s">
        <v>89</v>
      </c>
      <c r="D65" s="75">
        <f>' PRIHODI I RASHODI-izvori'!E254</f>
        <v>0</v>
      </c>
      <c r="E65" s="75">
        <f>' PRIHODI I RASHODI-izvori'!F254</f>
        <v>170000</v>
      </c>
      <c r="F65" s="75">
        <f>' PRIHODI I RASHODI-izvori'!G254</f>
        <v>170000</v>
      </c>
      <c r="G65" s="75">
        <f>' PRIHODI I RASHODI-izvori'!H254</f>
        <v>213423.12</v>
      </c>
    </row>
    <row r="66" spans="1:7" x14ac:dyDescent="0.25">
      <c r="A66" s="34"/>
      <c r="B66" s="78">
        <v>312</v>
      </c>
      <c r="C66" s="78" t="s">
        <v>93</v>
      </c>
      <c r="D66" s="79">
        <f>SUM(D67)</f>
        <v>0</v>
      </c>
      <c r="E66" s="79">
        <f>SUM(E67)</f>
        <v>514027.1</v>
      </c>
      <c r="F66" s="79">
        <f>SUM(F67)</f>
        <v>514027.1</v>
      </c>
      <c r="G66" s="79">
        <f>SUM(G67)</f>
        <v>302390.14</v>
      </c>
    </row>
    <row r="67" spans="1:7" x14ac:dyDescent="0.25">
      <c r="A67" s="34"/>
      <c r="B67" s="78">
        <v>3121</v>
      </c>
      <c r="C67" s="78" t="s">
        <v>93</v>
      </c>
      <c r="D67" s="79">
        <f>SUM(D68:D74)</f>
        <v>0</v>
      </c>
      <c r="E67" s="79">
        <f>SUM(E68:E74)</f>
        <v>514027.1</v>
      </c>
      <c r="F67" s="79">
        <f>SUM(F68:F74)</f>
        <v>514027.1</v>
      </c>
      <c r="G67" s="79">
        <f>SUM(G68:G74)</f>
        <v>302390.14</v>
      </c>
    </row>
    <row r="68" spans="1:7" x14ac:dyDescent="0.25">
      <c r="A68" s="34"/>
      <c r="B68" s="77">
        <v>31212</v>
      </c>
      <c r="C68" s="77" t="s">
        <v>382</v>
      </c>
      <c r="D68" s="75">
        <f>' PRIHODI I RASHODI-izvori'!E259</f>
        <v>0</v>
      </c>
      <c r="E68" s="75">
        <f>' PRIHODI I RASHODI-izvori'!F259</f>
        <v>124500</v>
      </c>
      <c r="F68" s="75">
        <f>' PRIHODI I RASHODI-izvori'!G259</f>
        <v>124500</v>
      </c>
      <c r="G68" s="75">
        <f>' PRIHODI I RASHODI-izvori'!H259</f>
        <v>125294.14</v>
      </c>
    </row>
    <row r="69" spans="1:7" x14ac:dyDescent="0.25">
      <c r="A69" s="34"/>
      <c r="B69" s="77">
        <v>31213</v>
      </c>
      <c r="C69" s="77" t="s">
        <v>384</v>
      </c>
      <c r="D69" s="75">
        <f>' PRIHODI I RASHODI-izvori'!E120+' PRIHODI I RASHODI-izvori'!E260+' PRIHODI I RASHODI-izvori'!E543</f>
        <v>0</v>
      </c>
      <c r="E69" s="75">
        <f>' PRIHODI I RASHODI-izvori'!F120+' PRIHODI I RASHODI-izvori'!F260+' PRIHODI I RASHODI-izvori'!F543</f>
        <v>36000</v>
      </c>
      <c r="F69" s="75">
        <f>' PRIHODI I RASHODI-izvori'!G120+' PRIHODI I RASHODI-izvori'!G260+' PRIHODI I RASHODI-izvori'!G543</f>
        <v>36000</v>
      </c>
      <c r="G69" s="75">
        <f>' PRIHODI I RASHODI-izvori'!H120+' PRIHODI I RASHODI-izvori'!H260+' PRIHODI I RASHODI-izvori'!H543</f>
        <v>0</v>
      </c>
    </row>
    <row r="70" spans="1:7" x14ac:dyDescent="0.25">
      <c r="A70" s="34"/>
      <c r="B70" s="77">
        <v>31214</v>
      </c>
      <c r="C70" s="77" t="s">
        <v>383</v>
      </c>
      <c r="D70" s="75">
        <f>' PRIHODI I RASHODI-izvori'!E261+' PRIHODI I RASHODI-izvori'!E121</f>
        <v>0</v>
      </c>
      <c r="E70" s="75">
        <f>' PRIHODI I RASHODI-izvori'!F261+' PRIHODI I RASHODI-izvori'!F121</f>
        <v>43000</v>
      </c>
      <c r="F70" s="75">
        <f>' PRIHODI I RASHODI-izvori'!G261+' PRIHODI I RASHODI-izvori'!G121</f>
        <v>43000</v>
      </c>
      <c r="G70" s="75">
        <f>' PRIHODI I RASHODI-izvori'!H261+' PRIHODI I RASHODI-izvori'!H121</f>
        <v>19898.73</v>
      </c>
    </row>
    <row r="71" spans="1:7" x14ac:dyDescent="0.25">
      <c r="A71" s="34"/>
      <c r="B71" s="77">
        <v>31215</v>
      </c>
      <c r="C71" s="77" t="s">
        <v>385</v>
      </c>
      <c r="D71" s="75">
        <f>' PRIHODI I RASHODI-izvori'!E262+' PRIHODI I RASHODI-izvori'!E122</f>
        <v>0</v>
      </c>
      <c r="E71" s="75">
        <f>' PRIHODI I RASHODI-izvori'!F262+' PRIHODI I RASHODI-izvori'!F122</f>
        <v>23800</v>
      </c>
      <c r="F71" s="75">
        <f>' PRIHODI I RASHODI-izvori'!G262+' PRIHODI I RASHODI-izvori'!G122</f>
        <v>23800</v>
      </c>
      <c r="G71" s="75">
        <f>' PRIHODI I RASHODI-izvori'!H262+' PRIHODI I RASHODI-izvori'!H122</f>
        <v>13463.92</v>
      </c>
    </row>
    <row r="72" spans="1:7" x14ac:dyDescent="0.25">
      <c r="A72" s="34"/>
      <c r="B72" s="77">
        <v>31216</v>
      </c>
      <c r="C72" s="77" t="s">
        <v>386</v>
      </c>
      <c r="D72" s="75">
        <f>' PRIHODI I RASHODI-izvori'!E123+' PRIHODI I RASHODI-izvori'!E263+' PRIHODI I RASHODI-izvori'!E544</f>
        <v>0</v>
      </c>
      <c r="E72" s="75">
        <f>' PRIHODI I RASHODI-izvori'!F123+' PRIHODI I RASHODI-izvori'!F263+' PRIHODI I RASHODI-izvori'!F514+' PRIHODI I RASHODI-izvori'!F544</f>
        <v>139250</v>
      </c>
      <c r="F72" s="75">
        <f>' PRIHODI I RASHODI-izvori'!G123+' PRIHODI I RASHODI-izvori'!G263+' PRIHODI I RASHODI-izvori'!G514+' PRIHODI I RASHODI-izvori'!G544</f>
        <v>139250</v>
      </c>
      <c r="G72" s="75">
        <f>' PRIHODI I RASHODI-izvori'!H123+' PRIHODI I RASHODI-izvori'!H263+' PRIHODI I RASHODI-izvori'!H514+' PRIHODI I RASHODI-izvori'!H544</f>
        <v>135900</v>
      </c>
    </row>
    <row r="73" spans="1:7" x14ac:dyDescent="0.25">
      <c r="A73" s="34"/>
      <c r="B73" s="77">
        <v>31217</v>
      </c>
      <c r="C73" s="77" t="s">
        <v>604</v>
      </c>
      <c r="D73" s="75">
        <f>' PRIHODI I RASHODI-izvori'!E124+' PRIHODI I RASHODI-izvori'!E545</f>
        <v>0</v>
      </c>
      <c r="E73" s="75">
        <f>' PRIHODI I RASHODI-izvori'!F124+' PRIHODI I RASHODI-izvori'!F545</f>
        <v>65000</v>
      </c>
      <c r="F73" s="75">
        <f>' PRIHODI I RASHODI-izvori'!G124+' PRIHODI I RASHODI-izvori'!G545</f>
        <v>65000</v>
      </c>
      <c r="G73" s="75">
        <f>' PRIHODI I RASHODI-izvori'!H124+' PRIHODI I RASHODI-izvori'!H545</f>
        <v>0</v>
      </c>
    </row>
    <row r="74" spans="1:7" x14ac:dyDescent="0.25">
      <c r="A74" s="34"/>
      <c r="B74" s="77">
        <v>31219</v>
      </c>
      <c r="C74" s="77" t="s">
        <v>381</v>
      </c>
      <c r="D74" s="75">
        <f>' PRIHODI I RASHODI-izvori'!E18+' PRIHODI I RASHODI-izvori'!E125+' PRIHODI I RASHODI-izvori'!E264+' PRIHODI I RASHODI-izvori'!E546</f>
        <v>0</v>
      </c>
      <c r="E74" s="75">
        <f>' PRIHODI I RASHODI-izvori'!F18+' PRIHODI I RASHODI-izvori'!F125+' PRIHODI I RASHODI-izvori'!F264+' PRIHODI I RASHODI-izvori'!F546</f>
        <v>82477.099999999991</v>
      </c>
      <c r="F74" s="75">
        <f>' PRIHODI I RASHODI-izvori'!G18+' PRIHODI I RASHODI-izvori'!G125+' PRIHODI I RASHODI-izvori'!G264+' PRIHODI I RASHODI-izvori'!G546</f>
        <v>82477.099999999991</v>
      </c>
      <c r="G74" s="75">
        <f>' PRIHODI I RASHODI-izvori'!H18+' PRIHODI I RASHODI-izvori'!H125+' PRIHODI I RASHODI-izvori'!H264+' PRIHODI I RASHODI-izvori'!H546</f>
        <v>7833.35</v>
      </c>
    </row>
    <row r="75" spans="1:7" x14ac:dyDescent="0.25">
      <c r="A75" s="34"/>
      <c r="B75" s="78">
        <v>313</v>
      </c>
      <c r="C75" s="78" t="s">
        <v>276</v>
      </c>
      <c r="D75" s="79">
        <f>D76+D77+D80</f>
        <v>0</v>
      </c>
      <c r="E75" s="79">
        <f>E76+E77+E80</f>
        <v>2073219.91</v>
      </c>
      <c r="F75" s="79">
        <f>F76+F77+F80</f>
        <v>2073219.91</v>
      </c>
      <c r="G75" s="79">
        <f>G76+G77+G80</f>
        <v>1038464.83</v>
      </c>
    </row>
    <row r="76" spans="1:7" hidden="1" x14ac:dyDescent="0.25">
      <c r="A76" s="49"/>
      <c r="B76" s="78">
        <v>3131</v>
      </c>
      <c r="C76" s="78" t="s">
        <v>221</v>
      </c>
      <c r="D76" s="75"/>
      <c r="E76" s="75"/>
      <c r="F76" s="75"/>
      <c r="G76" s="75"/>
    </row>
    <row r="77" spans="1:7" x14ac:dyDescent="0.25">
      <c r="A77" s="49"/>
      <c r="B77" s="78">
        <v>3132</v>
      </c>
      <c r="C77" s="78" t="s">
        <v>277</v>
      </c>
      <c r="D77" s="79">
        <f>D78</f>
        <v>0</v>
      </c>
      <c r="E77" s="79">
        <f>SUM(E78:E79)</f>
        <v>2073219.91</v>
      </c>
      <c r="F77" s="79">
        <f t="shared" ref="F77:G77" si="2">SUM(F78:F79)</f>
        <v>2073219.91</v>
      </c>
      <c r="G77" s="79">
        <f t="shared" si="2"/>
        <v>1038458.08</v>
      </c>
    </row>
    <row r="78" spans="1:7" x14ac:dyDescent="0.25">
      <c r="A78" s="34"/>
      <c r="B78" s="77">
        <v>31321</v>
      </c>
      <c r="C78" s="77" t="s">
        <v>277</v>
      </c>
      <c r="D78" s="75">
        <f>' PRIHODI I RASHODI-izvori'!E21+' PRIHODI I RASHODI-izvori'!E128+' PRIHODI I RASHODI-izvori'!E267+' PRIHODI I RASHODI-izvori'!E470+' PRIHODI I RASHODI-izvori'!E549</f>
        <v>0</v>
      </c>
      <c r="E78" s="75">
        <f>' PRIHODI I RASHODI-izvori'!F21+' PRIHODI I RASHODI-izvori'!F128+' PRIHODI I RASHODI-izvori'!F267+' PRIHODI I RASHODI-izvori'!F470+' PRIHODI I RASHODI-izvori'!F517+' PRIHODI I RASHODI-izvori'!F549</f>
        <v>2073219.91</v>
      </c>
      <c r="F78" s="75">
        <f>' PRIHODI I RASHODI-izvori'!G21+' PRIHODI I RASHODI-izvori'!G128+' PRIHODI I RASHODI-izvori'!G267+' PRIHODI I RASHODI-izvori'!G470+' PRIHODI I RASHODI-izvori'!G517+' PRIHODI I RASHODI-izvori'!G549</f>
        <v>2073219.91</v>
      </c>
      <c r="G78" s="75">
        <f>' PRIHODI I RASHODI-izvori'!H21+' PRIHODI I RASHODI-izvori'!H128+' PRIHODI I RASHODI-izvori'!H267+' PRIHODI I RASHODI-izvori'!H470+' PRIHODI I RASHODI-izvori'!H517+' PRIHODI I RASHODI-izvori'!H549</f>
        <v>1038456.11</v>
      </c>
    </row>
    <row r="79" spans="1:7" x14ac:dyDescent="0.25">
      <c r="A79" s="34"/>
      <c r="B79" s="77">
        <v>31322</v>
      </c>
      <c r="C79" s="77" t="s">
        <v>712</v>
      </c>
      <c r="D79" s="75"/>
      <c r="E79" s="75">
        <f>' PRIHODI I RASHODI-izvori'!F268</f>
        <v>0</v>
      </c>
      <c r="F79" s="75">
        <f>' PRIHODI I RASHODI-izvori'!G268</f>
        <v>0</v>
      </c>
      <c r="G79" s="75">
        <f>' PRIHODI I RASHODI-izvori'!H268</f>
        <v>1.97</v>
      </c>
    </row>
    <row r="80" spans="1:7" x14ac:dyDescent="0.25">
      <c r="A80" s="34"/>
      <c r="B80" s="429">
        <v>3133</v>
      </c>
      <c r="C80" s="430" t="s">
        <v>538</v>
      </c>
      <c r="D80" s="79">
        <f>D81</f>
        <v>0</v>
      </c>
      <c r="E80" s="79">
        <f>E81</f>
        <v>0</v>
      </c>
      <c r="F80" s="79">
        <f>F81</f>
        <v>0</v>
      </c>
      <c r="G80" s="79">
        <f>G81</f>
        <v>6.75</v>
      </c>
    </row>
    <row r="81" spans="1:7" x14ac:dyDescent="0.25">
      <c r="A81" s="34"/>
      <c r="B81" s="428">
        <v>31332</v>
      </c>
      <c r="C81" s="431" t="s">
        <v>539</v>
      </c>
      <c r="D81" s="75">
        <f>' PRIHODI I RASHODI-izvori'!E270</f>
        <v>0</v>
      </c>
      <c r="E81" s="75">
        <f>' PRIHODI I RASHODI-izvori'!F270</f>
        <v>0</v>
      </c>
      <c r="F81" s="75">
        <f>' PRIHODI I RASHODI-izvori'!G270</f>
        <v>0</v>
      </c>
      <c r="G81" s="75">
        <f>' PRIHODI I RASHODI-izvori'!H270</f>
        <v>6.75</v>
      </c>
    </row>
    <row r="82" spans="1:7" x14ac:dyDescent="0.25">
      <c r="A82" s="34"/>
      <c r="B82" s="93">
        <v>32</v>
      </c>
      <c r="C82" s="93" t="s">
        <v>97</v>
      </c>
      <c r="D82" s="94">
        <f>D83+D98+D128+D174+D177+D185</f>
        <v>0</v>
      </c>
      <c r="E82" s="94">
        <f>E83+E98+E128+E174+E177+E185</f>
        <v>10408621.08</v>
      </c>
      <c r="F82" s="94">
        <f>F83+F98+F128+F174+F177+F185</f>
        <v>10531496.07</v>
      </c>
      <c r="G82" s="94">
        <f>G83+G98+G128+G174+G177+G185</f>
        <v>4595778.25</v>
      </c>
    </row>
    <row r="83" spans="1:7" x14ac:dyDescent="0.25">
      <c r="A83" s="34"/>
      <c r="B83" s="78">
        <v>321</v>
      </c>
      <c r="C83" s="78" t="s">
        <v>98</v>
      </c>
      <c r="D83" s="79">
        <f>D84+D90+D93+D96</f>
        <v>0</v>
      </c>
      <c r="E83" s="79">
        <f>E84+E90+E93+E96</f>
        <v>440172.59</v>
      </c>
      <c r="F83" s="79">
        <f>F84+F90+F93+F96</f>
        <v>440172.59</v>
      </c>
      <c r="G83" s="79">
        <f>G84+G90+G93+G96</f>
        <v>220860.63999999998</v>
      </c>
    </row>
    <row r="84" spans="1:7" x14ac:dyDescent="0.25">
      <c r="A84" s="34"/>
      <c r="B84" s="78">
        <v>3211</v>
      </c>
      <c r="C84" s="78" t="s">
        <v>100</v>
      </c>
      <c r="D84" s="79">
        <f>SUM(D85:D89)</f>
        <v>0</v>
      </c>
      <c r="E84" s="79">
        <f>SUM(E85:E89)</f>
        <v>32935.94</v>
      </c>
      <c r="F84" s="79">
        <f>SUM(F85:F89)</f>
        <v>32935.94</v>
      </c>
      <c r="G84" s="79">
        <f>SUM(G85:G89)</f>
        <v>1880.63</v>
      </c>
    </row>
    <row r="85" spans="1:7" x14ac:dyDescent="0.25">
      <c r="A85" s="34"/>
      <c r="B85" s="77">
        <v>32111</v>
      </c>
      <c r="C85" s="77" t="s">
        <v>387</v>
      </c>
      <c r="D85" s="75">
        <f>' PRIHODI I RASHODI-izvori'!E25+' PRIHODI I RASHODI-izvori'!E132+' PRIHODI I RASHODI-izvori'!E274+' PRIHODI I RASHODI-izvori'!E474+' PRIHODI I RASHODI-izvori'!E521+' PRIHODI I RASHODI-izvori'!E553+' PRIHODI I RASHODI-izvori'!E576</f>
        <v>0</v>
      </c>
      <c r="E85" s="75">
        <f>' PRIHODI I RASHODI-izvori'!F25+' PRIHODI I RASHODI-izvori'!F132+' PRIHODI I RASHODI-izvori'!F274+' PRIHODI I RASHODI-izvori'!F474+' PRIHODI I RASHODI-izvori'!F521+' PRIHODI I RASHODI-izvori'!F553+' PRIHODI I RASHODI-izvori'!F576</f>
        <v>19322.330000000002</v>
      </c>
      <c r="F85" s="75">
        <f>' PRIHODI I RASHODI-izvori'!G25+' PRIHODI I RASHODI-izvori'!G132+' PRIHODI I RASHODI-izvori'!G274+' PRIHODI I RASHODI-izvori'!G474+' PRIHODI I RASHODI-izvori'!G521+' PRIHODI I RASHODI-izvori'!G553+' PRIHODI I RASHODI-izvori'!G576</f>
        <v>19322.330000000002</v>
      </c>
      <c r="G85" s="75">
        <f>' PRIHODI I RASHODI-izvori'!H25+' PRIHODI I RASHODI-izvori'!H132+' PRIHODI I RASHODI-izvori'!H274+' PRIHODI I RASHODI-izvori'!H474+' PRIHODI I RASHODI-izvori'!H521+' PRIHODI I RASHODI-izvori'!H553+' PRIHODI I RASHODI-izvori'!H576</f>
        <v>0</v>
      </c>
    </row>
    <row r="86" spans="1:7" x14ac:dyDescent="0.25">
      <c r="A86" s="34"/>
      <c r="B86" s="77">
        <v>32113</v>
      </c>
      <c r="C86" s="77" t="s">
        <v>389</v>
      </c>
      <c r="D86" s="75">
        <f>' PRIHODI I RASHODI-izvori'!E133+' PRIHODI I RASHODI-izvori'!E275+' PRIHODI I RASHODI-izvori'!E475+' PRIHODI I RASHODI-izvori'!E554</f>
        <v>0</v>
      </c>
      <c r="E86" s="75">
        <f>' PRIHODI I RASHODI-izvori'!F133+' PRIHODI I RASHODI-izvori'!F275+' PRIHODI I RASHODI-izvori'!F475+' PRIHODI I RASHODI-izvori'!F554</f>
        <v>7600</v>
      </c>
      <c r="F86" s="75">
        <f>' PRIHODI I RASHODI-izvori'!G133+' PRIHODI I RASHODI-izvori'!G275+' PRIHODI I RASHODI-izvori'!G475+' PRIHODI I RASHODI-izvori'!G554</f>
        <v>7600</v>
      </c>
      <c r="G86" s="75">
        <f>' PRIHODI I RASHODI-izvori'!H133+' PRIHODI I RASHODI-izvori'!H275+' PRIHODI I RASHODI-izvori'!H475+' PRIHODI I RASHODI-izvori'!H554</f>
        <v>952.52</v>
      </c>
    </row>
    <row r="87" spans="1:7" x14ac:dyDescent="0.25">
      <c r="A87" s="34"/>
      <c r="B87" s="77">
        <v>32114</v>
      </c>
      <c r="C87" s="77" t="s">
        <v>714</v>
      </c>
      <c r="D87" s="75"/>
      <c r="E87" s="75">
        <f>' PRIHODI I RASHODI-izvori'!F276</f>
        <v>0</v>
      </c>
      <c r="F87" s="75">
        <f>' PRIHODI I RASHODI-izvori'!G276</f>
        <v>0</v>
      </c>
      <c r="G87" s="75">
        <f>' PRIHODI I RASHODI-izvori'!H276</f>
        <v>75.709999999999994</v>
      </c>
    </row>
    <row r="88" spans="1:7" x14ac:dyDescent="0.25">
      <c r="A88" s="34"/>
      <c r="B88" s="77">
        <v>32115</v>
      </c>
      <c r="C88" s="77" t="s">
        <v>390</v>
      </c>
      <c r="D88" s="75">
        <f>' PRIHODI I RASHODI-izvori'!E134+' PRIHODI I RASHODI-izvori'!E277+' PRIHODI I RASHODI-izvori'!E476+' PRIHODI I RASHODI-izvori'!E555+' PRIHODI I RASHODI-izvori'!E577</f>
        <v>0</v>
      </c>
      <c r="E88" s="75">
        <f>' PRIHODI I RASHODI-izvori'!F134+' PRIHODI I RASHODI-izvori'!F277+' PRIHODI I RASHODI-izvori'!F476+' PRIHODI I RASHODI-izvori'!F555+' PRIHODI I RASHODI-izvori'!F577</f>
        <v>4863.6100000000006</v>
      </c>
      <c r="F88" s="75">
        <f>' PRIHODI I RASHODI-izvori'!G134+' PRIHODI I RASHODI-izvori'!G277+' PRIHODI I RASHODI-izvori'!G476+' PRIHODI I RASHODI-izvori'!G555+' PRIHODI I RASHODI-izvori'!G577</f>
        <v>4863.6100000000006</v>
      </c>
      <c r="G88" s="75">
        <f>' PRIHODI I RASHODI-izvori'!H134+' PRIHODI I RASHODI-izvori'!H277+' PRIHODI I RASHODI-izvori'!H476+' PRIHODI I RASHODI-izvori'!H555+' PRIHODI I RASHODI-izvori'!H577</f>
        <v>33</v>
      </c>
    </row>
    <row r="89" spans="1:7" x14ac:dyDescent="0.25">
      <c r="A89" s="34"/>
      <c r="B89" s="77">
        <v>32119</v>
      </c>
      <c r="C89" s="77" t="s">
        <v>567</v>
      </c>
      <c r="D89" s="75">
        <f>' PRIHODI I RASHODI-izvori'!E26+' PRIHODI I RASHODI-izvori'!E135+' PRIHODI I RASHODI-izvori'!E278</f>
        <v>0</v>
      </c>
      <c r="E89" s="75">
        <f>' PRIHODI I RASHODI-izvori'!F26+' PRIHODI I RASHODI-izvori'!F135+' PRIHODI I RASHODI-izvori'!F278</f>
        <v>1150</v>
      </c>
      <c r="F89" s="75">
        <f>' PRIHODI I RASHODI-izvori'!G26+' PRIHODI I RASHODI-izvori'!G135+' PRIHODI I RASHODI-izvori'!G278</f>
        <v>1150</v>
      </c>
      <c r="G89" s="75">
        <f>' PRIHODI I RASHODI-izvori'!H26+' PRIHODI I RASHODI-izvori'!H135+' PRIHODI I RASHODI-izvori'!H278</f>
        <v>819.4</v>
      </c>
    </row>
    <row r="90" spans="1:7" x14ac:dyDescent="0.25">
      <c r="A90" s="34"/>
      <c r="B90" s="78">
        <v>3212</v>
      </c>
      <c r="C90" s="78" t="s">
        <v>388</v>
      </c>
      <c r="D90" s="79">
        <f>SUM(D91:D92)</f>
        <v>0</v>
      </c>
      <c r="E90" s="79">
        <f>SUM(E91:E92)</f>
        <v>383293.98000000004</v>
      </c>
      <c r="F90" s="79">
        <f>SUM(F91:F92)</f>
        <v>383293.98000000004</v>
      </c>
      <c r="G90" s="79">
        <f>SUM(G91:G92)</f>
        <v>206283.08</v>
      </c>
    </row>
    <row r="91" spans="1:7" x14ac:dyDescent="0.25">
      <c r="A91" s="34"/>
      <c r="B91" s="77">
        <v>32121</v>
      </c>
      <c r="C91" s="77" t="s">
        <v>278</v>
      </c>
      <c r="D91" s="75">
        <f>' PRIHODI I RASHODI-izvori'!E137+' PRIHODI I RASHODI-izvori'!E280+' PRIHODI I RASHODI-izvori'!E478+' PRIHODI I RASHODI-izvori'!E557</f>
        <v>0</v>
      </c>
      <c r="E91" s="75">
        <f>' PRIHODI I RASHODI-izvori'!F137+' PRIHODI I RASHODI-izvori'!F280+' PRIHODI I RASHODI-izvori'!F478+' PRIHODI I RASHODI-izvori'!F523+' PRIHODI I RASHODI-izvori'!F557</f>
        <v>379293.98000000004</v>
      </c>
      <c r="F91" s="75">
        <f>' PRIHODI I RASHODI-izvori'!G137+' PRIHODI I RASHODI-izvori'!G280+' PRIHODI I RASHODI-izvori'!G478+' PRIHODI I RASHODI-izvori'!G523+' PRIHODI I RASHODI-izvori'!G557</f>
        <v>379293.98000000004</v>
      </c>
      <c r="G91" s="75">
        <f>' PRIHODI I RASHODI-izvori'!H137+' PRIHODI I RASHODI-izvori'!H280+' PRIHODI I RASHODI-izvori'!H478+' PRIHODI I RASHODI-izvori'!H523+' PRIHODI I RASHODI-izvori'!H557</f>
        <v>206283.08</v>
      </c>
    </row>
    <row r="92" spans="1:7" x14ac:dyDescent="0.25">
      <c r="A92" s="34"/>
      <c r="B92" s="77">
        <v>32123</v>
      </c>
      <c r="C92" s="77" t="s">
        <v>606</v>
      </c>
      <c r="D92" s="75">
        <f>' PRIHODI I RASHODI-izvori'!E138</f>
        <v>0</v>
      </c>
      <c r="E92" s="75">
        <f>' PRIHODI I RASHODI-izvori'!F138</f>
        <v>4000</v>
      </c>
      <c r="F92" s="75">
        <f>' PRIHODI I RASHODI-izvori'!G138</f>
        <v>4000</v>
      </c>
      <c r="G92" s="75">
        <f>' PRIHODI I RASHODI-izvori'!H138</f>
        <v>0</v>
      </c>
    </row>
    <row r="93" spans="1:7" x14ac:dyDescent="0.25">
      <c r="A93" s="34"/>
      <c r="B93" s="78">
        <v>3213</v>
      </c>
      <c r="C93" s="78" t="s">
        <v>104</v>
      </c>
      <c r="D93" s="79">
        <f>SUM(D94:D95)</f>
        <v>0</v>
      </c>
      <c r="E93" s="79">
        <f>SUM(E94:E95)</f>
        <v>23742.67</v>
      </c>
      <c r="F93" s="79">
        <f>SUM(F94:F95)</f>
        <v>23742.67</v>
      </c>
      <c r="G93" s="79">
        <f>SUM(G94:G95)</f>
        <v>12696.93</v>
      </c>
    </row>
    <row r="94" spans="1:7" x14ac:dyDescent="0.25">
      <c r="A94" s="34"/>
      <c r="B94" s="77">
        <v>32131</v>
      </c>
      <c r="C94" s="77" t="s">
        <v>391</v>
      </c>
      <c r="D94" s="75">
        <f>' PRIHODI I RASHODI-izvori'!E28+' PRIHODI I RASHODI-izvori'!E140+' PRIHODI I RASHODI-izvori'!E282+' PRIHODI I RASHODI-izvori'!E525+' PRIHODI I RASHODI-izvori'!E579</f>
        <v>0</v>
      </c>
      <c r="E94" s="75">
        <f>' PRIHODI I RASHODI-izvori'!F28+' PRIHODI I RASHODI-izvori'!F140+' PRIHODI I RASHODI-izvori'!F282+' PRIHODI I RASHODI-izvori'!F525+' PRIHODI I RASHODI-izvori'!F579</f>
        <v>13100</v>
      </c>
      <c r="F94" s="75">
        <f>' PRIHODI I RASHODI-izvori'!G28+' PRIHODI I RASHODI-izvori'!G140+' PRIHODI I RASHODI-izvori'!G282+' PRIHODI I RASHODI-izvori'!G525+' PRIHODI I RASHODI-izvori'!G579</f>
        <v>13100</v>
      </c>
      <c r="G94" s="75">
        <f>' PRIHODI I RASHODI-izvori'!H28+' PRIHODI I RASHODI-izvori'!H140+' PRIHODI I RASHODI-izvori'!H282+' PRIHODI I RASHODI-izvori'!H525+' PRIHODI I RASHODI-izvori'!H579</f>
        <v>11862.93</v>
      </c>
    </row>
    <row r="95" spans="1:7" x14ac:dyDescent="0.25">
      <c r="A95" s="34"/>
      <c r="B95" s="77">
        <v>32132</v>
      </c>
      <c r="C95" s="77" t="s">
        <v>392</v>
      </c>
      <c r="D95" s="75">
        <f>' PRIHODI I RASHODI-izvori'!E141+' PRIHODI I RASHODI-izvori'!E283+' PRIHODI I RASHODI-izvori'!E480+' PRIHODI I RASHODI-izvori'!E559</f>
        <v>0</v>
      </c>
      <c r="E95" s="75">
        <f>' PRIHODI I RASHODI-izvori'!F141+' PRIHODI I RASHODI-izvori'!F283+' PRIHODI I RASHODI-izvori'!F480+' PRIHODI I RASHODI-izvori'!F559</f>
        <v>10642.67</v>
      </c>
      <c r="F95" s="75">
        <f>' PRIHODI I RASHODI-izvori'!G141+' PRIHODI I RASHODI-izvori'!G283+' PRIHODI I RASHODI-izvori'!G480+' PRIHODI I RASHODI-izvori'!G559</f>
        <v>10642.67</v>
      </c>
      <c r="G95" s="75">
        <f>' PRIHODI I RASHODI-izvori'!H141+' PRIHODI I RASHODI-izvori'!H283+' PRIHODI I RASHODI-izvori'!H480+' PRIHODI I RASHODI-izvori'!H559</f>
        <v>834</v>
      </c>
    </row>
    <row r="96" spans="1:7" x14ac:dyDescent="0.25">
      <c r="A96" s="34"/>
      <c r="B96" s="78">
        <v>3214</v>
      </c>
      <c r="C96" s="78" t="s">
        <v>106</v>
      </c>
      <c r="D96" s="79">
        <f>D97</f>
        <v>0</v>
      </c>
      <c r="E96" s="79">
        <f>E97</f>
        <v>200</v>
      </c>
      <c r="F96" s="79">
        <f>F97</f>
        <v>200</v>
      </c>
      <c r="G96" s="79">
        <f>G97</f>
        <v>0</v>
      </c>
    </row>
    <row r="97" spans="1:7" x14ac:dyDescent="0.25">
      <c r="A97" s="34"/>
      <c r="B97" s="77">
        <v>32141</v>
      </c>
      <c r="C97" s="77" t="s">
        <v>393</v>
      </c>
      <c r="D97" s="75">
        <f>' PRIHODI I RASHODI-izvori'!E285</f>
        <v>0</v>
      </c>
      <c r="E97" s="75">
        <f>' PRIHODI I RASHODI-izvori'!F285</f>
        <v>200</v>
      </c>
      <c r="F97" s="75">
        <f>' PRIHODI I RASHODI-izvori'!G285</f>
        <v>200</v>
      </c>
      <c r="G97" s="75">
        <f>' PRIHODI I RASHODI-izvori'!H285</f>
        <v>0</v>
      </c>
    </row>
    <row r="98" spans="1:7" x14ac:dyDescent="0.25">
      <c r="A98" s="34"/>
      <c r="B98" s="78">
        <v>322</v>
      </c>
      <c r="C98" s="78" t="s">
        <v>108</v>
      </c>
      <c r="D98" s="79">
        <f>D99+D106+D113+D118+D123+D126</f>
        <v>0</v>
      </c>
      <c r="E98" s="79">
        <f>E99+E106+E113+E118+E123+E126</f>
        <v>3476735.4899999998</v>
      </c>
      <c r="F98" s="79">
        <f>F99+F106+F113+F118+F123+F126</f>
        <v>3487043.3899999997</v>
      </c>
      <c r="G98" s="79">
        <f>G99+G106+G113+G118+G123+G126</f>
        <v>289192.57</v>
      </c>
    </row>
    <row r="99" spans="1:7" x14ac:dyDescent="0.25">
      <c r="A99" s="34"/>
      <c r="B99" s="78">
        <v>3221</v>
      </c>
      <c r="C99" s="78" t="s">
        <v>110</v>
      </c>
      <c r="D99" s="79">
        <f>SUM(D100:D105)</f>
        <v>0</v>
      </c>
      <c r="E99" s="79">
        <f>SUM(E100:E105)</f>
        <v>138033.03</v>
      </c>
      <c r="F99" s="79">
        <f>SUM(F100:F105)</f>
        <v>138033.03</v>
      </c>
      <c r="G99" s="79">
        <f>SUM(G100:G105)</f>
        <v>61078.600000000006</v>
      </c>
    </row>
    <row r="100" spans="1:7" x14ac:dyDescent="0.25">
      <c r="A100" s="34"/>
      <c r="B100" s="77">
        <v>32211</v>
      </c>
      <c r="C100" s="77" t="s">
        <v>394</v>
      </c>
      <c r="D100" s="75">
        <f>' PRIHODI I RASHODI-izvori'!E288+' PRIHODI I RASHODI-izvori'!E145+' PRIHODI I RASHODI-izvori'!E31+' PRIHODI I RASHODI-izvori'!E483</f>
        <v>0</v>
      </c>
      <c r="E100" s="75">
        <f>' PRIHODI I RASHODI-izvori'!F288+' PRIHODI I RASHODI-izvori'!F145+' PRIHODI I RASHODI-izvori'!F31+' PRIHODI I RASHODI-izvori'!F483</f>
        <v>49833.03</v>
      </c>
      <c r="F100" s="75">
        <f>' PRIHODI I RASHODI-izvori'!G288+' PRIHODI I RASHODI-izvori'!G145+' PRIHODI I RASHODI-izvori'!G31+' PRIHODI I RASHODI-izvori'!G483</f>
        <v>49833.03</v>
      </c>
      <c r="G100" s="75">
        <f>' PRIHODI I RASHODI-izvori'!H288+' PRIHODI I RASHODI-izvori'!H145+' PRIHODI I RASHODI-izvori'!H31+' PRIHODI I RASHODI-izvori'!H483</f>
        <v>32590.380000000005</v>
      </c>
    </row>
    <row r="101" spans="1:7" x14ac:dyDescent="0.25">
      <c r="A101" s="34"/>
      <c r="B101" s="77">
        <v>32212</v>
      </c>
      <c r="C101" s="77" t="s">
        <v>395</v>
      </c>
      <c r="D101" s="75">
        <f>' PRIHODI I RASHODI-izvori'!E289</f>
        <v>0</v>
      </c>
      <c r="E101" s="75">
        <f>' PRIHODI I RASHODI-izvori'!F289</f>
        <v>1500</v>
      </c>
      <c r="F101" s="75">
        <f>' PRIHODI I RASHODI-izvori'!G289</f>
        <v>1500</v>
      </c>
      <c r="G101" s="75">
        <f>' PRIHODI I RASHODI-izvori'!H289</f>
        <v>867.58</v>
      </c>
    </row>
    <row r="102" spans="1:7" x14ac:dyDescent="0.25">
      <c r="A102" s="34"/>
      <c r="B102" s="77">
        <v>32214</v>
      </c>
      <c r="C102" s="77" t="s">
        <v>396</v>
      </c>
      <c r="D102" s="75">
        <f>' PRIHODI I RASHODI-izvori'!E290+' PRIHODI I RASHODI-izvori'!E32</f>
        <v>0</v>
      </c>
      <c r="E102" s="75">
        <f>' PRIHODI I RASHODI-izvori'!F290+' PRIHODI I RASHODI-izvori'!F32</f>
        <v>58500</v>
      </c>
      <c r="F102" s="75">
        <f>' PRIHODI I RASHODI-izvori'!G290+' PRIHODI I RASHODI-izvori'!G32</f>
        <v>58500</v>
      </c>
      <c r="G102" s="75">
        <f>' PRIHODI I RASHODI-izvori'!H290+' PRIHODI I RASHODI-izvori'!H32</f>
        <v>13921.35</v>
      </c>
    </row>
    <row r="103" spans="1:7" x14ac:dyDescent="0.25">
      <c r="A103" s="34"/>
      <c r="B103" s="77">
        <v>32215</v>
      </c>
      <c r="C103" s="77" t="s">
        <v>397</v>
      </c>
      <c r="D103" s="75">
        <f>' PRIHODI I RASHODI-izvori'!E291</f>
        <v>0</v>
      </c>
      <c r="E103" s="75">
        <f>' PRIHODI I RASHODI-izvori'!F291</f>
        <v>500</v>
      </c>
      <c r="F103" s="75">
        <f>' PRIHODI I RASHODI-izvori'!G291</f>
        <v>500</v>
      </c>
      <c r="G103" s="75">
        <f>' PRIHODI I RASHODI-izvori'!H291</f>
        <v>0</v>
      </c>
    </row>
    <row r="104" spans="1:7" x14ac:dyDescent="0.25">
      <c r="A104" s="34"/>
      <c r="B104" s="77">
        <v>32216</v>
      </c>
      <c r="C104" s="52" t="s">
        <v>569</v>
      </c>
      <c r="D104" s="75">
        <f>' PRIHODI I RASHODI-izvori'!E292</f>
        <v>0</v>
      </c>
      <c r="E104" s="75">
        <f>' PRIHODI I RASHODI-izvori'!F292</f>
        <v>25000</v>
      </c>
      <c r="F104" s="75">
        <f>' PRIHODI I RASHODI-izvori'!G292</f>
        <v>25000</v>
      </c>
      <c r="G104" s="75">
        <f>' PRIHODI I RASHODI-izvori'!H292</f>
        <v>13699.29</v>
      </c>
    </row>
    <row r="105" spans="1:7" x14ac:dyDescent="0.25">
      <c r="A105" s="34"/>
      <c r="B105" s="77">
        <v>32219</v>
      </c>
      <c r="C105" s="77" t="s">
        <v>398</v>
      </c>
      <c r="D105" s="75">
        <f>' PRIHODI I RASHODI-izvori'!E293+' PRIHODI I RASHODI-izvori'!E484</f>
        <v>0</v>
      </c>
      <c r="E105" s="75">
        <f>' PRIHODI I RASHODI-izvori'!F293+' PRIHODI I RASHODI-izvori'!F484</f>
        <v>2700</v>
      </c>
      <c r="F105" s="75">
        <f>' PRIHODI I RASHODI-izvori'!G293+' PRIHODI I RASHODI-izvori'!G484</f>
        <v>2700</v>
      </c>
      <c r="G105" s="75">
        <f>' PRIHODI I RASHODI-izvori'!H293+' PRIHODI I RASHODI-izvori'!H484</f>
        <v>0</v>
      </c>
    </row>
    <row r="106" spans="1:7" x14ac:dyDescent="0.25">
      <c r="A106" s="34"/>
      <c r="B106" s="78">
        <v>3222</v>
      </c>
      <c r="C106" s="78" t="s">
        <v>112</v>
      </c>
      <c r="D106" s="79">
        <f>SUM(D107:D112)</f>
        <v>0</v>
      </c>
      <c r="E106" s="79">
        <f>SUM(E107:E112)</f>
        <v>2956455</v>
      </c>
      <c r="F106" s="79">
        <f>SUM(F107:F112)</f>
        <v>2956455</v>
      </c>
      <c r="G106" s="79">
        <f>SUM(G107:G112)</f>
        <v>4788.8900000000003</v>
      </c>
    </row>
    <row r="107" spans="1:7" hidden="1" x14ac:dyDescent="0.25">
      <c r="A107" s="34"/>
      <c r="B107" s="77">
        <v>32221</v>
      </c>
      <c r="C107" s="77" t="s">
        <v>399</v>
      </c>
      <c r="D107" s="75">
        <f>' PRIHODI I RASHODI-izvori'!E295+' PRIHODI I RASHODI-izvori'!E147+' PRIHODI I RASHODI-izvori'!E34</f>
        <v>0</v>
      </c>
      <c r="E107" s="75">
        <f>' PRIHODI I RASHODI-izvori'!F295+' PRIHODI I RASHODI-izvori'!F147+' PRIHODI I RASHODI-izvori'!F34</f>
        <v>0</v>
      </c>
      <c r="F107" s="75">
        <f>' PRIHODI I RASHODI-izvori'!G295+' PRIHODI I RASHODI-izvori'!G147+' PRIHODI I RASHODI-izvori'!G34</f>
        <v>0</v>
      </c>
      <c r="G107" s="75">
        <f>' PRIHODI I RASHODI-izvori'!H295+' PRIHODI I RASHODI-izvori'!H147+' PRIHODI I RASHODI-izvori'!H34</f>
        <v>0</v>
      </c>
    </row>
    <row r="108" spans="1:7" hidden="1" x14ac:dyDescent="0.25">
      <c r="A108" s="34"/>
      <c r="B108" s="77">
        <v>32222</v>
      </c>
      <c r="C108" s="77" t="s">
        <v>701</v>
      </c>
      <c r="D108" s="75">
        <f>' PRIHODI I RASHODI-izvori'!E296</f>
        <v>0</v>
      </c>
      <c r="E108" s="75">
        <f>' PRIHODI I RASHODI-izvori'!F296</f>
        <v>0</v>
      </c>
      <c r="F108" s="75">
        <f>' PRIHODI I RASHODI-izvori'!G296</f>
        <v>0</v>
      </c>
      <c r="G108" s="75">
        <f>' PRIHODI I RASHODI-izvori'!H296</f>
        <v>0</v>
      </c>
    </row>
    <row r="109" spans="1:7" x14ac:dyDescent="0.25">
      <c r="A109" s="34"/>
      <c r="B109" s="77">
        <v>32224</v>
      </c>
      <c r="C109" s="77" t="s">
        <v>572</v>
      </c>
      <c r="D109" s="75">
        <f>' PRIHODI I RASHODI-izvori'!E297</f>
        <v>0</v>
      </c>
      <c r="E109" s="75">
        <f>' PRIHODI I RASHODI-izvori'!F297</f>
        <v>12000</v>
      </c>
      <c r="F109" s="75">
        <f>' PRIHODI I RASHODI-izvori'!G297</f>
        <v>12000</v>
      </c>
      <c r="G109" s="75">
        <f>' PRIHODI I RASHODI-izvori'!H297</f>
        <v>4648.97</v>
      </c>
    </row>
    <row r="110" spans="1:7" x14ac:dyDescent="0.25">
      <c r="A110" s="34"/>
      <c r="B110" s="77">
        <v>32225</v>
      </c>
      <c r="C110" s="77" t="s">
        <v>573</v>
      </c>
      <c r="D110" s="75">
        <f>' PRIHODI I RASHODI-izvori'!E35+' PRIHODI I RASHODI-izvori'!E298</f>
        <v>0</v>
      </c>
      <c r="E110" s="75">
        <f>' PRIHODI I RASHODI-izvori'!F35+' PRIHODI I RASHODI-izvori'!F298</f>
        <v>2944455</v>
      </c>
      <c r="F110" s="75">
        <f>' PRIHODI I RASHODI-izvori'!G35+' PRIHODI I RASHODI-izvori'!G298</f>
        <v>2944455</v>
      </c>
      <c r="G110" s="75">
        <f>' PRIHODI I RASHODI-izvori'!H35+' PRIHODI I RASHODI-izvori'!H298</f>
        <v>0</v>
      </c>
    </row>
    <row r="111" spans="1:7" hidden="1" x14ac:dyDescent="0.25">
      <c r="A111" s="34"/>
      <c r="B111" s="77">
        <v>32226</v>
      </c>
      <c r="C111" s="77" t="s">
        <v>400</v>
      </c>
      <c r="D111" s="75">
        <f>' PRIHODI I RASHODI-izvori'!E299+' PRIHODI I RASHODI-izvori'!E148</f>
        <v>0</v>
      </c>
      <c r="E111" s="75">
        <f>' PRIHODI I RASHODI-izvori'!F299+' PRIHODI I RASHODI-izvori'!F148</f>
        <v>0</v>
      </c>
      <c r="F111" s="75">
        <f>' PRIHODI I RASHODI-izvori'!G299+' PRIHODI I RASHODI-izvori'!G148</f>
        <v>0</v>
      </c>
      <c r="G111" s="75">
        <f>' PRIHODI I RASHODI-izvori'!H299+' PRIHODI I RASHODI-izvori'!H148</f>
        <v>0</v>
      </c>
    </row>
    <row r="112" spans="1:7" x14ac:dyDescent="0.25">
      <c r="A112" s="34"/>
      <c r="B112" s="77">
        <v>32229</v>
      </c>
      <c r="C112" s="77" t="s">
        <v>401</v>
      </c>
      <c r="D112" s="75">
        <f>' PRIHODI I RASHODI-izvori'!E300</f>
        <v>0</v>
      </c>
      <c r="E112" s="75">
        <f>' PRIHODI I RASHODI-izvori'!F300</f>
        <v>0</v>
      </c>
      <c r="F112" s="75">
        <f>' PRIHODI I RASHODI-izvori'!G300</f>
        <v>0</v>
      </c>
      <c r="G112" s="75">
        <f>' PRIHODI I RASHODI-izvori'!H300</f>
        <v>139.91999999999999</v>
      </c>
    </row>
    <row r="113" spans="1:7" x14ac:dyDescent="0.25">
      <c r="A113" s="34"/>
      <c r="B113" s="78">
        <v>3223</v>
      </c>
      <c r="C113" s="78" t="s">
        <v>114</v>
      </c>
      <c r="D113" s="79">
        <f>SUM(D114:D117)</f>
        <v>0</v>
      </c>
      <c r="E113" s="79">
        <f>SUM(E114:E117)</f>
        <v>340505.36</v>
      </c>
      <c r="F113" s="79">
        <f>SUM(F114:F117)</f>
        <v>340505.36</v>
      </c>
      <c r="G113" s="79">
        <f>SUM(G114:G117)</f>
        <v>177388.41999999998</v>
      </c>
    </row>
    <row r="114" spans="1:7" x14ac:dyDescent="0.25">
      <c r="A114" s="34"/>
      <c r="B114" s="77">
        <v>32231</v>
      </c>
      <c r="C114" s="77" t="s">
        <v>403</v>
      </c>
      <c r="D114" s="75">
        <f>' PRIHODI I RASHODI-izvori'!E302+' PRIHODI I RASHODI-izvori'!E37</f>
        <v>0</v>
      </c>
      <c r="E114" s="75">
        <f>' PRIHODI I RASHODI-izvori'!F302+' PRIHODI I RASHODI-izvori'!F37</f>
        <v>142000</v>
      </c>
      <c r="F114" s="75">
        <f>' PRIHODI I RASHODI-izvori'!G302+' PRIHODI I RASHODI-izvori'!G37</f>
        <v>142000</v>
      </c>
      <c r="G114" s="75">
        <f>' PRIHODI I RASHODI-izvori'!H302+' PRIHODI I RASHODI-izvori'!H37</f>
        <v>55567.59</v>
      </c>
    </row>
    <row r="115" spans="1:7" x14ac:dyDescent="0.25">
      <c r="A115" s="34"/>
      <c r="B115" s="77">
        <v>32232</v>
      </c>
      <c r="C115" s="77" t="s">
        <v>404</v>
      </c>
      <c r="D115" s="75">
        <f>' PRIHODI I RASHODI-izvori'!E303</f>
        <v>0</v>
      </c>
      <c r="E115" s="75">
        <f>' PRIHODI I RASHODI-izvori'!F303</f>
        <v>2200</v>
      </c>
      <c r="F115" s="75">
        <f>' PRIHODI I RASHODI-izvori'!G303</f>
        <v>2200</v>
      </c>
      <c r="G115" s="75">
        <f>' PRIHODI I RASHODI-izvori'!H303</f>
        <v>0</v>
      </c>
    </row>
    <row r="116" spans="1:7" x14ac:dyDescent="0.25">
      <c r="A116" s="34"/>
      <c r="B116" s="77">
        <v>32233</v>
      </c>
      <c r="C116" s="77" t="s">
        <v>405</v>
      </c>
      <c r="D116" s="75">
        <f>' PRIHODI I RASHODI-izvori'!E304+' PRIHODI I RASHODI-izvori'!E150+' PRIHODI I RASHODI-izvori'!E38</f>
        <v>0</v>
      </c>
      <c r="E116" s="75">
        <f>' PRIHODI I RASHODI-izvori'!F304+' PRIHODI I RASHODI-izvori'!F150+' PRIHODI I RASHODI-izvori'!F38</f>
        <v>148500</v>
      </c>
      <c r="F116" s="75">
        <f>' PRIHODI I RASHODI-izvori'!G304+' PRIHODI I RASHODI-izvori'!G150+' PRIHODI I RASHODI-izvori'!G38</f>
        <v>148500</v>
      </c>
      <c r="G116" s="75">
        <f>' PRIHODI I RASHODI-izvori'!H304+' PRIHODI I RASHODI-izvori'!H150+' PRIHODI I RASHODI-izvori'!H38</f>
        <v>95303.28</v>
      </c>
    </row>
    <row r="117" spans="1:7" x14ac:dyDescent="0.25">
      <c r="A117" s="34"/>
      <c r="B117" s="77">
        <v>32234</v>
      </c>
      <c r="C117" s="77" t="s">
        <v>402</v>
      </c>
      <c r="D117" s="75">
        <f>' PRIHODI I RASHODI-izvori'!E39+' PRIHODI I RASHODI-izvori'!E151+' PRIHODI I RASHODI-izvori'!E305+' PRIHODI I RASHODI-izvori'!E487</f>
        <v>0</v>
      </c>
      <c r="E117" s="75">
        <f>' PRIHODI I RASHODI-izvori'!F39+' PRIHODI I RASHODI-izvori'!F151+' PRIHODI I RASHODI-izvori'!F305+' PRIHODI I RASHODI-izvori'!F487</f>
        <v>47805.36</v>
      </c>
      <c r="F117" s="75">
        <f>' PRIHODI I RASHODI-izvori'!G39+' PRIHODI I RASHODI-izvori'!G151+' PRIHODI I RASHODI-izvori'!G305+' PRIHODI I RASHODI-izvori'!G487</f>
        <v>47805.36</v>
      </c>
      <c r="G117" s="75">
        <f>' PRIHODI I RASHODI-izvori'!H39+' PRIHODI I RASHODI-izvori'!H151+' PRIHODI I RASHODI-izvori'!H305+' PRIHODI I RASHODI-izvori'!H487</f>
        <v>26517.55</v>
      </c>
    </row>
    <row r="118" spans="1:7" x14ac:dyDescent="0.25">
      <c r="A118" s="34"/>
      <c r="B118" s="78">
        <v>3224</v>
      </c>
      <c r="C118" s="78" t="s">
        <v>279</v>
      </c>
      <c r="D118" s="79">
        <f>SUM(D119:D122)</f>
        <v>0</v>
      </c>
      <c r="E118" s="79">
        <f>SUM(E119:E122)</f>
        <v>19742.099999999999</v>
      </c>
      <c r="F118" s="79">
        <f>SUM(F119:F122)</f>
        <v>30050</v>
      </c>
      <c r="G118" s="79">
        <f>SUM(G119:G122)</f>
        <v>4771.38</v>
      </c>
    </row>
    <row r="119" spans="1:7" x14ac:dyDescent="0.25">
      <c r="A119" s="34"/>
      <c r="B119" s="77">
        <v>32241</v>
      </c>
      <c r="C119" s="77" t="s">
        <v>406</v>
      </c>
      <c r="D119" s="75">
        <f>' PRIHODI I RASHODI-izvori'!E41+' PRIHODI I RASHODI-izvori'!E307+' PRIHODI I RASHODI-izvori'!E582</f>
        <v>0</v>
      </c>
      <c r="E119" s="75">
        <f>' PRIHODI I RASHODI-izvori'!F41+' PRIHODI I RASHODI-izvori'!F307+' PRIHODI I RASHODI-izvori'!F582</f>
        <v>7192.1</v>
      </c>
      <c r="F119" s="75">
        <f>' PRIHODI I RASHODI-izvori'!G41+' PRIHODI I RASHODI-izvori'!G307+' PRIHODI I RASHODI-izvori'!G582</f>
        <v>17500</v>
      </c>
      <c r="G119" s="75">
        <f>' PRIHODI I RASHODI-izvori'!H41+' PRIHODI I RASHODI-izvori'!H307+' PRIHODI I RASHODI-izvori'!H582</f>
        <v>1543.81</v>
      </c>
    </row>
    <row r="120" spans="1:7" x14ac:dyDescent="0.25">
      <c r="A120" s="34"/>
      <c r="B120" s="77">
        <v>32242</v>
      </c>
      <c r="C120" s="77" t="s">
        <v>408</v>
      </c>
      <c r="D120" s="75">
        <f>' PRIHODI I RASHODI-izvori'!E308+' PRIHODI I RASHODI-izvori'!E42</f>
        <v>0</v>
      </c>
      <c r="E120" s="75">
        <f>' PRIHODI I RASHODI-izvori'!F308+' PRIHODI I RASHODI-izvori'!F42</f>
        <v>2750</v>
      </c>
      <c r="F120" s="75">
        <f>' PRIHODI I RASHODI-izvori'!G308+' PRIHODI I RASHODI-izvori'!G42</f>
        <v>2750</v>
      </c>
      <c r="G120" s="75">
        <f>' PRIHODI I RASHODI-izvori'!H308+' PRIHODI I RASHODI-izvori'!H42</f>
        <v>1488.57</v>
      </c>
    </row>
    <row r="121" spans="1:7" x14ac:dyDescent="0.25">
      <c r="A121" s="34"/>
      <c r="B121" s="77">
        <v>32243</v>
      </c>
      <c r="C121" s="77" t="s">
        <v>407</v>
      </c>
      <c r="D121" s="75">
        <f>' PRIHODI I RASHODI-izvori'!E309</f>
        <v>0</v>
      </c>
      <c r="E121" s="75">
        <f>' PRIHODI I RASHODI-izvori'!F309</f>
        <v>6500</v>
      </c>
      <c r="F121" s="75">
        <f>' PRIHODI I RASHODI-izvori'!G309</f>
        <v>6500</v>
      </c>
      <c r="G121" s="75">
        <f>' PRIHODI I RASHODI-izvori'!H309</f>
        <v>406.41</v>
      </c>
    </row>
    <row r="122" spans="1:7" x14ac:dyDescent="0.25">
      <c r="A122" s="34"/>
      <c r="B122" s="77">
        <v>32244</v>
      </c>
      <c r="C122" s="77" t="s">
        <v>409</v>
      </c>
      <c r="D122" s="75">
        <f>' PRIHODI I RASHODI-izvori'!E310+' PRIHODI I RASHODI-izvori'!E43</f>
        <v>0</v>
      </c>
      <c r="E122" s="75">
        <f>' PRIHODI I RASHODI-izvori'!F310+' PRIHODI I RASHODI-izvori'!F43</f>
        <v>3300</v>
      </c>
      <c r="F122" s="75">
        <f>' PRIHODI I RASHODI-izvori'!G310+' PRIHODI I RASHODI-izvori'!G43</f>
        <v>3300</v>
      </c>
      <c r="G122" s="75">
        <f>' PRIHODI I RASHODI-izvori'!H310+' PRIHODI I RASHODI-izvori'!H43</f>
        <v>1332.59</v>
      </c>
    </row>
    <row r="123" spans="1:7" x14ac:dyDescent="0.25">
      <c r="A123" s="34"/>
      <c r="B123" s="78">
        <v>3225</v>
      </c>
      <c r="C123" s="78" t="s">
        <v>118</v>
      </c>
      <c r="D123" s="79">
        <f>SUM(D124:D125)</f>
        <v>0</v>
      </c>
      <c r="E123" s="79">
        <f>SUM(E124:E125)</f>
        <v>16500</v>
      </c>
      <c r="F123" s="79">
        <f>SUM(F124:F125)</f>
        <v>16500</v>
      </c>
      <c r="G123" s="79">
        <f>SUM(G124:G125)</f>
        <v>35917.32</v>
      </c>
    </row>
    <row r="124" spans="1:7" x14ac:dyDescent="0.25">
      <c r="A124" s="34"/>
      <c r="B124" s="77">
        <v>32251</v>
      </c>
      <c r="C124" s="77" t="s">
        <v>118</v>
      </c>
      <c r="D124" s="75">
        <f>' PRIHODI I RASHODI-izvori'!E312+' PRIHODI I RASHODI-izvori'!E155</f>
        <v>0</v>
      </c>
      <c r="E124" s="75">
        <f>' PRIHODI I RASHODI-izvori'!F312+' PRIHODI I RASHODI-izvori'!F155</f>
        <v>13000</v>
      </c>
      <c r="F124" s="75">
        <f>' PRIHODI I RASHODI-izvori'!G312+' PRIHODI I RASHODI-izvori'!G155</f>
        <v>13000</v>
      </c>
      <c r="G124" s="75">
        <f>' PRIHODI I RASHODI-izvori'!H312+' PRIHODI I RASHODI-izvori'!H155</f>
        <v>35797.82</v>
      </c>
    </row>
    <row r="125" spans="1:7" x14ac:dyDescent="0.25">
      <c r="A125" s="34"/>
      <c r="B125" s="77">
        <v>32252</v>
      </c>
      <c r="C125" s="77" t="s">
        <v>576</v>
      </c>
      <c r="D125" s="75">
        <f>' PRIHODI I RASHODI-izvori'!E313+' PRIHODI I RASHODI-izvori'!E156</f>
        <v>0</v>
      </c>
      <c r="E125" s="75">
        <f>' PRIHODI I RASHODI-izvori'!F313+' PRIHODI I RASHODI-izvori'!F156</f>
        <v>3500</v>
      </c>
      <c r="F125" s="75">
        <f>' PRIHODI I RASHODI-izvori'!G313+' PRIHODI I RASHODI-izvori'!G156</f>
        <v>3500</v>
      </c>
      <c r="G125" s="75">
        <f>' PRIHODI I RASHODI-izvori'!H313+' PRIHODI I RASHODI-izvori'!H156</f>
        <v>119.5</v>
      </c>
    </row>
    <row r="126" spans="1:7" x14ac:dyDescent="0.25">
      <c r="A126" s="34"/>
      <c r="B126" s="78">
        <v>3227</v>
      </c>
      <c r="C126" s="78" t="s">
        <v>120</v>
      </c>
      <c r="D126" s="79">
        <f>SUM(D127)</f>
        <v>0</v>
      </c>
      <c r="E126" s="79">
        <f>SUM(E127)</f>
        <v>5500</v>
      </c>
      <c r="F126" s="79">
        <f>SUM(F127)</f>
        <v>5500</v>
      </c>
      <c r="G126" s="79">
        <f>SUM(G127)</f>
        <v>5247.96</v>
      </c>
    </row>
    <row r="127" spans="1:7" x14ac:dyDescent="0.25">
      <c r="A127" s="34"/>
      <c r="B127" s="77">
        <v>32271</v>
      </c>
      <c r="C127" s="77" t="s">
        <v>120</v>
      </c>
      <c r="D127" s="75">
        <f>' PRIHODI I RASHODI-izvori'!E315</f>
        <v>0</v>
      </c>
      <c r="E127" s="75">
        <f>' PRIHODI I RASHODI-izvori'!F315</f>
        <v>5500</v>
      </c>
      <c r="F127" s="75">
        <f>' PRIHODI I RASHODI-izvori'!G315</f>
        <v>5500</v>
      </c>
      <c r="G127" s="75">
        <f>' PRIHODI I RASHODI-izvori'!H315</f>
        <v>5247.96</v>
      </c>
    </row>
    <row r="128" spans="1:7" x14ac:dyDescent="0.25">
      <c r="A128" s="34"/>
      <c r="B128" s="78">
        <v>323</v>
      </c>
      <c r="C128" s="78" t="s">
        <v>122</v>
      </c>
      <c r="D128" s="79">
        <f>D129+D133+D138+D143+D152+D156+D161+D166+D169</f>
        <v>0</v>
      </c>
      <c r="E128" s="79">
        <f>E129+E133+E138+E143+E152+E156+E161+E166+E169</f>
        <v>1526585.1699999997</v>
      </c>
      <c r="F128" s="79">
        <f>F129+F133+F138+F143+F152+F156+F161+F166+F169</f>
        <v>1639152.26</v>
      </c>
      <c r="G128" s="79">
        <f>G129+G133+G138+G143+G152+G156+G161+G166+G169</f>
        <v>585296.7899999998</v>
      </c>
    </row>
    <row r="129" spans="1:7" x14ac:dyDescent="0.25">
      <c r="A129" s="34"/>
      <c r="B129" s="78">
        <v>3231</v>
      </c>
      <c r="C129" s="78" t="s">
        <v>280</v>
      </c>
      <c r="D129" s="79">
        <f>SUM(D130:D132)</f>
        <v>0</v>
      </c>
      <c r="E129" s="79">
        <f>SUM(E130:E132)</f>
        <v>83850</v>
      </c>
      <c r="F129" s="79">
        <f>SUM(F130:F132)</f>
        <v>83850</v>
      </c>
      <c r="G129" s="79">
        <f>SUM(G130:G132)</f>
        <v>41378.609999999993</v>
      </c>
    </row>
    <row r="130" spans="1:7" x14ac:dyDescent="0.25">
      <c r="A130" s="34"/>
      <c r="B130" s="77">
        <v>32311</v>
      </c>
      <c r="C130" s="77" t="s">
        <v>410</v>
      </c>
      <c r="D130" s="75">
        <f>' PRIHODI I RASHODI-izvori'!E161+' PRIHODI I RASHODI-izvori'!E318</f>
        <v>0</v>
      </c>
      <c r="E130" s="75">
        <f>' PRIHODI I RASHODI-izvori'!F161+' PRIHODI I RASHODI-izvori'!F318</f>
        <v>73000</v>
      </c>
      <c r="F130" s="75">
        <f>' PRIHODI I RASHODI-izvori'!G161+' PRIHODI I RASHODI-izvori'!G318</f>
        <v>73000</v>
      </c>
      <c r="G130" s="75">
        <f>' PRIHODI I RASHODI-izvori'!H161+' PRIHODI I RASHODI-izvori'!H318</f>
        <v>39554.729999999996</v>
      </c>
    </row>
    <row r="131" spans="1:7" x14ac:dyDescent="0.25">
      <c r="A131" s="34"/>
      <c r="B131" s="95">
        <v>32313</v>
      </c>
      <c r="C131" s="95" t="s">
        <v>411</v>
      </c>
      <c r="D131" s="75">
        <f>' PRIHODI I RASHODI-izvori'!E319+' PRIHODI I RASHODI-izvori'!E162</f>
        <v>0</v>
      </c>
      <c r="E131" s="75">
        <f>' PRIHODI I RASHODI-izvori'!F319+' PRIHODI I RASHODI-izvori'!F162</f>
        <v>5000</v>
      </c>
      <c r="F131" s="75">
        <f>' PRIHODI I RASHODI-izvori'!G319+' PRIHODI I RASHODI-izvori'!G162</f>
        <v>5000</v>
      </c>
      <c r="G131" s="75">
        <f>' PRIHODI I RASHODI-izvori'!H319+' PRIHODI I RASHODI-izvori'!H162</f>
        <v>1233.8800000000001</v>
      </c>
    </row>
    <row r="132" spans="1:7" x14ac:dyDescent="0.25">
      <c r="A132" s="34"/>
      <c r="B132" s="69">
        <v>32319</v>
      </c>
      <c r="C132" s="95" t="s">
        <v>541</v>
      </c>
      <c r="D132" s="75">
        <f>' PRIHODI I RASHODI-izvori'!E320+' PRIHODI I RASHODI-izvori'!E490+' PRIHODI I RASHODI-izvori'!E163</f>
        <v>0</v>
      </c>
      <c r="E132" s="75">
        <f>' PRIHODI I RASHODI-izvori'!F320+' PRIHODI I RASHODI-izvori'!F490+' PRIHODI I RASHODI-izvori'!F163</f>
        <v>5850</v>
      </c>
      <c r="F132" s="75">
        <f>' PRIHODI I RASHODI-izvori'!G320+' PRIHODI I RASHODI-izvori'!G490+' PRIHODI I RASHODI-izvori'!G163</f>
        <v>5850</v>
      </c>
      <c r="G132" s="75">
        <f>' PRIHODI I RASHODI-izvori'!H320+' PRIHODI I RASHODI-izvori'!H490+' PRIHODI I RASHODI-izvori'!H163</f>
        <v>590</v>
      </c>
    </row>
    <row r="133" spans="1:7" x14ac:dyDescent="0.25">
      <c r="A133" s="34"/>
      <c r="B133" s="96">
        <v>3232</v>
      </c>
      <c r="C133" s="96" t="s">
        <v>126</v>
      </c>
      <c r="D133" s="79">
        <f>SUM(D134:D137)</f>
        <v>0</v>
      </c>
      <c r="E133" s="79">
        <f>SUM(E134:E137)</f>
        <v>271461.32</v>
      </c>
      <c r="F133" s="79">
        <f>SUM(F134:F137)</f>
        <v>362592.58</v>
      </c>
      <c r="G133" s="79">
        <f>SUM(G134:G137)</f>
        <v>119035.3</v>
      </c>
    </row>
    <row r="134" spans="1:7" x14ac:dyDescent="0.25">
      <c r="A134" s="34"/>
      <c r="B134" s="95">
        <v>32321</v>
      </c>
      <c r="C134" s="77" t="s">
        <v>413</v>
      </c>
      <c r="D134" s="75">
        <f>' PRIHODI I RASHODI-izvori'!E48+' PRIHODI I RASHODI-izvori'!E322+' PRIHODI I RASHODI-izvori'!E165+' PRIHODI I RASHODI-izvori'!E586</f>
        <v>0</v>
      </c>
      <c r="E134" s="75">
        <f>' PRIHODI I RASHODI-izvori'!F48+' PRIHODI I RASHODI-izvori'!F322+' PRIHODI I RASHODI-izvori'!F165+' PRIHODI I RASHODI-izvori'!F586</f>
        <v>245043.74</v>
      </c>
      <c r="F134" s="75">
        <f>' PRIHODI I RASHODI-izvori'!G48+' PRIHODI I RASHODI-izvori'!G322+' PRIHODI I RASHODI-izvori'!G165+' PRIHODI I RASHODI-izvori'!G586</f>
        <v>108500</v>
      </c>
      <c r="G134" s="75">
        <f>' PRIHODI I RASHODI-izvori'!H48+' PRIHODI I RASHODI-izvori'!H322+' PRIHODI I RASHODI-izvori'!H165+' PRIHODI I RASHODI-izvori'!H586</f>
        <v>13148</v>
      </c>
    </row>
    <row r="135" spans="1:7" x14ac:dyDescent="0.25">
      <c r="A135" s="34"/>
      <c r="B135" s="95">
        <v>32322</v>
      </c>
      <c r="C135" s="77" t="s">
        <v>414</v>
      </c>
      <c r="D135" s="75">
        <f>' PRIHODI I RASHODI-izvori'!E49+' PRIHODI I RASHODI-izvori'!E323+' PRIHODI I RASHODI-izvori'!E166</f>
        <v>0</v>
      </c>
      <c r="E135" s="75">
        <f>' PRIHODI I RASHODI-izvori'!F49+' PRIHODI I RASHODI-izvori'!F323+' PRIHODI I RASHODI-izvori'!F166</f>
        <v>11750</v>
      </c>
      <c r="F135" s="75">
        <f>' PRIHODI I RASHODI-izvori'!G49+' PRIHODI I RASHODI-izvori'!G323+' PRIHODI I RASHODI-izvori'!G166</f>
        <v>189425</v>
      </c>
      <c r="G135" s="75">
        <f>' PRIHODI I RASHODI-izvori'!H49+' PRIHODI I RASHODI-izvori'!H323+' PRIHODI I RASHODI-izvori'!H166</f>
        <v>89604.9</v>
      </c>
    </row>
    <row r="136" spans="1:7" x14ac:dyDescent="0.25">
      <c r="A136" s="34"/>
      <c r="B136" s="77">
        <v>32323</v>
      </c>
      <c r="C136" s="77" t="s">
        <v>412</v>
      </c>
      <c r="D136" s="75">
        <f>' PRIHODI I RASHODI-izvori'!E50+' PRIHODI I RASHODI-izvori'!E324+' PRIHODI I RASHODI-izvori'!E167</f>
        <v>0</v>
      </c>
      <c r="E136" s="75">
        <f>' PRIHODI I RASHODI-izvori'!F50+' PRIHODI I RASHODI-izvori'!F324+' PRIHODI I RASHODI-izvori'!F167</f>
        <v>9667.58</v>
      </c>
      <c r="F136" s="75">
        <f>' PRIHODI I RASHODI-izvori'!G50+' PRIHODI I RASHODI-izvori'!G324+' PRIHODI I RASHODI-izvori'!G167</f>
        <v>39667.58</v>
      </c>
      <c r="G136" s="75">
        <f>' PRIHODI I RASHODI-izvori'!H50+' PRIHODI I RASHODI-izvori'!H324+' PRIHODI I RASHODI-izvori'!H167</f>
        <v>11723.79</v>
      </c>
    </row>
    <row r="137" spans="1:7" x14ac:dyDescent="0.25">
      <c r="A137" s="34"/>
      <c r="B137" s="77">
        <v>32329</v>
      </c>
      <c r="C137" s="77" t="s">
        <v>578</v>
      </c>
      <c r="D137" s="75">
        <f>' PRIHODI I RASHODI-izvori'!E325+' PRIHODI I RASHODI-izvori'!E51</f>
        <v>0</v>
      </c>
      <c r="E137" s="75">
        <f>' PRIHODI I RASHODI-izvori'!F325+' PRIHODI I RASHODI-izvori'!F51</f>
        <v>5000</v>
      </c>
      <c r="F137" s="75">
        <f>' PRIHODI I RASHODI-izvori'!G325+' PRIHODI I RASHODI-izvori'!G51</f>
        <v>25000</v>
      </c>
      <c r="G137" s="75">
        <f>' PRIHODI I RASHODI-izvori'!H325+' PRIHODI I RASHODI-izvori'!H51</f>
        <v>4558.6099999999997</v>
      </c>
    </row>
    <row r="138" spans="1:7" x14ac:dyDescent="0.25">
      <c r="A138" s="34"/>
      <c r="B138" s="78">
        <v>3233</v>
      </c>
      <c r="C138" s="78" t="s">
        <v>128</v>
      </c>
      <c r="D138" s="79">
        <f t="shared" ref="D138:F138" si="3">SUM(D139:D142)</f>
        <v>0</v>
      </c>
      <c r="E138" s="79">
        <f t="shared" si="3"/>
        <v>5863.6100000000006</v>
      </c>
      <c r="F138" s="79">
        <f t="shared" si="3"/>
        <v>5863.6100000000006</v>
      </c>
      <c r="G138" s="79">
        <f>SUM(G139:G142)</f>
        <v>2303.7399999999998</v>
      </c>
    </row>
    <row r="139" spans="1:7" x14ac:dyDescent="0.25">
      <c r="A139" s="49"/>
      <c r="B139" s="77">
        <v>32331</v>
      </c>
      <c r="C139" s="77" t="s">
        <v>704</v>
      </c>
      <c r="D139" s="75">
        <f>' PRIHODI I RASHODI-izvori'!E327</f>
        <v>0</v>
      </c>
      <c r="E139" s="75">
        <f>' PRIHODI I RASHODI-izvori'!F327</f>
        <v>0</v>
      </c>
      <c r="F139" s="75">
        <f>' PRIHODI I RASHODI-izvori'!G327</f>
        <v>0</v>
      </c>
      <c r="G139" s="75">
        <f>' PRIHODI I RASHODI-izvori'!H327</f>
        <v>250</v>
      </c>
    </row>
    <row r="140" spans="1:7" x14ac:dyDescent="0.25">
      <c r="A140" s="49"/>
      <c r="B140" s="77">
        <v>32332</v>
      </c>
      <c r="C140" s="77" t="s">
        <v>705</v>
      </c>
      <c r="D140" s="75">
        <f>' PRIHODI I RASHODI-izvori'!E328</f>
        <v>0</v>
      </c>
      <c r="E140" s="75">
        <f>' PRIHODI I RASHODI-izvori'!F328</f>
        <v>0</v>
      </c>
      <c r="F140" s="75">
        <f>' PRIHODI I RASHODI-izvori'!G328</f>
        <v>0</v>
      </c>
      <c r="G140" s="75">
        <f>' PRIHODI I RASHODI-izvori'!H328</f>
        <v>871.55</v>
      </c>
    </row>
    <row r="141" spans="1:7" x14ac:dyDescent="0.25">
      <c r="A141" s="49"/>
      <c r="B141" s="77">
        <v>32334</v>
      </c>
      <c r="C141" s="77" t="s">
        <v>609</v>
      </c>
      <c r="D141" s="75">
        <f>' PRIHODI I RASHODI-izvori'!E169+' PRIHODI I RASHODI-izvori'!E329+' PRIHODI I RASHODI-izvori'!E528</f>
        <v>0</v>
      </c>
      <c r="E141" s="75">
        <f>' PRIHODI I RASHODI-izvori'!F169+' PRIHODI I RASHODI-izvori'!F329+' PRIHODI I RASHODI-izvori'!F528</f>
        <v>3200</v>
      </c>
      <c r="F141" s="75">
        <f>' PRIHODI I RASHODI-izvori'!G169+' PRIHODI I RASHODI-izvori'!G329+' PRIHODI I RASHODI-izvori'!G528</f>
        <v>3200</v>
      </c>
      <c r="G141" s="75">
        <f>' PRIHODI I RASHODI-izvori'!H169+' PRIHODI I RASHODI-izvori'!H329+' PRIHODI I RASHODI-izvori'!H492+' PRIHODI I RASHODI-izvori'!H528</f>
        <v>1182.19</v>
      </c>
    </row>
    <row r="142" spans="1:7" x14ac:dyDescent="0.25">
      <c r="A142" s="34"/>
      <c r="B142" s="77">
        <v>32339</v>
      </c>
      <c r="C142" s="77" t="s">
        <v>415</v>
      </c>
      <c r="D142" s="75">
        <f>' PRIHODI I RASHODI-izvori'!E330</f>
        <v>0</v>
      </c>
      <c r="E142" s="75">
        <f>' PRIHODI I RASHODI-izvori'!F330</f>
        <v>2663.61</v>
      </c>
      <c r="F142" s="75">
        <f>' PRIHODI I RASHODI-izvori'!G330</f>
        <v>2663.61</v>
      </c>
      <c r="G142" s="75">
        <f>' PRIHODI I RASHODI-izvori'!H330</f>
        <v>0</v>
      </c>
    </row>
    <row r="143" spans="1:7" x14ac:dyDescent="0.25">
      <c r="A143" s="34"/>
      <c r="B143" s="78">
        <v>3234</v>
      </c>
      <c r="C143" s="78" t="s">
        <v>130</v>
      </c>
      <c r="D143" s="79">
        <f>SUM(D144:D151)</f>
        <v>0</v>
      </c>
      <c r="E143" s="79">
        <f>SUM(E144:E151)</f>
        <v>167950</v>
      </c>
      <c r="F143" s="79">
        <f>SUM(F144:F151)</f>
        <v>167950</v>
      </c>
      <c r="G143" s="79">
        <f>SUM(G144:G151)</f>
        <v>84829.25</v>
      </c>
    </row>
    <row r="144" spans="1:7" x14ac:dyDescent="0.25">
      <c r="A144" s="34"/>
      <c r="B144" s="77">
        <v>32341</v>
      </c>
      <c r="C144" s="77" t="s">
        <v>416</v>
      </c>
      <c r="D144" s="75">
        <f>' PRIHODI I RASHODI-izvori'!E332</f>
        <v>0</v>
      </c>
      <c r="E144" s="75">
        <f>' PRIHODI I RASHODI-izvori'!F332</f>
        <v>44000</v>
      </c>
      <c r="F144" s="75">
        <f>' PRIHODI I RASHODI-izvori'!G332</f>
        <v>44000</v>
      </c>
      <c r="G144" s="75">
        <f>' PRIHODI I RASHODI-izvori'!H332</f>
        <v>17473.27</v>
      </c>
    </row>
    <row r="145" spans="1:7" x14ac:dyDescent="0.25">
      <c r="A145" s="34"/>
      <c r="B145" s="77">
        <v>32342</v>
      </c>
      <c r="C145" s="77" t="s">
        <v>417</v>
      </c>
      <c r="D145" s="75">
        <f>' PRIHODI I RASHODI-izvori'!E333</f>
        <v>0</v>
      </c>
      <c r="E145" s="75">
        <f>' PRIHODI I RASHODI-izvori'!F333</f>
        <v>68000</v>
      </c>
      <c r="F145" s="75">
        <f>' PRIHODI I RASHODI-izvori'!G333</f>
        <v>68000</v>
      </c>
      <c r="G145" s="75">
        <f>' PRIHODI I RASHODI-izvori'!H333</f>
        <v>11885.82</v>
      </c>
    </row>
    <row r="146" spans="1:7" x14ac:dyDescent="0.25">
      <c r="A146" s="34"/>
      <c r="B146" s="77">
        <v>32343</v>
      </c>
      <c r="C146" s="77" t="s">
        <v>418</v>
      </c>
      <c r="D146" s="75">
        <f>' PRIHODI I RASHODI-izvori'!E334</f>
        <v>0</v>
      </c>
      <c r="E146" s="75">
        <f>' PRIHODI I RASHODI-izvori'!F334</f>
        <v>2800</v>
      </c>
      <c r="F146" s="75">
        <f>' PRIHODI I RASHODI-izvori'!G334</f>
        <v>2800</v>
      </c>
      <c r="G146" s="75">
        <f>' PRIHODI I RASHODI-izvori'!H334</f>
        <v>1102.06</v>
      </c>
    </row>
    <row r="147" spans="1:7" x14ac:dyDescent="0.25">
      <c r="A147" s="34"/>
      <c r="B147" s="428">
        <v>32344</v>
      </c>
      <c r="C147" s="77" t="s">
        <v>579</v>
      </c>
      <c r="D147" s="75">
        <f>' PRIHODI I RASHODI-izvori'!E335</f>
        <v>0</v>
      </c>
      <c r="E147" s="75">
        <f>' PRIHODI I RASHODI-izvori'!F335</f>
        <v>2000</v>
      </c>
      <c r="F147" s="75">
        <f>' PRIHODI I RASHODI-izvori'!G335</f>
        <v>2000</v>
      </c>
      <c r="G147" s="75">
        <f>' PRIHODI I RASHODI-izvori'!H335</f>
        <v>427.53</v>
      </c>
    </row>
    <row r="148" spans="1:7" x14ac:dyDescent="0.25">
      <c r="A148" s="34"/>
      <c r="B148" s="428">
        <v>32345</v>
      </c>
      <c r="C148" s="77" t="s">
        <v>583</v>
      </c>
      <c r="D148" s="75">
        <f>' PRIHODI I RASHODI-izvori'!E336</f>
        <v>0</v>
      </c>
      <c r="E148" s="75">
        <f>' PRIHODI I RASHODI-izvori'!F336</f>
        <v>9000</v>
      </c>
      <c r="F148" s="75">
        <f>' PRIHODI I RASHODI-izvori'!G336</f>
        <v>9000</v>
      </c>
      <c r="G148" s="75">
        <f>' PRIHODI I RASHODI-izvori'!H336</f>
        <v>0</v>
      </c>
    </row>
    <row r="149" spans="1:7" x14ac:dyDescent="0.25">
      <c r="A149" s="34"/>
      <c r="B149" s="428">
        <v>32347</v>
      </c>
      <c r="C149" s="77" t="s">
        <v>584</v>
      </c>
      <c r="D149" s="75">
        <f>' PRIHODI I RASHODI-izvori'!E337+' PRIHODI I RASHODI-izvori'!E611</f>
        <v>0</v>
      </c>
      <c r="E149" s="75">
        <f>' PRIHODI I RASHODI-izvori'!F337+' PRIHODI I RASHODI-izvori'!F611</f>
        <v>7300</v>
      </c>
      <c r="F149" s="75">
        <f>' PRIHODI I RASHODI-izvori'!G337+' PRIHODI I RASHODI-izvori'!G611</f>
        <v>7300</v>
      </c>
      <c r="G149" s="75">
        <f>' PRIHODI I RASHODI-izvori'!H337+' PRIHODI I RASHODI-izvori'!H611</f>
        <v>3688.94</v>
      </c>
    </row>
    <row r="150" spans="1:7" x14ac:dyDescent="0.25">
      <c r="A150" s="34"/>
      <c r="B150" s="428">
        <v>32348</v>
      </c>
      <c r="C150" s="77" t="s">
        <v>585</v>
      </c>
      <c r="D150" s="75">
        <f>' PRIHODI I RASHODI-izvori'!E338</f>
        <v>0</v>
      </c>
      <c r="E150" s="75">
        <f>' PRIHODI I RASHODI-izvori'!F338</f>
        <v>150</v>
      </c>
      <c r="F150" s="75">
        <f>' PRIHODI I RASHODI-izvori'!G338</f>
        <v>150</v>
      </c>
      <c r="G150" s="75">
        <f>' PRIHODI I RASHODI-izvori'!H338</f>
        <v>0</v>
      </c>
    </row>
    <row r="151" spans="1:7" x14ac:dyDescent="0.25">
      <c r="A151" s="34"/>
      <c r="B151" s="77">
        <v>32349</v>
      </c>
      <c r="C151" s="77" t="s">
        <v>419</v>
      </c>
      <c r="D151" s="75">
        <f>' PRIHODI I RASHODI-izvori'!E339</f>
        <v>0</v>
      </c>
      <c r="E151" s="75">
        <f>' PRIHODI I RASHODI-izvori'!F339</f>
        <v>34700</v>
      </c>
      <c r="F151" s="75">
        <f>' PRIHODI I RASHODI-izvori'!G339</f>
        <v>34700</v>
      </c>
      <c r="G151" s="75">
        <f>' PRIHODI I RASHODI-izvori'!H339</f>
        <v>50251.63</v>
      </c>
    </row>
    <row r="152" spans="1:7" x14ac:dyDescent="0.25">
      <c r="A152" s="34"/>
      <c r="B152" s="78">
        <v>3235</v>
      </c>
      <c r="C152" s="78" t="s">
        <v>131</v>
      </c>
      <c r="D152" s="79">
        <f>SUM(D153:D155)</f>
        <v>0</v>
      </c>
      <c r="E152" s="79">
        <f>SUM(E153:E155)</f>
        <v>7832.72</v>
      </c>
      <c r="F152" s="79">
        <f>SUM(F153:F155)</f>
        <v>7832.72</v>
      </c>
      <c r="G152" s="79">
        <f>SUM(G153:G155)</f>
        <v>1601.05</v>
      </c>
    </row>
    <row r="153" spans="1:7" x14ac:dyDescent="0.25">
      <c r="A153" s="34"/>
      <c r="B153" s="77">
        <v>32353</v>
      </c>
      <c r="C153" s="77" t="s">
        <v>587</v>
      </c>
      <c r="D153" s="75">
        <f>' PRIHODI I RASHODI-izvori'!E341</f>
        <v>0</v>
      </c>
      <c r="E153" s="75">
        <f>' PRIHODI I RASHODI-izvori'!F341</f>
        <v>1800</v>
      </c>
      <c r="F153" s="75">
        <f>' PRIHODI I RASHODI-izvori'!G341</f>
        <v>1800</v>
      </c>
      <c r="G153" s="75">
        <f>' PRIHODI I RASHODI-izvori'!H341</f>
        <v>937.5</v>
      </c>
    </row>
    <row r="154" spans="1:7" x14ac:dyDescent="0.25">
      <c r="A154" s="34"/>
      <c r="B154" s="77">
        <v>32354</v>
      </c>
      <c r="C154" s="77" t="s">
        <v>588</v>
      </c>
      <c r="D154" s="75">
        <f>' PRIHODI I RASHODI-izvori'!E342</f>
        <v>0</v>
      </c>
      <c r="E154" s="75">
        <f>' PRIHODI I RASHODI-izvori'!F342</f>
        <v>5700</v>
      </c>
      <c r="F154" s="75">
        <f>' PRIHODI I RASHODI-izvori'!G342</f>
        <v>5700</v>
      </c>
      <c r="G154" s="75">
        <f>' PRIHODI I RASHODI-izvori'!H342</f>
        <v>663.55</v>
      </c>
    </row>
    <row r="155" spans="1:7" x14ac:dyDescent="0.25">
      <c r="A155" s="34"/>
      <c r="B155" s="77">
        <v>32359</v>
      </c>
      <c r="C155" s="77" t="s">
        <v>420</v>
      </c>
      <c r="D155" s="75">
        <f>' PRIHODI I RASHODI-izvori'!E343</f>
        <v>0</v>
      </c>
      <c r="E155" s="75">
        <f>' PRIHODI I RASHODI-izvori'!F343</f>
        <v>332.72</v>
      </c>
      <c r="F155" s="75">
        <f>' PRIHODI I RASHODI-izvori'!G343</f>
        <v>332.72</v>
      </c>
      <c r="G155" s="75">
        <f>' PRIHODI I RASHODI-izvori'!H343</f>
        <v>0</v>
      </c>
    </row>
    <row r="156" spans="1:7" x14ac:dyDescent="0.25">
      <c r="A156" s="34"/>
      <c r="B156" s="78">
        <v>3236</v>
      </c>
      <c r="C156" s="78" t="s">
        <v>132</v>
      </c>
      <c r="D156" s="79">
        <f>SUM(D157:D160)</f>
        <v>0</v>
      </c>
      <c r="E156" s="79">
        <f>SUM(E157:E160)</f>
        <v>465654.46</v>
      </c>
      <c r="F156" s="79">
        <f>SUM(F157:F160)</f>
        <v>465654.46</v>
      </c>
      <c r="G156" s="79">
        <f>SUM(G157:G160)</f>
        <v>180884.62999999998</v>
      </c>
    </row>
    <row r="157" spans="1:7" x14ac:dyDescent="0.25">
      <c r="A157" s="49"/>
      <c r="B157" s="77">
        <v>32361</v>
      </c>
      <c r="C157" s="77" t="s">
        <v>591</v>
      </c>
      <c r="D157" s="75">
        <f>' PRIHODI I RASHODI-izvori'!E345</f>
        <v>0</v>
      </c>
      <c r="E157" s="75">
        <f>' PRIHODI I RASHODI-izvori'!F345</f>
        <v>4000</v>
      </c>
      <c r="F157" s="75">
        <f>' PRIHODI I RASHODI-izvori'!G345</f>
        <v>4000</v>
      </c>
      <c r="G157" s="75">
        <f>' PRIHODI I RASHODI-izvori'!H345</f>
        <v>778.7</v>
      </c>
    </row>
    <row r="158" spans="1:7" x14ac:dyDescent="0.25">
      <c r="A158" s="49"/>
      <c r="B158" s="77">
        <v>32362</v>
      </c>
      <c r="C158" s="77" t="s">
        <v>590</v>
      </c>
      <c r="D158" s="75">
        <f>' PRIHODI I RASHODI-izvori'!E346</f>
        <v>0</v>
      </c>
      <c r="E158" s="75">
        <f>' PRIHODI I RASHODI-izvori'!F346</f>
        <v>2000</v>
      </c>
      <c r="F158" s="75">
        <f>' PRIHODI I RASHODI-izvori'!G346</f>
        <v>2000</v>
      </c>
      <c r="G158" s="75">
        <f>' PRIHODI I RASHODI-izvori'!H346</f>
        <v>0</v>
      </c>
    </row>
    <row r="159" spans="1:7" x14ac:dyDescent="0.25">
      <c r="A159" s="49"/>
      <c r="B159" s="77">
        <v>32363</v>
      </c>
      <c r="C159" s="77" t="s">
        <v>589</v>
      </c>
      <c r="D159" s="75">
        <f>' PRIHODI I RASHODI-izvori'!E347</f>
        <v>0</v>
      </c>
      <c r="E159" s="75">
        <f>' PRIHODI I RASHODI-izvori'!F347</f>
        <v>30000</v>
      </c>
      <c r="F159" s="75">
        <f>' PRIHODI I RASHODI-izvori'!G347</f>
        <v>30000</v>
      </c>
      <c r="G159" s="75">
        <f>' PRIHODI I RASHODI-izvori'!H347</f>
        <v>875.88</v>
      </c>
    </row>
    <row r="160" spans="1:7" x14ac:dyDescent="0.25">
      <c r="A160" s="34"/>
      <c r="B160" s="77">
        <v>32369</v>
      </c>
      <c r="C160" s="77" t="s">
        <v>421</v>
      </c>
      <c r="D160" s="75">
        <f>' PRIHODI I RASHODI-izvori'!E348+' PRIHODI I RASHODI-izvori'!E173+' PRIHODI I RASHODI-izvori'!E53</f>
        <v>0</v>
      </c>
      <c r="E160" s="75">
        <f>' PRIHODI I RASHODI-izvori'!F348+' PRIHODI I RASHODI-izvori'!F173+' PRIHODI I RASHODI-izvori'!F53</f>
        <v>429654.46</v>
      </c>
      <c r="F160" s="75">
        <f>' PRIHODI I RASHODI-izvori'!G348+' PRIHODI I RASHODI-izvori'!G173+' PRIHODI I RASHODI-izvori'!G53</f>
        <v>429654.46</v>
      </c>
      <c r="G160" s="75">
        <f>' PRIHODI I RASHODI-izvori'!H348+' PRIHODI I RASHODI-izvori'!H173+' PRIHODI I RASHODI-izvori'!H53</f>
        <v>179230.05</v>
      </c>
    </row>
    <row r="161" spans="1:7" x14ac:dyDescent="0.25">
      <c r="A161" s="34"/>
      <c r="B161" s="78">
        <v>3237</v>
      </c>
      <c r="C161" s="78" t="s">
        <v>133</v>
      </c>
      <c r="D161" s="79">
        <f>SUM(D162:D165)</f>
        <v>0</v>
      </c>
      <c r="E161" s="79">
        <f>SUM(E162:E165)</f>
        <v>347979.38</v>
      </c>
      <c r="F161" s="79">
        <f>SUM(F162:F165)</f>
        <v>347979.38</v>
      </c>
      <c r="G161" s="79">
        <f>SUM(G162:G165)</f>
        <v>99905.57</v>
      </c>
    </row>
    <row r="162" spans="1:7" x14ac:dyDescent="0.25">
      <c r="A162" s="34"/>
      <c r="B162" s="77">
        <v>32372</v>
      </c>
      <c r="C162" s="77" t="s">
        <v>422</v>
      </c>
      <c r="D162" s="75">
        <f>' PRIHODI I RASHODI-izvori'!E175+' PRIHODI I RASHODI-izvori'!E350+' PRIHODI I RASHODI-izvori'!E494+' PRIHODI I RASHODI-izvori'!E562</f>
        <v>0</v>
      </c>
      <c r="E162" s="75">
        <f>' PRIHODI I RASHODI-izvori'!F175+' PRIHODI I RASHODI-izvori'!F350+' PRIHODI I RASHODI-izvori'!F494+' PRIHODI I RASHODI-izvori'!F562</f>
        <v>300479.38</v>
      </c>
      <c r="F162" s="75">
        <f>' PRIHODI I RASHODI-izvori'!G175+' PRIHODI I RASHODI-izvori'!G350+' PRIHODI I RASHODI-izvori'!G494+' PRIHODI I RASHODI-izvori'!G562</f>
        <v>300479.38</v>
      </c>
      <c r="G162" s="75">
        <f>' PRIHODI I RASHODI-izvori'!H175+' PRIHODI I RASHODI-izvori'!H350+' PRIHODI I RASHODI-izvori'!H494+' PRIHODI I RASHODI-izvori'!H562</f>
        <v>91005.21</v>
      </c>
    </row>
    <row r="163" spans="1:7" x14ac:dyDescent="0.25">
      <c r="A163" s="34"/>
      <c r="B163" s="77">
        <v>32373</v>
      </c>
      <c r="C163" s="77" t="s">
        <v>423</v>
      </c>
      <c r="D163" s="75">
        <f>' PRIHODI I RASHODI-izvori'!E351+' PRIHODI I RASHODI-izvori'!E176</f>
        <v>0</v>
      </c>
      <c r="E163" s="75">
        <f>' PRIHODI I RASHODI-izvori'!F351+' PRIHODI I RASHODI-izvori'!F176</f>
        <v>30000</v>
      </c>
      <c r="F163" s="75">
        <f>' PRIHODI I RASHODI-izvori'!G351+' PRIHODI I RASHODI-izvori'!G176</f>
        <v>30000</v>
      </c>
      <c r="G163" s="75">
        <f>' PRIHODI I RASHODI-izvori'!H351+' PRIHODI I RASHODI-izvori'!H176</f>
        <v>5868.12</v>
      </c>
    </row>
    <row r="164" spans="1:7" x14ac:dyDescent="0.25">
      <c r="A164" s="34"/>
      <c r="B164" s="77">
        <v>32375</v>
      </c>
      <c r="C164" s="77" t="s">
        <v>542</v>
      </c>
      <c r="D164" s="75">
        <f>' PRIHODI I RASHODI-izvori'!E352</f>
        <v>0</v>
      </c>
      <c r="E164" s="75">
        <f>' PRIHODI I RASHODI-izvori'!F352</f>
        <v>1000</v>
      </c>
      <c r="F164" s="75">
        <f>' PRIHODI I RASHODI-izvori'!G352</f>
        <v>1000</v>
      </c>
      <c r="G164" s="75">
        <f>' PRIHODI I RASHODI-izvori'!H352</f>
        <v>0</v>
      </c>
    </row>
    <row r="165" spans="1:7" x14ac:dyDescent="0.25">
      <c r="A165" s="34"/>
      <c r="B165" s="77">
        <v>32379</v>
      </c>
      <c r="C165" s="77" t="s">
        <v>489</v>
      </c>
      <c r="D165" s="75">
        <f>' PRIHODI I RASHODI-izvori'!E353+' PRIHODI I RASHODI-izvori'!E55+' PRIHODI I RASHODI-izvori'!E177</f>
        <v>0</v>
      </c>
      <c r="E165" s="75">
        <f>' PRIHODI I RASHODI-izvori'!F353+' PRIHODI I RASHODI-izvori'!F55+' PRIHODI I RASHODI-izvori'!F177</f>
        <v>16500</v>
      </c>
      <c r="F165" s="75">
        <f>' PRIHODI I RASHODI-izvori'!G353+' PRIHODI I RASHODI-izvori'!G55+' PRIHODI I RASHODI-izvori'!G177</f>
        <v>16500</v>
      </c>
      <c r="G165" s="75">
        <f>' PRIHODI I RASHODI-izvori'!H353+' PRIHODI I RASHODI-izvori'!H55+' PRIHODI I RASHODI-izvori'!H177</f>
        <v>3032.24</v>
      </c>
    </row>
    <row r="166" spans="1:7" x14ac:dyDescent="0.25">
      <c r="A166" s="34"/>
      <c r="B166" s="78">
        <v>3238</v>
      </c>
      <c r="C166" s="78" t="s">
        <v>135</v>
      </c>
      <c r="D166" s="79">
        <f>SUM(D167:D168)</f>
        <v>0</v>
      </c>
      <c r="E166" s="79">
        <f>SUM(E167:E168)</f>
        <v>89834.17</v>
      </c>
      <c r="F166" s="79">
        <f>SUM(F167:F168)</f>
        <v>111270</v>
      </c>
      <c r="G166" s="79">
        <f>SUM(G167:G168)</f>
        <v>25960.95</v>
      </c>
    </row>
    <row r="167" spans="1:7" x14ac:dyDescent="0.25">
      <c r="A167" s="49"/>
      <c r="B167" s="77">
        <v>32381</v>
      </c>
      <c r="C167" s="77" t="s">
        <v>647</v>
      </c>
      <c r="D167" s="75">
        <f>' PRIHODI I RASHODI-izvori'!E57+' PRIHODI I RASHODI-izvori'!E179</f>
        <v>0</v>
      </c>
      <c r="E167" s="75">
        <f>' PRIHODI I RASHODI-izvori'!F57+' PRIHODI I RASHODI-izvori'!F179</f>
        <v>83334.17</v>
      </c>
      <c r="F167" s="75">
        <f>' PRIHODI I RASHODI-izvori'!G57+' PRIHODI I RASHODI-izvori'!G179</f>
        <v>10345</v>
      </c>
      <c r="G167" s="75">
        <f>' PRIHODI I RASHODI-izvori'!H57+' PRIHODI I RASHODI-izvori'!H179</f>
        <v>0</v>
      </c>
    </row>
    <row r="168" spans="1:7" x14ac:dyDescent="0.25">
      <c r="A168" s="34"/>
      <c r="B168" s="77">
        <v>32389</v>
      </c>
      <c r="C168" s="77" t="s">
        <v>424</v>
      </c>
      <c r="D168" s="75">
        <f>' PRIHODI I RASHODI-izvori'!E180+' PRIHODI I RASHODI-izvori'!E355</f>
        <v>0</v>
      </c>
      <c r="E168" s="75">
        <f>' PRIHODI I RASHODI-izvori'!F58+' PRIHODI I RASHODI-izvori'!F180+' PRIHODI I RASHODI-izvori'!F355</f>
        <v>6500</v>
      </c>
      <c r="F168" s="75">
        <f>' PRIHODI I RASHODI-izvori'!G58+' PRIHODI I RASHODI-izvori'!G180+' PRIHODI I RASHODI-izvori'!G355</f>
        <v>100925</v>
      </c>
      <c r="G168" s="75">
        <f>' PRIHODI I RASHODI-izvori'!H58+' PRIHODI I RASHODI-izvori'!H180+' PRIHODI I RASHODI-izvori'!H355</f>
        <v>25960.95</v>
      </c>
    </row>
    <row r="169" spans="1:7" x14ac:dyDescent="0.25">
      <c r="A169" s="34"/>
      <c r="B169" s="78">
        <v>3239</v>
      </c>
      <c r="C169" s="78" t="s">
        <v>137</v>
      </c>
      <c r="D169" s="79">
        <f>SUM(D170:D173)</f>
        <v>0</v>
      </c>
      <c r="E169" s="79">
        <f>SUM(E170:E173)</f>
        <v>86159.510000000009</v>
      </c>
      <c r="F169" s="79">
        <f>SUM(F170:F173)</f>
        <v>86159.510000000009</v>
      </c>
      <c r="G169" s="79">
        <f>SUM(G170:G173)</f>
        <v>29397.689999999995</v>
      </c>
    </row>
    <row r="170" spans="1:7" x14ac:dyDescent="0.25">
      <c r="A170" s="49"/>
      <c r="B170" s="77">
        <v>32391</v>
      </c>
      <c r="C170" s="77" t="s">
        <v>592</v>
      </c>
      <c r="D170" s="75">
        <f>' PRIHODI I RASHODI-izvori'!E357+' PRIHODI I RASHODI-izvori'!E182</f>
        <v>0</v>
      </c>
      <c r="E170" s="75">
        <f>' PRIHODI I RASHODI-izvori'!F357+' PRIHODI I RASHODI-izvori'!F182</f>
        <v>2800</v>
      </c>
      <c r="F170" s="75">
        <f>' PRIHODI I RASHODI-izvori'!G357+' PRIHODI I RASHODI-izvori'!G182</f>
        <v>2800</v>
      </c>
      <c r="G170" s="75">
        <f>' PRIHODI I RASHODI-izvori'!H357+' PRIHODI I RASHODI-izvori'!H182</f>
        <v>3748.25</v>
      </c>
    </row>
    <row r="171" spans="1:7" x14ac:dyDescent="0.25">
      <c r="A171" s="34"/>
      <c r="B171" s="77">
        <v>32394</v>
      </c>
      <c r="C171" s="77" t="s">
        <v>425</v>
      </c>
      <c r="D171" s="75">
        <f>' PRIHODI I RASHODI-izvori'!E358+' PRIHODI I RASHODI-izvori'!E60+' PRIHODI I RASHODI-izvori'!E183</f>
        <v>0</v>
      </c>
      <c r="E171" s="75">
        <f>' PRIHODI I RASHODI-izvori'!F358+' PRIHODI I RASHODI-izvori'!F60+' PRIHODI I RASHODI-izvori'!F183</f>
        <v>8800</v>
      </c>
      <c r="F171" s="75">
        <f>' PRIHODI I RASHODI-izvori'!G358+' PRIHODI I RASHODI-izvori'!G60+' PRIHODI I RASHODI-izvori'!G183</f>
        <v>8800</v>
      </c>
      <c r="G171" s="75">
        <f>' PRIHODI I RASHODI-izvori'!H358+' PRIHODI I RASHODI-izvori'!H60+' PRIHODI I RASHODI-izvori'!H183</f>
        <v>5144.74</v>
      </c>
    </row>
    <row r="172" spans="1:7" x14ac:dyDescent="0.25">
      <c r="A172" s="34"/>
      <c r="B172" s="77">
        <v>32395</v>
      </c>
      <c r="C172" s="77" t="s">
        <v>426</v>
      </c>
      <c r="D172" s="75">
        <f>' PRIHODI I RASHODI-izvori'!E359</f>
        <v>0</v>
      </c>
      <c r="E172" s="75">
        <f>' PRIHODI I RASHODI-izvori'!F359</f>
        <v>17300</v>
      </c>
      <c r="F172" s="75">
        <f>' PRIHODI I RASHODI-izvori'!G359</f>
        <v>17300</v>
      </c>
      <c r="G172" s="75">
        <f>' PRIHODI I RASHODI-izvori'!H359</f>
        <v>10875.46</v>
      </c>
    </row>
    <row r="173" spans="1:7" x14ac:dyDescent="0.25">
      <c r="A173" s="34"/>
      <c r="B173" s="77">
        <v>32399</v>
      </c>
      <c r="C173" s="77" t="s">
        <v>300</v>
      </c>
      <c r="D173" s="75">
        <f>' PRIHODI I RASHODI-izvori'!E184+' PRIHODI I RASHODI-izvori'!E360+' PRIHODI I RASHODI-izvori'!E496+' PRIHODI I RASHODI-izvori'!E530+' PRIHODI I RASHODI-izvori'!E564</f>
        <v>0</v>
      </c>
      <c r="E173" s="75">
        <f>' PRIHODI I RASHODI-izvori'!F184+' PRIHODI I RASHODI-izvori'!F360+' PRIHODI I RASHODI-izvori'!F496+' PRIHODI I RASHODI-izvori'!F530+' PRIHODI I RASHODI-izvori'!F564</f>
        <v>57259.51</v>
      </c>
      <c r="F173" s="75">
        <f>' PRIHODI I RASHODI-izvori'!G184+' PRIHODI I RASHODI-izvori'!G360+' PRIHODI I RASHODI-izvori'!G496+' PRIHODI I RASHODI-izvori'!G530+' PRIHODI I RASHODI-izvori'!G564</f>
        <v>57259.51</v>
      </c>
      <c r="G173" s="75">
        <f>' PRIHODI I RASHODI-izvori'!H184+' PRIHODI I RASHODI-izvori'!H360+' PRIHODI I RASHODI-izvori'!H496+' PRIHODI I RASHODI-izvori'!H530+' PRIHODI I RASHODI-izvori'!H564</f>
        <v>9629.24</v>
      </c>
    </row>
    <row r="174" spans="1:7" x14ac:dyDescent="0.25">
      <c r="A174" s="34"/>
      <c r="B174" s="78">
        <v>324</v>
      </c>
      <c r="C174" s="78" t="s">
        <v>281</v>
      </c>
      <c r="D174" s="79">
        <f>SUM(D176)</f>
        <v>0</v>
      </c>
      <c r="E174" s="79">
        <f>SUM(E176)</f>
        <v>400</v>
      </c>
      <c r="F174" s="79">
        <f>SUM(F176)</f>
        <v>400</v>
      </c>
      <c r="G174" s="79">
        <f>SUM(G176)</f>
        <v>0</v>
      </c>
    </row>
    <row r="175" spans="1:7" x14ac:dyDescent="0.25">
      <c r="A175" s="34"/>
      <c r="B175" s="78">
        <v>3241</v>
      </c>
      <c r="C175" s="77" t="s">
        <v>282</v>
      </c>
      <c r="D175" s="79">
        <f>D176</f>
        <v>0</v>
      </c>
      <c r="E175" s="79">
        <f>E176</f>
        <v>400</v>
      </c>
      <c r="F175" s="79">
        <f>F176</f>
        <v>400</v>
      </c>
      <c r="G175" s="79">
        <f>G176</f>
        <v>0</v>
      </c>
    </row>
    <row r="176" spans="1:7" x14ac:dyDescent="0.25">
      <c r="A176" s="34"/>
      <c r="B176" s="77">
        <v>32412</v>
      </c>
      <c r="C176" s="77" t="s">
        <v>436</v>
      </c>
      <c r="D176" s="75">
        <f>' PRIHODI I RASHODI-izvori'!E363</f>
        <v>0</v>
      </c>
      <c r="E176" s="75">
        <f>' PRIHODI I RASHODI-izvori'!F363</f>
        <v>400</v>
      </c>
      <c r="F176" s="75">
        <f>' PRIHODI I RASHODI-izvori'!G363</f>
        <v>400</v>
      </c>
      <c r="G176" s="75">
        <f>' PRIHODI I RASHODI-izvori'!H363</f>
        <v>0</v>
      </c>
    </row>
    <row r="177" spans="1:10" s="84" customFormat="1" x14ac:dyDescent="0.25">
      <c r="A177" s="34"/>
      <c r="B177" s="78">
        <v>325</v>
      </c>
      <c r="C177" s="78" t="s">
        <v>612</v>
      </c>
      <c r="D177" s="79">
        <f>D178+D181+D183</f>
        <v>0</v>
      </c>
      <c r="E177" s="79">
        <f>E178+E181+E183</f>
        <v>4791893.37</v>
      </c>
      <c r="F177" s="79">
        <f>F178+F181+F183</f>
        <v>4791893.37</v>
      </c>
      <c r="G177" s="79">
        <f>G178+G181+G183</f>
        <v>3433703.4400000004</v>
      </c>
    </row>
    <row r="178" spans="1:10" s="84" customFormat="1" x14ac:dyDescent="0.25">
      <c r="A178" s="34"/>
      <c r="B178" s="78">
        <v>3251</v>
      </c>
      <c r="C178" s="78" t="s">
        <v>612</v>
      </c>
      <c r="D178" s="79">
        <f>D179+D180</f>
        <v>0</v>
      </c>
      <c r="E178" s="79">
        <f>E179+E180</f>
        <v>1023560.37</v>
      </c>
      <c r="F178" s="79">
        <f>F179+F180</f>
        <v>1023560.37</v>
      </c>
      <c r="G178" s="79">
        <f>G179+G180</f>
        <v>585558.03</v>
      </c>
      <c r="H178" s="576"/>
      <c r="I178" s="576"/>
      <c r="J178" s="576"/>
    </row>
    <row r="179" spans="1:10" x14ac:dyDescent="0.25">
      <c r="A179" s="34"/>
      <c r="B179" s="77">
        <v>32511</v>
      </c>
      <c r="C179" s="77" t="s">
        <v>562</v>
      </c>
      <c r="D179" s="75">
        <f>' PRIHODI I RASHODI-izvori'!E64+' PRIHODI I RASHODI-izvori'!E187+' PRIHODI I RASHODI-izvori'!E366</f>
        <v>0</v>
      </c>
      <c r="E179" s="75">
        <f>' PRIHODI I RASHODI-izvori'!F64+' PRIHODI I RASHODI-izvori'!F187+' PRIHODI I RASHODI-izvori'!F366</f>
        <v>67954.210000000006</v>
      </c>
      <c r="F179" s="75">
        <f>' PRIHODI I RASHODI-izvori'!G64+' PRIHODI I RASHODI-izvori'!G187+' PRIHODI I RASHODI-izvori'!G366</f>
        <v>67954.210000000006</v>
      </c>
      <c r="G179" s="75">
        <f>' PRIHODI I RASHODI-izvori'!H64+' PRIHODI I RASHODI-izvori'!H187+' PRIHODI I RASHODI-izvori'!H366</f>
        <v>349313.83999999997</v>
      </c>
      <c r="H179" s="577"/>
      <c r="I179" s="577"/>
    </row>
    <row r="180" spans="1:10" x14ac:dyDescent="0.25">
      <c r="A180" s="34"/>
      <c r="B180" s="77">
        <v>32513</v>
      </c>
      <c r="C180" s="77" t="s">
        <v>563</v>
      </c>
      <c r="D180" s="75">
        <f>' PRIHODI I RASHODI-izvori'!E188+' PRIHODI I RASHODI-izvori'!E367+' PRIHODI I RASHODI-izvori'!E533+' PRIHODI I RASHODI-izvori'!E589</f>
        <v>0</v>
      </c>
      <c r="E180" s="75">
        <f>' PRIHODI I RASHODI-izvori'!F188+' PRIHODI I RASHODI-izvori'!F367+' PRIHODI I RASHODI-izvori'!F533+' PRIHODI I RASHODI-izvori'!F589</f>
        <v>955606.16</v>
      </c>
      <c r="F180" s="75">
        <f>' PRIHODI I RASHODI-izvori'!G188+' PRIHODI I RASHODI-izvori'!G367+' PRIHODI I RASHODI-izvori'!G533+' PRIHODI I RASHODI-izvori'!G589</f>
        <v>955606.16</v>
      </c>
      <c r="G180" s="75">
        <f>' PRIHODI I RASHODI-izvori'!H188+' PRIHODI I RASHODI-izvori'!H367+' PRIHODI I RASHODI-izvori'!H533+' PRIHODI I RASHODI-izvori'!H589</f>
        <v>236244.19</v>
      </c>
      <c r="H180" s="577"/>
      <c r="I180" s="577"/>
    </row>
    <row r="181" spans="1:10" s="84" customFormat="1" x14ac:dyDescent="0.25">
      <c r="A181" s="34"/>
      <c r="B181" s="441" t="s">
        <v>593</v>
      </c>
      <c r="C181" s="78" t="s">
        <v>595</v>
      </c>
      <c r="D181" s="79">
        <f>D182</f>
        <v>0</v>
      </c>
      <c r="E181" s="79">
        <f>E182</f>
        <v>9000</v>
      </c>
      <c r="F181" s="79">
        <f>F182</f>
        <v>9000</v>
      </c>
      <c r="G181" s="79">
        <f>G182</f>
        <v>0</v>
      </c>
      <c r="H181" s="576"/>
      <c r="I181" s="576"/>
      <c r="J181" s="576"/>
    </row>
    <row r="182" spans="1:10" x14ac:dyDescent="0.25">
      <c r="A182" s="34"/>
      <c r="B182" s="442" t="s">
        <v>594</v>
      </c>
      <c r="C182" s="77" t="s">
        <v>600</v>
      </c>
      <c r="D182" s="75">
        <f>' PRIHODI I RASHODI-izvori'!E369+' PRIHODI I RASHODI-izvori'!E190</f>
        <v>0</v>
      </c>
      <c r="E182" s="75">
        <f>' PRIHODI I RASHODI-izvori'!F369+' PRIHODI I RASHODI-izvori'!F190</f>
        <v>9000</v>
      </c>
      <c r="F182" s="75">
        <f>' PRIHODI I RASHODI-izvori'!G369+' PRIHODI I RASHODI-izvori'!G190</f>
        <v>9000</v>
      </c>
      <c r="G182" s="75">
        <f>' PRIHODI I RASHODI-izvori'!H369+' PRIHODI I RASHODI-izvori'!H190</f>
        <v>0</v>
      </c>
      <c r="I182" s="577"/>
      <c r="J182" s="577"/>
    </row>
    <row r="183" spans="1:10" s="84" customFormat="1" x14ac:dyDescent="0.25">
      <c r="A183" s="34"/>
      <c r="B183" s="441" t="s">
        <v>596</v>
      </c>
      <c r="C183" s="78" t="s">
        <v>598</v>
      </c>
      <c r="D183" s="79">
        <f>D184</f>
        <v>0</v>
      </c>
      <c r="E183" s="79">
        <f>E184</f>
        <v>3759333</v>
      </c>
      <c r="F183" s="79">
        <f>F184</f>
        <v>3759333</v>
      </c>
      <c r="G183" s="79">
        <f>G184</f>
        <v>2848145.41</v>
      </c>
    </row>
    <row r="184" spans="1:10" x14ac:dyDescent="0.25">
      <c r="A184" s="34"/>
      <c r="B184" s="442" t="s">
        <v>597</v>
      </c>
      <c r="C184" s="77" t="s">
        <v>599</v>
      </c>
      <c r="D184" s="75">
        <f>' PRIHODI I RASHODI-izvori'!E371+' PRIHODI I RASHODI-izvori'!E192</f>
        <v>0</v>
      </c>
      <c r="E184" s="75">
        <f>' PRIHODI I RASHODI-izvori'!F371+' PRIHODI I RASHODI-izvori'!F192</f>
        <v>3759333</v>
      </c>
      <c r="F184" s="75">
        <f>' PRIHODI I RASHODI-izvori'!G371+' PRIHODI I RASHODI-izvori'!G192</f>
        <v>3759333</v>
      </c>
      <c r="G184" s="75">
        <f>' PRIHODI I RASHODI-izvori'!H371+' PRIHODI I RASHODI-izvori'!H192</f>
        <v>2848145.41</v>
      </c>
    </row>
    <row r="185" spans="1:10" x14ac:dyDescent="0.25">
      <c r="A185" s="34"/>
      <c r="B185" s="78">
        <v>329</v>
      </c>
      <c r="C185" s="78" t="s">
        <v>139</v>
      </c>
      <c r="D185" s="79">
        <f>D186+D188+D192+D194+D196+D202+D204</f>
        <v>0</v>
      </c>
      <c r="E185" s="79">
        <f>E186+E188+E192+E194+E196+E202+E204</f>
        <v>172834.46</v>
      </c>
      <c r="F185" s="79">
        <f>F186+F188+F192+F194+F196+F202+F204</f>
        <v>172834.46</v>
      </c>
      <c r="G185" s="79">
        <f>G186+G188+G192+G194+G196+G202+G204</f>
        <v>66724.81</v>
      </c>
    </row>
    <row r="186" spans="1:10" x14ac:dyDescent="0.25">
      <c r="A186" s="34"/>
      <c r="B186" s="78">
        <v>3291</v>
      </c>
      <c r="C186" s="78" t="s">
        <v>283</v>
      </c>
      <c r="D186" s="79">
        <f>SUM(D187)</f>
        <v>0</v>
      </c>
      <c r="E186" s="79">
        <f>SUM(E187)</f>
        <v>25500</v>
      </c>
      <c r="F186" s="79">
        <f>SUM(F187)</f>
        <v>25500</v>
      </c>
      <c r="G186" s="79">
        <f>SUM(G187)</f>
        <v>4148.18</v>
      </c>
    </row>
    <row r="187" spans="1:10" x14ac:dyDescent="0.25">
      <c r="A187" s="34"/>
      <c r="B187" s="77">
        <v>32911</v>
      </c>
      <c r="C187" s="77" t="s">
        <v>283</v>
      </c>
      <c r="D187" s="75">
        <f>' PRIHODI I RASHODI-izvori'!E374</f>
        <v>0</v>
      </c>
      <c r="E187" s="75">
        <f>' PRIHODI I RASHODI-izvori'!F374</f>
        <v>25500</v>
      </c>
      <c r="F187" s="75">
        <f>' PRIHODI I RASHODI-izvori'!G374</f>
        <v>25500</v>
      </c>
      <c r="G187" s="75">
        <f>' PRIHODI I RASHODI-izvori'!H374</f>
        <v>4148.18</v>
      </c>
    </row>
    <row r="188" spans="1:10" x14ac:dyDescent="0.25">
      <c r="A188" s="34"/>
      <c r="B188" s="78">
        <v>3292</v>
      </c>
      <c r="C188" s="78" t="s">
        <v>428</v>
      </c>
      <c r="D188" s="79">
        <f>SUM(D189:D191)</f>
        <v>0</v>
      </c>
      <c r="E188" s="79">
        <f>SUM(E189:E191)</f>
        <v>85154.459999999992</v>
      </c>
      <c r="F188" s="79">
        <f>SUM(F189:F191)</f>
        <v>85154.459999999992</v>
      </c>
      <c r="G188" s="79">
        <f>SUM(G189:G191)</f>
        <v>51970.409999999996</v>
      </c>
    </row>
    <row r="189" spans="1:10" x14ac:dyDescent="0.25">
      <c r="A189" s="34"/>
      <c r="B189" s="77">
        <v>32921</v>
      </c>
      <c r="C189" s="77" t="s">
        <v>430</v>
      </c>
      <c r="D189" s="75">
        <f>' PRIHODI I RASHODI-izvori'!E376+' PRIHODI I RASHODI-izvori'!E196+' PRIHODI I RASHODI-izvori'!E614</f>
        <v>0</v>
      </c>
      <c r="E189" s="75">
        <f>' PRIHODI I RASHODI-izvori'!F376+' PRIHODI I RASHODI-izvori'!F196+' PRIHODI I RASHODI-izvori'!F614</f>
        <v>24654.46</v>
      </c>
      <c r="F189" s="75">
        <f>' PRIHODI I RASHODI-izvori'!G376+' PRIHODI I RASHODI-izvori'!G196+' PRIHODI I RASHODI-izvori'!G614</f>
        <v>24654.46</v>
      </c>
      <c r="G189" s="75">
        <f>' PRIHODI I RASHODI-izvori'!H376+' PRIHODI I RASHODI-izvori'!H196+' PRIHODI I RASHODI-izvori'!H614</f>
        <v>44834.95</v>
      </c>
    </row>
    <row r="190" spans="1:10" x14ac:dyDescent="0.25">
      <c r="A190" s="34"/>
      <c r="B190" s="77">
        <v>32922</v>
      </c>
      <c r="C190" s="77" t="s">
        <v>429</v>
      </c>
      <c r="D190" s="75">
        <f>' PRIHODI I RASHODI-izvori'!E377</f>
        <v>0</v>
      </c>
      <c r="E190" s="75">
        <f>' PRIHODI I RASHODI-izvori'!F377</f>
        <v>32800</v>
      </c>
      <c r="F190" s="75">
        <f>' PRIHODI I RASHODI-izvori'!G377</f>
        <v>32800</v>
      </c>
      <c r="G190" s="75">
        <f>' PRIHODI I RASHODI-izvori'!H377</f>
        <v>2855.65</v>
      </c>
    </row>
    <row r="191" spans="1:10" x14ac:dyDescent="0.25">
      <c r="A191" s="34"/>
      <c r="B191" s="77">
        <v>32923</v>
      </c>
      <c r="C191" s="77" t="s">
        <v>427</v>
      </c>
      <c r="D191" s="75">
        <f>' PRIHODI I RASHODI-izvori'!E378+' PRIHODI I RASHODI-izvori'!E68</f>
        <v>0</v>
      </c>
      <c r="E191" s="75">
        <f>' PRIHODI I RASHODI-izvori'!F378+' PRIHODI I RASHODI-izvori'!F68</f>
        <v>27700</v>
      </c>
      <c r="F191" s="75">
        <f>' PRIHODI I RASHODI-izvori'!G378+' PRIHODI I RASHODI-izvori'!G68</f>
        <v>27700</v>
      </c>
      <c r="G191" s="75">
        <f>' PRIHODI I RASHODI-izvori'!H378+' PRIHODI I RASHODI-izvori'!H68</f>
        <v>4279.8100000000004</v>
      </c>
    </row>
    <row r="192" spans="1:10" x14ac:dyDescent="0.25">
      <c r="A192" s="34"/>
      <c r="B192" s="78">
        <v>3293</v>
      </c>
      <c r="C192" s="78" t="s">
        <v>143</v>
      </c>
      <c r="D192" s="79">
        <f>SUM(D193)</f>
        <v>0</v>
      </c>
      <c r="E192" s="79">
        <f>SUM(E193)</f>
        <v>9350</v>
      </c>
      <c r="F192" s="79">
        <f>SUM(F193)</f>
        <v>9350</v>
      </c>
      <c r="G192" s="79">
        <f>SUM(G193)</f>
        <v>1195.78</v>
      </c>
    </row>
    <row r="193" spans="1:7" x14ac:dyDescent="0.25">
      <c r="A193" s="34"/>
      <c r="B193" s="77">
        <v>32931</v>
      </c>
      <c r="C193" s="77" t="s">
        <v>143</v>
      </c>
      <c r="D193" s="75">
        <f>' PRIHODI I RASHODI-izvori'!E198+' PRIHODI I RASHODI-izvori'!E380+' PRIHODI I RASHODI-izvori'!E499</f>
        <v>0</v>
      </c>
      <c r="E193" s="75">
        <f>' PRIHODI I RASHODI-izvori'!F198+' PRIHODI I RASHODI-izvori'!F380+' PRIHODI I RASHODI-izvori'!F499</f>
        <v>9350</v>
      </c>
      <c r="F193" s="75">
        <f>' PRIHODI I RASHODI-izvori'!G198+' PRIHODI I RASHODI-izvori'!G380+' PRIHODI I RASHODI-izvori'!G499</f>
        <v>9350</v>
      </c>
      <c r="G193" s="75">
        <f>' PRIHODI I RASHODI-izvori'!H198+' PRIHODI I RASHODI-izvori'!H380+' PRIHODI I RASHODI-izvori'!H499</f>
        <v>1195.78</v>
      </c>
    </row>
    <row r="194" spans="1:7" x14ac:dyDescent="0.25">
      <c r="A194" s="34"/>
      <c r="B194" s="78">
        <v>3294</v>
      </c>
      <c r="C194" s="78" t="s">
        <v>144</v>
      </c>
      <c r="D194" s="79">
        <f>SUM(D195)</f>
        <v>0</v>
      </c>
      <c r="E194" s="79">
        <f>SUM(E195)</f>
        <v>8750</v>
      </c>
      <c r="F194" s="79">
        <f>SUM(F195)</f>
        <v>8750</v>
      </c>
      <c r="G194" s="79">
        <f>SUM(G195)</f>
        <v>3023.64</v>
      </c>
    </row>
    <row r="195" spans="1:7" x14ac:dyDescent="0.25">
      <c r="A195" s="34"/>
      <c r="B195" s="77">
        <v>32941</v>
      </c>
      <c r="C195" s="77" t="s">
        <v>431</v>
      </c>
      <c r="D195" s="75">
        <f>' PRIHODI I RASHODI-izvori'!E382+' PRIHODI I RASHODI-izvori'!E200</f>
        <v>0</v>
      </c>
      <c r="E195" s="75">
        <f>' PRIHODI I RASHODI-izvori'!F382+' PRIHODI I RASHODI-izvori'!F200</f>
        <v>8750</v>
      </c>
      <c r="F195" s="75">
        <f>' PRIHODI I RASHODI-izvori'!G382+' PRIHODI I RASHODI-izvori'!G200</f>
        <v>8750</v>
      </c>
      <c r="G195" s="75">
        <f>' PRIHODI I RASHODI-izvori'!H382+' PRIHODI I RASHODI-izvori'!H200</f>
        <v>3023.64</v>
      </c>
    </row>
    <row r="196" spans="1:7" x14ac:dyDescent="0.25">
      <c r="A196" s="34"/>
      <c r="B196" s="78">
        <v>3295</v>
      </c>
      <c r="C196" s="78" t="s">
        <v>145</v>
      </c>
      <c r="D196" s="79">
        <f>SUM(D197:D201)</f>
        <v>0</v>
      </c>
      <c r="E196" s="79">
        <f>SUM(E197:E201)</f>
        <v>16360</v>
      </c>
      <c r="F196" s="79">
        <f>SUM(F197:F201)</f>
        <v>16360</v>
      </c>
      <c r="G196" s="79">
        <f>SUM(G197:G201)</f>
        <v>5330.58</v>
      </c>
    </row>
    <row r="197" spans="1:7" x14ac:dyDescent="0.25">
      <c r="A197" s="49"/>
      <c r="B197" s="77">
        <v>32951</v>
      </c>
      <c r="C197" s="77" t="s">
        <v>601</v>
      </c>
      <c r="D197" s="75">
        <f>' PRIHODI I RASHODI-izvori'!E384</f>
        <v>0</v>
      </c>
      <c r="E197" s="75">
        <f>' PRIHODI I RASHODI-izvori'!F384</f>
        <v>10</v>
      </c>
      <c r="F197" s="75">
        <f>' PRIHODI I RASHODI-izvori'!G384</f>
        <v>10</v>
      </c>
      <c r="G197" s="75">
        <f>' PRIHODI I RASHODI-izvori'!H384</f>
        <v>0</v>
      </c>
    </row>
    <row r="198" spans="1:7" x14ac:dyDescent="0.25">
      <c r="A198" s="34"/>
      <c r="B198" s="77">
        <v>32952</v>
      </c>
      <c r="C198" s="77" t="s">
        <v>433</v>
      </c>
      <c r="D198" s="75">
        <f>' PRIHODI I RASHODI-izvori'!E385</f>
        <v>0</v>
      </c>
      <c r="E198" s="75">
        <f>' PRIHODI I RASHODI-izvori'!F385</f>
        <v>1100</v>
      </c>
      <c r="F198" s="75">
        <f>' PRIHODI I RASHODI-izvori'!G385</f>
        <v>1100</v>
      </c>
      <c r="G198" s="75">
        <f>' PRIHODI I RASHODI-izvori'!H385</f>
        <v>116.13</v>
      </c>
    </row>
    <row r="199" spans="1:7" x14ac:dyDescent="0.25">
      <c r="A199" s="34"/>
      <c r="B199" s="77">
        <v>32953</v>
      </c>
      <c r="C199" s="77" t="s">
        <v>434</v>
      </c>
      <c r="D199" s="75">
        <f>' PRIHODI I RASHODI-izvori'!E386</f>
        <v>0</v>
      </c>
      <c r="E199" s="75">
        <f>' PRIHODI I RASHODI-izvori'!F386</f>
        <v>800</v>
      </c>
      <c r="F199" s="75">
        <f>' PRIHODI I RASHODI-izvori'!G386</f>
        <v>800</v>
      </c>
      <c r="G199" s="75">
        <f>' PRIHODI I RASHODI-izvori'!H386</f>
        <v>0</v>
      </c>
    </row>
    <row r="200" spans="1:7" x14ac:dyDescent="0.25">
      <c r="A200" s="34"/>
      <c r="B200" s="77">
        <v>32955</v>
      </c>
      <c r="C200" s="77" t="s">
        <v>615</v>
      </c>
      <c r="D200" s="75">
        <f>' PRIHODI I RASHODI-izvori'!E202</f>
        <v>0</v>
      </c>
      <c r="E200" s="75">
        <f>' PRIHODI I RASHODI-izvori'!F202+' PRIHODI I RASHODI-izvori'!F387</f>
        <v>12000</v>
      </c>
      <c r="F200" s="75">
        <f>' PRIHODI I RASHODI-izvori'!G202+' PRIHODI I RASHODI-izvori'!G387</f>
        <v>12000</v>
      </c>
      <c r="G200" s="75">
        <f>' PRIHODI I RASHODI-izvori'!H202+' PRIHODI I RASHODI-izvori'!H387</f>
        <v>1940</v>
      </c>
    </row>
    <row r="201" spans="1:7" x14ac:dyDescent="0.25">
      <c r="A201" s="34"/>
      <c r="B201" s="77">
        <v>32959</v>
      </c>
      <c r="C201" s="77" t="s">
        <v>432</v>
      </c>
      <c r="D201" s="75">
        <f>' PRIHODI I RASHODI-izvori'!E388</f>
        <v>0</v>
      </c>
      <c r="E201" s="75">
        <f>' PRIHODI I RASHODI-izvori'!F388</f>
        <v>2450</v>
      </c>
      <c r="F201" s="75">
        <f>' PRIHODI I RASHODI-izvori'!G388</f>
        <v>2450</v>
      </c>
      <c r="G201" s="75">
        <f>' PRIHODI I RASHODI-izvori'!H388</f>
        <v>3274.45</v>
      </c>
    </row>
    <row r="202" spans="1:7" x14ac:dyDescent="0.25">
      <c r="A202" s="34"/>
      <c r="B202" s="78">
        <v>3296</v>
      </c>
      <c r="C202" s="78" t="s">
        <v>146</v>
      </c>
      <c r="D202" s="79">
        <f>SUM(D203)</f>
        <v>0</v>
      </c>
      <c r="E202" s="79">
        <f>SUM(E203)</f>
        <v>4000</v>
      </c>
      <c r="F202" s="79">
        <f>SUM(F203)</f>
        <v>4000</v>
      </c>
      <c r="G202" s="79">
        <f>SUM(G203)</f>
        <v>1056.22</v>
      </c>
    </row>
    <row r="203" spans="1:7" x14ac:dyDescent="0.25">
      <c r="A203" s="34"/>
      <c r="B203" s="77">
        <v>32961</v>
      </c>
      <c r="C203" s="77" t="s">
        <v>146</v>
      </c>
      <c r="D203" s="75">
        <f>' PRIHODI I RASHODI-izvori'!E390</f>
        <v>0</v>
      </c>
      <c r="E203" s="75">
        <f>' PRIHODI I RASHODI-izvori'!F390</f>
        <v>4000</v>
      </c>
      <c r="F203" s="75">
        <f>' PRIHODI I RASHODI-izvori'!G390</f>
        <v>4000</v>
      </c>
      <c r="G203" s="75">
        <f>' PRIHODI I RASHODI-izvori'!H390</f>
        <v>1056.22</v>
      </c>
    </row>
    <row r="204" spans="1:7" x14ac:dyDescent="0.25">
      <c r="A204" s="34"/>
      <c r="B204" s="78">
        <v>3299</v>
      </c>
      <c r="C204" s="78" t="s">
        <v>139</v>
      </c>
      <c r="D204" s="79">
        <f>SUM(D205:D206)</f>
        <v>0</v>
      </c>
      <c r="E204" s="79">
        <f>SUM(E205:E206)</f>
        <v>23720</v>
      </c>
      <c r="F204" s="79">
        <f>SUM(F205:F206)</f>
        <v>23720</v>
      </c>
      <c r="G204" s="79">
        <f>SUM(G205:G206)</f>
        <v>0</v>
      </c>
    </row>
    <row r="205" spans="1:7" x14ac:dyDescent="0.25">
      <c r="A205" s="34"/>
      <c r="B205" s="77">
        <v>32991</v>
      </c>
      <c r="C205" s="77" t="s">
        <v>435</v>
      </c>
      <c r="D205" s="75">
        <f>' PRIHODI I RASHODI-izvori'!E392</f>
        <v>0</v>
      </c>
      <c r="E205" s="75">
        <f>' PRIHODI I RASHODI-izvori'!F392</f>
        <v>200</v>
      </c>
      <c r="F205" s="75">
        <f>' PRIHODI I RASHODI-izvori'!G392</f>
        <v>200</v>
      </c>
      <c r="G205" s="75">
        <f>' PRIHODI I RASHODI-izvori'!H392</f>
        <v>0</v>
      </c>
    </row>
    <row r="206" spans="1:7" x14ac:dyDescent="0.25">
      <c r="A206" s="34"/>
      <c r="B206" s="77">
        <v>32999</v>
      </c>
      <c r="C206" s="77" t="s">
        <v>139</v>
      </c>
      <c r="D206" s="75">
        <f>' PRIHODI I RASHODI-izvori'!E72+' PRIHODI I RASHODI-izvori'!E393</f>
        <v>0</v>
      </c>
      <c r="E206" s="75">
        <f>' PRIHODI I RASHODI-izvori'!F72+' PRIHODI I RASHODI-izvori'!F393</f>
        <v>23520</v>
      </c>
      <c r="F206" s="75">
        <f>' PRIHODI I RASHODI-izvori'!G72+' PRIHODI I RASHODI-izvori'!G393</f>
        <v>23520</v>
      </c>
      <c r="G206" s="75">
        <f>' PRIHODI I RASHODI-izvori'!H72+' PRIHODI I RASHODI-izvori'!H393</f>
        <v>0</v>
      </c>
    </row>
    <row r="207" spans="1:7" x14ac:dyDescent="0.25">
      <c r="A207" s="34"/>
      <c r="B207" s="93">
        <v>34</v>
      </c>
      <c r="C207" s="93" t="s">
        <v>284</v>
      </c>
      <c r="D207" s="94">
        <f>D208</f>
        <v>0</v>
      </c>
      <c r="E207" s="94">
        <f>E208</f>
        <v>31975</v>
      </c>
      <c r="F207" s="94">
        <f>F208</f>
        <v>31975</v>
      </c>
      <c r="G207" s="94">
        <f>G208</f>
        <v>17278.57</v>
      </c>
    </row>
    <row r="208" spans="1:7" x14ac:dyDescent="0.25">
      <c r="A208" s="34"/>
      <c r="B208" s="78">
        <v>343</v>
      </c>
      <c r="C208" s="78" t="s">
        <v>149</v>
      </c>
      <c r="D208" s="79">
        <f>D209+D212+D213+D218</f>
        <v>0</v>
      </c>
      <c r="E208" s="79">
        <f>E209+E212+E213+E218</f>
        <v>31975</v>
      </c>
      <c r="F208" s="79">
        <f>F209+F212+F213+F218</f>
        <v>31975</v>
      </c>
      <c r="G208" s="79">
        <f>G209+G212+G213+G218</f>
        <v>17278.57</v>
      </c>
    </row>
    <row r="209" spans="1:7" x14ac:dyDescent="0.25">
      <c r="A209" s="34"/>
      <c r="B209" s="78">
        <v>3431</v>
      </c>
      <c r="C209" s="78" t="s">
        <v>285</v>
      </c>
      <c r="D209" s="79">
        <f>SUM(D210:D211)</f>
        <v>0</v>
      </c>
      <c r="E209" s="79">
        <f>SUM(E210:E211)</f>
        <v>29700</v>
      </c>
      <c r="F209" s="79">
        <f>SUM(F210:F211)</f>
        <v>29700</v>
      </c>
      <c r="G209" s="79">
        <f>SUM(G210:G211)</f>
        <v>16993.060000000001</v>
      </c>
    </row>
    <row r="210" spans="1:7" x14ac:dyDescent="0.25">
      <c r="A210" s="49"/>
      <c r="B210" s="77">
        <v>34311</v>
      </c>
      <c r="C210" s="77" t="s">
        <v>602</v>
      </c>
      <c r="D210" s="75">
        <f>' PRIHODI I RASHODI-izvori'!E397</f>
        <v>0</v>
      </c>
      <c r="E210" s="75">
        <f>' PRIHODI I RASHODI-izvori'!F397</f>
        <v>13000</v>
      </c>
      <c r="F210" s="75">
        <f>' PRIHODI I RASHODI-izvori'!G397</f>
        <v>13000</v>
      </c>
      <c r="G210" s="75">
        <f>' PRIHODI I RASHODI-izvori'!H397</f>
        <v>16189.220000000001</v>
      </c>
    </row>
    <row r="211" spans="1:7" x14ac:dyDescent="0.25">
      <c r="A211" s="34"/>
      <c r="B211" s="77">
        <v>34312</v>
      </c>
      <c r="C211" s="77" t="s">
        <v>437</v>
      </c>
      <c r="D211" s="75">
        <f>' PRIHODI I RASHODI-izvori'!E398+' PRIHODI I RASHODI-izvori'!E208</f>
        <v>0</v>
      </c>
      <c r="E211" s="75">
        <f>' PRIHODI I RASHODI-izvori'!F398+' PRIHODI I RASHODI-izvori'!F208</f>
        <v>16700</v>
      </c>
      <c r="F211" s="75">
        <f>' PRIHODI I RASHODI-izvori'!G398+' PRIHODI I RASHODI-izvori'!G208</f>
        <v>16700</v>
      </c>
      <c r="G211" s="75">
        <f>' PRIHODI I RASHODI-izvori'!H398+' PRIHODI I RASHODI-izvori'!H208</f>
        <v>803.84</v>
      </c>
    </row>
    <row r="212" spans="1:7" hidden="1" x14ac:dyDescent="0.25">
      <c r="A212" s="34"/>
      <c r="B212" s="78">
        <v>3432</v>
      </c>
      <c r="C212" s="78" t="s">
        <v>200</v>
      </c>
      <c r="D212" s="75"/>
      <c r="E212" s="75"/>
      <c r="F212" s="75"/>
      <c r="G212" s="75"/>
    </row>
    <row r="213" spans="1:7" x14ac:dyDescent="0.25">
      <c r="A213" s="34"/>
      <c r="B213" s="78">
        <v>3433</v>
      </c>
      <c r="C213" s="78" t="s">
        <v>152</v>
      </c>
      <c r="D213" s="79">
        <f>SUM(D214:D217)</f>
        <v>0</v>
      </c>
      <c r="E213" s="79">
        <f>SUM(E214:E217)</f>
        <v>1575</v>
      </c>
      <c r="F213" s="79">
        <f>SUM(F214:F217)</f>
        <v>1575</v>
      </c>
      <c r="G213" s="79">
        <f>SUM(G214:G217)</f>
        <v>285.51</v>
      </c>
    </row>
    <row r="214" spans="1:7" x14ac:dyDescent="0.25">
      <c r="A214" s="34"/>
      <c r="B214" s="77">
        <v>34331</v>
      </c>
      <c r="C214" s="77" t="s">
        <v>438</v>
      </c>
      <c r="D214" s="75">
        <f>' PRIHODI I RASHODI-izvori'!E400</f>
        <v>0</v>
      </c>
      <c r="E214" s="75">
        <f>' PRIHODI I RASHODI-izvori'!F400</f>
        <v>25</v>
      </c>
      <c r="F214" s="75">
        <f>' PRIHODI I RASHODI-izvori'!G400</f>
        <v>25</v>
      </c>
      <c r="G214" s="75">
        <f>' PRIHODI I RASHODI-izvori'!H400</f>
        <v>26.54</v>
      </c>
    </row>
    <row r="215" spans="1:7" x14ac:dyDescent="0.25">
      <c r="A215" s="34"/>
      <c r="B215" s="77">
        <v>34332</v>
      </c>
      <c r="C215" s="77" t="s">
        <v>439</v>
      </c>
      <c r="D215" s="75">
        <f>' PRIHODI I RASHODI-izvori'!E401</f>
        <v>0</v>
      </c>
      <c r="E215" s="75">
        <f>' PRIHODI I RASHODI-izvori'!F401</f>
        <v>350</v>
      </c>
      <c r="F215" s="75">
        <f>' PRIHODI I RASHODI-izvori'!G401</f>
        <v>350</v>
      </c>
      <c r="G215" s="75">
        <f>' PRIHODI I RASHODI-izvori'!H401</f>
        <v>88.14</v>
      </c>
    </row>
    <row r="216" spans="1:7" x14ac:dyDescent="0.25">
      <c r="A216" s="34"/>
      <c r="B216" s="77">
        <v>34333</v>
      </c>
      <c r="C216" s="77" t="s">
        <v>440</v>
      </c>
      <c r="D216" s="75">
        <f>' PRIHODI I RASHODI-izvori'!E402</f>
        <v>0</v>
      </c>
      <c r="E216" s="75">
        <f>' PRIHODI I RASHODI-izvori'!F402</f>
        <v>600</v>
      </c>
      <c r="F216" s="75">
        <f>' PRIHODI I RASHODI-izvori'!G402</f>
        <v>600</v>
      </c>
      <c r="G216" s="75">
        <f>' PRIHODI I RASHODI-izvori'!H402</f>
        <v>0</v>
      </c>
    </row>
    <row r="217" spans="1:7" x14ac:dyDescent="0.25">
      <c r="A217" s="34"/>
      <c r="B217" s="77">
        <v>34339</v>
      </c>
      <c r="C217" s="77" t="s">
        <v>441</v>
      </c>
      <c r="D217" s="75">
        <f>' PRIHODI I RASHODI-izvori'!E403</f>
        <v>0</v>
      </c>
      <c r="E217" s="75">
        <f>' PRIHODI I RASHODI-izvori'!F403</f>
        <v>600</v>
      </c>
      <c r="F217" s="75">
        <f>' PRIHODI I RASHODI-izvori'!G403</f>
        <v>600</v>
      </c>
      <c r="G217" s="75">
        <f>' PRIHODI I RASHODI-izvori'!H403</f>
        <v>170.83</v>
      </c>
    </row>
    <row r="218" spans="1:7" x14ac:dyDescent="0.25">
      <c r="A218" s="34"/>
      <c r="B218" s="78">
        <v>3434</v>
      </c>
      <c r="C218" s="78" t="s">
        <v>286</v>
      </c>
      <c r="D218" s="79">
        <f>D219</f>
        <v>0</v>
      </c>
      <c r="E218" s="79">
        <f>E219</f>
        <v>700</v>
      </c>
      <c r="F218" s="79">
        <f>F219</f>
        <v>700</v>
      </c>
      <c r="G218" s="79">
        <f>G219</f>
        <v>0</v>
      </c>
    </row>
    <row r="219" spans="1:7" x14ac:dyDescent="0.25">
      <c r="A219" s="34"/>
      <c r="B219" s="77">
        <v>34349</v>
      </c>
      <c r="C219" s="77" t="s">
        <v>286</v>
      </c>
      <c r="D219" s="75">
        <f>' PRIHODI I RASHODI-izvori'!E405+' PRIHODI I RASHODI-izvori'!E212</f>
        <v>0</v>
      </c>
      <c r="E219" s="75">
        <f>' PRIHODI I RASHODI-izvori'!F405+' PRIHODI I RASHODI-izvori'!F212</f>
        <v>700</v>
      </c>
      <c r="F219" s="75">
        <f>' PRIHODI I RASHODI-izvori'!G405+' PRIHODI I RASHODI-izvori'!G212</f>
        <v>700</v>
      </c>
      <c r="G219" s="75">
        <f>' PRIHODI I RASHODI-izvori'!H405+' PRIHODI I RASHODI-izvori'!H212</f>
        <v>0</v>
      </c>
    </row>
    <row r="220" spans="1:7" hidden="1" x14ac:dyDescent="0.25">
      <c r="A220" s="34"/>
      <c r="B220" s="93">
        <v>36</v>
      </c>
      <c r="C220" s="93" t="s">
        <v>287</v>
      </c>
      <c r="D220" s="94">
        <f>SUM(D221)</f>
        <v>0</v>
      </c>
      <c r="E220" s="94">
        <f>SUM(E221)</f>
        <v>0</v>
      </c>
      <c r="F220" s="94">
        <f>SUM(F221)</f>
        <v>0</v>
      </c>
      <c r="G220" s="94">
        <f>SUM(G221)</f>
        <v>0</v>
      </c>
    </row>
    <row r="221" spans="1:7" hidden="1" x14ac:dyDescent="0.25">
      <c r="A221" s="34"/>
      <c r="B221" s="78">
        <v>369</v>
      </c>
      <c r="C221" s="78" t="s">
        <v>38</v>
      </c>
      <c r="D221" s="79">
        <f>SUM(D222:D223)</f>
        <v>0</v>
      </c>
      <c r="E221" s="79">
        <f>SUM(E222:E223)</f>
        <v>0</v>
      </c>
      <c r="F221" s="79">
        <f>SUM(F222:F223)</f>
        <v>0</v>
      </c>
      <c r="G221" s="79">
        <f>SUM(G222:G223)</f>
        <v>0</v>
      </c>
    </row>
    <row r="222" spans="1:7" ht="15.75" hidden="1" customHeight="1" x14ac:dyDescent="0.25">
      <c r="A222" s="49"/>
      <c r="B222" s="78">
        <v>3691</v>
      </c>
      <c r="C222" s="81" t="s">
        <v>288</v>
      </c>
      <c r="D222" s="79"/>
      <c r="E222" s="79"/>
      <c r="F222" s="79"/>
      <c r="G222" s="79"/>
    </row>
    <row r="223" spans="1:7" ht="15.75" hidden="1" customHeight="1" x14ac:dyDescent="0.25">
      <c r="A223" s="34"/>
      <c r="B223" s="78">
        <v>3692</v>
      </c>
      <c r="C223" s="81" t="s">
        <v>289</v>
      </c>
      <c r="D223" s="79"/>
      <c r="E223" s="79"/>
      <c r="F223" s="79"/>
      <c r="G223" s="79"/>
    </row>
    <row r="224" spans="1:7" x14ac:dyDescent="0.25">
      <c r="A224" s="34"/>
      <c r="B224" s="93">
        <v>37</v>
      </c>
      <c r="C224" s="432" t="s">
        <v>157</v>
      </c>
      <c r="D224" s="94">
        <f t="shared" ref="D224:G225" si="4">D225</f>
        <v>0</v>
      </c>
      <c r="E224" s="94">
        <f t="shared" si="4"/>
        <v>4700</v>
      </c>
      <c r="F224" s="94">
        <f t="shared" si="4"/>
        <v>4700</v>
      </c>
      <c r="G224" s="94">
        <f t="shared" si="4"/>
        <v>0</v>
      </c>
    </row>
    <row r="225" spans="1:7" x14ac:dyDescent="0.25">
      <c r="A225" s="34"/>
      <c r="B225" s="78">
        <v>372</v>
      </c>
      <c r="C225" s="78" t="s">
        <v>158</v>
      </c>
      <c r="D225" s="79">
        <f t="shared" si="4"/>
        <v>0</v>
      </c>
      <c r="E225" s="79">
        <f t="shared" si="4"/>
        <v>4700</v>
      </c>
      <c r="F225" s="79">
        <f t="shared" si="4"/>
        <v>4700</v>
      </c>
      <c r="G225" s="79">
        <f t="shared" si="4"/>
        <v>0</v>
      </c>
    </row>
    <row r="226" spans="1:7" x14ac:dyDescent="0.25">
      <c r="A226" s="34"/>
      <c r="B226" s="78">
        <v>3721</v>
      </c>
      <c r="C226" s="78" t="s">
        <v>159</v>
      </c>
      <c r="D226" s="79">
        <f>SUM(D227:D228)</f>
        <v>0</v>
      </c>
      <c r="E226" s="79">
        <f>SUM(E227:E228)</f>
        <v>4700</v>
      </c>
      <c r="F226" s="79">
        <f>SUM(F227:F228)</f>
        <v>4700</v>
      </c>
      <c r="G226" s="79">
        <f>SUM(G227:G228)</f>
        <v>0</v>
      </c>
    </row>
    <row r="227" spans="1:7" x14ac:dyDescent="0.25">
      <c r="A227" s="34"/>
      <c r="B227" s="77">
        <v>37212</v>
      </c>
      <c r="C227" s="77" t="s">
        <v>442</v>
      </c>
      <c r="D227" s="75">
        <f>' PRIHODI I RASHODI-izvori'!E413</f>
        <v>0</v>
      </c>
      <c r="E227" s="75">
        <f>' PRIHODI I RASHODI-izvori'!F413</f>
        <v>1000</v>
      </c>
      <c r="F227" s="75">
        <f>' PRIHODI I RASHODI-izvori'!G413</f>
        <v>1000</v>
      </c>
      <c r="G227" s="75">
        <f>' PRIHODI I RASHODI-izvori'!H413</f>
        <v>0</v>
      </c>
    </row>
    <row r="228" spans="1:7" x14ac:dyDescent="0.25">
      <c r="A228" s="34"/>
      <c r="B228" s="77">
        <v>37215</v>
      </c>
      <c r="C228" s="77" t="s">
        <v>443</v>
      </c>
      <c r="D228" s="75">
        <f>' PRIHODI I RASHODI-izvori'!E414+' PRIHODI I RASHODI-izvori'!E568</f>
        <v>0</v>
      </c>
      <c r="E228" s="75">
        <f>' PRIHODI I RASHODI-izvori'!F414+' PRIHODI I RASHODI-izvori'!F568</f>
        <v>3700</v>
      </c>
      <c r="F228" s="75">
        <f>' PRIHODI I RASHODI-izvori'!G414+' PRIHODI I RASHODI-izvori'!G568</f>
        <v>3700</v>
      </c>
      <c r="G228" s="75">
        <f>' PRIHODI I RASHODI-izvori'!H414+' PRIHODI I RASHODI-izvori'!H568</f>
        <v>0</v>
      </c>
    </row>
    <row r="229" spans="1:7" x14ac:dyDescent="0.25">
      <c r="A229" s="34"/>
      <c r="B229" s="93">
        <v>38</v>
      </c>
      <c r="C229" s="93" t="s">
        <v>290</v>
      </c>
      <c r="D229" s="94">
        <f>SUM(D230,D232,D237)</f>
        <v>0</v>
      </c>
      <c r="E229" s="94">
        <f>SUM(E230,E232,E237)</f>
        <v>3000</v>
      </c>
      <c r="F229" s="94">
        <f>SUM(F230,F232,F237)</f>
        <v>3000</v>
      </c>
      <c r="G229" s="94">
        <f>SUM(G230,G232,G237)</f>
        <v>478.17</v>
      </c>
    </row>
    <row r="230" spans="1:7" hidden="1" x14ac:dyDescent="0.25">
      <c r="A230" s="34"/>
      <c r="B230" s="78">
        <v>381</v>
      </c>
      <c r="C230" s="78" t="s">
        <v>162</v>
      </c>
      <c r="D230" s="79">
        <f>SUM(D231)</f>
        <v>0</v>
      </c>
      <c r="E230" s="79">
        <f>SUM(E231)</f>
        <v>0</v>
      </c>
      <c r="F230" s="79">
        <f>SUM(F231)</f>
        <v>0</v>
      </c>
      <c r="G230" s="79">
        <f>SUM(G231)</f>
        <v>0</v>
      </c>
    </row>
    <row r="231" spans="1:7" hidden="1" x14ac:dyDescent="0.25">
      <c r="A231" s="34"/>
      <c r="B231" s="78">
        <v>3811</v>
      </c>
      <c r="C231" s="78" t="s">
        <v>162</v>
      </c>
      <c r="D231" s="75"/>
      <c r="E231" s="75"/>
      <c r="F231" s="75"/>
      <c r="G231" s="75"/>
    </row>
    <row r="232" spans="1:7" x14ac:dyDescent="0.25">
      <c r="A232" s="34"/>
      <c r="B232" s="78">
        <v>383</v>
      </c>
      <c r="C232" s="78" t="s">
        <v>164</v>
      </c>
      <c r="D232" s="79">
        <f>SUM(D233:D235)</f>
        <v>0</v>
      </c>
      <c r="E232" s="79">
        <f>SUM(E233:E235)</f>
        <v>3000</v>
      </c>
      <c r="F232" s="79">
        <f>SUM(F233:F235)</f>
        <v>3000</v>
      </c>
      <c r="G232" s="79">
        <f>SUM(G233:G235)</f>
        <v>478.17</v>
      </c>
    </row>
    <row r="233" spans="1:7" hidden="1" x14ac:dyDescent="0.25">
      <c r="A233" s="49"/>
      <c r="B233" s="78">
        <v>3831</v>
      </c>
      <c r="C233" s="78" t="s">
        <v>291</v>
      </c>
      <c r="D233" s="75"/>
      <c r="E233" s="75"/>
      <c r="F233" s="75"/>
      <c r="G233" s="75"/>
    </row>
    <row r="234" spans="1:7" hidden="1" x14ac:dyDescent="0.25">
      <c r="A234" s="34"/>
      <c r="B234" s="78">
        <v>3833</v>
      </c>
      <c r="C234" s="78" t="s">
        <v>292</v>
      </c>
      <c r="D234" s="75"/>
      <c r="E234" s="75"/>
      <c r="F234" s="75"/>
      <c r="G234" s="75"/>
    </row>
    <row r="235" spans="1:7" x14ac:dyDescent="0.25">
      <c r="A235" s="34"/>
      <c r="B235" s="78">
        <v>3834</v>
      </c>
      <c r="C235" s="78" t="s">
        <v>167</v>
      </c>
      <c r="D235" s="79">
        <f>SUM(D236)</f>
        <v>0</v>
      </c>
      <c r="E235" s="79">
        <f>SUM(E236)</f>
        <v>3000</v>
      </c>
      <c r="F235" s="79">
        <f>SUM(F236)</f>
        <v>3000</v>
      </c>
      <c r="G235" s="79">
        <f>SUM(G236)</f>
        <v>478.17</v>
      </c>
    </row>
    <row r="236" spans="1:7" x14ac:dyDescent="0.25">
      <c r="A236" s="34"/>
      <c r="B236" s="77">
        <v>38341</v>
      </c>
      <c r="C236" s="77" t="s">
        <v>167</v>
      </c>
      <c r="D236" s="75">
        <f>' PRIHODI I RASHODI-izvori'!E422+' PRIHODI I RASHODI-izvori'!E221</f>
        <v>0</v>
      </c>
      <c r="E236" s="75">
        <f>' PRIHODI I RASHODI-izvori'!F422+' PRIHODI I RASHODI-izvori'!F221</f>
        <v>3000</v>
      </c>
      <c r="F236" s="75">
        <f>' PRIHODI I RASHODI-izvori'!G422+' PRIHODI I RASHODI-izvori'!G221</f>
        <v>3000</v>
      </c>
      <c r="G236" s="75">
        <f>' PRIHODI I RASHODI-izvori'!H422+' PRIHODI I RASHODI-izvori'!H221</f>
        <v>478.17</v>
      </c>
    </row>
    <row r="237" spans="1:7" hidden="1" x14ac:dyDescent="0.25">
      <c r="A237" s="34"/>
      <c r="B237" s="78">
        <v>385</v>
      </c>
      <c r="C237" s="78" t="s">
        <v>164</v>
      </c>
      <c r="D237" s="79">
        <f>SUM(D238)</f>
        <v>0</v>
      </c>
      <c r="E237" s="79">
        <f>SUM(E238)</f>
        <v>0</v>
      </c>
      <c r="F237" s="79">
        <f>SUM(F238)</f>
        <v>0</v>
      </c>
      <c r="G237" s="79">
        <f>SUM(G238)</f>
        <v>0</v>
      </c>
    </row>
    <row r="238" spans="1:7" hidden="1" x14ac:dyDescent="0.25">
      <c r="A238" s="34"/>
      <c r="B238" s="78">
        <v>3859</v>
      </c>
      <c r="C238" s="78" t="s">
        <v>293</v>
      </c>
      <c r="D238" s="75"/>
      <c r="E238" s="75"/>
      <c r="F238" s="75"/>
      <c r="G238" s="75"/>
    </row>
    <row r="239" spans="1:7" x14ac:dyDescent="0.25">
      <c r="A239" s="31">
        <v>4</v>
      </c>
      <c r="B239" s="92"/>
      <c r="C239" s="92" t="s">
        <v>169</v>
      </c>
      <c r="D239" s="85" t="e">
        <f>D240+D246+D273</f>
        <v>#REF!</v>
      </c>
      <c r="E239" s="85">
        <f>E240+E246+E273</f>
        <v>854875.27</v>
      </c>
      <c r="F239" s="85">
        <f>F240+F246+F273</f>
        <v>360772.28</v>
      </c>
      <c r="G239" s="85">
        <f>G240+G246+G273</f>
        <v>45441.15</v>
      </c>
    </row>
    <row r="240" spans="1:7" x14ac:dyDescent="0.25">
      <c r="A240" s="34"/>
      <c r="B240" s="93">
        <v>41</v>
      </c>
      <c r="C240" s="93" t="s">
        <v>294</v>
      </c>
      <c r="D240" s="94" t="e">
        <f>SUM(D241,D243)</f>
        <v>#REF!</v>
      </c>
      <c r="E240" s="94">
        <f>SUM(E241,E243)</f>
        <v>1300</v>
      </c>
      <c r="F240" s="94">
        <f>SUM(F241,F243)</f>
        <v>3000</v>
      </c>
      <c r="G240" s="94">
        <f>SUM(G241,G243)</f>
        <v>2586.04</v>
      </c>
    </row>
    <row r="241" spans="1:7" hidden="1" x14ac:dyDescent="0.25">
      <c r="A241" s="34"/>
      <c r="B241" s="78">
        <v>411</v>
      </c>
      <c r="C241" s="78" t="s">
        <v>173</v>
      </c>
      <c r="D241" s="79">
        <f>SUM(D242)</f>
        <v>0</v>
      </c>
      <c r="E241" s="79">
        <f>SUM(E242)</f>
        <v>0</v>
      </c>
      <c r="F241" s="79">
        <f>SUM(F242)</f>
        <v>0</v>
      </c>
      <c r="G241" s="79">
        <f>SUM(G242)</f>
        <v>0</v>
      </c>
    </row>
    <row r="242" spans="1:7" hidden="1" x14ac:dyDescent="0.25">
      <c r="A242" s="34"/>
      <c r="B242" s="77">
        <v>41112</v>
      </c>
      <c r="C242" s="77" t="s">
        <v>175</v>
      </c>
      <c r="D242" s="75"/>
      <c r="E242" s="75"/>
      <c r="F242" s="75"/>
      <c r="G242" s="75"/>
    </row>
    <row r="243" spans="1:7" x14ac:dyDescent="0.25">
      <c r="A243" s="34"/>
      <c r="B243" s="78">
        <v>412</v>
      </c>
      <c r="C243" s="78" t="s">
        <v>176</v>
      </c>
      <c r="D243" s="79" t="e">
        <f>SUM(D244)</f>
        <v>#REF!</v>
      </c>
      <c r="E243" s="79">
        <f>SUM(E244)</f>
        <v>1300</v>
      </c>
      <c r="F243" s="79">
        <f>SUM(F244)</f>
        <v>3000</v>
      </c>
      <c r="G243" s="79">
        <f>SUM(G244)</f>
        <v>2586.04</v>
      </c>
    </row>
    <row r="244" spans="1:7" x14ac:dyDescent="0.25">
      <c r="A244" s="34"/>
      <c r="B244" s="78">
        <v>4123</v>
      </c>
      <c r="C244" s="78" t="s">
        <v>176</v>
      </c>
      <c r="D244" s="79" t="e">
        <f>D245</f>
        <v>#REF!</v>
      </c>
      <c r="E244" s="79">
        <f>E245</f>
        <v>1300</v>
      </c>
      <c r="F244" s="79">
        <f>F245</f>
        <v>3000</v>
      </c>
      <c r="G244" s="79">
        <f>G245</f>
        <v>2586.04</v>
      </c>
    </row>
    <row r="245" spans="1:7" x14ac:dyDescent="0.25">
      <c r="A245" s="49"/>
      <c r="B245" s="77">
        <v>41231</v>
      </c>
      <c r="C245" s="77" t="s">
        <v>177</v>
      </c>
      <c r="D245" s="75" t="e">
        <f>' PRIHODI I RASHODI-izvori'!E432+' PRIHODI I RASHODI-izvori'!#REF!</f>
        <v>#REF!</v>
      </c>
      <c r="E245" s="75">
        <f>' PRIHODI I RASHODI-izvori'!F77+' PRIHODI I RASHODI-izvori'!F432</f>
        <v>1300</v>
      </c>
      <c r="F245" s="75">
        <f>' PRIHODI I RASHODI-izvori'!G77+' PRIHODI I RASHODI-izvori'!G432</f>
        <v>3000</v>
      </c>
      <c r="G245" s="75">
        <f>' PRIHODI I RASHODI-izvori'!H77+' PRIHODI I RASHODI-izvori'!H432</f>
        <v>2586.04</v>
      </c>
    </row>
    <row r="246" spans="1:7" x14ac:dyDescent="0.25">
      <c r="A246" s="34"/>
      <c r="B246" s="93">
        <v>42</v>
      </c>
      <c r="C246" s="93" t="s">
        <v>295</v>
      </c>
      <c r="D246" s="94" t="e">
        <f>D247+D250+D267+D270</f>
        <v>#REF!</v>
      </c>
      <c r="E246" s="94">
        <f>E247+E250+E267+E270</f>
        <v>667575.27</v>
      </c>
      <c r="F246" s="94">
        <f>F247+F250+F267+F270</f>
        <v>268772.28000000003</v>
      </c>
      <c r="G246" s="94">
        <f>G247+G250+G267+G270</f>
        <v>42855.11</v>
      </c>
    </row>
    <row r="247" spans="1:7" x14ac:dyDescent="0.25">
      <c r="A247" s="34"/>
      <c r="B247" s="78">
        <v>421</v>
      </c>
      <c r="C247" s="78" t="s">
        <v>202</v>
      </c>
      <c r="D247" s="79" t="e">
        <f t="shared" ref="D247:G248" si="5">D248</f>
        <v>#REF!</v>
      </c>
      <c r="E247" s="79">
        <f t="shared" si="5"/>
        <v>3062.5</v>
      </c>
      <c r="F247" s="79">
        <f t="shared" si="5"/>
        <v>0</v>
      </c>
      <c r="G247" s="79">
        <f t="shared" si="5"/>
        <v>0</v>
      </c>
    </row>
    <row r="248" spans="1:7" x14ac:dyDescent="0.25">
      <c r="A248" s="34"/>
      <c r="B248" s="78">
        <v>4212</v>
      </c>
      <c r="C248" s="78" t="s">
        <v>204</v>
      </c>
      <c r="D248" s="79" t="e">
        <f t="shared" si="5"/>
        <v>#REF!</v>
      </c>
      <c r="E248" s="79">
        <f t="shared" si="5"/>
        <v>3062.5</v>
      </c>
      <c r="F248" s="79">
        <f t="shared" si="5"/>
        <v>0</v>
      </c>
      <c r="G248" s="79">
        <f t="shared" si="5"/>
        <v>0</v>
      </c>
    </row>
    <row r="249" spans="1:7" ht="31.5" x14ac:dyDescent="0.25">
      <c r="A249" s="34"/>
      <c r="B249" s="77">
        <v>42122</v>
      </c>
      <c r="C249" s="80" t="s">
        <v>648</v>
      </c>
      <c r="D249" s="75" t="e">
        <f>' PRIHODI I RASHODI-izvori'!#REF!</f>
        <v>#REF!</v>
      </c>
      <c r="E249" s="75">
        <f>' PRIHODI I RASHODI-izvori'!F81</f>
        <v>3062.5</v>
      </c>
      <c r="F249" s="75">
        <f>' PRIHODI I RASHODI-izvori'!G81</f>
        <v>0</v>
      </c>
      <c r="G249" s="75">
        <f>' PRIHODI I RASHODI-izvori'!H81</f>
        <v>0</v>
      </c>
    </row>
    <row r="250" spans="1:7" x14ac:dyDescent="0.25">
      <c r="A250" s="34"/>
      <c r="B250" s="78">
        <v>422</v>
      </c>
      <c r="C250" s="78" t="s">
        <v>179</v>
      </c>
      <c r="D250" s="79" t="e">
        <f>D251+D255+D257+D260+D263+D265</f>
        <v>#REF!</v>
      </c>
      <c r="E250" s="79">
        <f>E251+E255+E257+E260+E263+E265</f>
        <v>547790.49</v>
      </c>
      <c r="F250" s="79">
        <f>F251+F255+F257+F260+F263+F265</f>
        <v>242050</v>
      </c>
      <c r="G250" s="79">
        <f>G251+G255+G257+G260+G263+G265</f>
        <v>23927.67</v>
      </c>
    </row>
    <row r="251" spans="1:7" x14ac:dyDescent="0.25">
      <c r="A251" s="34"/>
      <c r="B251" s="78">
        <v>4221</v>
      </c>
      <c r="C251" s="78" t="s">
        <v>181</v>
      </c>
      <c r="D251" s="79" t="e">
        <f>SUM(D252:D254)</f>
        <v>#REF!</v>
      </c>
      <c r="E251" s="79">
        <f>SUM(E252:E254)</f>
        <v>82451.66</v>
      </c>
      <c r="F251" s="79">
        <f>SUM(F252:F254)</f>
        <v>37400</v>
      </c>
      <c r="G251" s="79">
        <f>SUM(G252:G254)</f>
        <v>11865.84</v>
      </c>
    </row>
    <row r="252" spans="1:7" x14ac:dyDescent="0.25">
      <c r="A252" s="34"/>
      <c r="B252" s="77">
        <v>42211</v>
      </c>
      <c r="C252" s="77" t="s">
        <v>444</v>
      </c>
      <c r="D252" s="75" t="e">
        <f>' PRIHODI I RASHODI-izvori'!E84+' PRIHODI I RASHODI-izvori'!E436+' PRIHODI I RASHODI-izvori'!#REF!</f>
        <v>#REF!</v>
      </c>
      <c r="E252" s="75">
        <f>' PRIHODI I RASHODI-izvori'!F84+' PRIHODI I RASHODI-izvori'!F436</f>
        <v>44776.66</v>
      </c>
      <c r="F252" s="75">
        <f>' PRIHODI I RASHODI-izvori'!G84+' PRIHODI I RASHODI-izvori'!G436</f>
        <v>20000</v>
      </c>
      <c r="G252" s="75">
        <f>' PRIHODI I RASHODI-izvori'!H84+' PRIHODI I RASHODI-izvori'!H436</f>
        <v>3540.84</v>
      </c>
    </row>
    <row r="253" spans="1:7" x14ac:dyDescent="0.25">
      <c r="A253" s="34"/>
      <c r="B253" s="77">
        <v>42212</v>
      </c>
      <c r="C253" s="77" t="s">
        <v>445</v>
      </c>
      <c r="D253" s="75" t="e">
        <f>' PRIHODI I RASHODI-izvori'!E85+' PRIHODI I RASHODI-izvori'!E437+' PRIHODI I RASHODI-izvori'!E232+' PRIHODI I RASHODI-izvori'!#REF!</f>
        <v>#REF!</v>
      </c>
      <c r="E253" s="75">
        <f>' PRIHODI I RASHODI-izvori'!F85+' PRIHODI I RASHODI-izvori'!F437+' PRIHODI I RASHODI-izvori'!F232</f>
        <v>36875</v>
      </c>
      <c r="F253" s="75">
        <f>' PRIHODI I RASHODI-izvori'!G85+' PRIHODI I RASHODI-izvori'!G437+' PRIHODI I RASHODI-izvori'!G232</f>
        <v>16600</v>
      </c>
      <c r="G253" s="75">
        <f>' PRIHODI I RASHODI-izvori'!H85+' PRIHODI I RASHODI-izvori'!H437+' PRIHODI I RASHODI-izvori'!H232</f>
        <v>8325</v>
      </c>
    </row>
    <row r="254" spans="1:7" x14ac:dyDescent="0.25">
      <c r="A254" s="34"/>
      <c r="B254" s="77">
        <v>42219</v>
      </c>
      <c r="C254" s="77" t="s">
        <v>446</v>
      </c>
      <c r="D254" s="75">
        <f>' PRIHODI I RASHODI-izvori'!E438</f>
        <v>0</v>
      </c>
      <c r="E254" s="75">
        <f>' PRIHODI I RASHODI-izvori'!F438</f>
        <v>800</v>
      </c>
      <c r="F254" s="75">
        <f>' PRIHODI I RASHODI-izvori'!G438</f>
        <v>800</v>
      </c>
      <c r="G254" s="75">
        <f>' PRIHODI I RASHODI-izvori'!H438</f>
        <v>0</v>
      </c>
    </row>
    <row r="255" spans="1:7" x14ac:dyDescent="0.25">
      <c r="A255" s="34"/>
      <c r="B255" s="78">
        <v>4222</v>
      </c>
      <c r="C255" s="78" t="s">
        <v>183</v>
      </c>
      <c r="D255" s="79" t="e">
        <f>D256</f>
        <v>#REF!</v>
      </c>
      <c r="E255" s="79">
        <f>E256</f>
        <v>61.19</v>
      </c>
      <c r="F255" s="79">
        <f>F256</f>
        <v>0</v>
      </c>
      <c r="G255" s="79">
        <f>G256</f>
        <v>0</v>
      </c>
    </row>
    <row r="256" spans="1:7" x14ac:dyDescent="0.25">
      <c r="A256" s="49"/>
      <c r="B256" s="77">
        <v>42222</v>
      </c>
      <c r="C256" s="77" t="s">
        <v>620</v>
      </c>
      <c r="D256" s="75" t="e">
        <f>' PRIHODI I RASHODI-izvori'!#REF!</f>
        <v>#REF!</v>
      </c>
      <c r="E256" s="75">
        <f>' PRIHODI I RASHODI-izvori'!F87</f>
        <v>61.19</v>
      </c>
      <c r="F256" s="75">
        <f>' PRIHODI I RASHODI-izvori'!G87</f>
        <v>0</v>
      </c>
      <c r="G256" s="75">
        <f>' PRIHODI I RASHODI-izvori'!H87</f>
        <v>0</v>
      </c>
    </row>
    <row r="257" spans="1:7" x14ac:dyDescent="0.25">
      <c r="A257" s="34"/>
      <c r="B257" s="78">
        <v>4223</v>
      </c>
      <c r="C257" s="78" t="s">
        <v>296</v>
      </c>
      <c r="D257" s="79" t="e">
        <f>SUM(D258:D259)</f>
        <v>#REF!</v>
      </c>
      <c r="E257" s="79">
        <f>SUM(E258:E259)</f>
        <v>16541.75</v>
      </c>
      <c r="F257" s="79">
        <f>SUM(F258:F259)</f>
        <v>15350</v>
      </c>
      <c r="G257" s="79">
        <f>SUM(G258:G259)</f>
        <v>6239.93</v>
      </c>
    </row>
    <row r="258" spans="1:7" x14ac:dyDescent="0.25">
      <c r="A258" s="34"/>
      <c r="B258" s="77">
        <v>42231</v>
      </c>
      <c r="C258" s="77" t="s">
        <v>448</v>
      </c>
      <c r="D258" s="75">
        <f>' PRIHODI I RASHODI-izvori'!E441</f>
        <v>0</v>
      </c>
      <c r="E258" s="75">
        <f>' PRIHODI I RASHODI-izvori'!F89+' PRIHODI I RASHODI-izvori'!F441</f>
        <v>7000</v>
      </c>
      <c r="F258" s="75">
        <f>' PRIHODI I RASHODI-izvori'!G89+' PRIHODI I RASHODI-izvori'!G441</f>
        <v>15000</v>
      </c>
      <c r="G258" s="75">
        <f>' PRIHODI I RASHODI-izvori'!H89+' PRIHODI I RASHODI-izvori'!H441</f>
        <v>5219.99</v>
      </c>
    </row>
    <row r="259" spans="1:7" x14ac:dyDescent="0.25">
      <c r="A259" s="34"/>
      <c r="B259" s="77">
        <v>42232</v>
      </c>
      <c r="C259" s="77" t="s">
        <v>447</v>
      </c>
      <c r="D259" s="75" t="e">
        <f>' PRIHODI I RASHODI-izvori'!E442+' PRIHODI I RASHODI-izvori'!#REF!</f>
        <v>#REF!</v>
      </c>
      <c r="E259" s="75">
        <f>' PRIHODI I RASHODI-izvori'!F90+' PRIHODI I RASHODI-izvori'!F442</f>
        <v>9541.75</v>
      </c>
      <c r="F259" s="75">
        <f>' PRIHODI I RASHODI-izvori'!G90+' PRIHODI I RASHODI-izvori'!G442</f>
        <v>350</v>
      </c>
      <c r="G259" s="75">
        <f>' PRIHODI I RASHODI-izvori'!H90+' PRIHODI I RASHODI-izvori'!H442</f>
        <v>1019.94</v>
      </c>
    </row>
    <row r="260" spans="1:7" x14ac:dyDescent="0.25">
      <c r="A260" s="34"/>
      <c r="B260" s="78">
        <v>4224</v>
      </c>
      <c r="C260" s="78" t="s">
        <v>185</v>
      </c>
      <c r="D260" s="79" t="e">
        <f>SUM(D261:D262)</f>
        <v>#REF!</v>
      </c>
      <c r="E260" s="79">
        <f>SUM(E261:E262)</f>
        <v>422767.39</v>
      </c>
      <c r="F260" s="79">
        <f>SUM(F261:F262)</f>
        <v>167300</v>
      </c>
      <c r="G260" s="79">
        <f>SUM(G261:G262)</f>
        <v>5202.37</v>
      </c>
    </row>
    <row r="261" spans="1:7" x14ac:dyDescent="0.25">
      <c r="A261" s="34"/>
      <c r="B261" s="77">
        <v>42241</v>
      </c>
      <c r="C261" s="77" t="s">
        <v>449</v>
      </c>
      <c r="D261" s="75" t="e">
        <f>' PRIHODI I RASHODI-izvori'!E444+' PRIHODI I RASHODI-izvori'!#REF!</f>
        <v>#REF!</v>
      </c>
      <c r="E261" s="75">
        <f>' PRIHODI I RASHODI-izvori'!F92+' PRIHODI I RASHODI-izvori'!F444</f>
        <v>421267.39</v>
      </c>
      <c r="F261" s="75">
        <f>' PRIHODI I RASHODI-izvori'!G92+' PRIHODI I RASHODI-izvori'!G444</f>
        <v>165800</v>
      </c>
      <c r="G261" s="75">
        <f>' PRIHODI I RASHODI-izvori'!H92+' PRIHODI I RASHODI-izvori'!H444</f>
        <v>5202.37</v>
      </c>
    </row>
    <row r="262" spans="1:7" x14ac:dyDescent="0.25">
      <c r="A262" s="34"/>
      <c r="B262" s="77">
        <v>42242</v>
      </c>
      <c r="C262" s="77" t="s">
        <v>450</v>
      </c>
      <c r="D262" s="75">
        <f>' PRIHODI I RASHODI-izvori'!E445</f>
        <v>0</v>
      </c>
      <c r="E262" s="75">
        <f>' PRIHODI I RASHODI-izvori'!F445</f>
        <v>1500</v>
      </c>
      <c r="F262" s="75">
        <f>' PRIHODI I RASHODI-izvori'!G445</f>
        <v>1500</v>
      </c>
      <c r="G262" s="75">
        <f>' PRIHODI I RASHODI-izvori'!H445</f>
        <v>0</v>
      </c>
    </row>
    <row r="263" spans="1:7" x14ac:dyDescent="0.25">
      <c r="A263" s="34"/>
      <c r="B263" s="78">
        <v>4225</v>
      </c>
      <c r="C263" s="78" t="s">
        <v>186</v>
      </c>
      <c r="D263" s="79" t="e">
        <f>SUM(D264)</f>
        <v>#REF!</v>
      </c>
      <c r="E263" s="79">
        <f>SUM(E264)</f>
        <v>20000</v>
      </c>
      <c r="F263" s="79">
        <f>SUM(F264)</f>
        <v>20000</v>
      </c>
      <c r="G263" s="79">
        <f>SUM(G264)</f>
        <v>0</v>
      </c>
    </row>
    <row r="264" spans="1:7" x14ac:dyDescent="0.25">
      <c r="A264" s="34"/>
      <c r="B264" s="77">
        <v>42251</v>
      </c>
      <c r="C264" s="77" t="s">
        <v>649</v>
      </c>
      <c r="D264" s="75" t="e">
        <f>' PRIHODI I RASHODI-izvori'!E447+' PRIHODI I RASHODI-izvori'!#REF!</f>
        <v>#REF!</v>
      </c>
      <c r="E264" s="75">
        <f>' PRIHODI I RASHODI-izvori'!F94+' PRIHODI I RASHODI-izvori'!F447</f>
        <v>20000</v>
      </c>
      <c r="F264" s="75">
        <f>' PRIHODI I RASHODI-izvori'!G94+' PRIHODI I RASHODI-izvori'!G447</f>
        <v>20000</v>
      </c>
      <c r="G264" s="75">
        <f>' PRIHODI I RASHODI-izvori'!H94+' PRIHODI I RASHODI-izvori'!H447</f>
        <v>0</v>
      </c>
    </row>
    <row r="265" spans="1:7" x14ac:dyDescent="0.25">
      <c r="A265" s="34"/>
      <c r="B265" s="78">
        <v>4227</v>
      </c>
      <c r="C265" s="78" t="s">
        <v>187</v>
      </c>
      <c r="D265" s="79" t="e">
        <f>D266</f>
        <v>#REF!</v>
      </c>
      <c r="E265" s="79">
        <f>E266</f>
        <v>5968.5</v>
      </c>
      <c r="F265" s="79">
        <f>F266</f>
        <v>2000</v>
      </c>
      <c r="G265" s="79">
        <f>G266</f>
        <v>619.53</v>
      </c>
    </row>
    <row r="266" spans="1:7" x14ac:dyDescent="0.25">
      <c r="A266" s="34"/>
      <c r="B266" s="77">
        <v>42271</v>
      </c>
      <c r="C266" s="77" t="s">
        <v>691</v>
      </c>
      <c r="D266" s="75" t="e">
        <f>' PRIHODI I RASHODI-izvori'!E449+' PRIHODI I RASHODI-izvori'!#REF!</f>
        <v>#REF!</v>
      </c>
      <c r="E266" s="75">
        <f>' PRIHODI I RASHODI-izvori'!F96+' PRIHODI I RASHODI-izvori'!F449</f>
        <v>5968.5</v>
      </c>
      <c r="F266" s="75">
        <f>' PRIHODI I RASHODI-izvori'!G96+' PRIHODI I RASHODI-izvori'!G449</f>
        <v>2000</v>
      </c>
      <c r="G266" s="75">
        <f>' PRIHODI I RASHODI-izvori'!H96+' PRIHODI I RASHODI-izvori'!H449</f>
        <v>619.53</v>
      </c>
    </row>
    <row r="267" spans="1:7" x14ac:dyDescent="0.25">
      <c r="A267" s="34"/>
      <c r="B267" s="78">
        <v>423</v>
      </c>
      <c r="C267" s="78" t="s">
        <v>188</v>
      </c>
      <c r="D267" s="79" t="e">
        <f>D268</f>
        <v>#REF!</v>
      </c>
      <c r="E267" s="79">
        <f>E268</f>
        <v>114722.28</v>
      </c>
      <c r="F267" s="79">
        <f>F268</f>
        <v>24722.28</v>
      </c>
      <c r="G267" s="79">
        <f>G268</f>
        <v>18927.439999999999</v>
      </c>
    </row>
    <row r="268" spans="1:7" x14ac:dyDescent="0.25">
      <c r="A268" s="34"/>
      <c r="B268" s="78">
        <v>4231</v>
      </c>
      <c r="C268" s="78" t="s">
        <v>188</v>
      </c>
      <c r="D268" s="79" t="e">
        <f>SUM(D269)</f>
        <v>#REF!</v>
      </c>
      <c r="E268" s="79">
        <f>SUM(E269)</f>
        <v>114722.28</v>
      </c>
      <c r="F268" s="79">
        <f>SUM(F269)</f>
        <v>24722.28</v>
      </c>
      <c r="G268" s="79">
        <f>SUM(G269)</f>
        <v>18927.439999999999</v>
      </c>
    </row>
    <row r="269" spans="1:7" x14ac:dyDescent="0.25">
      <c r="A269" s="34"/>
      <c r="B269" s="77">
        <v>42311</v>
      </c>
      <c r="C269" s="77" t="s">
        <v>451</v>
      </c>
      <c r="D269" s="75" t="e">
        <f>' PRIHODI I RASHODI-izvori'!E452+' PRIHODI I RASHODI-izvori'!#REF!</f>
        <v>#REF!</v>
      </c>
      <c r="E269" s="75">
        <f>' PRIHODI I RASHODI-izvori'!F99+' PRIHODI I RASHODI-izvori'!F452</f>
        <v>114722.28</v>
      </c>
      <c r="F269" s="75">
        <f>' PRIHODI I RASHODI-izvori'!G99+' PRIHODI I RASHODI-izvori'!G452</f>
        <v>24722.28</v>
      </c>
      <c r="G269" s="75">
        <f>' PRIHODI I RASHODI-izvori'!H99+' PRIHODI I RASHODI-izvori'!H452</f>
        <v>18927.439999999999</v>
      </c>
    </row>
    <row r="270" spans="1:7" s="84" customFormat="1" x14ac:dyDescent="0.25">
      <c r="A270" s="34"/>
      <c r="B270" s="78">
        <v>426</v>
      </c>
      <c r="C270" s="78" t="s">
        <v>297</v>
      </c>
      <c r="D270" s="79" t="e">
        <f t="shared" ref="D270:G271" si="6">D271</f>
        <v>#REF!</v>
      </c>
      <c r="E270" s="79">
        <f t="shared" si="6"/>
        <v>2000</v>
      </c>
      <c r="F270" s="79">
        <f t="shared" si="6"/>
        <v>2000</v>
      </c>
      <c r="G270" s="79">
        <f t="shared" si="6"/>
        <v>0</v>
      </c>
    </row>
    <row r="271" spans="1:7" x14ac:dyDescent="0.25">
      <c r="A271" s="34"/>
      <c r="B271" s="78">
        <v>4262</v>
      </c>
      <c r="C271" s="78" t="s">
        <v>190</v>
      </c>
      <c r="D271" s="79" t="e">
        <f t="shared" si="6"/>
        <v>#REF!</v>
      </c>
      <c r="E271" s="79">
        <f t="shared" si="6"/>
        <v>2000</v>
      </c>
      <c r="F271" s="79">
        <f t="shared" si="6"/>
        <v>2000</v>
      </c>
      <c r="G271" s="79">
        <f t="shared" si="6"/>
        <v>0</v>
      </c>
    </row>
    <row r="272" spans="1:7" x14ac:dyDescent="0.25">
      <c r="A272" s="49"/>
      <c r="B272" s="77">
        <v>42621</v>
      </c>
      <c r="C272" s="77" t="s">
        <v>190</v>
      </c>
      <c r="D272" s="75" t="e">
        <f>' PRIHODI I RASHODI-izvori'!#REF!</f>
        <v>#REF!</v>
      </c>
      <c r="E272" s="75">
        <f>' PRIHODI I RASHODI-izvori'!F102</f>
        <v>2000</v>
      </c>
      <c r="F272" s="75">
        <f>' PRIHODI I RASHODI-izvori'!G102</f>
        <v>2000</v>
      </c>
      <c r="G272" s="75">
        <f>' PRIHODI I RASHODI-izvori'!H102</f>
        <v>0</v>
      </c>
    </row>
    <row r="273" spans="1:7" x14ac:dyDescent="0.25">
      <c r="A273" s="34"/>
      <c r="B273" s="93">
        <v>45</v>
      </c>
      <c r="C273" s="93" t="s">
        <v>194</v>
      </c>
      <c r="D273" s="94" t="e">
        <f>SUM(D274,D277)</f>
        <v>#REF!</v>
      </c>
      <c r="E273" s="94">
        <f>SUM(E274,E277)</f>
        <v>186000</v>
      </c>
      <c r="F273" s="94">
        <f>SUM(F274,F277)</f>
        <v>89000</v>
      </c>
      <c r="G273" s="94">
        <f>SUM(G274,G277)</f>
        <v>0</v>
      </c>
    </row>
    <row r="274" spans="1:7" x14ac:dyDescent="0.25">
      <c r="A274" s="34"/>
      <c r="B274" s="78">
        <v>451</v>
      </c>
      <c r="C274" s="78" t="s">
        <v>202</v>
      </c>
      <c r="D274" s="79" t="e">
        <f t="shared" ref="D274:G275" si="7">SUM(D275)</f>
        <v>#REF!</v>
      </c>
      <c r="E274" s="79">
        <f t="shared" si="7"/>
        <v>186000</v>
      </c>
      <c r="F274" s="79">
        <f t="shared" si="7"/>
        <v>89000</v>
      </c>
      <c r="G274" s="79">
        <f t="shared" si="7"/>
        <v>0</v>
      </c>
    </row>
    <row r="275" spans="1:7" x14ac:dyDescent="0.25">
      <c r="A275" s="34"/>
      <c r="B275" s="78">
        <v>4511</v>
      </c>
      <c r="C275" s="78" t="s">
        <v>194</v>
      </c>
      <c r="D275" s="79" t="e">
        <f t="shared" si="7"/>
        <v>#REF!</v>
      </c>
      <c r="E275" s="79">
        <f t="shared" si="7"/>
        <v>186000</v>
      </c>
      <c r="F275" s="79">
        <f t="shared" si="7"/>
        <v>89000</v>
      </c>
      <c r="G275" s="79">
        <f t="shared" si="7"/>
        <v>0</v>
      </c>
    </row>
    <row r="276" spans="1:7" x14ac:dyDescent="0.25">
      <c r="A276" s="34"/>
      <c r="B276" s="77">
        <v>45111</v>
      </c>
      <c r="C276" s="77" t="s">
        <v>194</v>
      </c>
      <c r="D276" s="75" t="e">
        <f>' PRIHODI I RASHODI-izvori'!E458+' PRIHODI I RASHODI-izvori'!#REF!</f>
        <v>#REF!</v>
      </c>
      <c r="E276" s="75">
        <f>' PRIHODI I RASHODI-izvori'!F106+' PRIHODI I RASHODI-izvori'!F458</f>
        <v>186000</v>
      </c>
      <c r="F276" s="75">
        <f>' PRIHODI I RASHODI-izvori'!G106+' PRIHODI I RASHODI-izvori'!G458</f>
        <v>89000</v>
      </c>
      <c r="G276" s="75">
        <f>' PRIHODI I RASHODI-izvori'!H106+' PRIHODI I RASHODI-izvori'!H458</f>
        <v>0</v>
      </c>
    </row>
    <row r="277" spans="1:7" s="84" customFormat="1" hidden="1" x14ac:dyDescent="0.25">
      <c r="A277" s="97"/>
      <c r="B277" s="78">
        <v>452</v>
      </c>
      <c r="C277" s="78" t="s">
        <v>197</v>
      </c>
      <c r="D277" s="79">
        <f>D278</f>
        <v>0</v>
      </c>
      <c r="E277" s="79">
        <f>E278</f>
        <v>0</v>
      </c>
      <c r="F277" s="79">
        <f>F278</f>
        <v>0</v>
      </c>
      <c r="G277" s="79">
        <f>G278</f>
        <v>0</v>
      </c>
    </row>
    <row r="278" spans="1:7" hidden="1" x14ac:dyDescent="0.25">
      <c r="A278" s="97"/>
      <c r="B278" s="78">
        <v>4521</v>
      </c>
      <c r="C278" s="78" t="s">
        <v>197</v>
      </c>
      <c r="D278" s="79"/>
      <c r="E278" s="79"/>
      <c r="F278" s="79"/>
      <c r="G278" s="79"/>
    </row>
    <row r="279" spans="1:7" x14ac:dyDescent="0.25">
      <c r="A279" s="620" t="s">
        <v>298</v>
      </c>
      <c r="B279" s="621"/>
      <c r="C279" s="622"/>
      <c r="D279" s="86" t="e">
        <f>D57+D239</f>
        <v>#REF!</v>
      </c>
      <c r="E279" s="86">
        <f>E57+E239</f>
        <v>27155403.23</v>
      </c>
      <c r="F279" s="86">
        <f>F57+F239</f>
        <v>26784175.230000004</v>
      </c>
      <c r="G279" s="86">
        <f>G57+G239</f>
        <v>12805808.970000001</v>
      </c>
    </row>
    <row r="280" spans="1:7" x14ac:dyDescent="0.25">
      <c r="E280" s="98"/>
      <c r="F280" s="98"/>
      <c r="G280" s="98"/>
    </row>
  </sheetData>
  <mergeCells count="10">
    <mergeCell ref="A51:C51"/>
    <mergeCell ref="A54:G54"/>
    <mergeCell ref="A56:C56"/>
    <mergeCell ref="A279:C279"/>
    <mergeCell ref="A1:G1"/>
    <mergeCell ref="A2:G3"/>
    <mergeCell ref="A4:G4"/>
    <mergeCell ref="B5:G5"/>
    <mergeCell ref="A7:G7"/>
    <mergeCell ref="A9:C9"/>
  </mergeCells>
  <pageMargins left="0.74803149606299213" right="0.74803149606299213" top="0.98425196850393704" bottom="0.98425196850393704" header="0.51181102362204722" footer="0.51181102362204722"/>
  <pageSetup paperSize="9" scale="6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23"/>
  <sheetViews>
    <sheetView zoomScaleNormal="100" workbookViewId="0">
      <selection activeCell="N14" sqref="N14"/>
    </sheetView>
  </sheetViews>
  <sheetFormatPr defaultRowHeight="15.75" x14ac:dyDescent="0.25"/>
  <cols>
    <col min="1" max="1" width="7.85546875" style="105" customWidth="1"/>
    <col min="2" max="2" width="11.7109375" style="105" customWidth="1"/>
    <col min="3" max="3" width="5.7109375" style="105" customWidth="1"/>
    <col min="4" max="4" width="61" style="105" customWidth="1"/>
    <col min="5" max="5" width="15.7109375" style="105" hidden="1" customWidth="1"/>
    <col min="6" max="6" width="18.42578125" style="269" hidden="1" customWidth="1"/>
    <col min="7" max="7" width="18.42578125" style="105" bestFit="1" customWidth="1"/>
    <col min="8" max="8" width="22.7109375" style="105" customWidth="1"/>
    <col min="9" max="9" width="11.28515625" style="105" hidden="1" customWidth="1"/>
    <col min="10" max="10" width="9.5703125" style="105" bestFit="1" customWidth="1"/>
    <col min="11" max="240" width="9.140625" style="105"/>
    <col min="241" max="241" width="7" style="105" bestFit="1" customWidth="1"/>
    <col min="242" max="242" width="10" style="105" customWidth="1"/>
    <col min="243" max="243" width="5.28515625" style="105" bestFit="1" customWidth="1"/>
    <col min="244" max="244" width="55" style="105" customWidth="1"/>
    <col min="245" max="245" width="17" style="105" bestFit="1" customWidth="1"/>
    <col min="246" max="246" width="19.140625" style="105" customWidth="1"/>
    <col min="247" max="247" width="19.42578125" style="105" customWidth="1"/>
    <col min="248" max="252" width="15.140625" style="105" customWidth="1"/>
    <col min="253" max="255" width="0" style="105" hidden="1" customWidth="1"/>
    <col min="256" max="257" width="10.7109375" style="105" bestFit="1" customWidth="1"/>
    <col min="258" max="258" width="10.28515625" style="105" bestFit="1" customWidth="1"/>
    <col min="259" max="259" width="11.85546875" style="105" bestFit="1" customWidth="1"/>
    <col min="260" max="260" width="15.42578125" style="105" customWidth="1"/>
    <col min="261" max="496" width="9.140625" style="105"/>
    <col min="497" max="497" width="7" style="105" bestFit="1" customWidth="1"/>
    <col min="498" max="498" width="10" style="105" customWidth="1"/>
    <col min="499" max="499" width="5.28515625" style="105" bestFit="1" customWidth="1"/>
    <col min="500" max="500" width="55" style="105" customWidth="1"/>
    <col min="501" max="501" width="17" style="105" bestFit="1" customWidth="1"/>
    <col min="502" max="502" width="19.140625" style="105" customWidth="1"/>
    <col min="503" max="503" width="19.42578125" style="105" customWidth="1"/>
    <col min="504" max="508" width="15.140625" style="105" customWidth="1"/>
    <col min="509" max="511" width="0" style="105" hidden="1" customWidth="1"/>
    <col min="512" max="513" width="10.7109375" style="105" bestFit="1" customWidth="1"/>
    <col min="514" max="514" width="10.28515625" style="105" bestFit="1" customWidth="1"/>
    <col min="515" max="515" width="11.85546875" style="105" bestFit="1" customWidth="1"/>
    <col min="516" max="516" width="15.42578125" style="105" customWidth="1"/>
    <col min="517" max="752" width="9.140625" style="105"/>
    <col min="753" max="753" width="7" style="105" bestFit="1" customWidth="1"/>
    <col min="754" max="754" width="10" style="105" customWidth="1"/>
    <col min="755" max="755" width="5.28515625" style="105" bestFit="1" customWidth="1"/>
    <col min="756" max="756" width="55" style="105" customWidth="1"/>
    <col min="757" max="757" width="17" style="105" bestFit="1" customWidth="1"/>
    <col min="758" max="758" width="19.140625" style="105" customWidth="1"/>
    <col min="759" max="759" width="19.42578125" style="105" customWidth="1"/>
    <col min="760" max="764" width="15.140625" style="105" customWidth="1"/>
    <col min="765" max="767" width="0" style="105" hidden="1" customWidth="1"/>
    <col min="768" max="769" width="10.7109375" style="105" bestFit="1" customWidth="1"/>
    <col min="770" max="770" width="10.28515625" style="105" bestFit="1" customWidth="1"/>
    <col min="771" max="771" width="11.85546875" style="105" bestFit="1" customWidth="1"/>
    <col min="772" max="772" width="15.42578125" style="105" customWidth="1"/>
    <col min="773" max="1008" width="9.140625" style="105"/>
    <col min="1009" max="1009" width="7" style="105" bestFit="1" customWidth="1"/>
    <col min="1010" max="1010" width="10" style="105" customWidth="1"/>
    <col min="1011" max="1011" width="5.28515625" style="105" bestFit="1" customWidth="1"/>
    <col min="1012" max="1012" width="55" style="105" customWidth="1"/>
    <col min="1013" max="1013" width="17" style="105" bestFit="1" customWidth="1"/>
    <col min="1014" max="1014" width="19.140625" style="105" customWidth="1"/>
    <col min="1015" max="1015" width="19.42578125" style="105" customWidth="1"/>
    <col min="1016" max="1020" width="15.140625" style="105" customWidth="1"/>
    <col min="1021" max="1023" width="0" style="105" hidden="1" customWidth="1"/>
    <col min="1024" max="1025" width="10.7109375" style="105" bestFit="1" customWidth="1"/>
    <col min="1026" max="1026" width="10.28515625" style="105" bestFit="1" customWidth="1"/>
    <col min="1027" max="1027" width="11.85546875" style="105" bestFit="1" customWidth="1"/>
    <col min="1028" max="1028" width="15.42578125" style="105" customWidth="1"/>
    <col min="1029" max="1264" width="9.140625" style="105"/>
    <col min="1265" max="1265" width="7" style="105" bestFit="1" customWidth="1"/>
    <col min="1266" max="1266" width="10" style="105" customWidth="1"/>
    <col min="1267" max="1267" width="5.28515625" style="105" bestFit="1" customWidth="1"/>
    <col min="1268" max="1268" width="55" style="105" customWidth="1"/>
    <col min="1269" max="1269" width="17" style="105" bestFit="1" customWidth="1"/>
    <col min="1270" max="1270" width="19.140625" style="105" customWidth="1"/>
    <col min="1271" max="1271" width="19.42578125" style="105" customWidth="1"/>
    <col min="1272" max="1276" width="15.140625" style="105" customWidth="1"/>
    <col min="1277" max="1279" width="0" style="105" hidden="1" customWidth="1"/>
    <col min="1280" max="1281" width="10.7109375" style="105" bestFit="1" customWidth="1"/>
    <col min="1282" max="1282" width="10.28515625" style="105" bestFit="1" customWidth="1"/>
    <col min="1283" max="1283" width="11.85546875" style="105" bestFit="1" customWidth="1"/>
    <col min="1284" max="1284" width="15.42578125" style="105" customWidth="1"/>
    <col min="1285" max="1520" width="9.140625" style="105"/>
    <col min="1521" max="1521" width="7" style="105" bestFit="1" customWidth="1"/>
    <col min="1522" max="1522" width="10" style="105" customWidth="1"/>
    <col min="1523" max="1523" width="5.28515625" style="105" bestFit="1" customWidth="1"/>
    <col min="1524" max="1524" width="55" style="105" customWidth="1"/>
    <col min="1525" max="1525" width="17" style="105" bestFit="1" customWidth="1"/>
    <col min="1526" max="1526" width="19.140625" style="105" customWidth="1"/>
    <col min="1527" max="1527" width="19.42578125" style="105" customWidth="1"/>
    <col min="1528" max="1532" width="15.140625" style="105" customWidth="1"/>
    <col min="1533" max="1535" width="0" style="105" hidden="1" customWidth="1"/>
    <col min="1536" max="1537" width="10.7109375" style="105" bestFit="1" customWidth="1"/>
    <col min="1538" max="1538" width="10.28515625" style="105" bestFit="1" customWidth="1"/>
    <col min="1539" max="1539" width="11.85546875" style="105" bestFit="1" customWidth="1"/>
    <col min="1540" max="1540" width="15.42578125" style="105" customWidth="1"/>
    <col min="1541" max="1776" width="9.140625" style="105"/>
    <col min="1777" max="1777" width="7" style="105" bestFit="1" customWidth="1"/>
    <col min="1778" max="1778" width="10" style="105" customWidth="1"/>
    <col min="1779" max="1779" width="5.28515625" style="105" bestFit="1" customWidth="1"/>
    <col min="1780" max="1780" width="55" style="105" customWidth="1"/>
    <col min="1781" max="1781" width="17" style="105" bestFit="1" customWidth="1"/>
    <col min="1782" max="1782" width="19.140625" style="105" customWidth="1"/>
    <col min="1783" max="1783" width="19.42578125" style="105" customWidth="1"/>
    <col min="1784" max="1788" width="15.140625" style="105" customWidth="1"/>
    <col min="1789" max="1791" width="0" style="105" hidden="1" customWidth="1"/>
    <col min="1792" max="1793" width="10.7109375" style="105" bestFit="1" customWidth="1"/>
    <col min="1794" max="1794" width="10.28515625" style="105" bestFit="1" customWidth="1"/>
    <col min="1795" max="1795" width="11.85546875" style="105" bestFit="1" customWidth="1"/>
    <col min="1796" max="1796" width="15.42578125" style="105" customWidth="1"/>
    <col min="1797" max="2032" width="9.140625" style="105"/>
    <col min="2033" max="2033" width="7" style="105" bestFit="1" customWidth="1"/>
    <col min="2034" max="2034" width="10" style="105" customWidth="1"/>
    <col min="2035" max="2035" width="5.28515625" style="105" bestFit="1" customWidth="1"/>
    <col min="2036" max="2036" width="55" style="105" customWidth="1"/>
    <col min="2037" max="2037" width="17" style="105" bestFit="1" customWidth="1"/>
    <col min="2038" max="2038" width="19.140625" style="105" customWidth="1"/>
    <col min="2039" max="2039" width="19.42578125" style="105" customWidth="1"/>
    <col min="2040" max="2044" width="15.140625" style="105" customWidth="1"/>
    <col min="2045" max="2047" width="0" style="105" hidden="1" customWidth="1"/>
    <col min="2048" max="2049" width="10.7109375" style="105" bestFit="1" customWidth="1"/>
    <col min="2050" max="2050" width="10.28515625" style="105" bestFit="1" customWidth="1"/>
    <col min="2051" max="2051" width="11.85546875" style="105" bestFit="1" customWidth="1"/>
    <col min="2052" max="2052" width="15.42578125" style="105" customWidth="1"/>
    <col min="2053" max="2288" width="9.140625" style="105"/>
    <col min="2289" max="2289" width="7" style="105" bestFit="1" customWidth="1"/>
    <col min="2290" max="2290" width="10" style="105" customWidth="1"/>
    <col min="2291" max="2291" width="5.28515625" style="105" bestFit="1" customWidth="1"/>
    <col min="2292" max="2292" width="55" style="105" customWidth="1"/>
    <col min="2293" max="2293" width="17" style="105" bestFit="1" customWidth="1"/>
    <col min="2294" max="2294" width="19.140625" style="105" customWidth="1"/>
    <col min="2295" max="2295" width="19.42578125" style="105" customWidth="1"/>
    <col min="2296" max="2300" width="15.140625" style="105" customWidth="1"/>
    <col min="2301" max="2303" width="0" style="105" hidden="1" customWidth="1"/>
    <col min="2304" max="2305" width="10.7109375" style="105" bestFit="1" customWidth="1"/>
    <col min="2306" max="2306" width="10.28515625" style="105" bestFit="1" customWidth="1"/>
    <col min="2307" max="2307" width="11.85546875" style="105" bestFit="1" customWidth="1"/>
    <col min="2308" max="2308" width="15.42578125" style="105" customWidth="1"/>
    <col min="2309" max="2544" width="9.140625" style="105"/>
    <col min="2545" max="2545" width="7" style="105" bestFit="1" customWidth="1"/>
    <col min="2546" max="2546" width="10" style="105" customWidth="1"/>
    <col min="2547" max="2547" width="5.28515625" style="105" bestFit="1" customWidth="1"/>
    <col min="2548" max="2548" width="55" style="105" customWidth="1"/>
    <col min="2549" max="2549" width="17" style="105" bestFit="1" customWidth="1"/>
    <col min="2550" max="2550" width="19.140625" style="105" customWidth="1"/>
    <col min="2551" max="2551" width="19.42578125" style="105" customWidth="1"/>
    <col min="2552" max="2556" width="15.140625" style="105" customWidth="1"/>
    <col min="2557" max="2559" width="0" style="105" hidden="1" customWidth="1"/>
    <col min="2560" max="2561" width="10.7109375" style="105" bestFit="1" customWidth="1"/>
    <col min="2562" max="2562" width="10.28515625" style="105" bestFit="1" customWidth="1"/>
    <col min="2563" max="2563" width="11.85546875" style="105" bestFit="1" customWidth="1"/>
    <col min="2564" max="2564" width="15.42578125" style="105" customWidth="1"/>
    <col min="2565" max="2800" width="9.140625" style="105"/>
    <col min="2801" max="2801" width="7" style="105" bestFit="1" customWidth="1"/>
    <col min="2802" max="2802" width="10" style="105" customWidth="1"/>
    <col min="2803" max="2803" width="5.28515625" style="105" bestFit="1" customWidth="1"/>
    <col min="2804" max="2804" width="55" style="105" customWidth="1"/>
    <col min="2805" max="2805" width="17" style="105" bestFit="1" customWidth="1"/>
    <col min="2806" max="2806" width="19.140625" style="105" customWidth="1"/>
    <col min="2807" max="2807" width="19.42578125" style="105" customWidth="1"/>
    <col min="2808" max="2812" width="15.140625" style="105" customWidth="1"/>
    <col min="2813" max="2815" width="0" style="105" hidden="1" customWidth="1"/>
    <col min="2816" max="2817" width="10.7109375" style="105" bestFit="1" customWidth="1"/>
    <col min="2818" max="2818" width="10.28515625" style="105" bestFit="1" customWidth="1"/>
    <col min="2819" max="2819" width="11.85546875" style="105" bestFit="1" customWidth="1"/>
    <col min="2820" max="2820" width="15.42578125" style="105" customWidth="1"/>
    <col min="2821" max="3056" width="9.140625" style="105"/>
    <col min="3057" max="3057" width="7" style="105" bestFit="1" customWidth="1"/>
    <col min="3058" max="3058" width="10" style="105" customWidth="1"/>
    <col min="3059" max="3059" width="5.28515625" style="105" bestFit="1" customWidth="1"/>
    <col min="3060" max="3060" width="55" style="105" customWidth="1"/>
    <col min="3061" max="3061" width="17" style="105" bestFit="1" customWidth="1"/>
    <col min="3062" max="3062" width="19.140625" style="105" customWidth="1"/>
    <col min="3063" max="3063" width="19.42578125" style="105" customWidth="1"/>
    <col min="3064" max="3068" width="15.140625" style="105" customWidth="1"/>
    <col min="3069" max="3071" width="0" style="105" hidden="1" customWidth="1"/>
    <col min="3072" max="3073" width="10.7109375" style="105" bestFit="1" customWidth="1"/>
    <col min="3074" max="3074" width="10.28515625" style="105" bestFit="1" customWidth="1"/>
    <col min="3075" max="3075" width="11.85546875" style="105" bestFit="1" customWidth="1"/>
    <col min="3076" max="3076" width="15.42578125" style="105" customWidth="1"/>
    <col min="3077" max="3312" width="9.140625" style="105"/>
    <col min="3313" max="3313" width="7" style="105" bestFit="1" customWidth="1"/>
    <col min="3314" max="3314" width="10" style="105" customWidth="1"/>
    <col min="3315" max="3315" width="5.28515625" style="105" bestFit="1" customWidth="1"/>
    <col min="3316" max="3316" width="55" style="105" customWidth="1"/>
    <col min="3317" max="3317" width="17" style="105" bestFit="1" customWidth="1"/>
    <col min="3318" max="3318" width="19.140625" style="105" customWidth="1"/>
    <col min="3319" max="3319" width="19.42578125" style="105" customWidth="1"/>
    <col min="3320" max="3324" width="15.140625" style="105" customWidth="1"/>
    <col min="3325" max="3327" width="0" style="105" hidden="1" customWidth="1"/>
    <col min="3328" max="3329" width="10.7109375" style="105" bestFit="1" customWidth="1"/>
    <col min="3330" max="3330" width="10.28515625" style="105" bestFit="1" customWidth="1"/>
    <col min="3331" max="3331" width="11.85546875" style="105" bestFit="1" customWidth="1"/>
    <col min="3332" max="3332" width="15.42578125" style="105" customWidth="1"/>
    <col min="3333" max="3568" width="9.140625" style="105"/>
    <col min="3569" max="3569" width="7" style="105" bestFit="1" customWidth="1"/>
    <col min="3570" max="3570" width="10" style="105" customWidth="1"/>
    <col min="3571" max="3571" width="5.28515625" style="105" bestFit="1" customWidth="1"/>
    <col min="3572" max="3572" width="55" style="105" customWidth="1"/>
    <col min="3573" max="3573" width="17" style="105" bestFit="1" customWidth="1"/>
    <col min="3574" max="3574" width="19.140625" style="105" customWidth="1"/>
    <col min="3575" max="3575" width="19.42578125" style="105" customWidth="1"/>
    <col min="3576" max="3580" width="15.140625" style="105" customWidth="1"/>
    <col min="3581" max="3583" width="0" style="105" hidden="1" customWidth="1"/>
    <col min="3584" max="3585" width="10.7109375" style="105" bestFit="1" customWidth="1"/>
    <col min="3586" max="3586" width="10.28515625" style="105" bestFit="1" customWidth="1"/>
    <col min="3587" max="3587" width="11.85546875" style="105" bestFit="1" customWidth="1"/>
    <col min="3588" max="3588" width="15.42578125" style="105" customWidth="1"/>
    <col min="3589" max="3824" width="9.140625" style="105"/>
    <col min="3825" max="3825" width="7" style="105" bestFit="1" customWidth="1"/>
    <col min="3826" max="3826" width="10" style="105" customWidth="1"/>
    <col min="3827" max="3827" width="5.28515625" style="105" bestFit="1" customWidth="1"/>
    <col min="3828" max="3828" width="55" style="105" customWidth="1"/>
    <col min="3829" max="3829" width="17" style="105" bestFit="1" customWidth="1"/>
    <col min="3830" max="3830" width="19.140625" style="105" customWidth="1"/>
    <col min="3831" max="3831" width="19.42578125" style="105" customWidth="1"/>
    <col min="3832" max="3836" width="15.140625" style="105" customWidth="1"/>
    <col min="3837" max="3839" width="0" style="105" hidden="1" customWidth="1"/>
    <col min="3840" max="3841" width="10.7109375" style="105" bestFit="1" customWidth="1"/>
    <col min="3842" max="3842" width="10.28515625" style="105" bestFit="1" customWidth="1"/>
    <col min="3843" max="3843" width="11.85546875" style="105" bestFit="1" customWidth="1"/>
    <col min="3844" max="3844" width="15.42578125" style="105" customWidth="1"/>
    <col min="3845" max="4080" width="9.140625" style="105"/>
    <col min="4081" max="4081" width="7" style="105" bestFit="1" customWidth="1"/>
    <col min="4082" max="4082" width="10" style="105" customWidth="1"/>
    <col min="4083" max="4083" width="5.28515625" style="105" bestFit="1" customWidth="1"/>
    <col min="4084" max="4084" width="55" style="105" customWidth="1"/>
    <col min="4085" max="4085" width="17" style="105" bestFit="1" customWidth="1"/>
    <col min="4086" max="4086" width="19.140625" style="105" customWidth="1"/>
    <col min="4087" max="4087" width="19.42578125" style="105" customWidth="1"/>
    <col min="4088" max="4092" width="15.140625" style="105" customWidth="1"/>
    <col min="4093" max="4095" width="0" style="105" hidden="1" customWidth="1"/>
    <col min="4096" max="4097" width="10.7109375" style="105" bestFit="1" customWidth="1"/>
    <col min="4098" max="4098" width="10.28515625" style="105" bestFit="1" customWidth="1"/>
    <col min="4099" max="4099" width="11.85546875" style="105" bestFit="1" customWidth="1"/>
    <col min="4100" max="4100" width="15.42578125" style="105" customWidth="1"/>
    <col min="4101" max="4336" width="9.140625" style="105"/>
    <col min="4337" max="4337" width="7" style="105" bestFit="1" customWidth="1"/>
    <col min="4338" max="4338" width="10" style="105" customWidth="1"/>
    <col min="4339" max="4339" width="5.28515625" style="105" bestFit="1" customWidth="1"/>
    <col min="4340" max="4340" width="55" style="105" customWidth="1"/>
    <col min="4341" max="4341" width="17" style="105" bestFit="1" customWidth="1"/>
    <col min="4342" max="4342" width="19.140625" style="105" customWidth="1"/>
    <col min="4343" max="4343" width="19.42578125" style="105" customWidth="1"/>
    <col min="4344" max="4348" width="15.140625" style="105" customWidth="1"/>
    <col min="4349" max="4351" width="0" style="105" hidden="1" customWidth="1"/>
    <col min="4352" max="4353" width="10.7109375" style="105" bestFit="1" customWidth="1"/>
    <col min="4354" max="4354" width="10.28515625" style="105" bestFit="1" customWidth="1"/>
    <col min="4355" max="4355" width="11.85546875" style="105" bestFit="1" customWidth="1"/>
    <col min="4356" max="4356" width="15.42578125" style="105" customWidth="1"/>
    <col min="4357" max="4592" width="9.140625" style="105"/>
    <col min="4593" max="4593" width="7" style="105" bestFit="1" customWidth="1"/>
    <col min="4594" max="4594" width="10" style="105" customWidth="1"/>
    <col min="4595" max="4595" width="5.28515625" style="105" bestFit="1" customWidth="1"/>
    <col min="4596" max="4596" width="55" style="105" customWidth="1"/>
    <col min="4597" max="4597" width="17" style="105" bestFit="1" customWidth="1"/>
    <col min="4598" max="4598" width="19.140625" style="105" customWidth="1"/>
    <col min="4599" max="4599" width="19.42578125" style="105" customWidth="1"/>
    <col min="4600" max="4604" width="15.140625" style="105" customWidth="1"/>
    <col min="4605" max="4607" width="0" style="105" hidden="1" customWidth="1"/>
    <col min="4608" max="4609" width="10.7109375" style="105" bestFit="1" customWidth="1"/>
    <col min="4610" max="4610" width="10.28515625" style="105" bestFit="1" customWidth="1"/>
    <col min="4611" max="4611" width="11.85546875" style="105" bestFit="1" customWidth="1"/>
    <col min="4612" max="4612" width="15.42578125" style="105" customWidth="1"/>
    <col min="4613" max="4848" width="9.140625" style="105"/>
    <col min="4849" max="4849" width="7" style="105" bestFit="1" customWidth="1"/>
    <col min="4850" max="4850" width="10" style="105" customWidth="1"/>
    <col min="4851" max="4851" width="5.28515625" style="105" bestFit="1" customWidth="1"/>
    <col min="4852" max="4852" width="55" style="105" customWidth="1"/>
    <col min="4853" max="4853" width="17" style="105" bestFit="1" customWidth="1"/>
    <col min="4854" max="4854" width="19.140625" style="105" customWidth="1"/>
    <col min="4855" max="4855" width="19.42578125" style="105" customWidth="1"/>
    <col min="4856" max="4860" width="15.140625" style="105" customWidth="1"/>
    <col min="4861" max="4863" width="0" style="105" hidden="1" customWidth="1"/>
    <col min="4864" max="4865" width="10.7109375" style="105" bestFit="1" customWidth="1"/>
    <col min="4866" max="4866" width="10.28515625" style="105" bestFit="1" customWidth="1"/>
    <col min="4867" max="4867" width="11.85546875" style="105" bestFit="1" customWidth="1"/>
    <col min="4868" max="4868" width="15.42578125" style="105" customWidth="1"/>
    <col min="4869" max="5104" width="9.140625" style="105"/>
    <col min="5105" max="5105" width="7" style="105" bestFit="1" customWidth="1"/>
    <col min="5106" max="5106" width="10" style="105" customWidth="1"/>
    <col min="5107" max="5107" width="5.28515625" style="105" bestFit="1" customWidth="1"/>
    <col min="5108" max="5108" width="55" style="105" customWidth="1"/>
    <col min="5109" max="5109" width="17" style="105" bestFit="1" customWidth="1"/>
    <col min="5110" max="5110" width="19.140625" style="105" customWidth="1"/>
    <col min="5111" max="5111" width="19.42578125" style="105" customWidth="1"/>
    <col min="5112" max="5116" width="15.140625" style="105" customWidth="1"/>
    <col min="5117" max="5119" width="0" style="105" hidden="1" customWidth="1"/>
    <col min="5120" max="5121" width="10.7109375" style="105" bestFit="1" customWidth="1"/>
    <col min="5122" max="5122" width="10.28515625" style="105" bestFit="1" customWidth="1"/>
    <col min="5123" max="5123" width="11.85546875" style="105" bestFit="1" customWidth="1"/>
    <col min="5124" max="5124" width="15.42578125" style="105" customWidth="1"/>
    <col min="5125" max="5360" width="9.140625" style="105"/>
    <col min="5361" max="5361" width="7" style="105" bestFit="1" customWidth="1"/>
    <col min="5362" max="5362" width="10" style="105" customWidth="1"/>
    <col min="5363" max="5363" width="5.28515625" style="105" bestFit="1" customWidth="1"/>
    <col min="5364" max="5364" width="55" style="105" customWidth="1"/>
    <col min="5365" max="5365" width="17" style="105" bestFit="1" customWidth="1"/>
    <col min="5366" max="5366" width="19.140625" style="105" customWidth="1"/>
    <col min="5367" max="5367" width="19.42578125" style="105" customWidth="1"/>
    <col min="5368" max="5372" width="15.140625" style="105" customWidth="1"/>
    <col min="5373" max="5375" width="0" style="105" hidden="1" customWidth="1"/>
    <col min="5376" max="5377" width="10.7109375" style="105" bestFit="1" customWidth="1"/>
    <col min="5378" max="5378" width="10.28515625" style="105" bestFit="1" customWidth="1"/>
    <col min="5379" max="5379" width="11.85546875" style="105" bestFit="1" customWidth="1"/>
    <col min="5380" max="5380" width="15.42578125" style="105" customWidth="1"/>
    <col min="5381" max="5616" width="9.140625" style="105"/>
    <col min="5617" max="5617" width="7" style="105" bestFit="1" customWidth="1"/>
    <col min="5618" max="5618" width="10" style="105" customWidth="1"/>
    <col min="5619" max="5619" width="5.28515625" style="105" bestFit="1" customWidth="1"/>
    <col min="5620" max="5620" width="55" style="105" customWidth="1"/>
    <col min="5621" max="5621" width="17" style="105" bestFit="1" customWidth="1"/>
    <col min="5622" max="5622" width="19.140625" style="105" customWidth="1"/>
    <col min="5623" max="5623" width="19.42578125" style="105" customWidth="1"/>
    <col min="5624" max="5628" width="15.140625" style="105" customWidth="1"/>
    <col min="5629" max="5631" width="0" style="105" hidden="1" customWidth="1"/>
    <col min="5632" max="5633" width="10.7109375" style="105" bestFit="1" customWidth="1"/>
    <col min="5634" max="5634" width="10.28515625" style="105" bestFit="1" customWidth="1"/>
    <col min="5635" max="5635" width="11.85546875" style="105" bestFit="1" customWidth="1"/>
    <col min="5636" max="5636" width="15.42578125" style="105" customWidth="1"/>
    <col min="5637" max="5872" width="9.140625" style="105"/>
    <col min="5873" max="5873" width="7" style="105" bestFit="1" customWidth="1"/>
    <col min="5874" max="5874" width="10" style="105" customWidth="1"/>
    <col min="5875" max="5875" width="5.28515625" style="105" bestFit="1" customWidth="1"/>
    <col min="5876" max="5876" width="55" style="105" customWidth="1"/>
    <col min="5877" max="5877" width="17" style="105" bestFit="1" customWidth="1"/>
    <col min="5878" max="5878" width="19.140625" style="105" customWidth="1"/>
    <col min="5879" max="5879" width="19.42578125" style="105" customWidth="1"/>
    <col min="5880" max="5884" width="15.140625" style="105" customWidth="1"/>
    <col min="5885" max="5887" width="0" style="105" hidden="1" customWidth="1"/>
    <col min="5888" max="5889" width="10.7109375" style="105" bestFit="1" customWidth="1"/>
    <col min="5890" max="5890" width="10.28515625" style="105" bestFit="1" customWidth="1"/>
    <col min="5891" max="5891" width="11.85546875" style="105" bestFit="1" customWidth="1"/>
    <col min="5892" max="5892" width="15.42578125" style="105" customWidth="1"/>
    <col min="5893" max="6128" width="9.140625" style="105"/>
    <col min="6129" max="6129" width="7" style="105" bestFit="1" customWidth="1"/>
    <col min="6130" max="6130" width="10" style="105" customWidth="1"/>
    <col min="6131" max="6131" width="5.28515625" style="105" bestFit="1" customWidth="1"/>
    <col min="6132" max="6132" width="55" style="105" customWidth="1"/>
    <col min="6133" max="6133" width="17" style="105" bestFit="1" customWidth="1"/>
    <col min="6134" max="6134" width="19.140625" style="105" customWidth="1"/>
    <col min="6135" max="6135" width="19.42578125" style="105" customWidth="1"/>
    <col min="6136" max="6140" width="15.140625" style="105" customWidth="1"/>
    <col min="6141" max="6143" width="0" style="105" hidden="1" customWidth="1"/>
    <col min="6144" max="6145" width="10.7109375" style="105" bestFit="1" customWidth="1"/>
    <col min="6146" max="6146" width="10.28515625" style="105" bestFit="1" customWidth="1"/>
    <col min="6147" max="6147" width="11.85546875" style="105" bestFit="1" customWidth="1"/>
    <col min="6148" max="6148" width="15.42578125" style="105" customWidth="1"/>
    <col min="6149" max="6384" width="9.140625" style="105"/>
    <col min="6385" max="6385" width="7" style="105" bestFit="1" customWidth="1"/>
    <col min="6386" max="6386" width="10" style="105" customWidth="1"/>
    <col min="6387" max="6387" width="5.28515625" style="105" bestFit="1" customWidth="1"/>
    <col min="6388" max="6388" width="55" style="105" customWidth="1"/>
    <col min="6389" max="6389" width="17" style="105" bestFit="1" customWidth="1"/>
    <col min="6390" max="6390" width="19.140625" style="105" customWidth="1"/>
    <col min="6391" max="6391" width="19.42578125" style="105" customWidth="1"/>
    <col min="6392" max="6396" width="15.140625" style="105" customWidth="1"/>
    <col min="6397" max="6399" width="0" style="105" hidden="1" customWidth="1"/>
    <col min="6400" max="6401" width="10.7109375" style="105" bestFit="1" customWidth="1"/>
    <col min="6402" max="6402" width="10.28515625" style="105" bestFit="1" customWidth="1"/>
    <col min="6403" max="6403" width="11.85546875" style="105" bestFit="1" customWidth="1"/>
    <col min="6404" max="6404" width="15.42578125" style="105" customWidth="1"/>
    <col min="6405" max="6640" width="9.140625" style="105"/>
    <col min="6641" max="6641" width="7" style="105" bestFit="1" customWidth="1"/>
    <col min="6642" max="6642" width="10" style="105" customWidth="1"/>
    <col min="6643" max="6643" width="5.28515625" style="105" bestFit="1" customWidth="1"/>
    <col min="6644" max="6644" width="55" style="105" customWidth="1"/>
    <col min="6645" max="6645" width="17" style="105" bestFit="1" customWidth="1"/>
    <col min="6646" max="6646" width="19.140625" style="105" customWidth="1"/>
    <col min="6647" max="6647" width="19.42578125" style="105" customWidth="1"/>
    <col min="6648" max="6652" width="15.140625" style="105" customWidth="1"/>
    <col min="6653" max="6655" width="0" style="105" hidden="1" customWidth="1"/>
    <col min="6656" max="6657" width="10.7109375" style="105" bestFit="1" customWidth="1"/>
    <col min="6658" max="6658" width="10.28515625" style="105" bestFit="1" customWidth="1"/>
    <col min="6659" max="6659" width="11.85546875" style="105" bestFit="1" customWidth="1"/>
    <col min="6660" max="6660" width="15.42578125" style="105" customWidth="1"/>
    <col min="6661" max="6896" width="9.140625" style="105"/>
    <col min="6897" max="6897" width="7" style="105" bestFit="1" customWidth="1"/>
    <col min="6898" max="6898" width="10" style="105" customWidth="1"/>
    <col min="6899" max="6899" width="5.28515625" style="105" bestFit="1" customWidth="1"/>
    <col min="6900" max="6900" width="55" style="105" customWidth="1"/>
    <col min="6901" max="6901" width="17" style="105" bestFit="1" customWidth="1"/>
    <col min="6902" max="6902" width="19.140625" style="105" customWidth="1"/>
    <col min="6903" max="6903" width="19.42578125" style="105" customWidth="1"/>
    <col min="6904" max="6908" width="15.140625" style="105" customWidth="1"/>
    <col min="6909" max="6911" width="0" style="105" hidden="1" customWidth="1"/>
    <col min="6912" max="6913" width="10.7109375" style="105" bestFit="1" customWidth="1"/>
    <col min="6914" max="6914" width="10.28515625" style="105" bestFit="1" customWidth="1"/>
    <col min="6915" max="6915" width="11.85546875" style="105" bestFit="1" customWidth="1"/>
    <col min="6916" max="6916" width="15.42578125" style="105" customWidth="1"/>
    <col min="6917" max="7152" width="9.140625" style="105"/>
    <col min="7153" max="7153" width="7" style="105" bestFit="1" customWidth="1"/>
    <col min="7154" max="7154" width="10" style="105" customWidth="1"/>
    <col min="7155" max="7155" width="5.28515625" style="105" bestFit="1" customWidth="1"/>
    <col min="7156" max="7156" width="55" style="105" customWidth="1"/>
    <col min="7157" max="7157" width="17" style="105" bestFit="1" customWidth="1"/>
    <col min="7158" max="7158" width="19.140625" style="105" customWidth="1"/>
    <col min="7159" max="7159" width="19.42578125" style="105" customWidth="1"/>
    <col min="7160" max="7164" width="15.140625" style="105" customWidth="1"/>
    <col min="7165" max="7167" width="0" style="105" hidden="1" customWidth="1"/>
    <col min="7168" max="7169" width="10.7109375" style="105" bestFit="1" customWidth="1"/>
    <col min="7170" max="7170" width="10.28515625" style="105" bestFit="1" customWidth="1"/>
    <col min="7171" max="7171" width="11.85546875" style="105" bestFit="1" customWidth="1"/>
    <col min="7172" max="7172" width="15.42578125" style="105" customWidth="1"/>
    <col min="7173" max="7408" width="9.140625" style="105"/>
    <col min="7409" max="7409" width="7" style="105" bestFit="1" customWidth="1"/>
    <col min="7410" max="7410" width="10" style="105" customWidth="1"/>
    <col min="7411" max="7411" width="5.28515625" style="105" bestFit="1" customWidth="1"/>
    <col min="7412" max="7412" width="55" style="105" customWidth="1"/>
    <col min="7413" max="7413" width="17" style="105" bestFit="1" customWidth="1"/>
    <col min="7414" max="7414" width="19.140625" style="105" customWidth="1"/>
    <col min="7415" max="7415" width="19.42578125" style="105" customWidth="1"/>
    <col min="7416" max="7420" width="15.140625" style="105" customWidth="1"/>
    <col min="7421" max="7423" width="0" style="105" hidden="1" customWidth="1"/>
    <col min="7424" max="7425" width="10.7109375" style="105" bestFit="1" customWidth="1"/>
    <col min="7426" max="7426" width="10.28515625" style="105" bestFit="1" customWidth="1"/>
    <col min="7427" max="7427" width="11.85546875" style="105" bestFit="1" customWidth="1"/>
    <col min="7428" max="7428" width="15.42578125" style="105" customWidth="1"/>
    <col min="7429" max="7664" width="9.140625" style="105"/>
    <col min="7665" max="7665" width="7" style="105" bestFit="1" customWidth="1"/>
    <col min="7666" max="7666" width="10" style="105" customWidth="1"/>
    <col min="7667" max="7667" width="5.28515625" style="105" bestFit="1" customWidth="1"/>
    <col min="7668" max="7668" width="55" style="105" customWidth="1"/>
    <col min="7669" max="7669" width="17" style="105" bestFit="1" customWidth="1"/>
    <col min="7670" max="7670" width="19.140625" style="105" customWidth="1"/>
    <col min="7671" max="7671" width="19.42578125" style="105" customWidth="1"/>
    <col min="7672" max="7676" width="15.140625" style="105" customWidth="1"/>
    <col min="7677" max="7679" width="0" style="105" hidden="1" customWidth="1"/>
    <col min="7680" max="7681" width="10.7109375" style="105" bestFit="1" customWidth="1"/>
    <col min="7682" max="7682" width="10.28515625" style="105" bestFit="1" customWidth="1"/>
    <col min="7683" max="7683" width="11.85546875" style="105" bestFit="1" customWidth="1"/>
    <col min="7684" max="7684" width="15.42578125" style="105" customWidth="1"/>
    <col min="7685" max="7920" width="9.140625" style="105"/>
    <col min="7921" max="7921" width="7" style="105" bestFit="1" customWidth="1"/>
    <col min="7922" max="7922" width="10" style="105" customWidth="1"/>
    <col min="7923" max="7923" width="5.28515625" style="105" bestFit="1" customWidth="1"/>
    <col min="7924" max="7924" width="55" style="105" customWidth="1"/>
    <col min="7925" max="7925" width="17" style="105" bestFit="1" customWidth="1"/>
    <col min="7926" max="7926" width="19.140625" style="105" customWidth="1"/>
    <col min="7927" max="7927" width="19.42578125" style="105" customWidth="1"/>
    <col min="7928" max="7932" width="15.140625" style="105" customWidth="1"/>
    <col min="7933" max="7935" width="0" style="105" hidden="1" customWidth="1"/>
    <col min="7936" max="7937" width="10.7109375" style="105" bestFit="1" customWidth="1"/>
    <col min="7938" max="7938" width="10.28515625" style="105" bestFit="1" customWidth="1"/>
    <col min="7939" max="7939" width="11.85546875" style="105" bestFit="1" customWidth="1"/>
    <col min="7940" max="7940" width="15.42578125" style="105" customWidth="1"/>
    <col min="7941" max="8176" width="9.140625" style="105"/>
    <col min="8177" max="8177" width="7" style="105" bestFit="1" customWidth="1"/>
    <col min="8178" max="8178" width="10" style="105" customWidth="1"/>
    <col min="8179" max="8179" width="5.28515625" style="105" bestFit="1" customWidth="1"/>
    <col min="8180" max="8180" width="55" style="105" customWidth="1"/>
    <col min="8181" max="8181" width="17" style="105" bestFit="1" customWidth="1"/>
    <col min="8182" max="8182" width="19.140625" style="105" customWidth="1"/>
    <col min="8183" max="8183" width="19.42578125" style="105" customWidth="1"/>
    <col min="8184" max="8188" width="15.140625" style="105" customWidth="1"/>
    <col min="8189" max="8191" width="0" style="105" hidden="1" customWidth="1"/>
    <col min="8192" max="8193" width="10.7109375" style="105" bestFit="1" customWidth="1"/>
    <col min="8194" max="8194" width="10.28515625" style="105" bestFit="1" customWidth="1"/>
    <col min="8195" max="8195" width="11.85546875" style="105" bestFit="1" customWidth="1"/>
    <col min="8196" max="8196" width="15.42578125" style="105" customWidth="1"/>
    <col min="8197" max="8432" width="9.140625" style="105"/>
    <col min="8433" max="8433" width="7" style="105" bestFit="1" customWidth="1"/>
    <col min="8434" max="8434" width="10" style="105" customWidth="1"/>
    <col min="8435" max="8435" width="5.28515625" style="105" bestFit="1" customWidth="1"/>
    <col min="8436" max="8436" width="55" style="105" customWidth="1"/>
    <col min="8437" max="8437" width="17" style="105" bestFit="1" customWidth="1"/>
    <col min="8438" max="8438" width="19.140625" style="105" customWidth="1"/>
    <col min="8439" max="8439" width="19.42578125" style="105" customWidth="1"/>
    <col min="8440" max="8444" width="15.140625" style="105" customWidth="1"/>
    <col min="8445" max="8447" width="0" style="105" hidden="1" customWidth="1"/>
    <col min="8448" max="8449" width="10.7109375" style="105" bestFit="1" customWidth="1"/>
    <col min="8450" max="8450" width="10.28515625" style="105" bestFit="1" customWidth="1"/>
    <col min="8451" max="8451" width="11.85546875" style="105" bestFit="1" customWidth="1"/>
    <col min="8452" max="8452" width="15.42578125" style="105" customWidth="1"/>
    <col min="8453" max="8688" width="9.140625" style="105"/>
    <col min="8689" max="8689" width="7" style="105" bestFit="1" customWidth="1"/>
    <col min="8690" max="8690" width="10" style="105" customWidth="1"/>
    <col min="8691" max="8691" width="5.28515625" style="105" bestFit="1" customWidth="1"/>
    <col min="8692" max="8692" width="55" style="105" customWidth="1"/>
    <col min="8693" max="8693" width="17" style="105" bestFit="1" customWidth="1"/>
    <col min="8694" max="8694" width="19.140625" style="105" customWidth="1"/>
    <col min="8695" max="8695" width="19.42578125" style="105" customWidth="1"/>
    <col min="8696" max="8700" width="15.140625" style="105" customWidth="1"/>
    <col min="8701" max="8703" width="0" style="105" hidden="1" customWidth="1"/>
    <col min="8704" max="8705" width="10.7109375" style="105" bestFit="1" customWidth="1"/>
    <col min="8706" max="8706" width="10.28515625" style="105" bestFit="1" customWidth="1"/>
    <col min="8707" max="8707" width="11.85546875" style="105" bestFit="1" customWidth="1"/>
    <col min="8708" max="8708" width="15.42578125" style="105" customWidth="1"/>
    <col min="8709" max="8944" width="9.140625" style="105"/>
    <col min="8945" max="8945" width="7" style="105" bestFit="1" customWidth="1"/>
    <col min="8946" max="8946" width="10" style="105" customWidth="1"/>
    <col min="8947" max="8947" width="5.28515625" style="105" bestFit="1" customWidth="1"/>
    <col min="8948" max="8948" width="55" style="105" customWidth="1"/>
    <col min="8949" max="8949" width="17" style="105" bestFit="1" customWidth="1"/>
    <col min="8950" max="8950" width="19.140625" style="105" customWidth="1"/>
    <col min="8951" max="8951" width="19.42578125" style="105" customWidth="1"/>
    <col min="8952" max="8956" width="15.140625" style="105" customWidth="1"/>
    <col min="8957" max="8959" width="0" style="105" hidden="1" customWidth="1"/>
    <col min="8960" max="8961" width="10.7109375" style="105" bestFit="1" customWidth="1"/>
    <col min="8962" max="8962" width="10.28515625" style="105" bestFit="1" customWidth="1"/>
    <col min="8963" max="8963" width="11.85546875" style="105" bestFit="1" customWidth="1"/>
    <col min="8964" max="8964" width="15.42578125" style="105" customWidth="1"/>
    <col min="8965" max="9200" width="9.140625" style="105"/>
    <col min="9201" max="9201" width="7" style="105" bestFit="1" customWidth="1"/>
    <col min="9202" max="9202" width="10" style="105" customWidth="1"/>
    <col min="9203" max="9203" width="5.28515625" style="105" bestFit="1" customWidth="1"/>
    <col min="9204" max="9204" width="55" style="105" customWidth="1"/>
    <col min="9205" max="9205" width="17" style="105" bestFit="1" customWidth="1"/>
    <col min="9206" max="9206" width="19.140625" style="105" customWidth="1"/>
    <col min="9207" max="9207" width="19.42578125" style="105" customWidth="1"/>
    <col min="9208" max="9212" width="15.140625" style="105" customWidth="1"/>
    <col min="9213" max="9215" width="0" style="105" hidden="1" customWidth="1"/>
    <col min="9216" max="9217" width="10.7109375" style="105" bestFit="1" customWidth="1"/>
    <col min="9218" max="9218" width="10.28515625" style="105" bestFit="1" customWidth="1"/>
    <col min="9219" max="9219" width="11.85546875" style="105" bestFit="1" customWidth="1"/>
    <col min="9220" max="9220" width="15.42578125" style="105" customWidth="1"/>
    <col min="9221" max="9456" width="9.140625" style="105"/>
    <col min="9457" max="9457" width="7" style="105" bestFit="1" customWidth="1"/>
    <col min="9458" max="9458" width="10" style="105" customWidth="1"/>
    <col min="9459" max="9459" width="5.28515625" style="105" bestFit="1" customWidth="1"/>
    <col min="9460" max="9460" width="55" style="105" customWidth="1"/>
    <col min="9461" max="9461" width="17" style="105" bestFit="1" customWidth="1"/>
    <col min="9462" max="9462" width="19.140625" style="105" customWidth="1"/>
    <col min="9463" max="9463" width="19.42578125" style="105" customWidth="1"/>
    <col min="9464" max="9468" width="15.140625" style="105" customWidth="1"/>
    <col min="9469" max="9471" width="0" style="105" hidden="1" customWidth="1"/>
    <col min="9472" max="9473" width="10.7109375" style="105" bestFit="1" customWidth="1"/>
    <col min="9474" max="9474" width="10.28515625" style="105" bestFit="1" customWidth="1"/>
    <col min="9475" max="9475" width="11.85546875" style="105" bestFit="1" customWidth="1"/>
    <col min="9476" max="9476" width="15.42578125" style="105" customWidth="1"/>
    <col min="9477" max="9712" width="9.140625" style="105"/>
    <col min="9713" max="9713" width="7" style="105" bestFit="1" customWidth="1"/>
    <col min="9714" max="9714" width="10" style="105" customWidth="1"/>
    <col min="9715" max="9715" width="5.28515625" style="105" bestFit="1" customWidth="1"/>
    <col min="9716" max="9716" width="55" style="105" customWidth="1"/>
    <col min="9717" max="9717" width="17" style="105" bestFit="1" customWidth="1"/>
    <col min="9718" max="9718" width="19.140625" style="105" customWidth="1"/>
    <col min="9719" max="9719" width="19.42578125" style="105" customWidth="1"/>
    <col min="9720" max="9724" width="15.140625" style="105" customWidth="1"/>
    <col min="9725" max="9727" width="0" style="105" hidden="1" customWidth="1"/>
    <col min="9728" max="9729" width="10.7109375" style="105" bestFit="1" customWidth="1"/>
    <col min="9730" max="9730" width="10.28515625" style="105" bestFit="1" customWidth="1"/>
    <col min="9731" max="9731" width="11.85546875" style="105" bestFit="1" customWidth="1"/>
    <col min="9732" max="9732" width="15.42578125" style="105" customWidth="1"/>
    <col min="9733" max="9968" width="9.140625" style="105"/>
    <col min="9969" max="9969" width="7" style="105" bestFit="1" customWidth="1"/>
    <col min="9970" max="9970" width="10" style="105" customWidth="1"/>
    <col min="9971" max="9971" width="5.28515625" style="105" bestFit="1" customWidth="1"/>
    <col min="9972" max="9972" width="55" style="105" customWidth="1"/>
    <col min="9973" max="9973" width="17" style="105" bestFit="1" customWidth="1"/>
    <col min="9974" max="9974" width="19.140625" style="105" customWidth="1"/>
    <col min="9975" max="9975" width="19.42578125" style="105" customWidth="1"/>
    <col min="9976" max="9980" width="15.140625" style="105" customWidth="1"/>
    <col min="9981" max="9983" width="0" style="105" hidden="1" customWidth="1"/>
    <col min="9984" max="9985" width="10.7109375" style="105" bestFit="1" customWidth="1"/>
    <col min="9986" max="9986" width="10.28515625" style="105" bestFit="1" customWidth="1"/>
    <col min="9987" max="9987" width="11.85546875" style="105" bestFit="1" customWidth="1"/>
    <col min="9988" max="9988" width="15.42578125" style="105" customWidth="1"/>
    <col min="9989" max="10224" width="9.140625" style="105"/>
    <col min="10225" max="10225" width="7" style="105" bestFit="1" customWidth="1"/>
    <col min="10226" max="10226" width="10" style="105" customWidth="1"/>
    <col min="10227" max="10227" width="5.28515625" style="105" bestFit="1" customWidth="1"/>
    <col min="10228" max="10228" width="55" style="105" customWidth="1"/>
    <col min="10229" max="10229" width="17" style="105" bestFit="1" customWidth="1"/>
    <col min="10230" max="10230" width="19.140625" style="105" customWidth="1"/>
    <col min="10231" max="10231" width="19.42578125" style="105" customWidth="1"/>
    <col min="10232" max="10236" width="15.140625" style="105" customWidth="1"/>
    <col min="10237" max="10239" width="0" style="105" hidden="1" customWidth="1"/>
    <col min="10240" max="10241" width="10.7109375" style="105" bestFit="1" customWidth="1"/>
    <col min="10242" max="10242" width="10.28515625" style="105" bestFit="1" customWidth="1"/>
    <col min="10243" max="10243" width="11.85546875" style="105" bestFit="1" customWidth="1"/>
    <col min="10244" max="10244" width="15.42578125" style="105" customWidth="1"/>
    <col min="10245" max="10480" width="9.140625" style="105"/>
    <col min="10481" max="10481" width="7" style="105" bestFit="1" customWidth="1"/>
    <col min="10482" max="10482" width="10" style="105" customWidth="1"/>
    <col min="10483" max="10483" width="5.28515625" style="105" bestFit="1" customWidth="1"/>
    <col min="10484" max="10484" width="55" style="105" customWidth="1"/>
    <col min="10485" max="10485" width="17" style="105" bestFit="1" customWidth="1"/>
    <col min="10486" max="10486" width="19.140625" style="105" customWidth="1"/>
    <col min="10487" max="10487" width="19.42578125" style="105" customWidth="1"/>
    <col min="10488" max="10492" width="15.140625" style="105" customWidth="1"/>
    <col min="10493" max="10495" width="0" style="105" hidden="1" customWidth="1"/>
    <col min="10496" max="10497" width="10.7109375" style="105" bestFit="1" customWidth="1"/>
    <col min="10498" max="10498" width="10.28515625" style="105" bestFit="1" customWidth="1"/>
    <col min="10499" max="10499" width="11.85546875" style="105" bestFit="1" customWidth="1"/>
    <col min="10500" max="10500" width="15.42578125" style="105" customWidth="1"/>
    <col min="10501" max="10736" width="9.140625" style="105"/>
    <col min="10737" max="10737" width="7" style="105" bestFit="1" customWidth="1"/>
    <col min="10738" max="10738" width="10" style="105" customWidth="1"/>
    <col min="10739" max="10739" width="5.28515625" style="105" bestFit="1" customWidth="1"/>
    <col min="10740" max="10740" width="55" style="105" customWidth="1"/>
    <col min="10741" max="10741" width="17" style="105" bestFit="1" customWidth="1"/>
    <col min="10742" max="10742" width="19.140625" style="105" customWidth="1"/>
    <col min="10743" max="10743" width="19.42578125" style="105" customWidth="1"/>
    <col min="10744" max="10748" width="15.140625" style="105" customWidth="1"/>
    <col min="10749" max="10751" width="0" style="105" hidden="1" customWidth="1"/>
    <col min="10752" max="10753" width="10.7109375" style="105" bestFit="1" customWidth="1"/>
    <col min="10754" max="10754" width="10.28515625" style="105" bestFit="1" customWidth="1"/>
    <col min="10755" max="10755" width="11.85546875" style="105" bestFit="1" customWidth="1"/>
    <col min="10756" max="10756" width="15.42578125" style="105" customWidth="1"/>
    <col min="10757" max="10992" width="9.140625" style="105"/>
    <col min="10993" max="10993" width="7" style="105" bestFit="1" customWidth="1"/>
    <col min="10994" max="10994" width="10" style="105" customWidth="1"/>
    <col min="10995" max="10995" width="5.28515625" style="105" bestFit="1" customWidth="1"/>
    <col min="10996" max="10996" width="55" style="105" customWidth="1"/>
    <col min="10997" max="10997" width="17" style="105" bestFit="1" customWidth="1"/>
    <col min="10998" max="10998" width="19.140625" style="105" customWidth="1"/>
    <col min="10999" max="10999" width="19.42578125" style="105" customWidth="1"/>
    <col min="11000" max="11004" width="15.140625" style="105" customWidth="1"/>
    <col min="11005" max="11007" width="0" style="105" hidden="1" customWidth="1"/>
    <col min="11008" max="11009" width="10.7109375" style="105" bestFit="1" customWidth="1"/>
    <col min="11010" max="11010" width="10.28515625" style="105" bestFit="1" customWidth="1"/>
    <col min="11011" max="11011" width="11.85546875" style="105" bestFit="1" customWidth="1"/>
    <col min="11012" max="11012" width="15.42578125" style="105" customWidth="1"/>
    <col min="11013" max="11248" width="9.140625" style="105"/>
    <col min="11249" max="11249" width="7" style="105" bestFit="1" customWidth="1"/>
    <col min="11250" max="11250" width="10" style="105" customWidth="1"/>
    <col min="11251" max="11251" width="5.28515625" style="105" bestFit="1" customWidth="1"/>
    <col min="11252" max="11252" width="55" style="105" customWidth="1"/>
    <col min="11253" max="11253" width="17" style="105" bestFit="1" customWidth="1"/>
    <col min="11254" max="11254" width="19.140625" style="105" customWidth="1"/>
    <col min="11255" max="11255" width="19.42578125" style="105" customWidth="1"/>
    <col min="11256" max="11260" width="15.140625" style="105" customWidth="1"/>
    <col min="11261" max="11263" width="0" style="105" hidden="1" customWidth="1"/>
    <col min="11264" max="11265" width="10.7109375" style="105" bestFit="1" customWidth="1"/>
    <col min="11266" max="11266" width="10.28515625" style="105" bestFit="1" customWidth="1"/>
    <col min="11267" max="11267" width="11.85546875" style="105" bestFit="1" customWidth="1"/>
    <col min="11268" max="11268" width="15.42578125" style="105" customWidth="1"/>
    <col min="11269" max="11504" width="9.140625" style="105"/>
    <col min="11505" max="11505" width="7" style="105" bestFit="1" customWidth="1"/>
    <col min="11506" max="11506" width="10" style="105" customWidth="1"/>
    <col min="11507" max="11507" width="5.28515625" style="105" bestFit="1" customWidth="1"/>
    <col min="11508" max="11508" width="55" style="105" customWidth="1"/>
    <col min="11509" max="11509" width="17" style="105" bestFit="1" customWidth="1"/>
    <col min="11510" max="11510" width="19.140625" style="105" customWidth="1"/>
    <col min="11511" max="11511" width="19.42578125" style="105" customWidth="1"/>
    <col min="11512" max="11516" width="15.140625" style="105" customWidth="1"/>
    <col min="11517" max="11519" width="0" style="105" hidden="1" customWidth="1"/>
    <col min="11520" max="11521" width="10.7109375" style="105" bestFit="1" customWidth="1"/>
    <col min="11522" max="11522" width="10.28515625" style="105" bestFit="1" customWidth="1"/>
    <col min="11523" max="11523" width="11.85546875" style="105" bestFit="1" customWidth="1"/>
    <col min="11524" max="11524" width="15.42578125" style="105" customWidth="1"/>
    <col min="11525" max="11760" width="9.140625" style="105"/>
    <col min="11761" max="11761" width="7" style="105" bestFit="1" customWidth="1"/>
    <col min="11762" max="11762" width="10" style="105" customWidth="1"/>
    <col min="11763" max="11763" width="5.28515625" style="105" bestFit="1" customWidth="1"/>
    <col min="11764" max="11764" width="55" style="105" customWidth="1"/>
    <col min="11765" max="11765" width="17" style="105" bestFit="1" customWidth="1"/>
    <col min="11766" max="11766" width="19.140625" style="105" customWidth="1"/>
    <col min="11767" max="11767" width="19.42578125" style="105" customWidth="1"/>
    <col min="11768" max="11772" width="15.140625" style="105" customWidth="1"/>
    <col min="11773" max="11775" width="0" style="105" hidden="1" customWidth="1"/>
    <col min="11776" max="11777" width="10.7109375" style="105" bestFit="1" customWidth="1"/>
    <col min="11778" max="11778" width="10.28515625" style="105" bestFit="1" customWidth="1"/>
    <col min="11779" max="11779" width="11.85546875" style="105" bestFit="1" customWidth="1"/>
    <col min="11780" max="11780" width="15.42578125" style="105" customWidth="1"/>
    <col min="11781" max="12016" width="9.140625" style="105"/>
    <col min="12017" max="12017" width="7" style="105" bestFit="1" customWidth="1"/>
    <col min="12018" max="12018" width="10" style="105" customWidth="1"/>
    <col min="12019" max="12019" width="5.28515625" style="105" bestFit="1" customWidth="1"/>
    <col min="12020" max="12020" width="55" style="105" customWidth="1"/>
    <col min="12021" max="12021" width="17" style="105" bestFit="1" customWidth="1"/>
    <col min="12022" max="12022" width="19.140625" style="105" customWidth="1"/>
    <col min="12023" max="12023" width="19.42578125" style="105" customWidth="1"/>
    <col min="12024" max="12028" width="15.140625" style="105" customWidth="1"/>
    <col min="12029" max="12031" width="0" style="105" hidden="1" customWidth="1"/>
    <col min="12032" max="12033" width="10.7109375" style="105" bestFit="1" customWidth="1"/>
    <col min="12034" max="12034" width="10.28515625" style="105" bestFit="1" customWidth="1"/>
    <col min="12035" max="12035" width="11.85546875" style="105" bestFit="1" customWidth="1"/>
    <col min="12036" max="12036" width="15.42578125" style="105" customWidth="1"/>
    <col min="12037" max="12272" width="9.140625" style="105"/>
    <col min="12273" max="12273" width="7" style="105" bestFit="1" customWidth="1"/>
    <col min="12274" max="12274" width="10" style="105" customWidth="1"/>
    <col min="12275" max="12275" width="5.28515625" style="105" bestFit="1" customWidth="1"/>
    <col min="12276" max="12276" width="55" style="105" customWidth="1"/>
    <col min="12277" max="12277" width="17" style="105" bestFit="1" customWidth="1"/>
    <col min="12278" max="12278" width="19.140625" style="105" customWidth="1"/>
    <col min="12279" max="12279" width="19.42578125" style="105" customWidth="1"/>
    <col min="12280" max="12284" width="15.140625" style="105" customWidth="1"/>
    <col min="12285" max="12287" width="0" style="105" hidden="1" customWidth="1"/>
    <col min="12288" max="12289" width="10.7109375" style="105" bestFit="1" customWidth="1"/>
    <col min="12290" max="12290" width="10.28515625" style="105" bestFit="1" customWidth="1"/>
    <col min="12291" max="12291" width="11.85546875" style="105" bestFit="1" customWidth="1"/>
    <col min="12292" max="12292" width="15.42578125" style="105" customWidth="1"/>
    <col min="12293" max="12528" width="9.140625" style="105"/>
    <col min="12529" max="12529" width="7" style="105" bestFit="1" customWidth="1"/>
    <col min="12530" max="12530" width="10" style="105" customWidth="1"/>
    <col min="12531" max="12531" width="5.28515625" style="105" bestFit="1" customWidth="1"/>
    <col min="12532" max="12532" width="55" style="105" customWidth="1"/>
    <col min="12533" max="12533" width="17" style="105" bestFit="1" customWidth="1"/>
    <col min="12534" max="12534" width="19.140625" style="105" customWidth="1"/>
    <col min="12535" max="12535" width="19.42578125" style="105" customWidth="1"/>
    <col min="12536" max="12540" width="15.140625" style="105" customWidth="1"/>
    <col min="12541" max="12543" width="0" style="105" hidden="1" customWidth="1"/>
    <col min="12544" max="12545" width="10.7109375" style="105" bestFit="1" customWidth="1"/>
    <col min="12546" max="12546" width="10.28515625" style="105" bestFit="1" customWidth="1"/>
    <col min="12547" max="12547" width="11.85546875" style="105" bestFit="1" customWidth="1"/>
    <col min="12548" max="12548" width="15.42578125" style="105" customWidth="1"/>
    <col min="12549" max="12784" width="9.140625" style="105"/>
    <col min="12785" max="12785" width="7" style="105" bestFit="1" customWidth="1"/>
    <col min="12786" max="12786" width="10" style="105" customWidth="1"/>
    <col min="12787" max="12787" width="5.28515625" style="105" bestFit="1" customWidth="1"/>
    <col min="12788" max="12788" width="55" style="105" customWidth="1"/>
    <col min="12789" max="12789" width="17" style="105" bestFit="1" customWidth="1"/>
    <col min="12790" max="12790" width="19.140625" style="105" customWidth="1"/>
    <col min="12791" max="12791" width="19.42578125" style="105" customWidth="1"/>
    <col min="12792" max="12796" width="15.140625" style="105" customWidth="1"/>
    <col min="12797" max="12799" width="0" style="105" hidden="1" customWidth="1"/>
    <col min="12800" max="12801" width="10.7109375" style="105" bestFit="1" customWidth="1"/>
    <col min="12802" max="12802" width="10.28515625" style="105" bestFit="1" customWidth="1"/>
    <col min="12803" max="12803" width="11.85546875" style="105" bestFit="1" customWidth="1"/>
    <col min="12804" max="12804" width="15.42578125" style="105" customWidth="1"/>
    <col min="12805" max="13040" width="9.140625" style="105"/>
    <col min="13041" max="13041" width="7" style="105" bestFit="1" customWidth="1"/>
    <col min="13042" max="13042" width="10" style="105" customWidth="1"/>
    <col min="13043" max="13043" width="5.28515625" style="105" bestFit="1" customWidth="1"/>
    <col min="13044" max="13044" width="55" style="105" customWidth="1"/>
    <col min="13045" max="13045" width="17" style="105" bestFit="1" customWidth="1"/>
    <col min="13046" max="13046" width="19.140625" style="105" customWidth="1"/>
    <col min="13047" max="13047" width="19.42578125" style="105" customWidth="1"/>
    <col min="13048" max="13052" width="15.140625" style="105" customWidth="1"/>
    <col min="13053" max="13055" width="0" style="105" hidden="1" customWidth="1"/>
    <col min="13056" max="13057" width="10.7109375" style="105" bestFit="1" customWidth="1"/>
    <col min="13058" max="13058" width="10.28515625" style="105" bestFit="1" customWidth="1"/>
    <col min="13059" max="13059" width="11.85546875" style="105" bestFit="1" customWidth="1"/>
    <col min="13060" max="13060" width="15.42578125" style="105" customWidth="1"/>
    <col min="13061" max="13296" width="9.140625" style="105"/>
    <col min="13297" max="13297" width="7" style="105" bestFit="1" customWidth="1"/>
    <col min="13298" max="13298" width="10" style="105" customWidth="1"/>
    <col min="13299" max="13299" width="5.28515625" style="105" bestFit="1" customWidth="1"/>
    <col min="13300" max="13300" width="55" style="105" customWidth="1"/>
    <col min="13301" max="13301" width="17" style="105" bestFit="1" customWidth="1"/>
    <col min="13302" max="13302" width="19.140625" style="105" customWidth="1"/>
    <col min="13303" max="13303" width="19.42578125" style="105" customWidth="1"/>
    <col min="13304" max="13308" width="15.140625" style="105" customWidth="1"/>
    <col min="13309" max="13311" width="0" style="105" hidden="1" customWidth="1"/>
    <col min="13312" max="13313" width="10.7109375" style="105" bestFit="1" customWidth="1"/>
    <col min="13314" max="13314" width="10.28515625" style="105" bestFit="1" customWidth="1"/>
    <col min="13315" max="13315" width="11.85546875" style="105" bestFit="1" customWidth="1"/>
    <col min="13316" max="13316" width="15.42578125" style="105" customWidth="1"/>
    <col min="13317" max="13552" width="9.140625" style="105"/>
    <col min="13553" max="13553" width="7" style="105" bestFit="1" customWidth="1"/>
    <col min="13554" max="13554" width="10" style="105" customWidth="1"/>
    <col min="13555" max="13555" width="5.28515625" style="105" bestFit="1" customWidth="1"/>
    <col min="13556" max="13556" width="55" style="105" customWidth="1"/>
    <col min="13557" max="13557" width="17" style="105" bestFit="1" customWidth="1"/>
    <col min="13558" max="13558" width="19.140625" style="105" customWidth="1"/>
    <col min="13559" max="13559" width="19.42578125" style="105" customWidth="1"/>
    <col min="13560" max="13564" width="15.140625" style="105" customWidth="1"/>
    <col min="13565" max="13567" width="0" style="105" hidden="1" customWidth="1"/>
    <col min="13568" max="13569" width="10.7109375" style="105" bestFit="1" customWidth="1"/>
    <col min="13570" max="13570" width="10.28515625" style="105" bestFit="1" customWidth="1"/>
    <col min="13571" max="13571" width="11.85546875" style="105" bestFit="1" customWidth="1"/>
    <col min="13572" max="13572" width="15.42578125" style="105" customWidth="1"/>
    <col min="13573" max="13808" width="9.140625" style="105"/>
    <col min="13809" max="13809" width="7" style="105" bestFit="1" customWidth="1"/>
    <col min="13810" max="13810" width="10" style="105" customWidth="1"/>
    <col min="13811" max="13811" width="5.28515625" style="105" bestFit="1" customWidth="1"/>
    <col min="13812" max="13812" width="55" style="105" customWidth="1"/>
    <col min="13813" max="13813" width="17" style="105" bestFit="1" customWidth="1"/>
    <col min="13814" max="13814" width="19.140625" style="105" customWidth="1"/>
    <col min="13815" max="13815" width="19.42578125" style="105" customWidth="1"/>
    <col min="13816" max="13820" width="15.140625" style="105" customWidth="1"/>
    <col min="13821" max="13823" width="0" style="105" hidden="1" customWidth="1"/>
    <col min="13824" max="13825" width="10.7109375" style="105" bestFit="1" customWidth="1"/>
    <col min="13826" max="13826" width="10.28515625" style="105" bestFit="1" customWidth="1"/>
    <col min="13827" max="13827" width="11.85546875" style="105" bestFit="1" customWidth="1"/>
    <col min="13828" max="13828" width="15.42578125" style="105" customWidth="1"/>
    <col min="13829" max="14064" width="9.140625" style="105"/>
    <col min="14065" max="14065" width="7" style="105" bestFit="1" customWidth="1"/>
    <col min="14066" max="14066" width="10" style="105" customWidth="1"/>
    <col min="14067" max="14067" width="5.28515625" style="105" bestFit="1" customWidth="1"/>
    <col min="14068" max="14068" width="55" style="105" customWidth="1"/>
    <col min="14069" max="14069" width="17" style="105" bestFit="1" customWidth="1"/>
    <col min="14070" max="14070" width="19.140625" style="105" customWidth="1"/>
    <col min="14071" max="14071" width="19.42578125" style="105" customWidth="1"/>
    <col min="14072" max="14076" width="15.140625" style="105" customWidth="1"/>
    <col min="14077" max="14079" width="0" style="105" hidden="1" customWidth="1"/>
    <col min="14080" max="14081" width="10.7109375" style="105" bestFit="1" customWidth="1"/>
    <col min="14082" max="14082" width="10.28515625" style="105" bestFit="1" customWidth="1"/>
    <col min="14083" max="14083" width="11.85546875" style="105" bestFit="1" customWidth="1"/>
    <col min="14084" max="14084" width="15.42578125" style="105" customWidth="1"/>
    <col min="14085" max="14320" width="9.140625" style="105"/>
    <col min="14321" max="14321" width="7" style="105" bestFit="1" customWidth="1"/>
    <col min="14322" max="14322" width="10" style="105" customWidth="1"/>
    <col min="14323" max="14323" width="5.28515625" style="105" bestFit="1" customWidth="1"/>
    <col min="14324" max="14324" width="55" style="105" customWidth="1"/>
    <col min="14325" max="14325" width="17" style="105" bestFit="1" customWidth="1"/>
    <col min="14326" max="14326" width="19.140625" style="105" customWidth="1"/>
    <col min="14327" max="14327" width="19.42578125" style="105" customWidth="1"/>
    <col min="14328" max="14332" width="15.140625" style="105" customWidth="1"/>
    <col min="14333" max="14335" width="0" style="105" hidden="1" customWidth="1"/>
    <col min="14336" max="14337" width="10.7109375" style="105" bestFit="1" customWidth="1"/>
    <col min="14338" max="14338" width="10.28515625" style="105" bestFit="1" customWidth="1"/>
    <col min="14339" max="14339" width="11.85546875" style="105" bestFit="1" customWidth="1"/>
    <col min="14340" max="14340" width="15.42578125" style="105" customWidth="1"/>
    <col min="14341" max="14576" width="9.140625" style="105"/>
    <col min="14577" max="14577" width="7" style="105" bestFit="1" customWidth="1"/>
    <col min="14578" max="14578" width="10" style="105" customWidth="1"/>
    <col min="14579" max="14579" width="5.28515625" style="105" bestFit="1" customWidth="1"/>
    <col min="14580" max="14580" width="55" style="105" customWidth="1"/>
    <col min="14581" max="14581" width="17" style="105" bestFit="1" customWidth="1"/>
    <col min="14582" max="14582" width="19.140625" style="105" customWidth="1"/>
    <col min="14583" max="14583" width="19.42578125" style="105" customWidth="1"/>
    <col min="14584" max="14588" width="15.140625" style="105" customWidth="1"/>
    <col min="14589" max="14591" width="0" style="105" hidden="1" customWidth="1"/>
    <col min="14592" max="14593" width="10.7109375" style="105" bestFit="1" customWidth="1"/>
    <col min="14594" max="14594" width="10.28515625" style="105" bestFit="1" customWidth="1"/>
    <col min="14595" max="14595" width="11.85546875" style="105" bestFit="1" customWidth="1"/>
    <col min="14596" max="14596" width="15.42578125" style="105" customWidth="1"/>
    <col min="14597" max="14832" width="9.140625" style="105"/>
    <col min="14833" max="14833" width="7" style="105" bestFit="1" customWidth="1"/>
    <col min="14834" max="14834" width="10" style="105" customWidth="1"/>
    <col min="14835" max="14835" width="5.28515625" style="105" bestFit="1" customWidth="1"/>
    <col min="14836" max="14836" width="55" style="105" customWidth="1"/>
    <col min="14837" max="14837" width="17" style="105" bestFit="1" customWidth="1"/>
    <col min="14838" max="14838" width="19.140625" style="105" customWidth="1"/>
    <col min="14839" max="14839" width="19.42578125" style="105" customWidth="1"/>
    <col min="14840" max="14844" width="15.140625" style="105" customWidth="1"/>
    <col min="14845" max="14847" width="0" style="105" hidden="1" customWidth="1"/>
    <col min="14848" max="14849" width="10.7109375" style="105" bestFit="1" customWidth="1"/>
    <col min="14850" max="14850" width="10.28515625" style="105" bestFit="1" customWidth="1"/>
    <col min="14851" max="14851" width="11.85546875" style="105" bestFit="1" customWidth="1"/>
    <col min="14852" max="14852" width="15.42578125" style="105" customWidth="1"/>
    <col min="14853" max="15088" width="9.140625" style="105"/>
    <col min="15089" max="15089" width="7" style="105" bestFit="1" customWidth="1"/>
    <col min="15090" max="15090" width="10" style="105" customWidth="1"/>
    <col min="15091" max="15091" width="5.28515625" style="105" bestFit="1" customWidth="1"/>
    <col min="15092" max="15092" width="55" style="105" customWidth="1"/>
    <col min="15093" max="15093" width="17" style="105" bestFit="1" customWidth="1"/>
    <col min="15094" max="15094" width="19.140625" style="105" customWidth="1"/>
    <col min="15095" max="15095" width="19.42578125" style="105" customWidth="1"/>
    <col min="15096" max="15100" width="15.140625" style="105" customWidth="1"/>
    <col min="15101" max="15103" width="0" style="105" hidden="1" customWidth="1"/>
    <col min="15104" max="15105" width="10.7109375" style="105" bestFit="1" customWidth="1"/>
    <col min="15106" max="15106" width="10.28515625" style="105" bestFit="1" customWidth="1"/>
    <col min="15107" max="15107" width="11.85546875" style="105" bestFit="1" customWidth="1"/>
    <col min="15108" max="15108" width="15.42578125" style="105" customWidth="1"/>
    <col min="15109" max="15344" width="9.140625" style="105"/>
    <col min="15345" max="15345" width="7" style="105" bestFit="1" customWidth="1"/>
    <col min="15346" max="15346" width="10" style="105" customWidth="1"/>
    <col min="15347" max="15347" width="5.28515625" style="105" bestFit="1" customWidth="1"/>
    <col min="15348" max="15348" width="55" style="105" customWidth="1"/>
    <col min="15349" max="15349" width="17" style="105" bestFit="1" customWidth="1"/>
    <col min="15350" max="15350" width="19.140625" style="105" customWidth="1"/>
    <col min="15351" max="15351" width="19.42578125" style="105" customWidth="1"/>
    <col min="15352" max="15356" width="15.140625" style="105" customWidth="1"/>
    <col min="15357" max="15359" width="0" style="105" hidden="1" customWidth="1"/>
    <col min="15360" max="15361" width="10.7109375" style="105" bestFit="1" customWidth="1"/>
    <col min="15362" max="15362" width="10.28515625" style="105" bestFit="1" customWidth="1"/>
    <col min="15363" max="15363" width="11.85546875" style="105" bestFit="1" customWidth="1"/>
    <col min="15364" max="15364" width="15.42578125" style="105" customWidth="1"/>
    <col min="15365" max="15600" width="9.140625" style="105"/>
    <col min="15601" max="15601" width="7" style="105" bestFit="1" customWidth="1"/>
    <col min="15602" max="15602" width="10" style="105" customWidth="1"/>
    <col min="15603" max="15603" width="5.28515625" style="105" bestFit="1" customWidth="1"/>
    <col min="15604" max="15604" width="55" style="105" customWidth="1"/>
    <col min="15605" max="15605" width="17" style="105" bestFit="1" customWidth="1"/>
    <col min="15606" max="15606" width="19.140625" style="105" customWidth="1"/>
    <col min="15607" max="15607" width="19.42578125" style="105" customWidth="1"/>
    <col min="15608" max="15612" width="15.140625" style="105" customWidth="1"/>
    <col min="15613" max="15615" width="0" style="105" hidden="1" customWidth="1"/>
    <col min="15616" max="15617" width="10.7109375" style="105" bestFit="1" customWidth="1"/>
    <col min="15618" max="15618" width="10.28515625" style="105" bestFit="1" customWidth="1"/>
    <col min="15619" max="15619" width="11.85546875" style="105" bestFit="1" customWidth="1"/>
    <col min="15620" max="15620" width="15.42578125" style="105" customWidth="1"/>
    <col min="15621" max="15856" width="9.140625" style="105"/>
    <col min="15857" max="15857" width="7" style="105" bestFit="1" customWidth="1"/>
    <col min="15858" max="15858" width="10" style="105" customWidth="1"/>
    <col min="15859" max="15859" width="5.28515625" style="105" bestFit="1" customWidth="1"/>
    <col min="15860" max="15860" width="55" style="105" customWidth="1"/>
    <col min="15861" max="15861" width="17" style="105" bestFit="1" customWidth="1"/>
    <col min="15862" max="15862" width="19.140625" style="105" customWidth="1"/>
    <col min="15863" max="15863" width="19.42578125" style="105" customWidth="1"/>
    <col min="15864" max="15868" width="15.140625" style="105" customWidth="1"/>
    <col min="15869" max="15871" width="0" style="105" hidden="1" customWidth="1"/>
    <col min="15872" max="15873" width="10.7109375" style="105" bestFit="1" customWidth="1"/>
    <col min="15874" max="15874" width="10.28515625" style="105" bestFit="1" customWidth="1"/>
    <col min="15875" max="15875" width="11.85546875" style="105" bestFit="1" customWidth="1"/>
    <col min="15876" max="15876" width="15.42578125" style="105" customWidth="1"/>
    <col min="15877" max="16112" width="9.140625" style="105"/>
    <col min="16113" max="16113" width="7" style="105" bestFit="1" customWidth="1"/>
    <col min="16114" max="16114" width="10" style="105" customWidth="1"/>
    <col min="16115" max="16115" width="5.28515625" style="105" bestFit="1" customWidth="1"/>
    <col min="16116" max="16116" width="55" style="105" customWidth="1"/>
    <col min="16117" max="16117" width="17" style="105" bestFit="1" customWidth="1"/>
    <col min="16118" max="16118" width="19.140625" style="105" customWidth="1"/>
    <col min="16119" max="16119" width="19.42578125" style="105" customWidth="1"/>
    <col min="16120" max="16124" width="15.140625" style="105" customWidth="1"/>
    <col min="16125" max="16127" width="0" style="105" hidden="1" customWidth="1"/>
    <col min="16128" max="16129" width="10.7109375" style="105" bestFit="1" customWidth="1"/>
    <col min="16130" max="16130" width="10.28515625" style="105" bestFit="1" customWidth="1"/>
    <col min="16131" max="16131" width="11.85546875" style="105" bestFit="1" customWidth="1"/>
    <col min="16132" max="16132" width="15.42578125" style="105" customWidth="1"/>
    <col min="16133" max="16378" width="9.140625" style="105"/>
    <col min="16379" max="16382" width="9.140625" style="105" customWidth="1"/>
    <col min="16383" max="16384" width="9.140625" style="105"/>
  </cols>
  <sheetData>
    <row r="1" spans="1:10" ht="31.5" customHeight="1" x14ac:dyDescent="0.25">
      <c r="A1" s="634" t="s">
        <v>0</v>
      </c>
      <c r="B1" s="634"/>
      <c r="C1" s="634"/>
      <c r="D1" s="634"/>
      <c r="E1" s="634"/>
      <c r="F1" s="634"/>
      <c r="G1" s="634"/>
      <c r="H1" s="634"/>
    </row>
    <row r="2" spans="1:10" ht="31.5" customHeight="1" x14ac:dyDescent="0.25">
      <c r="A2" s="634" t="s">
        <v>1</v>
      </c>
      <c r="B2" s="634"/>
      <c r="C2" s="634"/>
      <c r="D2" s="634"/>
      <c r="E2" s="634"/>
      <c r="F2" s="634"/>
      <c r="G2" s="634"/>
      <c r="H2" s="634"/>
    </row>
    <row r="3" spans="1:10" ht="31.5" customHeight="1" x14ac:dyDescent="0.25">
      <c r="A3" s="634" t="s">
        <v>366</v>
      </c>
      <c r="B3" s="634"/>
      <c r="C3" s="634"/>
      <c r="D3" s="634"/>
      <c r="E3" s="634"/>
      <c r="F3" s="634"/>
      <c r="G3" s="634"/>
      <c r="H3" s="634"/>
    </row>
    <row r="4" spans="1:10" ht="18.75" customHeight="1" x14ac:dyDescent="0.25">
      <c r="A4" s="100"/>
      <c r="B4" s="100"/>
      <c r="C4" s="100"/>
      <c r="D4" s="99"/>
      <c r="E4" s="99"/>
      <c r="F4" s="101"/>
      <c r="G4" s="99"/>
      <c r="H4" s="99"/>
    </row>
    <row r="5" spans="1:10" ht="15.75" customHeight="1" x14ac:dyDescent="0.25">
      <c r="A5" s="635" t="s">
        <v>2</v>
      </c>
      <c r="B5" s="635"/>
      <c r="C5" s="635"/>
      <c r="D5" s="635"/>
      <c r="E5" s="635"/>
      <c r="F5" s="635"/>
      <c r="G5" s="635"/>
      <c r="H5" s="635"/>
    </row>
    <row r="6" spans="1:10" s="106" customFormat="1" ht="56.25" customHeight="1" x14ac:dyDescent="0.25">
      <c r="A6" s="111" t="s">
        <v>3</v>
      </c>
      <c r="B6" s="111" t="s">
        <v>4</v>
      </c>
      <c r="C6" s="112" t="s">
        <v>5</v>
      </c>
      <c r="D6" s="113" t="s">
        <v>6</v>
      </c>
      <c r="E6" s="111" t="s">
        <v>693</v>
      </c>
      <c r="F6" s="270" t="s">
        <v>694</v>
      </c>
      <c r="G6" s="102" t="s">
        <v>699</v>
      </c>
      <c r="H6" s="103" t="s">
        <v>710</v>
      </c>
      <c r="I6" s="476" t="s">
        <v>695</v>
      </c>
      <c r="J6" s="476" t="s">
        <v>695</v>
      </c>
    </row>
    <row r="7" spans="1:10" s="106" customFormat="1" ht="31.5" x14ac:dyDescent="0.25">
      <c r="A7" s="636">
        <v>1</v>
      </c>
      <c r="B7" s="636"/>
      <c r="C7" s="636"/>
      <c r="D7" s="636"/>
      <c r="E7" s="474">
        <v>2</v>
      </c>
      <c r="F7" s="474">
        <v>3</v>
      </c>
      <c r="G7" s="170">
        <v>4</v>
      </c>
      <c r="H7" s="170">
        <v>5</v>
      </c>
      <c r="I7" s="477" t="s">
        <v>696</v>
      </c>
      <c r="J7" s="477" t="s">
        <v>697</v>
      </c>
    </row>
    <row r="8" spans="1:10" s="120" customFormat="1" x14ac:dyDescent="0.25">
      <c r="A8" s="115">
        <v>6</v>
      </c>
      <c r="B8" s="116"/>
      <c r="C8" s="115"/>
      <c r="D8" s="117" t="s">
        <v>7</v>
      </c>
      <c r="E8" s="118" t="e">
        <f>E9+E17+E28+E37+E45+E49+E55+E62+#REF!+E68+E85+E91+E98+E107</f>
        <v>#REF!</v>
      </c>
      <c r="F8" s="118">
        <f>F9+F17+F28+F37+F45+F49+F55+F62+F68+F85+F91+F98+F107</f>
        <v>27399696.079999998</v>
      </c>
      <c r="G8" s="118">
        <f t="shared" ref="G8" si="0">G9+G17+G28+G37+G45+G49+G55+G62+G68+G85+G91+G98+G107</f>
        <v>27028468.079999998</v>
      </c>
      <c r="H8" s="118">
        <f>H9+H17+H28+H37+H45+H49+H55+H62+H68+H85+H91+H98+H107</f>
        <v>12341724.18</v>
      </c>
      <c r="I8" s="536">
        <f t="shared" ref="I8:I41" si="1">H8/F8*100</f>
        <v>45.043288596944173</v>
      </c>
      <c r="J8" s="536">
        <f t="shared" ref="J8:J41" si="2">H8/G8*100</f>
        <v>45.661944818590698</v>
      </c>
    </row>
    <row r="9" spans="1:10" s="120" customFormat="1" ht="31.5" x14ac:dyDescent="0.25">
      <c r="A9" s="121"/>
      <c r="B9" s="122">
        <v>67</v>
      </c>
      <c r="C9" s="123"/>
      <c r="D9" s="124" t="s">
        <v>8</v>
      </c>
      <c r="E9" s="125">
        <f t="shared" ref="E9:H9" si="3">E10</f>
        <v>0</v>
      </c>
      <c r="F9" s="125">
        <f t="shared" si="3"/>
        <v>1250606.02</v>
      </c>
      <c r="G9" s="125">
        <f t="shared" si="3"/>
        <v>879378.02</v>
      </c>
      <c r="H9" s="125">
        <f t="shared" si="3"/>
        <v>274213.08</v>
      </c>
      <c r="I9" s="537">
        <f t="shared" si="1"/>
        <v>21.926416122641086</v>
      </c>
      <c r="J9" s="537">
        <f t="shared" si="2"/>
        <v>31.182617004687017</v>
      </c>
    </row>
    <row r="10" spans="1:10" s="120" customFormat="1" ht="31.5" x14ac:dyDescent="0.25">
      <c r="A10" s="121"/>
      <c r="B10" s="126" t="s">
        <v>9</v>
      </c>
      <c r="C10" s="127"/>
      <c r="D10" s="128" t="s">
        <v>10</v>
      </c>
      <c r="E10" s="129">
        <f>E11</f>
        <v>0</v>
      </c>
      <c r="F10" s="129">
        <f>F11+F13</f>
        <v>1250606.02</v>
      </c>
      <c r="G10" s="129">
        <f t="shared" ref="G10:H10" si="4">G11+G13</f>
        <v>879378.02</v>
      </c>
      <c r="H10" s="129">
        <f t="shared" si="4"/>
        <v>274213.08</v>
      </c>
      <c r="I10" s="538">
        <f t="shared" si="1"/>
        <v>21.926416122641086</v>
      </c>
      <c r="J10" s="538">
        <f t="shared" si="2"/>
        <v>31.182617004687017</v>
      </c>
    </row>
    <row r="11" spans="1:10" s="120" customFormat="1" ht="31.5" x14ac:dyDescent="0.25">
      <c r="A11" s="121"/>
      <c r="B11" s="126" t="s">
        <v>11</v>
      </c>
      <c r="C11" s="127"/>
      <c r="D11" s="128" t="s">
        <v>12</v>
      </c>
      <c r="E11" s="129">
        <f>E12</f>
        <v>0</v>
      </c>
      <c r="F11" s="129">
        <f>F12</f>
        <v>481103.03</v>
      </c>
      <c r="G11" s="129">
        <f>G12</f>
        <v>603978.02</v>
      </c>
      <c r="H11" s="129">
        <f>H12</f>
        <v>162217.39000000001</v>
      </c>
      <c r="I11" s="538">
        <f t="shared" si="1"/>
        <v>33.71780676583974</v>
      </c>
      <c r="J11" s="538">
        <f t="shared" si="2"/>
        <v>26.858161162884702</v>
      </c>
    </row>
    <row r="12" spans="1:10" s="120" customFormat="1" ht="15.75" customHeight="1" x14ac:dyDescent="0.25">
      <c r="A12" s="121"/>
      <c r="B12" s="130" t="s">
        <v>455</v>
      </c>
      <c r="C12" s="131"/>
      <c r="D12" s="132" t="s">
        <v>12</v>
      </c>
      <c r="E12" s="133">
        <v>0</v>
      </c>
      <c r="F12" s="133">
        <v>481103.03</v>
      </c>
      <c r="G12" s="133">
        <v>603978.02</v>
      </c>
      <c r="H12" s="151">
        <v>162217.39000000001</v>
      </c>
      <c r="I12" s="539">
        <f t="shared" si="1"/>
        <v>33.71780676583974</v>
      </c>
      <c r="J12" s="539">
        <f t="shared" si="2"/>
        <v>26.858161162884702</v>
      </c>
    </row>
    <row r="13" spans="1:10" s="138" customFormat="1" ht="15.75" customHeight="1" x14ac:dyDescent="0.25">
      <c r="A13" s="134"/>
      <c r="B13" s="126" t="s">
        <v>13</v>
      </c>
      <c r="C13" s="127"/>
      <c r="D13" s="128" t="s">
        <v>14</v>
      </c>
      <c r="E13" s="129">
        <f>E14</f>
        <v>0</v>
      </c>
      <c r="F13" s="129">
        <f>F14</f>
        <v>769502.99</v>
      </c>
      <c r="G13" s="129">
        <f>G14</f>
        <v>275400</v>
      </c>
      <c r="H13" s="129">
        <f>H14</f>
        <v>111995.69</v>
      </c>
      <c r="I13" s="538">
        <f>H13/F13*100</f>
        <v>14.554289126283967</v>
      </c>
      <c r="J13" s="538">
        <f>H13/G13*100</f>
        <v>40.666554103122735</v>
      </c>
    </row>
    <row r="14" spans="1:10" s="138" customFormat="1" ht="15.75" customHeight="1" x14ac:dyDescent="0.25">
      <c r="A14" s="134"/>
      <c r="B14" s="130" t="s">
        <v>456</v>
      </c>
      <c r="C14" s="131"/>
      <c r="D14" s="132" t="s">
        <v>14</v>
      </c>
      <c r="E14" s="133">
        <v>0</v>
      </c>
      <c r="F14" s="133">
        <v>769502.99</v>
      </c>
      <c r="G14" s="133">
        <v>275400</v>
      </c>
      <c r="H14" s="151">
        <v>111995.69</v>
      </c>
      <c r="I14" s="539">
        <f>H14/F14*100</f>
        <v>14.554289126283967</v>
      </c>
      <c r="J14" s="539">
        <f>H14/G14*100</f>
        <v>40.666554103122735</v>
      </c>
    </row>
    <row r="15" spans="1:10" s="138" customFormat="1" x14ac:dyDescent="0.25">
      <c r="A15" s="134"/>
      <c r="B15" s="135"/>
      <c r="C15" s="471">
        <v>11</v>
      </c>
      <c r="D15" s="136" t="s">
        <v>15</v>
      </c>
      <c r="E15" s="137">
        <f>E9</f>
        <v>0</v>
      </c>
      <c r="F15" s="137">
        <f>F9</f>
        <v>1250606.02</v>
      </c>
      <c r="G15" s="137">
        <f>G9</f>
        <v>879378.02</v>
      </c>
      <c r="H15" s="137">
        <f>H9</f>
        <v>274213.08</v>
      </c>
      <c r="I15" s="540">
        <f t="shared" si="1"/>
        <v>21.926416122641086</v>
      </c>
      <c r="J15" s="540">
        <f t="shared" si="2"/>
        <v>31.182617004687017</v>
      </c>
    </row>
    <row r="16" spans="1:10" s="138" customFormat="1" x14ac:dyDescent="0.25">
      <c r="A16" s="134"/>
      <c r="B16" s="135"/>
      <c r="C16" s="465" t="s">
        <v>689</v>
      </c>
      <c r="D16" s="466" t="s">
        <v>690</v>
      </c>
      <c r="E16" s="137">
        <f>E15</f>
        <v>0</v>
      </c>
      <c r="F16" s="137">
        <f>F15</f>
        <v>1250606.02</v>
      </c>
      <c r="G16" s="137">
        <f>G15</f>
        <v>879378.02</v>
      </c>
      <c r="H16" s="137">
        <f>H15</f>
        <v>274213.08</v>
      </c>
      <c r="I16" s="540">
        <f t="shared" si="1"/>
        <v>21.926416122641086</v>
      </c>
      <c r="J16" s="540">
        <f t="shared" si="2"/>
        <v>31.182617004687017</v>
      </c>
    </row>
    <row r="17" spans="1:10" s="120" customFormat="1" x14ac:dyDescent="0.25">
      <c r="A17" s="139"/>
      <c r="B17" s="152">
        <v>64</v>
      </c>
      <c r="C17" s="153"/>
      <c r="D17" s="154" t="s">
        <v>42</v>
      </c>
      <c r="E17" s="155">
        <f>SUM(E18,E25)</f>
        <v>0</v>
      </c>
      <c r="F17" s="155">
        <f>SUM(F18,F25)</f>
        <v>1000</v>
      </c>
      <c r="G17" s="155">
        <f>SUM(G18,G25)</f>
        <v>1000</v>
      </c>
      <c r="H17" s="155">
        <f>SUM(H18,H25)</f>
        <v>47.37</v>
      </c>
      <c r="I17" s="541">
        <f t="shared" si="1"/>
        <v>4.7369999999999992</v>
      </c>
      <c r="J17" s="541">
        <f t="shared" si="2"/>
        <v>4.7369999999999992</v>
      </c>
    </row>
    <row r="18" spans="1:10" s="120" customFormat="1" x14ac:dyDescent="0.25">
      <c r="A18" s="139"/>
      <c r="B18" s="156">
        <v>641</v>
      </c>
      <c r="C18" s="157"/>
      <c r="D18" s="142" t="s">
        <v>43</v>
      </c>
      <c r="E18" s="143">
        <f>SUM(E19,E21,E23)</f>
        <v>0</v>
      </c>
      <c r="F18" s="143">
        <f>SUM(F19,F21,F23)</f>
        <v>600</v>
      </c>
      <c r="G18" s="143">
        <f>SUM(G19,G21,G23)</f>
        <v>600</v>
      </c>
      <c r="H18" s="143">
        <f>SUM(H19,H21,H23)</f>
        <v>47.37</v>
      </c>
      <c r="I18" s="485">
        <f t="shared" si="1"/>
        <v>7.8949999999999996</v>
      </c>
      <c r="J18" s="485">
        <f t="shared" si="2"/>
        <v>7.8949999999999996</v>
      </c>
    </row>
    <row r="19" spans="1:10" s="120" customFormat="1" x14ac:dyDescent="0.25">
      <c r="A19" s="139"/>
      <c r="B19" s="156">
        <v>6413</v>
      </c>
      <c r="C19" s="170"/>
      <c r="D19" s="142" t="s">
        <v>245</v>
      </c>
      <c r="E19" s="143">
        <f>SUM(E20)</f>
        <v>0</v>
      </c>
      <c r="F19" s="143">
        <f>SUM(F20)</f>
        <v>550</v>
      </c>
      <c r="G19" s="143">
        <f>SUM(G20)</f>
        <v>550</v>
      </c>
      <c r="H19" s="143">
        <f>SUM(H20)</f>
        <v>47.37</v>
      </c>
      <c r="I19" s="485">
        <f t="shared" si="1"/>
        <v>8.6127272727272715</v>
      </c>
      <c r="J19" s="485">
        <f t="shared" si="2"/>
        <v>8.6127272727272715</v>
      </c>
    </row>
    <row r="20" spans="1:10" s="106" customFormat="1" x14ac:dyDescent="0.25">
      <c r="A20" s="121"/>
      <c r="B20" s="171">
        <v>64132</v>
      </c>
      <c r="C20" s="114"/>
      <c r="D20" s="172" t="s">
        <v>245</v>
      </c>
      <c r="E20" s="151">
        <v>0</v>
      </c>
      <c r="F20" s="151">
        <f>200+150+200</f>
        <v>550</v>
      </c>
      <c r="G20" s="151">
        <v>550</v>
      </c>
      <c r="H20" s="151">
        <v>47.37</v>
      </c>
      <c r="I20" s="542">
        <f t="shared" si="1"/>
        <v>8.6127272727272715</v>
      </c>
      <c r="J20" s="542">
        <f t="shared" si="2"/>
        <v>8.6127272727272715</v>
      </c>
    </row>
    <row r="21" spans="1:10" s="120" customFormat="1" x14ac:dyDescent="0.25">
      <c r="A21" s="139"/>
      <c r="B21" s="156">
        <v>6414</v>
      </c>
      <c r="C21" s="170"/>
      <c r="D21" s="142" t="s">
        <v>549</v>
      </c>
      <c r="E21" s="143">
        <f>E22</f>
        <v>0</v>
      </c>
      <c r="F21" s="143">
        <f>F22</f>
        <v>50</v>
      </c>
      <c r="G21" s="143">
        <f>G22</f>
        <v>50</v>
      </c>
      <c r="H21" s="143">
        <f>H22</f>
        <v>0</v>
      </c>
      <c r="I21" s="485">
        <f t="shared" si="1"/>
        <v>0</v>
      </c>
      <c r="J21" s="485">
        <f t="shared" si="2"/>
        <v>0</v>
      </c>
    </row>
    <row r="22" spans="1:10" s="106" customFormat="1" x14ac:dyDescent="0.25">
      <c r="A22" s="121"/>
      <c r="B22" s="171">
        <v>64143</v>
      </c>
      <c r="C22" s="114"/>
      <c r="D22" s="172" t="s">
        <v>549</v>
      </c>
      <c r="E22" s="151"/>
      <c r="F22" s="151">
        <v>50</v>
      </c>
      <c r="G22" s="151">
        <v>50</v>
      </c>
      <c r="H22" s="151"/>
      <c r="I22" s="542">
        <f t="shared" si="1"/>
        <v>0</v>
      </c>
      <c r="J22" s="542">
        <f t="shared" si="2"/>
        <v>0</v>
      </c>
    </row>
    <row r="23" spans="1:10" s="106" customFormat="1" hidden="1" x14ac:dyDescent="0.25">
      <c r="A23" s="121"/>
      <c r="B23" s="156">
        <v>6419</v>
      </c>
      <c r="C23" s="170"/>
      <c r="D23" s="142" t="s">
        <v>44</v>
      </c>
      <c r="E23" s="143">
        <f>E24</f>
        <v>0</v>
      </c>
      <c r="F23" s="143">
        <f>F24</f>
        <v>0</v>
      </c>
      <c r="G23" s="143">
        <f>G24</f>
        <v>0</v>
      </c>
      <c r="H23" s="143">
        <f>H24</f>
        <v>0</v>
      </c>
      <c r="I23" s="485" t="e">
        <f t="shared" si="1"/>
        <v>#DIV/0!</v>
      </c>
      <c r="J23" s="485" t="e">
        <f t="shared" si="2"/>
        <v>#DIV/0!</v>
      </c>
    </row>
    <row r="24" spans="1:10" s="106" customFormat="1" hidden="1" x14ac:dyDescent="0.25">
      <c r="A24" s="121"/>
      <c r="B24" s="171">
        <v>64199</v>
      </c>
      <c r="C24" s="114"/>
      <c r="D24" s="172" t="s">
        <v>44</v>
      </c>
      <c r="E24" s="151"/>
      <c r="F24" s="151">
        <v>0</v>
      </c>
      <c r="G24" s="151">
        <v>0</v>
      </c>
      <c r="H24" s="151">
        <v>0</v>
      </c>
      <c r="I24" s="542" t="e">
        <f t="shared" si="1"/>
        <v>#DIV/0!</v>
      </c>
      <c r="J24" s="542" t="e">
        <f t="shared" si="2"/>
        <v>#DIV/0!</v>
      </c>
    </row>
    <row r="25" spans="1:10" s="120" customFormat="1" x14ac:dyDescent="0.25">
      <c r="A25" s="139"/>
      <c r="B25" s="156">
        <v>642</v>
      </c>
      <c r="C25" s="170"/>
      <c r="D25" s="142" t="s">
        <v>632</v>
      </c>
      <c r="E25" s="143">
        <f t="shared" ref="E25:H26" si="5">E26</f>
        <v>0</v>
      </c>
      <c r="F25" s="143">
        <f t="shared" si="5"/>
        <v>400</v>
      </c>
      <c r="G25" s="143">
        <f t="shared" si="5"/>
        <v>400</v>
      </c>
      <c r="H25" s="143">
        <f t="shared" si="5"/>
        <v>0</v>
      </c>
      <c r="I25" s="485">
        <f t="shared" si="1"/>
        <v>0</v>
      </c>
      <c r="J25" s="485">
        <f t="shared" si="2"/>
        <v>0</v>
      </c>
    </row>
    <row r="26" spans="1:10" s="106" customFormat="1" x14ac:dyDescent="0.25">
      <c r="A26" s="121"/>
      <c r="B26" s="156">
        <v>6429</v>
      </c>
      <c r="C26" s="170"/>
      <c r="D26" s="448" t="s">
        <v>56</v>
      </c>
      <c r="E26" s="449">
        <f t="shared" si="5"/>
        <v>0</v>
      </c>
      <c r="F26" s="449">
        <f t="shared" si="5"/>
        <v>400</v>
      </c>
      <c r="G26" s="449">
        <f t="shared" si="5"/>
        <v>400</v>
      </c>
      <c r="H26" s="449">
        <f t="shared" si="5"/>
        <v>0</v>
      </c>
      <c r="I26" s="485">
        <f t="shared" si="1"/>
        <v>0</v>
      </c>
      <c r="J26" s="485">
        <f t="shared" si="2"/>
        <v>0</v>
      </c>
    </row>
    <row r="27" spans="1:10" s="106" customFormat="1" x14ac:dyDescent="0.25">
      <c r="A27" s="121"/>
      <c r="B27" s="171">
        <v>64299</v>
      </c>
      <c r="C27" s="114"/>
      <c r="D27" s="172" t="s">
        <v>56</v>
      </c>
      <c r="E27" s="75"/>
      <c r="F27" s="151">
        <v>400</v>
      </c>
      <c r="G27" s="151">
        <v>400</v>
      </c>
      <c r="H27" s="151">
        <v>0</v>
      </c>
      <c r="I27" s="542">
        <f t="shared" si="1"/>
        <v>0</v>
      </c>
      <c r="J27" s="542">
        <f t="shared" si="2"/>
        <v>0</v>
      </c>
    </row>
    <row r="28" spans="1:10" s="106" customFormat="1" ht="31.5" x14ac:dyDescent="0.25">
      <c r="A28" s="139"/>
      <c r="B28" s="122">
        <v>66</v>
      </c>
      <c r="C28" s="123"/>
      <c r="D28" s="124" t="s">
        <v>57</v>
      </c>
      <c r="E28" s="173">
        <f>SUM(E29)</f>
        <v>0</v>
      </c>
      <c r="F28" s="173">
        <f>SUM(F29)</f>
        <v>3643116.33</v>
      </c>
      <c r="G28" s="173">
        <f>SUM(G29)</f>
        <v>3643116.33</v>
      </c>
      <c r="H28" s="173">
        <f>SUM(H29)</f>
        <v>1457596.64</v>
      </c>
      <c r="I28" s="543">
        <f t="shared" si="1"/>
        <v>40.009610124088454</v>
      </c>
      <c r="J28" s="543">
        <f t="shared" si="2"/>
        <v>40.009610124088454</v>
      </c>
    </row>
    <row r="29" spans="1:10" s="106" customFormat="1" x14ac:dyDescent="0.25">
      <c r="A29" s="139"/>
      <c r="B29" s="144" t="s">
        <v>58</v>
      </c>
      <c r="C29" s="145"/>
      <c r="D29" s="146" t="s">
        <v>59</v>
      </c>
      <c r="E29" s="174">
        <f>SUM(E30,E33)</f>
        <v>0</v>
      </c>
      <c r="F29" s="174">
        <f>SUM(F30,F33)</f>
        <v>3643116.33</v>
      </c>
      <c r="G29" s="174">
        <f>SUM(G30,G33)</f>
        <v>3643116.33</v>
      </c>
      <c r="H29" s="174">
        <f>SUM(H30,H33)</f>
        <v>1457596.64</v>
      </c>
      <c r="I29" s="544">
        <f t="shared" si="1"/>
        <v>40.009610124088454</v>
      </c>
      <c r="J29" s="544">
        <f t="shared" si="2"/>
        <v>40.009610124088454</v>
      </c>
    </row>
    <row r="30" spans="1:10" s="106" customFormat="1" x14ac:dyDescent="0.25">
      <c r="A30" s="139"/>
      <c r="B30" s="144" t="s">
        <v>60</v>
      </c>
      <c r="C30" s="145"/>
      <c r="D30" s="146" t="s">
        <v>61</v>
      </c>
      <c r="E30" s="174">
        <f>E31+E32</f>
        <v>0</v>
      </c>
      <c r="F30" s="174">
        <f>F31+F32</f>
        <v>2625000</v>
      </c>
      <c r="G30" s="174">
        <f>G31+G32</f>
        <v>2625000</v>
      </c>
      <c r="H30" s="174">
        <f>H31+H32</f>
        <v>1109038.44</v>
      </c>
      <c r="I30" s="544">
        <f t="shared" si="1"/>
        <v>42.249083428571424</v>
      </c>
      <c r="J30" s="544">
        <f t="shared" si="2"/>
        <v>42.249083428571424</v>
      </c>
    </row>
    <row r="31" spans="1:10" s="106" customFormat="1" x14ac:dyDescent="0.25">
      <c r="A31" s="139"/>
      <c r="B31" s="148" t="s">
        <v>633</v>
      </c>
      <c r="C31" s="167"/>
      <c r="D31" s="149" t="s">
        <v>708</v>
      </c>
      <c r="E31" s="175">
        <v>0</v>
      </c>
      <c r="F31" s="175">
        <v>25000</v>
      </c>
      <c r="G31" s="175">
        <v>25000</v>
      </c>
      <c r="H31" s="175"/>
      <c r="I31" s="545">
        <f t="shared" si="1"/>
        <v>0</v>
      </c>
      <c r="J31" s="545">
        <f t="shared" si="2"/>
        <v>0</v>
      </c>
    </row>
    <row r="32" spans="1:10" s="106" customFormat="1" x14ac:dyDescent="0.25">
      <c r="A32" s="121"/>
      <c r="B32" s="148" t="s">
        <v>627</v>
      </c>
      <c r="C32" s="167"/>
      <c r="D32" s="149" t="s">
        <v>628</v>
      </c>
      <c r="E32" s="175"/>
      <c r="F32" s="175">
        <f>1000000+1600000</f>
        <v>2600000</v>
      </c>
      <c r="G32" s="175">
        <v>2600000</v>
      </c>
      <c r="H32" s="581">
        <v>1109038.44</v>
      </c>
      <c r="I32" s="545">
        <f t="shared" si="1"/>
        <v>42.655324615384615</v>
      </c>
      <c r="J32" s="545">
        <f t="shared" si="2"/>
        <v>42.655324615384615</v>
      </c>
    </row>
    <row r="33" spans="1:10" s="106" customFormat="1" x14ac:dyDescent="0.25">
      <c r="A33" s="139"/>
      <c r="B33" s="144" t="s">
        <v>62</v>
      </c>
      <c r="C33" s="145"/>
      <c r="D33" s="146" t="s">
        <v>63</v>
      </c>
      <c r="E33" s="174">
        <f>SUM(E34:E36)</f>
        <v>0</v>
      </c>
      <c r="F33" s="174">
        <f>SUM(F34:F36)</f>
        <v>1018116.33</v>
      </c>
      <c r="G33" s="174">
        <f>SUM(G34:G36)</f>
        <v>1018116.33</v>
      </c>
      <c r="H33" s="174">
        <f>SUM(H34:H36)</f>
        <v>348558.2</v>
      </c>
      <c r="I33" s="544">
        <f t="shared" si="1"/>
        <v>34.235596633638124</v>
      </c>
      <c r="J33" s="544">
        <f t="shared" si="2"/>
        <v>34.235596633638124</v>
      </c>
    </row>
    <row r="34" spans="1:10" s="120" customFormat="1" x14ac:dyDescent="0.25">
      <c r="A34" s="121"/>
      <c r="B34" s="148" t="s">
        <v>461</v>
      </c>
      <c r="C34" s="167"/>
      <c r="D34" s="149" t="s">
        <v>63</v>
      </c>
      <c r="E34" s="176">
        <v>0</v>
      </c>
      <c r="F34" s="176">
        <f>350000+163116.33+500000</f>
        <v>1013116.33</v>
      </c>
      <c r="G34" s="176">
        <v>1013116.33</v>
      </c>
      <c r="H34" s="176">
        <v>348558.2</v>
      </c>
      <c r="I34" s="546">
        <f t="shared" si="1"/>
        <v>34.404558457763684</v>
      </c>
      <c r="J34" s="546">
        <f t="shared" si="2"/>
        <v>34.404558457763684</v>
      </c>
    </row>
    <row r="35" spans="1:10" s="120" customFormat="1" hidden="1" x14ac:dyDescent="0.25">
      <c r="A35" s="121"/>
      <c r="B35" s="148" t="s">
        <v>550</v>
      </c>
      <c r="C35" s="167"/>
      <c r="D35" s="149" t="s">
        <v>551</v>
      </c>
      <c r="E35" s="176">
        <v>0</v>
      </c>
      <c r="F35" s="176"/>
      <c r="G35" s="175"/>
      <c r="H35" s="151"/>
      <c r="I35" s="545" t="e">
        <f t="shared" si="1"/>
        <v>#DIV/0!</v>
      </c>
      <c r="J35" s="542" t="e">
        <f t="shared" si="2"/>
        <v>#DIV/0!</v>
      </c>
    </row>
    <row r="36" spans="1:10" s="120" customFormat="1" x14ac:dyDescent="0.25">
      <c r="A36" s="121"/>
      <c r="B36" s="148" t="s">
        <v>634</v>
      </c>
      <c r="C36" s="167"/>
      <c r="D36" s="149" t="s">
        <v>635</v>
      </c>
      <c r="E36" s="176">
        <v>0</v>
      </c>
      <c r="F36" s="176">
        <v>5000</v>
      </c>
      <c r="G36" s="175">
        <v>5000</v>
      </c>
      <c r="H36" s="151"/>
      <c r="I36" s="545">
        <f t="shared" si="1"/>
        <v>0</v>
      </c>
      <c r="J36" s="542">
        <f t="shared" si="2"/>
        <v>0</v>
      </c>
    </row>
    <row r="37" spans="1:10" s="120" customFormat="1" x14ac:dyDescent="0.25">
      <c r="A37" s="139"/>
      <c r="B37" s="122" t="s">
        <v>50</v>
      </c>
      <c r="C37" s="123"/>
      <c r="D37" s="124" t="s">
        <v>51</v>
      </c>
      <c r="E37" s="173">
        <f t="shared" ref="E37:H38" si="6">SUM(E38)</f>
        <v>0</v>
      </c>
      <c r="F37" s="173">
        <f t="shared" si="6"/>
        <v>161000</v>
      </c>
      <c r="G37" s="173">
        <f t="shared" si="6"/>
        <v>161000</v>
      </c>
      <c r="H37" s="173">
        <f t="shared" si="6"/>
        <v>93685.16</v>
      </c>
      <c r="I37" s="543">
        <f t="shared" si="1"/>
        <v>58.189540372670812</v>
      </c>
      <c r="J37" s="543">
        <f t="shared" si="2"/>
        <v>58.189540372670812</v>
      </c>
    </row>
    <row r="38" spans="1:10" s="120" customFormat="1" x14ac:dyDescent="0.25">
      <c r="A38" s="139"/>
      <c r="B38" s="144" t="s">
        <v>52</v>
      </c>
      <c r="C38" s="145"/>
      <c r="D38" s="146" t="s">
        <v>53</v>
      </c>
      <c r="E38" s="174">
        <f t="shared" si="6"/>
        <v>0</v>
      </c>
      <c r="F38" s="174">
        <f t="shared" si="6"/>
        <v>161000</v>
      </c>
      <c r="G38" s="174">
        <f t="shared" si="6"/>
        <v>161000</v>
      </c>
      <c r="H38" s="174">
        <f t="shared" si="6"/>
        <v>93685.16</v>
      </c>
      <c r="I38" s="544">
        <f t="shared" si="1"/>
        <v>58.189540372670812</v>
      </c>
      <c r="J38" s="544">
        <f t="shared" si="2"/>
        <v>58.189540372670812</v>
      </c>
    </row>
    <row r="39" spans="1:10" s="120" customFormat="1" x14ac:dyDescent="0.25">
      <c r="A39" s="121"/>
      <c r="B39" s="144" t="s">
        <v>54</v>
      </c>
      <c r="C39" s="145"/>
      <c r="D39" s="146" t="s">
        <v>53</v>
      </c>
      <c r="E39" s="174">
        <f>E40+E41+E42</f>
        <v>0</v>
      </c>
      <c r="F39" s="174">
        <f>F40+F41+F42</f>
        <v>161000</v>
      </c>
      <c r="G39" s="174">
        <f>G40+G41+G42</f>
        <v>161000</v>
      </c>
      <c r="H39" s="174">
        <f>H40+H41+H42</f>
        <v>93685.16</v>
      </c>
      <c r="I39" s="544">
        <f t="shared" si="1"/>
        <v>58.189540372670812</v>
      </c>
      <c r="J39" s="544">
        <f t="shared" si="2"/>
        <v>58.189540372670812</v>
      </c>
    </row>
    <row r="40" spans="1:10" s="106" customFormat="1" x14ac:dyDescent="0.25">
      <c r="A40" s="121"/>
      <c r="B40" s="148" t="s">
        <v>460</v>
      </c>
      <c r="C40" s="167"/>
      <c r="D40" s="149" t="s">
        <v>53</v>
      </c>
      <c r="E40" s="175">
        <v>0</v>
      </c>
      <c r="F40" s="175">
        <f>3000+130000</f>
        <v>133000</v>
      </c>
      <c r="G40" s="175">
        <v>133000</v>
      </c>
      <c r="H40" s="151">
        <v>93685.16</v>
      </c>
      <c r="I40" s="545">
        <f t="shared" si="1"/>
        <v>70.439969924812033</v>
      </c>
      <c r="J40" s="542">
        <f t="shared" si="2"/>
        <v>70.439969924812033</v>
      </c>
    </row>
    <row r="41" spans="1:10" s="106" customFormat="1" x14ac:dyDescent="0.25">
      <c r="A41" s="121"/>
      <c r="B41" s="148" t="s">
        <v>636</v>
      </c>
      <c r="C41" s="167"/>
      <c r="D41" s="149" t="s">
        <v>638</v>
      </c>
      <c r="E41" s="175">
        <v>0</v>
      </c>
      <c r="F41" s="175">
        <v>3000</v>
      </c>
      <c r="G41" s="175">
        <v>3000</v>
      </c>
      <c r="H41" s="151"/>
      <c r="I41" s="545">
        <f t="shared" si="1"/>
        <v>0</v>
      </c>
      <c r="J41" s="542">
        <f t="shared" si="2"/>
        <v>0</v>
      </c>
    </row>
    <row r="42" spans="1:10" s="106" customFormat="1" x14ac:dyDescent="0.25">
      <c r="A42" s="121"/>
      <c r="B42" s="148" t="s">
        <v>637</v>
      </c>
      <c r="C42" s="167"/>
      <c r="D42" s="149" t="s">
        <v>643</v>
      </c>
      <c r="E42" s="175">
        <v>0</v>
      </c>
      <c r="F42" s="175">
        <v>25000</v>
      </c>
      <c r="G42" s="175">
        <v>25000</v>
      </c>
      <c r="H42" s="151"/>
      <c r="I42" s="545">
        <f t="shared" ref="I42:I68" si="7">H42/F42*100</f>
        <v>0</v>
      </c>
      <c r="J42" s="542">
        <f t="shared" ref="J42:J68" si="8">H42/G42*100</f>
        <v>0</v>
      </c>
    </row>
    <row r="43" spans="1:10" s="177" customFormat="1" x14ac:dyDescent="0.25">
      <c r="A43" s="134"/>
      <c r="B43" s="135"/>
      <c r="C43" s="471" t="s">
        <v>64</v>
      </c>
      <c r="D43" s="136" t="s">
        <v>65</v>
      </c>
      <c r="E43" s="137">
        <f>E17+E28+E37</f>
        <v>0</v>
      </c>
      <c r="F43" s="137">
        <f>F17+F28+F37</f>
        <v>3805116.33</v>
      </c>
      <c r="G43" s="137">
        <f>G17+G28+G37</f>
        <v>3805116.33</v>
      </c>
      <c r="H43" s="137">
        <f>H17+H28+H37</f>
        <v>1551329.17</v>
      </c>
      <c r="I43" s="540">
        <f t="shared" si="7"/>
        <v>40.769559599771817</v>
      </c>
      <c r="J43" s="540">
        <f t="shared" si="8"/>
        <v>40.769559599771817</v>
      </c>
    </row>
    <row r="44" spans="1:10" s="177" customFormat="1" x14ac:dyDescent="0.25">
      <c r="A44" s="134"/>
      <c r="B44" s="135"/>
      <c r="C44" s="465" t="s">
        <v>81</v>
      </c>
      <c r="D44" s="466" t="s">
        <v>688</v>
      </c>
      <c r="E44" s="137"/>
      <c r="F44" s="137">
        <f>F43</f>
        <v>3805116.33</v>
      </c>
      <c r="G44" s="137">
        <f>G43</f>
        <v>3805116.33</v>
      </c>
      <c r="H44" s="137">
        <f>H43</f>
        <v>1551329.17</v>
      </c>
      <c r="I44" s="540">
        <f t="shared" si="7"/>
        <v>40.769559599771817</v>
      </c>
      <c r="J44" s="540">
        <f t="shared" si="8"/>
        <v>40.769559599771817</v>
      </c>
    </row>
    <row r="45" spans="1:10" s="138" customFormat="1" x14ac:dyDescent="0.25">
      <c r="A45" s="134"/>
      <c r="B45" s="152">
        <v>64</v>
      </c>
      <c r="C45" s="153"/>
      <c r="D45" s="154" t="s">
        <v>42</v>
      </c>
      <c r="E45" s="155">
        <f>SUM(E46)</f>
        <v>0</v>
      </c>
      <c r="F45" s="155">
        <f>SUM(F46)</f>
        <v>100000</v>
      </c>
      <c r="G45" s="155">
        <f>SUM(G46)</f>
        <v>100000</v>
      </c>
      <c r="H45" s="155">
        <f>SUM(H46)</f>
        <v>0</v>
      </c>
      <c r="I45" s="541">
        <f t="shared" si="7"/>
        <v>0</v>
      </c>
      <c r="J45" s="541">
        <f t="shared" si="8"/>
        <v>0</v>
      </c>
    </row>
    <row r="46" spans="1:10" s="138" customFormat="1" x14ac:dyDescent="0.25">
      <c r="A46" s="134"/>
      <c r="B46" s="156">
        <v>641</v>
      </c>
      <c r="C46" s="157"/>
      <c r="D46" s="142" t="s">
        <v>43</v>
      </c>
      <c r="E46" s="143">
        <f>SUM(E47:E47)</f>
        <v>0</v>
      </c>
      <c r="F46" s="143">
        <f>SUM(F47:F47)</f>
        <v>100000</v>
      </c>
      <c r="G46" s="143">
        <f>SUM(G47:G47)</f>
        <v>100000</v>
      </c>
      <c r="H46" s="143">
        <f>SUM(H47:H47)</f>
        <v>0</v>
      </c>
      <c r="I46" s="485">
        <f t="shared" si="7"/>
        <v>0</v>
      </c>
      <c r="J46" s="485">
        <f t="shared" si="8"/>
        <v>0</v>
      </c>
    </row>
    <row r="47" spans="1:10" s="138" customFormat="1" x14ac:dyDescent="0.25">
      <c r="A47" s="134"/>
      <c r="B47" s="156">
        <v>6419</v>
      </c>
      <c r="C47" s="157"/>
      <c r="D47" s="142" t="s">
        <v>44</v>
      </c>
      <c r="E47" s="143">
        <f>E48</f>
        <v>0</v>
      </c>
      <c r="F47" s="143">
        <f>F48</f>
        <v>100000</v>
      </c>
      <c r="G47" s="143">
        <f>G48</f>
        <v>100000</v>
      </c>
      <c r="H47" s="143">
        <f>H48</f>
        <v>0</v>
      </c>
      <c r="I47" s="485">
        <f t="shared" si="7"/>
        <v>0</v>
      </c>
      <c r="J47" s="485">
        <f t="shared" si="8"/>
        <v>0</v>
      </c>
    </row>
    <row r="48" spans="1:10" s="177" customFormat="1" x14ac:dyDescent="0.25">
      <c r="A48" s="451"/>
      <c r="B48" s="171">
        <v>64199</v>
      </c>
      <c r="C48" s="452"/>
      <c r="D48" s="172" t="s">
        <v>44</v>
      </c>
      <c r="E48" s="151"/>
      <c r="F48" s="151">
        <v>100000</v>
      </c>
      <c r="G48" s="151">
        <v>100000</v>
      </c>
      <c r="H48" s="151"/>
      <c r="I48" s="542">
        <f t="shared" si="7"/>
        <v>0</v>
      </c>
      <c r="J48" s="542">
        <f t="shared" si="8"/>
        <v>0</v>
      </c>
    </row>
    <row r="49" spans="1:10" s="106" customFormat="1" ht="31.5" x14ac:dyDescent="0.25">
      <c r="A49" s="139"/>
      <c r="B49" s="158">
        <v>65</v>
      </c>
      <c r="C49" s="159"/>
      <c r="D49" s="160" t="s">
        <v>709</v>
      </c>
      <c r="E49" s="125">
        <f t="shared" ref="E49:H50" si="9">SUM(E50)</f>
        <v>0</v>
      </c>
      <c r="F49" s="125">
        <f t="shared" si="9"/>
        <v>932300</v>
      </c>
      <c r="G49" s="125">
        <f t="shared" si="9"/>
        <v>932300</v>
      </c>
      <c r="H49" s="125">
        <f t="shared" si="9"/>
        <v>224451.64</v>
      </c>
      <c r="I49" s="537">
        <f t="shared" si="7"/>
        <v>24.075044513568596</v>
      </c>
      <c r="J49" s="537">
        <f t="shared" si="8"/>
        <v>24.075044513568596</v>
      </c>
    </row>
    <row r="50" spans="1:10" s="106" customFormat="1" x14ac:dyDescent="0.25">
      <c r="A50" s="139"/>
      <c r="B50" s="161">
        <v>652</v>
      </c>
      <c r="C50" s="162"/>
      <c r="D50" s="163" t="s">
        <v>45</v>
      </c>
      <c r="E50" s="147">
        <f t="shared" si="9"/>
        <v>0</v>
      </c>
      <c r="F50" s="147">
        <f t="shared" si="9"/>
        <v>932300</v>
      </c>
      <c r="G50" s="147">
        <f t="shared" si="9"/>
        <v>932300</v>
      </c>
      <c r="H50" s="147">
        <f t="shared" si="9"/>
        <v>224451.64</v>
      </c>
      <c r="I50" s="547">
        <f t="shared" si="7"/>
        <v>24.075044513568596</v>
      </c>
      <c r="J50" s="547">
        <f t="shared" si="8"/>
        <v>24.075044513568596</v>
      </c>
    </row>
    <row r="51" spans="1:10" s="106" customFormat="1" x14ac:dyDescent="0.25">
      <c r="A51" s="139"/>
      <c r="B51" s="161">
        <v>6526</v>
      </c>
      <c r="C51" s="162"/>
      <c r="D51" s="163" t="s">
        <v>46</v>
      </c>
      <c r="E51" s="147">
        <f>SUM(E52:E54)</f>
        <v>0</v>
      </c>
      <c r="F51" s="147">
        <f>SUM(F52:F54)</f>
        <v>932300</v>
      </c>
      <c r="G51" s="147">
        <f>SUM(G52:G54)</f>
        <v>932300</v>
      </c>
      <c r="H51" s="147">
        <f>SUM(H52:H54)</f>
        <v>224451.64</v>
      </c>
      <c r="I51" s="547">
        <f t="shared" si="7"/>
        <v>24.075044513568596</v>
      </c>
      <c r="J51" s="547">
        <f t="shared" si="8"/>
        <v>24.075044513568596</v>
      </c>
    </row>
    <row r="52" spans="1:10" s="106" customFormat="1" x14ac:dyDescent="0.25">
      <c r="A52" s="139"/>
      <c r="B52" s="164">
        <v>65264</v>
      </c>
      <c r="C52" s="165"/>
      <c r="D52" s="166" t="s">
        <v>452</v>
      </c>
      <c r="E52" s="151">
        <v>0</v>
      </c>
      <c r="F52" s="151">
        <f>497800+55000+350000</f>
        <v>902800</v>
      </c>
      <c r="G52" s="150">
        <v>902800</v>
      </c>
      <c r="H52" s="151">
        <v>224451.64</v>
      </c>
      <c r="I52" s="548">
        <f t="shared" si="7"/>
        <v>24.861723526805495</v>
      </c>
      <c r="J52" s="548">
        <f t="shared" si="8"/>
        <v>24.861723526805495</v>
      </c>
    </row>
    <row r="53" spans="1:10" s="106" customFormat="1" x14ac:dyDescent="0.25">
      <c r="A53" s="139"/>
      <c r="B53" s="164">
        <v>65267</v>
      </c>
      <c r="C53" s="165"/>
      <c r="D53" s="166" t="s">
        <v>453</v>
      </c>
      <c r="E53" s="151"/>
      <c r="F53" s="151">
        <v>1000</v>
      </c>
      <c r="G53" s="150">
        <v>1000</v>
      </c>
      <c r="H53" s="150"/>
      <c r="I53" s="548">
        <f t="shared" si="7"/>
        <v>0</v>
      </c>
      <c r="J53" s="548">
        <f t="shared" si="8"/>
        <v>0</v>
      </c>
    </row>
    <row r="54" spans="1:10" s="120" customFormat="1" x14ac:dyDescent="0.25">
      <c r="A54" s="121"/>
      <c r="B54" s="164">
        <v>65269</v>
      </c>
      <c r="C54" s="165"/>
      <c r="D54" s="166" t="s">
        <v>454</v>
      </c>
      <c r="E54" s="150">
        <v>0</v>
      </c>
      <c r="F54" s="150">
        <f>25000+3500</f>
        <v>28500</v>
      </c>
      <c r="G54" s="150">
        <v>28500</v>
      </c>
      <c r="H54" s="151"/>
      <c r="I54" s="548">
        <f t="shared" si="7"/>
        <v>0</v>
      </c>
      <c r="J54" s="542">
        <f t="shared" si="8"/>
        <v>0</v>
      </c>
    </row>
    <row r="55" spans="1:10" s="120" customFormat="1" ht="31.5" x14ac:dyDescent="0.25">
      <c r="A55" s="121"/>
      <c r="B55" s="122">
        <v>67</v>
      </c>
      <c r="C55" s="123"/>
      <c r="D55" s="124" t="s">
        <v>8</v>
      </c>
      <c r="E55" s="125">
        <f>SUM(E56,E59)</f>
        <v>0</v>
      </c>
      <c r="F55" s="125">
        <f>SUM(F56,F59)</f>
        <v>20119749.899999999</v>
      </c>
      <c r="G55" s="125">
        <f>SUM(G56,G59)</f>
        <v>20119749.899999999</v>
      </c>
      <c r="H55" s="125">
        <f>SUM(H56,H59)</f>
        <v>10194770.859999999</v>
      </c>
      <c r="I55" s="537">
        <f t="shared" si="7"/>
        <v>50.670465143306778</v>
      </c>
      <c r="J55" s="537">
        <f t="shared" si="8"/>
        <v>50.670465143306778</v>
      </c>
    </row>
    <row r="56" spans="1:10" s="120" customFormat="1" ht="31.5" hidden="1" x14ac:dyDescent="0.25">
      <c r="A56" s="121"/>
      <c r="B56" s="126" t="s">
        <v>9</v>
      </c>
      <c r="C56" s="127"/>
      <c r="D56" s="128" t="s">
        <v>10</v>
      </c>
      <c r="E56" s="129">
        <f>SUM(E57:E58)</f>
        <v>0</v>
      </c>
      <c r="F56" s="129">
        <f>SUM(F57:F58)</f>
        <v>0</v>
      </c>
      <c r="G56" s="129">
        <f>SUM(G57:G58)</f>
        <v>0</v>
      </c>
      <c r="H56" s="129">
        <f>SUM(H57:H58)</f>
        <v>0</v>
      </c>
      <c r="I56" s="538" t="e">
        <f t="shared" si="7"/>
        <v>#DIV/0!</v>
      </c>
      <c r="J56" s="538" t="e">
        <f t="shared" si="8"/>
        <v>#DIV/0!</v>
      </c>
    </row>
    <row r="57" spans="1:10" s="120" customFormat="1" hidden="1" x14ac:dyDescent="0.25">
      <c r="A57" s="121"/>
      <c r="B57" s="130" t="s">
        <v>11</v>
      </c>
      <c r="C57" s="131"/>
      <c r="D57" s="132" t="s">
        <v>12</v>
      </c>
      <c r="E57" s="133">
        <v>0</v>
      </c>
      <c r="F57" s="133">
        <v>0</v>
      </c>
      <c r="G57" s="133">
        <v>0</v>
      </c>
      <c r="H57" s="133">
        <v>0</v>
      </c>
      <c r="I57" s="539" t="e">
        <f t="shared" si="7"/>
        <v>#DIV/0!</v>
      </c>
      <c r="J57" s="539" t="e">
        <f t="shared" si="8"/>
        <v>#DIV/0!</v>
      </c>
    </row>
    <row r="58" spans="1:10" s="120" customFormat="1" hidden="1" x14ac:dyDescent="0.25">
      <c r="A58" s="121"/>
      <c r="B58" s="130" t="s">
        <v>13</v>
      </c>
      <c r="C58" s="131"/>
      <c r="D58" s="132" t="s">
        <v>14</v>
      </c>
      <c r="E58" s="133">
        <v>0</v>
      </c>
      <c r="F58" s="133">
        <v>0</v>
      </c>
      <c r="G58" s="133">
        <v>0</v>
      </c>
      <c r="H58" s="133">
        <v>0</v>
      </c>
      <c r="I58" s="539" t="e">
        <f t="shared" si="7"/>
        <v>#DIV/0!</v>
      </c>
      <c r="J58" s="539" t="e">
        <f t="shared" si="8"/>
        <v>#DIV/0!</v>
      </c>
    </row>
    <row r="59" spans="1:10" s="120" customFormat="1" x14ac:dyDescent="0.25">
      <c r="A59" s="121"/>
      <c r="B59" s="144" t="s">
        <v>47</v>
      </c>
      <c r="C59" s="145"/>
      <c r="D59" s="146" t="s">
        <v>48</v>
      </c>
      <c r="E59" s="147">
        <f t="shared" ref="E59:H60" si="10">SUM(E60)</f>
        <v>0</v>
      </c>
      <c r="F59" s="147">
        <f t="shared" si="10"/>
        <v>20119749.899999999</v>
      </c>
      <c r="G59" s="147">
        <f t="shared" si="10"/>
        <v>20119749.899999999</v>
      </c>
      <c r="H59" s="147">
        <f t="shared" si="10"/>
        <v>10194770.859999999</v>
      </c>
      <c r="I59" s="547">
        <f t="shared" si="7"/>
        <v>50.670465143306778</v>
      </c>
      <c r="J59" s="547">
        <f t="shared" si="8"/>
        <v>50.670465143306778</v>
      </c>
    </row>
    <row r="60" spans="1:10" s="120" customFormat="1" x14ac:dyDescent="0.25">
      <c r="A60" s="121"/>
      <c r="B60" s="144" t="s">
        <v>49</v>
      </c>
      <c r="C60" s="145"/>
      <c r="D60" s="146" t="s">
        <v>48</v>
      </c>
      <c r="E60" s="147">
        <f t="shared" si="10"/>
        <v>0</v>
      </c>
      <c r="F60" s="147">
        <f t="shared" si="10"/>
        <v>20119749.899999999</v>
      </c>
      <c r="G60" s="147">
        <f t="shared" si="10"/>
        <v>20119749.899999999</v>
      </c>
      <c r="H60" s="147">
        <f t="shared" si="10"/>
        <v>10194770.859999999</v>
      </c>
      <c r="I60" s="547">
        <f t="shared" si="7"/>
        <v>50.670465143306778</v>
      </c>
      <c r="J60" s="547">
        <f t="shared" si="8"/>
        <v>50.670465143306778</v>
      </c>
    </row>
    <row r="61" spans="1:10" s="120" customFormat="1" x14ac:dyDescent="0.25">
      <c r="A61" s="121"/>
      <c r="B61" s="148" t="s">
        <v>459</v>
      </c>
      <c r="C61" s="167"/>
      <c r="D61" s="149" t="s">
        <v>48</v>
      </c>
      <c r="E61" s="150">
        <v>0</v>
      </c>
      <c r="F61" s="150">
        <f>8100663+4599086.9+7420000</f>
        <v>20119749.899999999</v>
      </c>
      <c r="G61" s="150">
        <v>20119749.899999999</v>
      </c>
      <c r="H61" s="151">
        <v>10194770.859999999</v>
      </c>
      <c r="I61" s="548">
        <f t="shared" si="7"/>
        <v>50.670465143306778</v>
      </c>
      <c r="J61" s="542">
        <f t="shared" si="8"/>
        <v>50.670465143306778</v>
      </c>
    </row>
    <row r="62" spans="1:10" s="120" customFormat="1" x14ac:dyDescent="0.25">
      <c r="A62" s="121"/>
      <c r="B62" s="122" t="s">
        <v>50</v>
      </c>
      <c r="C62" s="123"/>
      <c r="D62" s="124" t="s">
        <v>51</v>
      </c>
      <c r="E62" s="125">
        <f t="shared" ref="E62:H64" si="11">SUM(E63)</f>
        <v>0</v>
      </c>
      <c r="F62" s="125">
        <f t="shared" si="11"/>
        <v>3000</v>
      </c>
      <c r="G62" s="125">
        <f t="shared" si="11"/>
        <v>3000</v>
      </c>
      <c r="H62" s="125">
        <f t="shared" si="11"/>
        <v>0</v>
      </c>
      <c r="I62" s="537">
        <f t="shared" si="7"/>
        <v>0</v>
      </c>
      <c r="J62" s="537">
        <f t="shared" si="8"/>
        <v>0</v>
      </c>
    </row>
    <row r="63" spans="1:10" s="120" customFormat="1" x14ac:dyDescent="0.25">
      <c r="A63" s="121"/>
      <c r="B63" s="144" t="s">
        <v>52</v>
      </c>
      <c r="C63" s="145"/>
      <c r="D63" s="168" t="s">
        <v>53</v>
      </c>
      <c r="E63" s="147">
        <f t="shared" si="11"/>
        <v>0</v>
      </c>
      <c r="F63" s="147">
        <f t="shared" si="11"/>
        <v>3000</v>
      </c>
      <c r="G63" s="147">
        <f t="shared" si="11"/>
        <v>3000</v>
      </c>
      <c r="H63" s="147">
        <f t="shared" si="11"/>
        <v>0</v>
      </c>
      <c r="I63" s="547">
        <f t="shared" si="7"/>
        <v>0</v>
      </c>
      <c r="J63" s="547">
        <f t="shared" si="8"/>
        <v>0</v>
      </c>
    </row>
    <row r="64" spans="1:10" s="120" customFormat="1" x14ac:dyDescent="0.25">
      <c r="A64" s="121"/>
      <c r="B64" s="144" t="s">
        <v>54</v>
      </c>
      <c r="C64" s="145"/>
      <c r="D64" s="168" t="s">
        <v>53</v>
      </c>
      <c r="E64" s="147">
        <f t="shared" si="11"/>
        <v>0</v>
      </c>
      <c r="F64" s="147">
        <f t="shared" si="11"/>
        <v>3000</v>
      </c>
      <c r="G64" s="147">
        <f t="shared" si="11"/>
        <v>3000</v>
      </c>
      <c r="H64" s="147">
        <f t="shared" si="11"/>
        <v>0</v>
      </c>
      <c r="I64" s="547">
        <f t="shared" si="7"/>
        <v>0</v>
      </c>
      <c r="J64" s="547">
        <f t="shared" si="8"/>
        <v>0</v>
      </c>
    </row>
    <row r="65" spans="1:10" s="120" customFormat="1" x14ac:dyDescent="0.25">
      <c r="A65" s="121"/>
      <c r="B65" s="148" t="s">
        <v>460</v>
      </c>
      <c r="C65" s="167"/>
      <c r="D65" s="169" t="s">
        <v>53</v>
      </c>
      <c r="E65" s="150">
        <v>0</v>
      </c>
      <c r="F65" s="150">
        <v>3000</v>
      </c>
      <c r="G65" s="150">
        <v>3000</v>
      </c>
      <c r="H65" s="151"/>
      <c r="I65" s="548">
        <f t="shared" si="7"/>
        <v>0</v>
      </c>
      <c r="J65" s="542">
        <f t="shared" si="8"/>
        <v>0</v>
      </c>
    </row>
    <row r="66" spans="1:10" s="138" customFormat="1" x14ac:dyDescent="0.25">
      <c r="A66" s="134"/>
      <c r="B66" s="156"/>
      <c r="C66" s="471">
        <v>43</v>
      </c>
      <c r="D66" s="136" t="s">
        <v>55</v>
      </c>
      <c r="E66" s="137">
        <f>SUM(E45,E49,E55,E62)</f>
        <v>0</v>
      </c>
      <c r="F66" s="137">
        <f>SUM(F45,F49,F55,F62)</f>
        <v>21155049.899999999</v>
      </c>
      <c r="G66" s="137">
        <f>SUM(G45,G49,G55,G62)</f>
        <v>21155049.899999999</v>
      </c>
      <c r="H66" s="137">
        <f>SUM(H45,H49,H55,H62)</f>
        <v>10419222.5</v>
      </c>
      <c r="I66" s="540">
        <f t="shared" si="7"/>
        <v>49.251703726777791</v>
      </c>
      <c r="J66" s="540">
        <f t="shared" si="8"/>
        <v>49.251703726777791</v>
      </c>
    </row>
    <row r="67" spans="1:10" s="138" customFormat="1" x14ac:dyDescent="0.25">
      <c r="A67" s="134"/>
      <c r="B67" s="156"/>
      <c r="C67" s="471">
        <v>4</v>
      </c>
      <c r="D67" s="136" t="s">
        <v>687</v>
      </c>
      <c r="E67" s="137"/>
      <c r="F67" s="137">
        <f>F66</f>
        <v>21155049.899999999</v>
      </c>
      <c r="G67" s="137">
        <f>G66</f>
        <v>21155049.899999999</v>
      </c>
      <c r="H67" s="137">
        <f>H66</f>
        <v>10419222.5</v>
      </c>
      <c r="I67" s="540">
        <f t="shared" si="7"/>
        <v>49.251703726777791</v>
      </c>
      <c r="J67" s="540">
        <f t="shared" si="8"/>
        <v>49.251703726777791</v>
      </c>
    </row>
    <row r="68" spans="1:10" s="106" customFormat="1" x14ac:dyDescent="0.25">
      <c r="A68" s="139"/>
      <c r="B68" s="122">
        <v>63</v>
      </c>
      <c r="C68" s="123"/>
      <c r="D68" s="124" t="s">
        <v>16</v>
      </c>
      <c r="E68" s="125">
        <f>SUM(E69,E73,E76,E92,E81)</f>
        <v>0</v>
      </c>
      <c r="F68" s="125">
        <f>SUM(F69,F73,F76,F81)</f>
        <v>582814.61</v>
      </c>
      <c r="G68" s="125">
        <f>SUM(G69,G73,G76,G81)</f>
        <v>582814.61</v>
      </c>
      <c r="H68" s="125">
        <f>SUM(H69,H73,H76,H81)</f>
        <v>0</v>
      </c>
      <c r="I68" s="537">
        <f t="shared" si="7"/>
        <v>0</v>
      </c>
      <c r="J68" s="537">
        <f t="shared" si="8"/>
        <v>0</v>
      </c>
    </row>
    <row r="69" spans="1:10" s="106" customFormat="1" x14ac:dyDescent="0.25">
      <c r="A69" s="139"/>
      <c r="B69" s="140" t="s">
        <v>17</v>
      </c>
      <c r="C69" s="141"/>
      <c r="D69" s="142" t="s">
        <v>18</v>
      </c>
      <c r="E69" s="143">
        <f t="shared" ref="E69:H70" si="12">E70</f>
        <v>0</v>
      </c>
      <c r="F69" s="143">
        <f t="shared" si="12"/>
        <v>500</v>
      </c>
      <c r="G69" s="143">
        <f t="shared" si="12"/>
        <v>500</v>
      </c>
      <c r="H69" s="143">
        <f t="shared" si="12"/>
        <v>0</v>
      </c>
      <c r="I69" s="485">
        <f t="shared" ref="I69:I100" si="13">H69/F69*100</f>
        <v>0</v>
      </c>
      <c r="J69" s="485">
        <f t="shared" ref="J69:J100" si="14">H69/G69*100</f>
        <v>0</v>
      </c>
    </row>
    <row r="70" spans="1:10" s="106" customFormat="1" x14ac:dyDescent="0.25">
      <c r="A70" s="121"/>
      <c r="B70" s="140" t="s">
        <v>19</v>
      </c>
      <c r="C70" s="141"/>
      <c r="D70" s="142" t="s">
        <v>20</v>
      </c>
      <c r="E70" s="143">
        <f t="shared" si="12"/>
        <v>0</v>
      </c>
      <c r="F70" s="143">
        <f t="shared" si="12"/>
        <v>500</v>
      </c>
      <c r="G70" s="143">
        <f t="shared" si="12"/>
        <v>500</v>
      </c>
      <c r="H70" s="143">
        <f t="shared" si="12"/>
        <v>0</v>
      </c>
      <c r="I70" s="485">
        <f t="shared" si="13"/>
        <v>0</v>
      </c>
      <c r="J70" s="485">
        <f t="shared" si="14"/>
        <v>0</v>
      </c>
    </row>
    <row r="71" spans="1:10" s="106" customFormat="1" x14ac:dyDescent="0.25">
      <c r="A71" s="121"/>
      <c r="B71" s="205" t="s">
        <v>552</v>
      </c>
      <c r="C71" s="438"/>
      <c r="D71" s="172" t="s">
        <v>553</v>
      </c>
      <c r="E71" s="151"/>
      <c r="F71" s="151">
        <v>500</v>
      </c>
      <c r="G71" s="151">
        <v>500</v>
      </c>
      <c r="H71" s="151"/>
      <c r="I71" s="542">
        <f t="shared" si="13"/>
        <v>0</v>
      </c>
      <c r="J71" s="542">
        <f t="shared" si="14"/>
        <v>0</v>
      </c>
    </row>
    <row r="72" spans="1:10" s="106" customFormat="1" hidden="1" x14ac:dyDescent="0.25">
      <c r="A72" s="121"/>
      <c r="B72" s="140" t="s">
        <v>21</v>
      </c>
      <c r="C72" s="141"/>
      <c r="D72" s="142" t="s">
        <v>22</v>
      </c>
      <c r="E72" s="143"/>
      <c r="F72" s="143"/>
      <c r="G72" s="143"/>
      <c r="H72" s="143"/>
      <c r="I72" s="485" t="e">
        <f t="shared" si="13"/>
        <v>#DIV/0!</v>
      </c>
      <c r="J72" s="485" t="e">
        <f t="shared" si="14"/>
        <v>#DIV/0!</v>
      </c>
    </row>
    <row r="73" spans="1:10" s="120" customFormat="1" x14ac:dyDescent="0.25">
      <c r="A73" s="139"/>
      <c r="B73" s="144" t="s">
        <v>23</v>
      </c>
      <c r="C73" s="145"/>
      <c r="D73" s="146" t="s">
        <v>24</v>
      </c>
      <c r="E73" s="147">
        <f t="shared" ref="E73:H74" si="15">SUM(E74)</f>
        <v>0</v>
      </c>
      <c r="F73" s="147">
        <f t="shared" si="15"/>
        <v>68314.61</v>
      </c>
      <c r="G73" s="147">
        <f t="shared" si="15"/>
        <v>68314.61</v>
      </c>
      <c r="H73" s="147">
        <f t="shared" si="15"/>
        <v>0</v>
      </c>
      <c r="I73" s="547">
        <f t="shared" si="13"/>
        <v>0</v>
      </c>
      <c r="J73" s="547">
        <f t="shared" si="14"/>
        <v>0</v>
      </c>
    </row>
    <row r="74" spans="1:10" s="120" customFormat="1" x14ac:dyDescent="0.25">
      <c r="A74" s="139"/>
      <c r="B74" s="144" t="s">
        <v>25</v>
      </c>
      <c r="C74" s="139"/>
      <c r="D74" s="146" t="s">
        <v>26</v>
      </c>
      <c r="E74" s="147">
        <f t="shared" si="15"/>
        <v>0</v>
      </c>
      <c r="F74" s="147">
        <f t="shared" si="15"/>
        <v>68314.61</v>
      </c>
      <c r="G74" s="147">
        <f t="shared" si="15"/>
        <v>68314.61</v>
      </c>
      <c r="H74" s="147">
        <f t="shared" si="15"/>
        <v>0</v>
      </c>
      <c r="I74" s="547">
        <f t="shared" si="13"/>
        <v>0</v>
      </c>
      <c r="J74" s="547">
        <f t="shared" si="14"/>
        <v>0</v>
      </c>
    </row>
    <row r="75" spans="1:10" s="106" customFormat="1" x14ac:dyDescent="0.25">
      <c r="A75" s="121"/>
      <c r="B75" s="148" t="s">
        <v>457</v>
      </c>
      <c r="C75" s="121"/>
      <c r="D75" s="149" t="s">
        <v>26</v>
      </c>
      <c r="E75" s="150">
        <v>0</v>
      </c>
      <c r="F75" s="150">
        <v>68314.61</v>
      </c>
      <c r="G75" s="150">
        <v>68314.61</v>
      </c>
      <c r="H75" s="151"/>
      <c r="I75" s="548">
        <f t="shared" si="13"/>
        <v>0</v>
      </c>
      <c r="J75" s="542">
        <f t="shared" si="14"/>
        <v>0</v>
      </c>
    </row>
    <row r="76" spans="1:10" s="106" customFormat="1" ht="31.5" x14ac:dyDescent="0.25">
      <c r="A76" s="121"/>
      <c r="B76" s="144" t="s">
        <v>27</v>
      </c>
      <c r="C76" s="139"/>
      <c r="D76" s="146" t="s">
        <v>28</v>
      </c>
      <c r="E76" s="147">
        <f>SUM(E77,E79)</f>
        <v>0</v>
      </c>
      <c r="F76" s="147">
        <f>SUM(F77,F79)</f>
        <v>14000</v>
      </c>
      <c r="G76" s="147">
        <f>SUM(G77,G79)</f>
        <v>14000</v>
      </c>
      <c r="H76" s="147">
        <f>SUM(H77,H79)</f>
        <v>0</v>
      </c>
      <c r="I76" s="547">
        <f t="shared" si="13"/>
        <v>0</v>
      </c>
      <c r="J76" s="547">
        <f t="shared" si="14"/>
        <v>0</v>
      </c>
    </row>
    <row r="77" spans="1:10" s="106" customFormat="1" ht="31.5" x14ac:dyDescent="0.25">
      <c r="A77" s="121"/>
      <c r="B77" s="144" t="s">
        <v>29</v>
      </c>
      <c r="C77" s="139"/>
      <c r="D77" s="146" t="s">
        <v>30</v>
      </c>
      <c r="E77" s="147">
        <f>SUM(E78)</f>
        <v>0</v>
      </c>
      <c r="F77" s="147">
        <f>SUM(F78)</f>
        <v>14000</v>
      </c>
      <c r="G77" s="147">
        <f>SUM(G78)</f>
        <v>14000</v>
      </c>
      <c r="H77" s="147">
        <f>SUM(H78)</f>
        <v>0</v>
      </c>
      <c r="I77" s="547">
        <f t="shared" si="13"/>
        <v>0</v>
      </c>
      <c r="J77" s="547">
        <f t="shared" si="14"/>
        <v>0</v>
      </c>
    </row>
    <row r="78" spans="1:10" s="106" customFormat="1" ht="31.5" x14ac:dyDescent="0.25">
      <c r="A78" s="121"/>
      <c r="B78" s="148" t="s">
        <v>458</v>
      </c>
      <c r="C78" s="121"/>
      <c r="D78" s="149" t="s">
        <v>30</v>
      </c>
      <c r="E78" s="150">
        <v>0</v>
      </c>
      <c r="F78" s="150">
        <v>14000</v>
      </c>
      <c r="G78" s="150">
        <v>14000</v>
      </c>
      <c r="H78" s="151">
        <v>0</v>
      </c>
      <c r="I78" s="548">
        <f t="shared" si="13"/>
        <v>0</v>
      </c>
      <c r="J78" s="542">
        <f t="shared" si="14"/>
        <v>0</v>
      </c>
    </row>
    <row r="79" spans="1:10" s="120" customFormat="1" ht="31.5" hidden="1" x14ac:dyDescent="0.25">
      <c r="A79" s="139"/>
      <c r="B79" s="144" t="s">
        <v>554</v>
      </c>
      <c r="C79" s="139"/>
      <c r="D79" s="146" t="s">
        <v>556</v>
      </c>
      <c r="E79" s="147">
        <f>E80</f>
        <v>0</v>
      </c>
      <c r="F79" s="147">
        <f>F80</f>
        <v>0</v>
      </c>
      <c r="G79" s="147">
        <f>G80</f>
        <v>0</v>
      </c>
      <c r="H79" s="147">
        <f>H80</f>
        <v>0</v>
      </c>
      <c r="I79" s="547" t="e">
        <f t="shared" si="13"/>
        <v>#DIV/0!</v>
      </c>
      <c r="J79" s="547" t="e">
        <f t="shared" si="14"/>
        <v>#DIV/0!</v>
      </c>
    </row>
    <row r="80" spans="1:10" s="106" customFormat="1" ht="31.5" hidden="1" x14ac:dyDescent="0.25">
      <c r="A80" s="121"/>
      <c r="B80" s="148" t="s">
        <v>555</v>
      </c>
      <c r="C80" s="121"/>
      <c r="D80" s="149" t="s">
        <v>556</v>
      </c>
      <c r="E80" s="150">
        <v>0</v>
      </c>
      <c r="F80" s="150"/>
      <c r="G80" s="150"/>
      <c r="H80" s="151"/>
      <c r="I80" s="548" t="e">
        <f t="shared" si="13"/>
        <v>#DIV/0!</v>
      </c>
      <c r="J80" s="542" t="e">
        <f t="shared" si="14"/>
        <v>#DIV/0!</v>
      </c>
    </row>
    <row r="81" spans="1:10" s="106" customFormat="1" ht="15.75" customHeight="1" x14ac:dyDescent="0.25">
      <c r="A81" s="121"/>
      <c r="B81" s="144" t="s">
        <v>37</v>
      </c>
      <c r="C81" s="178"/>
      <c r="D81" s="146" t="s">
        <v>38</v>
      </c>
      <c r="E81" s="147">
        <f t="shared" ref="E81:H82" si="16">E82</f>
        <v>0</v>
      </c>
      <c r="F81" s="147">
        <f>F82</f>
        <v>500000</v>
      </c>
      <c r="G81" s="147">
        <f>G82</f>
        <v>500000</v>
      </c>
      <c r="H81" s="147">
        <f>H82</f>
        <v>0</v>
      </c>
      <c r="I81" s="547">
        <f t="shared" si="13"/>
        <v>0</v>
      </c>
      <c r="J81" s="547">
        <f t="shared" si="14"/>
        <v>0</v>
      </c>
    </row>
    <row r="82" spans="1:10" s="106" customFormat="1" ht="15.75" customHeight="1" x14ac:dyDescent="0.25">
      <c r="A82" s="121"/>
      <c r="B82" s="144" t="s">
        <v>39</v>
      </c>
      <c r="C82" s="178"/>
      <c r="D82" s="146" t="s">
        <v>40</v>
      </c>
      <c r="E82" s="147">
        <f t="shared" si="16"/>
        <v>0</v>
      </c>
      <c r="F82" s="147">
        <f t="shared" si="16"/>
        <v>500000</v>
      </c>
      <c r="G82" s="147">
        <f t="shared" si="16"/>
        <v>500000</v>
      </c>
      <c r="H82" s="147">
        <f t="shared" si="16"/>
        <v>0</v>
      </c>
      <c r="I82" s="547">
        <f t="shared" si="13"/>
        <v>0</v>
      </c>
      <c r="J82" s="547">
        <f t="shared" si="14"/>
        <v>0</v>
      </c>
    </row>
    <row r="83" spans="1:10" s="106" customFormat="1" ht="15.75" customHeight="1" x14ac:dyDescent="0.25">
      <c r="A83" s="121"/>
      <c r="B83" s="148" t="s">
        <v>626</v>
      </c>
      <c r="C83" s="121"/>
      <c r="D83" s="149" t="s">
        <v>40</v>
      </c>
      <c r="E83" s="150"/>
      <c r="F83" s="150">
        <v>500000</v>
      </c>
      <c r="G83" s="150">
        <v>500000</v>
      </c>
      <c r="H83" s="151"/>
      <c r="I83" s="548">
        <f t="shared" si="13"/>
        <v>0</v>
      </c>
      <c r="J83" s="542">
        <f t="shared" si="14"/>
        <v>0</v>
      </c>
    </row>
    <row r="84" spans="1:10" s="106" customFormat="1" x14ac:dyDescent="0.25">
      <c r="A84" s="121"/>
      <c r="B84" s="135"/>
      <c r="C84" s="471">
        <v>52</v>
      </c>
      <c r="D84" s="136" t="s">
        <v>692</v>
      </c>
      <c r="E84" s="137">
        <f>SUM(E68)</f>
        <v>0</v>
      </c>
      <c r="F84" s="137">
        <f>SUM(F68)</f>
        <v>582814.61</v>
      </c>
      <c r="G84" s="137">
        <f>SUM(G68)</f>
        <v>582814.61</v>
      </c>
      <c r="H84" s="137">
        <f>SUM(H68)</f>
        <v>0</v>
      </c>
      <c r="I84" s="540">
        <f t="shared" si="13"/>
        <v>0</v>
      </c>
      <c r="J84" s="540">
        <f t="shared" si="14"/>
        <v>0</v>
      </c>
    </row>
    <row r="85" spans="1:10" s="106" customFormat="1" x14ac:dyDescent="0.25">
      <c r="A85" s="121"/>
      <c r="B85" s="122">
        <v>63</v>
      </c>
      <c r="C85" s="123"/>
      <c r="D85" s="124" t="s">
        <v>16</v>
      </c>
      <c r="E85" s="125">
        <f t="shared" ref="E85:H87" si="17">E86</f>
        <v>0</v>
      </c>
      <c r="F85" s="125">
        <f t="shared" si="17"/>
        <v>156200</v>
      </c>
      <c r="G85" s="125">
        <f t="shared" si="17"/>
        <v>156200</v>
      </c>
      <c r="H85" s="125">
        <f t="shared" si="17"/>
        <v>0</v>
      </c>
      <c r="I85" s="537">
        <f t="shared" si="13"/>
        <v>0</v>
      </c>
      <c r="J85" s="537">
        <f t="shared" si="14"/>
        <v>0</v>
      </c>
    </row>
    <row r="86" spans="1:10" s="106" customFormat="1" x14ac:dyDescent="0.25">
      <c r="A86" s="121"/>
      <c r="B86" s="144" t="s">
        <v>31</v>
      </c>
      <c r="C86" s="139"/>
      <c r="D86" s="146" t="s">
        <v>32</v>
      </c>
      <c r="E86" s="147">
        <f t="shared" si="17"/>
        <v>0</v>
      </c>
      <c r="F86" s="147">
        <f t="shared" si="17"/>
        <v>156200</v>
      </c>
      <c r="G86" s="147">
        <f t="shared" si="17"/>
        <v>156200</v>
      </c>
      <c r="H86" s="147">
        <f t="shared" si="17"/>
        <v>0</v>
      </c>
      <c r="I86" s="547">
        <f t="shared" si="13"/>
        <v>0</v>
      </c>
      <c r="J86" s="547">
        <f t="shared" si="14"/>
        <v>0</v>
      </c>
    </row>
    <row r="87" spans="1:10" s="106" customFormat="1" x14ac:dyDescent="0.25">
      <c r="A87" s="121"/>
      <c r="B87" s="144" t="s">
        <v>35</v>
      </c>
      <c r="C87" s="178"/>
      <c r="D87" s="146" t="s">
        <v>36</v>
      </c>
      <c r="E87" s="147">
        <f t="shared" si="17"/>
        <v>0</v>
      </c>
      <c r="F87" s="147">
        <f t="shared" si="17"/>
        <v>156200</v>
      </c>
      <c r="G87" s="147">
        <f t="shared" si="17"/>
        <v>156200</v>
      </c>
      <c r="H87" s="147">
        <f t="shared" si="17"/>
        <v>0</v>
      </c>
      <c r="I87" s="547">
        <f t="shared" si="13"/>
        <v>0</v>
      </c>
      <c r="J87" s="547">
        <f t="shared" si="14"/>
        <v>0</v>
      </c>
    </row>
    <row r="88" spans="1:10" s="106" customFormat="1" x14ac:dyDescent="0.25">
      <c r="A88" s="121"/>
      <c r="B88" s="148" t="s">
        <v>630</v>
      </c>
      <c r="C88" s="204"/>
      <c r="D88" s="149" t="s">
        <v>631</v>
      </c>
      <c r="E88" s="150"/>
      <c r="F88" s="150">
        <v>156200</v>
      </c>
      <c r="G88" s="150">
        <v>156200</v>
      </c>
      <c r="H88" s="151"/>
      <c r="I88" s="548">
        <f t="shared" si="13"/>
        <v>0</v>
      </c>
      <c r="J88" s="542">
        <f t="shared" si="14"/>
        <v>0</v>
      </c>
    </row>
    <row r="89" spans="1:10" s="106" customFormat="1" x14ac:dyDescent="0.25">
      <c r="A89" s="121"/>
      <c r="B89" s="135"/>
      <c r="C89" s="235" t="s">
        <v>657</v>
      </c>
      <c r="D89" s="236" t="s">
        <v>680</v>
      </c>
      <c r="E89" s="137">
        <f>E85</f>
        <v>0</v>
      </c>
      <c r="F89" s="137">
        <f>F85</f>
        <v>156200</v>
      </c>
      <c r="G89" s="137">
        <f>G85</f>
        <v>156200</v>
      </c>
      <c r="H89" s="137">
        <f>H85</f>
        <v>0</v>
      </c>
      <c r="I89" s="540">
        <f t="shared" si="13"/>
        <v>0</v>
      </c>
      <c r="J89" s="540">
        <f t="shared" si="14"/>
        <v>0</v>
      </c>
    </row>
    <row r="90" spans="1:10" s="106" customFormat="1" x14ac:dyDescent="0.25">
      <c r="A90" s="121"/>
      <c r="B90" s="135"/>
      <c r="C90" s="235" t="s">
        <v>674</v>
      </c>
      <c r="D90" s="236" t="s">
        <v>675</v>
      </c>
      <c r="E90" s="137">
        <f>E89</f>
        <v>0</v>
      </c>
      <c r="F90" s="137">
        <f>F89</f>
        <v>156200</v>
      </c>
      <c r="G90" s="137">
        <f>G89</f>
        <v>156200</v>
      </c>
      <c r="H90" s="137">
        <f>H89</f>
        <v>0</v>
      </c>
      <c r="I90" s="540">
        <f t="shared" si="13"/>
        <v>0</v>
      </c>
      <c r="J90" s="540">
        <f t="shared" si="14"/>
        <v>0</v>
      </c>
    </row>
    <row r="91" spans="1:10" s="106" customFormat="1" x14ac:dyDescent="0.25">
      <c r="A91" s="121"/>
      <c r="B91" s="122">
        <v>63</v>
      </c>
      <c r="C91" s="123"/>
      <c r="D91" s="124" t="s">
        <v>16</v>
      </c>
      <c r="E91" s="125">
        <f t="shared" ref="E91:H92" si="18">E92</f>
        <v>0</v>
      </c>
      <c r="F91" s="125">
        <f t="shared" si="18"/>
        <v>437409.22</v>
      </c>
      <c r="G91" s="125">
        <f t="shared" si="18"/>
        <v>437409.22</v>
      </c>
      <c r="H91" s="125">
        <f t="shared" si="18"/>
        <v>95063.32</v>
      </c>
      <c r="I91" s="537">
        <f t="shared" si="13"/>
        <v>21.733268448250818</v>
      </c>
      <c r="J91" s="537">
        <f t="shared" si="14"/>
        <v>21.733268448250818</v>
      </c>
    </row>
    <row r="92" spans="1:10" s="106" customFormat="1" x14ac:dyDescent="0.25">
      <c r="A92" s="121"/>
      <c r="B92" s="144" t="s">
        <v>31</v>
      </c>
      <c r="C92" s="139"/>
      <c r="D92" s="146" t="s">
        <v>32</v>
      </c>
      <c r="E92" s="147">
        <f t="shared" si="18"/>
        <v>0</v>
      </c>
      <c r="F92" s="147">
        <f t="shared" si="18"/>
        <v>437409.22</v>
      </c>
      <c r="G92" s="147">
        <f t="shared" si="18"/>
        <v>437409.22</v>
      </c>
      <c r="H92" s="147">
        <f t="shared" si="18"/>
        <v>95063.32</v>
      </c>
      <c r="I92" s="547">
        <f t="shared" si="13"/>
        <v>21.733268448250818</v>
      </c>
      <c r="J92" s="547">
        <f t="shared" si="14"/>
        <v>21.733268448250818</v>
      </c>
    </row>
    <row r="93" spans="1:10" s="106" customFormat="1" x14ac:dyDescent="0.25">
      <c r="A93" s="121"/>
      <c r="B93" s="144" t="s">
        <v>33</v>
      </c>
      <c r="C93" s="178"/>
      <c r="D93" s="146" t="s">
        <v>34</v>
      </c>
      <c r="E93" s="147">
        <f>SUM(E94:E94)</f>
        <v>0</v>
      </c>
      <c r="F93" s="147">
        <f>SUM(F94:F94)</f>
        <v>437409.22</v>
      </c>
      <c r="G93" s="147">
        <f>SUM(G94:G94)</f>
        <v>437409.22</v>
      </c>
      <c r="H93" s="147">
        <f>SUM(H94:H94)</f>
        <v>95063.32</v>
      </c>
      <c r="I93" s="547">
        <f t="shared" si="13"/>
        <v>21.733268448250818</v>
      </c>
      <c r="J93" s="547">
        <f t="shared" si="14"/>
        <v>21.733268448250818</v>
      </c>
    </row>
    <row r="94" spans="1:10" s="106" customFormat="1" ht="15.75" customHeight="1" x14ac:dyDescent="0.25">
      <c r="A94" s="121"/>
      <c r="B94" s="148" t="s">
        <v>624</v>
      </c>
      <c r="C94" s="204"/>
      <c r="D94" s="149" t="s">
        <v>625</v>
      </c>
      <c r="E94" s="150">
        <v>0</v>
      </c>
      <c r="F94" s="150">
        <f>135000+148609.22+153800</f>
        <v>437409.22</v>
      </c>
      <c r="G94" s="150">
        <v>437409.22</v>
      </c>
      <c r="H94" s="151">
        <v>95063.32</v>
      </c>
      <c r="I94" s="548">
        <f t="shared" si="13"/>
        <v>21.733268448250818</v>
      </c>
      <c r="J94" s="548">
        <f t="shared" si="14"/>
        <v>21.733268448250818</v>
      </c>
    </row>
    <row r="95" spans="1:10" s="106" customFormat="1" ht="15.75" customHeight="1" x14ac:dyDescent="0.25">
      <c r="A95" s="121"/>
      <c r="B95" s="148"/>
      <c r="C95" s="235" t="s">
        <v>659</v>
      </c>
      <c r="D95" s="236" t="s">
        <v>679</v>
      </c>
      <c r="E95" s="137">
        <f>E91</f>
        <v>0</v>
      </c>
      <c r="F95" s="137">
        <f>F91</f>
        <v>437409.22</v>
      </c>
      <c r="G95" s="137">
        <f>G91</f>
        <v>437409.22</v>
      </c>
      <c r="H95" s="137">
        <f>H91</f>
        <v>95063.32</v>
      </c>
      <c r="I95" s="540">
        <f t="shared" si="13"/>
        <v>21.733268448250818</v>
      </c>
      <c r="J95" s="540">
        <f t="shared" si="14"/>
        <v>21.733268448250818</v>
      </c>
    </row>
    <row r="96" spans="1:10" s="106" customFormat="1" ht="15.75" customHeight="1" x14ac:dyDescent="0.25">
      <c r="A96" s="121"/>
      <c r="B96" s="148"/>
      <c r="C96" s="235" t="s">
        <v>677</v>
      </c>
      <c r="D96" s="236" t="s">
        <v>678</v>
      </c>
      <c r="E96" s="137">
        <f>E95</f>
        <v>0</v>
      </c>
      <c r="F96" s="137">
        <f>F95</f>
        <v>437409.22</v>
      </c>
      <c r="G96" s="137">
        <f>G95</f>
        <v>437409.22</v>
      </c>
      <c r="H96" s="137">
        <f>H95</f>
        <v>95063.32</v>
      </c>
      <c r="I96" s="540">
        <f t="shared" si="13"/>
        <v>21.733268448250818</v>
      </c>
      <c r="J96" s="540">
        <f t="shared" si="14"/>
        <v>21.733268448250818</v>
      </c>
    </row>
    <row r="97" spans="1:10" s="106" customFormat="1" x14ac:dyDescent="0.25">
      <c r="A97" s="121"/>
      <c r="B97" s="135"/>
      <c r="C97" s="471">
        <v>5</v>
      </c>
      <c r="D97" s="236" t="s">
        <v>683</v>
      </c>
      <c r="E97" s="137" t="e">
        <f>#REF!+E84+E90+E96</f>
        <v>#REF!</v>
      </c>
      <c r="F97" s="137">
        <f>F84+F90+F96</f>
        <v>1176423.83</v>
      </c>
      <c r="G97" s="137">
        <f t="shared" ref="G97:H97" si="19">G84+G90+G96</f>
        <v>1176423.83</v>
      </c>
      <c r="H97" s="137">
        <f t="shared" si="19"/>
        <v>95063.32</v>
      </c>
      <c r="I97" s="540">
        <f t="shared" ref="I97" si="20">H97/F97*100</f>
        <v>8.0807033635148304</v>
      </c>
      <c r="J97" s="540">
        <f t="shared" ref="J97" si="21">H97/G97*100</f>
        <v>8.0807033635148304</v>
      </c>
    </row>
    <row r="98" spans="1:10" s="106" customFormat="1" ht="31.5" x14ac:dyDescent="0.25">
      <c r="A98" s="139"/>
      <c r="B98" s="122">
        <v>66</v>
      </c>
      <c r="C98" s="123"/>
      <c r="D98" s="124" t="s">
        <v>57</v>
      </c>
      <c r="E98" s="155">
        <f>E99</f>
        <v>0</v>
      </c>
      <c r="F98" s="155">
        <f>F99</f>
        <v>2000</v>
      </c>
      <c r="G98" s="155">
        <f>G99</f>
        <v>2000</v>
      </c>
      <c r="H98" s="155">
        <f>H99</f>
        <v>0</v>
      </c>
      <c r="I98" s="541">
        <f t="shared" si="13"/>
        <v>0</v>
      </c>
      <c r="J98" s="541">
        <f t="shared" si="14"/>
        <v>0</v>
      </c>
    </row>
    <row r="99" spans="1:10" s="179" customFormat="1" ht="31.5" x14ac:dyDescent="0.25">
      <c r="A99" s="178"/>
      <c r="B99" s="156">
        <v>663</v>
      </c>
      <c r="C99" s="157"/>
      <c r="D99" s="142" t="s">
        <v>66</v>
      </c>
      <c r="E99" s="143">
        <f>SUM(E100,E103)</f>
        <v>0</v>
      </c>
      <c r="F99" s="143">
        <f>SUM(F100,F103)</f>
        <v>2000</v>
      </c>
      <c r="G99" s="143">
        <f>SUM(G100,G103)</f>
        <v>2000</v>
      </c>
      <c r="H99" s="143">
        <f>SUM(H100,H103)</f>
        <v>0</v>
      </c>
      <c r="I99" s="485">
        <f t="shared" si="13"/>
        <v>0</v>
      </c>
      <c r="J99" s="485">
        <f t="shared" si="14"/>
        <v>0</v>
      </c>
    </row>
    <row r="100" spans="1:10" s="179" customFormat="1" x14ac:dyDescent="0.25">
      <c r="A100" s="178"/>
      <c r="B100" s="144" t="s">
        <v>463</v>
      </c>
      <c r="C100" s="180"/>
      <c r="D100" s="128" t="s">
        <v>67</v>
      </c>
      <c r="E100" s="143">
        <f>SUM(E101:E102)</f>
        <v>0</v>
      </c>
      <c r="F100" s="143">
        <f>SUM(F101:F102)</f>
        <v>1500</v>
      </c>
      <c r="G100" s="143">
        <f>SUM(G101:G102)</f>
        <v>1500</v>
      </c>
      <c r="H100" s="143">
        <f>SUM(H101:H102)</f>
        <v>0</v>
      </c>
      <c r="I100" s="485">
        <f t="shared" si="13"/>
        <v>0</v>
      </c>
      <c r="J100" s="485">
        <f t="shared" si="14"/>
        <v>0</v>
      </c>
    </row>
    <row r="101" spans="1:10" s="179" customFormat="1" x14ac:dyDescent="0.25">
      <c r="A101" s="204"/>
      <c r="B101" s="148" t="s">
        <v>639</v>
      </c>
      <c r="C101" s="181"/>
      <c r="D101" s="132" t="s">
        <v>642</v>
      </c>
      <c r="E101" s="151">
        <v>0</v>
      </c>
      <c r="F101" s="151">
        <v>500</v>
      </c>
      <c r="G101" s="151">
        <v>500</v>
      </c>
      <c r="H101" s="151"/>
      <c r="I101" s="542">
        <f t="shared" ref="I101:I122" si="22">H101/F101*100</f>
        <v>0</v>
      </c>
      <c r="J101" s="542">
        <f t="shared" ref="J101:J122" si="23">H101/G101*100</f>
        <v>0</v>
      </c>
    </row>
    <row r="102" spans="1:10" s="179" customFormat="1" x14ac:dyDescent="0.25">
      <c r="A102" s="204"/>
      <c r="B102" s="148" t="s">
        <v>462</v>
      </c>
      <c r="C102" s="181"/>
      <c r="D102" s="132" t="s">
        <v>67</v>
      </c>
      <c r="E102" s="151">
        <v>0</v>
      </c>
      <c r="F102" s="151">
        <v>1000</v>
      </c>
      <c r="G102" s="151">
        <v>1000</v>
      </c>
      <c r="H102" s="151">
        <v>0</v>
      </c>
      <c r="I102" s="542">
        <f t="shared" si="22"/>
        <v>0</v>
      </c>
      <c r="J102" s="542">
        <f t="shared" si="23"/>
        <v>0</v>
      </c>
    </row>
    <row r="103" spans="1:10" s="119" customFormat="1" x14ac:dyDescent="0.25">
      <c r="A103" s="182"/>
      <c r="B103" s="144" t="s">
        <v>68</v>
      </c>
      <c r="C103" s="180"/>
      <c r="D103" s="128" t="s">
        <v>69</v>
      </c>
      <c r="E103" s="129">
        <f>E104</f>
        <v>0</v>
      </c>
      <c r="F103" s="129">
        <f>F104</f>
        <v>500</v>
      </c>
      <c r="G103" s="129">
        <f>G104</f>
        <v>500</v>
      </c>
      <c r="H103" s="129">
        <f>H104</f>
        <v>0</v>
      </c>
      <c r="I103" s="538">
        <f t="shared" si="22"/>
        <v>0</v>
      </c>
      <c r="J103" s="538">
        <f t="shared" si="23"/>
        <v>0</v>
      </c>
    </row>
    <row r="104" spans="1:10" x14ac:dyDescent="0.25">
      <c r="A104" s="182"/>
      <c r="B104" s="148" t="s">
        <v>640</v>
      </c>
      <c r="C104" s="181"/>
      <c r="D104" s="132" t="s">
        <v>641</v>
      </c>
      <c r="E104" s="133">
        <v>0</v>
      </c>
      <c r="F104" s="133">
        <v>500</v>
      </c>
      <c r="G104" s="133">
        <v>500</v>
      </c>
      <c r="H104" s="151"/>
      <c r="I104" s="539">
        <f t="shared" si="22"/>
        <v>0</v>
      </c>
      <c r="J104" s="542">
        <f t="shared" si="23"/>
        <v>0</v>
      </c>
    </row>
    <row r="105" spans="1:10" s="120" customFormat="1" x14ac:dyDescent="0.25">
      <c r="A105" s="139"/>
      <c r="B105" s="183"/>
      <c r="C105" s="471" t="s">
        <v>70</v>
      </c>
      <c r="D105" s="136" t="s">
        <v>71</v>
      </c>
      <c r="E105" s="137">
        <f>SUM(E98)</f>
        <v>0</v>
      </c>
      <c r="F105" s="137">
        <f>SUM(F98)</f>
        <v>2000</v>
      </c>
      <c r="G105" s="137">
        <f>SUM(G98)</f>
        <v>2000</v>
      </c>
      <c r="H105" s="137">
        <f>SUM(H98)</f>
        <v>0</v>
      </c>
      <c r="I105" s="540">
        <f t="shared" si="22"/>
        <v>0</v>
      </c>
      <c r="J105" s="540">
        <f t="shared" si="23"/>
        <v>0</v>
      </c>
    </row>
    <row r="106" spans="1:10" s="120" customFormat="1" x14ac:dyDescent="0.25">
      <c r="A106" s="139"/>
      <c r="B106" s="183"/>
      <c r="C106" s="465" t="s">
        <v>681</v>
      </c>
      <c r="D106" s="466" t="s">
        <v>682</v>
      </c>
      <c r="E106" s="137">
        <f>E105</f>
        <v>0</v>
      </c>
      <c r="F106" s="137">
        <f>F105</f>
        <v>2000</v>
      </c>
      <c r="G106" s="137">
        <f>G105</f>
        <v>2000</v>
      </c>
      <c r="H106" s="137">
        <f>H105</f>
        <v>0</v>
      </c>
      <c r="I106" s="540">
        <f t="shared" si="22"/>
        <v>0</v>
      </c>
      <c r="J106" s="540">
        <f t="shared" si="23"/>
        <v>0</v>
      </c>
    </row>
    <row r="107" spans="1:10" s="120" customFormat="1" ht="31.5" x14ac:dyDescent="0.25">
      <c r="A107" s="139"/>
      <c r="B107" s="158">
        <v>65</v>
      </c>
      <c r="C107" s="159"/>
      <c r="D107" s="160" t="s">
        <v>709</v>
      </c>
      <c r="E107" s="321">
        <f>SUM(E108)</f>
        <v>0</v>
      </c>
      <c r="F107" s="321">
        <f>SUM(F108)</f>
        <v>10500</v>
      </c>
      <c r="G107" s="321">
        <f>SUM(G108)</f>
        <v>10500</v>
      </c>
      <c r="H107" s="321">
        <f>SUM(H108)</f>
        <v>1896.11</v>
      </c>
      <c r="I107" s="549">
        <f t="shared" si="22"/>
        <v>18.058190476190475</v>
      </c>
      <c r="J107" s="549">
        <f t="shared" si="23"/>
        <v>18.058190476190475</v>
      </c>
    </row>
    <row r="108" spans="1:10" s="120" customFormat="1" x14ac:dyDescent="0.25">
      <c r="A108" s="139"/>
      <c r="B108" s="161">
        <v>652</v>
      </c>
      <c r="C108" s="162"/>
      <c r="D108" s="163" t="s">
        <v>45</v>
      </c>
      <c r="E108" s="322">
        <f t="shared" ref="E108:H109" si="24">E109</f>
        <v>0</v>
      </c>
      <c r="F108" s="322">
        <f t="shared" si="24"/>
        <v>10500</v>
      </c>
      <c r="G108" s="322">
        <f t="shared" si="24"/>
        <v>10500</v>
      </c>
      <c r="H108" s="322">
        <f t="shared" si="24"/>
        <v>1896.11</v>
      </c>
      <c r="I108" s="550">
        <f t="shared" si="22"/>
        <v>18.058190476190475</v>
      </c>
      <c r="J108" s="550">
        <f t="shared" si="23"/>
        <v>18.058190476190475</v>
      </c>
    </row>
    <row r="109" spans="1:10" s="120" customFormat="1" x14ac:dyDescent="0.25">
      <c r="A109" s="139"/>
      <c r="B109" s="161">
        <v>6526</v>
      </c>
      <c r="C109" s="162"/>
      <c r="D109" s="163" t="s">
        <v>72</v>
      </c>
      <c r="E109" s="322">
        <f t="shared" si="24"/>
        <v>0</v>
      </c>
      <c r="F109" s="322">
        <f t="shared" si="24"/>
        <v>10500</v>
      </c>
      <c r="G109" s="322">
        <f t="shared" si="24"/>
        <v>10500</v>
      </c>
      <c r="H109" s="322">
        <f t="shared" si="24"/>
        <v>1896.11</v>
      </c>
      <c r="I109" s="550">
        <f t="shared" si="22"/>
        <v>18.058190476190475</v>
      </c>
      <c r="J109" s="550">
        <f t="shared" si="23"/>
        <v>18.058190476190475</v>
      </c>
    </row>
    <row r="110" spans="1:10" s="120" customFormat="1" x14ac:dyDescent="0.25">
      <c r="A110" s="139"/>
      <c r="B110" s="164">
        <v>65267</v>
      </c>
      <c r="C110" s="165"/>
      <c r="D110" s="184" t="s">
        <v>453</v>
      </c>
      <c r="E110" s="323">
        <v>0</v>
      </c>
      <c r="F110" s="323">
        <v>10500</v>
      </c>
      <c r="G110" s="323">
        <v>10500</v>
      </c>
      <c r="H110" s="323">
        <v>1896.11</v>
      </c>
      <c r="I110" s="551">
        <f t="shared" si="22"/>
        <v>18.058190476190475</v>
      </c>
      <c r="J110" s="551">
        <f t="shared" si="23"/>
        <v>18.058190476190475</v>
      </c>
    </row>
    <row r="111" spans="1:10" s="120" customFormat="1" ht="31.5" x14ac:dyDescent="0.25">
      <c r="A111" s="139"/>
      <c r="B111" s="164"/>
      <c r="C111" s="267" t="s">
        <v>229</v>
      </c>
      <c r="D111" s="268" t="s">
        <v>685</v>
      </c>
      <c r="E111" s="137">
        <f>SUM(E107)</f>
        <v>0</v>
      </c>
      <c r="F111" s="137">
        <f>SUM(F107)</f>
        <v>10500</v>
      </c>
      <c r="G111" s="137">
        <f>SUM(G107)</f>
        <v>10500</v>
      </c>
      <c r="H111" s="137">
        <f>SUM(H107)</f>
        <v>1896.11</v>
      </c>
      <c r="I111" s="540">
        <f t="shared" si="22"/>
        <v>18.058190476190475</v>
      </c>
      <c r="J111" s="540">
        <f t="shared" si="23"/>
        <v>18.058190476190475</v>
      </c>
    </row>
    <row r="112" spans="1:10" s="106" customFormat="1" x14ac:dyDescent="0.25">
      <c r="A112" s="185">
        <v>7</v>
      </c>
      <c r="B112" s="185"/>
      <c r="C112" s="186"/>
      <c r="D112" s="187" t="s">
        <v>73</v>
      </c>
      <c r="E112" s="316">
        <f>E113+E117</f>
        <v>0</v>
      </c>
      <c r="F112" s="316">
        <f>F113+F117</f>
        <v>1300</v>
      </c>
      <c r="G112" s="316">
        <f>G113+G117</f>
        <v>1300</v>
      </c>
      <c r="H112" s="316">
        <f>H113+H117</f>
        <v>331.59</v>
      </c>
      <c r="I112" s="552">
        <f t="shared" si="22"/>
        <v>25.506923076923076</v>
      </c>
      <c r="J112" s="552">
        <f t="shared" si="23"/>
        <v>25.506923076923076</v>
      </c>
    </row>
    <row r="113" spans="1:10" s="106" customFormat="1" x14ac:dyDescent="0.25">
      <c r="A113" s="139"/>
      <c r="B113" s="189">
        <v>72</v>
      </c>
      <c r="C113" s="153"/>
      <c r="D113" s="154" t="s">
        <v>74</v>
      </c>
      <c r="E113" s="317">
        <f t="shared" ref="E113:H115" si="25">E114</f>
        <v>0</v>
      </c>
      <c r="F113" s="317">
        <f t="shared" si="25"/>
        <v>1300</v>
      </c>
      <c r="G113" s="317">
        <f t="shared" si="25"/>
        <v>1300</v>
      </c>
      <c r="H113" s="317">
        <f t="shared" si="25"/>
        <v>331.59</v>
      </c>
      <c r="I113" s="553">
        <f t="shared" si="22"/>
        <v>25.506923076923076</v>
      </c>
      <c r="J113" s="553">
        <f t="shared" si="23"/>
        <v>25.506923076923076</v>
      </c>
    </row>
    <row r="114" spans="1:10" s="120" customFormat="1" x14ac:dyDescent="0.25">
      <c r="A114" s="139"/>
      <c r="B114" s="178">
        <v>721</v>
      </c>
      <c r="C114" s="157"/>
      <c r="D114" s="142" t="s">
        <v>75</v>
      </c>
      <c r="E114" s="318">
        <f t="shared" si="25"/>
        <v>0</v>
      </c>
      <c r="F114" s="318">
        <f t="shared" si="25"/>
        <v>1300</v>
      </c>
      <c r="G114" s="318">
        <f t="shared" si="25"/>
        <v>1300</v>
      </c>
      <c r="H114" s="318">
        <f t="shared" si="25"/>
        <v>331.59</v>
      </c>
      <c r="I114" s="554">
        <f t="shared" si="22"/>
        <v>25.506923076923076</v>
      </c>
      <c r="J114" s="554">
        <f t="shared" si="23"/>
        <v>25.506923076923076</v>
      </c>
    </row>
    <row r="115" spans="1:10" s="106" customFormat="1" x14ac:dyDescent="0.25">
      <c r="A115" s="139"/>
      <c r="B115" s="178">
        <v>7211</v>
      </c>
      <c r="C115" s="157"/>
      <c r="D115" s="142" t="s">
        <v>76</v>
      </c>
      <c r="E115" s="319">
        <f t="shared" si="25"/>
        <v>0</v>
      </c>
      <c r="F115" s="319">
        <f t="shared" si="25"/>
        <v>1300</v>
      </c>
      <c r="G115" s="319">
        <f t="shared" si="25"/>
        <v>1300</v>
      </c>
      <c r="H115" s="319">
        <f t="shared" si="25"/>
        <v>331.59</v>
      </c>
      <c r="I115" s="485">
        <f t="shared" si="22"/>
        <v>25.506923076923076</v>
      </c>
      <c r="J115" s="485">
        <f t="shared" si="23"/>
        <v>25.506923076923076</v>
      </c>
    </row>
    <row r="116" spans="1:10" s="106" customFormat="1" x14ac:dyDescent="0.25">
      <c r="A116" s="450"/>
      <c r="B116" s="263">
        <v>72111</v>
      </c>
      <c r="C116" s="313"/>
      <c r="D116" s="314" t="s">
        <v>629</v>
      </c>
      <c r="E116" s="315">
        <v>0</v>
      </c>
      <c r="F116" s="315">
        <v>1300</v>
      </c>
      <c r="G116" s="315">
        <v>1300</v>
      </c>
      <c r="H116" s="315">
        <v>331.59</v>
      </c>
      <c r="I116" s="555">
        <f t="shared" si="22"/>
        <v>25.506923076923076</v>
      </c>
      <c r="J116" s="555">
        <f t="shared" si="23"/>
        <v>25.506923076923076</v>
      </c>
    </row>
    <row r="117" spans="1:10" s="120" customFormat="1" hidden="1" x14ac:dyDescent="0.25">
      <c r="A117" s="190"/>
      <c r="B117" s="191">
        <v>723</v>
      </c>
      <c r="C117" s="192"/>
      <c r="D117" s="193" t="s">
        <v>77</v>
      </c>
      <c r="E117" s="320">
        <f t="shared" ref="E117:H118" si="26">E118</f>
        <v>0</v>
      </c>
      <c r="F117" s="320">
        <f t="shared" si="26"/>
        <v>0</v>
      </c>
      <c r="G117" s="320">
        <f t="shared" si="26"/>
        <v>0</v>
      </c>
      <c r="H117" s="320">
        <f t="shared" si="26"/>
        <v>0</v>
      </c>
      <c r="I117" s="556" t="e">
        <f t="shared" si="22"/>
        <v>#DIV/0!</v>
      </c>
      <c r="J117" s="556" t="e">
        <f t="shared" si="23"/>
        <v>#DIV/0!</v>
      </c>
    </row>
    <row r="118" spans="1:10" s="106" customFormat="1" hidden="1" x14ac:dyDescent="0.25">
      <c r="A118" s="190"/>
      <c r="B118" s="191">
        <v>7231</v>
      </c>
      <c r="C118" s="192"/>
      <c r="D118" s="193" t="s">
        <v>78</v>
      </c>
      <c r="E118" s="320">
        <f t="shared" si="26"/>
        <v>0</v>
      </c>
      <c r="F118" s="320">
        <f t="shared" si="26"/>
        <v>0</v>
      </c>
      <c r="G118" s="320">
        <f t="shared" si="26"/>
        <v>0</v>
      </c>
      <c r="H118" s="320">
        <f t="shared" si="26"/>
        <v>0</v>
      </c>
      <c r="I118" s="556" t="e">
        <f t="shared" si="22"/>
        <v>#DIV/0!</v>
      </c>
      <c r="J118" s="556" t="e">
        <f t="shared" si="23"/>
        <v>#DIV/0!</v>
      </c>
    </row>
    <row r="119" spans="1:10" s="106" customFormat="1" hidden="1" x14ac:dyDescent="0.25">
      <c r="A119" s="190"/>
      <c r="B119" s="263">
        <v>72313</v>
      </c>
      <c r="C119" s="313"/>
      <c r="D119" s="314" t="s">
        <v>536</v>
      </c>
      <c r="E119" s="315">
        <v>0</v>
      </c>
      <c r="F119" s="315">
        <v>0</v>
      </c>
      <c r="G119" s="315">
        <v>0</v>
      </c>
      <c r="H119" s="315">
        <v>0</v>
      </c>
      <c r="I119" s="555" t="e">
        <f t="shared" si="22"/>
        <v>#DIV/0!</v>
      </c>
      <c r="J119" s="555" t="e">
        <f t="shared" si="23"/>
        <v>#DIV/0!</v>
      </c>
    </row>
    <row r="120" spans="1:10" s="106" customFormat="1" ht="31.5" x14ac:dyDescent="0.25">
      <c r="A120" s="190"/>
      <c r="B120" s="190"/>
      <c r="C120" s="267" t="s">
        <v>229</v>
      </c>
      <c r="D120" s="268" t="s">
        <v>685</v>
      </c>
      <c r="E120" s="194">
        <f>SUM(E112)</f>
        <v>0</v>
      </c>
      <c r="F120" s="194">
        <f>SUM(F112)</f>
        <v>1300</v>
      </c>
      <c r="G120" s="194">
        <f>SUM(G112)</f>
        <v>1300</v>
      </c>
      <c r="H120" s="194">
        <f>SUM(H112)</f>
        <v>331.59</v>
      </c>
      <c r="I120" s="557">
        <f t="shared" si="22"/>
        <v>25.506923076923076</v>
      </c>
      <c r="J120" s="557">
        <f t="shared" si="23"/>
        <v>25.506923076923076</v>
      </c>
    </row>
    <row r="121" spans="1:10" s="106" customFormat="1" ht="31.5" customHeight="1" thickBot="1" x14ac:dyDescent="0.3">
      <c r="A121" s="190"/>
      <c r="B121" s="190"/>
      <c r="C121" s="267" t="s">
        <v>684</v>
      </c>
      <c r="D121" s="268" t="s">
        <v>686</v>
      </c>
      <c r="E121" s="194">
        <f>E111+E120</f>
        <v>0</v>
      </c>
      <c r="F121" s="194">
        <f>F111+F120</f>
        <v>11800</v>
      </c>
      <c r="G121" s="194">
        <f>G111+G120</f>
        <v>11800</v>
      </c>
      <c r="H121" s="194">
        <f>H111+H120</f>
        <v>2227.6999999999998</v>
      </c>
      <c r="I121" s="557">
        <f t="shared" si="22"/>
        <v>18.878813559322033</v>
      </c>
      <c r="J121" s="557">
        <f t="shared" si="23"/>
        <v>18.878813559322033</v>
      </c>
    </row>
    <row r="122" spans="1:10" s="106" customFormat="1" ht="16.5" thickBot="1" x14ac:dyDescent="0.3">
      <c r="A122" s="631" t="s">
        <v>79</v>
      </c>
      <c r="B122" s="632"/>
      <c r="C122" s="632"/>
      <c r="D122" s="633"/>
      <c r="E122" s="104" t="e">
        <f>SUM(E8,E112)</f>
        <v>#REF!</v>
      </c>
      <c r="F122" s="104">
        <f>SUM(F8,F112)</f>
        <v>27400996.079999998</v>
      </c>
      <c r="G122" s="104">
        <f>SUM(G8,G112)</f>
        <v>27029768.079999998</v>
      </c>
      <c r="H122" s="104">
        <f>SUM(H8,H112)</f>
        <v>12342055.77</v>
      </c>
      <c r="I122" s="558">
        <f t="shared" si="22"/>
        <v>45.042361722785955</v>
      </c>
      <c r="J122" s="558">
        <f t="shared" si="23"/>
        <v>45.660975460356227</v>
      </c>
    </row>
    <row r="123" spans="1:10" s="106" customFormat="1" hidden="1" x14ac:dyDescent="0.25">
      <c r="A123" s="107"/>
      <c r="B123" s="107"/>
      <c r="C123" s="107"/>
      <c r="D123" s="107"/>
      <c r="E123" s="107"/>
      <c r="F123" s="108"/>
      <c r="G123" s="109"/>
      <c r="H123" s="195"/>
    </row>
  </sheetData>
  <mergeCells count="6">
    <mergeCell ref="A122:D122"/>
    <mergeCell ref="A1:H1"/>
    <mergeCell ref="A2:H2"/>
    <mergeCell ref="A3:H3"/>
    <mergeCell ref="A5:H5"/>
    <mergeCell ref="A7:D7"/>
  </mergeCells>
  <pageMargins left="0.74803149606299213" right="0.74803149606299213" top="0.98425196850393704" bottom="0.98425196850393704" header="0.51181102362204722" footer="0.51181102362204722"/>
  <pageSetup paperSize="9" scale="6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B626"/>
  <sheetViews>
    <sheetView zoomScaleNormal="100" workbookViewId="0">
      <selection sqref="A1:H1"/>
    </sheetView>
  </sheetViews>
  <sheetFormatPr defaultRowHeight="15.75" x14ac:dyDescent="0.25"/>
  <cols>
    <col min="1" max="1" width="7.140625" style="105" bestFit="1" customWidth="1"/>
    <col min="2" max="2" width="8.42578125" style="105" customWidth="1"/>
    <col min="3" max="3" width="5.42578125" style="105" bestFit="1" customWidth="1"/>
    <col min="4" max="4" width="67.42578125" style="105" bestFit="1" customWidth="1"/>
    <col min="5" max="5" width="19.42578125" style="105" hidden="1" customWidth="1"/>
    <col min="6" max="6" width="18.140625" style="269" hidden="1" customWidth="1"/>
    <col min="7" max="7" width="18.140625" style="105" bestFit="1" customWidth="1"/>
    <col min="8" max="8" width="22.7109375" style="105" customWidth="1"/>
    <col min="9" max="9" width="10.140625" style="105" hidden="1" customWidth="1"/>
    <col min="10" max="10" width="10.85546875" style="105" bestFit="1" customWidth="1"/>
    <col min="11" max="243" width="9.140625" style="105"/>
    <col min="244" max="244" width="7" style="105" bestFit="1" customWidth="1"/>
    <col min="245" max="245" width="8.42578125" style="105" customWidth="1"/>
    <col min="246" max="246" width="5.28515625" style="105" bestFit="1" customWidth="1"/>
    <col min="247" max="247" width="58.140625" style="105" customWidth="1"/>
    <col min="248" max="248" width="0" style="105" hidden="1" customWidth="1"/>
    <col min="249" max="249" width="18.42578125" style="105" bestFit="1" customWidth="1"/>
    <col min="250" max="250" width="0" style="105" hidden="1" customWidth="1"/>
    <col min="251" max="251" width="18.42578125" style="105" customWidth="1"/>
    <col min="252" max="252" width="0" style="105" hidden="1" customWidth="1"/>
    <col min="253" max="253" width="9.140625" style="105"/>
    <col min="254" max="254" width="0" style="105" hidden="1" customWidth="1"/>
    <col min="255" max="258" width="15.140625" style="105" customWidth="1"/>
    <col min="259" max="261" width="0" style="105" hidden="1" customWidth="1"/>
    <col min="262" max="263" width="10.7109375" style="105" bestFit="1" customWidth="1"/>
    <col min="264" max="264" width="10.28515625" style="105" bestFit="1" customWidth="1"/>
    <col min="265" max="265" width="11.85546875" style="105" bestFit="1" customWidth="1"/>
    <col min="266" max="266" width="15.42578125" style="105" customWidth="1"/>
    <col min="267" max="499" width="9.140625" style="105"/>
    <col min="500" max="500" width="7" style="105" bestFit="1" customWidth="1"/>
    <col min="501" max="501" width="8.42578125" style="105" customWidth="1"/>
    <col min="502" max="502" width="5.28515625" style="105" bestFit="1" customWidth="1"/>
    <col min="503" max="503" width="58.140625" style="105" customWidth="1"/>
    <col min="504" max="504" width="0" style="105" hidden="1" customWidth="1"/>
    <col min="505" max="505" width="18.42578125" style="105" bestFit="1" customWidth="1"/>
    <col min="506" max="506" width="0" style="105" hidden="1" customWidth="1"/>
    <col min="507" max="507" width="18.42578125" style="105" customWidth="1"/>
    <col min="508" max="508" width="0" style="105" hidden="1" customWidth="1"/>
    <col min="509" max="509" width="9.140625" style="105"/>
    <col min="510" max="510" width="0" style="105" hidden="1" customWidth="1"/>
    <col min="511" max="514" width="15.140625" style="105" customWidth="1"/>
    <col min="515" max="517" width="0" style="105" hidden="1" customWidth="1"/>
    <col min="518" max="519" width="10.7109375" style="105" bestFit="1" customWidth="1"/>
    <col min="520" max="520" width="10.28515625" style="105" bestFit="1" customWidth="1"/>
    <col min="521" max="521" width="11.85546875" style="105" bestFit="1" customWidth="1"/>
    <col min="522" max="522" width="15.42578125" style="105" customWidth="1"/>
    <col min="523" max="755" width="9.140625" style="105"/>
    <col min="756" max="756" width="7" style="105" bestFit="1" customWidth="1"/>
    <col min="757" max="757" width="8.42578125" style="105" customWidth="1"/>
    <col min="758" max="758" width="5.28515625" style="105" bestFit="1" customWidth="1"/>
    <col min="759" max="759" width="58.140625" style="105" customWidth="1"/>
    <col min="760" max="760" width="0" style="105" hidden="1" customWidth="1"/>
    <col min="761" max="761" width="18.42578125" style="105" bestFit="1" customWidth="1"/>
    <col min="762" max="762" width="0" style="105" hidden="1" customWidth="1"/>
    <col min="763" max="763" width="18.42578125" style="105" customWidth="1"/>
    <col min="764" max="764" width="0" style="105" hidden="1" customWidth="1"/>
    <col min="765" max="765" width="9.140625" style="105"/>
    <col min="766" max="766" width="0" style="105" hidden="1" customWidth="1"/>
    <col min="767" max="770" width="15.140625" style="105" customWidth="1"/>
    <col min="771" max="773" width="0" style="105" hidden="1" customWidth="1"/>
    <col min="774" max="775" width="10.7109375" style="105" bestFit="1" customWidth="1"/>
    <col min="776" max="776" width="10.28515625" style="105" bestFit="1" customWidth="1"/>
    <col min="777" max="777" width="11.85546875" style="105" bestFit="1" customWidth="1"/>
    <col min="778" max="778" width="15.42578125" style="105" customWidth="1"/>
    <col min="779" max="1011" width="9.140625" style="105"/>
    <col min="1012" max="1012" width="7" style="105" bestFit="1" customWidth="1"/>
    <col min="1013" max="1013" width="8.42578125" style="105" customWidth="1"/>
    <col min="1014" max="1014" width="5.28515625" style="105" bestFit="1" customWidth="1"/>
    <col min="1015" max="1015" width="58.140625" style="105" customWidth="1"/>
    <col min="1016" max="1016" width="0" style="105" hidden="1" customWidth="1"/>
    <col min="1017" max="1017" width="18.42578125" style="105" bestFit="1" customWidth="1"/>
    <col min="1018" max="1018" width="0" style="105" hidden="1" customWidth="1"/>
    <col min="1019" max="1019" width="18.42578125" style="105" customWidth="1"/>
    <col min="1020" max="1020" width="0" style="105" hidden="1" customWidth="1"/>
    <col min="1021" max="1021" width="9.140625" style="105"/>
    <col min="1022" max="1022" width="0" style="105" hidden="1" customWidth="1"/>
    <col min="1023" max="1026" width="15.140625" style="105" customWidth="1"/>
    <col min="1027" max="1029" width="0" style="105" hidden="1" customWidth="1"/>
    <col min="1030" max="1031" width="10.7109375" style="105" bestFit="1" customWidth="1"/>
    <col min="1032" max="1032" width="10.28515625" style="105" bestFit="1" customWidth="1"/>
    <col min="1033" max="1033" width="11.85546875" style="105" bestFit="1" customWidth="1"/>
    <col min="1034" max="1034" width="15.42578125" style="105" customWidth="1"/>
    <col min="1035" max="1267" width="9.140625" style="105"/>
    <col min="1268" max="1268" width="7" style="105" bestFit="1" customWidth="1"/>
    <col min="1269" max="1269" width="8.42578125" style="105" customWidth="1"/>
    <col min="1270" max="1270" width="5.28515625" style="105" bestFit="1" customWidth="1"/>
    <col min="1271" max="1271" width="58.140625" style="105" customWidth="1"/>
    <col min="1272" max="1272" width="0" style="105" hidden="1" customWidth="1"/>
    <col min="1273" max="1273" width="18.42578125" style="105" bestFit="1" customWidth="1"/>
    <col min="1274" max="1274" width="0" style="105" hidden="1" customWidth="1"/>
    <col min="1275" max="1275" width="18.42578125" style="105" customWidth="1"/>
    <col min="1276" max="1276" width="0" style="105" hidden="1" customWidth="1"/>
    <col min="1277" max="1277" width="9.140625" style="105"/>
    <col min="1278" max="1278" width="0" style="105" hidden="1" customWidth="1"/>
    <col min="1279" max="1282" width="15.140625" style="105" customWidth="1"/>
    <col min="1283" max="1285" width="0" style="105" hidden="1" customWidth="1"/>
    <col min="1286" max="1287" width="10.7109375" style="105" bestFit="1" customWidth="1"/>
    <col min="1288" max="1288" width="10.28515625" style="105" bestFit="1" customWidth="1"/>
    <col min="1289" max="1289" width="11.85546875" style="105" bestFit="1" customWidth="1"/>
    <col min="1290" max="1290" width="15.42578125" style="105" customWidth="1"/>
    <col min="1291" max="1523" width="9.140625" style="105"/>
    <col min="1524" max="1524" width="7" style="105" bestFit="1" customWidth="1"/>
    <col min="1525" max="1525" width="8.42578125" style="105" customWidth="1"/>
    <col min="1526" max="1526" width="5.28515625" style="105" bestFit="1" customWidth="1"/>
    <col min="1527" max="1527" width="58.140625" style="105" customWidth="1"/>
    <col min="1528" max="1528" width="0" style="105" hidden="1" customWidth="1"/>
    <col min="1529" max="1529" width="18.42578125" style="105" bestFit="1" customWidth="1"/>
    <col min="1530" max="1530" width="0" style="105" hidden="1" customWidth="1"/>
    <col min="1531" max="1531" width="18.42578125" style="105" customWidth="1"/>
    <col min="1532" max="1532" width="0" style="105" hidden="1" customWidth="1"/>
    <col min="1533" max="1533" width="9.140625" style="105"/>
    <col min="1534" max="1534" width="0" style="105" hidden="1" customWidth="1"/>
    <col min="1535" max="1538" width="15.140625" style="105" customWidth="1"/>
    <col min="1539" max="1541" width="0" style="105" hidden="1" customWidth="1"/>
    <col min="1542" max="1543" width="10.7109375" style="105" bestFit="1" customWidth="1"/>
    <col min="1544" max="1544" width="10.28515625" style="105" bestFit="1" customWidth="1"/>
    <col min="1545" max="1545" width="11.85546875" style="105" bestFit="1" customWidth="1"/>
    <col min="1546" max="1546" width="15.42578125" style="105" customWidth="1"/>
    <col min="1547" max="1779" width="9.140625" style="105"/>
    <col min="1780" max="1780" width="7" style="105" bestFit="1" customWidth="1"/>
    <col min="1781" max="1781" width="8.42578125" style="105" customWidth="1"/>
    <col min="1782" max="1782" width="5.28515625" style="105" bestFit="1" customWidth="1"/>
    <col min="1783" max="1783" width="58.140625" style="105" customWidth="1"/>
    <col min="1784" max="1784" width="0" style="105" hidden="1" customWidth="1"/>
    <col min="1785" max="1785" width="18.42578125" style="105" bestFit="1" customWidth="1"/>
    <col min="1786" max="1786" width="0" style="105" hidden="1" customWidth="1"/>
    <col min="1787" max="1787" width="18.42578125" style="105" customWidth="1"/>
    <col min="1788" max="1788" width="0" style="105" hidden="1" customWidth="1"/>
    <col min="1789" max="1789" width="9.140625" style="105"/>
    <col min="1790" max="1790" width="0" style="105" hidden="1" customWidth="1"/>
    <col min="1791" max="1794" width="15.140625" style="105" customWidth="1"/>
    <col min="1795" max="1797" width="0" style="105" hidden="1" customWidth="1"/>
    <col min="1798" max="1799" width="10.7109375" style="105" bestFit="1" customWidth="1"/>
    <col min="1800" max="1800" width="10.28515625" style="105" bestFit="1" customWidth="1"/>
    <col min="1801" max="1801" width="11.85546875" style="105" bestFit="1" customWidth="1"/>
    <col min="1802" max="1802" width="15.42578125" style="105" customWidth="1"/>
    <col min="1803" max="2035" width="9.140625" style="105"/>
    <col min="2036" max="2036" width="7" style="105" bestFit="1" customWidth="1"/>
    <col min="2037" max="2037" width="8.42578125" style="105" customWidth="1"/>
    <col min="2038" max="2038" width="5.28515625" style="105" bestFit="1" customWidth="1"/>
    <col min="2039" max="2039" width="58.140625" style="105" customWidth="1"/>
    <col min="2040" max="2040" width="0" style="105" hidden="1" customWidth="1"/>
    <col min="2041" max="2041" width="18.42578125" style="105" bestFit="1" customWidth="1"/>
    <col min="2042" max="2042" width="0" style="105" hidden="1" customWidth="1"/>
    <col min="2043" max="2043" width="18.42578125" style="105" customWidth="1"/>
    <col min="2044" max="2044" width="0" style="105" hidden="1" customWidth="1"/>
    <col min="2045" max="2045" width="9.140625" style="105"/>
    <col min="2046" max="2046" width="0" style="105" hidden="1" customWidth="1"/>
    <col min="2047" max="2050" width="15.140625" style="105" customWidth="1"/>
    <col min="2051" max="2053" width="0" style="105" hidden="1" customWidth="1"/>
    <col min="2054" max="2055" width="10.7109375" style="105" bestFit="1" customWidth="1"/>
    <col min="2056" max="2056" width="10.28515625" style="105" bestFit="1" customWidth="1"/>
    <col min="2057" max="2057" width="11.85546875" style="105" bestFit="1" customWidth="1"/>
    <col min="2058" max="2058" width="15.42578125" style="105" customWidth="1"/>
    <col min="2059" max="2291" width="9.140625" style="105"/>
    <col min="2292" max="2292" width="7" style="105" bestFit="1" customWidth="1"/>
    <col min="2293" max="2293" width="8.42578125" style="105" customWidth="1"/>
    <col min="2294" max="2294" width="5.28515625" style="105" bestFit="1" customWidth="1"/>
    <col min="2295" max="2295" width="58.140625" style="105" customWidth="1"/>
    <col min="2296" max="2296" width="0" style="105" hidden="1" customWidth="1"/>
    <col min="2297" max="2297" width="18.42578125" style="105" bestFit="1" customWidth="1"/>
    <col min="2298" max="2298" width="0" style="105" hidden="1" customWidth="1"/>
    <col min="2299" max="2299" width="18.42578125" style="105" customWidth="1"/>
    <col min="2300" max="2300" width="0" style="105" hidden="1" customWidth="1"/>
    <col min="2301" max="2301" width="9.140625" style="105"/>
    <col min="2302" max="2302" width="0" style="105" hidden="1" customWidth="1"/>
    <col min="2303" max="2306" width="15.140625" style="105" customWidth="1"/>
    <col min="2307" max="2309" width="0" style="105" hidden="1" customWidth="1"/>
    <col min="2310" max="2311" width="10.7109375" style="105" bestFit="1" customWidth="1"/>
    <col min="2312" max="2312" width="10.28515625" style="105" bestFit="1" customWidth="1"/>
    <col min="2313" max="2313" width="11.85546875" style="105" bestFit="1" customWidth="1"/>
    <col min="2314" max="2314" width="15.42578125" style="105" customWidth="1"/>
    <col min="2315" max="2547" width="9.140625" style="105"/>
    <col min="2548" max="2548" width="7" style="105" bestFit="1" customWidth="1"/>
    <col min="2549" max="2549" width="8.42578125" style="105" customWidth="1"/>
    <col min="2550" max="2550" width="5.28515625" style="105" bestFit="1" customWidth="1"/>
    <col min="2551" max="2551" width="58.140625" style="105" customWidth="1"/>
    <col min="2552" max="2552" width="0" style="105" hidden="1" customWidth="1"/>
    <col min="2553" max="2553" width="18.42578125" style="105" bestFit="1" customWidth="1"/>
    <col min="2554" max="2554" width="0" style="105" hidden="1" customWidth="1"/>
    <col min="2555" max="2555" width="18.42578125" style="105" customWidth="1"/>
    <col min="2556" max="2556" width="0" style="105" hidden="1" customWidth="1"/>
    <col min="2557" max="2557" width="9.140625" style="105"/>
    <col min="2558" max="2558" width="0" style="105" hidden="1" customWidth="1"/>
    <col min="2559" max="2562" width="15.140625" style="105" customWidth="1"/>
    <col min="2563" max="2565" width="0" style="105" hidden="1" customWidth="1"/>
    <col min="2566" max="2567" width="10.7109375" style="105" bestFit="1" customWidth="1"/>
    <col min="2568" max="2568" width="10.28515625" style="105" bestFit="1" customWidth="1"/>
    <col min="2569" max="2569" width="11.85546875" style="105" bestFit="1" customWidth="1"/>
    <col min="2570" max="2570" width="15.42578125" style="105" customWidth="1"/>
    <col min="2571" max="2803" width="9.140625" style="105"/>
    <col min="2804" max="2804" width="7" style="105" bestFit="1" customWidth="1"/>
    <col min="2805" max="2805" width="8.42578125" style="105" customWidth="1"/>
    <col min="2806" max="2806" width="5.28515625" style="105" bestFit="1" customWidth="1"/>
    <col min="2807" max="2807" width="58.140625" style="105" customWidth="1"/>
    <col min="2808" max="2808" width="0" style="105" hidden="1" customWidth="1"/>
    <col min="2809" max="2809" width="18.42578125" style="105" bestFit="1" customWidth="1"/>
    <col min="2810" max="2810" width="0" style="105" hidden="1" customWidth="1"/>
    <col min="2811" max="2811" width="18.42578125" style="105" customWidth="1"/>
    <col min="2812" max="2812" width="0" style="105" hidden="1" customWidth="1"/>
    <col min="2813" max="2813" width="9.140625" style="105"/>
    <col min="2814" max="2814" width="0" style="105" hidden="1" customWidth="1"/>
    <col min="2815" max="2818" width="15.140625" style="105" customWidth="1"/>
    <col min="2819" max="2821" width="0" style="105" hidden="1" customWidth="1"/>
    <col min="2822" max="2823" width="10.7109375" style="105" bestFit="1" customWidth="1"/>
    <col min="2824" max="2824" width="10.28515625" style="105" bestFit="1" customWidth="1"/>
    <col min="2825" max="2825" width="11.85546875" style="105" bestFit="1" customWidth="1"/>
    <col min="2826" max="2826" width="15.42578125" style="105" customWidth="1"/>
    <col min="2827" max="3059" width="9.140625" style="105"/>
    <col min="3060" max="3060" width="7" style="105" bestFit="1" customWidth="1"/>
    <col min="3061" max="3061" width="8.42578125" style="105" customWidth="1"/>
    <col min="3062" max="3062" width="5.28515625" style="105" bestFit="1" customWidth="1"/>
    <col min="3063" max="3063" width="58.140625" style="105" customWidth="1"/>
    <col min="3064" max="3064" width="0" style="105" hidden="1" customWidth="1"/>
    <col min="3065" max="3065" width="18.42578125" style="105" bestFit="1" customWidth="1"/>
    <col min="3066" max="3066" width="0" style="105" hidden="1" customWidth="1"/>
    <col min="3067" max="3067" width="18.42578125" style="105" customWidth="1"/>
    <col min="3068" max="3068" width="0" style="105" hidden="1" customWidth="1"/>
    <col min="3069" max="3069" width="9.140625" style="105"/>
    <col min="3070" max="3070" width="0" style="105" hidden="1" customWidth="1"/>
    <col min="3071" max="3074" width="15.140625" style="105" customWidth="1"/>
    <col min="3075" max="3077" width="0" style="105" hidden="1" customWidth="1"/>
    <col min="3078" max="3079" width="10.7109375" style="105" bestFit="1" customWidth="1"/>
    <col min="3080" max="3080" width="10.28515625" style="105" bestFit="1" customWidth="1"/>
    <col min="3081" max="3081" width="11.85546875" style="105" bestFit="1" customWidth="1"/>
    <col min="3082" max="3082" width="15.42578125" style="105" customWidth="1"/>
    <col min="3083" max="3315" width="9.140625" style="105"/>
    <col min="3316" max="3316" width="7" style="105" bestFit="1" customWidth="1"/>
    <col min="3317" max="3317" width="8.42578125" style="105" customWidth="1"/>
    <col min="3318" max="3318" width="5.28515625" style="105" bestFit="1" customWidth="1"/>
    <col min="3319" max="3319" width="58.140625" style="105" customWidth="1"/>
    <col min="3320" max="3320" width="0" style="105" hidden="1" customWidth="1"/>
    <col min="3321" max="3321" width="18.42578125" style="105" bestFit="1" customWidth="1"/>
    <col min="3322" max="3322" width="0" style="105" hidden="1" customWidth="1"/>
    <col min="3323" max="3323" width="18.42578125" style="105" customWidth="1"/>
    <col min="3324" max="3324" width="0" style="105" hidden="1" customWidth="1"/>
    <col min="3325" max="3325" width="9.140625" style="105"/>
    <col min="3326" max="3326" width="0" style="105" hidden="1" customWidth="1"/>
    <col min="3327" max="3330" width="15.140625" style="105" customWidth="1"/>
    <col min="3331" max="3333" width="0" style="105" hidden="1" customWidth="1"/>
    <col min="3334" max="3335" width="10.7109375" style="105" bestFit="1" customWidth="1"/>
    <col min="3336" max="3336" width="10.28515625" style="105" bestFit="1" customWidth="1"/>
    <col min="3337" max="3337" width="11.85546875" style="105" bestFit="1" customWidth="1"/>
    <col min="3338" max="3338" width="15.42578125" style="105" customWidth="1"/>
    <col min="3339" max="3571" width="9.140625" style="105"/>
    <col min="3572" max="3572" width="7" style="105" bestFit="1" customWidth="1"/>
    <col min="3573" max="3573" width="8.42578125" style="105" customWidth="1"/>
    <col min="3574" max="3574" width="5.28515625" style="105" bestFit="1" customWidth="1"/>
    <col min="3575" max="3575" width="58.140625" style="105" customWidth="1"/>
    <col min="3576" max="3576" width="0" style="105" hidden="1" customWidth="1"/>
    <col min="3577" max="3577" width="18.42578125" style="105" bestFit="1" customWidth="1"/>
    <col min="3578" max="3578" width="0" style="105" hidden="1" customWidth="1"/>
    <col min="3579" max="3579" width="18.42578125" style="105" customWidth="1"/>
    <col min="3580" max="3580" width="0" style="105" hidden="1" customWidth="1"/>
    <col min="3581" max="3581" width="9.140625" style="105"/>
    <col min="3582" max="3582" width="0" style="105" hidden="1" customWidth="1"/>
    <col min="3583" max="3586" width="15.140625" style="105" customWidth="1"/>
    <col min="3587" max="3589" width="0" style="105" hidden="1" customWidth="1"/>
    <col min="3590" max="3591" width="10.7109375" style="105" bestFit="1" customWidth="1"/>
    <col min="3592" max="3592" width="10.28515625" style="105" bestFit="1" customWidth="1"/>
    <col min="3593" max="3593" width="11.85546875" style="105" bestFit="1" customWidth="1"/>
    <col min="3594" max="3594" width="15.42578125" style="105" customWidth="1"/>
    <col min="3595" max="3827" width="9.140625" style="105"/>
    <col min="3828" max="3828" width="7" style="105" bestFit="1" customWidth="1"/>
    <col min="3829" max="3829" width="8.42578125" style="105" customWidth="1"/>
    <col min="3830" max="3830" width="5.28515625" style="105" bestFit="1" customWidth="1"/>
    <col min="3831" max="3831" width="58.140625" style="105" customWidth="1"/>
    <col min="3832" max="3832" width="0" style="105" hidden="1" customWidth="1"/>
    <col min="3833" max="3833" width="18.42578125" style="105" bestFit="1" customWidth="1"/>
    <col min="3834" max="3834" width="0" style="105" hidden="1" customWidth="1"/>
    <col min="3835" max="3835" width="18.42578125" style="105" customWidth="1"/>
    <col min="3836" max="3836" width="0" style="105" hidden="1" customWidth="1"/>
    <col min="3837" max="3837" width="9.140625" style="105"/>
    <col min="3838" max="3838" width="0" style="105" hidden="1" customWidth="1"/>
    <col min="3839" max="3842" width="15.140625" style="105" customWidth="1"/>
    <col min="3843" max="3845" width="0" style="105" hidden="1" customWidth="1"/>
    <col min="3846" max="3847" width="10.7109375" style="105" bestFit="1" customWidth="1"/>
    <col min="3848" max="3848" width="10.28515625" style="105" bestFit="1" customWidth="1"/>
    <col min="3849" max="3849" width="11.85546875" style="105" bestFit="1" customWidth="1"/>
    <col min="3850" max="3850" width="15.42578125" style="105" customWidth="1"/>
    <col min="3851" max="4083" width="9.140625" style="105"/>
    <col min="4084" max="4084" width="7" style="105" bestFit="1" customWidth="1"/>
    <col min="4085" max="4085" width="8.42578125" style="105" customWidth="1"/>
    <col min="4086" max="4086" width="5.28515625" style="105" bestFit="1" customWidth="1"/>
    <col min="4087" max="4087" width="58.140625" style="105" customWidth="1"/>
    <col min="4088" max="4088" width="0" style="105" hidden="1" customWidth="1"/>
    <col min="4089" max="4089" width="18.42578125" style="105" bestFit="1" customWidth="1"/>
    <col min="4090" max="4090" width="0" style="105" hidden="1" customWidth="1"/>
    <col min="4091" max="4091" width="18.42578125" style="105" customWidth="1"/>
    <col min="4092" max="4092" width="0" style="105" hidden="1" customWidth="1"/>
    <col min="4093" max="4093" width="9.140625" style="105"/>
    <col min="4094" max="4094" width="0" style="105" hidden="1" customWidth="1"/>
    <col min="4095" max="4098" width="15.140625" style="105" customWidth="1"/>
    <col min="4099" max="4101" width="0" style="105" hidden="1" customWidth="1"/>
    <col min="4102" max="4103" width="10.7109375" style="105" bestFit="1" customWidth="1"/>
    <col min="4104" max="4104" width="10.28515625" style="105" bestFit="1" customWidth="1"/>
    <col min="4105" max="4105" width="11.85546875" style="105" bestFit="1" customWidth="1"/>
    <col min="4106" max="4106" width="15.42578125" style="105" customWidth="1"/>
    <col min="4107" max="4339" width="9.140625" style="105"/>
    <col min="4340" max="4340" width="7" style="105" bestFit="1" customWidth="1"/>
    <col min="4341" max="4341" width="8.42578125" style="105" customWidth="1"/>
    <col min="4342" max="4342" width="5.28515625" style="105" bestFit="1" customWidth="1"/>
    <col min="4343" max="4343" width="58.140625" style="105" customWidth="1"/>
    <col min="4344" max="4344" width="0" style="105" hidden="1" customWidth="1"/>
    <col min="4345" max="4345" width="18.42578125" style="105" bestFit="1" customWidth="1"/>
    <col min="4346" max="4346" width="0" style="105" hidden="1" customWidth="1"/>
    <col min="4347" max="4347" width="18.42578125" style="105" customWidth="1"/>
    <col min="4348" max="4348" width="0" style="105" hidden="1" customWidth="1"/>
    <col min="4349" max="4349" width="9.140625" style="105"/>
    <col min="4350" max="4350" width="0" style="105" hidden="1" customWidth="1"/>
    <col min="4351" max="4354" width="15.140625" style="105" customWidth="1"/>
    <col min="4355" max="4357" width="0" style="105" hidden="1" customWidth="1"/>
    <col min="4358" max="4359" width="10.7109375" style="105" bestFit="1" customWidth="1"/>
    <col min="4360" max="4360" width="10.28515625" style="105" bestFit="1" customWidth="1"/>
    <col min="4361" max="4361" width="11.85546875" style="105" bestFit="1" customWidth="1"/>
    <col min="4362" max="4362" width="15.42578125" style="105" customWidth="1"/>
    <col min="4363" max="4595" width="9.140625" style="105"/>
    <col min="4596" max="4596" width="7" style="105" bestFit="1" customWidth="1"/>
    <col min="4597" max="4597" width="8.42578125" style="105" customWidth="1"/>
    <col min="4598" max="4598" width="5.28515625" style="105" bestFit="1" customWidth="1"/>
    <col min="4599" max="4599" width="58.140625" style="105" customWidth="1"/>
    <col min="4600" max="4600" width="0" style="105" hidden="1" customWidth="1"/>
    <col min="4601" max="4601" width="18.42578125" style="105" bestFit="1" customWidth="1"/>
    <col min="4602" max="4602" width="0" style="105" hidden="1" customWidth="1"/>
    <col min="4603" max="4603" width="18.42578125" style="105" customWidth="1"/>
    <col min="4604" max="4604" width="0" style="105" hidden="1" customWidth="1"/>
    <col min="4605" max="4605" width="9.140625" style="105"/>
    <col min="4606" max="4606" width="0" style="105" hidden="1" customWidth="1"/>
    <col min="4607" max="4610" width="15.140625" style="105" customWidth="1"/>
    <col min="4611" max="4613" width="0" style="105" hidden="1" customWidth="1"/>
    <col min="4614" max="4615" width="10.7109375" style="105" bestFit="1" customWidth="1"/>
    <col min="4616" max="4616" width="10.28515625" style="105" bestFit="1" customWidth="1"/>
    <col min="4617" max="4617" width="11.85546875" style="105" bestFit="1" customWidth="1"/>
    <col min="4618" max="4618" width="15.42578125" style="105" customWidth="1"/>
    <col min="4619" max="4851" width="9.140625" style="105"/>
    <col min="4852" max="4852" width="7" style="105" bestFit="1" customWidth="1"/>
    <col min="4853" max="4853" width="8.42578125" style="105" customWidth="1"/>
    <col min="4854" max="4854" width="5.28515625" style="105" bestFit="1" customWidth="1"/>
    <col min="4855" max="4855" width="58.140625" style="105" customWidth="1"/>
    <col min="4856" max="4856" width="0" style="105" hidden="1" customWidth="1"/>
    <col min="4857" max="4857" width="18.42578125" style="105" bestFit="1" customWidth="1"/>
    <col min="4858" max="4858" width="0" style="105" hidden="1" customWidth="1"/>
    <col min="4859" max="4859" width="18.42578125" style="105" customWidth="1"/>
    <col min="4860" max="4860" width="0" style="105" hidden="1" customWidth="1"/>
    <col min="4861" max="4861" width="9.140625" style="105"/>
    <col min="4862" max="4862" width="0" style="105" hidden="1" customWidth="1"/>
    <col min="4863" max="4866" width="15.140625" style="105" customWidth="1"/>
    <col min="4867" max="4869" width="0" style="105" hidden="1" customWidth="1"/>
    <col min="4870" max="4871" width="10.7109375" style="105" bestFit="1" customWidth="1"/>
    <col min="4872" max="4872" width="10.28515625" style="105" bestFit="1" customWidth="1"/>
    <col min="4873" max="4873" width="11.85546875" style="105" bestFit="1" customWidth="1"/>
    <col min="4874" max="4874" width="15.42578125" style="105" customWidth="1"/>
    <col min="4875" max="5107" width="9.140625" style="105"/>
    <col min="5108" max="5108" width="7" style="105" bestFit="1" customWidth="1"/>
    <col min="5109" max="5109" width="8.42578125" style="105" customWidth="1"/>
    <col min="5110" max="5110" width="5.28515625" style="105" bestFit="1" customWidth="1"/>
    <col min="5111" max="5111" width="58.140625" style="105" customWidth="1"/>
    <col min="5112" max="5112" width="0" style="105" hidden="1" customWidth="1"/>
    <col min="5113" max="5113" width="18.42578125" style="105" bestFit="1" customWidth="1"/>
    <col min="5114" max="5114" width="0" style="105" hidden="1" customWidth="1"/>
    <col min="5115" max="5115" width="18.42578125" style="105" customWidth="1"/>
    <col min="5116" max="5116" width="0" style="105" hidden="1" customWidth="1"/>
    <col min="5117" max="5117" width="9.140625" style="105"/>
    <col min="5118" max="5118" width="0" style="105" hidden="1" customWidth="1"/>
    <col min="5119" max="5122" width="15.140625" style="105" customWidth="1"/>
    <col min="5123" max="5125" width="0" style="105" hidden="1" customWidth="1"/>
    <col min="5126" max="5127" width="10.7109375" style="105" bestFit="1" customWidth="1"/>
    <col min="5128" max="5128" width="10.28515625" style="105" bestFit="1" customWidth="1"/>
    <col min="5129" max="5129" width="11.85546875" style="105" bestFit="1" customWidth="1"/>
    <col min="5130" max="5130" width="15.42578125" style="105" customWidth="1"/>
    <col min="5131" max="5363" width="9.140625" style="105"/>
    <col min="5364" max="5364" width="7" style="105" bestFit="1" customWidth="1"/>
    <col min="5365" max="5365" width="8.42578125" style="105" customWidth="1"/>
    <col min="5366" max="5366" width="5.28515625" style="105" bestFit="1" customWidth="1"/>
    <col min="5367" max="5367" width="58.140625" style="105" customWidth="1"/>
    <col min="5368" max="5368" width="0" style="105" hidden="1" customWidth="1"/>
    <col min="5369" max="5369" width="18.42578125" style="105" bestFit="1" customWidth="1"/>
    <col min="5370" max="5370" width="0" style="105" hidden="1" customWidth="1"/>
    <col min="5371" max="5371" width="18.42578125" style="105" customWidth="1"/>
    <col min="5372" max="5372" width="0" style="105" hidden="1" customWidth="1"/>
    <col min="5373" max="5373" width="9.140625" style="105"/>
    <col min="5374" max="5374" width="0" style="105" hidden="1" customWidth="1"/>
    <col min="5375" max="5378" width="15.140625" style="105" customWidth="1"/>
    <col min="5379" max="5381" width="0" style="105" hidden="1" customWidth="1"/>
    <col min="5382" max="5383" width="10.7109375" style="105" bestFit="1" customWidth="1"/>
    <col min="5384" max="5384" width="10.28515625" style="105" bestFit="1" customWidth="1"/>
    <col min="5385" max="5385" width="11.85546875" style="105" bestFit="1" customWidth="1"/>
    <col min="5386" max="5386" width="15.42578125" style="105" customWidth="1"/>
    <col min="5387" max="5619" width="9.140625" style="105"/>
    <col min="5620" max="5620" width="7" style="105" bestFit="1" customWidth="1"/>
    <col min="5621" max="5621" width="8.42578125" style="105" customWidth="1"/>
    <col min="5622" max="5622" width="5.28515625" style="105" bestFit="1" customWidth="1"/>
    <col min="5623" max="5623" width="58.140625" style="105" customWidth="1"/>
    <col min="5624" max="5624" width="0" style="105" hidden="1" customWidth="1"/>
    <col min="5625" max="5625" width="18.42578125" style="105" bestFit="1" customWidth="1"/>
    <col min="5626" max="5626" width="0" style="105" hidden="1" customWidth="1"/>
    <col min="5627" max="5627" width="18.42578125" style="105" customWidth="1"/>
    <col min="5628" max="5628" width="0" style="105" hidden="1" customWidth="1"/>
    <col min="5629" max="5629" width="9.140625" style="105"/>
    <col min="5630" max="5630" width="0" style="105" hidden="1" customWidth="1"/>
    <col min="5631" max="5634" width="15.140625" style="105" customWidth="1"/>
    <col min="5635" max="5637" width="0" style="105" hidden="1" customWidth="1"/>
    <col min="5638" max="5639" width="10.7109375" style="105" bestFit="1" customWidth="1"/>
    <col min="5640" max="5640" width="10.28515625" style="105" bestFit="1" customWidth="1"/>
    <col min="5641" max="5641" width="11.85546875" style="105" bestFit="1" customWidth="1"/>
    <col min="5642" max="5642" width="15.42578125" style="105" customWidth="1"/>
    <col min="5643" max="5875" width="9.140625" style="105"/>
    <col min="5876" max="5876" width="7" style="105" bestFit="1" customWidth="1"/>
    <col min="5877" max="5877" width="8.42578125" style="105" customWidth="1"/>
    <col min="5878" max="5878" width="5.28515625" style="105" bestFit="1" customWidth="1"/>
    <col min="5879" max="5879" width="58.140625" style="105" customWidth="1"/>
    <col min="5880" max="5880" width="0" style="105" hidden="1" customWidth="1"/>
    <col min="5881" max="5881" width="18.42578125" style="105" bestFit="1" customWidth="1"/>
    <col min="5882" max="5882" width="0" style="105" hidden="1" customWidth="1"/>
    <col min="5883" max="5883" width="18.42578125" style="105" customWidth="1"/>
    <col min="5884" max="5884" width="0" style="105" hidden="1" customWidth="1"/>
    <col min="5885" max="5885" width="9.140625" style="105"/>
    <col min="5886" max="5886" width="0" style="105" hidden="1" customWidth="1"/>
    <col min="5887" max="5890" width="15.140625" style="105" customWidth="1"/>
    <col min="5891" max="5893" width="0" style="105" hidden="1" customWidth="1"/>
    <col min="5894" max="5895" width="10.7109375" style="105" bestFit="1" customWidth="1"/>
    <col min="5896" max="5896" width="10.28515625" style="105" bestFit="1" customWidth="1"/>
    <col min="5897" max="5897" width="11.85546875" style="105" bestFit="1" customWidth="1"/>
    <col min="5898" max="5898" width="15.42578125" style="105" customWidth="1"/>
    <col min="5899" max="6131" width="9.140625" style="105"/>
    <col min="6132" max="6132" width="7" style="105" bestFit="1" customWidth="1"/>
    <col min="6133" max="6133" width="8.42578125" style="105" customWidth="1"/>
    <col min="6134" max="6134" width="5.28515625" style="105" bestFit="1" customWidth="1"/>
    <col min="6135" max="6135" width="58.140625" style="105" customWidth="1"/>
    <col min="6136" max="6136" width="0" style="105" hidden="1" customWidth="1"/>
    <col min="6137" max="6137" width="18.42578125" style="105" bestFit="1" customWidth="1"/>
    <col min="6138" max="6138" width="0" style="105" hidden="1" customWidth="1"/>
    <col min="6139" max="6139" width="18.42578125" style="105" customWidth="1"/>
    <col min="6140" max="6140" width="0" style="105" hidden="1" customWidth="1"/>
    <col min="6141" max="6141" width="9.140625" style="105"/>
    <col min="6142" max="6142" width="0" style="105" hidden="1" customWidth="1"/>
    <col min="6143" max="6146" width="15.140625" style="105" customWidth="1"/>
    <col min="6147" max="6149" width="0" style="105" hidden="1" customWidth="1"/>
    <col min="6150" max="6151" width="10.7109375" style="105" bestFit="1" customWidth="1"/>
    <col min="6152" max="6152" width="10.28515625" style="105" bestFit="1" customWidth="1"/>
    <col min="6153" max="6153" width="11.85546875" style="105" bestFit="1" customWidth="1"/>
    <col min="6154" max="6154" width="15.42578125" style="105" customWidth="1"/>
    <col min="6155" max="6387" width="9.140625" style="105"/>
    <col min="6388" max="6388" width="7" style="105" bestFit="1" customWidth="1"/>
    <col min="6389" max="6389" width="8.42578125" style="105" customWidth="1"/>
    <col min="6390" max="6390" width="5.28515625" style="105" bestFit="1" customWidth="1"/>
    <col min="6391" max="6391" width="58.140625" style="105" customWidth="1"/>
    <col min="6392" max="6392" width="0" style="105" hidden="1" customWidth="1"/>
    <col min="6393" max="6393" width="18.42578125" style="105" bestFit="1" customWidth="1"/>
    <col min="6394" max="6394" width="0" style="105" hidden="1" customWidth="1"/>
    <col min="6395" max="6395" width="18.42578125" style="105" customWidth="1"/>
    <col min="6396" max="6396" width="0" style="105" hidden="1" customWidth="1"/>
    <col min="6397" max="6397" width="9.140625" style="105"/>
    <col min="6398" max="6398" width="0" style="105" hidden="1" customWidth="1"/>
    <col min="6399" max="6402" width="15.140625" style="105" customWidth="1"/>
    <col min="6403" max="6405" width="0" style="105" hidden="1" customWidth="1"/>
    <col min="6406" max="6407" width="10.7109375" style="105" bestFit="1" customWidth="1"/>
    <col min="6408" max="6408" width="10.28515625" style="105" bestFit="1" customWidth="1"/>
    <col min="6409" max="6409" width="11.85546875" style="105" bestFit="1" customWidth="1"/>
    <col min="6410" max="6410" width="15.42578125" style="105" customWidth="1"/>
    <col min="6411" max="6643" width="9.140625" style="105"/>
    <col min="6644" max="6644" width="7" style="105" bestFit="1" customWidth="1"/>
    <col min="6645" max="6645" width="8.42578125" style="105" customWidth="1"/>
    <col min="6646" max="6646" width="5.28515625" style="105" bestFit="1" customWidth="1"/>
    <col min="6647" max="6647" width="58.140625" style="105" customWidth="1"/>
    <col min="6648" max="6648" width="0" style="105" hidden="1" customWidth="1"/>
    <col min="6649" max="6649" width="18.42578125" style="105" bestFit="1" customWidth="1"/>
    <col min="6650" max="6650" width="0" style="105" hidden="1" customWidth="1"/>
    <col min="6651" max="6651" width="18.42578125" style="105" customWidth="1"/>
    <col min="6652" max="6652" width="0" style="105" hidden="1" customWidth="1"/>
    <col min="6653" max="6653" width="9.140625" style="105"/>
    <col min="6654" max="6654" width="0" style="105" hidden="1" customWidth="1"/>
    <col min="6655" max="6658" width="15.140625" style="105" customWidth="1"/>
    <col min="6659" max="6661" width="0" style="105" hidden="1" customWidth="1"/>
    <col min="6662" max="6663" width="10.7109375" style="105" bestFit="1" customWidth="1"/>
    <col min="6664" max="6664" width="10.28515625" style="105" bestFit="1" customWidth="1"/>
    <col min="6665" max="6665" width="11.85546875" style="105" bestFit="1" customWidth="1"/>
    <col min="6666" max="6666" width="15.42578125" style="105" customWidth="1"/>
    <col min="6667" max="6899" width="9.140625" style="105"/>
    <col min="6900" max="6900" width="7" style="105" bestFit="1" customWidth="1"/>
    <col min="6901" max="6901" width="8.42578125" style="105" customWidth="1"/>
    <col min="6902" max="6902" width="5.28515625" style="105" bestFit="1" customWidth="1"/>
    <col min="6903" max="6903" width="58.140625" style="105" customWidth="1"/>
    <col min="6904" max="6904" width="0" style="105" hidden="1" customWidth="1"/>
    <col min="6905" max="6905" width="18.42578125" style="105" bestFit="1" customWidth="1"/>
    <col min="6906" max="6906" width="0" style="105" hidden="1" customWidth="1"/>
    <col min="6907" max="6907" width="18.42578125" style="105" customWidth="1"/>
    <col min="6908" max="6908" width="0" style="105" hidden="1" customWidth="1"/>
    <col min="6909" max="6909" width="9.140625" style="105"/>
    <col min="6910" max="6910" width="0" style="105" hidden="1" customWidth="1"/>
    <col min="6911" max="6914" width="15.140625" style="105" customWidth="1"/>
    <col min="6915" max="6917" width="0" style="105" hidden="1" customWidth="1"/>
    <col min="6918" max="6919" width="10.7109375" style="105" bestFit="1" customWidth="1"/>
    <col min="6920" max="6920" width="10.28515625" style="105" bestFit="1" customWidth="1"/>
    <col min="6921" max="6921" width="11.85546875" style="105" bestFit="1" customWidth="1"/>
    <col min="6922" max="6922" width="15.42578125" style="105" customWidth="1"/>
    <col min="6923" max="7155" width="9.140625" style="105"/>
    <col min="7156" max="7156" width="7" style="105" bestFit="1" customWidth="1"/>
    <col min="7157" max="7157" width="8.42578125" style="105" customWidth="1"/>
    <col min="7158" max="7158" width="5.28515625" style="105" bestFit="1" customWidth="1"/>
    <col min="7159" max="7159" width="58.140625" style="105" customWidth="1"/>
    <col min="7160" max="7160" width="0" style="105" hidden="1" customWidth="1"/>
    <col min="7161" max="7161" width="18.42578125" style="105" bestFit="1" customWidth="1"/>
    <col min="7162" max="7162" width="0" style="105" hidden="1" customWidth="1"/>
    <col min="7163" max="7163" width="18.42578125" style="105" customWidth="1"/>
    <col min="7164" max="7164" width="0" style="105" hidden="1" customWidth="1"/>
    <col min="7165" max="7165" width="9.140625" style="105"/>
    <col min="7166" max="7166" width="0" style="105" hidden="1" customWidth="1"/>
    <col min="7167" max="7170" width="15.140625" style="105" customWidth="1"/>
    <col min="7171" max="7173" width="0" style="105" hidden="1" customWidth="1"/>
    <col min="7174" max="7175" width="10.7109375" style="105" bestFit="1" customWidth="1"/>
    <col min="7176" max="7176" width="10.28515625" style="105" bestFit="1" customWidth="1"/>
    <col min="7177" max="7177" width="11.85546875" style="105" bestFit="1" customWidth="1"/>
    <col min="7178" max="7178" width="15.42578125" style="105" customWidth="1"/>
    <col min="7179" max="7411" width="9.140625" style="105"/>
    <col min="7412" max="7412" width="7" style="105" bestFit="1" customWidth="1"/>
    <col min="7413" max="7413" width="8.42578125" style="105" customWidth="1"/>
    <col min="7414" max="7414" width="5.28515625" style="105" bestFit="1" customWidth="1"/>
    <col min="7415" max="7415" width="58.140625" style="105" customWidth="1"/>
    <col min="7416" max="7416" width="0" style="105" hidden="1" customWidth="1"/>
    <col min="7417" max="7417" width="18.42578125" style="105" bestFit="1" customWidth="1"/>
    <col min="7418" max="7418" width="0" style="105" hidden="1" customWidth="1"/>
    <col min="7419" max="7419" width="18.42578125" style="105" customWidth="1"/>
    <col min="7420" max="7420" width="0" style="105" hidden="1" customWidth="1"/>
    <col min="7421" max="7421" width="9.140625" style="105"/>
    <col min="7422" max="7422" width="0" style="105" hidden="1" customWidth="1"/>
    <col min="7423" max="7426" width="15.140625" style="105" customWidth="1"/>
    <col min="7427" max="7429" width="0" style="105" hidden="1" customWidth="1"/>
    <col min="7430" max="7431" width="10.7109375" style="105" bestFit="1" customWidth="1"/>
    <col min="7432" max="7432" width="10.28515625" style="105" bestFit="1" customWidth="1"/>
    <col min="7433" max="7433" width="11.85546875" style="105" bestFit="1" customWidth="1"/>
    <col min="7434" max="7434" width="15.42578125" style="105" customWidth="1"/>
    <col min="7435" max="7667" width="9.140625" style="105"/>
    <col min="7668" max="7668" width="7" style="105" bestFit="1" customWidth="1"/>
    <col min="7669" max="7669" width="8.42578125" style="105" customWidth="1"/>
    <col min="7670" max="7670" width="5.28515625" style="105" bestFit="1" customWidth="1"/>
    <col min="7671" max="7671" width="58.140625" style="105" customWidth="1"/>
    <col min="7672" max="7672" width="0" style="105" hidden="1" customWidth="1"/>
    <col min="7673" max="7673" width="18.42578125" style="105" bestFit="1" customWidth="1"/>
    <col min="7674" max="7674" width="0" style="105" hidden="1" customWidth="1"/>
    <col min="7675" max="7675" width="18.42578125" style="105" customWidth="1"/>
    <col min="7676" max="7676" width="0" style="105" hidden="1" customWidth="1"/>
    <col min="7677" max="7677" width="9.140625" style="105"/>
    <col min="7678" max="7678" width="0" style="105" hidden="1" customWidth="1"/>
    <col min="7679" max="7682" width="15.140625" style="105" customWidth="1"/>
    <col min="7683" max="7685" width="0" style="105" hidden="1" customWidth="1"/>
    <col min="7686" max="7687" width="10.7109375" style="105" bestFit="1" customWidth="1"/>
    <col min="7688" max="7688" width="10.28515625" style="105" bestFit="1" customWidth="1"/>
    <col min="7689" max="7689" width="11.85546875" style="105" bestFit="1" customWidth="1"/>
    <col min="7690" max="7690" width="15.42578125" style="105" customWidth="1"/>
    <col min="7691" max="7923" width="9.140625" style="105"/>
    <col min="7924" max="7924" width="7" style="105" bestFit="1" customWidth="1"/>
    <col min="7925" max="7925" width="8.42578125" style="105" customWidth="1"/>
    <col min="7926" max="7926" width="5.28515625" style="105" bestFit="1" customWidth="1"/>
    <col min="7927" max="7927" width="58.140625" style="105" customWidth="1"/>
    <col min="7928" max="7928" width="0" style="105" hidden="1" customWidth="1"/>
    <col min="7929" max="7929" width="18.42578125" style="105" bestFit="1" customWidth="1"/>
    <col min="7930" max="7930" width="0" style="105" hidden="1" customWidth="1"/>
    <col min="7931" max="7931" width="18.42578125" style="105" customWidth="1"/>
    <col min="7932" max="7932" width="0" style="105" hidden="1" customWidth="1"/>
    <col min="7933" max="7933" width="9.140625" style="105"/>
    <col min="7934" max="7934" width="0" style="105" hidden="1" customWidth="1"/>
    <col min="7935" max="7938" width="15.140625" style="105" customWidth="1"/>
    <col min="7939" max="7941" width="0" style="105" hidden="1" customWidth="1"/>
    <col min="7942" max="7943" width="10.7109375" style="105" bestFit="1" customWidth="1"/>
    <col min="7944" max="7944" width="10.28515625" style="105" bestFit="1" customWidth="1"/>
    <col min="7945" max="7945" width="11.85546875" style="105" bestFit="1" customWidth="1"/>
    <col min="7946" max="7946" width="15.42578125" style="105" customWidth="1"/>
    <col min="7947" max="8179" width="9.140625" style="105"/>
    <col min="8180" max="8180" width="7" style="105" bestFit="1" customWidth="1"/>
    <col min="8181" max="8181" width="8.42578125" style="105" customWidth="1"/>
    <col min="8182" max="8182" width="5.28515625" style="105" bestFit="1" customWidth="1"/>
    <col min="8183" max="8183" width="58.140625" style="105" customWidth="1"/>
    <col min="8184" max="8184" width="0" style="105" hidden="1" customWidth="1"/>
    <col min="8185" max="8185" width="18.42578125" style="105" bestFit="1" customWidth="1"/>
    <col min="8186" max="8186" width="0" style="105" hidden="1" customWidth="1"/>
    <col min="8187" max="8187" width="18.42578125" style="105" customWidth="1"/>
    <col min="8188" max="8188" width="0" style="105" hidden="1" customWidth="1"/>
    <col min="8189" max="8189" width="9.140625" style="105"/>
    <col min="8190" max="8190" width="0" style="105" hidden="1" customWidth="1"/>
    <col min="8191" max="8194" width="15.140625" style="105" customWidth="1"/>
    <col min="8195" max="8197" width="0" style="105" hidden="1" customWidth="1"/>
    <col min="8198" max="8199" width="10.7109375" style="105" bestFit="1" customWidth="1"/>
    <col min="8200" max="8200" width="10.28515625" style="105" bestFit="1" customWidth="1"/>
    <col min="8201" max="8201" width="11.85546875" style="105" bestFit="1" customWidth="1"/>
    <col min="8202" max="8202" width="15.42578125" style="105" customWidth="1"/>
    <col min="8203" max="8435" width="9.140625" style="105"/>
    <col min="8436" max="8436" width="7" style="105" bestFit="1" customWidth="1"/>
    <col min="8437" max="8437" width="8.42578125" style="105" customWidth="1"/>
    <col min="8438" max="8438" width="5.28515625" style="105" bestFit="1" customWidth="1"/>
    <col min="8439" max="8439" width="58.140625" style="105" customWidth="1"/>
    <col min="8440" max="8440" width="0" style="105" hidden="1" customWidth="1"/>
    <col min="8441" max="8441" width="18.42578125" style="105" bestFit="1" customWidth="1"/>
    <col min="8442" max="8442" width="0" style="105" hidden="1" customWidth="1"/>
    <col min="8443" max="8443" width="18.42578125" style="105" customWidth="1"/>
    <col min="8444" max="8444" width="0" style="105" hidden="1" customWidth="1"/>
    <col min="8445" max="8445" width="9.140625" style="105"/>
    <col min="8446" max="8446" width="0" style="105" hidden="1" customWidth="1"/>
    <col min="8447" max="8450" width="15.140625" style="105" customWidth="1"/>
    <col min="8451" max="8453" width="0" style="105" hidden="1" customWidth="1"/>
    <col min="8454" max="8455" width="10.7109375" style="105" bestFit="1" customWidth="1"/>
    <col min="8456" max="8456" width="10.28515625" style="105" bestFit="1" customWidth="1"/>
    <col min="8457" max="8457" width="11.85546875" style="105" bestFit="1" customWidth="1"/>
    <col min="8458" max="8458" width="15.42578125" style="105" customWidth="1"/>
    <col min="8459" max="8691" width="9.140625" style="105"/>
    <col min="8692" max="8692" width="7" style="105" bestFit="1" customWidth="1"/>
    <col min="8693" max="8693" width="8.42578125" style="105" customWidth="1"/>
    <col min="8694" max="8694" width="5.28515625" style="105" bestFit="1" customWidth="1"/>
    <col min="8695" max="8695" width="58.140625" style="105" customWidth="1"/>
    <col min="8696" max="8696" width="0" style="105" hidden="1" customWidth="1"/>
    <col min="8697" max="8697" width="18.42578125" style="105" bestFit="1" customWidth="1"/>
    <col min="8698" max="8698" width="0" style="105" hidden="1" customWidth="1"/>
    <col min="8699" max="8699" width="18.42578125" style="105" customWidth="1"/>
    <col min="8700" max="8700" width="0" style="105" hidden="1" customWidth="1"/>
    <col min="8701" max="8701" width="9.140625" style="105"/>
    <col min="8702" max="8702" width="0" style="105" hidden="1" customWidth="1"/>
    <col min="8703" max="8706" width="15.140625" style="105" customWidth="1"/>
    <col min="8707" max="8709" width="0" style="105" hidden="1" customWidth="1"/>
    <col min="8710" max="8711" width="10.7109375" style="105" bestFit="1" customWidth="1"/>
    <col min="8712" max="8712" width="10.28515625" style="105" bestFit="1" customWidth="1"/>
    <col min="8713" max="8713" width="11.85546875" style="105" bestFit="1" customWidth="1"/>
    <col min="8714" max="8714" width="15.42578125" style="105" customWidth="1"/>
    <col min="8715" max="8947" width="9.140625" style="105"/>
    <col min="8948" max="8948" width="7" style="105" bestFit="1" customWidth="1"/>
    <col min="8949" max="8949" width="8.42578125" style="105" customWidth="1"/>
    <col min="8950" max="8950" width="5.28515625" style="105" bestFit="1" customWidth="1"/>
    <col min="8951" max="8951" width="58.140625" style="105" customWidth="1"/>
    <col min="8952" max="8952" width="0" style="105" hidden="1" customWidth="1"/>
    <col min="8953" max="8953" width="18.42578125" style="105" bestFit="1" customWidth="1"/>
    <col min="8954" max="8954" width="0" style="105" hidden="1" customWidth="1"/>
    <col min="8955" max="8955" width="18.42578125" style="105" customWidth="1"/>
    <col min="8956" max="8956" width="0" style="105" hidden="1" customWidth="1"/>
    <col min="8957" max="8957" width="9.140625" style="105"/>
    <col min="8958" max="8958" width="0" style="105" hidden="1" customWidth="1"/>
    <col min="8959" max="8962" width="15.140625" style="105" customWidth="1"/>
    <col min="8963" max="8965" width="0" style="105" hidden="1" customWidth="1"/>
    <col min="8966" max="8967" width="10.7109375" style="105" bestFit="1" customWidth="1"/>
    <col min="8968" max="8968" width="10.28515625" style="105" bestFit="1" customWidth="1"/>
    <col min="8969" max="8969" width="11.85546875" style="105" bestFit="1" customWidth="1"/>
    <col min="8970" max="8970" width="15.42578125" style="105" customWidth="1"/>
    <col min="8971" max="9203" width="9.140625" style="105"/>
    <col min="9204" max="9204" width="7" style="105" bestFit="1" customWidth="1"/>
    <col min="9205" max="9205" width="8.42578125" style="105" customWidth="1"/>
    <col min="9206" max="9206" width="5.28515625" style="105" bestFit="1" customWidth="1"/>
    <col min="9207" max="9207" width="58.140625" style="105" customWidth="1"/>
    <col min="9208" max="9208" width="0" style="105" hidden="1" customWidth="1"/>
    <col min="9209" max="9209" width="18.42578125" style="105" bestFit="1" customWidth="1"/>
    <col min="9210" max="9210" width="0" style="105" hidden="1" customWidth="1"/>
    <col min="9211" max="9211" width="18.42578125" style="105" customWidth="1"/>
    <col min="9212" max="9212" width="0" style="105" hidden="1" customWidth="1"/>
    <col min="9213" max="9213" width="9.140625" style="105"/>
    <col min="9214" max="9214" width="0" style="105" hidden="1" customWidth="1"/>
    <col min="9215" max="9218" width="15.140625" style="105" customWidth="1"/>
    <col min="9219" max="9221" width="0" style="105" hidden="1" customWidth="1"/>
    <col min="9222" max="9223" width="10.7109375" style="105" bestFit="1" customWidth="1"/>
    <col min="9224" max="9224" width="10.28515625" style="105" bestFit="1" customWidth="1"/>
    <col min="9225" max="9225" width="11.85546875" style="105" bestFit="1" customWidth="1"/>
    <col min="9226" max="9226" width="15.42578125" style="105" customWidth="1"/>
    <col min="9227" max="9459" width="9.140625" style="105"/>
    <col min="9460" max="9460" width="7" style="105" bestFit="1" customWidth="1"/>
    <col min="9461" max="9461" width="8.42578125" style="105" customWidth="1"/>
    <col min="9462" max="9462" width="5.28515625" style="105" bestFit="1" customWidth="1"/>
    <col min="9463" max="9463" width="58.140625" style="105" customWidth="1"/>
    <col min="9464" max="9464" width="0" style="105" hidden="1" customWidth="1"/>
    <col min="9465" max="9465" width="18.42578125" style="105" bestFit="1" customWidth="1"/>
    <col min="9466" max="9466" width="0" style="105" hidden="1" customWidth="1"/>
    <col min="9467" max="9467" width="18.42578125" style="105" customWidth="1"/>
    <col min="9468" max="9468" width="0" style="105" hidden="1" customWidth="1"/>
    <col min="9469" max="9469" width="9.140625" style="105"/>
    <col min="9470" max="9470" width="0" style="105" hidden="1" customWidth="1"/>
    <col min="9471" max="9474" width="15.140625" style="105" customWidth="1"/>
    <col min="9475" max="9477" width="0" style="105" hidden="1" customWidth="1"/>
    <col min="9478" max="9479" width="10.7109375" style="105" bestFit="1" customWidth="1"/>
    <col min="9480" max="9480" width="10.28515625" style="105" bestFit="1" customWidth="1"/>
    <col min="9481" max="9481" width="11.85546875" style="105" bestFit="1" customWidth="1"/>
    <col min="9482" max="9482" width="15.42578125" style="105" customWidth="1"/>
    <col min="9483" max="9715" width="9.140625" style="105"/>
    <col min="9716" max="9716" width="7" style="105" bestFit="1" customWidth="1"/>
    <col min="9717" max="9717" width="8.42578125" style="105" customWidth="1"/>
    <col min="9718" max="9718" width="5.28515625" style="105" bestFit="1" customWidth="1"/>
    <col min="9719" max="9719" width="58.140625" style="105" customWidth="1"/>
    <col min="9720" max="9720" width="0" style="105" hidden="1" customWidth="1"/>
    <col min="9721" max="9721" width="18.42578125" style="105" bestFit="1" customWidth="1"/>
    <col min="9722" max="9722" width="0" style="105" hidden="1" customWidth="1"/>
    <col min="9723" max="9723" width="18.42578125" style="105" customWidth="1"/>
    <col min="9724" max="9724" width="0" style="105" hidden="1" customWidth="1"/>
    <col min="9725" max="9725" width="9.140625" style="105"/>
    <col min="9726" max="9726" width="0" style="105" hidden="1" customWidth="1"/>
    <col min="9727" max="9730" width="15.140625" style="105" customWidth="1"/>
    <col min="9731" max="9733" width="0" style="105" hidden="1" customWidth="1"/>
    <col min="9734" max="9735" width="10.7109375" style="105" bestFit="1" customWidth="1"/>
    <col min="9736" max="9736" width="10.28515625" style="105" bestFit="1" customWidth="1"/>
    <col min="9737" max="9737" width="11.85546875" style="105" bestFit="1" customWidth="1"/>
    <col min="9738" max="9738" width="15.42578125" style="105" customWidth="1"/>
    <col min="9739" max="9971" width="9.140625" style="105"/>
    <col min="9972" max="9972" width="7" style="105" bestFit="1" customWidth="1"/>
    <col min="9973" max="9973" width="8.42578125" style="105" customWidth="1"/>
    <col min="9974" max="9974" width="5.28515625" style="105" bestFit="1" customWidth="1"/>
    <col min="9975" max="9975" width="58.140625" style="105" customWidth="1"/>
    <col min="9976" max="9976" width="0" style="105" hidden="1" customWidth="1"/>
    <col min="9977" max="9977" width="18.42578125" style="105" bestFit="1" customWidth="1"/>
    <col min="9978" max="9978" width="0" style="105" hidden="1" customWidth="1"/>
    <col min="9979" max="9979" width="18.42578125" style="105" customWidth="1"/>
    <col min="9980" max="9980" width="0" style="105" hidden="1" customWidth="1"/>
    <col min="9981" max="9981" width="9.140625" style="105"/>
    <col min="9982" max="9982" width="0" style="105" hidden="1" customWidth="1"/>
    <col min="9983" max="9986" width="15.140625" style="105" customWidth="1"/>
    <col min="9987" max="9989" width="0" style="105" hidden="1" customWidth="1"/>
    <col min="9990" max="9991" width="10.7109375" style="105" bestFit="1" customWidth="1"/>
    <col min="9992" max="9992" width="10.28515625" style="105" bestFit="1" customWidth="1"/>
    <col min="9993" max="9993" width="11.85546875" style="105" bestFit="1" customWidth="1"/>
    <col min="9994" max="9994" width="15.42578125" style="105" customWidth="1"/>
    <col min="9995" max="10227" width="9.140625" style="105"/>
    <col min="10228" max="10228" width="7" style="105" bestFit="1" customWidth="1"/>
    <col min="10229" max="10229" width="8.42578125" style="105" customWidth="1"/>
    <col min="10230" max="10230" width="5.28515625" style="105" bestFit="1" customWidth="1"/>
    <col min="10231" max="10231" width="58.140625" style="105" customWidth="1"/>
    <col min="10232" max="10232" width="0" style="105" hidden="1" customWidth="1"/>
    <col min="10233" max="10233" width="18.42578125" style="105" bestFit="1" customWidth="1"/>
    <col min="10234" max="10234" width="0" style="105" hidden="1" customWidth="1"/>
    <col min="10235" max="10235" width="18.42578125" style="105" customWidth="1"/>
    <col min="10236" max="10236" width="0" style="105" hidden="1" customWidth="1"/>
    <col min="10237" max="10237" width="9.140625" style="105"/>
    <col min="10238" max="10238" width="0" style="105" hidden="1" customWidth="1"/>
    <col min="10239" max="10242" width="15.140625" style="105" customWidth="1"/>
    <col min="10243" max="10245" width="0" style="105" hidden="1" customWidth="1"/>
    <col min="10246" max="10247" width="10.7109375" style="105" bestFit="1" customWidth="1"/>
    <col min="10248" max="10248" width="10.28515625" style="105" bestFit="1" customWidth="1"/>
    <col min="10249" max="10249" width="11.85546875" style="105" bestFit="1" customWidth="1"/>
    <col min="10250" max="10250" width="15.42578125" style="105" customWidth="1"/>
    <col min="10251" max="10483" width="9.140625" style="105"/>
    <col min="10484" max="10484" width="7" style="105" bestFit="1" customWidth="1"/>
    <col min="10485" max="10485" width="8.42578125" style="105" customWidth="1"/>
    <col min="10486" max="10486" width="5.28515625" style="105" bestFit="1" customWidth="1"/>
    <col min="10487" max="10487" width="58.140625" style="105" customWidth="1"/>
    <col min="10488" max="10488" width="0" style="105" hidden="1" customWidth="1"/>
    <col min="10489" max="10489" width="18.42578125" style="105" bestFit="1" customWidth="1"/>
    <col min="10490" max="10490" width="0" style="105" hidden="1" customWidth="1"/>
    <col min="10491" max="10491" width="18.42578125" style="105" customWidth="1"/>
    <col min="10492" max="10492" width="0" style="105" hidden="1" customWidth="1"/>
    <col min="10493" max="10493" width="9.140625" style="105"/>
    <col min="10494" max="10494" width="0" style="105" hidden="1" customWidth="1"/>
    <col min="10495" max="10498" width="15.140625" style="105" customWidth="1"/>
    <col min="10499" max="10501" width="0" style="105" hidden="1" customWidth="1"/>
    <col min="10502" max="10503" width="10.7109375" style="105" bestFit="1" customWidth="1"/>
    <col min="10504" max="10504" width="10.28515625" style="105" bestFit="1" customWidth="1"/>
    <col min="10505" max="10505" width="11.85546875" style="105" bestFit="1" customWidth="1"/>
    <col min="10506" max="10506" width="15.42578125" style="105" customWidth="1"/>
    <col min="10507" max="10739" width="9.140625" style="105"/>
    <col min="10740" max="10740" width="7" style="105" bestFit="1" customWidth="1"/>
    <col min="10741" max="10741" width="8.42578125" style="105" customWidth="1"/>
    <col min="10742" max="10742" width="5.28515625" style="105" bestFit="1" customWidth="1"/>
    <col min="10743" max="10743" width="58.140625" style="105" customWidth="1"/>
    <col min="10744" max="10744" width="0" style="105" hidden="1" customWidth="1"/>
    <col min="10745" max="10745" width="18.42578125" style="105" bestFit="1" customWidth="1"/>
    <col min="10746" max="10746" width="0" style="105" hidden="1" customWidth="1"/>
    <col min="10747" max="10747" width="18.42578125" style="105" customWidth="1"/>
    <col min="10748" max="10748" width="0" style="105" hidden="1" customWidth="1"/>
    <col min="10749" max="10749" width="9.140625" style="105"/>
    <col min="10750" max="10750" width="0" style="105" hidden="1" customWidth="1"/>
    <col min="10751" max="10754" width="15.140625" style="105" customWidth="1"/>
    <col min="10755" max="10757" width="0" style="105" hidden="1" customWidth="1"/>
    <col min="10758" max="10759" width="10.7109375" style="105" bestFit="1" customWidth="1"/>
    <col min="10760" max="10760" width="10.28515625" style="105" bestFit="1" customWidth="1"/>
    <col min="10761" max="10761" width="11.85546875" style="105" bestFit="1" customWidth="1"/>
    <col min="10762" max="10762" width="15.42578125" style="105" customWidth="1"/>
    <col min="10763" max="10995" width="9.140625" style="105"/>
    <col min="10996" max="10996" width="7" style="105" bestFit="1" customWidth="1"/>
    <col min="10997" max="10997" width="8.42578125" style="105" customWidth="1"/>
    <col min="10998" max="10998" width="5.28515625" style="105" bestFit="1" customWidth="1"/>
    <col min="10999" max="10999" width="58.140625" style="105" customWidth="1"/>
    <col min="11000" max="11000" width="0" style="105" hidden="1" customWidth="1"/>
    <col min="11001" max="11001" width="18.42578125" style="105" bestFit="1" customWidth="1"/>
    <col min="11002" max="11002" width="0" style="105" hidden="1" customWidth="1"/>
    <col min="11003" max="11003" width="18.42578125" style="105" customWidth="1"/>
    <col min="11004" max="11004" width="0" style="105" hidden="1" customWidth="1"/>
    <col min="11005" max="11005" width="9.140625" style="105"/>
    <col min="11006" max="11006" width="0" style="105" hidden="1" customWidth="1"/>
    <col min="11007" max="11010" width="15.140625" style="105" customWidth="1"/>
    <col min="11011" max="11013" width="0" style="105" hidden="1" customWidth="1"/>
    <col min="11014" max="11015" width="10.7109375" style="105" bestFit="1" customWidth="1"/>
    <col min="11016" max="11016" width="10.28515625" style="105" bestFit="1" customWidth="1"/>
    <col min="11017" max="11017" width="11.85546875" style="105" bestFit="1" customWidth="1"/>
    <col min="11018" max="11018" width="15.42578125" style="105" customWidth="1"/>
    <col min="11019" max="11251" width="9.140625" style="105"/>
    <col min="11252" max="11252" width="7" style="105" bestFit="1" customWidth="1"/>
    <col min="11253" max="11253" width="8.42578125" style="105" customWidth="1"/>
    <col min="11254" max="11254" width="5.28515625" style="105" bestFit="1" customWidth="1"/>
    <col min="11255" max="11255" width="58.140625" style="105" customWidth="1"/>
    <col min="11256" max="11256" width="0" style="105" hidden="1" customWidth="1"/>
    <col min="11257" max="11257" width="18.42578125" style="105" bestFit="1" customWidth="1"/>
    <col min="11258" max="11258" width="0" style="105" hidden="1" customWidth="1"/>
    <col min="11259" max="11259" width="18.42578125" style="105" customWidth="1"/>
    <col min="11260" max="11260" width="0" style="105" hidden="1" customWidth="1"/>
    <col min="11261" max="11261" width="9.140625" style="105"/>
    <col min="11262" max="11262" width="0" style="105" hidden="1" customWidth="1"/>
    <col min="11263" max="11266" width="15.140625" style="105" customWidth="1"/>
    <col min="11267" max="11269" width="0" style="105" hidden="1" customWidth="1"/>
    <col min="11270" max="11271" width="10.7109375" style="105" bestFit="1" customWidth="1"/>
    <col min="11272" max="11272" width="10.28515625" style="105" bestFit="1" customWidth="1"/>
    <col min="11273" max="11273" width="11.85546875" style="105" bestFit="1" customWidth="1"/>
    <col min="11274" max="11274" width="15.42578125" style="105" customWidth="1"/>
    <col min="11275" max="11507" width="9.140625" style="105"/>
    <col min="11508" max="11508" width="7" style="105" bestFit="1" customWidth="1"/>
    <col min="11509" max="11509" width="8.42578125" style="105" customWidth="1"/>
    <col min="11510" max="11510" width="5.28515625" style="105" bestFit="1" customWidth="1"/>
    <col min="11511" max="11511" width="58.140625" style="105" customWidth="1"/>
    <col min="11512" max="11512" width="0" style="105" hidden="1" customWidth="1"/>
    <col min="11513" max="11513" width="18.42578125" style="105" bestFit="1" customWidth="1"/>
    <col min="11514" max="11514" width="0" style="105" hidden="1" customWidth="1"/>
    <col min="11515" max="11515" width="18.42578125" style="105" customWidth="1"/>
    <col min="11516" max="11516" width="0" style="105" hidden="1" customWidth="1"/>
    <col min="11517" max="11517" width="9.140625" style="105"/>
    <col min="11518" max="11518" width="0" style="105" hidden="1" customWidth="1"/>
    <col min="11519" max="11522" width="15.140625" style="105" customWidth="1"/>
    <col min="11523" max="11525" width="0" style="105" hidden="1" customWidth="1"/>
    <col min="11526" max="11527" width="10.7109375" style="105" bestFit="1" customWidth="1"/>
    <col min="11528" max="11528" width="10.28515625" style="105" bestFit="1" customWidth="1"/>
    <col min="11529" max="11529" width="11.85546875" style="105" bestFit="1" customWidth="1"/>
    <col min="11530" max="11530" width="15.42578125" style="105" customWidth="1"/>
    <col min="11531" max="11763" width="9.140625" style="105"/>
    <col min="11764" max="11764" width="7" style="105" bestFit="1" customWidth="1"/>
    <col min="11765" max="11765" width="8.42578125" style="105" customWidth="1"/>
    <col min="11766" max="11766" width="5.28515625" style="105" bestFit="1" customWidth="1"/>
    <col min="11767" max="11767" width="58.140625" style="105" customWidth="1"/>
    <col min="11768" max="11768" width="0" style="105" hidden="1" customWidth="1"/>
    <col min="11769" max="11769" width="18.42578125" style="105" bestFit="1" customWidth="1"/>
    <col min="11770" max="11770" width="0" style="105" hidden="1" customWidth="1"/>
    <col min="11771" max="11771" width="18.42578125" style="105" customWidth="1"/>
    <col min="11772" max="11772" width="0" style="105" hidden="1" customWidth="1"/>
    <col min="11773" max="11773" width="9.140625" style="105"/>
    <col min="11774" max="11774" width="0" style="105" hidden="1" customWidth="1"/>
    <col min="11775" max="11778" width="15.140625" style="105" customWidth="1"/>
    <col min="11779" max="11781" width="0" style="105" hidden="1" customWidth="1"/>
    <col min="11782" max="11783" width="10.7109375" style="105" bestFit="1" customWidth="1"/>
    <col min="11784" max="11784" width="10.28515625" style="105" bestFit="1" customWidth="1"/>
    <col min="11785" max="11785" width="11.85546875" style="105" bestFit="1" customWidth="1"/>
    <col min="11786" max="11786" width="15.42578125" style="105" customWidth="1"/>
    <col min="11787" max="12019" width="9.140625" style="105"/>
    <col min="12020" max="12020" width="7" style="105" bestFit="1" customWidth="1"/>
    <col min="12021" max="12021" width="8.42578125" style="105" customWidth="1"/>
    <col min="12022" max="12022" width="5.28515625" style="105" bestFit="1" customWidth="1"/>
    <col min="12023" max="12023" width="58.140625" style="105" customWidth="1"/>
    <col min="12024" max="12024" width="0" style="105" hidden="1" customWidth="1"/>
    <col min="12025" max="12025" width="18.42578125" style="105" bestFit="1" customWidth="1"/>
    <col min="12026" max="12026" width="0" style="105" hidden="1" customWidth="1"/>
    <col min="12027" max="12027" width="18.42578125" style="105" customWidth="1"/>
    <col min="12028" max="12028" width="0" style="105" hidden="1" customWidth="1"/>
    <col min="12029" max="12029" width="9.140625" style="105"/>
    <col min="12030" max="12030" width="0" style="105" hidden="1" customWidth="1"/>
    <col min="12031" max="12034" width="15.140625" style="105" customWidth="1"/>
    <col min="12035" max="12037" width="0" style="105" hidden="1" customWidth="1"/>
    <col min="12038" max="12039" width="10.7109375" style="105" bestFit="1" customWidth="1"/>
    <col min="12040" max="12040" width="10.28515625" style="105" bestFit="1" customWidth="1"/>
    <col min="12041" max="12041" width="11.85546875" style="105" bestFit="1" customWidth="1"/>
    <col min="12042" max="12042" width="15.42578125" style="105" customWidth="1"/>
    <col min="12043" max="12275" width="9.140625" style="105"/>
    <col min="12276" max="12276" width="7" style="105" bestFit="1" customWidth="1"/>
    <col min="12277" max="12277" width="8.42578125" style="105" customWidth="1"/>
    <col min="12278" max="12278" width="5.28515625" style="105" bestFit="1" customWidth="1"/>
    <col min="12279" max="12279" width="58.140625" style="105" customWidth="1"/>
    <col min="12280" max="12280" width="0" style="105" hidden="1" customWidth="1"/>
    <col min="12281" max="12281" width="18.42578125" style="105" bestFit="1" customWidth="1"/>
    <col min="12282" max="12282" width="0" style="105" hidden="1" customWidth="1"/>
    <col min="12283" max="12283" width="18.42578125" style="105" customWidth="1"/>
    <col min="12284" max="12284" width="0" style="105" hidden="1" customWidth="1"/>
    <col min="12285" max="12285" width="9.140625" style="105"/>
    <col min="12286" max="12286" width="0" style="105" hidden="1" customWidth="1"/>
    <col min="12287" max="12290" width="15.140625" style="105" customWidth="1"/>
    <col min="12291" max="12293" width="0" style="105" hidden="1" customWidth="1"/>
    <col min="12294" max="12295" width="10.7109375" style="105" bestFit="1" customWidth="1"/>
    <col min="12296" max="12296" width="10.28515625" style="105" bestFit="1" customWidth="1"/>
    <col min="12297" max="12297" width="11.85546875" style="105" bestFit="1" customWidth="1"/>
    <col min="12298" max="12298" width="15.42578125" style="105" customWidth="1"/>
    <col min="12299" max="12531" width="9.140625" style="105"/>
    <col min="12532" max="12532" width="7" style="105" bestFit="1" customWidth="1"/>
    <col min="12533" max="12533" width="8.42578125" style="105" customWidth="1"/>
    <col min="12534" max="12534" width="5.28515625" style="105" bestFit="1" customWidth="1"/>
    <col min="12535" max="12535" width="58.140625" style="105" customWidth="1"/>
    <col min="12536" max="12536" width="0" style="105" hidden="1" customWidth="1"/>
    <col min="12537" max="12537" width="18.42578125" style="105" bestFit="1" customWidth="1"/>
    <col min="12538" max="12538" width="0" style="105" hidden="1" customWidth="1"/>
    <col min="12539" max="12539" width="18.42578125" style="105" customWidth="1"/>
    <col min="12540" max="12540" width="0" style="105" hidden="1" customWidth="1"/>
    <col min="12541" max="12541" width="9.140625" style="105"/>
    <col min="12542" max="12542" width="0" style="105" hidden="1" customWidth="1"/>
    <col min="12543" max="12546" width="15.140625" style="105" customWidth="1"/>
    <col min="12547" max="12549" width="0" style="105" hidden="1" customWidth="1"/>
    <col min="12550" max="12551" width="10.7109375" style="105" bestFit="1" customWidth="1"/>
    <col min="12552" max="12552" width="10.28515625" style="105" bestFit="1" customWidth="1"/>
    <col min="12553" max="12553" width="11.85546875" style="105" bestFit="1" customWidth="1"/>
    <col min="12554" max="12554" width="15.42578125" style="105" customWidth="1"/>
    <col min="12555" max="12787" width="9.140625" style="105"/>
    <col min="12788" max="12788" width="7" style="105" bestFit="1" customWidth="1"/>
    <col min="12789" max="12789" width="8.42578125" style="105" customWidth="1"/>
    <col min="12790" max="12790" width="5.28515625" style="105" bestFit="1" customWidth="1"/>
    <col min="12791" max="12791" width="58.140625" style="105" customWidth="1"/>
    <col min="12792" max="12792" width="0" style="105" hidden="1" customWidth="1"/>
    <col min="12793" max="12793" width="18.42578125" style="105" bestFit="1" customWidth="1"/>
    <col min="12794" max="12794" width="0" style="105" hidden="1" customWidth="1"/>
    <col min="12795" max="12795" width="18.42578125" style="105" customWidth="1"/>
    <col min="12796" max="12796" width="0" style="105" hidden="1" customWidth="1"/>
    <col min="12797" max="12797" width="9.140625" style="105"/>
    <col min="12798" max="12798" width="0" style="105" hidden="1" customWidth="1"/>
    <col min="12799" max="12802" width="15.140625" style="105" customWidth="1"/>
    <col min="12803" max="12805" width="0" style="105" hidden="1" customWidth="1"/>
    <col min="12806" max="12807" width="10.7109375" style="105" bestFit="1" customWidth="1"/>
    <col min="12808" max="12808" width="10.28515625" style="105" bestFit="1" customWidth="1"/>
    <col min="12809" max="12809" width="11.85546875" style="105" bestFit="1" customWidth="1"/>
    <col min="12810" max="12810" width="15.42578125" style="105" customWidth="1"/>
    <col min="12811" max="13043" width="9.140625" style="105"/>
    <col min="13044" max="13044" width="7" style="105" bestFit="1" customWidth="1"/>
    <col min="13045" max="13045" width="8.42578125" style="105" customWidth="1"/>
    <col min="13046" max="13046" width="5.28515625" style="105" bestFit="1" customWidth="1"/>
    <col min="13047" max="13047" width="58.140625" style="105" customWidth="1"/>
    <col min="13048" max="13048" width="0" style="105" hidden="1" customWidth="1"/>
    <col min="13049" max="13049" width="18.42578125" style="105" bestFit="1" customWidth="1"/>
    <col min="13050" max="13050" width="0" style="105" hidden="1" customWidth="1"/>
    <col min="13051" max="13051" width="18.42578125" style="105" customWidth="1"/>
    <col min="13052" max="13052" width="0" style="105" hidden="1" customWidth="1"/>
    <col min="13053" max="13053" width="9.140625" style="105"/>
    <col min="13054" max="13054" width="0" style="105" hidden="1" customWidth="1"/>
    <col min="13055" max="13058" width="15.140625" style="105" customWidth="1"/>
    <col min="13059" max="13061" width="0" style="105" hidden="1" customWidth="1"/>
    <col min="13062" max="13063" width="10.7109375" style="105" bestFit="1" customWidth="1"/>
    <col min="13064" max="13064" width="10.28515625" style="105" bestFit="1" customWidth="1"/>
    <col min="13065" max="13065" width="11.85546875" style="105" bestFit="1" customWidth="1"/>
    <col min="13066" max="13066" width="15.42578125" style="105" customWidth="1"/>
    <col min="13067" max="13299" width="9.140625" style="105"/>
    <col min="13300" max="13300" width="7" style="105" bestFit="1" customWidth="1"/>
    <col min="13301" max="13301" width="8.42578125" style="105" customWidth="1"/>
    <col min="13302" max="13302" width="5.28515625" style="105" bestFit="1" customWidth="1"/>
    <col min="13303" max="13303" width="58.140625" style="105" customWidth="1"/>
    <col min="13304" max="13304" width="0" style="105" hidden="1" customWidth="1"/>
    <col min="13305" max="13305" width="18.42578125" style="105" bestFit="1" customWidth="1"/>
    <col min="13306" max="13306" width="0" style="105" hidden="1" customWidth="1"/>
    <col min="13307" max="13307" width="18.42578125" style="105" customWidth="1"/>
    <col min="13308" max="13308" width="0" style="105" hidden="1" customWidth="1"/>
    <col min="13309" max="13309" width="9.140625" style="105"/>
    <col min="13310" max="13310" width="0" style="105" hidden="1" customWidth="1"/>
    <col min="13311" max="13314" width="15.140625" style="105" customWidth="1"/>
    <col min="13315" max="13317" width="0" style="105" hidden="1" customWidth="1"/>
    <col min="13318" max="13319" width="10.7109375" style="105" bestFit="1" customWidth="1"/>
    <col min="13320" max="13320" width="10.28515625" style="105" bestFit="1" customWidth="1"/>
    <col min="13321" max="13321" width="11.85546875" style="105" bestFit="1" customWidth="1"/>
    <col min="13322" max="13322" width="15.42578125" style="105" customWidth="1"/>
    <col min="13323" max="13555" width="9.140625" style="105"/>
    <col min="13556" max="13556" width="7" style="105" bestFit="1" customWidth="1"/>
    <col min="13557" max="13557" width="8.42578125" style="105" customWidth="1"/>
    <col min="13558" max="13558" width="5.28515625" style="105" bestFit="1" customWidth="1"/>
    <col min="13559" max="13559" width="58.140625" style="105" customWidth="1"/>
    <col min="13560" max="13560" width="0" style="105" hidden="1" customWidth="1"/>
    <col min="13561" max="13561" width="18.42578125" style="105" bestFit="1" customWidth="1"/>
    <col min="13562" max="13562" width="0" style="105" hidden="1" customWidth="1"/>
    <col min="13563" max="13563" width="18.42578125" style="105" customWidth="1"/>
    <col min="13564" max="13564" width="0" style="105" hidden="1" customWidth="1"/>
    <col min="13565" max="13565" width="9.140625" style="105"/>
    <col min="13566" max="13566" width="0" style="105" hidden="1" customWidth="1"/>
    <col min="13567" max="13570" width="15.140625" style="105" customWidth="1"/>
    <col min="13571" max="13573" width="0" style="105" hidden="1" customWidth="1"/>
    <col min="13574" max="13575" width="10.7109375" style="105" bestFit="1" customWidth="1"/>
    <col min="13576" max="13576" width="10.28515625" style="105" bestFit="1" customWidth="1"/>
    <col min="13577" max="13577" width="11.85546875" style="105" bestFit="1" customWidth="1"/>
    <col min="13578" max="13578" width="15.42578125" style="105" customWidth="1"/>
    <col min="13579" max="13811" width="9.140625" style="105"/>
    <col min="13812" max="13812" width="7" style="105" bestFit="1" customWidth="1"/>
    <col min="13813" max="13813" width="8.42578125" style="105" customWidth="1"/>
    <col min="13814" max="13814" width="5.28515625" style="105" bestFit="1" customWidth="1"/>
    <col min="13815" max="13815" width="58.140625" style="105" customWidth="1"/>
    <col min="13816" max="13816" width="0" style="105" hidden="1" customWidth="1"/>
    <col min="13817" max="13817" width="18.42578125" style="105" bestFit="1" customWidth="1"/>
    <col min="13818" max="13818" width="0" style="105" hidden="1" customWidth="1"/>
    <col min="13819" max="13819" width="18.42578125" style="105" customWidth="1"/>
    <col min="13820" max="13820" width="0" style="105" hidden="1" customWidth="1"/>
    <col min="13821" max="13821" width="9.140625" style="105"/>
    <col min="13822" max="13822" width="0" style="105" hidden="1" customWidth="1"/>
    <col min="13823" max="13826" width="15.140625" style="105" customWidth="1"/>
    <col min="13827" max="13829" width="0" style="105" hidden="1" customWidth="1"/>
    <col min="13830" max="13831" width="10.7109375" style="105" bestFit="1" customWidth="1"/>
    <col min="13832" max="13832" width="10.28515625" style="105" bestFit="1" customWidth="1"/>
    <col min="13833" max="13833" width="11.85546875" style="105" bestFit="1" customWidth="1"/>
    <col min="13834" max="13834" width="15.42578125" style="105" customWidth="1"/>
    <col min="13835" max="14067" width="9.140625" style="105"/>
    <col min="14068" max="14068" width="7" style="105" bestFit="1" customWidth="1"/>
    <col min="14069" max="14069" width="8.42578125" style="105" customWidth="1"/>
    <col min="14070" max="14070" width="5.28515625" style="105" bestFit="1" customWidth="1"/>
    <col min="14071" max="14071" width="58.140625" style="105" customWidth="1"/>
    <col min="14072" max="14072" width="0" style="105" hidden="1" customWidth="1"/>
    <col min="14073" max="14073" width="18.42578125" style="105" bestFit="1" customWidth="1"/>
    <col min="14074" max="14074" width="0" style="105" hidden="1" customWidth="1"/>
    <col min="14075" max="14075" width="18.42578125" style="105" customWidth="1"/>
    <col min="14076" max="14076" width="0" style="105" hidden="1" customWidth="1"/>
    <col min="14077" max="14077" width="9.140625" style="105"/>
    <col min="14078" max="14078" width="0" style="105" hidden="1" customWidth="1"/>
    <col min="14079" max="14082" width="15.140625" style="105" customWidth="1"/>
    <col min="14083" max="14085" width="0" style="105" hidden="1" customWidth="1"/>
    <col min="14086" max="14087" width="10.7109375" style="105" bestFit="1" customWidth="1"/>
    <col min="14088" max="14088" width="10.28515625" style="105" bestFit="1" customWidth="1"/>
    <col min="14089" max="14089" width="11.85546875" style="105" bestFit="1" customWidth="1"/>
    <col min="14090" max="14090" width="15.42578125" style="105" customWidth="1"/>
    <col min="14091" max="14323" width="9.140625" style="105"/>
    <col min="14324" max="14324" width="7" style="105" bestFit="1" customWidth="1"/>
    <col min="14325" max="14325" width="8.42578125" style="105" customWidth="1"/>
    <col min="14326" max="14326" width="5.28515625" style="105" bestFit="1" customWidth="1"/>
    <col min="14327" max="14327" width="58.140625" style="105" customWidth="1"/>
    <col min="14328" max="14328" width="0" style="105" hidden="1" customWidth="1"/>
    <col min="14329" max="14329" width="18.42578125" style="105" bestFit="1" customWidth="1"/>
    <col min="14330" max="14330" width="0" style="105" hidden="1" customWidth="1"/>
    <col min="14331" max="14331" width="18.42578125" style="105" customWidth="1"/>
    <col min="14332" max="14332" width="0" style="105" hidden="1" customWidth="1"/>
    <col min="14333" max="14333" width="9.140625" style="105"/>
    <col min="14334" max="14334" width="0" style="105" hidden="1" customWidth="1"/>
    <col min="14335" max="14338" width="15.140625" style="105" customWidth="1"/>
    <col min="14339" max="14341" width="0" style="105" hidden="1" customWidth="1"/>
    <col min="14342" max="14343" width="10.7109375" style="105" bestFit="1" customWidth="1"/>
    <col min="14344" max="14344" width="10.28515625" style="105" bestFit="1" customWidth="1"/>
    <col min="14345" max="14345" width="11.85546875" style="105" bestFit="1" customWidth="1"/>
    <col min="14346" max="14346" width="15.42578125" style="105" customWidth="1"/>
    <col min="14347" max="14579" width="9.140625" style="105"/>
    <col min="14580" max="14580" width="7" style="105" bestFit="1" customWidth="1"/>
    <col min="14581" max="14581" width="8.42578125" style="105" customWidth="1"/>
    <col min="14582" max="14582" width="5.28515625" style="105" bestFit="1" customWidth="1"/>
    <col min="14583" max="14583" width="58.140625" style="105" customWidth="1"/>
    <col min="14584" max="14584" width="0" style="105" hidden="1" customWidth="1"/>
    <col min="14585" max="14585" width="18.42578125" style="105" bestFit="1" customWidth="1"/>
    <col min="14586" max="14586" width="0" style="105" hidden="1" customWidth="1"/>
    <col min="14587" max="14587" width="18.42578125" style="105" customWidth="1"/>
    <col min="14588" max="14588" width="0" style="105" hidden="1" customWidth="1"/>
    <col min="14589" max="14589" width="9.140625" style="105"/>
    <col min="14590" max="14590" width="0" style="105" hidden="1" customWidth="1"/>
    <col min="14591" max="14594" width="15.140625" style="105" customWidth="1"/>
    <col min="14595" max="14597" width="0" style="105" hidden="1" customWidth="1"/>
    <col min="14598" max="14599" width="10.7109375" style="105" bestFit="1" customWidth="1"/>
    <col min="14600" max="14600" width="10.28515625" style="105" bestFit="1" customWidth="1"/>
    <col min="14601" max="14601" width="11.85546875" style="105" bestFit="1" customWidth="1"/>
    <col min="14602" max="14602" width="15.42578125" style="105" customWidth="1"/>
    <col min="14603" max="14835" width="9.140625" style="105"/>
    <col min="14836" max="14836" width="7" style="105" bestFit="1" customWidth="1"/>
    <col min="14837" max="14837" width="8.42578125" style="105" customWidth="1"/>
    <col min="14838" max="14838" width="5.28515625" style="105" bestFit="1" customWidth="1"/>
    <col min="14839" max="14839" width="58.140625" style="105" customWidth="1"/>
    <col min="14840" max="14840" width="0" style="105" hidden="1" customWidth="1"/>
    <col min="14841" max="14841" width="18.42578125" style="105" bestFit="1" customWidth="1"/>
    <col min="14842" max="14842" width="0" style="105" hidden="1" customWidth="1"/>
    <col min="14843" max="14843" width="18.42578125" style="105" customWidth="1"/>
    <col min="14844" max="14844" width="0" style="105" hidden="1" customWidth="1"/>
    <col min="14845" max="14845" width="9.140625" style="105"/>
    <col min="14846" max="14846" width="0" style="105" hidden="1" customWidth="1"/>
    <col min="14847" max="14850" width="15.140625" style="105" customWidth="1"/>
    <col min="14851" max="14853" width="0" style="105" hidden="1" customWidth="1"/>
    <col min="14854" max="14855" width="10.7109375" style="105" bestFit="1" customWidth="1"/>
    <col min="14856" max="14856" width="10.28515625" style="105" bestFit="1" customWidth="1"/>
    <col min="14857" max="14857" width="11.85546875" style="105" bestFit="1" customWidth="1"/>
    <col min="14858" max="14858" width="15.42578125" style="105" customWidth="1"/>
    <col min="14859" max="15091" width="9.140625" style="105"/>
    <col min="15092" max="15092" width="7" style="105" bestFit="1" customWidth="1"/>
    <col min="15093" max="15093" width="8.42578125" style="105" customWidth="1"/>
    <col min="15094" max="15094" width="5.28515625" style="105" bestFit="1" customWidth="1"/>
    <col min="15095" max="15095" width="58.140625" style="105" customWidth="1"/>
    <col min="15096" max="15096" width="0" style="105" hidden="1" customWidth="1"/>
    <col min="15097" max="15097" width="18.42578125" style="105" bestFit="1" customWidth="1"/>
    <col min="15098" max="15098" width="0" style="105" hidden="1" customWidth="1"/>
    <col min="15099" max="15099" width="18.42578125" style="105" customWidth="1"/>
    <col min="15100" max="15100" width="0" style="105" hidden="1" customWidth="1"/>
    <col min="15101" max="15101" width="9.140625" style="105"/>
    <col min="15102" max="15102" width="0" style="105" hidden="1" customWidth="1"/>
    <col min="15103" max="15106" width="15.140625" style="105" customWidth="1"/>
    <col min="15107" max="15109" width="0" style="105" hidden="1" customWidth="1"/>
    <col min="15110" max="15111" width="10.7109375" style="105" bestFit="1" customWidth="1"/>
    <col min="15112" max="15112" width="10.28515625" style="105" bestFit="1" customWidth="1"/>
    <col min="15113" max="15113" width="11.85546875" style="105" bestFit="1" customWidth="1"/>
    <col min="15114" max="15114" width="15.42578125" style="105" customWidth="1"/>
    <col min="15115" max="15347" width="9.140625" style="105"/>
    <col min="15348" max="15348" width="7" style="105" bestFit="1" customWidth="1"/>
    <col min="15349" max="15349" width="8.42578125" style="105" customWidth="1"/>
    <col min="15350" max="15350" width="5.28515625" style="105" bestFit="1" customWidth="1"/>
    <col min="15351" max="15351" width="58.140625" style="105" customWidth="1"/>
    <col min="15352" max="15352" width="0" style="105" hidden="1" customWidth="1"/>
    <col min="15353" max="15353" width="18.42578125" style="105" bestFit="1" customWidth="1"/>
    <col min="15354" max="15354" width="0" style="105" hidden="1" customWidth="1"/>
    <col min="15355" max="15355" width="18.42578125" style="105" customWidth="1"/>
    <col min="15356" max="15356" width="0" style="105" hidden="1" customWidth="1"/>
    <col min="15357" max="15357" width="9.140625" style="105"/>
    <col min="15358" max="15358" width="0" style="105" hidden="1" customWidth="1"/>
    <col min="15359" max="15362" width="15.140625" style="105" customWidth="1"/>
    <col min="15363" max="15365" width="0" style="105" hidden="1" customWidth="1"/>
    <col min="15366" max="15367" width="10.7109375" style="105" bestFit="1" customWidth="1"/>
    <col min="15368" max="15368" width="10.28515625" style="105" bestFit="1" customWidth="1"/>
    <col min="15369" max="15369" width="11.85546875" style="105" bestFit="1" customWidth="1"/>
    <col min="15370" max="15370" width="15.42578125" style="105" customWidth="1"/>
    <col min="15371" max="15603" width="9.140625" style="105"/>
    <col min="15604" max="15604" width="7" style="105" bestFit="1" customWidth="1"/>
    <col min="15605" max="15605" width="8.42578125" style="105" customWidth="1"/>
    <col min="15606" max="15606" width="5.28515625" style="105" bestFit="1" customWidth="1"/>
    <col min="15607" max="15607" width="58.140625" style="105" customWidth="1"/>
    <col min="15608" max="15608" width="0" style="105" hidden="1" customWidth="1"/>
    <col min="15609" max="15609" width="18.42578125" style="105" bestFit="1" customWidth="1"/>
    <col min="15610" max="15610" width="0" style="105" hidden="1" customWidth="1"/>
    <col min="15611" max="15611" width="18.42578125" style="105" customWidth="1"/>
    <col min="15612" max="15612" width="0" style="105" hidden="1" customWidth="1"/>
    <col min="15613" max="15613" width="9.140625" style="105"/>
    <col min="15614" max="15614" width="0" style="105" hidden="1" customWidth="1"/>
    <col min="15615" max="15618" width="15.140625" style="105" customWidth="1"/>
    <col min="15619" max="15621" width="0" style="105" hidden="1" customWidth="1"/>
    <col min="15622" max="15623" width="10.7109375" style="105" bestFit="1" customWidth="1"/>
    <col min="15624" max="15624" width="10.28515625" style="105" bestFit="1" customWidth="1"/>
    <col min="15625" max="15625" width="11.85546875" style="105" bestFit="1" customWidth="1"/>
    <col min="15626" max="15626" width="15.42578125" style="105" customWidth="1"/>
    <col min="15627" max="15859" width="9.140625" style="105"/>
    <col min="15860" max="15860" width="7" style="105" bestFit="1" customWidth="1"/>
    <col min="15861" max="15861" width="8.42578125" style="105" customWidth="1"/>
    <col min="15862" max="15862" width="5.28515625" style="105" bestFit="1" customWidth="1"/>
    <col min="15863" max="15863" width="58.140625" style="105" customWidth="1"/>
    <col min="15864" max="15864" width="0" style="105" hidden="1" customWidth="1"/>
    <col min="15865" max="15865" width="18.42578125" style="105" bestFit="1" customWidth="1"/>
    <col min="15866" max="15866" width="0" style="105" hidden="1" customWidth="1"/>
    <col min="15867" max="15867" width="18.42578125" style="105" customWidth="1"/>
    <col min="15868" max="15868" width="0" style="105" hidden="1" customWidth="1"/>
    <col min="15869" max="15869" width="9.140625" style="105"/>
    <col min="15870" max="15870" width="0" style="105" hidden="1" customWidth="1"/>
    <col min="15871" max="15874" width="15.140625" style="105" customWidth="1"/>
    <col min="15875" max="15877" width="0" style="105" hidden="1" customWidth="1"/>
    <col min="15878" max="15879" width="10.7109375" style="105" bestFit="1" customWidth="1"/>
    <col min="15880" max="15880" width="10.28515625" style="105" bestFit="1" customWidth="1"/>
    <col min="15881" max="15881" width="11.85546875" style="105" bestFit="1" customWidth="1"/>
    <col min="15882" max="15882" width="15.42578125" style="105" customWidth="1"/>
    <col min="15883" max="16115" width="9.140625" style="105"/>
    <col min="16116" max="16116" width="7" style="105" bestFit="1" customWidth="1"/>
    <col min="16117" max="16117" width="8.42578125" style="105" customWidth="1"/>
    <col min="16118" max="16118" width="5.28515625" style="105" bestFit="1" customWidth="1"/>
    <col min="16119" max="16119" width="58.140625" style="105" customWidth="1"/>
    <col min="16120" max="16120" width="0" style="105" hidden="1" customWidth="1"/>
    <col min="16121" max="16121" width="18.42578125" style="105" bestFit="1" customWidth="1"/>
    <col min="16122" max="16122" width="0" style="105" hidden="1" customWidth="1"/>
    <col min="16123" max="16123" width="18.42578125" style="105" customWidth="1"/>
    <col min="16124" max="16124" width="0" style="105" hidden="1" customWidth="1"/>
    <col min="16125" max="16125" width="9.140625" style="105"/>
    <col min="16126" max="16126" width="0" style="105" hidden="1" customWidth="1"/>
    <col min="16127" max="16130" width="15.140625" style="105" customWidth="1"/>
    <col min="16131" max="16133" width="0" style="105" hidden="1" customWidth="1"/>
    <col min="16134" max="16135" width="10.7109375" style="105" bestFit="1" customWidth="1"/>
    <col min="16136" max="16136" width="10.28515625" style="105" bestFit="1" customWidth="1"/>
    <col min="16137" max="16137" width="11.85546875" style="105" bestFit="1" customWidth="1"/>
    <col min="16138" max="16138" width="15.42578125" style="105" customWidth="1"/>
    <col min="16139" max="16374" width="9.140625" style="105"/>
    <col min="16375" max="16383" width="9.140625" style="105" customWidth="1"/>
    <col min="16384" max="16384" width="9.140625" style="105"/>
  </cols>
  <sheetData>
    <row r="1" spans="1:10" ht="31.5" customHeight="1" x14ac:dyDescent="0.25">
      <c r="A1" s="634" t="s">
        <v>0</v>
      </c>
      <c r="B1" s="634"/>
      <c r="C1" s="634"/>
      <c r="D1" s="634"/>
      <c r="E1" s="634"/>
      <c r="F1" s="634"/>
      <c r="G1" s="634"/>
      <c r="H1" s="634"/>
    </row>
    <row r="2" spans="1:10" ht="31.5" customHeight="1" x14ac:dyDescent="0.25">
      <c r="A2" s="634" t="s">
        <v>270</v>
      </c>
      <c r="B2" s="634"/>
      <c r="C2" s="634"/>
      <c r="D2" s="634"/>
      <c r="E2" s="634"/>
      <c r="F2" s="634"/>
      <c r="G2" s="634"/>
      <c r="H2" s="634"/>
    </row>
    <row r="3" spans="1:10" ht="31.5" customHeight="1" x14ac:dyDescent="0.25">
      <c r="A3" s="634" t="s">
        <v>367</v>
      </c>
      <c r="B3" s="634"/>
      <c r="C3" s="634"/>
      <c r="D3" s="634"/>
      <c r="E3" s="634"/>
      <c r="F3" s="634"/>
      <c r="G3" s="634"/>
      <c r="H3" s="634"/>
    </row>
    <row r="4" spans="1:10" s="106" customFormat="1" x14ac:dyDescent="0.25">
      <c r="A4" s="197"/>
      <c r="B4" s="196"/>
      <c r="C4" s="196"/>
      <c r="D4" s="196"/>
      <c r="E4" s="196"/>
      <c r="F4" s="198"/>
      <c r="G4" s="196"/>
      <c r="H4" s="196"/>
    </row>
    <row r="5" spans="1:10" s="120" customFormat="1" ht="15.75" customHeight="1" x14ac:dyDescent="0.25">
      <c r="A5" s="637" t="s">
        <v>80</v>
      </c>
      <c r="B5" s="637"/>
      <c r="C5" s="637"/>
      <c r="D5" s="637"/>
      <c r="E5" s="637"/>
      <c r="F5" s="637"/>
      <c r="G5" s="637"/>
      <c r="H5" s="637"/>
    </row>
    <row r="6" spans="1:10" s="106" customFormat="1" ht="63" x14ac:dyDescent="0.25">
      <c r="A6" s="111" t="s">
        <v>3</v>
      </c>
      <c r="B6" s="111" t="s">
        <v>4</v>
      </c>
      <c r="C6" s="112" t="s">
        <v>5</v>
      </c>
      <c r="D6" s="113" t="s">
        <v>6</v>
      </c>
      <c r="E6" s="111" t="s">
        <v>693</v>
      </c>
      <c r="F6" s="270" t="s">
        <v>694</v>
      </c>
      <c r="G6" s="102" t="s">
        <v>699</v>
      </c>
      <c r="H6" s="103" t="s">
        <v>710</v>
      </c>
      <c r="I6" s="476" t="s">
        <v>695</v>
      </c>
      <c r="J6" s="476" t="s">
        <v>695</v>
      </c>
    </row>
    <row r="7" spans="1:10" s="106" customFormat="1" ht="31.5" x14ac:dyDescent="0.25">
      <c r="A7" s="636">
        <v>1</v>
      </c>
      <c r="B7" s="636"/>
      <c r="C7" s="636"/>
      <c r="D7" s="636"/>
      <c r="E7" s="474">
        <v>2</v>
      </c>
      <c r="F7" s="474">
        <v>3</v>
      </c>
      <c r="G7" s="170">
        <v>4</v>
      </c>
      <c r="H7" s="170">
        <v>5</v>
      </c>
      <c r="I7" s="477" t="s">
        <v>696</v>
      </c>
      <c r="J7" s="477" t="s">
        <v>697</v>
      </c>
    </row>
    <row r="8" spans="1:10" s="106" customFormat="1" x14ac:dyDescent="0.25">
      <c r="A8" s="274">
        <v>3</v>
      </c>
      <c r="B8" s="274"/>
      <c r="C8" s="274"/>
      <c r="D8" s="201" t="s">
        <v>82</v>
      </c>
      <c r="E8" s="275">
        <f>E11+E246+E109+E463+E507+E536+E572+E603</f>
        <v>0</v>
      </c>
      <c r="F8" s="275">
        <f>F11+F246+F109+F463+F507+F536+F572+F603</f>
        <v>26300527.960000001</v>
      </c>
      <c r="G8" s="275">
        <f>G11+G246+G109+G463+G507+G536+G572+G603</f>
        <v>26423402.949999996</v>
      </c>
      <c r="H8" s="275">
        <f>H11+H246+H109+H463+H507+H536+H572+H603</f>
        <v>12760367.82</v>
      </c>
      <c r="I8" s="489">
        <f>H8/F8*100</f>
        <v>48.517534854840228</v>
      </c>
      <c r="J8" s="489">
        <f>H8/G8*100</f>
        <v>48.291916995498127</v>
      </c>
    </row>
    <row r="9" spans="1:10" s="106" customFormat="1" x14ac:dyDescent="0.25">
      <c r="A9" s="274">
        <v>4</v>
      </c>
      <c r="B9" s="274"/>
      <c r="C9" s="274"/>
      <c r="D9" s="276" t="s">
        <v>169</v>
      </c>
      <c r="E9" s="275" t="e">
        <f>E73+E426+E223+#REF!+E500+E590+E615</f>
        <v>#REF!</v>
      </c>
      <c r="F9" s="275">
        <f>F73+F426+F223+F500+F590+F615</f>
        <v>854875.27</v>
      </c>
      <c r="G9" s="275">
        <f>G73+G426+G223+G500+G590+G615</f>
        <v>360772.28</v>
      </c>
      <c r="H9" s="275">
        <f>H73+H426+H223+H500+H590+H615</f>
        <v>45441.15</v>
      </c>
      <c r="I9" s="489">
        <f>H9/F9*100</f>
        <v>5.3155298316209336</v>
      </c>
      <c r="J9" s="489">
        <f t="shared" ref="J9:J76" si="0">H9/G9*100</f>
        <v>12.59552147409995</v>
      </c>
    </row>
    <row r="10" spans="1:10" s="106" customFormat="1" x14ac:dyDescent="0.25">
      <c r="A10" s="277"/>
      <c r="B10" s="277"/>
      <c r="C10" s="277"/>
      <c r="D10" s="278" t="s">
        <v>299</v>
      </c>
      <c r="E10" s="279"/>
      <c r="F10" s="279"/>
      <c r="G10" s="279"/>
      <c r="H10" s="279"/>
      <c r="I10" s="490"/>
      <c r="J10" s="490"/>
    </row>
    <row r="11" spans="1:10" s="106" customFormat="1" x14ac:dyDescent="0.25">
      <c r="A11" s="199" t="s">
        <v>81</v>
      </c>
      <c r="B11" s="199"/>
      <c r="C11" s="200"/>
      <c r="D11" s="201" t="s">
        <v>82</v>
      </c>
      <c r="E11" s="202">
        <f>E12+E22</f>
        <v>0</v>
      </c>
      <c r="F11" s="202">
        <f>F12+F22</f>
        <v>481103.03</v>
      </c>
      <c r="G11" s="202">
        <f>G12+G22</f>
        <v>603978.02</v>
      </c>
      <c r="H11" s="202">
        <f>H12+H22</f>
        <v>162217.39000000001</v>
      </c>
      <c r="I11" s="491">
        <f t="shared" ref="I11:I76" si="1">H11/F11*100</f>
        <v>33.71780676583974</v>
      </c>
      <c r="J11" s="491">
        <f t="shared" si="0"/>
        <v>26.858161162884702</v>
      </c>
    </row>
    <row r="12" spans="1:10" s="106" customFormat="1" x14ac:dyDescent="0.25">
      <c r="A12" s="178"/>
      <c r="B12" s="122">
        <v>31</v>
      </c>
      <c r="C12" s="189"/>
      <c r="D12" s="203" t="s">
        <v>83</v>
      </c>
      <c r="E12" s="125">
        <f t="shared" ref="E12:G12" si="2">E13+E16+E19</f>
        <v>0</v>
      </c>
      <c r="F12" s="125">
        <f t="shared" si="2"/>
        <v>6978.0199999999995</v>
      </c>
      <c r="G12" s="125">
        <f t="shared" si="2"/>
        <v>6978.0199999999995</v>
      </c>
      <c r="H12" s="125">
        <f>H13+H16+H19</f>
        <v>96593.290000000008</v>
      </c>
      <c r="I12" s="478">
        <f t="shared" si="1"/>
        <v>1384.2506900238179</v>
      </c>
      <c r="J12" s="478">
        <f t="shared" si="0"/>
        <v>1384.2506900238179</v>
      </c>
    </row>
    <row r="13" spans="1:10" s="120" customFormat="1" x14ac:dyDescent="0.25">
      <c r="A13" s="178"/>
      <c r="B13" s="140">
        <v>311</v>
      </c>
      <c r="C13" s="204"/>
      <c r="D13" s="178" t="s">
        <v>84</v>
      </c>
      <c r="E13" s="143">
        <f t="shared" ref="E13:H14" si="3">SUM(E14)</f>
        <v>0</v>
      </c>
      <c r="F13" s="143">
        <f t="shared" si="3"/>
        <v>5989.73</v>
      </c>
      <c r="G13" s="143">
        <f t="shared" si="3"/>
        <v>5989.73</v>
      </c>
      <c r="H13" s="143">
        <f t="shared" si="3"/>
        <v>7715.84</v>
      </c>
      <c r="I13" s="483">
        <f t="shared" si="1"/>
        <v>128.81782651304817</v>
      </c>
      <c r="J13" s="483">
        <f t="shared" si="0"/>
        <v>128.81782651304817</v>
      </c>
    </row>
    <row r="14" spans="1:10" s="120" customFormat="1" x14ac:dyDescent="0.25">
      <c r="A14" s="178"/>
      <c r="B14" s="140">
        <v>3111</v>
      </c>
      <c r="C14" s="178"/>
      <c r="D14" s="178" t="s">
        <v>85</v>
      </c>
      <c r="E14" s="143">
        <f t="shared" si="3"/>
        <v>0</v>
      </c>
      <c r="F14" s="143">
        <f t="shared" si="3"/>
        <v>5989.73</v>
      </c>
      <c r="G14" s="143">
        <f t="shared" si="3"/>
        <v>5989.73</v>
      </c>
      <c r="H14" s="143">
        <f t="shared" si="3"/>
        <v>7715.84</v>
      </c>
      <c r="I14" s="483">
        <f t="shared" si="1"/>
        <v>128.81782651304817</v>
      </c>
      <c r="J14" s="483">
        <f t="shared" si="0"/>
        <v>128.81782651304817</v>
      </c>
    </row>
    <row r="15" spans="1:10" s="206" customFormat="1" x14ac:dyDescent="0.25">
      <c r="A15" s="204"/>
      <c r="B15" s="205" t="s">
        <v>464</v>
      </c>
      <c r="C15" s="204"/>
      <c r="D15" s="204" t="s">
        <v>85</v>
      </c>
      <c r="E15" s="151">
        <f>'Rekapitulacija Posebni dio'!C528+'Rekapitulacija Posebni dio'!C547</f>
        <v>0</v>
      </c>
      <c r="F15" s="151">
        <f>'Rekapitulacija Posebni dio'!D528+'Rekapitulacija Posebni dio'!D547</f>
        <v>5989.73</v>
      </c>
      <c r="G15" s="151">
        <f>'Rekapitulacija Posebni dio'!E528+'Rekapitulacija Posebni dio'!E547</f>
        <v>5989.73</v>
      </c>
      <c r="H15" s="151">
        <f>'Rekapitulacija Posebni dio'!F528+'Rekapitulacija Posebni dio'!F547</f>
        <v>7715.84</v>
      </c>
      <c r="I15" s="484">
        <f>H15/F15*100</f>
        <v>128.81782651304817</v>
      </c>
      <c r="J15" s="484">
        <f t="shared" si="0"/>
        <v>128.81782651304817</v>
      </c>
    </row>
    <row r="16" spans="1:10" s="207" customFormat="1" x14ac:dyDescent="0.25">
      <c r="A16" s="178"/>
      <c r="B16" s="140" t="s">
        <v>92</v>
      </c>
      <c r="C16" s="178"/>
      <c r="D16" s="178" t="s">
        <v>93</v>
      </c>
      <c r="E16" s="143">
        <f>E17</f>
        <v>0</v>
      </c>
      <c r="F16" s="143">
        <f t="shared" ref="F16:H17" si="4">F17</f>
        <v>0</v>
      </c>
      <c r="G16" s="143">
        <f t="shared" si="4"/>
        <v>0</v>
      </c>
      <c r="H16" s="143">
        <f t="shared" si="4"/>
        <v>6396.59</v>
      </c>
      <c r="I16" s="483">
        <f>IFERROR(H16/F16*100,H16)</f>
        <v>6396.59</v>
      </c>
      <c r="J16" s="483">
        <f t="shared" ref="J16:J17" si="5">IFERROR(H16/G16*100,H16)</f>
        <v>6396.59</v>
      </c>
    </row>
    <row r="17" spans="1:16382" s="207" customFormat="1" x14ac:dyDescent="0.25">
      <c r="A17" s="178"/>
      <c r="B17" s="140" t="s">
        <v>94</v>
      </c>
      <c r="C17" s="178"/>
      <c r="D17" s="178" t="s">
        <v>93</v>
      </c>
      <c r="E17" s="143">
        <f>E18</f>
        <v>0</v>
      </c>
      <c r="F17" s="143">
        <f t="shared" si="4"/>
        <v>0</v>
      </c>
      <c r="G17" s="143">
        <f t="shared" si="4"/>
        <v>0</v>
      </c>
      <c r="H17" s="143">
        <f t="shared" si="4"/>
        <v>6396.59</v>
      </c>
      <c r="I17" s="483">
        <f t="shared" ref="I17:I18" si="6">IFERROR(H17/F17*100,H17)</f>
        <v>6396.59</v>
      </c>
      <c r="J17" s="483">
        <f t="shared" si="5"/>
        <v>6396.59</v>
      </c>
    </row>
    <row r="18" spans="1:16382" s="206" customFormat="1" x14ac:dyDescent="0.25">
      <c r="A18" s="204"/>
      <c r="B18" s="205" t="s">
        <v>473</v>
      </c>
      <c r="C18" s="204"/>
      <c r="D18" s="204" t="s">
        <v>381</v>
      </c>
      <c r="E18" s="151">
        <f>'Rekapitulacija Posebni dio'!C448</f>
        <v>0</v>
      </c>
      <c r="F18" s="151">
        <f>'Rekapitulacija Posebni dio'!D448</f>
        <v>0</v>
      </c>
      <c r="G18" s="151">
        <f>'Rekapitulacija Posebni dio'!E448</f>
        <v>0</v>
      </c>
      <c r="H18" s="151">
        <f>'Rekapitulacija Posebni dio'!F448</f>
        <v>6396.59</v>
      </c>
      <c r="I18" s="484">
        <f t="shared" si="6"/>
        <v>6396.59</v>
      </c>
      <c r="J18" s="484">
        <f>IFERROR(H18/G18*100,H18)</f>
        <v>6396.59</v>
      </c>
    </row>
    <row r="19" spans="1:16382" s="206" customFormat="1" x14ac:dyDescent="0.25">
      <c r="A19" s="178"/>
      <c r="B19" s="144">
        <v>313</v>
      </c>
      <c r="C19" s="178"/>
      <c r="D19" s="178" t="s">
        <v>95</v>
      </c>
      <c r="E19" s="208">
        <f t="shared" ref="E19:H20" si="7">SUM(E20)</f>
        <v>0</v>
      </c>
      <c r="F19" s="208">
        <f t="shared" si="7"/>
        <v>988.29</v>
      </c>
      <c r="G19" s="208">
        <f t="shared" si="7"/>
        <v>988.29</v>
      </c>
      <c r="H19" s="208">
        <f t="shared" si="7"/>
        <v>82480.860000000015</v>
      </c>
      <c r="I19" s="492">
        <f t="shared" si="1"/>
        <v>8345.8154994991364</v>
      </c>
      <c r="J19" s="492">
        <f t="shared" si="0"/>
        <v>8345.8154994991364</v>
      </c>
    </row>
    <row r="20" spans="1:16382" s="206" customFormat="1" x14ac:dyDescent="0.25">
      <c r="A20" s="178"/>
      <c r="B20" s="144">
        <v>3132</v>
      </c>
      <c r="C20" s="178"/>
      <c r="D20" s="178" t="s">
        <v>96</v>
      </c>
      <c r="E20" s="208">
        <f t="shared" si="7"/>
        <v>0</v>
      </c>
      <c r="F20" s="208">
        <f t="shared" si="7"/>
        <v>988.29</v>
      </c>
      <c r="G20" s="208">
        <f t="shared" si="7"/>
        <v>988.29</v>
      </c>
      <c r="H20" s="208">
        <f t="shared" si="7"/>
        <v>82480.860000000015</v>
      </c>
      <c r="I20" s="492">
        <f t="shared" si="1"/>
        <v>8345.8154994991364</v>
      </c>
      <c r="J20" s="492">
        <f t="shared" si="0"/>
        <v>8345.8154994991364</v>
      </c>
    </row>
    <row r="21" spans="1:16382" s="106" customFormat="1" x14ac:dyDescent="0.25">
      <c r="A21" s="204"/>
      <c r="B21" s="148" t="s">
        <v>474</v>
      </c>
      <c r="C21" s="204"/>
      <c r="D21" s="204" t="s">
        <v>96</v>
      </c>
      <c r="E21" s="151">
        <f>'Rekapitulacija Posebni dio'!C533+'Rekapitulacija Posebni dio'!C552</f>
        <v>0</v>
      </c>
      <c r="F21" s="151">
        <f>'Rekapitulacija Posebni dio'!D533+'Rekapitulacija Posebni dio'!D552</f>
        <v>988.29</v>
      </c>
      <c r="G21" s="151">
        <f>'Rekapitulacija Posebni dio'!E533+'Rekapitulacija Posebni dio'!E552</f>
        <v>988.29</v>
      </c>
      <c r="H21" s="151">
        <f>'Rekapitulacija Posebni dio'!F451+'Rekapitulacija Posebni dio'!F533+'Rekapitulacija Posebni dio'!F552</f>
        <v>82480.860000000015</v>
      </c>
      <c r="I21" s="484">
        <f t="shared" si="1"/>
        <v>8345.8154994991364</v>
      </c>
      <c r="J21" s="484">
        <f t="shared" si="0"/>
        <v>8345.8154994991364</v>
      </c>
    </row>
    <row r="22" spans="1:16382" s="106" customFormat="1" x14ac:dyDescent="0.25">
      <c r="A22" s="178"/>
      <c r="B22" s="122">
        <v>32</v>
      </c>
      <c r="C22" s="189"/>
      <c r="D22" s="203" t="s">
        <v>97</v>
      </c>
      <c r="E22" s="125">
        <f>E23+E29+E44+E62+E66</f>
        <v>0</v>
      </c>
      <c r="F22" s="125">
        <f>F23+F29+F44+F62+F66</f>
        <v>474125.01</v>
      </c>
      <c r="G22" s="125">
        <f>G23+G29+G44+G62+G66</f>
        <v>597000</v>
      </c>
      <c r="H22" s="125">
        <f>H23+H29+H44+H62+H66</f>
        <v>65624.099999999991</v>
      </c>
      <c r="I22" s="478">
        <f t="shared" si="1"/>
        <v>13.841096465255015</v>
      </c>
      <c r="J22" s="478">
        <f t="shared" si="0"/>
        <v>10.992311557788943</v>
      </c>
    </row>
    <row r="23" spans="1:16382" s="197" customFormat="1" x14ac:dyDescent="0.25">
      <c r="A23" s="258"/>
      <c r="B23" s="126" t="s">
        <v>210</v>
      </c>
      <c r="C23" s="258"/>
      <c r="D23" s="446" t="s">
        <v>98</v>
      </c>
      <c r="E23" s="129">
        <f>E24+E27</f>
        <v>0</v>
      </c>
      <c r="F23" s="129">
        <f>F24+F27</f>
        <v>4200</v>
      </c>
      <c r="G23" s="129">
        <f>G24+G27</f>
        <v>4200</v>
      </c>
      <c r="H23" s="129">
        <f>H24+H27</f>
        <v>0</v>
      </c>
      <c r="I23" s="479">
        <f t="shared" si="1"/>
        <v>0</v>
      </c>
      <c r="J23" s="479">
        <f t="shared" si="0"/>
        <v>0</v>
      </c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106"/>
      <c r="CT23" s="106"/>
      <c r="CU23" s="106"/>
      <c r="CV23" s="106"/>
      <c r="CW23" s="106"/>
      <c r="CX23" s="106"/>
      <c r="CY23" s="106"/>
      <c r="CZ23" s="106"/>
      <c r="DA23" s="106"/>
      <c r="DB23" s="106"/>
      <c r="DC23" s="106"/>
      <c r="DD23" s="106"/>
      <c r="DE23" s="106"/>
      <c r="DF23" s="106"/>
      <c r="DG23" s="106"/>
      <c r="DH23" s="106"/>
      <c r="DI23" s="106"/>
      <c r="DJ23" s="106"/>
      <c r="DK23" s="106"/>
      <c r="DL23" s="106"/>
      <c r="DM23" s="106"/>
      <c r="DN23" s="106"/>
      <c r="DO23" s="106"/>
      <c r="DP23" s="106"/>
      <c r="DQ23" s="106"/>
      <c r="DR23" s="106"/>
      <c r="DS23" s="106"/>
      <c r="DT23" s="106"/>
      <c r="DU23" s="106"/>
      <c r="DV23" s="106"/>
      <c r="DW23" s="106"/>
      <c r="DX23" s="106"/>
      <c r="DY23" s="106"/>
      <c r="DZ23" s="106"/>
      <c r="EA23" s="106"/>
      <c r="EB23" s="106"/>
      <c r="EC23" s="106"/>
      <c r="ED23" s="106"/>
      <c r="EE23" s="106"/>
      <c r="EF23" s="106"/>
      <c r="EG23" s="106"/>
      <c r="EH23" s="106"/>
      <c r="EI23" s="106"/>
      <c r="EJ23" s="106"/>
      <c r="EK23" s="106"/>
      <c r="EL23" s="106"/>
      <c r="EM23" s="106"/>
      <c r="EN23" s="106"/>
      <c r="EO23" s="106"/>
      <c r="EP23" s="106"/>
      <c r="EQ23" s="106"/>
      <c r="ER23" s="106"/>
      <c r="ES23" s="106"/>
      <c r="ET23" s="106"/>
      <c r="EU23" s="106"/>
      <c r="EV23" s="106"/>
      <c r="EW23" s="106"/>
      <c r="EX23" s="106"/>
      <c r="EY23" s="106"/>
      <c r="EZ23" s="106"/>
      <c r="FA23" s="106"/>
      <c r="FB23" s="106"/>
      <c r="FC23" s="106"/>
      <c r="FD23" s="106"/>
      <c r="FE23" s="106"/>
      <c r="FF23" s="106"/>
      <c r="FG23" s="106"/>
      <c r="FH23" s="106"/>
      <c r="FI23" s="106"/>
      <c r="FJ23" s="106"/>
      <c r="FK23" s="106"/>
      <c r="FL23" s="106"/>
      <c r="FM23" s="106"/>
      <c r="FN23" s="106"/>
      <c r="FO23" s="106"/>
      <c r="FP23" s="106"/>
      <c r="FQ23" s="106"/>
      <c r="FR23" s="106"/>
      <c r="FS23" s="106"/>
      <c r="FT23" s="106"/>
      <c r="FU23" s="106"/>
      <c r="FV23" s="106"/>
      <c r="FW23" s="106"/>
      <c r="FX23" s="106"/>
      <c r="FY23" s="106"/>
      <c r="FZ23" s="106"/>
      <c r="GA23" s="106"/>
      <c r="GB23" s="106"/>
      <c r="GC23" s="106"/>
      <c r="GD23" s="106"/>
      <c r="GE23" s="106"/>
      <c r="GF23" s="106"/>
      <c r="GG23" s="106"/>
      <c r="GH23" s="106"/>
      <c r="GI23" s="106"/>
      <c r="GJ23" s="106"/>
      <c r="GK23" s="106"/>
      <c r="GL23" s="106"/>
      <c r="GM23" s="106"/>
      <c r="GN23" s="106"/>
      <c r="GO23" s="106"/>
      <c r="GP23" s="106"/>
      <c r="GQ23" s="106"/>
      <c r="GR23" s="106"/>
      <c r="GS23" s="106"/>
      <c r="GT23" s="106"/>
      <c r="GU23" s="106"/>
      <c r="GV23" s="106"/>
      <c r="GW23" s="106"/>
      <c r="GX23" s="106"/>
      <c r="GY23" s="106"/>
      <c r="GZ23" s="106"/>
      <c r="HA23" s="106"/>
      <c r="HB23" s="106"/>
      <c r="HC23" s="106"/>
      <c r="HD23" s="106"/>
      <c r="HE23" s="106"/>
      <c r="HF23" s="106"/>
      <c r="HG23" s="106"/>
      <c r="HH23" s="106"/>
      <c r="HI23" s="106"/>
      <c r="HJ23" s="106"/>
      <c r="HK23" s="106"/>
      <c r="HL23" s="106"/>
      <c r="HM23" s="106"/>
      <c r="HN23" s="106"/>
      <c r="HO23" s="106"/>
      <c r="HP23" s="106"/>
      <c r="HQ23" s="106"/>
      <c r="HR23" s="106"/>
      <c r="HS23" s="106"/>
      <c r="HT23" s="106"/>
      <c r="HU23" s="106"/>
      <c r="HV23" s="106"/>
      <c r="HW23" s="106"/>
      <c r="HX23" s="106"/>
      <c r="HY23" s="106"/>
      <c r="HZ23" s="106"/>
      <c r="IA23" s="106"/>
      <c r="IB23" s="106"/>
      <c r="IC23" s="106"/>
      <c r="ID23" s="106"/>
      <c r="IE23" s="106"/>
      <c r="IF23" s="106"/>
      <c r="IG23" s="106"/>
      <c r="IH23" s="106"/>
      <c r="II23" s="106"/>
      <c r="IJ23" s="106"/>
      <c r="IK23" s="106"/>
      <c r="IL23" s="106"/>
      <c r="IM23" s="106"/>
      <c r="IN23" s="106"/>
      <c r="IO23" s="106"/>
      <c r="IP23" s="106"/>
      <c r="IQ23" s="106"/>
      <c r="IR23" s="106"/>
      <c r="IS23" s="106"/>
      <c r="IT23" s="106"/>
      <c r="IU23" s="106"/>
      <c r="IV23" s="106"/>
      <c r="IW23" s="106"/>
      <c r="IX23" s="106"/>
      <c r="IY23" s="106"/>
      <c r="IZ23" s="106"/>
      <c r="JA23" s="106"/>
      <c r="JB23" s="106"/>
      <c r="JC23" s="106"/>
      <c r="JD23" s="106"/>
      <c r="JE23" s="106"/>
      <c r="JF23" s="106"/>
      <c r="JG23" s="106"/>
      <c r="JH23" s="106"/>
      <c r="JI23" s="106"/>
      <c r="JJ23" s="106"/>
      <c r="JK23" s="106"/>
      <c r="JL23" s="106"/>
      <c r="JM23" s="106"/>
      <c r="JN23" s="106"/>
      <c r="JO23" s="106"/>
      <c r="JP23" s="106"/>
      <c r="JQ23" s="106"/>
      <c r="JR23" s="106"/>
      <c r="JS23" s="106"/>
      <c r="JT23" s="106"/>
      <c r="JU23" s="106"/>
      <c r="JV23" s="106"/>
      <c r="JW23" s="106"/>
      <c r="JX23" s="106"/>
      <c r="JY23" s="106"/>
      <c r="JZ23" s="106"/>
      <c r="KA23" s="106"/>
      <c r="KB23" s="106"/>
      <c r="KC23" s="106"/>
      <c r="KD23" s="106"/>
      <c r="KE23" s="106"/>
      <c r="KF23" s="106"/>
      <c r="KG23" s="106"/>
      <c r="KH23" s="106"/>
      <c r="KI23" s="106"/>
      <c r="KJ23" s="106"/>
      <c r="KK23" s="106"/>
      <c r="KL23" s="106"/>
      <c r="KM23" s="106"/>
      <c r="KN23" s="106"/>
      <c r="KO23" s="106"/>
      <c r="KP23" s="106"/>
      <c r="KQ23" s="106"/>
      <c r="KR23" s="106"/>
      <c r="KS23" s="106"/>
      <c r="KT23" s="106"/>
      <c r="KU23" s="106"/>
      <c r="KV23" s="106"/>
      <c r="KW23" s="106"/>
      <c r="KX23" s="106"/>
      <c r="KY23" s="106"/>
      <c r="KZ23" s="106"/>
      <c r="LA23" s="106"/>
      <c r="LB23" s="106"/>
      <c r="LC23" s="106"/>
      <c r="LD23" s="106"/>
      <c r="LE23" s="106"/>
      <c r="LF23" s="106"/>
      <c r="LG23" s="106"/>
      <c r="LH23" s="106"/>
      <c r="LI23" s="106"/>
      <c r="LJ23" s="106"/>
      <c r="LK23" s="106"/>
      <c r="LL23" s="106"/>
      <c r="LM23" s="106"/>
      <c r="LN23" s="106"/>
      <c r="LO23" s="106"/>
      <c r="LP23" s="106"/>
      <c r="LQ23" s="106"/>
      <c r="LR23" s="106"/>
      <c r="LS23" s="106"/>
      <c r="LT23" s="106"/>
      <c r="LU23" s="106"/>
      <c r="LV23" s="106"/>
      <c r="LW23" s="106"/>
      <c r="LX23" s="106"/>
      <c r="LY23" s="106"/>
      <c r="LZ23" s="106"/>
      <c r="MA23" s="106"/>
      <c r="MB23" s="106"/>
      <c r="MC23" s="106"/>
      <c r="MD23" s="106"/>
      <c r="ME23" s="106"/>
      <c r="MF23" s="106"/>
      <c r="MG23" s="106"/>
      <c r="MH23" s="106"/>
      <c r="MI23" s="106"/>
      <c r="MJ23" s="106"/>
      <c r="MK23" s="106"/>
      <c r="ML23" s="106"/>
      <c r="MM23" s="106"/>
      <c r="MN23" s="106"/>
      <c r="MO23" s="106"/>
      <c r="MP23" s="106"/>
      <c r="MQ23" s="106"/>
      <c r="MR23" s="106"/>
      <c r="MS23" s="106"/>
      <c r="MT23" s="106"/>
      <c r="MU23" s="106"/>
      <c r="MV23" s="106"/>
      <c r="MW23" s="106"/>
      <c r="MX23" s="106"/>
      <c r="MY23" s="106"/>
      <c r="MZ23" s="106"/>
      <c r="NA23" s="106"/>
      <c r="NB23" s="106"/>
      <c r="NC23" s="106"/>
      <c r="ND23" s="106"/>
      <c r="NE23" s="106"/>
      <c r="NF23" s="106"/>
      <c r="NG23" s="106"/>
      <c r="NH23" s="106"/>
      <c r="NI23" s="106"/>
      <c r="NJ23" s="106"/>
      <c r="NK23" s="106"/>
      <c r="NL23" s="106"/>
      <c r="NM23" s="106"/>
      <c r="NN23" s="106"/>
      <c r="NO23" s="106"/>
      <c r="NP23" s="106"/>
      <c r="NQ23" s="106"/>
      <c r="NR23" s="106"/>
      <c r="NS23" s="106"/>
      <c r="NT23" s="106"/>
      <c r="NU23" s="106"/>
      <c r="NV23" s="106"/>
      <c r="NW23" s="106"/>
      <c r="NX23" s="106"/>
      <c r="NY23" s="106"/>
      <c r="NZ23" s="106"/>
      <c r="OA23" s="106"/>
      <c r="OB23" s="106"/>
      <c r="OC23" s="106"/>
      <c r="OD23" s="106"/>
      <c r="OE23" s="106"/>
      <c r="OF23" s="106"/>
      <c r="OG23" s="106"/>
      <c r="OH23" s="106"/>
      <c r="OI23" s="106"/>
      <c r="OJ23" s="106"/>
      <c r="OK23" s="106"/>
      <c r="OL23" s="106"/>
      <c r="OM23" s="106"/>
      <c r="ON23" s="106"/>
      <c r="OO23" s="106"/>
      <c r="OP23" s="106"/>
      <c r="OQ23" s="106"/>
      <c r="OR23" s="106"/>
      <c r="OS23" s="106"/>
      <c r="OT23" s="106"/>
      <c r="OU23" s="106"/>
      <c r="OV23" s="106"/>
      <c r="OW23" s="106"/>
      <c r="OX23" s="106"/>
      <c r="OY23" s="106"/>
      <c r="OZ23" s="106"/>
      <c r="PA23" s="106"/>
      <c r="PB23" s="106"/>
      <c r="PC23" s="106"/>
      <c r="PD23" s="106"/>
      <c r="PE23" s="106"/>
      <c r="PF23" s="106"/>
      <c r="PG23" s="106"/>
      <c r="PH23" s="106"/>
      <c r="PI23" s="106"/>
      <c r="PJ23" s="106"/>
      <c r="PK23" s="106"/>
      <c r="PL23" s="106"/>
      <c r="PM23" s="106"/>
      <c r="PN23" s="106"/>
      <c r="PO23" s="106"/>
      <c r="PP23" s="106"/>
      <c r="PQ23" s="106"/>
      <c r="PR23" s="106"/>
      <c r="PS23" s="106"/>
      <c r="PT23" s="106"/>
      <c r="PU23" s="106"/>
      <c r="PV23" s="106"/>
      <c r="PW23" s="106"/>
      <c r="PX23" s="106"/>
      <c r="PY23" s="106"/>
      <c r="PZ23" s="106"/>
      <c r="QA23" s="106"/>
      <c r="QB23" s="106"/>
      <c r="QC23" s="106"/>
      <c r="QD23" s="106"/>
      <c r="QE23" s="106"/>
      <c r="QF23" s="106"/>
      <c r="QG23" s="106"/>
      <c r="QH23" s="106"/>
      <c r="QI23" s="106"/>
      <c r="QJ23" s="106"/>
      <c r="QK23" s="106"/>
      <c r="QL23" s="106"/>
      <c r="QM23" s="106"/>
      <c r="QN23" s="106"/>
      <c r="QO23" s="106"/>
      <c r="QP23" s="106"/>
      <c r="QQ23" s="106"/>
      <c r="QR23" s="106"/>
      <c r="QS23" s="106"/>
      <c r="QT23" s="106"/>
      <c r="QU23" s="106"/>
      <c r="QV23" s="106"/>
      <c r="QW23" s="106"/>
      <c r="QX23" s="106"/>
      <c r="QY23" s="106"/>
      <c r="QZ23" s="106"/>
      <c r="RA23" s="106"/>
      <c r="RB23" s="106"/>
      <c r="RC23" s="106"/>
      <c r="RD23" s="106"/>
      <c r="RE23" s="106"/>
      <c r="RF23" s="106"/>
      <c r="RG23" s="106"/>
      <c r="RH23" s="106"/>
      <c r="RI23" s="106"/>
      <c r="RJ23" s="106"/>
      <c r="RK23" s="106"/>
      <c r="RL23" s="106"/>
      <c r="RM23" s="106"/>
      <c r="RN23" s="106"/>
      <c r="RO23" s="106"/>
      <c r="RP23" s="106"/>
      <c r="RQ23" s="106"/>
      <c r="RR23" s="106"/>
      <c r="RS23" s="106"/>
      <c r="RT23" s="106"/>
      <c r="RU23" s="106"/>
      <c r="RV23" s="106"/>
      <c r="RW23" s="106"/>
      <c r="RX23" s="106"/>
      <c r="RY23" s="106"/>
      <c r="RZ23" s="106"/>
      <c r="SA23" s="106"/>
      <c r="SB23" s="106"/>
      <c r="SC23" s="106"/>
      <c r="SD23" s="106"/>
      <c r="SE23" s="106"/>
      <c r="SF23" s="106"/>
      <c r="SG23" s="106"/>
      <c r="SH23" s="106"/>
      <c r="SI23" s="106"/>
      <c r="SJ23" s="106"/>
      <c r="SK23" s="106"/>
      <c r="SL23" s="106"/>
      <c r="SM23" s="106"/>
      <c r="SN23" s="106"/>
      <c r="SO23" s="106"/>
      <c r="SP23" s="106"/>
      <c r="SQ23" s="106"/>
      <c r="SR23" s="106"/>
      <c r="SS23" s="106"/>
      <c r="ST23" s="106"/>
      <c r="SU23" s="106"/>
      <c r="SV23" s="106"/>
      <c r="SW23" s="106"/>
      <c r="SX23" s="106"/>
      <c r="SY23" s="106"/>
      <c r="SZ23" s="106"/>
      <c r="TA23" s="106"/>
      <c r="TB23" s="106"/>
      <c r="TC23" s="106"/>
      <c r="TD23" s="106"/>
      <c r="TE23" s="106"/>
      <c r="TF23" s="106"/>
      <c r="TG23" s="106"/>
      <c r="TH23" s="106"/>
      <c r="TI23" s="106"/>
      <c r="TJ23" s="106"/>
      <c r="TK23" s="106"/>
      <c r="TL23" s="106"/>
      <c r="TM23" s="106"/>
      <c r="TN23" s="106"/>
      <c r="TO23" s="106"/>
      <c r="TP23" s="106"/>
      <c r="TQ23" s="106"/>
      <c r="TR23" s="106"/>
      <c r="TS23" s="106"/>
      <c r="TT23" s="106"/>
      <c r="TU23" s="106"/>
      <c r="TV23" s="106"/>
      <c r="TW23" s="106"/>
      <c r="TX23" s="106"/>
      <c r="TY23" s="106"/>
      <c r="TZ23" s="106"/>
      <c r="UA23" s="106"/>
      <c r="UB23" s="106"/>
      <c r="UC23" s="106"/>
      <c r="UD23" s="106"/>
      <c r="UE23" s="106"/>
      <c r="UF23" s="106"/>
      <c r="UG23" s="106"/>
      <c r="UH23" s="106"/>
      <c r="UI23" s="106"/>
      <c r="UJ23" s="106"/>
      <c r="UK23" s="106"/>
      <c r="UL23" s="106"/>
      <c r="UM23" s="106"/>
      <c r="UN23" s="106"/>
      <c r="UO23" s="106"/>
      <c r="UP23" s="106"/>
      <c r="UQ23" s="106"/>
      <c r="UR23" s="106"/>
      <c r="US23" s="106"/>
      <c r="UT23" s="106"/>
      <c r="UU23" s="106"/>
      <c r="UV23" s="106"/>
      <c r="UW23" s="106"/>
      <c r="UX23" s="106"/>
      <c r="UY23" s="106"/>
      <c r="UZ23" s="106"/>
      <c r="VA23" s="106"/>
      <c r="VB23" s="106"/>
      <c r="VC23" s="106"/>
      <c r="VD23" s="106"/>
      <c r="VE23" s="106"/>
      <c r="VF23" s="106"/>
      <c r="VG23" s="106"/>
      <c r="VH23" s="106"/>
      <c r="VI23" s="106"/>
      <c r="VJ23" s="106"/>
      <c r="VK23" s="106"/>
      <c r="VL23" s="106"/>
      <c r="VM23" s="106"/>
      <c r="VN23" s="106"/>
      <c r="VO23" s="106"/>
      <c r="VP23" s="106"/>
      <c r="VQ23" s="106"/>
      <c r="VR23" s="106"/>
      <c r="VS23" s="106"/>
      <c r="VT23" s="106"/>
      <c r="VU23" s="106"/>
      <c r="VV23" s="106"/>
      <c r="VW23" s="106"/>
      <c r="VX23" s="106"/>
      <c r="VY23" s="106"/>
      <c r="VZ23" s="106"/>
      <c r="WA23" s="106"/>
      <c r="WB23" s="106"/>
      <c r="WC23" s="106"/>
      <c r="WD23" s="106"/>
      <c r="WE23" s="106"/>
      <c r="WF23" s="106"/>
      <c r="WG23" s="106"/>
      <c r="WH23" s="106"/>
      <c r="WI23" s="106"/>
      <c r="WJ23" s="106"/>
      <c r="WK23" s="106"/>
      <c r="WL23" s="106"/>
      <c r="WM23" s="106"/>
      <c r="WN23" s="106"/>
      <c r="WO23" s="106"/>
      <c r="WP23" s="106"/>
      <c r="WQ23" s="106"/>
      <c r="WR23" s="106"/>
      <c r="WS23" s="106"/>
      <c r="WT23" s="106"/>
      <c r="WU23" s="106"/>
      <c r="WV23" s="106"/>
      <c r="WW23" s="106"/>
      <c r="WX23" s="106"/>
      <c r="WY23" s="106"/>
      <c r="WZ23" s="106"/>
      <c r="XA23" s="106"/>
      <c r="XB23" s="106"/>
      <c r="XC23" s="106"/>
      <c r="XD23" s="106"/>
      <c r="XE23" s="106"/>
      <c r="XF23" s="106"/>
      <c r="XG23" s="106"/>
      <c r="XH23" s="106"/>
      <c r="XI23" s="106"/>
      <c r="XJ23" s="106"/>
      <c r="XK23" s="106"/>
      <c r="XL23" s="106"/>
      <c r="XM23" s="106"/>
      <c r="XN23" s="106"/>
      <c r="XO23" s="106"/>
      <c r="XP23" s="106"/>
      <c r="XQ23" s="106"/>
      <c r="XR23" s="106"/>
      <c r="XS23" s="106"/>
      <c r="XT23" s="106"/>
      <c r="XU23" s="106"/>
      <c r="XV23" s="106"/>
      <c r="XW23" s="106"/>
      <c r="XX23" s="106"/>
      <c r="XY23" s="106"/>
      <c r="XZ23" s="106"/>
      <c r="YA23" s="106"/>
      <c r="YB23" s="106"/>
      <c r="YC23" s="106"/>
      <c r="YD23" s="106"/>
      <c r="YE23" s="106"/>
      <c r="YF23" s="106"/>
      <c r="YG23" s="106"/>
      <c r="YH23" s="106"/>
      <c r="YI23" s="106"/>
      <c r="YJ23" s="106"/>
      <c r="YK23" s="106"/>
      <c r="YL23" s="106"/>
      <c r="YM23" s="106"/>
      <c r="YN23" s="106"/>
      <c r="YO23" s="106"/>
      <c r="YP23" s="106"/>
      <c r="YQ23" s="106"/>
      <c r="YR23" s="106"/>
      <c r="YS23" s="106"/>
      <c r="YT23" s="106"/>
      <c r="YU23" s="106"/>
      <c r="YV23" s="106"/>
      <c r="YW23" s="106"/>
      <c r="YX23" s="106"/>
      <c r="YY23" s="106"/>
      <c r="YZ23" s="106"/>
      <c r="ZA23" s="106"/>
      <c r="ZB23" s="106"/>
      <c r="ZC23" s="106"/>
      <c r="ZD23" s="106"/>
      <c r="ZE23" s="106"/>
      <c r="ZF23" s="106"/>
      <c r="ZG23" s="106"/>
      <c r="ZH23" s="106"/>
      <c r="ZI23" s="106"/>
      <c r="ZJ23" s="106"/>
      <c r="ZK23" s="106"/>
      <c r="ZL23" s="106"/>
      <c r="ZM23" s="106"/>
      <c r="ZN23" s="106"/>
      <c r="ZO23" s="106"/>
      <c r="ZP23" s="106"/>
      <c r="ZQ23" s="106"/>
      <c r="ZR23" s="106"/>
      <c r="ZS23" s="106"/>
      <c r="ZT23" s="106"/>
      <c r="ZU23" s="106"/>
      <c r="ZV23" s="106"/>
      <c r="ZW23" s="106"/>
      <c r="ZX23" s="106"/>
      <c r="ZY23" s="106"/>
      <c r="ZZ23" s="106"/>
      <c r="AAA23" s="106"/>
      <c r="AAB23" s="106"/>
      <c r="AAC23" s="106"/>
      <c r="AAD23" s="106"/>
      <c r="AAE23" s="106"/>
      <c r="AAF23" s="106"/>
      <c r="AAG23" s="106"/>
      <c r="AAH23" s="106"/>
      <c r="AAI23" s="106"/>
      <c r="AAJ23" s="106"/>
      <c r="AAK23" s="106"/>
      <c r="AAL23" s="106"/>
      <c r="AAM23" s="106"/>
      <c r="AAN23" s="106"/>
      <c r="AAO23" s="106"/>
      <c r="AAP23" s="106"/>
      <c r="AAQ23" s="106"/>
      <c r="AAR23" s="106"/>
      <c r="AAS23" s="106"/>
      <c r="AAT23" s="106"/>
      <c r="AAU23" s="106"/>
      <c r="AAV23" s="106"/>
      <c r="AAW23" s="106"/>
      <c r="AAX23" s="106"/>
      <c r="AAY23" s="106"/>
      <c r="AAZ23" s="106"/>
      <c r="ABA23" s="106"/>
      <c r="ABB23" s="106"/>
      <c r="ABC23" s="106"/>
      <c r="ABD23" s="106"/>
      <c r="ABE23" s="106"/>
      <c r="ABF23" s="106"/>
      <c r="ABG23" s="106"/>
      <c r="ABH23" s="106"/>
      <c r="ABI23" s="106"/>
      <c r="ABJ23" s="106"/>
      <c r="ABK23" s="106"/>
      <c r="ABL23" s="106"/>
      <c r="ABM23" s="106"/>
      <c r="ABN23" s="106"/>
      <c r="ABO23" s="106"/>
      <c r="ABP23" s="106"/>
      <c r="ABQ23" s="106"/>
      <c r="ABR23" s="106"/>
      <c r="ABS23" s="106"/>
      <c r="ABT23" s="106"/>
      <c r="ABU23" s="106"/>
      <c r="ABV23" s="106"/>
      <c r="ABW23" s="106"/>
      <c r="ABX23" s="106"/>
      <c r="ABY23" s="106"/>
      <c r="ABZ23" s="106"/>
      <c r="ACA23" s="106"/>
      <c r="ACB23" s="106"/>
      <c r="ACC23" s="106"/>
      <c r="ACD23" s="106"/>
      <c r="ACE23" s="106"/>
      <c r="ACF23" s="106"/>
      <c r="ACG23" s="106"/>
      <c r="ACH23" s="106"/>
      <c r="ACI23" s="106"/>
      <c r="ACJ23" s="106"/>
      <c r="ACK23" s="106"/>
      <c r="ACL23" s="106"/>
      <c r="ACM23" s="106"/>
      <c r="ACN23" s="106"/>
      <c r="ACO23" s="106"/>
      <c r="ACP23" s="106"/>
      <c r="ACQ23" s="106"/>
      <c r="ACR23" s="106"/>
      <c r="ACS23" s="106"/>
      <c r="ACT23" s="106"/>
      <c r="ACU23" s="106"/>
      <c r="ACV23" s="106"/>
      <c r="ACW23" s="106"/>
      <c r="ACX23" s="106"/>
      <c r="ACY23" s="106"/>
      <c r="ACZ23" s="106"/>
      <c r="ADA23" s="106"/>
      <c r="ADB23" s="106"/>
      <c r="ADC23" s="106"/>
      <c r="ADD23" s="106"/>
      <c r="ADE23" s="106"/>
      <c r="ADF23" s="106"/>
      <c r="ADG23" s="106"/>
      <c r="ADH23" s="106"/>
      <c r="ADI23" s="106"/>
      <c r="ADJ23" s="106"/>
      <c r="ADK23" s="106"/>
      <c r="ADL23" s="106"/>
      <c r="ADM23" s="106"/>
      <c r="ADN23" s="106"/>
      <c r="ADO23" s="106"/>
      <c r="ADP23" s="106"/>
      <c r="ADQ23" s="106"/>
      <c r="ADR23" s="106"/>
      <c r="ADS23" s="106"/>
      <c r="ADT23" s="106"/>
      <c r="ADU23" s="106"/>
      <c r="ADV23" s="106"/>
      <c r="ADW23" s="106"/>
      <c r="ADX23" s="106"/>
      <c r="ADY23" s="106"/>
      <c r="ADZ23" s="106"/>
      <c r="AEA23" s="106"/>
      <c r="AEB23" s="106"/>
      <c r="AEC23" s="106"/>
      <c r="AED23" s="106"/>
      <c r="AEE23" s="106"/>
      <c r="AEF23" s="106"/>
      <c r="AEG23" s="106"/>
      <c r="AEH23" s="106"/>
      <c r="AEI23" s="106"/>
      <c r="AEJ23" s="106"/>
      <c r="AEK23" s="106"/>
      <c r="AEL23" s="106"/>
      <c r="AEM23" s="106"/>
      <c r="AEN23" s="106"/>
      <c r="AEO23" s="106"/>
      <c r="AEP23" s="106"/>
      <c r="AEQ23" s="106"/>
      <c r="AER23" s="106"/>
      <c r="AES23" s="106"/>
      <c r="AET23" s="106"/>
      <c r="AEU23" s="106"/>
      <c r="AEV23" s="106"/>
      <c r="AEW23" s="106"/>
      <c r="AEX23" s="106"/>
      <c r="AEY23" s="106"/>
      <c r="AEZ23" s="106"/>
      <c r="AFA23" s="106"/>
      <c r="AFB23" s="106"/>
      <c r="AFC23" s="106"/>
      <c r="AFD23" s="106"/>
      <c r="AFE23" s="106"/>
      <c r="AFF23" s="106"/>
      <c r="AFG23" s="106"/>
      <c r="AFH23" s="106"/>
      <c r="AFI23" s="106"/>
      <c r="AFJ23" s="106"/>
      <c r="AFK23" s="106"/>
      <c r="AFL23" s="106"/>
      <c r="AFM23" s="106"/>
      <c r="AFN23" s="106"/>
      <c r="AFO23" s="106"/>
      <c r="AFP23" s="106"/>
      <c r="AFQ23" s="106"/>
      <c r="AFR23" s="106"/>
      <c r="AFS23" s="106"/>
      <c r="AFT23" s="106"/>
      <c r="AFU23" s="106"/>
      <c r="AFV23" s="106"/>
      <c r="AFW23" s="106"/>
      <c r="AFX23" s="106"/>
      <c r="AFY23" s="106"/>
      <c r="AFZ23" s="106"/>
      <c r="AGA23" s="106"/>
      <c r="AGB23" s="106"/>
      <c r="AGC23" s="106"/>
      <c r="AGD23" s="106"/>
      <c r="AGE23" s="106"/>
      <c r="AGF23" s="106"/>
      <c r="AGG23" s="106"/>
      <c r="AGH23" s="106"/>
      <c r="AGI23" s="106"/>
      <c r="AGJ23" s="106"/>
      <c r="AGK23" s="106"/>
      <c r="AGL23" s="106"/>
      <c r="AGM23" s="106"/>
      <c r="AGN23" s="106"/>
      <c r="AGO23" s="106"/>
      <c r="AGP23" s="106"/>
      <c r="AGQ23" s="106"/>
      <c r="AGR23" s="106"/>
      <c r="AGS23" s="106"/>
      <c r="AGT23" s="106"/>
      <c r="AGU23" s="106"/>
      <c r="AGV23" s="106"/>
      <c r="AGW23" s="106"/>
      <c r="AGX23" s="106"/>
      <c r="AGY23" s="106"/>
      <c r="AGZ23" s="106"/>
      <c r="AHA23" s="106"/>
      <c r="AHB23" s="106"/>
      <c r="AHC23" s="106"/>
      <c r="AHD23" s="106"/>
      <c r="AHE23" s="106"/>
      <c r="AHF23" s="106"/>
      <c r="AHG23" s="106"/>
      <c r="AHH23" s="106"/>
      <c r="AHI23" s="106"/>
      <c r="AHJ23" s="106"/>
      <c r="AHK23" s="106"/>
      <c r="AHL23" s="106"/>
      <c r="AHM23" s="106"/>
      <c r="AHN23" s="106"/>
      <c r="AHO23" s="106"/>
      <c r="AHP23" s="106"/>
      <c r="AHQ23" s="106"/>
      <c r="AHR23" s="106"/>
      <c r="AHS23" s="106"/>
      <c r="AHT23" s="106"/>
      <c r="AHU23" s="106"/>
      <c r="AHV23" s="106"/>
      <c r="AHW23" s="106"/>
      <c r="AHX23" s="106"/>
      <c r="AHY23" s="106"/>
      <c r="AHZ23" s="106"/>
      <c r="AIA23" s="106"/>
      <c r="AIB23" s="106"/>
      <c r="AIC23" s="106"/>
      <c r="AID23" s="106"/>
      <c r="AIE23" s="106"/>
      <c r="AIF23" s="106"/>
      <c r="AIG23" s="106"/>
      <c r="AIH23" s="106"/>
      <c r="AII23" s="106"/>
      <c r="AIJ23" s="106"/>
      <c r="AIK23" s="106"/>
      <c r="AIL23" s="106"/>
      <c r="AIM23" s="106"/>
      <c r="AIN23" s="106"/>
      <c r="AIO23" s="106"/>
      <c r="AIP23" s="106"/>
      <c r="AIQ23" s="106"/>
      <c r="AIR23" s="106"/>
      <c r="AIS23" s="106"/>
      <c r="AIT23" s="106"/>
      <c r="AIU23" s="106"/>
      <c r="AIV23" s="106"/>
      <c r="AIW23" s="106"/>
      <c r="AIX23" s="106"/>
      <c r="AIY23" s="106"/>
      <c r="AIZ23" s="106"/>
      <c r="AJA23" s="106"/>
      <c r="AJB23" s="106"/>
      <c r="AJC23" s="106"/>
      <c r="AJD23" s="106"/>
      <c r="AJE23" s="106"/>
      <c r="AJF23" s="106"/>
      <c r="AJG23" s="106"/>
      <c r="AJH23" s="106"/>
      <c r="AJI23" s="106"/>
      <c r="AJJ23" s="106"/>
      <c r="AJK23" s="106"/>
      <c r="AJL23" s="106"/>
      <c r="AJM23" s="106"/>
      <c r="AJN23" s="106"/>
      <c r="AJO23" s="106"/>
      <c r="AJP23" s="106"/>
      <c r="AJQ23" s="106"/>
      <c r="AJR23" s="106"/>
      <c r="AJS23" s="106"/>
      <c r="AJT23" s="106"/>
      <c r="AJU23" s="106"/>
      <c r="AJV23" s="106"/>
      <c r="AJW23" s="106"/>
      <c r="AJX23" s="106"/>
      <c r="AJY23" s="106"/>
      <c r="AJZ23" s="106"/>
      <c r="AKA23" s="106"/>
      <c r="AKB23" s="106"/>
      <c r="AKC23" s="106"/>
      <c r="AKD23" s="106"/>
      <c r="AKE23" s="106"/>
      <c r="AKF23" s="106"/>
      <c r="AKG23" s="106"/>
      <c r="AKH23" s="106"/>
      <c r="AKI23" s="106"/>
      <c r="AKJ23" s="106"/>
      <c r="AKK23" s="106"/>
      <c r="AKL23" s="106"/>
      <c r="AKM23" s="106"/>
      <c r="AKN23" s="106"/>
      <c r="AKO23" s="106"/>
      <c r="AKP23" s="106"/>
      <c r="AKQ23" s="106"/>
      <c r="AKR23" s="106"/>
      <c r="AKS23" s="106"/>
      <c r="AKT23" s="106"/>
      <c r="AKU23" s="106"/>
      <c r="AKV23" s="106"/>
      <c r="AKW23" s="106"/>
      <c r="AKX23" s="106"/>
      <c r="AKY23" s="106"/>
      <c r="AKZ23" s="106"/>
      <c r="ALA23" s="106"/>
      <c r="ALB23" s="106"/>
      <c r="ALC23" s="106"/>
      <c r="ALD23" s="106"/>
      <c r="ALE23" s="106"/>
      <c r="ALF23" s="106"/>
      <c r="ALG23" s="106"/>
      <c r="ALH23" s="106"/>
      <c r="ALI23" s="106"/>
      <c r="ALJ23" s="106"/>
      <c r="ALK23" s="106"/>
      <c r="ALL23" s="106"/>
      <c r="ALM23" s="106"/>
      <c r="ALN23" s="106"/>
      <c r="ALO23" s="106"/>
      <c r="ALP23" s="106"/>
      <c r="ALQ23" s="106"/>
      <c r="ALR23" s="106"/>
      <c r="ALS23" s="106"/>
      <c r="ALT23" s="106"/>
      <c r="ALU23" s="106"/>
      <c r="ALV23" s="106"/>
      <c r="ALW23" s="106"/>
      <c r="ALX23" s="106"/>
      <c r="ALY23" s="106"/>
      <c r="ALZ23" s="106"/>
      <c r="AMA23" s="106"/>
      <c r="AMB23" s="106"/>
      <c r="AMC23" s="106"/>
      <c r="AMD23" s="106"/>
      <c r="AME23" s="106"/>
      <c r="AMF23" s="106"/>
      <c r="AMG23" s="106"/>
      <c r="AMH23" s="106"/>
      <c r="AMI23" s="106"/>
      <c r="AMJ23" s="106"/>
      <c r="AMK23" s="106"/>
      <c r="AML23" s="106"/>
      <c r="AMM23" s="106"/>
      <c r="AMN23" s="106"/>
      <c r="AMO23" s="106"/>
      <c r="AMP23" s="106"/>
      <c r="AMQ23" s="106"/>
      <c r="AMR23" s="106"/>
      <c r="AMS23" s="106"/>
      <c r="AMT23" s="106"/>
      <c r="AMU23" s="106"/>
      <c r="AMV23" s="106"/>
      <c r="AMW23" s="106"/>
      <c r="AMX23" s="106"/>
      <c r="AMY23" s="106"/>
      <c r="AMZ23" s="106"/>
      <c r="ANA23" s="106"/>
      <c r="ANB23" s="106"/>
      <c r="ANC23" s="106"/>
      <c r="AND23" s="106"/>
      <c r="ANE23" s="106"/>
      <c r="ANF23" s="106"/>
      <c r="ANG23" s="106"/>
      <c r="ANH23" s="106"/>
      <c r="ANI23" s="106"/>
      <c r="ANJ23" s="106"/>
      <c r="ANK23" s="106"/>
      <c r="ANL23" s="106"/>
      <c r="ANM23" s="106"/>
      <c r="ANN23" s="106"/>
      <c r="ANO23" s="106"/>
      <c r="ANP23" s="106"/>
      <c r="ANQ23" s="106"/>
      <c r="ANR23" s="106"/>
      <c r="ANS23" s="106"/>
      <c r="ANT23" s="106"/>
      <c r="ANU23" s="106"/>
      <c r="ANV23" s="106"/>
      <c r="ANW23" s="106"/>
      <c r="ANX23" s="106"/>
      <c r="ANY23" s="106"/>
      <c r="ANZ23" s="106"/>
      <c r="AOA23" s="106"/>
      <c r="AOB23" s="106"/>
      <c r="AOC23" s="106"/>
      <c r="AOD23" s="106"/>
      <c r="AOE23" s="106"/>
      <c r="AOF23" s="106"/>
      <c r="AOG23" s="106"/>
      <c r="AOH23" s="106"/>
      <c r="AOI23" s="106"/>
      <c r="AOJ23" s="106"/>
      <c r="AOK23" s="106"/>
      <c r="AOL23" s="106"/>
      <c r="AOM23" s="106"/>
      <c r="AON23" s="106"/>
      <c r="AOO23" s="106"/>
      <c r="AOP23" s="106"/>
      <c r="AOQ23" s="106"/>
      <c r="AOR23" s="106"/>
      <c r="AOS23" s="106"/>
      <c r="AOT23" s="106"/>
      <c r="AOU23" s="106"/>
      <c r="AOV23" s="106"/>
      <c r="AOW23" s="106"/>
      <c r="AOX23" s="106"/>
      <c r="AOY23" s="106"/>
      <c r="AOZ23" s="106"/>
      <c r="APA23" s="106"/>
      <c r="APB23" s="106"/>
      <c r="APC23" s="106"/>
      <c r="APD23" s="106"/>
      <c r="APE23" s="106"/>
      <c r="APF23" s="106"/>
      <c r="APG23" s="106"/>
      <c r="APH23" s="106"/>
      <c r="API23" s="106"/>
      <c r="APJ23" s="106"/>
      <c r="APK23" s="106"/>
      <c r="APL23" s="106"/>
      <c r="APM23" s="106"/>
      <c r="APN23" s="106"/>
      <c r="APO23" s="106"/>
      <c r="APP23" s="106"/>
      <c r="APQ23" s="106"/>
      <c r="APR23" s="106"/>
      <c r="APS23" s="106"/>
      <c r="APT23" s="106"/>
      <c r="APU23" s="106"/>
      <c r="APV23" s="106"/>
      <c r="APW23" s="106"/>
      <c r="APX23" s="106"/>
      <c r="APY23" s="106"/>
      <c r="APZ23" s="106"/>
      <c r="AQA23" s="106"/>
      <c r="AQB23" s="106"/>
      <c r="AQC23" s="106"/>
      <c r="AQD23" s="106"/>
      <c r="AQE23" s="106"/>
      <c r="AQF23" s="106"/>
      <c r="AQG23" s="106"/>
      <c r="AQH23" s="106"/>
      <c r="AQI23" s="106"/>
      <c r="AQJ23" s="106"/>
      <c r="AQK23" s="106"/>
      <c r="AQL23" s="106"/>
      <c r="AQM23" s="106"/>
      <c r="AQN23" s="106"/>
      <c r="AQO23" s="106"/>
      <c r="AQP23" s="106"/>
      <c r="AQQ23" s="106"/>
      <c r="AQR23" s="106"/>
      <c r="AQS23" s="106"/>
      <c r="AQT23" s="106"/>
      <c r="AQU23" s="106"/>
      <c r="AQV23" s="106"/>
      <c r="AQW23" s="106"/>
      <c r="AQX23" s="106"/>
      <c r="AQY23" s="106"/>
      <c r="AQZ23" s="106"/>
      <c r="ARA23" s="106"/>
      <c r="ARB23" s="106"/>
      <c r="ARC23" s="106"/>
      <c r="ARD23" s="106"/>
      <c r="ARE23" s="106"/>
      <c r="ARF23" s="106"/>
      <c r="ARG23" s="106"/>
      <c r="ARH23" s="106"/>
      <c r="ARI23" s="106"/>
      <c r="ARJ23" s="106"/>
      <c r="ARK23" s="106"/>
      <c r="ARL23" s="106"/>
      <c r="ARM23" s="106"/>
      <c r="ARN23" s="106"/>
      <c r="ARO23" s="106"/>
      <c r="ARP23" s="106"/>
      <c r="ARQ23" s="106"/>
      <c r="ARR23" s="106"/>
      <c r="ARS23" s="106"/>
      <c r="ART23" s="106"/>
      <c r="ARU23" s="106"/>
      <c r="ARV23" s="106"/>
      <c r="ARW23" s="106"/>
      <c r="ARX23" s="106"/>
      <c r="ARY23" s="106"/>
      <c r="ARZ23" s="106"/>
      <c r="ASA23" s="106"/>
      <c r="ASB23" s="106"/>
      <c r="ASC23" s="106"/>
      <c r="ASD23" s="106"/>
      <c r="ASE23" s="106"/>
      <c r="ASF23" s="106"/>
      <c r="ASG23" s="106"/>
      <c r="ASH23" s="106"/>
      <c r="ASI23" s="106"/>
      <c r="ASJ23" s="106"/>
      <c r="ASK23" s="106"/>
      <c r="ASL23" s="106"/>
      <c r="ASM23" s="106"/>
      <c r="ASN23" s="106"/>
      <c r="ASO23" s="106"/>
      <c r="ASP23" s="106"/>
      <c r="ASQ23" s="106"/>
      <c r="ASR23" s="106"/>
      <c r="ASS23" s="106"/>
      <c r="AST23" s="106"/>
      <c r="ASU23" s="106"/>
      <c r="ASV23" s="106"/>
      <c r="ASW23" s="106"/>
      <c r="ASX23" s="106"/>
      <c r="ASY23" s="106"/>
      <c r="ASZ23" s="106"/>
      <c r="ATA23" s="106"/>
      <c r="ATB23" s="106"/>
      <c r="ATC23" s="106"/>
      <c r="ATD23" s="106"/>
      <c r="ATE23" s="106"/>
      <c r="ATF23" s="106"/>
      <c r="ATG23" s="106"/>
      <c r="ATH23" s="106"/>
      <c r="ATI23" s="106"/>
      <c r="ATJ23" s="106"/>
      <c r="ATK23" s="106"/>
      <c r="ATL23" s="106"/>
      <c r="ATM23" s="106"/>
      <c r="ATN23" s="106"/>
      <c r="ATO23" s="106"/>
      <c r="ATP23" s="106"/>
      <c r="ATQ23" s="106"/>
      <c r="ATR23" s="106"/>
      <c r="ATS23" s="106"/>
      <c r="ATT23" s="106"/>
      <c r="ATU23" s="106"/>
      <c r="ATV23" s="106"/>
      <c r="ATW23" s="106"/>
      <c r="ATX23" s="106"/>
      <c r="ATY23" s="106"/>
      <c r="ATZ23" s="106"/>
      <c r="AUA23" s="106"/>
      <c r="AUB23" s="106"/>
      <c r="AUC23" s="106"/>
      <c r="AUD23" s="106"/>
      <c r="AUE23" s="106"/>
      <c r="AUF23" s="106"/>
      <c r="AUG23" s="106"/>
      <c r="AUH23" s="106"/>
      <c r="AUI23" s="106"/>
      <c r="AUJ23" s="106"/>
      <c r="AUK23" s="106"/>
      <c r="AUL23" s="106"/>
      <c r="AUM23" s="106"/>
      <c r="AUN23" s="106"/>
      <c r="AUO23" s="106"/>
      <c r="AUP23" s="106"/>
      <c r="AUQ23" s="106"/>
      <c r="AUR23" s="106"/>
      <c r="AUS23" s="106"/>
      <c r="AUT23" s="106"/>
      <c r="AUU23" s="106"/>
      <c r="AUV23" s="106"/>
      <c r="AUW23" s="106"/>
      <c r="AUX23" s="106"/>
      <c r="AUY23" s="106"/>
      <c r="AUZ23" s="106"/>
      <c r="AVA23" s="106"/>
      <c r="AVB23" s="106"/>
      <c r="AVC23" s="106"/>
      <c r="AVD23" s="106"/>
      <c r="AVE23" s="106"/>
      <c r="AVF23" s="106"/>
      <c r="AVG23" s="106"/>
      <c r="AVH23" s="106"/>
      <c r="AVI23" s="106"/>
      <c r="AVJ23" s="106"/>
      <c r="AVK23" s="106"/>
      <c r="AVL23" s="106"/>
      <c r="AVM23" s="106"/>
      <c r="AVN23" s="106"/>
      <c r="AVO23" s="106"/>
      <c r="AVP23" s="106"/>
      <c r="AVQ23" s="106"/>
      <c r="AVR23" s="106"/>
      <c r="AVS23" s="106"/>
      <c r="AVT23" s="106"/>
      <c r="AVU23" s="106"/>
      <c r="AVV23" s="106"/>
      <c r="AVW23" s="106"/>
      <c r="AVX23" s="106"/>
      <c r="AVY23" s="106"/>
      <c r="AVZ23" s="106"/>
      <c r="AWA23" s="106"/>
      <c r="AWB23" s="106"/>
      <c r="AWC23" s="106"/>
      <c r="AWD23" s="106"/>
      <c r="AWE23" s="106"/>
      <c r="AWF23" s="106"/>
      <c r="AWG23" s="106"/>
      <c r="AWH23" s="106"/>
      <c r="AWI23" s="106"/>
      <c r="AWJ23" s="106"/>
      <c r="AWK23" s="106"/>
      <c r="AWL23" s="106"/>
      <c r="AWM23" s="106"/>
      <c r="AWN23" s="106"/>
      <c r="AWO23" s="106"/>
      <c r="AWP23" s="106"/>
      <c r="AWQ23" s="106"/>
      <c r="AWR23" s="106"/>
      <c r="AWS23" s="106"/>
      <c r="AWT23" s="106"/>
      <c r="AWU23" s="106"/>
      <c r="AWV23" s="106"/>
      <c r="AWW23" s="106"/>
      <c r="AWX23" s="106"/>
      <c r="AWY23" s="106"/>
      <c r="AWZ23" s="106"/>
      <c r="AXA23" s="106"/>
      <c r="AXB23" s="106"/>
      <c r="AXC23" s="106"/>
      <c r="AXD23" s="106"/>
      <c r="AXE23" s="106"/>
      <c r="AXF23" s="106"/>
      <c r="AXG23" s="106"/>
      <c r="AXH23" s="106"/>
      <c r="AXI23" s="106"/>
      <c r="AXJ23" s="106"/>
      <c r="AXK23" s="106"/>
      <c r="AXL23" s="106"/>
      <c r="AXM23" s="106"/>
      <c r="AXN23" s="106"/>
      <c r="AXO23" s="106"/>
      <c r="AXP23" s="106"/>
      <c r="AXQ23" s="106"/>
      <c r="AXR23" s="106"/>
      <c r="AXS23" s="106"/>
      <c r="AXT23" s="106"/>
      <c r="AXU23" s="106"/>
      <c r="AXV23" s="106"/>
      <c r="AXW23" s="106"/>
      <c r="AXX23" s="106"/>
      <c r="AXY23" s="106"/>
      <c r="AXZ23" s="106"/>
      <c r="AYA23" s="106"/>
      <c r="AYB23" s="106"/>
      <c r="AYC23" s="106"/>
      <c r="AYD23" s="106"/>
      <c r="AYE23" s="106"/>
      <c r="AYF23" s="106"/>
      <c r="AYG23" s="106"/>
      <c r="AYH23" s="106"/>
      <c r="AYI23" s="106"/>
      <c r="AYJ23" s="106"/>
      <c r="AYK23" s="106"/>
      <c r="AYL23" s="106"/>
      <c r="AYM23" s="106"/>
      <c r="AYN23" s="106"/>
      <c r="AYO23" s="106"/>
      <c r="AYP23" s="106"/>
      <c r="AYQ23" s="106"/>
      <c r="AYR23" s="106"/>
      <c r="AYS23" s="106"/>
      <c r="AYT23" s="106"/>
      <c r="AYU23" s="106"/>
      <c r="AYV23" s="106"/>
      <c r="AYW23" s="106"/>
      <c r="AYX23" s="106"/>
      <c r="AYY23" s="106"/>
      <c r="AYZ23" s="106"/>
      <c r="AZA23" s="106"/>
      <c r="AZB23" s="106"/>
      <c r="AZC23" s="106"/>
      <c r="AZD23" s="106"/>
      <c r="AZE23" s="106"/>
      <c r="AZF23" s="106"/>
      <c r="AZG23" s="106"/>
      <c r="AZH23" s="106"/>
      <c r="AZI23" s="106"/>
      <c r="AZJ23" s="106"/>
      <c r="AZK23" s="106"/>
      <c r="AZL23" s="106"/>
      <c r="AZM23" s="106"/>
      <c r="AZN23" s="106"/>
      <c r="AZO23" s="106"/>
      <c r="AZP23" s="106"/>
      <c r="AZQ23" s="106"/>
      <c r="AZR23" s="106"/>
      <c r="AZS23" s="106"/>
      <c r="AZT23" s="106"/>
      <c r="AZU23" s="106"/>
      <c r="AZV23" s="106"/>
      <c r="AZW23" s="106"/>
      <c r="AZX23" s="106"/>
      <c r="AZY23" s="106"/>
      <c r="AZZ23" s="106"/>
      <c r="BAA23" s="106"/>
      <c r="BAB23" s="106"/>
      <c r="BAC23" s="106"/>
      <c r="BAD23" s="106"/>
      <c r="BAE23" s="106"/>
      <c r="BAF23" s="106"/>
      <c r="BAG23" s="106"/>
      <c r="BAH23" s="106"/>
      <c r="BAI23" s="106"/>
      <c r="BAJ23" s="106"/>
      <c r="BAK23" s="106"/>
      <c r="BAL23" s="106"/>
      <c r="BAM23" s="106"/>
      <c r="BAN23" s="106"/>
      <c r="BAO23" s="106"/>
      <c r="BAP23" s="106"/>
      <c r="BAQ23" s="106"/>
      <c r="BAR23" s="106"/>
      <c r="BAS23" s="106"/>
      <c r="BAT23" s="106"/>
      <c r="BAU23" s="106"/>
      <c r="BAV23" s="106"/>
      <c r="BAW23" s="106"/>
      <c r="BAX23" s="106"/>
      <c r="BAY23" s="106"/>
      <c r="BAZ23" s="106"/>
      <c r="BBA23" s="106"/>
      <c r="BBB23" s="106"/>
      <c r="BBC23" s="106"/>
      <c r="BBD23" s="106"/>
      <c r="BBE23" s="106"/>
      <c r="BBF23" s="106"/>
      <c r="BBG23" s="106"/>
      <c r="BBH23" s="106"/>
      <c r="BBI23" s="106"/>
      <c r="BBJ23" s="106"/>
      <c r="BBK23" s="106"/>
      <c r="BBL23" s="106"/>
      <c r="BBM23" s="106"/>
      <c r="BBN23" s="106"/>
      <c r="BBO23" s="106"/>
      <c r="BBP23" s="106"/>
      <c r="BBQ23" s="106"/>
      <c r="BBR23" s="106"/>
      <c r="BBS23" s="106"/>
      <c r="BBT23" s="106"/>
      <c r="BBU23" s="106"/>
      <c r="BBV23" s="106"/>
      <c r="BBW23" s="106"/>
      <c r="BBX23" s="106"/>
      <c r="BBY23" s="106"/>
      <c r="BBZ23" s="106"/>
      <c r="BCA23" s="106"/>
      <c r="BCB23" s="106"/>
      <c r="BCC23" s="106"/>
      <c r="BCD23" s="106"/>
      <c r="BCE23" s="106"/>
      <c r="BCF23" s="106"/>
      <c r="BCG23" s="106"/>
      <c r="BCH23" s="106"/>
      <c r="BCI23" s="106"/>
      <c r="BCJ23" s="106"/>
      <c r="BCK23" s="106"/>
      <c r="BCL23" s="106"/>
      <c r="BCM23" s="106"/>
      <c r="BCN23" s="106"/>
      <c r="BCO23" s="106"/>
      <c r="BCP23" s="106"/>
      <c r="BCQ23" s="106"/>
      <c r="BCR23" s="106"/>
      <c r="BCS23" s="106"/>
      <c r="BCT23" s="106"/>
      <c r="BCU23" s="106"/>
      <c r="BCV23" s="106"/>
      <c r="BCW23" s="106"/>
      <c r="BCX23" s="106"/>
      <c r="BCY23" s="106"/>
      <c r="BCZ23" s="106"/>
      <c r="BDA23" s="106"/>
      <c r="BDB23" s="106"/>
      <c r="BDC23" s="106"/>
      <c r="BDD23" s="106"/>
      <c r="BDE23" s="106"/>
      <c r="BDF23" s="106"/>
      <c r="BDG23" s="106"/>
      <c r="BDH23" s="106"/>
      <c r="BDI23" s="106"/>
      <c r="BDJ23" s="106"/>
      <c r="BDK23" s="106"/>
      <c r="BDL23" s="106"/>
      <c r="BDM23" s="106"/>
      <c r="BDN23" s="106"/>
      <c r="BDO23" s="106"/>
      <c r="BDP23" s="106"/>
      <c r="BDQ23" s="106"/>
      <c r="BDR23" s="106"/>
      <c r="BDS23" s="106"/>
      <c r="BDT23" s="106"/>
      <c r="BDU23" s="106"/>
      <c r="BDV23" s="106"/>
      <c r="BDW23" s="106"/>
      <c r="BDX23" s="106"/>
      <c r="BDY23" s="106"/>
      <c r="BDZ23" s="106"/>
      <c r="BEA23" s="106"/>
      <c r="BEB23" s="106"/>
      <c r="BEC23" s="106"/>
      <c r="BED23" s="106"/>
      <c r="BEE23" s="106"/>
      <c r="BEF23" s="106"/>
      <c r="BEG23" s="106"/>
      <c r="BEH23" s="106"/>
      <c r="BEI23" s="106"/>
      <c r="BEJ23" s="106"/>
      <c r="BEK23" s="106"/>
      <c r="BEL23" s="106"/>
      <c r="BEM23" s="106"/>
      <c r="BEN23" s="106"/>
      <c r="BEO23" s="106"/>
      <c r="BEP23" s="106"/>
      <c r="BEQ23" s="106"/>
      <c r="BER23" s="106"/>
      <c r="BES23" s="106"/>
      <c r="BET23" s="106"/>
      <c r="BEU23" s="106"/>
      <c r="BEV23" s="106"/>
      <c r="BEW23" s="106"/>
      <c r="BEX23" s="106"/>
      <c r="BEY23" s="106"/>
      <c r="BEZ23" s="106"/>
      <c r="BFA23" s="106"/>
      <c r="BFB23" s="106"/>
      <c r="BFC23" s="106"/>
      <c r="BFD23" s="106"/>
      <c r="BFE23" s="106"/>
      <c r="BFF23" s="106"/>
      <c r="BFG23" s="106"/>
      <c r="BFH23" s="106"/>
      <c r="BFI23" s="106"/>
      <c r="BFJ23" s="106"/>
      <c r="BFK23" s="106"/>
      <c r="BFL23" s="106"/>
      <c r="BFM23" s="106"/>
      <c r="BFN23" s="106"/>
      <c r="BFO23" s="106"/>
      <c r="BFP23" s="106"/>
      <c r="BFQ23" s="106"/>
      <c r="BFR23" s="106"/>
      <c r="BFS23" s="106"/>
      <c r="BFT23" s="106"/>
      <c r="BFU23" s="106"/>
      <c r="BFV23" s="106"/>
      <c r="BFW23" s="106"/>
      <c r="BFX23" s="106"/>
      <c r="BFY23" s="106"/>
      <c r="BFZ23" s="106"/>
      <c r="BGA23" s="106"/>
      <c r="BGB23" s="106"/>
      <c r="BGC23" s="106"/>
      <c r="BGD23" s="106"/>
      <c r="BGE23" s="106"/>
      <c r="BGF23" s="106"/>
      <c r="BGG23" s="106"/>
      <c r="BGH23" s="106"/>
      <c r="BGI23" s="106"/>
      <c r="BGJ23" s="106"/>
      <c r="BGK23" s="106"/>
      <c r="BGL23" s="106"/>
      <c r="BGM23" s="106"/>
      <c r="BGN23" s="106"/>
      <c r="BGO23" s="106"/>
      <c r="BGP23" s="106"/>
      <c r="BGQ23" s="106"/>
      <c r="BGR23" s="106"/>
      <c r="BGS23" s="106"/>
      <c r="BGT23" s="106"/>
      <c r="BGU23" s="106"/>
      <c r="BGV23" s="106"/>
      <c r="BGW23" s="106"/>
      <c r="BGX23" s="106"/>
      <c r="BGY23" s="106"/>
      <c r="BGZ23" s="106"/>
      <c r="BHA23" s="106"/>
      <c r="BHB23" s="106"/>
      <c r="BHC23" s="106"/>
      <c r="BHD23" s="106"/>
      <c r="BHE23" s="106"/>
      <c r="BHF23" s="106"/>
      <c r="BHG23" s="106"/>
      <c r="BHH23" s="106"/>
      <c r="BHI23" s="106"/>
      <c r="BHJ23" s="106"/>
      <c r="BHK23" s="106"/>
      <c r="BHL23" s="106"/>
      <c r="BHM23" s="106"/>
      <c r="BHN23" s="106"/>
      <c r="BHO23" s="106"/>
      <c r="BHP23" s="106"/>
      <c r="BHQ23" s="106"/>
      <c r="BHR23" s="106"/>
      <c r="BHS23" s="106"/>
      <c r="BHT23" s="106"/>
      <c r="BHU23" s="106"/>
      <c r="BHV23" s="106"/>
      <c r="BHW23" s="106"/>
      <c r="BHX23" s="106"/>
      <c r="BHY23" s="106"/>
      <c r="BHZ23" s="106"/>
      <c r="BIA23" s="106"/>
      <c r="BIB23" s="106"/>
      <c r="BIC23" s="106"/>
      <c r="BID23" s="106"/>
      <c r="BIE23" s="106"/>
      <c r="BIF23" s="106"/>
      <c r="BIG23" s="106"/>
      <c r="BIH23" s="106"/>
      <c r="BII23" s="106"/>
      <c r="BIJ23" s="106"/>
      <c r="BIK23" s="106"/>
      <c r="BIL23" s="106"/>
      <c r="BIM23" s="106"/>
      <c r="BIN23" s="106"/>
      <c r="BIO23" s="106"/>
      <c r="BIP23" s="106"/>
      <c r="BIQ23" s="106"/>
      <c r="BIR23" s="106"/>
      <c r="BIS23" s="106"/>
      <c r="BIT23" s="106"/>
      <c r="BIU23" s="106"/>
      <c r="BIV23" s="106"/>
      <c r="BIW23" s="106"/>
      <c r="BIX23" s="106"/>
      <c r="BIY23" s="106"/>
      <c r="BIZ23" s="106"/>
      <c r="BJA23" s="106"/>
      <c r="BJB23" s="106"/>
      <c r="BJC23" s="106"/>
      <c r="BJD23" s="106"/>
      <c r="BJE23" s="106"/>
      <c r="BJF23" s="106"/>
      <c r="BJG23" s="106"/>
      <c r="BJH23" s="106"/>
      <c r="BJI23" s="106"/>
      <c r="BJJ23" s="106"/>
      <c r="BJK23" s="106"/>
      <c r="BJL23" s="106"/>
      <c r="BJM23" s="106"/>
      <c r="BJN23" s="106"/>
      <c r="BJO23" s="106"/>
      <c r="BJP23" s="106"/>
      <c r="BJQ23" s="106"/>
      <c r="BJR23" s="106"/>
      <c r="BJS23" s="106"/>
      <c r="BJT23" s="106"/>
      <c r="BJU23" s="106"/>
      <c r="BJV23" s="106"/>
      <c r="BJW23" s="106"/>
      <c r="BJX23" s="106"/>
      <c r="BJY23" s="106"/>
      <c r="BJZ23" s="106"/>
      <c r="BKA23" s="106"/>
      <c r="BKB23" s="106"/>
      <c r="BKC23" s="106"/>
      <c r="BKD23" s="106"/>
      <c r="BKE23" s="106"/>
      <c r="BKF23" s="106"/>
      <c r="BKG23" s="106"/>
      <c r="BKH23" s="106"/>
      <c r="BKI23" s="106"/>
      <c r="BKJ23" s="106"/>
      <c r="BKK23" s="106"/>
      <c r="BKL23" s="106"/>
      <c r="BKM23" s="106"/>
      <c r="BKN23" s="106"/>
      <c r="BKO23" s="106"/>
      <c r="BKP23" s="106"/>
      <c r="BKQ23" s="106"/>
      <c r="BKR23" s="106"/>
      <c r="BKS23" s="106"/>
      <c r="BKT23" s="106"/>
      <c r="BKU23" s="106"/>
      <c r="BKV23" s="106"/>
      <c r="BKW23" s="106"/>
      <c r="BKX23" s="106"/>
      <c r="BKY23" s="106"/>
      <c r="BKZ23" s="106"/>
      <c r="BLA23" s="106"/>
      <c r="BLB23" s="106"/>
      <c r="BLC23" s="106"/>
      <c r="BLD23" s="106"/>
      <c r="BLE23" s="106"/>
      <c r="BLF23" s="106"/>
      <c r="BLG23" s="106"/>
      <c r="BLH23" s="106"/>
      <c r="BLI23" s="106"/>
      <c r="BLJ23" s="106"/>
      <c r="BLK23" s="106"/>
      <c r="BLL23" s="106"/>
      <c r="BLM23" s="106"/>
      <c r="BLN23" s="106"/>
      <c r="BLO23" s="106"/>
      <c r="BLP23" s="106"/>
      <c r="BLQ23" s="106"/>
      <c r="BLR23" s="106"/>
      <c r="BLS23" s="106"/>
      <c r="BLT23" s="106"/>
      <c r="BLU23" s="106"/>
      <c r="BLV23" s="106"/>
      <c r="BLW23" s="106"/>
      <c r="BLX23" s="106"/>
      <c r="BLY23" s="106"/>
      <c r="BLZ23" s="106"/>
      <c r="BMA23" s="106"/>
      <c r="BMB23" s="106"/>
      <c r="BMC23" s="106"/>
      <c r="BMD23" s="106"/>
      <c r="BME23" s="106"/>
      <c r="BMF23" s="106"/>
      <c r="BMG23" s="106"/>
      <c r="BMH23" s="106"/>
      <c r="BMI23" s="106"/>
      <c r="BMJ23" s="106"/>
      <c r="BMK23" s="106"/>
      <c r="BML23" s="106"/>
      <c r="BMM23" s="106"/>
      <c r="BMN23" s="106"/>
      <c r="BMO23" s="106"/>
      <c r="BMP23" s="106"/>
      <c r="BMQ23" s="106"/>
      <c r="BMR23" s="106"/>
      <c r="BMS23" s="106"/>
      <c r="BMT23" s="106"/>
      <c r="BMU23" s="106"/>
      <c r="BMV23" s="106"/>
      <c r="BMW23" s="106"/>
      <c r="BMX23" s="106"/>
      <c r="BMY23" s="106"/>
      <c r="BMZ23" s="106"/>
      <c r="BNA23" s="106"/>
      <c r="BNB23" s="106"/>
      <c r="BNC23" s="106"/>
      <c r="BND23" s="106"/>
      <c r="BNE23" s="106"/>
      <c r="BNF23" s="106"/>
      <c r="BNG23" s="106"/>
      <c r="BNH23" s="106"/>
      <c r="BNI23" s="106"/>
      <c r="BNJ23" s="106"/>
      <c r="BNK23" s="106"/>
      <c r="BNL23" s="106"/>
      <c r="BNM23" s="106"/>
      <c r="BNN23" s="106"/>
      <c r="BNO23" s="106"/>
      <c r="BNP23" s="106"/>
      <c r="BNQ23" s="106"/>
      <c r="BNR23" s="106"/>
      <c r="BNS23" s="106"/>
      <c r="BNT23" s="106"/>
      <c r="BNU23" s="106"/>
      <c r="BNV23" s="106"/>
      <c r="BNW23" s="106"/>
      <c r="BNX23" s="106"/>
      <c r="BNY23" s="106"/>
      <c r="BNZ23" s="106"/>
      <c r="BOA23" s="106"/>
      <c r="BOB23" s="106"/>
      <c r="BOC23" s="106"/>
      <c r="BOD23" s="106"/>
      <c r="BOE23" s="106"/>
      <c r="BOF23" s="106"/>
      <c r="BOG23" s="106"/>
      <c r="BOH23" s="106"/>
      <c r="BOI23" s="106"/>
      <c r="BOJ23" s="106"/>
      <c r="BOK23" s="106"/>
      <c r="BOL23" s="106"/>
      <c r="BOM23" s="106"/>
      <c r="BON23" s="106"/>
      <c r="BOO23" s="106"/>
      <c r="BOP23" s="106"/>
      <c r="BOQ23" s="106"/>
      <c r="BOR23" s="106"/>
      <c r="BOS23" s="106"/>
      <c r="BOT23" s="106"/>
      <c r="BOU23" s="106"/>
      <c r="BOV23" s="106"/>
      <c r="BOW23" s="106"/>
      <c r="BOX23" s="106"/>
      <c r="BOY23" s="106"/>
      <c r="BOZ23" s="106"/>
      <c r="BPA23" s="106"/>
      <c r="BPB23" s="106"/>
      <c r="BPC23" s="106"/>
      <c r="BPD23" s="106"/>
      <c r="BPE23" s="106"/>
      <c r="BPF23" s="106"/>
      <c r="BPG23" s="106"/>
      <c r="BPH23" s="106"/>
      <c r="BPI23" s="106"/>
      <c r="BPJ23" s="106"/>
      <c r="BPK23" s="106"/>
      <c r="BPL23" s="106"/>
      <c r="BPM23" s="106"/>
      <c r="BPN23" s="106"/>
      <c r="BPO23" s="106"/>
      <c r="BPP23" s="106"/>
      <c r="BPQ23" s="106"/>
      <c r="BPR23" s="106"/>
      <c r="BPS23" s="106"/>
      <c r="BPT23" s="106"/>
      <c r="BPU23" s="106"/>
      <c r="BPV23" s="106"/>
      <c r="BPW23" s="106"/>
      <c r="BPX23" s="106"/>
      <c r="BPY23" s="106"/>
      <c r="BPZ23" s="106"/>
      <c r="BQA23" s="106"/>
      <c r="BQB23" s="106"/>
      <c r="BQC23" s="106"/>
      <c r="BQD23" s="106"/>
      <c r="BQE23" s="106"/>
      <c r="BQF23" s="106"/>
      <c r="BQG23" s="106"/>
      <c r="BQH23" s="106"/>
      <c r="BQI23" s="106"/>
      <c r="BQJ23" s="106"/>
      <c r="BQK23" s="106"/>
      <c r="BQL23" s="106"/>
      <c r="BQM23" s="106"/>
      <c r="BQN23" s="106"/>
      <c r="BQO23" s="106"/>
      <c r="BQP23" s="106"/>
      <c r="BQQ23" s="106"/>
      <c r="BQR23" s="106"/>
      <c r="BQS23" s="106"/>
      <c r="BQT23" s="106"/>
      <c r="BQU23" s="106"/>
      <c r="BQV23" s="106"/>
      <c r="BQW23" s="106"/>
      <c r="BQX23" s="106"/>
      <c r="BQY23" s="106"/>
      <c r="BQZ23" s="106"/>
      <c r="BRA23" s="106"/>
      <c r="BRB23" s="106"/>
      <c r="BRC23" s="106"/>
      <c r="BRD23" s="106"/>
      <c r="BRE23" s="106"/>
      <c r="BRF23" s="106"/>
      <c r="BRG23" s="106"/>
      <c r="BRH23" s="106"/>
      <c r="BRI23" s="106"/>
      <c r="BRJ23" s="106"/>
      <c r="BRK23" s="106"/>
      <c r="BRL23" s="106"/>
      <c r="BRM23" s="106"/>
      <c r="BRN23" s="106"/>
      <c r="BRO23" s="106"/>
      <c r="BRP23" s="106"/>
      <c r="BRQ23" s="106"/>
      <c r="BRR23" s="106"/>
      <c r="BRS23" s="106"/>
      <c r="BRT23" s="106"/>
      <c r="BRU23" s="106"/>
      <c r="BRV23" s="106"/>
      <c r="BRW23" s="106"/>
      <c r="BRX23" s="106"/>
      <c r="BRY23" s="106"/>
      <c r="BRZ23" s="106"/>
      <c r="BSA23" s="106"/>
      <c r="BSB23" s="106"/>
      <c r="BSC23" s="106"/>
      <c r="BSD23" s="106"/>
      <c r="BSE23" s="106"/>
      <c r="BSF23" s="106"/>
      <c r="BSG23" s="106"/>
      <c r="BSH23" s="106"/>
      <c r="BSI23" s="106"/>
      <c r="BSJ23" s="106"/>
      <c r="BSK23" s="106"/>
      <c r="BSL23" s="106"/>
      <c r="BSM23" s="106"/>
      <c r="BSN23" s="106"/>
      <c r="BSO23" s="106"/>
      <c r="BSP23" s="106"/>
      <c r="BSQ23" s="106"/>
      <c r="BSR23" s="106"/>
      <c r="BSS23" s="106"/>
      <c r="BST23" s="106"/>
      <c r="BSU23" s="106"/>
      <c r="BSV23" s="106"/>
      <c r="BSW23" s="106"/>
      <c r="BSX23" s="106"/>
      <c r="BSY23" s="106"/>
      <c r="BSZ23" s="106"/>
      <c r="BTA23" s="106"/>
      <c r="BTB23" s="106"/>
      <c r="BTC23" s="106"/>
      <c r="BTD23" s="106"/>
      <c r="BTE23" s="106"/>
      <c r="BTF23" s="106"/>
      <c r="BTG23" s="106"/>
      <c r="BTH23" s="106"/>
      <c r="BTI23" s="106"/>
      <c r="BTJ23" s="106"/>
      <c r="BTK23" s="106"/>
      <c r="BTL23" s="106"/>
      <c r="BTM23" s="106"/>
      <c r="BTN23" s="106"/>
      <c r="BTO23" s="106"/>
      <c r="BTP23" s="106"/>
      <c r="BTQ23" s="106"/>
      <c r="BTR23" s="106"/>
      <c r="BTS23" s="106"/>
      <c r="BTT23" s="106"/>
      <c r="BTU23" s="106"/>
      <c r="BTV23" s="106"/>
      <c r="BTW23" s="106"/>
      <c r="BTX23" s="106"/>
      <c r="BTY23" s="106"/>
      <c r="BTZ23" s="106"/>
      <c r="BUA23" s="106"/>
      <c r="BUB23" s="106"/>
      <c r="BUC23" s="106"/>
      <c r="BUD23" s="106"/>
      <c r="BUE23" s="106"/>
      <c r="BUF23" s="106"/>
      <c r="BUG23" s="106"/>
      <c r="BUH23" s="106"/>
      <c r="BUI23" s="106"/>
      <c r="BUJ23" s="106"/>
      <c r="BUK23" s="106"/>
      <c r="BUL23" s="106"/>
      <c r="BUM23" s="106"/>
      <c r="BUN23" s="106"/>
      <c r="BUO23" s="106"/>
      <c r="BUP23" s="106"/>
      <c r="BUQ23" s="106"/>
      <c r="BUR23" s="106"/>
      <c r="BUS23" s="106"/>
      <c r="BUT23" s="106"/>
      <c r="BUU23" s="106"/>
      <c r="BUV23" s="106"/>
      <c r="BUW23" s="106"/>
      <c r="BUX23" s="106"/>
      <c r="BUY23" s="106"/>
      <c r="BUZ23" s="106"/>
      <c r="BVA23" s="106"/>
      <c r="BVB23" s="106"/>
      <c r="BVC23" s="106"/>
      <c r="BVD23" s="106"/>
      <c r="BVE23" s="106"/>
      <c r="BVF23" s="106"/>
      <c r="BVG23" s="106"/>
      <c r="BVH23" s="106"/>
      <c r="BVI23" s="106"/>
      <c r="BVJ23" s="106"/>
      <c r="BVK23" s="106"/>
      <c r="BVL23" s="106"/>
      <c r="BVM23" s="106"/>
      <c r="BVN23" s="106"/>
      <c r="BVO23" s="106"/>
      <c r="BVP23" s="106"/>
      <c r="BVQ23" s="106"/>
      <c r="BVR23" s="106"/>
      <c r="BVS23" s="106"/>
      <c r="BVT23" s="106"/>
      <c r="BVU23" s="106"/>
      <c r="BVV23" s="106"/>
      <c r="BVW23" s="106"/>
      <c r="BVX23" s="106"/>
      <c r="BVY23" s="106"/>
      <c r="BVZ23" s="106"/>
      <c r="BWA23" s="106"/>
      <c r="BWB23" s="106"/>
      <c r="BWC23" s="106"/>
      <c r="BWD23" s="106"/>
      <c r="BWE23" s="106"/>
      <c r="BWF23" s="106"/>
      <c r="BWG23" s="106"/>
      <c r="BWH23" s="106"/>
      <c r="BWI23" s="106"/>
      <c r="BWJ23" s="106"/>
      <c r="BWK23" s="106"/>
      <c r="BWL23" s="106"/>
      <c r="BWM23" s="106"/>
      <c r="BWN23" s="106"/>
      <c r="BWO23" s="106"/>
      <c r="BWP23" s="106"/>
      <c r="BWQ23" s="106"/>
      <c r="BWR23" s="106"/>
      <c r="BWS23" s="106"/>
      <c r="BWT23" s="106"/>
      <c r="BWU23" s="106"/>
      <c r="BWV23" s="106"/>
      <c r="BWW23" s="106"/>
      <c r="BWX23" s="106"/>
      <c r="BWY23" s="106"/>
      <c r="BWZ23" s="106"/>
      <c r="BXA23" s="106"/>
      <c r="BXB23" s="106"/>
      <c r="BXC23" s="106"/>
      <c r="BXD23" s="106"/>
      <c r="BXE23" s="106"/>
      <c r="BXF23" s="106"/>
      <c r="BXG23" s="106"/>
      <c r="BXH23" s="106"/>
      <c r="BXI23" s="106"/>
      <c r="BXJ23" s="106"/>
      <c r="BXK23" s="106"/>
      <c r="BXL23" s="106"/>
      <c r="BXM23" s="106"/>
      <c r="BXN23" s="106"/>
      <c r="BXO23" s="106"/>
      <c r="BXP23" s="106"/>
      <c r="BXQ23" s="106"/>
      <c r="BXR23" s="106"/>
      <c r="BXS23" s="106"/>
      <c r="BXT23" s="106"/>
      <c r="BXU23" s="106"/>
      <c r="BXV23" s="106"/>
      <c r="BXW23" s="106"/>
      <c r="BXX23" s="106"/>
      <c r="BXY23" s="106"/>
      <c r="BXZ23" s="106"/>
      <c r="BYA23" s="106"/>
      <c r="BYB23" s="106"/>
      <c r="BYC23" s="106"/>
      <c r="BYD23" s="106"/>
      <c r="BYE23" s="106"/>
      <c r="BYF23" s="106"/>
      <c r="BYG23" s="106"/>
      <c r="BYH23" s="106"/>
      <c r="BYI23" s="106"/>
      <c r="BYJ23" s="106"/>
      <c r="BYK23" s="106"/>
      <c r="BYL23" s="106"/>
      <c r="BYM23" s="106"/>
      <c r="BYN23" s="106"/>
      <c r="BYO23" s="106"/>
      <c r="BYP23" s="106"/>
      <c r="BYQ23" s="106"/>
      <c r="BYR23" s="106"/>
      <c r="BYS23" s="106"/>
      <c r="BYT23" s="106"/>
      <c r="BYU23" s="106"/>
      <c r="BYV23" s="106"/>
      <c r="BYW23" s="106"/>
      <c r="BYX23" s="106"/>
      <c r="BYY23" s="106"/>
      <c r="BYZ23" s="106"/>
      <c r="BZA23" s="106"/>
      <c r="BZB23" s="106"/>
      <c r="BZC23" s="106"/>
      <c r="BZD23" s="106"/>
      <c r="BZE23" s="106"/>
      <c r="BZF23" s="106"/>
      <c r="BZG23" s="106"/>
      <c r="BZH23" s="106"/>
      <c r="BZI23" s="106"/>
      <c r="BZJ23" s="106"/>
      <c r="BZK23" s="106"/>
      <c r="BZL23" s="106"/>
      <c r="BZM23" s="106"/>
      <c r="BZN23" s="106"/>
      <c r="BZO23" s="106"/>
      <c r="BZP23" s="106"/>
      <c r="BZQ23" s="106"/>
      <c r="BZR23" s="106"/>
      <c r="BZS23" s="106"/>
      <c r="BZT23" s="106"/>
      <c r="BZU23" s="106"/>
      <c r="BZV23" s="106"/>
      <c r="BZW23" s="106"/>
      <c r="BZX23" s="106"/>
      <c r="BZY23" s="106"/>
      <c r="BZZ23" s="106"/>
      <c r="CAA23" s="106"/>
      <c r="CAB23" s="106"/>
      <c r="CAC23" s="106"/>
      <c r="CAD23" s="106"/>
      <c r="CAE23" s="106"/>
      <c r="CAF23" s="106"/>
      <c r="CAG23" s="106"/>
      <c r="CAH23" s="106"/>
      <c r="CAI23" s="106"/>
      <c r="CAJ23" s="106"/>
      <c r="CAK23" s="106"/>
      <c r="CAL23" s="106"/>
      <c r="CAM23" s="106"/>
      <c r="CAN23" s="106"/>
      <c r="CAO23" s="106"/>
      <c r="CAP23" s="106"/>
      <c r="CAQ23" s="106"/>
      <c r="CAR23" s="106"/>
      <c r="CAS23" s="106"/>
      <c r="CAT23" s="106"/>
      <c r="CAU23" s="106"/>
      <c r="CAV23" s="106"/>
      <c r="CAW23" s="106"/>
      <c r="CAX23" s="106"/>
      <c r="CAY23" s="106"/>
      <c r="CAZ23" s="106"/>
      <c r="CBA23" s="106"/>
      <c r="CBB23" s="106"/>
      <c r="CBC23" s="106"/>
      <c r="CBD23" s="106"/>
      <c r="CBE23" s="106"/>
      <c r="CBF23" s="106"/>
      <c r="CBG23" s="106"/>
      <c r="CBH23" s="106"/>
      <c r="CBI23" s="106"/>
      <c r="CBJ23" s="106"/>
      <c r="CBK23" s="106"/>
      <c r="CBL23" s="106"/>
      <c r="CBM23" s="106"/>
      <c r="CBN23" s="106"/>
      <c r="CBO23" s="106"/>
      <c r="CBP23" s="106"/>
      <c r="CBQ23" s="106"/>
      <c r="CBR23" s="106"/>
      <c r="CBS23" s="106"/>
      <c r="CBT23" s="106"/>
      <c r="CBU23" s="106"/>
      <c r="CBV23" s="106"/>
      <c r="CBW23" s="106"/>
      <c r="CBX23" s="106"/>
      <c r="CBY23" s="106"/>
      <c r="CBZ23" s="106"/>
      <c r="CCA23" s="106"/>
      <c r="CCB23" s="106"/>
      <c r="CCC23" s="106"/>
      <c r="CCD23" s="106"/>
      <c r="CCE23" s="106"/>
      <c r="CCF23" s="106"/>
      <c r="CCG23" s="106"/>
      <c r="CCH23" s="106"/>
      <c r="CCI23" s="106"/>
      <c r="CCJ23" s="106"/>
      <c r="CCK23" s="106"/>
      <c r="CCL23" s="106"/>
      <c r="CCM23" s="106"/>
      <c r="CCN23" s="106"/>
      <c r="CCO23" s="106"/>
      <c r="CCP23" s="106"/>
      <c r="CCQ23" s="106"/>
      <c r="CCR23" s="106"/>
      <c r="CCS23" s="106"/>
      <c r="CCT23" s="106"/>
      <c r="CCU23" s="106"/>
      <c r="CCV23" s="106"/>
      <c r="CCW23" s="106"/>
      <c r="CCX23" s="106"/>
      <c r="CCY23" s="106"/>
      <c r="CCZ23" s="106"/>
      <c r="CDA23" s="106"/>
      <c r="CDB23" s="106"/>
      <c r="CDC23" s="106"/>
      <c r="CDD23" s="106"/>
      <c r="CDE23" s="106"/>
      <c r="CDF23" s="106"/>
      <c r="CDG23" s="106"/>
      <c r="CDH23" s="106"/>
      <c r="CDI23" s="106"/>
      <c r="CDJ23" s="106"/>
      <c r="CDK23" s="106"/>
      <c r="CDL23" s="106"/>
      <c r="CDM23" s="106"/>
      <c r="CDN23" s="106"/>
      <c r="CDO23" s="106"/>
      <c r="CDP23" s="106"/>
      <c r="CDQ23" s="106"/>
      <c r="CDR23" s="106"/>
      <c r="CDS23" s="106"/>
      <c r="CDT23" s="106"/>
      <c r="CDU23" s="106"/>
      <c r="CDV23" s="106"/>
      <c r="CDW23" s="106"/>
      <c r="CDX23" s="106"/>
      <c r="CDY23" s="106"/>
      <c r="CDZ23" s="106"/>
      <c r="CEA23" s="106"/>
      <c r="CEB23" s="106"/>
      <c r="CEC23" s="106"/>
      <c r="CED23" s="106"/>
      <c r="CEE23" s="106"/>
      <c r="CEF23" s="106"/>
      <c r="CEG23" s="106"/>
      <c r="CEH23" s="106"/>
      <c r="CEI23" s="106"/>
      <c r="CEJ23" s="106"/>
      <c r="CEK23" s="106"/>
      <c r="CEL23" s="106"/>
      <c r="CEM23" s="106"/>
      <c r="CEN23" s="106"/>
      <c r="CEO23" s="106"/>
      <c r="CEP23" s="106"/>
      <c r="CEQ23" s="106"/>
      <c r="CER23" s="106"/>
      <c r="CES23" s="106"/>
      <c r="CET23" s="106"/>
      <c r="CEU23" s="106"/>
      <c r="CEV23" s="106"/>
      <c r="CEW23" s="106"/>
      <c r="CEX23" s="106"/>
      <c r="CEY23" s="106"/>
      <c r="CEZ23" s="106"/>
      <c r="CFA23" s="106"/>
      <c r="CFB23" s="106"/>
      <c r="CFC23" s="106"/>
      <c r="CFD23" s="106"/>
      <c r="CFE23" s="106"/>
      <c r="CFF23" s="106"/>
      <c r="CFG23" s="106"/>
      <c r="CFH23" s="106"/>
      <c r="CFI23" s="106"/>
      <c r="CFJ23" s="106"/>
      <c r="CFK23" s="106"/>
      <c r="CFL23" s="106"/>
      <c r="CFM23" s="106"/>
      <c r="CFN23" s="106"/>
      <c r="CFO23" s="106"/>
      <c r="CFP23" s="106"/>
      <c r="CFQ23" s="106"/>
      <c r="CFR23" s="106"/>
      <c r="CFS23" s="106"/>
      <c r="CFT23" s="106"/>
      <c r="CFU23" s="106"/>
      <c r="CFV23" s="106"/>
      <c r="CFW23" s="106"/>
      <c r="CFX23" s="106"/>
      <c r="CFY23" s="106"/>
      <c r="CFZ23" s="106"/>
      <c r="CGA23" s="106"/>
      <c r="CGB23" s="106"/>
      <c r="CGC23" s="106"/>
      <c r="CGD23" s="106"/>
      <c r="CGE23" s="106"/>
      <c r="CGF23" s="106"/>
      <c r="CGG23" s="106"/>
      <c r="CGH23" s="106"/>
      <c r="CGI23" s="106"/>
      <c r="CGJ23" s="106"/>
      <c r="CGK23" s="106"/>
      <c r="CGL23" s="106"/>
      <c r="CGM23" s="106"/>
      <c r="CGN23" s="106"/>
      <c r="CGO23" s="106"/>
      <c r="CGP23" s="106"/>
      <c r="CGQ23" s="106"/>
      <c r="CGR23" s="106"/>
      <c r="CGS23" s="106"/>
      <c r="CGT23" s="106"/>
      <c r="CGU23" s="106"/>
      <c r="CGV23" s="106"/>
      <c r="CGW23" s="106"/>
      <c r="CGX23" s="106"/>
      <c r="CGY23" s="106"/>
      <c r="CGZ23" s="106"/>
      <c r="CHA23" s="106"/>
      <c r="CHB23" s="106"/>
      <c r="CHC23" s="106"/>
      <c r="CHD23" s="106"/>
      <c r="CHE23" s="106"/>
      <c r="CHF23" s="106"/>
      <c r="CHG23" s="106"/>
      <c r="CHH23" s="106"/>
      <c r="CHI23" s="106"/>
      <c r="CHJ23" s="106"/>
      <c r="CHK23" s="106"/>
      <c r="CHL23" s="106"/>
      <c r="CHM23" s="106"/>
      <c r="CHN23" s="106"/>
      <c r="CHO23" s="106"/>
      <c r="CHP23" s="106"/>
      <c r="CHQ23" s="106"/>
      <c r="CHR23" s="106"/>
      <c r="CHS23" s="106"/>
      <c r="CHT23" s="106"/>
      <c r="CHU23" s="106"/>
      <c r="CHV23" s="106"/>
      <c r="CHW23" s="106"/>
      <c r="CHX23" s="106"/>
      <c r="CHY23" s="106"/>
      <c r="CHZ23" s="106"/>
      <c r="CIA23" s="106"/>
      <c r="CIB23" s="106"/>
      <c r="CIC23" s="106"/>
      <c r="CID23" s="106"/>
      <c r="CIE23" s="106"/>
      <c r="CIF23" s="106"/>
      <c r="CIG23" s="106"/>
      <c r="CIH23" s="106"/>
      <c r="CII23" s="106"/>
      <c r="CIJ23" s="106"/>
      <c r="CIK23" s="106"/>
      <c r="CIL23" s="106"/>
      <c r="CIM23" s="106"/>
      <c r="CIN23" s="106"/>
      <c r="CIO23" s="106"/>
      <c r="CIP23" s="106"/>
      <c r="CIQ23" s="106"/>
      <c r="CIR23" s="106"/>
      <c r="CIS23" s="106"/>
      <c r="CIT23" s="106"/>
      <c r="CIU23" s="106"/>
      <c r="CIV23" s="106"/>
      <c r="CIW23" s="106"/>
      <c r="CIX23" s="106"/>
      <c r="CIY23" s="106"/>
      <c r="CIZ23" s="106"/>
      <c r="CJA23" s="106"/>
      <c r="CJB23" s="106"/>
      <c r="CJC23" s="106"/>
      <c r="CJD23" s="106"/>
      <c r="CJE23" s="106"/>
      <c r="CJF23" s="106"/>
      <c r="CJG23" s="106"/>
      <c r="CJH23" s="106"/>
      <c r="CJI23" s="106"/>
      <c r="CJJ23" s="106"/>
      <c r="CJK23" s="106"/>
      <c r="CJL23" s="106"/>
      <c r="CJM23" s="106"/>
      <c r="CJN23" s="106"/>
      <c r="CJO23" s="106"/>
      <c r="CJP23" s="106"/>
      <c r="CJQ23" s="106"/>
      <c r="CJR23" s="106"/>
      <c r="CJS23" s="106"/>
      <c r="CJT23" s="106"/>
      <c r="CJU23" s="106"/>
      <c r="CJV23" s="106"/>
      <c r="CJW23" s="106"/>
      <c r="CJX23" s="106"/>
      <c r="CJY23" s="106"/>
      <c r="CJZ23" s="106"/>
      <c r="CKA23" s="106"/>
      <c r="CKB23" s="106"/>
      <c r="CKC23" s="106"/>
      <c r="CKD23" s="106"/>
      <c r="CKE23" s="106"/>
      <c r="CKF23" s="106"/>
      <c r="CKG23" s="106"/>
      <c r="CKH23" s="106"/>
      <c r="CKI23" s="106"/>
      <c r="CKJ23" s="106"/>
      <c r="CKK23" s="106"/>
      <c r="CKL23" s="106"/>
      <c r="CKM23" s="106"/>
      <c r="CKN23" s="106"/>
      <c r="CKO23" s="106"/>
      <c r="CKP23" s="106"/>
      <c r="CKQ23" s="106"/>
      <c r="CKR23" s="106"/>
      <c r="CKS23" s="106"/>
      <c r="CKT23" s="106"/>
      <c r="CKU23" s="106"/>
      <c r="CKV23" s="106"/>
      <c r="CKW23" s="106"/>
      <c r="CKX23" s="106"/>
      <c r="CKY23" s="106"/>
      <c r="CKZ23" s="106"/>
      <c r="CLA23" s="106"/>
      <c r="CLB23" s="106"/>
      <c r="CLC23" s="106"/>
      <c r="CLD23" s="106"/>
      <c r="CLE23" s="106"/>
      <c r="CLF23" s="106"/>
      <c r="CLG23" s="106"/>
      <c r="CLH23" s="106"/>
      <c r="CLI23" s="106"/>
      <c r="CLJ23" s="106"/>
      <c r="CLK23" s="106"/>
      <c r="CLL23" s="106"/>
      <c r="CLM23" s="106"/>
      <c r="CLN23" s="106"/>
      <c r="CLO23" s="106"/>
      <c r="CLP23" s="106"/>
      <c r="CLQ23" s="106"/>
      <c r="CLR23" s="106"/>
      <c r="CLS23" s="106"/>
      <c r="CLT23" s="106"/>
      <c r="CLU23" s="106"/>
      <c r="CLV23" s="106"/>
      <c r="CLW23" s="106"/>
      <c r="CLX23" s="106"/>
      <c r="CLY23" s="106"/>
      <c r="CLZ23" s="106"/>
      <c r="CMA23" s="106"/>
      <c r="CMB23" s="106"/>
      <c r="CMC23" s="106"/>
      <c r="CMD23" s="106"/>
      <c r="CME23" s="106"/>
      <c r="CMF23" s="106"/>
      <c r="CMG23" s="106"/>
      <c r="CMH23" s="106"/>
      <c r="CMI23" s="106"/>
      <c r="CMJ23" s="106"/>
      <c r="CMK23" s="106"/>
      <c r="CML23" s="106"/>
      <c r="CMM23" s="106"/>
      <c r="CMN23" s="106"/>
      <c r="CMO23" s="106"/>
      <c r="CMP23" s="106"/>
      <c r="CMQ23" s="106"/>
      <c r="CMR23" s="106"/>
      <c r="CMS23" s="106"/>
      <c r="CMT23" s="106"/>
      <c r="CMU23" s="106"/>
      <c r="CMV23" s="106"/>
      <c r="CMW23" s="106"/>
      <c r="CMX23" s="106"/>
      <c r="CMY23" s="106"/>
      <c r="CMZ23" s="106"/>
      <c r="CNA23" s="106"/>
      <c r="CNB23" s="106"/>
      <c r="CNC23" s="106"/>
      <c r="CND23" s="106"/>
      <c r="CNE23" s="106"/>
      <c r="CNF23" s="106"/>
      <c r="CNG23" s="106"/>
      <c r="CNH23" s="106"/>
      <c r="CNI23" s="106"/>
      <c r="CNJ23" s="106"/>
      <c r="CNK23" s="106"/>
      <c r="CNL23" s="106"/>
      <c r="CNM23" s="106"/>
      <c r="CNN23" s="106"/>
      <c r="CNO23" s="106"/>
      <c r="CNP23" s="106"/>
      <c r="CNQ23" s="106"/>
      <c r="CNR23" s="106"/>
      <c r="CNS23" s="106"/>
      <c r="CNT23" s="106"/>
      <c r="CNU23" s="106"/>
      <c r="CNV23" s="106"/>
      <c r="CNW23" s="106"/>
      <c r="CNX23" s="106"/>
      <c r="CNY23" s="106"/>
      <c r="CNZ23" s="106"/>
      <c r="COA23" s="106"/>
      <c r="COB23" s="106"/>
      <c r="COC23" s="106"/>
      <c r="COD23" s="106"/>
      <c r="COE23" s="106"/>
      <c r="COF23" s="106"/>
      <c r="COG23" s="106"/>
      <c r="COH23" s="106"/>
      <c r="COI23" s="106"/>
      <c r="COJ23" s="106"/>
      <c r="COK23" s="106"/>
      <c r="COL23" s="106"/>
      <c r="COM23" s="106"/>
      <c r="CON23" s="106"/>
      <c r="COO23" s="106"/>
      <c r="COP23" s="106"/>
      <c r="COQ23" s="106"/>
      <c r="COR23" s="106"/>
      <c r="COS23" s="106"/>
      <c r="COT23" s="106"/>
      <c r="COU23" s="106"/>
      <c r="COV23" s="106"/>
      <c r="COW23" s="106"/>
      <c r="COX23" s="106"/>
      <c r="COY23" s="106"/>
      <c r="COZ23" s="106"/>
      <c r="CPA23" s="106"/>
      <c r="CPB23" s="106"/>
      <c r="CPC23" s="106"/>
      <c r="CPD23" s="106"/>
      <c r="CPE23" s="106"/>
      <c r="CPF23" s="106"/>
      <c r="CPG23" s="106"/>
      <c r="CPH23" s="106"/>
      <c r="CPI23" s="106"/>
      <c r="CPJ23" s="106"/>
      <c r="CPK23" s="106"/>
      <c r="CPL23" s="106"/>
      <c r="CPM23" s="106"/>
      <c r="CPN23" s="106"/>
      <c r="CPO23" s="106"/>
      <c r="CPP23" s="106"/>
      <c r="CPQ23" s="106"/>
      <c r="CPR23" s="106"/>
      <c r="CPS23" s="106"/>
      <c r="CPT23" s="106"/>
      <c r="CPU23" s="106"/>
      <c r="CPV23" s="106"/>
      <c r="CPW23" s="106"/>
      <c r="CPX23" s="106"/>
      <c r="CPY23" s="106"/>
      <c r="CPZ23" s="106"/>
      <c r="CQA23" s="106"/>
      <c r="CQB23" s="106"/>
      <c r="CQC23" s="106"/>
      <c r="CQD23" s="106"/>
      <c r="CQE23" s="106"/>
      <c r="CQF23" s="106"/>
      <c r="CQG23" s="106"/>
      <c r="CQH23" s="106"/>
      <c r="CQI23" s="106"/>
      <c r="CQJ23" s="106"/>
      <c r="CQK23" s="106"/>
      <c r="CQL23" s="106"/>
      <c r="CQM23" s="106"/>
      <c r="CQN23" s="106"/>
      <c r="CQO23" s="106"/>
      <c r="CQP23" s="106"/>
      <c r="CQQ23" s="106"/>
      <c r="CQR23" s="106"/>
      <c r="CQS23" s="106"/>
      <c r="CQT23" s="106"/>
      <c r="CQU23" s="106"/>
      <c r="CQV23" s="106"/>
      <c r="CQW23" s="106"/>
      <c r="CQX23" s="106"/>
      <c r="CQY23" s="106"/>
      <c r="CQZ23" s="106"/>
      <c r="CRA23" s="106"/>
      <c r="CRB23" s="106"/>
      <c r="CRC23" s="106"/>
      <c r="CRD23" s="106"/>
      <c r="CRE23" s="106"/>
      <c r="CRF23" s="106"/>
      <c r="CRG23" s="106"/>
      <c r="CRH23" s="106"/>
      <c r="CRI23" s="106"/>
      <c r="CRJ23" s="106"/>
      <c r="CRK23" s="106"/>
      <c r="CRL23" s="106"/>
      <c r="CRM23" s="106"/>
      <c r="CRN23" s="106"/>
      <c r="CRO23" s="106"/>
      <c r="CRP23" s="106"/>
      <c r="CRQ23" s="106"/>
      <c r="CRR23" s="106"/>
      <c r="CRS23" s="106"/>
      <c r="CRT23" s="106"/>
      <c r="CRU23" s="106"/>
      <c r="CRV23" s="106"/>
      <c r="CRW23" s="106"/>
      <c r="CRX23" s="106"/>
      <c r="CRY23" s="106"/>
      <c r="CRZ23" s="106"/>
      <c r="CSA23" s="106"/>
      <c r="CSB23" s="106"/>
      <c r="CSC23" s="106"/>
      <c r="CSD23" s="106"/>
      <c r="CSE23" s="106"/>
      <c r="CSF23" s="106"/>
      <c r="CSG23" s="106"/>
      <c r="CSH23" s="106"/>
      <c r="CSI23" s="106"/>
      <c r="CSJ23" s="106"/>
      <c r="CSK23" s="106"/>
      <c r="CSL23" s="106"/>
      <c r="CSM23" s="106"/>
      <c r="CSN23" s="106"/>
      <c r="CSO23" s="106"/>
      <c r="CSP23" s="106"/>
      <c r="CSQ23" s="106"/>
      <c r="CSR23" s="106"/>
      <c r="CSS23" s="106"/>
      <c r="CST23" s="106"/>
      <c r="CSU23" s="106"/>
      <c r="CSV23" s="106"/>
      <c r="CSW23" s="106"/>
      <c r="CSX23" s="106"/>
      <c r="CSY23" s="106"/>
      <c r="CSZ23" s="106"/>
      <c r="CTA23" s="106"/>
      <c r="CTB23" s="106"/>
      <c r="CTC23" s="106"/>
      <c r="CTD23" s="106"/>
      <c r="CTE23" s="106"/>
      <c r="CTF23" s="106"/>
      <c r="CTG23" s="106"/>
      <c r="CTH23" s="106"/>
      <c r="CTI23" s="106"/>
      <c r="CTJ23" s="106"/>
      <c r="CTK23" s="106"/>
      <c r="CTL23" s="106"/>
      <c r="CTM23" s="106"/>
      <c r="CTN23" s="106"/>
      <c r="CTO23" s="106"/>
      <c r="CTP23" s="106"/>
      <c r="CTQ23" s="106"/>
      <c r="CTR23" s="106"/>
      <c r="CTS23" s="106"/>
      <c r="CTT23" s="106"/>
      <c r="CTU23" s="106"/>
      <c r="CTV23" s="106"/>
      <c r="CTW23" s="106"/>
      <c r="CTX23" s="106"/>
      <c r="CTY23" s="106"/>
      <c r="CTZ23" s="106"/>
      <c r="CUA23" s="106"/>
      <c r="CUB23" s="106"/>
      <c r="CUC23" s="106"/>
      <c r="CUD23" s="106"/>
      <c r="CUE23" s="106"/>
      <c r="CUF23" s="106"/>
      <c r="CUG23" s="106"/>
      <c r="CUH23" s="106"/>
      <c r="CUI23" s="106"/>
      <c r="CUJ23" s="106"/>
      <c r="CUK23" s="106"/>
      <c r="CUL23" s="106"/>
      <c r="CUM23" s="106"/>
      <c r="CUN23" s="106"/>
      <c r="CUO23" s="106"/>
      <c r="CUP23" s="106"/>
      <c r="CUQ23" s="106"/>
      <c r="CUR23" s="106"/>
      <c r="CUS23" s="106"/>
      <c r="CUT23" s="106"/>
      <c r="CUU23" s="106"/>
      <c r="CUV23" s="106"/>
      <c r="CUW23" s="106"/>
      <c r="CUX23" s="106"/>
      <c r="CUY23" s="106"/>
      <c r="CUZ23" s="106"/>
      <c r="CVA23" s="106"/>
      <c r="CVB23" s="106"/>
      <c r="CVC23" s="106"/>
      <c r="CVD23" s="106"/>
      <c r="CVE23" s="106"/>
      <c r="CVF23" s="106"/>
      <c r="CVG23" s="106"/>
      <c r="CVH23" s="106"/>
      <c r="CVI23" s="106"/>
      <c r="CVJ23" s="106"/>
      <c r="CVK23" s="106"/>
      <c r="CVL23" s="106"/>
      <c r="CVM23" s="106"/>
      <c r="CVN23" s="106"/>
      <c r="CVO23" s="106"/>
      <c r="CVP23" s="106"/>
      <c r="CVQ23" s="106"/>
      <c r="CVR23" s="106"/>
      <c r="CVS23" s="106"/>
      <c r="CVT23" s="106"/>
      <c r="CVU23" s="106"/>
      <c r="CVV23" s="106"/>
      <c r="CVW23" s="106"/>
      <c r="CVX23" s="106"/>
      <c r="CVY23" s="106"/>
      <c r="CVZ23" s="106"/>
      <c r="CWA23" s="106"/>
      <c r="CWB23" s="106"/>
      <c r="CWC23" s="106"/>
      <c r="CWD23" s="106"/>
      <c r="CWE23" s="106"/>
      <c r="CWF23" s="106"/>
      <c r="CWG23" s="106"/>
      <c r="CWH23" s="106"/>
      <c r="CWI23" s="106"/>
      <c r="CWJ23" s="106"/>
      <c r="CWK23" s="106"/>
      <c r="CWL23" s="106"/>
      <c r="CWM23" s="106"/>
      <c r="CWN23" s="106"/>
      <c r="CWO23" s="106"/>
      <c r="CWP23" s="106"/>
      <c r="CWQ23" s="106"/>
      <c r="CWR23" s="106"/>
      <c r="CWS23" s="106"/>
      <c r="CWT23" s="106"/>
      <c r="CWU23" s="106"/>
      <c r="CWV23" s="106"/>
      <c r="CWW23" s="106"/>
      <c r="CWX23" s="106"/>
      <c r="CWY23" s="106"/>
      <c r="CWZ23" s="106"/>
      <c r="CXA23" s="106"/>
      <c r="CXB23" s="106"/>
      <c r="CXC23" s="106"/>
      <c r="CXD23" s="106"/>
      <c r="CXE23" s="106"/>
      <c r="CXF23" s="106"/>
      <c r="CXG23" s="106"/>
      <c r="CXH23" s="106"/>
      <c r="CXI23" s="106"/>
      <c r="CXJ23" s="106"/>
      <c r="CXK23" s="106"/>
      <c r="CXL23" s="106"/>
      <c r="CXM23" s="106"/>
      <c r="CXN23" s="106"/>
      <c r="CXO23" s="106"/>
      <c r="CXP23" s="106"/>
      <c r="CXQ23" s="106"/>
      <c r="CXR23" s="106"/>
      <c r="CXS23" s="106"/>
      <c r="CXT23" s="106"/>
      <c r="CXU23" s="106"/>
      <c r="CXV23" s="106"/>
      <c r="CXW23" s="106"/>
      <c r="CXX23" s="106"/>
      <c r="CXY23" s="106"/>
      <c r="CXZ23" s="106"/>
      <c r="CYA23" s="106"/>
      <c r="CYB23" s="106"/>
      <c r="CYC23" s="106"/>
      <c r="CYD23" s="106"/>
      <c r="CYE23" s="106"/>
      <c r="CYF23" s="106"/>
      <c r="CYG23" s="106"/>
      <c r="CYH23" s="106"/>
      <c r="CYI23" s="106"/>
      <c r="CYJ23" s="106"/>
      <c r="CYK23" s="106"/>
      <c r="CYL23" s="106"/>
      <c r="CYM23" s="106"/>
      <c r="CYN23" s="106"/>
      <c r="CYO23" s="106"/>
      <c r="CYP23" s="106"/>
      <c r="CYQ23" s="106"/>
      <c r="CYR23" s="106"/>
      <c r="CYS23" s="106"/>
      <c r="CYT23" s="106"/>
      <c r="CYU23" s="106"/>
      <c r="CYV23" s="106"/>
      <c r="CYW23" s="106"/>
      <c r="CYX23" s="106"/>
      <c r="CYY23" s="106"/>
      <c r="CYZ23" s="106"/>
      <c r="CZA23" s="106"/>
      <c r="CZB23" s="106"/>
      <c r="CZC23" s="106"/>
      <c r="CZD23" s="106"/>
      <c r="CZE23" s="106"/>
      <c r="CZF23" s="106"/>
      <c r="CZG23" s="106"/>
      <c r="CZH23" s="106"/>
      <c r="CZI23" s="106"/>
      <c r="CZJ23" s="106"/>
      <c r="CZK23" s="106"/>
      <c r="CZL23" s="106"/>
      <c r="CZM23" s="106"/>
      <c r="CZN23" s="106"/>
      <c r="CZO23" s="106"/>
      <c r="CZP23" s="106"/>
      <c r="CZQ23" s="106"/>
      <c r="CZR23" s="106"/>
      <c r="CZS23" s="106"/>
      <c r="CZT23" s="106"/>
      <c r="CZU23" s="106"/>
      <c r="CZV23" s="106"/>
      <c r="CZW23" s="106"/>
      <c r="CZX23" s="106"/>
      <c r="CZY23" s="106"/>
      <c r="CZZ23" s="106"/>
      <c r="DAA23" s="106"/>
      <c r="DAB23" s="106"/>
      <c r="DAC23" s="106"/>
      <c r="DAD23" s="106"/>
      <c r="DAE23" s="106"/>
      <c r="DAF23" s="106"/>
      <c r="DAG23" s="106"/>
      <c r="DAH23" s="106"/>
      <c r="DAI23" s="106"/>
      <c r="DAJ23" s="106"/>
      <c r="DAK23" s="106"/>
      <c r="DAL23" s="106"/>
      <c r="DAM23" s="106"/>
      <c r="DAN23" s="106"/>
      <c r="DAO23" s="106"/>
      <c r="DAP23" s="106"/>
      <c r="DAQ23" s="106"/>
      <c r="DAR23" s="106"/>
      <c r="DAS23" s="106"/>
      <c r="DAT23" s="106"/>
      <c r="DAU23" s="106"/>
      <c r="DAV23" s="106"/>
      <c r="DAW23" s="106"/>
      <c r="DAX23" s="106"/>
      <c r="DAY23" s="106"/>
      <c r="DAZ23" s="106"/>
      <c r="DBA23" s="106"/>
      <c r="DBB23" s="106"/>
      <c r="DBC23" s="106"/>
      <c r="DBD23" s="106"/>
      <c r="DBE23" s="106"/>
      <c r="DBF23" s="106"/>
      <c r="DBG23" s="106"/>
      <c r="DBH23" s="106"/>
      <c r="DBI23" s="106"/>
      <c r="DBJ23" s="106"/>
      <c r="DBK23" s="106"/>
      <c r="DBL23" s="106"/>
      <c r="DBM23" s="106"/>
      <c r="DBN23" s="106"/>
      <c r="DBO23" s="106"/>
      <c r="DBP23" s="106"/>
      <c r="DBQ23" s="106"/>
      <c r="DBR23" s="106"/>
      <c r="DBS23" s="106"/>
      <c r="DBT23" s="106"/>
      <c r="DBU23" s="106"/>
      <c r="DBV23" s="106"/>
      <c r="DBW23" s="106"/>
      <c r="DBX23" s="106"/>
      <c r="DBY23" s="106"/>
      <c r="DBZ23" s="106"/>
      <c r="DCA23" s="106"/>
      <c r="DCB23" s="106"/>
      <c r="DCC23" s="106"/>
      <c r="DCD23" s="106"/>
      <c r="DCE23" s="106"/>
      <c r="DCF23" s="106"/>
      <c r="DCG23" s="106"/>
      <c r="DCH23" s="106"/>
      <c r="DCI23" s="106"/>
      <c r="DCJ23" s="106"/>
      <c r="DCK23" s="106"/>
      <c r="DCL23" s="106"/>
      <c r="DCM23" s="106"/>
      <c r="DCN23" s="106"/>
      <c r="DCO23" s="106"/>
      <c r="DCP23" s="106"/>
      <c r="DCQ23" s="106"/>
      <c r="DCR23" s="106"/>
      <c r="DCS23" s="106"/>
      <c r="DCT23" s="106"/>
      <c r="DCU23" s="106"/>
      <c r="DCV23" s="106"/>
      <c r="DCW23" s="106"/>
      <c r="DCX23" s="106"/>
      <c r="DCY23" s="106"/>
      <c r="DCZ23" s="106"/>
      <c r="DDA23" s="106"/>
      <c r="DDB23" s="106"/>
      <c r="DDC23" s="106"/>
      <c r="DDD23" s="106"/>
      <c r="DDE23" s="106"/>
      <c r="DDF23" s="106"/>
      <c r="DDG23" s="106"/>
      <c r="DDH23" s="106"/>
      <c r="DDI23" s="106"/>
      <c r="DDJ23" s="106"/>
      <c r="DDK23" s="106"/>
      <c r="DDL23" s="106"/>
      <c r="DDM23" s="106"/>
      <c r="DDN23" s="106"/>
      <c r="DDO23" s="106"/>
      <c r="DDP23" s="106"/>
      <c r="DDQ23" s="106"/>
      <c r="DDR23" s="106"/>
      <c r="DDS23" s="106"/>
      <c r="DDT23" s="106"/>
      <c r="DDU23" s="106"/>
      <c r="DDV23" s="106"/>
      <c r="DDW23" s="106"/>
      <c r="DDX23" s="106"/>
      <c r="DDY23" s="106"/>
      <c r="DDZ23" s="106"/>
      <c r="DEA23" s="106"/>
      <c r="DEB23" s="106"/>
      <c r="DEC23" s="106"/>
      <c r="DED23" s="106"/>
      <c r="DEE23" s="106"/>
      <c r="DEF23" s="106"/>
      <c r="DEG23" s="106"/>
      <c r="DEH23" s="106"/>
      <c r="DEI23" s="106"/>
      <c r="DEJ23" s="106"/>
      <c r="DEK23" s="106"/>
      <c r="DEL23" s="106"/>
      <c r="DEM23" s="106"/>
      <c r="DEN23" s="106"/>
      <c r="DEO23" s="106"/>
      <c r="DEP23" s="106"/>
      <c r="DEQ23" s="106"/>
      <c r="DER23" s="106"/>
      <c r="DES23" s="106"/>
      <c r="DET23" s="106"/>
      <c r="DEU23" s="106"/>
      <c r="DEV23" s="106"/>
      <c r="DEW23" s="106"/>
      <c r="DEX23" s="106"/>
      <c r="DEY23" s="106"/>
      <c r="DEZ23" s="106"/>
      <c r="DFA23" s="106"/>
      <c r="DFB23" s="106"/>
      <c r="DFC23" s="106"/>
      <c r="DFD23" s="106"/>
      <c r="DFE23" s="106"/>
      <c r="DFF23" s="106"/>
      <c r="DFG23" s="106"/>
      <c r="DFH23" s="106"/>
      <c r="DFI23" s="106"/>
      <c r="DFJ23" s="106"/>
      <c r="DFK23" s="106"/>
      <c r="DFL23" s="106"/>
      <c r="DFM23" s="106"/>
      <c r="DFN23" s="106"/>
      <c r="DFO23" s="106"/>
      <c r="DFP23" s="106"/>
      <c r="DFQ23" s="106"/>
      <c r="DFR23" s="106"/>
      <c r="DFS23" s="106"/>
      <c r="DFT23" s="106"/>
      <c r="DFU23" s="106"/>
      <c r="DFV23" s="106"/>
      <c r="DFW23" s="106"/>
      <c r="DFX23" s="106"/>
      <c r="DFY23" s="106"/>
      <c r="DFZ23" s="106"/>
      <c r="DGA23" s="106"/>
      <c r="DGB23" s="106"/>
      <c r="DGC23" s="106"/>
      <c r="DGD23" s="106"/>
      <c r="DGE23" s="106"/>
      <c r="DGF23" s="106"/>
      <c r="DGG23" s="106"/>
      <c r="DGH23" s="106"/>
      <c r="DGI23" s="106"/>
      <c r="DGJ23" s="106"/>
      <c r="DGK23" s="106"/>
      <c r="DGL23" s="106"/>
      <c r="DGM23" s="106"/>
      <c r="DGN23" s="106"/>
      <c r="DGO23" s="106"/>
      <c r="DGP23" s="106"/>
      <c r="DGQ23" s="106"/>
      <c r="DGR23" s="106"/>
      <c r="DGS23" s="106"/>
      <c r="DGT23" s="106"/>
      <c r="DGU23" s="106"/>
      <c r="DGV23" s="106"/>
      <c r="DGW23" s="106"/>
      <c r="DGX23" s="106"/>
      <c r="DGY23" s="106"/>
      <c r="DGZ23" s="106"/>
      <c r="DHA23" s="106"/>
      <c r="DHB23" s="106"/>
      <c r="DHC23" s="106"/>
      <c r="DHD23" s="106"/>
      <c r="DHE23" s="106"/>
      <c r="DHF23" s="106"/>
      <c r="DHG23" s="106"/>
      <c r="DHH23" s="106"/>
      <c r="DHI23" s="106"/>
      <c r="DHJ23" s="106"/>
      <c r="DHK23" s="106"/>
      <c r="DHL23" s="106"/>
      <c r="DHM23" s="106"/>
      <c r="DHN23" s="106"/>
      <c r="DHO23" s="106"/>
      <c r="DHP23" s="106"/>
      <c r="DHQ23" s="106"/>
      <c r="DHR23" s="106"/>
      <c r="DHS23" s="106"/>
      <c r="DHT23" s="106"/>
      <c r="DHU23" s="106"/>
      <c r="DHV23" s="106"/>
      <c r="DHW23" s="106"/>
      <c r="DHX23" s="106"/>
      <c r="DHY23" s="106"/>
      <c r="DHZ23" s="106"/>
      <c r="DIA23" s="106"/>
      <c r="DIB23" s="106"/>
      <c r="DIC23" s="106"/>
      <c r="DID23" s="106"/>
      <c r="DIE23" s="106"/>
      <c r="DIF23" s="106"/>
      <c r="DIG23" s="106"/>
      <c r="DIH23" s="106"/>
      <c r="DII23" s="106"/>
      <c r="DIJ23" s="106"/>
      <c r="DIK23" s="106"/>
      <c r="DIL23" s="106"/>
      <c r="DIM23" s="106"/>
      <c r="DIN23" s="106"/>
      <c r="DIO23" s="106"/>
      <c r="DIP23" s="106"/>
      <c r="DIQ23" s="106"/>
      <c r="DIR23" s="106"/>
      <c r="DIS23" s="106"/>
      <c r="DIT23" s="106"/>
      <c r="DIU23" s="106"/>
      <c r="DIV23" s="106"/>
      <c r="DIW23" s="106"/>
      <c r="DIX23" s="106"/>
      <c r="DIY23" s="106"/>
      <c r="DIZ23" s="106"/>
      <c r="DJA23" s="106"/>
      <c r="DJB23" s="106"/>
      <c r="DJC23" s="106"/>
      <c r="DJD23" s="106"/>
      <c r="DJE23" s="106"/>
      <c r="DJF23" s="106"/>
      <c r="DJG23" s="106"/>
      <c r="DJH23" s="106"/>
      <c r="DJI23" s="106"/>
      <c r="DJJ23" s="106"/>
      <c r="DJK23" s="106"/>
      <c r="DJL23" s="106"/>
      <c r="DJM23" s="106"/>
      <c r="DJN23" s="106"/>
      <c r="DJO23" s="106"/>
      <c r="DJP23" s="106"/>
      <c r="DJQ23" s="106"/>
      <c r="DJR23" s="106"/>
      <c r="DJS23" s="106"/>
      <c r="DJT23" s="106"/>
      <c r="DJU23" s="106"/>
      <c r="DJV23" s="106"/>
      <c r="DJW23" s="106"/>
      <c r="DJX23" s="106"/>
      <c r="DJY23" s="106"/>
      <c r="DJZ23" s="106"/>
      <c r="DKA23" s="106"/>
      <c r="DKB23" s="106"/>
      <c r="DKC23" s="106"/>
      <c r="DKD23" s="106"/>
      <c r="DKE23" s="106"/>
      <c r="DKF23" s="106"/>
      <c r="DKG23" s="106"/>
      <c r="DKH23" s="106"/>
      <c r="DKI23" s="106"/>
      <c r="DKJ23" s="106"/>
      <c r="DKK23" s="106"/>
      <c r="DKL23" s="106"/>
      <c r="DKM23" s="106"/>
      <c r="DKN23" s="106"/>
      <c r="DKO23" s="106"/>
      <c r="DKP23" s="106"/>
      <c r="DKQ23" s="106"/>
      <c r="DKR23" s="106"/>
      <c r="DKS23" s="106"/>
      <c r="DKT23" s="106"/>
      <c r="DKU23" s="106"/>
      <c r="DKV23" s="106"/>
      <c r="DKW23" s="106"/>
      <c r="DKX23" s="106"/>
      <c r="DKY23" s="106"/>
      <c r="DKZ23" s="106"/>
      <c r="DLA23" s="106"/>
      <c r="DLB23" s="106"/>
      <c r="DLC23" s="106"/>
      <c r="DLD23" s="106"/>
      <c r="DLE23" s="106"/>
      <c r="DLF23" s="106"/>
      <c r="DLG23" s="106"/>
      <c r="DLH23" s="106"/>
      <c r="DLI23" s="106"/>
      <c r="DLJ23" s="106"/>
      <c r="DLK23" s="106"/>
      <c r="DLL23" s="106"/>
      <c r="DLM23" s="106"/>
      <c r="DLN23" s="106"/>
      <c r="DLO23" s="106"/>
      <c r="DLP23" s="106"/>
      <c r="DLQ23" s="106"/>
      <c r="DLR23" s="106"/>
      <c r="DLS23" s="106"/>
      <c r="DLT23" s="106"/>
      <c r="DLU23" s="106"/>
      <c r="DLV23" s="106"/>
      <c r="DLW23" s="106"/>
      <c r="DLX23" s="106"/>
      <c r="DLY23" s="106"/>
      <c r="DLZ23" s="106"/>
      <c r="DMA23" s="106"/>
      <c r="DMB23" s="106"/>
      <c r="DMC23" s="106"/>
      <c r="DMD23" s="106"/>
      <c r="DME23" s="106"/>
      <c r="DMF23" s="106"/>
      <c r="DMG23" s="106"/>
      <c r="DMH23" s="106"/>
      <c r="DMI23" s="106"/>
      <c r="DMJ23" s="106"/>
      <c r="DMK23" s="106"/>
      <c r="DML23" s="106"/>
      <c r="DMM23" s="106"/>
      <c r="DMN23" s="106"/>
      <c r="DMO23" s="106"/>
      <c r="DMP23" s="106"/>
      <c r="DMQ23" s="106"/>
      <c r="DMR23" s="106"/>
      <c r="DMS23" s="106"/>
      <c r="DMT23" s="106"/>
      <c r="DMU23" s="106"/>
      <c r="DMV23" s="106"/>
      <c r="DMW23" s="106"/>
      <c r="DMX23" s="106"/>
      <c r="DMY23" s="106"/>
      <c r="DMZ23" s="106"/>
      <c r="DNA23" s="106"/>
      <c r="DNB23" s="106"/>
      <c r="DNC23" s="106"/>
      <c r="DND23" s="106"/>
      <c r="DNE23" s="106"/>
      <c r="DNF23" s="106"/>
      <c r="DNG23" s="106"/>
      <c r="DNH23" s="106"/>
      <c r="DNI23" s="106"/>
      <c r="DNJ23" s="106"/>
      <c r="DNK23" s="106"/>
      <c r="DNL23" s="106"/>
      <c r="DNM23" s="106"/>
      <c r="DNN23" s="106"/>
      <c r="DNO23" s="106"/>
      <c r="DNP23" s="106"/>
      <c r="DNQ23" s="106"/>
      <c r="DNR23" s="106"/>
      <c r="DNS23" s="106"/>
      <c r="DNT23" s="106"/>
      <c r="DNU23" s="106"/>
      <c r="DNV23" s="106"/>
      <c r="DNW23" s="106"/>
      <c r="DNX23" s="106"/>
      <c r="DNY23" s="106"/>
      <c r="DNZ23" s="106"/>
      <c r="DOA23" s="106"/>
      <c r="DOB23" s="106"/>
      <c r="DOC23" s="106"/>
      <c r="DOD23" s="106"/>
      <c r="DOE23" s="106"/>
      <c r="DOF23" s="106"/>
      <c r="DOG23" s="106"/>
      <c r="DOH23" s="106"/>
      <c r="DOI23" s="106"/>
      <c r="DOJ23" s="106"/>
      <c r="DOK23" s="106"/>
      <c r="DOL23" s="106"/>
      <c r="DOM23" s="106"/>
      <c r="DON23" s="106"/>
      <c r="DOO23" s="106"/>
      <c r="DOP23" s="106"/>
      <c r="DOQ23" s="106"/>
      <c r="DOR23" s="106"/>
      <c r="DOS23" s="106"/>
      <c r="DOT23" s="106"/>
      <c r="DOU23" s="106"/>
      <c r="DOV23" s="106"/>
      <c r="DOW23" s="106"/>
      <c r="DOX23" s="106"/>
      <c r="DOY23" s="106"/>
      <c r="DOZ23" s="106"/>
      <c r="DPA23" s="106"/>
      <c r="DPB23" s="106"/>
      <c r="DPC23" s="106"/>
      <c r="DPD23" s="106"/>
      <c r="DPE23" s="106"/>
      <c r="DPF23" s="106"/>
      <c r="DPG23" s="106"/>
      <c r="DPH23" s="106"/>
      <c r="DPI23" s="106"/>
      <c r="DPJ23" s="106"/>
      <c r="DPK23" s="106"/>
      <c r="DPL23" s="106"/>
      <c r="DPM23" s="106"/>
      <c r="DPN23" s="106"/>
      <c r="DPO23" s="106"/>
      <c r="DPP23" s="106"/>
      <c r="DPQ23" s="106"/>
      <c r="DPR23" s="106"/>
      <c r="DPS23" s="106"/>
      <c r="DPT23" s="106"/>
      <c r="DPU23" s="106"/>
      <c r="DPV23" s="106"/>
      <c r="DPW23" s="106"/>
      <c r="DPX23" s="106"/>
      <c r="DPY23" s="106"/>
      <c r="DPZ23" s="106"/>
      <c r="DQA23" s="106"/>
      <c r="DQB23" s="106"/>
      <c r="DQC23" s="106"/>
      <c r="DQD23" s="106"/>
      <c r="DQE23" s="106"/>
      <c r="DQF23" s="106"/>
      <c r="DQG23" s="106"/>
      <c r="DQH23" s="106"/>
      <c r="DQI23" s="106"/>
      <c r="DQJ23" s="106"/>
      <c r="DQK23" s="106"/>
      <c r="DQL23" s="106"/>
      <c r="DQM23" s="106"/>
      <c r="DQN23" s="106"/>
      <c r="DQO23" s="106"/>
      <c r="DQP23" s="106"/>
      <c r="DQQ23" s="106"/>
      <c r="DQR23" s="106"/>
      <c r="DQS23" s="106"/>
      <c r="DQT23" s="106"/>
      <c r="DQU23" s="106"/>
      <c r="DQV23" s="106"/>
      <c r="DQW23" s="106"/>
      <c r="DQX23" s="106"/>
      <c r="DQY23" s="106"/>
      <c r="DQZ23" s="106"/>
      <c r="DRA23" s="106"/>
      <c r="DRB23" s="106"/>
      <c r="DRC23" s="106"/>
      <c r="DRD23" s="106"/>
      <c r="DRE23" s="106"/>
      <c r="DRF23" s="106"/>
      <c r="DRG23" s="106"/>
      <c r="DRH23" s="106"/>
      <c r="DRI23" s="106"/>
      <c r="DRJ23" s="106"/>
      <c r="DRK23" s="106"/>
      <c r="DRL23" s="106"/>
      <c r="DRM23" s="106"/>
      <c r="DRN23" s="106"/>
      <c r="DRO23" s="106"/>
      <c r="DRP23" s="106"/>
      <c r="DRQ23" s="106"/>
      <c r="DRR23" s="106"/>
      <c r="DRS23" s="106"/>
      <c r="DRT23" s="106"/>
      <c r="DRU23" s="106"/>
      <c r="DRV23" s="106"/>
      <c r="DRW23" s="106"/>
      <c r="DRX23" s="106"/>
      <c r="DRY23" s="106"/>
      <c r="DRZ23" s="106"/>
      <c r="DSA23" s="106"/>
      <c r="DSB23" s="106"/>
      <c r="DSC23" s="106"/>
      <c r="DSD23" s="106"/>
      <c r="DSE23" s="106"/>
      <c r="DSF23" s="106"/>
      <c r="DSG23" s="106"/>
      <c r="DSH23" s="106"/>
      <c r="DSI23" s="106"/>
      <c r="DSJ23" s="106"/>
      <c r="DSK23" s="106"/>
      <c r="DSL23" s="106"/>
      <c r="DSM23" s="106"/>
      <c r="DSN23" s="106"/>
      <c r="DSO23" s="106"/>
      <c r="DSP23" s="106"/>
      <c r="DSQ23" s="106"/>
      <c r="DSR23" s="106"/>
      <c r="DSS23" s="106"/>
      <c r="DST23" s="106"/>
      <c r="DSU23" s="106"/>
      <c r="DSV23" s="106"/>
      <c r="DSW23" s="106"/>
      <c r="DSX23" s="106"/>
      <c r="DSY23" s="106"/>
      <c r="DSZ23" s="106"/>
      <c r="DTA23" s="106"/>
      <c r="DTB23" s="106"/>
      <c r="DTC23" s="106"/>
      <c r="DTD23" s="106"/>
      <c r="DTE23" s="106"/>
      <c r="DTF23" s="106"/>
      <c r="DTG23" s="106"/>
      <c r="DTH23" s="106"/>
      <c r="DTI23" s="106"/>
      <c r="DTJ23" s="106"/>
      <c r="DTK23" s="106"/>
      <c r="DTL23" s="106"/>
      <c r="DTM23" s="106"/>
      <c r="DTN23" s="106"/>
      <c r="DTO23" s="106"/>
      <c r="DTP23" s="106"/>
      <c r="DTQ23" s="106"/>
      <c r="DTR23" s="106"/>
      <c r="DTS23" s="106"/>
      <c r="DTT23" s="106"/>
      <c r="DTU23" s="106"/>
      <c r="DTV23" s="106"/>
      <c r="DTW23" s="106"/>
      <c r="DTX23" s="106"/>
      <c r="DTY23" s="106"/>
      <c r="DTZ23" s="106"/>
      <c r="DUA23" s="106"/>
      <c r="DUB23" s="106"/>
      <c r="DUC23" s="106"/>
      <c r="DUD23" s="106"/>
      <c r="DUE23" s="106"/>
      <c r="DUF23" s="106"/>
      <c r="DUG23" s="106"/>
      <c r="DUH23" s="106"/>
      <c r="DUI23" s="106"/>
      <c r="DUJ23" s="106"/>
      <c r="DUK23" s="106"/>
      <c r="DUL23" s="106"/>
      <c r="DUM23" s="106"/>
      <c r="DUN23" s="106"/>
      <c r="DUO23" s="106"/>
      <c r="DUP23" s="106"/>
      <c r="DUQ23" s="106"/>
      <c r="DUR23" s="106"/>
      <c r="DUS23" s="106"/>
      <c r="DUT23" s="106"/>
      <c r="DUU23" s="106"/>
      <c r="DUV23" s="106"/>
      <c r="DUW23" s="106"/>
      <c r="DUX23" s="106"/>
      <c r="DUY23" s="106"/>
      <c r="DUZ23" s="106"/>
      <c r="DVA23" s="106"/>
      <c r="DVB23" s="106"/>
      <c r="DVC23" s="106"/>
      <c r="DVD23" s="106"/>
      <c r="DVE23" s="106"/>
      <c r="DVF23" s="106"/>
      <c r="DVG23" s="106"/>
      <c r="DVH23" s="106"/>
      <c r="DVI23" s="106"/>
      <c r="DVJ23" s="106"/>
      <c r="DVK23" s="106"/>
      <c r="DVL23" s="106"/>
      <c r="DVM23" s="106"/>
      <c r="DVN23" s="106"/>
      <c r="DVO23" s="106"/>
      <c r="DVP23" s="106"/>
      <c r="DVQ23" s="106"/>
      <c r="DVR23" s="106"/>
      <c r="DVS23" s="106"/>
      <c r="DVT23" s="106"/>
      <c r="DVU23" s="106"/>
      <c r="DVV23" s="106"/>
      <c r="DVW23" s="106"/>
      <c r="DVX23" s="106"/>
      <c r="DVY23" s="106"/>
      <c r="DVZ23" s="106"/>
      <c r="DWA23" s="106"/>
      <c r="DWB23" s="106"/>
      <c r="DWC23" s="106"/>
      <c r="DWD23" s="106"/>
      <c r="DWE23" s="106"/>
      <c r="DWF23" s="106"/>
      <c r="DWG23" s="106"/>
      <c r="DWH23" s="106"/>
      <c r="DWI23" s="106"/>
      <c r="DWJ23" s="106"/>
      <c r="DWK23" s="106"/>
      <c r="DWL23" s="106"/>
      <c r="DWM23" s="106"/>
      <c r="DWN23" s="106"/>
      <c r="DWO23" s="106"/>
      <c r="DWP23" s="106"/>
      <c r="DWQ23" s="106"/>
      <c r="DWR23" s="106"/>
      <c r="DWS23" s="106"/>
      <c r="DWT23" s="106"/>
      <c r="DWU23" s="106"/>
      <c r="DWV23" s="106"/>
      <c r="DWW23" s="106"/>
      <c r="DWX23" s="106"/>
      <c r="DWY23" s="106"/>
      <c r="DWZ23" s="106"/>
      <c r="DXA23" s="106"/>
      <c r="DXB23" s="106"/>
      <c r="DXC23" s="106"/>
      <c r="DXD23" s="106"/>
      <c r="DXE23" s="106"/>
      <c r="DXF23" s="106"/>
      <c r="DXG23" s="106"/>
      <c r="DXH23" s="106"/>
      <c r="DXI23" s="106"/>
      <c r="DXJ23" s="106"/>
      <c r="DXK23" s="106"/>
      <c r="DXL23" s="106"/>
      <c r="DXM23" s="106"/>
      <c r="DXN23" s="106"/>
      <c r="DXO23" s="106"/>
      <c r="DXP23" s="106"/>
      <c r="DXQ23" s="106"/>
      <c r="DXR23" s="106"/>
      <c r="DXS23" s="106"/>
      <c r="DXT23" s="106"/>
      <c r="DXU23" s="106"/>
      <c r="DXV23" s="106"/>
      <c r="DXW23" s="106"/>
      <c r="DXX23" s="106"/>
      <c r="DXY23" s="106"/>
      <c r="DXZ23" s="106"/>
      <c r="DYA23" s="106"/>
      <c r="DYB23" s="106"/>
      <c r="DYC23" s="106"/>
      <c r="DYD23" s="106"/>
      <c r="DYE23" s="106"/>
      <c r="DYF23" s="106"/>
      <c r="DYG23" s="106"/>
      <c r="DYH23" s="106"/>
      <c r="DYI23" s="106"/>
      <c r="DYJ23" s="106"/>
      <c r="DYK23" s="106"/>
      <c r="DYL23" s="106"/>
      <c r="DYM23" s="106"/>
      <c r="DYN23" s="106"/>
      <c r="DYO23" s="106"/>
      <c r="DYP23" s="106"/>
      <c r="DYQ23" s="106"/>
      <c r="DYR23" s="106"/>
      <c r="DYS23" s="106"/>
      <c r="DYT23" s="106"/>
      <c r="DYU23" s="106"/>
      <c r="DYV23" s="106"/>
      <c r="DYW23" s="106"/>
      <c r="DYX23" s="106"/>
      <c r="DYY23" s="106"/>
      <c r="DYZ23" s="106"/>
      <c r="DZA23" s="106"/>
      <c r="DZB23" s="106"/>
      <c r="DZC23" s="106"/>
      <c r="DZD23" s="106"/>
      <c r="DZE23" s="106"/>
      <c r="DZF23" s="106"/>
      <c r="DZG23" s="106"/>
      <c r="DZH23" s="106"/>
      <c r="DZI23" s="106"/>
      <c r="DZJ23" s="106"/>
      <c r="DZK23" s="106"/>
      <c r="DZL23" s="106"/>
      <c r="DZM23" s="106"/>
      <c r="DZN23" s="106"/>
      <c r="DZO23" s="106"/>
      <c r="DZP23" s="106"/>
      <c r="DZQ23" s="106"/>
      <c r="DZR23" s="106"/>
      <c r="DZS23" s="106"/>
      <c r="DZT23" s="106"/>
      <c r="DZU23" s="106"/>
      <c r="DZV23" s="106"/>
      <c r="DZW23" s="106"/>
      <c r="DZX23" s="106"/>
      <c r="DZY23" s="106"/>
      <c r="DZZ23" s="106"/>
      <c r="EAA23" s="106"/>
      <c r="EAB23" s="106"/>
      <c r="EAC23" s="106"/>
      <c r="EAD23" s="106"/>
      <c r="EAE23" s="106"/>
      <c r="EAF23" s="106"/>
      <c r="EAG23" s="106"/>
      <c r="EAH23" s="106"/>
      <c r="EAI23" s="106"/>
      <c r="EAJ23" s="106"/>
      <c r="EAK23" s="106"/>
      <c r="EAL23" s="106"/>
      <c r="EAM23" s="106"/>
      <c r="EAN23" s="106"/>
      <c r="EAO23" s="106"/>
      <c r="EAP23" s="106"/>
      <c r="EAQ23" s="106"/>
      <c r="EAR23" s="106"/>
      <c r="EAS23" s="106"/>
      <c r="EAT23" s="106"/>
      <c r="EAU23" s="106"/>
      <c r="EAV23" s="106"/>
      <c r="EAW23" s="106"/>
      <c r="EAX23" s="106"/>
      <c r="EAY23" s="106"/>
      <c r="EAZ23" s="106"/>
      <c r="EBA23" s="106"/>
      <c r="EBB23" s="106"/>
      <c r="EBC23" s="106"/>
      <c r="EBD23" s="106"/>
      <c r="EBE23" s="106"/>
      <c r="EBF23" s="106"/>
      <c r="EBG23" s="106"/>
      <c r="EBH23" s="106"/>
      <c r="EBI23" s="106"/>
      <c r="EBJ23" s="106"/>
      <c r="EBK23" s="106"/>
      <c r="EBL23" s="106"/>
      <c r="EBM23" s="106"/>
      <c r="EBN23" s="106"/>
      <c r="EBO23" s="106"/>
      <c r="EBP23" s="106"/>
      <c r="EBQ23" s="106"/>
      <c r="EBR23" s="106"/>
      <c r="EBS23" s="106"/>
      <c r="EBT23" s="106"/>
      <c r="EBU23" s="106"/>
      <c r="EBV23" s="106"/>
      <c r="EBW23" s="106"/>
      <c r="EBX23" s="106"/>
      <c r="EBY23" s="106"/>
      <c r="EBZ23" s="106"/>
      <c r="ECA23" s="106"/>
      <c r="ECB23" s="106"/>
      <c r="ECC23" s="106"/>
      <c r="ECD23" s="106"/>
      <c r="ECE23" s="106"/>
      <c r="ECF23" s="106"/>
      <c r="ECG23" s="106"/>
      <c r="ECH23" s="106"/>
      <c r="ECI23" s="106"/>
      <c r="ECJ23" s="106"/>
      <c r="ECK23" s="106"/>
      <c r="ECL23" s="106"/>
      <c r="ECM23" s="106"/>
      <c r="ECN23" s="106"/>
      <c r="ECO23" s="106"/>
      <c r="ECP23" s="106"/>
      <c r="ECQ23" s="106"/>
      <c r="ECR23" s="106"/>
      <c r="ECS23" s="106"/>
      <c r="ECT23" s="106"/>
      <c r="ECU23" s="106"/>
      <c r="ECV23" s="106"/>
      <c r="ECW23" s="106"/>
      <c r="ECX23" s="106"/>
      <c r="ECY23" s="106"/>
      <c r="ECZ23" s="106"/>
      <c r="EDA23" s="106"/>
      <c r="EDB23" s="106"/>
      <c r="EDC23" s="106"/>
      <c r="EDD23" s="106"/>
      <c r="EDE23" s="106"/>
      <c r="EDF23" s="106"/>
      <c r="EDG23" s="106"/>
      <c r="EDH23" s="106"/>
      <c r="EDI23" s="106"/>
      <c r="EDJ23" s="106"/>
      <c r="EDK23" s="106"/>
      <c r="EDL23" s="106"/>
      <c r="EDM23" s="106"/>
      <c r="EDN23" s="106"/>
      <c r="EDO23" s="106"/>
      <c r="EDP23" s="106"/>
      <c r="EDQ23" s="106"/>
      <c r="EDR23" s="106"/>
      <c r="EDS23" s="106"/>
      <c r="EDT23" s="106"/>
      <c r="EDU23" s="106"/>
      <c r="EDV23" s="106"/>
      <c r="EDW23" s="106"/>
      <c r="EDX23" s="106"/>
      <c r="EDY23" s="106"/>
      <c r="EDZ23" s="106"/>
      <c r="EEA23" s="106"/>
      <c r="EEB23" s="106"/>
      <c r="EEC23" s="106"/>
      <c r="EED23" s="106"/>
      <c r="EEE23" s="106"/>
      <c r="EEF23" s="106"/>
      <c r="EEG23" s="106"/>
      <c r="EEH23" s="106"/>
      <c r="EEI23" s="106"/>
      <c r="EEJ23" s="106"/>
      <c r="EEK23" s="106"/>
      <c r="EEL23" s="106"/>
      <c r="EEM23" s="106"/>
      <c r="EEN23" s="106"/>
      <c r="EEO23" s="106"/>
      <c r="EEP23" s="106"/>
      <c r="EEQ23" s="106"/>
      <c r="EER23" s="106"/>
      <c r="EES23" s="106"/>
      <c r="EET23" s="106"/>
      <c r="EEU23" s="106"/>
      <c r="EEV23" s="106"/>
      <c r="EEW23" s="106"/>
      <c r="EEX23" s="106"/>
      <c r="EEY23" s="106"/>
      <c r="EEZ23" s="106"/>
      <c r="EFA23" s="106"/>
      <c r="EFB23" s="106"/>
      <c r="EFC23" s="106"/>
      <c r="EFD23" s="106"/>
      <c r="EFE23" s="106"/>
      <c r="EFF23" s="106"/>
      <c r="EFG23" s="106"/>
      <c r="EFH23" s="106"/>
      <c r="EFI23" s="106"/>
      <c r="EFJ23" s="106"/>
      <c r="EFK23" s="106"/>
      <c r="EFL23" s="106"/>
      <c r="EFM23" s="106"/>
      <c r="EFN23" s="106"/>
      <c r="EFO23" s="106"/>
      <c r="EFP23" s="106"/>
      <c r="EFQ23" s="106"/>
      <c r="EFR23" s="106"/>
      <c r="EFS23" s="106"/>
      <c r="EFT23" s="106"/>
      <c r="EFU23" s="106"/>
      <c r="EFV23" s="106"/>
      <c r="EFW23" s="106"/>
      <c r="EFX23" s="106"/>
      <c r="EFY23" s="106"/>
      <c r="EFZ23" s="106"/>
      <c r="EGA23" s="106"/>
      <c r="EGB23" s="106"/>
      <c r="EGC23" s="106"/>
      <c r="EGD23" s="106"/>
      <c r="EGE23" s="106"/>
      <c r="EGF23" s="106"/>
      <c r="EGG23" s="106"/>
      <c r="EGH23" s="106"/>
      <c r="EGI23" s="106"/>
      <c r="EGJ23" s="106"/>
      <c r="EGK23" s="106"/>
      <c r="EGL23" s="106"/>
      <c r="EGM23" s="106"/>
      <c r="EGN23" s="106"/>
      <c r="EGO23" s="106"/>
      <c r="EGP23" s="106"/>
      <c r="EGQ23" s="106"/>
      <c r="EGR23" s="106"/>
      <c r="EGS23" s="106"/>
      <c r="EGT23" s="106"/>
      <c r="EGU23" s="106"/>
      <c r="EGV23" s="106"/>
      <c r="EGW23" s="106"/>
      <c r="EGX23" s="106"/>
      <c r="EGY23" s="106"/>
      <c r="EGZ23" s="106"/>
      <c r="EHA23" s="106"/>
      <c r="EHB23" s="106"/>
      <c r="EHC23" s="106"/>
      <c r="EHD23" s="106"/>
      <c r="EHE23" s="106"/>
      <c r="EHF23" s="106"/>
      <c r="EHG23" s="106"/>
      <c r="EHH23" s="106"/>
      <c r="EHI23" s="106"/>
      <c r="EHJ23" s="106"/>
      <c r="EHK23" s="106"/>
      <c r="EHL23" s="106"/>
      <c r="EHM23" s="106"/>
      <c r="EHN23" s="106"/>
      <c r="EHO23" s="106"/>
      <c r="EHP23" s="106"/>
      <c r="EHQ23" s="106"/>
      <c r="EHR23" s="106"/>
      <c r="EHS23" s="106"/>
      <c r="EHT23" s="106"/>
      <c r="EHU23" s="106"/>
      <c r="EHV23" s="106"/>
      <c r="EHW23" s="106"/>
      <c r="EHX23" s="106"/>
      <c r="EHY23" s="106"/>
      <c r="EHZ23" s="106"/>
      <c r="EIA23" s="106"/>
      <c r="EIB23" s="106"/>
      <c r="EIC23" s="106"/>
      <c r="EID23" s="106"/>
      <c r="EIE23" s="106"/>
      <c r="EIF23" s="106"/>
      <c r="EIG23" s="106"/>
      <c r="EIH23" s="106"/>
      <c r="EII23" s="106"/>
      <c r="EIJ23" s="106"/>
      <c r="EIK23" s="106"/>
      <c r="EIL23" s="106"/>
      <c r="EIM23" s="106"/>
      <c r="EIN23" s="106"/>
      <c r="EIO23" s="106"/>
      <c r="EIP23" s="106"/>
      <c r="EIQ23" s="106"/>
      <c r="EIR23" s="106"/>
      <c r="EIS23" s="106"/>
      <c r="EIT23" s="106"/>
      <c r="EIU23" s="106"/>
      <c r="EIV23" s="106"/>
      <c r="EIW23" s="106"/>
      <c r="EIX23" s="106"/>
      <c r="EIY23" s="106"/>
      <c r="EIZ23" s="106"/>
      <c r="EJA23" s="106"/>
      <c r="EJB23" s="106"/>
      <c r="EJC23" s="106"/>
      <c r="EJD23" s="106"/>
      <c r="EJE23" s="106"/>
      <c r="EJF23" s="106"/>
      <c r="EJG23" s="106"/>
      <c r="EJH23" s="106"/>
      <c r="EJI23" s="106"/>
      <c r="EJJ23" s="106"/>
      <c r="EJK23" s="106"/>
      <c r="EJL23" s="106"/>
      <c r="EJM23" s="106"/>
      <c r="EJN23" s="106"/>
      <c r="EJO23" s="106"/>
      <c r="EJP23" s="106"/>
      <c r="EJQ23" s="106"/>
      <c r="EJR23" s="106"/>
      <c r="EJS23" s="106"/>
      <c r="EJT23" s="106"/>
      <c r="EJU23" s="106"/>
      <c r="EJV23" s="106"/>
      <c r="EJW23" s="106"/>
      <c r="EJX23" s="106"/>
      <c r="EJY23" s="106"/>
      <c r="EJZ23" s="106"/>
      <c r="EKA23" s="106"/>
      <c r="EKB23" s="106"/>
      <c r="EKC23" s="106"/>
      <c r="EKD23" s="106"/>
      <c r="EKE23" s="106"/>
      <c r="EKF23" s="106"/>
      <c r="EKG23" s="106"/>
      <c r="EKH23" s="106"/>
      <c r="EKI23" s="106"/>
      <c r="EKJ23" s="106"/>
      <c r="EKK23" s="106"/>
      <c r="EKL23" s="106"/>
      <c r="EKM23" s="106"/>
      <c r="EKN23" s="106"/>
      <c r="EKO23" s="106"/>
      <c r="EKP23" s="106"/>
      <c r="EKQ23" s="106"/>
      <c r="EKR23" s="106"/>
      <c r="EKS23" s="106"/>
      <c r="EKT23" s="106"/>
      <c r="EKU23" s="106"/>
      <c r="EKV23" s="106"/>
      <c r="EKW23" s="106"/>
      <c r="EKX23" s="106"/>
      <c r="EKY23" s="106"/>
      <c r="EKZ23" s="106"/>
      <c r="ELA23" s="106"/>
      <c r="ELB23" s="106"/>
      <c r="ELC23" s="106"/>
      <c r="ELD23" s="106"/>
      <c r="ELE23" s="106"/>
      <c r="ELF23" s="106"/>
      <c r="ELG23" s="106"/>
      <c r="ELH23" s="106"/>
      <c r="ELI23" s="106"/>
      <c r="ELJ23" s="106"/>
      <c r="ELK23" s="106"/>
      <c r="ELL23" s="106"/>
      <c r="ELM23" s="106"/>
      <c r="ELN23" s="106"/>
      <c r="ELO23" s="106"/>
      <c r="ELP23" s="106"/>
      <c r="ELQ23" s="106"/>
      <c r="ELR23" s="106"/>
      <c r="ELS23" s="106"/>
      <c r="ELT23" s="106"/>
      <c r="ELU23" s="106"/>
      <c r="ELV23" s="106"/>
      <c r="ELW23" s="106"/>
      <c r="ELX23" s="106"/>
      <c r="ELY23" s="106"/>
      <c r="ELZ23" s="106"/>
      <c r="EMA23" s="106"/>
      <c r="EMB23" s="106"/>
      <c r="EMC23" s="106"/>
      <c r="EMD23" s="106"/>
      <c r="EME23" s="106"/>
      <c r="EMF23" s="106"/>
      <c r="EMG23" s="106"/>
      <c r="EMH23" s="106"/>
      <c r="EMI23" s="106"/>
      <c r="EMJ23" s="106"/>
      <c r="EMK23" s="106"/>
      <c r="EML23" s="106"/>
      <c r="EMM23" s="106"/>
      <c r="EMN23" s="106"/>
      <c r="EMO23" s="106"/>
      <c r="EMP23" s="106"/>
      <c r="EMQ23" s="106"/>
      <c r="EMR23" s="106"/>
      <c r="EMS23" s="106"/>
      <c r="EMT23" s="106"/>
      <c r="EMU23" s="106"/>
      <c r="EMV23" s="106"/>
      <c r="EMW23" s="106"/>
      <c r="EMX23" s="106"/>
      <c r="EMY23" s="106"/>
      <c r="EMZ23" s="106"/>
      <c r="ENA23" s="106"/>
      <c r="ENB23" s="106"/>
      <c r="ENC23" s="106"/>
      <c r="END23" s="106"/>
      <c r="ENE23" s="106"/>
      <c r="ENF23" s="106"/>
      <c r="ENG23" s="106"/>
      <c r="ENH23" s="106"/>
      <c r="ENI23" s="106"/>
      <c r="ENJ23" s="106"/>
      <c r="ENK23" s="106"/>
      <c r="ENL23" s="106"/>
      <c r="ENM23" s="106"/>
      <c r="ENN23" s="106"/>
      <c r="ENO23" s="106"/>
      <c r="ENP23" s="106"/>
      <c r="ENQ23" s="106"/>
      <c r="ENR23" s="106"/>
      <c r="ENS23" s="106"/>
      <c r="ENT23" s="106"/>
      <c r="ENU23" s="106"/>
      <c r="ENV23" s="106"/>
      <c r="ENW23" s="106"/>
      <c r="ENX23" s="106"/>
      <c r="ENY23" s="106"/>
      <c r="ENZ23" s="106"/>
      <c r="EOA23" s="106"/>
      <c r="EOB23" s="106"/>
      <c r="EOC23" s="106"/>
      <c r="EOD23" s="106"/>
      <c r="EOE23" s="106"/>
      <c r="EOF23" s="106"/>
      <c r="EOG23" s="106"/>
      <c r="EOH23" s="106"/>
      <c r="EOI23" s="106"/>
      <c r="EOJ23" s="106"/>
      <c r="EOK23" s="106"/>
      <c r="EOL23" s="106"/>
      <c r="EOM23" s="106"/>
      <c r="EON23" s="106"/>
      <c r="EOO23" s="106"/>
      <c r="EOP23" s="106"/>
      <c r="EOQ23" s="106"/>
      <c r="EOR23" s="106"/>
      <c r="EOS23" s="106"/>
      <c r="EOT23" s="106"/>
      <c r="EOU23" s="106"/>
      <c r="EOV23" s="106"/>
      <c r="EOW23" s="106"/>
      <c r="EOX23" s="106"/>
      <c r="EOY23" s="106"/>
      <c r="EOZ23" s="106"/>
      <c r="EPA23" s="106"/>
      <c r="EPB23" s="106"/>
      <c r="EPC23" s="106"/>
      <c r="EPD23" s="106"/>
      <c r="EPE23" s="106"/>
      <c r="EPF23" s="106"/>
      <c r="EPG23" s="106"/>
      <c r="EPH23" s="106"/>
      <c r="EPI23" s="106"/>
      <c r="EPJ23" s="106"/>
      <c r="EPK23" s="106"/>
      <c r="EPL23" s="106"/>
      <c r="EPM23" s="106"/>
      <c r="EPN23" s="106"/>
      <c r="EPO23" s="106"/>
      <c r="EPP23" s="106"/>
      <c r="EPQ23" s="106"/>
      <c r="EPR23" s="106"/>
      <c r="EPS23" s="106"/>
      <c r="EPT23" s="106"/>
      <c r="EPU23" s="106"/>
      <c r="EPV23" s="106"/>
      <c r="EPW23" s="106"/>
      <c r="EPX23" s="106"/>
      <c r="EPY23" s="106"/>
      <c r="EPZ23" s="106"/>
      <c r="EQA23" s="106"/>
      <c r="EQB23" s="106"/>
      <c r="EQC23" s="106"/>
      <c r="EQD23" s="106"/>
      <c r="EQE23" s="106"/>
      <c r="EQF23" s="106"/>
      <c r="EQG23" s="106"/>
      <c r="EQH23" s="106"/>
      <c r="EQI23" s="106"/>
      <c r="EQJ23" s="106"/>
      <c r="EQK23" s="106"/>
      <c r="EQL23" s="106"/>
      <c r="EQM23" s="106"/>
      <c r="EQN23" s="106"/>
      <c r="EQO23" s="106"/>
      <c r="EQP23" s="106"/>
      <c r="EQQ23" s="106"/>
      <c r="EQR23" s="106"/>
      <c r="EQS23" s="106"/>
      <c r="EQT23" s="106"/>
      <c r="EQU23" s="106"/>
      <c r="EQV23" s="106"/>
      <c r="EQW23" s="106"/>
      <c r="EQX23" s="106"/>
      <c r="EQY23" s="106"/>
      <c r="EQZ23" s="106"/>
      <c r="ERA23" s="106"/>
      <c r="ERB23" s="106"/>
      <c r="ERC23" s="106"/>
      <c r="ERD23" s="106"/>
      <c r="ERE23" s="106"/>
      <c r="ERF23" s="106"/>
      <c r="ERG23" s="106"/>
      <c r="ERH23" s="106"/>
      <c r="ERI23" s="106"/>
      <c r="ERJ23" s="106"/>
      <c r="ERK23" s="106"/>
      <c r="ERL23" s="106"/>
      <c r="ERM23" s="106"/>
      <c r="ERN23" s="106"/>
      <c r="ERO23" s="106"/>
      <c r="ERP23" s="106"/>
      <c r="ERQ23" s="106"/>
      <c r="ERR23" s="106"/>
      <c r="ERS23" s="106"/>
      <c r="ERT23" s="106"/>
      <c r="ERU23" s="106"/>
      <c r="ERV23" s="106"/>
      <c r="ERW23" s="106"/>
      <c r="ERX23" s="106"/>
      <c r="ERY23" s="106"/>
      <c r="ERZ23" s="106"/>
      <c r="ESA23" s="106"/>
      <c r="ESB23" s="106"/>
      <c r="ESC23" s="106"/>
      <c r="ESD23" s="106"/>
      <c r="ESE23" s="106"/>
      <c r="ESF23" s="106"/>
      <c r="ESG23" s="106"/>
      <c r="ESH23" s="106"/>
      <c r="ESI23" s="106"/>
      <c r="ESJ23" s="106"/>
      <c r="ESK23" s="106"/>
      <c r="ESL23" s="106"/>
      <c r="ESM23" s="106"/>
      <c r="ESN23" s="106"/>
      <c r="ESO23" s="106"/>
      <c r="ESP23" s="106"/>
      <c r="ESQ23" s="106"/>
      <c r="ESR23" s="106"/>
      <c r="ESS23" s="106"/>
      <c r="EST23" s="106"/>
      <c r="ESU23" s="106"/>
      <c r="ESV23" s="106"/>
      <c r="ESW23" s="106"/>
      <c r="ESX23" s="106"/>
      <c r="ESY23" s="106"/>
      <c r="ESZ23" s="106"/>
      <c r="ETA23" s="106"/>
      <c r="ETB23" s="106"/>
      <c r="ETC23" s="106"/>
      <c r="ETD23" s="106"/>
      <c r="ETE23" s="106"/>
      <c r="ETF23" s="106"/>
      <c r="ETG23" s="106"/>
      <c r="ETH23" s="106"/>
      <c r="ETI23" s="106"/>
      <c r="ETJ23" s="106"/>
      <c r="ETK23" s="106"/>
      <c r="ETL23" s="106"/>
      <c r="ETM23" s="106"/>
      <c r="ETN23" s="106"/>
      <c r="ETO23" s="106"/>
      <c r="ETP23" s="106"/>
      <c r="ETQ23" s="106"/>
      <c r="ETR23" s="106"/>
      <c r="ETS23" s="106"/>
      <c r="ETT23" s="106"/>
      <c r="ETU23" s="106"/>
      <c r="ETV23" s="106"/>
      <c r="ETW23" s="106"/>
      <c r="ETX23" s="106"/>
      <c r="ETY23" s="106"/>
      <c r="ETZ23" s="106"/>
      <c r="EUA23" s="106"/>
      <c r="EUB23" s="106"/>
      <c r="EUC23" s="106"/>
      <c r="EUD23" s="106"/>
      <c r="EUE23" s="106"/>
      <c r="EUF23" s="106"/>
      <c r="EUG23" s="106"/>
      <c r="EUH23" s="106"/>
      <c r="EUI23" s="106"/>
      <c r="EUJ23" s="106"/>
      <c r="EUK23" s="106"/>
      <c r="EUL23" s="106"/>
      <c r="EUM23" s="106"/>
      <c r="EUN23" s="106"/>
      <c r="EUO23" s="106"/>
      <c r="EUP23" s="106"/>
      <c r="EUQ23" s="106"/>
      <c r="EUR23" s="106"/>
      <c r="EUS23" s="106"/>
      <c r="EUT23" s="106"/>
      <c r="EUU23" s="106"/>
      <c r="EUV23" s="106"/>
      <c r="EUW23" s="106"/>
      <c r="EUX23" s="106"/>
      <c r="EUY23" s="106"/>
      <c r="EUZ23" s="106"/>
      <c r="EVA23" s="106"/>
      <c r="EVB23" s="106"/>
      <c r="EVC23" s="106"/>
      <c r="EVD23" s="106"/>
      <c r="EVE23" s="106"/>
      <c r="EVF23" s="106"/>
      <c r="EVG23" s="106"/>
      <c r="EVH23" s="106"/>
      <c r="EVI23" s="106"/>
      <c r="EVJ23" s="106"/>
      <c r="EVK23" s="106"/>
      <c r="EVL23" s="106"/>
      <c r="EVM23" s="106"/>
      <c r="EVN23" s="106"/>
      <c r="EVO23" s="106"/>
      <c r="EVP23" s="106"/>
      <c r="EVQ23" s="106"/>
      <c r="EVR23" s="106"/>
      <c r="EVS23" s="106"/>
      <c r="EVT23" s="106"/>
      <c r="EVU23" s="106"/>
      <c r="EVV23" s="106"/>
      <c r="EVW23" s="106"/>
      <c r="EVX23" s="106"/>
      <c r="EVY23" s="106"/>
      <c r="EVZ23" s="106"/>
      <c r="EWA23" s="106"/>
      <c r="EWB23" s="106"/>
      <c r="EWC23" s="106"/>
      <c r="EWD23" s="106"/>
      <c r="EWE23" s="106"/>
      <c r="EWF23" s="106"/>
      <c r="EWG23" s="106"/>
      <c r="EWH23" s="106"/>
      <c r="EWI23" s="106"/>
      <c r="EWJ23" s="106"/>
      <c r="EWK23" s="106"/>
      <c r="EWL23" s="106"/>
      <c r="EWM23" s="106"/>
      <c r="EWN23" s="106"/>
      <c r="EWO23" s="106"/>
      <c r="EWP23" s="106"/>
      <c r="EWQ23" s="106"/>
      <c r="EWR23" s="106"/>
      <c r="EWS23" s="106"/>
      <c r="EWT23" s="106"/>
      <c r="EWU23" s="106"/>
      <c r="EWV23" s="106"/>
      <c r="EWW23" s="106"/>
      <c r="EWX23" s="106"/>
      <c r="EWY23" s="106"/>
      <c r="EWZ23" s="106"/>
      <c r="EXA23" s="106"/>
      <c r="EXB23" s="106"/>
      <c r="EXC23" s="106"/>
      <c r="EXD23" s="106"/>
      <c r="EXE23" s="106"/>
      <c r="EXF23" s="106"/>
      <c r="EXG23" s="106"/>
      <c r="EXH23" s="106"/>
      <c r="EXI23" s="106"/>
      <c r="EXJ23" s="106"/>
      <c r="EXK23" s="106"/>
      <c r="EXL23" s="106"/>
      <c r="EXM23" s="106"/>
      <c r="EXN23" s="106"/>
      <c r="EXO23" s="106"/>
      <c r="EXP23" s="106"/>
      <c r="EXQ23" s="106"/>
      <c r="EXR23" s="106"/>
      <c r="EXS23" s="106"/>
      <c r="EXT23" s="106"/>
      <c r="EXU23" s="106"/>
      <c r="EXV23" s="106"/>
      <c r="EXW23" s="106"/>
      <c r="EXX23" s="106"/>
      <c r="EXY23" s="106"/>
      <c r="EXZ23" s="106"/>
      <c r="EYA23" s="106"/>
      <c r="EYB23" s="106"/>
      <c r="EYC23" s="106"/>
      <c r="EYD23" s="106"/>
      <c r="EYE23" s="106"/>
      <c r="EYF23" s="106"/>
      <c r="EYG23" s="106"/>
      <c r="EYH23" s="106"/>
      <c r="EYI23" s="106"/>
      <c r="EYJ23" s="106"/>
      <c r="EYK23" s="106"/>
      <c r="EYL23" s="106"/>
      <c r="EYM23" s="106"/>
      <c r="EYN23" s="106"/>
      <c r="EYO23" s="106"/>
      <c r="EYP23" s="106"/>
      <c r="EYQ23" s="106"/>
      <c r="EYR23" s="106"/>
      <c r="EYS23" s="106"/>
      <c r="EYT23" s="106"/>
      <c r="EYU23" s="106"/>
      <c r="EYV23" s="106"/>
      <c r="EYW23" s="106"/>
      <c r="EYX23" s="106"/>
      <c r="EYY23" s="106"/>
      <c r="EYZ23" s="106"/>
      <c r="EZA23" s="106"/>
      <c r="EZB23" s="106"/>
      <c r="EZC23" s="106"/>
      <c r="EZD23" s="106"/>
      <c r="EZE23" s="106"/>
      <c r="EZF23" s="106"/>
      <c r="EZG23" s="106"/>
      <c r="EZH23" s="106"/>
      <c r="EZI23" s="106"/>
      <c r="EZJ23" s="106"/>
      <c r="EZK23" s="106"/>
      <c r="EZL23" s="106"/>
      <c r="EZM23" s="106"/>
      <c r="EZN23" s="106"/>
      <c r="EZO23" s="106"/>
      <c r="EZP23" s="106"/>
      <c r="EZQ23" s="106"/>
      <c r="EZR23" s="106"/>
      <c r="EZS23" s="106"/>
      <c r="EZT23" s="106"/>
      <c r="EZU23" s="106"/>
      <c r="EZV23" s="106"/>
      <c r="EZW23" s="106"/>
      <c r="EZX23" s="106"/>
      <c r="EZY23" s="106"/>
      <c r="EZZ23" s="106"/>
      <c r="FAA23" s="106"/>
      <c r="FAB23" s="106"/>
      <c r="FAC23" s="106"/>
      <c r="FAD23" s="106"/>
      <c r="FAE23" s="106"/>
      <c r="FAF23" s="106"/>
      <c r="FAG23" s="106"/>
      <c r="FAH23" s="106"/>
      <c r="FAI23" s="106"/>
      <c r="FAJ23" s="106"/>
      <c r="FAK23" s="106"/>
      <c r="FAL23" s="106"/>
      <c r="FAM23" s="106"/>
      <c r="FAN23" s="106"/>
      <c r="FAO23" s="106"/>
      <c r="FAP23" s="106"/>
      <c r="FAQ23" s="106"/>
      <c r="FAR23" s="106"/>
      <c r="FAS23" s="106"/>
      <c r="FAT23" s="106"/>
      <c r="FAU23" s="106"/>
      <c r="FAV23" s="106"/>
      <c r="FAW23" s="106"/>
      <c r="FAX23" s="106"/>
      <c r="FAY23" s="106"/>
      <c r="FAZ23" s="106"/>
      <c r="FBA23" s="106"/>
      <c r="FBB23" s="106"/>
      <c r="FBC23" s="106"/>
      <c r="FBD23" s="106"/>
      <c r="FBE23" s="106"/>
      <c r="FBF23" s="106"/>
      <c r="FBG23" s="106"/>
      <c r="FBH23" s="106"/>
      <c r="FBI23" s="106"/>
      <c r="FBJ23" s="106"/>
      <c r="FBK23" s="106"/>
      <c r="FBL23" s="106"/>
      <c r="FBM23" s="106"/>
      <c r="FBN23" s="106"/>
      <c r="FBO23" s="106"/>
      <c r="FBP23" s="106"/>
      <c r="FBQ23" s="106"/>
      <c r="FBR23" s="106"/>
      <c r="FBS23" s="106"/>
      <c r="FBT23" s="106"/>
      <c r="FBU23" s="106"/>
      <c r="FBV23" s="106"/>
      <c r="FBW23" s="106"/>
      <c r="FBX23" s="106"/>
      <c r="FBY23" s="106"/>
      <c r="FBZ23" s="106"/>
      <c r="FCA23" s="106"/>
      <c r="FCB23" s="106"/>
      <c r="FCC23" s="106"/>
      <c r="FCD23" s="106"/>
      <c r="FCE23" s="106"/>
      <c r="FCF23" s="106"/>
      <c r="FCG23" s="106"/>
      <c r="FCH23" s="106"/>
      <c r="FCI23" s="106"/>
      <c r="FCJ23" s="106"/>
      <c r="FCK23" s="106"/>
      <c r="FCL23" s="106"/>
      <c r="FCM23" s="106"/>
      <c r="FCN23" s="106"/>
      <c r="FCO23" s="106"/>
      <c r="FCP23" s="106"/>
      <c r="FCQ23" s="106"/>
      <c r="FCR23" s="106"/>
      <c r="FCS23" s="106"/>
      <c r="FCT23" s="106"/>
      <c r="FCU23" s="106"/>
      <c r="FCV23" s="106"/>
      <c r="FCW23" s="106"/>
      <c r="FCX23" s="106"/>
      <c r="FCY23" s="106"/>
      <c r="FCZ23" s="106"/>
      <c r="FDA23" s="106"/>
      <c r="FDB23" s="106"/>
      <c r="FDC23" s="106"/>
      <c r="FDD23" s="106"/>
      <c r="FDE23" s="106"/>
      <c r="FDF23" s="106"/>
      <c r="FDG23" s="106"/>
      <c r="FDH23" s="106"/>
      <c r="FDI23" s="106"/>
      <c r="FDJ23" s="106"/>
      <c r="FDK23" s="106"/>
      <c r="FDL23" s="106"/>
      <c r="FDM23" s="106"/>
      <c r="FDN23" s="106"/>
      <c r="FDO23" s="106"/>
      <c r="FDP23" s="106"/>
      <c r="FDQ23" s="106"/>
      <c r="FDR23" s="106"/>
      <c r="FDS23" s="106"/>
      <c r="FDT23" s="106"/>
      <c r="FDU23" s="106"/>
      <c r="FDV23" s="106"/>
      <c r="FDW23" s="106"/>
      <c r="FDX23" s="106"/>
      <c r="FDY23" s="106"/>
      <c r="FDZ23" s="106"/>
      <c r="FEA23" s="106"/>
      <c r="FEB23" s="106"/>
      <c r="FEC23" s="106"/>
      <c r="FED23" s="106"/>
      <c r="FEE23" s="106"/>
      <c r="FEF23" s="106"/>
      <c r="FEG23" s="106"/>
      <c r="FEH23" s="106"/>
      <c r="FEI23" s="106"/>
      <c r="FEJ23" s="106"/>
      <c r="FEK23" s="106"/>
      <c r="FEL23" s="106"/>
      <c r="FEM23" s="106"/>
      <c r="FEN23" s="106"/>
      <c r="FEO23" s="106"/>
      <c r="FEP23" s="106"/>
      <c r="FEQ23" s="106"/>
      <c r="FER23" s="106"/>
      <c r="FES23" s="106"/>
      <c r="FET23" s="106"/>
      <c r="FEU23" s="106"/>
      <c r="FEV23" s="106"/>
      <c r="FEW23" s="106"/>
      <c r="FEX23" s="106"/>
      <c r="FEY23" s="106"/>
      <c r="FEZ23" s="106"/>
      <c r="FFA23" s="106"/>
      <c r="FFB23" s="106"/>
      <c r="FFC23" s="106"/>
      <c r="FFD23" s="106"/>
      <c r="FFE23" s="106"/>
      <c r="FFF23" s="106"/>
      <c r="FFG23" s="106"/>
      <c r="FFH23" s="106"/>
      <c r="FFI23" s="106"/>
      <c r="FFJ23" s="106"/>
      <c r="FFK23" s="106"/>
      <c r="FFL23" s="106"/>
      <c r="FFM23" s="106"/>
      <c r="FFN23" s="106"/>
      <c r="FFO23" s="106"/>
      <c r="FFP23" s="106"/>
      <c r="FFQ23" s="106"/>
      <c r="FFR23" s="106"/>
      <c r="FFS23" s="106"/>
      <c r="FFT23" s="106"/>
      <c r="FFU23" s="106"/>
      <c r="FFV23" s="106"/>
      <c r="FFW23" s="106"/>
      <c r="FFX23" s="106"/>
      <c r="FFY23" s="106"/>
      <c r="FFZ23" s="106"/>
      <c r="FGA23" s="106"/>
      <c r="FGB23" s="106"/>
      <c r="FGC23" s="106"/>
      <c r="FGD23" s="106"/>
      <c r="FGE23" s="106"/>
      <c r="FGF23" s="106"/>
      <c r="FGG23" s="106"/>
      <c r="FGH23" s="106"/>
      <c r="FGI23" s="106"/>
      <c r="FGJ23" s="106"/>
      <c r="FGK23" s="106"/>
      <c r="FGL23" s="106"/>
      <c r="FGM23" s="106"/>
      <c r="FGN23" s="106"/>
      <c r="FGO23" s="106"/>
      <c r="FGP23" s="106"/>
      <c r="FGQ23" s="106"/>
      <c r="FGR23" s="106"/>
      <c r="FGS23" s="106"/>
      <c r="FGT23" s="106"/>
      <c r="FGU23" s="106"/>
      <c r="FGV23" s="106"/>
      <c r="FGW23" s="106"/>
      <c r="FGX23" s="106"/>
      <c r="FGY23" s="106"/>
      <c r="FGZ23" s="106"/>
      <c r="FHA23" s="106"/>
      <c r="FHB23" s="106"/>
      <c r="FHC23" s="106"/>
      <c r="FHD23" s="106"/>
      <c r="FHE23" s="106"/>
      <c r="FHF23" s="106"/>
      <c r="FHG23" s="106"/>
      <c r="FHH23" s="106"/>
      <c r="FHI23" s="106"/>
      <c r="FHJ23" s="106"/>
      <c r="FHK23" s="106"/>
      <c r="FHL23" s="106"/>
      <c r="FHM23" s="106"/>
      <c r="FHN23" s="106"/>
      <c r="FHO23" s="106"/>
      <c r="FHP23" s="106"/>
      <c r="FHQ23" s="106"/>
      <c r="FHR23" s="106"/>
      <c r="FHS23" s="106"/>
      <c r="FHT23" s="106"/>
      <c r="FHU23" s="106"/>
      <c r="FHV23" s="106"/>
      <c r="FHW23" s="106"/>
      <c r="FHX23" s="106"/>
      <c r="FHY23" s="106"/>
      <c r="FHZ23" s="106"/>
      <c r="FIA23" s="106"/>
      <c r="FIB23" s="106"/>
      <c r="FIC23" s="106"/>
      <c r="FID23" s="106"/>
      <c r="FIE23" s="106"/>
      <c r="FIF23" s="106"/>
      <c r="FIG23" s="106"/>
      <c r="FIH23" s="106"/>
      <c r="FII23" s="106"/>
      <c r="FIJ23" s="106"/>
      <c r="FIK23" s="106"/>
      <c r="FIL23" s="106"/>
      <c r="FIM23" s="106"/>
      <c r="FIN23" s="106"/>
      <c r="FIO23" s="106"/>
      <c r="FIP23" s="106"/>
      <c r="FIQ23" s="106"/>
      <c r="FIR23" s="106"/>
      <c r="FIS23" s="106"/>
      <c r="FIT23" s="106"/>
      <c r="FIU23" s="106"/>
      <c r="FIV23" s="106"/>
      <c r="FIW23" s="106"/>
      <c r="FIX23" s="106"/>
      <c r="FIY23" s="106"/>
      <c r="FIZ23" s="106"/>
      <c r="FJA23" s="106"/>
      <c r="FJB23" s="106"/>
      <c r="FJC23" s="106"/>
      <c r="FJD23" s="106"/>
      <c r="FJE23" s="106"/>
      <c r="FJF23" s="106"/>
      <c r="FJG23" s="106"/>
      <c r="FJH23" s="106"/>
      <c r="FJI23" s="106"/>
      <c r="FJJ23" s="106"/>
      <c r="FJK23" s="106"/>
      <c r="FJL23" s="106"/>
      <c r="FJM23" s="106"/>
      <c r="FJN23" s="106"/>
      <c r="FJO23" s="106"/>
      <c r="FJP23" s="106"/>
      <c r="FJQ23" s="106"/>
      <c r="FJR23" s="106"/>
      <c r="FJS23" s="106"/>
      <c r="FJT23" s="106"/>
      <c r="FJU23" s="106"/>
      <c r="FJV23" s="106"/>
      <c r="FJW23" s="106"/>
      <c r="FJX23" s="106"/>
      <c r="FJY23" s="106"/>
      <c r="FJZ23" s="106"/>
      <c r="FKA23" s="106"/>
      <c r="FKB23" s="106"/>
      <c r="FKC23" s="106"/>
      <c r="FKD23" s="106"/>
      <c r="FKE23" s="106"/>
      <c r="FKF23" s="106"/>
      <c r="FKG23" s="106"/>
      <c r="FKH23" s="106"/>
      <c r="FKI23" s="106"/>
      <c r="FKJ23" s="106"/>
      <c r="FKK23" s="106"/>
      <c r="FKL23" s="106"/>
      <c r="FKM23" s="106"/>
      <c r="FKN23" s="106"/>
      <c r="FKO23" s="106"/>
      <c r="FKP23" s="106"/>
      <c r="FKQ23" s="106"/>
      <c r="FKR23" s="106"/>
      <c r="FKS23" s="106"/>
      <c r="FKT23" s="106"/>
      <c r="FKU23" s="106"/>
      <c r="FKV23" s="106"/>
      <c r="FKW23" s="106"/>
      <c r="FKX23" s="106"/>
      <c r="FKY23" s="106"/>
      <c r="FKZ23" s="106"/>
      <c r="FLA23" s="106"/>
      <c r="FLB23" s="106"/>
      <c r="FLC23" s="106"/>
      <c r="FLD23" s="106"/>
      <c r="FLE23" s="106"/>
      <c r="FLF23" s="106"/>
      <c r="FLG23" s="106"/>
      <c r="FLH23" s="106"/>
      <c r="FLI23" s="106"/>
      <c r="FLJ23" s="106"/>
      <c r="FLK23" s="106"/>
      <c r="FLL23" s="106"/>
      <c r="FLM23" s="106"/>
      <c r="FLN23" s="106"/>
      <c r="FLO23" s="106"/>
      <c r="FLP23" s="106"/>
      <c r="FLQ23" s="106"/>
      <c r="FLR23" s="106"/>
      <c r="FLS23" s="106"/>
      <c r="FLT23" s="106"/>
      <c r="FLU23" s="106"/>
      <c r="FLV23" s="106"/>
      <c r="FLW23" s="106"/>
      <c r="FLX23" s="106"/>
      <c r="FLY23" s="106"/>
      <c r="FLZ23" s="106"/>
      <c r="FMA23" s="106"/>
      <c r="FMB23" s="106"/>
      <c r="FMC23" s="106"/>
      <c r="FMD23" s="106"/>
      <c r="FME23" s="106"/>
      <c r="FMF23" s="106"/>
      <c r="FMG23" s="106"/>
      <c r="FMH23" s="106"/>
      <c r="FMI23" s="106"/>
      <c r="FMJ23" s="106"/>
      <c r="FMK23" s="106"/>
      <c r="FML23" s="106"/>
      <c r="FMM23" s="106"/>
      <c r="FMN23" s="106"/>
      <c r="FMO23" s="106"/>
      <c r="FMP23" s="106"/>
      <c r="FMQ23" s="106"/>
      <c r="FMR23" s="106"/>
      <c r="FMS23" s="106"/>
      <c r="FMT23" s="106"/>
      <c r="FMU23" s="106"/>
      <c r="FMV23" s="106"/>
      <c r="FMW23" s="106"/>
      <c r="FMX23" s="106"/>
      <c r="FMY23" s="106"/>
      <c r="FMZ23" s="106"/>
      <c r="FNA23" s="106"/>
      <c r="FNB23" s="106"/>
      <c r="FNC23" s="106"/>
      <c r="FND23" s="106"/>
      <c r="FNE23" s="106"/>
      <c r="FNF23" s="106"/>
      <c r="FNG23" s="106"/>
      <c r="FNH23" s="106"/>
      <c r="FNI23" s="106"/>
      <c r="FNJ23" s="106"/>
      <c r="FNK23" s="106"/>
      <c r="FNL23" s="106"/>
      <c r="FNM23" s="106"/>
      <c r="FNN23" s="106"/>
      <c r="FNO23" s="106"/>
      <c r="FNP23" s="106"/>
      <c r="FNQ23" s="106"/>
      <c r="FNR23" s="106"/>
      <c r="FNS23" s="106"/>
      <c r="FNT23" s="106"/>
      <c r="FNU23" s="106"/>
      <c r="FNV23" s="106"/>
      <c r="FNW23" s="106"/>
      <c r="FNX23" s="106"/>
      <c r="FNY23" s="106"/>
      <c r="FNZ23" s="106"/>
      <c r="FOA23" s="106"/>
      <c r="FOB23" s="106"/>
      <c r="FOC23" s="106"/>
      <c r="FOD23" s="106"/>
      <c r="FOE23" s="106"/>
      <c r="FOF23" s="106"/>
      <c r="FOG23" s="106"/>
      <c r="FOH23" s="106"/>
      <c r="FOI23" s="106"/>
      <c r="FOJ23" s="106"/>
      <c r="FOK23" s="106"/>
      <c r="FOL23" s="106"/>
      <c r="FOM23" s="106"/>
      <c r="FON23" s="106"/>
      <c r="FOO23" s="106"/>
      <c r="FOP23" s="106"/>
      <c r="FOQ23" s="106"/>
      <c r="FOR23" s="106"/>
      <c r="FOS23" s="106"/>
      <c r="FOT23" s="106"/>
      <c r="FOU23" s="106"/>
      <c r="FOV23" s="106"/>
      <c r="FOW23" s="106"/>
      <c r="FOX23" s="106"/>
      <c r="FOY23" s="106"/>
      <c r="FOZ23" s="106"/>
      <c r="FPA23" s="106"/>
      <c r="FPB23" s="106"/>
      <c r="FPC23" s="106"/>
      <c r="FPD23" s="106"/>
      <c r="FPE23" s="106"/>
      <c r="FPF23" s="106"/>
      <c r="FPG23" s="106"/>
      <c r="FPH23" s="106"/>
      <c r="FPI23" s="106"/>
      <c r="FPJ23" s="106"/>
      <c r="FPK23" s="106"/>
      <c r="FPL23" s="106"/>
      <c r="FPM23" s="106"/>
      <c r="FPN23" s="106"/>
      <c r="FPO23" s="106"/>
      <c r="FPP23" s="106"/>
      <c r="FPQ23" s="106"/>
      <c r="FPR23" s="106"/>
      <c r="FPS23" s="106"/>
      <c r="FPT23" s="106"/>
      <c r="FPU23" s="106"/>
      <c r="FPV23" s="106"/>
      <c r="FPW23" s="106"/>
      <c r="FPX23" s="106"/>
      <c r="FPY23" s="106"/>
      <c r="FPZ23" s="106"/>
      <c r="FQA23" s="106"/>
      <c r="FQB23" s="106"/>
      <c r="FQC23" s="106"/>
      <c r="FQD23" s="106"/>
      <c r="FQE23" s="106"/>
      <c r="FQF23" s="106"/>
      <c r="FQG23" s="106"/>
      <c r="FQH23" s="106"/>
      <c r="FQI23" s="106"/>
      <c r="FQJ23" s="106"/>
      <c r="FQK23" s="106"/>
      <c r="FQL23" s="106"/>
      <c r="FQM23" s="106"/>
      <c r="FQN23" s="106"/>
      <c r="FQO23" s="106"/>
      <c r="FQP23" s="106"/>
      <c r="FQQ23" s="106"/>
      <c r="FQR23" s="106"/>
      <c r="FQS23" s="106"/>
      <c r="FQT23" s="106"/>
      <c r="FQU23" s="106"/>
      <c r="FQV23" s="106"/>
      <c r="FQW23" s="106"/>
      <c r="FQX23" s="106"/>
      <c r="FQY23" s="106"/>
      <c r="FQZ23" s="106"/>
      <c r="FRA23" s="106"/>
      <c r="FRB23" s="106"/>
      <c r="FRC23" s="106"/>
      <c r="FRD23" s="106"/>
      <c r="FRE23" s="106"/>
      <c r="FRF23" s="106"/>
      <c r="FRG23" s="106"/>
      <c r="FRH23" s="106"/>
      <c r="FRI23" s="106"/>
      <c r="FRJ23" s="106"/>
      <c r="FRK23" s="106"/>
      <c r="FRL23" s="106"/>
      <c r="FRM23" s="106"/>
      <c r="FRN23" s="106"/>
      <c r="FRO23" s="106"/>
      <c r="FRP23" s="106"/>
      <c r="FRQ23" s="106"/>
      <c r="FRR23" s="106"/>
      <c r="FRS23" s="106"/>
      <c r="FRT23" s="106"/>
      <c r="FRU23" s="106"/>
      <c r="FRV23" s="106"/>
      <c r="FRW23" s="106"/>
      <c r="FRX23" s="106"/>
      <c r="FRY23" s="106"/>
      <c r="FRZ23" s="106"/>
      <c r="FSA23" s="106"/>
      <c r="FSB23" s="106"/>
      <c r="FSC23" s="106"/>
      <c r="FSD23" s="106"/>
      <c r="FSE23" s="106"/>
      <c r="FSF23" s="106"/>
      <c r="FSG23" s="106"/>
      <c r="FSH23" s="106"/>
      <c r="FSI23" s="106"/>
      <c r="FSJ23" s="106"/>
      <c r="FSK23" s="106"/>
      <c r="FSL23" s="106"/>
      <c r="FSM23" s="106"/>
      <c r="FSN23" s="106"/>
      <c r="FSO23" s="106"/>
      <c r="FSP23" s="106"/>
      <c r="FSQ23" s="106"/>
      <c r="FSR23" s="106"/>
      <c r="FSS23" s="106"/>
      <c r="FST23" s="106"/>
      <c r="FSU23" s="106"/>
      <c r="FSV23" s="106"/>
      <c r="FSW23" s="106"/>
      <c r="FSX23" s="106"/>
      <c r="FSY23" s="106"/>
      <c r="FSZ23" s="106"/>
      <c r="FTA23" s="106"/>
      <c r="FTB23" s="106"/>
      <c r="FTC23" s="106"/>
      <c r="FTD23" s="106"/>
      <c r="FTE23" s="106"/>
      <c r="FTF23" s="106"/>
      <c r="FTG23" s="106"/>
      <c r="FTH23" s="106"/>
      <c r="FTI23" s="106"/>
      <c r="FTJ23" s="106"/>
      <c r="FTK23" s="106"/>
      <c r="FTL23" s="106"/>
      <c r="FTM23" s="106"/>
      <c r="FTN23" s="106"/>
      <c r="FTO23" s="106"/>
      <c r="FTP23" s="106"/>
      <c r="FTQ23" s="106"/>
      <c r="FTR23" s="106"/>
      <c r="FTS23" s="106"/>
      <c r="FTT23" s="106"/>
      <c r="FTU23" s="106"/>
      <c r="FTV23" s="106"/>
      <c r="FTW23" s="106"/>
      <c r="FTX23" s="106"/>
      <c r="FTY23" s="106"/>
      <c r="FTZ23" s="106"/>
      <c r="FUA23" s="106"/>
      <c r="FUB23" s="106"/>
      <c r="FUC23" s="106"/>
      <c r="FUD23" s="106"/>
      <c r="FUE23" s="106"/>
      <c r="FUF23" s="106"/>
      <c r="FUG23" s="106"/>
      <c r="FUH23" s="106"/>
      <c r="FUI23" s="106"/>
      <c r="FUJ23" s="106"/>
      <c r="FUK23" s="106"/>
      <c r="FUL23" s="106"/>
      <c r="FUM23" s="106"/>
      <c r="FUN23" s="106"/>
      <c r="FUO23" s="106"/>
      <c r="FUP23" s="106"/>
      <c r="FUQ23" s="106"/>
      <c r="FUR23" s="106"/>
      <c r="FUS23" s="106"/>
      <c r="FUT23" s="106"/>
      <c r="FUU23" s="106"/>
      <c r="FUV23" s="106"/>
      <c r="FUW23" s="106"/>
      <c r="FUX23" s="106"/>
      <c r="FUY23" s="106"/>
      <c r="FUZ23" s="106"/>
      <c r="FVA23" s="106"/>
      <c r="FVB23" s="106"/>
      <c r="FVC23" s="106"/>
      <c r="FVD23" s="106"/>
      <c r="FVE23" s="106"/>
      <c r="FVF23" s="106"/>
      <c r="FVG23" s="106"/>
      <c r="FVH23" s="106"/>
      <c r="FVI23" s="106"/>
      <c r="FVJ23" s="106"/>
      <c r="FVK23" s="106"/>
      <c r="FVL23" s="106"/>
      <c r="FVM23" s="106"/>
      <c r="FVN23" s="106"/>
      <c r="FVO23" s="106"/>
      <c r="FVP23" s="106"/>
      <c r="FVQ23" s="106"/>
      <c r="FVR23" s="106"/>
      <c r="FVS23" s="106"/>
      <c r="FVT23" s="106"/>
      <c r="FVU23" s="106"/>
      <c r="FVV23" s="106"/>
      <c r="FVW23" s="106"/>
      <c r="FVX23" s="106"/>
      <c r="FVY23" s="106"/>
      <c r="FVZ23" s="106"/>
      <c r="FWA23" s="106"/>
      <c r="FWB23" s="106"/>
      <c r="FWC23" s="106"/>
      <c r="FWD23" s="106"/>
      <c r="FWE23" s="106"/>
      <c r="FWF23" s="106"/>
      <c r="FWG23" s="106"/>
      <c r="FWH23" s="106"/>
      <c r="FWI23" s="106"/>
      <c r="FWJ23" s="106"/>
      <c r="FWK23" s="106"/>
      <c r="FWL23" s="106"/>
      <c r="FWM23" s="106"/>
      <c r="FWN23" s="106"/>
      <c r="FWO23" s="106"/>
      <c r="FWP23" s="106"/>
      <c r="FWQ23" s="106"/>
      <c r="FWR23" s="106"/>
      <c r="FWS23" s="106"/>
      <c r="FWT23" s="106"/>
      <c r="FWU23" s="106"/>
      <c r="FWV23" s="106"/>
      <c r="FWW23" s="106"/>
      <c r="FWX23" s="106"/>
      <c r="FWY23" s="106"/>
      <c r="FWZ23" s="106"/>
      <c r="FXA23" s="106"/>
      <c r="FXB23" s="106"/>
      <c r="FXC23" s="106"/>
      <c r="FXD23" s="106"/>
      <c r="FXE23" s="106"/>
      <c r="FXF23" s="106"/>
      <c r="FXG23" s="106"/>
      <c r="FXH23" s="106"/>
      <c r="FXI23" s="106"/>
      <c r="FXJ23" s="106"/>
      <c r="FXK23" s="106"/>
      <c r="FXL23" s="106"/>
      <c r="FXM23" s="106"/>
      <c r="FXN23" s="106"/>
      <c r="FXO23" s="106"/>
      <c r="FXP23" s="106"/>
      <c r="FXQ23" s="106"/>
      <c r="FXR23" s="106"/>
      <c r="FXS23" s="106"/>
      <c r="FXT23" s="106"/>
      <c r="FXU23" s="106"/>
      <c r="FXV23" s="106"/>
      <c r="FXW23" s="106"/>
      <c r="FXX23" s="106"/>
      <c r="FXY23" s="106"/>
      <c r="FXZ23" s="106"/>
      <c r="FYA23" s="106"/>
      <c r="FYB23" s="106"/>
      <c r="FYC23" s="106"/>
      <c r="FYD23" s="106"/>
      <c r="FYE23" s="106"/>
      <c r="FYF23" s="106"/>
      <c r="FYG23" s="106"/>
      <c r="FYH23" s="106"/>
      <c r="FYI23" s="106"/>
      <c r="FYJ23" s="106"/>
      <c r="FYK23" s="106"/>
      <c r="FYL23" s="106"/>
      <c r="FYM23" s="106"/>
      <c r="FYN23" s="106"/>
      <c r="FYO23" s="106"/>
      <c r="FYP23" s="106"/>
      <c r="FYQ23" s="106"/>
      <c r="FYR23" s="106"/>
      <c r="FYS23" s="106"/>
      <c r="FYT23" s="106"/>
      <c r="FYU23" s="106"/>
      <c r="FYV23" s="106"/>
      <c r="FYW23" s="106"/>
      <c r="FYX23" s="106"/>
      <c r="FYY23" s="106"/>
      <c r="FYZ23" s="106"/>
      <c r="FZA23" s="106"/>
      <c r="FZB23" s="106"/>
      <c r="FZC23" s="106"/>
      <c r="FZD23" s="106"/>
      <c r="FZE23" s="106"/>
      <c r="FZF23" s="106"/>
      <c r="FZG23" s="106"/>
      <c r="FZH23" s="106"/>
      <c r="FZI23" s="106"/>
      <c r="FZJ23" s="106"/>
      <c r="FZK23" s="106"/>
      <c r="FZL23" s="106"/>
      <c r="FZM23" s="106"/>
      <c r="FZN23" s="106"/>
      <c r="FZO23" s="106"/>
      <c r="FZP23" s="106"/>
      <c r="FZQ23" s="106"/>
      <c r="FZR23" s="106"/>
      <c r="FZS23" s="106"/>
      <c r="FZT23" s="106"/>
      <c r="FZU23" s="106"/>
      <c r="FZV23" s="106"/>
      <c r="FZW23" s="106"/>
      <c r="FZX23" s="106"/>
      <c r="FZY23" s="106"/>
      <c r="FZZ23" s="106"/>
      <c r="GAA23" s="106"/>
      <c r="GAB23" s="106"/>
      <c r="GAC23" s="106"/>
      <c r="GAD23" s="106"/>
      <c r="GAE23" s="106"/>
      <c r="GAF23" s="106"/>
      <c r="GAG23" s="106"/>
      <c r="GAH23" s="106"/>
      <c r="GAI23" s="106"/>
      <c r="GAJ23" s="106"/>
      <c r="GAK23" s="106"/>
      <c r="GAL23" s="106"/>
      <c r="GAM23" s="106"/>
      <c r="GAN23" s="106"/>
      <c r="GAO23" s="106"/>
      <c r="GAP23" s="106"/>
      <c r="GAQ23" s="106"/>
      <c r="GAR23" s="106"/>
      <c r="GAS23" s="106"/>
      <c r="GAT23" s="106"/>
      <c r="GAU23" s="106"/>
      <c r="GAV23" s="106"/>
      <c r="GAW23" s="106"/>
      <c r="GAX23" s="106"/>
      <c r="GAY23" s="106"/>
      <c r="GAZ23" s="106"/>
      <c r="GBA23" s="106"/>
      <c r="GBB23" s="106"/>
      <c r="GBC23" s="106"/>
      <c r="GBD23" s="106"/>
      <c r="GBE23" s="106"/>
      <c r="GBF23" s="106"/>
      <c r="GBG23" s="106"/>
      <c r="GBH23" s="106"/>
      <c r="GBI23" s="106"/>
      <c r="GBJ23" s="106"/>
      <c r="GBK23" s="106"/>
      <c r="GBL23" s="106"/>
      <c r="GBM23" s="106"/>
      <c r="GBN23" s="106"/>
      <c r="GBO23" s="106"/>
      <c r="GBP23" s="106"/>
      <c r="GBQ23" s="106"/>
      <c r="GBR23" s="106"/>
      <c r="GBS23" s="106"/>
      <c r="GBT23" s="106"/>
      <c r="GBU23" s="106"/>
      <c r="GBV23" s="106"/>
      <c r="GBW23" s="106"/>
      <c r="GBX23" s="106"/>
      <c r="GBY23" s="106"/>
      <c r="GBZ23" s="106"/>
      <c r="GCA23" s="106"/>
      <c r="GCB23" s="106"/>
      <c r="GCC23" s="106"/>
      <c r="GCD23" s="106"/>
      <c r="GCE23" s="106"/>
      <c r="GCF23" s="106"/>
      <c r="GCG23" s="106"/>
      <c r="GCH23" s="106"/>
      <c r="GCI23" s="106"/>
      <c r="GCJ23" s="106"/>
      <c r="GCK23" s="106"/>
      <c r="GCL23" s="106"/>
      <c r="GCM23" s="106"/>
      <c r="GCN23" s="106"/>
      <c r="GCO23" s="106"/>
      <c r="GCP23" s="106"/>
      <c r="GCQ23" s="106"/>
      <c r="GCR23" s="106"/>
      <c r="GCS23" s="106"/>
      <c r="GCT23" s="106"/>
      <c r="GCU23" s="106"/>
      <c r="GCV23" s="106"/>
      <c r="GCW23" s="106"/>
      <c r="GCX23" s="106"/>
      <c r="GCY23" s="106"/>
      <c r="GCZ23" s="106"/>
      <c r="GDA23" s="106"/>
      <c r="GDB23" s="106"/>
      <c r="GDC23" s="106"/>
      <c r="GDD23" s="106"/>
      <c r="GDE23" s="106"/>
      <c r="GDF23" s="106"/>
      <c r="GDG23" s="106"/>
      <c r="GDH23" s="106"/>
      <c r="GDI23" s="106"/>
      <c r="GDJ23" s="106"/>
      <c r="GDK23" s="106"/>
      <c r="GDL23" s="106"/>
      <c r="GDM23" s="106"/>
      <c r="GDN23" s="106"/>
      <c r="GDO23" s="106"/>
      <c r="GDP23" s="106"/>
      <c r="GDQ23" s="106"/>
      <c r="GDR23" s="106"/>
      <c r="GDS23" s="106"/>
      <c r="GDT23" s="106"/>
      <c r="GDU23" s="106"/>
      <c r="GDV23" s="106"/>
      <c r="GDW23" s="106"/>
      <c r="GDX23" s="106"/>
      <c r="GDY23" s="106"/>
      <c r="GDZ23" s="106"/>
      <c r="GEA23" s="106"/>
      <c r="GEB23" s="106"/>
      <c r="GEC23" s="106"/>
      <c r="GED23" s="106"/>
      <c r="GEE23" s="106"/>
      <c r="GEF23" s="106"/>
      <c r="GEG23" s="106"/>
      <c r="GEH23" s="106"/>
      <c r="GEI23" s="106"/>
      <c r="GEJ23" s="106"/>
      <c r="GEK23" s="106"/>
      <c r="GEL23" s="106"/>
      <c r="GEM23" s="106"/>
      <c r="GEN23" s="106"/>
      <c r="GEO23" s="106"/>
      <c r="GEP23" s="106"/>
      <c r="GEQ23" s="106"/>
      <c r="GER23" s="106"/>
      <c r="GES23" s="106"/>
      <c r="GET23" s="106"/>
      <c r="GEU23" s="106"/>
      <c r="GEV23" s="106"/>
      <c r="GEW23" s="106"/>
      <c r="GEX23" s="106"/>
      <c r="GEY23" s="106"/>
      <c r="GEZ23" s="106"/>
      <c r="GFA23" s="106"/>
      <c r="GFB23" s="106"/>
      <c r="GFC23" s="106"/>
      <c r="GFD23" s="106"/>
      <c r="GFE23" s="106"/>
      <c r="GFF23" s="106"/>
      <c r="GFG23" s="106"/>
      <c r="GFH23" s="106"/>
      <c r="GFI23" s="106"/>
      <c r="GFJ23" s="106"/>
      <c r="GFK23" s="106"/>
      <c r="GFL23" s="106"/>
      <c r="GFM23" s="106"/>
      <c r="GFN23" s="106"/>
      <c r="GFO23" s="106"/>
      <c r="GFP23" s="106"/>
      <c r="GFQ23" s="106"/>
      <c r="GFR23" s="106"/>
      <c r="GFS23" s="106"/>
      <c r="GFT23" s="106"/>
      <c r="GFU23" s="106"/>
      <c r="GFV23" s="106"/>
      <c r="GFW23" s="106"/>
      <c r="GFX23" s="106"/>
      <c r="GFY23" s="106"/>
      <c r="GFZ23" s="106"/>
      <c r="GGA23" s="106"/>
      <c r="GGB23" s="106"/>
      <c r="GGC23" s="106"/>
      <c r="GGD23" s="106"/>
      <c r="GGE23" s="106"/>
      <c r="GGF23" s="106"/>
      <c r="GGG23" s="106"/>
      <c r="GGH23" s="106"/>
      <c r="GGI23" s="106"/>
      <c r="GGJ23" s="106"/>
      <c r="GGK23" s="106"/>
      <c r="GGL23" s="106"/>
      <c r="GGM23" s="106"/>
      <c r="GGN23" s="106"/>
      <c r="GGO23" s="106"/>
      <c r="GGP23" s="106"/>
      <c r="GGQ23" s="106"/>
      <c r="GGR23" s="106"/>
      <c r="GGS23" s="106"/>
      <c r="GGT23" s="106"/>
      <c r="GGU23" s="106"/>
      <c r="GGV23" s="106"/>
      <c r="GGW23" s="106"/>
      <c r="GGX23" s="106"/>
      <c r="GGY23" s="106"/>
      <c r="GGZ23" s="106"/>
      <c r="GHA23" s="106"/>
      <c r="GHB23" s="106"/>
      <c r="GHC23" s="106"/>
      <c r="GHD23" s="106"/>
      <c r="GHE23" s="106"/>
      <c r="GHF23" s="106"/>
      <c r="GHG23" s="106"/>
      <c r="GHH23" s="106"/>
      <c r="GHI23" s="106"/>
      <c r="GHJ23" s="106"/>
      <c r="GHK23" s="106"/>
      <c r="GHL23" s="106"/>
      <c r="GHM23" s="106"/>
      <c r="GHN23" s="106"/>
      <c r="GHO23" s="106"/>
      <c r="GHP23" s="106"/>
      <c r="GHQ23" s="106"/>
      <c r="GHR23" s="106"/>
      <c r="GHS23" s="106"/>
      <c r="GHT23" s="106"/>
      <c r="GHU23" s="106"/>
      <c r="GHV23" s="106"/>
      <c r="GHW23" s="106"/>
      <c r="GHX23" s="106"/>
      <c r="GHY23" s="106"/>
      <c r="GHZ23" s="106"/>
      <c r="GIA23" s="106"/>
      <c r="GIB23" s="106"/>
      <c r="GIC23" s="106"/>
      <c r="GID23" s="106"/>
      <c r="GIE23" s="106"/>
      <c r="GIF23" s="106"/>
      <c r="GIG23" s="106"/>
      <c r="GIH23" s="106"/>
      <c r="GII23" s="106"/>
      <c r="GIJ23" s="106"/>
      <c r="GIK23" s="106"/>
      <c r="GIL23" s="106"/>
      <c r="GIM23" s="106"/>
      <c r="GIN23" s="106"/>
      <c r="GIO23" s="106"/>
      <c r="GIP23" s="106"/>
      <c r="GIQ23" s="106"/>
      <c r="GIR23" s="106"/>
      <c r="GIS23" s="106"/>
      <c r="GIT23" s="106"/>
      <c r="GIU23" s="106"/>
      <c r="GIV23" s="106"/>
      <c r="GIW23" s="106"/>
      <c r="GIX23" s="106"/>
      <c r="GIY23" s="106"/>
      <c r="GIZ23" s="106"/>
      <c r="GJA23" s="106"/>
      <c r="GJB23" s="106"/>
      <c r="GJC23" s="106"/>
      <c r="GJD23" s="106"/>
      <c r="GJE23" s="106"/>
      <c r="GJF23" s="106"/>
      <c r="GJG23" s="106"/>
      <c r="GJH23" s="106"/>
      <c r="GJI23" s="106"/>
      <c r="GJJ23" s="106"/>
      <c r="GJK23" s="106"/>
      <c r="GJL23" s="106"/>
      <c r="GJM23" s="106"/>
      <c r="GJN23" s="106"/>
      <c r="GJO23" s="106"/>
      <c r="GJP23" s="106"/>
      <c r="GJQ23" s="106"/>
      <c r="GJR23" s="106"/>
      <c r="GJS23" s="106"/>
      <c r="GJT23" s="106"/>
      <c r="GJU23" s="106"/>
      <c r="GJV23" s="106"/>
      <c r="GJW23" s="106"/>
      <c r="GJX23" s="106"/>
      <c r="GJY23" s="106"/>
      <c r="GJZ23" s="106"/>
      <c r="GKA23" s="106"/>
      <c r="GKB23" s="106"/>
      <c r="GKC23" s="106"/>
      <c r="GKD23" s="106"/>
      <c r="GKE23" s="106"/>
      <c r="GKF23" s="106"/>
      <c r="GKG23" s="106"/>
      <c r="GKH23" s="106"/>
      <c r="GKI23" s="106"/>
      <c r="GKJ23" s="106"/>
      <c r="GKK23" s="106"/>
      <c r="GKL23" s="106"/>
      <c r="GKM23" s="106"/>
      <c r="GKN23" s="106"/>
      <c r="GKO23" s="106"/>
      <c r="GKP23" s="106"/>
      <c r="GKQ23" s="106"/>
      <c r="GKR23" s="106"/>
      <c r="GKS23" s="106"/>
      <c r="GKT23" s="106"/>
      <c r="GKU23" s="106"/>
      <c r="GKV23" s="106"/>
      <c r="GKW23" s="106"/>
      <c r="GKX23" s="106"/>
      <c r="GKY23" s="106"/>
      <c r="GKZ23" s="106"/>
      <c r="GLA23" s="106"/>
      <c r="GLB23" s="106"/>
      <c r="GLC23" s="106"/>
      <c r="GLD23" s="106"/>
      <c r="GLE23" s="106"/>
      <c r="GLF23" s="106"/>
      <c r="GLG23" s="106"/>
      <c r="GLH23" s="106"/>
      <c r="GLI23" s="106"/>
      <c r="GLJ23" s="106"/>
      <c r="GLK23" s="106"/>
      <c r="GLL23" s="106"/>
      <c r="GLM23" s="106"/>
      <c r="GLN23" s="106"/>
      <c r="GLO23" s="106"/>
      <c r="GLP23" s="106"/>
      <c r="GLQ23" s="106"/>
      <c r="GLR23" s="106"/>
      <c r="GLS23" s="106"/>
      <c r="GLT23" s="106"/>
      <c r="GLU23" s="106"/>
      <c r="GLV23" s="106"/>
      <c r="GLW23" s="106"/>
      <c r="GLX23" s="106"/>
      <c r="GLY23" s="106"/>
      <c r="GLZ23" s="106"/>
      <c r="GMA23" s="106"/>
      <c r="GMB23" s="106"/>
      <c r="GMC23" s="106"/>
      <c r="GMD23" s="106"/>
      <c r="GME23" s="106"/>
      <c r="GMF23" s="106"/>
      <c r="GMG23" s="106"/>
      <c r="GMH23" s="106"/>
      <c r="GMI23" s="106"/>
      <c r="GMJ23" s="106"/>
      <c r="GMK23" s="106"/>
      <c r="GML23" s="106"/>
      <c r="GMM23" s="106"/>
      <c r="GMN23" s="106"/>
      <c r="GMO23" s="106"/>
      <c r="GMP23" s="106"/>
      <c r="GMQ23" s="106"/>
      <c r="GMR23" s="106"/>
      <c r="GMS23" s="106"/>
      <c r="GMT23" s="106"/>
      <c r="GMU23" s="106"/>
      <c r="GMV23" s="106"/>
      <c r="GMW23" s="106"/>
      <c r="GMX23" s="106"/>
      <c r="GMY23" s="106"/>
      <c r="GMZ23" s="106"/>
      <c r="GNA23" s="106"/>
      <c r="GNB23" s="106"/>
      <c r="GNC23" s="106"/>
      <c r="GND23" s="106"/>
      <c r="GNE23" s="106"/>
      <c r="GNF23" s="106"/>
      <c r="GNG23" s="106"/>
      <c r="GNH23" s="106"/>
      <c r="GNI23" s="106"/>
      <c r="GNJ23" s="106"/>
      <c r="GNK23" s="106"/>
      <c r="GNL23" s="106"/>
      <c r="GNM23" s="106"/>
      <c r="GNN23" s="106"/>
      <c r="GNO23" s="106"/>
      <c r="GNP23" s="106"/>
      <c r="GNQ23" s="106"/>
      <c r="GNR23" s="106"/>
      <c r="GNS23" s="106"/>
      <c r="GNT23" s="106"/>
      <c r="GNU23" s="106"/>
      <c r="GNV23" s="106"/>
      <c r="GNW23" s="106"/>
      <c r="GNX23" s="106"/>
      <c r="GNY23" s="106"/>
      <c r="GNZ23" s="106"/>
      <c r="GOA23" s="106"/>
      <c r="GOB23" s="106"/>
      <c r="GOC23" s="106"/>
      <c r="GOD23" s="106"/>
      <c r="GOE23" s="106"/>
      <c r="GOF23" s="106"/>
      <c r="GOG23" s="106"/>
      <c r="GOH23" s="106"/>
      <c r="GOI23" s="106"/>
      <c r="GOJ23" s="106"/>
      <c r="GOK23" s="106"/>
      <c r="GOL23" s="106"/>
      <c r="GOM23" s="106"/>
      <c r="GON23" s="106"/>
      <c r="GOO23" s="106"/>
      <c r="GOP23" s="106"/>
      <c r="GOQ23" s="106"/>
      <c r="GOR23" s="106"/>
      <c r="GOS23" s="106"/>
      <c r="GOT23" s="106"/>
      <c r="GOU23" s="106"/>
      <c r="GOV23" s="106"/>
      <c r="GOW23" s="106"/>
      <c r="GOX23" s="106"/>
      <c r="GOY23" s="106"/>
      <c r="GOZ23" s="106"/>
      <c r="GPA23" s="106"/>
      <c r="GPB23" s="106"/>
      <c r="GPC23" s="106"/>
      <c r="GPD23" s="106"/>
      <c r="GPE23" s="106"/>
      <c r="GPF23" s="106"/>
      <c r="GPG23" s="106"/>
      <c r="GPH23" s="106"/>
      <c r="GPI23" s="106"/>
      <c r="GPJ23" s="106"/>
      <c r="GPK23" s="106"/>
      <c r="GPL23" s="106"/>
      <c r="GPM23" s="106"/>
      <c r="GPN23" s="106"/>
      <c r="GPO23" s="106"/>
      <c r="GPP23" s="106"/>
      <c r="GPQ23" s="106"/>
      <c r="GPR23" s="106"/>
      <c r="GPS23" s="106"/>
      <c r="GPT23" s="106"/>
      <c r="GPU23" s="106"/>
      <c r="GPV23" s="106"/>
      <c r="GPW23" s="106"/>
      <c r="GPX23" s="106"/>
      <c r="GPY23" s="106"/>
      <c r="GPZ23" s="106"/>
      <c r="GQA23" s="106"/>
      <c r="GQB23" s="106"/>
      <c r="GQC23" s="106"/>
      <c r="GQD23" s="106"/>
      <c r="GQE23" s="106"/>
      <c r="GQF23" s="106"/>
      <c r="GQG23" s="106"/>
      <c r="GQH23" s="106"/>
      <c r="GQI23" s="106"/>
      <c r="GQJ23" s="106"/>
      <c r="GQK23" s="106"/>
      <c r="GQL23" s="106"/>
      <c r="GQM23" s="106"/>
      <c r="GQN23" s="106"/>
      <c r="GQO23" s="106"/>
      <c r="GQP23" s="106"/>
      <c r="GQQ23" s="106"/>
      <c r="GQR23" s="106"/>
      <c r="GQS23" s="106"/>
      <c r="GQT23" s="106"/>
      <c r="GQU23" s="106"/>
      <c r="GQV23" s="106"/>
      <c r="GQW23" s="106"/>
      <c r="GQX23" s="106"/>
      <c r="GQY23" s="106"/>
      <c r="GQZ23" s="106"/>
      <c r="GRA23" s="106"/>
      <c r="GRB23" s="106"/>
      <c r="GRC23" s="106"/>
      <c r="GRD23" s="106"/>
      <c r="GRE23" s="106"/>
      <c r="GRF23" s="106"/>
      <c r="GRG23" s="106"/>
      <c r="GRH23" s="106"/>
      <c r="GRI23" s="106"/>
      <c r="GRJ23" s="106"/>
      <c r="GRK23" s="106"/>
      <c r="GRL23" s="106"/>
      <c r="GRM23" s="106"/>
      <c r="GRN23" s="106"/>
      <c r="GRO23" s="106"/>
      <c r="GRP23" s="106"/>
      <c r="GRQ23" s="106"/>
      <c r="GRR23" s="106"/>
      <c r="GRS23" s="106"/>
      <c r="GRT23" s="106"/>
      <c r="GRU23" s="106"/>
      <c r="GRV23" s="106"/>
      <c r="GRW23" s="106"/>
      <c r="GRX23" s="106"/>
      <c r="GRY23" s="106"/>
      <c r="GRZ23" s="106"/>
      <c r="GSA23" s="106"/>
      <c r="GSB23" s="106"/>
      <c r="GSC23" s="106"/>
      <c r="GSD23" s="106"/>
      <c r="GSE23" s="106"/>
      <c r="GSF23" s="106"/>
      <c r="GSG23" s="106"/>
      <c r="GSH23" s="106"/>
      <c r="GSI23" s="106"/>
      <c r="GSJ23" s="106"/>
      <c r="GSK23" s="106"/>
      <c r="GSL23" s="106"/>
      <c r="GSM23" s="106"/>
      <c r="GSN23" s="106"/>
      <c r="GSO23" s="106"/>
      <c r="GSP23" s="106"/>
      <c r="GSQ23" s="106"/>
      <c r="GSR23" s="106"/>
      <c r="GSS23" s="106"/>
      <c r="GST23" s="106"/>
      <c r="GSU23" s="106"/>
      <c r="GSV23" s="106"/>
      <c r="GSW23" s="106"/>
      <c r="GSX23" s="106"/>
      <c r="GSY23" s="106"/>
      <c r="GSZ23" s="106"/>
      <c r="GTA23" s="106"/>
      <c r="GTB23" s="106"/>
      <c r="GTC23" s="106"/>
      <c r="GTD23" s="106"/>
      <c r="GTE23" s="106"/>
      <c r="GTF23" s="106"/>
      <c r="GTG23" s="106"/>
      <c r="GTH23" s="106"/>
      <c r="GTI23" s="106"/>
      <c r="GTJ23" s="106"/>
      <c r="GTK23" s="106"/>
      <c r="GTL23" s="106"/>
      <c r="GTM23" s="106"/>
      <c r="GTN23" s="106"/>
      <c r="GTO23" s="106"/>
      <c r="GTP23" s="106"/>
      <c r="GTQ23" s="106"/>
      <c r="GTR23" s="106"/>
      <c r="GTS23" s="106"/>
      <c r="GTT23" s="106"/>
      <c r="GTU23" s="106"/>
      <c r="GTV23" s="106"/>
      <c r="GTW23" s="106"/>
      <c r="GTX23" s="106"/>
      <c r="GTY23" s="106"/>
      <c r="GTZ23" s="106"/>
      <c r="GUA23" s="106"/>
      <c r="GUB23" s="106"/>
      <c r="GUC23" s="106"/>
      <c r="GUD23" s="106"/>
      <c r="GUE23" s="106"/>
      <c r="GUF23" s="106"/>
      <c r="GUG23" s="106"/>
      <c r="GUH23" s="106"/>
      <c r="GUI23" s="106"/>
      <c r="GUJ23" s="106"/>
      <c r="GUK23" s="106"/>
      <c r="GUL23" s="106"/>
      <c r="GUM23" s="106"/>
      <c r="GUN23" s="106"/>
      <c r="GUO23" s="106"/>
      <c r="GUP23" s="106"/>
      <c r="GUQ23" s="106"/>
      <c r="GUR23" s="106"/>
      <c r="GUS23" s="106"/>
      <c r="GUT23" s="106"/>
      <c r="GUU23" s="106"/>
      <c r="GUV23" s="106"/>
      <c r="GUW23" s="106"/>
      <c r="GUX23" s="106"/>
      <c r="GUY23" s="106"/>
      <c r="GUZ23" s="106"/>
      <c r="GVA23" s="106"/>
      <c r="GVB23" s="106"/>
      <c r="GVC23" s="106"/>
      <c r="GVD23" s="106"/>
      <c r="GVE23" s="106"/>
      <c r="GVF23" s="106"/>
      <c r="GVG23" s="106"/>
      <c r="GVH23" s="106"/>
      <c r="GVI23" s="106"/>
      <c r="GVJ23" s="106"/>
      <c r="GVK23" s="106"/>
      <c r="GVL23" s="106"/>
      <c r="GVM23" s="106"/>
      <c r="GVN23" s="106"/>
      <c r="GVO23" s="106"/>
      <c r="GVP23" s="106"/>
      <c r="GVQ23" s="106"/>
      <c r="GVR23" s="106"/>
      <c r="GVS23" s="106"/>
      <c r="GVT23" s="106"/>
      <c r="GVU23" s="106"/>
      <c r="GVV23" s="106"/>
      <c r="GVW23" s="106"/>
      <c r="GVX23" s="106"/>
      <c r="GVY23" s="106"/>
      <c r="GVZ23" s="106"/>
      <c r="GWA23" s="106"/>
      <c r="GWB23" s="106"/>
      <c r="GWC23" s="106"/>
      <c r="GWD23" s="106"/>
      <c r="GWE23" s="106"/>
      <c r="GWF23" s="106"/>
      <c r="GWG23" s="106"/>
      <c r="GWH23" s="106"/>
      <c r="GWI23" s="106"/>
      <c r="GWJ23" s="106"/>
      <c r="GWK23" s="106"/>
      <c r="GWL23" s="106"/>
      <c r="GWM23" s="106"/>
      <c r="GWN23" s="106"/>
      <c r="GWO23" s="106"/>
      <c r="GWP23" s="106"/>
      <c r="GWQ23" s="106"/>
      <c r="GWR23" s="106"/>
      <c r="GWS23" s="106"/>
      <c r="GWT23" s="106"/>
      <c r="GWU23" s="106"/>
      <c r="GWV23" s="106"/>
      <c r="GWW23" s="106"/>
      <c r="GWX23" s="106"/>
      <c r="GWY23" s="106"/>
      <c r="GWZ23" s="106"/>
      <c r="GXA23" s="106"/>
      <c r="GXB23" s="106"/>
      <c r="GXC23" s="106"/>
      <c r="GXD23" s="106"/>
      <c r="GXE23" s="106"/>
      <c r="GXF23" s="106"/>
      <c r="GXG23" s="106"/>
      <c r="GXH23" s="106"/>
      <c r="GXI23" s="106"/>
      <c r="GXJ23" s="106"/>
      <c r="GXK23" s="106"/>
      <c r="GXL23" s="106"/>
      <c r="GXM23" s="106"/>
      <c r="GXN23" s="106"/>
      <c r="GXO23" s="106"/>
      <c r="GXP23" s="106"/>
      <c r="GXQ23" s="106"/>
      <c r="GXR23" s="106"/>
      <c r="GXS23" s="106"/>
      <c r="GXT23" s="106"/>
      <c r="GXU23" s="106"/>
      <c r="GXV23" s="106"/>
      <c r="GXW23" s="106"/>
      <c r="GXX23" s="106"/>
      <c r="GXY23" s="106"/>
      <c r="GXZ23" s="106"/>
      <c r="GYA23" s="106"/>
      <c r="GYB23" s="106"/>
      <c r="GYC23" s="106"/>
      <c r="GYD23" s="106"/>
      <c r="GYE23" s="106"/>
      <c r="GYF23" s="106"/>
      <c r="GYG23" s="106"/>
      <c r="GYH23" s="106"/>
      <c r="GYI23" s="106"/>
      <c r="GYJ23" s="106"/>
      <c r="GYK23" s="106"/>
      <c r="GYL23" s="106"/>
      <c r="GYM23" s="106"/>
      <c r="GYN23" s="106"/>
      <c r="GYO23" s="106"/>
      <c r="GYP23" s="106"/>
      <c r="GYQ23" s="106"/>
      <c r="GYR23" s="106"/>
      <c r="GYS23" s="106"/>
      <c r="GYT23" s="106"/>
      <c r="GYU23" s="106"/>
      <c r="GYV23" s="106"/>
      <c r="GYW23" s="106"/>
      <c r="GYX23" s="106"/>
      <c r="GYY23" s="106"/>
      <c r="GYZ23" s="106"/>
      <c r="GZA23" s="106"/>
      <c r="GZB23" s="106"/>
      <c r="GZC23" s="106"/>
      <c r="GZD23" s="106"/>
      <c r="GZE23" s="106"/>
      <c r="GZF23" s="106"/>
      <c r="GZG23" s="106"/>
      <c r="GZH23" s="106"/>
      <c r="GZI23" s="106"/>
      <c r="GZJ23" s="106"/>
      <c r="GZK23" s="106"/>
      <c r="GZL23" s="106"/>
      <c r="GZM23" s="106"/>
      <c r="GZN23" s="106"/>
      <c r="GZO23" s="106"/>
      <c r="GZP23" s="106"/>
      <c r="GZQ23" s="106"/>
      <c r="GZR23" s="106"/>
      <c r="GZS23" s="106"/>
      <c r="GZT23" s="106"/>
      <c r="GZU23" s="106"/>
      <c r="GZV23" s="106"/>
      <c r="GZW23" s="106"/>
      <c r="GZX23" s="106"/>
      <c r="GZY23" s="106"/>
      <c r="GZZ23" s="106"/>
      <c r="HAA23" s="106"/>
      <c r="HAB23" s="106"/>
      <c r="HAC23" s="106"/>
      <c r="HAD23" s="106"/>
      <c r="HAE23" s="106"/>
      <c r="HAF23" s="106"/>
      <c r="HAG23" s="106"/>
      <c r="HAH23" s="106"/>
      <c r="HAI23" s="106"/>
      <c r="HAJ23" s="106"/>
      <c r="HAK23" s="106"/>
      <c r="HAL23" s="106"/>
      <c r="HAM23" s="106"/>
      <c r="HAN23" s="106"/>
      <c r="HAO23" s="106"/>
      <c r="HAP23" s="106"/>
      <c r="HAQ23" s="106"/>
      <c r="HAR23" s="106"/>
      <c r="HAS23" s="106"/>
      <c r="HAT23" s="106"/>
      <c r="HAU23" s="106"/>
      <c r="HAV23" s="106"/>
      <c r="HAW23" s="106"/>
      <c r="HAX23" s="106"/>
      <c r="HAY23" s="106"/>
      <c r="HAZ23" s="106"/>
      <c r="HBA23" s="106"/>
      <c r="HBB23" s="106"/>
      <c r="HBC23" s="106"/>
      <c r="HBD23" s="106"/>
      <c r="HBE23" s="106"/>
      <c r="HBF23" s="106"/>
      <c r="HBG23" s="106"/>
      <c r="HBH23" s="106"/>
      <c r="HBI23" s="106"/>
      <c r="HBJ23" s="106"/>
      <c r="HBK23" s="106"/>
      <c r="HBL23" s="106"/>
      <c r="HBM23" s="106"/>
      <c r="HBN23" s="106"/>
      <c r="HBO23" s="106"/>
      <c r="HBP23" s="106"/>
      <c r="HBQ23" s="106"/>
      <c r="HBR23" s="106"/>
      <c r="HBS23" s="106"/>
      <c r="HBT23" s="106"/>
      <c r="HBU23" s="106"/>
      <c r="HBV23" s="106"/>
      <c r="HBW23" s="106"/>
      <c r="HBX23" s="106"/>
      <c r="HBY23" s="106"/>
      <c r="HBZ23" s="106"/>
      <c r="HCA23" s="106"/>
      <c r="HCB23" s="106"/>
      <c r="HCC23" s="106"/>
      <c r="HCD23" s="106"/>
      <c r="HCE23" s="106"/>
      <c r="HCF23" s="106"/>
      <c r="HCG23" s="106"/>
      <c r="HCH23" s="106"/>
      <c r="HCI23" s="106"/>
      <c r="HCJ23" s="106"/>
      <c r="HCK23" s="106"/>
      <c r="HCL23" s="106"/>
      <c r="HCM23" s="106"/>
      <c r="HCN23" s="106"/>
      <c r="HCO23" s="106"/>
      <c r="HCP23" s="106"/>
      <c r="HCQ23" s="106"/>
      <c r="HCR23" s="106"/>
      <c r="HCS23" s="106"/>
      <c r="HCT23" s="106"/>
      <c r="HCU23" s="106"/>
      <c r="HCV23" s="106"/>
      <c r="HCW23" s="106"/>
      <c r="HCX23" s="106"/>
      <c r="HCY23" s="106"/>
      <c r="HCZ23" s="106"/>
      <c r="HDA23" s="106"/>
      <c r="HDB23" s="106"/>
      <c r="HDC23" s="106"/>
      <c r="HDD23" s="106"/>
      <c r="HDE23" s="106"/>
      <c r="HDF23" s="106"/>
      <c r="HDG23" s="106"/>
      <c r="HDH23" s="106"/>
      <c r="HDI23" s="106"/>
      <c r="HDJ23" s="106"/>
      <c r="HDK23" s="106"/>
      <c r="HDL23" s="106"/>
      <c r="HDM23" s="106"/>
      <c r="HDN23" s="106"/>
      <c r="HDO23" s="106"/>
      <c r="HDP23" s="106"/>
      <c r="HDQ23" s="106"/>
      <c r="HDR23" s="106"/>
      <c r="HDS23" s="106"/>
      <c r="HDT23" s="106"/>
      <c r="HDU23" s="106"/>
      <c r="HDV23" s="106"/>
      <c r="HDW23" s="106"/>
      <c r="HDX23" s="106"/>
      <c r="HDY23" s="106"/>
      <c r="HDZ23" s="106"/>
      <c r="HEA23" s="106"/>
      <c r="HEB23" s="106"/>
      <c r="HEC23" s="106"/>
      <c r="HED23" s="106"/>
      <c r="HEE23" s="106"/>
      <c r="HEF23" s="106"/>
      <c r="HEG23" s="106"/>
      <c r="HEH23" s="106"/>
      <c r="HEI23" s="106"/>
      <c r="HEJ23" s="106"/>
      <c r="HEK23" s="106"/>
      <c r="HEL23" s="106"/>
      <c r="HEM23" s="106"/>
      <c r="HEN23" s="106"/>
      <c r="HEO23" s="106"/>
      <c r="HEP23" s="106"/>
      <c r="HEQ23" s="106"/>
      <c r="HER23" s="106"/>
      <c r="HES23" s="106"/>
      <c r="HET23" s="106"/>
      <c r="HEU23" s="106"/>
      <c r="HEV23" s="106"/>
      <c r="HEW23" s="106"/>
      <c r="HEX23" s="106"/>
      <c r="HEY23" s="106"/>
      <c r="HEZ23" s="106"/>
      <c r="HFA23" s="106"/>
      <c r="HFB23" s="106"/>
      <c r="HFC23" s="106"/>
      <c r="HFD23" s="106"/>
      <c r="HFE23" s="106"/>
      <c r="HFF23" s="106"/>
      <c r="HFG23" s="106"/>
      <c r="HFH23" s="106"/>
      <c r="HFI23" s="106"/>
      <c r="HFJ23" s="106"/>
      <c r="HFK23" s="106"/>
      <c r="HFL23" s="106"/>
      <c r="HFM23" s="106"/>
      <c r="HFN23" s="106"/>
      <c r="HFO23" s="106"/>
      <c r="HFP23" s="106"/>
      <c r="HFQ23" s="106"/>
      <c r="HFR23" s="106"/>
      <c r="HFS23" s="106"/>
      <c r="HFT23" s="106"/>
      <c r="HFU23" s="106"/>
      <c r="HFV23" s="106"/>
      <c r="HFW23" s="106"/>
      <c r="HFX23" s="106"/>
      <c r="HFY23" s="106"/>
      <c r="HFZ23" s="106"/>
      <c r="HGA23" s="106"/>
      <c r="HGB23" s="106"/>
      <c r="HGC23" s="106"/>
      <c r="HGD23" s="106"/>
      <c r="HGE23" s="106"/>
      <c r="HGF23" s="106"/>
      <c r="HGG23" s="106"/>
      <c r="HGH23" s="106"/>
      <c r="HGI23" s="106"/>
      <c r="HGJ23" s="106"/>
      <c r="HGK23" s="106"/>
      <c r="HGL23" s="106"/>
      <c r="HGM23" s="106"/>
      <c r="HGN23" s="106"/>
      <c r="HGO23" s="106"/>
      <c r="HGP23" s="106"/>
      <c r="HGQ23" s="106"/>
      <c r="HGR23" s="106"/>
      <c r="HGS23" s="106"/>
      <c r="HGT23" s="106"/>
      <c r="HGU23" s="106"/>
      <c r="HGV23" s="106"/>
      <c r="HGW23" s="106"/>
      <c r="HGX23" s="106"/>
      <c r="HGY23" s="106"/>
      <c r="HGZ23" s="106"/>
      <c r="HHA23" s="106"/>
      <c r="HHB23" s="106"/>
      <c r="HHC23" s="106"/>
      <c r="HHD23" s="106"/>
      <c r="HHE23" s="106"/>
      <c r="HHF23" s="106"/>
      <c r="HHG23" s="106"/>
      <c r="HHH23" s="106"/>
      <c r="HHI23" s="106"/>
      <c r="HHJ23" s="106"/>
      <c r="HHK23" s="106"/>
      <c r="HHL23" s="106"/>
      <c r="HHM23" s="106"/>
      <c r="HHN23" s="106"/>
      <c r="HHO23" s="106"/>
      <c r="HHP23" s="106"/>
      <c r="HHQ23" s="106"/>
      <c r="HHR23" s="106"/>
      <c r="HHS23" s="106"/>
      <c r="HHT23" s="106"/>
      <c r="HHU23" s="106"/>
      <c r="HHV23" s="106"/>
      <c r="HHW23" s="106"/>
      <c r="HHX23" s="106"/>
      <c r="HHY23" s="106"/>
      <c r="HHZ23" s="106"/>
      <c r="HIA23" s="106"/>
      <c r="HIB23" s="106"/>
      <c r="HIC23" s="106"/>
      <c r="HID23" s="106"/>
      <c r="HIE23" s="106"/>
      <c r="HIF23" s="106"/>
      <c r="HIG23" s="106"/>
      <c r="HIH23" s="106"/>
      <c r="HII23" s="106"/>
      <c r="HIJ23" s="106"/>
      <c r="HIK23" s="106"/>
      <c r="HIL23" s="106"/>
      <c r="HIM23" s="106"/>
      <c r="HIN23" s="106"/>
      <c r="HIO23" s="106"/>
      <c r="HIP23" s="106"/>
      <c r="HIQ23" s="106"/>
      <c r="HIR23" s="106"/>
      <c r="HIS23" s="106"/>
      <c r="HIT23" s="106"/>
      <c r="HIU23" s="106"/>
      <c r="HIV23" s="106"/>
      <c r="HIW23" s="106"/>
      <c r="HIX23" s="106"/>
      <c r="HIY23" s="106"/>
      <c r="HIZ23" s="106"/>
      <c r="HJA23" s="106"/>
      <c r="HJB23" s="106"/>
      <c r="HJC23" s="106"/>
      <c r="HJD23" s="106"/>
      <c r="HJE23" s="106"/>
      <c r="HJF23" s="106"/>
      <c r="HJG23" s="106"/>
      <c r="HJH23" s="106"/>
      <c r="HJI23" s="106"/>
      <c r="HJJ23" s="106"/>
      <c r="HJK23" s="106"/>
      <c r="HJL23" s="106"/>
      <c r="HJM23" s="106"/>
      <c r="HJN23" s="106"/>
      <c r="HJO23" s="106"/>
      <c r="HJP23" s="106"/>
      <c r="HJQ23" s="106"/>
      <c r="HJR23" s="106"/>
      <c r="HJS23" s="106"/>
      <c r="HJT23" s="106"/>
      <c r="HJU23" s="106"/>
      <c r="HJV23" s="106"/>
      <c r="HJW23" s="106"/>
      <c r="HJX23" s="106"/>
      <c r="HJY23" s="106"/>
      <c r="HJZ23" s="106"/>
      <c r="HKA23" s="106"/>
      <c r="HKB23" s="106"/>
      <c r="HKC23" s="106"/>
      <c r="HKD23" s="106"/>
      <c r="HKE23" s="106"/>
      <c r="HKF23" s="106"/>
      <c r="HKG23" s="106"/>
      <c r="HKH23" s="106"/>
      <c r="HKI23" s="106"/>
      <c r="HKJ23" s="106"/>
      <c r="HKK23" s="106"/>
      <c r="HKL23" s="106"/>
      <c r="HKM23" s="106"/>
      <c r="HKN23" s="106"/>
      <c r="HKO23" s="106"/>
      <c r="HKP23" s="106"/>
      <c r="HKQ23" s="106"/>
      <c r="HKR23" s="106"/>
      <c r="HKS23" s="106"/>
      <c r="HKT23" s="106"/>
      <c r="HKU23" s="106"/>
      <c r="HKV23" s="106"/>
      <c r="HKW23" s="106"/>
      <c r="HKX23" s="106"/>
      <c r="HKY23" s="106"/>
      <c r="HKZ23" s="106"/>
      <c r="HLA23" s="106"/>
      <c r="HLB23" s="106"/>
      <c r="HLC23" s="106"/>
      <c r="HLD23" s="106"/>
      <c r="HLE23" s="106"/>
      <c r="HLF23" s="106"/>
      <c r="HLG23" s="106"/>
      <c r="HLH23" s="106"/>
      <c r="HLI23" s="106"/>
      <c r="HLJ23" s="106"/>
      <c r="HLK23" s="106"/>
      <c r="HLL23" s="106"/>
      <c r="HLM23" s="106"/>
      <c r="HLN23" s="106"/>
      <c r="HLO23" s="106"/>
      <c r="HLP23" s="106"/>
      <c r="HLQ23" s="106"/>
      <c r="HLR23" s="106"/>
      <c r="HLS23" s="106"/>
      <c r="HLT23" s="106"/>
      <c r="HLU23" s="106"/>
      <c r="HLV23" s="106"/>
      <c r="HLW23" s="106"/>
      <c r="HLX23" s="106"/>
      <c r="HLY23" s="106"/>
      <c r="HLZ23" s="106"/>
      <c r="HMA23" s="106"/>
      <c r="HMB23" s="106"/>
      <c r="HMC23" s="106"/>
      <c r="HMD23" s="106"/>
      <c r="HME23" s="106"/>
      <c r="HMF23" s="106"/>
      <c r="HMG23" s="106"/>
      <c r="HMH23" s="106"/>
      <c r="HMI23" s="106"/>
      <c r="HMJ23" s="106"/>
      <c r="HMK23" s="106"/>
      <c r="HML23" s="106"/>
      <c r="HMM23" s="106"/>
      <c r="HMN23" s="106"/>
      <c r="HMO23" s="106"/>
      <c r="HMP23" s="106"/>
      <c r="HMQ23" s="106"/>
      <c r="HMR23" s="106"/>
      <c r="HMS23" s="106"/>
      <c r="HMT23" s="106"/>
      <c r="HMU23" s="106"/>
      <c r="HMV23" s="106"/>
      <c r="HMW23" s="106"/>
      <c r="HMX23" s="106"/>
      <c r="HMY23" s="106"/>
      <c r="HMZ23" s="106"/>
      <c r="HNA23" s="106"/>
      <c r="HNB23" s="106"/>
      <c r="HNC23" s="106"/>
      <c r="HND23" s="106"/>
      <c r="HNE23" s="106"/>
      <c r="HNF23" s="106"/>
      <c r="HNG23" s="106"/>
      <c r="HNH23" s="106"/>
      <c r="HNI23" s="106"/>
      <c r="HNJ23" s="106"/>
      <c r="HNK23" s="106"/>
      <c r="HNL23" s="106"/>
      <c r="HNM23" s="106"/>
      <c r="HNN23" s="106"/>
      <c r="HNO23" s="106"/>
      <c r="HNP23" s="106"/>
      <c r="HNQ23" s="106"/>
      <c r="HNR23" s="106"/>
      <c r="HNS23" s="106"/>
      <c r="HNT23" s="106"/>
      <c r="HNU23" s="106"/>
      <c r="HNV23" s="106"/>
      <c r="HNW23" s="106"/>
      <c r="HNX23" s="106"/>
      <c r="HNY23" s="106"/>
      <c r="HNZ23" s="106"/>
      <c r="HOA23" s="106"/>
      <c r="HOB23" s="106"/>
      <c r="HOC23" s="106"/>
      <c r="HOD23" s="106"/>
      <c r="HOE23" s="106"/>
      <c r="HOF23" s="106"/>
      <c r="HOG23" s="106"/>
      <c r="HOH23" s="106"/>
      <c r="HOI23" s="106"/>
      <c r="HOJ23" s="106"/>
      <c r="HOK23" s="106"/>
      <c r="HOL23" s="106"/>
      <c r="HOM23" s="106"/>
      <c r="HON23" s="106"/>
      <c r="HOO23" s="106"/>
      <c r="HOP23" s="106"/>
      <c r="HOQ23" s="106"/>
      <c r="HOR23" s="106"/>
      <c r="HOS23" s="106"/>
      <c r="HOT23" s="106"/>
      <c r="HOU23" s="106"/>
      <c r="HOV23" s="106"/>
      <c r="HOW23" s="106"/>
      <c r="HOX23" s="106"/>
      <c r="HOY23" s="106"/>
      <c r="HOZ23" s="106"/>
      <c r="HPA23" s="106"/>
      <c r="HPB23" s="106"/>
      <c r="HPC23" s="106"/>
      <c r="HPD23" s="106"/>
      <c r="HPE23" s="106"/>
      <c r="HPF23" s="106"/>
      <c r="HPG23" s="106"/>
      <c r="HPH23" s="106"/>
      <c r="HPI23" s="106"/>
      <c r="HPJ23" s="106"/>
      <c r="HPK23" s="106"/>
      <c r="HPL23" s="106"/>
      <c r="HPM23" s="106"/>
      <c r="HPN23" s="106"/>
      <c r="HPO23" s="106"/>
      <c r="HPP23" s="106"/>
      <c r="HPQ23" s="106"/>
      <c r="HPR23" s="106"/>
      <c r="HPS23" s="106"/>
      <c r="HPT23" s="106"/>
      <c r="HPU23" s="106"/>
      <c r="HPV23" s="106"/>
      <c r="HPW23" s="106"/>
      <c r="HPX23" s="106"/>
      <c r="HPY23" s="106"/>
      <c r="HPZ23" s="106"/>
      <c r="HQA23" s="106"/>
      <c r="HQB23" s="106"/>
      <c r="HQC23" s="106"/>
      <c r="HQD23" s="106"/>
      <c r="HQE23" s="106"/>
      <c r="HQF23" s="106"/>
      <c r="HQG23" s="106"/>
      <c r="HQH23" s="106"/>
      <c r="HQI23" s="106"/>
      <c r="HQJ23" s="106"/>
      <c r="HQK23" s="106"/>
      <c r="HQL23" s="106"/>
      <c r="HQM23" s="106"/>
      <c r="HQN23" s="106"/>
      <c r="HQO23" s="106"/>
      <c r="HQP23" s="106"/>
      <c r="HQQ23" s="106"/>
      <c r="HQR23" s="106"/>
      <c r="HQS23" s="106"/>
      <c r="HQT23" s="106"/>
      <c r="HQU23" s="106"/>
      <c r="HQV23" s="106"/>
      <c r="HQW23" s="106"/>
      <c r="HQX23" s="106"/>
      <c r="HQY23" s="106"/>
      <c r="HQZ23" s="106"/>
      <c r="HRA23" s="106"/>
      <c r="HRB23" s="106"/>
      <c r="HRC23" s="106"/>
      <c r="HRD23" s="106"/>
      <c r="HRE23" s="106"/>
      <c r="HRF23" s="106"/>
      <c r="HRG23" s="106"/>
      <c r="HRH23" s="106"/>
      <c r="HRI23" s="106"/>
      <c r="HRJ23" s="106"/>
      <c r="HRK23" s="106"/>
      <c r="HRL23" s="106"/>
      <c r="HRM23" s="106"/>
      <c r="HRN23" s="106"/>
      <c r="HRO23" s="106"/>
      <c r="HRP23" s="106"/>
      <c r="HRQ23" s="106"/>
      <c r="HRR23" s="106"/>
      <c r="HRS23" s="106"/>
      <c r="HRT23" s="106"/>
      <c r="HRU23" s="106"/>
      <c r="HRV23" s="106"/>
      <c r="HRW23" s="106"/>
      <c r="HRX23" s="106"/>
      <c r="HRY23" s="106"/>
      <c r="HRZ23" s="106"/>
      <c r="HSA23" s="106"/>
      <c r="HSB23" s="106"/>
      <c r="HSC23" s="106"/>
      <c r="HSD23" s="106"/>
      <c r="HSE23" s="106"/>
      <c r="HSF23" s="106"/>
      <c r="HSG23" s="106"/>
      <c r="HSH23" s="106"/>
      <c r="HSI23" s="106"/>
      <c r="HSJ23" s="106"/>
      <c r="HSK23" s="106"/>
      <c r="HSL23" s="106"/>
      <c r="HSM23" s="106"/>
      <c r="HSN23" s="106"/>
      <c r="HSO23" s="106"/>
      <c r="HSP23" s="106"/>
      <c r="HSQ23" s="106"/>
      <c r="HSR23" s="106"/>
      <c r="HSS23" s="106"/>
      <c r="HST23" s="106"/>
      <c r="HSU23" s="106"/>
      <c r="HSV23" s="106"/>
      <c r="HSW23" s="106"/>
      <c r="HSX23" s="106"/>
      <c r="HSY23" s="106"/>
      <c r="HSZ23" s="106"/>
      <c r="HTA23" s="106"/>
      <c r="HTB23" s="106"/>
      <c r="HTC23" s="106"/>
      <c r="HTD23" s="106"/>
      <c r="HTE23" s="106"/>
      <c r="HTF23" s="106"/>
      <c r="HTG23" s="106"/>
      <c r="HTH23" s="106"/>
      <c r="HTI23" s="106"/>
      <c r="HTJ23" s="106"/>
      <c r="HTK23" s="106"/>
      <c r="HTL23" s="106"/>
      <c r="HTM23" s="106"/>
      <c r="HTN23" s="106"/>
      <c r="HTO23" s="106"/>
      <c r="HTP23" s="106"/>
      <c r="HTQ23" s="106"/>
      <c r="HTR23" s="106"/>
      <c r="HTS23" s="106"/>
      <c r="HTT23" s="106"/>
      <c r="HTU23" s="106"/>
      <c r="HTV23" s="106"/>
      <c r="HTW23" s="106"/>
      <c r="HTX23" s="106"/>
      <c r="HTY23" s="106"/>
      <c r="HTZ23" s="106"/>
      <c r="HUA23" s="106"/>
      <c r="HUB23" s="106"/>
      <c r="HUC23" s="106"/>
      <c r="HUD23" s="106"/>
      <c r="HUE23" s="106"/>
      <c r="HUF23" s="106"/>
      <c r="HUG23" s="106"/>
      <c r="HUH23" s="106"/>
      <c r="HUI23" s="106"/>
      <c r="HUJ23" s="106"/>
      <c r="HUK23" s="106"/>
      <c r="HUL23" s="106"/>
      <c r="HUM23" s="106"/>
      <c r="HUN23" s="106"/>
      <c r="HUO23" s="106"/>
      <c r="HUP23" s="106"/>
      <c r="HUQ23" s="106"/>
      <c r="HUR23" s="106"/>
      <c r="HUS23" s="106"/>
      <c r="HUT23" s="106"/>
      <c r="HUU23" s="106"/>
      <c r="HUV23" s="106"/>
      <c r="HUW23" s="106"/>
      <c r="HUX23" s="106"/>
      <c r="HUY23" s="106"/>
      <c r="HUZ23" s="106"/>
      <c r="HVA23" s="106"/>
      <c r="HVB23" s="106"/>
      <c r="HVC23" s="106"/>
      <c r="HVD23" s="106"/>
      <c r="HVE23" s="106"/>
      <c r="HVF23" s="106"/>
      <c r="HVG23" s="106"/>
      <c r="HVH23" s="106"/>
      <c r="HVI23" s="106"/>
      <c r="HVJ23" s="106"/>
      <c r="HVK23" s="106"/>
      <c r="HVL23" s="106"/>
      <c r="HVM23" s="106"/>
      <c r="HVN23" s="106"/>
      <c r="HVO23" s="106"/>
      <c r="HVP23" s="106"/>
      <c r="HVQ23" s="106"/>
      <c r="HVR23" s="106"/>
      <c r="HVS23" s="106"/>
      <c r="HVT23" s="106"/>
      <c r="HVU23" s="106"/>
      <c r="HVV23" s="106"/>
      <c r="HVW23" s="106"/>
      <c r="HVX23" s="106"/>
      <c r="HVY23" s="106"/>
      <c r="HVZ23" s="106"/>
      <c r="HWA23" s="106"/>
      <c r="HWB23" s="106"/>
      <c r="HWC23" s="106"/>
      <c r="HWD23" s="106"/>
      <c r="HWE23" s="106"/>
      <c r="HWF23" s="106"/>
      <c r="HWG23" s="106"/>
      <c r="HWH23" s="106"/>
      <c r="HWI23" s="106"/>
      <c r="HWJ23" s="106"/>
      <c r="HWK23" s="106"/>
      <c r="HWL23" s="106"/>
      <c r="HWM23" s="106"/>
      <c r="HWN23" s="106"/>
      <c r="HWO23" s="106"/>
      <c r="HWP23" s="106"/>
      <c r="HWQ23" s="106"/>
      <c r="HWR23" s="106"/>
      <c r="HWS23" s="106"/>
      <c r="HWT23" s="106"/>
      <c r="HWU23" s="106"/>
      <c r="HWV23" s="106"/>
      <c r="HWW23" s="106"/>
      <c r="HWX23" s="106"/>
      <c r="HWY23" s="106"/>
      <c r="HWZ23" s="106"/>
      <c r="HXA23" s="106"/>
      <c r="HXB23" s="106"/>
      <c r="HXC23" s="106"/>
      <c r="HXD23" s="106"/>
      <c r="HXE23" s="106"/>
      <c r="HXF23" s="106"/>
      <c r="HXG23" s="106"/>
      <c r="HXH23" s="106"/>
      <c r="HXI23" s="106"/>
      <c r="HXJ23" s="106"/>
      <c r="HXK23" s="106"/>
      <c r="HXL23" s="106"/>
      <c r="HXM23" s="106"/>
      <c r="HXN23" s="106"/>
      <c r="HXO23" s="106"/>
      <c r="HXP23" s="106"/>
      <c r="HXQ23" s="106"/>
      <c r="HXR23" s="106"/>
      <c r="HXS23" s="106"/>
      <c r="HXT23" s="106"/>
      <c r="HXU23" s="106"/>
      <c r="HXV23" s="106"/>
      <c r="HXW23" s="106"/>
      <c r="HXX23" s="106"/>
      <c r="HXY23" s="106"/>
      <c r="HXZ23" s="106"/>
      <c r="HYA23" s="106"/>
      <c r="HYB23" s="106"/>
      <c r="HYC23" s="106"/>
      <c r="HYD23" s="106"/>
      <c r="HYE23" s="106"/>
      <c r="HYF23" s="106"/>
      <c r="HYG23" s="106"/>
      <c r="HYH23" s="106"/>
      <c r="HYI23" s="106"/>
      <c r="HYJ23" s="106"/>
      <c r="HYK23" s="106"/>
      <c r="HYL23" s="106"/>
      <c r="HYM23" s="106"/>
      <c r="HYN23" s="106"/>
      <c r="HYO23" s="106"/>
      <c r="HYP23" s="106"/>
      <c r="HYQ23" s="106"/>
      <c r="HYR23" s="106"/>
      <c r="HYS23" s="106"/>
      <c r="HYT23" s="106"/>
      <c r="HYU23" s="106"/>
      <c r="HYV23" s="106"/>
      <c r="HYW23" s="106"/>
      <c r="HYX23" s="106"/>
      <c r="HYY23" s="106"/>
      <c r="HYZ23" s="106"/>
      <c r="HZA23" s="106"/>
      <c r="HZB23" s="106"/>
      <c r="HZC23" s="106"/>
      <c r="HZD23" s="106"/>
      <c r="HZE23" s="106"/>
      <c r="HZF23" s="106"/>
      <c r="HZG23" s="106"/>
      <c r="HZH23" s="106"/>
      <c r="HZI23" s="106"/>
      <c r="HZJ23" s="106"/>
      <c r="HZK23" s="106"/>
      <c r="HZL23" s="106"/>
      <c r="HZM23" s="106"/>
      <c r="HZN23" s="106"/>
      <c r="HZO23" s="106"/>
      <c r="HZP23" s="106"/>
      <c r="HZQ23" s="106"/>
      <c r="HZR23" s="106"/>
      <c r="HZS23" s="106"/>
      <c r="HZT23" s="106"/>
      <c r="HZU23" s="106"/>
      <c r="HZV23" s="106"/>
      <c r="HZW23" s="106"/>
      <c r="HZX23" s="106"/>
      <c r="HZY23" s="106"/>
      <c r="HZZ23" s="106"/>
      <c r="IAA23" s="106"/>
      <c r="IAB23" s="106"/>
      <c r="IAC23" s="106"/>
      <c r="IAD23" s="106"/>
      <c r="IAE23" s="106"/>
      <c r="IAF23" s="106"/>
      <c r="IAG23" s="106"/>
      <c r="IAH23" s="106"/>
      <c r="IAI23" s="106"/>
      <c r="IAJ23" s="106"/>
      <c r="IAK23" s="106"/>
      <c r="IAL23" s="106"/>
      <c r="IAM23" s="106"/>
      <c r="IAN23" s="106"/>
      <c r="IAO23" s="106"/>
      <c r="IAP23" s="106"/>
      <c r="IAQ23" s="106"/>
      <c r="IAR23" s="106"/>
      <c r="IAS23" s="106"/>
      <c r="IAT23" s="106"/>
      <c r="IAU23" s="106"/>
      <c r="IAV23" s="106"/>
      <c r="IAW23" s="106"/>
      <c r="IAX23" s="106"/>
      <c r="IAY23" s="106"/>
      <c r="IAZ23" s="106"/>
      <c r="IBA23" s="106"/>
      <c r="IBB23" s="106"/>
      <c r="IBC23" s="106"/>
      <c r="IBD23" s="106"/>
      <c r="IBE23" s="106"/>
      <c r="IBF23" s="106"/>
      <c r="IBG23" s="106"/>
      <c r="IBH23" s="106"/>
      <c r="IBI23" s="106"/>
      <c r="IBJ23" s="106"/>
      <c r="IBK23" s="106"/>
      <c r="IBL23" s="106"/>
      <c r="IBM23" s="106"/>
      <c r="IBN23" s="106"/>
      <c r="IBO23" s="106"/>
      <c r="IBP23" s="106"/>
      <c r="IBQ23" s="106"/>
      <c r="IBR23" s="106"/>
      <c r="IBS23" s="106"/>
      <c r="IBT23" s="106"/>
      <c r="IBU23" s="106"/>
      <c r="IBV23" s="106"/>
      <c r="IBW23" s="106"/>
      <c r="IBX23" s="106"/>
      <c r="IBY23" s="106"/>
      <c r="IBZ23" s="106"/>
      <c r="ICA23" s="106"/>
      <c r="ICB23" s="106"/>
      <c r="ICC23" s="106"/>
      <c r="ICD23" s="106"/>
      <c r="ICE23" s="106"/>
      <c r="ICF23" s="106"/>
      <c r="ICG23" s="106"/>
      <c r="ICH23" s="106"/>
      <c r="ICI23" s="106"/>
      <c r="ICJ23" s="106"/>
      <c r="ICK23" s="106"/>
      <c r="ICL23" s="106"/>
      <c r="ICM23" s="106"/>
      <c r="ICN23" s="106"/>
      <c r="ICO23" s="106"/>
      <c r="ICP23" s="106"/>
      <c r="ICQ23" s="106"/>
      <c r="ICR23" s="106"/>
      <c r="ICS23" s="106"/>
      <c r="ICT23" s="106"/>
      <c r="ICU23" s="106"/>
      <c r="ICV23" s="106"/>
      <c r="ICW23" s="106"/>
      <c r="ICX23" s="106"/>
      <c r="ICY23" s="106"/>
      <c r="ICZ23" s="106"/>
      <c r="IDA23" s="106"/>
      <c r="IDB23" s="106"/>
      <c r="IDC23" s="106"/>
      <c r="IDD23" s="106"/>
      <c r="IDE23" s="106"/>
      <c r="IDF23" s="106"/>
      <c r="IDG23" s="106"/>
      <c r="IDH23" s="106"/>
      <c r="IDI23" s="106"/>
      <c r="IDJ23" s="106"/>
      <c r="IDK23" s="106"/>
      <c r="IDL23" s="106"/>
      <c r="IDM23" s="106"/>
      <c r="IDN23" s="106"/>
      <c r="IDO23" s="106"/>
      <c r="IDP23" s="106"/>
      <c r="IDQ23" s="106"/>
      <c r="IDR23" s="106"/>
      <c r="IDS23" s="106"/>
      <c r="IDT23" s="106"/>
      <c r="IDU23" s="106"/>
      <c r="IDV23" s="106"/>
      <c r="IDW23" s="106"/>
      <c r="IDX23" s="106"/>
      <c r="IDY23" s="106"/>
      <c r="IDZ23" s="106"/>
      <c r="IEA23" s="106"/>
      <c r="IEB23" s="106"/>
      <c r="IEC23" s="106"/>
      <c r="IED23" s="106"/>
      <c r="IEE23" s="106"/>
      <c r="IEF23" s="106"/>
      <c r="IEG23" s="106"/>
      <c r="IEH23" s="106"/>
      <c r="IEI23" s="106"/>
      <c r="IEJ23" s="106"/>
      <c r="IEK23" s="106"/>
      <c r="IEL23" s="106"/>
      <c r="IEM23" s="106"/>
      <c r="IEN23" s="106"/>
      <c r="IEO23" s="106"/>
      <c r="IEP23" s="106"/>
      <c r="IEQ23" s="106"/>
      <c r="IER23" s="106"/>
      <c r="IES23" s="106"/>
      <c r="IET23" s="106"/>
      <c r="IEU23" s="106"/>
      <c r="IEV23" s="106"/>
      <c r="IEW23" s="106"/>
      <c r="IEX23" s="106"/>
      <c r="IEY23" s="106"/>
      <c r="IEZ23" s="106"/>
      <c r="IFA23" s="106"/>
      <c r="IFB23" s="106"/>
      <c r="IFC23" s="106"/>
      <c r="IFD23" s="106"/>
      <c r="IFE23" s="106"/>
      <c r="IFF23" s="106"/>
      <c r="IFG23" s="106"/>
      <c r="IFH23" s="106"/>
      <c r="IFI23" s="106"/>
      <c r="IFJ23" s="106"/>
      <c r="IFK23" s="106"/>
      <c r="IFL23" s="106"/>
      <c r="IFM23" s="106"/>
      <c r="IFN23" s="106"/>
      <c r="IFO23" s="106"/>
      <c r="IFP23" s="106"/>
      <c r="IFQ23" s="106"/>
      <c r="IFR23" s="106"/>
      <c r="IFS23" s="106"/>
      <c r="IFT23" s="106"/>
      <c r="IFU23" s="106"/>
      <c r="IFV23" s="106"/>
      <c r="IFW23" s="106"/>
      <c r="IFX23" s="106"/>
      <c r="IFY23" s="106"/>
      <c r="IFZ23" s="106"/>
      <c r="IGA23" s="106"/>
      <c r="IGB23" s="106"/>
      <c r="IGC23" s="106"/>
      <c r="IGD23" s="106"/>
      <c r="IGE23" s="106"/>
      <c r="IGF23" s="106"/>
      <c r="IGG23" s="106"/>
      <c r="IGH23" s="106"/>
      <c r="IGI23" s="106"/>
      <c r="IGJ23" s="106"/>
      <c r="IGK23" s="106"/>
      <c r="IGL23" s="106"/>
      <c r="IGM23" s="106"/>
      <c r="IGN23" s="106"/>
      <c r="IGO23" s="106"/>
      <c r="IGP23" s="106"/>
      <c r="IGQ23" s="106"/>
      <c r="IGR23" s="106"/>
      <c r="IGS23" s="106"/>
      <c r="IGT23" s="106"/>
      <c r="IGU23" s="106"/>
      <c r="IGV23" s="106"/>
      <c r="IGW23" s="106"/>
      <c r="IGX23" s="106"/>
      <c r="IGY23" s="106"/>
      <c r="IGZ23" s="106"/>
      <c r="IHA23" s="106"/>
      <c r="IHB23" s="106"/>
      <c r="IHC23" s="106"/>
      <c r="IHD23" s="106"/>
      <c r="IHE23" s="106"/>
      <c r="IHF23" s="106"/>
      <c r="IHG23" s="106"/>
      <c r="IHH23" s="106"/>
      <c r="IHI23" s="106"/>
      <c r="IHJ23" s="106"/>
      <c r="IHK23" s="106"/>
      <c r="IHL23" s="106"/>
      <c r="IHM23" s="106"/>
      <c r="IHN23" s="106"/>
      <c r="IHO23" s="106"/>
      <c r="IHP23" s="106"/>
      <c r="IHQ23" s="106"/>
      <c r="IHR23" s="106"/>
      <c r="IHS23" s="106"/>
      <c r="IHT23" s="106"/>
      <c r="IHU23" s="106"/>
      <c r="IHV23" s="106"/>
      <c r="IHW23" s="106"/>
      <c r="IHX23" s="106"/>
      <c r="IHY23" s="106"/>
      <c r="IHZ23" s="106"/>
      <c r="IIA23" s="106"/>
      <c r="IIB23" s="106"/>
      <c r="IIC23" s="106"/>
      <c r="IID23" s="106"/>
      <c r="IIE23" s="106"/>
      <c r="IIF23" s="106"/>
      <c r="IIG23" s="106"/>
      <c r="IIH23" s="106"/>
      <c r="III23" s="106"/>
      <c r="IIJ23" s="106"/>
      <c r="IIK23" s="106"/>
      <c r="IIL23" s="106"/>
      <c r="IIM23" s="106"/>
      <c r="IIN23" s="106"/>
      <c r="IIO23" s="106"/>
      <c r="IIP23" s="106"/>
      <c r="IIQ23" s="106"/>
      <c r="IIR23" s="106"/>
      <c r="IIS23" s="106"/>
      <c r="IIT23" s="106"/>
      <c r="IIU23" s="106"/>
      <c r="IIV23" s="106"/>
      <c r="IIW23" s="106"/>
      <c r="IIX23" s="106"/>
      <c r="IIY23" s="106"/>
      <c r="IIZ23" s="106"/>
      <c r="IJA23" s="106"/>
      <c r="IJB23" s="106"/>
      <c r="IJC23" s="106"/>
      <c r="IJD23" s="106"/>
      <c r="IJE23" s="106"/>
      <c r="IJF23" s="106"/>
      <c r="IJG23" s="106"/>
      <c r="IJH23" s="106"/>
      <c r="IJI23" s="106"/>
      <c r="IJJ23" s="106"/>
      <c r="IJK23" s="106"/>
      <c r="IJL23" s="106"/>
      <c r="IJM23" s="106"/>
      <c r="IJN23" s="106"/>
      <c r="IJO23" s="106"/>
      <c r="IJP23" s="106"/>
      <c r="IJQ23" s="106"/>
      <c r="IJR23" s="106"/>
      <c r="IJS23" s="106"/>
      <c r="IJT23" s="106"/>
      <c r="IJU23" s="106"/>
      <c r="IJV23" s="106"/>
      <c r="IJW23" s="106"/>
      <c r="IJX23" s="106"/>
      <c r="IJY23" s="106"/>
      <c r="IJZ23" s="106"/>
      <c r="IKA23" s="106"/>
      <c r="IKB23" s="106"/>
      <c r="IKC23" s="106"/>
      <c r="IKD23" s="106"/>
      <c r="IKE23" s="106"/>
      <c r="IKF23" s="106"/>
      <c r="IKG23" s="106"/>
      <c r="IKH23" s="106"/>
      <c r="IKI23" s="106"/>
      <c r="IKJ23" s="106"/>
      <c r="IKK23" s="106"/>
      <c r="IKL23" s="106"/>
      <c r="IKM23" s="106"/>
      <c r="IKN23" s="106"/>
      <c r="IKO23" s="106"/>
      <c r="IKP23" s="106"/>
      <c r="IKQ23" s="106"/>
      <c r="IKR23" s="106"/>
      <c r="IKS23" s="106"/>
      <c r="IKT23" s="106"/>
      <c r="IKU23" s="106"/>
      <c r="IKV23" s="106"/>
      <c r="IKW23" s="106"/>
      <c r="IKX23" s="106"/>
      <c r="IKY23" s="106"/>
      <c r="IKZ23" s="106"/>
      <c r="ILA23" s="106"/>
      <c r="ILB23" s="106"/>
      <c r="ILC23" s="106"/>
      <c r="ILD23" s="106"/>
      <c r="ILE23" s="106"/>
      <c r="ILF23" s="106"/>
      <c r="ILG23" s="106"/>
      <c r="ILH23" s="106"/>
      <c r="ILI23" s="106"/>
      <c r="ILJ23" s="106"/>
      <c r="ILK23" s="106"/>
      <c r="ILL23" s="106"/>
      <c r="ILM23" s="106"/>
      <c r="ILN23" s="106"/>
      <c r="ILO23" s="106"/>
      <c r="ILP23" s="106"/>
      <c r="ILQ23" s="106"/>
      <c r="ILR23" s="106"/>
      <c r="ILS23" s="106"/>
      <c r="ILT23" s="106"/>
      <c r="ILU23" s="106"/>
      <c r="ILV23" s="106"/>
      <c r="ILW23" s="106"/>
      <c r="ILX23" s="106"/>
      <c r="ILY23" s="106"/>
      <c r="ILZ23" s="106"/>
      <c r="IMA23" s="106"/>
      <c r="IMB23" s="106"/>
      <c r="IMC23" s="106"/>
      <c r="IMD23" s="106"/>
      <c r="IME23" s="106"/>
      <c r="IMF23" s="106"/>
      <c r="IMG23" s="106"/>
      <c r="IMH23" s="106"/>
      <c r="IMI23" s="106"/>
      <c r="IMJ23" s="106"/>
      <c r="IMK23" s="106"/>
      <c r="IML23" s="106"/>
      <c r="IMM23" s="106"/>
      <c r="IMN23" s="106"/>
      <c r="IMO23" s="106"/>
      <c r="IMP23" s="106"/>
      <c r="IMQ23" s="106"/>
      <c r="IMR23" s="106"/>
      <c r="IMS23" s="106"/>
      <c r="IMT23" s="106"/>
      <c r="IMU23" s="106"/>
      <c r="IMV23" s="106"/>
      <c r="IMW23" s="106"/>
      <c r="IMX23" s="106"/>
      <c r="IMY23" s="106"/>
      <c r="IMZ23" s="106"/>
      <c r="INA23" s="106"/>
      <c r="INB23" s="106"/>
      <c r="INC23" s="106"/>
      <c r="IND23" s="106"/>
      <c r="INE23" s="106"/>
      <c r="INF23" s="106"/>
      <c r="ING23" s="106"/>
      <c r="INH23" s="106"/>
      <c r="INI23" s="106"/>
      <c r="INJ23" s="106"/>
      <c r="INK23" s="106"/>
      <c r="INL23" s="106"/>
      <c r="INM23" s="106"/>
      <c r="INN23" s="106"/>
      <c r="INO23" s="106"/>
      <c r="INP23" s="106"/>
      <c r="INQ23" s="106"/>
      <c r="INR23" s="106"/>
      <c r="INS23" s="106"/>
      <c r="INT23" s="106"/>
      <c r="INU23" s="106"/>
      <c r="INV23" s="106"/>
      <c r="INW23" s="106"/>
      <c r="INX23" s="106"/>
      <c r="INY23" s="106"/>
      <c r="INZ23" s="106"/>
      <c r="IOA23" s="106"/>
      <c r="IOB23" s="106"/>
      <c r="IOC23" s="106"/>
      <c r="IOD23" s="106"/>
      <c r="IOE23" s="106"/>
      <c r="IOF23" s="106"/>
      <c r="IOG23" s="106"/>
      <c r="IOH23" s="106"/>
      <c r="IOI23" s="106"/>
      <c r="IOJ23" s="106"/>
      <c r="IOK23" s="106"/>
      <c r="IOL23" s="106"/>
      <c r="IOM23" s="106"/>
      <c r="ION23" s="106"/>
      <c r="IOO23" s="106"/>
      <c r="IOP23" s="106"/>
      <c r="IOQ23" s="106"/>
      <c r="IOR23" s="106"/>
      <c r="IOS23" s="106"/>
      <c r="IOT23" s="106"/>
      <c r="IOU23" s="106"/>
      <c r="IOV23" s="106"/>
      <c r="IOW23" s="106"/>
      <c r="IOX23" s="106"/>
      <c r="IOY23" s="106"/>
      <c r="IOZ23" s="106"/>
      <c r="IPA23" s="106"/>
      <c r="IPB23" s="106"/>
      <c r="IPC23" s="106"/>
      <c r="IPD23" s="106"/>
      <c r="IPE23" s="106"/>
      <c r="IPF23" s="106"/>
      <c r="IPG23" s="106"/>
      <c r="IPH23" s="106"/>
      <c r="IPI23" s="106"/>
      <c r="IPJ23" s="106"/>
      <c r="IPK23" s="106"/>
      <c r="IPL23" s="106"/>
      <c r="IPM23" s="106"/>
      <c r="IPN23" s="106"/>
      <c r="IPO23" s="106"/>
      <c r="IPP23" s="106"/>
      <c r="IPQ23" s="106"/>
      <c r="IPR23" s="106"/>
      <c r="IPS23" s="106"/>
      <c r="IPT23" s="106"/>
      <c r="IPU23" s="106"/>
      <c r="IPV23" s="106"/>
      <c r="IPW23" s="106"/>
      <c r="IPX23" s="106"/>
      <c r="IPY23" s="106"/>
      <c r="IPZ23" s="106"/>
      <c r="IQA23" s="106"/>
      <c r="IQB23" s="106"/>
      <c r="IQC23" s="106"/>
      <c r="IQD23" s="106"/>
      <c r="IQE23" s="106"/>
      <c r="IQF23" s="106"/>
      <c r="IQG23" s="106"/>
      <c r="IQH23" s="106"/>
      <c r="IQI23" s="106"/>
      <c r="IQJ23" s="106"/>
      <c r="IQK23" s="106"/>
      <c r="IQL23" s="106"/>
      <c r="IQM23" s="106"/>
      <c r="IQN23" s="106"/>
      <c r="IQO23" s="106"/>
      <c r="IQP23" s="106"/>
      <c r="IQQ23" s="106"/>
      <c r="IQR23" s="106"/>
      <c r="IQS23" s="106"/>
      <c r="IQT23" s="106"/>
      <c r="IQU23" s="106"/>
      <c r="IQV23" s="106"/>
      <c r="IQW23" s="106"/>
      <c r="IQX23" s="106"/>
      <c r="IQY23" s="106"/>
      <c r="IQZ23" s="106"/>
      <c r="IRA23" s="106"/>
      <c r="IRB23" s="106"/>
      <c r="IRC23" s="106"/>
      <c r="IRD23" s="106"/>
      <c r="IRE23" s="106"/>
      <c r="IRF23" s="106"/>
      <c r="IRG23" s="106"/>
      <c r="IRH23" s="106"/>
      <c r="IRI23" s="106"/>
      <c r="IRJ23" s="106"/>
      <c r="IRK23" s="106"/>
      <c r="IRL23" s="106"/>
      <c r="IRM23" s="106"/>
      <c r="IRN23" s="106"/>
      <c r="IRO23" s="106"/>
      <c r="IRP23" s="106"/>
      <c r="IRQ23" s="106"/>
      <c r="IRR23" s="106"/>
      <c r="IRS23" s="106"/>
      <c r="IRT23" s="106"/>
      <c r="IRU23" s="106"/>
      <c r="IRV23" s="106"/>
      <c r="IRW23" s="106"/>
      <c r="IRX23" s="106"/>
      <c r="IRY23" s="106"/>
      <c r="IRZ23" s="106"/>
      <c r="ISA23" s="106"/>
      <c r="ISB23" s="106"/>
      <c r="ISC23" s="106"/>
      <c r="ISD23" s="106"/>
      <c r="ISE23" s="106"/>
      <c r="ISF23" s="106"/>
      <c r="ISG23" s="106"/>
      <c r="ISH23" s="106"/>
      <c r="ISI23" s="106"/>
      <c r="ISJ23" s="106"/>
      <c r="ISK23" s="106"/>
      <c r="ISL23" s="106"/>
      <c r="ISM23" s="106"/>
      <c r="ISN23" s="106"/>
      <c r="ISO23" s="106"/>
      <c r="ISP23" s="106"/>
      <c r="ISQ23" s="106"/>
      <c r="ISR23" s="106"/>
      <c r="ISS23" s="106"/>
      <c r="IST23" s="106"/>
      <c r="ISU23" s="106"/>
      <c r="ISV23" s="106"/>
      <c r="ISW23" s="106"/>
      <c r="ISX23" s="106"/>
      <c r="ISY23" s="106"/>
      <c r="ISZ23" s="106"/>
      <c r="ITA23" s="106"/>
      <c r="ITB23" s="106"/>
      <c r="ITC23" s="106"/>
      <c r="ITD23" s="106"/>
      <c r="ITE23" s="106"/>
      <c r="ITF23" s="106"/>
      <c r="ITG23" s="106"/>
      <c r="ITH23" s="106"/>
      <c r="ITI23" s="106"/>
      <c r="ITJ23" s="106"/>
      <c r="ITK23" s="106"/>
      <c r="ITL23" s="106"/>
      <c r="ITM23" s="106"/>
      <c r="ITN23" s="106"/>
      <c r="ITO23" s="106"/>
      <c r="ITP23" s="106"/>
      <c r="ITQ23" s="106"/>
      <c r="ITR23" s="106"/>
      <c r="ITS23" s="106"/>
      <c r="ITT23" s="106"/>
      <c r="ITU23" s="106"/>
      <c r="ITV23" s="106"/>
      <c r="ITW23" s="106"/>
      <c r="ITX23" s="106"/>
      <c r="ITY23" s="106"/>
      <c r="ITZ23" s="106"/>
      <c r="IUA23" s="106"/>
      <c r="IUB23" s="106"/>
      <c r="IUC23" s="106"/>
      <c r="IUD23" s="106"/>
      <c r="IUE23" s="106"/>
      <c r="IUF23" s="106"/>
      <c r="IUG23" s="106"/>
      <c r="IUH23" s="106"/>
      <c r="IUI23" s="106"/>
      <c r="IUJ23" s="106"/>
      <c r="IUK23" s="106"/>
      <c r="IUL23" s="106"/>
      <c r="IUM23" s="106"/>
      <c r="IUN23" s="106"/>
      <c r="IUO23" s="106"/>
      <c r="IUP23" s="106"/>
      <c r="IUQ23" s="106"/>
      <c r="IUR23" s="106"/>
      <c r="IUS23" s="106"/>
      <c r="IUT23" s="106"/>
      <c r="IUU23" s="106"/>
      <c r="IUV23" s="106"/>
      <c r="IUW23" s="106"/>
      <c r="IUX23" s="106"/>
      <c r="IUY23" s="106"/>
      <c r="IUZ23" s="106"/>
      <c r="IVA23" s="106"/>
      <c r="IVB23" s="106"/>
      <c r="IVC23" s="106"/>
      <c r="IVD23" s="106"/>
      <c r="IVE23" s="106"/>
      <c r="IVF23" s="106"/>
      <c r="IVG23" s="106"/>
      <c r="IVH23" s="106"/>
      <c r="IVI23" s="106"/>
      <c r="IVJ23" s="106"/>
      <c r="IVK23" s="106"/>
      <c r="IVL23" s="106"/>
      <c r="IVM23" s="106"/>
      <c r="IVN23" s="106"/>
      <c r="IVO23" s="106"/>
      <c r="IVP23" s="106"/>
      <c r="IVQ23" s="106"/>
      <c r="IVR23" s="106"/>
      <c r="IVS23" s="106"/>
      <c r="IVT23" s="106"/>
      <c r="IVU23" s="106"/>
      <c r="IVV23" s="106"/>
      <c r="IVW23" s="106"/>
      <c r="IVX23" s="106"/>
      <c r="IVY23" s="106"/>
      <c r="IVZ23" s="106"/>
      <c r="IWA23" s="106"/>
      <c r="IWB23" s="106"/>
      <c r="IWC23" s="106"/>
      <c r="IWD23" s="106"/>
      <c r="IWE23" s="106"/>
      <c r="IWF23" s="106"/>
      <c r="IWG23" s="106"/>
      <c r="IWH23" s="106"/>
      <c r="IWI23" s="106"/>
      <c r="IWJ23" s="106"/>
      <c r="IWK23" s="106"/>
      <c r="IWL23" s="106"/>
      <c r="IWM23" s="106"/>
      <c r="IWN23" s="106"/>
      <c r="IWO23" s="106"/>
      <c r="IWP23" s="106"/>
      <c r="IWQ23" s="106"/>
      <c r="IWR23" s="106"/>
      <c r="IWS23" s="106"/>
      <c r="IWT23" s="106"/>
      <c r="IWU23" s="106"/>
      <c r="IWV23" s="106"/>
      <c r="IWW23" s="106"/>
      <c r="IWX23" s="106"/>
      <c r="IWY23" s="106"/>
      <c r="IWZ23" s="106"/>
      <c r="IXA23" s="106"/>
      <c r="IXB23" s="106"/>
      <c r="IXC23" s="106"/>
      <c r="IXD23" s="106"/>
      <c r="IXE23" s="106"/>
      <c r="IXF23" s="106"/>
      <c r="IXG23" s="106"/>
      <c r="IXH23" s="106"/>
      <c r="IXI23" s="106"/>
      <c r="IXJ23" s="106"/>
      <c r="IXK23" s="106"/>
      <c r="IXL23" s="106"/>
      <c r="IXM23" s="106"/>
      <c r="IXN23" s="106"/>
      <c r="IXO23" s="106"/>
      <c r="IXP23" s="106"/>
      <c r="IXQ23" s="106"/>
      <c r="IXR23" s="106"/>
      <c r="IXS23" s="106"/>
      <c r="IXT23" s="106"/>
      <c r="IXU23" s="106"/>
      <c r="IXV23" s="106"/>
      <c r="IXW23" s="106"/>
      <c r="IXX23" s="106"/>
      <c r="IXY23" s="106"/>
      <c r="IXZ23" s="106"/>
      <c r="IYA23" s="106"/>
      <c r="IYB23" s="106"/>
      <c r="IYC23" s="106"/>
      <c r="IYD23" s="106"/>
      <c r="IYE23" s="106"/>
      <c r="IYF23" s="106"/>
      <c r="IYG23" s="106"/>
      <c r="IYH23" s="106"/>
      <c r="IYI23" s="106"/>
      <c r="IYJ23" s="106"/>
      <c r="IYK23" s="106"/>
      <c r="IYL23" s="106"/>
      <c r="IYM23" s="106"/>
      <c r="IYN23" s="106"/>
      <c r="IYO23" s="106"/>
      <c r="IYP23" s="106"/>
      <c r="IYQ23" s="106"/>
      <c r="IYR23" s="106"/>
      <c r="IYS23" s="106"/>
      <c r="IYT23" s="106"/>
      <c r="IYU23" s="106"/>
      <c r="IYV23" s="106"/>
      <c r="IYW23" s="106"/>
      <c r="IYX23" s="106"/>
      <c r="IYY23" s="106"/>
      <c r="IYZ23" s="106"/>
      <c r="IZA23" s="106"/>
      <c r="IZB23" s="106"/>
      <c r="IZC23" s="106"/>
      <c r="IZD23" s="106"/>
      <c r="IZE23" s="106"/>
      <c r="IZF23" s="106"/>
      <c r="IZG23" s="106"/>
      <c r="IZH23" s="106"/>
      <c r="IZI23" s="106"/>
      <c r="IZJ23" s="106"/>
      <c r="IZK23" s="106"/>
      <c r="IZL23" s="106"/>
      <c r="IZM23" s="106"/>
      <c r="IZN23" s="106"/>
      <c r="IZO23" s="106"/>
      <c r="IZP23" s="106"/>
      <c r="IZQ23" s="106"/>
      <c r="IZR23" s="106"/>
      <c r="IZS23" s="106"/>
      <c r="IZT23" s="106"/>
      <c r="IZU23" s="106"/>
      <c r="IZV23" s="106"/>
      <c r="IZW23" s="106"/>
      <c r="IZX23" s="106"/>
      <c r="IZY23" s="106"/>
      <c r="IZZ23" s="106"/>
      <c r="JAA23" s="106"/>
      <c r="JAB23" s="106"/>
      <c r="JAC23" s="106"/>
      <c r="JAD23" s="106"/>
      <c r="JAE23" s="106"/>
      <c r="JAF23" s="106"/>
      <c r="JAG23" s="106"/>
      <c r="JAH23" s="106"/>
      <c r="JAI23" s="106"/>
      <c r="JAJ23" s="106"/>
      <c r="JAK23" s="106"/>
      <c r="JAL23" s="106"/>
      <c r="JAM23" s="106"/>
      <c r="JAN23" s="106"/>
      <c r="JAO23" s="106"/>
      <c r="JAP23" s="106"/>
      <c r="JAQ23" s="106"/>
      <c r="JAR23" s="106"/>
      <c r="JAS23" s="106"/>
      <c r="JAT23" s="106"/>
      <c r="JAU23" s="106"/>
      <c r="JAV23" s="106"/>
      <c r="JAW23" s="106"/>
      <c r="JAX23" s="106"/>
      <c r="JAY23" s="106"/>
      <c r="JAZ23" s="106"/>
      <c r="JBA23" s="106"/>
      <c r="JBB23" s="106"/>
      <c r="JBC23" s="106"/>
      <c r="JBD23" s="106"/>
      <c r="JBE23" s="106"/>
      <c r="JBF23" s="106"/>
      <c r="JBG23" s="106"/>
      <c r="JBH23" s="106"/>
      <c r="JBI23" s="106"/>
      <c r="JBJ23" s="106"/>
      <c r="JBK23" s="106"/>
      <c r="JBL23" s="106"/>
      <c r="JBM23" s="106"/>
      <c r="JBN23" s="106"/>
      <c r="JBO23" s="106"/>
      <c r="JBP23" s="106"/>
      <c r="JBQ23" s="106"/>
      <c r="JBR23" s="106"/>
      <c r="JBS23" s="106"/>
      <c r="JBT23" s="106"/>
      <c r="JBU23" s="106"/>
      <c r="JBV23" s="106"/>
      <c r="JBW23" s="106"/>
      <c r="JBX23" s="106"/>
      <c r="JBY23" s="106"/>
      <c r="JBZ23" s="106"/>
      <c r="JCA23" s="106"/>
      <c r="JCB23" s="106"/>
      <c r="JCC23" s="106"/>
      <c r="JCD23" s="106"/>
      <c r="JCE23" s="106"/>
      <c r="JCF23" s="106"/>
      <c r="JCG23" s="106"/>
      <c r="JCH23" s="106"/>
      <c r="JCI23" s="106"/>
      <c r="JCJ23" s="106"/>
      <c r="JCK23" s="106"/>
      <c r="JCL23" s="106"/>
      <c r="JCM23" s="106"/>
      <c r="JCN23" s="106"/>
      <c r="JCO23" s="106"/>
      <c r="JCP23" s="106"/>
      <c r="JCQ23" s="106"/>
      <c r="JCR23" s="106"/>
      <c r="JCS23" s="106"/>
      <c r="JCT23" s="106"/>
      <c r="JCU23" s="106"/>
      <c r="JCV23" s="106"/>
      <c r="JCW23" s="106"/>
      <c r="JCX23" s="106"/>
      <c r="JCY23" s="106"/>
      <c r="JCZ23" s="106"/>
      <c r="JDA23" s="106"/>
      <c r="JDB23" s="106"/>
      <c r="JDC23" s="106"/>
      <c r="JDD23" s="106"/>
      <c r="JDE23" s="106"/>
      <c r="JDF23" s="106"/>
      <c r="JDG23" s="106"/>
      <c r="JDH23" s="106"/>
      <c r="JDI23" s="106"/>
      <c r="JDJ23" s="106"/>
      <c r="JDK23" s="106"/>
      <c r="JDL23" s="106"/>
      <c r="JDM23" s="106"/>
      <c r="JDN23" s="106"/>
      <c r="JDO23" s="106"/>
      <c r="JDP23" s="106"/>
      <c r="JDQ23" s="106"/>
      <c r="JDR23" s="106"/>
      <c r="JDS23" s="106"/>
      <c r="JDT23" s="106"/>
      <c r="JDU23" s="106"/>
      <c r="JDV23" s="106"/>
      <c r="JDW23" s="106"/>
      <c r="JDX23" s="106"/>
      <c r="JDY23" s="106"/>
      <c r="JDZ23" s="106"/>
      <c r="JEA23" s="106"/>
      <c r="JEB23" s="106"/>
      <c r="JEC23" s="106"/>
      <c r="JED23" s="106"/>
      <c r="JEE23" s="106"/>
      <c r="JEF23" s="106"/>
      <c r="JEG23" s="106"/>
      <c r="JEH23" s="106"/>
      <c r="JEI23" s="106"/>
      <c r="JEJ23" s="106"/>
      <c r="JEK23" s="106"/>
      <c r="JEL23" s="106"/>
      <c r="JEM23" s="106"/>
      <c r="JEN23" s="106"/>
      <c r="JEO23" s="106"/>
      <c r="JEP23" s="106"/>
      <c r="JEQ23" s="106"/>
      <c r="JER23" s="106"/>
      <c r="JES23" s="106"/>
      <c r="JET23" s="106"/>
      <c r="JEU23" s="106"/>
      <c r="JEV23" s="106"/>
      <c r="JEW23" s="106"/>
      <c r="JEX23" s="106"/>
      <c r="JEY23" s="106"/>
      <c r="JEZ23" s="106"/>
      <c r="JFA23" s="106"/>
      <c r="JFB23" s="106"/>
      <c r="JFC23" s="106"/>
      <c r="JFD23" s="106"/>
      <c r="JFE23" s="106"/>
      <c r="JFF23" s="106"/>
      <c r="JFG23" s="106"/>
      <c r="JFH23" s="106"/>
      <c r="JFI23" s="106"/>
      <c r="JFJ23" s="106"/>
      <c r="JFK23" s="106"/>
      <c r="JFL23" s="106"/>
      <c r="JFM23" s="106"/>
      <c r="JFN23" s="106"/>
      <c r="JFO23" s="106"/>
      <c r="JFP23" s="106"/>
      <c r="JFQ23" s="106"/>
      <c r="JFR23" s="106"/>
      <c r="JFS23" s="106"/>
      <c r="JFT23" s="106"/>
      <c r="JFU23" s="106"/>
      <c r="JFV23" s="106"/>
      <c r="JFW23" s="106"/>
      <c r="JFX23" s="106"/>
      <c r="JFY23" s="106"/>
      <c r="JFZ23" s="106"/>
      <c r="JGA23" s="106"/>
      <c r="JGB23" s="106"/>
      <c r="JGC23" s="106"/>
      <c r="JGD23" s="106"/>
      <c r="JGE23" s="106"/>
      <c r="JGF23" s="106"/>
      <c r="JGG23" s="106"/>
      <c r="JGH23" s="106"/>
      <c r="JGI23" s="106"/>
      <c r="JGJ23" s="106"/>
      <c r="JGK23" s="106"/>
      <c r="JGL23" s="106"/>
      <c r="JGM23" s="106"/>
      <c r="JGN23" s="106"/>
      <c r="JGO23" s="106"/>
      <c r="JGP23" s="106"/>
      <c r="JGQ23" s="106"/>
      <c r="JGR23" s="106"/>
      <c r="JGS23" s="106"/>
      <c r="JGT23" s="106"/>
      <c r="JGU23" s="106"/>
      <c r="JGV23" s="106"/>
      <c r="JGW23" s="106"/>
      <c r="JGX23" s="106"/>
      <c r="JGY23" s="106"/>
      <c r="JGZ23" s="106"/>
      <c r="JHA23" s="106"/>
      <c r="JHB23" s="106"/>
      <c r="JHC23" s="106"/>
      <c r="JHD23" s="106"/>
      <c r="JHE23" s="106"/>
      <c r="JHF23" s="106"/>
      <c r="JHG23" s="106"/>
      <c r="JHH23" s="106"/>
      <c r="JHI23" s="106"/>
      <c r="JHJ23" s="106"/>
      <c r="JHK23" s="106"/>
      <c r="JHL23" s="106"/>
      <c r="JHM23" s="106"/>
      <c r="JHN23" s="106"/>
      <c r="JHO23" s="106"/>
      <c r="JHP23" s="106"/>
      <c r="JHQ23" s="106"/>
      <c r="JHR23" s="106"/>
      <c r="JHS23" s="106"/>
      <c r="JHT23" s="106"/>
      <c r="JHU23" s="106"/>
      <c r="JHV23" s="106"/>
      <c r="JHW23" s="106"/>
      <c r="JHX23" s="106"/>
      <c r="JHY23" s="106"/>
      <c r="JHZ23" s="106"/>
      <c r="JIA23" s="106"/>
      <c r="JIB23" s="106"/>
      <c r="JIC23" s="106"/>
      <c r="JID23" s="106"/>
      <c r="JIE23" s="106"/>
      <c r="JIF23" s="106"/>
      <c r="JIG23" s="106"/>
      <c r="JIH23" s="106"/>
      <c r="JII23" s="106"/>
      <c r="JIJ23" s="106"/>
      <c r="JIK23" s="106"/>
      <c r="JIL23" s="106"/>
      <c r="JIM23" s="106"/>
      <c r="JIN23" s="106"/>
      <c r="JIO23" s="106"/>
      <c r="JIP23" s="106"/>
      <c r="JIQ23" s="106"/>
      <c r="JIR23" s="106"/>
      <c r="JIS23" s="106"/>
      <c r="JIT23" s="106"/>
      <c r="JIU23" s="106"/>
      <c r="JIV23" s="106"/>
      <c r="JIW23" s="106"/>
      <c r="JIX23" s="106"/>
      <c r="JIY23" s="106"/>
      <c r="JIZ23" s="106"/>
      <c r="JJA23" s="106"/>
      <c r="JJB23" s="106"/>
      <c r="JJC23" s="106"/>
      <c r="JJD23" s="106"/>
      <c r="JJE23" s="106"/>
      <c r="JJF23" s="106"/>
      <c r="JJG23" s="106"/>
      <c r="JJH23" s="106"/>
      <c r="JJI23" s="106"/>
      <c r="JJJ23" s="106"/>
      <c r="JJK23" s="106"/>
      <c r="JJL23" s="106"/>
      <c r="JJM23" s="106"/>
      <c r="JJN23" s="106"/>
      <c r="JJO23" s="106"/>
      <c r="JJP23" s="106"/>
      <c r="JJQ23" s="106"/>
      <c r="JJR23" s="106"/>
      <c r="JJS23" s="106"/>
      <c r="JJT23" s="106"/>
      <c r="JJU23" s="106"/>
      <c r="JJV23" s="106"/>
      <c r="JJW23" s="106"/>
      <c r="JJX23" s="106"/>
      <c r="JJY23" s="106"/>
      <c r="JJZ23" s="106"/>
      <c r="JKA23" s="106"/>
      <c r="JKB23" s="106"/>
      <c r="JKC23" s="106"/>
      <c r="JKD23" s="106"/>
      <c r="JKE23" s="106"/>
      <c r="JKF23" s="106"/>
      <c r="JKG23" s="106"/>
      <c r="JKH23" s="106"/>
      <c r="JKI23" s="106"/>
      <c r="JKJ23" s="106"/>
      <c r="JKK23" s="106"/>
      <c r="JKL23" s="106"/>
      <c r="JKM23" s="106"/>
      <c r="JKN23" s="106"/>
      <c r="JKO23" s="106"/>
      <c r="JKP23" s="106"/>
      <c r="JKQ23" s="106"/>
      <c r="JKR23" s="106"/>
      <c r="JKS23" s="106"/>
      <c r="JKT23" s="106"/>
      <c r="JKU23" s="106"/>
      <c r="JKV23" s="106"/>
      <c r="JKW23" s="106"/>
      <c r="JKX23" s="106"/>
      <c r="JKY23" s="106"/>
      <c r="JKZ23" s="106"/>
      <c r="JLA23" s="106"/>
      <c r="JLB23" s="106"/>
      <c r="JLC23" s="106"/>
      <c r="JLD23" s="106"/>
      <c r="JLE23" s="106"/>
      <c r="JLF23" s="106"/>
      <c r="JLG23" s="106"/>
      <c r="JLH23" s="106"/>
      <c r="JLI23" s="106"/>
      <c r="JLJ23" s="106"/>
      <c r="JLK23" s="106"/>
      <c r="JLL23" s="106"/>
      <c r="JLM23" s="106"/>
      <c r="JLN23" s="106"/>
      <c r="JLO23" s="106"/>
      <c r="JLP23" s="106"/>
      <c r="JLQ23" s="106"/>
      <c r="JLR23" s="106"/>
      <c r="JLS23" s="106"/>
      <c r="JLT23" s="106"/>
      <c r="JLU23" s="106"/>
      <c r="JLV23" s="106"/>
      <c r="JLW23" s="106"/>
      <c r="JLX23" s="106"/>
      <c r="JLY23" s="106"/>
      <c r="JLZ23" s="106"/>
      <c r="JMA23" s="106"/>
      <c r="JMB23" s="106"/>
      <c r="JMC23" s="106"/>
      <c r="JMD23" s="106"/>
      <c r="JME23" s="106"/>
      <c r="JMF23" s="106"/>
      <c r="JMG23" s="106"/>
      <c r="JMH23" s="106"/>
      <c r="JMI23" s="106"/>
      <c r="JMJ23" s="106"/>
      <c r="JMK23" s="106"/>
      <c r="JML23" s="106"/>
      <c r="JMM23" s="106"/>
      <c r="JMN23" s="106"/>
      <c r="JMO23" s="106"/>
      <c r="JMP23" s="106"/>
      <c r="JMQ23" s="106"/>
      <c r="JMR23" s="106"/>
      <c r="JMS23" s="106"/>
      <c r="JMT23" s="106"/>
      <c r="JMU23" s="106"/>
      <c r="JMV23" s="106"/>
      <c r="JMW23" s="106"/>
      <c r="JMX23" s="106"/>
      <c r="JMY23" s="106"/>
      <c r="JMZ23" s="106"/>
      <c r="JNA23" s="106"/>
      <c r="JNB23" s="106"/>
      <c r="JNC23" s="106"/>
      <c r="JND23" s="106"/>
      <c r="JNE23" s="106"/>
      <c r="JNF23" s="106"/>
      <c r="JNG23" s="106"/>
      <c r="JNH23" s="106"/>
      <c r="JNI23" s="106"/>
      <c r="JNJ23" s="106"/>
      <c r="JNK23" s="106"/>
      <c r="JNL23" s="106"/>
      <c r="JNM23" s="106"/>
      <c r="JNN23" s="106"/>
      <c r="JNO23" s="106"/>
      <c r="JNP23" s="106"/>
      <c r="JNQ23" s="106"/>
      <c r="JNR23" s="106"/>
      <c r="JNS23" s="106"/>
      <c r="JNT23" s="106"/>
      <c r="JNU23" s="106"/>
      <c r="JNV23" s="106"/>
      <c r="JNW23" s="106"/>
      <c r="JNX23" s="106"/>
      <c r="JNY23" s="106"/>
      <c r="JNZ23" s="106"/>
      <c r="JOA23" s="106"/>
      <c r="JOB23" s="106"/>
      <c r="JOC23" s="106"/>
      <c r="JOD23" s="106"/>
      <c r="JOE23" s="106"/>
      <c r="JOF23" s="106"/>
      <c r="JOG23" s="106"/>
      <c r="JOH23" s="106"/>
      <c r="JOI23" s="106"/>
      <c r="JOJ23" s="106"/>
      <c r="JOK23" s="106"/>
      <c r="JOL23" s="106"/>
      <c r="JOM23" s="106"/>
      <c r="JON23" s="106"/>
      <c r="JOO23" s="106"/>
      <c r="JOP23" s="106"/>
      <c r="JOQ23" s="106"/>
      <c r="JOR23" s="106"/>
      <c r="JOS23" s="106"/>
      <c r="JOT23" s="106"/>
      <c r="JOU23" s="106"/>
      <c r="JOV23" s="106"/>
      <c r="JOW23" s="106"/>
      <c r="JOX23" s="106"/>
      <c r="JOY23" s="106"/>
      <c r="JOZ23" s="106"/>
      <c r="JPA23" s="106"/>
      <c r="JPB23" s="106"/>
      <c r="JPC23" s="106"/>
      <c r="JPD23" s="106"/>
      <c r="JPE23" s="106"/>
      <c r="JPF23" s="106"/>
      <c r="JPG23" s="106"/>
      <c r="JPH23" s="106"/>
      <c r="JPI23" s="106"/>
      <c r="JPJ23" s="106"/>
      <c r="JPK23" s="106"/>
      <c r="JPL23" s="106"/>
      <c r="JPM23" s="106"/>
      <c r="JPN23" s="106"/>
      <c r="JPO23" s="106"/>
      <c r="JPP23" s="106"/>
      <c r="JPQ23" s="106"/>
      <c r="JPR23" s="106"/>
      <c r="JPS23" s="106"/>
      <c r="JPT23" s="106"/>
      <c r="JPU23" s="106"/>
      <c r="JPV23" s="106"/>
      <c r="JPW23" s="106"/>
      <c r="JPX23" s="106"/>
      <c r="JPY23" s="106"/>
      <c r="JPZ23" s="106"/>
      <c r="JQA23" s="106"/>
      <c r="JQB23" s="106"/>
      <c r="JQC23" s="106"/>
      <c r="JQD23" s="106"/>
      <c r="JQE23" s="106"/>
      <c r="JQF23" s="106"/>
      <c r="JQG23" s="106"/>
      <c r="JQH23" s="106"/>
      <c r="JQI23" s="106"/>
      <c r="JQJ23" s="106"/>
      <c r="JQK23" s="106"/>
      <c r="JQL23" s="106"/>
      <c r="JQM23" s="106"/>
      <c r="JQN23" s="106"/>
      <c r="JQO23" s="106"/>
      <c r="JQP23" s="106"/>
      <c r="JQQ23" s="106"/>
      <c r="JQR23" s="106"/>
      <c r="JQS23" s="106"/>
      <c r="JQT23" s="106"/>
      <c r="JQU23" s="106"/>
      <c r="JQV23" s="106"/>
      <c r="JQW23" s="106"/>
      <c r="JQX23" s="106"/>
      <c r="JQY23" s="106"/>
      <c r="JQZ23" s="106"/>
      <c r="JRA23" s="106"/>
      <c r="JRB23" s="106"/>
      <c r="JRC23" s="106"/>
      <c r="JRD23" s="106"/>
      <c r="JRE23" s="106"/>
      <c r="JRF23" s="106"/>
      <c r="JRG23" s="106"/>
      <c r="JRH23" s="106"/>
      <c r="JRI23" s="106"/>
      <c r="JRJ23" s="106"/>
      <c r="JRK23" s="106"/>
      <c r="JRL23" s="106"/>
      <c r="JRM23" s="106"/>
      <c r="JRN23" s="106"/>
      <c r="JRO23" s="106"/>
      <c r="JRP23" s="106"/>
      <c r="JRQ23" s="106"/>
      <c r="JRR23" s="106"/>
      <c r="JRS23" s="106"/>
      <c r="JRT23" s="106"/>
      <c r="JRU23" s="106"/>
      <c r="JRV23" s="106"/>
      <c r="JRW23" s="106"/>
      <c r="JRX23" s="106"/>
      <c r="JRY23" s="106"/>
      <c r="JRZ23" s="106"/>
      <c r="JSA23" s="106"/>
      <c r="JSB23" s="106"/>
      <c r="JSC23" s="106"/>
      <c r="JSD23" s="106"/>
      <c r="JSE23" s="106"/>
      <c r="JSF23" s="106"/>
      <c r="JSG23" s="106"/>
      <c r="JSH23" s="106"/>
      <c r="JSI23" s="106"/>
      <c r="JSJ23" s="106"/>
      <c r="JSK23" s="106"/>
      <c r="JSL23" s="106"/>
      <c r="JSM23" s="106"/>
      <c r="JSN23" s="106"/>
      <c r="JSO23" s="106"/>
      <c r="JSP23" s="106"/>
      <c r="JSQ23" s="106"/>
      <c r="JSR23" s="106"/>
      <c r="JSS23" s="106"/>
      <c r="JST23" s="106"/>
      <c r="JSU23" s="106"/>
      <c r="JSV23" s="106"/>
      <c r="JSW23" s="106"/>
      <c r="JSX23" s="106"/>
      <c r="JSY23" s="106"/>
      <c r="JSZ23" s="106"/>
      <c r="JTA23" s="106"/>
      <c r="JTB23" s="106"/>
      <c r="JTC23" s="106"/>
      <c r="JTD23" s="106"/>
      <c r="JTE23" s="106"/>
      <c r="JTF23" s="106"/>
      <c r="JTG23" s="106"/>
      <c r="JTH23" s="106"/>
      <c r="JTI23" s="106"/>
      <c r="JTJ23" s="106"/>
      <c r="JTK23" s="106"/>
      <c r="JTL23" s="106"/>
      <c r="JTM23" s="106"/>
      <c r="JTN23" s="106"/>
      <c r="JTO23" s="106"/>
      <c r="JTP23" s="106"/>
      <c r="JTQ23" s="106"/>
      <c r="JTR23" s="106"/>
      <c r="JTS23" s="106"/>
      <c r="JTT23" s="106"/>
      <c r="JTU23" s="106"/>
      <c r="JTV23" s="106"/>
      <c r="JTW23" s="106"/>
      <c r="JTX23" s="106"/>
      <c r="JTY23" s="106"/>
      <c r="JTZ23" s="106"/>
      <c r="JUA23" s="106"/>
      <c r="JUB23" s="106"/>
      <c r="JUC23" s="106"/>
      <c r="JUD23" s="106"/>
      <c r="JUE23" s="106"/>
      <c r="JUF23" s="106"/>
      <c r="JUG23" s="106"/>
      <c r="JUH23" s="106"/>
      <c r="JUI23" s="106"/>
      <c r="JUJ23" s="106"/>
      <c r="JUK23" s="106"/>
      <c r="JUL23" s="106"/>
      <c r="JUM23" s="106"/>
      <c r="JUN23" s="106"/>
      <c r="JUO23" s="106"/>
      <c r="JUP23" s="106"/>
      <c r="JUQ23" s="106"/>
      <c r="JUR23" s="106"/>
      <c r="JUS23" s="106"/>
      <c r="JUT23" s="106"/>
      <c r="JUU23" s="106"/>
      <c r="JUV23" s="106"/>
      <c r="JUW23" s="106"/>
      <c r="JUX23" s="106"/>
      <c r="JUY23" s="106"/>
      <c r="JUZ23" s="106"/>
      <c r="JVA23" s="106"/>
      <c r="JVB23" s="106"/>
      <c r="JVC23" s="106"/>
      <c r="JVD23" s="106"/>
      <c r="JVE23" s="106"/>
      <c r="JVF23" s="106"/>
      <c r="JVG23" s="106"/>
      <c r="JVH23" s="106"/>
      <c r="JVI23" s="106"/>
      <c r="JVJ23" s="106"/>
      <c r="JVK23" s="106"/>
      <c r="JVL23" s="106"/>
      <c r="JVM23" s="106"/>
      <c r="JVN23" s="106"/>
      <c r="JVO23" s="106"/>
      <c r="JVP23" s="106"/>
      <c r="JVQ23" s="106"/>
      <c r="JVR23" s="106"/>
      <c r="JVS23" s="106"/>
      <c r="JVT23" s="106"/>
      <c r="JVU23" s="106"/>
      <c r="JVV23" s="106"/>
      <c r="JVW23" s="106"/>
      <c r="JVX23" s="106"/>
      <c r="JVY23" s="106"/>
      <c r="JVZ23" s="106"/>
      <c r="JWA23" s="106"/>
      <c r="JWB23" s="106"/>
      <c r="JWC23" s="106"/>
      <c r="JWD23" s="106"/>
      <c r="JWE23" s="106"/>
      <c r="JWF23" s="106"/>
      <c r="JWG23" s="106"/>
      <c r="JWH23" s="106"/>
      <c r="JWI23" s="106"/>
      <c r="JWJ23" s="106"/>
      <c r="JWK23" s="106"/>
      <c r="JWL23" s="106"/>
      <c r="JWM23" s="106"/>
      <c r="JWN23" s="106"/>
      <c r="JWO23" s="106"/>
      <c r="JWP23" s="106"/>
      <c r="JWQ23" s="106"/>
      <c r="JWR23" s="106"/>
      <c r="JWS23" s="106"/>
      <c r="JWT23" s="106"/>
      <c r="JWU23" s="106"/>
      <c r="JWV23" s="106"/>
      <c r="JWW23" s="106"/>
      <c r="JWX23" s="106"/>
      <c r="JWY23" s="106"/>
      <c r="JWZ23" s="106"/>
      <c r="JXA23" s="106"/>
      <c r="JXB23" s="106"/>
      <c r="JXC23" s="106"/>
      <c r="JXD23" s="106"/>
      <c r="JXE23" s="106"/>
      <c r="JXF23" s="106"/>
      <c r="JXG23" s="106"/>
      <c r="JXH23" s="106"/>
      <c r="JXI23" s="106"/>
      <c r="JXJ23" s="106"/>
      <c r="JXK23" s="106"/>
      <c r="JXL23" s="106"/>
      <c r="JXM23" s="106"/>
      <c r="JXN23" s="106"/>
      <c r="JXO23" s="106"/>
      <c r="JXP23" s="106"/>
      <c r="JXQ23" s="106"/>
      <c r="JXR23" s="106"/>
      <c r="JXS23" s="106"/>
      <c r="JXT23" s="106"/>
      <c r="JXU23" s="106"/>
      <c r="JXV23" s="106"/>
      <c r="JXW23" s="106"/>
      <c r="JXX23" s="106"/>
      <c r="JXY23" s="106"/>
      <c r="JXZ23" s="106"/>
      <c r="JYA23" s="106"/>
      <c r="JYB23" s="106"/>
      <c r="JYC23" s="106"/>
      <c r="JYD23" s="106"/>
      <c r="JYE23" s="106"/>
      <c r="JYF23" s="106"/>
      <c r="JYG23" s="106"/>
      <c r="JYH23" s="106"/>
      <c r="JYI23" s="106"/>
      <c r="JYJ23" s="106"/>
      <c r="JYK23" s="106"/>
      <c r="JYL23" s="106"/>
      <c r="JYM23" s="106"/>
      <c r="JYN23" s="106"/>
      <c r="JYO23" s="106"/>
      <c r="JYP23" s="106"/>
      <c r="JYQ23" s="106"/>
      <c r="JYR23" s="106"/>
      <c r="JYS23" s="106"/>
      <c r="JYT23" s="106"/>
      <c r="JYU23" s="106"/>
      <c r="JYV23" s="106"/>
      <c r="JYW23" s="106"/>
      <c r="JYX23" s="106"/>
      <c r="JYY23" s="106"/>
      <c r="JYZ23" s="106"/>
      <c r="JZA23" s="106"/>
      <c r="JZB23" s="106"/>
      <c r="JZC23" s="106"/>
      <c r="JZD23" s="106"/>
      <c r="JZE23" s="106"/>
      <c r="JZF23" s="106"/>
      <c r="JZG23" s="106"/>
      <c r="JZH23" s="106"/>
      <c r="JZI23" s="106"/>
      <c r="JZJ23" s="106"/>
      <c r="JZK23" s="106"/>
      <c r="JZL23" s="106"/>
      <c r="JZM23" s="106"/>
      <c r="JZN23" s="106"/>
      <c r="JZO23" s="106"/>
      <c r="JZP23" s="106"/>
      <c r="JZQ23" s="106"/>
      <c r="JZR23" s="106"/>
      <c r="JZS23" s="106"/>
      <c r="JZT23" s="106"/>
      <c r="JZU23" s="106"/>
      <c r="JZV23" s="106"/>
      <c r="JZW23" s="106"/>
      <c r="JZX23" s="106"/>
      <c r="JZY23" s="106"/>
      <c r="JZZ23" s="106"/>
      <c r="KAA23" s="106"/>
      <c r="KAB23" s="106"/>
      <c r="KAC23" s="106"/>
      <c r="KAD23" s="106"/>
      <c r="KAE23" s="106"/>
      <c r="KAF23" s="106"/>
      <c r="KAG23" s="106"/>
      <c r="KAH23" s="106"/>
      <c r="KAI23" s="106"/>
      <c r="KAJ23" s="106"/>
      <c r="KAK23" s="106"/>
      <c r="KAL23" s="106"/>
      <c r="KAM23" s="106"/>
      <c r="KAN23" s="106"/>
      <c r="KAO23" s="106"/>
      <c r="KAP23" s="106"/>
      <c r="KAQ23" s="106"/>
      <c r="KAR23" s="106"/>
      <c r="KAS23" s="106"/>
      <c r="KAT23" s="106"/>
      <c r="KAU23" s="106"/>
      <c r="KAV23" s="106"/>
      <c r="KAW23" s="106"/>
      <c r="KAX23" s="106"/>
      <c r="KAY23" s="106"/>
      <c r="KAZ23" s="106"/>
      <c r="KBA23" s="106"/>
      <c r="KBB23" s="106"/>
      <c r="KBC23" s="106"/>
      <c r="KBD23" s="106"/>
      <c r="KBE23" s="106"/>
      <c r="KBF23" s="106"/>
      <c r="KBG23" s="106"/>
      <c r="KBH23" s="106"/>
      <c r="KBI23" s="106"/>
      <c r="KBJ23" s="106"/>
      <c r="KBK23" s="106"/>
      <c r="KBL23" s="106"/>
      <c r="KBM23" s="106"/>
      <c r="KBN23" s="106"/>
      <c r="KBO23" s="106"/>
      <c r="KBP23" s="106"/>
      <c r="KBQ23" s="106"/>
      <c r="KBR23" s="106"/>
      <c r="KBS23" s="106"/>
      <c r="KBT23" s="106"/>
      <c r="KBU23" s="106"/>
      <c r="KBV23" s="106"/>
      <c r="KBW23" s="106"/>
      <c r="KBX23" s="106"/>
      <c r="KBY23" s="106"/>
      <c r="KBZ23" s="106"/>
      <c r="KCA23" s="106"/>
      <c r="KCB23" s="106"/>
      <c r="KCC23" s="106"/>
      <c r="KCD23" s="106"/>
      <c r="KCE23" s="106"/>
      <c r="KCF23" s="106"/>
      <c r="KCG23" s="106"/>
      <c r="KCH23" s="106"/>
      <c r="KCI23" s="106"/>
      <c r="KCJ23" s="106"/>
      <c r="KCK23" s="106"/>
      <c r="KCL23" s="106"/>
      <c r="KCM23" s="106"/>
      <c r="KCN23" s="106"/>
      <c r="KCO23" s="106"/>
      <c r="KCP23" s="106"/>
      <c r="KCQ23" s="106"/>
      <c r="KCR23" s="106"/>
      <c r="KCS23" s="106"/>
      <c r="KCT23" s="106"/>
      <c r="KCU23" s="106"/>
      <c r="KCV23" s="106"/>
      <c r="KCW23" s="106"/>
      <c r="KCX23" s="106"/>
      <c r="KCY23" s="106"/>
      <c r="KCZ23" s="106"/>
      <c r="KDA23" s="106"/>
      <c r="KDB23" s="106"/>
      <c r="KDC23" s="106"/>
      <c r="KDD23" s="106"/>
      <c r="KDE23" s="106"/>
      <c r="KDF23" s="106"/>
      <c r="KDG23" s="106"/>
      <c r="KDH23" s="106"/>
      <c r="KDI23" s="106"/>
      <c r="KDJ23" s="106"/>
      <c r="KDK23" s="106"/>
      <c r="KDL23" s="106"/>
      <c r="KDM23" s="106"/>
      <c r="KDN23" s="106"/>
      <c r="KDO23" s="106"/>
      <c r="KDP23" s="106"/>
      <c r="KDQ23" s="106"/>
      <c r="KDR23" s="106"/>
      <c r="KDS23" s="106"/>
      <c r="KDT23" s="106"/>
      <c r="KDU23" s="106"/>
      <c r="KDV23" s="106"/>
      <c r="KDW23" s="106"/>
      <c r="KDX23" s="106"/>
      <c r="KDY23" s="106"/>
      <c r="KDZ23" s="106"/>
      <c r="KEA23" s="106"/>
      <c r="KEB23" s="106"/>
      <c r="KEC23" s="106"/>
      <c r="KED23" s="106"/>
      <c r="KEE23" s="106"/>
      <c r="KEF23" s="106"/>
      <c r="KEG23" s="106"/>
      <c r="KEH23" s="106"/>
      <c r="KEI23" s="106"/>
      <c r="KEJ23" s="106"/>
      <c r="KEK23" s="106"/>
      <c r="KEL23" s="106"/>
      <c r="KEM23" s="106"/>
      <c r="KEN23" s="106"/>
      <c r="KEO23" s="106"/>
      <c r="KEP23" s="106"/>
      <c r="KEQ23" s="106"/>
      <c r="KER23" s="106"/>
      <c r="KES23" s="106"/>
      <c r="KET23" s="106"/>
      <c r="KEU23" s="106"/>
      <c r="KEV23" s="106"/>
      <c r="KEW23" s="106"/>
      <c r="KEX23" s="106"/>
      <c r="KEY23" s="106"/>
      <c r="KEZ23" s="106"/>
      <c r="KFA23" s="106"/>
      <c r="KFB23" s="106"/>
      <c r="KFC23" s="106"/>
      <c r="KFD23" s="106"/>
      <c r="KFE23" s="106"/>
      <c r="KFF23" s="106"/>
      <c r="KFG23" s="106"/>
      <c r="KFH23" s="106"/>
      <c r="KFI23" s="106"/>
      <c r="KFJ23" s="106"/>
      <c r="KFK23" s="106"/>
      <c r="KFL23" s="106"/>
      <c r="KFM23" s="106"/>
      <c r="KFN23" s="106"/>
      <c r="KFO23" s="106"/>
      <c r="KFP23" s="106"/>
      <c r="KFQ23" s="106"/>
      <c r="KFR23" s="106"/>
      <c r="KFS23" s="106"/>
      <c r="KFT23" s="106"/>
      <c r="KFU23" s="106"/>
      <c r="KFV23" s="106"/>
      <c r="KFW23" s="106"/>
      <c r="KFX23" s="106"/>
      <c r="KFY23" s="106"/>
      <c r="KFZ23" s="106"/>
      <c r="KGA23" s="106"/>
      <c r="KGB23" s="106"/>
      <c r="KGC23" s="106"/>
      <c r="KGD23" s="106"/>
      <c r="KGE23" s="106"/>
      <c r="KGF23" s="106"/>
      <c r="KGG23" s="106"/>
      <c r="KGH23" s="106"/>
      <c r="KGI23" s="106"/>
      <c r="KGJ23" s="106"/>
      <c r="KGK23" s="106"/>
      <c r="KGL23" s="106"/>
      <c r="KGM23" s="106"/>
      <c r="KGN23" s="106"/>
      <c r="KGO23" s="106"/>
      <c r="KGP23" s="106"/>
      <c r="KGQ23" s="106"/>
      <c r="KGR23" s="106"/>
      <c r="KGS23" s="106"/>
      <c r="KGT23" s="106"/>
      <c r="KGU23" s="106"/>
      <c r="KGV23" s="106"/>
      <c r="KGW23" s="106"/>
      <c r="KGX23" s="106"/>
      <c r="KGY23" s="106"/>
      <c r="KGZ23" s="106"/>
      <c r="KHA23" s="106"/>
      <c r="KHB23" s="106"/>
      <c r="KHC23" s="106"/>
      <c r="KHD23" s="106"/>
      <c r="KHE23" s="106"/>
      <c r="KHF23" s="106"/>
      <c r="KHG23" s="106"/>
      <c r="KHH23" s="106"/>
      <c r="KHI23" s="106"/>
      <c r="KHJ23" s="106"/>
      <c r="KHK23" s="106"/>
      <c r="KHL23" s="106"/>
      <c r="KHM23" s="106"/>
      <c r="KHN23" s="106"/>
      <c r="KHO23" s="106"/>
      <c r="KHP23" s="106"/>
      <c r="KHQ23" s="106"/>
      <c r="KHR23" s="106"/>
      <c r="KHS23" s="106"/>
      <c r="KHT23" s="106"/>
      <c r="KHU23" s="106"/>
      <c r="KHV23" s="106"/>
      <c r="KHW23" s="106"/>
      <c r="KHX23" s="106"/>
      <c r="KHY23" s="106"/>
      <c r="KHZ23" s="106"/>
      <c r="KIA23" s="106"/>
      <c r="KIB23" s="106"/>
      <c r="KIC23" s="106"/>
      <c r="KID23" s="106"/>
      <c r="KIE23" s="106"/>
      <c r="KIF23" s="106"/>
      <c r="KIG23" s="106"/>
      <c r="KIH23" s="106"/>
      <c r="KII23" s="106"/>
      <c r="KIJ23" s="106"/>
      <c r="KIK23" s="106"/>
      <c r="KIL23" s="106"/>
      <c r="KIM23" s="106"/>
      <c r="KIN23" s="106"/>
      <c r="KIO23" s="106"/>
      <c r="KIP23" s="106"/>
      <c r="KIQ23" s="106"/>
      <c r="KIR23" s="106"/>
      <c r="KIS23" s="106"/>
      <c r="KIT23" s="106"/>
      <c r="KIU23" s="106"/>
      <c r="KIV23" s="106"/>
      <c r="KIW23" s="106"/>
      <c r="KIX23" s="106"/>
      <c r="KIY23" s="106"/>
      <c r="KIZ23" s="106"/>
      <c r="KJA23" s="106"/>
      <c r="KJB23" s="106"/>
      <c r="KJC23" s="106"/>
      <c r="KJD23" s="106"/>
      <c r="KJE23" s="106"/>
      <c r="KJF23" s="106"/>
      <c r="KJG23" s="106"/>
      <c r="KJH23" s="106"/>
      <c r="KJI23" s="106"/>
      <c r="KJJ23" s="106"/>
      <c r="KJK23" s="106"/>
      <c r="KJL23" s="106"/>
      <c r="KJM23" s="106"/>
      <c r="KJN23" s="106"/>
      <c r="KJO23" s="106"/>
      <c r="KJP23" s="106"/>
      <c r="KJQ23" s="106"/>
      <c r="KJR23" s="106"/>
      <c r="KJS23" s="106"/>
      <c r="KJT23" s="106"/>
      <c r="KJU23" s="106"/>
      <c r="KJV23" s="106"/>
      <c r="KJW23" s="106"/>
      <c r="KJX23" s="106"/>
      <c r="KJY23" s="106"/>
      <c r="KJZ23" s="106"/>
      <c r="KKA23" s="106"/>
      <c r="KKB23" s="106"/>
      <c r="KKC23" s="106"/>
      <c r="KKD23" s="106"/>
      <c r="KKE23" s="106"/>
      <c r="KKF23" s="106"/>
      <c r="KKG23" s="106"/>
      <c r="KKH23" s="106"/>
      <c r="KKI23" s="106"/>
      <c r="KKJ23" s="106"/>
      <c r="KKK23" s="106"/>
      <c r="KKL23" s="106"/>
      <c r="KKM23" s="106"/>
      <c r="KKN23" s="106"/>
      <c r="KKO23" s="106"/>
      <c r="KKP23" s="106"/>
      <c r="KKQ23" s="106"/>
      <c r="KKR23" s="106"/>
      <c r="KKS23" s="106"/>
      <c r="KKT23" s="106"/>
      <c r="KKU23" s="106"/>
      <c r="KKV23" s="106"/>
      <c r="KKW23" s="106"/>
      <c r="KKX23" s="106"/>
      <c r="KKY23" s="106"/>
      <c r="KKZ23" s="106"/>
      <c r="KLA23" s="106"/>
      <c r="KLB23" s="106"/>
      <c r="KLC23" s="106"/>
      <c r="KLD23" s="106"/>
      <c r="KLE23" s="106"/>
      <c r="KLF23" s="106"/>
      <c r="KLG23" s="106"/>
      <c r="KLH23" s="106"/>
      <c r="KLI23" s="106"/>
      <c r="KLJ23" s="106"/>
      <c r="KLK23" s="106"/>
      <c r="KLL23" s="106"/>
      <c r="KLM23" s="106"/>
      <c r="KLN23" s="106"/>
      <c r="KLO23" s="106"/>
      <c r="KLP23" s="106"/>
      <c r="KLQ23" s="106"/>
      <c r="KLR23" s="106"/>
      <c r="KLS23" s="106"/>
      <c r="KLT23" s="106"/>
      <c r="KLU23" s="106"/>
      <c r="KLV23" s="106"/>
      <c r="KLW23" s="106"/>
      <c r="KLX23" s="106"/>
      <c r="KLY23" s="106"/>
      <c r="KLZ23" s="106"/>
      <c r="KMA23" s="106"/>
      <c r="KMB23" s="106"/>
      <c r="KMC23" s="106"/>
      <c r="KMD23" s="106"/>
      <c r="KME23" s="106"/>
      <c r="KMF23" s="106"/>
      <c r="KMG23" s="106"/>
      <c r="KMH23" s="106"/>
      <c r="KMI23" s="106"/>
      <c r="KMJ23" s="106"/>
      <c r="KMK23" s="106"/>
      <c r="KML23" s="106"/>
      <c r="KMM23" s="106"/>
      <c r="KMN23" s="106"/>
      <c r="KMO23" s="106"/>
      <c r="KMP23" s="106"/>
      <c r="KMQ23" s="106"/>
      <c r="KMR23" s="106"/>
      <c r="KMS23" s="106"/>
      <c r="KMT23" s="106"/>
      <c r="KMU23" s="106"/>
      <c r="KMV23" s="106"/>
      <c r="KMW23" s="106"/>
      <c r="KMX23" s="106"/>
      <c r="KMY23" s="106"/>
      <c r="KMZ23" s="106"/>
      <c r="KNA23" s="106"/>
      <c r="KNB23" s="106"/>
      <c r="KNC23" s="106"/>
      <c r="KND23" s="106"/>
      <c r="KNE23" s="106"/>
      <c r="KNF23" s="106"/>
      <c r="KNG23" s="106"/>
      <c r="KNH23" s="106"/>
      <c r="KNI23" s="106"/>
      <c r="KNJ23" s="106"/>
      <c r="KNK23" s="106"/>
      <c r="KNL23" s="106"/>
      <c r="KNM23" s="106"/>
      <c r="KNN23" s="106"/>
      <c r="KNO23" s="106"/>
      <c r="KNP23" s="106"/>
      <c r="KNQ23" s="106"/>
      <c r="KNR23" s="106"/>
      <c r="KNS23" s="106"/>
      <c r="KNT23" s="106"/>
      <c r="KNU23" s="106"/>
      <c r="KNV23" s="106"/>
      <c r="KNW23" s="106"/>
      <c r="KNX23" s="106"/>
      <c r="KNY23" s="106"/>
      <c r="KNZ23" s="106"/>
      <c r="KOA23" s="106"/>
      <c r="KOB23" s="106"/>
      <c r="KOC23" s="106"/>
      <c r="KOD23" s="106"/>
      <c r="KOE23" s="106"/>
      <c r="KOF23" s="106"/>
      <c r="KOG23" s="106"/>
      <c r="KOH23" s="106"/>
      <c r="KOI23" s="106"/>
      <c r="KOJ23" s="106"/>
      <c r="KOK23" s="106"/>
      <c r="KOL23" s="106"/>
      <c r="KOM23" s="106"/>
      <c r="KON23" s="106"/>
      <c r="KOO23" s="106"/>
      <c r="KOP23" s="106"/>
      <c r="KOQ23" s="106"/>
      <c r="KOR23" s="106"/>
      <c r="KOS23" s="106"/>
      <c r="KOT23" s="106"/>
      <c r="KOU23" s="106"/>
      <c r="KOV23" s="106"/>
      <c r="KOW23" s="106"/>
      <c r="KOX23" s="106"/>
      <c r="KOY23" s="106"/>
      <c r="KOZ23" s="106"/>
      <c r="KPA23" s="106"/>
      <c r="KPB23" s="106"/>
      <c r="KPC23" s="106"/>
      <c r="KPD23" s="106"/>
      <c r="KPE23" s="106"/>
      <c r="KPF23" s="106"/>
      <c r="KPG23" s="106"/>
      <c r="KPH23" s="106"/>
      <c r="KPI23" s="106"/>
      <c r="KPJ23" s="106"/>
      <c r="KPK23" s="106"/>
      <c r="KPL23" s="106"/>
      <c r="KPM23" s="106"/>
      <c r="KPN23" s="106"/>
      <c r="KPO23" s="106"/>
      <c r="KPP23" s="106"/>
      <c r="KPQ23" s="106"/>
      <c r="KPR23" s="106"/>
      <c r="KPS23" s="106"/>
      <c r="KPT23" s="106"/>
      <c r="KPU23" s="106"/>
      <c r="KPV23" s="106"/>
      <c r="KPW23" s="106"/>
      <c r="KPX23" s="106"/>
      <c r="KPY23" s="106"/>
      <c r="KPZ23" s="106"/>
      <c r="KQA23" s="106"/>
      <c r="KQB23" s="106"/>
      <c r="KQC23" s="106"/>
      <c r="KQD23" s="106"/>
      <c r="KQE23" s="106"/>
      <c r="KQF23" s="106"/>
      <c r="KQG23" s="106"/>
      <c r="KQH23" s="106"/>
      <c r="KQI23" s="106"/>
      <c r="KQJ23" s="106"/>
      <c r="KQK23" s="106"/>
      <c r="KQL23" s="106"/>
      <c r="KQM23" s="106"/>
      <c r="KQN23" s="106"/>
      <c r="KQO23" s="106"/>
      <c r="KQP23" s="106"/>
      <c r="KQQ23" s="106"/>
      <c r="KQR23" s="106"/>
      <c r="KQS23" s="106"/>
      <c r="KQT23" s="106"/>
      <c r="KQU23" s="106"/>
      <c r="KQV23" s="106"/>
      <c r="KQW23" s="106"/>
      <c r="KQX23" s="106"/>
      <c r="KQY23" s="106"/>
      <c r="KQZ23" s="106"/>
      <c r="KRA23" s="106"/>
      <c r="KRB23" s="106"/>
      <c r="KRC23" s="106"/>
      <c r="KRD23" s="106"/>
      <c r="KRE23" s="106"/>
      <c r="KRF23" s="106"/>
      <c r="KRG23" s="106"/>
      <c r="KRH23" s="106"/>
      <c r="KRI23" s="106"/>
      <c r="KRJ23" s="106"/>
      <c r="KRK23" s="106"/>
      <c r="KRL23" s="106"/>
      <c r="KRM23" s="106"/>
      <c r="KRN23" s="106"/>
      <c r="KRO23" s="106"/>
      <c r="KRP23" s="106"/>
      <c r="KRQ23" s="106"/>
      <c r="KRR23" s="106"/>
      <c r="KRS23" s="106"/>
      <c r="KRT23" s="106"/>
      <c r="KRU23" s="106"/>
      <c r="KRV23" s="106"/>
      <c r="KRW23" s="106"/>
      <c r="KRX23" s="106"/>
      <c r="KRY23" s="106"/>
      <c r="KRZ23" s="106"/>
      <c r="KSA23" s="106"/>
      <c r="KSB23" s="106"/>
      <c r="KSC23" s="106"/>
      <c r="KSD23" s="106"/>
      <c r="KSE23" s="106"/>
      <c r="KSF23" s="106"/>
      <c r="KSG23" s="106"/>
      <c r="KSH23" s="106"/>
      <c r="KSI23" s="106"/>
      <c r="KSJ23" s="106"/>
      <c r="KSK23" s="106"/>
      <c r="KSL23" s="106"/>
      <c r="KSM23" s="106"/>
      <c r="KSN23" s="106"/>
      <c r="KSO23" s="106"/>
      <c r="KSP23" s="106"/>
      <c r="KSQ23" s="106"/>
      <c r="KSR23" s="106"/>
      <c r="KSS23" s="106"/>
      <c r="KST23" s="106"/>
      <c r="KSU23" s="106"/>
      <c r="KSV23" s="106"/>
      <c r="KSW23" s="106"/>
      <c r="KSX23" s="106"/>
      <c r="KSY23" s="106"/>
      <c r="KSZ23" s="106"/>
      <c r="KTA23" s="106"/>
      <c r="KTB23" s="106"/>
      <c r="KTC23" s="106"/>
      <c r="KTD23" s="106"/>
      <c r="KTE23" s="106"/>
      <c r="KTF23" s="106"/>
      <c r="KTG23" s="106"/>
      <c r="KTH23" s="106"/>
      <c r="KTI23" s="106"/>
      <c r="KTJ23" s="106"/>
      <c r="KTK23" s="106"/>
      <c r="KTL23" s="106"/>
      <c r="KTM23" s="106"/>
      <c r="KTN23" s="106"/>
      <c r="KTO23" s="106"/>
      <c r="KTP23" s="106"/>
      <c r="KTQ23" s="106"/>
      <c r="KTR23" s="106"/>
      <c r="KTS23" s="106"/>
      <c r="KTT23" s="106"/>
      <c r="KTU23" s="106"/>
      <c r="KTV23" s="106"/>
      <c r="KTW23" s="106"/>
      <c r="KTX23" s="106"/>
      <c r="KTY23" s="106"/>
      <c r="KTZ23" s="106"/>
      <c r="KUA23" s="106"/>
      <c r="KUB23" s="106"/>
      <c r="KUC23" s="106"/>
      <c r="KUD23" s="106"/>
      <c r="KUE23" s="106"/>
      <c r="KUF23" s="106"/>
      <c r="KUG23" s="106"/>
      <c r="KUH23" s="106"/>
      <c r="KUI23" s="106"/>
      <c r="KUJ23" s="106"/>
      <c r="KUK23" s="106"/>
      <c r="KUL23" s="106"/>
      <c r="KUM23" s="106"/>
      <c r="KUN23" s="106"/>
      <c r="KUO23" s="106"/>
      <c r="KUP23" s="106"/>
      <c r="KUQ23" s="106"/>
      <c r="KUR23" s="106"/>
      <c r="KUS23" s="106"/>
      <c r="KUT23" s="106"/>
      <c r="KUU23" s="106"/>
      <c r="KUV23" s="106"/>
      <c r="KUW23" s="106"/>
      <c r="KUX23" s="106"/>
      <c r="KUY23" s="106"/>
      <c r="KUZ23" s="106"/>
      <c r="KVA23" s="106"/>
      <c r="KVB23" s="106"/>
      <c r="KVC23" s="106"/>
      <c r="KVD23" s="106"/>
      <c r="KVE23" s="106"/>
      <c r="KVF23" s="106"/>
      <c r="KVG23" s="106"/>
      <c r="KVH23" s="106"/>
      <c r="KVI23" s="106"/>
      <c r="KVJ23" s="106"/>
      <c r="KVK23" s="106"/>
      <c r="KVL23" s="106"/>
      <c r="KVM23" s="106"/>
      <c r="KVN23" s="106"/>
      <c r="KVO23" s="106"/>
      <c r="KVP23" s="106"/>
      <c r="KVQ23" s="106"/>
      <c r="KVR23" s="106"/>
      <c r="KVS23" s="106"/>
      <c r="KVT23" s="106"/>
      <c r="KVU23" s="106"/>
      <c r="KVV23" s="106"/>
      <c r="KVW23" s="106"/>
      <c r="KVX23" s="106"/>
      <c r="KVY23" s="106"/>
      <c r="KVZ23" s="106"/>
      <c r="KWA23" s="106"/>
      <c r="KWB23" s="106"/>
      <c r="KWC23" s="106"/>
      <c r="KWD23" s="106"/>
      <c r="KWE23" s="106"/>
      <c r="KWF23" s="106"/>
      <c r="KWG23" s="106"/>
      <c r="KWH23" s="106"/>
      <c r="KWI23" s="106"/>
      <c r="KWJ23" s="106"/>
      <c r="KWK23" s="106"/>
      <c r="KWL23" s="106"/>
      <c r="KWM23" s="106"/>
      <c r="KWN23" s="106"/>
      <c r="KWO23" s="106"/>
      <c r="KWP23" s="106"/>
      <c r="KWQ23" s="106"/>
      <c r="KWR23" s="106"/>
      <c r="KWS23" s="106"/>
      <c r="KWT23" s="106"/>
      <c r="KWU23" s="106"/>
      <c r="KWV23" s="106"/>
      <c r="KWW23" s="106"/>
      <c r="KWX23" s="106"/>
      <c r="KWY23" s="106"/>
      <c r="KWZ23" s="106"/>
      <c r="KXA23" s="106"/>
      <c r="KXB23" s="106"/>
      <c r="KXC23" s="106"/>
      <c r="KXD23" s="106"/>
      <c r="KXE23" s="106"/>
      <c r="KXF23" s="106"/>
      <c r="KXG23" s="106"/>
      <c r="KXH23" s="106"/>
      <c r="KXI23" s="106"/>
      <c r="KXJ23" s="106"/>
      <c r="KXK23" s="106"/>
      <c r="KXL23" s="106"/>
      <c r="KXM23" s="106"/>
      <c r="KXN23" s="106"/>
      <c r="KXO23" s="106"/>
      <c r="KXP23" s="106"/>
      <c r="KXQ23" s="106"/>
      <c r="KXR23" s="106"/>
      <c r="KXS23" s="106"/>
      <c r="KXT23" s="106"/>
      <c r="KXU23" s="106"/>
      <c r="KXV23" s="106"/>
      <c r="KXW23" s="106"/>
      <c r="KXX23" s="106"/>
      <c r="KXY23" s="106"/>
      <c r="KXZ23" s="106"/>
      <c r="KYA23" s="106"/>
      <c r="KYB23" s="106"/>
      <c r="KYC23" s="106"/>
      <c r="KYD23" s="106"/>
      <c r="KYE23" s="106"/>
      <c r="KYF23" s="106"/>
      <c r="KYG23" s="106"/>
      <c r="KYH23" s="106"/>
      <c r="KYI23" s="106"/>
      <c r="KYJ23" s="106"/>
      <c r="KYK23" s="106"/>
      <c r="KYL23" s="106"/>
      <c r="KYM23" s="106"/>
      <c r="KYN23" s="106"/>
      <c r="KYO23" s="106"/>
      <c r="KYP23" s="106"/>
      <c r="KYQ23" s="106"/>
      <c r="KYR23" s="106"/>
      <c r="KYS23" s="106"/>
      <c r="KYT23" s="106"/>
      <c r="KYU23" s="106"/>
      <c r="KYV23" s="106"/>
      <c r="KYW23" s="106"/>
      <c r="KYX23" s="106"/>
      <c r="KYY23" s="106"/>
      <c r="KYZ23" s="106"/>
      <c r="KZA23" s="106"/>
      <c r="KZB23" s="106"/>
      <c r="KZC23" s="106"/>
      <c r="KZD23" s="106"/>
      <c r="KZE23" s="106"/>
      <c r="KZF23" s="106"/>
      <c r="KZG23" s="106"/>
      <c r="KZH23" s="106"/>
      <c r="KZI23" s="106"/>
      <c r="KZJ23" s="106"/>
      <c r="KZK23" s="106"/>
      <c r="KZL23" s="106"/>
      <c r="KZM23" s="106"/>
      <c r="KZN23" s="106"/>
      <c r="KZO23" s="106"/>
      <c r="KZP23" s="106"/>
      <c r="KZQ23" s="106"/>
      <c r="KZR23" s="106"/>
      <c r="KZS23" s="106"/>
      <c r="KZT23" s="106"/>
      <c r="KZU23" s="106"/>
      <c r="KZV23" s="106"/>
      <c r="KZW23" s="106"/>
      <c r="KZX23" s="106"/>
      <c r="KZY23" s="106"/>
      <c r="KZZ23" s="106"/>
      <c r="LAA23" s="106"/>
      <c r="LAB23" s="106"/>
      <c r="LAC23" s="106"/>
      <c r="LAD23" s="106"/>
      <c r="LAE23" s="106"/>
      <c r="LAF23" s="106"/>
      <c r="LAG23" s="106"/>
      <c r="LAH23" s="106"/>
      <c r="LAI23" s="106"/>
      <c r="LAJ23" s="106"/>
      <c r="LAK23" s="106"/>
      <c r="LAL23" s="106"/>
      <c r="LAM23" s="106"/>
      <c r="LAN23" s="106"/>
      <c r="LAO23" s="106"/>
      <c r="LAP23" s="106"/>
      <c r="LAQ23" s="106"/>
      <c r="LAR23" s="106"/>
      <c r="LAS23" s="106"/>
      <c r="LAT23" s="106"/>
      <c r="LAU23" s="106"/>
      <c r="LAV23" s="106"/>
      <c r="LAW23" s="106"/>
      <c r="LAX23" s="106"/>
      <c r="LAY23" s="106"/>
      <c r="LAZ23" s="106"/>
      <c r="LBA23" s="106"/>
      <c r="LBB23" s="106"/>
      <c r="LBC23" s="106"/>
      <c r="LBD23" s="106"/>
      <c r="LBE23" s="106"/>
      <c r="LBF23" s="106"/>
      <c r="LBG23" s="106"/>
      <c r="LBH23" s="106"/>
      <c r="LBI23" s="106"/>
      <c r="LBJ23" s="106"/>
      <c r="LBK23" s="106"/>
      <c r="LBL23" s="106"/>
      <c r="LBM23" s="106"/>
      <c r="LBN23" s="106"/>
      <c r="LBO23" s="106"/>
      <c r="LBP23" s="106"/>
      <c r="LBQ23" s="106"/>
      <c r="LBR23" s="106"/>
      <c r="LBS23" s="106"/>
      <c r="LBT23" s="106"/>
      <c r="LBU23" s="106"/>
      <c r="LBV23" s="106"/>
      <c r="LBW23" s="106"/>
      <c r="LBX23" s="106"/>
      <c r="LBY23" s="106"/>
      <c r="LBZ23" s="106"/>
      <c r="LCA23" s="106"/>
      <c r="LCB23" s="106"/>
      <c r="LCC23" s="106"/>
      <c r="LCD23" s="106"/>
      <c r="LCE23" s="106"/>
      <c r="LCF23" s="106"/>
      <c r="LCG23" s="106"/>
      <c r="LCH23" s="106"/>
      <c r="LCI23" s="106"/>
      <c r="LCJ23" s="106"/>
      <c r="LCK23" s="106"/>
      <c r="LCL23" s="106"/>
      <c r="LCM23" s="106"/>
      <c r="LCN23" s="106"/>
      <c r="LCO23" s="106"/>
      <c r="LCP23" s="106"/>
      <c r="LCQ23" s="106"/>
      <c r="LCR23" s="106"/>
      <c r="LCS23" s="106"/>
      <c r="LCT23" s="106"/>
      <c r="LCU23" s="106"/>
      <c r="LCV23" s="106"/>
      <c r="LCW23" s="106"/>
      <c r="LCX23" s="106"/>
      <c r="LCY23" s="106"/>
      <c r="LCZ23" s="106"/>
      <c r="LDA23" s="106"/>
      <c r="LDB23" s="106"/>
      <c r="LDC23" s="106"/>
      <c r="LDD23" s="106"/>
      <c r="LDE23" s="106"/>
      <c r="LDF23" s="106"/>
      <c r="LDG23" s="106"/>
      <c r="LDH23" s="106"/>
      <c r="LDI23" s="106"/>
      <c r="LDJ23" s="106"/>
      <c r="LDK23" s="106"/>
      <c r="LDL23" s="106"/>
      <c r="LDM23" s="106"/>
      <c r="LDN23" s="106"/>
      <c r="LDO23" s="106"/>
      <c r="LDP23" s="106"/>
      <c r="LDQ23" s="106"/>
      <c r="LDR23" s="106"/>
      <c r="LDS23" s="106"/>
      <c r="LDT23" s="106"/>
      <c r="LDU23" s="106"/>
      <c r="LDV23" s="106"/>
      <c r="LDW23" s="106"/>
      <c r="LDX23" s="106"/>
      <c r="LDY23" s="106"/>
      <c r="LDZ23" s="106"/>
      <c r="LEA23" s="106"/>
      <c r="LEB23" s="106"/>
      <c r="LEC23" s="106"/>
      <c r="LED23" s="106"/>
      <c r="LEE23" s="106"/>
      <c r="LEF23" s="106"/>
      <c r="LEG23" s="106"/>
      <c r="LEH23" s="106"/>
      <c r="LEI23" s="106"/>
      <c r="LEJ23" s="106"/>
      <c r="LEK23" s="106"/>
      <c r="LEL23" s="106"/>
      <c r="LEM23" s="106"/>
      <c r="LEN23" s="106"/>
      <c r="LEO23" s="106"/>
      <c r="LEP23" s="106"/>
      <c r="LEQ23" s="106"/>
      <c r="LER23" s="106"/>
      <c r="LES23" s="106"/>
      <c r="LET23" s="106"/>
      <c r="LEU23" s="106"/>
      <c r="LEV23" s="106"/>
      <c r="LEW23" s="106"/>
      <c r="LEX23" s="106"/>
      <c r="LEY23" s="106"/>
      <c r="LEZ23" s="106"/>
      <c r="LFA23" s="106"/>
      <c r="LFB23" s="106"/>
      <c r="LFC23" s="106"/>
      <c r="LFD23" s="106"/>
      <c r="LFE23" s="106"/>
      <c r="LFF23" s="106"/>
      <c r="LFG23" s="106"/>
      <c r="LFH23" s="106"/>
      <c r="LFI23" s="106"/>
      <c r="LFJ23" s="106"/>
      <c r="LFK23" s="106"/>
      <c r="LFL23" s="106"/>
      <c r="LFM23" s="106"/>
      <c r="LFN23" s="106"/>
      <c r="LFO23" s="106"/>
      <c r="LFP23" s="106"/>
      <c r="LFQ23" s="106"/>
      <c r="LFR23" s="106"/>
      <c r="LFS23" s="106"/>
      <c r="LFT23" s="106"/>
      <c r="LFU23" s="106"/>
      <c r="LFV23" s="106"/>
      <c r="LFW23" s="106"/>
      <c r="LFX23" s="106"/>
      <c r="LFY23" s="106"/>
      <c r="LFZ23" s="106"/>
      <c r="LGA23" s="106"/>
      <c r="LGB23" s="106"/>
      <c r="LGC23" s="106"/>
      <c r="LGD23" s="106"/>
      <c r="LGE23" s="106"/>
      <c r="LGF23" s="106"/>
      <c r="LGG23" s="106"/>
      <c r="LGH23" s="106"/>
      <c r="LGI23" s="106"/>
      <c r="LGJ23" s="106"/>
      <c r="LGK23" s="106"/>
      <c r="LGL23" s="106"/>
      <c r="LGM23" s="106"/>
      <c r="LGN23" s="106"/>
      <c r="LGO23" s="106"/>
      <c r="LGP23" s="106"/>
      <c r="LGQ23" s="106"/>
      <c r="LGR23" s="106"/>
      <c r="LGS23" s="106"/>
      <c r="LGT23" s="106"/>
      <c r="LGU23" s="106"/>
      <c r="LGV23" s="106"/>
      <c r="LGW23" s="106"/>
      <c r="LGX23" s="106"/>
      <c r="LGY23" s="106"/>
      <c r="LGZ23" s="106"/>
      <c r="LHA23" s="106"/>
      <c r="LHB23" s="106"/>
      <c r="LHC23" s="106"/>
      <c r="LHD23" s="106"/>
      <c r="LHE23" s="106"/>
      <c r="LHF23" s="106"/>
      <c r="LHG23" s="106"/>
      <c r="LHH23" s="106"/>
      <c r="LHI23" s="106"/>
      <c r="LHJ23" s="106"/>
      <c r="LHK23" s="106"/>
      <c r="LHL23" s="106"/>
      <c r="LHM23" s="106"/>
      <c r="LHN23" s="106"/>
      <c r="LHO23" s="106"/>
      <c r="LHP23" s="106"/>
      <c r="LHQ23" s="106"/>
      <c r="LHR23" s="106"/>
      <c r="LHS23" s="106"/>
      <c r="LHT23" s="106"/>
      <c r="LHU23" s="106"/>
      <c r="LHV23" s="106"/>
      <c r="LHW23" s="106"/>
      <c r="LHX23" s="106"/>
      <c r="LHY23" s="106"/>
      <c r="LHZ23" s="106"/>
      <c r="LIA23" s="106"/>
      <c r="LIB23" s="106"/>
      <c r="LIC23" s="106"/>
      <c r="LID23" s="106"/>
      <c r="LIE23" s="106"/>
      <c r="LIF23" s="106"/>
      <c r="LIG23" s="106"/>
      <c r="LIH23" s="106"/>
      <c r="LII23" s="106"/>
      <c r="LIJ23" s="106"/>
      <c r="LIK23" s="106"/>
      <c r="LIL23" s="106"/>
      <c r="LIM23" s="106"/>
      <c r="LIN23" s="106"/>
      <c r="LIO23" s="106"/>
      <c r="LIP23" s="106"/>
      <c r="LIQ23" s="106"/>
      <c r="LIR23" s="106"/>
      <c r="LIS23" s="106"/>
      <c r="LIT23" s="106"/>
      <c r="LIU23" s="106"/>
      <c r="LIV23" s="106"/>
      <c r="LIW23" s="106"/>
      <c r="LIX23" s="106"/>
      <c r="LIY23" s="106"/>
      <c r="LIZ23" s="106"/>
      <c r="LJA23" s="106"/>
      <c r="LJB23" s="106"/>
      <c r="LJC23" s="106"/>
      <c r="LJD23" s="106"/>
      <c r="LJE23" s="106"/>
      <c r="LJF23" s="106"/>
      <c r="LJG23" s="106"/>
      <c r="LJH23" s="106"/>
      <c r="LJI23" s="106"/>
      <c r="LJJ23" s="106"/>
      <c r="LJK23" s="106"/>
      <c r="LJL23" s="106"/>
      <c r="LJM23" s="106"/>
      <c r="LJN23" s="106"/>
      <c r="LJO23" s="106"/>
      <c r="LJP23" s="106"/>
      <c r="LJQ23" s="106"/>
      <c r="LJR23" s="106"/>
      <c r="LJS23" s="106"/>
      <c r="LJT23" s="106"/>
      <c r="LJU23" s="106"/>
      <c r="LJV23" s="106"/>
      <c r="LJW23" s="106"/>
      <c r="LJX23" s="106"/>
      <c r="LJY23" s="106"/>
      <c r="LJZ23" s="106"/>
      <c r="LKA23" s="106"/>
      <c r="LKB23" s="106"/>
      <c r="LKC23" s="106"/>
      <c r="LKD23" s="106"/>
      <c r="LKE23" s="106"/>
      <c r="LKF23" s="106"/>
      <c r="LKG23" s="106"/>
      <c r="LKH23" s="106"/>
      <c r="LKI23" s="106"/>
      <c r="LKJ23" s="106"/>
      <c r="LKK23" s="106"/>
      <c r="LKL23" s="106"/>
      <c r="LKM23" s="106"/>
      <c r="LKN23" s="106"/>
      <c r="LKO23" s="106"/>
      <c r="LKP23" s="106"/>
      <c r="LKQ23" s="106"/>
      <c r="LKR23" s="106"/>
      <c r="LKS23" s="106"/>
      <c r="LKT23" s="106"/>
      <c r="LKU23" s="106"/>
      <c r="LKV23" s="106"/>
      <c r="LKW23" s="106"/>
      <c r="LKX23" s="106"/>
      <c r="LKY23" s="106"/>
      <c r="LKZ23" s="106"/>
      <c r="LLA23" s="106"/>
      <c r="LLB23" s="106"/>
      <c r="LLC23" s="106"/>
      <c r="LLD23" s="106"/>
      <c r="LLE23" s="106"/>
      <c r="LLF23" s="106"/>
      <c r="LLG23" s="106"/>
      <c r="LLH23" s="106"/>
      <c r="LLI23" s="106"/>
      <c r="LLJ23" s="106"/>
      <c r="LLK23" s="106"/>
      <c r="LLL23" s="106"/>
      <c r="LLM23" s="106"/>
      <c r="LLN23" s="106"/>
      <c r="LLO23" s="106"/>
      <c r="LLP23" s="106"/>
      <c r="LLQ23" s="106"/>
      <c r="LLR23" s="106"/>
      <c r="LLS23" s="106"/>
      <c r="LLT23" s="106"/>
      <c r="LLU23" s="106"/>
      <c r="LLV23" s="106"/>
      <c r="LLW23" s="106"/>
      <c r="LLX23" s="106"/>
      <c r="LLY23" s="106"/>
      <c r="LLZ23" s="106"/>
      <c r="LMA23" s="106"/>
      <c r="LMB23" s="106"/>
      <c r="LMC23" s="106"/>
      <c r="LMD23" s="106"/>
      <c r="LME23" s="106"/>
      <c r="LMF23" s="106"/>
      <c r="LMG23" s="106"/>
      <c r="LMH23" s="106"/>
      <c r="LMI23" s="106"/>
      <c r="LMJ23" s="106"/>
      <c r="LMK23" s="106"/>
      <c r="LML23" s="106"/>
      <c r="LMM23" s="106"/>
      <c r="LMN23" s="106"/>
      <c r="LMO23" s="106"/>
      <c r="LMP23" s="106"/>
      <c r="LMQ23" s="106"/>
      <c r="LMR23" s="106"/>
      <c r="LMS23" s="106"/>
      <c r="LMT23" s="106"/>
      <c r="LMU23" s="106"/>
      <c r="LMV23" s="106"/>
      <c r="LMW23" s="106"/>
      <c r="LMX23" s="106"/>
      <c r="LMY23" s="106"/>
      <c r="LMZ23" s="106"/>
      <c r="LNA23" s="106"/>
      <c r="LNB23" s="106"/>
      <c r="LNC23" s="106"/>
      <c r="LND23" s="106"/>
      <c r="LNE23" s="106"/>
      <c r="LNF23" s="106"/>
      <c r="LNG23" s="106"/>
      <c r="LNH23" s="106"/>
      <c r="LNI23" s="106"/>
      <c r="LNJ23" s="106"/>
      <c r="LNK23" s="106"/>
      <c r="LNL23" s="106"/>
      <c r="LNM23" s="106"/>
      <c r="LNN23" s="106"/>
      <c r="LNO23" s="106"/>
      <c r="LNP23" s="106"/>
      <c r="LNQ23" s="106"/>
      <c r="LNR23" s="106"/>
      <c r="LNS23" s="106"/>
      <c r="LNT23" s="106"/>
      <c r="LNU23" s="106"/>
      <c r="LNV23" s="106"/>
      <c r="LNW23" s="106"/>
      <c r="LNX23" s="106"/>
      <c r="LNY23" s="106"/>
      <c r="LNZ23" s="106"/>
      <c r="LOA23" s="106"/>
      <c r="LOB23" s="106"/>
      <c r="LOC23" s="106"/>
      <c r="LOD23" s="106"/>
      <c r="LOE23" s="106"/>
      <c r="LOF23" s="106"/>
      <c r="LOG23" s="106"/>
      <c r="LOH23" s="106"/>
      <c r="LOI23" s="106"/>
      <c r="LOJ23" s="106"/>
      <c r="LOK23" s="106"/>
      <c r="LOL23" s="106"/>
      <c r="LOM23" s="106"/>
      <c r="LON23" s="106"/>
      <c r="LOO23" s="106"/>
      <c r="LOP23" s="106"/>
      <c r="LOQ23" s="106"/>
      <c r="LOR23" s="106"/>
      <c r="LOS23" s="106"/>
      <c r="LOT23" s="106"/>
      <c r="LOU23" s="106"/>
      <c r="LOV23" s="106"/>
      <c r="LOW23" s="106"/>
      <c r="LOX23" s="106"/>
      <c r="LOY23" s="106"/>
      <c r="LOZ23" s="106"/>
      <c r="LPA23" s="106"/>
      <c r="LPB23" s="106"/>
      <c r="LPC23" s="106"/>
      <c r="LPD23" s="106"/>
      <c r="LPE23" s="106"/>
      <c r="LPF23" s="106"/>
      <c r="LPG23" s="106"/>
      <c r="LPH23" s="106"/>
      <c r="LPI23" s="106"/>
      <c r="LPJ23" s="106"/>
      <c r="LPK23" s="106"/>
      <c r="LPL23" s="106"/>
      <c r="LPM23" s="106"/>
      <c r="LPN23" s="106"/>
      <c r="LPO23" s="106"/>
      <c r="LPP23" s="106"/>
      <c r="LPQ23" s="106"/>
      <c r="LPR23" s="106"/>
      <c r="LPS23" s="106"/>
      <c r="LPT23" s="106"/>
      <c r="LPU23" s="106"/>
      <c r="LPV23" s="106"/>
      <c r="LPW23" s="106"/>
      <c r="LPX23" s="106"/>
      <c r="LPY23" s="106"/>
      <c r="LPZ23" s="106"/>
      <c r="LQA23" s="106"/>
      <c r="LQB23" s="106"/>
      <c r="LQC23" s="106"/>
      <c r="LQD23" s="106"/>
      <c r="LQE23" s="106"/>
      <c r="LQF23" s="106"/>
      <c r="LQG23" s="106"/>
      <c r="LQH23" s="106"/>
      <c r="LQI23" s="106"/>
      <c r="LQJ23" s="106"/>
      <c r="LQK23" s="106"/>
      <c r="LQL23" s="106"/>
      <c r="LQM23" s="106"/>
      <c r="LQN23" s="106"/>
      <c r="LQO23" s="106"/>
      <c r="LQP23" s="106"/>
      <c r="LQQ23" s="106"/>
      <c r="LQR23" s="106"/>
      <c r="LQS23" s="106"/>
      <c r="LQT23" s="106"/>
      <c r="LQU23" s="106"/>
      <c r="LQV23" s="106"/>
      <c r="LQW23" s="106"/>
      <c r="LQX23" s="106"/>
      <c r="LQY23" s="106"/>
      <c r="LQZ23" s="106"/>
      <c r="LRA23" s="106"/>
      <c r="LRB23" s="106"/>
      <c r="LRC23" s="106"/>
      <c r="LRD23" s="106"/>
      <c r="LRE23" s="106"/>
      <c r="LRF23" s="106"/>
      <c r="LRG23" s="106"/>
      <c r="LRH23" s="106"/>
      <c r="LRI23" s="106"/>
      <c r="LRJ23" s="106"/>
      <c r="LRK23" s="106"/>
      <c r="LRL23" s="106"/>
      <c r="LRM23" s="106"/>
      <c r="LRN23" s="106"/>
      <c r="LRO23" s="106"/>
      <c r="LRP23" s="106"/>
      <c r="LRQ23" s="106"/>
      <c r="LRR23" s="106"/>
      <c r="LRS23" s="106"/>
      <c r="LRT23" s="106"/>
      <c r="LRU23" s="106"/>
      <c r="LRV23" s="106"/>
      <c r="LRW23" s="106"/>
      <c r="LRX23" s="106"/>
      <c r="LRY23" s="106"/>
      <c r="LRZ23" s="106"/>
      <c r="LSA23" s="106"/>
      <c r="LSB23" s="106"/>
      <c r="LSC23" s="106"/>
      <c r="LSD23" s="106"/>
      <c r="LSE23" s="106"/>
      <c r="LSF23" s="106"/>
      <c r="LSG23" s="106"/>
      <c r="LSH23" s="106"/>
      <c r="LSI23" s="106"/>
      <c r="LSJ23" s="106"/>
      <c r="LSK23" s="106"/>
      <c r="LSL23" s="106"/>
      <c r="LSM23" s="106"/>
      <c r="LSN23" s="106"/>
      <c r="LSO23" s="106"/>
      <c r="LSP23" s="106"/>
      <c r="LSQ23" s="106"/>
      <c r="LSR23" s="106"/>
      <c r="LSS23" s="106"/>
      <c r="LST23" s="106"/>
      <c r="LSU23" s="106"/>
      <c r="LSV23" s="106"/>
      <c r="LSW23" s="106"/>
      <c r="LSX23" s="106"/>
      <c r="LSY23" s="106"/>
      <c r="LSZ23" s="106"/>
      <c r="LTA23" s="106"/>
      <c r="LTB23" s="106"/>
      <c r="LTC23" s="106"/>
      <c r="LTD23" s="106"/>
      <c r="LTE23" s="106"/>
      <c r="LTF23" s="106"/>
      <c r="LTG23" s="106"/>
      <c r="LTH23" s="106"/>
      <c r="LTI23" s="106"/>
      <c r="LTJ23" s="106"/>
      <c r="LTK23" s="106"/>
      <c r="LTL23" s="106"/>
      <c r="LTM23" s="106"/>
      <c r="LTN23" s="106"/>
      <c r="LTO23" s="106"/>
      <c r="LTP23" s="106"/>
      <c r="LTQ23" s="106"/>
      <c r="LTR23" s="106"/>
      <c r="LTS23" s="106"/>
      <c r="LTT23" s="106"/>
      <c r="LTU23" s="106"/>
      <c r="LTV23" s="106"/>
      <c r="LTW23" s="106"/>
      <c r="LTX23" s="106"/>
      <c r="LTY23" s="106"/>
      <c r="LTZ23" s="106"/>
      <c r="LUA23" s="106"/>
      <c r="LUB23" s="106"/>
      <c r="LUC23" s="106"/>
      <c r="LUD23" s="106"/>
      <c r="LUE23" s="106"/>
      <c r="LUF23" s="106"/>
      <c r="LUG23" s="106"/>
      <c r="LUH23" s="106"/>
      <c r="LUI23" s="106"/>
      <c r="LUJ23" s="106"/>
      <c r="LUK23" s="106"/>
      <c r="LUL23" s="106"/>
      <c r="LUM23" s="106"/>
      <c r="LUN23" s="106"/>
      <c r="LUO23" s="106"/>
      <c r="LUP23" s="106"/>
      <c r="LUQ23" s="106"/>
      <c r="LUR23" s="106"/>
      <c r="LUS23" s="106"/>
      <c r="LUT23" s="106"/>
      <c r="LUU23" s="106"/>
      <c r="LUV23" s="106"/>
      <c r="LUW23" s="106"/>
      <c r="LUX23" s="106"/>
      <c r="LUY23" s="106"/>
      <c r="LUZ23" s="106"/>
      <c r="LVA23" s="106"/>
      <c r="LVB23" s="106"/>
      <c r="LVC23" s="106"/>
      <c r="LVD23" s="106"/>
      <c r="LVE23" s="106"/>
      <c r="LVF23" s="106"/>
      <c r="LVG23" s="106"/>
      <c r="LVH23" s="106"/>
      <c r="LVI23" s="106"/>
      <c r="LVJ23" s="106"/>
      <c r="LVK23" s="106"/>
      <c r="LVL23" s="106"/>
      <c r="LVM23" s="106"/>
      <c r="LVN23" s="106"/>
      <c r="LVO23" s="106"/>
      <c r="LVP23" s="106"/>
      <c r="LVQ23" s="106"/>
      <c r="LVR23" s="106"/>
      <c r="LVS23" s="106"/>
      <c r="LVT23" s="106"/>
      <c r="LVU23" s="106"/>
      <c r="LVV23" s="106"/>
      <c r="LVW23" s="106"/>
      <c r="LVX23" s="106"/>
      <c r="LVY23" s="106"/>
      <c r="LVZ23" s="106"/>
      <c r="LWA23" s="106"/>
      <c r="LWB23" s="106"/>
      <c r="LWC23" s="106"/>
      <c r="LWD23" s="106"/>
      <c r="LWE23" s="106"/>
      <c r="LWF23" s="106"/>
      <c r="LWG23" s="106"/>
      <c r="LWH23" s="106"/>
      <c r="LWI23" s="106"/>
      <c r="LWJ23" s="106"/>
      <c r="LWK23" s="106"/>
      <c r="LWL23" s="106"/>
      <c r="LWM23" s="106"/>
      <c r="LWN23" s="106"/>
      <c r="LWO23" s="106"/>
      <c r="LWP23" s="106"/>
      <c r="LWQ23" s="106"/>
      <c r="LWR23" s="106"/>
      <c r="LWS23" s="106"/>
      <c r="LWT23" s="106"/>
      <c r="LWU23" s="106"/>
      <c r="LWV23" s="106"/>
      <c r="LWW23" s="106"/>
      <c r="LWX23" s="106"/>
      <c r="LWY23" s="106"/>
      <c r="LWZ23" s="106"/>
      <c r="LXA23" s="106"/>
      <c r="LXB23" s="106"/>
      <c r="LXC23" s="106"/>
      <c r="LXD23" s="106"/>
      <c r="LXE23" s="106"/>
      <c r="LXF23" s="106"/>
      <c r="LXG23" s="106"/>
      <c r="LXH23" s="106"/>
      <c r="LXI23" s="106"/>
      <c r="LXJ23" s="106"/>
      <c r="LXK23" s="106"/>
      <c r="LXL23" s="106"/>
      <c r="LXM23" s="106"/>
      <c r="LXN23" s="106"/>
      <c r="LXO23" s="106"/>
      <c r="LXP23" s="106"/>
      <c r="LXQ23" s="106"/>
      <c r="LXR23" s="106"/>
      <c r="LXS23" s="106"/>
      <c r="LXT23" s="106"/>
      <c r="LXU23" s="106"/>
      <c r="LXV23" s="106"/>
      <c r="LXW23" s="106"/>
      <c r="LXX23" s="106"/>
      <c r="LXY23" s="106"/>
      <c r="LXZ23" s="106"/>
      <c r="LYA23" s="106"/>
      <c r="LYB23" s="106"/>
      <c r="LYC23" s="106"/>
      <c r="LYD23" s="106"/>
      <c r="LYE23" s="106"/>
      <c r="LYF23" s="106"/>
      <c r="LYG23" s="106"/>
      <c r="LYH23" s="106"/>
      <c r="LYI23" s="106"/>
      <c r="LYJ23" s="106"/>
      <c r="LYK23" s="106"/>
      <c r="LYL23" s="106"/>
      <c r="LYM23" s="106"/>
      <c r="LYN23" s="106"/>
      <c r="LYO23" s="106"/>
      <c r="LYP23" s="106"/>
      <c r="LYQ23" s="106"/>
      <c r="LYR23" s="106"/>
      <c r="LYS23" s="106"/>
      <c r="LYT23" s="106"/>
      <c r="LYU23" s="106"/>
      <c r="LYV23" s="106"/>
      <c r="LYW23" s="106"/>
      <c r="LYX23" s="106"/>
      <c r="LYY23" s="106"/>
      <c r="LYZ23" s="106"/>
      <c r="LZA23" s="106"/>
      <c r="LZB23" s="106"/>
      <c r="LZC23" s="106"/>
      <c r="LZD23" s="106"/>
      <c r="LZE23" s="106"/>
      <c r="LZF23" s="106"/>
      <c r="LZG23" s="106"/>
      <c r="LZH23" s="106"/>
      <c r="LZI23" s="106"/>
      <c r="LZJ23" s="106"/>
      <c r="LZK23" s="106"/>
      <c r="LZL23" s="106"/>
      <c r="LZM23" s="106"/>
      <c r="LZN23" s="106"/>
      <c r="LZO23" s="106"/>
      <c r="LZP23" s="106"/>
      <c r="LZQ23" s="106"/>
      <c r="LZR23" s="106"/>
      <c r="LZS23" s="106"/>
      <c r="LZT23" s="106"/>
      <c r="LZU23" s="106"/>
      <c r="LZV23" s="106"/>
      <c r="LZW23" s="106"/>
      <c r="LZX23" s="106"/>
      <c r="LZY23" s="106"/>
      <c r="LZZ23" s="106"/>
      <c r="MAA23" s="106"/>
      <c r="MAB23" s="106"/>
      <c r="MAC23" s="106"/>
      <c r="MAD23" s="106"/>
      <c r="MAE23" s="106"/>
      <c r="MAF23" s="106"/>
      <c r="MAG23" s="106"/>
      <c r="MAH23" s="106"/>
      <c r="MAI23" s="106"/>
      <c r="MAJ23" s="106"/>
      <c r="MAK23" s="106"/>
      <c r="MAL23" s="106"/>
      <c r="MAM23" s="106"/>
      <c r="MAN23" s="106"/>
      <c r="MAO23" s="106"/>
      <c r="MAP23" s="106"/>
      <c r="MAQ23" s="106"/>
      <c r="MAR23" s="106"/>
      <c r="MAS23" s="106"/>
      <c r="MAT23" s="106"/>
      <c r="MAU23" s="106"/>
      <c r="MAV23" s="106"/>
      <c r="MAW23" s="106"/>
      <c r="MAX23" s="106"/>
      <c r="MAY23" s="106"/>
      <c r="MAZ23" s="106"/>
      <c r="MBA23" s="106"/>
      <c r="MBB23" s="106"/>
      <c r="MBC23" s="106"/>
      <c r="MBD23" s="106"/>
      <c r="MBE23" s="106"/>
      <c r="MBF23" s="106"/>
      <c r="MBG23" s="106"/>
      <c r="MBH23" s="106"/>
      <c r="MBI23" s="106"/>
      <c r="MBJ23" s="106"/>
      <c r="MBK23" s="106"/>
      <c r="MBL23" s="106"/>
      <c r="MBM23" s="106"/>
      <c r="MBN23" s="106"/>
      <c r="MBO23" s="106"/>
      <c r="MBP23" s="106"/>
      <c r="MBQ23" s="106"/>
      <c r="MBR23" s="106"/>
      <c r="MBS23" s="106"/>
      <c r="MBT23" s="106"/>
      <c r="MBU23" s="106"/>
      <c r="MBV23" s="106"/>
      <c r="MBW23" s="106"/>
      <c r="MBX23" s="106"/>
      <c r="MBY23" s="106"/>
      <c r="MBZ23" s="106"/>
      <c r="MCA23" s="106"/>
      <c r="MCB23" s="106"/>
      <c r="MCC23" s="106"/>
      <c r="MCD23" s="106"/>
      <c r="MCE23" s="106"/>
      <c r="MCF23" s="106"/>
      <c r="MCG23" s="106"/>
      <c r="MCH23" s="106"/>
      <c r="MCI23" s="106"/>
      <c r="MCJ23" s="106"/>
      <c r="MCK23" s="106"/>
      <c r="MCL23" s="106"/>
      <c r="MCM23" s="106"/>
      <c r="MCN23" s="106"/>
      <c r="MCO23" s="106"/>
      <c r="MCP23" s="106"/>
      <c r="MCQ23" s="106"/>
      <c r="MCR23" s="106"/>
      <c r="MCS23" s="106"/>
      <c r="MCT23" s="106"/>
      <c r="MCU23" s="106"/>
      <c r="MCV23" s="106"/>
      <c r="MCW23" s="106"/>
      <c r="MCX23" s="106"/>
      <c r="MCY23" s="106"/>
      <c r="MCZ23" s="106"/>
      <c r="MDA23" s="106"/>
      <c r="MDB23" s="106"/>
      <c r="MDC23" s="106"/>
      <c r="MDD23" s="106"/>
      <c r="MDE23" s="106"/>
      <c r="MDF23" s="106"/>
      <c r="MDG23" s="106"/>
      <c r="MDH23" s="106"/>
      <c r="MDI23" s="106"/>
      <c r="MDJ23" s="106"/>
      <c r="MDK23" s="106"/>
      <c r="MDL23" s="106"/>
      <c r="MDM23" s="106"/>
      <c r="MDN23" s="106"/>
      <c r="MDO23" s="106"/>
      <c r="MDP23" s="106"/>
      <c r="MDQ23" s="106"/>
      <c r="MDR23" s="106"/>
      <c r="MDS23" s="106"/>
      <c r="MDT23" s="106"/>
      <c r="MDU23" s="106"/>
      <c r="MDV23" s="106"/>
      <c r="MDW23" s="106"/>
      <c r="MDX23" s="106"/>
      <c r="MDY23" s="106"/>
      <c r="MDZ23" s="106"/>
      <c r="MEA23" s="106"/>
      <c r="MEB23" s="106"/>
      <c r="MEC23" s="106"/>
      <c r="MED23" s="106"/>
      <c r="MEE23" s="106"/>
      <c r="MEF23" s="106"/>
      <c r="MEG23" s="106"/>
      <c r="MEH23" s="106"/>
      <c r="MEI23" s="106"/>
      <c r="MEJ23" s="106"/>
      <c r="MEK23" s="106"/>
      <c r="MEL23" s="106"/>
      <c r="MEM23" s="106"/>
      <c r="MEN23" s="106"/>
      <c r="MEO23" s="106"/>
      <c r="MEP23" s="106"/>
      <c r="MEQ23" s="106"/>
      <c r="MER23" s="106"/>
      <c r="MES23" s="106"/>
      <c r="MET23" s="106"/>
      <c r="MEU23" s="106"/>
      <c r="MEV23" s="106"/>
      <c r="MEW23" s="106"/>
      <c r="MEX23" s="106"/>
      <c r="MEY23" s="106"/>
      <c r="MEZ23" s="106"/>
      <c r="MFA23" s="106"/>
      <c r="MFB23" s="106"/>
      <c r="MFC23" s="106"/>
      <c r="MFD23" s="106"/>
      <c r="MFE23" s="106"/>
      <c r="MFF23" s="106"/>
      <c r="MFG23" s="106"/>
      <c r="MFH23" s="106"/>
      <c r="MFI23" s="106"/>
      <c r="MFJ23" s="106"/>
      <c r="MFK23" s="106"/>
      <c r="MFL23" s="106"/>
      <c r="MFM23" s="106"/>
      <c r="MFN23" s="106"/>
      <c r="MFO23" s="106"/>
      <c r="MFP23" s="106"/>
      <c r="MFQ23" s="106"/>
      <c r="MFR23" s="106"/>
      <c r="MFS23" s="106"/>
      <c r="MFT23" s="106"/>
      <c r="MFU23" s="106"/>
      <c r="MFV23" s="106"/>
      <c r="MFW23" s="106"/>
      <c r="MFX23" s="106"/>
      <c r="MFY23" s="106"/>
      <c r="MFZ23" s="106"/>
      <c r="MGA23" s="106"/>
      <c r="MGB23" s="106"/>
      <c r="MGC23" s="106"/>
      <c r="MGD23" s="106"/>
      <c r="MGE23" s="106"/>
      <c r="MGF23" s="106"/>
      <c r="MGG23" s="106"/>
      <c r="MGH23" s="106"/>
      <c r="MGI23" s="106"/>
      <c r="MGJ23" s="106"/>
      <c r="MGK23" s="106"/>
      <c r="MGL23" s="106"/>
      <c r="MGM23" s="106"/>
      <c r="MGN23" s="106"/>
      <c r="MGO23" s="106"/>
      <c r="MGP23" s="106"/>
      <c r="MGQ23" s="106"/>
      <c r="MGR23" s="106"/>
      <c r="MGS23" s="106"/>
      <c r="MGT23" s="106"/>
      <c r="MGU23" s="106"/>
      <c r="MGV23" s="106"/>
      <c r="MGW23" s="106"/>
      <c r="MGX23" s="106"/>
      <c r="MGY23" s="106"/>
      <c r="MGZ23" s="106"/>
      <c r="MHA23" s="106"/>
      <c r="MHB23" s="106"/>
      <c r="MHC23" s="106"/>
      <c r="MHD23" s="106"/>
      <c r="MHE23" s="106"/>
      <c r="MHF23" s="106"/>
      <c r="MHG23" s="106"/>
      <c r="MHH23" s="106"/>
      <c r="MHI23" s="106"/>
      <c r="MHJ23" s="106"/>
      <c r="MHK23" s="106"/>
      <c r="MHL23" s="106"/>
      <c r="MHM23" s="106"/>
      <c r="MHN23" s="106"/>
      <c r="MHO23" s="106"/>
      <c r="MHP23" s="106"/>
      <c r="MHQ23" s="106"/>
      <c r="MHR23" s="106"/>
      <c r="MHS23" s="106"/>
      <c r="MHT23" s="106"/>
      <c r="MHU23" s="106"/>
      <c r="MHV23" s="106"/>
      <c r="MHW23" s="106"/>
      <c r="MHX23" s="106"/>
      <c r="MHY23" s="106"/>
      <c r="MHZ23" s="106"/>
      <c r="MIA23" s="106"/>
      <c r="MIB23" s="106"/>
      <c r="MIC23" s="106"/>
      <c r="MID23" s="106"/>
      <c r="MIE23" s="106"/>
      <c r="MIF23" s="106"/>
      <c r="MIG23" s="106"/>
      <c r="MIH23" s="106"/>
      <c r="MII23" s="106"/>
      <c r="MIJ23" s="106"/>
      <c r="MIK23" s="106"/>
      <c r="MIL23" s="106"/>
      <c r="MIM23" s="106"/>
      <c r="MIN23" s="106"/>
      <c r="MIO23" s="106"/>
      <c r="MIP23" s="106"/>
      <c r="MIQ23" s="106"/>
      <c r="MIR23" s="106"/>
      <c r="MIS23" s="106"/>
      <c r="MIT23" s="106"/>
      <c r="MIU23" s="106"/>
      <c r="MIV23" s="106"/>
      <c r="MIW23" s="106"/>
      <c r="MIX23" s="106"/>
      <c r="MIY23" s="106"/>
      <c r="MIZ23" s="106"/>
      <c r="MJA23" s="106"/>
      <c r="MJB23" s="106"/>
      <c r="MJC23" s="106"/>
      <c r="MJD23" s="106"/>
      <c r="MJE23" s="106"/>
      <c r="MJF23" s="106"/>
      <c r="MJG23" s="106"/>
      <c r="MJH23" s="106"/>
      <c r="MJI23" s="106"/>
      <c r="MJJ23" s="106"/>
      <c r="MJK23" s="106"/>
      <c r="MJL23" s="106"/>
      <c r="MJM23" s="106"/>
      <c r="MJN23" s="106"/>
      <c r="MJO23" s="106"/>
      <c r="MJP23" s="106"/>
      <c r="MJQ23" s="106"/>
      <c r="MJR23" s="106"/>
      <c r="MJS23" s="106"/>
      <c r="MJT23" s="106"/>
      <c r="MJU23" s="106"/>
      <c r="MJV23" s="106"/>
      <c r="MJW23" s="106"/>
      <c r="MJX23" s="106"/>
      <c r="MJY23" s="106"/>
      <c r="MJZ23" s="106"/>
      <c r="MKA23" s="106"/>
      <c r="MKB23" s="106"/>
      <c r="MKC23" s="106"/>
      <c r="MKD23" s="106"/>
      <c r="MKE23" s="106"/>
      <c r="MKF23" s="106"/>
      <c r="MKG23" s="106"/>
      <c r="MKH23" s="106"/>
      <c r="MKI23" s="106"/>
      <c r="MKJ23" s="106"/>
      <c r="MKK23" s="106"/>
      <c r="MKL23" s="106"/>
      <c r="MKM23" s="106"/>
      <c r="MKN23" s="106"/>
      <c r="MKO23" s="106"/>
      <c r="MKP23" s="106"/>
      <c r="MKQ23" s="106"/>
      <c r="MKR23" s="106"/>
      <c r="MKS23" s="106"/>
      <c r="MKT23" s="106"/>
      <c r="MKU23" s="106"/>
      <c r="MKV23" s="106"/>
      <c r="MKW23" s="106"/>
      <c r="MKX23" s="106"/>
      <c r="MKY23" s="106"/>
      <c r="MKZ23" s="106"/>
      <c r="MLA23" s="106"/>
      <c r="MLB23" s="106"/>
      <c r="MLC23" s="106"/>
      <c r="MLD23" s="106"/>
      <c r="MLE23" s="106"/>
      <c r="MLF23" s="106"/>
      <c r="MLG23" s="106"/>
      <c r="MLH23" s="106"/>
      <c r="MLI23" s="106"/>
      <c r="MLJ23" s="106"/>
      <c r="MLK23" s="106"/>
      <c r="MLL23" s="106"/>
      <c r="MLM23" s="106"/>
      <c r="MLN23" s="106"/>
      <c r="MLO23" s="106"/>
      <c r="MLP23" s="106"/>
      <c r="MLQ23" s="106"/>
      <c r="MLR23" s="106"/>
      <c r="MLS23" s="106"/>
      <c r="MLT23" s="106"/>
      <c r="MLU23" s="106"/>
      <c r="MLV23" s="106"/>
      <c r="MLW23" s="106"/>
      <c r="MLX23" s="106"/>
      <c r="MLY23" s="106"/>
      <c r="MLZ23" s="106"/>
      <c r="MMA23" s="106"/>
      <c r="MMB23" s="106"/>
      <c r="MMC23" s="106"/>
      <c r="MMD23" s="106"/>
      <c r="MME23" s="106"/>
      <c r="MMF23" s="106"/>
      <c r="MMG23" s="106"/>
      <c r="MMH23" s="106"/>
      <c r="MMI23" s="106"/>
      <c r="MMJ23" s="106"/>
      <c r="MMK23" s="106"/>
      <c r="MML23" s="106"/>
      <c r="MMM23" s="106"/>
      <c r="MMN23" s="106"/>
      <c r="MMO23" s="106"/>
      <c r="MMP23" s="106"/>
      <c r="MMQ23" s="106"/>
      <c r="MMR23" s="106"/>
      <c r="MMS23" s="106"/>
      <c r="MMT23" s="106"/>
      <c r="MMU23" s="106"/>
      <c r="MMV23" s="106"/>
      <c r="MMW23" s="106"/>
      <c r="MMX23" s="106"/>
      <c r="MMY23" s="106"/>
      <c r="MMZ23" s="106"/>
      <c r="MNA23" s="106"/>
      <c r="MNB23" s="106"/>
      <c r="MNC23" s="106"/>
      <c r="MND23" s="106"/>
      <c r="MNE23" s="106"/>
      <c r="MNF23" s="106"/>
      <c r="MNG23" s="106"/>
      <c r="MNH23" s="106"/>
      <c r="MNI23" s="106"/>
      <c r="MNJ23" s="106"/>
      <c r="MNK23" s="106"/>
      <c r="MNL23" s="106"/>
      <c r="MNM23" s="106"/>
      <c r="MNN23" s="106"/>
      <c r="MNO23" s="106"/>
      <c r="MNP23" s="106"/>
      <c r="MNQ23" s="106"/>
      <c r="MNR23" s="106"/>
      <c r="MNS23" s="106"/>
      <c r="MNT23" s="106"/>
      <c r="MNU23" s="106"/>
      <c r="MNV23" s="106"/>
      <c r="MNW23" s="106"/>
      <c r="MNX23" s="106"/>
      <c r="MNY23" s="106"/>
      <c r="MNZ23" s="106"/>
      <c r="MOA23" s="106"/>
      <c r="MOB23" s="106"/>
      <c r="MOC23" s="106"/>
      <c r="MOD23" s="106"/>
      <c r="MOE23" s="106"/>
      <c r="MOF23" s="106"/>
      <c r="MOG23" s="106"/>
      <c r="MOH23" s="106"/>
      <c r="MOI23" s="106"/>
      <c r="MOJ23" s="106"/>
      <c r="MOK23" s="106"/>
      <c r="MOL23" s="106"/>
      <c r="MOM23" s="106"/>
      <c r="MON23" s="106"/>
      <c r="MOO23" s="106"/>
      <c r="MOP23" s="106"/>
      <c r="MOQ23" s="106"/>
      <c r="MOR23" s="106"/>
      <c r="MOS23" s="106"/>
      <c r="MOT23" s="106"/>
      <c r="MOU23" s="106"/>
      <c r="MOV23" s="106"/>
      <c r="MOW23" s="106"/>
      <c r="MOX23" s="106"/>
      <c r="MOY23" s="106"/>
      <c r="MOZ23" s="106"/>
      <c r="MPA23" s="106"/>
      <c r="MPB23" s="106"/>
      <c r="MPC23" s="106"/>
      <c r="MPD23" s="106"/>
      <c r="MPE23" s="106"/>
      <c r="MPF23" s="106"/>
      <c r="MPG23" s="106"/>
      <c r="MPH23" s="106"/>
      <c r="MPI23" s="106"/>
      <c r="MPJ23" s="106"/>
      <c r="MPK23" s="106"/>
      <c r="MPL23" s="106"/>
      <c r="MPM23" s="106"/>
      <c r="MPN23" s="106"/>
      <c r="MPO23" s="106"/>
      <c r="MPP23" s="106"/>
      <c r="MPQ23" s="106"/>
      <c r="MPR23" s="106"/>
      <c r="MPS23" s="106"/>
      <c r="MPT23" s="106"/>
      <c r="MPU23" s="106"/>
      <c r="MPV23" s="106"/>
      <c r="MPW23" s="106"/>
      <c r="MPX23" s="106"/>
      <c r="MPY23" s="106"/>
      <c r="MPZ23" s="106"/>
      <c r="MQA23" s="106"/>
      <c r="MQB23" s="106"/>
      <c r="MQC23" s="106"/>
      <c r="MQD23" s="106"/>
      <c r="MQE23" s="106"/>
      <c r="MQF23" s="106"/>
      <c r="MQG23" s="106"/>
      <c r="MQH23" s="106"/>
      <c r="MQI23" s="106"/>
      <c r="MQJ23" s="106"/>
      <c r="MQK23" s="106"/>
      <c r="MQL23" s="106"/>
      <c r="MQM23" s="106"/>
      <c r="MQN23" s="106"/>
      <c r="MQO23" s="106"/>
      <c r="MQP23" s="106"/>
      <c r="MQQ23" s="106"/>
      <c r="MQR23" s="106"/>
      <c r="MQS23" s="106"/>
      <c r="MQT23" s="106"/>
      <c r="MQU23" s="106"/>
      <c r="MQV23" s="106"/>
      <c r="MQW23" s="106"/>
      <c r="MQX23" s="106"/>
      <c r="MQY23" s="106"/>
      <c r="MQZ23" s="106"/>
      <c r="MRA23" s="106"/>
      <c r="MRB23" s="106"/>
      <c r="MRC23" s="106"/>
      <c r="MRD23" s="106"/>
      <c r="MRE23" s="106"/>
      <c r="MRF23" s="106"/>
      <c r="MRG23" s="106"/>
      <c r="MRH23" s="106"/>
      <c r="MRI23" s="106"/>
      <c r="MRJ23" s="106"/>
      <c r="MRK23" s="106"/>
      <c r="MRL23" s="106"/>
      <c r="MRM23" s="106"/>
      <c r="MRN23" s="106"/>
      <c r="MRO23" s="106"/>
      <c r="MRP23" s="106"/>
      <c r="MRQ23" s="106"/>
      <c r="MRR23" s="106"/>
      <c r="MRS23" s="106"/>
      <c r="MRT23" s="106"/>
      <c r="MRU23" s="106"/>
      <c r="MRV23" s="106"/>
      <c r="MRW23" s="106"/>
      <c r="MRX23" s="106"/>
      <c r="MRY23" s="106"/>
      <c r="MRZ23" s="106"/>
      <c r="MSA23" s="106"/>
      <c r="MSB23" s="106"/>
      <c r="MSC23" s="106"/>
      <c r="MSD23" s="106"/>
      <c r="MSE23" s="106"/>
      <c r="MSF23" s="106"/>
      <c r="MSG23" s="106"/>
      <c r="MSH23" s="106"/>
      <c r="MSI23" s="106"/>
      <c r="MSJ23" s="106"/>
      <c r="MSK23" s="106"/>
      <c r="MSL23" s="106"/>
      <c r="MSM23" s="106"/>
      <c r="MSN23" s="106"/>
      <c r="MSO23" s="106"/>
      <c r="MSP23" s="106"/>
      <c r="MSQ23" s="106"/>
      <c r="MSR23" s="106"/>
      <c r="MSS23" s="106"/>
      <c r="MST23" s="106"/>
      <c r="MSU23" s="106"/>
      <c r="MSV23" s="106"/>
      <c r="MSW23" s="106"/>
      <c r="MSX23" s="106"/>
      <c r="MSY23" s="106"/>
      <c r="MSZ23" s="106"/>
      <c r="MTA23" s="106"/>
      <c r="MTB23" s="106"/>
      <c r="MTC23" s="106"/>
      <c r="MTD23" s="106"/>
      <c r="MTE23" s="106"/>
      <c r="MTF23" s="106"/>
      <c r="MTG23" s="106"/>
      <c r="MTH23" s="106"/>
      <c r="MTI23" s="106"/>
      <c r="MTJ23" s="106"/>
      <c r="MTK23" s="106"/>
      <c r="MTL23" s="106"/>
      <c r="MTM23" s="106"/>
      <c r="MTN23" s="106"/>
      <c r="MTO23" s="106"/>
      <c r="MTP23" s="106"/>
      <c r="MTQ23" s="106"/>
      <c r="MTR23" s="106"/>
      <c r="MTS23" s="106"/>
      <c r="MTT23" s="106"/>
      <c r="MTU23" s="106"/>
      <c r="MTV23" s="106"/>
      <c r="MTW23" s="106"/>
      <c r="MTX23" s="106"/>
      <c r="MTY23" s="106"/>
      <c r="MTZ23" s="106"/>
      <c r="MUA23" s="106"/>
      <c r="MUB23" s="106"/>
      <c r="MUC23" s="106"/>
      <c r="MUD23" s="106"/>
      <c r="MUE23" s="106"/>
      <c r="MUF23" s="106"/>
      <c r="MUG23" s="106"/>
      <c r="MUH23" s="106"/>
      <c r="MUI23" s="106"/>
      <c r="MUJ23" s="106"/>
      <c r="MUK23" s="106"/>
      <c r="MUL23" s="106"/>
      <c r="MUM23" s="106"/>
      <c r="MUN23" s="106"/>
      <c r="MUO23" s="106"/>
      <c r="MUP23" s="106"/>
      <c r="MUQ23" s="106"/>
      <c r="MUR23" s="106"/>
      <c r="MUS23" s="106"/>
      <c r="MUT23" s="106"/>
      <c r="MUU23" s="106"/>
      <c r="MUV23" s="106"/>
      <c r="MUW23" s="106"/>
      <c r="MUX23" s="106"/>
      <c r="MUY23" s="106"/>
      <c r="MUZ23" s="106"/>
      <c r="MVA23" s="106"/>
      <c r="MVB23" s="106"/>
      <c r="MVC23" s="106"/>
      <c r="MVD23" s="106"/>
      <c r="MVE23" s="106"/>
      <c r="MVF23" s="106"/>
      <c r="MVG23" s="106"/>
      <c r="MVH23" s="106"/>
      <c r="MVI23" s="106"/>
      <c r="MVJ23" s="106"/>
      <c r="MVK23" s="106"/>
      <c r="MVL23" s="106"/>
      <c r="MVM23" s="106"/>
      <c r="MVN23" s="106"/>
      <c r="MVO23" s="106"/>
      <c r="MVP23" s="106"/>
      <c r="MVQ23" s="106"/>
      <c r="MVR23" s="106"/>
      <c r="MVS23" s="106"/>
      <c r="MVT23" s="106"/>
      <c r="MVU23" s="106"/>
      <c r="MVV23" s="106"/>
      <c r="MVW23" s="106"/>
      <c r="MVX23" s="106"/>
      <c r="MVY23" s="106"/>
      <c r="MVZ23" s="106"/>
      <c r="MWA23" s="106"/>
      <c r="MWB23" s="106"/>
      <c r="MWC23" s="106"/>
      <c r="MWD23" s="106"/>
      <c r="MWE23" s="106"/>
      <c r="MWF23" s="106"/>
      <c r="MWG23" s="106"/>
      <c r="MWH23" s="106"/>
      <c r="MWI23" s="106"/>
      <c r="MWJ23" s="106"/>
      <c r="MWK23" s="106"/>
      <c r="MWL23" s="106"/>
      <c r="MWM23" s="106"/>
      <c r="MWN23" s="106"/>
      <c r="MWO23" s="106"/>
      <c r="MWP23" s="106"/>
      <c r="MWQ23" s="106"/>
      <c r="MWR23" s="106"/>
      <c r="MWS23" s="106"/>
      <c r="MWT23" s="106"/>
      <c r="MWU23" s="106"/>
      <c r="MWV23" s="106"/>
      <c r="MWW23" s="106"/>
      <c r="MWX23" s="106"/>
      <c r="MWY23" s="106"/>
      <c r="MWZ23" s="106"/>
      <c r="MXA23" s="106"/>
      <c r="MXB23" s="106"/>
      <c r="MXC23" s="106"/>
      <c r="MXD23" s="106"/>
      <c r="MXE23" s="106"/>
      <c r="MXF23" s="106"/>
      <c r="MXG23" s="106"/>
      <c r="MXH23" s="106"/>
      <c r="MXI23" s="106"/>
      <c r="MXJ23" s="106"/>
      <c r="MXK23" s="106"/>
      <c r="MXL23" s="106"/>
      <c r="MXM23" s="106"/>
      <c r="MXN23" s="106"/>
      <c r="MXO23" s="106"/>
      <c r="MXP23" s="106"/>
      <c r="MXQ23" s="106"/>
      <c r="MXR23" s="106"/>
      <c r="MXS23" s="106"/>
      <c r="MXT23" s="106"/>
      <c r="MXU23" s="106"/>
      <c r="MXV23" s="106"/>
      <c r="MXW23" s="106"/>
      <c r="MXX23" s="106"/>
      <c r="MXY23" s="106"/>
      <c r="MXZ23" s="106"/>
      <c r="MYA23" s="106"/>
      <c r="MYB23" s="106"/>
      <c r="MYC23" s="106"/>
      <c r="MYD23" s="106"/>
      <c r="MYE23" s="106"/>
      <c r="MYF23" s="106"/>
      <c r="MYG23" s="106"/>
      <c r="MYH23" s="106"/>
      <c r="MYI23" s="106"/>
      <c r="MYJ23" s="106"/>
      <c r="MYK23" s="106"/>
      <c r="MYL23" s="106"/>
      <c r="MYM23" s="106"/>
      <c r="MYN23" s="106"/>
      <c r="MYO23" s="106"/>
      <c r="MYP23" s="106"/>
      <c r="MYQ23" s="106"/>
      <c r="MYR23" s="106"/>
      <c r="MYS23" s="106"/>
      <c r="MYT23" s="106"/>
      <c r="MYU23" s="106"/>
      <c r="MYV23" s="106"/>
      <c r="MYW23" s="106"/>
      <c r="MYX23" s="106"/>
      <c r="MYY23" s="106"/>
      <c r="MYZ23" s="106"/>
      <c r="MZA23" s="106"/>
      <c r="MZB23" s="106"/>
      <c r="MZC23" s="106"/>
      <c r="MZD23" s="106"/>
      <c r="MZE23" s="106"/>
      <c r="MZF23" s="106"/>
      <c r="MZG23" s="106"/>
      <c r="MZH23" s="106"/>
      <c r="MZI23" s="106"/>
      <c r="MZJ23" s="106"/>
      <c r="MZK23" s="106"/>
      <c r="MZL23" s="106"/>
      <c r="MZM23" s="106"/>
      <c r="MZN23" s="106"/>
      <c r="MZO23" s="106"/>
      <c r="MZP23" s="106"/>
      <c r="MZQ23" s="106"/>
      <c r="MZR23" s="106"/>
      <c r="MZS23" s="106"/>
      <c r="MZT23" s="106"/>
      <c r="MZU23" s="106"/>
      <c r="MZV23" s="106"/>
      <c r="MZW23" s="106"/>
      <c r="MZX23" s="106"/>
      <c r="MZY23" s="106"/>
      <c r="MZZ23" s="106"/>
      <c r="NAA23" s="106"/>
      <c r="NAB23" s="106"/>
      <c r="NAC23" s="106"/>
      <c r="NAD23" s="106"/>
      <c r="NAE23" s="106"/>
      <c r="NAF23" s="106"/>
      <c r="NAG23" s="106"/>
      <c r="NAH23" s="106"/>
      <c r="NAI23" s="106"/>
      <c r="NAJ23" s="106"/>
      <c r="NAK23" s="106"/>
      <c r="NAL23" s="106"/>
      <c r="NAM23" s="106"/>
      <c r="NAN23" s="106"/>
      <c r="NAO23" s="106"/>
      <c r="NAP23" s="106"/>
      <c r="NAQ23" s="106"/>
      <c r="NAR23" s="106"/>
      <c r="NAS23" s="106"/>
      <c r="NAT23" s="106"/>
      <c r="NAU23" s="106"/>
      <c r="NAV23" s="106"/>
      <c r="NAW23" s="106"/>
      <c r="NAX23" s="106"/>
      <c r="NAY23" s="106"/>
      <c r="NAZ23" s="106"/>
      <c r="NBA23" s="106"/>
      <c r="NBB23" s="106"/>
      <c r="NBC23" s="106"/>
      <c r="NBD23" s="106"/>
      <c r="NBE23" s="106"/>
      <c r="NBF23" s="106"/>
      <c r="NBG23" s="106"/>
      <c r="NBH23" s="106"/>
      <c r="NBI23" s="106"/>
      <c r="NBJ23" s="106"/>
      <c r="NBK23" s="106"/>
      <c r="NBL23" s="106"/>
      <c r="NBM23" s="106"/>
      <c r="NBN23" s="106"/>
      <c r="NBO23" s="106"/>
      <c r="NBP23" s="106"/>
      <c r="NBQ23" s="106"/>
      <c r="NBR23" s="106"/>
      <c r="NBS23" s="106"/>
      <c r="NBT23" s="106"/>
      <c r="NBU23" s="106"/>
      <c r="NBV23" s="106"/>
      <c r="NBW23" s="106"/>
      <c r="NBX23" s="106"/>
      <c r="NBY23" s="106"/>
      <c r="NBZ23" s="106"/>
      <c r="NCA23" s="106"/>
      <c r="NCB23" s="106"/>
      <c r="NCC23" s="106"/>
      <c r="NCD23" s="106"/>
      <c r="NCE23" s="106"/>
      <c r="NCF23" s="106"/>
      <c r="NCG23" s="106"/>
      <c r="NCH23" s="106"/>
      <c r="NCI23" s="106"/>
      <c r="NCJ23" s="106"/>
      <c r="NCK23" s="106"/>
      <c r="NCL23" s="106"/>
      <c r="NCM23" s="106"/>
      <c r="NCN23" s="106"/>
      <c r="NCO23" s="106"/>
      <c r="NCP23" s="106"/>
      <c r="NCQ23" s="106"/>
      <c r="NCR23" s="106"/>
      <c r="NCS23" s="106"/>
      <c r="NCT23" s="106"/>
      <c r="NCU23" s="106"/>
      <c r="NCV23" s="106"/>
      <c r="NCW23" s="106"/>
      <c r="NCX23" s="106"/>
      <c r="NCY23" s="106"/>
      <c r="NCZ23" s="106"/>
      <c r="NDA23" s="106"/>
      <c r="NDB23" s="106"/>
      <c r="NDC23" s="106"/>
      <c r="NDD23" s="106"/>
      <c r="NDE23" s="106"/>
      <c r="NDF23" s="106"/>
      <c r="NDG23" s="106"/>
      <c r="NDH23" s="106"/>
      <c r="NDI23" s="106"/>
      <c r="NDJ23" s="106"/>
      <c r="NDK23" s="106"/>
      <c r="NDL23" s="106"/>
      <c r="NDM23" s="106"/>
      <c r="NDN23" s="106"/>
      <c r="NDO23" s="106"/>
      <c r="NDP23" s="106"/>
      <c r="NDQ23" s="106"/>
      <c r="NDR23" s="106"/>
      <c r="NDS23" s="106"/>
      <c r="NDT23" s="106"/>
      <c r="NDU23" s="106"/>
      <c r="NDV23" s="106"/>
      <c r="NDW23" s="106"/>
      <c r="NDX23" s="106"/>
      <c r="NDY23" s="106"/>
      <c r="NDZ23" s="106"/>
      <c r="NEA23" s="106"/>
      <c r="NEB23" s="106"/>
      <c r="NEC23" s="106"/>
      <c r="NED23" s="106"/>
      <c r="NEE23" s="106"/>
      <c r="NEF23" s="106"/>
      <c r="NEG23" s="106"/>
      <c r="NEH23" s="106"/>
      <c r="NEI23" s="106"/>
      <c r="NEJ23" s="106"/>
      <c r="NEK23" s="106"/>
      <c r="NEL23" s="106"/>
      <c r="NEM23" s="106"/>
      <c r="NEN23" s="106"/>
      <c r="NEO23" s="106"/>
      <c r="NEP23" s="106"/>
      <c r="NEQ23" s="106"/>
      <c r="NER23" s="106"/>
      <c r="NES23" s="106"/>
      <c r="NET23" s="106"/>
      <c r="NEU23" s="106"/>
      <c r="NEV23" s="106"/>
      <c r="NEW23" s="106"/>
      <c r="NEX23" s="106"/>
      <c r="NEY23" s="106"/>
      <c r="NEZ23" s="106"/>
      <c r="NFA23" s="106"/>
      <c r="NFB23" s="106"/>
      <c r="NFC23" s="106"/>
      <c r="NFD23" s="106"/>
      <c r="NFE23" s="106"/>
      <c r="NFF23" s="106"/>
      <c r="NFG23" s="106"/>
      <c r="NFH23" s="106"/>
      <c r="NFI23" s="106"/>
      <c r="NFJ23" s="106"/>
      <c r="NFK23" s="106"/>
      <c r="NFL23" s="106"/>
      <c r="NFM23" s="106"/>
      <c r="NFN23" s="106"/>
      <c r="NFO23" s="106"/>
      <c r="NFP23" s="106"/>
      <c r="NFQ23" s="106"/>
      <c r="NFR23" s="106"/>
      <c r="NFS23" s="106"/>
      <c r="NFT23" s="106"/>
      <c r="NFU23" s="106"/>
      <c r="NFV23" s="106"/>
      <c r="NFW23" s="106"/>
      <c r="NFX23" s="106"/>
      <c r="NFY23" s="106"/>
      <c r="NFZ23" s="106"/>
      <c r="NGA23" s="106"/>
      <c r="NGB23" s="106"/>
      <c r="NGC23" s="106"/>
      <c r="NGD23" s="106"/>
      <c r="NGE23" s="106"/>
      <c r="NGF23" s="106"/>
      <c r="NGG23" s="106"/>
      <c r="NGH23" s="106"/>
      <c r="NGI23" s="106"/>
      <c r="NGJ23" s="106"/>
      <c r="NGK23" s="106"/>
      <c r="NGL23" s="106"/>
      <c r="NGM23" s="106"/>
      <c r="NGN23" s="106"/>
      <c r="NGO23" s="106"/>
      <c r="NGP23" s="106"/>
      <c r="NGQ23" s="106"/>
      <c r="NGR23" s="106"/>
      <c r="NGS23" s="106"/>
      <c r="NGT23" s="106"/>
      <c r="NGU23" s="106"/>
      <c r="NGV23" s="106"/>
      <c r="NGW23" s="106"/>
      <c r="NGX23" s="106"/>
      <c r="NGY23" s="106"/>
      <c r="NGZ23" s="106"/>
      <c r="NHA23" s="106"/>
      <c r="NHB23" s="106"/>
      <c r="NHC23" s="106"/>
      <c r="NHD23" s="106"/>
      <c r="NHE23" s="106"/>
      <c r="NHF23" s="106"/>
      <c r="NHG23" s="106"/>
      <c r="NHH23" s="106"/>
      <c r="NHI23" s="106"/>
      <c r="NHJ23" s="106"/>
      <c r="NHK23" s="106"/>
      <c r="NHL23" s="106"/>
      <c r="NHM23" s="106"/>
      <c r="NHN23" s="106"/>
      <c r="NHO23" s="106"/>
      <c r="NHP23" s="106"/>
      <c r="NHQ23" s="106"/>
      <c r="NHR23" s="106"/>
      <c r="NHS23" s="106"/>
      <c r="NHT23" s="106"/>
      <c r="NHU23" s="106"/>
      <c r="NHV23" s="106"/>
      <c r="NHW23" s="106"/>
      <c r="NHX23" s="106"/>
      <c r="NHY23" s="106"/>
      <c r="NHZ23" s="106"/>
      <c r="NIA23" s="106"/>
      <c r="NIB23" s="106"/>
      <c r="NIC23" s="106"/>
      <c r="NID23" s="106"/>
      <c r="NIE23" s="106"/>
      <c r="NIF23" s="106"/>
      <c r="NIG23" s="106"/>
      <c r="NIH23" s="106"/>
      <c r="NII23" s="106"/>
      <c r="NIJ23" s="106"/>
      <c r="NIK23" s="106"/>
      <c r="NIL23" s="106"/>
      <c r="NIM23" s="106"/>
      <c r="NIN23" s="106"/>
      <c r="NIO23" s="106"/>
      <c r="NIP23" s="106"/>
      <c r="NIQ23" s="106"/>
      <c r="NIR23" s="106"/>
      <c r="NIS23" s="106"/>
      <c r="NIT23" s="106"/>
      <c r="NIU23" s="106"/>
      <c r="NIV23" s="106"/>
      <c r="NIW23" s="106"/>
      <c r="NIX23" s="106"/>
      <c r="NIY23" s="106"/>
      <c r="NIZ23" s="106"/>
      <c r="NJA23" s="106"/>
      <c r="NJB23" s="106"/>
      <c r="NJC23" s="106"/>
      <c r="NJD23" s="106"/>
      <c r="NJE23" s="106"/>
      <c r="NJF23" s="106"/>
      <c r="NJG23" s="106"/>
      <c r="NJH23" s="106"/>
      <c r="NJI23" s="106"/>
      <c r="NJJ23" s="106"/>
      <c r="NJK23" s="106"/>
      <c r="NJL23" s="106"/>
      <c r="NJM23" s="106"/>
      <c r="NJN23" s="106"/>
      <c r="NJO23" s="106"/>
      <c r="NJP23" s="106"/>
      <c r="NJQ23" s="106"/>
      <c r="NJR23" s="106"/>
      <c r="NJS23" s="106"/>
      <c r="NJT23" s="106"/>
      <c r="NJU23" s="106"/>
      <c r="NJV23" s="106"/>
      <c r="NJW23" s="106"/>
      <c r="NJX23" s="106"/>
      <c r="NJY23" s="106"/>
      <c r="NJZ23" s="106"/>
      <c r="NKA23" s="106"/>
      <c r="NKB23" s="106"/>
      <c r="NKC23" s="106"/>
      <c r="NKD23" s="106"/>
      <c r="NKE23" s="106"/>
      <c r="NKF23" s="106"/>
      <c r="NKG23" s="106"/>
      <c r="NKH23" s="106"/>
      <c r="NKI23" s="106"/>
      <c r="NKJ23" s="106"/>
      <c r="NKK23" s="106"/>
      <c r="NKL23" s="106"/>
      <c r="NKM23" s="106"/>
      <c r="NKN23" s="106"/>
      <c r="NKO23" s="106"/>
      <c r="NKP23" s="106"/>
      <c r="NKQ23" s="106"/>
      <c r="NKR23" s="106"/>
      <c r="NKS23" s="106"/>
      <c r="NKT23" s="106"/>
      <c r="NKU23" s="106"/>
      <c r="NKV23" s="106"/>
      <c r="NKW23" s="106"/>
      <c r="NKX23" s="106"/>
      <c r="NKY23" s="106"/>
      <c r="NKZ23" s="106"/>
      <c r="NLA23" s="106"/>
      <c r="NLB23" s="106"/>
      <c r="NLC23" s="106"/>
      <c r="NLD23" s="106"/>
      <c r="NLE23" s="106"/>
      <c r="NLF23" s="106"/>
      <c r="NLG23" s="106"/>
      <c r="NLH23" s="106"/>
      <c r="NLI23" s="106"/>
      <c r="NLJ23" s="106"/>
      <c r="NLK23" s="106"/>
      <c r="NLL23" s="106"/>
      <c r="NLM23" s="106"/>
      <c r="NLN23" s="106"/>
      <c r="NLO23" s="106"/>
      <c r="NLP23" s="106"/>
      <c r="NLQ23" s="106"/>
      <c r="NLR23" s="106"/>
      <c r="NLS23" s="106"/>
      <c r="NLT23" s="106"/>
      <c r="NLU23" s="106"/>
      <c r="NLV23" s="106"/>
      <c r="NLW23" s="106"/>
      <c r="NLX23" s="106"/>
      <c r="NLY23" s="106"/>
      <c r="NLZ23" s="106"/>
      <c r="NMA23" s="106"/>
      <c r="NMB23" s="106"/>
      <c r="NMC23" s="106"/>
      <c r="NMD23" s="106"/>
      <c r="NME23" s="106"/>
      <c r="NMF23" s="106"/>
      <c r="NMG23" s="106"/>
      <c r="NMH23" s="106"/>
      <c r="NMI23" s="106"/>
      <c r="NMJ23" s="106"/>
      <c r="NMK23" s="106"/>
      <c r="NML23" s="106"/>
      <c r="NMM23" s="106"/>
      <c r="NMN23" s="106"/>
      <c r="NMO23" s="106"/>
      <c r="NMP23" s="106"/>
      <c r="NMQ23" s="106"/>
      <c r="NMR23" s="106"/>
      <c r="NMS23" s="106"/>
      <c r="NMT23" s="106"/>
      <c r="NMU23" s="106"/>
      <c r="NMV23" s="106"/>
      <c r="NMW23" s="106"/>
      <c r="NMX23" s="106"/>
      <c r="NMY23" s="106"/>
      <c r="NMZ23" s="106"/>
      <c r="NNA23" s="106"/>
      <c r="NNB23" s="106"/>
      <c r="NNC23" s="106"/>
      <c r="NND23" s="106"/>
      <c r="NNE23" s="106"/>
      <c r="NNF23" s="106"/>
      <c r="NNG23" s="106"/>
      <c r="NNH23" s="106"/>
      <c r="NNI23" s="106"/>
      <c r="NNJ23" s="106"/>
      <c r="NNK23" s="106"/>
      <c r="NNL23" s="106"/>
      <c r="NNM23" s="106"/>
      <c r="NNN23" s="106"/>
      <c r="NNO23" s="106"/>
      <c r="NNP23" s="106"/>
      <c r="NNQ23" s="106"/>
      <c r="NNR23" s="106"/>
      <c r="NNS23" s="106"/>
      <c r="NNT23" s="106"/>
      <c r="NNU23" s="106"/>
      <c r="NNV23" s="106"/>
      <c r="NNW23" s="106"/>
      <c r="NNX23" s="106"/>
      <c r="NNY23" s="106"/>
      <c r="NNZ23" s="106"/>
      <c r="NOA23" s="106"/>
      <c r="NOB23" s="106"/>
      <c r="NOC23" s="106"/>
      <c r="NOD23" s="106"/>
      <c r="NOE23" s="106"/>
      <c r="NOF23" s="106"/>
      <c r="NOG23" s="106"/>
      <c r="NOH23" s="106"/>
      <c r="NOI23" s="106"/>
      <c r="NOJ23" s="106"/>
      <c r="NOK23" s="106"/>
      <c r="NOL23" s="106"/>
      <c r="NOM23" s="106"/>
      <c r="NON23" s="106"/>
      <c r="NOO23" s="106"/>
      <c r="NOP23" s="106"/>
      <c r="NOQ23" s="106"/>
      <c r="NOR23" s="106"/>
      <c r="NOS23" s="106"/>
      <c r="NOT23" s="106"/>
      <c r="NOU23" s="106"/>
      <c r="NOV23" s="106"/>
      <c r="NOW23" s="106"/>
      <c r="NOX23" s="106"/>
      <c r="NOY23" s="106"/>
      <c r="NOZ23" s="106"/>
      <c r="NPA23" s="106"/>
      <c r="NPB23" s="106"/>
      <c r="NPC23" s="106"/>
      <c r="NPD23" s="106"/>
      <c r="NPE23" s="106"/>
      <c r="NPF23" s="106"/>
      <c r="NPG23" s="106"/>
      <c r="NPH23" s="106"/>
      <c r="NPI23" s="106"/>
      <c r="NPJ23" s="106"/>
      <c r="NPK23" s="106"/>
      <c r="NPL23" s="106"/>
      <c r="NPM23" s="106"/>
      <c r="NPN23" s="106"/>
      <c r="NPO23" s="106"/>
      <c r="NPP23" s="106"/>
      <c r="NPQ23" s="106"/>
      <c r="NPR23" s="106"/>
      <c r="NPS23" s="106"/>
      <c r="NPT23" s="106"/>
      <c r="NPU23" s="106"/>
      <c r="NPV23" s="106"/>
      <c r="NPW23" s="106"/>
      <c r="NPX23" s="106"/>
      <c r="NPY23" s="106"/>
      <c r="NPZ23" s="106"/>
      <c r="NQA23" s="106"/>
      <c r="NQB23" s="106"/>
      <c r="NQC23" s="106"/>
      <c r="NQD23" s="106"/>
      <c r="NQE23" s="106"/>
      <c r="NQF23" s="106"/>
      <c r="NQG23" s="106"/>
      <c r="NQH23" s="106"/>
      <c r="NQI23" s="106"/>
      <c r="NQJ23" s="106"/>
      <c r="NQK23" s="106"/>
      <c r="NQL23" s="106"/>
      <c r="NQM23" s="106"/>
      <c r="NQN23" s="106"/>
      <c r="NQO23" s="106"/>
      <c r="NQP23" s="106"/>
      <c r="NQQ23" s="106"/>
      <c r="NQR23" s="106"/>
      <c r="NQS23" s="106"/>
      <c r="NQT23" s="106"/>
      <c r="NQU23" s="106"/>
      <c r="NQV23" s="106"/>
      <c r="NQW23" s="106"/>
      <c r="NQX23" s="106"/>
      <c r="NQY23" s="106"/>
      <c r="NQZ23" s="106"/>
      <c r="NRA23" s="106"/>
      <c r="NRB23" s="106"/>
      <c r="NRC23" s="106"/>
      <c r="NRD23" s="106"/>
      <c r="NRE23" s="106"/>
      <c r="NRF23" s="106"/>
      <c r="NRG23" s="106"/>
      <c r="NRH23" s="106"/>
      <c r="NRI23" s="106"/>
      <c r="NRJ23" s="106"/>
      <c r="NRK23" s="106"/>
      <c r="NRL23" s="106"/>
      <c r="NRM23" s="106"/>
      <c r="NRN23" s="106"/>
      <c r="NRO23" s="106"/>
      <c r="NRP23" s="106"/>
      <c r="NRQ23" s="106"/>
      <c r="NRR23" s="106"/>
      <c r="NRS23" s="106"/>
      <c r="NRT23" s="106"/>
      <c r="NRU23" s="106"/>
      <c r="NRV23" s="106"/>
      <c r="NRW23" s="106"/>
      <c r="NRX23" s="106"/>
      <c r="NRY23" s="106"/>
      <c r="NRZ23" s="106"/>
      <c r="NSA23" s="106"/>
      <c r="NSB23" s="106"/>
      <c r="NSC23" s="106"/>
      <c r="NSD23" s="106"/>
      <c r="NSE23" s="106"/>
      <c r="NSF23" s="106"/>
      <c r="NSG23" s="106"/>
      <c r="NSH23" s="106"/>
      <c r="NSI23" s="106"/>
      <c r="NSJ23" s="106"/>
      <c r="NSK23" s="106"/>
      <c r="NSL23" s="106"/>
      <c r="NSM23" s="106"/>
      <c r="NSN23" s="106"/>
      <c r="NSO23" s="106"/>
      <c r="NSP23" s="106"/>
      <c r="NSQ23" s="106"/>
      <c r="NSR23" s="106"/>
      <c r="NSS23" s="106"/>
      <c r="NST23" s="106"/>
      <c r="NSU23" s="106"/>
      <c r="NSV23" s="106"/>
      <c r="NSW23" s="106"/>
      <c r="NSX23" s="106"/>
      <c r="NSY23" s="106"/>
      <c r="NSZ23" s="106"/>
      <c r="NTA23" s="106"/>
      <c r="NTB23" s="106"/>
      <c r="NTC23" s="106"/>
      <c r="NTD23" s="106"/>
      <c r="NTE23" s="106"/>
      <c r="NTF23" s="106"/>
      <c r="NTG23" s="106"/>
      <c r="NTH23" s="106"/>
      <c r="NTI23" s="106"/>
      <c r="NTJ23" s="106"/>
      <c r="NTK23" s="106"/>
      <c r="NTL23" s="106"/>
      <c r="NTM23" s="106"/>
      <c r="NTN23" s="106"/>
      <c r="NTO23" s="106"/>
      <c r="NTP23" s="106"/>
      <c r="NTQ23" s="106"/>
      <c r="NTR23" s="106"/>
      <c r="NTS23" s="106"/>
      <c r="NTT23" s="106"/>
      <c r="NTU23" s="106"/>
      <c r="NTV23" s="106"/>
      <c r="NTW23" s="106"/>
      <c r="NTX23" s="106"/>
      <c r="NTY23" s="106"/>
      <c r="NTZ23" s="106"/>
      <c r="NUA23" s="106"/>
      <c r="NUB23" s="106"/>
      <c r="NUC23" s="106"/>
      <c r="NUD23" s="106"/>
      <c r="NUE23" s="106"/>
      <c r="NUF23" s="106"/>
      <c r="NUG23" s="106"/>
      <c r="NUH23" s="106"/>
      <c r="NUI23" s="106"/>
      <c r="NUJ23" s="106"/>
      <c r="NUK23" s="106"/>
      <c r="NUL23" s="106"/>
      <c r="NUM23" s="106"/>
      <c r="NUN23" s="106"/>
      <c r="NUO23" s="106"/>
      <c r="NUP23" s="106"/>
      <c r="NUQ23" s="106"/>
      <c r="NUR23" s="106"/>
      <c r="NUS23" s="106"/>
      <c r="NUT23" s="106"/>
      <c r="NUU23" s="106"/>
      <c r="NUV23" s="106"/>
      <c r="NUW23" s="106"/>
      <c r="NUX23" s="106"/>
      <c r="NUY23" s="106"/>
      <c r="NUZ23" s="106"/>
      <c r="NVA23" s="106"/>
      <c r="NVB23" s="106"/>
      <c r="NVC23" s="106"/>
      <c r="NVD23" s="106"/>
      <c r="NVE23" s="106"/>
      <c r="NVF23" s="106"/>
      <c r="NVG23" s="106"/>
      <c r="NVH23" s="106"/>
      <c r="NVI23" s="106"/>
      <c r="NVJ23" s="106"/>
      <c r="NVK23" s="106"/>
      <c r="NVL23" s="106"/>
      <c r="NVM23" s="106"/>
      <c r="NVN23" s="106"/>
      <c r="NVO23" s="106"/>
      <c r="NVP23" s="106"/>
      <c r="NVQ23" s="106"/>
      <c r="NVR23" s="106"/>
      <c r="NVS23" s="106"/>
      <c r="NVT23" s="106"/>
      <c r="NVU23" s="106"/>
      <c r="NVV23" s="106"/>
      <c r="NVW23" s="106"/>
      <c r="NVX23" s="106"/>
      <c r="NVY23" s="106"/>
      <c r="NVZ23" s="106"/>
      <c r="NWA23" s="106"/>
      <c r="NWB23" s="106"/>
      <c r="NWC23" s="106"/>
      <c r="NWD23" s="106"/>
      <c r="NWE23" s="106"/>
      <c r="NWF23" s="106"/>
      <c r="NWG23" s="106"/>
      <c r="NWH23" s="106"/>
      <c r="NWI23" s="106"/>
      <c r="NWJ23" s="106"/>
      <c r="NWK23" s="106"/>
      <c r="NWL23" s="106"/>
      <c r="NWM23" s="106"/>
      <c r="NWN23" s="106"/>
      <c r="NWO23" s="106"/>
      <c r="NWP23" s="106"/>
      <c r="NWQ23" s="106"/>
      <c r="NWR23" s="106"/>
      <c r="NWS23" s="106"/>
      <c r="NWT23" s="106"/>
      <c r="NWU23" s="106"/>
      <c r="NWV23" s="106"/>
      <c r="NWW23" s="106"/>
      <c r="NWX23" s="106"/>
      <c r="NWY23" s="106"/>
      <c r="NWZ23" s="106"/>
      <c r="NXA23" s="106"/>
      <c r="NXB23" s="106"/>
      <c r="NXC23" s="106"/>
      <c r="NXD23" s="106"/>
      <c r="NXE23" s="106"/>
      <c r="NXF23" s="106"/>
      <c r="NXG23" s="106"/>
      <c r="NXH23" s="106"/>
      <c r="NXI23" s="106"/>
      <c r="NXJ23" s="106"/>
      <c r="NXK23" s="106"/>
      <c r="NXL23" s="106"/>
      <c r="NXM23" s="106"/>
      <c r="NXN23" s="106"/>
      <c r="NXO23" s="106"/>
      <c r="NXP23" s="106"/>
      <c r="NXQ23" s="106"/>
      <c r="NXR23" s="106"/>
      <c r="NXS23" s="106"/>
      <c r="NXT23" s="106"/>
      <c r="NXU23" s="106"/>
      <c r="NXV23" s="106"/>
      <c r="NXW23" s="106"/>
      <c r="NXX23" s="106"/>
      <c r="NXY23" s="106"/>
      <c r="NXZ23" s="106"/>
      <c r="NYA23" s="106"/>
      <c r="NYB23" s="106"/>
      <c r="NYC23" s="106"/>
      <c r="NYD23" s="106"/>
      <c r="NYE23" s="106"/>
      <c r="NYF23" s="106"/>
      <c r="NYG23" s="106"/>
      <c r="NYH23" s="106"/>
      <c r="NYI23" s="106"/>
      <c r="NYJ23" s="106"/>
      <c r="NYK23" s="106"/>
      <c r="NYL23" s="106"/>
      <c r="NYM23" s="106"/>
      <c r="NYN23" s="106"/>
      <c r="NYO23" s="106"/>
      <c r="NYP23" s="106"/>
      <c r="NYQ23" s="106"/>
      <c r="NYR23" s="106"/>
      <c r="NYS23" s="106"/>
      <c r="NYT23" s="106"/>
      <c r="NYU23" s="106"/>
      <c r="NYV23" s="106"/>
      <c r="NYW23" s="106"/>
      <c r="NYX23" s="106"/>
      <c r="NYY23" s="106"/>
      <c r="NYZ23" s="106"/>
      <c r="NZA23" s="106"/>
      <c r="NZB23" s="106"/>
      <c r="NZC23" s="106"/>
      <c r="NZD23" s="106"/>
      <c r="NZE23" s="106"/>
      <c r="NZF23" s="106"/>
      <c r="NZG23" s="106"/>
      <c r="NZH23" s="106"/>
      <c r="NZI23" s="106"/>
      <c r="NZJ23" s="106"/>
      <c r="NZK23" s="106"/>
      <c r="NZL23" s="106"/>
      <c r="NZM23" s="106"/>
      <c r="NZN23" s="106"/>
      <c r="NZO23" s="106"/>
      <c r="NZP23" s="106"/>
      <c r="NZQ23" s="106"/>
      <c r="NZR23" s="106"/>
      <c r="NZS23" s="106"/>
      <c r="NZT23" s="106"/>
      <c r="NZU23" s="106"/>
      <c r="NZV23" s="106"/>
      <c r="NZW23" s="106"/>
      <c r="NZX23" s="106"/>
      <c r="NZY23" s="106"/>
      <c r="NZZ23" s="106"/>
      <c r="OAA23" s="106"/>
      <c r="OAB23" s="106"/>
      <c r="OAC23" s="106"/>
      <c r="OAD23" s="106"/>
      <c r="OAE23" s="106"/>
      <c r="OAF23" s="106"/>
      <c r="OAG23" s="106"/>
      <c r="OAH23" s="106"/>
      <c r="OAI23" s="106"/>
      <c r="OAJ23" s="106"/>
      <c r="OAK23" s="106"/>
      <c r="OAL23" s="106"/>
      <c r="OAM23" s="106"/>
      <c r="OAN23" s="106"/>
      <c r="OAO23" s="106"/>
      <c r="OAP23" s="106"/>
      <c r="OAQ23" s="106"/>
      <c r="OAR23" s="106"/>
      <c r="OAS23" s="106"/>
      <c r="OAT23" s="106"/>
      <c r="OAU23" s="106"/>
      <c r="OAV23" s="106"/>
      <c r="OAW23" s="106"/>
      <c r="OAX23" s="106"/>
      <c r="OAY23" s="106"/>
      <c r="OAZ23" s="106"/>
      <c r="OBA23" s="106"/>
      <c r="OBB23" s="106"/>
      <c r="OBC23" s="106"/>
      <c r="OBD23" s="106"/>
      <c r="OBE23" s="106"/>
      <c r="OBF23" s="106"/>
      <c r="OBG23" s="106"/>
      <c r="OBH23" s="106"/>
      <c r="OBI23" s="106"/>
      <c r="OBJ23" s="106"/>
      <c r="OBK23" s="106"/>
      <c r="OBL23" s="106"/>
      <c r="OBM23" s="106"/>
      <c r="OBN23" s="106"/>
      <c r="OBO23" s="106"/>
      <c r="OBP23" s="106"/>
      <c r="OBQ23" s="106"/>
      <c r="OBR23" s="106"/>
      <c r="OBS23" s="106"/>
      <c r="OBT23" s="106"/>
      <c r="OBU23" s="106"/>
      <c r="OBV23" s="106"/>
      <c r="OBW23" s="106"/>
      <c r="OBX23" s="106"/>
      <c r="OBY23" s="106"/>
      <c r="OBZ23" s="106"/>
      <c r="OCA23" s="106"/>
      <c r="OCB23" s="106"/>
      <c r="OCC23" s="106"/>
      <c r="OCD23" s="106"/>
      <c r="OCE23" s="106"/>
      <c r="OCF23" s="106"/>
      <c r="OCG23" s="106"/>
      <c r="OCH23" s="106"/>
      <c r="OCI23" s="106"/>
      <c r="OCJ23" s="106"/>
      <c r="OCK23" s="106"/>
      <c r="OCL23" s="106"/>
      <c r="OCM23" s="106"/>
      <c r="OCN23" s="106"/>
      <c r="OCO23" s="106"/>
      <c r="OCP23" s="106"/>
      <c r="OCQ23" s="106"/>
      <c r="OCR23" s="106"/>
      <c r="OCS23" s="106"/>
      <c r="OCT23" s="106"/>
      <c r="OCU23" s="106"/>
      <c r="OCV23" s="106"/>
      <c r="OCW23" s="106"/>
      <c r="OCX23" s="106"/>
      <c r="OCY23" s="106"/>
      <c r="OCZ23" s="106"/>
      <c r="ODA23" s="106"/>
      <c r="ODB23" s="106"/>
      <c r="ODC23" s="106"/>
      <c r="ODD23" s="106"/>
      <c r="ODE23" s="106"/>
      <c r="ODF23" s="106"/>
      <c r="ODG23" s="106"/>
      <c r="ODH23" s="106"/>
      <c r="ODI23" s="106"/>
      <c r="ODJ23" s="106"/>
      <c r="ODK23" s="106"/>
      <c r="ODL23" s="106"/>
      <c r="ODM23" s="106"/>
      <c r="ODN23" s="106"/>
      <c r="ODO23" s="106"/>
      <c r="ODP23" s="106"/>
      <c r="ODQ23" s="106"/>
      <c r="ODR23" s="106"/>
      <c r="ODS23" s="106"/>
      <c r="ODT23" s="106"/>
      <c r="ODU23" s="106"/>
      <c r="ODV23" s="106"/>
      <c r="ODW23" s="106"/>
      <c r="ODX23" s="106"/>
      <c r="ODY23" s="106"/>
      <c r="ODZ23" s="106"/>
      <c r="OEA23" s="106"/>
      <c r="OEB23" s="106"/>
      <c r="OEC23" s="106"/>
      <c r="OED23" s="106"/>
      <c r="OEE23" s="106"/>
      <c r="OEF23" s="106"/>
      <c r="OEG23" s="106"/>
      <c r="OEH23" s="106"/>
      <c r="OEI23" s="106"/>
      <c r="OEJ23" s="106"/>
      <c r="OEK23" s="106"/>
      <c r="OEL23" s="106"/>
      <c r="OEM23" s="106"/>
      <c r="OEN23" s="106"/>
      <c r="OEO23" s="106"/>
      <c r="OEP23" s="106"/>
      <c r="OEQ23" s="106"/>
      <c r="OER23" s="106"/>
      <c r="OES23" s="106"/>
      <c r="OET23" s="106"/>
      <c r="OEU23" s="106"/>
      <c r="OEV23" s="106"/>
      <c r="OEW23" s="106"/>
      <c r="OEX23" s="106"/>
      <c r="OEY23" s="106"/>
      <c r="OEZ23" s="106"/>
      <c r="OFA23" s="106"/>
      <c r="OFB23" s="106"/>
      <c r="OFC23" s="106"/>
      <c r="OFD23" s="106"/>
      <c r="OFE23" s="106"/>
      <c r="OFF23" s="106"/>
      <c r="OFG23" s="106"/>
      <c r="OFH23" s="106"/>
      <c r="OFI23" s="106"/>
      <c r="OFJ23" s="106"/>
      <c r="OFK23" s="106"/>
      <c r="OFL23" s="106"/>
      <c r="OFM23" s="106"/>
      <c r="OFN23" s="106"/>
      <c r="OFO23" s="106"/>
      <c r="OFP23" s="106"/>
      <c r="OFQ23" s="106"/>
      <c r="OFR23" s="106"/>
      <c r="OFS23" s="106"/>
      <c r="OFT23" s="106"/>
      <c r="OFU23" s="106"/>
      <c r="OFV23" s="106"/>
      <c r="OFW23" s="106"/>
      <c r="OFX23" s="106"/>
      <c r="OFY23" s="106"/>
      <c r="OFZ23" s="106"/>
      <c r="OGA23" s="106"/>
      <c r="OGB23" s="106"/>
      <c r="OGC23" s="106"/>
      <c r="OGD23" s="106"/>
      <c r="OGE23" s="106"/>
      <c r="OGF23" s="106"/>
      <c r="OGG23" s="106"/>
      <c r="OGH23" s="106"/>
      <c r="OGI23" s="106"/>
      <c r="OGJ23" s="106"/>
      <c r="OGK23" s="106"/>
      <c r="OGL23" s="106"/>
      <c r="OGM23" s="106"/>
      <c r="OGN23" s="106"/>
      <c r="OGO23" s="106"/>
      <c r="OGP23" s="106"/>
      <c r="OGQ23" s="106"/>
      <c r="OGR23" s="106"/>
      <c r="OGS23" s="106"/>
      <c r="OGT23" s="106"/>
      <c r="OGU23" s="106"/>
      <c r="OGV23" s="106"/>
      <c r="OGW23" s="106"/>
      <c r="OGX23" s="106"/>
      <c r="OGY23" s="106"/>
      <c r="OGZ23" s="106"/>
      <c r="OHA23" s="106"/>
      <c r="OHB23" s="106"/>
      <c r="OHC23" s="106"/>
      <c r="OHD23" s="106"/>
      <c r="OHE23" s="106"/>
      <c r="OHF23" s="106"/>
      <c r="OHG23" s="106"/>
      <c r="OHH23" s="106"/>
      <c r="OHI23" s="106"/>
      <c r="OHJ23" s="106"/>
      <c r="OHK23" s="106"/>
      <c r="OHL23" s="106"/>
      <c r="OHM23" s="106"/>
      <c r="OHN23" s="106"/>
      <c r="OHO23" s="106"/>
      <c r="OHP23" s="106"/>
      <c r="OHQ23" s="106"/>
      <c r="OHR23" s="106"/>
      <c r="OHS23" s="106"/>
      <c r="OHT23" s="106"/>
      <c r="OHU23" s="106"/>
      <c r="OHV23" s="106"/>
      <c r="OHW23" s="106"/>
      <c r="OHX23" s="106"/>
      <c r="OHY23" s="106"/>
      <c r="OHZ23" s="106"/>
      <c r="OIA23" s="106"/>
      <c r="OIB23" s="106"/>
      <c r="OIC23" s="106"/>
      <c r="OID23" s="106"/>
      <c r="OIE23" s="106"/>
      <c r="OIF23" s="106"/>
      <c r="OIG23" s="106"/>
      <c r="OIH23" s="106"/>
      <c r="OII23" s="106"/>
      <c r="OIJ23" s="106"/>
      <c r="OIK23" s="106"/>
      <c r="OIL23" s="106"/>
      <c r="OIM23" s="106"/>
      <c r="OIN23" s="106"/>
      <c r="OIO23" s="106"/>
      <c r="OIP23" s="106"/>
      <c r="OIQ23" s="106"/>
      <c r="OIR23" s="106"/>
      <c r="OIS23" s="106"/>
      <c r="OIT23" s="106"/>
      <c r="OIU23" s="106"/>
      <c r="OIV23" s="106"/>
      <c r="OIW23" s="106"/>
      <c r="OIX23" s="106"/>
      <c r="OIY23" s="106"/>
      <c r="OIZ23" s="106"/>
      <c r="OJA23" s="106"/>
      <c r="OJB23" s="106"/>
      <c r="OJC23" s="106"/>
      <c r="OJD23" s="106"/>
      <c r="OJE23" s="106"/>
      <c r="OJF23" s="106"/>
      <c r="OJG23" s="106"/>
      <c r="OJH23" s="106"/>
      <c r="OJI23" s="106"/>
      <c r="OJJ23" s="106"/>
      <c r="OJK23" s="106"/>
      <c r="OJL23" s="106"/>
      <c r="OJM23" s="106"/>
      <c r="OJN23" s="106"/>
      <c r="OJO23" s="106"/>
      <c r="OJP23" s="106"/>
      <c r="OJQ23" s="106"/>
      <c r="OJR23" s="106"/>
      <c r="OJS23" s="106"/>
      <c r="OJT23" s="106"/>
      <c r="OJU23" s="106"/>
      <c r="OJV23" s="106"/>
      <c r="OJW23" s="106"/>
      <c r="OJX23" s="106"/>
      <c r="OJY23" s="106"/>
      <c r="OJZ23" s="106"/>
      <c r="OKA23" s="106"/>
      <c r="OKB23" s="106"/>
      <c r="OKC23" s="106"/>
      <c r="OKD23" s="106"/>
      <c r="OKE23" s="106"/>
      <c r="OKF23" s="106"/>
      <c r="OKG23" s="106"/>
      <c r="OKH23" s="106"/>
      <c r="OKI23" s="106"/>
      <c r="OKJ23" s="106"/>
      <c r="OKK23" s="106"/>
      <c r="OKL23" s="106"/>
      <c r="OKM23" s="106"/>
      <c r="OKN23" s="106"/>
      <c r="OKO23" s="106"/>
      <c r="OKP23" s="106"/>
      <c r="OKQ23" s="106"/>
      <c r="OKR23" s="106"/>
      <c r="OKS23" s="106"/>
      <c r="OKT23" s="106"/>
      <c r="OKU23" s="106"/>
      <c r="OKV23" s="106"/>
      <c r="OKW23" s="106"/>
      <c r="OKX23" s="106"/>
      <c r="OKY23" s="106"/>
      <c r="OKZ23" s="106"/>
      <c r="OLA23" s="106"/>
      <c r="OLB23" s="106"/>
      <c r="OLC23" s="106"/>
      <c r="OLD23" s="106"/>
      <c r="OLE23" s="106"/>
      <c r="OLF23" s="106"/>
      <c r="OLG23" s="106"/>
      <c r="OLH23" s="106"/>
      <c r="OLI23" s="106"/>
      <c r="OLJ23" s="106"/>
      <c r="OLK23" s="106"/>
      <c r="OLL23" s="106"/>
      <c r="OLM23" s="106"/>
      <c r="OLN23" s="106"/>
      <c r="OLO23" s="106"/>
      <c r="OLP23" s="106"/>
      <c r="OLQ23" s="106"/>
      <c r="OLR23" s="106"/>
      <c r="OLS23" s="106"/>
      <c r="OLT23" s="106"/>
      <c r="OLU23" s="106"/>
      <c r="OLV23" s="106"/>
      <c r="OLW23" s="106"/>
      <c r="OLX23" s="106"/>
      <c r="OLY23" s="106"/>
      <c r="OLZ23" s="106"/>
      <c r="OMA23" s="106"/>
      <c r="OMB23" s="106"/>
      <c r="OMC23" s="106"/>
      <c r="OMD23" s="106"/>
      <c r="OME23" s="106"/>
      <c r="OMF23" s="106"/>
      <c r="OMG23" s="106"/>
      <c r="OMH23" s="106"/>
      <c r="OMI23" s="106"/>
      <c r="OMJ23" s="106"/>
      <c r="OMK23" s="106"/>
      <c r="OML23" s="106"/>
      <c r="OMM23" s="106"/>
      <c r="OMN23" s="106"/>
      <c r="OMO23" s="106"/>
      <c r="OMP23" s="106"/>
      <c r="OMQ23" s="106"/>
      <c r="OMR23" s="106"/>
      <c r="OMS23" s="106"/>
      <c r="OMT23" s="106"/>
      <c r="OMU23" s="106"/>
      <c r="OMV23" s="106"/>
      <c r="OMW23" s="106"/>
      <c r="OMX23" s="106"/>
      <c r="OMY23" s="106"/>
      <c r="OMZ23" s="106"/>
      <c r="ONA23" s="106"/>
      <c r="ONB23" s="106"/>
      <c r="ONC23" s="106"/>
      <c r="OND23" s="106"/>
      <c r="ONE23" s="106"/>
      <c r="ONF23" s="106"/>
      <c r="ONG23" s="106"/>
      <c r="ONH23" s="106"/>
      <c r="ONI23" s="106"/>
      <c r="ONJ23" s="106"/>
      <c r="ONK23" s="106"/>
      <c r="ONL23" s="106"/>
      <c r="ONM23" s="106"/>
      <c r="ONN23" s="106"/>
      <c r="ONO23" s="106"/>
      <c r="ONP23" s="106"/>
      <c r="ONQ23" s="106"/>
      <c r="ONR23" s="106"/>
      <c r="ONS23" s="106"/>
      <c r="ONT23" s="106"/>
      <c r="ONU23" s="106"/>
      <c r="ONV23" s="106"/>
      <c r="ONW23" s="106"/>
      <c r="ONX23" s="106"/>
      <c r="ONY23" s="106"/>
      <c r="ONZ23" s="106"/>
      <c r="OOA23" s="106"/>
      <c r="OOB23" s="106"/>
      <c r="OOC23" s="106"/>
      <c r="OOD23" s="106"/>
      <c r="OOE23" s="106"/>
      <c r="OOF23" s="106"/>
      <c r="OOG23" s="106"/>
      <c r="OOH23" s="106"/>
      <c r="OOI23" s="106"/>
      <c r="OOJ23" s="106"/>
      <c r="OOK23" s="106"/>
      <c r="OOL23" s="106"/>
      <c r="OOM23" s="106"/>
      <c r="OON23" s="106"/>
      <c r="OOO23" s="106"/>
      <c r="OOP23" s="106"/>
      <c r="OOQ23" s="106"/>
      <c r="OOR23" s="106"/>
      <c r="OOS23" s="106"/>
      <c r="OOT23" s="106"/>
      <c r="OOU23" s="106"/>
      <c r="OOV23" s="106"/>
      <c r="OOW23" s="106"/>
      <c r="OOX23" s="106"/>
      <c r="OOY23" s="106"/>
      <c r="OOZ23" s="106"/>
      <c r="OPA23" s="106"/>
      <c r="OPB23" s="106"/>
      <c r="OPC23" s="106"/>
      <c r="OPD23" s="106"/>
      <c r="OPE23" s="106"/>
      <c r="OPF23" s="106"/>
      <c r="OPG23" s="106"/>
      <c r="OPH23" s="106"/>
      <c r="OPI23" s="106"/>
      <c r="OPJ23" s="106"/>
      <c r="OPK23" s="106"/>
      <c r="OPL23" s="106"/>
      <c r="OPM23" s="106"/>
      <c r="OPN23" s="106"/>
      <c r="OPO23" s="106"/>
      <c r="OPP23" s="106"/>
      <c r="OPQ23" s="106"/>
      <c r="OPR23" s="106"/>
      <c r="OPS23" s="106"/>
      <c r="OPT23" s="106"/>
      <c r="OPU23" s="106"/>
      <c r="OPV23" s="106"/>
      <c r="OPW23" s="106"/>
      <c r="OPX23" s="106"/>
      <c r="OPY23" s="106"/>
      <c r="OPZ23" s="106"/>
      <c r="OQA23" s="106"/>
      <c r="OQB23" s="106"/>
      <c r="OQC23" s="106"/>
      <c r="OQD23" s="106"/>
      <c r="OQE23" s="106"/>
      <c r="OQF23" s="106"/>
      <c r="OQG23" s="106"/>
      <c r="OQH23" s="106"/>
      <c r="OQI23" s="106"/>
      <c r="OQJ23" s="106"/>
      <c r="OQK23" s="106"/>
      <c r="OQL23" s="106"/>
      <c r="OQM23" s="106"/>
      <c r="OQN23" s="106"/>
      <c r="OQO23" s="106"/>
      <c r="OQP23" s="106"/>
      <c r="OQQ23" s="106"/>
      <c r="OQR23" s="106"/>
      <c r="OQS23" s="106"/>
      <c r="OQT23" s="106"/>
      <c r="OQU23" s="106"/>
      <c r="OQV23" s="106"/>
      <c r="OQW23" s="106"/>
      <c r="OQX23" s="106"/>
      <c r="OQY23" s="106"/>
      <c r="OQZ23" s="106"/>
      <c r="ORA23" s="106"/>
      <c r="ORB23" s="106"/>
      <c r="ORC23" s="106"/>
      <c r="ORD23" s="106"/>
      <c r="ORE23" s="106"/>
      <c r="ORF23" s="106"/>
      <c r="ORG23" s="106"/>
      <c r="ORH23" s="106"/>
      <c r="ORI23" s="106"/>
      <c r="ORJ23" s="106"/>
      <c r="ORK23" s="106"/>
      <c r="ORL23" s="106"/>
      <c r="ORM23" s="106"/>
      <c r="ORN23" s="106"/>
      <c r="ORO23" s="106"/>
      <c r="ORP23" s="106"/>
      <c r="ORQ23" s="106"/>
      <c r="ORR23" s="106"/>
      <c r="ORS23" s="106"/>
      <c r="ORT23" s="106"/>
      <c r="ORU23" s="106"/>
      <c r="ORV23" s="106"/>
      <c r="ORW23" s="106"/>
      <c r="ORX23" s="106"/>
      <c r="ORY23" s="106"/>
      <c r="ORZ23" s="106"/>
      <c r="OSA23" s="106"/>
      <c r="OSB23" s="106"/>
      <c r="OSC23" s="106"/>
      <c r="OSD23" s="106"/>
      <c r="OSE23" s="106"/>
      <c r="OSF23" s="106"/>
      <c r="OSG23" s="106"/>
      <c r="OSH23" s="106"/>
      <c r="OSI23" s="106"/>
      <c r="OSJ23" s="106"/>
      <c r="OSK23" s="106"/>
      <c r="OSL23" s="106"/>
      <c r="OSM23" s="106"/>
      <c r="OSN23" s="106"/>
      <c r="OSO23" s="106"/>
      <c r="OSP23" s="106"/>
      <c r="OSQ23" s="106"/>
      <c r="OSR23" s="106"/>
      <c r="OSS23" s="106"/>
      <c r="OST23" s="106"/>
      <c r="OSU23" s="106"/>
      <c r="OSV23" s="106"/>
      <c r="OSW23" s="106"/>
      <c r="OSX23" s="106"/>
      <c r="OSY23" s="106"/>
      <c r="OSZ23" s="106"/>
      <c r="OTA23" s="106"/>
      <c r="OTB23" s="106"/>
      <c r="OTC23" s="106"/>
      <c r="OTD23" s="106"/>
      <c r="OTE23" s="106"/>
      <c r="OTF23" s="106"/>
      <c r="OTG23" s="106"/>
      <c r="OTH23" s="106"/>
      <c r="OTI23" s="106"/>
      <c r="OTJ23" s="106"/>
      <c r="OTK23" s="106"/>
      <c r="OTL23" s="106"/>
      <c r="OTM23" s="106"/>
      <c r="OTN23" s="106"/>
      <c r="OTO23" s="106"/>
      <c r="OTP23" s="106"/>
      <c r="OTQ23" s="106"/>
      <c r="OTR23" s="106"/>
      <c r="OTS23" s="106"/>
      <c r="OTT23" s="106"/>
      <c r="OTU23" s="106"/>
      <c r="OTV23" s="106"/>
      <c r="OTW23" s="106"/>
      <c r="OTX23" s="106"/>
      <c r="OTY23" s="106"/>
      <c r="OTZ23" s="106"/>
      <c r="OUA23" s="106"/>
      <c r="OUB23" s="106"/>
      <c r="OUC23" s="106"/>
      <c r="OUD23" s="106"/>
      <c r="OUE23" s="106"/>
      <c r="OUF23" s="106"/>
      <c r="OUG23" s="106"/>
      <c r="OUH23" s="106"/>
      <c r="OUI23" s="106"/>
      <c r="OUJ23" s="106"/>
      <c r="OUK23" s="106"/>
      <c r="OUL23" s="106"/>
      <c r="OUM23" s="106"/>
      <c r="OUN23" s="106"/>
      <c r="OUO23" s="106"/>
      <c r="OUP23" s="106"/>
      <c r="OUQ23" s="106"/>
      <c r="OUR23" s="106"/>
      <c r="OUS23" s="106"/>
      <c r="OUT23" s="106"/>
      <c r="OUU23" s="106"/>
      <c r="OUV23" s="106"/>
      <c r="OUW23" s="106"/>
      <c r="OUX23" s="106"/>
      <c r="OUY23" s="106"/>
      <c r="OUZ23" s="106"/>
      <c r="OVA23" s="106"/>
      <c r="OVB23" s="106"/>
      <c r="OVC23" s="106"/>
      <c r="OVD23" s="106"/>
      <c r="OVE23" s="106"/>
      <c r="OVF23" s="106"/>
      <c r="OVG23" s="106"/>
      <c r="OVH23" s="106"/>
      <c r="OVI23" s="106"/>
      <c r="OVJ23" s="106"/>
      <c r="OVK23" s="106"/>
      <c r="OVL23" s="106"/>
      <c r="OVM23" s="106"/>
      <c r="OVN23" s="106"/>
      <c r="OVO23" s="106"/>
      <c r="OVP23" s="106"/>
      <c r="OVQ23" s="106"/>
      <c r="OVR23" s="106"/>
      <c r="OVS23" s="106"/>
      <c r="OVT23" s="106"/>
      <c r="OVU23" s="106"/>
      <c r="OVV23" s="106"/>
      <c r="OVW23" s="106"/>
      <c r="OVX23" s="106"/>
      <c r="OVY23" s="106"/>
      <c r="OVZ23" s="106"/>
      <c r="OWA23" s="106"/>
      <c r="OWB23" s="106"/>
      <c r="OWC23" s="106"/>
      <c r="OWD23" s="106"/>
      <c r="OWE23" s="106"/>
      <c r="OWF23" s="106"/>
      <c r="OWG23" s="106"/>
      <c r="OWH23" s="106"/>
      <c r="OWI23" s="106"/>
      <c r="OWJ23" s="106"/>
      <c r="OWK23" s="106"/>
      <c r="OWL23" s="106"/>
      <c r="OWM23" s="106"/>
      <c r="OWN23" s="106"/>
      <c r="OWO23" s="106"/>
      <c r="OWP23" s="106"/>
      <c r="OWQ23" s="106"/>
      <c r="OWR23" s="106"/>
      <c r="OWS23" s="106"/>
      <c r="OWT23" s="106"/>
      <c r="OWU23" s="106"/>
      <c r="OWV23" s="106"/>
      <c r="OWW23" s="106"/>
      <c r="OWX23" s="106"/>
      <c r="OWY23" s="106"/>
      <c r="OWZ23" s="106"/>
      <c r="OXA23" s="106"/>
      <c r="OXB23" s="106"/>
      <c r="OXC23" s="106"/>
      <c r="OXD23" s="106"/>
      <c r="OXE23" s="106"/>
      <c r="OXF23" s="106"/>
      <c r="OXG23" s="106"/>
      <c r="OXH23" s="106"/>
      <c r="OXI23" s="106"/>
      <c r="OXJ23" s="106"/>
      <c r="OXK23" s="106"/>
      <c r="OXL23" s="106"/>
      <c r="OXM23" s="106"/>
      <c r="OXN23" s="106"/>
      <c r="OXO23" s="106"/>
      <c r="OXP23" s="106"/>
      <c r="OXQ23" s="106"/>
      <c r="OXR23" s="106"/>
      <c r="OXS23" s="106"/>
      <c r="OXT23" s="106"/>
      <c r="OXU23" s="106"/>
      <c r="OXV23" s="106"/>
      <c r="OXW23" s="106"/>
      <c r="OXX23" s="106"/>
      <c r="OXY23" s="106"/>
      <c r="OXZ23" s="106"/>
      <c r="OYA23" s="106"/>
      <c r="OYB23" s="106"/>
      <c r="OYC23" s="106"/>
      <c r="OYD23" s="106"/>
      <c r="OYE23" s="106"/>
      <c r="OYF23" s="106"/>
      <c r="OYG23" s="106"/>
      <c r="OYH23" s="106"/>
      <c r="OYI23" s="106"/>
      <c r="OYJ23" s="106"/>
      <c r="OYK23" s="106"/>
      <c r="OYL23" s="106"/>
      <c r="OYM23" s="106"/>
      <c r="OYN23" s="106"/>
      <c r="OYO23" s="106"/>
      <c r="OYP23" s="106"/>
      <c r="OYQ23" s="106"/>
      <c r="OYR23" s="106"/>
      <c r="OYS23" s="106"/>
      <c r="OYT23" s="106"/>
      <c r="OYU23" s="106"/>
      <c r="OYV23" s="106"/>
      <c r="OYW23" s="106"/>
      <c r="OYX23" s="106"/>
      <c r="OYY23" s="106"/>
      <c r="OYZ23" s="106"/>
      <c r="OZA23" s="106"/>
      <c r="OZB23" s="106"/>
      <c r="OZC23" s="106"/>
      <c r="OZD23" s="106"/>
      <c r="OZE23" s="106"/>
      <c r="OZF23" s="106"/>
      <c r="OZG23" s="106"/>
      <c r="OZH23" s="106"/>
      <c r="OZI23" s="106"/>
      <c r="OZJ23" s="106"/>
      <c r="OZK23" s="106"/>
      <c r="OZL23" s="106"/>
      <c r="OZM23" s="106"/>
      <c r="OZN23" s="106"/>
      <c r="OZO23" s="106"/>
      <c r="OZP23" s="106"/>
      <c r="OZQ23" s="106"/>
      <c r="OZR23" s="106"/>
      <c r="OZS23" s="106"/>
      <c r="OZT23" s="106"/>
      <c r="OZU23" s="106"/>
      <c r="OZV23" s="106"/>
      <c r="OZW23" s="106"/>
      <c r="OZX23" s="106"/>
      <c r="OZY23" s="106"/>
      <c r="OZZ23" s="106"/>
      <c r="PAA23" s="106"/>
      <c r="PAB23" s="106"/>
      <c r="PAC23" s="106"/>
      <c r="PAD23" s="106"/>
      <c r="PAE23" s="106"/>
      <c r="PAF23" s="106"/>
      <c r="PAG23" s="106"/>
      <c r="PAH23" s="106"/>
      <c r="PAI23" s="106"/>
      <c r="PAJ23" s="106"/>
      <c r="PAK23" s="106"/>
      <c r="PAL23" s="106"/>
      <c r="PAM23" s="106"/>
      <c r="PAN23" s="106"/>
      <c r="PAO23" s="106"/>
      <c r="PAP23" s="106"/>
      <c r="PAQ23" s="106"/>
      <c r="PAR23" s="106"/>
      <c r="PAS23" s="106"/>
      <c r="PAT23" s="106"/>
      <c r="PAU23" s="106"/>
      <c r="PAV23" s="106"/>
      <c r="PAW23" s="106"/>
      <c r="PAX23" s="106"/>
      <c r="PAY23" s="106"/>
      <c r="PAZ23" s="106"/>
      <c r="PBA23" s="106"/>
      <c r="PBB23" s="106"/>
      <c r="PBC23" s="106"/>
      <c r="PBD23" s="106"/>
      <c r="PBE23" s="106"/>
      <c r="PBF23" s="106"/>
      <c r="PBG23" s="106"/>
      <c r="PBH23" s="106"/>
      <c r="PBI23" s="106"/>
      <c r="PBJ23" s="106"/>
      <c r="PBK23" s="106"/>
      <c r="PBL23" s="106"/>
      <c r="PBM23" s="106"/>
      <c r="PBN23" s="106"/>
      <c r="PBO23" s="106"/>
      <c r="PBP23" s="106"/>
      <c r="PBQ23" s="106"/>
      <c r="PBR23" s="106"/>
      <c r="PBS23" s="106"/>
      <c r="PBT23" s="106"/>
      <c r="PBU23" s="106"/>
      <c r="PBV23" s="106"/>
      <c r="PBW23" s="106"/>
      <c r="PBX23" s="106"/>
      <c r="PBY23" s="106"/>
      <c r="PBZ23" s="106"/>
      <c r="PCA23" s="106"/>
      <c r="PCB23" s="106"/>
      <c r="PCC23" s="106"/>
      <c r="PCD23" s="106"/>
      <c r="PCE23" s="106"/>
      <c r="PCF23" s="106"/>
      <c r="PCG23" s="106"/>
      <c r="PCH23" s="106"/>
      <c r="PCI23" s="106"/>
      <c r="PCJ23" s="106"/>
      <c r="PCK23" s="106"/>
      <c r="PCL23" s="106"/>
      <c r="PCM23" s="106"/>
      <c r="PCN23" s="106"/>
      <c r="PCO23" s="106"/>
      <c r="PCP23" s="106"/>
      <c r="PCQ23" s="106"/>
      <c r="PCR23" s="106"/>
      <c r="PCS23" s="106"/>
      <c r="PCT23" s="106"/>
      <c r="PCU23" s="106"/>
      <c r="PCV23" s="106"/>
      <c r="PCW23" s="106"/>
      <c r="PCX23" s="106"/>
      <c r="PCY23" s="106"/>
      <c r="PCZ23" s="106"/>
      <c r="PDA23" s="106"/>
      <c r="PDB23" s="106"/>
      <c r="PDC23" s="106"/>
      <c r="PDD23" s="106"/>
      <c r="PDE23" s="106"/>
      <c r="PDF23" s="106"/>
      <c r="PDG23" s="106"/>
      <c r="PDH23" s="106"/>
      <c r="PDI23" s="106"/>
      <c r="PDJ23" s="106"/>
      <c r="PDK23" s="106"/>
      <c r="PDL23" s="106"/>
      <c r="PDM23" s="106"/>
      <c r="PDN23" s="106"/>
      <c r="PDO23" s="106"/>
      <c r="PDP23" s="106"/>
      <c r="PDQ23" s="106"/>
      <c r="PDR23" s="106"/>
      <c r="PDS23" s="106"/>
      <c r="PDT23" s="106"/>
      <c r="PDU23" s="106"/>
      <c r="PDV23" s="106"/>
      <c r="PDW23" s="106"/>
      <c r="PDX23" s="106"/>
      <c r="PDY23" s="106"/>
      <c r="PDZ23" s="106"/>
      <c r="PEA23" s="106"/>
      <c r="PEB23" s="106"/>
      <c r="PEC23" s="106"/>
      <c r="PED23" s="106"/>
      <c r="PEE23" s="106"/>
      <c r="PEF23" s="106"/>
      <c r="PEG23" s="106"/>
      <c r="PEH23" s="106"/>
      <c r="PEI23" s="106"/>
      <c r="PEJ23" s="106"/>
      <c r="PEK23" s="106"/>
      <c r="PEL23" s="106"/>
      <c r="PEM23" s="106"/>
      <c r="PEN23" s="106"/>
      <c r="PEO23" s="106"/>
      <c r="PEP23" s="106"/>
      <c r="PEQ23" s="106"/>
      <c r="PER23" s="106"/>
      <c r="PES23" s="106"/>
      <c r="PET23" s="106"/>
      <c r="PEU23" s="106"/>
      <c r="PEV23" s="106"/>
      <c r="PEW23" s="106"/>
      <c r="PEX23" s="106"/>
      <c r="PEY23" s="106"/>
      <c r="PEZ23" s="106"/>
      <c r="PFA23" s="106"/>
      <c r="PFB23" s="106"/>
      <c r="PFC23" s="106"/>
      <c r="PFD23" s="106"/>
      <c r="PFE23" s="106"/>
      <c r="PFF23" s="106"/>
      <c r="PFG23" s="106"/>
      <c r="PFH23" s="106"/>
      <c r="PFI23" s="106"/>
      <c r="PFJ23" s="106"/>
      <c r="PFK23" s="106"/>
      <c r="PFL23" s="106"/>
      <c r="PFM23" s="106"/>
      <c r="PFN23" s="106"/>
      <c r="PFO23" s="106"/>
      <c r="PFP23" s="106"/>
      <c r="PFQ23" s="106"/>
      <c r="PFR23" s="106"/>
      <c r="PFS23" s="106"/>
      <c r="PFT23" s="106"/>
      <c r="PFU23" s="106"/>
      <c r="PFV23" s="106"/>
      <c r="PFW23" s="106"/>
      <c r="PFX23" s="106"/>
      <c r="PFY23" s="106"/>
      <c r="PFZ23" s="106"/>
      <c r="PGA23" s="106"/>
      <c r="PGB23" s="106"/>
      <c r="PGC23" s="106"/>
      <c r="PGD23" s="106"/>
      <c r="PGE23" s="106"/>
      <c r="PGF23" s="106"/>
      <c r="PGG23" s="106"/>
      <c r="PGH23" s="106"/>
      <c r="PGI23" s="106"/>
      <c r="PGJ23" s="106"/>
      <c r="PGK23" s="106"/>
      <c r="PGL23" s="106"/>
      <c r="PGM23" s="106"/>
      <c r="PGN23" s="106"/>
      <c r="PGO23" s="106"/>
      <c r="PGP23" s="106"/>
      <c r="PGQ23" s="106"/>
      <c r="PGR23" s="106"/>
      <c r="PGS23" s="106"/>
      <c r="PGT23" s="106"/>
      <c r="PGU23" s="106"/>
      <c r="PGV23" s="106"/>
      <c r="PGW23" s="106"/>
      <c r="PGX23" s="106"/>
      <c r="PGY23" s="106"/>
      <c r="PGZ23" s="106"/>
      <c r="PHA23" s="106"/>
      <c r="PHB23" s="106"/>
      <c r="PHC23" s="106"/>
      <c r="PHD23" s="106"/>
      <c r="PHE23" s="106"/>
      <c r="PHF23" s="106"/>
      <c r="PHG23" s="106"/>
      <c r="PHH23" s="106"/>
      <c r="PHI23" s="106"/>
      <c r="PHJ23" s="106"/>
      <c r="PHK23" s="106"/>
      <c r="PHL23" s="106"/>
      <c r="PHM23" s="106"/>
      <c r="PHN23" s="106"/>
      <c r="PHO23" s="106"/>
      <c r="PHP23" s="106"/>
      <c r="PHQ23" s="106"/>
      <c r="PHR23" s="106"/>
      <c r="PHS23" s="106"/>
      <c r="PHT23" s="106"/>
      <c r="PHU23" s="106"/>
      <c r="PHV23" s="106"/>
      <c r="PHW23" s="106"/>
      <c r="PHX23" s="106"/>
      <c r="PHY23" s="106"/>
      <c r="PHZ23" s="106"/>
      <c r="PIA23" s="106"/>
      <c r="PIB23" s="106"/>
      <c r="PIC23" s="106"/>
      <c r="PID23" s="106"/>
      <c r="PIE23" s="106"/>
      <c r="PIF23" s="106"/>
      <c r="PIG23" s="106"/>
      <c r="PIH23" s="106"/>
      <c r="PII23" s="106"/>
      <c r="PIJ23" s="106"/>
      <c r="PIK23" s="106"/>
      <c r="PIL23" s="106"/>
      <c r="PIM23" s="106"/>
      <c r="PIN23" s="106"/>
      <c r="PIO23" s="106"/>
      <c r="PIP23" s="106"/>
      <c r="PIQ23" s="106"/>
      <c r="PIR23" s="106"/>
      <c r="PIS23" s="106"/>
      <c r="PIT23" s="106"/>
      <c r="PIU23" s="106"/>
      <c r="PIV23" s="106"/>
      <c r="PIW23" s="106"/>
      <c r="PIX23" s="106"/>
      <c r="PIY23" s="106"/>
      <c r="PIZ23" s="106"/>
      <c r="PJA23" s="106"/>
      <c r="PJB23" s="106"/>
      <c r="PJC23" s="106"/>
      <c r="PJD23" s="106"/>
      <c r="PJE23" s="106"/>
      <c r="PJF23" s="106"/>
      <c r="PJG23" s="106"/>
      <c r="PJH23" s="106"/>
      <c r="PJI23" s="106"/>
      <c r="PJJ23" s="106"/>
      <c r="PJK23" s="106"/>
      <c r="PJL23" s="106"/>
      <c r="PJM23" s="106"/>
      <c r="PJN23" s="106"/>
      <c r="PJO23" s="106"/>
      <c r="PJP23" s="106"/>
      <c r="PJQ23" s="106"/>
      <c r="PJR23" s="106"/>
      <c r="PJS23" s="106"/>
      <c r="PJT23" s="106"/>
      <c r="PJU23" s="106"/>
      <c r="PJV23" s="106"/>
      <c r="PJW23" s="106"/>
      <c r="PJX23" s="106"/>
      <c r="PJY23" s="106"/>
      <c r="PJZ23" s="106"/>
      <c r="PKA23" s="106"/>
      <c r="PKB23" s="106"/>
      <c r="PKC23" s="106"/>
      <c r="PKD23" s="106"/>
      <c r="PKE23" s="106"/>
      <c r="PKF23" s="106"/>
      <c r="PKG23" s="106"/>
      <c r="PKH23" s="106"/>
      <c r="PKI23" s="106"/>
      <c r="PKJ23" s="106"/>
      <c r="PKK23" s="106"/>
      <c r="PKL23" s="106"/>
      <c r="PKM23" s="106"/>
      <c r="PKN23" s="106"/>
      <c r="PKO23" s="106"/>
      <c r="PKP23" s="106"/>
      <c r="PKQ23" s="106"/>
      <c r="PKR23" s="106"/>
      <c r="PKS23" s="106"/>
      <c r="PKT23" s="106"/>
      <c r="PKU23" s="106"/>
      <c r="PKV23" s="106"/>
      <c r="PKW23" s="106"/>
      <c r="PKX23" s="106"/>
      <c r="PKY23" s="106"/>
      <c r="PKZ23" s="106"/>
      <c r="PLA23" s="106"/>
      <c r="PLB23" s="106"/>
      <c r="PLC23" s="106"/>
      <c r="PLD23" s="106"/>
      <c r="PLE23" s="106"/>
      <c r="PLF23" s="106"/>
      <c r="PLG23" s="106"/>
      <c r="PLH23" s="106"/>
      <c r="PLI23" s="106"/>
      <c r="PLJ23" s="106"/>
      <c r="PLK23" s="106"/>
      <c r="PLL23" s="106"/>
      <c r="PLM23" s="106"/>
      <c r="PLN23" s="106"/>
      <c r="PLO23" s="106"/>
      <c r="PLP23" s="106"/>
      <c r="PLQ23" s="106"/>
      <c r="PLR23" s="106"/>
      <c r="PLS23" s="106"/>
      <c r="PLT23" s="106"/>
      <c r="PLU23" s="106"/>
      <c r="PLV23" s="106"/>
      <c r="PLW23" s="106"/>
      <c r="PLX23" s="106"/>
      <c r="PLY23" s="106"/>
      <c r="PLZ23" s="106"/>
      <c r="PMA23" s="106"/>
      <c r="PMB23" s="106"/>
      <c r="PMC23" s="106"/>
      <c r="PMD23" s="106"/>
      <c r="PME23" s="106"/>
      <c r="PMF23" s="106"/>
      <c r="PMG23" s="106"/>
      <c r="PMH23" s="106"/>
      <c r="PMI23" s="106"/>
      <c r="PMJ23" s="106"/>
      <c r="PMK23" s="106"/>
      <c r="PML23" s="106"/>
      <c r="PMM23" s="106"/>
      <c r="PMN23" s="106"/>
      <c r="PMO23" s="106"/>
      <c r="PMP23" s="106"/>
      <c r="PMQ23" s="106"/>
      <c r="PMR23" s="106"/>
      <c r="PMS23" s="106"/>
      <c r="PMT23" s="106"/>
      <c r="PMU23" s="106"/>
      <c r="PMV23" s="106"/>
      <c r="PMW23" s="106"/>
      <c r="PMX23" s="106"/>
      <c r="PMY23" s="106"/>
      <c r="PMZ23" s="106"/>
      <c r="PNA23" s="106"/>
      <c r="PNB23" s="106"/>
      <c r="PNC23" s="106"/>
      <c r="PND23" s="106"/>
      <c r="PNE23" s="106"/>
      <c r="PNF23" s="106"/>
      <c r="PNG23" s="106"/>
      <c r="PNH23" s="106"/>
      <c r="PNI23" s="106"/>
      <c r="PNJ23" s="106"/>
      <c r="PNK23" s="106"/>
      <c r="PNL23" s="106"/>
      <c r="PNM23" s="106"/>
      <c r="PNN23" s="106"/>
      <c r="PNO23" s="106"/>
      <c r="PNP23" s="106"/>
      <c r="PNQ23" s="106"/>
      <c r="PNR23" s="106"/>
      <c r="PNS23" s="106"/>
      <c r="PNT23" s="106"/>
      <c r="PNU23" s="106"/>
      <c r="PNV23" s="106"/>
      <c r="PNW23" s="106"/>
      <c r="PNX23" s="106"/>
      <c r="PNY23" s="106"/>
      <c r="PNZ23" s="106"/>
      <c r="POA23" s="106"/>
      <c r="POB23" s="106"/>
      <c r="POC23" s="106"/>
      <c r="POD23" s="106"/>
      <c r="POE23" s="106"/>
      <c r="POF23" s="106"/>
      <c r="POG23" s="106"/>
      <c r="POH23" s="106"/>
      <c r="POI23" s="106"/>
      <c r="POJ23" s="106"/>
      <c r="POK23" s="106"/>
      <c r="POL23" s="106"/>
      <c r="POM23" s="106"/>
      <c r="PON23" s="106"/>
      <c r="POO23" s="106"/>
      <c r="POP23" s="106"/>
      <c r="POQ23" s="106"/>
      <c r="POR23" s="106"/>
      <c r="POS23" s="106"/>
      <c r="POT23" s="106"/>
      <c r="POU23" s="106"/>
      <c r="POV23" s="106"/>
      <c r="POW23" s="106"/>
      <c r="POX23" s="106"/>
      <c r="POY23" s="106"/>
      <c r="POZ23" s="106"/>
      <c r="PPA23" s="106"/>
      <c r="PPB23" s="106"/>
      <c r="PPC23" s="106"/>
      <c r="PPD23" s="106"/>
      <c r="PPE23" s="106"/>
      <c r="PPF23" s="106"/>
      <c r="PPG23" s="106"/>
      <c r="PPH23" s="106"/>
      <c r="PPI23" s="106"/>
      <c r="PPJ23" s="106"/>
      <c r="PPK23" s="106"/>
      <c r="PPL23" s="106"/>
      <c r="PPM23" s="106"/>
      <c r="PPN23" s="106"/>
      <c r="PPO23" s="106"/>
      <c r="PPP23" s="106"/>
      <c r="PPQ23" s="106"/>
      <c r="PPR23" s="106"/>
      <c r="PPS23" s="106"/>
      <c r="PPT23" s="106"/>
      <c r="PPU23" s="106"/>
      <c r="PPV23" s="106"/>
      <c r="PPW23" s="106"/>
      <c r="PPX23" s="106"/>
      <c r="PPY23" s="106"/>
      <c r="PPZ23" s="106"/>
      <c r="PQA23" s="106"/>
      <c r="PQB23" s="106"/>
      <c r="PQC23" s="106"/>
      <c r="PQD23" s="106"/>
      <c r="PQE23" s="106"/>
      <c r="PQF23" s="106"/>
      <c r="PQG23" s="106"/>
      <c r="PQH23" s="106"/>
      <c r="PQI23" s="106"/>
      <c r="PQJ23" s="106"/>
      <c r="PQK23" s="106"/>
      <c r="PQL23" s="106"/>
      <c r="PQM23" s="106"/>
      <c r="PQN23" s="106"/>
      <c r="PQO23" s="106"/>
      <c r="PQP23" s="106"/>
      <c r="PQQ23" s="106"/>
      <c r="PQR23" s="106"/>
      <c r="PQS23" s="106"/>
      <c r="PQT23" s="106"/>
      <c r="PQU23" s="106"/>
      <c r="PQV23" s="106"/>
      <c r="PQW23" s="106"/>
      <c r="PQX23" s="106"/>
      <c r="PQY23" s="106"/>
      <c r="PQZ23" s="106"/>
      <c r="PRA23" s="106"/>
      <c r="PRB23" s="106"/>
      <c r="PRC23" s="106"/>
      <c r="PRD23" s="106"/>
      <c r="PRE23" s="106"/>
      <c r="PRF23" s="106"/>
      <c r="PRG23" s="106"/>
      <c r="PRH23" s="106"/>
      <c r="PRI23" s="106"/>
      <c r="PRJ23" s="106"/>
      <c r="PRK23" s="106"/>
      <c r="PRL23" s="106"/>
      <c r="PRM23" s="106"/>
      <c r="PRN23" s="106"/>
      <c r="PRO23" s="106"/>
      <c r="PRP23" s="106"/>
      <c r="PRQ23" s="106"/>
      <c r="PRR23" s="106"/>
      <c r="PRS23" s="106"/>
      <c r="PRT23" s="106"/>
      <c r="PRU23" s="106"/>
      <c r="PRV23" s="106"/>
      <c r="PRW23" s="106"/>
      <c r="PRX23" s="106"/>
      <c r="PRY23" s="106"/>
      <c r="PRZ23" s="106"/>
      <c r="PSA23" s="106"/>
      <c r="PSB23" s="106"/>
      <c r="PSC23" s="106"/>
      <c r="PSD23" s="106"/>
      <c r="PSE23" s="106"/>
      <c r="PSF23" s="106"/>
      <c r="PSG23" s="106"/>
      <c r="PSH23" s="106"/>
      <c r="PSI23" s="106"/>
      <c r="PSJ23" s="106"/>
      <c r="PSK23" s="106"/>
      <c r="PSL23" s="106"/>
      <c r="PSM23" s="106"/>
      <c r="PSN23" s="106"/>
      <c r="PSO23" s="106"/>
      <c r="PSP23" s="106"/>
      <c r="PSQ23" s="106"/>
      <c r="PSR23" s="106"/>
      <c r="PSS23" s="106"/>
      <c r="PST23" s="106"/>
      <c r="PSU23" s="106"/>
      <c r="PSV23" s="106"/>
      <c r="PSW23" s="106"/>
      <c r="PSX23" s="106"/>
      <c r="PSY23" s="106"/>
      <c r="PSZ23" s="106"/>
      <c r="PTA23" s="106"/>
      <c r="PTB23" s="106"/>
      <c r="PTC23" s="106"/>
      <c r="PTD23" s="106"/>
      <c r="PTE23" s="106"/>
      <c r="PTF23" s="106"/>
      <c r="PTG23" s="106"/>
      <c r="PTH23" s="106"/>
      <c r="PTI23" s="106"/>
      <c r="PTJ23" s="106"/>
      <c r="PTK23" s="106"/>
      <c r="PTL23" s="106"/>
      <c r="PTM23" s="106"/>
      <c r="PTN23" s="106"/>
      <c r="PTO23" s="106"/>
      <c r="PTP23" s="106"/>
      <c r="PTQ23" s="106"/>
      <c r="PTR23" s="106"/>
      <c r="PTS23" s="106"/>
      <c r="PTT23" s="106"/>
      <c r="PTU23" s="106"/>
      <c r="PTV23" s="106"/>
      <c r="PTW23" s="106"/>
      <c r="PTX23" s="106"/>
      <c r="PTY23" s="106"/>
      <c r="PTZ23" s="106"/>
      <c r="PUA23" s="106"/>
      <c r="PUB23" s="106"/>
      <c r="PUC23" s="106"/>
      <c r="PUD23" s="106"/>
      <c r="PUE23" s="106"/>
      <c r="PUF23" s="106"/>
      <c r="PUG23" s="106"/>
      <c r="PUH23" s="106"/>
      <c r="PUI23" s="106"/>
      <c r="PUJ23" s="106"/>
      <c r="PUK23" s="106"/>
      <c r="PUL23" s="106"/>
      <c r="PUM23" s="106"/>
      <c r="PUN23" s="106"/>
      <c r="PUO23" s="106"/>
      <c r="PUP23" s="106"/>
      <c r="PUQ23" s="106"/>
      <c r="PUR23" s="106"/>
      <c r="PUS23" s="106"/>
      <c r="PUT23" s="106"/>
      <c r="PUU23" s="106"/>
      <c r="PUV23" s="106"/>
      <c r="PUW23" s="106"/>
      <c r="PUX23" s="106"/>
      <c r="PUY23" s="106"/>
      <c r="PUZ23" s="106"/>
      <c r="PVA23" s="106"/>
      <c r="PVB23" s="106"/>
      <c r="PVC23" s="106"/>
      <c r="PVD23" s="106"/>
      <c r="PVE23" s="106"/>
      <c r="PVF23" s="106"/>
      <c r="PVG23" s="106"/>
      <c r="PVH23" s="106"/>
      <c r="PVI23" s="106"/>
      <c r="PVJ23" s="106"/>
      <c r="PVK23" s="106"/>
      <c r="PVL23" s="106"/>
      <c r="PVM23" s="106"/>
      <c r="PVN23" s="106"/>
      <c r="PVO23" s="106"/>
      <c r="PVP23" s="106"/>
      <c r="PVQ23" s="106"/>
      <c r="PVR23" s="106"/>
      <c r="PVS23" s="106"/>
      <c r="PVT23" s="106"/>
      <c r="PVU23" s="106"/>
      <c r="PVV23" s="106"/>
      <c r="PVW23" s="106"/>
      <c r="PVX23" s="106"/>
      <c r="PVY23" s="106"/>
      <c r="PVZ23" s="106"/>
      <c r="PWA23" s="106"/>
      <c r="PWB23" s="106"/>
      <c r="PWC23" s="106"/>
      <c r="PWD23" s="106"/>
      <c r="PWE23" s="106"/>
      <c r="PWF23" s="106"/>
      <c r="PWG23" s="106"/>
      <c r="PWH23" s="106"/>
      <c r="PWI23" s="106"/>
      <c r="PWJ23" s="106"/>
      <c r="PWK23" s="106"/>
      <c r="PWL23" s="106"/>
      <c r="PWM23" s="106"/>
      <c r="PWN23" s="106"/>
      <c r="PWO23" s="106"/>
      <c r="PWP23" s="106"/>
      <c r="PWQ23" s="106"/>
      <c r="PWR23" s="106"/>
      <c r="PWS23" s="106"/>
      <c r="PWT23" s="106"/>
      <c r="PWU23" s="106"/>
      <c r="PWV23" s="106"/>
      <c r="PWW23" s="106"/>
      <c r="PWX23" s="106"/>
      <c r="PWY23" s="106"/>
      <c r="PWZ23" s="106"/>
      <c r="PXA23" s="106"/>
      <c r="PXB23" s="106"/>
      <c r="PXC23" s="106"/>
      <c r="PXD23" s="106"/>
      <c r="PXE23" s="106"/>
      <c r="PXF23" s="106"/>
      <c r="PXG23" s="106"/>
      <c r="PXH23" s="106"/>
      <c r="PXI23" s="106"/>
      <c r="PXJ23" s="106"/>
      <c r="PXK23" s="106"/>
      <c r="PXL23" s="106"/>
      <c r="PXM23" s="106"/>
      <c r="PXN23" s="106"/>
      <c r="PXO23" s="106"/>
      <c r="PXP23" s="106"/>
      <c r="PXQ23" s="106"/>
      <c r="PXR23" s="106"/>
      <c r="PXS23" s="106"/>
      <c r="PXT23" s="106"/>
      <c r="PXU23" s="106"/>
      <c r="PXV23" s="106"/>
      <c r="PXW23" s="106"/>
      <c r="PXX23" s="106"/>
      <c r="PXY23" s="106"/>
      <c r="PXZ23" s="106"/>
      <c r="PYA23" s="106"/>
      <c r="PYB23" s="106"/>
      <c r="PYC23" s="106"/>
      <c r="PYD23" s="106"/>
      <c r="PYE23" s="106"/>
      <c r="PYF23" s="106"/>
      <c r="PYG23" s="106"/>
      <c r="PYH23" s="106"/>
      <c r="PYI23" s="106"/>
      <c r="PYJ23" s="106"/>
      <c r="PYK23" s="106"/>
      <c r="PYL23" s="106"/>
      <c r="PYM23" s="106"/>
      <c r="PYN23" s="106"/>
      <c r="PYO23" s="106"/>
      <c r="PYP23" s="106"/>
      <c r="PYQ23" s="106"/>
      <c r="PYR23" s="106"/>
      <c r="PYS23" s="106"/>
      <c r="PYT23" s="106"/>
      <c r="PYU23" s="106"/>
      <c r="PYV23" s="106"/>
      <c r="PYW23" s="106"/>
      <c r="PYX23" s="106"/>
      <c r="PYY23" s="106"/>
      <c r="PYZ23" s="106"/>
      <c r="PZA23" s="106"/>
      <c r="PZB23" s="106"/>
      <c r="PZC23" s="106"/>
      <c r="PZD23" s="106"/>
      <c r="PZE23" s="106"/>
      <c r="PZF23" s="106"/>
      <c r="PZG23" s="106"/>
      <c r="PZH23" s="106"/>
      <c r="PZI23" s="106"/>
      <c r="PZJ23" s="106"/>
      <c r="PZK23" s="106"/>
      <c r="PZL23" s="106"/>
      <c r="PZM23" s="106"/>
      <c r="PZN23" s="106"/>
      <c r="PZO23" s="106"/>
      <c r="PZP23" s="106"/>
      <c r="PZQ23" s="106"/>
      <c r="PZR23" s="106"/>
      <c r="PZS23" s="106"/>
      <c r="PZT23" s="106"/>
      <c r="PZU23" s="106"/>
      <c r="PZV23" s="106"/>
      <c r="PZW23" s="106"/>
      <c r="PZX23" s="106"/>
      <c r="PZY23" s="106"/>
      <c r="PZZ23" s="106"/>
      <c r="QAA23" s="106"/>
      <c r="QAB23" s="106"/>
      <c r="QAC23" s="106"/>
      <c r="QAD23" s="106"/>
      <c r="QAE23" s="106"/>
      <c r="QAF23" s="106"/>
      <c r="QAG23" s="106"/>
      <c r="QAH23" s="106"/>
      <c r="QAI23" s="106"/>
      <c r="QAJ23" s="106"/>
      <c r="QAK23" s="106"/>
      <c r="QAL23" s="106"/>
      <c r="QAM23" s="106"/>
      <c r="QAN23" s="106"/>
      <c r="QAO23" s="106"/>
      <c r="QAP23" s="106"/>
      <c r="QAQ23" s="106"/>
      <c r="QAR23" s="106"/>
      <c r="QAS23" s="106"/>
      <c r="QAT23" s="106"/>
      <c r="QAU23" s="106"/>
      <c r="QAV23" s="106"/>
      <c r="QAW23" s="106"/>
      <c r="QAX23" s="106"/>
      <c r="QAY23" s="106"/>
      <c r="QAZ23" s="106"/>
      <c r="QBA23" s="106"/>
      <c r="QBB23" s="106"/>
      <c r="QBC23" s="106"/>
      <c r="QBD23" s="106"/>
      <c r="QBE23" s="106"/>
      <c r="QBF23" s="106"/>
      <c r="QBG23" s="106"/>
      <c r="QBH23" s="106"/>
      <c r="QBI23" s="106"/>
      <c r="QBJ23" s="106"/>
      <c r="QBK23" s="106"/>
      <c r="QBL23" s="106"/>
      <c r="QBM23" s="106"/>
      <c r="QBN23" s="106"/>
      <c r="QBO23" s="106"/>
      <c r="QBP23" s="106"/>
      <c r="QBQ23" s="106"/>
      <c r="QBR23" s="106"/>
      <c r="QBS23" s="106"/>
      <c r="QBT23" s="106"/>
      <c r="QBU23" s="106"/>
      <c r="QBV23" s="106"/>
      <c r="QBW23" s="106"/>
      <c r="QBX23" s="106"/>
      <c r="QBY23" s="106"/>
      <c r="QBZ23" s="106"/>
      <c r="QCA23" s="106"/>
      <c r="QCB23" s="106"/>
      <c r="QCC23" s="106"/>
      <c r="QCD23" s="106"/>
      <c r="QCE23" s="106"/>
      <c r="QCF23" s="106"/>
      <c r="QCG23" s="106"/>
      <c r="QCH23" s="106"/>
      <c r="QCI23" s="106"/>
      <c r="QCJ23" s="106"/>
      <c r="QCK23" s="106"/>
      <c r="QCL23" s="106"/>
      <c r="QCM23" s="106"/>
      <c r="QCN23" s="106"/>
      <c r="QCO23" s="106"/>
      <c r="QCP23" s="106"/>
      <c r="QCQ23" s="106"/>
      <c r="QCR23" s="106"/>
      <c r="QCS23" s="106"/>
      <c r="QCT23" s="106"/>
      <c r="QCU23" s="106"/>
      <c r="QCV23" s="106"/>
      <c r="QCW23" s="106"/>
      <c r="QCX23" s="106"/>
      <c r="QCY23" s="106"/>
      <c r="QCZ23" s="106"/>
      <c r="QDA23" s="106"/>
      <c r="QDB23" s="106"/>
      <c r="QDC23" s="106"/>
      <c r="QDD23" s="106"/>
      <c r="QDE23" s="106"/>
      <c r="QDF23" s="106"/>
      <c r="QDG23" s="106"/>
      <c r="QDH23" s="106"/>
      <c r="QDI23" s="106"/>
      <c r="QDJ23" s="106"/>
      <c r="QDK23" s="106"/>
      <c r="QDL23" s="106"/>
      <c r="QDM23" s="106"/>
      <c r="QDN23" s="106"/>
      <c r="QDO23" s="106"/>
      <c r="QDP23" s="106"/>
      <c r="QDQ23" s="106"/>
      <c r="QDR23" s="106"/>
      <c r="QDS23" s="106"/>
      <c r="QDT23" s="106"/>
      <c r="QDU23" s="106"/>
      <c r="QDV23" s="106"/>
      <c r="QDW23" s="106"/>
      <c r="QDX23" s="106"/>
      <c r="QDY23" s="106"/>
      <c r="QDZ23" s="106"/>
      <c r="QEA23" s="106"/>
      <c r="QEB23" s="106"/>
      <c r="QEC23" s="106"/>
      <c r="QED23" s="106"/>
      <c r="QEE23" s="106"/>
      <c r="QEF23" s="106"/>
      <c r="QEG23" s="106"/>
      <c r="QEH23" s="106"/>
      <c r="QEI23" s="106"/>
      <c r="QEJ23" s="106"/>
      <c r="QEK23" s="106"/>
      <c r="QEL23" s="106"/>
      <c r="QEM23" s="106"/>
      <c r="QEN23" s="106"/>
      <c r="QEO23" s="106"/>
      <c r="QEP23" s="106"/>
      <c r="QEQ23" s="106"/>
      <c r="QER23" s="106"/>
      <c r="QES23" s="106"/>
      <c r="QET23" s="106"/>
      <c r="QEU23" s="106"/>
      <c r="QEV23" s="106"/>
      <c r="QEW23" s="106"/>
      <c r="QEX23" s="106"/>
      <c r="QEY23" s="106"/>
      <c r="QEZ23" s="106"/>
      <c r="QFA23" s="106"/>
      <c r="QFB23" s="106"/>
      <c r="QFC23" s="106"/>
      <c r="QFD23" s="106"/>
      <c r="QFE23" s="106"/>
      <c r="QFF23" s="106"/>
      <c r="QFG23" s="106"/>
      <c r="QFH23" s="106"/>
      <c r="QFI23" s="106"/>
      <c r="QFJ23" s="106"/>
      <c r="QFK23" s="106"/>
      <c r="QFL23" s="106"/>
      <c r="QFM23" s="106"/>
      <c r="QFN23" s="106"/>
      <c r="QFO23" s="106"/>
      <c r="QFP23" s="106"/>
      <c r="QFQ23" s="106"/>
      <c r="QFR23" s="106"/>
      <c r="QFS23" s="106"/>
      <c r="QFT23" s="106"/>
      <c r="QFU23" s="106"/>
      <c r="QFV23" s="106"/>
      <c r="QFW23" s="106"/>
      <c r="QFX23" s="106"/>
      <c r="QFY23" s="106"/>
      <c r="QFZ23" s="106"/>
      <c r="QGA23" s="106"/>
      <c r="QGB23" s="106"/>
      <c r="QGC23" s="106"/>
      <c r="QGD23" s="106"/>
      <c r="QGE23" s="106"/>
      <c r="QGF23" s="106"/>
      <c r="QGG23" s="106"/>
      <c r="QGH23" s="106"/>
      <c r="QGI23" s="106"/>
      <c r="QGJ23" s="106"/>
      <c r="QGK23" s="106"/>
      <c r="QGL23" s="106"/>
      <c r="QGM23" s="106"/>
      <c r="QGN23" s="106"/>
      <c r="QGO23" s="106"/>
      <c r="QGP23" s="106"/>
      <c r="QGQ23" s="106"/>
      <c r="QGR23" s="106"/>
      <c r="QGS23" s="106"/>
      <c r="QGT23" s="106"/>
      <c r="QGU23" s="106"/>
      <c r="QGV23" s="106"/>
      <c r="QGW23" s="106"/>
      <c r="QGX23" s="106"/>
      <c r="QGY23" s="106"/>
      <c r="QGZ23" s="106"/>
      <c r="QHA23" s="106"/>
      <c r="QHB23" s="106"/>
      <c r="QHC23" s="106"/>
      <c r="QHD23" s="106"/>
      <c r="QHE23" s="106"/>
      <c r="QHF23" s="106"/>
      <c r="QHG23" s="106"/>
      <c r="QHH23" s="106"/>
      <c r="QHI23" s="106"/>
      <c r="QHJ23" s="106"/>
      <c r="QHK23" s="106"/>
      <c r="QHL23" s="106"/>
      <c r="QHM23" s="106"/>
      <c r="QHN23" s="106"/>
      <c r="QHO23" s="106"/>
      <c r="QHP23" s="106"/>
      <c r="QHQ23" s="106"/>
      <c r="QHR23" s="106"/>
      <c r="QHS23" s="106"/>
      <c r="QHT23" s="106"/>
      <c r="QHU23" s="106"/>
      <c r="QHV23" s="106"/>
      <c r="QHW23" s="106"/>
      <c r="QHX23" s="106"/>
      <c r="QHY23" s="106"/>
      <c r="QHZ23" s="106"/>
      <c r="QIA23" s="106"/>
      <c r="QIB23" s="106"/>
      <c r="QIC23" s="106"/>
      <c r="QID23" s="106"/>
      <c r="QIE23" s="106"/>
      <c r="QIF23" s="106"/>
      <c r="QIG23" s="106"/>
      <c r="QIH23" s="106"/>
      <c r="QII23" s="106"/>
      <c r="QIJ23" s="106"/>
      <c r="QIK23" s="106"/>
      <c r="QIL23" s="106"/>
      <c r="QIM23" s="106"/>
      <c r="QIN23" s="106"/>
      <c r="QIO23" s="106"/>
      <c r="QIP23" s="106"/>
      <c r="QIQ23" s="106"/>
      <c r="QIR23" s="106"/>
      <c r="QIS23" s="106"/>
      <c r="QIT23" s="106"/>
      <c r="QIU23" s="106"/>
      <c r="QIV23" s="106"/>
      <c r="QIW23" s="106"/>
      <c r="QIX23" s="106"/>
      <c r="QIY23" s="106"/>
      <c r="QIZ23" s="106"/>
      <c r="QJA23" s="106"/>
      <c r="QJB23" s="106"/>
      <c r="QJC23" s="106"/>
      <c r="QJD23" s="106"/>
      <c r="QJE23" s="106"/>
      <c r="QJF23" s="106"/>
      <c r="QJG23" s="106"/>
      <c r="QJH23" s="106"/>
      <c r="QJI23" s="106"/>
      <c r="QJJ23" s="106"/>
      <c r="QJK23" s="106"/>
      <c r="QJL23" s="106"/>
      <c r="QJM23" s="106"/>
      <c r="QJN23" s="106"/>
      <c r="QJO23" s="106"/>
      <c r="QJP23" s="106"/>
      <c r="QJQ23" s="106"/>
      <c r="QJR23" s="106"/>
      <c r="QJS23" s="106"/>
      <c r="QJT23" s="106"/>
      <c r="QJU23" s="106"/>
      <c r="QJV23" s="106"/>
      <c r="QJW23" s="106"/>
      <c r="QJX23" s="106"/>
      <c r="QJY23" s="106"/>
      <c r="QJZ23" s="106"/>
      <c r="QKA23" s="106"/>
      <c r="QKB23" s="106"/>
      <c r="QKC23" s="106"/>
      <c r="QKD23" s="106"/>
      <c r="QKE23" s="106"/>
      <c r="QKF23" s="106"/>
      <c r="QKG23" s="106"/>
      <c r="QKH23" s="106"/>
      <c r="QKI23" s="106"/>
      <c r="QKJ23" s="106"/>
      <c r="QKK23" s="106"/>
      <c r="QKL23" s="106"/>
      <c r="QKM23" s="106"/>
      <c r="QKN23" s="106"/>
      <c r="QKO23" s="106"/>
      <c r="QKP23" s="106"/>
      <c r="QKQ23" s="106"/>
      <c r="QKR23" s="106"/>
      <c r="QKS23" s="106"/>
      <c r="QKT23" s="106"/>
      <c r="QKU23" s="106"/>
      <c r="QKV23" s="106"/>
      <c r="QKW23" s="106"/>
      <c r="QKX23" s="106"/>
      <c r="QKY23" s="106"/>
      <c r="QKZ23" s="106"/>
      <c r="QLA23" s="106"/>
      <c r="QLB23" s="106"/>
      <c r="QLC23" s="106"/>
      <c r="QLD23" s="106"/>
      <c r="QLE23" s="106"/>
      <c r="QLF23" s="106"/>
      <c r="QLG23" s="106"/>
      <c r="QLH23" s="106"/>
      <c r="QLI23" s="106"/>
      <c r="QLJ23" s="106"/>
      <c r="QLK23" s="106"/>
      <c r="QLL23" s="106"/>
      <c r="QLM23" s="106"/>
      <c r="QLN23" s="106"/>
      <c r="QLO23" s="106"/>
      <c r="QLP23" s="106"/>
      <c r="QLQ23" s="106"/>
      <c r="QLR23" s="106"/>
      <c r="QLS23" s="106"/>
      <c r="QLT23" s="106"/>
      <c r="QLU23" s="106"/>
      <c r="QLV23" s="106"/>
      <c r="QLW23" s="106"/>
      <c r="QLX23" s="106"/>
      <c r="QLY23" s="106"/>
      <c r="QLZ23" s="106"/>
      <c r="QMA23" s="106"/>
      <c r="QMB23" s="106"/>
      <c r="QMC23" s="106"/>
      <c r="QMD23" s="106"/>
      <c r="QME23" s="106"/>
      <c r="QMF23" s="106"/>
      <c r="QMG23" s="106"/>
      <c r="QMH23" s="106"/>
      <c r="QMI23" s="106"/>
      <c r="QMJ23" s="106"/>
      <c r="QMK23" s="106"/>
      <c r="QML23" s="106"/>
      <c r="QMM23" s="106"/>
      <c r="QMN23" s="106"/>
      <c r="QMO23" s="106"/>
      <c r="QMP23" s="106"/>
      <c r="QMQ23" s="106"/>
      <c r="QMR23" s="106"/>
      <c r="QMS23" s="106"/>
      <c r="QMT23" s="106"/>
      <c r="QMU23" s="106"/>
      <c r="QMV23" s="106"/>
      <c r="QMW23" s="106"/>
      <c r="QMX23" s="106"/>
      <c r="QMY23" s="106"/>
      <c r="QMZ23" s="106"/>
      <c r="QNA23" s="106"/>
      <c r="QNB23" s="106"/>
      <c r="QNC23" s="106"/>
      <c r="QND23" s="106"/>
      <c r="QNE23" s="106"/>
      <c r="QNF23" s="106"/>
      <c r="QNG23" s="106"/>
      <c r="QNH23" s="106"/>
      <c r="QNI23" s="106"/>
      <c r="QNJ23" s="106"/>
      <c r="QNK23" s="106"/>
      <c r="QNL23" s="106"/>
      <c r="QNM23" s="106"/>
      <c r="QNN23" s="106"/>
      <c r="QNO23" s="106"/>
      <c r="QNP23" s="106"/>
      <c r="QNQ23" s="106"/>
      <c r="QNR23" s="106"/>
      <c r="QNS23" s="106"/>
      <c r="QNT23" s="106"/>
      <c r="QNU23" s="106"/>
      <c r="QNV23" s="106"/>
      <c r="QNW23" s="106"/>
      <c r="QNX23" s="106"/>
      <c r="QNY23" s="106"/>
      <c r="QNZ23" s="106"/>
      <c r="QOA23" s="106"/>
      <c r="QOB23" s="106"/>
      <c r="QOC23" s="106"/>
      <c r="QOD23" s="106"/>
      <c r="QOE23" s="106"/>
      <c r="QOF23" s="106"/>
      <c r="QOG23" s="106"/>
      <c r="QOH23" s="106"/>
      <c r="QOI23" s="106"/>
      <c r="QOJ23" s="106"/>
      <c r="QOK23" s="106"/>
      <c r="QOL23" s="106"/>
      <c r="QOM23" s="106"/>
      <c r="QON23" s="106"/>
      <c r="QOO23" s="106"/>
      <c r="QOP23" s="106"/>
      <c r="QOQ23" s="106"/>
      <c r="QOR23" s="106"/>
      <c r="QOS23" s="106"/>
      <c r="QOT23" s="106"/>
      <c r="QOU23" s="106"/>
      <c r="QOV23" s="106"/>
      <c r="QOW23" s="106"/>
      <c r="QOX23" s="106"/>
      <c r="QOY23" s="106"/>
      <c r="QOZ23" s="106"/>
      <c r="QPA23" s="106"/>
      <c r="QPB23" s="106"/>
      <c r="QPC23" s="106"/>
      <c r="QPD23" s="106"/>
      <c r="QPE23" s="106"/>
      <c r="QPF23" s="106"/>
      <c r="QPG23" s="106"/>
      <c r="QPH23" s="106"/>
      <c r="QPI23" s="106"/>
      <c r="QPJ23" s="106"/>
      <c r="QPK23" s="106"/>
      <c r="QPL23" s="106"/>
      <c r="QPM23" s="106"/>
      <c r="QPN23" s="106"/>
      <c r="QPO23" s="106"/>
      <c r="QPP23" s="106"/>
      <c r="QPQ23" s="106"/>
      <c r="QPR23" s="106"/>
      <c r="QPS23" s="106"/>
      <c r="QPT23" s="106"/>
      <c r="QPU23" s="106"/>
      <c r="QPV23" s="106"/>
      <c r="QPW23" s="106"/>
      <c r="QPX23" s="106"/>
      <c r="QPY23" s="106"/>
      <c r="QPZ23" s="106"/>
      <c r="QQA23" s="106"/>
      <c r="QQB23" s="106"/>
      <c r="QQC23" s="106"/>
      <c r="QQD23" s="106"/>
      <c r="QQE23" s="106"/>
      <c r="QQF23" s="106"/>
      <c r="QQG23" s="106"/>
      <c r="QQH23" s="106"/>
      <c r="QQI23" s="106"/>
      <c r="QQJ23" s="106"/>
      <c r="QQK23" s="106"/>
      <c r="QQL23" s="106"/>
      <c r="QQM23" s="106"/>
      <c r="QQN23" s="106"/>
      <c r="QQO23" s="106"/>
      <c r="QQP23" s="106"/>
      <c r="QQQ23" s="106"/>
      <c r="QQR23" s="106"/>
      <c r="QQS23" s="106"/>
      <c r="QQT23" s="106"/>
      <c r="QQU23" s="106"/>
      <c r="QQV23" s="106"/>
      <c r="QQW23" s="106"/>
      <c r="QQX23" s="106"/>
      <c r="QQY23" s="106"/>
      <c r="QQZ23" s="106"/>
      <c r="QRA23" s="106"/>
      <c r="QRB23" s="106"/>
      <c r="QRC23" s="106"/>
      <c r="QRD23" s="106"/>
      <c r="QRE23" s="106"/>
      <c r="QRF23" s="106"/>
      <c r="QRG23" s="106"/>
      <c r="QRH23" s="106"/>
      <c r="QRI23" s="106"/>
      <c r="QRJ23" s="106"/>
      <c r="QRK23" s="106"/>
      <c r="QRL23" s="106"/>
      <c r="QRM23" s="106"/>
      <c r="QRN23" s="106"/>
      <c r="QRO23" s="106"/>
      <c r="QRP23" s="106"/>
      <c r="QRQ23" s="106"/>
      <c r="QRR23" s="106"/>
      <c r="QRS23" s="106"/>
      <c r="QRT23" s="106"/>
      <c r="QRU23" s="106"/>
      <c r="QRV23" s="106"/>
      <c r="QRW23" s="106"/>
      <c r="QRX23" s="106"/>
      <c r="QRY23" s="106"/>
      <c r="QRZ23" s="106"/>
      <c r="QSA23" s="106"/>
      <c r="QSB23" s="106"/>
      <c r="QSC23" s="106"/>
      <c r="QSD23" s="106"/>
      <c r="QSE23" s="106"/>
      <c r="QSF23" s="106"/>
      <c r="QSG23" s="106"/>
      <c r="QSH23" s="106"/>
      <c r="QSI23" s="106"/>
      <c r="QSJ23" s="106"/>
      <c r="QSK23" s="106"/>
      <c r="QSL23" s="106"/>
      <c r="QSM23" s="106"/>
      <c r="QSN23" s="106"/>
      <c r="QSO23" s="106"/>
      <c r="QSP23" s="106"/>
      <c r="QSQ23" s="106"/>
      <c r="QSR23" s="106"/>
      <c r="QSS23" s="106"/>
      <c r="QST23" s="106"/>
      <c r="QSU23" s="106"/>
      <c r="QSV23" s="106"/>
      <c r="QSW23" s="106"/>
      <c r="QSX23" s="106"/>
      <c r="QSY23" s="106"/>
      <c r="QSZ23" s="106"/>
      <c r="QTA23" s="106"/>
      <c r="QTB23" s="106"/>
      <c r="QTC23" s="106"/>
      <c r="QTD23" s="106"/>
      <c r="QTE23" s="106"/>
      <c r="QTF23" s="106"/>
      <c r="QTG23" s="106"/>
      <c r="QTH23" s="106"/>
      <c r="QTI23" s="106"/>
      <c r="QTJ23" s="106"/>
      <c r="QTK23" s="106"/>
      <c r="QTL23" s="106"/>
      <c r="QTM23" s="106"/>
      <c r="QTN23" s="106"/>
      <c r="QTO23" s="106"/>
      <c r="QTP23" s="106"/>
      <c r="QTQ23" s="106"/>
      <c r="QTR23" s="106"/>
      <c r="QTS23" s="106"/>
      <c r="QTT23" s="106"/>
      <c r="QTU23" s="106"/>
      <c r="QTV23" s="106"/>
      <c r="QTW23" s="106"/>
      <c r="QTX23" s="106"/>
      <c r="QTY23" s="106"/>
      <c r="QTZ23" s="106"/>
      <c r="QUA23" s="106"/>
      <c r="QUB23" s="106"/>
      <c r="QUC23" s="106"/>
      <c r="QUD23" s="106"/>
      <c r="QUE23" s="106"/>
      <c r="QUF23" s="106"/>
      <c r="QUG23" s="106"/>
      <c r="QUH23" s="106"/>
      <c r="QUI23" s="106"/>
      <c r="QUJ23" s="106"/>
      <c r="QUK23" s="106"/>
      <c r="QUL23" s="106"/>
      <c r="QUM23" s="106"/>
      <c r="QUN23" s="106"/>
      <c r="QUO23" s="106"/>
      <c r="QUP23" s="106"/>
      <c r="QUQ23" s="106"/>
      <c r="QUR23" s="106"/>
      <c r="QUS23" s="106"/>
      <c r="QUT23" s="106"/>
      <c r="QUU23" s="106"/>
      <c r="QUV23" s="106"/>
      <c r="QUW23" s="106"/>
      <c r="QUX23" s="106"/>
      <c r="QUY23" s="106"/>
      <c r="QUZ23" s="106"/>
      <c r="QVA23" s="106"/>
      <c r="QVB23" s="106"/>
      <c r="QVC23" s="106"/>
      <c r="QVD23" s="106"/>
      <c r="QVE23" s="106"/>
      <c r="QVF23" s="106"/>
      <c r="QVG23" s="106"/>
      <c r="QVH23" s="106"/>
      <c r="QVI23" s="106"/>
      <c r="QVJ23" s="106"/>
      <c r="QVK23" s="106"/>
      <c r="QVL23" s="106"/>
      <c r="QVM23" s="106"/>
      <c r="QVN23" s="106"/>
      <c r="QVO23" s="106"/>
      <c r="QVP23" s="106"/>
      <c r="QVQ23" s="106"/>
      <c r="QVR23" s="106"/>
      <c r="QVS23" s="106"/>
      <c r="QVT23" s="106"/>
      <c r="QVU23" s="106"/>
      <c r="QVV23" s="106"/>
      <c r="QVW23" s="106"/>
      <c r="QVX23" s="106"/>
      <c r="QVY23" s="106"/>
      <c r="QVZ23" s="106"/>
      <c r="QWA23" s="106"/>
      <c r="QWB23" s="106"/>
      <c r="QWC23" s="106"/>
      <c r="QWD23" s="106"/>
      <c r="QWE23" s="106"/>
      <c r="QWF23" s="106"/>
      <c r="QWG23" s="106"/>
      <c r="QWH23" s="106"/>
      <c r="QWI23" s="106"/>
      <c r="QWJ23" s="106"/>
      <c r="QWK23" s="106"/>
      <c r="QWL23" s="106"/>
      <c r="QWM23" s="106"/>
      <c r="QWN23" s="106"/>
      <c r="QWO23" s="106"/>
      <c r="QWP23" s="106"/>
      <c r="QWQ23" s="106"/>
      <c r="QWR23" s="106"/>
      <c r="QWS23" s="106"/>
      <c r="QWT23" s="106"/>
      <c r="QWU23" s="106"/>
      <c r="QWV23" s="106"/>
      <c r="QWW23" s="106"/>
      <c r="QWX23" s="106"/>
      <c r="QWY23" s="106"/>
      <c r="QWZ23" s="106"/>
      <c r="QXA23" s="106"/>
      <c r="QXB23" s="106"/>
      <c r="QXC23" s="106"/>
      <c r="QXD23" s="106"/>
      <c r="QXE23" s="106"/>
      <c r="QXF23" s="106"/>
      <c r="QXG23" s="106"/>
      <c r="QXH23" s="106"/>
      <c r="QXI23" s="106"/>
      <c r="QXJ23" s="106"/>
      <c r="QXK23" s="106"/>
      <c r="QXL23" s="106"/>
      <c r="QXM23" s="106"/>
      <c r="QXN23" s="106"/>
      <c r="QXO23" s="106"/>
      <c r="QXP23" s="106"/>
      <c r="QXQ23" s="106"/>
      <c r="QXR23" s="106"/>
      <c r="QXS23" s="106"/>
      <c r="QXT23" s="106"/>
      <c r="QXU23" s="106"/>
      <c r="QXV23" s="106"/>
      <c r="QXW23" s="106"/>
      <c r="QXX23" s="106"/>
      <c r="QXY23" s="106"/>
      <c r="QXZ23" s="106"/>
      <c r="QYA23" s="106"/>
      <c r="QYB23" s="106"/>
      <c r="QYC23" s="106"/>
      <c r="QYD23" s="106"/>
      <c r="QYE23" s="106"/>
      <c r="QYF23" s="106"/>
      <c r="QYG23" s="106"/>
      <c r="QYH23" s="106"/>
      <c r="QYI23" s="106"/>
      <c r="QYJ23" s="106"/>
      <c r="QYK23" s="106"/>
      <c r="QYL23" s="106"/>
      <c r="QYM23" s="106"/>
      <c r="QYN23" s="106"/>
      <c r="QYO23" s="106"/>
      <c r="QYP23" s="106"/>
      <c r="QYQ23" s="106"/>
      <c r="QYR23" s="106"/>
      <c r="QYS23" s="106"/>
      <c r="QYT23" s="106"/>
      <c r="QYU23" s="106"/>
      <c r="QYV23" s="106"/>
      <c r="QYW23" s="106"/>
      <c r="QYX23" s="106"/>
      <c r="QYY23" s="106"/>
      <c r="QYZ23" s="106"/>
      <c r="QZA23" s="106"/>
      <c r="QZB23" s="106"/>
      <c r="QZC23" s="106"/>
      <c r="QZD23" s="106"/>
      <c r="QZE23" s="106"/>
      <c r="QZF23" s="106"/>
      <c r="QZG23" s="106"/>
      <c r="QZH23" s="106"/>
      <c r="QZI23" s="106"/>
      <c r="QZJ23" s="106"/>
      <c r="QZK23" s="106"/>
      <c r="QZL23" s="106"/>
      <c r="QZM23" s="106"/>
      <c r="QZN23" s="106"/>
      <c r="QZO23" s="106"/>
      <c r="QZP23" s="106"/>
      <c r="QZQ23" s="106"/>
      <c r="QZR23" s="106"/>
      <c r="QZS23" s="106"/>
      <c r="QZT23" s="106"/>
      <c r="QZU23" s="106"/>
      <c r="QZV23" s="106"/>
      <c r="QZW23" s="106"/>
      <c r="QZX23" s="106"/>
      <c r="QZY23" s="106"/>
      <c r="QZZ23" s="106"/>
      <c r="RAA23" s="106"/>
      <c r="RAB23" s="106"/>
      <c r="RAC23" s="106"/>
      <c r="RAD23" s="106"/>
      <c r="RAE23" s="106"/>
      <c r="RAF23" s="106"/>
      <c r="RAG23" s="106"/>
      <c r="RAH23" s="106"/>
      <c r="RAI23" s="106"/>
      <c r="RAJ23" s="106"/>
      <c r="RAK23" s="106"/>
      <c r="RAL23" s="106"/>
      <c r="RAM23" s="106"/>
      <c r="RAN23" s="106"/>
      <c r="RAO23" s="106"/>
      <c r="RAP23" s="106"/>
      <c r="RAQ23" s="106"/>
      <c r="RAR23" s="106"/>
      <c r="RAS23" s="106"/>
      <c r="RAT23" s="106"/>
      <c r="RAU23" s="106"/>
      <c r="RAV23" s="106"/>
      <c r="RAW23" s="106"/>
      <c r="RAX23" s="106"/>
      <c r="RAY23" s="106"/>
      <c r="RAZ23" s="106"/>
      <c r="RBA23" s="106"/>
      <c r="RBB23" s="106"/>
      <c r="RBC23" s="106"/>
      <c r="RBD23" s="106"/>
      <c r="RBE23" s="106"/>
      <c r="RBF23" s="106"/>
      <c r="RBG23" s="106"/>
      <c r="RBH23" s="106"/>
      <c r="RBI23" s="106"/>
      <c r="RBJ23" s="106"/>
      <c r="RBK23" s="106"/>
      <c r="RBL23" s="106"/>
      <c r="RBM23" s="106"/>
      <c r="RBN23" s="106"/>
      <c r="RBO23" s="106"/>
      <c r="RBP23" s="106"/>
      <c r="RBQ23" s="106"/>
      <c r="RBR23" s="106"/>
      <c r="RBS23" s="106"/>
      <c r="RBT23" s="106"/>
      <c r="RBU23" s="106"/>
      <c r="RBV23" s="106"/>
      <c r="RBW23" s="106"/>
      <c r="RBX23" s="106"/>
      <c r="RBY23" s="106"/>
      <c r="RBZ23" s="106"/>
      <c r="RCA23" s="106"/>
      <c r="RCB23" s="106"/>
      <c r="RCC23" s="106"/>
      <c r="RCD23" s="106"/>
      <c r="RCE23" s="106"/>
      <c r="RCF23" s="106"/>
      <c r="RCG23" s="106"/>
      <c r="RCH23" s="106"/>
      <c r="RCI23" s="106"/>
      <c r="RCJ23" s="106"/>
      <c r="RCK23" s="106"/>
      <c r="RCL23" s="106"/>
      <c r="RCM23" s="106"/>
      <c r="RCN23" s="106"/>
      <c r="RCO23" s="106"/>
      <c r="RCP23" s="106"/>
      <c r="RCQ23" s="106"/>
      <c r="RCR23" s="106"/>
      <c r="RCS23" s="106"/>
      <c r="RCT23" s="106"/>
      <c r="RCU23" s="106"/>
      <c r="RCV23" s="106"/>
      <c r="RCW23" s="106"/>
      <c r="RCX23" s="106"/>
      <c r="RCY23" s="106"/>
      <c r="RCZ23" s="106"/>
      <c r="RDA23" s="106"/>
      <c r="RDB23" s="106"/>
      <c r="RDC23" s="106"/>
      <c r="RDD23" s="106"/>
      <c r="RDE23" s="106"/>
      <c r="RDF23" s="106"/>
      <c r="RDG23" s="106"/>
      <c r="RDH23" s="106"/>
      <c r="RDI23" s="106"/>
      <c r="RDJ23" s="106"/>
      <c r="RDK23" s="106"/>
      <c r="RDL23" s="106"/>
      <c r="RDM23" s="106"/>
      <c r="RDN23" s="106"/>
      <c r="RDO23" s="106"/>
      <c r="RDP23" s="106"/>
      <c r="RDQ23" s="106"/>
      <c r="RDR23" s="106"/>
      <c r="RDS23" s="106"/>
      <c r="RDT23" s="106"/>
      <c r="RDU23" s="106"/>
      <c r="RDV23" s="106"/>
      <c r="RDW23" s="106"/>
      <c r="RDX23" s="106"/>
      <c r="RDY23" s="106"/>
      <c r="RDZ23" s="106"/>
      <c r="REA23" s="106"/>
      <c r="REB23" s="106"/>
      <c r="REC23" s="106"/>
      <c r="RED23" s="106"/>
      <c r="REE23" s="106"/>
      <c r="REF23" s="106"/>
      <c r="REG23" s="106"/>
      <c r="REH23" s="106"/>
      <c r="REI23" s="106"/>
      <c r="REJ23" s="106"/>
      <c r="REK23" s="106"/>
      <c r="REL23" s="106"/>
      <c r="REM23" s="106"/>
      <c r="REN23" s="106"/>
      <c r="REO23" s="106"/>
      <c r="REP23" s="106"/>
      <c r="REQ23" s="106"/>
      <c r="RER23" s="106"/>
      <c r="RES23" s="106"/>
      <c r="RET23" s="106"/>
      <c r="REU23" s="106"/>
      <c r="REV23" s="106"/>
      <c r="REW23" s="106"/>
      <c r="REX23" s="106"/>
      <c r="REY23" s="106"/>
      <c r="REZ23" s="106"/>
      <c r="RFA23" s="106"/>
      <c r="RFB23" s="106"/>
      <c r="RFC23" s="106"/>
      <c r="RFD23" s="106"/>
      <c r="RFE23" s="106"/>
      <c r="RFF23" s="106"/>
      <c r="RFG23" s="106"/>
      <c r="RFH23" s="106"/>
      <c r="RFI23" s="106"/>
      <c r="RFJ23" s="106"/>
      <c r="RFK23" s="106"/>
      <c r="RFL23" s="106"/>
      <c r="RFM23" s="106"/>
      <c r="RFN23" s="106"/>
      <c r="RFO23" s="106"/>
      <c r="RFP23" s="106"/>
      <c r="RFQ23" s="106"/>
      <c r="RFR23" s="106"/>
      <c r="RFS23" s="106"/>
      <c r="RFT23" s="106"/>
      <c r="RFU23" s="106"/>
      <c r="RFV23" s="106"/>
      <c r="RFW23" s="106"/>
      <c r="RFX23" s="106"/>
      <c r="RFY23" s="106"/>
      <c r="RFZ23" s="106"/>
      <c r="RGA23" s="106"/>
      <c r="RGB23" s="106"/>
      <c r="RGC23" s="106"/>
      <c r="RGD23" s="106"/>
      <c r="RGE23" s="106"/>
      <c r="RGF23" s="106"/>
      <c r="RGG23" s="106"/>
      <c r="RGH23" s="106"/>
      <c r="RGI23" s="106"/>
      <c r="RGJ23" s="106"/>
      <c r="RGK23" s="106"/>
      <c r="RGL23" s="106"/>
      <c r="RGM23" s="106"/>
      <c r="RGN23" s="106"/>
      <c r="RGO23" s="106"/>
      <c r="RGP23" s="106"/>
      <c r="RGQ23" s="106"/>
      <c r="RGR23" s="106"/>
      <c r="RGS23" s="106"/>
      <c r="RGT23" s="106"/>
      <c r="RGU23" s="106"/>
      <c r="RGV23" s="106"/>
      <c r="RGW23" s="106"/>
      <c r="RGX23" s="106"/>
      <c r="RGY23" s="106"/>
      <c r="RGZ23" s="106"/>
      <c r="RHA23" s="106"/>
      <c r="RHB23" s="106"/>
      <c r="RHC23" s="106"/>
      <c r="RHD23" s="106"/>
      <c r="RHE23" s="106"/>
      <c r="RHF23" s="106"/>
      <c r="RHG23" s="106"/>
      <c r="RHH23" s="106"/>
      <c r="RHI23" s="106"/>
      <c r="RHJ23" s="106"/>
      <c r="RHK23" s="106"/>
      <c r="RHL23" s="106"/>
      <c r="RHM23" s="106"/>
      <c r="RHN23" s="106"/>
      <c r="RHO23" s="106"/>
      <c r="RHP23" s="106"/>
      <c r="RHQ23" s="106"/>
      <c r="RHR23" s="106"/>
      <c r="RHS23" s="106"/>
      <c r="RHT23" s="106"/>
      <c r="RHU23" s="106"/>
      <c r="RHV23" s="106"/>
      <c r="RHW23" s="106"/>
      <c r="RHX23" s="106"/>
      <c r="RHY23" s="106"/>
      <c r="RHZ23" s="106"/>
      <c r="RIA23" s="106"/>
      <c r="RIB23" s="106"/>
      <c r="RIC23" s="106"/>
      <c r="RID23" s="106"/>
      <c r="RIE23" s="106"/>
      <c r="RIF23" s="106"/>
      <c r="RIG23" s="106"/>
      <c r="RIH23" s="106"/>
      <c r="RII23" s="106"/>
      <c r="RIJ23" s="106"/>
      <c r="RIK23" s="106"/>
      <c r="RIL23" s="106"/>
      <c r="RIM23" s="106"/>
      <c r="RIN23" s="106"/>
      <c r="RIO23" s="106"/>
      <c r="RIP23" s="106"/>
      <c r="RIQ23" s="106"/>
      <c r="RIR23" s="106"/>
      <c r="RIS23" s="106"/>
      <c r="RIT23" s="106"/>
      <c r="RIU23" s="106"/>
      <c r="RIV23" s="106"/>
      <c r="RIW23" s="106"/>
      <c r="RIX23" s="106"/>
      <c r="RIY23" s="106"/>
      <c r="RIZ23" s="106"/>
      <c r="RJA23" s="106"/>
      <c r="RJB23" s="106"/>
      <c r="RJC23" s="106"/>
      <c r="RJD23" s="106"/>
      <c r="RJE23" s="106"/>
      <c r="RJF23" s="106"/>
      <c r="RJG23" s="106"/>
      <c r="RJH23" s="106"/>
      <c r="RJI23" s="106"/>
      <c r="RJJ23" s="106"/>
      <c r="RJK23" s="106"/>
      <c r="RJL23" s="106"/>
      <c r="RJM23" s="106"/>
      <c r="RJN23" s="106"/>
      <c r="RJO23" s="106"/>
      <c r="RJP23" s="106"/>
      <c r="RJQ23" s="106"/>
      <c r="RJR23" s="106"/>
      <c r="RJS23" s="106"/>
      <c r="RJT23" s="106"/>
      <c r="RJU23" s="106"/>
      <c r="RJV23" s="106"/>
      <c r="RJW23" s="106"/>
      <c r="RJX23" s="106"/>
      <c r="RJY23" s="106"/>
      <c r="RJZ23" s="106"/>
      <c r="RKA23" s="106"/>
      <c r="RKB23" s="106"/>
      <c r="RKC23" s="106"/>
      <c r="RKD23" s="106"/>
      <c r="RKE23" s="106"/>
      <c r="RKF23" s="106"/>
      <c r="RKG23" s="106"/>
      <c r="RKH23" s="106"/>
      <c r="RKI23" s="106"/>
      <c r="RKJ23" s="106"/>
      <c r="RKK23" s="106"/>
      <c r="RKL23" s="106"/>
      <c r="RKM23" s="106"/>
      <c r="RKN23" s="106"/>
      <c r="RKO23" s="106"/>
      <c r="RKP23" s="106"/>
      <c r="RKQ23" s="106"/>
      <c r="RKR23" s="106"/>
      <c r="RKS23" s="106"/>
      <c r="RKT23" s="106"/>
      <c r="RKU23" s="106"/>
      <c r="RKV23" s="106"/>
      <c r="RKW23" s="106"/>
      <c r="RKX23" s="106"/>
      <c r="RKY23" s="106"/>
      <c r="RKZ23" s="106"/>
      <c r="RLA23" s="106"/>
      <c r="RLB23" s="106"/>
      <c r="RLC23" s="106"/>
      <c r="RLD23" s="106"/>
      <c r="RLE23" s="106"/>
      <c r="RLF23" s="106"/>
      <c r="RLG23" s="106"/>
      <c r="RLH23" s="106"/>
      <c r="RLI23" s="106"/>
      <c r="RLJ23" s="106"/>
      <c r="RLK23" s="106"/>
      <c r="RLL23" s="106"/>
      <c r="RLM23" s="106"/>
      <c r="RLN23" s="106"/>
      <c r="RLO23" s="106"/>
      <c r="RLP23" s="106"/>
      <c r="RLQ23" s="106"/>
      <c r="RLR23" s="106"/>
      <c r="RLS23" s="106"/>
      <c r="RLT23" s="106"/>
      <c r="RLU23" s="106"/>
      <c r="RLV23" s="106"/>
      <c r="RLW23" s="106"/>
      <c r="RLX23" s="106"/>
      <c r="RLY23" s="106"/>
      <c r="RLZ23" s="106"/>
      <c r="RMA23" s="106"/>
      <c r="RMB23" s="106"/>
      <c r="RMC23" s="106"/>
      <c r="RMD23" s="106"/>
      <c r="RME23" s="106"/>
      <c r="RMF23" s="106"/>
      <c r="RMG23" s="106"/>
      <c r="RMH23" s="106"/>
      <c r="RMI23" s="106"/>
      <c r="RMJ23" s="106"/>
      <c r="RMK23" s="106"/>
      <c r="RML23" s="106"/>
      <c r="RMM23" s="106"/>
      <c r="RMN23" s="106"/>
      <c r="RMO23" s="106"/>
      <c r="RMP23" s="106"/>
      <c r="RMQ23" s="106"/>
      <c r="RMR23" s="106"/>
      <c r="RMS23" s="106"/>
      <c r="RMT23" s="106"/>
      <c r="RMU23" s="106"/>
      <c r="RMV23" s="106"/>
      <c r="RMW23" s="106"/>
      <c r="RMX23" s="106"/>
      <c r="RMY23" s="106"/>
      <c r="RMZ23" s="106"/>
      <c r="RNA23" s="106"/>
      <c r="RNB23" s="106"/>
      <c r="RNC23" s="106"/>
      <c r="RND23" s="106"/>
      <c r="RNE23" s="106"/>
      <c r="RNF23" s="106"/>
      <c r="RNG23" s="106"/>
      <c r="RNH23" s="106"/>
      <c r="RNI23" s="106"/>
      <c r="RNJ23" s="106"/>
      <c r="RNK23" s="106"/>
      <c r="RNL23" s="106"/>
      <c r="RNM23" s="106"/>
      <c r="RNN23" s="106"/>
      <c r="RNO23" s="106"/>
      <c r="RNP23" s="106"/>
      <c r="RNQ23" s="106"/>
      <c r="RNR23" s="106"/>
      <c r="RNS23" s="106"/>
      <c r="RNT23" s="106"/>
      <c r="RNU23" s="106"/>
      <c r="RNV23" s="106"/>
      <c r="RNW23" s="106"/>
      <c r="RNX23" s="106"/>
      <c r="RNY23" s="106"/>
      <c r="RNZ23" s="106"/>
      <c r="ROA23" s="106"/>
      <c r="ROB23" s="106"/>
      <c r="ROC23" s="106"/>
      <c r="ROD23" s="106"/>
      <c r="ROE23" s="106"/>
      <c r="ROF23" s="106"/>
      <c r="ROG23" s="106"/>
      <c r="ROH23" s="106"/>
      <c r="ROI23" s="106"/>
      <c r="ROJ23" s="106"/>
      <c r="ROK23" s="106"/>
      <c r="ROL23" s="106"/>
      <c r="ROM23" s="106"/>
      <c r="RON23" s="106"/>
      <c r="ROO23" s="106"/>
      <c r="ROP23" s="106"/>
      <c r="ROQ23" s="106"/>
      <c r="ROR23" s="106"/>
      <c r="ROS23" s="106"/>
      <c r="ROT23" s="106"/>
      <c r="ROU23" s="106"/>
      <c r="ROV23" s="106"/>
      <c r="ROW23" s="106"/>
      <c r="ROX23" s="106"/>
      <c r="ROY23" s="106"/>
      <c r="ROZ23" s="106"/>
      <c r="RPA23" s="106"/>
      <c r="RPB23" s="106"/>
      <c r="RPC23" s="106"/>
      <c r="RPD23" s="106"/>
      <c r="RPE23" s="106"/>
      <c r="RPF23" s="106"/>
      <c r="RPG23" s="106"/>
      <c r="RPH23" s="106"/>
      <c r="RPI23" s="106"/>
      <c r="RPJ23" s="106"/>
      <c r="RPK23" s="106"/>
      <c r="RPL23" s="106"/>
      <c r="RPM23" s="106"/>
      <c r="RPN23" s="106"/>
      <c r="RPO23" s="106"/>
      <c r="RPP23" s="106"/>
      <c r="RPQ23" s="106"/>
      <c r="RPR23" s="106"/>
      <c r="RPS23" s="106"/>
      <c r="RPT23" s="106"/>
      <c r="RPU23" s="106"/>
      <c r="RPV23" s="106"/>
      <c r="RPW23" s="106"/>
      <c r="RPX23" s="106"/>
      <c r="RPY23" s="106"/>
      <c r="RPZ23" s="106"/>
      <c r="RQA23" s="106"/>
      <c r="RQB23" s="106"/>
      <c r="RQC23" s="106"/>
      <c r="RQD23" s="106"/>
      <c r="RQE23" s="106"/>
      <c r="RQF23" s="106"/>
      <c r="RQG23" s="106"/>
      <c r="RQH23" s="106"/>
      <c r="RQI23" s="106"/>
      <c r="RQJ23" s="106"/>
      <c r="RQK23" s="106"/>
      <c r="RQL23" s="106"/>
      <c r="RQM23" s="106"/>
      <c r="RQN23" s="106"/>
      <c r="RQO23" s="106"/>
      <c r="RQP23" s="106"/>
      <c r="RQQ23" s="106"/>
      <c r="RQR23" s="106"/>
      <c r="RQS23" s="106"/>
      <c r="RQT23" s="106"/>
      <c r="RQU23" s="106"/>
      <c r="RQV23" s="106"/>
      <c r="RQW23" s="106"/>
      <c r="RQX23" s="106"/>
      <c r="RQY23" s="106"/>
      <c r="RQZ23" s="106"/>
      <c r="RRA23" s="106"/>
      <c r="RRB23" s="106"/>
      <c r="RRC23" s="106"/>
      <c r="RRD23" s="106"/>
      <c r="RRE23" s="106"/>
      <c r="RRF23" s="106"/>
      <c r="RRG23" s="106"/>
      <c r="RRH23" s="106"/>
      <c r="RRI23" s="106"/>
      <c r="RRJ23" s="106"/>
      <c r="RRK23" s="106"/>
      <c r="RRL23" s="106"/>
      <c r="RRM23" s="106"/>
      <c r="RRN23" s="106"/>
      <c r="RRO23" s="106"/>
      <c r="RRP23" s="106"/>
      <c r="RRQ23" s="106"/>
      <c r="RRR23" s="106"/>
      <c r="RRS23" s="106"/>
      <c r="RRT23" s="106"/>
      <c r="RRU23" s="106"/>
      <c r="RRV23" s="106"/>
      <c r="RRW23" s="106"/>
      <c r="RRX23" s="106"/>
      <c r="RRY23" s="106"/>
      <c r="RRZ23" s="106"/>
      <c r="RSA23" s="106"/>
      <c r="RSB23" s="106"/>
      <c r="RSC23" s="106"/>
      <c r="RSD23" s="106"/>
      <c r="RSE23" s="106"/>
      <c r="RSF23" s="106"/>
      <c r="RSG23" s="106"/>
      <c r="RSH23" s="106"/>
      <c r="RSI23" s="106"/>
      <c r="RSJ23" s="106"/>
      <c r="RSK23" s="106"/>
      <c r="RSL23" s="106"/>
      <c r="RSM23" s="106"/>
      <c r="RSN23" s="106"/>
      <c r="RSO23" s="106"/>
      <c r="RSP23" s="106"/>
      <c r="RSQ23" s="106"/>
      <c r="RSR23" s="106"/>
      <c r="RSS23" s="106"/>
      <c r="RST23" s="106"/>
      <c r="RSU23" s="106"/>
      <c r="RSV23" s="106"/>
      <c r="RSW23" s="106"/>
      <c r="RSX23" s="106"/>
      <c r="RSY23" s="106"/>
      <c r="RSZ23" s="106"/>
      <c r="RTA23" s="106"/>
      <c r="RTB23" s="106"/>
      <c r="RTC23" s="106"/>
      <c r="RTD23" s="106"/>
      <c r="RTE23" s="106"/>
      <c r="RTF23" s="106"/>
      <c r="RTG23" s="106"/>
      <c r="RTH23" s="106"/>
      <c r="RTI23" s="106"/>
      <c r="RTJ23" s="106"/>
      <c r="RTK23" s="106"/>
      <c r="RTL23" s="106"/>
      <c r="RTM23" s="106"/>
      <c r="RTN23" s="106"/>
      <c r="RTO23" s="106"/>
      <c r="RTP23" s="106"/>
      <c r="RTQ23" s="106"/>
      <c r="RTR23" s="106"/>
      <c r="RTS23" s="106"/>
      <c r="RTT23" s="106"/>
      <c r="RTU23" s="106"/>
      <c r="RTV23" s="106"/>
      <c r="RTW23" s="106"/>
      <c r="RTX23" s="106"/>
      <c r="RTY23" s="106"/>
      <c r="RTZ23" s="106"/>
      <c r="RUA23" s="106"/>
      <c r="RUB23" s="106"/>
      <c r="RUC23" s="106"/>
      <c r="RUD23" s="106"/>
      <c r="RUE23" s="106"/>
      <c r="RUF23" s="106"/>
      <c r="RUG23" s="106"/>
      <c r="RUH23" s="106"/>
      <c r="RUI23" s="106"/>
      <c r="RUJ23" s="106"/>
      <c r="RUK23" s="106"/>
      <c r="RUL23" s="106"/>
      <c r="RUM23" s="106"/>
      <c r="RUN23" s="106"/>
      <c r="RUO23" s="106"/>
      <c r="RUP23" s="106"/>
      <c r="RUQ23" s="106"/>
      <c r="RUR23" s="106"/>
      <c r="RUS23" s="106"/>
      <c r="RUT23" s="106"/>
      <c r="RUU23" s="106"/>
      <c r="RUV23" s="106"/>
      <c r="RUW23" s="106"/>
      <c r="RUX23" s="106"/>
      <c r="RUY23" s="106"/>
      <c r="RUZ23" s="106"/>
      <c r="RVA23" s="106"/>
      <c r="RVB23" s="106"/>
      <c r="RVC23" s="106"/>
      <c r="RVD23" s="106"/>
      <c r="RVE23" s="106"/>
      <c r="RVF23" s="106"/>
      <c r="RVG23" s="106"/>
      <c r="RVH23" s="106"/>
      <c r="RVI23" s="106"/>
      <c r="RVJ23" s="106"/>
      <c r="RVK23" s="106"/>
      <c r="RVL23" s="106"/>
      <c r="RVM23" s="106"/>
      <c r="RVN23" s="106"/>
      <c r="RVO23" s="106"/>
      <c r="RVP23" s="106"/>
      <c r="RVQ23" s="106"/>
      <c r="RVR23" s="106"/>
      <c r="RVS23" s="106"/>
      <c r="RVT23" s="106"/>
      <c r="RVU23" s="106"/>
      <c r="RVV23" s="106"/>
      <c r="RVW23" s="106"/>
      <c r="RVX23" s="106"/>
      <c r="RVY23" s="106"/>
      <c r="RVZ23" s="106"/>
      <c r="RWA23" s="106"/>
      <c r="RWB23" s="106"/>
      <c r="RWC23" s="106"/>
      <c r="RWD23" s="106"/>
      <c r="RWE23" s="106"/>
      <c r="RWF23" s="106"/>
      <c r="RWG23" s="106"/>
      <c r="RWH23" s="106"/>
      <c r="RWI23" s="106"/>
      <c r="RWJ23" s="106"/>
      <c r="RWK23" s="106"/>
      <c r="RWL23" s="106"/>
      <c r="RWM23" s="106"/>
      <c r="RWN23" s="106"/>
      <c r="RWO23" s="106"/>
      <c r="RWP23" s="106"/>
      <c r="RWQ23" s="106"/>
      <c r="RWR23" s="106"/>
      <c r="RWS23" s="106"/>
      <c r="RWT23" s="106"/>
      <c r="RWU23" s="106"/>
      <c r="RWV23" s="106"/>
      <c r="RWW23" s="106"/>
      <c r="RWX23" s="106"/>
      <c r="RWY23" s="106"/>
      <c r="RWZ23" s="106"/>
      <c r="RXA23" s="106"/>
      <c r="RXB23" s="106"/>
      <c r="RXC23" s="106"/>
      <c r="RXD23" s="106"/>
      <c r="RXE23" s="106"/>
      <c r="RXF23" s="106"/>
      <c r="RXG23" s="106"/>
      <c r="RXH23" s="106"/>
      <c r="RXI23" s="106"/>
      <c r="RXJ23" s="106"/>
      <c r="RXK23" s="106"/>
      <c r="RXL23" s="106"/>
      <c r="RXM23" s="106"/>
      <c r="RXN23" s="106"/>
      <c r="RXO23" s="106"/>
      <c r="RXP23" s="106"/>
      <c r="RXQ23" s="106"/>
      <c r="RXR23" s="106"/>
      <c r="RXS23" s="106"/>
      <c r="RXT23" s="106"/>
      <c r="RXU23" s="106"/>
      <c r="RXV23" s="106"/>
      <c r="RXW23" s="106"/>
      <c r="RXX23" s="106"/>
      <c r="RXY23" s="106"/>
      <c r="RXZ23" s="106"/>
      <c r="RYA23" s="106"/>
      <c r="RYB23" s="106"/>
      <c r="RYC23" s="106"/>
      <c r="RYD23" s="106"/>
      <c r="RYE23" s="106"/>
      <c r="RYF23" s="106"/>
      <c r="RYG23" s="106"/>
      <c r="RYH23" s="106"/>
      <c r="RYI23" s="106"/>
      <c r="RYJ23" s="106"/>
      <c r="RYK23" s="106"/>
      <c r="RYL23" s="106"/>
      <c r="RYM23" s="106"/>
      <c r="RYN23" s="106"/>
      <c r="RYO23" s="106"/>
      <c r="RYP23" s="106"/>
      <c r="RYQ23" s="106"/>
      <c r="RYR23" s="106"/>
      <c r="RYS23" s="106"/>
      <c r="RYT23" s="106"/>
      <c r="RYU23" s="106"/>
      <c r="RYV23" s="106"/>
      <c r="RYW23" s="106"/>
      <c r="RYX23" s="106"/>
      <c r="RYY23" s="106"/>
      <c r="RYZ23" s="106"/>
      <c r="RZA23" s="106"/>
      <c r="RZB23" s="106"/>
      <c r="RZC23" s="106"/>
      <c r="RZD23" s="106"/>
      <c r="RZE23" s="106"/>
      <c r="RZF23" s="106"/>
      <c r="RZG23" s="106"/>
      <c r="RZH23" s="106"/>
      <c r="RZI23" s="106"/>
      <c r="RZJ23" s="106"/>
      <c r="RZK23" s="106"/>
      <c r="RZL23" s="106"/>
      <c r="RZM23" s="106"/>
      <c r="RZN23" s="106"/>
      <c r="RZO23" s="106"/>
      <c r="RZP23" s="106"/>
      <c r="RZQ23" s="106"/>
      <c r="RZR23" s="106"/>
      <c r="RZS23" s="106"/>
      <c r="RZT23" s="106"/>
      <c r="RZU23" s="106"/>
      <c r="RZV23" s="106"/>
      <c r="RZW23" s="106"/>
      <c r="RZX23" s="106"/>
      <c r="RZY23" s="106"/>
      <c r="RZZ23" s="106"/>
      <c r="SAA23" s="106"/>
      <c r="SAB23" s="106"/>
      <c r="SAC23" s="106"/>
      <c r="SAD23" s="106"/>
      <c r="SAE23" s="106"/>
      <c r="SAF23" s="106"/>
      <c r="SAG23" s="106"/>
      <c r="SAH23" s="106"/>
      <c r="SAI23" s="106"/>
      <c r="SAJ23" s="106"/>
      <c r="SAK23" s="106"/>
      <c r="SAL23" s="106"/>
      <c r="SAM23" s="106"/>
      <c r="SAN23" s="106"/>
      <c r="SAO23" s="106"/>
      <c r="SAP23" s="106"/>
      <c r="SAQ23" s="106"/>
      <c r="SAR23" s="106"/>
      <c r="SAS23" s="106"/>
      <c r="SAT23" s="106"/>
      <c r="SAU23" s="106"/>
      <c r="SAV23" s="106"/>
      <c r="SAW23" s="106"/>
      <c r="SAX23" s="106"/>
      <c r="SAY23" s="106"/>
      <c r="SAZ23" s="106"/>
      <c r="SBA23" s="106"/>
      <c r="SBB23" s="106"/>
      <c r="SBC23" s="106"/>
      <c r="SBD23" s="106"/>
      <c r="SBE23" s="106"/>
      <c r="SBF23" s="106"/>
      <c r="SBG23" s="106"/>
      <c r="SBH23" s="106"/>
      <c r="SBI23" s="106"/>
      <c r="SBJ23" s="106"/>
      <c r="SBK23" s="106"/>
      <c r="SBL23" s="106"/>
      <c r="SBM23" s="106"/>
      <c r="SBN23" s="106"/>
      <c r="SBO23" s="106"/>
      <c r="SBP23" s="106"/>
      <c r="SBQ23" s="106"/>
      <c r="SBR23" s="106"/>
      <c r="SBS23" s="106"/>
      <c r="SBT23" s="106"/>
      <c r="SBU23" s="106"/>
      <c r="SBV23" s="106"/>
      <c r="SBW23" s="106"/>
      <c r="SBX23" s="106"/>
      <c r="SBY23" s="106"/>
      <c r="SBZ23" s="106"/>
      <c r="SCA23" s="106"/>
      <c r="SCB23" s="106"/>
      <c r="SCC23" s="106"/>
      <c r="SCD23" s="106"/>
      <c r="SCE23" s="106"/>
      <c r="SCF23" s="106"/>
      <c r="SCG23" s="106"/>
      <c r="SCH23" s="106"/>
      <c r="SCI23" s="106"/>
      <c r="SCJ23" s="106"/>
      <c r="SCK23" s="106"/>
      <c r="SCL23" s="106"/>
      <c r="SCM23" s="106"/>
      <c r="SCN23" s="106"/>
      <c r="SCO23" s="106"/>
      <c r="SCP23" s="106"/>
      <c r="SCQ23" s="106"/>
      <c r="SCR23" s="106"/>
      <c r="SCS23" s="106"/>
      <c r="SCT23" s="106"/>
      <c r="SCU23" s="106"/>
      <c r="SCV23" s="106"/>
      <c r="SCW23" s="106"/>
      <c r="SCX23" s="106"/>
      <c r="SCY23" s="106"/>
      <c r="SCZ23" s="106"/>
      <c r="SDA23" s="106"/>
      <c r="SDB23" s="106"/>
      <c r="SDC23" s="106"/>
      <c r="SDD23" s="106"/>
      <c r="SDE23" s="106"/>
      <c r="SDF23" s="106"/>
      <c r="SDG23" s="106"/>
      <c r="SDH23" s="106"/>
      <c r="SDI23" s="106"/>
      <c r="SDJ23" s="106"/>
      <c r="SDK23" s="106"/>
      <c r="SDL23" s="106"/>
      <c r="SDM23" s="106"/>
      <c r="SDN23" s="106"/>
      <c r="SDO23" s="106"/>
      <c r="SDP23" s="106"/>
      <c r="SDQ23" s="106"/>
      <c r="SDR23" s="106"/>
      <c r="SDS23" s="106"/>
      <c r="SDT23" s="106"/>
      <c r="SDU23" s="106"/>
      <c r="SDV23" s="106"/>
      <c r="SDW23" s="106"/>
      <c r="SDX23" s="106"/>
      <c r="SDY23" s="106"/>
      <c r="SDZ23" s="106"/>
      <c r="SEA23" s="106"/>
      <c r="SEB23" s="106"/>
      <c r="SEC23" s="106"/>
      <c r="SED23" s="106"/>
      <c r="SEE23" s="106"/>
      <c r="SEF23" s="106"/>
      <c r="SEG23" s="106"/>
      <c r="SEH23" s="106"/>
      <c r="SEI23" s="106"/>
      <c r="SEJ23" s="106"/>
      <c r="SEK23" s="106"/>
      <c r="SEL23" s="106"/>
      <c r="SEM23" s="106"/>
      <c r="SEN23" s="106"/>
      <c r="SEO23" s="106"/>
      <c r="SEP23" s="106"/>
      <c r="SEQ23" s="106"/>
      <c r="SER23" s="106"/>
      <c r="SES23" s="106"/>
      <c r="SET23" s="106"/>
      <c r="SEU23" s="106"/>
      <c r="SEV23" s="106"/>
      <c r="SEW23" s="106"/>
      <c r="SEX23" s="106"/>
      <c r="SEY23" s="106"/>
      <c r="SEZ23" s="106"/>
      <c r="SFA23" s="106"/>
      <c r="SFB23" s="106"/>
      <c r="SFC23" s="106"/>
      <c r="SFD23" s="106"/>
      <c r="SFE23" s="106"/>
      <c r="SFF23" s="106"/>
      <c r="SFG23" s="106"/>
      <c r="SFH23" s="106"/>
      <c r="SFI23" s="106"/>
      <c r="SFJ23" s="106"/>
      <c r="SFK23" s="106"/>
      <c r="SFL23" s="106"/>
      <c r="SFM23" s="106"/>
      <c r="SFN23" s="106"/>
      <c r="SFO23" s="106"/>
      <c r="SFP23" s="106"/>
      <c r="SFQ23" s="106"/>
      <c r="SFR23" s="106"/>
      <c r="SFS23" s="106"/>
      <c r="SFT23" s="106"/>
      <c r="SFU23" s="106"/>
      <c r="SFV23" s="106"/>
      <c r="SFW23" s="106"/>
      <c r="SFX23" s="106"/>
      <c r="SFY23" s="106"/>
      <c r="SFZ23" s="106"/>
      <c r="SGA23" s="106"/>
      <c r="SGB23" s="106"/>
      <c r="SGC23" s="106"/>
      <c r="SGD23" s="106"/>
      <c r="SGE23" s="106"/>
      <c r="SGF23" s="106"/>
      <c r="SGG23" s="106"/>
      <c r="SGH23" s="106"/>
      <c r="SGI23" s="106"/>
      <c r="SGJ23" s="106"/>
      <c r="SGK23" s="106"/>
      <c r="SGL23" s="106"/>
      <c r="SGM23" s="106"/>
      <c r="SGN23" s="106"/>
      <c r="SGO23" s="106"/>
      <c r="SGP23" s="106"/>
      <c r="SGQ23" s="106"/>
      <c r="SGR23" s="106"/>
      <c r="SGS23" s="106"/>
      <c r="SGT23" s="106"/>
      <c r="SGU23" s="106"/>
      <c r="SGV23" s="106"/>
      <c r="SGW23" s="106"/>
      <c r="SGX23" s="106"/>
      <c r="SGY23" s="106"/>
      <c r="SGZ23" s="106"/>
      <c r="SHA23" s="106"/>
      <c r="SHB23" s="106"/>
      <c r="SHC23" s="106"/>
      <c r="SHD23" s="106"/>
      <c r="SHE23" s="106"/>
      <c r="SHF23" s="106"/>
      <c r="SHG23" s="106"/>
      <c r="SHH23" s="106"/>
      <c r="SHI23" s="106"/>
      <c r="SHJ23" s="106"/>
      <c r="SHK23" s="106"/>
      <c r="SHL23" s="106"/>
      <c r="SHM23" s="106"/>
      <c r="SHN23" s="106"/>
      <c r="SHO23" s="106"/>
      <c r="SHP23" s="106"/>
      <c r="SHQ23" s="106"/>
      <c r="SHR23" s="106"/>
      <c r="SHS23" s="106"/>
      <c r="SHT23" s="106"/>
      <c r="SHU23" s="106"/>
      <c r="SHV23" s="106"/>
      <c r="SHW23" s="106"/>
      <c r="SHX23" s="106"/>
      <c r="SHY23" s="106"/>
      <c r="SHZ23" s="106"/>
      <c r="SIA23" s="106"/>
      <c r="SIB23" s="106"/>
      <c r="SIC23" s="106"/>
      <c r="SID23" s="106"/>
      <c r="SIE23" s="106"/>
      <c r="SIF23" s="106"/>
      <c r="SIG23" s="106"/>
      <c r="SIH23" s="106"/>
      <c r="SII23" s="106"/>
      <c r="SIJ23" s="106"/>
      <c r="SIK23" s="106"/>
      <c r="SIL23" s="106"/>
      <c r="SIM23" s="106"/>
      <c r="SIN23" s="106"/>
      <c r="SIO23" s="106"/>
      <c r="SIP23" s="106"/>
      <c r="SIQ23" s="106"/>
      <c r="SIR23" s="106"/>
      <c r="SIS23" s="106"/>
      <c r="SIT23" s="106"/>
      <c r="SIU23" s="106"/>
      <c r="SIV23" s="106"/>
      <c r="SIW23" s="106"/>
      <c r="SIX23" s="106"/>
      <c r="SIY23" s="106"/>
      <c r="SIZ23" s="106"/>
      <c r="SJA23" s="106"/>
      <c r="SJB23" s="106"/>
      <c r="SJC23" s="106"/>
      <c r="SJD23" s="106"/>
      <c r="SJE23" s="106"/>
      <c r="SJF23" s="106"/>
      <c r="SJG23" s="106"/>
      <c r="SJH23" s="106"/>
      <c r="SJI23" s="106"/>
      <c r="SJJ23" s="106"/>
      <c r="SJK23" s="106"/>
      <c r="SJL23" s="106"/>
      <c r="SJM23" s="106"/>
      <c r="SJN23" s="106"/>
      <c r="SJO23" s="106"/>
      <c r="SJP23" s="106"/>
      <c r="SJQ23" s="106"/>
      <c r="SJR23" s="106"/>
      <c r="SJS23" s="106"/>
      <c r="SJT23" s="106"/>
      <c r="SJU23" s="106"/>
      <c r="SJV23" s="106"/>
      <c r="SJW23" s="106"/>
      <c r="SJX23" s="106"/>
      <c r="SJY23" s="106"/>
      <c r="SJZ23" s="106"/>
      <c r="SKA23" s="106"/>
      <c r="SKB23" s="106"/>
      <c r="SKC23" s="106"/>
      <c r="SKD23" s="106"/>
      <c r="SKE23" s="106"/>
      <c r="SKF23" s="106"/>
      <c r="SKG23" s="106"/>
      <c r="SKH23" s="106"/>
      <c r="SKI23" s="106"/>
      <c r="SKJ23" s="106"/>
      <c r="SKK23" s="106"/>
      <c r="SKL23" s="106"/>
      <c r="SKM23" s="106"/>
      <c r="SKN23" s="106"/>
      <c r="SKO23" s="106"/>
      <c r="SKP23" s="106"/>
      <c r="SKQ23" s="106"/>
      <c r="SKR23" s="106"/>
      <c r="SKS23" s="106"/>
      <c r="SKT23" s="106"/>
      <c r="SKU23" s="106"/>
      <c r="SKV23" s="106"/>
      <c r="SKW23" s="106"/>
      <c r="SKX23" s="106"/>
      <c r="SKY23" s="106"/>
      <c r="SKZ23" s="106"/>
      <c r="SLA23" s="106"/>
      <c r="SLB23" s="106"/>
      <c r="SLC23" s="106"/>
      <c r="SLD23" s="106"/>
      <c r="SLE23" s="106"/>
      <c r="SLF23" s="106"/>
      <c r="SLG23" s="106"/>
      <c r="SLH23" s="106"/>
      <c r="SLI23" s="106"/>
      <c r="SLJ23" s="106"/>
      <c r="SLK23" s="106"/>
      <c r="SLL23" s="106"/>
      <c r="SLM23" s="106"/>
      <c r="SLN23" s="106"/>
      <c r="SLO23" s="106"/>
      <c r="SLP23" s="106"/>
      <c r="SLQ23" s="106"/>
      <c r="SLR23" s="106"/>
      <c r="SLS23" s="106"/>
      <c r="SLT23" s="106"/>
      <c r="SLU23" s="106"/>
      <c r="SLV23" s="106"/>
      <c r="SLW23" s="106"/>
      <c r="SLX23" s="106"/>
      <c r="SLY23" s="106"/>
      <c r="SLZ23" s="106"/>
      <c r="SMA23" s="106"/>
      <c r="SMB23" s="106"/>
      <c r="SMC23" s="106"/>
      <c r="SMD23" s="106"/>
      <c r="SME23" s="106"/>
      <c r="SMF23" s="106"/>
      <c r="SMG23" s="106"/>
      <c r="SMH23" s="106"/>
      <c r="SMI23" s="106"/>
      <c r="SMJ23" s="106"/>
      <c r="SMK23" s="106"/>
      <c r="SML23" s="106"/>
      <c r="SMM23" s="106"/>
      <c r="SMN23" s="106"/>
      <c r="SMO23" s="106"/>
      <c r="SMP23" s="106"/>
      <c r="SMQ23" s="106"/>
      <c r="SMR23" s="106"/>
      <c r="SMS23" s="106"/>
      <c r="SMT23" s="106"/>
      <c r="SMU23" s="106"/>
      <c r="SMV23" s="106"/>
      <c r="SMW23" s="106"/>
      <c r="SMX23" s="106"/>
      <c r="SMY23" s="106"/>
      <c r="SMZ23" s="106"/>
      <c r="SNA23" s="106"/>
      <c r="SNB23" s="106"/>
      <c r="SNC23" s="106"/>
      <c r="SND23" s="106"/>
      <c r="SNE23" s="106"/>
      <c r="SNF23" s="106"/>
      <c r="SNG23" s="106"/>
      <c r="SNH23" s="106"/>
      <c r="SNI23" s="106"/>
      <c r="SNJ23" s="106"/>
      <c r="SNK23" s="106"/>
      <c r="SNL23" s="106"/>
      <c r="SNM23" s="106"/>
      <c r="SNN23" s="106"/>
      <c r="SNO23" s="106"/>
      <c r="SNP23" s="106"/>
      <c r="SNQ23" s="106"/>
      <c r="SNR23" s="106"/>
      <c r="SNS23" s="106"/>
      <c r="SNT23" s="106"/>
      <c r="SNU23" s="106"/>
      <c r="SNV23" s="106"/>
      <c r="SNW23" s="106"/>
      <c r="SNX23" s="106"/>
      <c r="SNY23" s="106"/>
      <c r="SNZ23" s="106"/>
      <c r="SOA23" s="106"/>
      <c r="SOB23" s="106"/>
      <c r="SOC23" s="106"/>
      <c r="SOD23" s="106"/>
      <c r="SOE23" s="106"/>
      <c r="SOF23" s="106"/>
      <c r="SOG23" s="106"/>
      <c r="SOH23" s="106"/>
      <c r="SOI23" s="106"/>
      <c r="SOJ23" s="106"/>
      <c r="SOK23" s="106"/>
      <c r="SOL23" s="106"/>
      <c r="SOM23" s="106"/>
      <c r="SON23" s="106"/>
      <c r="SOO23" s="106"/>
      <c r="SOP23" s="106"/>
      <c r="SOQ23" s="106"/>
      <c r="SOR23" s="106"/>
      <c r="SOS23" s="106"/>
      <c r="SOT23" s="106"/>
      <c r="SOU23" s="106"/>
      <c r="SOV23" s="106"/>
      <c r="SOW23" s="106"/>
      <c r="SOX23" s="106"/>
      <c r="SOY23" s="106"/>
      <c r="SOZ23" s="106"/>
      <c r="SPA23" s="106"/>
      <c r="SPB23" s="106"/>
      <c r="SPC23" s="106"/>
      <c r="SPD23" s="106"/>
      <c r="SPE23" s="106"/>
      <c r="SPF23" s="106"/>
      <c r="SPG23" s="106"/>
      <c r="SPH23" s="106"/>
      <c r="SPI23" s="106"/>
      <c r="SPJ23" s="106"/>
      <c r="SPK23" s="106"/>
      <c r="SPL23" s="106"/>
      <c r="SPM23" s="106"/>
      <c r="SPN23" s="106"/>
      <c r="SPO23" s="106"/>
      <c r="SPP23" s="106"/>
      <c r="SPQ23" s="106"/>
      <c r="SPR23" s="106"/>
      <c r="SPS23" s="106"/>
      <c r="SPT23" s="106"/>
      <c r="SPU23" s="106"/>
      <c r="SPV23" s="106"/>
      <c r="SPW23" s="106"/>
      <c r="SPX23" s="106"/>
      <c r="SPY23" s="106"/>
      <c r="SPZ23" s="106"/>
      <c r="SQA23" s="106"/>
      <c r="SQB23" s="106"/>
      <c r="SQC23" s="106"/>
      <c r="SQD23" s="106"/>
      <c r="SQE23" s="106"/>
      <c r="SQF23" s="106"/>
      <c r="SQG23" s="106"/>
      <c r="SQH23" s="106"/>
      <c r="SQI23" s="106"/>
      <c r="SQJ23" s="106"/>
      <c r="SQK23" s="106"/>
      <c r="SQL23" s="106"/>
      <c r="SQM23" s="106"/>
      <c r="SQN23" s="106"/>
      <c r="SQO23" s="106"/>
      <c r="SQP23" s="106"/>
      <c r="SQQ23" s="106"/>
      <c r="SQR23" s="106"/>
      <c r="SQS23" s="106"/>
      <c r="SQT23" s="106"/>
      <c r="SQU23" s="106"/>
      <c r="SQV23" s="106"/>
      <c r="SQW23" s="106"/>
      <c r="SQX23" s="106"/>
      <c r="SQY23" s="106"/>
      <c r="SQZ23" s="106"/>
      <c r="SRA23" s="106"/>
      <c r="SRB23" s="106"/>
      <c r="SRC23" s="106"/>
      <c r="SRD23" s="106"/>
      <c r="SRE23" s="106"/>
      <c r="SRF23" s="106"/>
      <c r="SRG23" s="106"/>
      <c r="SRH23" s="106"/>
      <c r="SRI23" s="106"/>
      <c r="SRJ23" s="106"/>
      <c r="SRK23" s="106"/>
      <c r="SRL23" s="106"/>
      <c r="SRM23" s="106"/>
      <c r="SRN23" s="106"/>
      <c r="SRO23" s="106"/>
      <c r="SRP23" s="106"/>
      <c r="SRQ23" s="106"/>
      <c r="SRR23" s="106"/>
      <c r="SRS23" s="106"/>
      <c r="SRT23" s="106"/>
      <c r="SRU23" s="106"/>
      <c r="SRV23" s="106"/>
      <c r="SRW23" s="106"/>
      <c r="SRX23" s="106"/>
      <c r="SRY23" s="106"/>
      <c r="SRZ23" s="106"/>
      <c r="SSA23" s="106"/>
      <c r="SSB23" s="106"/>
      <c r="SSC23" s="106"/>
      <c r="SSD23" s="106"/>
      <c r="SSE23" s="106"/>
      <c r="SSF23" s="106"/>
      <c r="SSG23" s="106"/>
      <c r="SSH23" s="106"/>
      <c r="SSI23" s="106"/>
      <c r="SSJ23" s="106"/>
      <c r="SSK23" s="106"/>
      <c r="SSL23" s="106"/>
      <c r="SSM23" s="106"/>
      <c r="SSN23" s="106"/>
      <c r="SSO23" s="106"/>
      <c r="SSP23" s="106"/>
      <c r="SSQ23" s="106"/>
      <c r="SSR23" s="106"/>
      <c r="SSS23" s="106"/>
      <c r="SST23" s="106"/>
      <c r="SSU23" s="106"/>
      <c r="SSV23" s="106"/>
      <c r="SSW23" s="106"/>
      <c r="SSX23" s="106"/>
      <c r="SSY23" s="106"/>
      <c r="SSZ23" s="106"/>
      <c r="STA23" s="106"/>
      <c r="STB23" s="106"/>
      <c r="STC23" s="106"/>
      <c r="STD23" s="106"/>
      <c r="STE23" s="106"/>
      <c r="STF23" s="106"/>
      <c r="STG23" s="106"/>
      <c r="STH23" s="106"/>
      <c r="STI23" s="106"/>
      <c r="STJ23" s="106"/>
      <c r="STK23" s="106"/>
      <c r="STL23" s="106"/>
      <c r="STM23" s="106"/>
      <c r="STN23" s="106"/>
      <c r="STO23" s="106"/>
      <c r="STP23" s="106"/>
      <c r="STQ23" s="106"/>
      <c r="STR23" s="106"/>
      <c r="STS23" s="106"/>
      <c r="STT23" s="106"/>
      <c r="STU23" s="106"/>
      <c r="STV23" s="106"/>
      <c r="STW23" s="106"/>
      <c r="STX23" s="106"/>
      <c r="STY23" s="106"/>
      <c r="STZ23" s="106"/>
      <c r="SUA23" s="106"/>
      <c r="SUB23" s="106"/>
      <c r="SUC23" s="106"/>
      <c r="SUD23" s="106"/>
      <c r="SUE23" s="106"/>
      <c r="SUF23" s="106"/>
      <c r="SUG23" s="106"/>
      <c r="SUH23" s="106"/>
      <c r="SUI23" s="106"/>
      <c r="SUJ23" s="106"/>
      <c r="SUK23" s="106"/>
      <c r="SUL23" s="106"/>
      <c r="SUM23" s="106"/>
      <c r="SUN23" s="106"/>
      <c r="SUO23" s="106"/>
      <c r="SUP23" s="106"/>
      <c r="SUQ23" s="106"/>
      <c r="SUR23" s="106"/>
      <c r="SUS23" s="106"/>
      <c r="SUT23" s="106"/>
      <c r="SUU23" s="106"/>
      <c r="SUV23" s="106"/>
      <c r="SUW23" s="106"/>
      <c r="SUX23" s="106"/>
      <c r="SUY23" s="106"/>
      <c r="SUZ23" s="106"/>
      <c r="SVA23" s="106"/>
      <c r="SVB23" s="106"/>
      <c r="SVC23" s="106"/>
      <c r="SVD23" s="106"/>
      <c r="SVE23" s="106"/>
      <c r="SVF23" s="106"/>
      <c r="SVG23" s="106"/>
      <c r="SVH23" s="106"/>
      <c r="SVI23" s="106"/>
      <c r="SVJ23" s="106"/>
      <c r="SVK23" s="106"/>
      <c r="SVL23" s="106"/>
      <c r="SVM23" s="106"/>
      <c r="SVN23" s="106"/>
      <c r="SVO23" s="106"/>
      <c r="SVP23" s="106"/>
      <c r="SVQ23" s="106"/>
      <c r="SVR23" s="106"/>
      <c r="SVS23" s="106"/>
      <c r="SVT23" s="106"/>
      <c r="SVU23" s="106"/>
      <c r="SVV23" s="106"/>
      <c r="SVW23" s="106"/>
      <c r="SVX23" s="106"/>
      <c r="SVY23" s="106"/>
      <c r="SVZ23" s="106"/>
      <c r="SWA23" s="106"/>
      <c r="SWB23" s="106"/>
      <c r="SWC23" s="106"/>
      <c r="SWD23" s="106"/>
      <c r="SWE23" s="106"/>
      <c r="SWF23" s="106"/>
      <c r="SWG23" s="106"/>
      <c r="SWH23" s="106"/>
      <c r="SWI23" s="106"/>
      <c r="SWJ23" s="106"/>
      <c r="SWK23" s="106"/>
      <c r="SWL23" s="106"/>
      <c r="SWM23" s="106"/>
      <c r="SWN23" s="106"/>
      <c r="SWO23" s="106"/>
      <c r="SWP23" s="106"/>
      <c r="SWQ23" s="106"/>
      <c r="SWR23" s="106"/>
      <c r="SWS23" s="106"/>
      <c r="SWT23" s="106"/>
      <c r="SWU23" s="106"/>
      <c r="SWV23" s="106"/>
      <c r="SWW23" s="106"/>
      <c r="SWX23" s="106"/>
      <c r="SWY23" s="106"/>
      <c r="SWZ23" s="106"/>
      <c r="SXA23" s="106"/>
      <c r="SXB23" s="106"/>
      <c r="SXC23" s="106"/>
      <c r="SXD23" s="106"/>
      <c r="SXE23" s="106"/>
      <c r="SXF23" s="106"/>
      <c r="SXG23" s="106"/>
      <c r="SXH23" s="106"/>
      <c r="SXI23" s="106"/>
      <c r="SXJ23" s="106"/>
      <c r="SXK23" s="106"/>
      <c r="SXL23" s="106"/>
      <c r="SXM23" s="106"/>
      <c r="SXN23" s="106"/>
      <c r="SXO23" s="106"/>
      <c r="SXP23" s="106"/>
      <c r="SXQ23" s="106"/>
      <c r="SXR23" s="106"/>
      <c r="SXS23" s="106"/>
      <c r="SXT23" s="106"/>
      <c r="SXU23" s="106"/>
      <c r="SXV23" s="106"/>
      <c r="SXW23" s="106"/>
      <c r="SXX23" s="106"/>
      <c r="SXY23" s="106"/>
      <c r="SXZ23" s="106"/>
      <c r="SYA23" s="106"/>
      <c r="SYB23" s="106"/>
      <c r="SYC23" s="106"/>
      <c r="SYD23" s="106"/>
      <c r="SYE23" s="106"/>
      <c r="SYF23" s="106"/>
      <c r="SYG23" s="106"/>
      <c r="SYH23" s="106"/>
      <c r="SYI23" s="106"/>
      <c r="SYJ23" s="106"/>
      <c r="SYK23" s="106"/>
      <c r="SYL23" s="106"/>
      <c r="SYM23" s="106"/>
      <c r="SYN23" s="106"/>
      <c r="SYO23" s="106"/>
      <c r="SYP23" s="106"/>
      <c r="SYQ23" s="106"/>
      <c r="SYR23" s="106"/>
      <c r="SYS23" s="106"/>
      <c r="SYT23" s="106"/>
      <c r="SYU23" s="106"/>
      <c r="SYV23" s="106"/>
      <c r="SYW23" s="106"/>
      <c r="SYX23" s="106"/>
      <c r="SYY23" s="106"/>
      <c r="SYZ23" s="106"/>
      <c r="SZA23" s="106"/>
      <c r="SZB23" s="106"/>
      <c r="SZC23" s="106"/>
      <c r="SZD23" s="106"/>
      <c r="SZE23" s="106"/>
      <c r="SZF23" s="106"/>
      <c r="SZG23" s="106"/>
      <c r="SZH23" s="106"/>
      <c r="SZI23" s="106"/>
      <c r="SZJ23" s="106"/>
      <c r="SZK23" s="106"/>
      <c r="SZL23" s="106"/>
      <c r="SZM23" s="106"/>
      <c r="SZN23" s="106"/>
      <c r="SZO23" s="106"/>
      <c r="SZP23" s="106"/>
      <c r="SZQ23" s="106"/>
      <c r="SZR23" s="106"/>
      <c r="SZS23" s="106"/>
      <c r="SZT23" s="106"/>
      <c r="SZU23" s="106"/>
      <c r="SZV23" s="106"/>
      <c r="SZW23" s="106"/>
      <c r="SZX23" s="106"/>
      <c r="SZY23" s="106"/>
      <c r="SZZ23" s="106"/>
      <c r="TAA23" s="106"/>
      <c r="TAB23" s="106"/>
      <c r="TAC23" s="106"/>
      <c r="TAD23" s="106"/>
      <c r="TAE23" s="106"/>
      <c r="TAF23" s="106"/>
      <c r="TAG23" s="106"/>
      <c r="TAH23" s="106"/>
      <c r="TAI23" s="106"/>
      <c r="TAJ23" s="106"/>
      <c r="TAK23" s="106"/>
      <c r="TAL23" s="106"/>
      <c r="TAM23" s="106"/>
      <c r="TAN23" s="106"/>
      <c r="TAO23" s="106"/>
      <c r="TAP23" s="106"/>
      <c r="TAQ23" s="106"/>
      <c r="TAR23" s="106"/>
      <c r="TAS23" s="106"/>
      <c r="TAT23" s="106"/>
      <c r="TAU23" s="106"/>
      <c r="TAV23" s="106"/>
      <c r="TAW23" s="106"/>
      <c r="TAX23" s="106"/>
      <c r="TAY23" s="106"/>
      <c r="TAZ23" s="106"/>
      <c r="TBA23" s="106"/>
      <c r="TBB23" s="106"/>
      <c r="TBC23" s="106"/>
      <c r="TBD23" s="106"/>
      <c r="TBE23" s="106"/>
      <c r="TBF23" s="106"/>
      <c r="TBG23" s="106"/>
      <c r="TBH23" s="106"/>
      <c r="TBI23" s="106"/>
      <c r="TBJ23" s="106"/>
      <c r="TBK23" s="106"/>
      <c r="TBL23" s="106"/>
      <c r="TBM23" s="106"/>
      <c r="TBN23" s="106"/>
      <c r="TBO23" s="106"/>
      <c r="TBP23" s="106"/>
      <c r="TBQ23" s="106"/>
      <c r="TBR23" s="106"/>
      <c r="TBS23" s="106"/>
      <c r="TBT23" s="106"/>
      <c r="TBU23" s="106"/>
      <c r="TBV23" s="106"/>
      <c r="TBW23" s="106"/>
      <c r="TBX23" s="106"/>
      <c r="TBY23" s="106"/>
      <c r="TBZ23" s="106"/>
      <c r="TCA23" s="106"/>
      <c r="TCB23" s="106"/>
      <c r="TCC23" s="106"/>
      <c r="TCD23" s="106"/>
      <c r="TCE23" s="106"/>
      <c r="TCF23" s="106"/>
      <c r="TCG23" s="106"/>
      <c r="TCH23" s="106"/>
      <c r="TCI23" s="106"/>
      <c r="TCJ23" s="106"/>
      <c r="TCK23" s="106"/>
      <c r="TCL23" s="106"/>
      <c r="TCM23" s="106"/>
      <c r="TCN23" s="106"/>
      <c r="TCO23" s="106"/>
      <c r="TCP23" s="106"/>
      <c r="TCQ23" s="106"/>
      <c r="TCR23" s="106"/>
      <c r="TCS23" s="106"/>
      <c r="TCT23" s="106"/>
      <c r="TCU23" s="106"/>
      <c r="TCV23" s="106"/>
      <c r="TCW23" s="106"/>
      <c r="TCX23" s="106"/>
      <c r="TCY23" s="106"/>
      <c r="TCZ23" s="106"/>
      <c r="TDA23" s="106"/>
      <c r="TDB23" s="106"/>
      <c r="TDC23" s="106"/>
      <c r="TDD23" s="106"/>
      <c r="TDE23" s="106"/>
      <c r="TDF23" s="106"/>
      <c r="TDG23" s="106"/>
      <c r="TDH23" s="106"/>
      <c r="TDI23" s="106"/>
      <c r="TDJ23" s="106"/>
      <c r="TDK23" s="106"/>
      <c r="TDL23" s="106"/>
      <c r="TDM23" s="106"/>
      <c r="TDN23" s="106"/>
      <c r="TDO23" s="106"/>
      <c r="TDP23" s="106"/>
      <c r="TDQ23" s="106"/>
      <c r="TDR23" s="106"/>
      <c r="TDS23" s="106"/>
      <c r="TDT23" s="106"/>
      <c r="TDU23" s="106"/>
      <c r="TDV23" s="106"/>
      <c r="TDW23" s="106"/>
      <c r="TDX23" s="106"/>
      <c r="TDY23" s="106"/>
      <c r="TDZ23" s="106"/>
      <c r="TEA23" s="106"/>
      <c r="TEB23" s="106"/>
      <c r="TEC23" s="106"/>
      <c r="TED23" s="106"/>
      <c r="TEE23" s="106"/>
      <c r="TEF23" s="106"/>
      <c r="TEG23" s="106"/>
      <c r="TEH23" s="106"/>
      <c r="TEI23" s="106"/>
      <c r="TEJ23" s="106"/>
      <c r="TEK23" s="106"/>
      <c r="TEL23" s="106"/>
      <c r="TEM23" s="106"/>
      <c r="TEN23" s="106"/>
      <c r="TEO23" s="106"/>
      <c r="TEP23" s="106"/>
      <c r="TEQ23" s="106"/>
      <c r="TER23" s="106"/>
      <c r="TES23" s="106"/>
      <c r="TET23" s="106"/>
      <c r="TEU23" s="106"/>
      <c r="TEV23" s="106"/>
      <c r="TEW23" s="106"/>
      <c r="TEX23" s="106"/>
      <c r="TEY23" s="106"/>
      <c r="TEZ23" s="106"/>
      <c r="TFA23" s="106"/>
      <c r="TFB23" s="106"/>
      <c r="TFC23" s="106"/>
      <c r="TFD23" s="106"/>
      <c r="TFE23" s="106"/>
      <c r="TFF23" s="106"/>
      <c r="TFG23" s="106"/>
      <c r="TFH23" s="106"/>
      <c r="TFI23" s="106"/>
      <c r="TFJ23" s="106"/>
      <c r="TFK23" s="106"/>
      <c r="TFL23" s="106"/>
      <c r="TFM23" s="106"/>
      <c r="TFN23" s="106"/>
      <c r="TFO23" s="106"/>
      <c r="TFP23" s="106"/>
      <c r="TFQ23" s="106"/>
      <c r="TFR23" s="106"/>
      <c r="TFS23" s="106"/>
      <c r="TFT23" s="106"/>
      <c r="TFU23" s="106"/>
      <c r="TFV23" s="106"/>
      <c r="TFW23" s="106"/>
      <c r="TFX23" s="106"/>
      <c r="TFY23" s="106"/>
      <c r="TFZ23" s="106"/>
      <c r="TGA23" s="106"/>
      <c r="TGB23" s="106"/>
      <c r="TGC23" s="106"/>
      <c r="TGD23" s="106"/>
      <c r="TGE23" s="106"/>
      <c r="TGF23" s="106"/>
      <c r="TGG23" s="106"/>
      <c r="TGH23" s="106"/>
      <c r="TGI23" s="106"/>
      <c r="TGJ23" s="106"/>
      <c r="TGK23" s="106"/>
      <c r="TGL23" s="106"/>
      <c r="TGM23" s="106"/>
      <c r="TGN23" s="106"/>
      <c r="TGO23" s="106"/>
      <c r="TGP23" s="106"/>
      <c r="TGQ23" s="106"/>
      <c r="TGR23" s="106"/>
      <c r="TGS23" s="106"/>
      <c r="TGT23" s="106"/>
      <c r="TGU23" s="106"/>
      <c r="TGV23" s="106"/>
      <c r="TGW23" s="106"/>
      <c r="TGX23" s="106"/>
      <c r="TGY23" s="106"/>
      <c r="TGZ23" s="106"/>
      <c r="THA23" s="106"/>
      <c r="THB23" s="106"/>
      <c r="THC23" s="106"/>
      <c r="THD23" s="106"/>
      <c r="THE23" s="106"/>
      <c r="THF23" s="106"/>
      <c r="THG23" s="106"/>
      <c r="THH23" s="106"/>
      <c r="THI23" s="106"/>
      <c r="THJ23" s="106"/>
      <c r="THK23" s="106"/>
      <c r="THL23" s="106"/>
      <c r="THM23" s="106"/>
      <c r="THN23" s="106"/>
      <c r="THO23" s="106"/>
      <c r="THP23" s="106"/>
      <c r="THQ23" s="106"/>
      <c r="THR23" s="106"/>
      <c r="THS23" s="106"/>
      <c r="THT23" s="106"/>
      <c r="THU23" s="106"/>
      <c r="THV23" s="106"/>
      <c r="THW23" s="106"/>
      <c r="THX23" s="106"/>
      <c r="THY23" s="106"/>
      <c r="THZ23" s="106"/>
      <c r="TIA23" s="106"/>
      <c r="TIB23" s="106"/>
      <c r="TIC23" s="106"/>
      <c r="TID23" s="106"/>
      <c r="TIE23" s="106"/>
      <c r="TIF23" s="106"/>
      <c r="TIG23" s="106"/>
      <c r="TIH23" s="106"/>
      <c r="TII23" s="106"/>
      <c r="TIJ23" s="106"/>
      <c r="TIK23" s="106"/>
      <c r="TIL23" s="106"/>
      <c r="TIM23" s="106"/>
      <c r="TIN23" s="106"/>
      <c r="TIO23" s="106"/>
      <c r="TIP23" s="106"/>
      <c r="TIQ23" s="106"/>
      <c r="TIR23" s="106"/>
      <c r="TIS23" s="106"/>
      <c r="TIT23" s="106"/>
      <c r="TIU23" s="106"/>
      <c r="TIV23" s="106"/>
      <c r="TIW23" s="106"/>
      <c r="TIX23" s="106"/>
      <c r="TIY23" s="106"/>
      <c r="TIZ23" s="106"/>
      <c r="TJA23" s="106"/>
      <c r="TJB23" s="106"/>
      <c r="TJC23" s="106"/>
      <c r="TJD23" s="106"/>
      <c r="TJE23" s="106"/>
      <c r="TJF23" s="106"/>
      <c r="TJG23" s="106"/>
      <c r="TJH23" s="106"/>
      <c r="TJI23" s="106"/>
      <c r="TJJ23" s="106"/>
      <c r="TJK23" s="106"/>
      <c r="TJL23" s="106"/>
      <c r="TJM23" s="106"/>
      <c r="TJN23" s="106"/>
      <c r="TJO23" s="106"/>
      <c r="TJP23" s="106"/>
      <c r="TJQ23" s="106"/>
      <c r="TJR23" s="106"/>
      <c r="TJS23" s="106"/>
      <c r="TJT23" s="106"/>
      <c r="TJU23" s="106"/>
      <c r="TJV23" s="106"/>
      <c r="TJW23" s="106"/>
      <c r="TJX23" s="106"/>
      <c r="TJY23" s="106"/>
      <c r="TJZ23" s="106"/>
      <c r="TKA23" s="106"/>
      <c r="TKB23" s="106"/>
      <c r="TKC23" s="106"/>
      <c r="TKD23" s="106"/>
      <c r="TKE23" s="106"/>
      <c r="TKF23" s="106"/>
      <c r="TKG23" s="106"/>
      <c r="TKH23" s="106"/>
      <c r="TKI23" s="106"/>
      <c r="TKJ23" s="106"/>
      <c r="TKK23" s="106"/>
      <c r="TKL23" s="106"/>
      <c r="TKM23" s="106"/>
      <c r="TKN23" s="106"/>
      <c r="TKO23" s="106"/>
      <c r="TKP23" s="106"/>
      <c r="TKQ23" s="106"/>
      <c r="TKR23" s="106"/>
      <c r="TKS23" s="106"/>
      <c r="TKT23" s="106"/>
      <c r="TKU23" s="106"/>
      <c r="TKV23" s="106"/>
      <c r="TKW23" s="106"/>
      <c r="TKX23" s="106"/>
      <c r="TKY23" s="106"/>
      <c r="TKZ23" s="106"/>
      <c r="TLA23" s="106"/>
      <c r="TLB23" s="106"/>
      <c r="TLC23" s="106"/>
      <c r="TLD23" s="106"/>
      <c r="TLE23" s="106"/>
      <c r="TLF23" s="106"/>
      <c r="TLG23" s="106"/>
      <c r="TLH23" s="106"/>
      <c r="TLI23" s="106"/>
      <c r="TLJ23" s="106"/>
      <c r="TLK23" s="106"/>
      <c r="TLL23" s="106"/>
      <c r="TLM23" s="106"/>
      <c r="TLN23" s="106"/>
      <c r="TLO23" s="106"/>
      <c r="TLP23" s="106"/>
      <c r="TLQ23" s="106"/>
      <c r="TLR23" s="106"/>
      <c r="TLS23" s="106"/>
      <c r="TLT23" s="106"/>
      <c r="TLU23" s="106"/>
      <c r="TLV23" s="106"/>
      <c r="TLW23" s="106"/>
      <c r="TLX23" s="106"/>
      <c r="TLY23" s="106"/>
      <c r="TLZ23" s="106"/>
      <c r="TMA23" s="106"/>
      <c r="TMB23" s="106"/>
      <c r="TMC23" s="106"/>
      <c r="TMD23" s="106"/>
      <c r="TME23" s="106"/>
      <c r="TMF23" s="106"/>
      <c r="TMG23" s="106"/>
      <c r="TMH23" s="106"/>
      <c r="TMI23" s="106"/>
      <c r="TMJ23" s="106"/>
      <c r="TMK23" s="106"/>
      <c r="TML23" s="106"/>
      <c r="TMM23" s="106"/>
      <c r="TMN23" s="106"/>
      <c r="TMO23" s="106"/>
      <c r="TMP23" s="106"/>
      <c r="TMQ23" s="106"/>
      <c r="TMR23" s="106"/>
      <c r="TMS23" s="106"/>
      <c r="TMT23" s="106"/>
      <c r="TMU23" s="106"/>
      <c r="TMV23" s="106"/>
      <c r="TMW23" s="106"/>
      <c r="TMX23" s="106"/>
      <c r="TMY23" s="106"/>
      <c r="TMZ23" s="106"/>
      <c r="TNA23" s="106"/>
      <c r="TNB23" s="106"/>
      <c r="TNC23" s="106"/>
      <c r="TND23" s="106"/>
      <c r="TNE23" s="106"/>
      <c r="TNF23" s="106"/>
      <c r="TNG23" s="106"/>
      <c r="TNH23" s="106"/>
      <c r="TNI23" s="106"/>
      <c r="TNJ23" s="106"/>
      <c r="TNK23" s="106"/>
      <c r="TNL23" s="106"/>
      <c r="TNM23" s="106"/>
      <c r="TNN23" s="106"/>
      <c r="TNO23" s="106"/>
      <c r="TNP23" s="106"/>
      <c r="TNQ23" s="106"/>
      <c r="TNR23" s="106"/>
      <c r="TNS23" s="106"/>
      <c r="TNT23" s="106"/>
      <c r="TNU23" s="106"/>
      <c r="TNV23" s="106"/>
      <c r="TNW23" s="106"/>
      <c r="TNX23" s="106"/>
      <c r="TNY23" s="106"/>
      <c r="TNZ23" s="106"/>
      <c r="TOA23" s="106"/>
      <c r="TOB23" s="106"/>
      <c r="TOC23" s="106"/>
      <c r="TOD23" s="106"/>
      <c r="TOE23" s="106"/>
      <c r="TOF23" s="106"/>
      <c r="TOG23" s="106"/>
      <c r="TOH23" s="106"/>
      <c r="TOI23" s="106"/>
      <c r="TOJ23" s="106"/>
      <c r="TOK23" s="106"/>
      <c r="TOL23" s="106"/>
      <c r="TOM23" s="106"/>
      <c r="TON23" s="106"/>
      <c r="TOO23" s="106"/>
      <c r="TOP23" s="106"/>
      <c r="TOQ23" s="106"/>
      <c r="TOR23" s="106"/>
      <c r="TOS23" s="106"/>
      <c r="TOT23" s="106"/>
      <c r="TOU23" s="106"/>
      <c r="TOV23" s="106"/>
      <c r="TOW23" s="106"/>
      <c r="TOX23" s="106"/>
      <c r="TOY23" s="106"/>
      <c r="TOZ23" s="106"/>
      <c r="TPA23" s="106"/>
      <c r="TPB23" s="106"/>
      <c r="TPC23" s="106"/>
      <c r="TPD23" s="106"/>
      <c r="TPE23" s="106"/>
      <c r="TPF23" s="106"/>
      <c r="TPG23" s="106"/>
      <c r="TPH23" s="106"/>
      <c r="TPI23" s="106"/>
      <c r="TPJ23" s="106"/>
      <c r="TPK23" s="106"/>
      <c r="TPL23" s="106"/>
      <c r="TPM23" s="106"/>
      <c r="TPN23" s="106"/>
      <c r="TPO23" s="106"/>
      <c r="TPP23" s="106"/>
      <c r="TPQ23" s="106"/>
      <c r="TPR23" s="106"/>
      <c r="TPS23" s="106"/>
      <c r="TPT23" s="106"/>
      <c r="TPU23" s="106"/>
      <c r="TPV23" s="106"/>
      <c r="TPW23" s="106"/>
      <c r="TPX23" s="106"/>
      <c r="TPY23" s="106"/>
      <c r="TPZ23" s="106"/>
      <c r="TQA23" s="106"/>
      <c r="TQB23" s="106"/>
      <c r="TQC23" s="106"/>
      <c r="TQD23" s="106"/>
      <c r="TQE23" s="106"/>
      <c r="TQF23" s="106"/>
      <c r="TQG23" s="106"/>
      <c r="TQH23" s="106"/>
      <c r="TQI23" s="106"/>
      <c r="TQJ23" s="106"/>
      <c r="TQK23" s="106"/>
      <c r="TQL23" s="106"/>
      <c r="TQM23" s="106"/>
      <c r="TQN23" s="106"/>
      <c r="TQO23" s="106"/>
      <c r="TQP23" s="106"/>
      <c r="TQQ23" s="106"/>
      <c r="TQR23" s="106"/>
      <c r="TQS23" s="106"/>
      <c r="TQT23" s="106"/>
      <c r="TQU23" s="106"/>
      <c r="TQV23" s="106"/>
      <c r="TQW23" s="106"/>
      <c r="TQX23" s="106"/>
      <c r="TQY23" s="106"/>
      <c r="TQZ23" s="106"/>
      <c r="TRA23" s="106"/>
      <c r="TRB23" s="106"/>
      <c r="TRC23" s="106"/>
      <c r="TRD23" s="106"/>
      <c r="TRE23" s="106"/>
      <c r="TRF23" s="106"/>
      <c r="TRG23" s="106"/>
      <c r="TRH23" s="106"/>
      <c r="TRI23" s="106"/>
      <c r="TRJ23" s="106"/>
      <c r="TRK23" s="106"/>
      <c r="TRL23" s="106"/>
      <c r="TRM23" s="106"/>
      <c r="TRN23" s="106"/>
      <c r="TRO23" s="106"/>
      <c r="TRP23" s="106"/>
      <c r="TRQ23" s="106"/>
      <c r="TRR23" s="106"/>
      <c r="TRS23" s="106"/>
      <c r="TRT23" s="106"/>
      <c r="TRU23" s="106"/>
      <c r="TRV23" s="106"/>
      <c r="TRW23" s="106"/>
      <c r="TRX23" s="106"/>
      <c r="TRY23" s="106"/>
      <c r="TRZ23" s="106"/>
      <c r="TSA23" s="106"/>
      <c r="TSB23" s="106"/>
      <c r="TSC23" s="106"/>
      <c r="TSD23" s="106"/>
      <c r="TSE23" s="106"/>
      <c r="TSF23" s="106"/>
      <c r="TSG23" s="106"/>
      <c r="TSH23" s="106"/>
      <c r="TSI23" s="106"/>
      <c r="TSJ23" s="106"/>
      <c r="TSK23" s="106"/>
      <c r="TSL23" s="106"/>
      <c r="TSM23" s="106"/>
      <c r="TSN23" s="106"/>
      <c r="TSO23" s="106"/>
      <c r="TSP23" s="106"/>
      <c r="TSQ23" s="106"/>
      <c r="TSR23" s="106"/>
      <c r="TSS23" s="106"/>
      <c r="TST23" s="106"/>
      <c r="TSU23" s="106"/>
      <c r="TSV23" s="106"/>
      <c r="TSW23" s="106"/>
      <c r="TSX23" s="106"/>
      <c r="TSY23" s="106"/>
      <c r="TSZ23" s="106"/>
      <c r="TTA23" s="106"/>
      <c r="TTB23" s="106"/>
      <c r="TTC23" s="106"/>
      <c r="TTD23" s="106"/>
      <c r="TTE23" s="106"/>
      <c r="TTF23" s="106"/>
      <c r="TTG23" s="106"/>
      <c r="TTH23" s="106"/>
      <c r="TTI23" s="106"/>
      <c r="TTJ23" s="106"/>
      <c r="TTK23" s="106"/>
      <c r="TTL23" s="106"/>
      <c r="TTM23" s="106"/>
      <c r="TTN23" s="106"/>
      <c r="TTO23" s="106"/>
      <c r="TTP23" s="106"/>
      <c r="TTQ23" s="106"/>
      <c r="TTR23" s="106"/>
      <c r="TTS23" s="106"/>
      <c r="TTT23" s="106"/>
      <c r="TTU23" s="106"/>
      <c r="TTV23" s="106"/>
      <c r="TTW23" s="106"/>
      <c r="TTX23" s="106"/>
      <c r="TTY23" s="106"/>
      <c r="TTZ23" s="106"/>
      <c r="TUA23" s="106"/>
      <c r="TUB23" s="106"/>
      <c r="TUC23" s="106"/>
      <c r="TUD23" s="106"/>
      <c r="TUE23" s="106"/>
      <c r="TUF23" s="106"/>
      <c r="TUG23" s="106"/>
      <c r="TUH23" s="106"/>
      <c r="TUI23" s="106"/>
      <c r="TUJ23" s="106"/>
      <c r="TUK23" s="106"/>
      <c r="TUL23" s="106"/>
      <c r="TUM23" s="106"/>
      <c r="TUN23" s="106"/>
      <c r="TUO23" s="106"/>
      <c r="TUP23" s="106"/>
      <c r="TUQ23" s="106"/>
      <c r="TUR23" s="106"/>
      <c r="TUS23" s="106"/>
      <c r="TUT23" s="106"/>
      <c r="TUU23" s="106"/>
      <c r="TUV23" s="106"/>
      <c r="TUW23" s="106"/>
      <c r="TUX23" s="106"/>
      <c r="TUY23" s="106"/>
      <c r="TUZ23" s="106"/>
      <c r="TVA23" s="106"/>
      <c r="TVB23" s="106"/>
      <c r="TVC23" s="106"/>
      <c r="TVD23" s="106"/>
      <c r="TVE23" s="106"/>
      <c r="TVF23" s="106"/>
      <c r="TVG23" s="106"/>
      <c r="TVH23" s="106"/>
      <c r="TVI23" s="106"/>
      <c r="TVJ23" s="106"/>
      <c r="TVK23" s="106"/>
      <c r="TVL23" s="106"/>
      <c r="TVM23" s="106"/>
      <c r="TVN23" s="106"/>
      <c r="TVO23" s="106"/>
      <c r="TVP23" s="106"/>
      <c r="TVQ23" s="106"/>
      <c r="TVR23" s="106"/>
      <c r="TVS23" s="106"/>
      <c r="TVT23" s="106"/>
      <c r="TVU23" s="106"/>
      <c r="TVV23" s="106"/>
      <c r="TVW23" s="106"/>
      <c r="TVX23" s="106"/>
      <c r="TVY23" s="106"/>
      <c r="TVZ23" s="106"/>
      <c r="TWA23" s="106"/>
      <c r="TWB23" s="106"/>
      <c r="TWC23" s="106"/>
      <c r="TWD23" s="106"/>
      <c r="TWE23" s="106"/>
      <c r="TWF23" s="106"/>
      <c r="TWG23" s="106"/>
      <c r="TWH23" s="106"/>
      <c r="TWI23" s="106"/>
      <c r="TWJ23" s="106"/>
      <c r="TWK23" s="106"/>
      <c r="TWL23" s="106"/>
      <c r="TWM23" s="106"/>
      <c r="TWN23" s="106"/>
      <c r="TWO23" s="106"/>
      <c r="TWP23" s="106"/>
      <c r="TWQ23" s="106"/>
      <c r="TWR23" s="106"/>
      <c r="TWS23" s="106"/>
      <c r="TWT23" s="106"/>
      <c r="TWU23" s="106"/>
      <c r="TWV23" s="106"/>
      <c r="TWW23" s="106"/>
      <c r="TWX23" s="106"/>
      <c r="TWY23" s="106"/>
      <c r="TWZ23" s="106"/>
      <c r="TXA23" s="106"/>
      <c r="TXB23" s="106"/>
      <c r="TXC23" s="106"/>
      <c r="TXD23" s="106"/>
      <c r="TXE23" s="106"/>
      <c r="TXF23" s="106"/>
      <c r="TXG23" s="106"/>
      <c r="TXH23" s="106"/>
      <c r="TXI23" s="106"/>
      <c r="TXJ23" s="106"/>
      <c r="TXK23" s="106"/>
      <c r="TXL23" s="106"/>
      <c r="TXM23" s="106"/>
      <c r="TXN23" s="106"/>
      <c r="TXO23" s="106"/>
      <c r="TXP23" s="106"/>
      <c r="TXQ23" s="106"/>
      <c r="TXR23" s="106"/>
      <c r="TXS23" s="106"/>
      <c r="TXT23" s="106"/>
      <c r="TXU23" s="106"/>
      <c r="TXV23" s="106"/>
      <c r="TXW23" s="106"/>
      <c r="TXX23" s="106"/>
      <c r="TXY23" s="106"/>
      <c r="TXZ23" s="106"/>
      <c r="TYA23" s="106"/>
      <c r="TYB23" s="106"/>
      <c r="TYC23" s="106"/>
      <c r="TYD23" s="106"/>
      <c r="TYE23" s="106"/>
      <c r="TYF23" s="106"/>
      <c r="TYG23" s="106"/>
      <c r="TYH23" s="106"/>
      <c r="TYI23" s="106"/>
      <c r="TYJ23" s="106"/>
      <c r="TYK23" s="106"/>
      <c r="TYL23" s="106"/>
      <c r="TYM23" s="106"/>
      <c r="TYN23" s="106"/>
      <c r="TYO23" s="106"/>
      <c r="TYP23" s="106"/>
      <c r="TYQ23" s="106"/>
      <c r="TYR23" s="106"/>
      <c r="TYS23" s="106"/>
      <c r="TYT23" s="106"/>
      <c r="TYU23" s="106"/>
      <c r="TYV23" s="106"/>
      <c r="TYW23" s="106"/>
      <c r="TYX23" s="106"/>
      <c r="TYY23" s="106"/>
      <c r="TYZ23" s="106"/>
      <c r="TZA23" s="106"/>
      <c r="TZB23" s="106"/>
      <c r="TZC23" s="106"/>
      <c r="TZD23" s="106"/>
      <c r="TZE23" s="106"/>
      <c r="TZF23" s="106"/>
      <c r="TZG23" s="106"/>
      <c r="TZH23" s="106"/>
      <c r="TZI23" s="106"/>
      <c r="TZJ23" s="106"/>
      <c r="TZK23" s="106"/>
      <c r="TZL23" s="106"/>
      <c r="TZM23" s="106"/>
      <c r="TZN23" s="106"/>
      <c r="TZO23" s="106"/>
      <c r="TZP23" s="106"/>
      <c r="TZQ23" s="106"/>
      <c r="TZR23" s="106"/>
      <c r="TZS23" s="106"/>
      <c r="TZT23" s="106"/>
      <c r="TZU23" s="106"/>
      <c r="TZV23" s="106"/>
      <c r="TZW23" s="106"/>
      <c r="TZX23" s="106"/>
      <c r="TZY23" s="106"/>
      <c r="TZZ23" s="106"/>
      <c r="UAA23" s="106"/>
      <c r="UAB23" s="106"/>
      <c r="UAC23" s="106"/>
      <c r="UAD23" s="106"/>
      <c r="UAE23" s="106"/>
      <c r="UAF23" s="106"/>
      <c r="UAG23" s="106"/>
      <c r="UAH23" s="106"/>
      <c r="UAI23" s="106"/>
      <c r="UAJ23" s="106"/>
      <c r="UAK23" s="106"/>
      <c r="UAL23" s="106"/>
      <c r="UAM23" s="106"/>
      <c r="UAN23" s="106"/>
      <c r="UAO23" s="106"/>
      <c r="UAP23" s="106"/>
      <c r="UAQ23" s="106"/>
      <c r="UAR23" s="106"/>
      <c r="UAS23" s="106"/>
      <c r="UAT23" s="106"/>
      <c r="UAU23" s="106"/>
      <c r="UAV23" s="106"/>
      <c r="UAW23" s="106"/>
      <c r="UAX23" s="106"/>
      <c r="UAY23" s="106"/>
      <c r="UAZ23" s="106"/>
      <c r="UBA23" s="106"/>
      <c r="UBB23" s="106"/>
      <c r="UBC23" s="106"/>
      <c r="UBD23" s="106"/>
      <c r="UBE23" s="106"/>
      <c r="UBF23" s="106"/>
      <c r="UBG23" s="106"/>
      <c r="UBH23" s="106"/>
      <c r="UBI23" s="106"/>
      <c r="UBJ23" s="106"/>
      <c r="UBK23" s="106"/>
      <c r="UBL23" s="106"/>
      <c r="UBM23" s="106"/>
      <c r="UBN23" s="106"/>
      <c r="UBO23" s="106"/>
      <c r="UBP23" s="106"/>
      <c r="UBQ23" s="106"/>
      <c r="UBR23" s="106"/>
      <c r="UBS23" s="106"/>
      <c r="UBT23" s="106"/>
      <c r="UBU23" s="106"/>
      <c r="UBV23" s="106"/>
      <c r="UBW23" s="106"/>
      <c r="UBX23" s="106"/>
      <c r="UBY23" s="106"/>
      <c r="UBZ23" s="106"/>
      <c r="UCA23" s="106"/>
      <c r="UCB23" s="106"/>
      <c r="UCC23" s="106"/>
      <c r="UCD23" s="106"/>
      <c r="UCE23" s="106"/>
      <c r="UCF23" s="106"/>
      <c r="UCG23" s="106"/>
      <c r="UCH23" s="106"/>
      <c r="UCI23" s="106"/>
      <c r="UCJ23" s="106"/>
      <c r="UCK23" s="106"/>
      <c r="UCL23" s="106"/>
      <c r="UCM23" s="106"/>
      <c r="UCN23" s="106"/>
      <c r="UCO23" s="106"/>
      <c r="UCP23" s="106"/>
      <c r="UCQ23" s="106"/>
      <c r="UCR23" s="106"/>
      <c r="UCS23" s="106"/>
      <c r="UCT23" s="106"/>
      <c r="UCU23" s="106"/>
      <c r="UCV23" s="106"/>
      <c r="UCW23" s="106"/>
      <c r="UCX23" s="106"/>
      <c r="UCY23" s="106"/>
      <c r="UCZ23" s="106"/>
      <c r="UDA23" s="106"/>
      <c r="UDB23" s="106"/>
      <c r="UDC23" s="106"/>
      <c r="UDD23" s="106"/>
      <c r="UDE23" s="106"/>
      <c r="UDF23" s="106"/>
      <c r="UDG23" s="106"/>
      <c r="UDH23" s="106"/>
      <c r="UDI23" s="106"/>
      <c r="UDJ23" s="106"/>
      <c r="UDK23" s="106"/>
      <c r="UDL23" s="106"/>
      <c r="UDM23" s="106"/>
      <c r="UDN23" s="106"/>
      <c r="UDO23" s="106"/>
      <c r="UDP23" s="106"/>
      <c r="UDQ23" s="106"/>
      <c r="UDR23" s="106"/>
      <c r="UDS23" s="106"/>
      <c r="UDT23" s="106"/>
      <c r="UDU23" s="106"/>
      <c r="UDV23" s="106"/>
      <c r="UDW23" s="106"/>
      <c r="UDX23" s="106"/>
      <c r="UDY23" s="106"/>
      <c r="UDZ23" s="106"/>
      <c r="UEA23" s="106"/>
      <c r="UEB23" s="106"/>
      <c r="UEC23" s="106"/>
      <c r="UED23" s="106"/>
      <c r="UEE23" s="106"/>
      <c r="UEF23" s="106"/>
      <c r="UEG23" s="106"/>
      <c r="UEH23" s="106"/>
      <c r="UEI23" s="106"/>
      <c r="UEJ23" s="106"/>
      <c r="UEK23" s="106"/>
      <c r="UEL23" s="106"/>
      <c r="UEM23" s="106"/>
      <c r="UEN23" s="106"/>
      <c r="UEO23" s="106"/>
      <c r="UEP23" s="106"/>
      <c r="UEQ23" s="106"/>
      <c r="UER23" s="106"/>
      <c r="UES23" s="106"/>
      <c r="UET23" s="106"/>
      <c r="UEU23" s="106"/>
      <c r="UEV23" s="106"/>
      <c r="UEW23" s="106"/>
      <c r="UEX23" s="106"/>
      <c r="UEY23" s="106"/>
      <c r="UEZ23" s="106"/>
      <c r="UFA23" s="106"/>
      <c r="UFB23" s="106"/>
      <c r="UFC23" s="106"/>
      <c r="UFD23" s="106"/>
      <c r="UFE23" s="106"/>
      <c r="UFF23" s="106"/>
      <c r="UFG23" s="106"/>
      <c r="UFH23" s="106"/>
      <c r="UFI23" s="106"/>
      <c r="UFJ23" s="106"/>
      <c r="UFK23" s="106"/>
      <c r="UFL23" s="106"/>
      <c r="UFM23" s="106"/>
      <c r="UFN23" s="106"/>
      <c r="UFO23" s="106"/>
      <c r="UFP23" s="106"/>
      <c r="UFQ23" s="106"/>
      <c r="UFR23" s="106"/>
      <c r="UFS23" s="106"/>
      <c r="UFT23" s="106"/>
      <c r="UFU23" s="106"/>
      <c r="UFV23" s="106"/>
      <c r="UFW23" s="106"/>
      <c r="UFX23" s="106"/>
      <c r="UFY23" s="106"/>
      <c r="UFZ23" s="106"/>
      <c r="UGA23" s="106"/>
      <c r="UGB23" s="106"/>
      <c r="UGC23" s="106"/>
      <c r="UGD23" s="106"/>
      <c r="UGE23" s="106"/>
      <c r="UGF23" s="106"/>
      <c r="UGG23" s="106"/>
      <c r="UGH23" s="106"/>
      <c r="UGI23" s="106"/>
      <c r="UGJ23" s="106"/>
      <c r="UGK23" s="106"/>
      <c r="UGL23" s="106"/>
      <c r="UGM23" s="106"/>
      <c r="UGN23" s="106"/>
      <c r="UGO23" s="106"/>
      <c r="UGP23" s="106"/>
      <c r="UGQ23" s="106"/>
      <c r="UGR23" s="106"/>
      <c r="UGS23" s="106"/>
      <c r="UGT23" s="106"/>
      <c r="UGU23" s="106"/>
      <c r="UGV23" s="106"/>
      <c r="UGW23" s="106"/>
      <c r="UGX23" s="106"/>
      <c r="UGY23" s="106"/>
      <c r="UGZ23" s="106"/>
      <c r="UHA23" s="106"/>
      <c r="UHB23" s="106"/>
      <c r="UHC23" s="106"/>
      <c r="UHD23" s="106"/>
      <c r="UHE23" s="106"/>
      <c r="UHF23" s="106"/>
      <c r="UHG23" s="106"/>
      <c r="UHH23" s="106"/>
      <c r="UHI23" s="106"/>
      <c r="UHJ23" s="106"/>
      <c r="UHK23" s="106"/>
      <c r="UHL23" s="106"/>
      <c r="UHM23" s="106"/>
      <c r="UHN23" s="106"/>
      <c r="UHO23" s="106"/>
      <c r="UHP23" s="106"/>
      <c r="UHQ23" s="106"/>
      <c r="UHR23" s="106"/>
      <c r="UHS23" s="106"/>
      <c r="UHT23" s="106"/>
      <c r="UHU23" s="106"/>
      <c r="UHV23" s="106"/>
      <c r="UHW23" s="106"/>
      <c r="UHX23" s="106"/>
      <c r="UHY23" s="106"/>
      <c r="UHZ23" s="106"/>
      <c r="UIA23" s="106"/>
      <c r="UIB23" s="106"/>
      <c r="UIC23" s="106"/>
      <c r="UID23" s="106"/>
      <c r="UIE23" s="106"/>
      <c r="UIF23" s="106"/>
      <c r="UIG23" s="106"/>
      <c r="UIH23" s="106"/>
      <c r="UII23" s="106"/>
      <c r="UIJ23" s="106"/>
      <c r="UIK23" s="106"/>
      <c r="UIL23" s="106"/>
      <c r="UIM23" s="106"/>
      <c r="UIN23" s="106"/>
      <c r="UIO23" s="106"/>
      <c r="UIP23" s="106"/>
      <c r="UIQ23" s="106"/>
      <c r="UIR23" s="106"/>
      <c r="UIS23" s="106"/>
      <c r="UIT23" s="106"/>
      <c r="UIU23" s="106"/>
      <c r="UIV23" s="106"/>
      <c r="UIW23" s="106"/>
      <c r="UIX23" s="106"/>
      <c r="UIY23" s="106"/>
      <c r="UIZ23" s="106"/>
      <c r="UJA23" s="106"/>
      <c r="UJB23" s="106"/>
      <c r="UJC23" s="106"/>
      <c r="UJD23" s="106"/>
      <c r="UJE23" s="106"/>
      <c r="UJF23" s="106"/>
      <c r="UJG23" s="106"/>
      <c r="UJH23" s="106"/>
      <c r="UJI23" s="106"/>
      <c r="UJJ23" s="106"/>
      <c r="UJK23" s="106"/>
      <c r="UJL23" s="106"/>
      <c r="UJM23" s="106"/>
      <c r="UJN23" s="106"/>
      <c r="UJO23" s="106"/>
      <c r="UJP23" s="106"/>
      <c r="UJQ23" s="106"/>
      <c r="UJR23" s="106"/>
      <c r="UJS23" s="106"/>
      <c r="UJT23" s="106"/>
      <c r="UJU23" s="106"/>
      <c r="UJV23" s="106"/>
      <c r="UJW23" s="106"/>
      <c r="UJX23" s="106"/>
      <c r="UJY23" s="106"/>
      <c r="UJZ23" s="106"/>
      <c r="UKA23" s="106"/>
      <c r="UKB23" s="106"/>
      <c r="UKC23" s="106"/>
      <c r="UKD23" s="106"/>
      <c r="UKE23" s="106"/>
      <c r="UKF23" s="106"/>
      <c r="UKG23" s="106"/>
      <c r="UKH23" s="106"/>
      <c r="UKI23" s="106"/>
      <c r="UKJ23" s="106"/>
      <c r="UKK23" s="106"/>
      <c r="UKL23" s="106"/>
      <c r="UKM23" s="106"/>
      <c r="UKN23" s="106"/>
      <c r="UKO23" s="106"/>
      <c r="UKP23" s="106"/>
      <c r="UKQ23" s="106"/>
      <c r="UKR23" s="106"/>
      <c r="UKS23" s="106"/>
      <c r="UKT23" s="106"/>
      <c r="UKU23" s="106"/>
      <c r="UKV23" s="106"/>
      <c r="UKW23" s="106"/>
      <c r="UKX23" s="106"/>
      <c r="UKY23" s="106"/>
      <c r="UKZ23" s="106"/>
      <c r="ULA23" s="106"/>
      <c r="ULB23" s="106"/>
      <c r="ULC23" s="106"/>
      <c r="ULD23" s="106"/>
      <c r="ULE23" s="106"/>
      <c r="ULF23" s="106"/>
      <c r="ULG23" s="106"/>
      <c r="ULH23" s="106"/>
      <c r="ULI23" s="106"/>
      <c r="ULJ23" s="106"/>
      <c r="ULK23" s="106"/>
      <c r="ULL23" s="106"/>
      <c r="ULM23" s="106"/>
      <c r="ULN23" s="106"/>
      <c r="ULO23" s="106"/>
      <c r="ULP23" s="106"/>
      <c r="ULQ23" s="106"/>
      <c r="ULR23" s="106"/>
      <c r="ULS23" s="106"/>
      <c r="ULT23" s="106"/>
      <c r="ULU23" s="106"/>
      <c r="ULV23" s="106"/>
      <c r="ULW23" s="106"/>
      <c r="ULX23" s="106"/>
      <c r="ULY23" s="106"/>
      <c r="ULZ23" s="106"/>
      <c r="UMA23" s="106"/>
      <c r="UMB23" s="106"/>
      <c r="UMC23" s="106"/>
      <c r="UMD23" s="106"/>
      <c r="UME23" s="106"/>
      <c r="UMF23" s="106"/>
      <c r="UMG23" s="106"/>
      <c r="UMH23" s="106"/>
      <c r="UMI23" s="106"/>
      <c r="UMJ23" s="106"/>
      <c r="UMK23" s="106"/>
      <c r="UML23" s="106"/>
      <c r="UMM23" s="106"/>
      <c r="UMN23" s="106"/>
      <c r="UMO23" s="106"/>
      <c r="UMP23" s="106"/>
      <c r="UMQ23" s="106"/>
      <c r="UMR23" s="106"/>
      <c r="UMS23" s="106"/>
      <c r="UMT23" s="106"/>
      <c r="UMU23" s="106"/>
      <c r="UMV23" s="106"/>
      <c r="UMW23" s="106"/>
      <c r="UMX23" s="106"/>
      <c r="UMY23" s="106"/>
      <c r="UMZ23" s="106"/>
      <c r="UNA23" s="106"/>
      <c r="UNB23" s="106"/>
      <c r="UNC23" s="106"/>
      <c r="UND23" s="106"/>
      <c r="UNE23" s="106"/>
      <c r="UNF23" s="106"/>
      <c r="UNG23" s="106"/>
      <c r="UNH23" s="106"/>
      <c r="UNI23" s="106"/>
      <c r="UNJ23" s="106"/>
      <c r="UNK23" s="106"/>
      <c r="UNL23" s="106"/>
      <c r="UNM23" s="106"/>
      <c r="UNN23" s="106"/>
      <c r="UNO23" s="106"/>
      <c r="UNP23" s="106"/>
      <c r="UNQ23" s="106"/>
      <c r="UNR23" s="106"/>
      <c r="UNS23" s="106"/>
      <c r="UNT23" s="106"/>
      <c r="UNU23" s="106"/>
      <c r="UNV23" s="106"/>
      <c r="UNW23" s="106"/>
      <c r="UNX23" s="106"/>
      <c r="UNY23" s="106"/>
      <c r="UNZ23" s="106"/>
      <c r="UOA23" s="106"/>
      <c r="UOB23" s="106"/>
      <c r="UOC23" s="106"/>
      <c r="UOD23" s="106"/>
      <c r="UOE23" s="106"/>
      <c r="UOF23" s="106"/>
      <c r="UOG23" s="106"/>
      <c r="UOH23" s="106"/>
      <c r="UOI23" s="106"/>
      <c r="UOJ23" s="106"/>
      <c r="UOK23" s="106"/>
      <c r="UOL23" s="106"/>
      <c r="UOM23" s="106"/>
      <c r="UON23" s="106"/>
      <c r="UOO23" s="106"/>
      <c r="UOP23" s="106"/>
      <c r="UOQ23" s="106"/>
      <c r="UOR23" s="106"/>
      <c r="UOS23" s="106"/>
      <c r="UOT23" s="106"/>
      <c r="UOU23" s="106"/>
      <c r="UOV23" s="106"/>
      <c r="UOW23" s="106"/>
      <c r="UOX23" s="106"/>
      <c r="UOY23" s="106"/>
      <c r="UOZ23" s="106"/>
      <c r="UPA23" s="106"/>
      <c r="UPB23" s="106"/>
      <c r="UPC23" s="106"/>
      <c r="UPD23" s="106"/>
      <c r="UPE23" s="106"/>
      <c r="UPF23" s="106"/>
      <c r="UPG23" s="106"/>
      <c r="UPH23" s="106"/>
      <c r="UPI23" s="106"/>
      <c r="UPJ23" s="106"/>
      <c r="UPK23" s="106"/>
      <c r="UPL23" s="106"/>
      <c r="UPM23" s="106"/>
      <c r="UPN23" s="106"/>
      <c r="UPO23" s="106"/>
      <c r="UPP23" s="106"/>
      <c r="UPQ23" s="106"/>
      <c r="UPR23" s="106"/>
      <c r="UPS23" s="106"/>
      <c r="UPT23" s="106"/>
      <c r="UPU23" s="106"/>
      <c r="UPV23" s="106"/>
      <c r="UPW23" s="106"/>
      <c r="UPX23" s="106"/>
      <c r="UPY23" s="106"/>
      <c r="UPZ23" s="106"/>
      <c r="UQA23" s="106"/>
      <c r="UQB23" s="106"/>
      <c r="UQC23" s="106"/>
      <c r="UQD23" s="106"/>
      <c r="UQE23" s="106"/>
      <c r="UQF23" s="106"/>
      <c r="UQG23" s="106"/>
      <c r="UQH23" s="106"/>
      <c r="UQI23" s="106"/>
      <c r="UQJ23" s="106"/>
      <c r="UQK23" s="106"/>
      <c r="UQL23" s="106"/>
      <c r="UQM23" s="106"/>
      <c r="UQN23" s="106"/>
      <c r="UQO23" s="106"/>
      <c r="UQP23" s="106"/>
      <c r="UQQ23" s="106"/>
      <c r="UQR23" s="106"/>
      <c r="UQS23" s="106"/>
      <c r="UQT23" s="106"/>
      <c r="UQU23" s="106"/>
      <c r="UQV23" s="106"/>
      <c r="UQW23" s="106"/>
      <c r="UQX23" s="106"/>
      <c r="UQY23" s="106"/>
      <c r="UQZ23" s="106"/>
      <c r="URA23" s="106"/>
      <c r="URB23" s="106"/>
      <c r="URC23" s="106"/>
      <c r="URD23" s="106"/>
      <c r="URE23" s="106"/>
      <c r="URF23" s="106"/>
      <c r="URG23" s="106"/>
      <c r="URH23" s="106"/>
      <c r="URI23" s="106"/>
      <c r="URJ23" s="106"/>
      <c r="URK23" s="106"/>
      <c r="URL23" s="106"/>
      <c r="URM23" s="106"/>
      <c r="URN23" s="106"/>
      <c r="URO23" s="106"/>
      <c r="URP23" s="106"/>
      <c r="URQ23" s="106"/>
      <c r="URR23" s="106"/>
      <c r="URS23" s="106"/>
      <c r="URT23" s="106"/>
      <c r="URU23" s="106"/>
      <c r="URV23" s="106"/>
      <c r="URW23" s="106"/>
      <c r="URX23" s="106"/>
      <c r="URY23" s="106"/>
      <c r="URZ23" s="106"/>
      <c r="USA23" s="106"/>
      <c r="USB23" s="106"/>
      <c r="USC23" s="106"/>
      <c r="USD23" s="106"/>
      <c r="USE23" s="106"/>
      <c r="USF23" s="106"/>
      <c r="USG23" s="106"/>
      <c r="USH23" s="106"/>
      <c r="USI23" s="106"/>
      <c r="USJ23" s="106"/>
      <c r="USK23" s="106"/>
      <c r="USL23" s="106"/>
      <c r="USM23" s="106"/>
      <c r="USN23" s="106"/>
      <c r="USO23" s="106"/>
      <c r="USP23" s="106"/>
      <c r="USQ23" s="106"/>
      <c r="USR23" s="106"/>
      <c r="USS23" s="106"/>
      <c r="UST23" s="106"/>
      <c r="USU23" s="106"/>
      <c r="USV23" s="106"/>
      <c r="USW23" s="106"/>
      <c r="USX23" s="106"/>
      <c r="USY23" s="106"/>
      <c r="USZ23" s="106"/>
      <c r="UTA23" s="106"/>
      <c r="UTB23" s="106"/>
      <c r="UTC23" s="106"/>
      <c r="UTD23" s="106"/>
      <c r="UTE23" s="106"/>
      <c r="UTF23" s="106"/>
      <c r="UTG23" s="106"/>
      <c r="UTH23" s="106"/>
      <c r="UTI23" s="106"/>
      <c r="UTJ23" s="106"/>
      <c r="UTK23" s="106"/>
      <c r="UTL23" s="106"/>
      <c r="UTM23" s="106"/>
      <c r="UTN23" s="106"/>
      <c r="UTO23" s="106"/>
      <c r="UTP23" s="106"/>
      <c r="UTQ23" s="106"/>
      <c r="UTR23" s="106"/>
      <c r="UTS23" s="106"/>
      <c r="UTT23" s="106"/>
      <c r="UTU23" s="106"/>
      <c r="UTV23" s="106"/>
      <c r="UTW23" s="106"/>
      <c r="UTX23" s="106"/>
      <c r="UTY23" s="106"/>
      <c r="UTZ23" s="106"/>
      <c r="UUA23" s="106"/>
      <c r="UUB23" s="106"/>
      <c r="UUC23" s="106"/>
      <c r="UUD23" s="106"/>
      <c r="UUE23" s="106"/>
      <c r="UUF23" s="106"/>
      <c r="UUG23" s="106"/>
      <c r="UUH23" s="106"/>
      <c r="UUI23" s="106"/>
      <c r="UUJ23" s="106"/>
      <c r="UUK23" s="106"/>
      <c r="UUL23" s="106"/>
      <c r="UUM23" s="106"/>
      <c r="UUN23" s="106"/>
      <c r="UUO23" s="106"/>
      <c r="UUP23" s="106"/>
      <c r="UUQ23" s="106"/>
      <c r="UUR23" s="106"/>
      <c r="UUS23" s="106"/>
      <c r="UUT23" s="106"/>
      <c r="UUU23" s="106"/>
      <c r="UUV23" s="106"/>
      <c r="UUW23" s="106"/>
      <c r="UUX23" s="106"/>
      <c r="UUY23" s="106"/>
      <c r="UUZ23" s="106"/>
      <c r="UVA23" s="106"/>
      <c r="UVB23" s="106"/>
      <c r="UVC23" s="106"/>
      <c r="UVD23" s="106"/>
      <c r="UVE23" s="106"/>
      <c r="UVF23" s="106"/>
      <c r="UVG23" s="106"/>
      <c r="UVH23" s="106"/>
      <c r="UVI23" s="106"/>
      <c r="UVJ23" s="106"/>
      <c r="UVK23" s="106"/>
      <c r="UVL23" s="106"/>
      <c r="UVM23" s="106"/>
      <c r="UVN23" s="106"/>
      <c r="UVO23" s="106"/>
      <c r="UVP23" s="106"/>
      <c r="UVQ23" s="106"/>
      <c r="UVR23" s="106"/>
      <c r="UVS23" s="106"/>
      <c r="UVT23" s="106"/>
      <c r="UVU23" s="106"/>
      <c r="UVV23" s="106"/>
      <c r="UVW23" s="106"/>
      <c r="UVX23" s="106"/>
      <c r="UVY23" s="106"/>
      <c r="UVZ23" s="106"/>
      <c r="UWA23" s="106"/>
      <c r="UWB23" s="106"/>
      <c r="UWC23" s="106"/>
      <c r="UWD23" s="106"/>
      <c r="UWE23" s="106"/>
      <c r="UWF23" s="106"/>
      <c r="UWG23" s="106"/>
      <c r="UWH23" s="106"/>
      <c r="UWI23" s="106"/>
      <c r="UWJ23" s="106"/>
      <c r="UWK23" s="106"/>
      <c r="UWL23" s="106"/>
      <c r="UWM23" s="106"/>
      <c r="UWN23" s="106"/>
      <c r="UWO23" s="106"/>
      <c r="UWP23" s="106"/>
      <c r="UWQ23" s="106"/>
      <c r="UWR23" s="106"/>
      <c r="UWS23" s="106"/>
      <c r="UWT23" s="106"/>
      <c r="UWU23" s="106"/>
      <c r="UWV23" s="106"/>
      <c r="UWW23" s="106"/>
      <c r="UWX23" s="106"/>
      <c r="UWY23" s="106"/>
      <c r="UWZ23" s="106"/>
      <c r="UXA23" s="106"/>
      <c r="UXB23" s="106"/>
      <c r="UXC23" s="106"/>
      <c r="UXD23" s="106"/>
      <c r="UXE23" s="106"/>
      <c r="UXF23" s="106"/>
      <c r="UXG23" s="106"/>
      <c r="UXH23" s="106"/>
      <c r="UXI23" s="106"/>
      <c r="UXJ23" s="106"/>
      <c r="UXK23" s="106"/>
      <c r="UXL23" s="106"/>
      <c r="UXM23" s="106"/>
      <c r="UXN23" s="106"/>
      <c r="UXO23" s="106"/>
      <c r="UXP23" s="106"/>
      <c r="UXQ23" s="106"/>
      <c r="UXR23" s="106"/>
      <c r="UXS23" s="106"/>
      <c r="UXT23" s="106"/>
      <c r="UXU23" s="106"/>
      <c r="UXV23" s="106"/>
      <c r="UXW23" s="106"/>
      <c r="UXX23" s="106"/>
      <c r="UXY23" s="106"/>
      <c r="UXZ23" s="106"/>
      <c r="UYA23" s="106"/>
      <c r="UYB23" s="106"/>
      <c r="UYC23" s="106"/>
      <c r="UYD23" s="106"/>
      <c r="UYE23" s="106"/>
      <c r="UYF23" s="106"/>
      <c r="UYG23" s="106"/>
      <c r="UYH23" s="106"/>
      <c r="UYI23" s="106"/>
      <c r="UYJ23" s="106"/>
      <c r="UYK23" s="106"/>
      <c r="UYL23" s="106"/>
      <c r="UYM23" s="106"/>
      <c r="UYN23" s="106"/>
      <c r="UYO23" s="106"/>
      <c r="UYP23" s="106"/>
      <c r="UYQ23" s="106"/>
      <c r="UYR23" s="106"/>
      <c r="UYS23" s="106"/>
      <c r="UYT23" s="106"/>
      <c r="UYU23" s="106"/>
      <c r="UYV23" s="106"/>
      <c r="UYW23" s="106"/>
      <c r="UYX23" s="106"/>
      <c r="UYY23" s="106"/>
      <c r="UYZ23" s="106"/>
      <c r="UZA23" s="106"/>
      <c r="UZB23" s="106"/>
      <c r="UZC23" s="106"/>
      <c r="UZD23" s="106"/>
      <c r="UZE23" s="106"/>
      <c r="UZF23" s="106"/>
      <c r="UZG23" s="106"/>
      <c r="UZH23" s="106"/>
      <c r="UZI23" s="106"/>
      <c r="UZJ23" s="106"/>
      <c r="UZK23" s="106"/>
      <c r="UZL23" s="106"/>
      <c r="UZM23" s="106"/>
      <c r="UZN23" s="106"/>
      <c r="UZO23" s="106"/>
      <c r="UZP23" s="106"/>
      <c r="UZQ23" s="106"/>
      <c r="UZR23" s="106"/>
      <c r="UZS23" s="106"/>
      <c r="UZT23" s="106"/>
      <c r="UZU23" s="106"/>
      <c r="UZV23" s="106"/>
      <c r="UZW23" s="106"/>
      <c r="UZX23" s="106"/>
      <c r="UZY23" s="106"/>
      <c r="UZZ23" s="106"/>
      <c r="VAA23" s="106"/>
      <c r="VAB23" s="106"/>
      <c r="VAC23" s="106"/>
      <c r="VAD23" s="106"/>
      <c r="VAE23" s="106"/>
      <c r="VAF23" s="106"/>
      <c r="VAG23" s="106"/>
      <c r="VAH23" s="106"/>
      <c r="VAI23" s="106"/>
      <c r="VAJ23" s="106"/>
      <c r="VAK23" s="106"/>
      <c r="VAL23" s="106"/>
      <c r="VAM23" s="106"/>
      <c r="VAN23" s="106"/>
      <c r="VAO23" s="106"/>
      <c r="VAP23" s="106"/>
      <c r="VAQ23" s="106"/>
      <c r="VAR23" s="106"/>
      <c r="VAS23" s="106"/>
      <c r="VAT23" s="106"/>
      <c r="VAU23" s="106"/>
      <c r="VAV23" s="106"/>
      <c r="VAW23" s="106"/>
      <c r="VAX23" s="106"/>
      <c r="VAY23" s="106"/>
      <c r="VAZ23" s="106"/>
      <c r="VBA23" s="106"/>
      <c r="VBB23" s="106"/>
      <c r="VBC23" s="106"/>
      <c r="VBD23" s="106"/>
      <c r="VBE23" s="106"/>
      <c r="VBF23" s="106"/>
      <c r="VBG23" s="106"/>
      <c r="VBH23" s="106"/>
      <c r="VBI23" s="106"/>
      <c r="VBJ23" s="106"/>
      <c r="VBK23" s="106"/>
      <c r="VBL23" s="106"/>
      <c r="VBM23" s="106"/>
      <c r="VBN23" s="106"/>
      <c r="VBO23" s="106"/>
      <c r="VBP23" s="106"/>
      <c r="VBQ23" s="106"/>
      <c r="VBR23" s="106"/>
      <c r="VBS23" s="106"/>
      <c r="VBT23" s="106"/>
      <c r="VBU23" s="106"/>
      <c r="VBV23" s="106"/>
      <c r="VBW23" s="106"/>
      <c r="VBX23" s="106"/>
      <c r="VBY23" s="106"/>
      <c r="VBZ23" s="106"/>
      <c r="VCA23" s="106"/>
      <c r="VCB23" s="106"/>
      <c r="VCC23" s="106"/>
      <c r="VCD23" s="106"/>
      <c r="VCE23" s="106"/>
      <c r="VCF23" s="106"/>
      <c r="VCG23" s="106"/>
      <c r="VCH23" s="106"/>
      <c r="VCI23" s="106"/>
      <c r="VCJ23" s="106"/>
      <c r="VCK23" s="106"/>
      <c r="VCL23" s="106"/>
      <c r="VCM23" s="106"/>
      <c r="VCN23" s="106"/>
      <c r="VCO23" s="106"/>
      <c r="VCP23" s="106"/>
      <c r="VCQ23" s="106"/>
      <c r="VCR23" s="106"/>
      <c r="VCS23" s="106"/>
      <c r="VCT23" s="106"/>
      <c r="VCU23" s="106"/>
      <c r="VCV23" s="106"/>
      <c r="VCW23" s="106"/>
      <c r="VCX23" s="106"/>
      <c r="VCY23" s="106"/>
      <c r="VCZ23" s="106"/>
      <c r="VDA23" s="106"/>
      <c r="VDB23" s="106"/>
      <c r="VDC23" s="106"/>
      <c r="VDD23" s="106"/>
      <c r="VDE23" s="106"/>
      <c r="VDF23" s="106"/>
      <c r="VDG23" s="106"/>
      <c r="VDH23" s="106"/>
      <c r="VDI23" s="106"/>
      <c r="VDJ23" s="106"/>
      <c r="VDK23" s="106"/>
      <c r="VDL23" s="106"/>
      <c r="VDM23" s="106"/>
      <c r="VDN23" s="106"/>
      <c r="VDO23" s="106"/>
      <c r="VDP23" s="106"/>
      <c r="VDQ23" s="106"/>
      <c r="VDR23" s="106"/>
      <c r="VDS23" s="106"/>
      <c r="VDT23" s="106"/>
      <c r="VDU23" s="106"/>
      <c r="VDV23" s="106"/>
      <c r="VDW23" s="106"/>
      <c r="VDX23" s="106"/>
      <c r="VDY23" s="106"/>
      <c r="VDZ23" s="106"/>
      <c r="VEA23" s="106"/>
      <c r="VEB23" s="106"/>
      <c r="VEC23" s="106"/>
      <c r="VED23" s="106"/>
      <c r="VEE23" s="106"/>
      <c r="VEF23" s="106"/>
      <c r="VEG23" s="106"/>
      <c r="VEH23" s="106"/>
      <c r="VEI23" s="106"/>
      <c r="VEJ23" s="106"/>
      <c r="VEK23" s="106"/>
      <c r="VEL23" s="106"/>
      <c r="VEM23" s="106"/>
      <c r="VEN23" s="106"/>
      <c r="VEO23" s="106"/>
      <c r="VEP23" s="106"/>
      <c r="VEQ23" s="106"/>
      <c r="VER23" s="106"/>
      <c r="VES23" s="106"/>
      <c r="VET23" s="106"/>
      <c r="VEU23" s="106"/>
      <c r="VEV23" s="106"/>
      <c r="VEW23" s="106"/>
      <c r="VEX23" s="106"/>
      <c r="VEY23" s="106"/>
      <c r="VEZ23" s="106"/>
      <c r="VFA23" s="106"/>
      <c r="VFB23" s="106"/>
      <c r="VFC23" s="106"/>
      <c r="VFD23" s="106"/>
      <c r="VFE23" s="106"/>
      <c r="VFF23" s="106"/>
      <c r="VFG23" s="106"/>
      <c r="VFH23" s="106"/>
      <c r="VFI23" s="106"/>
      <c r="VFJ23" s="106"/>
      <c r="VFK23" s="106"/>
      <c r="VFL23" s="106"/>
      <c r="VFM23" s="106"/>
      <c r="VFN23" s="106"/>
      <c r="VFO23" s="106"/>
      <c r="VFP23" s="106"/>
      <c r="VFQ23" s="106"/>
      <c r="VFR23" s="106"/>
      <c r="VFS23" s="106"/>
      <c r="VFT23" s="106"/>
      <c r="VFU23" s="106"/>
      <c r="VFV23" s="106"/>
      <c r="VFW23" s="106"/>
      <c r="VFX23" s="106"/>
      <c r="VFY23" s="106"/>
      <c r="VFZ23" s="106"/>
      <c r="VGA23" s="106"/>
      <c r="VGB23" s="106"/>
      <c r="VGC23" s="106"/>
      <c r="VGD23" s="106"/>
      <c r="VGE23" s="106"/>
      <c r="VGF23" s="106"/>
      <c r="VGG23" s="106"/>
      <c r="VGH23" s="106"/>
      <c r="VGI23" s="106"/>
      <c r="VGJ23" s="106"/>
      <c r="VGK23" s="106"/>
      <c r="VGL23" s="106"/>
      <c r="VGM23" s="106"/>
      <c r="VGN23" s="106"/>
      <c r="VGO23" s="106"/>
      <c r="VGP23" s="106"/>
      <c r="VGQ23" s="106"/>
      <c r="VGR23" s="106"/>
      <c r="VGS23" s="106"/>
      <c r="VGT23" s="106"/>
      <c r="VGU23" s="106"/>
      <c r="VGV23" s="106"/>
      <c r="VGW23" s="106"/>
      <c r="VGX23" s="106"/>
      <c r="VGY23" s="106"/>
      <c r="VGZ23" s="106"/>
      <c r="VHA23" s="106"/>
      <c r="VHB23" s="106"/>
      <c r="VHC23" s="106"/>
      <c r="VHD23" s="106"/>
      <c r="VHE23" s="106"/>
      <c r="VHF23" s="106"/>
      <c r="VHG23" s="106"/>
      <c r="VHH23" s="106"/>
      <c r="VHI23" s="106"/>
      <c r="VHJ23" s="106"/>
      <c r="VHK23" s="106"/>
      <c r="VHL23" s="106"/>
      <c r="VHM23" s="106"/>
      <c r="VHN23" s="106"/>
      <c r="VHO23" s="106"/>
      <c r="VHP23" s="106"/>
      <c r="VHQ23" s="106"/>
      <c r="VHR23" s="106"/>
      <c r="VHS23" s="106"/>
      <c r="VHT23" s="106"/>
      <c r="VHU23" s="106"/>
      <c r="VHV23" s="106"/>
      <c r="VHW23" s="106"/>
      <c r="VHX23" s="106"/>
      <c r="VHY23" s="106"/>
      <c r="VHZ23" s="106"/>
      <c r="VIA23" s="106"/>
      <c r="VIB23" s="106"/>
      <c r="VIC23" s="106"/>
      <c r="VID23" s="106"/>
      <c r="VIE23" s="106"/>
      <c r="VIF23" s="106"/>
      <c r="VIG23" s="106"/>
      <c r="VIH23" s="106"/>
      <c r="VII23" s="106"/>
      <c r="VIJ23" s="106"/>
      <c r="VIK23" s="106"/>
      <c r="VIL23" s="106"/>
      <c r="VIM23" s="106"/>
      <c r="VIN23" s="106"/>
      <c r="VIO23" s="106"/>
      <c r="VIP23" s="106"/>
      <c r="VIQ23" s="106"/>
      <c r="VIR23" s="106"/>
      <c r="VIS23" s="106"/>
      <c r="VIT23" s="106"/>
      <c r="VIU23" s="106"/>
      <c r="VIV23" s="106"/>
      <c r="VIW23" s="106"/>
      <c r="VIX23" s="106"/>
      <c r="VIY23" s="106"/>
      <c r="VIZ23" s="106"/>
      <c r="VJA23" s="106"/>
      <c r="VJB23" s="106"/>
      <c r="VJC23" s="106"/>
      <c r="VJD23" s="106"/>
      <c r="VJE23" s="106"/>
      <c r="VJF23" s="106"/>
      <c r="VJG23" s="106"/>
      <c r="VJH23" s="106"/>
      <c r="VJI23" s="106"/>
      <c r="VJJ23" s="106"/>
      <c r="VJK23" s="106"/>
      <c r="VJL23" s="106"/>
      <c r="VJM23" s="106"/>
      <c r="VJN23" s="106"/>
      <c r="VJO23" s="106"/>
      <c r="VJP23" s="106"/>
      <c r="VJQ23" s="106"/>
      <c r="VJR23" s="106"/>
      <c r="VJS23" s="106"/>
      <c r="VJT23" s="106"/>
      <c r="VJU23" s="106"/>
      <c r="VJV23" s="106"/>
      <c r="VJW23" s="106"/>
      <c r="VJX23" s="106"/>
      <c r="VJY23" s="106"/>
      <c r="VJZ23" s="106"/>
      <c r="VKA23" s="106"/>
      <c r="VKB23" s="106"/>
      <c r="VKC23" s="106"/>
      <c r="VKD23" s="106"/>
      <c r="VKE23" s="106"/>
      <c r="VKF23" s="106"/>
      <c r="VKG23" s="106"/>
      <c r="VKH23" s="106"/>
      <c r="VKI23" s="106"/>
      <c r="VKJ23" s="106"/>
      <c r="VKK23" s="106"/>
      <c r="VKL23" s="106"/>
      <c r="VKM23" s="106"/>
      <c r="VKN23" s="106"/>
      <c r="VKO23" s="106"/>
      <c r="VKP23" s="106"/>
      <c r="VKQ23" s="106"/>
      <c r="VKR23" s="106"/>
      <c r="VKS23" s="106"/>
      <c r="VKT23" s="106"/>
      <c r="VKU23" s="106"/>
      <c r="VKV23" s="106"/>
      <c r="VKW23" s="106"/>
      <c r="VKX23" s="106"/>
      <c r="VKY23" s="106"/>
      <c r="VKZ23" s="106"/>
      <c r="VLA23" s="106"/>
      <c r="VLB23" s="106"/>
      <c r="VLC23" s="106"/>
      <c r="VLD23" s="106"/>
      <c r="VLE23" s="106"/>
      <c r="VLF23" s="106"/>
      <c r="VLG23" s="106"/>
      <c r="VLH23" s="106"/>
      <c r="VLI23" s="106"/>
      <c r="VLJ23" s="106"/>
      <c r="VLK23" s="106"/>
      <c r="VLL23" s="106"/>
      <c r="VLM23" s="106"/>
      <c r="VLN23" s="106"/>
      <c r="VLO23" s="106"/>
      <c r="VLP23" s="106"/>
      <c r="VLQ23" s="106"/>
      <c r="VLR23" s="106"/>
      <c r="VLS23" s="106"/>
      <c r="VLT23" s="106"/>
      <c r="VLU23" s="106"/>
      <c r="VLV23" s="106"/>
      <c r="VLW23" s="106"/>
      <c r="VLX23" s="106"/>
      <c r="VLY23" s="106"/>
      <c r="VLZ23" s="106"/>
      <c r="VMA23" s="106"/>
      <c r="VMB23" s="106"/>
      <c r="VMC23" s="106"/>
      <c r="VMD23" s="106"/>
      <c r="VME23" s="106"/>
      <c r="VMF23" s="106"/>
      <c r="VMG23" s="106"/>
      <c r="VMH23" s="106"/>
      <c r="VMI23" s="106"/>
      <c r="VMJ23" s="106"/>
      <c r="VMK23" s="106"/>
      <c r="VML23" s="106"/>
      <c r="VMM23" s="106"/>
      <c r="VMN23" s="106"/>
      <c r="VMO23" s="106"/>
      <c r="VMP23" s="106"/>
      <c r="VMQ23" s="106"/>
      <c r="VMR23" s="106"/>
      <c r="VMS23" s="106"/>
      <c r="VMT23" s="106"/>
      <c r="VMU23" s="106"/>
      <c r="VMV23" s="106"/>
      <c r="VMW23" s="106"/>
      <c r="VMX23" s="106"/>
      <c r="VMY23" s="106"/>
      <c r="VMZ23" s="106"/>
      <c r="VNA23" s="106"/>
      <c r="VNB23" s="106"/>
      <c r="VNC23" s="106"/>
      <c r="VND23" s="106"/>
      <c r="VNE23" s="106"/>
      <c r="VNF23" s="106"/>
      <c r="VNG23" s="106"/>
      <c r="VNH23" s="106"/>
      <c r="VNI23" s="106"/>
      <c r="VNJ23" s="106"/>
      <c r="VNK23" s="106"/>
      <c r="VNL23" s="106"/>
      <c r="VNM23" s="106"/>
      <c r="VNN23" s="106"/>
      <c r="VNO23" s="106"/>
      <c r="VNP23" s="106"/>
      <c r="VNQ23" s="106"/>
      <c r="VNR23" s="106"/>
      <c r="VNS23" s="106"/>
      <c r="VNT23" s="106"/>
      <c r="VNU23" s="106"/>
      <c r="VNV23" s="106"/>
      <c r="VNW23" s="106"/>
      <c r="VNX23" s="106"/>
      <c r="VNY23" s="106"/>
      <c r="VNZ23" s="106"/>
      <c r="VOA23" s="106"/>
      <c r="VOB23" s="106"/>
      <c r="VOC23" s="106"/>
      <c r="VOD23" s="106"/>
      <c r="VOE23" s="106"/>
      <c r="VOF23" s="106"/>
      <c r="VOG23" s="106"/>
      <c r="VOH23" s="106"/>
      <c r="VOI23" s="106"/>
      <c r="VOJ23" s="106"/>
      <c r="VOK23" s="106"/>
      <c r="VOL23" s="106"/>
      <c r="VOM23" s="106"/>
      <c r="VON23" s="106"/>
      <c r="VOO23" s="106"/>
      <c r="VOP23" s="106"/>
      <c r="VOQ23" s="106"/>
      <c r="VOR23" s="106"/>
      <c r="VOS23" s="106"/>
      <c r="VOT23" s="106"/>
      <c r="VOU23" s="106"/>
      <c r="VOV23" s="106"/>
      <c r="VOW23" s="106"/>
      <c r="VOX23" s="106"/>
      <c r="VOY23" s="106"/>
      <c r="VOZ23" s="106"/>
      <c r="VPA23" s="106"/>
      <c r="VPB23" s="106"/>
      <c r="VPC23" s="106"/>
      <c r="VPD23" s="106"/>
      <c r="VPE23" s="106"/>
      <c r="VPF23" s="106"/>
      <c r="VPG23" s="106"/>
      <c r="VPH23" s="106"/>
      <c r="VPI23" s="106"/>
      <c r="VPJ23" s="106"/>
      <c r="VPK23" s="106"/>
      <c r="VPL23" s="106"/>
      <c r="VPM23" s="106"/>
      <c r="VPN23" s="106"/>
      <c r="VPO23" s="106"/>
      <c r="VPP23" s="106"/>
      <c r="VPQ23" s="106"/>
      <c r="VPR23" s="106"/>
      <c r="VPS23" s="106"/>
      <c r="VPT23" s="106"/>
      <c r="VPU23" s="106"/>
      <c r="VPV23" s="106"/>
      <c r="VPW23" s="106"/>
      <c r="VPX23" s="106"/>
      <c r="VPY23" s="106"/>
      <c r="VPZ23" s="106"/>
      <c r="VQA23" s="106"/>
      <c r="VQB23" s="106"/>
      <c r="VQC23" s="106"/>
      <c r="VQD23" s="106"/>
      <c r="VQE23" s="106"/>
      <c r="VQF23" s="106"/>
      <c r="VQG23" s="106"/>
      <c r="VQH23" s="106"/>
      <c r="VQI23" s="106"/>
      <c r="VQJ23" s="106"/>
      <c r="VQK23" s="106"/>
      <c r="VQL23" s="106"/>
      <c r="VQM23" s="106"/>
      <c r="VQN23" s="106"/>
      <c r="VQO23" s="106"/>
      <c r="VQP23" s="106"/>
      <c r="VQQ23" s="106"/>
      <c r="VQR23" s="106"/>
      <c r="VQS23" s="106"/>
      <c r="VQT23" s="106"/>
      <c r="VQU23" s="106"/>
      <c r="VQV23" s="106"/>
      <c r="VQW23" s="106"/>
      <c r="VQX23" s="106"/>
      <c r="VQY23" s="106"/>
      <c r="VQZ23" s="106"/>
      <c r="VRA23" s="106"/>
      <c r="VRB23" s="106"/>
      <c r="VRC23" s="106"/>
      <c r="VRD23" s="106"/>
      <c r="VRE23" s="106"/>
      <c r="VRF23" s="106"/>
      <c r="VRG23" s="106"/>
      <c r="VRH23" s="106"/>
      <c r="VRI23" s="106"/>
      <c r="VRJ23" s="106"/>
      <c r="VRK23" s="106"/>
      <c r="VRL23" s="106"/>
      <c r="VRM23" s="106"/>
      <c r="VRN23" s="106"/>
      <c r="VRO23" s="106"/>
      <c r="VRP23" s="106"/>
      <c r="VRQ23" s="106"/>
      <c r="VRR23" s="106"/>
      <c r="VRS23" s="106"/>
      <c r="VRT23" s="106"/>
      <c r="VRU23" s="106"/>
      <c r="VRV23" s="106"/>
      <c r="VRW23" s="106"/>
      <c r="VRX23" s="106"/>
      <c r="VRY23" s="106"/>
      <c r="VRZ23" s="106"/>
      <c r="VSA23" s="106"/>
      <c r="VSB23" s="106"/>
      <c r="VSC23" s="106"/>
      <c r="VSD23" s="106"/>
      <c r="VSE23" s="106"/>
      <c r="VSF23" s="106"/>
      <c r="VSG23" s="106"/>
      <c r="VSH23" s="106"/>
      <c r="VSI23" s="106"/>
      <c r="VSJ23" s="106"/>
      <c r="VSK23" s="106"/>
      <c r="VSL23" s="106"/>
      <c r="VSM23" s="106"/>
      <c r="VSN23" s="106"/>
      <c r="VSO23" s="106"/>
      <c r="VSP23" s="106"/>
      <c r="VSQ23" s="106"/>
      <c r="VSR23" s="106"/>
      <c r="VSS23" s="106"/>
      <c r="VST23" s="106"/>
      <c r="VSU23" s="106"/>
      <c r="VSV23" s="106"/>
      <c r="VSW23" s="106"/>
      <c r="VSX23" s="106"/>
      <c r="VSY23" s="106"/>
      <c r="VSZ23" s="106"/>
      <c r="VTA23" s="106"/>
      <c r="VTB23" s="106"/>
      <c r="VTC23" s="106"/>
      <c r="VTD23" s="106"/>
      <c r="VTE23" s="106"/>
      <c r="VTF23" s="106"/>
      <c r="VTG23" s="106"/>
      <c r="VTH23" s="106"/>
      <c r="VTI23" s="106"/>
      <c r="VTJ23" s="106"/>
      <c r="VTK23" s="106"/>
      <c r="VTL23" s="106"/>
      <c r="VTM23" s="106"/>
      <c r="VTN23" s="106"/>
      <c r="VTO23" s="106"/>
      <c r="VTP23" s="106"/>
      <c r="VTQ23" s="106"/>
      <c r="VTR23" s="106"/>
      <c r="VTS23" s="106"/>
      <c r="VTT23" s="106"/>
      <c r="VTU23" s="106"/>
      <c r="VTV23" s="106"/>
      <c r="VTW23" s="106"/>
      <c r="VTX23" s="106"/>
      <c r="VTY23" s="106"/>
      <c r="VTZ23" s="106"/>
      <c r="VUA23" s="106"/>
      <c r="VUB23" s="106"/>
      <c r="VUC23" s="106"/>
      <c r="VUD23" s="106"/>
      <c r="VUE23" s="106"/>
      <c r="VUF23" s="106"/>
      <c r="VUG23" s="106"/>
      <c r="VUH23" s="106"/>
      <c r="VUI23" s="106"/>
      <c r="VUJ23" s="106"/>
      <c r="VUK23" s="106"/>
      <c r="VUL23" s="106"/>
      <c r="VUM23" s="106"/>
      <c r="VUN23" s="106"/>
      <c r="VUO23" s="106"/>
      <c r="VUP23" s="106"/>
      <c r="VUQ23" s="106"/>
      <c r="VUR23" s="106"/>
      <c r="VUS23" s="106"/>
      <c r="VUT23" s="106"/>
      <c r="VUU23" s="106"/>
      <c r="VUV23" s="106"/>
      <c r="VUW23" s="106"/>
      <c r="VUX23" s="106"/>
      <c r="VUY23" s="106"/>
      <c r="VUZ23" s="106"/>
      <c r="VVA23" s="106"/>
      <c r="VVB23" s="106"/>
      <c r="VVC23" s="106"/>
      <c r="VVD23" s="106"/>
      <c r="VVE23" s="106"/>
      <c r="VVF23" s="106"/>
      <c r="VVG23" s="106"/>
      <c r="VVH23" s="106"/>
      <c r="VVI23" s="106"/>
      <c r="VVJ23" s="106"/>
      <c r="VVK23" s="106"/>
      <c r="VVL23" s="106"/>
      <c r="VVM23" s="106"/>
      <c r="VVN23" s="106"/>
      <c r="VVO23" s="106"/>
      <c r="VVP23" s="106"/>
      <c r="VVQ23" s="106"/>
      <c r="VVR23" s="106"/>
      <c r="VVS23" s="106"/>
      <c r="VVT23" s="106"/>
      <c r="VVU23" s="106"/>
      <c r="VVV23" s="106"/>
      <c r="VVW23" s="106"/>
      <c r="VVX23" s="106"/>
      <c r="VVY23" s="106"/>
      <c r="VVZ23" s="106"/>
      <c r="VWA23" s="106"/>
      <c r="VWB23" s="106"/>
      <c r="VWC23" s="106"/>
      <c r="VWD23" s="106"/>
      <c r="VWE23" s="106"/>
      <c r="VWF23" s="106"/>
      <c r="VWG23" s="106"/>
      <c r="VWH23" s="106"/>
      <c r="VWI23" s="106"/>
      <c r="VWJ23" s="106"/>
      <c r="VWK23" s="106"/>
      <c r="VWL23" s="106"/>
      <c r="VWM23" s="106"/>
      <c r="VWN23" s="106"/>
      <c r="VWO23" s="106"/>
      <c r="VWP23" s="106"/>
      <c r="VWQ23" s="106"/>
      <c r="VWR23" s="106"/>
      <c r="VWS23" s="106"/>
      <c r="VWT23" s="106"/>
      <c r="VWU23" s="106"/>
      <c r="VWV23" s="106"/>
      <c r="VWW23" s="106"/>
      <c r="VWX23" s="106"/>
      <c r="VWY23" s="106"/>
      <c r="VWZ23" s="106"/>
      <c r="VXA23" s="106"/>
      <c r="VXB23" s="106"/>
      <c r="VXC23" s="106"/>
      <c r="VXD23" s="106"/>
      <c r="VXE23" s="106"/>
      <c r="VXF23" s="106"/>
      <c r="VXG23" s="106"/>
      <c r="VXH23" s="106"/>
      <c r="VXI23" s="106"/>
      <c r="VXJ23" s="106"/>
      <c r="VXK23" s="106"/>
      <c r="VXL23" s="106"/>
      <c r="VXM23" s="106"/>
      <c r="VXN23" s="106"/>
      <c r="VXO23" s="106"/>
      <c r="VXP23" s="106"/>
      <c r="VXQ23" s="106"/>
      <c r="VXR23" s="106"/>
      <c r="VXS23" s="106"/>
      <c r="VXT23" s="106"/>
      <c r="VXU23" s="106"/>
      <c r="VXV23" s="106"/>
      <c r="VXW23" s="106"/>
      <c r="VXX23" s="106"/>
      <c r="VXY23" s="106"/>
      <c r="VXZ23" s="106"/>
      <c r="VYA23" s="106"/>
      <c r="VYB23" s="106"/>
      <c r="VYC23" s="106"/>
      <c r="VYD23" s="106"/>
      <c r="VYE23" s="106"/>
      <c r="VYF23" s="106"/>
      <c r="VYG23" s="106"/>
      <c r="VYH23" s="106"/>
      <c r="VYI23" s="106"/>
      <c r="VYJ23" s="106"/>
      <c r="VYK23" s="106"/>
      <c r="VYL23" s="106"/>
      <c r="VYM23" s="106"/>
      <c r="VYN23" s="106"/>
      <c r="VYO23" s="106"/>
      <c r="VYP23" s="106"/>
      <c r="VYQ23" s="106"/>
      <c r="VYR23" s="106"/>
      <c r="VYS23" s="106"/>
      <c r="VYT23" s="106"/>
      <c r="VYU23" s="106"/>
      <c r="VYV23" s="106"/>
      <c r="VYW23" s="106"/>
      <c r="VYX23" s="106"/>
      <c r="VYY23" s="106"/>
      <c r="VYZ23" s="106"/>
      <c r="VZA23" s="106"/>
      <c r="VZB23" s="106"/>
      <c r="VZC23" s="106"/>
      <c r="VZD23" s="106"/>
      <c r="VZE23" s="106"/>
      <c r="VZF23" s="106"/>
      <c r="VZG23" s="106"/>
      <c r="VZH23" s="106"/>
      <c r="VZI23" s="106"/>
      <c r="VZJ23" s="106"/>
      <c r="VZK23" s="106"/>
      <c r="VZL23" s="106"/>
      <c r="VZM23" s="106"/>
      <c r="VZN23" s="106"/>
      <c r="VZO23" s="106"/>
      <c r="VZP23" s="106"/>
      <c r="VZQ23" s="106"/>
      <c r="VZR23" s="106"/>
      <c r="VZS23" s="106"/>
      <c r="VZT23" s="106"/>
      <c r="VZU23" s="106"/>
      <c r="VZV23" s="106"/>
      <c r="VZW23" s="106"/>
      <c r="VZX23" s="106"/>
      <c r="VZY23" s="106"/>
      <c r="VZZ23" s="106"/>
      <c r="WAA23" s="106"/>
      <c r="WAB23" s="106"/>
      <c r="WAC23" s="106"/>
      <c r="WAD23" s="106"/>
      <c r="WAE23" s="106"/>
      <c r="WAF23" s="106"/>
      <c r="WAG23" s="106"/>
      <c r="WAH23" s="106"/>
      <c r="WAI23" s="106"/>
      <c r="WAJ23" s="106"/>
      <c r="WAK23" s="106"/>
      <c r="WAL23" s="106"/>
      <c r="WAM23" s="106"/>
      <c r="WAN23" s="106"/>
      <c r="WAO23" s="106"/>
      <c r="WAP23" s="106"/>
      <c r="WAQ23" s="106"/>
      <c r="WAR23" s="106"/>
      <c r="WAS23" s="106"/>
      <c r="WAT23" s="106"/>
      <c r="WAU23" s="106"/>
      <c r="WAV23" s="106"/>
      <c r="WAW23" s="106"/>
      <c r="WAX23" s="106"/>
      <c r="WAY23" s="106"/>
      <c r="WAZ23" s="106"/>
      <c r="WBA23" s="106"/>
      <c r="WBB23" s="106"/>
      <c r="WBC23" s="106"/>
      <c r="WBD23" s="106"/>
      <c r="WBE23" s="106"/>
      <c r="WBF23" s="106"/>
      <c r="WBG23" s="106"/>
      <c r="WBH23" s="106"/>
      <c r="WBI23" s="106"/>
      <c r="WBJ23" s="106"/>
      <c r="WBK23" s="106"/>
      <c r="WBL23" s="106"/>
      <c r="WBM23" s="106"/>
      <c r="WBN23" s="106"/>
      <c r="WBO23" s="106"/>
      <c r="WBP23" s="106"/>
      <c r="WBQ23" s="106"/>
      <c r="WBR23" s="106"/>
      <c r="WBS23" s="106"/>
      <c r="WBT23" s="106"/>
      <c r="WBU23" s="106"/>
      <c r="WBV23" s="106"/>
      <c r="WBW23" s="106"/>
      <c r="WBX23" s="106"/>
      <c r="WBY23" s="106"/>
      <c r="WBZ23" s="106"/>
      <c r="WCA23" s="106"/>
      <c r="WCB23" s="106"/>
      <c r="WCC23" s="106"/>
      <c r="WCD23" s="106"/>
      <c r="WCE23" s="106"/>
      <c r="WCF23" s="106"/>
      <c r="WCG23" s="106"/>
      <c r="WCH23" s="106"/>
      <c r="WCI23" s="106"/>
      <c r="WCJ23" s="106"/>
      <c r="WCK23" s="106"/>
      <c r="WCL23" s="106"/>
      <c r="WCM23" s="106"/>
      <c r="WCN23" s="106"/>
      <c r="WCO23" s="106"/>
      <c r="WCP23" s="106"/>
      <c r="WCQ23" s="106"/>
      <c r="WCR23" s="106"/>
      <c r="WCS23" s="106"/>
      <c r="WCT23" s="106"/>
      <c r="WCU23" s="106"/>
      <c r="WCV23" s="106"/>
      <c r="WCW23" s="106"/>
      <c r="WCX23" s="106"/>
      <c r="WCY23" s="106"/>
      <c r="WCZ23" s="106"/>
      <c r="WDA23" s="106"/>
      <c r="WDB23" s="106"/>
      <c r="WDC23" s="106"/>
      <c r="WDD23" s="106"/>
      <c r="WDE23" s="106"/>
      <c r="WDF23" s="106"/>
      <c r="WDG23" s="106"/>
      <c r="WDH23" s="106"/>
      <c r="WDI23" s="106"/>
      <c r="WDJ23" s="106"/>
      <c r="WDK23" s="106"/>
      <c r="WDL23" s="106"/>
      <c r="WDM23" s="106"/>
      <c r="WDN23" s="106"/>
      <c r="WDO23" s="106"/>
      <c r="WDP23" s="106"/>
      <c r="WDQ23" s="106"/>
      <c r="WDR23" s="106"/>
      <c r="WDS23" s="106"/>
      <c r="WDT23" s="106"/>
      <c r="WDU23" s="106"/>
      <c r="WDV23" s="106"/>
      <c r="WDW23" s="106"/>
      <c r="WDX23" s="106"/>
      <c r="WDY23" s="106"/>
      <c r="WDZ23" s="106"/>
      <c r="WEA23" s="106"/>
      <c r="WEB23" s="106"/>
      <c r="WEC23" s="106"/>
      <c r="WED23" s="106"/>
      <c r="WEE23" s="106"/>
      <c r="WEF23" s="106"/>
      <c r="WEG23" s="106"/>
      <c r="WEH23" s="106"/>
      <c r="WEI23" s="106"/>
      <c r="WEJ23" s="106"/>
      <c r="WEK23" s="106"/>
      <c r="WEL23" s="106"/>
      <c r="WEM23" s="106"/>
      <c r="WEN23" s="106"/>
      <c r="WEO23" s="106"/>
      <c r="WEP23" s="106"/>
      <c r="WEQ23" s="106"/>
      <c r="WER23" s="106"/>
      <c r="WES23" s="106"/>
      <c r="WET23" s="106"/>
      <c r="WEU23" s="106"/>
      <c r="WEV23" s="106"/>
      <c r="WEW23" s="106"/>
      <c r="WEX23" s="106"/>
      <c r="WEY23" s="106"/>
      <c r="WEZ23" s="106"/>
      <c r="WFA23" s="106"/>
      <c r="WFB23" s="106"/>
      <c r="WFC23" s="106"/>
      <c r="WFD23" s="106"/>
      <c r="WFE23" s="106"/>
      <c r="WFF23" s="106"/>
      <c r="WFG23" s="106"/>
      <c r="WFH23" s="106"/>
      <c r="WFI23" s="106"/>
      <c r="WFJ23" s="106"/>
      <c r="WFK23" s="106"/>
      <c r="WFL23" s="106"/>
      <c r="WFM23" s="106"/>
      <c r="WFN23" s="106"/>
      <c r="WFO23" s="106"/>
      <c r="WFP23" s="106"/>
      <c r="WFQ23" s="106"/>
      <c r="WFR23" s="106"/>
      <c r="WFS23" s="106"/>
      <c r="WFT23" s="106"/>
      <c r="WFU23" s="106"/>
      <c r="WFV23" s="106"/>
      <c r="WFW23" s="106"/>
      <c r="WFX23" s="106"/>
      <c r="WFY23" s="106"/>
      <c r="WFZ23" s="106"/>
      <c r="WGA23" s="106"/>
      <c r="WGB23" s="106"/>
      <c r="WGC23" s="106"/>
      <c r="WGD23" s="106"/>
      <c r="WGE23" s="106"/>
      <c r="WGF23" s="106"/>
      <c r="WGG23" s="106"/>
      <c r="WGH23" s="106"/>
      <c r="WGI23" s="106"/>
      <c r="WGJ23" s="106"/>
      <c r="WGK23" s="106"/>
      <c r="WGL23" s="106"/>
      <c r="WGM23" s="106"/>
      <c r="WGN23" s="106"/>
      <c r="WGO23" s="106"/>
      <c r="WGP23" s="106"/>
      <c r="WGQ23" s="106"/>
      <c r="WGR23" s="106"/>
      <c r="WGS23" s="106"/>
      <c r="WGT23" s="106"/>
      <c r="WGU23" s="106"/>
      <c r="WGV23" s="106"/>
      <c r="WGW23" s="106"/>
      <c r="WGX23" s="106"/>
      <c r="WGY23" s="106"/>
      <c r="WGZ23" s="106"/>
      <c r="WHA23" s="106"/>
      <c r="WHB23" s="106"/>
      <c r="WHC23" s="106"/>
      <c r="WHD23" s="106"/>
      <c r="WHE23" s="106"/>
      <c r="WHF23" s="106"/>
      <c r="WHG23" s="106"/>
      <c r="WHH23" s="106"/>
      <c r="WHI23" s="106"/>
      <c r="WHJ23" s="106"/>
      <c r="WHK23" s="106"/>
      <c r="WHL23" s="106"/>
      <c r="WHM23" s="106"/>
      <c r="WHN23" s="106"/>
      <c r="WHO23" s="106"/>
      <c r="WHP23" s="106"/>
      <c r="WHQ23" s="106"/>
      <c r="WHR23" s="106"/>
      <c r="WHS23" s="106"/>
      <c r="WHT23" s="106"/>
      <c r="WHU23" s="106"/>
      <c r="WHV23" s="106"/>
      <c r="WHW23" s="106"/>
      <c r="WHX23" s="106"/>
      <c r="WHY23" s="106"/>
      <c r="WHZ23" s="106"/>
      <c r="WIA23" s="106"/>
      <c r="WIB23" s="106"/>
      <c r="WIC23" s="106"/>
      <c r="WID23" s="106"/>
      <c r="WIE23" s="106"/>
      <c r="WIF23" s="106"/>
      <c r="WIG23" s="106"/>
      <c r="WIH23" s="106"/>
      <c r="WII23" s="106"/>
      <c r="WIJ23" s="106"/>
      <c r="WIK23" s="106"/>
      <c r="WIL23" s="106"/>
      <c r="WIM23" s="106"/>
      <c r="WIN23" s="106"/>
      <c r="WIO23" s="106"/>
      <c r="WIP23" s="106"/>
      <c r="WIQ23" s="106"/>
      <c r="WIR23" s="106"/>
      <c r="WIS23" s="106"/>
      <c r="WIT23" s="106"/>
      <c r="WIU23" s="106"/>
      <c r="WIV23" s="106"/>
      <c r="WIW23" s="106"/>
      <c r="WIX23" s="106"/>
      <c r="WIY23" s="106"/>
      <c r="WIZ23" s="106"/>
      <c r="WJA23" s="106"/>
      <c r="WJB23" s="106"/>
      <c r="WJC23" s="106"/>
      <c r="WJD23" s="106"/>
      <c r="WJE23" s="106"/>
      <c r="WJF23" s="106"/>
      <c r="WJG23" s="106"/>
      <c r="WJH23" s="106"/>
      <c r="WJI23" s="106"/>
      <c r="WJJ23" s="106"/>
      <c r="WJK23" s="106"/>
      <c r="WJL23" s="106"/>
      <c r="WJM23" s="106"/>
      <c r="WJN23" s="106"/>
      <c r="WJO23" s="106"/>
      <c r="WJP23" s="106"/>
      <c r="WJQ23" s="106"/>
      <c r="WJR23" s="106"/>
      <c r="WJS23" s="106"/>
      <c r="WJT23" s="106"/>
      <c r="WJU23" s="106"/>
      <c r="WJV23" s="106"/>
      <c r="WJW23" s="106"/>
      <c r="WJX23" s="106"/>
      <c r="WJY23" s="106"/>
      <c r="WJZ23" s="106"/>
      <c r="WKA23" s="106"/>
      <c r="WKB23" s="106"/>
      <c r="WKC23" s="106"/>
      <c r="WKD23" s="106"/>
      <c r="WKE23" s="106"/>
      <c r="WKF23" s="106"/>
      <c r="WKG23" s="106"/>
      <c r="WKH23" s="106"/>
      <c r="WKI23" s="106"/>
      <c r="WKJ23" s="106"/>
      <c r="WKK23" s="106"/>
      <c r="WKL23" s="106"/>
      <c r="WKM23" s="106"/>
      <c r="WKN23" s="106"/>
      <c r="WKO23" s="106"/>
      <c r="WKP23" s="106"/>
      <c r="WKQ23" s="106"/>
      <c r="WKR23" s="106"/>
      <c r="WKS23" s="106"/>
      <c r="WKT23" s="106"/>
      <c r="WKU23" s="106"/>
      <c r="WKV23" s="106"/>
      <c r="WKW23" s="106"/>
      <c r="WKX23" s="106"/>
      <c r="WKY23" s="106"/>
      <c r="WKZ23" s="106"/>
      <c r="WLA23" s="106"/>
      <c r="WLB23" s="106"/>
      <c r="WLC23" s="106"/>
      <c r="WLD23" s="106"/>
      <c r="WLE23" s="106"/>
      <c r="WLF23" s="106"/>
      <c r="WLG23" s="106"/>
      <c r="WLH23" s="106"/>
      <c r="WLI23" s="106"/>
      <c r="WLJ23" s="106"/>
      <c r="WLK23" s="106"/>
      <c r="WLL23" s="106"/>
      <c r="WLM23" s="106"/>
      <c r="WLN23" s="106"/>
      <c r="WLO23" s="106"/>
      <c r="WLP23" s="106"/>
      <c r="WLQ23" s="106"/>
      <c r="WLR23" s="106"/>
      <c r="WLS23" s="106"/>
      <c r="WLT23" s="106"/>
      <c r="WLU23" s="106"/>
      <c r="WLV23" s="106"/>
      <c r="WLW23" s="106"/>
      <c r="WLX23" s="106"/>
      <c r="WLY23" s="106"/>
      <c r="WLZ23" s="106"/>
      <c r="WMA23" s="106"/>
      <c r="WMB23" s="106"/>
      <c r="WMC23" s="106"/>
      <c r="WMD23" s="106"/>
      <c r="WME23" s="106"/>
      <c r="WMF23" s="106"/>
      <c r="WMG23" s="106"/>
      <c r="WMH23" s="106"/>
      <c r="WMI23" s="106"/>
      <c r="WMJ23" s="106"/>
      <c r="WMK23" s="106"/>
      <c r="WML23" s="106"/>
      <c r="WMM23" s="106"/>
      <c r="WMN23" s="106"/>
      <c r="WMO23" s="106"/>
      <c r="WMP23" s="106"/>
      <c r="WMQ23" s="106"/>
      <c r="WMR23" s="106"/>
      <c r="WMS23" s="106"/>
      <c r="WMT23" s="106"/>
      <c r="WMU23" s="106"/>
      <c r="WMV23" s="106"/>
      <c r="WMW23" s="106"/>
      <c r="WMX23" s="106"/>
      <c r="WMY23" s="106"/>
      <c r="WMZ23" s="106"/>
      <c r="WNA23" s="106"/>
      <c r="WNB23" s="106"/>
      <c r="WNC23" s="106"/>
      <c r="WND23" s="106"/>
      <c r="WNE23" s="106"/>
      <c r="WNF23" s="106"/>
      <c r="WNG23" s="106"/>
      <c r="WNH23" s="106"/>
      <c r="WNI23" s="106"/>
      <c r="WNJ23" s="106"/>
      <c r="WNK23" s="106"/>
      <c r="WNL23" s="106"/>
      <c r="WNM23" s="106"/>
      <c r="WNN23" s="106"/>
      <c r="WNO23" s="106"/>
      <c r="WNP23" s="106"/>
      <c r="WNQ23" s="106"/>
      <c r="WNR23" s="106"/>
      <c r="WNS23" s="106"/>
      <c r="WNT23" s="106"/>
      <c r="WNU23" s="106"/>
      <c r="WNV23" s="106"/>
      <c r="WNW23" s="106"/>
      <c r="WNX23" s="106"/>
      <c r="WNY23" s="106"/>
      <c r="WNZ23" s="106"/>
      <c r="WOA23" s="106"/>
      <c r="WOB23" s="106"/>
      <c r="WOC23" s="106"/>
      <c r="WOD23" s="106"/>
      <c r="WOE23" s="106"/>
      <c r="WOF23" s="106"/>
      <c r="WOG23" s="106"/>
      <c r="WOH23" s="106"/>
      <c r="WOI23" s="106"/>
      <c r="WOJ23" s="106"/>
      <c r="WOK23" s="106"/>
      <c r="WOL23" s="106"/>
      <c r="WOM23" s="106"/>
      <c r="WON23" s="106"/>
      <c r="WOO23" s="106"/>
      <c r="WOP23" s="106"/>
      <c r="WOQ23" s="106"/>
      <c r="WOR23" s="106"/>
      <c r="WOS23" s="106"/>
      <c r="WOT23" s="106"/>
      <c r="WOU23" s="106"/>
      <c r="WOV23" s="106"/>
      <c r="WOW23" s="106"/>
      <c r="WOX23" s="106"/>
      <c r="WOY23" s="106"/>
      <c r="WOZ23" s="106"/>
      <c r="WPA23" s="106"/>
      <c r="WPB23" s="106"/>
      <c r="WPC23" s="106"/>
      <c r="WPD23" s="106"/>
      <c r="WPE23" s="106"/>
      <c r="WPF23" s="106"/>
      <c r="WPG23" s="106"/>
      <c r="WPH23" s="106"/>
      <c r="WPI23" s="106"/>
      <c r="WPJ23" s="106"/>
      <c r="WPK23" s="106"/>
      <c r="WPL23" s="106"/>
      <c r="WPM23" s="106"/>
      <c r="WPN23" s="106"/>
      <c r="WPO23" s="106"/>
      <c r="WPP23" s="106"/>
      <c r="WPQ23" s="106"/>
      <c r="WPR23" s="106"/>
      <c r="WPS23" s="106"/>
      <c r="WPT23" s="106"/>
      <c r="WPU23" s="106"/>
      <c r="WPV23" s="106"/>
      <c r="WPW23" s="106"/>
      <c r="WPX23" s="106"/>
      <c r="WPY23" s="106"/>
      <c r="WPZ23" s="106"/>
      <c r="WQA23" s="106"/>
      <c r="WQB23" s="106"/>
      <c r="WQC23" s="106"/>
      <c r="WQD23" s="106"/>
      <c r="WQE23" s="106"/>
      <c r="WQF23" s="106"/>
      <c r="WQG23" s="106"/>
      <c r="WQH23" s="106"/>
      <c r="WQI23" s="106"/>
      <c r="WQJ23" s="106"/>
      <c r="WQK23" s="106"/>
      <c r="WQL23" s="106"/>
      <c r="WQM23" s="106"/>
      <c r="WQN23" s="106"/>
      <c r="WQO23" s="106"/>
      <c r="WQP23" s="106"/>
      <c r="WQQ23" s="106"/>
      <c r="WQR23" s="106"/>
      <c r="WQS23" s="106"/>
      <c r="WQT23" s="106"/>
      <c r="WQU23" s="106"/>
      <c r="WQV23" s="106"/>
      <c r="WQW23" s="106"/>
      <c r="WQX23" s="106"/>
      <c r="WQY23" s="106"/>
      <c r="WQZ23" s="106"/>
      <c r="WRA23" s="106"/>
      <c r="WRB23" s="106"/>
      <c r="WRC23" s="106"/>
      <c r="WRD23" s="106"/>
      <c r="WRE23" s="106"/>
      <c r="WRF23" s="106"/>
      <c r="WRG23" s="106"/>
      <c r="WRH23" s="106"/>
      <c r="WRI23" s="106"/>
      <c r="WRJ23" s="106"/>
      <c r="WRK23" s="106"/>
      <c r="WRL23" s="106"/>
      <c r="WRM23" s="106"/>
      <c r="WRN23" s="106"/>
      <c r="WRO23" s="106"/>
      <c r="WRP23" s="106"/>
      <c r="WRQ23" s="106"/>
      <c r="WRR23" s="106"/>
      <c r="WRS23" s="106"/>
      <c r="WRT23" s="106"/>
      <c r="WRU23" s="106"/>
      <c r="WRV23" s="106"/>
      <c r="WRW23" s="106"/>
      <c r="WRX23" s="106"/>
      <c r="WRY23" s="106"/>
      <c r="WRZ23" s="106"/>
      <c r="WSA23" s="106"/>
      <c r="WSB23" s="106"/>
      <c r="WSC23" s="106"/>
      <c r="WSD23" s="106"/>
      <c r="WSE23" s="106"/>
      <c r="WSF23" s="106"/>
      <c r="WSG23" s="106"/>
      <c r="WSH23" s="106"/>
      <c r="WSI23" s="106"/>
      <c r="WSJ23" s="106"/>
      <c r="WSK23" s="106"/>
      <c r="WSL23" s="106"/>
      <c r="WSM23" s="106"/>
      <c r="WSN23" s="106"/>
      <c r="WSO23" s="106"/>
      <c r="WSP23" s="106"/>
      <c r="WSQ23" s="106"/>
      <c r="WSR23" s="106"/>
      <c r="WSS23" s="106"/>
      <c r="WST23" s="106"/>
      <c r="WSU23" s="106"/>
      <c r="WSV23" s="106"/>
      <c r="WSW23" s="106"/>
      <c r="WSX23" s="106"/>
      <c r="WSY23" s="106"/>
      <c r="WSZ23" s="106"/>
      <c r="WTA23" s="106"/>
      <c r="WTB23" s="106"/>
      <c r="WTC23" s="106"/>
      <c r="WTD23" s="106"/>
      <c r="WTE23" s="106"/>
      <c r="WTF23" s="106"/>
      <c r="WTG23" s="106"/>
      <c r="WTH23" s="106"/>
      <c r="WTI23" s="106"/>
      <c r="WTJ23" s="106"/>
      <c r="WTK23" s="106"/>
      <c r="WTL23" s="106"/>
      <c r="WTM23" s="106"/>
      <c r="WTN23" s="106"/>
      <c r="WTO23" s="106"/>
      <c r="WTP23" s="106"/>
      <c r="WTQ23" s="106"/>
      <c r="WTR23" s="106"/>
      <c r="WTS23" s="106"/>
      <c r="WTT23" s="106"/>
      <c r="WTU23" s="106"/>
      <c r="WTV23" s="106"/>
      <c r="WTW23" s="106"/>
      <c r="WTX23" s="106"/>
      <c r="WTY23" s="106"/>
      <c r="WTZ23" s="106"/>
      <c r="WUA23" s="106"/>
      <c r="WUB23" s="106"/>
      <c r="WUC23" s="106"/>
      <c r="WUD23" s="106"/>
      <c r="WUE23" s="106"/>
      <c r="WUF23" s="106"/>
      <c r="WUG23" s="106"/>
      <c r="WUH23" s="106"/>
      <c r="WUI23" s="106"/>
      <c r="WUJ23" s="106"/>
      <c r="WUK23" s="106"/>
      <c r="WUL23" s="106"/>
      <c r="WUM23" s="106"/>
      <c r="WUN23" s="106"/>
      <c r="WUO23" s="106"/>
      <c r="WUP23" s="106"/>
      <c r="WUQ23" s="106"/>
      <c r="WUR23" s="106"/>
      <c r="WUS23" s="106"/>
      <c r="WUT23" s="106"/>
      <c r="WUU23" s="106"/>
      <c r="WUV23" s="106"/>
      <c r="WUW23" s="106"/>
      <c r="WUX23" s="106"/>
      <c r="WUY23" s="106"/>
      <c r="WUZ23" s="106"/>
      <c r="WVA23" s="106"/>
      <c r="WVB23" s="106"/>
      <c r="WVC23" s="106"/>
      <c r="WVD23" s="106"/>
      <c r="WVE23" s="106"/>
      <c r="WVF23" s="106"/>
      <c r="WVG23" s="106"/>
      <c r="WVH23" s="106"/>
      <c r="WVI23" s="106"/>
      <c r="WVJ23" s="106"/>
      <c r="WVK23" s="106"/>
      <c r="WVL23" s="106"/>
      <c r="WVM23" s="106"/>
      <c r="WVN23" s="106"/>
      <c r="WVO23" s="106"/>
      <c r="WVP23" s="106"/>
      <c r="WVQ23" s="106"/>
      <c r="WVR23" s="106"/>
      <c r="WVS23" s="106"/>
      <c r="WVT23" s="106"/>
      <c r="WVU23" s="106"/>
      <c r="WVV23" s="106"/>
      <c r="WVW23" s="106"/>
      <c r="WVX23" s="106"/>
      <c r="WVY23" s="106"/>
      <c r="WVZ23" s="106"/>
      <c r="WWA23" s="106"/>
      <c r="WWB23" s="106"/>
      <c r="WWC23" s="106"/>
      <c r="WWD23" s="106"/>
      <c r="WWE23" s="106"/>
      <c r="WWF23" s="106"/>
      <c r="WWG23" s="106"/>
      <c r="WWH23" s="106"/>
      <c r="WWI23" s="106"/>
      <c r="WWJ23" s="106"/>
      <c r="WWK23" s="106"/>
      <c r="WWL23" s="106"/>
      <c r="WWM23" s="106"/>
      <c r="WWN23" s="106"/>
      <c r="WWO23" s="106"/>
      <c r="WWP23" s="106"/>
      <c r="WWQ23" s="106"/>
      <c r="WWR23" s="106"/>
      <c r="WWS23" s="106"/>
      <c r="WWT23" s="106"/>
      <c r="WWU23" s="106"/>
      <c r="WWV23" s="106"/>
      <c r="WWW23" s="106"/>
      <c r="WWX23" s="106"/>
      <c r="WWY23" s="106"/>
      <c r="WWZ23" s="106"/>
      <c r="WXA23" s="106"/>
      <c r="WXB23" s="106"/>
      <c r="WXC23" s="106"/>
      <c r="WXD23" s="106"/>
      <c r="WXE23" s="106"/>
      <c r="WXF23" s="106"/>
      <c r="WXG23" s="106"/>
      <c r="WXH23" s="106"/>
      <c r="WXI23" s="106"/>
      <c r="WXJ23" s="106"/>
      <c r="WXK23" s="106"/>
      <c r="WXL23" s="106"/>
      <c r="WXM23" s="106"/>
      <c r="WXN23" s="106"/>
      <c r="WXO23" s="106"/>
      <c r="WXP23" s="106"/>
      <c r="WXQ23" s="106"/>
      <c r="WXR23" s="106"/>
      <c r="WXS23" s="106"/>
      <c r="WXT23" s="106"/>
      <c r="WXU23" s="106"/>
      <c r="WXV23" s="106"/>
      <c r="WXW23" s="106"/>
      <c r="WXX23" s="106"/>
      <c r="WXY23" s="106"/>
      <c r="WXZ23" s="106"/>
      <c r="WYA23" s="106"/>
      <c r="WYB23" s="106"/>
      <c r="WYC23" s="106"/>
      <c r="WYD23" s="106"/>
      <c r="WYE23" s="106"/>
      <c r="WYF23" s="106"/>
      <c r="WYG23" s="106"/>
      <c r="WYH23" s="106"/>
      <c r="WYI23" s="106"/>
      <c r="WYJ23" s="106"/>
      <c r="WYK23" s="106"/>
      <c r="WYL23" s="106"/>
      <c r="WYM23" s="106"/>
      <c r="WYN23" s="106"/>
      <c r="WYO23" s="106"/>
      <c r="WYP23" s="106"/>
      <c r="WYQ23" s="106"/>
      <c r="WYR23" s="106"/>
      <c r="WYS23" s="106"/>
      <c r="WYT23" s="106"/>
      <c r="WYU23" s="106"/>
      <c r="WYV23" s="106"/>
      <c r="WYW23" s="106"/>
      <c r="WYX23" s="106"/>
      <c r="WYY23" s="106"/>
      <c r="WYZ23" s="106"/>
      <c r="WZA23" s="106"/>
      <c r="WZB23" s="106"/>
      <c r="WZC23" s="106"/>
      <c r="WZD23" s="106"/>
      <c r="WZE23" s="106"/>
      <c r="WZF23" s="106"/>
      <c r="WZG23" s="106"/>
      <c r="WZH23" s="106"/>
      <c r="WZI23" s="106"/>
      <c r="WZJ23" s="106"/>
      <c r="WZK23" s="106"/>
      <c r="WZL23" s="106"/>
      <c r="WZM23" s="106"/>
      <c r="WZN23" s="106"/>
      <c r="WZO23" s="106"/>
      <c r="WZP23" s="106"/>
      <c r="WZQ23" s="106"/>
      <c r="WZR23" s="106"/>
      <c r="WZS23" s="106"/>
      <c r="WZT23" s="106"/>
      <c r="WZU23" s="106"/>
      <c r="WZV23" s="106"/>
      <c r="WZW23" s="106"/>
      <c r="WZX23" s="106"/>
      <c r="WZY23" s="106"/>
      <c r="WZZ23" s="106"/>
      <c r="XAA23" s="106"/>
      <c r="XAB23" s="106"/>
      <c r="XAC23" s="106"/>
      <c r="XAD23" s="106"/>
      <c r="XAE23" s="106"/>
      <c r="XAF23" s="106"/>
      <c r="XAG23" s="106"/>
      <c r="XAH23" s="106"/>
      <c r="XAI23" s="106"/>
      <c r="XAJ23" s="106"/>
      <c r="XAK23" s="106"/>
      <c r="XAL23" s="106"/>
      <c r="XAM23" s="106"/>
      <c r="XAN23" s="106"/>
      <c r="XAO23" s="106"/>
      <c r="XAP23" s="106"/>
      <c r="XAQ23" s="106"/>
      <c r="XAR23" s="106"/>
      <c r="XAS23" s="106"/>
      <c r="XAT23" s="106"/>
      <c r="XAU23" s="106"/>
      <c r="XAV23" s="106"/>
      <c r="XAW23" s="106"/>
      <c r="XAX23" s="106"/>
      <c r="XAY23" s="106"/>
      <c r="XAZ23" s="106"/>
      <c r="XBA23" s="106"/>
      <c r="XBB23" s="106"/>
      <c r="XBC23" s="106"/>
      <c r="XBD23" s="106"/>
      <c r="XBE23" s="106"/>
      <c r="XBF23" s="106"/>
      <c r="XBG23" s="106"/>
      <c r="XBH23" s="106"/>
      <c r="XBI23" s="106"/>
      <c r="XBJ23" s="106"/>
      <c r="XBK23" s="106"/>
      <c r="XBL23" s="106"/>
      <c r="XBM23" s="106"/>
      <c r="XBN23" s="106"/>
      <c r="XBO23" s="106"/>
      <c r="XBP23" s="106"/>
      <c r="XBQ23" s="106"/>
      <c r="XBR23" s="106"/>
      <c r="XBS23" s="106"/>
      <c r="XBT23" s="106"/>
      <c r="XBU23" s="106"/>
      <c r="XBV23" s="106"/>
      <c r="XBW23" s="106"/>
      <c r="XBX23" s="106"/>
      <c r="XBY23" s="106"/>
      <c r="XBZ23" s="106"/>
      <c r="XCA23" s="106"/>
      <c r="XCB23" s="106"/>
      <c r="XCC23" s="106"/>
      <c r="XCD23" s="106"/>
      <c r="XCE23" s="106"/>
      <c r="XCF23" s="106"/>
      <c r="XCG23" s="106"/>
      <c r="XCH23" s="106"/>
      <c r="XCI23" s="106"/>
      <c r="XCJ23" s="106"/>
      <c r="XCK23" s="106"/>
      <c r="XCL23" s="106"/>
      <c r="XCM23" s="106"/>
      <c r="XCN23" s="106"/>
      <c r="XCO23" s="106"/>
      <c r="XCP23" s="106"/>
      <c r="XCQ23" s="106"/>
      <c r="XCR23" s="106"/>
      <c r="XCS23" s="106"/>
      <c r="XCT23" s="106"/>
      <c r="XCU23" s="106"/>
      <c r="XCV23" s="106"/>
      <c r="XCW23" s="106"/>
      <c r="XCX23" s="106"/>
      <c r="XCY23" s="106"/>
      <c r="XCZ23" s="106"/>
      <c r="XDA23" s="106"/>
      <c r="XDB23" s="106"/>
      <c r="XDC23" s="106"/>
      <c r="XDD23" s="106"/>
      <c r="XDE23" s="106"/>
      <c r="XDF23" s="106"/>
      <c r="XDG23" s="106"/>
      <c r="XDH23" s="106"/>
      <c r="XDI23" s="106"/>
      <c r="XDJ23" s="106"/>
      <c r="XDK23" s="106"/>
      <c r="XDL23" s="106"/>
      <c r="XDM23" s="106"/>
      <c r="XDN23" s="106"/>
      <c r="XDO23" s="106"/>
      <c r="XDP23" s="106"/>
      <c r="XDQ23" s="106"/>
      <c r="XDR23" s="106"/>
      <c r="XDS23" s="106"/>
      <c r="XDT23" s="106"/>
      <c r="XDU23" s="106"/>
      <c r="XDV23" s="106"/>
      <c r="XDW23" s="106"/>
      <c r="XDX23" s="106"/>
      <c r="XDY23" s="106"/>
      <c r="XDZ23" s="106"/>
      <c r="XEA23" s="106"/>
      <c r="XEB23" s="106"/>
      <c r="XEC23" s="106"/>
      <c r="XED23" s="106"/>
      <c r="XEE23" s="106"/>
      <c r="XEF23" s="106"/>
      <c r="XEG23" s="106"/>
      <c r="XEH23" s="106"/>
      <c r="XEI23" s="106"/>
      <c r="XEJ23" s="106"/>
      <c r="XEK23" s="106"/>
      <c r="XEL23" s="106"/>
      <c r="XEM23" s="106"/>
      <c r="XEN23" s="106"/>
      <c r="XEO23" s="106"/>
      <c r="XEP23" s="106"/>
      <c r="XEQ23" s="106"/>
      <c r="XER23" s="106"/>
      <c r="XES23" s="106"/>
      <c r="XET23" s="106"/>
      <c r="XEU23" s="106"/>
      <c r="XEV23" s="106"/>
      <c r="XEW23" s="106"/>
      <c r="XEX23" s="106"/>
      <c r="XEY23" s="106"/>
      <c r="XEZ23" s="106"/>
      <c r="XFA23" s="106"/>
      <c r="XFB23" s="106"/>
    </row>
    <row r="24" spans="1:16382" s="197" customFormat="1" x14ac:dyDescent="0.25">
      <c r="A24" s="258"/>
      <c r="B24" s="126" t="s">
        <v>99</v>
      </c>
      <c r="C24" s="258"/>
      <c r="D24" s="446" t="s">
        <v>100</v>
      </c>
      <c r="E24" s="129">
        <f>E25+E26</f>
        <v>0</v>
      </c>
      <c r="F24" s="129">
        <f>F25+F26</f>
        <v>470</v>
      </c>
      <c r="G24" s="129">
        <f>G25+G26</f>
        <v>470</v>
      </c>
      <c r="H24" s="129">
        <f>H25+H26</f>
        <v>0</v>
      </c>
      <c r="I24" s="479">
        <f t="shared" si="1"/>
        <v>0</v>
      </c>
      <c r="J24" s="479">
        <f t="shared" si="0"/>
        <v>0</v>
      </c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6"/>
      <c r="BT24" s="106"/>
      <c r="BU24" s="106"/>
      <c r="BV24" s="106"/>
      <c r="BW24" s="106"/>
      <c r="BX24" s="106"/>
      <c r="BY24" s="106"/>
      <c r="BZ24" s="106"/>
      <c r="CA24" s="106"/>
      <c r="CB24" s="106"/>
      <c r="CC24" s="106"/>
      <c r="CD24" s="106"/>
      <c r="CE24" s="106"/>
      <c r="CF24" s="106"/>
      <c r="CG24" s="106"/>
      <c r="CH24" s="106"/>
      <c r="CI24" s="106"/>
      <c r="CJ24" s="106"/>
      <c r="CK24" s="106"/>
      <c r="CL24" s="106"/>
      <c r="CM24" s="106"/>
      <c r="CN24" s="106"/>
      <c r="CO24" s="106"/>
      <c r="CP24" s="106"/>
      <c r="CQ24" s="106"/>
      <c r="CR24" s="106"/>
      <c r="CS24" s="106"/>
      <c r="CT24" s="106"/>
      <c r="CU24" s="106"/>
      <c r="CV24" s="106"/>
      <c r="CW24" s="106"/>
      <c r="CX24" s="106"/>
      <c r="CY24" s="106"/>
      <c r="CZ24" s="106"/>
      <c r="DA24" s="106"/>
      <c r="DB24" s="106"/>
      <c r="DC24" s="106"/>
      <c r="DD24" s="106"/>
      <c r="DE24" s="106"/>
      <c r="DF24" s="106"/>
      <c r="DG24" s="106"/>
      <c r="DH24" s="106"/>
      <c r="DI24" s="106"/>
      <c r="DJ24" s="106"/>
      <c r="DK24" s="106"/>
      <c r="DL24" s="106"/>
      <c r="DM24" s="106"/>
      <c r="DN24" s="106"/>
      <c r="DO24" s="106"/>
      <c r="DP24" s="106"/>
      <c r="DQ24" s="106"/>
      <c r="DR24" s="106"/>
      <c r="DS24" s="106"/>
      <c r="DT24" s="106"/>
      <c r="DU24" s="106"/>
      <c r="DV24" s="106"/>
      <c r="DW24" s="106"/>
      <c r="DX24" s="106"/>
      <c r="DY24" s="106"/>
      <c r="DZ24" s="106"/>
      <c r="EA24" s="106"/>
      <c r="EB24" s="106"/>
      <c r="EC24" s="106"/>
      <c r="ED24" s="106"/>
      <c r="EE24" s="106"/>
      <c r="EF24" s="106"/>
      <c r="EG24" s="106"/>
      <c r="EH24" s="106"/>
      <c r="EI24" s="106"/>
      <c r="EJ24" s="106"/>
      <c r="EK24" s="106"/>
      <c r="EL24" s="106"/>
      <c r="EM24" s="106"/>
      <c r="EN24" s="106"/>
      <c r="EO24" s="106"/>
      <c r="EP24" s="106"/>
      <c r="EQ24" s="106"/>
      <c r="ER24" s="106"/>
      <c r="ES24" s="106"/>
      <c r="ET24" s="106"/>
      <c r="EU24" s="106"/>
      <c r="EV24" s="106"/>
      <c r="EW24" s="106"/>
      <c r="EX24" s="106"/>
      <c r="EY24" s="106"/>
      <c r="EZ24" s="106"/>
      <c r="FA24" s="106"/>
      <c r="FB24" s="106"/>
      <c r="FC24" s="106"/>
      <c r="FD24" s="106"/>
      <c r="FE24" s="106"/>
      <c r="FF24" s="106"/>
      <c r="FG24" s="106"/>
      <c r="FH24" s="106"/>
      <c r="FI24" s="106"/>
      <c r="FJ24" s="106"/>
      <c r="FK24" s="106"/>
      <c r="FL24" s="106"/>
      <c r="FM24" s="106"/>
      <c r="FN24" s="106"/>
      <c r="FO24" s="106"/>
      <c r="FP24" s="106"/>
      <c r="FQ24" s="106"/>
      <c r="FR24" s="106"/>
      <c r="FS24" s="106"/>
      <c r="FT24" s="106"/>
      <c r="FU24" s="106"/>
      <c r="FV24" s="106"/>
      <c r="FW24" s="106"/>
      <c r="FX24" s="106"/>
      <c r="FY24" s="106"/>
      <c r="FZ24" s="106"/>
      <c r="GA24" s="106"/>
      <c r="GB24" s="106"/>
      <c r="GC24" s="106"/>
      <c r="GD24" s="106"/>
      <c r="GE24" s="106"/>
      <c r="GF24" s="106"/>
      <c r="GG24" s="106"/>
      <c r="GH24" s="106"/>
      <c r="GI24" s="106"/>
      <c r="GJ24" s="106"/>
      <c r="GK24" s="106"/>
      <c r="GL24" s="106"/>
      <c r="GM24" s="106"/>
      <c r="GN24" s="106"/>
      <c r="GO24" s="106"/>
      <c r="GP24" s="106"/>
      <c r="GQ24" s="106"/>
      <c r="GR24" s="106"/>
      <c r="GS24" s="106"/>
      <c r="GT24" s="106"/>
      <c r="GU24" s="106"/>
      <c r="GV24" s="106"/>
      <c r="GW24" s="106"/>
      <c r="GX24" s="106"/>
      <c r="GY24" s="106"/>
      <c r="GZ24" s="106"/>
      <c r="HA24" s="106"/>
      <c r="HB24" s="106"/>
      <c r="HC24" s="106"/>
      <c r="HD24" s="106"/>
      <c r="HE24" s="106"/>
      <c r="HF24" s="106"/>
      <c r="HG24" s="106"/>
      <c r="HH24" s="106"/>
      <c r="HI24" s="106"/>
      <c r="HJ24" s="106"/>
      <c r="HK24" s="106"/>
      <c r="HL24" s="106"/>
      <c r="HM24" s="106"/>
      <c r="HN24" s="106"/>
      <c r="HO24" s="106"/>
      <c r="HP24" s="106"/>
      <c r="HQ24" s="106"/>
      <c r="HR24" s="106"/>
      <c r="HS24" s="106"/>
      <c r="HT24" s="106"/>
      <c r="HU24" s="106"/>
      <c r="HV24" s="106"/>
      <c r="HW24" s="106"/>
      <c r="HX24" s="106"/>
      <c r="HY24" s="106"/>
      <c r="HZ24" s="106"/>
      <c r="IA24" s="106"/>
      <c r="IB24" s="106"/>
      <c r="IC24" s="106"/>
      <c r="ID24" s="106"/>
      <c r="IE24" s="106"/>
      <c r="IF24" s="106"/>
      <c r="IG24" s="106"/>
      <c r="IH24" s="106"/>
      <c r="II24" s="106"/>
      <c r="IJ24" s="106"/>
      <c r="IK24" s="106"/>
      <c r="IL24" s="106"/>
      <c r="IM24" s="106"/>
      <c r="IN24" s="106"/>
      <c r="IO24" s="106"/>
      <c r="IP24" s="106"/>
      <c r="IQ24" s="106"/>
      <c r="IR24" s="106"/>
      <c r="IS24" s="106"/>
      <c r="IT24" s="106"/>
      <c r="IU24" s="106"/>
      <c r="IV24" s="106"/>
      <c r="IW24" s="106"/>
      <c r="IX24" s="106"/>
      <c r="IY24" s="106"/>
      <c r="IZ24" s="106"/>
      <c r="JA24" s="106"/>
      <c r="JB24" s="106"/>
      <c r="JC24" s="106"/>
      <c r="JD24" s="106"/>
      <c r="JE24" s="106"/>
      <c r="JF24" s="106"/>
      <c r="JG24" s="106"/>
      <c r="JH24" s="106"/>
      <c r="JI24" s="106"/>
      <c r="JJ24" s="106"/>
      <c r="JK24" s="106"/>
      <c r="JL24" s="106"/>
      <c r="JM24" s="106"/>
      <c r="JN24" s="106"/>
      <c r="JO24" s="106"/>
      <c r="JP24" s="106"/>
      <c r="JQ24" s="106"/>
      <c r="JR24" s="106"/>
      <c r="JS24" s="106"/>
      <c r="JT24" s="106"/>
      <c r="JU24" s="106"/>
      <c r="JV24" s="106"/>
      <c r="JW24" s="106"/>
      <c r="JX24" s="106"/>
      <c r="JY24" s="106"/>
      <c r="JZ24" s="106"/>
      <c r="KA24" s="106"/>
      <c r="KB24" s="106"/>
      <c r="KC24" s="106"/>
      <c r="KD24" s="106"/>
      <c r="KE24" s="106"/>
      <c r="KF24" s="106"/>
      <c r="KG24" s="106"/>
      <c r="KH24" s="106"/>
      <c r="KI24" s="106"/>
      <c r="KJ24" s="106"/>
      <c r="KK24" s="106"/>
      <c r="KL24" s="106"/>
      <c r="KM24" s="106"/>
      <c r="KN24" s="106"/>
      <c r="KO24" s="106"/>
      <c r="KP24" s="106"/>
      <c r="KQ24" s="106"/>
      <c r="KR24" s="106"/>
      <c r="KS24" s="106"/>
      <c r="KT24" s="106"/>
      <c r="KU24" s="106"/>
      <c r="KV24" s="106"/>
      <c r="KW24" s="106"/>
      <c r="KX24" s="106"/>
      <c r="KY24" s="106"/>
      <c r="KZ24" s="106"/>
      <c r="LA24" s="106"/>
      <c r="LB24" s="106"/>
      <c r="LC24" s="106"/>
      <c r="LD24" s="106"/>
      <c r="LE24" s="106"/>
      <c r="LF24" s="106"/>
      <c r="LG24" s="106"/>
      <c r="LH24" s="106"/>
      <c r="LI24" s="106"/>
      <c r="LJ24" s="106"/>
      <c r="LK24" s="106"/>
      <c r="LL24" s="106"/>
      <c r="LM24" s="106"/>
      <c r="LN24" s="106"/>
      <c r="LO24" s="106"/>
      <c r="LP24" s="106"/>
      <c r="LQ24" s="106"/>
      <c r="LR24" s="106"/>
      <c r="LS24" s="106"/>
      <c r="LT24" s="106"/>
      <c r="LU24" s="106"/>
      <c r="LV24" s="106"/>
      <c r="LW24" s="106"/>
      <c r="LX24" s="106"/>
      <c r="LY24" s="106"/>
      <c r="LZ24" s="106"/>
      <c r="MA24" s="106"/>
      <c r="MB24" s="106"/>
      <c r="MC24" s="106"/>
      <c r="MD24" s="106"/>
      <c r="ME24" s="106"/>
      <c r="MF24" s="106"/>
      <c r="MG24" s="106"/>
      <c r="MH24" s="106"/>
      <c r="MI24" s="106"/>
      <c r="MJ24" s="106"/>
      <c r="MK24" s="106"/>
      <c r="ML24" s="106"/>
      <c r="MM24" s="106"/>
      <c r="MN24" s="106"/>
      <c r="MO24" s="106"/>
      <c r="MP24" s="106"/>
      <c r="MQ24" s="106"/>
      <c r="MR24" s="106"/>
      <c r="MS24" s="106"/>
      <c r="MT24" s="106"/>
      <c r="MU24" s="106"/>
      <c r="MV24" s="106"/>
      <c r="MW24" s="106"/>
      <c r="MX24" s="106"/>
      <c r="MY24" s="106"/>
      <c r="MZ24" s="106"/>
      <c r="NA24" s="106"/>
      <c r="NB24" s="106"/>
      <c r="NC24" s="106"/>
      <c r="ND24" s="106"/>
      <c r="NE24" s="106"/>
      <c r="NF24" s="106"/>
      <c r="NG24" s="106"/>
      <c r="NH24" s="106"/>
      <c r="NI24" s="106"/>
      <c r="NJ24" s="106"/>
      <c r="NK24" s="106"/>
      <c r="NL24" s="106"/>
      <c r="NM24" s="106"/>
      <c r="NN24" s="106"/>
      <c r="NO24" s="106"/>
      <c r="NP24" s="106"/>
      <c r="NQ24" s="106"/>
      <c r="NR24" s="106"/>
      <c r="NS24" s="106"/>
      <c r="NT24" s="106"/>
      <c r="NU24" s="106"/>
      <c r="NV24" s="106"/>
      <c r="NW24" s="106"/>
      <c r="NX24" s="106"/>
      <c r="NY24" s="106"/>
      <c r="NZ24" s="106"/>
      <c r="OA24" s="106"/>
      <c r="OB24" s="106"/>
      <c r="OC24" s="106"/>
      <c r="OD24" s="106"/>
      <c r="OE24" s="106"/>
      <c r="OF24" s="106"/>
      <c r="OG24" s="106"/>
      <c r="OH24" s="106"/>
      <c r="OI24" s="106"/>
      <c r="OJ24" s="106"/>
      <c r="OK24" s="106"/>
      <c r="OL24" s="106"/>
      <c r="OM24" s="106"/>
      <c r="ON24" s="106"/>
      <c r="OO24" s="106"/>
      <c r="OP24" s="106"/>
      <c r="OQ24" s="106"/>
      <c r="OR24" s="106"/>
      <c r="OS24" s="106"/>
      <c r="OT24" s="106"/>
      <c r="OU24" s="106"/>
      <c r="OV24" s="106"/>
      <c r="OW24" s="106"/>
      <c r="OX24" s="106"/>
      <c r="OY24" s="106"/>
      <c r="OZ24" s="106"/>
      <c r="PA24" s="106"/>
      <c r="PB24" s="106"/>
      <c r="PC24" s="106"/>
      <c r="PD24" s="106"/>
      <c r="PE24" s="106"/>
      <c r="PF24" s="106"/>
      <c r="PG24" s="106"/>
      <c r="PH24" s="106"/>
      <c r="PI24" s="106"/>
      <c r="PJ24" s="106"/>
      <c r="PK24" s="106"/>
      <c r="PL24" s="106"/>
      <c r="PM24" s="106"/>
      <c r="PN24" s="106"/>
      <c r="PO24" s="106"/>
      <c r="PP24" s="106"/>
      <c r="PQ24" s="106"/>
      <c r="PR24" s="106"/>
      <c r="PS24" s="106"/>
      <c r="PT24" s="106"/>
      <c r="PU24" s="106"/>
      <c r="PV24" s="106"/>
      <c r="PW24" s="106"/>
      <c r="PX24" s="106"/>
      <c r="PY24" s="106"/>
      <c r="PZ24" s="106"/>
      <c r="QA24" s="106"/>
      <c r="QB24" s="106"/>
      <c r="QC24" s="106"/>
      <c r="QD24" s="106"/>
      <c r="QE24" s="106"/>
      <c r="QF24" s="106"/>
      <c r="QG24" s="106"/>
      <c r="QH24" s="106"/>
      <c r="QI24" s="106"/>
      <c r="QJ24" s="106"/>
      <c r="QK24" s="106"/>
      <c r="QL24" s="106"/>
      <c r="QM24" s="106"/>
      <c r="QN24" s="106"/>
      <c r="QO24" s="106"/>
      <c r="QP24" s="106"/>
      <c r="QQ24" s="106"/>
      <c r="QR24" s="106"/>
      <c r="QS24" s="106"/>
      <c r="QT24" s="106"/>
      <c r="QU24" s="106"/>
      <c r="QV24" s="106"/>
      <c r="QW24" s="106"/>
      <c r="QX24" s="106"/>
      <c r="QY24" s="106"/>
      <c r="QZ24" s="106"/>
      <c r="RA24" s="106"/>
      <c r="RB24" s="106"/>
      <c r="RC24" s="106"/>
      <c r="RD24" s="106"/>
      <c r="RE24" s="106"/>
      <c r="RF24" s="106"/>
      <c r="RG24" s="106"/>
      <c r="RH24" s="106"/>
      <c r="RI24" s="106"/>
      <c r="RJ24" s="106"/>
      <c r="RK24" s="106"/>
      <c r="RL24" s="106"/>
      <c r="RM24" s="106"/>
      <c r="RN24" s="106"/>
      <c r="RO24" s="106"/>
      <c r="RP24" s="106"/>
      <c r="RQ24" s="106"/>
      <c r="RR24" s="106"/>
      <c r="RS24" s="106"/>
      <c r="RT24" s="106"/>
      <c r="RU24" s="106"/>
      <c r="RV24" s="106"/>
      <c r="RW24" s="106"/>
      <c r="RX24" s="106"/>
      <c r="RY24" s="106"/>
      <c r="RZ24" s="106"/>
      <c r="SA24" s="106"/>
      <c r="SB24" s="106"/>
      <c r="SC24" s="106"/>
      <c r="SD24" s="106"/>
      <c r="SE24" s="106"/>
      <c r="SF24" s="106"/>
      <c r="SG24" s="106"/>
      <c r="SH24" s="106"/>
      <c r="SI24" s="106"/>
      <c r="SJ24" s="106"/>
      <c r="SK24" s="106"/>
      <c r="SL24" s="106"/>
      <c r="SM24" s="106"/>
      <c r="SN24" s="106"/>
      <c r="SO24" s="106"/>
      <c r="SP24" s="106"/>
      <c r="SQ24" s="106"/>
      <c r="SR24" s="106"/>
      <c r="SS24" s="106"/>
      <c r="ST24" s="106"/>
      <c r="SU24" s="106"/>
      <c r="SV24" s="106"/>
      <c r="SW24" s="106"/>
      <c r="SX24" s="106"/>
      <c r="SY24" s="106"/>
      <c r="SZ24" s="106"/>
      <c r="TA24" s="106"/>
      <c r="TB24" s="106"/>
      <c r="TC24" s="106"/>
      <c r="TD24" s="106"/>
      <c r="TE24" s="106"/>
      <c r="TF24" s="106"/>
      <c r="TG24" s="106"/>
      <c r="TH24" s="106"/>
      <c r="TI24" s="106"/>
      <c r="TJ24" s="106"/>
      <c r="TK24" s="106"/>
      <c r="TL24" s="106"/>
      <c r="TM24" s="106"/>
      <c r="TN24" s="106"/>
      <c r="TO24" s="106"/>
      <c r="TP24" s="106"/>
      <c r="TQ24" s="106"/>
      <c r="TR24" s="106"/>
      <c r="TS24" s="106"/>
      <c r="TT24" s="106"/>
      <c r="TU24" s="106"/>
      <c r="TV24" s="106"/>
      <c r="TW24" s="106"/>
      <c r="TX24" s="106"/>
      <c r="TY24" s="106"/>
      <c r="TZ24" s="106"/>
      <c r="UA24" s="106"/>
      <c r="UB24" s="106"/>
      <c r="UC24" s="106"/>
      <c r="UD24" s="106"/>
      <c r="UE24" s="106"/>
      <c r="UF24" s="106"/>
      <c r="UG24" s="106"/>
      <c r="UH24" s="106"/>
      <c r="UI24" s="106"/>
      <c r="UJ24" s="106"/>
      <c r="UK24" s="106"/>
      <c r="UL24" s="106"/>
      <c r="UM24" s="106"/>
      <c r="UN24" s="106"/>
      <c r="UO24" s="106"/>
      <c r="UP24" s="106"/>
      <c r="UQ24" s="106"/>
      <c r="UR24" s="106"/>
      <c r="US24" s="106"/>
      <c r="UT24" s="106"/>
      <c r="UU24" s="106"/>
      <c r="UV24" s="106"/>
      <c r="UW24" s="106"/>
      <c r="UX24" s="106"/>
      <c r="UY24" s="106"/>
      <c r="UZ24" s="106"/>
      <c r="VA24" s="106"/>
      <c r="VB24" s="106"/>
      <c r="VC24" s="106"/>
      <c r="VD24" s="106"/>
      <c r="VE24" s="106"/>
      <c r="VF24" s="106"/>
      <c r="VG24" s="106"/>
      <c r="VH24" s="106"/>
      <c r="VI24" s="106"/>
      <c r="VJ24" s="106"/>
      <c r="VK24" s="106"/>
      <c r="VL24" s="106"/>
      <c r="VM24" s="106"/>
      <c r="VN24" s="106"/>
      <c r="VO24" s="106"/>
      <c r="VP24" s="106"/>
      <c r="VQ24" s="106"/>
      <c r="VR24" s="106"/>
      <c r="VS24" s="106"/>
      <c r="VT24" s="106"/>
      <c r="VU24" s="106"/>
      <c r="VV24" s="106"/>
      <c r="VW24" s="106"/>
      <c r="VX24" s="106"/>
      <c r="VY24" s="106"/>
      <c r="VZ24" s="106"/>
      <c r="WA24" s="106"/>
      <c r="WB24" s="106"/>
      <c r="WC24" s="106"/>
      <c r="WD24" s="106"/>
      <c r="WE24" s="106"/>
      <c r="WF24" s="106"/>
      <c r="WG24" s="106"/>
      <c r="WH24" s="106"/>
      <c r="WI24" s="106"/>
      <c r="WJ24" s="106"/>
      <c r="WK24" s="106"/>
      <c r="WL24" s="106"/>
      <c r="WM24" s="106"/>
      <c r="WN24" s="106"/>
      <c r="WO24" s="106"/>
      <c r="WP24" s="106"/>
      <c r="WQ24" s="106"/>
      <c r="WR24" s="106"/>
      <c r="WS24" s="106"/>
      <c r="WT24" s="106"/>
      <c r="WU24" s="106"/>
      <c r="WV24" s="106"/>
      <c r="WW24" s="106"/>
      <c r="WX24" s="106"/>
      <c r="WY24" s="106"/>
      <c r="WZ24" s="106"/>
      <c r="XA24" s="106"/>
      <c r="XB24" s="106"/>
      <c r="XC24" s="106"/>
      <c r="XD24" s="106"/>
      <c r="XE24" s="106"/>
      <c r="XF24" s="106"/>
      <c r="XG24" s="106"/>
      <c r="XH24" s="106"/>
      <c r="XI24" s="106"/>
      <c r="XJ24" s="106"/>
      <c r="XK24" s="106"/>
      <c r="XL24" s="106"/>
      <c r="XM24" s="106"/>
      <c r="XN24" s="106"/>
      <c r="XO24" s="106"/>
      <c r="XP24" s="106"/>
      <c r="XQ24" s="106"/>
      <c r="XR24" s="106"/>
      <c r="XS24" s="106"/>
      <c r="XT24" s="106"/>
      <c r="XU24" s="106"/>
      <c r="XV24" s="106"/>
      <c r="XW24" s="106"/>
      <c r="XX24" s="106"/>
      <c r="XY24" s="106"/>
      <c r="XZ24" s="106"/>
      <c r="YA24" s="106"/>
      <c r="YB24" s="106"/>
      <c r="YC24" s="106"/>
      <c r="YD24" s="106"/>
      <c r="YE24" s="106"/>
      <c r="YF24" s="106"/>
      <c r="YG24" s="106"/>
      <c r="YH24" s="106"/>
      <c r="YI24" s="106"/>
      <c r="YJ24" s="106"/>
      <c r="YK24" s="106"/>
      <c r="YL24" s="106"/>
      <c r="YM24" s="106"/>
      <c r="YN24" s="106"/>
      <c r="YO24" s="106"/>
      <c r="YP24" s="106"/>
      <c r="YQ24" s="106"/>
      <c r="YR24" s="106"/>
      <c r="YS24" s="106"/>
      <c r="YT24" s="106"/>
      <c r="YU24" s="106"/>
      <c r="YV24" s="106"/>
      <c r="YW24" s="106"/>
      <c r="YX24" s="106"/>
      <c r="YY24" s="106"/>
      <c r="YZ24" s="106"/>
      <c r="ZA24" s="106"/>
      <c r="ZB24" s="106"/>
      <c r="ZC24" s="106"/>
      <c r="ZD24" s="106"/>
      <c r="ZE24" s="106"/>
      <c r="ZF24" s="106"/>
      <c r="ZG24" s="106"/>
      <c r="ZH24" s="106"/>
      <c r="ZI24" s="106"/>
      <c r="ZJ24" s="106"/>
      <c r="ZK24" s="106"/>
      <c r="ZL24" s="106"/>
      <c r="ZM24" s="106"/>
      <c r="ZN24" s="106"/>
      <c r="ZO24" s="106"/>
      <c r="ZP24" s="106"/>
      <c r="ZQ24" s="106"/>
      <c r="ZR24" s="106"/>
      <c r="ZS24" s="106"/>
      <c r="ZT24" s="106"/>
      <c r="ZU24" s="106"/>
      <c r="ZV24" s="106"/>
      <c r="ZW24" s="106"/>
      <c r="ZX24" s="106"/>
      <c r="ZY24" s="106"/>
      <c r="ZZ24" s="106"/>
      <c r="AAA24" s="106"/>
      <c r="AAB24" s="106"/>
      <c r="AAC24" s="106"/>
      <c r="AAD24" s="106"/>
      <c r="AAE24" s="106"/>
      <c r="AAF24" s="106"/>
      <c r="AAG24" s="106"/>
      <c r="AAH24" s="106"/>
      <c r="AAI24" s="106"/>
      <c r="AAJ24" s="106"/>
      <c r="AAK24" s="106"/>
      <c r="AAL24" s="106"/>
      <c r="AAM24" s="106"/>
      <c r="AAN24" s="106"/>
      <c r="AAO24" s="106"/>
      <c r="AAP24" s="106"/>
      <c r="AAQ24" s="106"/>
      <c r="AAR24" s="106"/>
      <c r="AAS24" s="106"/>
      <c r="AAT24" s="106"/>
      <c r="AAU24" s="106"/>
      <c r="AAV24" s="106"/>
      <c r="AAW24" s="106"/>
      <c r="AAX24" s="106"/>
      <c r="AAY24" s="106"/>
      <c r="AAZ24" s="106"/>
      <c r="ABA24" s="106"/>
      <c r="ABB24" s="106"/>
      <c r="ABC24" s="106"/>
      <c r="ABD24" s="106"/>
      <c r="ABE24" s="106"/>
      <c r="ABF24" s="106"/>
      <c r="ABG24" s="106"/>
      <c r="ABH24" s="106"/>
      <c r="ABI24" s="106"/>
      <c r="ABJ24" s="106"/>
      <c r="ABK24" s="106"/>
      <c r="ABL24" s="106"/>
      <c r="ABM24" s="106"/>
      <c r="ABN24" s="106"/>
      <c r="ABO24" s="106"/>
      <c r="ABP24" s="106"/>
      <c r="ABQ24" s="106"/>
      <c r="ABR24" s="106"/>
      <c r="ABS24" s="106"/>
      <c r="ABT24" s="106"/>
      <c r="ABU24" s="106"/>
      <c r="ABV24" s="106"/>
      <c r="ABW24" s="106"/>
      <c r="ABX24" s="106"/>
      <c r="ABY24" s="106"/>
      <c r="ABZ24" s="106"/>
      <c r="ACA24" s="106"/>
      <c r="ACB24" s="106"/>
      <c r="ACC24" s="106"/>
      <c r="ACD24" s="106"/>
      <c r="ACE24" s="106"/>
      <c r="ACF24" s="106"/>
      <c r="ACG24" s="106"/>
      <c r="ACH24" s="106"/>
      <c r="ACI24" s="106"/>
      <c r="ACJ24" s="106"/>
      <c r="ACK24" s="106"/>
      <c r="ACL24" s="106"/>
      <c r="ACM24" s="106"/>
      <c r="ACN24" s="106"/>
      <c r="ACO24" s="106"/>
      <c r="ACP24" s="106"/>
      <c r="ACQ24" s="106"/>
      <c r="ACR24" s="106"/>
      <c r="ACS24" s="106"/>
      <c r="ACT24" s="106"/>
      <c r="ACU24" s="106"/>
      <c r="ACV24" s="106"/>
      <c r="ACW24" s="106"/>
      <c r="ACX24" s="106"/>
      <c r="ACY24" s="106"/>
      <c r="ACZ24" s="106"/>
      <c r="ADA24" s="106"/>
      <c r="ADB24" s="106"/>
      <c r="ADC24" s="106"/>
      <c r="ADD24" s="106"/>
      <c r="ADE24" s="106"/>
      <c r="ADF24" s="106"/>
      <c r="ADG24" s="106"/>
      <c r="ADH24" s="106"/>
      <c r="ADI24" s="106"/>
      <c r="ADJ24" s="106"/>
      <c r="ADK24" s="106"/>
      <c r="ADL24" s="106"/>
      <c r="ADM24" s="106"/>
      <c r="ADN24" s="106"/>
      <c r="ADO24" s="106"/>
      <c r="ADP24" s="106"/>
      <c r="ADQ24" s="106"/>
      <c r="ADR24" s="106"/>
      <c r="ADS24" s="106"/>
      <c r="ADT24" s="106"/>
      <c r="ADU24" s="106"/>
      <c r="ADV24" s="106"/>
      <c r="ADW24" s="106"/>
      <c r="ADX24" s="106"/>
      <c r="ADY24" s="106"/>
      <c r="ADZ24" s="106"/>
      <c r="AEA24" s="106"/>
      <c r="AEB24" s="106"/>
      <c r="AEC24" s="106"/>
      <c r="AED24" s="106"/>
      <c r="AEE24" s="106"/>
      <c r="AEF24" s="106"/>
      <c r="AEG24" s="106"/>
      <c r="AEH24" s="106"/>
      <c r="AEI24" s="106"/>
      <c r="AEJ24" s="106"/>
      <c r="AEK24" s="106"/>
      <c r="AEL24" s="106"/>
      <c r="AEM24" s="106"/>
      <c r="AEN24" s="106"/>
      <c r="AEO24" s="106"/>
      <c r="AEP24" s="106"/>
      <c r="AEQ24" s="106"/>
      <c r="AER24" s="106"/>
      <c r="AES24" s="106"/>
      <c r="AET24" s="106"/>
      <c r="AEU24" s="106"/>
      <c r="AEV24" s="106"/>
      <c r="AEW24" s="106"/>
      <c r="AEX24" s="106"/>
      <c r="AEY24" s="106"/>
      <c r="AEZ24" s="106"/>
      <c r="AFA24" s="106"/>
      <c r="AFB24" s="106"/>
      <c r="AFC24" s="106"/>
      <c r="AFD24" s="106"/>
      <c r="AFE24" s="106"/>
      <c r="AFF24" s="106"/>
      <c r="AFG24" s="106"/>
      <c r="AFH24" s="106"/>
      <c r="AFI24" s="106"/>
      <c r="AFJ24" s="106"/>
      <c r="AFK24" s="106"/>
      <c r="AFL24" s="106"/>
      <c r="AFM24" s="106"/>
      <c r="AFN24" s="106"/>
      <c r="AFO24" s="106"/>
      <c r="AFP24" s="106"/>
      <c r="AFQ24" s="106"/>
      <c r="AFR24" s="106"/>
      <c r="AFS24" s="106"/>
      <c r="AFT24" s="106"/>
      <c r="AFU24" s="106"/>
      <c r="AFV24" s="106"/>
      <c r="AFW24" s="106"/>
      <c r="AFX24" s="106"/>
      <c r="AFY24" s="106"/>
      <c r="AFZ24" s="106"/>
      <c r="AGA24" s="106"/>
      <c r="AGB24" s="106"/>
      <c r="AGC24" s="106"/>
      <c r="AGD24" s="106"/>
      <c r="AGE24" s="106"/>
      <c r="AGF24" s="106"/>
      <c r="AGG24" s="106"/>
      <c r="AGH24" s="106"/>
      <c r="AGI24" s="106"/>
      <c r="AGJ24" s="106"/>
      <c r="AGK24" s="106"/>
      <c r="AGL24" s="106"/>
      <c r="AGM24" s="106"/>
      <c r="AGN24" s="106"/>
      <c r="AGO24" s="106"/>
      <c r="AGP24" s="106"/>
      <c r="AGQ24" s="106"/>
      <c r="AGR24" s="106"/>
      <c r="AGS24" s="106"/>
      <c r="AGT24" s="106"/>
      <c r="AGU24" s="106"/>
      <c r="AGV24" s="106"/>
      <c r="AGW24" s="106"/>
      <c r="AGX24" s="106"/>
      <c r="AGY24" s="106"/>
      <c r="AGZ24" s="106"/>
      <c r="AHA24" s="106"/>
      <c r="AHB24" s="106"/>
      <c r="AHC24" s="106"/>
      <c r="AHD24" s="106"/>
      <c r="AHE24" s="106"/>
      <c r="AHF24" s="106"/>
      <c r="AHG24" s="106"/>
      <c r="AHH24" s="106"/>
      <c r="AHI24" s="106"/>
      <c r="AHJ24" s="106"/>
      <c r="AHK24" s="106"/>
      <c r="AHL24" s="106"/>
      <c r="AHM24" s="106"/>
      <c r="AHN24" s="106"/>
      <c r="AHO24" s="106"/>
      <c r="AHP24" s="106"/>
      <c r="AHQ24" s="106"/>
      <c r="AHR24" s="106"/>
      <c r="AHS24" s="106"/>
      <c r="AHT24" s="106"/>
      <c r="AHU24" s="106"/>
      <c r="AHV24" s="106"/>
      <c r="AHW24" s="106"/>
      <c r="AHX24" s="106"/>
      <c r="AHY24" s="106"/>
      <c r="AHZ24" s="106"/>
      <c r="AIA24" s="106"/>
      <c r="AIB24" s="106"/>
      <c r="AIC24" s="106"/>
      <c r="AID24" s="106"/>
      <c r="AIE24" s="106"/>
      <c r="AIF24" s="106"/>
      <c r="AIG24" s="106"/>
      <c r="AIH24" s="106"/>
      <c r="AII24" s="106"/>
      <c r="AIJ24" s="106"/>
      <c r="AIK24" s="106"/>
      <c r="AIL24" s="106"/>
      <c r="AIM24" s="106"/>
      <c r="AIN24" s="106"/>
      <c r="AIO24" s="106"/>
      <c r="AIP24" s="106"/>
      <c r="AIQ24" s="106"/>
      <c r="AIR24" s="106"/>
      <c r="AIS24" s="106"/>
      <c r="AIT24" s="106"/>
      <c r="AIU24" s="106"/>
      <c r="AIV24" s="106"/>
      <c r="AIW24" s="106"/>
      <c r="AIX24" s="106"/>
      <c r="AIY24" s="106"/>
      <c r="AIZ24" s="106"/>
      <c r="AJA24" s="106"/>
      <c r="AJB24" s="106"/>
      <c r="AJC24" s="106"/>
      <c r="AJD24" s="106"/>
      <c r="AJE24" s="106"/>
      <c r="AJF24" s="106"/>
      <c r="AJG24" s="106"/>
      <c r="AJH24" s="106"/>
      <c r="AJI24" s="106"/>
      <c r="AJJ24" s="106"/>
      <c r="AJK24" s="106"/>
      <c r="AJL24" s="106"/>
      <c r="AJM24" s="106"/>
      <c r="AJN24" s="106"/>
      <c r="AJO24" s="106"/>
      <c r="AJP24" s="106"/>
      <c r="AJQ24" s="106"/>
      <c r="AJR24" s="106"/>
      <c r="AJS24" s="106"/>
      <c r="AJT24" s="106"/>
      <c r="AJU24" s="106"/>
      <c r="AJV24" s="106"/>
      <c r="AJW24" s="106"/>
      <c r="AJX24" s="106"/>
      <c r="AJY24" s="106"/>
      <c r="AJZ24" s="106"/>
      <c r="AKA24" s="106"/>
      <c r="AKB24" s="106"/>
      <c r="AKC24" s="106"/>
      <c r="AKD24" s="106"/>
      <c r="AKE24" s="106"/>
      <c r="AKF24" s="106"/>
      <c r="AKG24" s="106"/>
      <c r="AKH24" s="106"/>
      <c r="AKI24" s="106"/>
      <c r="AKJ24" s="106"/>
      <c r="AKK24" s="106"/>
      <c r="AKL24" s="106"/>
      <c r="AKM24" s="106"/>
      <c r="AKN24" s="106"/>
      <c r="AKO24" s="106"/>
      <c r="AKP24" s="106"/>
      <c r="AKQ24" s="106"/>
      <c r="AKR24" s="106"/>
      <c r="AKS24" s="106"/>
      <c r="AKT24" s="106"/>
      <c r="AKU24" s="106"/>
      <c r="AKV24" s="106"/>
      <c r="AKW24" s="106"/>
      <c r="AKX24" s="106"/>
      <c r="AKY24" s="106"/>
      <c r="AKZ24" s="106"/>
      <c r="ALA24" s="106"/>
      <c r="ALB24" s="106"/>
      <c r="ALC24" s="106"/>
      <c r="ALD24" s="106"/>
      <c r="ALE24" s="106"/>
      <c r="ALF24" s="106"/>
      <c r="ALG24" s="106"/>
      <c r="ALH24" s="106"/>
      <c r="ALI24" s="106"/>
      <c r="ALJ24" s="106"/>
      <c r="ALK24" s="106"/>
      <c r="ALL24" s="106"/>
      <c r="ALM24" s="106"/>
      <c r="ALN24" s="106"/>
      <c r="ALO24" s="106"/>
      <c r="ALP24" s="106"/>
      <c r="ALQ24" s="106"/>
      <c r="ALR24" s="106"/>
      <c r="ALS24" s="106"/>
      <c r="ALT24" s="106"/>
      <c r="ALU24" s="106"/>
      <c r="ALV24" s="106"/>
      <c r="ALW24" s="106"/>
      <c r="ALX24" s="106"/>
      <c r="ALY24" s="106"/>
      <c r="ALZ24" s="106"/>
      <c r="AMA24" s="106"/>
      <c r="AMB24" s="106"/>
      <c r="AMC24" s="106"/>
      <c r="AMD24" s="106"/>
      <c r="AME24" s="106"/>
      <c r="AMF24" s="106"/>
      <c r="AMG24" s="106"/>
      <c r="AMH24" s="106"/>
      <c r="AMI24" s="106"/>
      <c r="AMJ24" s="106"/>
      <c r="AMK24" s="106"/>
      <c r="AML24" s="106"/>
      <c r="AMM24" s="106"/>
      <c r="AMN24" s="106"/>
      <c r="AMO24" s="106"/>
      <c r="AMP24" s="106"/>
      <c r="AMQ24" s="106"/>
      <c r="AMR24" s="106"/>
      <c r="AMS24" s="106"/>
      <c r="AMT24" s="106"/>
      <c r="AMU24" s="106"/>
      <c r="AMV24" s="106"/>
      <c r="AMW24" s="106"/>
      <c r="AMX24" s="106"/>
      <c r="AMY24" s="106"/>
      <c r="AMZ24" s="106"/>
      <c r="ANA24" s="106"/>
      <c r="ANB24" s="106"/>
      <c r="ANC24" s="106"/>
      <c r="AND24" s="106"/>
      <c r="ANE24" s="106"/>
      <c r="ANF24" s="106"/>
      <c r="ANG24" s="106"/>
      <c r="ANH24" s="106"/>
      <c r="ANI24" s="106"/>
      <c r="ANJ24" s="106"/>
      <c r="ANK24" s="106"/>
      <c r="ANL24" s="106"/>
      <c r="ANM24" s="106"/>
      <c r="ANN24" s="106"/>
      <c r="ANO24" s="106"/>
      <c r="ANP24" s="106"/>
      <c r="ANQ24" s="106"/>
      <c r="ANR24" s="106"/>
      <c r="ANS24" s="106"/>
      <c r="ANT24" s="106"/>
      <c r="ANU24" s="106"/>
      <c r="ANV24" s="106"/>
      <c r="ANW24" s="106"/>
      <c r="ANX24" s="106"/>
      <c r="ANY24" s="106"/>
      <c r="ANZ24" s="106"/>
      <c r="AOA24" s="106"/>
      <c r="AOB24" s="106"/>
      <c r="AOC24" s="106"/>
      <c r="AOD24" s="106"/>
      <c r="AOE24" s="106"/>
      <c r="AOF24" s="106"/>
      <c r="AOG24" s="106"/>
      <c r="AOH24" s="106"/>
      <c r="AOI24" s="106"/>
      <c r="AOJ24" s="106"/>
      <c r="AOK24" s="106"/>
      <c r="AOL24" s="106"/>
      <c r="AOM24" s="106"/>
      <c r="AON24" s="106"/>
      <c r="AOO24" s="106"/>
      <c r="AOP24" s="106"/>
      <c r="AOQ24" s="106"/>
      <c r="AOR24" s="106"/>
      <c r="AOS24" s="106"/>
      <c r="AOT24" s="106"/>
      <c r="AOU24" s="106"/>
      <c r="AOV24" s="106"/>
      <c r="AOW24" s="106"/>
      <c r="AOX24" s="106"/>
      <c r="AOY24" s="106"/>
      <c r="AOZ24" s="106"/>
      <c r="APA24" s="106"/>
      <c r="APB24" s="106"/>
      <c r="APC24" s="106"/>
      <c r="APD24" s="106"/>
      <c r="APE24" s="106"/>
      <c r="APF24" s="106"/>
      <c r="APG24" s="106"/>
      <c r="APH24" s="106"/>
      <c r="API24" s="106"/>
      <c r="APJ24" s="106"/>
      <c r="APK24" s="106"/>
      <c r="APL24" s="106"/>
      <c r="APM24" s="106"/>
      <c r="APN24" s="106"/>
      <c r="APO24" s="106"/>
      <c r="APP24" s="106"/>
      <c r="APQ24" s="106"/>
      <c r="APR24" s="106"/>
      <c r="APS24" s="106"/>
      <c r="APT24" s="106"/>
      <c r="APU24" s="106"/>
      <c r="APV24" s="106"/>
      <c r="APW24" s="106"/>
      <c r="APX24" s="106"/>
      <c r="APY24" s="106"/>
      <c r="APZ24" s="106"/>
      <c r="AQA24" s="106"/>
      <c r="AQB24" s="106"/>
      <c r="AQC24" s="106"/>
      <c r="AQD24" s="106"/>
      <c r="AQE24" s="106"/>
      <c r="AQF24" s="106"/>
      <c r="AQG24" s="106"/>
      <c r="AQH24" s="106"/>
      <c r="AQI24" s="106"/>
      <c r="AQJ24" s="106"/>
      <c r="AQK24" s="106"/>
      <c r="AQL24" s="106"/>
      <c r="AQM24" s="106"/>
      <c r="AQN24" s="106"/>
      <c r="AQO24" s="106"/>
      <c r="AQP24" s="106"/>
      <c r="AQQ24" s="106"/>
      <c r="AQR24" s="106"/>
      <c r="AQS24" s="106"/>
      <c r="AQT24" s="106"/>
      <c r="AQU24" s="106"/>
      <c r="AQV24" s="106"/>
      <c r="AQW24" s="106"/>
      <c r="AQX24" s="106"/>
      <c r="AQY24" s="106"/>
      <c r="AQZ24" s="106"/>
      <c r="ARA24" s="106"/>
      <c r="ARB24" s="106"/>
      <c r="ARC24" s="106"/>
      <c r="ARD24" s="106"/>
      <c r="ARE24" s="106"/>
      <c r="ARF24" s="106"/>
      <c r="ARG24" s="106"/>
      <c r="ARH24" s="106"/>
      <c r="ARI24" s="106"/>
      <c r="ARJ24" s="106"/>
      <c r="ARK24" s="106"/>
      <c r="ARL24" s="106"/>
      <c r="ARM24" s="106"/>
      <c r="ARN24" s="106"/>
      <c r="ARO24" s="106"/>
      <c r="ARP24" s="106"/>
      <c r="ARQ24" s="106"/>
      <c r="ARR24" s="106"/>
      <c r="ARS24" s="106"/>
      <c r="ART24" s="106"/>
      <c r="ARU24" s="106"/>
      <c r="ARV24" s="106"/>
      <c r="ARW24" s="106"/>
      <c r="ARX24" s="106"/>
      <c r="ARY24" s="106"/>
      <c r="ARZ24" s="106"/>
      <c r="ASA24" s="106"/>
      <c r="ASB24" s="106"/>
      <c r="ASC24" s="106"/>
      <c r="ASD24" s="106"/>
      <c r="ASE24" s="106"/>
      <c r="ASF24" s="106"/>
      <c r="ASG24" s="106"/>
      <c r="ASH24" s="106"/>
      <c r="ASI24" s="106"/>
      <c r="ASJ24" s="106"/>
      <c r="ASK24" s="106"/>
      <c r="ASL24" s="106"/>
      <c r="ASM24" s="106"/>
      <c r="ASN24" s="106"/>
      <c r="ASO24" s="106"/>
      <c r="ASP24" s="106"/>
      <c r="ASQ24" s="106"/>
      <c r="ASR24" s="106"/>
      <c r="ASS24" s="106"/>
      <c r="AST24" s="106"/>
      <c r="ASU24" s="106"/>
      <c r="ASV24" s="106"/>
      <c r="ASW24" s="106"/>
      <c r="ASX24" s="106"/>
      <c r="ASY24" s="106"/>
      <c r="ASZ24" s="106"/>
      <c r="ATA24" s="106"/>
      <c r="ATB24" s="106"/>
      <c r="ATC24" s="106"/>
      <c r="ATD24" s="106"/>
      <c r="ATE24" s="106"/>
      <c r="ATF24" s="106"/>
      <c r="ATG24" s="106"/>
      <c r="ATH24" s="106"/>
      <c r="ATI24" s="106"/>
      <c r="ATJ24" s="106"/>
      <c r="ATK24" s="106"/>
      <c r="ATL24" s="106"/>
      <c r="ATM24" s="106"/>
      <c r="ATN24" s="106"/>
      <c r="ATO24" s="106"/>
      <c r="ATP24" s="106"/>
      <c r="ATQ24" s="106"/>
      <c r="ATR24" s="106"/>
      <c r="ATS24" s="106"/>
      <c r="ATT24" s="106"/>
      <c r="ATU24" s="106"/>
      <c r="ATV24" s="106"/>
      <c r="ATW24" s="106"/>
      <c r="ATX24" s="106"/>
      <c r="ATY24" s="106"/>
      <c r="ATZ24" s="106"/>
      <c r="AUA24" s="106"/>
      <c r="AUB24" s="106"/>
      <c r="AUC24" s="106"/>
      <c r="AUD24" s="106"/>
      <c r="AUE24" s="106"/>
      <c r="AUF24" s="106"/>
      <c r="AUG24" s="106"/>
      <c r="AUH24" s="106"/>
      <c r="AUI24" s="106"/>
      <c r="AUJ24" s="106"/>
      <c r="AUK24" s="106"/>
      <c r="AUL24" s="106"/>
      <c r="AUM24" s="106"/>
      <c r="AUN24" s="106"/>
      <c r="AUO24" s="106"/>
      <c r="AUP24" s="106"/>
      <c r="AUQ24" s="106"/>
      <c r="AUR24" s="106"/>
      <c r="AUS24" s="106"/>
      <c r="AUT24" s="106"/>
      <c r="AUU24" s="106"/>
      <c r="AUV24" s="106"/>
      <c r="AUW24" s="106"/>
      <c r="AUX24" s="106"/>
      <c r="AUY24" s="106"/>
      <c r="AUZ24" s="106"/>
      <c r="AVA24" s="106"/>
      <c r="AVB24" s="106"/>
      <c r="AVC24" s="106"/>
      <c r="AVD24" s="106"/>
      <c r="AVE24" s="106"/>
      <c r="AVF24" s="106"/>
      <c r="AVG24" s="106"/>
      <c r="AVH24" s="106"/>
      <c r="AVI24" s="106"/>
      <c r="AVJ24" s="106"/>
      <c r="AVK24" s="106"/>
      <c r="AVL24" s="106"/>
      <c r="AVM24" s="106"/>
      <c r="AVN24" s="106"/>
      <c r="AVO24" s="106"/>
      <c r="AVP24" s="106"/>
      <c r="AVQ24" s="106"/>
      <c r="AVR24" s="106"/>
      <c r="AVS24" s="106"/>
      <c r="AVT24" s="106"/>
      <c r="AVU24" s="106"/>
      <c r="AVV24" s="106"/>
      <c r="AVW24" s="106"/>
      <c r="AVX24" s="106"/>
      <c r="AVY24" s="106"/>
      <c r="AVZ24" s="106"/>
      <c r="AWA24" s="106"/>
      <c r="AWB24" s="106"/>
      <c r="AWC24" s="106"/>
      <c r="AWD24" s="106"/>
      <c r="AWE24" s="106"/>
      <c r="AWF24" s="106"/>
      <c r="AWG24" s="106"/>
      <c r="AWH24" s="106"/>
      <c r="AWI24" s="106"/>
      <c r="AWJ24" s="106"/>
      <c r="AWK24" s="106"/>
      <c r="AWL24" s="106"/>
      <c r="AWM24" s="106"/>
      <c r="AWN24" s="106"/>
      <c r="AWO24" s="106"/>
      <c r="AWP24" s="106"/>
      <c r="AWQ24" s="106"/>
      <c r="AWR24" s="106"/>
      <c r="AWS24" s="106"/>
      <c r="AWT24" s="106"/>
      <c r="AWU24" s="106"/>
      <c r="AWV24" s="106"/>
      <c r="AWW24" s="106"/>
      <c r="AWX24" s="106"/>
      <c r="AWY24" s="106"/>
      <c r="AWZ24" s="106"/>
      <c r="AXA24" s="106"/>
      <c r="AXB24" s="106"/>
      <c r="AXC24" s="106"/>
      <c r="AXD24" s="106"/>
      <c r="AXE24" s="106"/>
      <c r="AXF24" s="106"/>
      <c r="AXG24" s="106"/>
      <c r="AXH24" s="106"/>
      <c r="AXI24" s="106"/>
      <c r="AXJ24" s="106"/>
      <c r="AXK24" s="106"/>
      <c r="AXL24" s="106"/>
      <c r="AXM24" s="106"/>
      <c r="AXN24" s="106"/>
      <c r="AXO24" s="106"/>
      <c r="AXP24" s="106"/>
      <c r="AXQ24" s="106"/>
      <c r="AXR24" s="106"/>
      <c r="AXS24" s="106"/>
      <c r="AXT24" s="106"/>
      <c r="AXU24" s="106"/>
      <c r="AXV24" s="106"/>
      <c r="AXW24" s="106"/>
      <c r="AXX24" s="106"/>
      <c r="AXY24" s="106"/>
      <c r="AXZ24" s="106"/>
      <c r="AYA24" s="106"/>
      <c r="AYB24" s="106"/>
      <c r="AYC24" s="106"/>
      <c r="AYD24" s="106"/>
      <c r="AYE24" s="106"/>
      <c r="AYF24" s="106"/>
      <c r="AYG24" s="106"/>
      <c r="AYH24" s="106"/>
      <c r="AYI24" s="106"/>
      <c r="AYJ24" s="106"/>
      <c r="AYK24" s="106"/>
      <c r="AYL24" s="106"/>
      <c r="AYM24" s="106"/>
      <c r="AYN24" s="106"/>
      <c r="AYO24" s="106"/>
      <c r="AYP24" s="106"/>
      <c r="AYQ24" s="106"/>
      <c r="AYR24" s="106"/>
      <c r="AYS24" s="106"/>
      <c r="AYT24" s="106"/>
      <c r="AYU24" s="106"/>
      <c r="AYV24" s="106"/>
      <c r="AYW24" s="106"/>
      <c r="AYX24" s="106"/>
      <c r="AYY24" s="106"/>
      <c r="AYZ24" s="106"/>
      <c r="AZA24" s="106"/>
      <c r="AZB24" s="106"/>
      <c r="AZC24" s="106"/>
      <c r="AZD24" s="106"/>
      <c r="AZE24" s="106"/>
      <c r="AZF24" s="106"/>
      <c r="AZG24" s="106"/>
      <c r="AZH24" s="106"/>
      <c r="AZI24" s="106"/>
      <c r="AZJ24" s="106"/>
      <c r="AZK24" s="106"/>
      <c r="AZL24" s="106"/>
      <c r="AZM24" s="106"/>
      <c r="AZN24" s="106"/>
      <c r="AZO24" s="106"/>
      <c r="AZP24" s="106"/>
      <c r="AZQ24" s="106"/>
      <c r="AZR24" s="106"/>
      <c r="AZS24" s="106"/>
      <c r="AZT24" s="106"/>
      <c r="AZU24" s="106"/>
      <c r="AZV24" s="106"/>
      <c r="AZW24" s="106"/>
      <c r="AZX24" s="106"/>
      <c r="AZY24" s="106"/>
      <c r="AZZ24" s="106"/>
      <c r="BAA24" s="106"/>
      <c r="BAB24" s="106"/>
      <c r="BAC24" s="106"/>
      <c r="BAD24" s="106"/>
      <c r="BAE24" s="106"/>
      <c r="BAF24" s="106"/>
      <c r="BAG24" s="106"/>
      <c r="BAH24" s="106"/>
      <c r="BAI24" s="106"/>
      <c r="BAJ24" s="106"/>
      <c r="BAK24" s="106"/>
      <c r="BAL24" s="106"/>
      <c r="BAM24" s="106"/>
      <c r="BAN24" s="106"/>
      <c r="BAO24" s="106"/>
      <c r="BAP24" s="106"/>
      <c r="BAQ24" s="106"/>
      <c r="BAR24" s="106"/>
      <c r="BAS24" s="106"/>
      <c r="BAT24" s="106"/>
      <c r="BAU24" s="106"/>
      <c r="BAV24" s="106"/>
      <c r="BAW24" s="106"/>
      <c r="BAX24" s="106"/>
      <c r="BAY24" s="106"/>
      <c r="BAZ24" s="106"/>
      <c r="BBA24" s="106"/>
      <c r="BBB24" s="106"/>
      <c r="BBC24" s="106"/>
      <c r="BBD24" s="106"/>
      <c r="BBE24" s="106"/>
      <c r="BBF24" s="106"/>
      <c r="BBG24" s="106"/>
      <c r="BBH24" s="106"/>
      <c r="BBI24" s="106"/>
      <c r="BBJ24" s="106"/>
      <c r="BBK24" s="106"/>
      <c r="BBL24" s="106"/>
      <c r="BBM24" s="106"/>
      <c r="BBN24" s="106"/>
      <c r="BBO24" s="106"/>
      <c r="BBP24" s="106"/>
      <c r="BBQ24" s="106"/>
      <c r="BBR24" s="106"/>
      <c r="BBS24" s="106"/>
      <c r="BBT24" s="106"/>
      <c r="BBU24" s="106"/>
      <c r="BBV24" s="106"/>
      <c r="BBW24" s="106"/>
      <c r="BBX24" s="106"/>
      <c r="BBY24" s="106"/>
      <c r="BBZ24" s="106"/>
      <c r="BCA24" s="106"/>
      <c r="BCB24" s="106"/>
      <c r="BCC24" s="106"/>
      <c r="BCD24" s="106"/>
      <c r="BCE24" s="106"/>
      <c r="BCF24" s="106"/>
      <c r="BCG24" s="106"/>
      <c r="BCH24" s="106"/>
      <c r="BCI24" s="106"/>
      <c r="BCJ24" s="106"/>
      <c r="BCK24" s="106"/>
      <c r="BCL24" s="106"/>
      <c r="BCM24" s="106"/>
      <c r="BCN24" s="106"/>
      <c r="BCO24" s="106"/>
      <c r="BCP24" s="106"/>
      <c r="BCQ24" s="106"/>
      <c r="BCR24" s="106"/>
      <c r="BCS24" s="106"/>
      <c r="BCT24" s="106"/>
      <c r="BCU24" s="106"/>
      <c r="BCV24" s="106"/>
      <c r="BCW24" s="106"/>
      <c r="BCX24" s="106"/>
      <c r="BCY24" s="106"/>
      <c r="BCZ24" s="106"/>
      <c r="BDA24" s="106"/>
      <c r="BDB24" s="106"/>
      <c r="BDC24" s="106"/>
      <c r="BDD24" s="106"/>
      <c r="BDE24" s="106"/>
      <c r="BDF24" s="106"/>
      <c r="BDG24" s="106"/>
      <c r="BDH24" s="106"/>
      <c r="BDI24" s="106"/>
      <c r="BDJ24" s="106"/>
      <c r="BDK24" s="106"/>
      <c r="BDL24" s="106"/>
      <c r="BDM24" s="106"/>
      <c r="BDN24" s="106"/>
      <c r="BDO24" s="106"/>
      <c r="BDP24" s="106"/>
      <c r="BDQ24" s="106"/>
      <c r="BDR24" s="106"/>
      <c r="BDS24" s="106"/>
      <c r="BDT24" s="106"/>
      <c r="BDU24" s="106"/>
      <c r="BDV24" s="106"/>
      <c r="BDW24" s="106"/>
      <c r="BDX24" s="106"/>
      <c r="BDY24" s="106"/>
      <c r="BDZ24" s="106"/>
      <c r="BEA24" s="106"/>
      <c r="BEB24" s="106"/>
      <c r="BEC24" s="106"/>
      <c r="BED24" s="106"/>
      <c r="BEE24" s="106"/>
      <c r="BEF24" s="106"/>
      <c r="BEG24" s="106"/>
      <c r="BEH24" s="106"/>
      <c r="BEI24" s="106"/>
      <c r="BEJ24" s="106"/>
      <c r="BEK24" s="106"/>
      <c r="BEL24" s="106"/>
      <c r="BEM24" s="106"/>
      <c r="BEN24" s="106"/>
      <c r="BEO24" s="106"/>
      <c r="BEP24" s="106"/>
      <c r="BEQ24" s="106"/>
      <c r="BER24" s="106"/>
      <c r="BES24" s="106"/>
      <c r="BET24" s="106"/>
      <c r="BEU24" s="106"/>
      <c r="BEV24" s="106"/>
      <c r="BEW24" s="106"/>
      <c r="BEX24" s="106"/>
      <c r="BEY24" s="106"/>
      <c r="BEZ24" s="106"/>
      <c r="BFA24" s="106"/>
      <c r="BFB24" s="106"/>
      <c r="BFC24" s="106"/>
      <c r="BFD24" s="106"/>
      <c r="BFE24" s="106"/>
      <c r="BFF24" s="106"/>
      <c r="BFG24" s="106"/>
      <c r="BFH24" s="106"/>
      <c r="BFI24" s="106"/>
      <c r="BFJ24" s="106"/>
      <c r="BFK24" s="106"/>
      <c r="BFL24" s="106"/>
      <c r="BFM24" s="106"/>
      <c r="BFN24" s="106"/>
      <c r="BFO24" s="106"/>
      <c r="BFP24" s="106"/>
      <c r="BFQ24" s="106"/>
      <c r="BFR24" s="106"/>
      <c r="BFS24" s="106"/>
      <c r="BFT24" s="106"/>
      <c r="BFU24" s="106"/>
      <c r="BFV24" s="106"/>
      <c r="BFW24" s="106"/>
      <c r="BFX24" s="106"/>
      <c r="BFY24" s="106"/>
      <c r="BFZ24" s="106"/>
      <c r="BGA24" s="106"/>
      <c r="BGB24" s="106"/>
      <c r="BGC24" s="106"/>
      <c r="BGD24" s="106"/>
      <c r="BGE24" s="106"/>
      <c r="BGF24" s="106"/>
      <c r="BGG24" s="106"/>
      <c r="BGH24" s="106"/>
      <c r="BGI24" s="106"/>
      <c r="BGJ24" s="106"/>
      <c r="BGK24" s="106"/>
      <c r="BGL24" s="106"/>
      <c r="BGM24" s="106"/>
      <c r="BGN24" s="106"/>
      <c r="BGO24" s="106"/>
      <c r="BGP24" s="106"/>
      <c r="BGQ24" s="106"/>
      <c r="BGR24" s="106"/>
      <c r="BGS24" s="106"/>
      <c r="BGT24" s="106"/>
      <c r="BGU24" s="106"/>
      <c r="BGV24" s="106"/>
      <c r="BGW24" s="106"/>
      <c r="BGX24" s="106"/>
      <c r="BGY24" s="106"/>
      <c r="BGZ24" s="106"/>
      <c r="BHA24" s="106"/>
      <c r="BHB24" s="106"/>
      <c r="BHC24" s="106"/>
      <c r="BHD24" s="106"/>
      <c r="BHE24" s="106"/>
      <c r="BHF24" s="106"/>
      <c r="BHG24" s="106"/>
      <c r="BHH24" s="106"/>
      <c r="BHI24" s="106"/>
      <c r="BHJ24" s="106"/>
      <c r="BHK24" s="106"/>
      <c r="BHL24" s="106"/>
      <c r="BHM24" s="106"/>
      <c r="BHN24" s="106"/>
      <c r="BHO24" s="106"/>
      <c r="BHP24" s="106"/>
      <c r="BHQ24" s="106"/>
      <c r="BHR24" s="106"/>
      <c r="BHS24" s="106"/>
      <c r="BHT24" s="106"/>
      <c r="BHU24" s="106"/>
      <c r="BHV24" s="106"/>
      <c r="BHW24" s="106"/>
      <c r="BHX24" s="106"/>
      <c r="BHY24" s="106"/>
      <c r="BHZ24" s="106"/>
      <c r="BIA24" s="106"/>
      <c r="BIB24" s="106"/>
      <c r="BIC24" s="106"/>
      <c r="BID24" s="106"/>
      <c r="BIE24" s="106"/>
      <c r="BIF24" s="106"/>
      <c r="BIG24" s="106"/>
      <c r="BIH24" s="106"/>
      <c r="BII24" s="106"/>
      <c r="BIJ24" s="106"/>
      <c r="BIK24" s="106"/>
      <c r="BIL24" s="106"/>
      <c r="BIM24" s="106"/>
      <c r="BIN24" s="106"/>
      <c r="BIO24" s="106"/>
      <c r="BIP24" s="106"/>
      <c r="BIQ24" s="106"/>
      <c r="BIR24" s="106"/>
      <c r="BIS24" s="106"/>
      <c r="BIT24" s="106"/>
      <c r="BIU24" s="106"/>
      <c r="BIV24" s="106"/>
      <c r="BIW24" s="106"/>
      <c r="BIX24" s="106"/>
      <c r="BIY24" s="106"/>
      <c r="BIZ24" s="106"/>
      <c r="BJA24" s="106"/>
      <c r="BJB24" s="106"/>
      <c r="BJC24" s="106"/>
      <c r="BJD24" s="106"/>
      <c r="BJE24" s="106"/>
      <c r="BJF24" s="106"/>
      <c r="BJG24" s="106"/>
      <c r="BJH24" s="106"/>
      <c r="BJI24" s="106"/>
      <c r="BJJ24" s="106"/>
      <c r="BJK24" s="106"/>
      <c r="BJL24" s="106"/>
      <c r="BJM24" s="106"/>
      <c r="BJN24" s="106"/>
      <c r="BJO24" s="106"/>
      <c r="BJP24" s="106"/>
      <c r="BJQ24" s="106"/>
      <c r="BJR24" s="106"/>
      <c r="BJS24" s="106"/>
      <c r="BJT24" s="106"/>
      <c r="BJU24" s="106"/>
      <c r="BJV24" s="106"/>
      <c r="BJW24" s="106"/>
      <c r="BJX24" s="106"/>
      <c r="BJY24" s="106"/>
      <c r="BJZ24" s="106"/>
      <c r="BKA24" s="106"/>
      <c r="BKB24" s="106"/>
      <c r="BKC24" s="106"/>
      <c r="BKD24" s="106"/>
      <c r="BKE24" s="106"/>
      <c r="BKF24" s="106"/>
      <c r="BKG24" s="106"/>
      <c r="BKH24" s="106"/>
      <c r="BKI24" s="106"/>
      <c r="BKJ24" s="106"/>
      <c r="BKK24" s="106"/>
      <c r="BKL24" s="106"/>
      <c r="BKM24" s="106"/>
      <c r="BKN24" s="106"/>
      <c r="BKO24" s="106"/>
      <c r="BKP24" s="106"/>
      <c r="BKQ24" s="106"/>
      <c r="BKR24" s="106"/>
      <c r="BKS24" s="106"/>
      <c r="BKT24" s="106"/>
      <c r="BKU24" s="106"/>
      <c r="BKV24" s="106"/>
      <c r="BKW24" s="106"/>
      <c r="BKX24" s="106"/>
      <c r="BKY24" s="106"/>
      <c r="BKZ24" s="106"/>
      <c r="BLA24" s="106"/>
      <c r="BLB24" s="106"/>
      <c r="BLC24" s="106"/>
      <c r="BLD24" s="106"/>
      <c r="BLE24" s="106"/>
      <c r="BLF24" s="106"/>
      <c r="BLG24" s="106"/>
      <c r="BLH24" s="106"/>
      <c r="BLI24" s="106"/>
      <c r="BLJ24" s="106"/>
      <c r="BLK24" s="106"/>
      <c r="BLL24" s="106"/>
      <c r="BLM24" s="106"/>
      <c r="BLN24" s="106"/>
      <c r="BLO24" s="106"/>
      <c r="BLP24" s="106"/>
      <c r="BLQ24" s="106"/>
      <c r="BLR24" s="106"/>
      <c r="BLS24" s="106"/>
      <c r="BLT24" s="106"/>
      <c r="BLU24" s="106"/>
      <c r="BLV24" s="106"/>
      <c r="BLW24" s="106"/>
      <c r="BLX24" s="106"/>
      <c r="BLY24" s="106"/>
      <c r="BLZ24" s="106"/>
      <c r="BMA24" s="106"/>
      <c r="BMB24" s="106"/>
      <c r="BMC24" s="106"/>
      <c r="BMD24" s="106"/>
      <c r="BME24" s="106"/>
      <c r="BMF24" s="106"/>
      <c r="BMG24" s="106"/>
      <c r="BMH24" s="106"/>
      <c r="BMI24" s="106"/>
      <c r="BMJ24" s="106"/>
      <c r="BMK24" s="106"/>
      <c r="BML24" s="106"/>
      <c r="BMM24" s="106"/>
      <c r="BMN24" s="106"/>
      <c r="BMO24" s="106"/>
      <c r="BMP24" s="106"/>
      <c r="BMQ24" s="106"/>
      <c r="BMR24" s="106"/>
      <c r="BMS24" s="106"/>
      <c r="BMT24" s="106"/>
      <c r="BMU24" s="106"/>
      <c r="BMV24" s="106"/>
      <c r="BMW24" s="106"/>
      <c r="BMX24" s="106"/>
      <c r="BMY24" s="106"/>
      <c r="BMZ24" s="106"/>
      <c r="BNA24" s="106"/>
      <c r="BNB24" s="106"/>
      <c r="BNC24" s="106"/>
      <c r="BND24" s="106"/>
      <c r="BNE24" s="106"/>
      <c r="BNF24" s="106"/>
      <c r="BNG24" s="106"/>
      <c r="BNH24" s="106"/>
      <c r="BNI24" s="106"/>
      <c r="BNJ24" s="106"/>
      <c r="BNK24" s="106"/>
      <c r="BNL24" s="106"/>
      <c r="BNM24" s="106"/>
      <c r="BNN24" s="106"/>
      <c r="BNO24" s="106"/>
      <c r="BNP24" s="106"/>
      <c r="BNQ24" s="106"/>
      <c r="BNR24" s="106"/>
      <c r="BNS24" s="106"/>
      <c r="BNT24" s="106"/>
      <c r="BNU24" s="106"/>
      <c r="BNV24" s="106"/>
      <c r="BNW24" s="106"/>
      <c r="BNX24" s="106"/>
      <c r="BNY24" s="106"/>
      <c r="BNZ24" s="106"/>
      <c r="BOA24" s="106"/>
      <c r="BOB24" s="106"/>
      <c r="BOC24" s="106"/>
      <c r="BOD24" s="106"/>
      <c r="BOE24" s="106"/>
      <c r="BOF24" s="106"/>
      <c r="BOG24" s="106"/>
      <c r="BOH24" s="106"/>
      <c r="BOI24" s="106"/>
      <c r="BOJ24" s="106"/>
      <c r="BOK24" s="106"/>
      <c r="BOL24" s="106"/>
      <c r="BOM24" s="106"/>
      <c r="BON24" s="106"/>
      <c r="BOO24" s="106"/>
      <c r="BOP24" s="106"/>
      <c r="BOQ24" s="106"/>
      <c r="BOR24" s="106"/>
      <c r="BOS24" s="106"/>
      <c r="BOT24" s="106"/>
      <c r="BOU24" s="106"/>
      <c r="BOV24" s="106"/>
      <c r="BOW24" s="106"/>
      <c r="BOX24" s="106"/>
      <c r="BOY24" s="106"/>
      <c r="BOZ24" s="106"/>
      <c r="BPA24" s="106"/>
      <c r="BPB24" s="106"/>
      <c r="BPC24" s="106"/>
      <c r="BPD24" s="106"/>
      <c r="BPE24" s="106"/>
      <c r="BPF24" s="106"/>
      <c r="BPG24" s="106"/>
      <c r="BPH24" s="106"/>
      <c r="BPI24" s="106"/>
      <c r="BPJ24" s="106"/>
      <c r="BPK24" s="106"/>
      <c r="BPL24" s="106"/>
      <c r="BPM24" s="106"/>
      <c r="BPN24" s="106"/>
      <c r="BPO24" s="106"/>
      <c r="BPP24" s="106"/>
      <c r="BPQ24" s="106"/>
      <c r="BPR24" s="106"/>
      <c r="BPS24" s="106"/>
      <c r="BPT24" s="106"/>
      <c r="BPU24" s="106"/>
      <c r="BPV24" s="106"/>
      <c r="BPW24" s="106"/>
      <c r="BPX24" s="106"/>
      <c r="BPY24" s="106"/>
      <c r="BPZ24" s="106"/>
      <c r="BQA24" s="106"/>
      <c r="BQB24" s="106"/>
      <c r="BQC24" s="106"/>
      <c r="BQD24" s="106"/>
      <c r="BQE24" s="106"/>
      <c r="BQF24" s="106"/>
      <c r="BQG24" s="106"/>
      <c r="BQH24" s="106"/>
      <c r="BQI24" s="106"/>
      <c r="BQJ24" s="106"/>
      <c r="BQK24" s="106"/>
      <c r="BQL24" s="106"/>
      <c r="BQM24" s="106"/>
      <c r="BQN24" s="106"/>
      <c r="BQO24" s="106"/>
      <c r="BQP24" s="106"/>
      <c r="BQQ24" s="106"/>
      <c r="BQR24" s="106"/>
      <c r="BQS24" s="106"/>
      <c r="BQT24" s="106"/>
      <c r="BQU24" s="106"/>
      <c r="BQV24" s="106"/>
      <c r="BQW24" s="106"/>
      <c r="BQX24" s="106"/>
      <c r="BQY24" s="106"/>
      <c r="BQZ24" s="106"/>
      <c r="BRA24" s="106"/>
      <c r="BRB24" s="106"/>
      <c r="BRC24" s="106"/>
      <c r="BRD24" s="106"/>
      <c r="BRE24" s="106"/>
      <c r="BRF24" s="106"/>
      <c r="BRG24" s="106"/>
      <c r="BRH24" s="106"/>
      <c r="BRI24" s="106"/>
      <c r="BRJ24" s="106"/>
      <c r="BRK24" s="106"/>
      <c r="BRL24" s="106"/>
      <c r="BRM24" s="106"/>
      <c r="BRN24" s="106"/>
      <c r="BRO24" s="106"/>
      <c r="BRP24" s="106"/>
      <c r="BRQ24" s="106"/>
      <c r="BRR24" s="106"/>
      <c r="BRS24" s="106"/>
      <c r="BRT24" s="106"/>
      <c r="BRU24" s="106"/>
      <c r="BRV24" s="106"/>
      <c r="BRW24" s="106"/>
      <c r="BRX24" s="106"/>
      <c r="BRY24" s="106"/>
      <c r="BRZ24" s="106"/>
      <c r="BSA24" s="106"/>
      <c r="BSB24" s="106"/>
      <c r="BSC24" s="106"/>
      <c r="BSD24" s="106"/>
      <c r="BSE24" s="106"/>
      <c r="BSF24" s="106"/>
      <c r="BSG24" s="106"/>
      <c r="BSH24" s="106"/>
      <c r="BSI24" s="106"/>
      <c r="BSJ24" s="106"/>
      <c r="BSK24" s="106"/>
      <c r="BSL24" s="106"/>
      <c r="BSM24" s="106"/>
      <c r="BSN24" s="106"/>
      <c r="BSO24" s="106"/>
      <c r="BSP24" s="106"/>
      <c r="BSQ24" s="106"/>
      <c r="BSR24" s="106"/>
      <c r="BSS24" s="106"/>
      <c r="BST24" s="106"/>
      <c r="BSU24" s="106"/>
      <c r="BSV24" s="106"/>
      <c r="BSW24" s="106"/>
      <c r="BSX24" s="106"/>
      <c r="BSY24" s="106"/>
      <c r="BSZ24" s="106"/>
      <c r="BTA24" s="106"/>
      <c r="BTB24" s="106"/>
      <c r="BTC24" s="106"/>
      <c r="BTD24" s="106"/>
      <c r="BTE24" s="106"/>
      <c r="BTF24" s="106"/>
      <c r="BTG24" s="106"/>
      <c r="BTH24" s="106"/>
      <c r="BTI24" s="106"/>
      <c r="BTJ24" s="106"/>
      <c r="BTK24" s="106"/>
      <c r="BTL24" s="106"/>
      <c r="BTM24" s="106"/>
      <c r="BTN24" s="106"/>
      <c r="BTO24" s="106"/>
      <c r="BTP24" s="106"/>
      <c r="BTQ24" s="106"/>
      <c r="BTR24" s="106"/>
      <c r="BTS24" s="106"/>
      <c r="BTT24" s="106"/>
      <c r="BTU24" s="106"/>
      <c r="BTV24" s="106"/>
      <c r="BTW24" s="106"/>
      <c r="BTX24" s="106"/>
      <c r="BTY24" s="106"/>
      <c r="BTZ24" s="106"/>
      <c r="BUA24" s="106"/>
      <c r="BUB24" s="106"/>
      <c r="BUC24" s="106"/>
      <c r="BUD24" s="106"/>
      <c r="BUE24" s="106"/>
      <c r="BUF24" s="106"/>
      <c r="BUG24" s="106"/>
      <c r="BUH24" s="106"/>
      <c r="BUI24" s="106"/>
      <c r="BUJ24" s="106"/>
      <c r="BUK24" s="106"/>
      <c r="BUL24" s="106"/>
      <c r="BUM24" s="106"/>
      <c r="BUN24" s="106"/>
      <c r="BUO24" s="106"/>
      <c r="BUP24" s="106"/>
      <c r="BUQ24" s="106"/>
      <c r="BUR24" s="106"/>
      <c r="BUS24" s="106"/>
      <c r="BUT24" s="106"/>
      <c r="BUU24" s="106"/>
      <c r="BUV24" s="106"/>
      <c r="BUW24" s="106"/>
      <c r="BUX24" s="106"/>
      <c r="BUY24" s="106"/>
      <c r="BUZ24" s="106"/>
      <c r="BVA24" s="106"/>
      <c r="BVB24" s="106"/>
      <c r="BVC24" s="106"/>
      <c r="BVD24" s="106"/>
      <c r="BVE24" s="106"/>
      <c r="BVF24" s="106"/>
      <c r="BVG24" s="106"/>
      <c r="BVH24" s="106"/>
      <c r="BVI24" s="106"/>
      <c r="BVJ24" s="106"/>
      <c r="BVK24" s="106"/>
      <c r="BVL24" s="106"/>
      <c r="BVM24" s="106"/>
      <c r="BVN24" s="106"/>
      <c r="BVO24" s="106"/>
      <c r="BVP24" s="106"/>
      <c r="BVQ24" s="106"/>
      <c r="BVR24" s="106"/>
      <c r="BVS24" s="106"/>
      <c r="BVT24" s="106"/>
      <c r="BVU24" s="106"/>
      <c r="BVV24" s="106"/>
      <c r="BVW24" s="106"/>
      <c r="BVX24" s="106"/>
      <c r="BVY24" s="106"/>
      <c r="BVZ24" s="106"/>
      <c r="BWA24" s="106"/>
      <c r="BWB24" s="106"/>
      <c r="BWC24" s="106"/>
      <c r="BWD24" s="106"/>
      <c r="BWE24" s="106"/>
      <c r="BWF24" s="106"/>
      <c r="BWG24" s="106"/>
      <c r="BWH24" s="106"/>
      <c r="BWI24" s="106"/>
      <c r="BWJ24" s="106"/>
      <c r="BWK24" s="106"/>
      <c r="BWL24" s="106"/>
      <c r="BWM24" s="106"/>
      <c r="BWN24" s="106"/>
      <c r="BWO24" s="106"/>
      <c r="BWP24" s="106"/>
      <c r="BWQ24" s="106"/>
      <c r="BWR24" s="106"/>
      <c r="BWS24" s="106"/>
      <c r="BWT24" s="106"/>
      <c r="BWU24" s="106"/>
      <c r="BWV24" s="106"/>
      <c r="BWW24" s="106"/>
      <c r="BWX24" s="106"/>
      <c r="BWY24" s="106"/>
      <c r="BWZ24" s="106"/>
      <c r="BXA24" s="106"/>
      <c r="BXB24" s="106"/>
      <c r="BXC24" s="106"/>
      <c r="BXD24" s="106"/>
      <c r="BXE24" s="106"/>
      <c r="BXF24" s="106"/>
      <c r="BXG24" s="106"/>
      <c r="BXH24" s="106"/>
      <c r="BXI24" s="106"/>
      <c r="BXJ24" s="106"/>
      <c r="BXK24" s="106"/>
      <c r="BXL24" s="106"/>
      <c r="BXM24" s="106"/>
      <c r="BXN24" s="106"/>
      <c r="BXO24" s="106"/>
      <c r="BXP24" s="106"/>
      <c r="BXQ24" s="106"/>
      <c r="BXR24" s="106"/>
      <c r="BXS24" s="106"/>
      <c r="BXT24" s="106"/>
      <c r="BXU24" s="106"/>
      <c r="BXV24" s="106"/>
      <c r="BXW24" s="106"/>
      <c r="BXX24" s="106"/>
      <c r="BXY24" s="106"/>
      <c r="BXZ24" s="106"/>
      <c r="BYA24" s="106"/>
      <c r="BYB24" s="106"/>
      <c r="BYC24" s="106"/>
      <c r="BYD24" s="106"/>
      <c r="BYE24" s="106"/>
      <c r="BYF24" s="106"/>
      <c r="BYG24" s="106"/>
      <c r="BYH24" s="106"/>
      <c r="BYI24" s="106"/>
      <c r="BYJ24" s="106"/>
      <c r="BYK24" s="106"/>
      <c r="BYL24" s="106"/>
      <c r="BYM24" s="106"/>
      <c r="BYN24" s="106"/>
      <c r="BYO24" s="106"/>
      <c r="BYP24" s="106"/>
      <c r="BYQ24" s="106"/>
      <c r="BYR24" s="106"/>
      <c r="BYS24" s="106"/>
      <c r="BYT24" s="106"/>
      <c r="BYU24" s="106"/>
      <c r="BYV24" s="106"/>
      <c r="BYW24" s="106"/>
      <c r="BYX24" s="106"/>
      <c r="BYY24" s="106"/>
      <c r="BYZ24" s="106"/>
      <c r="BZA24" s="106"/>
      <c r="BZB24" s="106"/>
      <c r="BZC24" s="106"/>
      <c r="BZD24" s="106"/>
      <c r="BZE24" s="106"/>
      <c r="BZF24" s="106"/>
      <c r="BZG24" s="106"/>
      <c r="BZH24" s="106"/>
      <c r="BZI24" s="106"/>
      <c r="BZJ24" s="106"/>
      <c r="BZK24" s="106"/>
      <c r="BZL24" s="106"/>
      <c r="BZM24" s="106"/>
      <c r="BZN24" s="106"/>
      <c r="BZO24" s="106"/>
      <c r="BZP24" s="106"/>
      <c r="BZQ24" s="106"/>
      <c r="BZR24" s="106"/>
      <c r="BZS24" s="106"/>
      <c r="BZT24" s="106"/>
      <c r="BZU24" s="106"/>
      <c r="BZV24" s="106"/>
      <c r="BZW24" s="106"/>
      <c r="BZX24" s="106"/>
      <c r="BZY24" s="106"/>
      <c r="BZZ24" s="106"/>
      <c r="CAA24" s="106"/>
      <c r="CAB24" s="106"/>
      <c r="CAC24" s="106"/>
      <c r="CAD24" s="106"/>
      <c r="CAE24" s="106"/>
      <c r="CAF24" s="106"/>
      <c r="CAG24" s="106"/>
      <c r="CAH24" s="106"/>
      <c r="CAI24" s="106"/>
      <c r="CAJ24" s="106"/>
      <c r="CAK24" s="106"/>
      <c r="CAL24" s="106"/>
      <c r="CAM24" s="106"/>
      <c r="CAN24" s="106"/>
      <c r="CAO24" s="106"/>
      <c r="CAP24" s="106"/>
      <c r="CAQ24" s="106"/>
      <c r="CAR24" s="106"/>
      <c r="CAS24" s="106"/>
      <c r="CAT24" s="106"/>
      <c r="CAU24" s="106"/>
      <c r="CAV24" s="106"/>
      <c r="CAW24" s="106"/>
      <c r="CAX24" s="106"/>
      <c r="CAY24" s="106"/>
      <c r="CAZ24" s="106"/>
      <c r="CBA24" s="106"/>
      <c r="CBB24" s="106"/>
      <c r="CBC24" s="106"/>
      <c r="CBD24" s="106"/>
      <c r="CBE24" s="106"/>
      <c r="CBF24" s="106"/>
      <c r="CBG24" s="106"/>
      <c r="CBH24" s="106"/>
      <c r="CBI24" s="106"/>
      <c r="CBJ24" s="106"/>
      <c r="CBK24" s="106"/>
      <c r="CBL24" s="106"/>
      <c r="CBM24" s="106"/>
      <c r="CBN24" s="106"/>
      <c r="CBO24" s="106"/>
      <c r="CBP24" s="106"/>
      <c r="CBQ24" s="106"/>
      <c r="CBR24" s="106"/>
      <c r="CBS24" s="106"/>
      <c r="CBT24" s="106"/>
      <c r="CBU24" s="106"/>
      <c r="CBV24" s="106"/>
      <c r="CBW24" s="106"/>
      <c r="CBX24" s="106"/>
      <c r="CBY24" s="106"/>
      <c r="CBZ24" s="106"/>
      <c r="CCA24" s="106"/>
      <c r="CCB24" s="106"/>
      <c r="CCC24" s="106"/>
      <c r="CCD24" s="106"/>
      <c r="CCE24" s="106"/>
      <c r="CCF24" s="106"/>
      <c r="CCG24" s="106"/>
      <c r="CCH24" s="106"/>
      <c r="CCI24" s="106"/>
      <c r="CCJ24" s="106"/>
      <c r="CCK24" s="106"/>
      <c r="CCL24" s="106"/>
      <c r="CCM24" s="106"/>
      <c r="CCN24" s="106"/>
      <c r="CCO24" s="106"/>
      <c r="CCP24" s="106"/>
      <c r="CCQ24" s="106"/>
      <c r="CCR24" s="106"/>
      <c r="CCS24" s="106"/>
      <c r="CCT24" s="106"/>
      <c r="CCU24" s="106"/>
      <c r="CCV24" s="106"/>
      <c r="CCW24" s="106"/>
      <c r="CCX24" s="106"/>
      <c r="CCY24" s="106"/>
      <c r="CCZ24" s="106"/>
      <c r="CDA24" s="106"/>
      <c r="CDB24" s="106"/>
      <c r="CDC24" s="106"/>
      <c r="CDD24" s="106"/>
      <c r="CDE24" s="106"/>
      <c r="CDF24" s="106"/>
      <c r="CDG24" s="106"/>
      <c r="CDH24" s="106"/>
      <c r="CDI24" s="106"/>
      <c r="CDJ24" s="106"/>
      <c r="CDK24" s="106"/>
      <c r="CDL24" s="106"/>
      <c r="CDM24" s="106"/>
      <c r="CDN24" s="106"/>
      <c r="CDO24" s="106"/>
      <c r="CDP24" s="106"/>
      <c r="CDQ24" s="106"/>
      <c r="CDR24" s="106"/>
      <c r="CDS24" s="106"/>
      <c r="CDT24" s="106"/>
      <c r="CDU24" s="106"/>
      <c r="CDV24" s="106"/>
      <c r="CDW24" s="106"/>
      <c r="CDX24" s="106"/>
      <c r="CDY24" s="106"/>
      <c r="CDZ24" s="106"/>
      <c r="CEA24" s="106"/>
      <c r="CEB24" s="106"/>
      <c r="CEC24" s="106"/>
      <c r="CED24" s="106"/>
      <c r="CEE24" s="106"/>
      <c r="CEF24" s="106"/>
      <c r="CEG24" s="106"/>
      <c r="CEH24" s="106"/>
      <c r="CEI24" s="106"/>
      <c r="CEJ24" s="106"/>
      <c r="CEK24" s="106"/>
      <c r="CEL24" s="106"/>
      <c r="CEM24" s="106"/>
      <c r="CEN24" s="106"/>
      <c r="CEO24" s="106"/>
      <c r="CEP24" s="106"/>
      <c r="CEQ24" s="106"/>
      <c r="CER24" s="106"/>
      <c r="CES24" s="106"/>
      <c r="CET24" s="106"/>
      <c r="CEU24" s="106"/>
      <c r="CEV24" s="106"/>
      <c r="CEW24" s="106"/>
      <c r="CEX24" s="106"/>
      <c r="CEY24" s="106"/>
      <c r="CEZ24" s="106"/>
      <c r="CFA24" s="106"/>
      <c r="CFB24" s="106"/>
      <c r="CFC24" s="106"/>
      <c r="CFD24" s="106"/>
      <c r="CFE24" s="106"/>
      <c r="CFF24" s="106"/>
      <c r="CFG24" s="106"/>
      <c r="CFH24" s="106"/>
      <c r="CFI24" s="106"/>
      <c r="CFJ24" s="106"/>
      <c r="CFK24" s="106"/>
      <c r="CFL24" s="106"/>
      <c r="CFM24" s="106"/>
      <c r="CFN24" s="106"/>
      <c r="CFO24" s="106"/>
      <c r="CFP24" s="106"/>
      <c r="CFQ24" s="106"/>
      <c r="CFR24" s="106"/>
      <c r="CFS24" s="106"/>
      <c r="CFT24" s="106"/>
      <c r="CFU24" s="106"/>
      <c r="CFV24" s="106"/>
      <c r="CFW24" s="106"/>
      <c r="CFX24" s="106"/>
      <c r="CFY24" s="106"/>
      <c r="CFZ24" s="106"/>
      <c r="CGA24" s="106"/>
      <c r="CGB24" s="106"/>
      <c r="CGC24" s="106"/>
      <c r="CGD24" s="106"/>
      <c r="CGE24" s="106"/>
      <c r="CGF24" s="106"/>
      <c r="CGG24" s="106"/>
      <c r="CGH24" s="106"/>
      <c r="CGI24" s="106"/>
      <c r="CGJ24" s="106"/>
      <c r="CGK24" s="106"/>
      <c r="CGL24" s="106"/>
      <c r="CGM24" s="106"/>
      <c r="CGN24" s="106"/>
      <c r="CGO24" s="106"/>
      <c r="CGP24" s="106"/>
      <c r="CGQ24" s="106"/>
      <c r="CGR24" s="106"/>
      <c r="CGS24" s="106"/>
      <c r="CGT24" s="106"/>
      <c r="CGU24" s="106"/>
      <c r="CGV24" s="106"/>
      <c r="CGW24" s="106"/>
      <c r="CGX24" s="106"/>
      <c r="CGY24" s="106"/>
      <c r="CGZ24" s="106"/>
      <c r="CHA24" s="106"/>
      <c r="CHB24" s="106"/>
      <c r="CHC24" s="106"/>
      <c r="CHD24" s="106"/>
      <c r="CHE24" s="106"/>
      <c r="CHF24" s="106"/>
      <c r="CHG24" s="106"/>
      <c r="CHH24" s="106"/>
      <c r="CHI24" s="106"/>
      <c r="CHJ24" s="106"/>
      <c r="CHK24" s="106"/>
      <c r="CHL24" s="106"/>
      <c r="CHM24" s="106"/>
      <c r="CHN24" s="106"/>
      <c r="CHO24" s="106"/>
      <c r="CHP24" s="106"/>
      <c r="CHQ24" s="106"/>
      <c r="CHR24" s="106"/>
      <c r="CHS24" s="106"/>
      <c r="CHT24" s="106"/>
      <c r="CHU24" s="106"/>
      <c r="CHV24" s="106"/>
      <c r="CHW24" s="106"/>
      <c r="CHX24" s="106"/>
      <c r="CHY24" s="106"/>
      <c r="CHZ24" s="106"/>
      <c r="CIA24" s="106"/>
      <c r="CIB24" s="106"/>
      <c r="CIC24" s="106"/>
      <c r="CID24" s="106"/>
      <c r="CIE24" s="106"/>
      <c r="CIF24" s="106"/>
      <c r="CIG24" s="106"/>
      <c r="CIH24" s="106"/>
      <c r="CII24" s="106"/>
      <c r="CIJ24" s="106"/>
      <c r="CIK24" s="106"/>
      <c r="CIL24" s="106"/>
      <c r="CIM24" s="106"/>
      <c r="CIN24" s="106"/>
      <c r="CIO24" s="106"/>
      <c r="CIP24" s="106"/>
      <c r="CIQ24" s="106"/>
      <c r="CIR24" s="106"/>
      <c r="CIS24" s="106"/>
      <c r="CIT24" s="106"/>
      <c r="CIU24" s="106"/>
      <c r="CIV24" s="106"/>
      <c r="CIW24" s="106"/>
      <c r="CIX24" s="106"/>
      <c r="CIY24" s="106"/>
      <c r="CIZ24" s="106"/>
      <c r="CJA24" s="106"/>
      <c r="CJB24" s="106"/>
      <c r="CJC24" s="106"/>
      <c r="CJD24" s="106"/>
      <c r="CJE24" s="106"/>
      <c r="CJF24" s="106"/>
      <c r="CJG24" s="106"/>
      <c r="CJH24" s="106"/>
      <c r="CJI24" s="106"/>
      <c r="CJJ24" s="106"/>
      <c r="CJK24" s="106"/>
      <c r="CJL24" s="106"/>
      <c r="CJM24" s="106"/>
      <c r="CJN24" s="106"/>
      <c r="CJO24" s="106"/>
      <c r="CJP24" s="106"/>
      <c r="CJQ24" s="106"/>
      <c r="CJR24" s="106"/>
      <c r="CJS24" s="106"/>
      <c r="CJT24" s="106"/>
      <c r="CJU24" s="106"/>
      <c r="CJV24" s="106"/>
      <c r="CJW24" s="106"/>
      <c r="CJX24" s="106"/>
      <c r="CJY24" s="106"/>
      <c r="CJZ24" s="106"/>
      <c r="CKA24" s="106"/>
      <c r="CKB24" s="106"/>
      <c r="CKC24" s="106"/>
      <c r="CKD24" s="106"/>
      <c r="CKE24" s="106"/>
      <c r="CKF24" s="106"/>
      <c r="CKG24" s="106"/>
      <c r="CKH24" s="106"/>
      <c r="CKI24" s="106"/>
      <c r="CKJ24" s="106"/>
      <c r="CKK24" s="106"/>
      <c r="CKL24" s="106"/>
      <c r="CKM24" s="106"/>
      <c r="CKN24" s="106"/>
      <c r="CKO24" s="106"/>
      <c r="CKP24" s="106"/>
      <c r="CKQ24" s="106"/>
      <c r="CKR24" s="106"/>
      <c r="CKS24" s="106"/>
      <c r="CKT24" s="106"/>
      <c r="CKU24" s="106"/>
      <c r="CKV24" s="106"/>
      <c r="CKW24" s="106"/>
      <c r="CKX24" s="106"/>
      <c r="CKY24" s="106"/>
      <c r="CKZ24" s="106"/>
      <c r="CLA24" s="106"/>
      <c r="CLB24" s="106"/>
      <c r="CLC24" s="106"/>
      <c r="CLD24" s="106"/>
      <c r="CLE24" s="106"/>
      <c r="CLF24" s="106"/>
      <c r="CLG24" s="106"/>
      <c r="CLH24" s="106"/>
      <c r="CLI24" s="106"/>
      <c r="CLJ24" s="106"/>
      <c r="CLK24" s="106"/>
      <c r="CLL24" s="106"/>
      <c r="CLM24" s="106"/>
      <c r="CLN24" s="106"/>
      <c r="CLO24" s="106"/>
      <c r="CLP24" s="106"/>
      <c r="CLQ24" s="106"/>
      <c r="CLR24" s="106"/>
      <c r="CLS24" s="106"/>
      <c r="CLT24" s="106"/>
      <c r="CLU24" s="106"/>
      <c r="CLV24" s="106"/>
      <c r="CLW24" s="106"/>
      <c r="CLX24" s="106"/>
      <c r="CLY24" s="106"/>
      <c r="CLZ24" s="106"/>
      <c r="CMA24" s="106"/>
      <c r="CMB24" s="106"/>
      <c r="CMC24" s="106"/>
      <c r="CMD24" s="106"/>
      <c r="CME24" s="106"/>
      <c r="CMF24" s="106"/>
      <c r="CMG24" s="106"/>
      <c r="CMH24" s="106"/>
      <c r="CMI24" s="106"/>
      <c r="CMJ24" s="106"/>
      <c r="CMK24" s="106"/>
      <c r="CML24" s="106"/>
      <c r="CMM24" s="106"/>
      <c r="CMN24" s="106"/>
      <c r="CMO24" s="106"/>
      <c r="CMP24" s="106"/>
      <c r="CMQ24" s="106"/>
      <c r="CMR24" s="106"/>
      <c r="CMS24" s="106"/>
      <c r="CMT24" s="106"/>
      <c r="CMU24" s="106"/>
      <c r="CMV24" s="106"/>
      <c r="CMW24" s="106"/>
      <c r="CMX24" s="106"/>
      <c r="CMY24" s="106"/>
      <c r="CMZ24" s="106"/>
      <c r="CNA24" s="106"/>
      <c r="CNB24" s="106"/>
      <c r="CNC24" s="106"/>
      <c r="CND24" s="106"/>
      <c r="CNE24" s="106"/>
      <c r="CNF24" s="106"/>
      <c r="CNG24" s="106"/>
      <c r="CNH24" s="106"/>
      <c r="CNI24" s="106"/>
      <c r="CNJ24" s="106"/>
      <c r="CNK24" s="106"/>
      <c r="CNL24" s="106"/>
      <c r="CNM24" s="106"/>
      <c r="CNN24" s="106"/>
      <c r="CNO24" s="106"/>
      <c r="CNP24" s="106"/>
      <c r="CNQ24" s="106"/>
      <c r="CNR24" s="106"/>
      <c r="CNS24" s="106"/>
      <c r="CNT24" s="106"/>
      <c r="CNU24" s="106"/>
      <c r="CNV24" s="106"/>
      <c r="CNW24" s="106"/>
      <c r="CNX24" s="106"/>
      <c r="CNY24" s="106"/>
      <c r="CNZ24" s="106"/>
      <c r="COA24" s="106"/>
      <c r="COB24" s="106"/>
      <c r="COC24" s="106"/>
      <c r="COD24" s="106"/>
      <c r="COE24" s="106"/>
      <c r="COF24" s="106"/>
      <c r="COG24" s="106"/>
      <c r="COH24" s="106"/>
      <c r="COI24" s="106"/>
      <c r="COJ24" s="106"/>
      <c r="COK24" s="106"/>
      <c r="COL24" s="106"/>
      <c r="COM24" s="106"/>
      <c r="CON24" s="106"/>
      <c r="COO24" s="106"/>
      <c r="COP24" s="106"/>
      <c r="COQ24" s="106"/>
      <c r="COR24" s="106"/>
      <c r="COS24" s="106"/>
      <c r="COT24" s="106"/>
      <c r="COU24" s="106"/>
      <c r="COV24" s="106"/>
      <c r="COW24" s="106"/>
      <c r="COX24" s="106"/>
      <c r="COY24" s="106"/>
      <c r="COZ24" s="106"/>
      <c r="CPA24" s="106"/>
      <c r="CPB24" s="106"/>
      <c r="CPC24" s="106"/>
      <c r="CPD24" s="106"/>
      <c r="CPE24" s="106"/>
      <c r="CPF24" s="106"/>
      <c r="CPG24" s="106"/>
      <c r="CPH24" s="106"/>
      <c r="CPI24" s="106"/>
      <c r="CPJ24" s="106"/>
      <c r="CPK24" s="106"/>
      <c r="CPL24" s="106"/>
      <c r="CPM24" s="106"/>
      <c r="CPN24" s="106"/>
      <c r="CPO24" s="106"/>
      <c r="CPP24" s="106"/>
      <c r="CPQ24" s="106"/>
      <c r="CPR24" s="106"/>
      <c r="CPS24" s="106"/>
      <c r="CPT24" s="106"/>
      <c r="CPU24" s="106"/>
      <c r="CPV24" s="106"/>
      <c r="CPW24" s="106"/>
      <c r="CPX24" s="106"/>
      <c r="CPY24" s="106"/>
      <c r="CPZ24" s="106"/>
      <c r="CQA24" s="106"/>
      <c r="CQB24" s="106"/>
      <c r="CQC24" s="106"/>
      <c r="CQD24" s="106"/>
      <c r="CQE24" s="106"/>
      <c r="CQF24" s="106"/>
      <c r="CQG24" s="106"/>
      <c r="CQH24" s="106"/>
      <c r="CQI24" s="106"/>
      <c r="CQJ24" s="106"/>
      <c r="CQK24" s="106"/>
      <c r="CQL24" s="106"/>
      <c r="CQM24" s="106"/>
      <c r="CQN24" s="106"/>
      <c r="CQO24" s="106"/>
      <c r="CQP24" s="106"/>
      <c r="CQQ24" s="106"/>
      <c r="CQR24" s="106"/>
      <c r="CQS24" s="106"/>
      <c r="CQT24" s="106"/>
      <c r="CQU24" s="106"/>
      <c r="CQV24" s="106"/>
      <c r="CQW24" s="106"/>
      <c r="CQX24" s="106"/>
      <c r="CQY24" s="106"/>
      <c r="CQZ24" s="106"/>
      <c r="CRA24" s="106"/>
      <c r="CRB24" s="106"/>
      <c r="CRC24" s="106"/>
      <c r="CRD24" s="106"/>
      <c r="CRE24" s="106"/>
      <c r="CRF24" s="106"/>
      <c r="CRG24" s="106"/>
      <c r="CRH24" s="106"/>
      <c r="CRI24" s="106"/>
      <c r="CRJ24" s="106"/>
      <c r="CRK24" s="106"/>
      <c r="CRL24" s="106"/>
      <c r="CRM24" s="106"/>
      <c r="CRN24" s="106"/>
      <c r="CRO24" s="106"/>
      <c r="CRP24" s="106"/>
      <c r="CRQ24" s="106"/>
      <c r="CRR24" s="106"/>
      <c r="CRS24" s="106"/>
      <c r="CRT24" s="106"/>
      <c r="CRU24" s="106"/>
      <c r="CRV24" s="106"/>
      <c r="CRW24" s="106"/>
      <c r="CRX24" s="106"/>
      <c r="CRY24" s="106"/>
      <c r="CRZ24" s="106"/>
      <c r="CSA24" s="106"/>
      <c r="CSB24" s="106"/>
      <c r="CSC24" s="106"/>
      <c r="CSD24" s="106"/>
      <c r="CSE24" s="106"/>
      <c r="CSF24" s="106"/>
      <c r="CSG24" s="106"/>
      <c r="CSH24" s="106"/>
      <c r="CSI24" s="106"/>
      <c r="CSJ24" s="106"/>
      <c r="CSK24" s="106"/>
      <c r="CSL24" s="106"/>
      <c r="CSM24" s="106"/>
      <c r="CSN24" s="106"/>
      <c r="CSO24" s="106"/>
      <c r="CSP24" s="106"/>
      <c r="CSQ24" s="106"/>
      <c r="CSR24" s="106"/>
      <c r="CSS24" s="106"/>
      <c r="CST24" s="106"/>
      <c r="CSU24" s="106"/>
      <c r="CSV24" s="106"/>
      <c r="CSW24" s="106"/>
      <c r="CSX24" s="106"/>
      <c r="CSY24" s="106"/>
      <c r="CSZ24" s="106"/>
      <c r="CTA24" s="106"/>
      <c r="CTB24" s="106"/>
      <c r="CTC24" s="106"/>
      <c r="CTD24" s="106"/>
      <c r="CTE24" s="106"/>
      <c r="CTF24" s="106"/>
      <c r="CTG24" s="106"/>
      <c r="CTH24" s="106"/>
      <c r="CTI24" s="106"/>
      <c r="CTJ24" s="106"/>
      <c r="CTK24" s="106"/>
      <c r="CTL24" s="106"/>
      <c r="CTM24" s="106"/>
      <c r="CTN24" s="106"/>
      <c r="CTO24" s="106"/>
      <c r="CTP24" s="106"/>
      <c r="CTQ24" s="106"/>
      <c r="CTR24" s="106"/>
      <c r="CTS24" s="106"/>
      <c r="CTT24" s="106"/>
      <c r="CTU24" s="106"/>
      <c r="CTV24" s="106"/>
      <c r="CTW24" s="106"/>
      <c r="CTX24" s="106"/>
      <c r="CTY24" s="106"/>
      <c r="CTZ24" s="106"/>
      <c r="CUA24" s="106"/>
      <c r="CUB24" s="106"/>
      <c r="CUC24" s="106"/>
      <c r="CUD24" s="106"/>
      <c r="CUE24" s="106"/>
      <c r="CUF24" s="106"/>
      <c r="CUG24" s="106"/>
      <c r="CUH24" s="106"/>
      <c r="CUI24" s="106"/>
      <c r="CUJ24" s="106"/>
      <c r="CUK24" s="106"/>
      <c r="CUL24" s="106"/>
      <c r="CUM24" s="106"/>
      <c r="CUN24" s="106"/>
      <c r="CUO24" s="106"/>
      <c r="CUP24" s="106"/>
      <c r="CUQ24" s="106"/>
      <c r="CUR24" s="106"/>
      <c r="CUS24" s="106"/>
      <c r="CUT24" s="106"/>
      <c r="CUU24" s="106"/>
      <c r="CUV24" s="106"/>
      <c r="CUW24" s="106"/>
      <c r="CUX24" s="106"/>
      <c r="CUY24" s="106"/>
      <c r="CUZ24" s="106"/>
      <c r="CVA24" s="106"/>
      <c r="CVB24" s="106"/>
      <c r="CVC24" s="106"/>
      <c r="CVD24" s="106"/>
      <c r="CVE24" s="106"/>
      <c r="CVF24" s="106"/>
      <c r="CVG24" s="106"/>
      <c r="CVH24" s="106"/>
      <c r="CVI24" s="106"/>
      <c r="CVJ24" s="106"/>
      <c r="CVK24" s="106"/>
      <c r="CVL24" s="106"/>
      <c r="CVM24" s="106"/>
      <c r="CVN24" s="106"/>
      <c r="CVO24" s="106"/>
      <c r="CVP24" s="106"/>
      <c r="CVQ24" s="106"/>
      <c r="CVR24" s="106"/>
      <c r="CVS24" s="106"/>
      <c r="CVT24" s="106"/>
      <c r="CVU24" s="106"/>
      <c r="CVV24" s="106"/>
      <c r="CVW24" s="106"/>
      <c r="CVX24" s="106"/>
      <c r="CVY24" s="106"/>
      <c r="CVZ24" s="106"/>
      <c r="CWA24" s="106"/>
      <c r="CWB24" s="106"/>
      <c r="CWC24" s="106"/>
      <c r="CWD24" s="106"/>
      <c r="CWE24" s="106"/>
      <c r="CWF24" s="106"/>
      <c r="CWG24" s="106"/>
      <c r="CWH24" s="106"/>
      <c r="CWI24" s="106"/>
      <c r="CWJ24" s="106"/>
      <c r="CWK24" s="106"/>
      <c r="CWL24" s="106"/>
      <c r="CWM24" s="106"/>
      <c r="CWN24" s="106"/>
      <c r="CWO24" s="106"/>
      <c r="CWP24" s="106"/>
      <c r="CWQ24" s="106"/>
      <c r="CWR24" s="106"/>
      <c r="CWS24" s="106"/>
      <c r="CWT24" s="106"/>
      <c r="CWU24" s="106"/>
      <c r="CWV24" s="106"/>
      <c r="CWW24" s="106"/>
      <c r="CWX24" s="106"/>
      <c r="CWY24" s="106"/>
      <c r="CWZ24" s="106"/>
      <c r="CXA24" s="106"/>
      <c r="CXB24" s="106"/>
      <c r="CXC24" s="106"/>
      <c r="CXD24" s="106"/>
      <c r="CXE24" s="106"/>
      <c r="CXF24" s="106"/>
      <c r="CXG24" s="106"/>
      <c r="CXH24" s="106"/>
      <c r="CXI24" s="106"/>
      <c r="CXJ24" s="106"/>
      <c r="CXK24" s="106"/>
      <c r="CXL24" s="106"/>
      <c r="CXM24" s="106"/>
      <c r="CXN24" s="106"/>
      <c r="CXO24" s="106"/>
      <c r="CXP24" s="106"/>
      <c r="CXQ24" s="106"/>
      <c r="CXR24" s="106"/>
      <c r="CXS24" s="106"/>
      <c r="CXT24" s="106"/>
      <c r="CXU24" s="106"/>
      <c r="CXV24" s="106"/>
      <c r="CXW24" s="106"/>
      <c r="CXX24" s="106"/>
      <c r="CXY24" s="106"/>
      <c r="CXZ24" s="106"/>
      <c r="CYA24" s="106"/>
      <c r="CYB24" s="106"/>
      <c r="CYC24" s="106"/>
      <c r="CYD24" s="106"/>
      <c r="CYE24" s="106"/>
      <c r="CYF24" s="106"/>
      <c r="CYG24" s="106"/>
      <c r="CYH24" s="106"/>
      <c r="CYI24" s="106"/>
      <c r="CYJ24" s="106"/>
      <c r="CYK24" s="106"/>
      <c r="CYL24" s="106"/>
      <c r="CYM24" s="106"/>
      <c r="CYN24" s="106"/>
      <c r="CYO24" s="106"/>
      <c r="CYP24" s="106"/>
      <c r="CYQ24" s="106"/>
      <c r="CYR24" s="106"/>
      <c r="CYS24" s="106"/>
      <c r="CYT24" s="106"/>
      <c r="CYU24" s="106"/>
      <c r="CYV24" s="106"/>
      <c r="CYW24" s="106"/>
      <c r="CYX24" s="106"/>
      <c r="CYY24" s="106"/>
      <c r="CYZ24" s="106"/>
      <c r="CZA24" s="106"/>
      <c r="CZB24" s="106"/>
      <c r="CZC24" s="106"/>
      <c r="CZD24" s="106"/>
      <c r="CZE24" s="106"/>
      <c r="CZF24" s="106"/>
      <c r="CZG24" s="106"/>
      <c r="CZH24" s="106"/>
      <c r="CZI24" s="106"/>
      <c r="CZJ24" s="106"/>
      <c r="CZK24" s="106"/>
      <c r="CZL24" s="106"/>
      <c r="CZM24" s="106"/>
      <c r="CZN24" s="106"/>
      <c r="CZO24" s="106"/>
      <c r="CZP24" s="106"/>
      <c r="CZQ24" s="106"/>
      <c r="CZR24" s="106"/>
      <c r="CZS24" s="106"/>
      <c r="CZT24" s="106"/>
      <c r="CZU24" s="106"/>
      <c r="CZV24" s="106"/>
      <c r="CZW24" s="106"/>
      <c r="CZX24" s="106"/>
      <c r="CZY24" s="106"/>
      <c r="CZZ24" s="106"/>
      <c r="DAA24" s="106"/>
      <c r="DAB24" s="106"/>
      <c r="DAC24" s="106"/>
      <c r="DAD24" s="106"/>
      <c r="DAE24" s="106"/>
      <c r="DAF24" s="106"/>
      <c r="DAG24" s="106"/>
      <c r="DAH24" s="106"/>
      <c r="DAI24" s="106"/>
      <c r="DAJ24" s="106"/>
      <c r="DAK24" s="106"/>
      <c r="DAL24" s="106"/>
      <c r="DAM24" s="106"/>
      <c r="DAN24" s="106"/>
      <c r="DAO24" s="106"/>
      <c r="DAP24" s="106"/>
      <c r="DAQ24" s="106"/>
      <c r="DAR24" s="106"/>
      <c r="DAS24" s="106"/>
      <c r="DAT24" s="106"/>
      <c r="DAU24" s="106"/>
      <c r="DAV24" s="106"/>
      <c r="DAW24" s="106"/>
      <c r="DAX24" s="106"/>
      <c r="DAY24" s="106"/>
      <c r="DAZ24" s="106"/>
      <c r="DBA24" s="106"/>
      <c r="DBB24" s="106"/>
      <c r="DBC24" s="106"/>
      <c r="DBD24" s="106"/>
      <c r="DBE24" s="106"/>
      <c r="DBF24" s="106"/>
      <c r="DBG24" s="106"/>
      <c r="DBH24" s="106"/>
      <c r="DBI24" s="106"/>
      <c r="DBJ24" s="106"/>
      <c r="DBK24" s="106"/>
      <c r="DBL24" s="106"/>
      <c r="DBM24" s="106"/>
      <c r="DBN24" s="106"/>
      <c r="DBO24" s="106"/>
      <c r="DBP24" s="106"/>
      <c r="DBQ24" s="106"/>
      <c r="DBR24" s="106"/>
      <c r="DBS24" s="106"/>
      <c r="DBT24" s="106"/>
      <c r="DBU24" s="106"/>
      <c r="DBV24" s="106"/>
      <c r="DBW24" s="106"/>
      <c r="DBX24" s="106"/>
      <c r="DBY24" s="106"/>
      <c r="DBZ24" s="106"/>
      <c r="DCA24" s="106"/>
      <c r="DCB24" s="106"/>
      <c r="DCC24" s="106"/>
      <c r="DCD24" s="106"/>
      <c r="DCE24" s="106"/>
      <c r="DCF24" s="106"/>
      <c r="DCG24" s="106"/>
      <c r="DCH24" s="106"/>
      <c r="DCI24" s="106"/>
      <c r="DCJ24" s="106"/>
      <c r="DCK24" s="106"/>
      <c r="DCL24" s="106"/>
      <c r="DCM24" s="106"/>
      <c r="DCN24" s="106"/>
      <c r="DCO24" s="106"/>
      <c r="DCP24" s="106"/>
      <c r="DCQ24" s="106"/>
      <c r="DCR24" s="106"/>
      <c r="DCS24" s="106"/>
      <c r="DCT24" s="106"/>
      <c r="DCU24" s="106"/>
      <c r="DCV24" s="106"/>
      <c r="DCW24" s="106"/>
      <c r="DCX24" s="106"/>
      <c r="DCY24" s="106"/>
      <c r="DCZ24" s="106"/>
      <c r="DDA24" s="106"/>
      <c r="DDB24" s="106"/>
      <c r="DDC24" s="106"/>
      <c r="DDD24" s="106"/>
      <c r="DDE24" s="106"/>
      <c r="DDF24" s="106"/>
      <c r="DDG24" s="106"/>
      <c r="DDH24" s="106"/>
      <c r="DDI24" s="106"/>
      <c r="DDJ24" s="106"/>
      <c r="DDK24" s="106"/>
      <c r="DDL24" s="106"/>
      <c r="DDM24" s="106"/>
      <c r="DDN24" s="106"/>
      <c r="DDO24" s="106"/>
      <c r="DDP24" s="106"/>
      <c r="DDQ24" s="106"/>
      <c r="DDR24" s="106"/>
      <c r="DDS24" s="106"/>
      <c r="DDT24" s="106"/>
      <c r="DDU24" s="106"/>
      <c r="DDV24" s="106"/>
      <c r="DDW24" s="106"/>
      <c r="DDX24" s="106"/>
      <c r="DDY24" s="106"/>
      <c r="DDZ24" s="106"/>
      <c r="DEA24" s="106"/>
      <c r="DEB24" s="106"/>
      <c r="DEC24" s="106"/>
      <c r="DED24" s="106"/>
      <c r="DEE24" s="106"/>
      <c r="DEF24" s="106"/>
      <c r="DEG24" s="106"/>
      <c r="DEH24" s="106"/>
      <c r="DEI24" s="106"/>
      <c r="DEJ24" s="106"/>
      <c r="DEK24" s="106"/>
      <c r="DEL24" s="106"/>
      <c r="DEM24" s="106"/>
      <c r="DEN24" s="106"/>
      <c r="DEO24" s="106"/>
      <c r="DEP24" s="106"/>
      <c r="DEQ24" s="106"/>
      <c r="DER24" s="106"/>
      <c r="DES24" s="106"/>
      <c r="DET24" s="106"/>
      <c r="DEU24" s="106"/>
      <c r="DEV24" s="106"/>
      <c r="DEW24" s="106"/>
      <c r="DEX24" s="106"/>
      <c r="DEY24" s="106"/>
      <c r="DEZ24" s="106"/>
      <c r="DFA24" s="106"/>
      <c r="DFB24" s="106"/>
      <c r="DFC24" s="106"/>
      <c r="DFD24" s="106"/>
      <c r="DFE24" s="106"/>
      <c r="DFF24" s="106"/>
      <c r="DFG24" s="106"/>
      <c r="DFH24" s="106"/>
      <c r="DFI24" s="106"/>
      <c r="DFJ24" s="106"/>
      <c r="DFK24" s="106"/>
      <c r="DFL24" s="106"/>
      <c r="DFM24" s="106"/>
      <c r="DFN24" s="106"/>
      <c r="DFO24" s="106"/>
      <c r="DFP24" s="106"/>
      <c r="DFQ24" s="106"/>
      <c r="DFR24" s="106"/>
      <c r="DFS24" s="106"/>
      <c r="DFT24" s="106"/>
      <c r="DFU24" s="106"/>
      <c r="DFV24" s="106"/>
      <c r="DFW24" s="106"/>
      <c r="DFX24" s="106"/>
      <c r="DFY24" s="106"/>
      <c r="DFZ24" s="106"/>
      <c r="DGA24" s="106"/>
      <c r="DGB24" s="106"/>
      <c r="DGC24" s="106"/>
      <c r="DGD24" s="106"/>
      <c r="DGE24" s="106"/>
      <c r="DGF24" s="106"/>
      <c r="DGG24" s="106"/>
      <c r="DGH24" s="106"/>
      <c r="DGI24" s="106"/>
      <c r="DGJ24" s="106"/>
      <c r="DGK24" s="106"/>
      <c r="DGL24" s="106"/>
      <c r="DGM24" s="106"/>
      <c r="DGN24" s="106"/>
      <c r="DGO24" s="106"/>
      <c r="DGP24" s="106"/>
      <c r="DGQ24" s="106"/>
      <c r="DGR24" s="106"/>
      <c r="DGS24" s="106"/>
      <c r="DGT24" s="106"/>
      <c r="DGU24" s="106"/>
      <c r="DGV24" s="106"/>
      <c r="DGW24" s="106"/>
      <c r="DGX24" s="106"/>
      <c r="DGY24" s="106"/>
      <c r="DGZ24" s="106"/>
      <c r="DHA24" s="106"/>
      <c r="DHB24" s="106"/>
      <c r="DHC24" s="106"/>
      <c r="DHD24" s="106"/>
      <c r="DHE24" s="106"/>
      <c r="DHF24" s="106"/>
      <c r="DHG24" s="106"/>
      <c r="DHH24" s="106"/>
      <c r="DHI24" s="106"/>
      <c r="DHJ24" s="106"/>
      <c r="DHK24" s="106"/>
      <c r="DHL24" s="106"/>
      <c r="DHM24" s="106"/>
      <c r="DHN24" s="106"/>
      <c r="DHO24" s="106"/>
      <c r="DHP24" s="106"/>
      <c r="DHQ24" s="106"/>
      <c r="DHR24" s="106"/>
      <c r="DHS24" s="106"/>
      <c r="DHT24" s="106"/>
      <c r="DHU24" s="106"/>
      <c r="DHV24" s="106"/>
      <c r="DHW24" s="106"/>
      <c r="DHX24" s="106"/>
      <c r="DHY24" s="106"/>
      <c r="DHZ24" s="106"/>
      <c r="DIA24" s="106"/>
      <c r="DIB24" s="106"/>
      <c r="DIC24" s="106"/>
      <c r="DID24" s="106"/>
      <c r="DIE24" s="106"/>
      <c r="DIF24" s="106"/>
      <c r="DIG24" s="106"/>
      <c r="DIH24" s="106"/>
      <c r="DII24" s="106"/>
      <c r="DIJ24" s="106"/>
      <c r="DIK24" s="106"/>
      <c r="DIL24" s="106"/>
      <c r="DIM24" s="106"/>
      <c r="DIN24" s="106"/>
      <c r="DIO24" s="106"/>
      <c r="DIP24" s="106"/>
      <c r="DIQ24" s="106"/>
      <c r="DIR24" s="106"/>
      <c r="DIS24" s="106"/>
      <c r="DIT24" s="106"/>
      <c r="DIU24" s="106"/>
      <c r="DIV24" s="106"/>
      <c r="DIW24" s="106"/>
      <c r="DIX24" s="106"/>
      <c r="DIY24" s="106"/>
      <c r="DIZ24" s="106"/>
      <c r="DJA24" s="106"/>
      <c r="DJB24" s="106"/>
      <c r="DJC24" s="106"/>
      <c r="DJD24" s="106"/>
      <c r="DJE24" s="106"/>
      <c r="DJF24" s="106"/>
      <c r="DJG24" s="106"/>
      <c r="DJH24" s="106"/>
      <c r="DJI24" s="106"/>
      <c r="DJJ24" s="106"/>
      <c r="DJK24" s="106"/>
      <c r="DJL24" s="106"/>
      <c r="DJM24" s="106"/>
      <c r="DJN24" s="106"/>
      <c r="DJO24" s="106"/>
      <c r="DJP24" s="106"/>
      <c r="DJQ24" s="106"/>
      <c r="DJR24" s="106"/>
      <c r="DJS24" s="106"/>
      <c r="DJT24" s="106"/>
      <c r="DJU24" s="106"/>
      <c r="DJV24" s="106"/>
      <c r="DJW24" s="106"/>
      <c r="DJX24" s="106"/>
      <c r="DJY24" s="106"/>
      <c r="DJZ24" s="106"/>
      <c r="DKA24" s="106"/>
      <c r="DKB24" s="106"/>
      <c r="DKC24" s="106"/>
      <c r="DKD24" s="106"/>
      <c r="DKE24" s="106"/>
      <c r="DKF24" s="106"/>
      <c r="DKG24" s="106"/>
      <c r="DKH24" s="106"/>
      <c r="DKI24" s="106"/>
      <c r="DKJ24" s="106"/>
      <c r="DKK24" s="106"/>
      <c r="DKL24" s="106"/>
      <c r="DKM24" s="106"/>
      <c r="DKN24" s="106"/>
      <c r="DKO24" s="106"/>
      <c r="DKP24" s="106"/>
      <c r="DKQ24" s="106"/>
      <c r="DKR24" s="106"/>
      <c r="DKS24" s="106"/>
      <c r="DKT24" s="106"/>
      <c r="DKU24" s="106"/>
      <c r="DKV24" s="106"/>
      <c r="DKW24" s="106"/>
      <c r="DKX24" s="106"/>
      <c r="DKY24" s="106"/>
      <c r="DKZ24" s="106"/>
      <c r="DLA24" s="106"/>
      <c r="DLB24" s="106"/>
      <c r="DLC24" s="106"/>
      <c r="DLD24" s="106"/>
      <c r="DLE24" s="106"/>
      <c r="DLF24" s="106"/>
      <c r="DLG24" s="106"/>
      <c r="DLH24" s="106"/>
      <c r="DLI24" s="106"/>
      <c r="DLJ24" s="106"/>
      <c r="DLK24" s="106"/>
      <c r="DLL24" s="106"/>
      <c r="DLM24" s="106"/>
      <c r="DLN24" s="106"/>
      <c r="DLO24" s="106"/>
      <c r="DLP24" s="106"/>
      <c r="DLQ24" s="106"/>
      <c r="DLR24" s="106"/>
      <c r="DLS24" s="106"/>
      <c r="DLT24" s="106"/>
      <c r="DLU24" s="106"/>
      <c r="DLV24" s="106"/>
      <c r="DLW24" s="106"/>
      <c r="DLX24" s="106"/>
      <c r="DLY24" s="106"/>
      <c r="DLZ24" s="106"/>
      <c r="DMA24" s="106"/>
      <c r="DMB24" s="106"/>
      <c r="DMC24" s="106"/>
      <c r="DMD24" s="106"/>
      <c r="DME24" s="106"/>
      <c r="DMF24" s="106"/>
      <c r="DMG24" s="106"/>
      <c r="DMH24" s="106"/>
      <c r="DMI24" s="106"/>
      <c r="DMJ24" s="106"/>
      <c r="DMK24" s="106"/>
      <c r="DML24" s="106"/>
      <c r="DMM24" s="106"/>
      <c r="DMN24" s="106"/>
      <c r="DMO24" s="106"/>
      <c r="DMP24" s="106"/>
      <c r="DMQ24" s="106"/>
      <c r="DMR24" s="106"/>
      <c r="DMS24" s="106"/>
      <c r="DMT24" s="106"/>
      <c r="DMU24" s="106"/>
      <c r="DMV24" s="106"/>
      <c r="DMW24" s="106"/>
      <c r="DMX24" s="106"/>
      <c r="DMY24" s="106"/>
      <c r="DMZ24" s="106"/>
      <c r="DNA24" s="106"/>
      <c r="DNB24" s="106"/>
      <c r="DNC24" s="106"/>
      <c r="DND24" s="106"/>
      <c r="DNE24" s="106"/>
      <c r="DNF24" s="106"/>
      <c r="DNG24" s="106"/>
      <c r="DNH24" s="106"/>
      <c r="DNI24" s="106"/>
      <c r="DNJ24" s="106"/>
      <c r="DNK24" s="106"/>
      <c r="DNL24" s="106"/>
      <c r="DNM24" s="106"/>
      <c r="DNN24" s="106"/>
      <c r="DNO24" s="106"/>
      <c r="DNP24" s="106"/>
      <c r="DNQ24" s="106"/>
      <c r="DNR24" s="106"/>
      <c r="DNS24" s="106"/>
      <c r="DNT24" s="106"/>
      <c r="DNU24" s="106"/>
      <c r="DNV24" s="106"/>
      <c r="DNW24" s="106"/>
      <c r="DNX24" s="106"/>
      <c r="DNY24" s="106"/>
      <c r="DNZ24" s="106"/>
      <c r="DOA24" s="106"/>
      <c r="DOB24" s="106"/>
      <c r="DOC24" s="106"/>
      <c r="DOD24" s="106"/>
      <c r="DOE24" s="106"/>
      <c r="DOF24" s="106"/>
      <c r="DOG24" s="106"/>
      <c r="DOH24" s="106"/>
      <c r="DOI24" s="106"/>
      <c r="DOJ24" s="106"/>
      <c r="DOK24" s="106"/>
      <c r="DOL24" s="106"/>
      <c r="DOM24" s="106"/>
      <c r="DON24" s="106"/>
      <c r="DOO24" s="106"/>
      <c r="DOP24" s="106"/>
      <c r="DOQ24" s="106"/>
      <c r="DOR24" s="106"/>
      <c r="DOS24" s="106"/>
      <c r="DOT24" s="106"/>
      <c r="DOU24" s="106"/>
      <c r="DOV24" s="106"/>
      <c r="DOW24" s="106"/>
      <c r="DOX24" s="106"/>
      <c r="DOY24" s="106"/>
      <c r="DOZ24" s="106"/>
      <c r="DPA24" s="106"/>
      <c r="DPB24" s="106"/>
      <c r="DPC24" s="106"/>
      <c r="DPD24" s="106"/>
      <c r="DPE24" s="106"/>
      <c r="DPF24" s="106"/>
      <c r="DPG24" s="106"/>
      <c r="DPH24" s="106"/>
      <c r="DPI24" s="106"/>
      <c r="DPJ24" s="106"/>
      <c r="DPK24" s="106"/>
      <c r="DPL24" s="106"/>
      <c r="DPM24" s="106"/>
      <c r="DPN24" s="106"/>
      <c r="DPO24" s="106"/>
      <c r="DPP24" s="106"/>
      <c r="DPQ24" s="106"/>
      <c r="DPR24" s="106"/>
      <c r="DPS24" s="106"/>
      <c r="DPT24" s="106"/>
      <c r="DPU24" s="106"/>
      <c r="DPV24" s="106"/>
      <c r="DPW24" s="106"/>
      <c r="DPX24" s="106"/>
      <c r="DPY24" s="106"/>
      <c r="DPZ24" s="106"/>
      <c r="DQA24" s="106"/>
      <c r="DQB24" s="106"/>
      <c r="DQC24" s="106"/>
      <c r="DQD24" s="106"/>
      <c r="DQE24" s="106"/>
      <c r="DQF24" s="106"/>
      <c r="DQG24" s="106"/>
      <c r="DQH24" s="106"/>
      <c r="DQI24" s="106"/>
      <c r="DQJ24" s="106"/>
      <c r="DQK24" s="106"/>
      <c r="DQL24" s="106"/>
      <c r="DQM24" s="106"/>
      <c r="DQN24" s="106"/>
      <c r="DQO24" s="106"/>
      <c r="DQP24" s="106"/>
      <c r="DQQ24" s="106"/>
      <c r="DQR24" s="106"/>
      <c r="DQS24" s="106"/>
      <c r="DQT24" s="106"/>
      <c r="DQU24" s="106"/>
      <c r="DQV24" s="106"/>
      <c r="DQW24" s="106"/>
      <c r="DQX24" s="106"/>
      <c r="DQY24" s="106"/>
      <c r="DQZ24" s="106"/>
      <c r="DRA24" s="106"/>
      <c r="DRB24" s="106"/>
      <c r="DRC24" s="106"/>
      <c r="DRD24" s="106"/>
      <c r="DRE24" s="106"/>
      <c r="DRF24" s="106"/>
      <c r="DRG24" s="106"/>
      <c r="DRH24" s="106"/>
      <c r="DRI24" s="106"/>
      <c r="DRJ24" s="106"/>
      <c r="DRK24" s="106"/>
      <c r="DRL24" s="106"/>
      <c r="DRM24" s="106"/>
      <c r="DRN24" s="106"/>
      <c r="DRO24" s="106"/>
      <c r="DRP24" s="106"/>
      <c r="DRQ24" s="106"/>
      <c r="DRR24" s="106"/>
      <c r="DRS24" s="106"/>
      <c r="DRT24" s="106"/>
      <c r="DRU24" s="106"/>
      <c r="DRV24" s="106"/>
      <c r="DRW24" s="106"/>
      <c r="DRX24" s="106"/>
      <c r="DRY24" s="106"/>
      <c r="DRZ24" s="106"/>
      <c r="DSA24" s="106"/>
      <c r="DSB24" s="106"/>
      <c r="DSC24" s="106"/>
      <c r="DSD24" s="106"/>
      <c r="DSE24" s="106"/>
      <c r="DSF24" s="106"/>
      <c r="DSG24" s="106"/>
      <c r="DSH24" s="106"/>
      <c r="DSI24" s="106"/>
      <c r="DSJ24" s="106"/>
      <c r="DSK24" s="106"/>
      <c r="DSL24" s="106"/>
      <c r="DSM24" s="106"/>
      <c r="DSN24" s="106"/>
      <c r="DSO24" s="106"/>
      <c r="DSP24" s="106"/>
      <c r="DSQ24" s="106"/>
      <c r="DSR24" s="106"/>
      <c r="DSS24" s="106"/>
      <c r="DST24" s="106"/>
      <c r="DSU24" s="106"/>
      <c r="DSV24" s="106"/>
      <c r="DSW24" s="106"/>
      <c r="DSX24" s="106"/>
      <c r="DSY24" s="106"/>
      <c r="DSZ24" s="106"/>
      <c r="DTA24" s="106"/>
      <c r="DTB24" s="106"/>
      <c r="DTC24" s="106"/>
      <c r="DTD24" s="106"/>
      <c r="DTE24" s="106"/>
      <c r="DTF24" s="106"/>
      <c r="DTG24" s="106"/>
      <c r="DTH24" s="106"/>
      <c r="DTI24" s="106"/>
      <c r="DTJ24" s="106"/>
      <c r="DTK24" s="106"/>
      <c r="DTL24" s="106"/>
      <c r="DTM24" s="106"/>
      <c r="DTN24" s="106"/>
      <c r="DTO24" s="106"/>
      <c r="DTP24" s="106"/>
      <c r="DTQ24" s="106"/>
      <c r="DTR24" s="106"/>
      <c r="DTS24" s="106"/>
      <c r="DTT24" s="106"/>
      <c r="DTU24" s="106"/>
      <c r="DTV24" s="106"/>
      <c r="DTW24" s="106"/>
      <c r="DTX24" s="106"/>
      <c r="DTY24" s="106"/>
      <c r="DTZ24" s="106"/>
      <c r="DUA24" s="106"/>
      <c r="DUB24" s="106"/>
      <c r="DUC24" s="106"/>
      <c r="DUD24" s="106"/>
      <c r="DUE24" s="106"/>
      <c r="DUF24" s="106"/>
      <c r="DUG24" s="106"/>
      <c r="DUH24" s="106"/>
      <c r="DUI24" s="106"/>
      <c r="DUJ24" s="106"/>
      <c r="DUK24" s="106"/>
      <c r="DUL24" s="106"/>
      <c r="DUM24" s="106"/>
      <c r="DUN24" s="106"/>
      <c r="DUO24" s="106"/>
      <c r="DUP24" s="106"/>
      <c r="DUQ24" s="106"/>
      <c r="DUR24" s="106"/>
      <c r="DUS24" s="106"/>
      <c r="DUT24" s="106"/>
      <c r="DUU24" s="106"/>
      <c r="DUV24" s="106"/>
      <c r="DUW24" s="106"/>
      <c r="DUX24" s="106"/>
      <c r="DUY24" s="106"/>
      <c r="DUZ24" s="106"/>
      <c r="DVA24" s="106"/>
      <c r="DVB24" s="106"/>
      <c r="DVC24" s="106"/>
      <c r="DVD24" s="106"/>
      <c r="DVE24" s="106"/>
      <c r="DVF24" s="106"/>
      <c r="DVG24" s="106"/>
      <c r="DVH24" s="106"/>
      <c r="DVI24" s="106"/>
      <c r="DVJ24" s="106"/>
      <c r="DVK24" s="106"/>
      <c r="DVL24" s="106"/>
      <c r="DVM24" s="106"/>
      <c r="DVN24" s="106"/>
      <c r="DVO24" s="106"/>
      <c r="DVP24" s="106"/>
      <c r="DVQ24" s="106"/>
      <c r="DVR24" s="106"/>
      <c r="DVS24" s="106"/>
      <c r="DVT24" s="106"/>
      <c r="DVU24" s="106"/>
      <c r="DVV24" s="106"/>
      <c r="DVW24" s="106"/>
      <c r="DVX24" s="106"/>
      <c r="DVY24" s="106"/>
      <c r="DVZ24" s="106"/>
      <c r="DWA24" s="106"/>
      <c r="DWB24" s="106"/>
      <c r="DWC24" s="106"/>
      <c r="DWD24" s="106"/>
      <c r="DWE24" s="106"/>
      <c r="DWF24" s="106"/>
      <c r="DWG24" s="106"/>
      <c r="DWH24" s="106"/>
      <c r="DWI24" s="106"/>
      <c r="DWJ24" s="106"/>
      <c r="DWK24" s="106"/>
      <c r="DWL24" s="106"/>
      <c r="DWM24" s="106"/>
      <c r="DWN24" s="106"/>
      <c r="DWO24" s="106"/>
      <c r="DWP24" s="106"/>
      <c r="DWQ24" s="106"/>
      <c r="DWR24" s="106"/>
      <c r="DWS24" s="106"/>
      <c r="DWT24" s="106"/>
      <c r="DWU24" s="106"/>
      <c r="DWV24" s="106"/>
      <c r="DWW24" s="106"/>
      <c r="DWX24" s="106"/>
      <c r="DWY24" s="106"/>
      <c r="DWZ24" s="106"/>
      <c r="DXA24" s="106"/>
      <c r="DXB24" s="106"/>
      <c r="DXC24" s="106"/>
      <c r="DXD24" s="106"/>
      <c r="DXE24" s="106"/>
      <c r="DXF24" s="106"/>
      <c r="DXG24" s="106"/>
      <c r="DXH24" s="106"/>
      <c r="DXI24" s="106"/>
      <c r="DXJ24" s="106"/>
      <c r="DXK24" s="106"/>
      <c r="DXL24" s="106"/>
      <c r="DXM24" s="106"/>
      <c r="DXN24" s="106"/>
      <c r="DXO24" s="106"/>
      <c r="DXP24" s="106"/>
      <c r="DXQ24" s="106"/>
      <c r="DXR24" s="106"/>
      <c r="DXS24" s="106"/>
      <c r="DXT24" s="106"/>
      <c r="DXU24" s="106"/>
      <c r="DXV24" s="106"/>
      <c r="DXW24" s="106"/>
      <c r="DXX24" s="106"/>
      <c r="DXY24" s="106"/>
      <c r="DXZ24" s="106"/>
      <c r="DYA24" s="106"/>
      <c r="DYB24" s="106"/>
      <c r="DYC24" s="106"/>
      <c r="DYD24" s="106"/>
      <c r="DYE24" s="106"/>
      <c r="DYF24" s="106"/>
      <c r="DYG24" s="106"/>
      <c r="DYH24" s="106"/>
      <c r="DYI24" s="106"/>
      <c r="DYJ24" s="106"/>
      <c r="DYK24" s="106"/>
      <c r="DYL24" s="106"/>
      <c r="DYM24" s="106"/>
      <c r="DYN24" s="106"/>
      <c r="DYO24" s="106"/>
      <c r="DYP24" s="106"/>
      <c r="DYQ24" s="106"/>
      <c r="DYR24" s="106"/>
      <c r="DYS24" s="106"/>
      <c r="DYT24" s="106"/>
      <c r="DYU24" s="106"/>
      <c r="DYV24" s="106"/>
      <c r="DYW24" s="106"/>
      <c r="DYX24" s="106"/>
      <c r="DYY24" s="106"/>
      <c r="DYZ24" s="106"/>
      <c r="DZA24" s="106"/>
      <c r="DZB24" s="106"/>
      <c r="DZC24" s="106"/>
      <c r="DZD24" s="106"/>
      <c r="DZE24" s="106"/>
      <c r="DZF24" s="106"/>
      <c r="DZG24" s="106"/>
      <c r="DZH24" s="106"/>
      <c r="DZI24" s="106"/>
      <c r="DZJ24" s="106"/>
      <c r="DZK24" s="106"/>
      <c r="DZL24" s="106"/>
      <c r="DZM24" s="106"/>
      <c r="DZN24" s="106"/>
      <c r="DZO24" s="106"/>
      <c r="DZP24" s="106"/>
      <c r="DZQ24" s="106"/>
      <c r="DZR24" s="106"/>
      <c r="DZS24" s="106"/>
      <c r="DZT24" s="106"/>
      <c r="DZU24" s="106"/>
      <c r="DZV24" s="106"/>
      <c r="DZW24" s="106"/>
      <c r="DZX24" s="106"/>
      <c r="DZY24" s="106"/>
      <c r="DZZ24" s="106"/>
      <c r="EAA24" s="106"/>
      <c r="EAB24" s="106"/>
      <c r="EAC24" s="106"/>
      <c r="EAD24" s="106"/>
      <c r="EAE24" s="106"/>
      <c r="EAF24" s="106"/>
      <c r="EAG24" s="106"/>
      <c r="EAH24" s="106"/>
      <c r="EAI24" s="106"/>
      <c r="EAJ24" s="106"/>
      <c r="EAK24" s="106"/>
      <c r="EAL24" s="106"/>
      <c r="EAM24" s="106"/>
      <c r="EAN24" s="106"/>
      <c r="EAO24" s="106"/>
      <c r="EAP24" s="106"/>
      <c r="EAQ24" s="106"/>
      <c r="EAR24" s="106"/>
      <c r="EAS24" s="106"/>
      <c r="EAT24" s="106"/>
      <c r="EAU24" s="106"/>
      <c r="EAV24" s="106"/>
      <c r="EAW24" s="106"/>
      <c r="EAX24" s="106"/>
      <c r="EAY24" s="106"/>
      <c r="EAZ24" s="106"/>
      <c r="EBA24" s="106"/>
      <c r="EBB24" s="106"/>
      <c r="EBC24" s="106"/>
      <c r="EBD24" s="106"/>
      <c r="EBE24" s="106"/>
      <c r="EBF24" s="106"/>
      <c r="EBG24" s="106"/>
      <c r="EBH24" s="106"/>
      <c r="EBI24" s="106"/>
      <c r="EBJ24" s="106"/>
      <c r="EBK24" s="106"/>
      <c r="EBL24" s="106"/>
      <c r="EBM24" s="106"/>
      <c r="EBN24" s="106"/>
      <c r="EBO24" s="106"/>
      <c r="EBP24" s="106"/>
      <c r="EBQ24" s="106"/>
      <c r="EBR24" s="106"/>
      <c r="EBS24" s="106"/>
      <c r="EBT24" s="106"/>
      <c r="EBU24" s="106"/>
      <c r="EBV24" s="106"/>
      <c r="EBW24" s="106"/>
      <c r="EBX24" s="106"/>
      <c r="EBY24" s="106"/>
      <c r="EBZ24" s="106"/>
      <c r="ECA24" s="106"/>
      <c r="ECB24" s="106"/>
      <c r="ECC24" s="106"/>
      <c r="ECD24" s="106"/>
      <c r="ECE24" s="106"/>
      <c r="ECF24" s="106"/>
      <c r="ECG24" s="106"/>
      <c r="ECH24" s="106"/>
      <c r="ECI24" s="106"/>
      <c r="ECJ24" s="106"/>
      <c r="ECK24" s="106"/>
      <c r="ECL24" s="106"/>
      <c r="ECM24" s="106"/>
      <c r="ECN24" s="106"/>
      <c r="ECO24" s="106"/>
      <c r="ECP24" s="106"/>
      <c r="ECQ24" s="106"/>
      <c r="ECR24" s="106"/>
      <c r="ECS24" s="106"/>
      <c r="ECT24" s="106"/>
      <c r="ECU24" s="106"/>
      <c r="ECV24" s="106"/>
      <c r="ECW24" s="106"/>
      <c r="ECX24" s="106"/>
      <c r="ECY24" s="106"/>
      <c r="ECZ24" s="106"/>
      <c r="EDA24" s="106"/>
      <c r="EDB24" s="106"/>
      <c r="EDC24" s="106"/>
      <c r="EDD24" s="106"/>
      <c r="EDE24" s="106"/>
      <c r="EDF24" s="106"/>
      <c r="EDG24" s="106"/>
      <c r="EDH24" s="106"/>
      <c r="EDI24" s="106"/>
      <c r="EDJ24" s="106"/>
      <c r="EDK24" s="106"/>
      <c r="EDL24" s="106"/>
      <c r="EDM24" s="106"/>
      <c r="EDN24" s="106"/>
      <c r="EDO24" s="106"/>
      <c r="EDP24" s="106"/>
      <c r="EDQ24" s="106"/>
      <c r="EDR24" s="106"/>
      <c r="EDS24" s="106"/>
      <c r="EDT24" s="106"/>
      <c r="EDU24" s="106"/>
      <c r="EDV24" s="106"/>
      <c r="EDW24" s="106"/>
      <c r="EDX24" s="106"/>
      <c r="EDY24" s="106"/>
      <c r="EDZ24" s="106"/>
      <c r="EEA24" s="106"/>
      <c r="EEB24" s="106"/>
      <c r="EEC24" s="106"/>
      <c r="EED24" s="106"/>
      <c r="EEE24" s="106"/>
      <c r="EEF24" s="106"/>
      <c r="EEG24" s="106"/>
      <c r="EEH24" s="106"/>
      <c r="EEI24" s="106"/>
      <c r="EEJ24" s="106"/>
      <c r="EEK24" s="106"/>
      <c r="EEL24" s="106"/>
      <c r="EEM24" s="106"/>
      <c r="EEN24" s="106"/>
      <c r="EEO24" s="106"/>
      <c r="EEP24" s="106"/>
      <c r="EEQ24" s="106"/>
      <c r="EER24" s="106"/>
      <c r="EES24" s="106"/>
      <c r="EET24" s="106"/>
      <c r="EEU24" s="106"/>
      <c r="EEV24" s="106"/>
      <c r="EEW24" s="106"/>
      <c r="EEX24" s="106"/>
      <c r="EEY24" s="106"/>
      <c r="EEZ24" s="106"/>
      <c r="EFA24" s="106"/>
      <c r="EFB24" s="106"/>
      <c r="EFC24" s="106"/>
      <c r="EFD24" s="106"/>
      <c r="EFE24" s="106"/>
      <c r="EFF24" s="106"/>
      <c r="EFG24" s="106"/>
      <c r="EFH24" s="106"/>
      <c r="EFI24" s="106"/>
      <c r="EFJ24" s="106"/>
      <c r="EFK24" s="106"/>
      <c r="EFL24" s="106"/>
      <c r="EFM24" s="106"/>
      <c r="EFN24" s="106"/>
      <c r="EFO24" s="106"/>
      <c r="EFP24" s="106"/>
      <c r="EFQ24" s="106"/>
      <c r="EFR24" s="106"/>
      <c r="EFS24" s="106"/>
      <c r="EFT24" s="106"/>
      <c r="EFU24" s="106"/>
      <c r="EFV24" s="106"/>
      <c r="EFW24" s="106"/>
      <c r="EFX24" s="106"/>
      <c r="EFY24" s="106"/>
      <c r="EFZ24" s="106"/>
      <c r="EGA24" s="106"/>
      <c r="EGB24" s="106"/>
      <c r="EGC24" s="106"/>
      <c r="EGD24" s="106"/>
      <c r="EGE24" s="106"/>
      <c r="EGF24" s="106"/>
      <c r="EGG24" s="106"/>
      <c r="EGH24" s="106"/>
      <c r="EGI24" s="106"/>
      <c r="EGJ24" s="106"/>
      <c r="EGK24" s="106"/>
      <c r="EGL24" s="106"/>
      <c r="EGM24" s="106"/>
      <c r="EGN24" s="106"/>
      <c r="EGO24" s="106"/>
      <c r="EGP24" s="106"/>
      <c r="EGQ24" s="106"/>
      <c r="EGR24" s="106"/>
      <c r="EGS24" s="106"/>
      <c r="EGT24" s="106"/>
      <c r="EGU24" s="106"/>
      <c r="EGV24" s="106"/>
      <c r="EGW24" s="106"/>
      <c r="EGX24" s="106"/>
      <c r="EGY24" s="106"/>
      <c r="EGZ24" s="106"/>
      <c r="EHA24" s="106"/>
      <c r="EHB24" s="106"/>
      <c r="EHC24" s="106"/>
      <c r="EHD24" s="106"/>
      <c r="EHE24" s="106"/>
      <c r="EHF24" s="106"/>
      <c r="EHG24" s="106"/>
      <c r="EHH24" s="106"/>
      <c r="EHI24" s="106"/>
      <c r="EHJ24" s="106"/>
      <c r="EHK24" s="106"/>
      <c r="EHL24" s="106"/>
      <c r="EHM24" s="106"/>
      <c r="EHN24" s="106"/>
      <c r="EHO24" s="106"/>
      <c r="EHP24" s="106"/>
      <c r="EHQ24" s="106"/>
      <c r="EHR24" s="106"/>
      <c r="EHS24" s="106"/>
      <c r="EHT24" s="106"/>
      <c r="EHU24" s="106"/>
      <c r="EHV24" s="106"/>
      <c r="EHW24" s="106"/>
      <c r="EHX24" s="106"/>
      <c r="EHY24" s="106"/>
      <c r="EHZ24" s="106"/>
      <c r="EIA24" s="106"/>
      <c r="EIB24" s="106"/>
      <c r="EIC24" s="106"/>
      <c r="EID24" s="106"/>
      <c r="EIE24" s="106"/>
      <c r="EIF24" s="106"/>
      <c r="EIG24" s="106"/>
      <c r="EIH24" s="106"/>
      <c r="EII24" s="106"/>
      <c r="EIJ24" s="106"/>
      <c r="EIK24" s="106"/>
      <c r="EIL24" s="106"/>
      <c r="EIM24" s="106"/>
      <c r="EIN24" s="106"/>
      <c r="EIO24" s="106"/>
      <c r="EIP24" s="106"/>
      <c r="EIQ24" s="106"/>
      <c r="EIR24" s="106"/>
      <c r="EIS24" s="106"/>
      <c r="EIT24" s="106"/>
      <c r="EIU24" s="106"/>
      <c r="EIV24" s="106"/>
      <c r="EIW24" s="106"/>
      <c r="EIX24" s="106"/>
      <c r="EIY24" s="106"/>
      <c r="EIZ24" s="106"/>
      <c r="EJA24" s="106"/>
      <c r="EJB24" s="106"/>
      <c r="EJC24" s="106"/>
      <c r="EJD24" s="106"/>
      <c r="EJE24" s="106"/>
      <c r="EJF24" s="106"/>
      <c r="EJG24" s="106"/>
      <c r="EJH24" s="106"/>
      <c r="EJI24" s="106"/>
      <c r="EJJ24" s="106"/>
      <c r="EJK24" s="106"/>
      <c r="EJL24" s="106"/>
      <c r="EJM24" s="106"/>
      <c r="EJN24" s="106"/>
      <c r="EJO24" s="106"/>
      <c r="EJP24" s="106"/>
      <c r="EJQ24" s="106"/>
      <c r="EJR24" s="106"/>
      <c r="EJS24" s="106"/>
      <c r="EJT24" s="106"/>
      <c r="EJU24" s="106"/>
      <c r="EJV24" s="106"/>
      <c r="EJW24" s="106"/>
      <c r="EJX24" s="106"/>
      <c r="EJY24" s="106"/>
      <c r="EJZ24" s="106"/>
      <c r="EKA24" s="106"/>
      <c r="EKB24" s="106"/>
      <c r="EKC24" s="106"/>
      <c r="EKD24" s="106"/>
      <c r="EKE24" s="106"/>
      <c r="EKF24" s="106"/>
      <c r="EKG24" s="106"/>
      <c r="EKH24" s="106"/>
      <c r="EKI24" s="106"/>
      <c r="EKJ24" s="106"/>
      <c r="EKK24" s="106"/>
      <c r="EKL24" s="106"/>
      <c r="EKM24" s="106"/>
      <c r="EKN24" s="106"/>
      <c r="EKO24" s="106"/>
      <c r="EKP24" s="106"/>
      <c r="EKQ24" s="106"/>
      <c r="EKR24" s="106"/>
      <c r="EKS24" s="106"/>
      <c r="EKT24" s="106"/>
      <c r="EKU24" s="106"/>
      <c r="EKV24" s="106"/>
      <c r="EKW24" s="106"/>
      <c r="EKX24" s="106"/>
      <c r="EKY24" s="106"/>
      <c r="EKZ24" s="106"/>
      <c r="ELA24" s="106"/>
      <c r="ELB24" s="106"/>
      <c r="ELC24" s="106"/>
      <c r="ELD24" s="106"/>
      <c r="ELE24" s="106"/>
      <c r="ELF24" s="106"/>
      <c r="ELG24" s="106"/>
      <c r="ELH24" s="106"/>
      <c r="ELI24" s="106"/>
      <c r="ELJ24" s="106"/>
      <c r="ELK24" s="106"/>
      <c r="ELL24" s="106"/>
      <c r="ELM24" s="106"/>
      <c r="ELN24" s="106"/>
      <c r="ELO24" s="106"/>
      <c r="ELP24" s="106"/>
      <c r="ELQ24" s="106"/>
      <c r="ELR24" s="106"/>
      <c r="ELS24" s="106"/>
      <c r="ELT24" s="106"/>
      <c r="ELU24" s="106"/>
      <c r="ELV24" s="106"/>
      <c r="ELW24" s="106"/>
      <c r="ELX24" s="106"/>
      <c r="ELY24" s="106"/>
      <c r="ELZ24" s="106"/>
      <c r="EMA24" s="106"/>
      <c r="EMB24" s="106"/>
      <c r="EMC24" s="106"/>
      <c r="EMD24" s="106"/>
      <c r="EME24" s="106"/>
      <c r="EMF24" s="106"/>
      <c r="EMG24" s="106"/>
      <c r="EMH24" s="106"/>
      <c r="EMI24" s="106"/>
      <c r="EMJ24" s="106"/>
      <c r="EMK24" s="106"/>
      <c r="EML24" s="106"/>
      <c r="EMM24" s="106"/>
      <c r="EMN24" s="106"/>
      <c r="EMO24" s="106"/>
      <c r="EMP24" s="106"/>
      <c r="EMQ24" s="106"/>
      <c r="EMR24" s="106"/>
      <c r="EMS24" s="106"/>
      <c r="EMT24" s="106"/>
      <c r="EMU24" s="106"/>
      <c r="EMV24" s="106"/>
      <c r="EMW24" s="106"/>
      <c r="EMX24" s="106"/>
      <c r="EMY24" s="106"/>
      <c r="EMZ24" s="106"/>
      <c r="ENA24" s="106"/>
      <c r="ENB24" s="106"/>
      <c r="ENC24" s="106"/>
      <c r="END24" s="106"/>
      <c r="ENE24" s="106"/>
      <c r="ENF24" s="106"/>
      <c r="ENG24" s="106"/>
      <c r="ENH24" s="106"/>
      <c r="ENI24" s="106"/>
      <c r="ENJ24" s="106"/>
      <c r="ENK24" s="106"/>
      <c r="ENL24" s="106"/>
      <c r="ENM24" s="106"/>
      <c r="ENN24" s="106"/>
      <c r="ENO24" s="106"/>
      <c r="ENP24" s="106"/>
      <c r="ENQ24" s="106"/>
      <c r="ENR24" s="106"/>
      <c r="ENS24" s="106"/>
      <c r="ENT24" s="106"/>
      <c r="ENU24" s="106"/>
      <c r="ENV24" s="106"/>
      <c r="ENW24" s="106"/>
      <c r="ENX24" s="106"/>
      <c r="ENY24" s="106"/>
      <c r="ENZ24" s="106"/>
      <c r="EOA24" s="106"/>
      <c r="EOB24" s="106"/>
      <c r="EOC24" s="106"/>
      <c r="EOD24" s="106"/>
      <c r="EOE24" s="106"/>
      <c r="EOF24" s="106"/>
      <c r="EOG24" s="106"/>
      <c r="EOH24" s="106"/>
      <c r="EOI24" s="106"/>
      <c r="EOJ24" s="106"/>
      <c r="EOK24" s="106"/>
      <c r="EOL24" s="106"/>
      <c r="EOM24" s="106"/>
      <c r="EON24" s="106"/>
      <c r="EOO24" s="106"/>
      <c r="EOP24" s="106"/>
      <c r="EOQ24" s="106"/>
      <c r="EOR24" s="106"/>
      <c r="EOS24" s="106"/>
      <c r="EOT24" s="106"/>
      <c r="EOU24" s="106"/>
      <c r="EOV24" s="106"/>
      <c r="EOW24" s="106"/>
      <c r="EOX24" s="106"/>
      <c r="EOY24" s="106"/>
      <c r="EOZ24" s="106"/>
      <c r="EPA24" s="106"/>
      <c r="EPB24" s="106"/>
      <c r="EPC24" s="106"/>
      <c r="EPD24" s="106"/>
      <c r="EPE24" s="106"/>
      <c r="EPF24" s="106"/>
      <c r="EPG24" s="106"/>
      <c r="EPH24" s="106"/>
      <c r="EPI24" s="106"/>
      <c r="EPJ24" s="106"/>
      <c r="EPK24" s="106"/>
      <c r="EPL24" s="106"/>
      <c r="EPM24" s="106"/>
      <c r="EPN24" s="106"/>
      <c r="EPO24" s="106"/>
      <c r="EPP24" s="106"/>
      <c r="EPQ24" s="106"/>
      <c r="EPR24" s="106"/>
      <c r="EPS24" s="106"/>
      <c r="EPT24" s="106"/>
      <c r="EPU24" s="106"/>
      <c r="EPV24" s="106"/>
      <c r="EPW24" s="106"/>
      <c r="EPX24" s="106"/>
      <c r="EPY24" s="106"/>
      <c r="EPZ24" s="106"/>
      <c r="EQA24" s="106"/>
      <c r="EQB24" s="106"/>
      <c r="EQC24" s="106"/>
      <c r="EQD24" s="106"/>
      <c r="EQE24" s="106"/>
      <c r="EQF24" s="106"/>
      <c r="EQG24" s="106"/>
      <c r="EQH24" s="106"/>
      <c r="EQI24" s="106"/>
      <c r="EQJ24" s="106"/>
      <c r="EQK24" s="106"/>
      <c r="EQL24" s="106"/>
      <c r="EQM24" s="106"/>
      <c r="EQN24" s="106"/>
      <c r="EQO24" s="106"/>
      <c r="EQP24" s="106"/>
      <c r="EQQ24" s="106"/>
      <c r="EQR24" s="106"/>
      <c r="EQS24" s="106"/>
      <c r="EQT24" s="106"/>
      <c r="EQU24" s="106"/>
      <c r="EQV24" s="106"/>
      <c r="EQW24" s="106"/>
      <c r="EQX24" s="106"/>
      <c r="EQY24" s="106"/>
      <c r="EQZ24" s="106"/>
      <c r="ERA24" s="106"/>
      <c r="ERB24" s="106"/>
      <c r="ERC24" s="106"/>
      <c r="ERD24" s="106"/>
      <c r="ERE24" s="106"/>
      <c r="ERF24" s="106"/>
      <c r="ERG24" s="106"/>
      <c r="ERH24" s="106"/>
      <c r="ERI24" s="106"/>
      <c r="ERJ24" s="106"/>
      <c r="ERK24" s="106"/>
      <c r="ERL24" s="106"/>
      <c r="ERM24" s="106"/>
      <c r="ERN24" s="106"/>
      <c r="ERO24" s="106"/>
      <c r="ERP24" s="106"/>
      <c r="ERQ24" s="106"/>
      <c r="ERR24" s="106"/>
      <c r="ERS24" s="106"/>
      <c r="ERT24" s="106"/>
      <c r="ERU24" s="106"/>
      <c r="ERV24" s="106"/>
      <c r="ERW24" s="106"/>
      <c r="ERX24" s="106"/>
      <c r="ERY24" s="106"/>
      <c r="ERZ24" s="106"/>
      <c r="ESA24" s="106"/>
      <c r="ESB24" s="106"/>
      <c r="ESC24" s="106"/>
      <c r="ESD24" s="106"/>
      <c r="ESE24" s="106"/>
      <c r="ESF24" s="106"/>
      <c r="ESG24" s="106"/>
      <c r="ESH24" s="106"/>
      <c r="ESI24" s="106"/>
      <c r="ESJ24" s="106"/>
      <c r="ESK24" s="106"/>
      <c r="ESL24" s="106"/>
      <c r="ESM24" s="106"/>
      <c r="ESN24" s="106"/>
      <c r="ESO24" s="106"/>
      <c r="ESP24" s="106"/>
      <c r="ESQ24" s="106"/>
      <c r="ESR24" s="106"/>
      <c r="ESS24" s="106"/>
      <c r="EST24" s="106"/>
      <c r="ESU24" s="106"/>
      <c r="ESV24" s="106"/>
      <c r="ESW24" s="106"/>
      <c r="ESX24" s="106"/>
      <c r="ESY24" s="106"/>
      <c r="ESZ24" s="106"/>
      <c r="ETA24" s="106"/>
      <c r="ETB24" s="106"/>
      <c r="ETC24" s="106"/>
      <c r="ETD24" s="106"/>
      <c r="ETE24" s="106"/>
      <c r="ETF24" s="106"/>
      <c r="ETG24" s="106"/>
      <c r="ETH24" s="106"/>
      <c r="ETI24" s="106"/>
      <c r="ETJ24" s="106"/>
      <c r="ETK24" s="106"/>
      <c r="ETL24" s="106"/>
      <c r="ETM24" s="106"/>
      <c r="ETN24" s="106"/>
      <c r="ETO24" s="106"/>
      <c r="ETP24" s="106"/>
      <c r="ETQ24" s="106"/>
      <c r="ETR24" s="106"/>
      <c r="ETS24" s="106"/>
      <c r="ETT24" s="106"/>
      <c r="ETU24" s="106"/>
      <c r="ETV24" s="106"/>
      <c r="ETW24" s="106"/>
      <c r="ETX24" s="106"/>
      <c r="ETY24" s="106"/>
      <c r="ETZ24" s="106"/>
      <c r="EUA24" s="106"/>
      <c r="EUB24" s="106"/>
      <c r="EUC24" s="106"/>
      <c r="EUD24" s="106"/>
      <c r="EUE24" s="106"/>
      <c r="EUF24" s="106"/>
      <c r="EUG24" s="106"/>
      <c r="EUH24" s="106"/>
      <c r="EUI24" s="106"/>
      <c r="EUJ24" s="106"/>
      <c r="EUK24" s="106"/>
      <c r="EUL24" s="106"/>
      <c r="EUM24" s="106"/>
      <c r="EUN24" s="106"/>
      <c r="EUO24" s="106"/>
      <c r="EUP24" s="106"/>
      <c r="EUQ24" s="106"/>
      <c r="EUR24" s="106"/>
      <c r="EUS24" s="106"/>
      <c r="EUT24" s="106"/>
      <c r="EUU24" s="106"/>
      <c r="EUV24" s="106"/>
      <c r="EUW24" s="106"/>
      <c r="EUX24" s="106"/>
      <c r="EUY24" s="106"/>
      <c r="EUZ24" s="106"/>
      <c r="EVA24" s="106"/>
      <c r="EVB24" s="106"/>
      <c r="EVC24" s="106"/>
      <c r="EVD24" s="106"/>
      <c r="EVE24" s="106"/>
      <c r="EVF24" s="106"/>
      <c r="EVG24" s="106"/>
      <c r="EVH24" s="106"/>
      <c r="EVI24" s="106"/>
      <c r="EVJ24" s="106"/>
      <c r="EVK24" s="106"/>
      <c r="EVL24" s="106"/>
      <c r="EVM24" s="106"/>
      <c r="EVN24" s="106"/>
      <c r="EVO24" s="106"/>
      <c r="EVP24" s="106"/>
      <c r="EVQ24" s="106"/>
      <c r="EVR24" s="106"/>
      <c r="EVS24" s="106"/>
      <c r="EVT24" s="106"/>
      <c r="EVU24" s="106"/>
      <c r="EVV24" s="106"/>
      <c r="EVW24" s="106"/>
      <c r="EVX24" s="106"/>
      <c r="EVY24" s="106"/>
      <c r="EVZ24" s="106"/>
      <c r="EWA24" s="106"/>
      <c r="EWB24" s="106"/>
      <c r="EWC24" s="106"/>
      <c r="EWD24" s="106"/>
      <c r="EWE24" s="106"/>
      <c r="EWF24" s="106"/>
      <c r="EWG24" s="106"/>
      <c r="EWH24" s="106"/>
      <c r="EWI24" s="106"/>
      <c r="EWJ24" s="106"/>
      <c r="EWK24" s="106"/>
      <c r="EWL24" s="106"/>
      <c r="EWM24" s="106"/>
      <c r="EWN24" s="106"/>
      <c r="EWO24" s="106"/>
      <c r="EWP24" s="106"/>
      <c r="EWQ24" s="106"/>
      <c r="EWR24" s="106"/>
      <c r="EWS24" s="106"/>
      <c r="EWT24" s="106"/>
      <c r="EWU24" s="106"/>
      <c r="EWV24" s="106"/>
      <c r="EWW24" s="106"/>
      <c r="EWX24" s="106"/>
      <c r="EWY24" s="106"/>
      <c r="EWZ24" s="106"/>
      <c r="EXA24" s="106"/>
      <c r="EXB24" s="106"/>
      <c r="EXC24" s="106"/>
      <c r="EXD24" s="106"/>
      <c r="EXE24" s="106"/>
      <c r="EXF24" s="106"/>
      <c r="EXG24" s="106"/>
      <c r="EXH24" s="106"/>
      <c r="EXI24" s="106"/>
      <c r="EXJ24" s="106"/>
      <c r="EXK24" s="106"/>
      <c r="EXL24" s="106"/>
      <c r="EXM24" s="106"/>
      <c r="EXN24" s="106"/>
      <c r="EXO24" s="106"/>
      <c r="EXP24" s="106"/>
      <c r="EXQ24" s="106"/>
      <c r="EXR24" s="106"/>
      <c r="EXS24" s="106"/>
      <c r="EXT24" s="106"/>
      <c r="EXU24" s="106"/>
      <c r="EXV24" s="106"/>
      <c r="EXW24" s="106"/>
      <c r="EXX24" s="106"/>
      <c r="EXY24" s="106"/>
      <c r="EXZ24" s="106"/>
      <c r="EYA24" s="106"/>
      <c r="EYB24" s="106"/>
      <c r="EYC24" s="106"/>
      <c r="EYD24" s="106"/>
      <c r="EYE24" s="106"/>
      <c r="EYF24" s="106"/>
      <c r="EYG24" s="106"/>
      <c r="EYH24" s="106"/>
      <c r="EYI24" s="106"/>
      <c r="EYJ24" s="106"/>
      <c r="EYK24" s="106"/>
      <c r="EYL24" s="106"/>
      <c r="EYM24" s="106"/>
      <c r="EYN24" s="106"/>
      <c r="EYO24" s="106"/>
      <c r="EYP24" s="106"/>
      <c r="EYQ24" s="106"/>
      <c r="EYR24" s="106"/>
      <c r="EYS24" s="106"/>
      <c r="EYT24" s="106"/>
      <c r="EYU24" s="106"/>
      <c r="EYV24" s="106"/>
      <c r="EYW24" s="106"/>
      <c r="EYX24" s="106"/>
      <c r="EYY24" s="106"/>
      <c r="EYZ24" s="106"/>
      <c r="EZA24" s="106"/>
      <c r="EZB24" s="106"/>
      <c r="EZC24" s="106"/>
      <c r="EZD24" s="106"/>
      <c r="EZE24" s="106"/>
      <c r="EZF24" s="106"/>
      <c r="EZG24" s="106"/>
      <c r="EZH24" s="106"/>
      <c r="EZI24" s="106"/>
      <c r="EZJ24" s="106"/>
      <c r="EZK24" s="106"/>
      <c r="EZL24" s="106"/>
      <c r="EZM24" s="106"/>
      <c r="EZN24" s="106"/>
      <c r="EZO24" s="106"/>
      <c r="EZP24" s="106"/>
      <c r="EZQ24" s="106"/>
      <c r="EZR24" s="106"/>
      <c r="EZS24" s="106"/>
      <c r="EZT24" s="106"/>
      <c r="EZU24" s="106"/>
      <c r="EZV24" s="106"/>
      <c r="EZW24" s="106"/>
      <c r="EZX24" s="106"/>
      <c r="EZY24" s="106"/>
      <c r="EZZ24" s="106"/>
      <c r="FAA24" s="106"/>
      <c r="FAB24" s="106"/>
      <c r="FAC24" s="106"/>
      <c r="FAD24" s="106"/>
      <c r="FAE24" s="106"/>
      <c r="FAF24" s="106"/>
      <c r="FAG24" s="106"/>
      <c r="FAH24" s="106"/>
      <c r="FAI24" s="106"/>
      <c r="FAJ24" s="106"/>
      <c r="FAK24" s="106"/>
      <c r="FAL24" s="106"/>
      <c r="FAM24" s="106"/>
      <c r="FAN24" s="106"/>
      <c r="FAO24" s="106"/>
      <c r="FAP24" s="106"/>
      <c r="FAQ24" s="106"/>
      <c r="FAR24" s="106"/>
      <c r="FAS24" s="106"/>
      <c r="FAT24" s="106"/>
      <c r="FAU24" s="106"/>
      <c r="FAV24" s="106"/>
      <c r="FAW24" s="106"/>
      <c r="FAX24" s="106"/>
      <c r="FAY24" s="106"/>
      <c r="FAZ24" s="106"/>
      <c r="FBA24" s="106"/>
      <c r="FBB24" s="106"/>
      <c r="FBC24" s="106"/>
      <c r="FBD24" s="106"/>
      <c r="FBE24" s="106"/>
      <c r="FBF24" s="106"/>
      <c r="FBG24" s="106"/>
      <c r="FBH24" s="106"/>
      <c r="FBI24" s="106"/>
      <c r="FBJ24" s="106"/>
      <c r="FBK24" s="106"/>
      <c r="FBL24" s="106"/>
      <c r="FBM24" s="106"/>
      <c r="FBN24" s="106"/>
      <c r="FBO24" s="106"/>
      <c r="FBP24" s="106"/>
      <c r="FBQ24" s="106"/>
      <c r="FBR24" s="106"/>
      <c r="FBS24" s="106"/>
      <c r="FBT24" s="106"/>
      <c r="FBU24" s="106"/>
      <c r="FBV24" s="106"/>
      <c r="FBW24" s="106"/>
      <c r="FBX24" s="106"/>
      <c r="FBY24" s="106"/>
      <c r="FBZ24" s="106"/>
      <c r="FCA24" s="106"/>
      <c r="FCB24" s="106"/>
      <c r="FCC24" s="106"/>
      <c r="FCD24" s="106"/>
      <c r="FCE24" s="106"/>
      <c r="FCF24" s="106"/>
      <c r="FCG24" s="106"/>
      <c r="FCH24" s="106"/>
      <c r="FCI24" s="106"/>
      <c r="FCJ24" s="106"/>
      <c r="FCK24" s="106"/>
      <c r="FCL24" s="106"/>
      <c r="FCM24" s="106"/>
      <c r="FCN24" s="106"/>
      <c r="FCO24" s="106"/>
      <c r="FCP24" s="106"/>
      <c r="FCQ24" s="106"/>
      <c r="FCR24" s="106"/>
      <c r="FCS24" s="106"/>
      <c r="FCT24" s="106"/>
      <c r="FCU24" s="106"/>
      <c r="FCV24" s="106"/>
      <c r="FCW24" s="106"/>
      <c r="FCX24" s="106"/>
      <c r="FCY24" s="106"/>
      <c r="FCZ24" s="106"/>
      <c r="FDA24" s="106"/>
      <c r="FDB24" s="106"/>
      <c r="FDC24" s="106"/>
      <c r="FDD24" s="106"/>
      <c r="FDE24" s="106"/>
      <c r="FDF24" s="106"/>
      <c r="FDG24" s="106"/>
      <c r="FDH24" s="106"/>
      <c r="FDI24" s="106"/>
      <c r="FDJ24" s="106"/>
      <c r="FDK24" s="106"/>
      <c r="FDL24" s="106"/>
      <c r="FDM24" s="106"/>
      <c r="FDN24" s="106"/>
      <c r="FDO24" s="106"/>
      <c r="FDP24" s="106"/>
      <c r="FDQ24" s="106"/>
      <c r="FDR24" s="106"/>
      <c r="FDS24" s="106"/>
      <c r="FDT24" s="106"/>
      <c r="FDU24" s="106"/>
      <c r="FDV24" s="106"/>
      <c r="FDW24" s="106"/>
      <c r="FDX24" s="106"/>
      <c r="FDY24" s="106"/>
      <c r="FDZ24" s="106"/>
      <c r="FEA24" s="106"/>
      <c r="FEB24" s="106"/>
      <c r="FEC24" s="106"/>
      <c r="FED24" s="106"/>
      <c r="FEE24" s="106"/>
      <c r="FEF24" s="106"/>
      <c r="FEG24" s="106"/>
      <c r="FEH24" s="106"/>
      <c r="FEI24" s="106"/>
      <c r="FEJ24" s="106"/>
      <c r="FEK24" s="106"/>
      <c r="FEL24" s="106"/>
      <c r="FEM24" s="106"/>
      <c r="FEN24" s="106"/>
      <c r="FEO24" s="106"/>
      <c r="FEP24" s="106"/>
      <c r="FEQ24" s="106"/>
      <c r="FER24" s="106"/>
      <c r="FES24" s="106"/>
      <c r="FET24" s="106"/>
      <c r="FEU24" s="106"/>
      <c r="FEV24" s="106"/>
      <c r="FEW24" s="106"/>
      <c r="FEX24" s="106"/>
      <c r="FEY24" s="106"/>
      <c r="FEZ24" s="106"/>
      <c r="FFA24" s="106"/>
      <c r="FFB24" s="106"/>
      <c r="FFC24" s="106"/>
      <c r="FFD24" s="106"/>
      <c r="FFE24" s="106"/>
      <c r="FFF24" s="106"/>
      <c r="FFG24" s="106"/>
      <c r="FFH24" s="106"/>
      <c r="FFI24" s="106"/>
      <c r="FFJ24" s="106"/>
      <c r="FFK24" s="106"/>
      <c r="FFL24" s="106"/>
      <c r="FFM24" s="106"/>
      <c r="FFN24" s="106"/>
      <c r="FFO24" s="106"/>
      <c r="FFP24" s="106"/>
      <c r="FFQ24" s="106"/>
      <c r="FFR24" s="106"/>
      <c r="FFS24" s="106"/>
      <c r="FFT24" s="106"/>
      <c r="FFU24" s="106"/>
      <c r="FFV24" s="106"/>
      <c r="FFW24" s="106"/>
      <c r="FFX24" s="106"/>
      <c r="FFY24" s="106"/>
      <c r="FFZ24" s="106"/>
      <c r="FGA24" s="106"/>
      <c r="FGB24" s="106"/>
      <c r="FGC24" s="106"/>
      <c r="FGD24" s="106"/>
      <c r="FGE24" s="106"/>
      <c r="FGF24" s="106"/>
      <c r="FGG24" s="106"/>
      <c r="FGH24" s="106"/>
      <c r="FGI24" s="106"/>
      <c r="FGJ24" s="106"/>
      <c r="FGK24" s="106"/>
      <c r="FGL24" s="106"/>
      <c r="FGM24" s="106"/>
      <c r="FGN24" s="106"/>
      <c r="FGO24" s="106"/>
      <c r="FGP24" s="106"/>
      <c r="FGQ24" s="106"/>
      <c r="FGR24" s="106"/>
      <c r="FGS24" s="106"/>
      <c r="FGT24" s="106"/>
      <c r="FGU24" s="106"/>
      <c r="FGV24" s="106"/>
      <c r="FGW24" s="106"/>
      <c r="FGX24" s="106"/>
      <c r="FGY24" s="106"/>
      <c r="FGZ24" s="106"/>
      <c r="FHA24" s="106"/>
      <c r="FHB24" s="106"/>
      <c r="FHC24" s="106"/>
      <c r="FHD24" s="106"/>
      <c r="FHE24" s="106"/>
      <c r="FHF24" s="106"/>
      <c r="FHG24" s="106"/>
      <c r="FHH24" s="106"/>
      <c r="FHI24" s="106"/>
      <c r="FHJ24" s="106"/>
      <c r="FHK24" s="106"/>
      <c r="FHL24" s="106"/>
      <c r="FHM24" s="106"/>
      <c r="FHN24" s="106"/>
      <c r="FHO24" s="106"/>
      <c r="FHP24" s="106"/>
      <c r="FHQ24" s="106"/>
      <c r="FHR24" s="106"/>
      <c r="FHS24" s="106"/>
      <c r="FHT24" s="106"/>
      <c r="FHU24" s="106"/>
      <c r="FHV24" s="106"/>
      <c r="FHW24" s="106"/>
      <c r="FHX24" s="106"/>
      <c r="FHY24" s="106"/>
      <c r="FHZ24" s="106"/>
      <c r="FIA24" s="106"/>
      <c r="FIB24" s="106"/>
      <c r="FIC24" s="106"/>
      <c r="FID24" s="106"/>
      <c r="FIE24" s="106"/>
      <c r="FIF24" s="106"/>
      <c r="FIG24" s="106"/>
      <c r="FIH24" s="106"/>
      <c r="FII24" s="106"/>
      <c r="FIJ24" s="106"/>
      <c r="FIK24" s="106"/>
      <c r="FIL24" s="106"/>
      <c r="FIM24" s="106"/>
      <c r="FIN24" s="106"/>
      <c r="FIO24" s="106"/>
      <c r="FIP24" s="106"/>
      <c r="FIQ24" s="106"/>
      <c r="FIR24" s="106"/>
      <c r="FIS24" s="106"/>
      <c r="FIT24" s="106"/>
      <c r="FIU24" s="106"/>
      <c r="FIV24" s="106"/>
      <c r="FIW24" s="106"/>
      <c r="FIX24" s="106"/>
      <c r="FIY24" s="106"/>
      <c r="FIZ24" s="106"/>
      <c r="FJA24" s="106"/>
      <c r="FJB24" s="106"/>
      <c r="FJC24" s="106"/>
      <c r="FJD24" s="106"/>
      <c r="FJE24" s="106"/>
      <c r="FJF24" s="106"/>
      <c r="FJG24" s="106"/>
      <c r="FJH24" s="106"/>
      <c r="FJI24" s="106"/>
      <c r="FJJ24" s="106"/>
      <c r="FJK24" s="106"/>
      <c r="FJL24" s="106"/>
      <c r="FJM24" s="106"/>
      <c r="FJN24" s="106"/>
      <c r="FJO24" s="106"/>
      <c r="FJP24" s="106"/>
      <c r="FJQ24" s="106"/>
      <c r="FJR24" s="106"/>
      <c r="FJS24" s="106"/>
      <c r="FJT24" s="106"/>
      <c r="FJU24" s="106"/>
      <c r="FJV24" s="106"/>
      <c r="FJW24" s="106"/>
      <c r="FJX24" s="106"/>
      <c r="FJY24" s="106"/>
      <c r="FJZ24" s="106"/>
      <c r="FKA24" s="106"/>
      <c r="FKB24" s="106"/>
      <c r="FKC24" s="106"/>
      <c r="FKD24" s="106"/>
      <c r="FKE24" s="106"/>
      <c r="FKF24" s="106"/>
      <c r="FKG24" s="106"/>
      <c r="FKH24" s="106"/>
      <c r="FKI24" s="106"/>
      <c r="FKJ24" s="106"/>
      <c r="FKK24" s="106"/>
      <c r="FKL24" s="106"/>
      <c r="FKM24" s="106"/>
      <c r="FKN24" s="106"/>
      <c r="FKO24" s="106"/>
      <c r="FKP24" s="106"/>
      <c r="FKQ24" s="106"/>
      <c r="FKR24" s="106"/>
      <c r="FKS24" s="106"/>
      <c r="FKT24" s="106"/>
      <c r="FKU24" s="106"/>
      <c r="FKV24" s="106"/>
      <c r="FKW24" s="106"/>
      <c r="FKX24" s="106"/>
      <c r="FKY24" s="106"/>
      <c r="FKZ24" s="106"/>
      <c r="FLA24" s="106"/>
      <c r="FLB24" s="106"/>
      <c r="FLC24" s="106"/>
      <c r="FLD24" s="106"/>
      <c r="FLE24" s="106"/>
      <c r="FLF24" s="106"/>
      <c r="FLG24" s="106"/>
      <c r="FLH24" s="106"/>
      <c r="FLI24" s="106"/>
      <c r="FLJ24" s="106"/>
      <c r="FLK24" s="106"/>
      <c r="FLL24" s="106"/>
      <c r="FLM24" s="106"/>
      <c r="FLN24" s="106"/>
      <c r="FLO24" s="106"/>
      <c r="FLP24" s="106"/>
      <c r="FLQ24" s="106"/>
      <c r="FLR24" s="106"/>
      <c r="FLS24" s="106"/>
      <c r="FLT24" s="106"/>
      <c r="FLU24" s="106"/>
      <c r="FLV24" s="106"/>
      <c r="FLW24" s="106"/>
      <c r="FLX24" s="106"/>
      <c r="FLY24" s="106"/>
      <c r="FLZ24" s="106"/>
      <c r="FMA24" s="106"/>
      <c r="FMB24" s="106"/>
      <c r="FMC24" s="106"/>
      <c r="FMD24" s="106"/>
      <c r="FME24" s="106"/>
      <c r="FMF24" s="106"/>
      <c r="FMG24" s="106"/>
      <c r="FMH24" s="106"/>
      <c r="FMI24" s="106"/>
      <c r="FMJ24" s="106"/>
      <c r="FMK24" s="106"/>
      <c r="FML24" s="106"/>
      <c r="FMM24" s="106"/>
      <c r="FMN24" s="106"/>
      <c r="FMO24" s="106"/>
      <c r="FMP24" s="106"/>
      <c r="FMQ24" s="106"/>
      <c r="FMR24" s="106"/>
      <c r="FMS24" s="106"/>
      <c r="FMT24" s="106"/>
      <c r="FMU24" s="106"/>
      <c r="FMV24" s="106"/>
      <c r="FMW24" s="106"/>
      <c r="FMX24" s="106"/>
      <c r="FMY24" s="106"/>
      <c r="FMZ24" s="106"/>
      <c r="FNA24" s="106"/>
      <c r="FNB24" s="106"/>
      <c r="FNC24" s="106"/>
      <c r="FND24" s="106"/>
      <c r="FNE24" s="106"/>
      <c r="FNF24" s="106"/>
      <c r="FNG24" s="106"/>
      <c r="FNH24" s="106"/>
      <c r="FNI24" s="106"/>
      <c r="FNJ24" s="106"/>
      <c r="FNK24" s="106"/>
      <c r="FNL24" s="106"/>
      <c r="FNM24" s="106"/>
      <c r="FNN24" s="106"/>
      <c r="FNO24" s="106"/>
      <c r="FNP24" s="106"/>
      <c r="FNQ24" s="106"/>
      <c r="FNR24" s="106"/>
      <c r="FNS24" s="106"/>
      <c r="FNT24" s="106"/>
      <c r="FNU24" s="106"/>
      <c r="FNV24" s="106"/>
      <c r="FNW24" s="106"/>
      <c r="FNX24" s="106"/>
      <c r="FNY24" s="106"/>
      <c r="FNZ24" s="106"/>
      <c r="FOA24" s="106"/>
      <c r="FOB24" s="106"/>
      <c r="FOC24" s="106"/>
      <c r="FOD24" s="106"/>
      <c r="FOE24" s="106"/>
      <c r="FOF24" s="106"/>
      <c r="FOG24" s="106"/>
      <c r="FOH24" s="106"/>
      <c r="FOI24" s="106"/>
      <c r="FOJ24" s="106"/>
      <c r="FOK24" s="106"/>
      <c r="FOL24" s="106"/>
      <c r="FOM24" s="106"/>
      <c r="FON24" s="106"/>
      <c r="FOO24" s="106"/>
      <c r="FOP24" s="106"/>
      <c r="FOQ24" s="106"/>
      <c r="FOR24" s="106"/>
      <c r="FOS24" s="106"/>
      <c r="FOT24" s="106"/>
      <c r="FOU24" s="106"/>
      <c r="FOV24" s="106"/>
      <c r="FOW24" s="106"/>
      <c r="FOX24" s="106"/>
      <c r="FOY24" s="106"/>
      <c r="FOZ24" s="106"/>
      <c r="FPA24" s="106"/>
      <c r="FPB24" s="106"/>
      <c r="FPC24" s="106"/>
      <c r="FPD24" s="106"/>
      <c r="FPE24" s="106"/>
      <c r="FPF24" s="106"/>
      <c r="FPG24" s="106"/>
      <c r="FPH24" s="106"/>
      <c r="FPI24" s="106"/>
      <c r="FPJ24" s="106"/>
      <c r="FPK24" s="106"/>
      <c r="FPL24" s="106"/>
      <c r="FPM24" s="106"/>
      <c r="FPN24" s="106"/>
      <c r="FPO24" s="106"/>
      <c r="FPP24" s="106"/>
      <c r="FPQ24" s="106"/>
      <c r="FPR24" s="106"/>
      <c r="FPS24" s="106"/>
      <c r="FPT24" s="106"/>
      <c r="FPU24" s="106"/>
      <c r="FPV24" s="106"/>
      <c r="FPW24" s="106"/>
      <c r="FPX24" s="106"/>
      <c r="FPY24" s="106"/>
      <c r="FPZ24" s="106"/>
      <c r="FQA24" s="106"/>
      <c r="FQB24" s="106"/>
      <c r="FQC24" s="106"/>
      <c r="FQD24" s="106"/>
      <c r="FQE24" s="106"/>
      <c r="FQF24" s="106"/>
      <c r="FQG24" s="106"/>
      <c r="FQH24" s="106"/>
      <c r="FQI24" s="106"/>
      <c r="FQJ24" s="106"/>
      <c r="FQK24" s="106"/>
      <c r="FQL24" s="106"/>
      <c r="FQM24" s="106"/>
      <c r="FQN24" s="106"/>
      <c r="FQO24" s="106"/>
      <c r="FQP24" s="106"/>
      <c r="FQQ24" s="106"/>
      <c r="FQR24" s="106"/>
      <c r="FQS24" s="106"/>
      <c r="FQT24" s="106"/>
      <c r="FQU24" s="106"/>
      <c r="FQV24" s="106"/>
      <c r="FQW24" s="106"/>
      <c r="FQX24" s="106"/>
      <c r="FQY24" s="106"/>
      <c r="FQZ24" s="106"/>
      <c r="FRA24" s="106"/>
      <c r="FRB24" s="106"/>
      <c r="FRC24" s="106"/>
      <c r="FRD24" s="106"/>
      <c r="FRE24" s="106"/>
      <c r="FRF24" s="106"/>
      <c r="FRG24" s="106"/>
      <c r="FRH24" s="106"/>
      <c r="FRI24" s="106"/>
      <c r="FRJ24" s="106"/>
      <c r="FRK24" s="106"/>
      <c r="FRL24" s="106"/>
      <c r="FRM24" s="106"/>
      <c r="FRN24" s="106"/>
      <c r="FRO24" s="106"/>
      <c r="FRP24" s="106"/>
      <c r="FRQ24" s="106"/>
      <c r="FRR24" s="106"/>
      <c r="FRS24" s="106"/>
      <c r="FRT24" s="106"/>
      <c r="FRU24" s="106"/>
      <c r="FRV24" s="106"/>
      <c r="FRW24" s="106"/>
      <c r="FRX24" s="106"/>
      <c r="FRY24" s="106"/>
      <c r="FRZ24" s="106"/>
      <c r="FSA24" s="106"/>
      <c r="FSB24" s="106"/>
      <c r="FSC24" s="106"/>
      <c r="FSD24" s="106"/>
      <c r="FSE24" s="106"/>
      <c r="FSF24" s="106"/>
      <c r="FSG24" s="106"/>
      <c r="FSH24" s="106"/>
      <c r="FSI24" s="106"/>
      <c r="FSJ24" s="106"/>
      <c r="FSK24" s="106"/>
      <c r="FSL24" s="106"/>
      <c r="FSM24" s="106"/>
      <c r="FSN24" s="106"/>
      <c r="FSO24" s="106"/>
      <c r="FSP24" s="106"/>
      <c r="FSQ24" s="106"/>
      <c r="FSR24" s="106"/>
      <c r="FSS24" s="106"/>
      <c r="FST24" s="106"/>
      <c r="FSU24" s="106"/>
      <c r="FSV24" s="106"/>
      <c r="FSW24" s="106"/>
      <c r="FSX24" s="106"/>
      <c r="FSY24" s="106"/>
      <c r="FSZ24" s="106"/>
      <c r="FTA24" s="106"/>
      <c r="FTB24" s="106"/>
      <c r="FTC24" s="106"/>
      <c r="FTD24" s="106"/>
      <c r="FTE24" s="106"/>
      <c r="FTF24" s="106"/>
      <c r="FTG24" s="106"/>
      <c r="FTH24" s="106"/>
      <c r="FTI24" s="106"/>
      <c r="FTJ24" s="106"/>
      <c r="FTK24" s="106"/>
      <c r="FTL24" s="106"/>
      <c r="FTM24" s="106"/>
      <c r="FTN24" s="106"/>
      <c r="FTO24" s="106"/>
      <c r="FTP24" s="106"/>
      <c r="FTQ24" s="106"/>
      <c r="FTR24" s="106"/>
      <c r="FTS24" s="106"/>
      <c r="FTT24" s="106"/>
      <c r="FTU24" s="106"/>
      <c r="FTV24" s="106"/>
      <c r="FTW24" s="106"/>
      <c r="FTX24" s="106"/>
      <c r="FTY24" s="106"/>
      <c r="FTZ24" s="106"/>
      <c r="FUA24" s="106"/>
      <c r="FUB24" s="106"/>
      <c r="FUC24" s="106"/>
      <c r="FUD24" s="106"/>
      <c r="FUE24" s="106"/>
      <c r="FUF24" s="106"/>
      <c r="FUG24" s="106"/>
      <c r="FUH24" s="106"/>
      <c r="FUI24" s="106"/>
      <c r="FUJ24" s="106"/>
      <c r="FUK24" s="106"/>
      <c r="FUL24" s="106"/>
      <c r="FUM24" s="106"/>
      <c r="FUN24" s="106"/>
      <c r="FUO24" s="106"/>
      <c r="FUP24" s="106"/>
      <c r="FUQ24" s="106"/>
      <c r="FUR24" s="106"/>
      <c r="FUS24" s="106"/>
      <c r="FUT24" s="106"/>
      <c r="FUU24" s="106"/>
      <c r="FUV24" s="106"/>
      <c r="FUW24" s="106"/>
      <c r="FUX24" s="106"/>
      <c r="FUY24" s="106"/>
      <c r="FUZ24" s="106"/>
      <c r="FVA24" s="106"/>
      <c r="FVB24" s="106"/>
      <c r="FVC24" s="106"/>
      <c r="FVD24" s="106"/>
      <c r="FVE24" s="106"/>
      <c r="FVF24" s="106"/>
      <c r="FVG24" s="106"/>
      <c r="FVH24" s="106"/>
      <c r="FVI24" s="106"/>
      <c r="FVJ24" s="106"/>
      <c r="FVK24" s="106"/>
      <c r="FVL24" s="106"/>
      <c r="FVM24" s="106"/>
      <c r="FVN24" s="106"/>
      <c r="FVO24" s="106"/>
      <c r="FVP24" s="106"/>
      <c r="FVQ24" s="106"/>
      <c r="FVR24" s="106"/>
      <c r="FVS24" s="106"/>
      <c r="FVT24" s="106"/>
      <c r="FVU24" s="106"/>
      <c r="FVV24" s="106"/>
      <c r="FVW24" s="106"/>
      <c r="FVX24" s="106"/>
      <c r="FVY24" s="106"/>
      <c r="FVZ24" s="106"/>
      <c r="FWA24" s="106"/>
      <c r="FWB24" s="106"/>
      <c r="FWC24" s="106"/>
      <c r="FWD24" s="106"/>
      <c r="FWE24" s="106"/>
      <c r="FWF24" s="106"/>
      <c r="FWG24" s="106"/>
      <c r="FWH24" s="106"/>
      <c r="FWI24" s="106"/>
      <c r="FWJ24" s="106"/>
      <c r="FWK24" s="106"/>
      <c r="FWL24" s="106"/>
      <c r="FWM24" s="106"/>
      <c r="FWN24" s="106"/>
      <c r="FWO24" s="106"/>
      <c r="FWP24" s="106"/>
      <c r="FWQ24" s="106"/>
      <c r="FWR24" s="106"/>
      <c r="FWS24" s="106"/>
      <c r="FWT24" s="106"/>
      <c r="FWU24" s="106"/>
      <c r="FWV24" s="106"/>
      <c r="FWW24" s="106"/>
      <c r="FWX24" s="106"/>
      <c r="FWY24" s="106"/>
      <c r="FWZ24" s="106"/>
      <c r="FXA24" s="106"/>
      <c r="FXB24" s="106"/>
      <c r="FXC24" s="106"/>
      <c r="FXD24" s="106"/>
      <c r="FXE24" s="106"/>
      <c r="FXF24" s="106"/>
      <c r="FXG24" s="106"/>
      <c r="FXH24" s="106"/>
      <c r="FXI24" s="106"/>
      <c r="FXJ24" s="106"/>
      <c r="FXK24" s="106"/>
      <c r="FXL24" s="106"/>
      <c r="FXM24" s="106"/>
      <c r="FXN24" s="106"/>
      <c r="FXO24" s="106"/>
      <c r="FXP24" s="106"/>
      <c r="FXQ24" s="106"/>
      <c r="FXR24" s="106"/>
      <c r="FXS24" s="106"/>
      <c r="FXT24" s="106"/>
      <c r="FXU24" s="106"/>
      <c r="FXV24" s="106"/>
      <c r="FXW24" s="106"/>
      <c r="FXX24" s="106"/>
      <c r="FXY24" s="106"/>
      <c r="FXZ24" s="106"/>
      <c r="FYA24" s="106"/>
      <c r="FYB24" s="106"/>
      <c r="FYC24" s="106"/>
      <c r="FYD24" s="106"/>
      <c r="FYE24" s="106"/>
      <c r="FYF24" s="106"/>
      <c r="FYG24" s="106"/>
      <c r="FYH24" s="106"/>
      <c r="FYI24" s="106"/>
      <c r="FYJ24" s="106"/>
      <c r="FYK24" s="106"/>
      <c r="FYL24" s="106"/>
      <c r="FYM24" s="106"/>
      <c r="FYN24" s="106"/>
      <c r="FYO24" s="106"/>
      <c r="FYP24" s="106"/>
      <c r="FYQ24" s="106"/>
      <c r="FYR24" s="106"/>
      <c r="FYS24" s="106"/>
      <c r="FYT24" s="106"/>
      <c r="FYU24" s="106"/>
      <c r="FYV24" s="106"/>
      <c r="FYW24" s="106"/>
      <c r="FYX24" s="106"/>
      <c r="FYY24" s="106"/>
      <c r="FYZ24" s="106"/>
      <c r="FZA24" s="106"/>
      <c r="FZB24" s="106"/>
      <c r="FZC24" s="106"/>
      <c r="FZD24" s="106"/>
      <c r="FZE24" s="106"/>
      <c r="FZF24" s="106"/>
      <c r="FZG24" s="106"/>
      <c r="FZH24" s="106"/>
      <c r="FZI24" s="106"/>
      <c r="FZJ24" s="106"/>
      <c r="FZK24" s="106"/>
      <c r="FZL24" s="106"/>
      <c r="FZM24" s="106"/>
      <c r="FZN24" s="106"/>
      <c r="FZO24" s="106"/>
      <c r="FZP24" s="106"/>
      <c r="FZQ24" s="106"/>
      <c r="FZR24" s="106"/>
      <c r="FZS24" s="106"/>
      <c r="FZT24" s="106"/>
      <c r="FZU24" s="106"/>
      <c r="FZV24" s="106"/>
      <c r="FZW24" s="106"/>
      <c r="FZX24" s="106"/>
      <c r="FZY24" s="106"/>
      <c r="FZZ24" s="106"/>
      <c r="GAA24" s="106"/>
      <c r="GAB24" s="106"/>
      <c r="GAC24" s="106"/>
      <c r="GAD24" s="106"/>
      <c r="GAE24" s="106"/>
      <c r="GAF24" s="106"/>
      <c r="GAG24" s="106"/>
      <c r="GAH24" s="106"/>
      <c r="GAI24" s="106"/>
      <c r="GAJ24" s="106"/>
      <c r="GAK24" s="106"/>
      <c r="GAL24" s="106"/>
      <c r="GAM24" s="106"/>
      <c r="GAN24" s="106"/>
      <c r="GAO24" s="106"/>
      <c r="GAP24" s="106"/>
      <c r="GAQ24" s="106"/>
      <c r="GAR24" s="106"/>
      <c r="GAS24" s="106"/>
      <c r="GAT24" s="106"/>
      <c r="GAU24" s="106"/>
      <c r="GAV24" s="106"/>
      <c r="GAW24" s="106"/>
      <c r="GAX24" s="106"/>
      <c r="GAY24" s="106"/>
      <c r="GAZ24" s="106"/>
      <c r="GBA24" s="106"/>
      <c r="GBB24" s="106"/>
      <c r="GBC24" s="106"/>
      <c r="GBD24" s="106"/>
      <c r="GBE24" s="106"/>
      <c r="GBF24" s="106"/>
      <c r="GBG24" s="106"/>
      <c r="GBH24" s="106"/>
      <c r="GBI24" s="106"/>
      <c r="GBJ24" s="106"/>
      <c r="GBK24" s="106"/>
      <c r="GBL24" s="106"/>
      <c r="GBM24" s="106"/>
      <c r="GBN24" s="106"/>
      <c r="GBO24" s="106"/>
      <c r="GBP24" s="106"/>
      <c r="GBQ24" s="106"/>
      <c r="GBR24" s="106"/>
      <c r="GBS24" s="106"/>
      <c r="GBT24" s="106"/>
      <c r="GBU24" s="106"/>
      <c r="GBV24" s="106"/>
      <c r="GBW24" s="106"/>
      <c r="GBX24" s="106"/>
      <c r="GBY24" s="106"/>
      <c r="GBZ24" s="106"/>
      <c r="GCA24" s="106"/>
      <c r="GCB24" s="106"/>
      <c r="GCC24" s="106"/>
      <c r="GCD24" s="106"/>
      <c r="GCE24" s="106"/>
      <c r="GCF24" s="106"/>
      <c r="GCG24" s="106"/>
      <c r="GCH24" s="106"/>
      <c r="GCI24" s="106"/>
      <c r="GCJ24" s="106"/>
      <c r="GCK24" s="106"/>
      <c r="GCL24" s="106"/>
      <c r="GCM24" s="106"/>
      <c r="GCN24" s="106"/>
      <c r="GCO24" s="106"/>
      <c r="GCP24" s="106"/>
      <c r="GCQ24" s="106"/>
      <c r="GCR24" s="106"/>
      <c r="GCS24" s="106"/>
      <c r="GCT24" s="106"/>
      <c r="GCU24" s="106"/>
      <c r="GCV24" s="106"/>
      <c r="GCW24" s="106"/>
      <c r="GCX24" s="106"/>
      <c r="GCY24" s="106"/>
      <c r="GCZ24" s="106"/>
      <c r="GDA24" s="106"/>
      <c r="GDB24" s="106"/>
      <c r="GDC24" s="106"/>
      <c r="GDD24" s="106"/>
      <c r="GDE24" s="106"/>
      <c r="GDF24" s="106"/>
      <c r="GDG24" s="106"/>
      <c r="GDH24" s="106"/>
      <c r="GDI24" s="106"/>
      <c r="GDJ24" s="106"/>
      <c r="GDK24" s="106"/>
      <c r="GDL24" s="106"/>
      <c r="GDM24" s="106"/>
      <c r="GDN24" s="106"/>
      <c r="GDO24" s="106"/>
      <c r="GDP24" s="106"/>
      <c r="GDQ24" s="106"/>
      <c r="GDR24" s="106"/>
      <c r="GDS24" s="106"/>
      <c r="GDT24" s="106"/>
      <c r="GDU24" s="106"/>
      <c r="GDV24" s="106"/>
      <c r="GDW24" s="106"/>
      <c r="GDX24" s="106"/>
      <c r="GDY24" s="106"/>
      <c r="GDZ24" s="106"/>
      <c r="GEA24" s="106"/>
      <c r="GEB24" s="106"/>
      <c r="GEC24" s="106"/>
      <c r="GED24" s="106"/>
      <c r="GEE24" s="106"/>
      <c r="GEF24" s="106"/>
      <c r="GEG24" s="106"/>
      <c r="GEH24" s="106"/>
      <c r="GEI24" s="106"/>
      <c r="GEJ24" s="106"/>
      <c r="GEK24" s="106"/>
      <c r="GEL24" s="106"/>
      <c r="GEM24" s="106"/>
      <c r="GEN24" s="106"/>
      <c r="GEO24" s="106"/>
      <c r="GEP24" s="106"/>
      <c r="GEQ24" s="106"/>
      <c r="GER24" s="106"/>
      <c r="GES24" s="106"/>
      <c r="GET24" s="106"/>
      <c r="GEU24" s="106"/>
      <c r="GEV24" s="106"/>
      <c r="GEW24" s="106"/>
      <c r="GEX24" s="106"/>
      <c r="GEY24" s="106"/>
      <c r="GEZ24" s="106"/>
      <c r="GFA24" s="106"/>
      <c r="GFB24" s="106"/>
      <c r="GFC24" s="106"/>
      <c r="GFD24" s="106"/>
      <c r="GFE24" s="106"/>
      <c r="GFF24" s="106"/>
      <c r="GFG24" s="106"/>
      <c r="GFH24" s="106"/>
      <c r="GFI24" s="106"/>
      <c r="GFJ24" s="106"/>
      <c r="GFK24" s="106"/>
      <c r="GFL24" s="106"/>
      <c r="GFM24" s="106"/>
      <c r="GFN24" s="106"/>
      <c r="GFO24" s="106"/>
      <c r="GFP24" s="106"/>
      <c r="GFQ24" s="106"/>
      <c r="GFR24" s="106"/>
      <c r="GFS24" s="106"/>
      <c r="GFT24" s="106"/>
      <c r="GFU24" s="106"/>
      <c r="GFV24" s="106"/>
      <c r="GFW24" s="106"/>
      <c r="GFX24" s="106"/>
      <c r="GFY24" s="106"/>
      <c r="GFZ24" s="106"/>
      <c r="GGA24" s="106"/>
      <c r="GGB24" s="106"/>
      <c r="GGC24" s="106"/>
      <c r="GGD24" s="106"/>
      <c r="GGE24" s="106"/>
      <c r="GGF24" s="106"/>
      <c r="GGG24" s="106"/>
      <c r="GGH24" s="106"/>
      <c r="GGI24" s="106"/>
      <c r="GGJ24" s="106"/>
      <c r="GGK24" s="106"/>
      <c r="GGL24" s="106"/>
      <c r="GGM24" s="106"/>
      <c r="GGN24" s="106"/>
      <c r="GGO24" s="106"/>
      <c r="GGP24" s="106"/>
      <c r="GGQ24" s="106"/>
      <c r="GGR24" s="106"/>
      <c r="GGS24" s="106"/>
      <c r="GGT24" s="106"/>
      <c r="GGU24" s="106"/>
      <c r="GGV24" s="106"/>
      <c r="GGW24" s="106"/>
      <c r="GGX24" s="106"/>
      <c r="GGY24" s="106"/>
      <c r="GGZ24" s="106"/>
      <c r="GHA24" s="106"/>
      <c r="GHB24" s="106"/>
      <c r="GHC24" s="106"/>
      <c r="GHD24" s="106"/>
      <c r="GHE24" s="106"/>
      <c r="GHF24" s="106"/>
      <c r="GHG24" s="106"/>
      <c r="GHH24" s="106"/>
      <c r="GHI24" s="106"/>
      <c r="GHJ24" s="106"/>
      <c r="GHK24" s="106"/>
      <c r="GHL24" s="106"/>
      <c r="GHM24" s="106"/>
      <c r="GHN24" s="106"/>
      <c r="GHO24" s="106"/>
      <c r="GHP24" s="106"/>
      <c r="GHQ24" s="106"/>
      <c r="GHR24" s="106"/>
      <c r="GHS24" s="106"/>
      <c r="GHT24" s="106"/>
      <c r="GHU24" s="106"/>
      <c r="GHV24" s="106"/>
      <c r="GHW24" s="106"/>
      <c r="GHX24" s="106"/>
      <c r="GHY24" s="106"/>
      <c r="GHZ24" s="106"/>
      <c r="GIA24" s="106"/>
      <c r="GIB24" s="106"/>
      <c r="GIC24" s="106"/>
      <c r="GID24" s="106"/>
      <c r="GIE24" s="106"/>
      <c r="GIF24" s="106"/>
      <c r="GIG24" s="106"/>
      <c r="GIH24" s="106"/>
      <c r="GII24" s="106"/>
      <c r="GIJ24" s="106"/>
      <c r="GIK24" s="106"/>
      <c r="GIL24" s="106"/>
      <c r="GIM24" s="106"/>
      <c r="GIN24" s="106"/>
      <c r="GIO24" s="106"/>
      <c r="GIP24" s="106"/>
      <c r="GIQ24" s="106"/>
      <c r="GIR24" s="106"/>
      <c r="GIS24" s="106"/>
      <c r="GIT24" s="106"/>
      <c r="GIU24" s="106"/>
      <c r="GIV24" s="106"/>
      <c r="GIW24" s="106"/>
      <c r="GIX24" s="106"/>
      <c r="GIY24" s="106"/>
      <c r="GIZ24" s="106"/>
      <c r="GJA24" s="106"/>
      <c r="GJB24" s="106"/>
      <c r="GJC24" s="106"/>
      <c r="GJD24" s="106"/>
      <c r="GJE24" s="106"/>
      <c r="GJF24" s="106"/>
      <c r="GJG24" s="106"/>
      <c r="GJH24" s="106"/>
      <c r="GJI24" s="106"/>
      <c r="GJJ24" s="106"/>
      <c r="GJK24" s="106"/>
      <c r="GJL24" s="106"/>
      <c r="GJM24" s="106"/>
      <c r="GJN24" s="106"/>
      <c r="GJO24" s="106"/>
      <c r="GJP24" s="106"/>
      <c r="GJQ24" s="106"/>
      <c r="GJR24" s="106"/>
      <c r="GJS24" s="106"/>
      <c r="GJT24" s="106"/>
      <c r="GJU24" s="106"/>
      <c r="GJV24" s="106"/>
      <c r="GJW24" s="106"/>
      <c r="GJX24" s="106"/>
      <c r="GJY24" s="106"/>
      <c r="GJZ24" s="106"/>
      <c r="GKA24" s="106"/>
      <c r="GKB24" s="106"/>
      <c r="GKC24" s="106"/>
      <c r="GKD24" s="106"/>
      <c r="GKE24" s="106"/>
      <c r="GKF24" s="106"/>
      <c r="GKG24" s="106"/>
      <c r="GKH24" s="106"/>
      <c r="GKI24" s="106"/>
      <c r="GKJ24" s="106"/>
      <c r="GKK24" s="106"/>
      <c r="GKL24" s="106"/>
      <c r="GKM24" s="106"/>
      <c r="GKN24" s="106"/>
      <c r="GKO24" s="106"/>
      <c r="GKP24" s="106"/>
      <c r="GKQ24" s="106"/>
      <c r="GKR24" s="106"/>
      <c r="GKS24" s="106"/>
      <c r="GKT24" s="106"/>
      <c r="GKU24" s="106"/>
      <c r="GKV24" s="106"/>
      <c r="GKW24" s="106"/>
      <c r="GKX24" s="106"/>
      <c r="GKY24" s="106"/>
      <c r="GKZ24" s="106"/>
      <c r="GLA24" s="106"/>
      <c r="GLB24" s="106"/>
      <c r="GLC24" s="106"/>
      <c r="GLD24" s="106"/>
      <c r="GLE24" s="106"/>
      <c r="GLF24" s="106"/>
      <c r="GLG24" s="106"/>
      <c r="GLH24" s="106"/>
      <c r="GLI24" s="106"/>
      <c r="GLJ24" s="106"/>
      <c r="GLK24" s="106"/>
      <c r="GLL24" s="106"/>
      <c r="GLM24" s="106"/>
      <c r="GLN24" s="106"/>
      <c r="GLO24" s="106"/>
      <c r="GLP24" s="106"/>
      <c r="GLQ24" s="106"/>
      <c r="GLR24" s="106"/>
      <c r="GLS24" s="106"/>
      <c r="GLT24" s="106"/>
      <c r="GLU24" s="106"/>
      <c r="GLV24" s="106"/>
      <c r="GLW24" s="106"/>
      <c r="GLX24" s="106"/>
      <c r="GLY24" s="106"/>
      <c r="GLZ24" s="106"/>
      <c r="GMA24" s="106"/>
      <c r="GMB24" s="106"/>
      <c r="GMC24" s="106"/>
      <c r="GMD24" s="106"/>
      <c r="GME24" s="106"/>
      <c r="GMF24" s="106"/>
      <c r="GMG24" s="106"/>
      <c r="GMH24" s="106"/>
      <c r="GMI24" s="106"/>
      <c r="GMJ24" s="106"/>
      <c r="GMK24" s="106"/>
      <c r="GML24" s="106"/>
      <c r="GMM24" s="106"/>
      <c r="GMN24" s="106"/>
      <c r="GMO24" s="106"/>
      <c r="GMP24" s="106"/>
      <c r="GMQ24" s="106"/>
      <c r="GMR24" s="106"/>
      <c r="GMS24" s="106"/>
      <c r="GMT24" s="106"/>
      <c r="GMU24" s="106"/>
      <c r="GMV24" s="106"/>
      <c r="GMW24" s="106"/>
      <c r="GMX24" s="106"/>
      <c r="GMY24" s="106"/>
      <c r="GMZ24" s="106"/>
      <c r="GNA24" s="106"/>
      <c r="GNB24" s="106"/>
      <c r="GNC24" s="106"/>
      <c r="GND24" s="106"/>
      <c r="GNE24" s="106"/>
      <c r="GNF24" s="106"/>
      <c r="GNG24" s="106"/>
      <c r="GNH24" s="106"/>
      <c r="GNI24" s="106"/>
      <c r="GNJ24" s="106"/>
      <c r="GNK24" s="106"/>
      <c r="GNL24" s="106"/>
      <c r="GNM24" s="106"/>
      <c r="GNN24" s="106"/>
      <c r="GNO24" s="106"/>
      <c r="GNP24" s="106"/>
      <c r="GNQ24" s="106"/>
      <c r="GNR24" s="106"/>
      <c r="GNS24" s="106"/>
      <c r="GNT24" s="106"/>
      <c r="GNU24" s="106"/>
      <c r="GNV24" s="106"/>
      <c r="GNW24" s="106"/>
      <c r="GNX24" s="106"/>
      <c r="GNY24" s="106"/>
      <c r="GNZ24" s="106"/>
      <c r="GOA24" s="106"/>
      <c r="GOB24" s="106"/>
      <c r="GOC24" s="106"/>
      <c r="GOD24" s="106"/>
      <c r="GOE24" s="106"/>
      <c r="GOF24" s="106"/>
      <c r="GOG24" s="106"/>
      <c r="GOH24" s="106"/>
      <c r="GOI24" s="106"/>
      <c r="GOJ24" s="106"/>
      <c r="GOK24" s="106"/>
      <c r="GOL24" s="106"/>
      <c r="GOM24" s="106"/>
      <c r="GON24" s="106"/>
      <c r="GOO24" s="106"/>
      <c r="GOP24" s="106"/>
      <c r="GOQ24" s="106"/>
      <c r="GOR24" s="106"/>
      <c r="GOS24" s="106"/>
      <c r="GOT24" s="106"/>
      <c r="GOU24" s="106"/>
      <c r="GOV24" s="106"/>
      <c r="GOW24" s="106"/>
      <c r="GOX24" s="106"/>
      <c r="GOY24" s="106"/>
      <c r="GOZ24" s="106"/>
      <c r="GPA24" s="106"/>
      <c r="GPB24" s="106"/>
      <c r="GPC24" s="106"/>
      <c r="GPD24" s="106"/>
      <c r="GPE24" s="106"/>
      <c r="GPF24" s="106"/>
      <c r="GPG24" s="106"/>
      <c r="GPH24" s="106"/>
      <c r="GPI24" s="106"/>
      <c r="GPJ24" s="106"/>
      <c r="GPK24" s="106"/>
      <c r="GPL24" s="106"/>
      <c r="GPM24" s="106"/>
      <c r="GPN24" s="106"/>
      <c r="GPO24" s="106"/>
      <c r="GPP24" s="106"/>
      <c r="GPQ24" s="106"/>
      <c r="GPR24" s="106"/>
      <c r="GPS24" s="106"/>
      <c r="GPT24" s="106"/>
      <c r="GPU24" s="106"/>
      <c r="GPV24" s="106"/>
      <c r="GPW24" s="106"/>
      <c r="GPX24" s="106"/>
      <c r="GPY24" s="106"/>
      <c r="GPZ24" s="106"/>
      <c r="GQA24" s="106"/>
      <c r="GQB24" s="106"/>
      <c r="GQC24" s="106"/>
      <c r="GQD24" s="106"/>
      <c r="GQE24" s="106"/>
      <c r="GQF24" s="106"/>
      <c r="GQG24" s="106"/>
      <c r="GQH24" s="106"/>
      <c r="GQI24" s="106"/>
      <c r="GQJ24" s="106"/>
      <c r="GQK24" s="106"/>
      <c r="GQL24" s="106"/>
      <c r="GQM24" s="106"/>
      <c r="GQN24" s="106"/>
      <c r="GQO24" s="106"/>
      <c r="GQP24" s="106"/>
      <c r="GQQ24" s="106"/>
      <c r="GQR24" s="106"/>
      <c r="GQS24" s="106"/>
      <c r="GQT24" s="106"/>
      <c r="GQU24" s="106"/>
      <c r="GQV24" s="106"/>
      <c r="GQW24" s="106"/>
      <c r="GQX24" s="106"/>
      <c r="GQY24" s="106"/>
      <c r="GQZ24" s="106"/>
      <c r="GRA24" s="106"/>
      <c r="GRB24" s="106"/>
      <c r="GRC24" s="106"/>
      <c r="GRD24" s="106"/>
      <c r="GRE24" s="106"/>
      <c r="GRF24" s="106"/>
      <c r="GRG24" s="106"/>
      <c r="GRH24" s="106"/>
      <c r="GRI24" s="106"/>
      <c r="GRJ24" s="106"/>
      <c r="GRK24" s="106"/>
      <c r="GRL24" s="106"/>
      <c r="GRM24" s="106"/>
      <c r="GRN24" s="106"/>
      <c r="GRO24" s="106"/>
      <c r="GRP24" s="106"/>
      <c r="GRQ24" s="106"/>
      <c r="GRR24" s="106"/>
      <c r="GRS24" s="106"/>
      <c r="GRT24" s="106"/>
      <c r="GRU24" s="106"/>
      <c r="GRV24" s="106"/>
      <c r="GRW24" s="106"/>
      <c r="GRX24" s="106"/>
      <c r="GRY24" s="106"/>
      <c r="GRZ24" s="106"/>
      <c r="GSA24" s="106"/>
      <c r="GSB24" s="106"/>
      <c r="GSC24" s="106"/>
      <c r="GSD24" s="106"/>
      <c r="GSE24" s="106"/>
      <c r="GSF24" s="106"/>
      <c r="GSG24" s="106"/>
      <c r="GSH24" s="106"/>
      <c r="GSI24" s="106"/>
      <c r="GSJ24" s="106"/>
      <c r="GSK24" s="106"/>
      <c r="GSL24" s="106"/>
      <c r="GSM24" s="106"/>
      <c r="GSN24" s="106"/>
      <c r="GSO24" s="106"/>
      <c r="GSP24" s="106"/>
      <c r="GSQ24" s="106"/>
      <c r="GSR24" s="106"/>
      <c r="GSS24" s="106"/>
      <c r="GST24" s="106"/>
      <c r="GSU24" s="106"/>
      <c r="GSV24" s="106"/>
      <c r="GSW24" s="106"/>
      <c r="GSX24" s="106"/>
      <c r="GSY24" s="106"/>
      <c r="GSZ24" s="106"/>
      <c r="GTA24" s="106"/>
      <c r="GTB24" s="106"/>
      <c r="GTC24" s="106"/>
      <c r="GTD24" s="106"/>
      <c r="GTE24" s="106"/>
      <c r="GTF24" s="106"/>
      <c r="GTG24" s="106"/>
      <c r="GTH24" s="106"/>
      <c r="GTI24" s="106"/>
      <c r="GTJ24" s="106"/>
      <c r="GTK24" s="106"/>
      <c r="GTL24" s="106"/>
      <c r="GTM24" s="106"/>
      <c r="GTN24" s="106"/>
      <c r="GTO24" s="106"/>
      <c r="GTP24" s="106"/>
      <c r="GTQ24" s="106"/>
      <c r="GTR24" s="106"/>
      <c r="GTS24" s="106"/>
      <c r="GTT24" s="106"/>
      <c r="GTU24" s="106"/>
      <c r="GTV24" s="106"/>
      <c r="GTW24" s="106"/>
      <c r="GTX24" s="106"/>
      <c r="GTY24" s="106"/>
      <c r="GTZ24" s="106"/>
      <c r="GUA24" s="106"/>
      <c r="GUB24" s="106"/>
      <c r="GUC24" s="106"/>
      <c r="GUD24" s="106"/>
      <c r="GUE24" s="106"/>
      <c r="GUF24" s="106"/>
      <c r="GUG24" s="106"/>
      <c r="GUH24" s="106"/>
      <c r="GUI24" s="106"/>
      <c r="GUJ24" s="106"/>
      <c r="GUK24" s="106"/>
      <c r="GUL24" s="106"/>
      <c r="GUM24" s="106"/>
      <c r="GUN24" s="106"/>
      <c r="GUO24" s="106"/>
      <c r="GUP24" s="106"/>
      <c r="GUQ24" s="106"/>
      <c r="GUR24" s="106"/>
      <c r="GUS24" s="106"/>
      <c r="GUT24" s="106"/>
      <c r="GUU24" s="106"/>
      <c r="GUV24" s="106"/>
      <c r="GUW24" s="106"/>
      <c r="GUX24" s="106"/>
      <c r="GUY24" s="106"/>
      <c r="GUZ24" s="106"/>
      <c r="GVA24" s="106"/>
      <c r="GVB24" s="106"/>
      <c r="GVC24" s="106"/>
      <c r="GVD24" s="106"/>
      <c r="GVE24" s="106"/>
      <c r="GVF24" s="106"/>
      <c r="GVG24" s="106"/>
      <c r="GVH24" s="106"/>
      <c r="GVI24" s="106"/>
      <c r="GVJ24" s="106"/>
      <c r="GVK24" s="106"/>
      <c r="GVL24" s="106"/>
      <c r="GVM24" s="106"/>
      <c r="GVN24" s="106"/>
      <c r="GVO24" s="106"/>
      <c r="GVP24" s="106"/>
      <c r="GVQ24" s="106"/>
      <c r="GVR24" s="106"/>
      <c r="GVS24" s="106"/>
      <c r="GVT24" s="106"/>
      <c r="GVU24" s="106"/>
      <c r="GVV24" s="106"/>
      <c r="GVW24" s="106"/>
      <c r="GVX24" s="106"/>
      <c r="GVY24" s="106"/>
      <c r="GVZ24" s="106"/>
      <c r="GWA24" s="106"/>
      <c r="GWB24" s="106"/>
      <c r="GWC24" s="106"/>
      <c r="GWD24" s="106"/>
      <c r="GWE24" s="106"/>
      <c r="GWF24" s="106"/>
      <c r="GWG24" s="106"/>
      <c r="GWH24" s="106"/>
      <c r="GWI24" s="106"/>
      <c r="GWJ24" s="106"/>
      <c r="GWK24" s="106"/>
      <c r="GWL24" s="106"/>
      <c r="GWM24" s="106"/>
      <c r="GWN24" s="106"/>
      <c r="GWO24" s="106"/>
      <c r="GWP24" s="106"/>
      <c r="GWQ24" s="106"/>
      <c r="GWR24" s="106"/>
      <c r="GWS24" s="106"/>
      <c r="GWT24" s="106"/>
      <c r="GWU24" s="106"/>
      <c r="GWV24" s="106"/>
      <c r="GWW24" s="106"/>
      <c r="GWX24" s="106"/>
      <c r="GWY24" s="106"/>
      <c r="GWZ24" s="106"/>
      <c r="GXA24" s="106"/>
      <c r="GXB24" s="106"/>
      <c r="GXC24" s="106"/>
      <c r="GXD24" s="106"/>
      <c r="GXE24" s="106"/>
      <c r="GXF24" s="106"/>
      <c r="GXG24" s="106"/>
      <c r="GXH24" s="106"/>
      <c r="GXI24" s="106"/>
      <c r="GXJ24" s="106"/>
      <c r="GXK24" s="106"/>
      <c r="GXL24" s="106"/>
      <c r="GXM24" s="106"/>
      <c r="GXN24" s="106"/>
      <c r="GXO24" s="106"/>
      <c r="GXP24" s="106"/>
      <c r="GXQ24" s="106"/>
      <c r="GXR24" s="106"/>
      <c r="GXS24" s="106"/>
      <c r="GXT24" s="106"/>
      <c r="GXU24" s="106"/>
      <c r="GXV24" s="106"/>
      <c r="GXW24" s="106"/>
      <c r="GXX24" s="106"/>
      <c r="GXY24" s="106"/>
      <c r="GXZ24" s="106"/>
      <c r="GYA24" s="106"/>
      <c r="GYB24" s="106"/>
      <c r="GYC24" s="106"/>
      <c r="GYD24" s="106"/>
      <c r="GYE24" s="106"/>
      <c r="GYF24" s="106"/>
      <c r="GYG24" s="106"/>
      <c r="GYH24" s="106"/>
      <c r="GYI24" s="106"/>
      <c r="GYJ24" s="106"/>
      <c r="GYK24" s="106"/>
      <c r="GYL24" s="106"/>
      <c r="GYM24" s="106"/>
      <c r="GYN24" s="106"/>
      <c r="GYO24" s="106"/>
      <c r="GYP24" s="106"/>
      <c r="GYQ24" s="106"/>
      <c r="GYR24" s="106"/>
      <c r="GYS24" s="106"/>
      <c r="GYT24" s="106"/>
      <c r="GYU24" s="106"/>
      <c r="GYV24" s="106"/>
      <c r="GYW24" s="106"/>
      <c r="GYX24" s="106"/>
      <c r="GYY24" s="106"/>
      <c r="GYZ24" s="106"/>
      <c r="GZA24" s="106"/>
      <c r="GZB24" s="106"/>
      <c r="GZC24" s="106"/>
      <c r="GZD24" s="106"/>
      <c r="GZE24" s="106"/>
      <c r="GZF24" s="106"/>
      <c r="GZG24" s="106"/>
      <c r="GZH24" s="106"/>
      <c r="GZI24" s="106"/>
      <c r="GZJ24" s="106"/>
      <c r="GZK24" s="106"/>
      <c r="GZL24" s="106"/>
      <c r="GZM24" s="106"/>
      <c r="GZN24" s="106"/>
      <c r="GZO24" s="106"/>
      <c r="GZP24" s="106"/>
      <c r="GZQ24" s="106"/>
      <c r="GZR24" s="106"/>
      <c r="GZS24" s="106"/>
      <c r="GZT24" s="106"/>
      <c r="GZU24" s="106"/>
      <c r="GZV24" s="106"/>
      <c r="GZW24" s="106"/>
      <c r="GZX24" s="106"/>
      <c r="GZY24" s="106"/>
      <c r="GZZ24" s="106"/>
      <c r="HAA24" s="106"/>
      <c r="HAB24" s="106"/>
      <c r="HAC24" s="106"/>
      <c r="HAD24" s="106"/>
      <c r="HAE24" s="106"/>
      <c r="HAF24" s="106"/>
      <c r="HAG24" s="106"/>
      <c r="HAH24" s="106"/>
      <c r="HAI24" s="106"/>
      <c r="HAJ24" s="106"/>
      <c r="HAK24" s="106"/>
      <c r="HAL24" s="106"/>
      <c r="HAM24" s="106"/>
      <c r="HAN24" s="106"/>
      <c r="HAO24" s="106"/>
      <c r="HAP24" s="106"/>
      <c r="HAQ24" s="106"/>
      <c r="HAR24" s="106"/>
      <c r="HAS24" s="106"/>
      <c r="HAT24" s="106"/>
      <c r="HAU24" s="106"/>
      <c r="HAV24" s="106"/>
      <c r="HAW24" s="106"/>
      <c r="HAX24" s="106"/>
      <c r="HAY24" s="106"/>
      <c r="HAZ24" s="106"/>
      <c r="HBA24" s="106"/>
      <c r="HBB24" s="106"/>
      <c r="HBC24" s="106"/>
      <c r="HBD24" s="106"/>
      <c r="HBE24" s="106"/>
      <c r="HBF24" s="106"/>
      <c r="HBG24" s="106"/>
      <c r="HBH24" s="106"/>
      <c r="HBI24" s="106"/>
      <c r="HBJ24" s="106"/>
      <c r="HBK24" s="106"/>
      <c r="HBL24" s="106"/>
      <c r="HBM24" s="106"/>
      <c r="HBN24" s="106"/>
      <c r="HBO24" s="106"/>
      <c r="HBP24" s="106"/>
      <c r="HBQ24" s="106"/>
      <c r="HBR24" s="106"/>
      <c r="HBS24" s="106"/>
      <c r="HBT24" s="106"/>
      <c r="HBU24" s="106"/>
      <c r="HBV24" s="106"/>
      <c r="HBW24" s="106"/>
      <c r="HBX24" s="106"/>
      <c r="HBY24" s="106"/>
      <c r="HBZ24" s="106"/>
      <c r="HCA24" s="106"/>
      <c r="HCB24" s="106"/>
      <c r="HCC24" s="106"/>
      <c r="HCD24" s="106"/>
      <c r="HCE24" s="106"/>
      <c r="HCF24" s="106"/>
      <c r="HCG24" s="106"/>
      <c r="HCH24" s="106"/>
      <c r="HCI24" s="106"/>
      <c r="HCJ24" s="106"/>
      <c r="HCK24" s="106"/>
      <c r="HCL24" s="106"/>
      <c r="HCM24" s="106"/>
      <c r="HCN24" s="106"/>
      <c r="HCO24" s="106"/>
      <c r="HCP24" s="106"/>
      <c r="HCQ24" s="106"/>
      <c r="HCR24" s="106"/>
      <c r="HCS24" s="106"/>
      <c r="HCT24" s="106"/>
      <c r="HCU24" s="106"/>
      <c r="HCV24" s="106"/>
      <c r="HCW24" s="106"/>
      <c r="HCX24" s="106"/>
      <c r="HCY24" s="106"/>
      <c r="HCZ24" s="106"/>
      <c r="HDA24" s="106"/>
      <c r="HDB24" s="106"/>
      <c r="HDC24" s="106"/>
      <c r="HDD24" s="106"/>
      <c r="HDE24" s="106"/>
      <c r="HDF24" s="106"/>
      <c r="HDG24" s="106"/>
      <c r="HDH24" s="106"/>
      <c r="HDI24" s="106"/>
      <c r="HDJ24" s="106"/>
      <c r="HDK24" s="106"/>
      <c r="HDL24" s="106"/>
      <c r="HDM24" s="106"/>
      <c r="HDN24" s="106"/>
      <c r="HDO24" s="106"/>
      <c r="HDP24" s="106"/>
      <c r="HDQ24" s="106"/>
      <c r="HDR24" s="106"/>
      <c r="HDS24" s="106"/>
      <c r="HDT24" s="106"/>
      <c r="HDU24" s="106"/>
      <c r="HDV24" s="106"/>
      <c r="HDW24" s="106"/>
      <c r="HDX24" s="106"/>
      <c r="HDY24" s="106"/>
      <c r="HDZ24" s="106"/>
      <c r="HEA24" s="106"/>
      <c r="HEB24" s="106"/>
      <c r="HEC24" s="106"/>
      <c r="HED24" s="106"/>
      <c r="HEE24" s="106"/>
      <c r="HEF24" s="106"/>
      <c r="HEG24" s="106"/>
      <c r="HEH24" s="106"/>
      <c r="HEI24" s="106"/>
      <c r="HEJ24" s="106"/>
      <c r="HEK24" s="106"/>
      <c r="HEL24" s="106"/>
      <c r="HEM24" s="106"/>
      <c r="HEN24" s="106"/>
      <c r="HEO24" s="106"/>
      <c r="HEP24" s="106"/>
      <c r="HEQ24" s="106"/>
      <c r="HER24" s="106"/>
      <c r="HES24" s="106"/>
      <c r="HET24" s="106"/>
      <c r="HEU24" s="106"/>
      <c r="HEV24" s="106"/>
      <c r="HEW24" s="106"/>
      <c r="HEX24" s="106"/>
      <c r="HEY24" s="106"/>
      <c r="HEZ24" s="106"/>
      <c r="HFA24" s="106"/>
      <c r="HFB24" s="106"/>
      <c r="HFC24" s="106"/>
      <c r="HFD24" s="106"/>
      <c r="HFE24" s="106"/>
      <c r="HFF24" s="106"/>
      <c r="HFG24" s="106"/>
      <c r="HFH24" s="106"/>
      <c r="HFI24" s="106"/>
      <c r="HFJ24" s="106"/>
      <c r="HFK24" s="106"/>
      <c r="HFL24" s="106"/>
      <c r="HFM24" s="106"/>
      <c r="HFN24" s="106"/>
      <c r="HFO24" s="106"/>
      <c r="HFP24" s="106"/>
      <c r="HFQ24" s="106"/>
      <c r="HFR24" s="106"/>
      <c r="HFS24" s="106"/>
      <c r="HFT24" s="106"/>
      <c r="HFU24" s="106"/>
      <c r="HFV24" s="106"/>
      <c r="HFW24" s="106"/>
      <c r="HFX24" s="106"/>
      <c r="HFY24" s="106"/>
      <c r="HFZ24" s="106"/>
      <c r="HGA24" s="106"/>
      <c r="HGB24" s="106"/>
      <c r="HGC24" s="106"/>
      <c r="HGD24" s="106"/>
      <c r="HGE24" s="106"/>
      <c r="HGF24" s="106"/>
      <c r="HGG24" s="106"/>
      <c r="HGH24" s="106"/>
      <c r="HGI24" s="106"/>
      <c r="HGJ24" s="106"/>
      <c r="HGK24" s="106"/>
      <c r="HGL24" s="106"/>
      <c r="HGM24" s="106"/>
      <c r="HGN24" s="106"/>
      <c r="HGO24" s="106"/>
      <c r="HGP24" s="106"/>
      <c r="HGQ24" s="106"/>
      <c r="HGR24" s="106"/>
      <c r="HGS24" s="106"/>
      <c r="HGT24" s="106"/>
      <c r="HGU24" s="106"/>
      <c r="HGV24" s="106"/>
      <c r="HGW24" s="106"/>
      <c r="HGX24" s="106"/>
      <c r="HGY24" s="106"/>
      <c r="HGZ24" s="106"/>
      <c r="HHA24" s="106"/>
      <c r="HHB24" s="106"/>
      <c r="HHC24" s="106"/>
      <c r="HHD24" s="106"/>
      <c r="HHE24" s="106"/>
      <c r="HHF24" s="106"/>
      <c r="HHG24" s="106"/>
      <c r="HHH24" s="106"/>
      <c r="HHI24" s="106"/>
      <c r="HHJ24" s="106"/>
      <c r="HHK24" s="106"/>
      <c r="HHL24" s="106"/>
      <c r="HHM24" s="106"/>
      <c r="HHN24" s="106"/>
      <c r="HHO24" s="106"/>
      <c r="HHP24" s="106"/>
      <c r="HHQ24" s="106"/>
      <c r="HHR24" s="106"/>
      <c r="HHS24" s="106"/>
      <c r="HHT24" s="106"/>
      <c r="HHU24" s="106"/>
      <c r="HHV24" s="106"/>
      <c r="HHW24" s="106"/>
      <c r="HHX24" s="106"/>
      <c r="HHY24" s="106"/>
      <c r="HHZ24" s="106"/>
      <c r="HIA24" s="106"/>
      <c r="HIB24" s="106"/>
      <c r="HIC24" s="106"/>
      <c r="HID24" s="106"/>
      <c r="HIE24" s="106"/>
      <c r="HIF24" s="106"/>
      <c r="HIG24" s="106"/>
      <c r="HIH24" s="106"/>
      <c r="HII24" s="106"/>
      <c r="HIJ24" s="106"/>
      <c r="HIK24" s="106"/>
      <c r="HIL24" s="106"/>
      <c r="HIM24" s="106"/>
      <c r="HIN24" s="106"/>
      <c r="HIO24" s="106"/>
      <c r="HIP24" s="106"/>
      <c r="HIQ24" s="106"/>
      <c r="HIR24" s="106"/>
      <c r="HIS24" s="106"/>
      <c r="HIT24" s="106"/>
      <c r="HIU24" s="106"/>
      <c r="HIV24" s="106"/>
      <c r="HIW24" s="106"/>
      <c r="HIX24" s="106"/>
      <c r="HIY24" s="106"/>
      <c r="HIZ24" s="106"/>
      <c r="HJA24" s="106"/>
      <c r="HJB24" s="106"/>
      <c r="HJC24" s="106"/>
      <c r="HJD24" s="106"/>
      <c r="HJE24" s="106"/>
      <c r="HJF24" s="106"/>
      <c r="HJG24" s="106"/>
      <c r="HJH24" s="106"/>
      <c r="HJI24" s="106"/>
      <c r="HJJ24" s="106"/>
      <c r="HJK24" s="106"/>
      <c r="HJL24" s="106"/>
      <c r="HJM24" s="106"/>
      <c r="HJN24" s="106"/>
      <c r="HJO24" s="106"/>
      <c r="HJP24" s="106"/>
      <c r="HJQ24" s="106"/>
      <c r="HJR24" s="106"/>
      <c r="HJS24" s="106"/>
      <c r="HJT24" s="106"/>
      <c r="HJU24" s="106"/>
      <c r="HJV24" s="106"/>
      <c r="HJW24" s="106"/>
      <c r="HJX24" s="106"/>
      <c r="HJY24" s="106"/>
      <c r="HJZ24" s="106"/>
      <c r="HKA24" s="106"/>
      <c r="HKB24" s="106"/>
      <c r="HKC24" s="106"/>
      <c r="HKD24" s="106"/>
      <c r="HKE24" s="106"/>
      <c r="HKF24" s="106"/>
      <c r="HKG24" s="106"/>
      <c r="HKH24" s="106"/>
      <c r="HKI24" s="106"/>
      <c r="HKJ24" s="106"/>
      <c r="HKK24" s="106"/>
      <c r="HKL24" s="106"/>
      <c r="HKM24" s="106"/>
      <c r="HKN24" s="106"/>
      <c r="HKO24" s="106"/>
      <c r="HKP24" s="106"/>
      <c r="HKQ24" s="106"/>
      <c r="HKR24" s="106"/>
      <c r="HKS24" s="106"/>
      <c r="HKT24" s="106"/>
      <c r="HKU24" s="106"/>
      <c r="HKV24" s="106"/>
      <c r="HKW24" s="106"/>
      <c r="HKX24" s="106"/>
      <c r="HKY24" s="106"/>
      <c r="HKZ24" s="106"/>
      <c r="HLA24" s="106"/>
      <c r="HLB24" s="106"/>
      <c r="HLC24" s="106"/>
      <c r="HLD24" s="106"/>
      <c r="HLE24" s="106"/>
      <c r="HLF24" s="106"/>
      <c r="HLG24" s="106"/>
      <c r="HLH24" s="106"/>
      <c r="HLI24" s="106"/>
      <c r="HLJ24" s="106"/>
      <c r="HLK24" s="106"/>
      <c r="HLL24" s="106"/>
      <c r="HLM24" s="106"/>
      <c r="HLN24" s="106"/>
      <c r="HLO24" s="106"/>
      <c r="HLP24" s="106"/>
      <c r="HLQ24" s="106"/>
      <c r="HLR24" s="106"/>
      <c r="HLS24" s="106"/>
      <c r="HLT24" s="106"/>
      <c r="HLU24" s="106"/>
      <c r="HLV24" s="106"/>
      <c r="HLW24" s="106"/>
      <c r="HLX24" s="106"/>
      <c r="HLY24" s="106"/>
      <c r="HLZ24" s="106"/>
      <c r="HMA24" s="106"/>
      <c r="HMB24" s="106"/>
      <c r="HMC24" s="106"/>
      <c r="HMD24" s="106"/>
      <c r="HME24" s="106"/>
      <c r="HMF24" s="106"/>
      <c r="HMG24" s="106"/>
      <c r="HMH24" s="106"/>
      <c r="HMI24" s="106"/>
      <c r="HMJ24" s="106"/>
      <c r="HMK24" s="106"/>
      <c r="HML24" s="106"/>
      <c r="HMM24" s="106"/>
      <c r="HMN24" s="106"/>
      <c r="HMO24" s="106"/>
      <c r="HMP24" s="106"/>
      <c r="HMQ24" s="106"/>
      <c r="HMR24" s="106"/>
      <c r="HMS24" s="106"/>
      <c r="HMT24" s="106"/>
      <c r="HMU24" s="106"/>
      <c r="HMV24" s="106"/>
      <c r="HMW24" s="106"/>
      <c r="HMX24" s="106"/>
      <c r="HMY24" s="106"/>
      <c r="HMZ24" s="106"/>
      <c r="HNA24" s="106"/>
      <c r="HNB24" s="106"/>
      <c r="HNC24" s="106"/>
      <c r="HND24" s="106"/>
      <c r="HNE24" s="106"/>
      <c r="HNF24" s="106"/>
      <c r="HNG24" s="106"/>
      <c r="HNH24" s="106"/>
      <c r="HNI24" s="106"/>
      <c r="HNJ24" s="106"/>
      <c r="HNK24" s="106"/>
      <c r="HNL24" s="106"/>
      <c r="HNM24" s="106"/>
      <c r="HNN24" s="106"/>
      <c r="HNO24" s="106"/>
      <c r="HNP24" s="106"/>
      <c r="HNQ24" s="106"/>
      <c r="HNR24" s="106"/>
      <c r="HNS24" s="106"/>
      <c r="HNT24" s="106"/>
      <c r="HNU24" s="106"/>
      <c r="HNV24" s="106"/>
      <c r="HNW24" s="106"/>
      <c r="HNX24" s="106"/>
      <c r="HNY24" s="106"/>
      <c r="HNZ24" s="106"/>
      <c r="HOA24" s="106"/>
      <c r="HOB24" s="106"/>
      <c r="HOC24" s="106"/>
      <c r="HOD24" s="106"/>
      <c r="HOE24" s="106"/>
      <c r="HOF24" s="106"/>
      <c r="HOG24" s="106"/>
      <c r="HOH24" s="106"/>
      <c r="HOI24" s="106"/>
      <c r="HOJ24" s="106"/>
      <c r="HOK24" s="106"/>
      <c r="HOL24" s="106"/>
      <c r="HOM24" s="106"/>
      <c r="HON24" s="106"/>
      <c r="HOO24" s="106"/>
      <c r="HOP24" s="106"/>
      <c r="HOQ24" s="106"/>
      <c r="HOR24" s="106"/>
      <c r="HOS24" s="106"/>
      <c r="HOT24" s="106"/>
      <c r="HOU24" s="106"/>
      <c r="HOV24" s="106"/>
      <c r="HOW24" s="106"/>
      <c r="HOX24" s="106"/>
      <c r="HOY24" s="106"/>
      <c r="HOZ24" s="106"/>
      <c r="HPA24" s="106"/>
      <c r="HPB24" s="106"/>
      <c r="HPC24" s="106"/>
      <c r="HPD24" s="106"/>
      <c r="HPE24" s="106"/>
      <c r="HPF24" s="106"/>
      <c r="HPG24" s="106"/>
      <c r="HPH24" s="106"/>
      <c r="HPI24" s="106"/>
      <c r="HPJ24" s="106"/>
      <c r="HPK24" s="106"/>
      <c r="HPL24" s="106"/>
      <c r="HPM24" s="106"/>
      <c r="HPN24" s="106"/>
      <c r="HPO24" s="106"/>
      <c r="HPP24" s="106"/>
      <c r="HPQ24" s="106"/>
      <c r="HPR24" s="106"/>
      <c r="HPS24" s="106"/>
      <c r="HPT24" s="106"/>
      <c r="HPU24" s="106"/>
      <c r="HPV24" s="106"/>
      <c r="HPW24" s="106"/>
      <c r="HPX24" s="106"/>
      <c r="HPY24" s="106"/>
      <c r="HPZ24" s="106"/>
      <c r="HQA24" s="106"/>
      <c r="HQB24" s="106"/>
      <c r="HQC24" s="106"/>
      <c r="HQD24" s="106"/>
      <c r="HQE24" s="106"/>
      <c r="HQF24" s="106"/>
      <c r="HQG24" s="106"/>
      <c r="HQH24" s="106"/>
      <c r="HQI24" s="106"/>
      <c r="HQJ24" s="106"/>
      <c r="HQK24" s="106"/>
      <c r="HQL24" s="106"/>
      <c r="HQM24" s="106"/>
      <c r="HQN24" s="106"/>
      <c r="HQO24" s="106"/>
      <c r="HQP24" s="106"/>
      <c r="HQQ24" s="106"/>
      <c r="HQR24" s="106"/>
      <c r="HQS24" s="106"/>
      <c r="HQT24" s="106"/>
      <c r="HQU24" s="106"/>
      <c r="HQV24" s="106"/>
      <c r="HQW24" s="106"/>
      <c r="HQX24" s="106"/>
      <c r="HQY24" s="106"/>
      <c r="HQZ24" s="106"/>
      <c r="HRA24" s="106"/>
      <c r="HRB24" s="106"/>
      <c r="HRC24" s="106"/>
      <c r="HRD24" s="106"/>
      <c r="HRE24" s="106"/>
      <c r="HRF24" s="106"/>
      <c r="HRG24" s="106"/>
      <c r="HRH24" s="106"/>
      <c r="HRI24" s="106"/>
      <c r="HRJ24" s="106"/>
      <c r="HRK24" s="106"/>
      <c r="HRL24" s="106"/>
      <c r="HRM24" s="106"/>
      <c r="HRN24" s="106"/>
      <c r="HRO24" s="106"/>
      <c r="HRP24" s="106"/>
      <c r="HRQ24" s="106"/>
      <c r="HRR24" s="106"/>
      <c r="HRS24" s="106"/>
      <c r="HRT24" s="106"/>
      <c r="HRU24" s="106"/>
      <c r="HRV24" s="106"/>
      <c r="HRW24" s="106"/>
      <c r="HRX24" s="106"/>
      <c r="HRY24" s="106"/>
      <c r="HRZ24" s="106"/>
      <c r="HSA24" s="106"/>
      <c r="HSB24" s="106"/>
      <c r="HSC24" s="106"/>
      <c r="HSD24" s="106"/>
      <c r="HSE24" s="106"/>
      <c r="HSF24" s="106"/>
      <c r="HSG24" s="106"/>
      <c r="HSH24" s="106"/>
      <c r="HSI24" s="106"/>
      <c r="HSJ24" s="106"/>
      <c r="HSK24" s="106"/>
      <c r="HSL24" s="106"/>
      <c r="HSM24" s="106"/>
      <c r="HSN24" s="106"/>
      <c r="HSO24" s="106"/>
      <c r="HSP24" s="106"/>
      <c r="HSQ24" s="106"/>
      <c r="HSR24" s="106"/>
      <c r="HSS24" s="106"/>
      <c r="HST24" s="106"/>
      <c r="HSU24" s="106"/>
      <c r="HSV24" s="106"/>
      <c r="HSW24" s="106"/>
      <c r="HSX24" s="106"/>
      <c r="HSY24" s="106"/>
      <c r="HSZ24" s="106"/>
      <c r="HTA24" s="106"/>
      <c r="HTB24" s="106"/>
      <c r="HTC24" s="106"/>
      <c r="HTD24" s="106"/>
      <c r="HTE24" s="106"/>
      <c r="HTF24" s="106"/>
      <c r="HTG24" s="106"/>
      <c r="HTH24" s="106"/>
      <c r="HTI24" s="106"/>
      <c r="HTJ24" s="106"/>
      <c r="HTK24" s="106"/>
      <c r="HTL24" s="106"/>
      <c r="HTM24" s="106"/>
      <c r="HTN24" s="106"/>
      <c r="HTO24" s="106"/>
      <c r="HTP24" s="106"/>
      <c r="HTQ24" s="106"/>
      <c r="HTR24" s="106"/>
      <c r="HTS24" s="106"/>
      <c r="HTT24" s="106"/>
      <c r="HTU24" s="106"/>
      <c r="HTV24" s="106"/>
      <c r="HTW24" s="106"/>
      <c r="HTX24" s="106"/>
      <c r="HTY24" s="106"/>
      <c r="HTZ24" s="106"/>
      <c r="HUA24" s="106"/>
      <c r="HUB24" s="106"/>
      <c r="HUC24" s="106"/>
      <c r="HUD24" s="106"/>
      <c r="HUE24" s="106"/>
      <c r="HUF24" s="106"/>
      <c r="HUG24" s="106"/>
      <c r="HUH24" s="106"/>
      <c r="HUI24" s="106"/>
      <c r="HUJ24" s="106"/>
      <c r="HUK24" s="106"/>
      <c r="HUL24" s="106"/>
      <c r="HUM24" s="106"/>
      <c r="HUN24" s="106"/>
      <c r="HUO24" s="106"/>
      <c r="HUP24" s="106"/>
      <c r="HUQ24" s="106"/>
      <c r="HUR24" s="106"/>
      <c r="HUS24" s="106"/>
      <c r="HUT24" s="106"/>
      <c r="HUU24" s="106"/>
      <c r="HUV24" s="106"/>
      <c r="HUW24" s="106"/>
      <c r="HUX24" s="106"/>
      <c r="HUY24" s="106"/>
      <c r="HUZ24" s="106"/>
      <c r="HVA24" s="106"/>
      <c r="HVB24" s="106"/>
      <c r="HVC24" s="106"/>
      <c r="HVD24" s="106"/>
      <c r="HVE24" s="106"/>
      <c r="HVF24" s="106"/>
      <c r="HVG24" s="106"/>
      <c r="HVH24" s="106"/>
      <c r="HVI24" s="106"/>
      <c r="HVJ24" s="106"/>
      <c r="HVK24" s="106"/>
      <c r="HVL24" s="106"/>
      <c r="HVM24" s="106"/>
      <c r="HVN24" s="106"/>
      <c r="HVO24" s="106"/>
      <c r="HVP24" s="106"/>
      <c r="HVQ24" s="106"/>
      <c r="HVR24" s="106"/>
      <c r="HVS24" s="106"/>
      <c r="HVT24" s="106"/>
      <c r="HVU24" s="106"/>
      <c r="HVV24" s="106"/>
      <c r="HVW24" s="106"/>
      <c r="HVX24" s="106"/>
      <c r="HVY24" s="106"/>
      <c r="HVZ24" s="106"/>
      <c r="HWA24" s="106"/>
      <c r="HWB24" s="106"/>
      <c r="HWC24" s="106"/>
      <c r="HWD24" s="106"/>
      <c r="HWE24" s="106"/>
      <c r="HWF24" s="106"/>
      <c r="HWG24" s="106"/>
      <c r="HWH24" s="106"/>
      <c r="HWI24" s="106"/>
      <c r="HWJ24" s="106"/>
      <c r="HWK24" s="106"/>
      <c r="HWL24" s="106"/>
      <c r="HWM24" s="106"/>
      <c r="HWN24" s="106"/>
      <c r="HWO24" s="106"/>
      <c r="HWP24" s="106"/>
      <c r="HWQ24" s="106"/>
      <c r="HWR24" s="106"/>
      <c r="HWS24" s="106"/>
      <c r="HWT24" s="106"/>
      <c r="HWU24" s="106"/>
      <c r="HWV24" s="106"/>
      <c r="HWW24" s="106"/>
      <c r="HWX24" s="106"/>
      <c r="HWY24" s="106"/>
      <c r="HWZ24" s="106"/>
      <c r="HXA24" s="106"/>
      <c r="HXB24" s="106"/>
      <c r="HXC24" s="106"/>
      <c r="HXD24" s="106"/>
      <c r="HXE24" s="106"/>
      <c r="HXF24" s="106"/>
      <c r="HXG24" s="106"/>
      <c r="HXH24" s="106"/>
      <c r="HXI24" s="106"/>
      <c r="HXJ24" s="106"/>
      <c r="HXK24" s="106"/>
      <c r="HXL24" s="106"/>
      <c r="HXM24" s="106"/>
      <c r="HXN24" s="106"/>
      <c r="HXO24" s="106"/>
      <c r="HXP24" s="106"/>
      <c r="HXQ24" s="106"/>
      <c r="HXR24" s="106"/>
      <c r="HXS24" s="106"/>
      <c r="HXT24" s="106"/>
      <c r="HXU24" s="106"/>
      <c r="HXV24" s="106"/>
      <c r="HXW24" s="106"/>
      <c r="HXX24" s="106"/>
      <c r="HXY24" s="106"/>
      <c r="HXZ24" s="106"/>
      <c r="HYA24" s="106"/>
      <c r="HYB24" s="106"/>
      <c r="HYC24" s="106"/>
      <c r="HYD24" s="106"/>
      <c r="HYE24" s="106"/>
      <c r="HYF24" s="106"/>
      <c r="HYG24" s="106"/>
      <c r="HYH24" s="106"/>
      <c r="HYI24" s="106"/>
      <c r="HYJ24" s="106"/>
      <c r="HYK24" s="106"/>
      <c r="HYL24" s="106"/>
      <c r="HYM24" s="106"/>
      <c r="HYN24" s="106"/>
      <c r="HYO24" s="106"/>
      <c r="HYP24" s="106"/>
      <c r="HYQ24" s="106"/>
      <c r="HYR24" s="106"/>
      <c r="HYS24" s="106"/>
      <c r="HYT24" s="106"/>
      <c r="HYU24" s="106"/>
      <c r="HYV24" s="106"/>
      <c r="HYW24" s="106"/>
      <c r="HYX24" s="106"/>
      <c r="HYY24" s="106"/>
      <c r="HYZ24" s="106"/>
      <c r="HZA24" s="106"/>
      <c r="HZB24" s="106"/>
      <c r="HZC24" s="106"/>
      <c r="HZD24" s="106"/>
      <c r="HZE24" s="106"/>
      <c r="HZF24" s="106"/>
      <c r="HZG24" s="106"/>
      <c r="HZH24" s="106"/>
      <c r="HZI24" s="106"/>
      <c r="HZJ24" s="106"/>
      <c r="HZK24" s="106"/>
      <c r="HZL24" s="106"/>
      <c r="HZM24" s="106"/>
      <c r="HZN24" s="106"/>
      <c r="HZO24" s="106"/>
      <c r="HZP24" s="106"/>
      <c r="HZQ24" s="106"/>
      <c r="HZR24" s="106"/>
      <c r="HZS24" s="106"/>
      <c r="HZT24" s="106"/>
      <c r="HZU24" s="106"/>
      <c r="HZV24" s="106"/>
      <c r="HZW24" s="106"/>
      <c r="HZX24" s="106"/>
      <c r="HZY24" s="106"/>
      <c r="HZZ24" s="106"/>
      <c r="IAA24" s="106"/>
      <c r="IAB24" s="106"/>
      <c r="IAC24" s="106"/>
      <c r="IAD24" s="106"/>
      <c r="IAE24" s="106"/>
      <c r="IAF24" s="106"/>
      <c r="IAG24" s="106"/>
      <c r="IAH24" s="106"/>
      <c r="IAI24" s="106"/>
      <c r="IAJ24" s="106"/>
      <c r="IAK24" s="106"/>
      <c r="IAL24" s="106"/>
      <c r="IAM24" s="106"/>
      <c r="IAN24" s="106"/>
      <c r="IAO24" s="106"/>
      <c r="IAP24" s="106"/>
      <c r="IAQ24" s="106"/>
      <c r="IAR24" s="106"/>
      <c r="IAS24" s="106"/>
      <c r="IAT24" s="106"/>
      <c r="IAU24" s="106"/>
      <c r="IAV24" s="106"/>
      <c r="IAW24" s="106"/>
      <c r="IAX24" s="106"/>
      <c r="IAY24" s="106"/>
      <c r="IAZ24" s="106"/>
      <c r="IBA24" s="106"/>
      <c r="IBB24" s="106"/>
      <c r="IBC24" s="106"/>
      <c r="IBD24" s="106"/>
      <c r="IBE24" s="106"/>
      <c r="IBF24" s="106"/>
      <c r="IBG24" s="106"/>
      <c r="IBH24" s="106"/>
      <c r="IBI24" s="106"/>
      <c r="IBJ24" s="106"/>
      <c r="IBK24" s="106"/>
      <c r="IBL24" s="106"/>
      <c r="IBM24" s="106"/>
      <c r="IBN24" s="106"/>
      <c r="IBO24" s="106"/>
      <c r="IBP24" s="106"/>
      <c r="IBQ24" s="106"/>
      <c r="IBR24" s="106"/>
      <c r="IBS24" s="106"/>
      <c r="IBT24" s="106"/>
      <c r="IBU24" s="106"/>
      <c r="IBV24" s="106"/>
      <c r="IBW24" s="106"/>
      <c r="IBX24" s="106"/>
      <c r="IBY24" s="106"/>
      <c r="IBZ24" s="106"/>
      <c r="ICA24" s="106"/>
      <c r="ICB24" s="106"/>
      <c r="ICC24" s="106"/>
      <c r="ICD24" s="106"/>
      <c r="ICE24" s="106"/>
      <c r="ICF24" s="106"/>
      <c r="ICG24" s="106"/>
      <c r="ICH24" s="106"/>
      <c r="ICI24" s="106"/>
      <c r="ICJ24" s="106"/>
      <c r="ICK24" s="106"/>
      <c r="ICL24" s="106"/>
      <c r="ICM24" s="106"/>
      <c r="ICN24" s="106"/>
      <c r="ICO24" s="106"/>
      <c r="ICP24" s="106"/>
      <c r="ICQ24" s="106"/>
      <c r="ICR24" s="106"/>
      <c r="ICS24" s="106"/>
      <c r="ICT24" s="106"/>
      <c r="ICU24" s="106"/>
      <c r="ICV24" s="106"/>
      <c r="ICW24" s="106"/>
      <c r="ICX24" s="106"/>
      <c r="ICY24" s="106"/>
      <c r="ICZ24" s="106"/>
      <c r="IDA24" s="106"/>
      <c r="IDB24" s="106"/>
      <c r="IDC24" s="106"/>
      <c r="IDD24" s="106"/>
      <c r="IDE24" s="106"/>
      <c r="IDF24" s="106"/>
      <c r="IDG24" s="106"/>
      <c r="IDH24" s="106"/>
      <c r="IDI24" s="106"/>
      <c r="IDJ24" s="106"/>
      <c r="IDK24" s="106"/>
      <c r="IDL24" s="106"/>
      <c r="IDM24" s="106"/>
      <c r="IDN24" s="106"/>
      <c r="IDO24" s="106"/>
      <c r="IDP24" s="106"/>
      <c r="IDQ24" s="106"/>
      <c r="IDR24" s="106"/>
      <c r="IDS24" s="106"/>
      <c r="IDT24" s="106"/>
      <c r="IDU24" s="106"/>
      <c r="IDV24" s="106"/>
      <c r="IDW24" s="106"/>
      <c r="IDX24" s="106"/>
      <c r="IDY24" s="106"/>
      <c r="IDZ24" s="106"/>
      <c r="IEA24" s="106"/>
      <c r="IEB24" s="106"/>
      <c r="IEC24" s="106"/>
      <c r="IED24" s="106"/>
      <c r="IEE24" s="106"/>
      <c r="IEF24" s="106"/>
      <c r="IEG24" s="106"/>
      <c r="IEH24" s="106"/>
      <c r="IEI24" s="106"/>
      <c r="IEJ24" s="106"/>
      <c r="IEK24" s="106"/>
      <c r="IEL24" s="106"/>
      <c r="IEM24" s="106"/>
      <c r="IEN24" s="106"/>
      <c r="IEO24" s="106"/>
      <c r="IEP24" s="106"/>
      <c r="IEQ24" s="106"/>
      <c r="IER24" s="106"/>
      <c r="IES24" s="106"/>
      <c r="IET24" s="106"/>
      <c r="IEU24" s="106"/>
      <c r="IEV24" s="106"/>
      <c r="IEW24" s="106"/>
      <c r="IEX24" s="106"/>
      <c r="IEY24" s="106"/>
      <c r="IEZ24" s="106"/>
      <c r="IFA24" s="106"/>
      <c r="IFB24" s="106"/>
      <c r="IFC24" s="106"/>
      <c r="IFD24" s="106"/>
      <c r="IFE24" s="106"/>
      <c r="IFF24" s="106"/>
      <c r="IFG24" s="106"/>
      <c r="IFH24" s="106"/>
      <c r="IFI24" s="106"/>
      <c r="IFJ24" s="106"/>
      <c r="IFK24" s="106"/>
      <c r="IFL24" s="106"/>
      <c r="IFM24" s="106"/>
      <c r="IFN24" s="106"/>
      <c r="IFO24" s="106"/>
      <c r="IFP24" s="106"/>
      <c r="IFQ24" s="106"/>
      <c r="IFR24" s="106"/>
      <c r="IFS24" s="106"/>
      <c r="IFT24" s="106"/>
      <c r="IFU24" s="106"/>
      <c r="IFV24" s="106"/>
      <c r="IFW24" s="106"/>
      <c r="IFX24" s="106"/>
      <c r="IFY24" s="106"/>
      <c r="IFZ24" s="106"/>
      <c r="IGA24" s="106"/>
      <c r="IGB24" s="106"/>
      <c r="IGC24" s="106"/>
      <c r="IGD24" s="106"/>
      <c r="IGE24" s="106"/>
      <c r="IGF24" s="106"/>
      <c r="IGG24" s="106"/>
      <c r="IGH24" s="106"/>
      <c r="IGI24" s="106"/>
      <c r="IGJ24" s="106"/>
      <c r="IGK24" s="106"/>
      <c r="IGL24" s="106"/>
      <c r="IGM24" s="106"/>
      <c r="IGN24" s="106"/>
      <c r="IGO24" s="106"/>
      <c r="IGP24" s="106"/>
      <c r="IGQ24" s="106"/>
      <c r="IGR24" s="106"/>
      <c r="IGS24" s="106"/>
      <c r="IGT24" s="106"/>
      <c r="IGU24" s="106"/>
      <c r="IGV24" s="106"/>
      <c r="IGW24" s="106"/>
      <c r="IGX24" s="106"/>
      <c r="IGY24" s="106"/>
      <c r="IGZ24" s="106"/>
      <c r="IHA24" s="106"/>
      <c r="IHB24" s="106"/>
      <c r="IHC24" s="106"/>
      <c r="IHD24" s="106"/>
      <c r="IHE24" s="106"/>
      <c r="IHF24" s="106"/>
      <c r="IHG24" s="106"/>
      <c r="IHH24" s="106"/>
      <c r="IHI24" s="106"/>
      <c r="IHJ24" s="106"/>
      <c r="IHK24" s="106"/>
      <c r="IHL24" s="106"/>
      <c r="IHM24" s="106"/>
      <c r="IHN24" s="106"/>
      <c r="IHO24" s="106"/>
      <c r="IHP24" s="106"/>
      <c r="IHQ24" s="106"/>
      <c r="IHR24" s="106"/>
      <c r="IHS24" s="106"/>
      <c r="IHT24" s="106"/>
      <c r="IHU24" s="106"/>
      <c r="IHV24" s="106"/>
      <c r="IHW24" s="106"/>
      <c r="IHX24" s="106"/>
      <c r="IHY24" s="106"/>
      <c r="IHZ24" s="106"/>
      <c r="IIA24" s="106"/>
      <c r="IIB24" s="106"/>
      <c r="IIC24" s="106"/>
      <c r="IID24" s="106"/>
      <c r="IIE24" s="106"/>
      <c r="IIF24" s="106"/>
      <c r="IIG24" s="106"/>
      <c r="IIH24" s="106"/>
      <c r="III24" s="106"/>
      <c r="IIJ24" s="106"/>
      <c r="IIK24" s="106"/>
      <c r="IIL24" s="106"/>
      <c r="IIM24" s="106"/>
      <c r="IIN24" s="106"/>
      <c r="IIO24" s="106"/>
      <c r="IIP24" s="106"/>
      <c r="IIQ24" s="106"/>
      <c r="IIR24" s="106"/>
      <c r="IIS24" s="106"/>
      <c r="IIT24" s="106"/>
      <c r="IIU24" s="106"/>
      <c r="IIV24" s="106"/>
      <c r="IIW24" s="106"/>
      <c r="IIX24" s="106"/>
      <c r="IIY24" s="106"/>
      <c r="IIZ24" s="106"/>
      <c r="IJA24" s="106"/>
      <c r="IJB24" s="106"/>
      <c r="IJC24" s="106"/>
      <c r="IJD24" s="106"/>
      <c r="IJE24" s="106"/>
      <c r="IJF24" s="106"/>
      <c r="IJG24" s="106"/>
      <c r="IJH24" s="106"/>
      <c r="IJI24" s="106"/>
      <c r="IJJ24" s="106"/>
      <c r="IJK24" s="106"/>
      <c r="IJL24" s="106"/>
      <c r="IJM24" s="106"/>
      <c r="IJN24" s="106"/>
      <c r="IJO24" s="106"/>
      <c r="IJP24" s="106"/>
      <c r="IJQ24" s="106"/>
      <c r="IJR24" s="106"/>
      <c r="IJS24" s="106"/>
      <c r="IJT24" s="106"/>
      <c r="IJU24" s="106"/>
      <c r="IJV24" s="106"/>
      <c r="IJW24" s="106"/>
      <c r="IJX24" s="106"/>
      <c r="IJY24" s="106"/>
      <c r="IJZ24" s="106"/>
      <c r="IKA24" s="106"/>
      <c r="IKB24" s="106"/>
      <c r="IKC24" s="106"/>
      <c r="IKD24" s="106"/>
      <c r="IKE24" s="106"/>
      <c r="IKF24" s="106"/>
      <c r="IKG24" s="106"/>
      <c r="IKH24" s="106"/>
      <c r="IKI24" s="106"/>
      <c r="IKJ24" s="106"/>
      <c r="IKK24" s="106"/>
      <c r="IKL24" s="106"/>
      <c r="IKM24" s="106"/>
      <c r="IKN24" s="106"/>
      <c r="IKO24" s="106"/>
      <c r="IKP24" s="106"/>
      <c r="IKQ24" s="106"/>
      <c r="IKR24" s="106"/>
      <c r="IKS24" s="106"/>
      <c r="IKT24" s="106"/>
      <c r="IKU24" s="106"/>
      <c r="IKV24" s="106"/>
      <c r="IKW24" s="106"/>
      <c r="IKX24" s="106"/>
      <c r="IKY24" s="106"/>
      <c r="IKZ24" s="106"/>
      <c r="ILA24" s="106"/>
      <c r="ILB24" s="106"/>
      <c r="ILC24" s="106"/>
      <c r="ILD24" s="106"/>
      <c r="ILE24" s="106"/>
      <c r="ILF24" s="106"/>
      <c r="ILG24" s="106"/>
      <c r="ILH24" s="106"/>
      <c r="ILI24" s="106"/>
      <c r="ILJ24" s="106"/>
      <c r="ILK24" s="106"/>
      <c r="ILL24" s="106"/>
      <c r="ILM24" s="106"/>
      <c r="ILN24" s="106"/>
      <c r="ILO24" s="106"/>
      <c r="ILP24" s="106"/>
      <c r="ILQ24" s="106"/>
      <c r="ILR24" s="106"/>
      <c r="ILS24" s="106"/>
      <c r="ILT24" s="106"/>
      <c r="ILU24" s="106"/>
      <c r="ILV24" s="106"/>
      <c r="ILW24" s="106"/>
      <c r="ILX24" s="106"/>
      <c r="ILY24" s="106"/>
      <c r="ILZ24" s="106"/>
      <c r="IMA24" s="106"/>
      <c r="IMB24" s="106"/>
      <c r="IMC24" s="106"/>
      <c r="IMD24" s="106"/>
      <c r="IME24" s="106"/>
      <c r="IMF24" s="106"/>
      <c r="IMG24" s="106"/>
      <c r="IMH24" s="106"/>
      <c r="IMI24" s="106"/>
      <c r="IMJ24" s="106"/>
      <c r="IMK24" s="106"/>
      <c r="IML24" s="106"/>
      <c r="IMM24" s="106"/>
      <c r="IMN24" s="106"/>
      <c r="IMO24" s="106"/>
      <c r="IMP24" s="106"/>
      <c r="IMQ24" s="106"/>
      <c r="IMR24" s="106"/>
      <c r="IMS24" s="106"/>
      <c r="IMT24" s="106"/>
      <c r="IMU24" s="106"/>
      <c r="IMV24" s="106"/>
      <c r="IMW24" s="106"/>
      <c r="IMX24" s="106"/>
      <c r="IMY24" s="106"/>
      <c r="IMZ24" s="106"/>
      <c r="INA24" s="106"/>
      <c r="INB24" s="106"/>
      <c r="INC24" s="106"/>
      <c r="IND24" s="106"/>
      <c r="INE24" s="106"/>
      <c r="INF24" s="106"/>
      <c r="ING24" s="106"/>
      <c r="INH24" s="106"/>
      <c r="INI24" s="106"/>
      <c r="INJ24" s="106"/>
      <c r="INK24" s="106"/>
      <c r="INL24" s="106"/>
      <c r="INM24" s="106"/>
      <c r="INN24" s="106"/>
      <c r="INO24" s="106"/>
      <c r="INP24" s="106"/>
      <c r="INQ24" s="106"/>
      <c r="INR24" s="106"/>
      <c r="INS24" s="106"/>
      <c r="INT24" s="106"/>
      <c r="INU24" s="106"/>
      <c r="INV24" s="106"/>
      <c r="INW24" s="106"/>
      <c r="INX24" s="106"/>
      <c r="INY24" s="106"/>
      <c r="INZ24" s="106"/>
      <c r="IOA24" s="106"/>
      <c r="IOB24" s="106"/>
      <c r="IOC24" s="106"/>
      <c r="IOD24" s="106"/>
      <c r="IOE24" s="106"/>
      <c r="IOF24" s="106"/>
      <c r="IOG24" s="106"/>
      <c r="IOH24" s="106"/>
      <c r="IOI24" s="106"/>
      <c r="IOJ24" s="106"/>
      <c r="IOK24" s="106"/>
      <c r="IOL24" s="106"/>
      <c r="IOM24" s="106"/>
      <c r="ION24" s="106"/>
      <c r="IOO24" s="106"/>
      <c r="IOP24" s="106"/>
      <c r="IOQ24" s="106"/>
      <c r="IOR24" s="106"/>
      <c r="IOS24" s="106"/>
      <c r="IOT24" s="106"/>
      <c r="IOU24" s="106"/>
      <c r="IOV24" s="106"/>
      <c r="IOW24" s="106"/>
      <c r="IOX24" s="106"/>
      <c r="IOY24" s="106"/>
      <c r="IOZ24" s="106"/>
      <c r="IPA24" s="106"/>
      <c r="IPB24" s="106"/>
      <c r="IPC24" s="106"/>
      <c r="IPD24" s="106"/>
      <c r="IPE24" s="106"/>
      <c r="IPF24" s="106"/>
      <c r="IPG24" s="106"/>
      <c r="IPH24" s="106"/>
      <c r="IPI24" s="106"/>
      <c r="IPJ24" s="106"/>
      <c r="IPK24" s="106"/>
      <c r="IPL24" s="106"/>
      <c r="IPM24" s="106"/>
      <c r="IPN24" s="106"/>
      <c r="IPO24" s="106"/>
      <c r="IPP24" s="106"/>
      <c r="IPQ24" s="106"/>
      <c r="IPR24" s="106"/>
      <c r="IPS24" s="106"/>
      <c r="IPT24" s="106"/>
      <c r="IPU24" s="106"/>
      <c r="IPV24" s="106"/>
      <c r="IPW24" s="106"/>
      <c r="IPX24" s="106"/>
      <c r="IPY24" s="106"/>
      <c r="IPZ24" s="106"/>
      <c r="IQA24" s="106"/>
      <c r="IQB24" s="106"/>
      <c r="IQC24" s="106"/>
      <c r="IQD24" s="106"/>
      <c r="IQE24" s="106"/>
      <c r="IQF24" s="106"/>
      <c r="IQG24" s="106"/>
      <c r="IQH24" s="106"/>
      <c r="IQI24" s="106"/>
      <c r="IQJ24" s="106"/>
      <c r="IQK24" s="106"/>
      <c r="IQL24" s="106"/>
      <c r="IQM24" s="106"/>
      <c r="IQN24" s="106"/>
      <c r="IQO24" s="106"/>
      <c r="IQP24" s="106"/>
      <c r="IQQ24" s="106"/>
      <c r="IQR24" s="106"/>
      <c r="IQS24" s="106"/>
      <c r="IQT24" s="106"/>
      <c r="IQU24" s="106"/>
      <c r="IQV24" s="106"/>
      <c r="IQW24" s="106"/>
      <c r="IQX24" s="106"/>
      <c r="IQY24" s="106"/>
      <c r="IQZ24" s="106"/>
      <c r="IRA24" s="106"/>
      <c r="IRB24" s="106"/>
      <c r="IRC24" s="106"/>
      <c r="IRD24" s="106"/>
      <c r="IRE24" s="106"/>
      <c r="IRF24" s="106"/>
      <c r="IRG24" s="106"/>
      <c r="IRH24" s="106"/>
      <c r="IRI24" s="106"/>
      <c r="IRJ24" s="106"/>
      <c r="IRK24" s="106"/>
      <c r="IRL24" s="106"/>
      <c r="IRM24" s="106"/>
      <c r="IRN24" s="106"/>
      <c r="IRO24" s="106"/>
      <c r="IRP24" s="106"/>
      <c r="IRQ24" s="106"/>
      <c r="IRR24" s="106"/>
      <c r="IRS24" s="106"/>
      <c r="IRT24" s="106"/>
      <c r="IRU24" s="106"/>
      <c r="IRV24" s="106"/>
      <c r="IRW24" s="106"/>
      <c r="IRX24" s="106"/>
      <c r="IRY24" s="106"/>
      <c r="IRZ24" s="106"/>
      <c r="ISA24" s="106"/>
      <c r="ISB24" s="106"/>
      <c r="ISC24" s="106"/>
      <c r="ISD24" s="106"/>
      <c r="ISE24" s="106"/>
      <c r="ISF24" s="106"/>
      <c r="ISG24" s="106"/>
      <c r="ISH24" s="106"/>
      <c r="ISI24" s="106"/>
      <c r="ISJ24" s="106"/>
      <c r="ISK24" s="106"/>
      <c r="ISL24" s="106"/>
      <c r="ISM24" s="106"/>
      <c r="ISN24" s="106"/>
      <c r="ISO24" s="106"/>
      <c r="ISP24" s="106"/>
      <c r="ISQ24" s="106"/>
      <c r="ISR24" s="106"/>
      <c r="ISS24" s="106"/>
      <c r="IST24" s="106"/>
      <c r="ISU24" s="106"/>
      <c r="ISV24" s="106"/>
      <c r="ISW24" s="106"/>
      <c r="ISX24" s="106"/>
      <c r="ISY24" s="106"/>
      <c r="ISZ24" s="106"/>
      <c r="ITA24" s="106"/>
      <c r="ITB24" s="106"/>
      <c r="ITC24" s="106"/>
      <c r="ITD24" s="106"/>
      <c r="ITE24" s="106"/>
      <c r="ITF24" s="106"/>
      <c r="ITG24" s="106"/>
      <c r="ITH24" s="106"/>
      <c r="ITI24" s="106"/>
      <c r="ITJ24" s="106"/>
      <c r="ITK24" s="106"/>
      <c r="ITL24" s="106"/>
      <c r="ITM24" s="106"/>
      <c r="ITN24" s="106"/>
      <c r="ITO24" s="106"/>
      <c r="ITP24" s="106"/>
      <c r="ITQ24" s="106"/>
      <c r="ITR24" s="106"/>
      <c r="ITS24" s="106"/>
      <c r="ITT24" s="106"/>
      <c r="ITU24" s="106"/>
      <c r="ITV24" s="106"/>
      <c r="ITW24" s="106"/>
      <c r="ITX24" s="106"/>
      <c r="ITY24" s="106"/>
      <c r="ITZ24" s="106"/>
      <c r="IUA24" s="106"/>
      <c r="IUB24" s="106"/>
      <c r="IUC24" s="106"/>
      <c r="IUD24" s="106"/>
      <c r="IUE24" s="106"/>
      <c r="IUF24" s="106"/>
      <c r="IUG24" s="106"/>
      <c r="IUH24" s="106"/>
      <c r="IUI24" s="106"/>
      <c r="IUJ24" s="106"/>
      <c r="IUK24" s="106"/>
      <c r="IUL24" s="106"/>
      <c r="IUM24" s="106"/>
      <c r="IUN24" s="106"/>
      <c r="IUO24" s="106"/>
      <c r="IUP24" s="106"/>
      <c r="IUQ24" s="106"/>
      <c r="IUR24" s="106"/>
      <c r="IUS24" s="106"/>
      <c r="IUT24" s="106"/>
      <c r="IUU24" s="106"/>
      <c r="IUV24" s="106"/>
      <c r="IUW24" s="106"/>
      <c r="IUX24" s="106"/>
      <c r="IUY24" s="106"/>
      <c r="IUZ24" s="106"/>
      <c r="IVA24" s="106"/>
      <c r="IVB24" s="106"/>
      <c r="IVC24" s="106"/>
      <c r="IVD24" s="106"/>
      <c r="IVE24" s="106"/>
      <c r="IVF24" s="106"/>
      <c r="IVG24" s="106"/>
      <c r="IVH24" s="106"/>
      <c r="IVI24" s="106"/>
      <c r="IVJ24" s="106"/>
      <c r="IVK24" s="106"/>
      <c r="IVL24" s="106"/>
      <c r="IVM24" s="106"/>
      <c r="IVN24" s="106"/>
      <c r="IVO24" s="106"/>
      <c r="IVP24" s="106"/>
      <c r="IVQ24" s="106"/>
      <c r="IVR24" s="106"/>
      <c r="IVS24" s="106"/>
      <c r="IVT24" s="106"/>
      <c r="IVU24" s="106"/>
      <c r="IVV24" s="106"/>
      <c r="IVW24" s="106"/>
      <c r="IVX24" s="106"/>
      <c r="IVY24" s="106"/>
      <c r="IVZ24" s="106"/>
      <c r="IWA24" s="106"/>
      <c r="IWB24" s="106"/>
      <c r="IWC24" s="106"/>
      <c r="IWD24" s="106"/>
      <c r="IWE24" s="106"/>
      <c r="IWF24" s="106"/>
      <c r="IWG24" s="106"/>
      <c r="IWH24" s="106"/>
      <c r="IWI24" s="106"/>
      <c r="IWJ24" s="106"/>
      <c r="IWK24" s="106"/>
      <c r="IWL24" s="106"/>
      <c r="IWM24" s="106"/>
      <c r="IWN24" s="106"/>
      <c r="IWO24" s="106"/>
      <c r="IWP24" s="106"/>
      <c r="IWQ24" s="106"/>
      <c r="IWR24" s="106"/>
      <c r="IWS24" s="106"/>
      <c r="IWT24" s="106"/>
      <c r="IWU24" s="106"/>
      <c r="IWV24" s="106"/>
      <c r="IWW24" s="106"/>
      <c r="IWX24" s="106"/>
      <c r="IWY24" s="106"/>
      <c r="IWZ24" s="106"/>
      <c r="IXA24" s="106"/>
      <c r="IXB24" s="106"/>
      <c r="IXC24" s="106"/>
      <c r="IXD24" s="106"/>
      <c r="IXE24" s="106"/>
      <c r="IXF24" s="106"/>
      <c r="IXG24" s="106"/>
      <c r="IXH24" s="106"/>
      <c r="IXI24" s="106"/>
      <c r="IXJ24" s="106"/>
      <c r="IXK24" s="106"/>
      <c r="IXL24" s="106"/>
      <c r="IXM24" s="106"/>
      <c r="IXN24" s="106"/>
      <c r="IXO24" s="106"/>
      <c r="IXP24" s="106"/>
      <c r="IXQ24" s="106"/>
      <c r="IXR24" s="106"/>
      <c r="IXS24" s="106"/>
      <c r="IXT24" s="106"/>
      <c r="IXU24" s="106"/>
      <c r="IXV24" s="106"/>
      <c r="IXW24" s="106"/>
      <c r="IXX24" s="106"/>
      <c r="IXY24" s="106"/>
      <c r="IXZ24" s="106"/>
      <c r="IYA24" s="106"/>
      <c r="IYB24" s="106"/>
      <c r="IYC24" s="106"/>
      <c r="IYD24" s="106"/>
      <c r="IYE24" s="106"/>
      <c r="IYF24" s="106"/>
      <c r="IYG24" s="106"/>
      <c r="IYH24" s="106"/>
      <c r="IYI24" s="106"/>
      <c r="IYJ24" s="106"/>
      <c r="IYK24" s="106"/>
      <c r="IYL24" s="106"/>
      <c r="IYM24" s="106"/>
      <c r="IYN24" s="106"/>
      <c r="IYO24" s="106"/>
      <c r="IYP24" s="106"/>
      <c r="IYQ24" s="106"/>
      <c r="IYR24" s="106"/>
      <c r="IYS24" s="106"/>
      <c r="IYT24" s="106"/>
      <c r="IYU24" s="106"/>
      <c r="IYV24" s="106"/>
      <c r="IYW24" s="106"/>
      <c r="IYX24" s="106"/>
      <c r="IYY24" s="106"/>
      <c r="IYZ24" s="106"/>
      <c r="IZA24" s="106"/>
      <c r="IZB24" s="106"/>
      <c r="IZC24" s="106"/>
      <c r="IZD24" s="106"/>
      <c r="IZE24" s="106"/>
      <c r="IZF24" s="106"/>
      <c r="IZG24" s="106"/>
      <c r="IZH24" s="106"/>
      <c r="IZI24" s="106"/>
      <c r="IZJ24" s="106"/>
      <c r="IZK24" s="106"/>
      <c r="IZL24" s="106"/>
      <c r="IZM24" s="106"/>
      <c r="IZN24" s="106"/>
      <c r="IZO24" s="106"/>
      <c r="IZP24" s="106"/>
      <c r="IZQ24" s="106"/>
      <c r="IZR24" s="106"/>
      <c r="IZS24" s="106"/>
      <c r="IZT24" s="106"/>
      <c r="IZU24" s="106"/>
      <c r="IZV24" s="106"/>
      <c r="IZW24" s="106"/>
      <c r="IZX24" s="106"/>
      <c r="IZY24" s="106"/>
      <c r="IZZ24" s="106"/>
      <c r="JAA24" s="106"/>
      <c r="JAB24" s="106"/>
      <c r="JAC24" s="106"/>
      <c r="JAD24" s="106"/>
      <c r="JAE24" s="106"/>
      <c r="JAF24" s="106"/>
      <c r="JAG24" s="106"/>
      <c r="JAH24" s="106"/>
      <c r="JAI24" s="106"/>
      <c r="JAJ24" s="106"/>
      <c r="JAK24" s="106"/>
      <c r="JAL24" s="106"/>
      <c r="JAM24" s="106"/>
      <c r="JAN24" s="106"/>
      <c r="JAO24" s="106"/>
      <c r="JAP24" s="106"/>
      <c r="JAQ24" s="106"/>
      <c r="JAR24" s="106"/>
      <c r="JAS24" s="106"/>
      <c r="JAT24" s="106"/>
      <c r="JAU24" s="106"/>
      <c r="JAV24" s="106"/>
      <c r="JAW24" s="106"/>
      <c r="JAX24" s="106"/>
      <c r="JAY24" s="106"/>
      <c r="JAZ24" s="106"/>
      <c r="JBA24" s="106"/>
      <c r="JBB24" s="106"/>
      <c r="JBC24" s="106"/>
      <c r="JBD24" s="106"/>
      <c r="JBE24" s="106"/>
      <c r="JBF24" s="106"/>
      <c r="JBG24" s="106"/>
      <c r="JBH24" s="106"/>
      <c r="JBI24" s="106"/>
      <c r="JBJ24" s="106"/>
      <c r="JBK24" s="106"/>
      <c r="JBL24" s="106"/>
      <c r="JBM24" s="106"/>
      <c r="JBN24" s="106"/>
      <c r="JBO24" s="106"/>
      <c r="JBP24" s="106"/>
      <c r="JBQ24" s="106"/>
      <c r="JBR24" s="106"/>
      <c r="JBS24" s="106"/>
      <c r="JBT24" s="106"/>
      <c r="JBU24" s="106"/>
      <c r="JBV24" s="106"/>
      <c r="JBW24" s="106"/>
      <c r="JBX24" s="106"/>
      <c r="JBY24" s="106"/>
      <c r="JBZ24" s="106"/>
      <c r="JCA24" s="106"/>
      <c r="JCB24" s="106"/>
      <c r="JCC24" s="106"/>
      <c r="JCD24" s="106"/>
      <c r="JCE24" s="106"/>
      <c r="JCF24" s="106"/>
      <c r="JCG24" s="106"/>
      <c r="JCH24" s="106"/>
      <c r="JCI24" s="106"/>
      <c r="JCJ24" s="106"/>
      <c r="JCK24" s="106"/>
      <c r="JCL24" s="106"/>
      <c r="JCM24" s="106"/>
      <c r="JCN24" s="106"/>
      <c r="JCO24" s="106"/>
      <c r="JCP24" s="106"/>
      <c r="JCQ24" s="106"/>
      <c r="JCR24" s="106"/>
      <c r="JCS24" s="106"/>
      <c r="JCT24" s="106"/>
      <c r="JCU24" s="106"/>
      <c r="JCV24" s="106"/>
      <c r="JCW24" s="106"/>
      <c r="JCX24" s="106"/>
      <c r="JCY24" s="106"/>
      <c r="JCZ24" s="106"/>
      <c r="JDA24" s="106"/>
      <c r="JDB24" s="106"/>
      <c r="JDC24" s="106"/>
      <c r="JDD24" s="106"/>
      <c r="JDE24" s="106"/>
      <c r="JDF24" s="106"/>
      <c r="JDG24" s="106"/>
      <c r="JDH24" s="106"/>
      <c r="JDI24" s="106"/>
      <c r="JDJ24" s="106"/>
      <c r="JDK24" s="106"/>
      <c r="JDL24" s="106"/>
      <c r="JDM24" s="106"/>
      <c r="JDN24" s="106"/>
      <c r="JDO24" s="106"/>
      <c r="JDP24" s="106"/>
      <c r="JDQ24" s="106"/>
      <c r="JDR24" s="106"/>
      <c r="JDS24" s="106"/>
      <c r="JDT24" s="106"/>
      <c r="JDU24" s="106"/>
      <c r="JDV24" s="106"/>
      <c r="JDW24" s="106"/>
      <c r="JDX24" s="106"/>
      <c r="JDY24" s="106"/>
      <c r="JDZ24" s="106"/>
      <c r="JEA24" s="106"/>
      <c r="JEB24" s="106"/>
      <c r="JEC24" s="106"/>
      <c r="JED24" s="106"/>
      <c r="JEE24" s="106"/>
      <c r="JEF24" s="106"/>
      <c r="JEG24" s="106"/>
      <c r="JEH24" s="106"/>
      <c r="JEI24" s="106"/>
      <c r="JEJ24" s="106"/>
      <c r="JEK24" s="106"/>
      <c r="JEL24" s="106"/>
      <c r="JEM24" s="106"/>
      <c r="JEN24" s="106"/>
      <c r="JEO24" s="106"/>
      <c r="JEP24" s="106"/>
      <c r="JEQ24" s="106"/>
      <c r="JER24" s="106"/>
      <c r="JES24" s="106"/>
      <c r="JET24" s="106"/>
      <c r="JEU24" s="106"/>
      <c r="JEV24" s="106"/>
      <c r="JEW24" s="106"/>
      <c r="JEX24" s="106"/>
      <c r="JEY24" s="106"/>
      <c r="JEZ24" s="106"/>
      <c r="JFA24" s="106"/>
      <c r="JFB24" s="106"/>
      <c r="JFC24" s="106"/>
      <c r="JFD24" s="106"/>
      <c r="JFE24" s="106"/>
      <c r="JFF24" s="106"/>
      <c r="JFG24" s="106"/>
      <c r="JFH24" s="106"/>
      <c r="JFI24" s="106"/>
      <c r="JFJ24" s="106"/>
      <c r="JFK24" s="106"/>
      <c r="JFL24" s="106"/>
      <c r="JFM24" s="106"/>
      <c r="JFN24" s="106"/>
      <c r="JFO24" s="106"/>
      <c r="JFP24" s="106"/>
      <c r="JFQ24" s="106"/>
      <c r="JFR24" s="106"/>
      <c r="JFS24" s="106"/>
      <c r="JFT24" s="106"/>
      <c r="JFU24" s="106"/>
      <c r="JFV24" s="106"/>
      <c r="JFW24" s="106"/>
      <c r="JFX24" s="106"/>
      <c r="JFY24" s="106"/>
      <c r="JFZ24" s="106"/>
      <c r="JGA24" s="106"/>
      <c r="JGB24" s="106"/>
      <c r="JGC24" s="106"/>
      <c r="JGD24" s="106"/>
      <c r="JGE24" s="106"/>
      <c r="JGF24" s="106"/>
      <c r="JGG24" s="106"/>
      <c r="JGH24" s="106"/>
      <c r="JGI24" s="106"/>
      <c r="JGJ24" s="106"/>
      <c r="JGK24" s="106"/>
      <c r="JGL24" s="106"/>
      <c r="JGM24" s="106"/>
      <c r="JGN24" s="106"/>
      <c r="JGO24" s="106"/>
      <c r="JGP24" s="106"/>
      <c r="JGQ24" s="106"/>
      <c r="JGR24" s="106"/>
      <c r="JGS24" s="106"/>
      <c r="JGT24" s="106"/>
      <c r="JGU24" s="106"/>
      <c r="JGV24" s="106"/>
      <c r="JGW24" s="106"/>
      <c r="JGX24" s="106"/>
      <c r="JGY24" s="106"/>
      <c r="JGZ24" s="106"/>
      <c r="JHA24" s="106"/>
      <c r="JHB24" s="106"/>
      <c r="JHC24" s="106"/>
      <c r="JHD24" s="106"/>
      <c r="JHE24" s="106"/>
      <c r="JHF24" s="106"/>
      <c r="JHG24" s="106"/>
      <c r="JHH24" s="106"/>
      <c r="JHI24" s="106"/>
      <c r="JHJ24" s="106"/>
      <c r="JHK24" s="106"/>
      <c r="JHL24" s="106"/>
      <c r="JHM24" s="106"/>
      <c r="JHN24" s="106"/>
      <c r="JHO24" s="106"/>
      <c r="JHP24" s="106"/>
      <c r="JHQ24" s="106"/>
      <c r="JHR24" s="106"/>
      <c r="JHS24" s="106"/>
      <c r="JHT24" s="106"/>
      <c r="JHU24" s="106"/>
      <c r="JHV24" s="106"/>
      <c r="JHW24" s="106"/>
      <c r="JHX24" s="106"/>
      <c r="JHY24" s="106"/>
      <c r="JHZ24" s="106"/>
      <c r="JIA24" s="106"/>
      <c r="JIB24" s="106"/>
      <c r="JIC24" s="106"/>
      <c r="JID24" s="106"/>
      <c r="JIE24" s="106"/>
      <c r="JIF24" s="106"/>
      <c r="JIG24" s="106"/>
      <c r="JIH24" s="106"/>
      <c r="JII24" s="106"/>
      <c r="JIJ24" s="106"/>
      <c r="JIK24" s="106"/>
      <c r="JIL24" s="106"/>
      <c r="JIM24" s="106"/>
      <c r="JIN24" s="106"/>
      <c r="JIO24" s="106"/>
      <c r="JIP24" s="106"/>
      <c r="JIQ24" s="106"/>
      <c r="JIR24" s="106"/>
      <c r="JIS24" s="106"/>
      <c r="JIT24" s="106"/>
      <c r="JIU24" s="106"/>
      <c r="JIV24" s="106"/>
      <c r="JIW24" s="106"/>
      <c r="JIX24" s="106"/>
      <c r="JIY24" s="106"/>
      <c r="JIZ24" s="106"/>
      <c r="JJA24" s="106"/>
      <c r="JJB24" s="106"/>
      <c r="JJC24" s="106"/>
      <c r="JJD24" s="106"/>
      <c r="JJE24" s="106"/>
      <c r="JJF24" s="106"/>
      <c r="JJG24" s="106"/>
      <c r="JJH24" s="106"/>
      <c r="JJI24" s="106"/>
      <c r="JJJ24" s="106"/>
      <c r="JJK24" s="106"/>
      <c r="JJL24" s="106"/>
      <c r="JJM24" s="106"/>
      <c r="JJN24" s="106"/>
      <c r="JJO24" s="106"/>
      <c r="JJP24" s="106"/>
      <c r="JJQ24" s="106"/>
      <c r="JJR24" s="106"/>
      <c r="JJS24" s="106"/>
      <c r="JJT24" s="106"/>
      <c r="JJU24" s="106"/>
      <c r="JJV24" s="106"/>
      <c r="JJW24" s="106"/>
      <c r="JJX24" s="106"/>
      <c r="JJY24" s="106"/>
      <c r="JJZ24" s="106"/>
      <c r="JKA24" s="106"/>
      <c r="JKB24" s="106"/>
      <c r="JKC24" s="106"/>
      <c r="JKD24" s="106"/>
      <c r="JKE24" s="106"/>
      <c r="JKF24" s="106"/>
      <c r="JKG24" s="106"/>
      <c r="JKH24" s="106"/>
      <c r="JKI24" s="106"/>
      <c r="JKJ24" s="106"/>
      <c r="JKK24" s="106"/>
      <c r="JKL24" s="106"/>
      <c r="JKM24" s="106"/>
      <c r="JKN24" s="106"/>
      <c r="JKO24" s="106"/>
      <c r="JKP24" s="106"/>
      <c r="JKQ24" s="106"/>
      <c r="JKR24" s="106"/>
      <c r="JKS24" s="106"/>
      <c r="JKT24" s="106"/>
      <c r="JKU24" s="106"/>
      <c r="JKV24" s="106"/>
      <c r="JKW24" s="106"/>
      <c r="JKX24" s="106"/>
      <c r="JKY24" s="106"/>
      <c r="JKZ24" s="106"/>
      <c r="JLA24" s="106"/>
      <c r="JLB24" s="106"/>
      <c r="JLC24" s="106"/>
      <c r="JLD24" s="106"/>
      <c r="JLE24" s="106"/>
      <c r="JLF24" s="106"/>
      <c r="JLG24" s="106"/>
      <c r="JLH24" s="106"/>
      <c r="JLI24" s="106"/>
      <c r="JLJ24" s="106"/>
      <c r="JLK24" s="106"/>
      <c r="JLL24" s="106"/>
      <c r="JLM24" s="106"/>
      <c r="JLN24" s="106"/>
      <c r="JLO24" s="106"/>
      <c r="JLP24" s="106"/>
      <c r="JLQ24" s="106"/>
      <c r="JLR24" s="106"/>
      <c r="JLS24" s="106"/>
      <c r="JLT24" s="106"/>
      <c r="JLU24" s="106"/>
      <c r="JLV24" s="106"/>
      <c r="JLW24" s="106"/>
      <c r="JLX24" s="106"/>
      <c r="JLY24" s="106"/>
      <c r="JLZ24" s="106"/>
      <c r="JMA24" s="106"/>
      <c r="JMB24" s="106"/>
      <c r="JMC24" s="106"/>
      <c r="JMD24" s="106"/>
      <c r="JME24" s="106"/>
      <c r="JMF24" s="106"/>
      <c r="JMG24" s="106"/>
      <c r="JMH24" s="106"/>
      <c r="JMI24" s="106"/>
      <c r="JMJ24" s="106"/>
      <c r="JMK24" s="106"/>
      <c r="JML24" s="106"/>
      <c r="JMM24" s="106"/>
      <c r="JMN24" s="106"/>
      <c r="JMO24" s="106"/>
      <c r="JMP24" s="106"/>
      <c r="JMQ24" s="106"/>
      <c r="JMR24" s="106"/>
      <c r="JMS24" s="106"/>
      <c r="JMT24" s="106"/>
      <c r="JMU24" s="106"/>
      <c r="JMV24" s="106"/>
      <c r="JMW24" s="106"/>
      <c r="JMX24" s="106"/>
      <c r="JMY24" s="106"/>
      <c r="JMZ24" s="106"/>
      <c r="JNA24" s="106"/>
      <c r="JNB24" s="106"/>
      <c r="JNC24" s="106"/>
      <c r="JND24" s="106"/>
      <c r="JNE24" s="106"/>
      <c r="JNF24" s="106"/>
      <c r="JNG24" s="106"/>
      <c r="JNH24" s="106"/>
      <c r="JNI24" s="106"/>
      <c r="JNJ24" s="106"/>
      <c r="JNK24" s="106"/>
      <c r="JNL24" s="106"/>
      <c r="JNM24" s="106"/>
      <c r="JNN24" s="106"/>
      <c r="JNO24" s="106"/>
      <c r="JNP24" s="106"/>
      <c r="JNQ24" s="106"/>
      <c r="JNR24" s="106"/>
      <c r="JNS24" s="106"/>
      <c r="JNT24" s="106"/>
      <c r="JNU24" s="106"/>
      <c r="JNV24" s="106"/>
      <c r="JNW24" s="106"/>
      <c r="JNX24" s="106"/>
      <c r="JNY24" s="106"/>
      <c r="JNZ24" s="106"/>
      <c r="JOA24" s="106"/>
      <c r="JOB24" s="106"/>
      <c r="JOC24" s="106"/>
      <c r="JOD24" s="106"/>
      <c r="JOE24" s="106"/>
      <c r="JOF24" s="106"/>
      <c r="JOG24" s="106"/>
      <c r="JOH24" s="106"/>
      <c r="JOI24" s="106"/>
      <c r="JOJ24" s="106"/>
      <c r="JOK24" s="106"/>
      <c r="JOL24" s="106"/>
      <c r="JOM24" s="106"/>
      <c r="JON24" s="106"/>
      <c r="JOO24" s="106"/>
      <c r="JOP24" s="106"/>
      <c r="JOQ24" s="106"/>
      <c r="JOR24" s="106"/>
      <c r="JOS24" s="106"/>
      <c r="JOT24" s="106"/>
      <c r="JOU24" s="106"/>
      <c r="JOV24" s="106"/>
      <c r="JOW24" s="106"/>
      <c r="JOX24" s="106"/>
      <c r="JOY24" s="106"/>
      <c r="JOZ24" s="106"/>
      <c r="JPA24" s="106"/>
      <c r="JPB24" s="106"/>
      <c r="JPC24" s="106"/>
      <c r="JPD24" s="106"/>
      <c r="JPE24" s="106"/>
      <c r="JPF24" s="106"/>
      <c r="JPG24" s="106"/>
      <c r="JPH24" s="106"/>
      <c r="JPI24" s="106"/>
      <c r="JPJ24" s="106"/>
      <c r="JPK24" s="106"/>
      <c r="JPL24" s="106"/>
      <c r="JPM24" s="106"/>
      <c r="JPN24" s="106"/>
      <c r="JPO24" s="106"/>
      <c r="JPP24" s="106"/>
      <c r="JPQ24" s="106"/>
      <c r="JPR24" s="106"/>
      <c r="JPS24" s="106"/>
      <c r="JPT24" s="106"/>
      <c r="JPU24" s="106"/>
      <c r="JPV24" s="106"/>
      <c r="JPW24" s="106"/>
      <c r="JPX24" s="106"/>
      <c r="JPY24" s="106"/>
      <c r="JPZ24" s="106"/>
      <c r="JQA24" s="106"/>
      <c r="JQB24" s="106"/>
      <c r="JQC24" s="106"/>
      <c r="JQD24" s="106"/>
      <c r="JQE24" s="106"/>
      <c r="JQF24" s="106"/>
      <c r="JQG24" s="106"/>
      <c r="JQH24" s="106"/>
      <c r="JQI24" s="106"/>
      <c r="JQJ24" s="106"/>
      <c r="JQK24" s="106"/>
      <c r="JQL24" s="106"/>
      <c r="JQM24" s="106"/>
      <c r="JQN24" s="106"/>
      <c r="JQO24" s="106"/>
      <c r="JQP24" s="106"/>
      <c r="JQQ24" s="106"/>
      <c r="JQR24" s="106"/>
      <c r="JQS24" s="106"/>
      <c r="JQT24" s="106"/>
      <c r="JQU24" s="106"/>
      <c r="JQV24" s="106"/>
      <c r="JQW24" s="106"/>
      <c r="JQX24" s="106"/>
      <c r="JQY24" s="106"/>
      <c r="JQZ24" s="106"/>
      <c r="JRA24" s="106"/>
      <c r="JRB24" s="106"/>
      <c r="JRC24" s="106"/>
      <c r="JRD24" s="106"/>
      <c r="JRE24" s="106"/>
      <c r="JRF24" s="106"/>
      <c r="JRG24" s="106"/>
      <c r="JRH24" s="106"/>
      <c r="JRI24" s="106"/>
      <c r="JRJ24" s="106"/>
      <c r="JRK24" s="106"/>
      <c r="JRL24" s="106"/>
      <c r="JRM24" s="106"/>
      <c r="JRN24" s="106"/>
      <c r="JRO24" s="106"/>
      <c r="JRP24" s="106"/>
      <c r="JRQ24" s="106"/>
      <c r="JRR24" s="106"/>
      <c r="JRS24" s="106"/>
      <c r="JRT24" s="106"/>
      <c r="JRU24" s="106"/>
      <c r="JRV24" s="106"/>
      <c r="JRW24" s="106"/>
      <c r="JRX24" s="106"/>
      <c r="JRY24" s="106"/>
      <c r="JRZ24" s="106"/>
      <c r="JSA24" s="106"/>
      <c r="JSB24" s="106"/>
      <c r="JSC24" s="106"/>
      <c r="JSD24" s="106"/>
      <c r="JSE24" s="106"/>
      <c r="JSF24" s="106"/>
      <c r="JSG24" s="106"/>
      <c r="JSH24" s="106"/>
      <c r="JSI24" s="106"/>
      <c r="JSJ24" s="106"/>
      <c r="JSK24" s="106"/>
      <c r="JSL24" s="106"/>
      <c r="JSM24" s="106"/>
      <c r="JSN24" s="106"/>
      <c r="JSO24" s="106"/>
      <c r="JSP24" s="106"/>
      <c r="JSQ24" s="106"/>
      <c r="JSR24" s="106"/>
      <c r="JSS24" s="106"/>
      <c r="JST24" s="106"/>
      <c r="JSU24" s="106"/>
      <c r="JSV24" s="106"/>
      <c r="JSW24" s="106"/>
      <c r="JSX24" s="106"/>
      <c r="JSY24" s="106"/>
      <c r="JSZ24" s="106"/>
      <c r="JTA24" s="106"/>
      <c r="JTB24" s="106"/>
      <c r="JTC24" s="106"/>
      <c r="JTD24" s="106"/>
      <c r="JTE24" s="106"/>
      <c r="JTF24" s="106"/>
      <c r="JTG24" s="106"/>
      <c r="JTH24" s="106"/>
      <c r="JTI24" s="106"/>
      <c r="JTJ24" s="106"/>
      <c r="JTK24" s="106"/>
      <c r="JTL24" s="106"/>
      <c r="JTM24" s="106"/>
      <c r="JTN24" s="106"/>
      <c r="JTO24" s="106"/>
      <c r="JTP24" s="106"/>
      <c r="JTQ24" s="106"/>
      <c r="JTR24" s="106"/>
      <c r="JTS24" s="106"/>
      <c r="JTT24" s="106"/>
      <c r="JTU24" s="106"/>
      <c r="JTV24" s="106"/>
      <c r="JTW24" s="106"/>
      <c r="JTX24" s="106"/>
      <c r="JTY24" s="106"/>
      <c r="JTZ24" s="106"/>
      <c r="JUA24" s="106"/>
      <c r="JUB24" s="106"/>
      <c r="JUC24" s="106"/>
      <c r="JUD24" s="106"/>
      <c r="JUE24" s="106"/>
      <c r="JUF24" s="106"/>
      <c r="JUG24" s="106"/>
      <c r="JUH24" s="106"/>
      <c r="JUI24" s="106"/>
      <c r="JUJ24" s="106"/>
      <c r="JUK24" s="106"/>
      <c r="JUL24" s="106"/>
      <c r="JUM24" s="106"/>
      <c r="JUN24" s="106"/>
      <c r="JUO24" s="106"/>
      <c r="JUP24" s="106"/>
      <c r="JUQ24" s="106"/>
      <c r="JUR24" s="106"/>
      <c r="JUS24" s="106"/>
      <c r="JUT24" s="106"/>
      <c r="JUU24" s="106"/>
      <c r="JUV24" s="106"/>
      <c r="JUW24" s="106"/>
      <c r="JUX24" s="106"/>
      <c r="JUY24" s="106"/>
      <c r="JUZ24" s="106"/>
      <c r="JVA24" s="106"/>
      <c r="JVB24" s="106"/>
      <c r="JVC24" s="106"/>
      <c r="JVD24" s="106"/>
      <c r="JVE24" s="106"/>
      <c r="JVF24" s="106"/>
      <c r="JVG24" s="106"/>
      <c r="JVH24" s="106"/>
      <c r="JVI24" s="106"/>
      <c r="JVJ24" s="106"/>
      <c r="JVK24" s="106"/>
      <c r="JVL24" s="106"/>
      <c r="JVM24" s="106"/>
      <c r="JVN24" s="106"/>
      <c r="JVO24" s="106"/>
      <c r="JVP24" s="106"/>
      <c r="JVQ24" s="106"/>
      <c r="JVR24" s="106"/>
      <c r="JVS24" s="106"/>
      <c r="JVT24" s="106"/>
      <c r="JVU24" s="106"/>
      <c r="JVV24" s="106"/>
      <c r="JVW24" s="106"/>
      <c r="JVX24" s="106"/>
      <c r="JVY24" s="106"/>
      <c r="JVZ24" s="106"/>
      <c r="JWA24" s="106"/>
      <c r="JWB24" s="106"/>
      <c r="JWC24" s="106"/>
      <c r="JWD24" s="106"/>
      <c r="JWE24" s="106"/>
      <c r="JWF24" s="106"/>
      <c r="JWG24" s="106"/>
      <c r="JWH24" s="106"/>
      <c r="JWI24" s="106"/>
      <c r="JWJ24" s="106"/>
      <c r="JWK24" s="106"/>
      <c r="JWL24" s="106"/>
      <c r="JWM24" s="106"/>
      <c r="JWN24" s="106"/>
      <c r="JWO24" s="106"/>
      <c r="JWP24" s="106"/>
      <c r="JWQ24" s="106"/>
      <c r="JWR24" s="106"/>
      <c r="JWS24" s="106"/>
      <c r="JWT24" s="106"/>
      <c r="JWU24" s="106"/>
      <c r="JWV24" s="106"/>
      <c r="JWW24" s="106"/>
      <c r="JWX24" s="106"/>
      <c r="JWY24" s="106"/>
      <c r="JWZ24" s="106"/>
      <c r="JXA24" s="106"/>
      <c r="JXB24" s="106"/>
      <c r="JXC24" s="106"/>
      <c r="JXD24" s="106"/>
      <c r="JXE24" s="106"/>
      <c r="JXF24" s="106"/>
      <c r="JXG24" s="106"/>
      <c r="JXH24" s="106"/>
      <c r="JXI24" s="106"/>
      <c r="JXJ24" s="106"/>
      <c r="JXK24" s="106"/>
      <c r="JXL24" s="106"/>
      <c r="JXM24" s="106"/>
      <c r="JXN24" s="106"/>
      <c r="JXO24" s="106"/>
      <c r="JXP24" s="106"/>
      <c r="JXQ24" s="106"/>
      <c r="JXR24" s="106"/>
      <c r="JXS24" s="106"/>
      <c r="JXT24" s="106"/>
      <c r="JXU24" s="106"/>
      <c r="JXV24" s="106"/>
      <c r="JXW24" s="106"/>
      <c r="JXX24" s="106"/>
      <c r="JXY24" s="106"/>
      <c r="JXZ24" s="106"/>
      <c r="JYA24" s="106"/>
      <c r="JYB24" s="106"/>
      <c r="JYC24" s="106"/>
      <c r="JYD24" s="106"/>
      <c r="JYE24" s="106"/>
      <c r="JYF24" s="106"/>
      <c r="JYG24" s="106"/>
      <c r="JYH24" s="106"/>
      <c r="JYI24" s="106"/>
      <c r="JYJ24" s="106"/>
      <c r="JYK24" s="106"/>
      <c r="JYL24" s="106"/>
      <c r="JYM24" s="106"/>
      <c r="JYN24" s="106"/>
      <c r="JYO24" s="106"/>
      <c r="JYP24" s="106"/>
      <c r="JYQ24" s="106"/>
      <c r="JYR24" s="106"/>
      <c r="JYS24" s="106"/>
      <c r="JYT24" s="106"/>
      <c r="JYU24" s="106"/>
      <c r="JYV24" s="106"/>
      <c r="JYW24" s="106"/>
      <c r="JYX24" s="106"/>
      <c r="JYY24" s="106"/>
      <c r="JYZ24" s="106"/>
      <c r="JZA24" s="106"/>
      <c r="JZB24" s="106"/>
      <c r="JZC24" s="106"/>
      <c r="JZD24" s="106"/>
      <c r="JZE24" s="106"/>
      <c r="JZF24" s="106"/>
      <c r="JZG24" s="106"/>
      <c r="JZH24" s="106"/>
      <c r="JZI24" s="106"/>
      <c r="JZJ24" s="106"/>
      <c r="JZK24" s="106"/>
      <c r="JZL24" s="106"/>
      <c r="JZM24" s="106"/>
      <c r="JZN24" s="106"/>
      <c r="JZO24" s="106"/>
      <c r="JZP24" s="106"/>
      <c r="JZQ24" s="106"/>
      <c r="JZR24" s="106"/>
      <c r="JZS24" s="106"/>
      <c r="JZT24" s="106"/>
      <c r="JZU24" s="106"/>
      <c r="JZV24" s="106"/>
      <c r="JZW24" s="106"/>
      <c r="JZX24" s="106"/>
      <c r="JZY24" s="106"/>
      <c r="JZZ24" s="106"/>
      <c r="KAA24" s="106"/>
      <c r="KAB24" s="106"/>
      <c r="KAC24" s="106"/>
      <c r="KAD24" s="106"/>
      <c r="KAE24" s="106"/>
      <c r="KAF24" s="106"/>
      <c r="KAG24" s="106"/>
      <c r="KAH24" s="106"/>
      <c r="KAI24" s="106"/>
      <c r="KAJ24" s="106"/>
      <c r="KAK24" s="106"/>
      <c r="KAL24" s="106"/>
      <c r="KAM24" s="106"/>
      <c r="KAN24" s="106"/>
      <c r="KAO24" s="106"/>
      <c r="KAP24" s="106"/>
      <c r="KAQ24" s="106"/>
      <c r="KAR24" s="106"/>
      <c r="KAS24" s="106"/>
      <c r="KAT24" s="106"/>
      <c r="KAU24" s="106"/>
      <c r="KAV24" s="106"/>
      <c r="KAW24" s="106"/>
      <c r="KAX24" s="106"/>
      <c r="KAY24" s="106"/>
      <c r="KAZ24" s="106"/>
      <c r="KBA24" s="106"/>
      <c r="KBB24" s="106"/>
      <c r="KBC24" s="106"/>
      <c r="KBD24" s="106"/>
      <c r="KBE24" s="106"/>
      <c r="KBF24" s="106"/>
      <c r="KBG24" s="106"/>
      <c r="KBH24" s="106"/>
      <c r="KBI24" s="106"/>
      <c r="KBJ24" s="106"/>
      <c r="KBK24" s="106"/>
      <c r="KBL24" s="106"/>
      <c r="KBM24" s="106"/>
      <c r="KBN24" s="106"/>
      <c r="KBO24" s="106"/>
      <c r="KBP24" s="106"/>
      <c r="KBQ24" s="106"/>
      <c r="KBR24" s="106"/>
      <c r="KBS24" s="106"/>
      <c r="KBT24" s="106"/>
      <c r="KBU24" s="106"/>
      <c r="KBV24" s="106"/>
      <c r="KBW24" s="106"/>
      <c r="KBX24" s="106"/>
      <c r="KBY24" s="106"/>
      <c r="KBZ24" s="106"/>
      <c r="KCA24" s="106"/>
      <c r="KCB24" s="106"/>
      <c r="KCC24" s="106"/>
      <c r="KCD24" s="106"/>
      <c r="KCE24" s="106"/>
      <c r="KCF24" s="106"/>
      <c r="KCG24" s="106"/>
      <c r="KCH24" s="106"/>
      <c r="KCI24" s="106"/>
      <c r="KCJ24" s="106"/>
      <c r="KCK24" s="106"/>
      <c r="KCL24" s="106"/>
      <c r="KCM24" s="106"/>
      <c r="KCN24" s="106"/>
      <c r="KCO24" s="106"/>
      <c r="KCP24" s="106"/>
      <c r="KCQ24" s="106"/>
      <c r="KCR24" s="106"/>
      <c r="KCS24" s="106"/>
      <c r="KCT24" s="106"/>
      <c r="KCU24" s="106"/>
      <c r="KCV24" s="106"/>
      <c r="KCW24" s="106"/>
      <c r="KCX24" s="106"/>
      <c r="KCY24" s="106"/>
      <c r="KCZ24" s="106"/>
      <c r="KDA24" s="106"/>
      <c r="KDB24" s="106"/>
      <c r="KDC24" s="106"/>
      <c r="KDD24" s="106"/>
      <c r="KDE24" s="106"/>
      <c r="KDF24" s="106"/>
      <c r="KDG24" s="106"/>
      <c r="KDH24" s="106"/>
      <c r="KDI24" s="106"/>
      <c r="KDJ24" s="106"/>
      <c r="KDK24" s="106"/>
      <c r="KDL24" s="106"/>
      <c r="KDM24" s="106"/>
      <c r="KDN24" s="106"/>
      <c r="KDO24" s="106"/>
      <c r="KDP24" s="106"/>
      <c r="KDQ24" s="106"/>
      <c r="KDR24" s="106"/>
      <c r="KDS24" s="106"/>
      <c r="KDT24" s="106"/>
      <c r="KDU24" s="106"/>
      <c r="KDV24" s="106"/>
      <c r="KDW24" s="106"/>
      <c r="KDX24" s="106"/>
      <c r="KDY24" s="106"/>
      <c r="KDZ24" s="106"/>
      <c r="KEA24" s="106"/>
      <c r="KEB24" s="106"/>
      <c r="KEC24" s="106"/>
      <c r="KED24" s="106"/>
      <c r="KEE24" s="106"/>
      <c r="KEF24" s="106"/>
      <c r="KEG24" s="106"/>
      <c r="KEH24" s="106"/>
      <c r="KEI24" s="106"/>
      <c r="KEJ24" s="106"/>
      <c r="KEK24" s="106"/>
      <c r="KEL24" s="106"/>
      <c r="KEM24" s="106"/>
      <c r="KEN24" s="106"/>
      <c r="KEO24" s="106"/>
      <c r="KEP24" s="106"/>
      <c r="KEQ24" s="106"/>
      <c r="KER24" s="106"/>
      <c r="KES24" s="106"/>
      <c r="KET24" s="106"/>
      <c r="KEU24" s="106"/>
      <c r="KEV24" s="106"/>
      <c r="KEW24" s="106"/>
      <c r="KEX24" s="106"/>
      <c r="KEY24" s="106"/>
      <c r="KEZ24" s="106"/>
      <c r="KFA24" s="106"/>
      <c r="KFB24" s="106"/>
      <c r="KFC24" s="106"/>
      <c r="KFD24" s="106"/>
      <c r="KFE24" s="106"/>
      <c r="KFF24" s="106"/>
      <c r="KFG24" s="106"/>
      <c r="KFH24" s="106"/>
      <c r="KFI24" s="106"/>
      <c r="KFJ24" s="106"/>
      <c r="KFK24" s="106"/>
      <c r="KFL24" s="106"/>
      <c r="KFM24" s="106"/>
      <c r="KFN24" s="106"/>
      <c r="KFO24" s="106"/>
      <c r="KFP24" s="106"/>
      <c r="KFQ24" s="106"/>
      <c r="KFR24" s="106"/>
      <c r="KFS24" s="106"/>
      <c r="KFT24" s="106"/>
      <c r="KFU24" s="106"/>
      <c r="KFV24" s="106"/>
      <c r="KFW24" s="106"/>
      <c r="KFX24" s="106"/>
      <c r="KFY24" s="106"/>
      <c r="KFZ24" s="106"/>
      <c r="KGA24" s="106"/>
      <c r="KGB24" s="106"/>
      <c r="KGC24" s="106"/>
      <c r="KGD24" s="106"/>
      <c r="KGE24" s="106"/>
      <c r="KGF24" s="106"/>
      <c r="KGG24" s="106"/>
      <c r="KGH24" s="106"/>
      <c r="KGI24" s="106"/>
      <c r="KGJ24" s="106"/>
      <c r="KGK24" s="106"/>
      <c r="KGL24" s="106"/>
      <c r="KGM24" s="106"/>
      <c r="KGN24" s="106"/>
      <c r="KGO24" s="106"/>
      <c r="KGP24" s="106"/>
      <c r="KGQ24" s="106"/>
      <c r="KGR24" s="106"/>
      <c r="KGS24" s="106"/>
      <c r="KGT24" s="106"/>
      <c r="KGU24" s="106"/>
      <c r="KGV24" s="106"/>
      <c r="KGW24" s="106"/>
      <c r="KGX24" s="106"/>
      <c r="KGY24" s="106"/>
      <c r="KGZ24" s="106"/>
      <c r="KHA24" s="106"/>
      <c r="KHB24" s="106"/>
      <c r="KHC24" s="106"/>
      <c r="KHD24" s="106"/>
      <c r="KHE24" s="106"/>
      <c r="KHF24" s="106"/>
      <c r="KHG24" s="106"/>
      <c r="KHH24" s="106"/>
      <c r="KHI24" s="106"/>
      <c r="KHJ24" s="106"/>
      <c r="KHK24" s="106"/>
      <c r="KHL24" s="106"/>
      <c r="KHM24" s="106"/>
      <c r="KHN24" s="106"/>
      <c r="KHO24" s="106"/>
      <c r="KHP24" s="106"/>
      <c r="KHQ24" s="106"/>
      <c r="KHR24" s="106"/>
      <c r="KHS24" s="106"/>
      <c r="KHT24" s="106"/>
      <c r="KHU24" s="106"/>
      <c r="KHV24" s="106"/>
      <c r="KHW24" s="106"/>
      <c r="KHX24" s="106"/>
      <c r="KHY24" s="106"/>
      <c r="KHZ24" s="106"/>
      <c r="KIA24" s="106"/>
      <c r="KIB24" s="106"/>
      <c r="KIC24" s="106"/>
      <c r="KID24" s="106"/>
      <c r="KIE24" s="106"/>
      <c r="KIF24" s="106"/>
      <c r="KIG24" s="106"/>
      <c r="KIH24" s="106"/>
      <c r="KII24" s="106"/>
      <c r="KIJ24" s="106"/>
      <c r="KIK24" s="106"/>
      <c r="KIL24" s="106"/>
      <c r="KIM24" s="106"/>
      <c r="KIN24" s="106"/>
      <c r="KIO24" s="106"/>
      <c r="KIP24" s="106"/>
      <c r="KIQ24" s="106"/>
      <c r="KIR24" s="106"/>
      <c r="KIS24" s="106"/>
      <c r="KIT24" s="106"/>
      <c r="KIU24" s="106"/>
      <c r="KIV24" s="106"/>
      <c r="KIW24" s="106"/>
      <c r="KIX24" s="106"/>
      <c r="KIY24" s="106"/>
      <c r="KIZ24" s="106"/>
      <c r="KJA24" s="106"/>
      <c r="KJB24" s="106"/>
      <c r="KJC24" s="106"/>
      <c r="KJD24" s="106"/>
      <c r="KJE24" s="106"/>
      <c r="KJF24" s="106"/>
      <c r="KJG24" s="106"/>
      <c r="KJH24" s="106"/>
      <c r="KJI24" s="106"/>
      <c r="KJJ24" s="106"/>
      <c r="KJK24" s="106"/>
      <c r="KJL24" s="106"/>
      <c r="KJM24" s="106"/>
      <c r="KJN24" s="106"/>
      <c r="KJO24" s="106"/>
      <c r="KJP24" s="106"/>
      <c r="KJQ24" s="106"/>
      <c r="KJR24" s="106"/>
      <c r="KJS24" s="106"/>
      <c r="KJT24" s="106"/>
      <c r="KJU24" s="106"/>
      <c r="KJV24" s="106"/>
      <c r="KJW24" s="106"/>
      <c r="KJX24" s="106"/>
      <c r="KJY24" s="106"/>
      <c r="KJZ24" s="106"/>
      <c r="KKA24" s="106"/>
      <c r="KKB24" s="106"/>
      <c r="KKC24" s="106"/>
      <c r="KKD24" s="106"/>
      <c r="KKE24" s="106"/>
      <c r="KKF24" s="106"/>
      <c r="KKG24" s="106"/>
      <c r="KKH24" s="106"/>
      <c r="KKI24" s="106"/>
      <c r="KKJ24" s="106"/>
      <c r="KKK24" s="106"/>
      <c r="KKL24" s="106"/>
      <c r="KKM24" s="106"/>
      <c r="KKN24" s="106"/>
      <c r="KKO24" s="106"/>
      <c r="KKP24" s="106"/>
      <c r="KKQ24" s="106"/>
      <c r="KKR24" s="106"/>
      <c r="KKS24" s="106"/>
      <c r="KKT24" s="106"/>
      <c r="KKU24" s="106"/>
      <c r="KKV24" s="106"/>
      <c r="KKW24" s="106"/>
      <c r="KKX24" s="106"/>
      <c r="KKY24" s="106"/>
      <c r="KKZ24" s="106"/>
      <c r="KLA24" s="106"/>
      <c r="KLB24" s="106"/>
      <c r="KLC24" s="106"/>
      <c r="KLD24" s="106"/>
      <c r="KLE24" s="106"/>
      <c r="KLF24" s="106"/>
      <c r="KLG24" s="106"/>
      <c r="KLH24" s="106"/>
      <c r="KLI24" s="106"/>
      <c r="KLJ24" s="106"/>
      <c r="KLK24" s="106"/>
      <c r="KLL24" s="106"/>
      <c r="KLM24" s="106"/>
      <c r="KLN24" s="106"/>
      <c r="KLO24" s="106"/>
      <c r="KLP24" s="106"/>
      <c r="KLQ24" s="106"/>
      <c r="KLR24" s="106"/>
      <c r="KLS24" s="106"/>
      <c r="KLT24" s="106"/>
      <c r="KLU24" s="106"/>
      <c r="KLV24" s="106"/>
      <c r="KLW24" s="106"/>
      <c r="KLX24" s="106"/>
      <c r="KLY24" s="106"/>
      <c r="KLZ24" s="106"/>
      <c r="KMA24" s="106"/>
      <c r="KMB24" s="106"/>
      <c r="KMC24" s="106"/>
      <c r="KMD24" s="106"/>
      <c r="KME24" s="106"/>
      <c r="KMF24" s="106"/>
      <c r="KMG24" s="106"/>
      <c r="KMH24" s="106"/>
      <c r="KMI24" s="106"/>
      <c r="KMJ24" s="106"/>
      <c r="KMK24" s="106"/>
      <c r="KML24" s="106"/>
      <c r="KMM24" s="106"/>
      <c r="KMN24" s="106"/>
      <c r="KMO24" s="106"/>
      <c r="KMP24" s="106"/>
      <c r="KMQ24" s="106"/>
      <c r="KMR24" s="106"/>
      <c r="KMS24" s="106"/>
      <c r="KMT24" s="106"/>
      <c r="KMU24" s="106"/>
      <c r="KMV24" s="106"/>
      <c r="KMW24" s="106"/>
      <c r="KMX24" s="106"/>
      <c r="KMY24" s="106"/>
      <c r="KMZ24" s="106"/>
      <c r="KNA24" s="106"/>
      <c r="KNB24" s="106"/>
      <c r="KNC24" s="106"/>
      <c r="KND24" s="106"/>
      <c r="KNE24" s="106"/>
      <c r="KNF24" s="106"/>
      <c r="KNG24" s="106"/>
      <c r="KNH24" s="106"/>
      <c r="KNI24" s="106"/>
      <c r="KNJ24" s="106"/>
      <c r="KNK24" s="106"/>
      <c r="KNL24" s="106"/>
      <c r="KNM24" s="106"/>
      <c r="KNN24" s="106"/>
      <c r="KNO24" s="106"/>
      <c r="KNP24" s="106"/>
      <c r="KNQ24" s="106"/>
      <c r="KNR24" s="106"/>
      <c r="KNS24" s="106"/>
      <c r="KNT24" s="106"/>
      <c r="KNU24" s="106"/>
      <c r="KNV24" s="106"/>
      <c r="KNW24" s="106"/>
      <c r="KNX24" s="106"/>
      <c r="KNY24" s="106"/>
      <c r="KNZ24" s="106"/>
      <c r="KOA24" s="106"/>
      <c r="KOB24" s="106"/>
      <c r="KOC24" s="106"/>
      <c r="KOD24" s="106"/>
      <c r="KOE24" s="106"/>
      <c r="KOF24" s="106"/>
      <c r="KOG24" s="106"/>
      <c r="KOH24" s="106"/>
      <c r="KOI24" s="106"/>
      <c r="KOJ24" s="106"/>
      <c r="KOK24" s="106"/>
      <c r="KOL24" s="106"/>
      <c r="KOM24" s="106"/>
      <c r="KON24" s="106"/>
      <c r="KOO24" s="106"/>
      <c r="KOP24" s="106"/>
      <c r="KOQ24" s="106"/>
      <c r="KOR24" s="106"/>
      <c r="KOS24" s="106"/>
      <c r="KOT24" s="106"/>
      <c r="KOU24" s="106"/>
      <c r="KOV24" s="106"/>
      <c r="KOW24" s="106"/>
      <c r="KOX24" s="106"/>
      <c r="KOY24" s="106"/>
      <c r="KOZ24" s="106"/>
      <c r="KPA24" s="106"/>
      <c r="KPB24" s="106"/>
      <c r="KPC24" s="106"/>
      <c r="KPD24" s="106"/>
      <c r="KPE24" s="106"/>
      <c r="KPF24" s="106"/>
      <c r="KPG24" s="106"/>
      <c r="KPH24" s="106"/>
      <c r="KPI24" s="106"/>
      <c r="KPJ24" s="106"/>
      <c r="KPK24" s="106"/>
      <c r="KPL24" s="106"/>
      <c r="KPM24" s="106"/>
      <c r="KPN24" s="106"/>
      <c r="KPO24" s="106"/>
      <c r="KPP24" s="106"/>
      <c r="KPQ24" s="106"/>
      <c r="KPR24" s="106"/>
      <c r="KPS24" s="106"/>
      <c r="KPT24" s="106"/>
      <c r="KPU24" s="106"/>
      <c r="KPV24" s="106"/>
      <c r="KPW24" s="106"/>
      <c r="KPX24" s="106"/>
      <c r="KPY24" s="106"/>
      <c r="KPZ24" s="106"/>
      <c r="KQA24" s="106"/>
      <c r="KQB24" s="106"/>
      <c r="KQC24" s="106"/>
      <c r="KQD24" s="106"/>
      <c r="KQE24" s="106"/>
      <c r="KQF24" s="106"/>
      <c r="KQG24" s="106"/>
      <c r="KQH24" s="106"/>
      <c r="KQI24" s="106"/>
      <c r="KQJ24" s="106"/>
      <c r="KQK24" s="106"/>
      <c r="KQL24" s="106"/>
      <c r="KQM24" s="106"/>
      <c r="KQN24" s="106"/>
      <c r="KQO24" s="106"/>
      <c r="KQP24" s="106"/>
      <c r="KQQ24" s="106"/>
      <c r="KQR24" s="106"/>
      <c r="KQS24" s="106"/>
      <c r="KQT24" s="106"/>
      <c r="KQU24" s="106"/>
      <c r="KQV24" s="106"/>
      <c r="KQW24" s="106"/>
      <c r="KQX24" s="106"/>
      <c r="KQY24" s="106"/>
      <c r="KQZ24" s="106"/>
      <c r="KRA24" s="106"/>
      <c r="KRB24" s="106"/>
      <c r="KRC24" s="106"/>
      <c r="KRD24" s="106"/>
      <c r="KRE24" s="106"/>
      <c r="KRF24" s="106"/>
      <c r="KRG24" s="106"/>
      <c r="KRH24" s="106"/>
      <c r="KRI24" s="106"/>
      <c r="KRJ24" s="106"/>
      <c r="KRK24" s="106"/>
      <c r="KRL24" s="106"/>
      <c r="KRM24" s="106"/>
      <c r="KRN24" s="106"/>
      <c r="KRO24" s="106"/>
      <c r="KRP24" s="106"/>
      <c r="KRQ24" s="106"/>
      <c r="KRR24" s="106"/>
      <c r="KRS24" s="106"/>
      <c r="KRT24" s="106"/>
      <c r="KRU24" s="106"/>
      <c r="KRV24" s="106"/>
      <c r="KRW24" s="106"/>
      <c r="KRX24" s="106"/>
      <c r="KRY24" s="106"/>
      <c r="KRZ24" s="106"/>
      <c r="KSA24" s="106"/>
      <c r="KSB24" s="106"/>
      <c r="KSC24" s="106"/>
      <c r="KSD24" s="106"/>
      <c r="KSE24" s="106"/>
      <c r="KSF24" s="106"/>
      <c r="KSG24" s="106"/>
      <c r="KSH24" s="106"/>
      <c r="KSI24" s="106"/>
      <c r="KSJ24" s="106"/>
      <c r="KSK24" s="106"/>
      <c r="KSL24" s="106"/>
      <c r="KSM24" s="106"/>
      <c r="KSN24" s="106"/>
      <c r="KSO24" s="106"/>
      <c r="KSP24" s="106"/>
      <c r="KSQ24" s="106"/>
      <c r="KSR24" s="106"/>
      <c r="KSS24" s="106"/>
      <c r="KST24" s="106"/>
      <c r="KSU24" s="106"/>
      <c r="KSV24" s="106"/>
      <c r="KSW24" s="106"/>
      <c r="KSX24" s="106"/>
      <c r="KSY24" s="106"/>
      <c r="KSZ24" s="106"/>
      <c r="KTA24" s="106"/>
      <c r="KTB24" s="106"/>
      <c r="KTC24" s="106"/>
      <c r="KTD24" s="106"/>
      <c r="KTE24" s="106"/>
      <c r="KTF24" s="106"/>
      <c r="KTG24" s="106"/>
      <c r="KTH24" s="106"/>
      <c r="KTI24" s="106"/>
      <c r="KTJ24" s="106"/>
      <c r="KTK24" s="106"/>
      <c r="KTL24" s="106"/>
      <c r="KTM24" s="106"/>
      <c r="KTN24" s="106"/>
      <c r="KTO24" s="106"/>
      <c r="KTP24" s="106"/>
      <c r="KTQ24" s="106"/>
      <c r="KTR24" s="106"/>
      <c r="KTS24" s="106"/>
      <c r="KTT24" s="106"/>
      <c r="KTU24" s="106"/>
      <c r="KTV24" s="106"/>
      <c r="KTW24" s="106"/>
      <c r="KTX24" s="106"/>
      <c r="KTY24" s="106"/>
      <c r="KTZ24" s="106"/>
      <c r="KUA24" s="106"/>
      <c r="KUB24" s="106"/>
      <c r="KUC24" s="106"/>
      <c r="KUD24" s="106"/>
      <c r="KUE24" s="106"/>
      <c r="KUF24" s="106"/>
      <c r="KUG24" s="106"/>
      <c r="KUH24" s="106"/>
      <c r="KUI24" s="106"/>
      <c r="KUJ24" s="106"/>
      <c r="KUK24" s="106"/>
      <c r="KUL24" s="106"/>
      <c r="KUM24" s="106"/>
      <c r="KUN24" s="106"/>
      <c r="KUO24" s="106"/>
      <c r="KUP24" s="106"/>
      <c r="KUQ24" s="106"/>
      <c r="KUR24" s="106"/>
      <c r="KUS24" s="106"/>
      <c r="KUT24" s="106"/>
      <c r="KUU24" s="106"/>
      <c r="KUV24" s="106"/>
      <c r="KUW24" s="106"/>
      <c r="KUX24" s="106"/>
      <c r="KUY24" s="106"/>
      <c r="KUZ24" s="106"/>
      <c r="KVA24" s="106"/>
      <c r="KVB24" s="106"/>
      <c r="KVC24" s="106"/>
      <c r="KVD24" s="106"/>
      <c r="KVE24" s="106"/>
      <c r="KVF24" s="106"/>
      <c r="KVG24" s="106"/>
      <c r="KVH24" s="106"/>
      <c r="KVI24" s="106"/>
      <c r="KVJ24" s="106"/>
      <c r="KVK24" s="106"/>
      <c r="KVL24" s="106"/>
      <c r="KVM24" s="106"/>
      <c r="KVN24" s="106"/>
      <c r="KVO24" s="106"/>
      <c r="KVP24" s="106"/>
      <c r="KVQ24" s="106"/>
      <c r="KVR24" s="106"/>
      <c r="KVS24" s="106"/>
      <c r="KVT24" s="106"/>
      <c r="KVU24" s="106"/>
      <c r="KVV24" s="106"/>
      <c r="KVW24" s="106"/>
      <c r="KVX24" s="106"/>
      <c r="KVY24" s="106"/>
      <c r="KVZ24" s="106"/>
      <c r="KWA24" s="106"/>
      <c r="KWB24" s="106"/>
      <c r="KWC24" s="106"/>
      <c r="KWD24" s="106"/>
      <c r="KWE24" s="106"/>
      <c r="KWF24" s="106"/>
      <c r="KWG24" s="106"/>
      <c r="KWH24" s="106"/>
      <c r="KWI24" s="106"/>
      <c r="KWJ24" s="106"/>
      <c r="KWK24" s="106"/>
      <c r="KWL24" s="106"/>
      <c r="KWM24" s="106"/>
      <c r="KWN24" s="106"/>
      <c r="KWO24" s="106"/>
      <c r="KWP24" s="106"/>
      <c r="KWQ24" s="106"/>
      <c r="KWR24" s="106"/>
      <c r="KWS24" s="106"/>
      <c r="KWT24" s="106"/>
      <c r="KWU24" s="106"/>
      <c r="KWV24" s="106"/>
      <c r="KWW24" s="106"/>
      <c r="KWX24" s="106"/>
      <c r="KWY24" s="106"/>
      <c r="KWZ24" s="106"/>
      <c r="KXA24" s="106"/>
      <c r="KXB24" s="106"/>
      <c r="KXC24" s="106"/>
      <c r="KXD24" s="106"/>
      <c r="KXE24" s="106"/>
      <c r="KXF24" s="106"/>
      <c r="KXG24" s="106"/>
      <c r="KXH24" s="106"/>
      <c r="KXI24" s="106"/>
      <c r="KXJ24" s="106"/>
      <c r="KXK24" s="106"/>
      <c r="KXL24" s="106"/>
      <c r="KXM24" s="106"/>
      <c r="KXN24" s="106"/>
      <c r="KXO24" s="106"/>
      <c r="KXP24" s="106"/>
      <c r="KXQ24" s="106"/>
      <c r="KXR24" s="106"/>
      <c r="KXS24" s="106"/>
      <c r="KXT24" s="106"/>
      <c r="KXU24" s="106"/>
      <c r="KXV24" s="106"/>
      <c r="KXW24" s="106"/>
      <c r="KXX24" s="106"/>
      <c r="KXY24" s="106"/>
      <c r="KXZ24" s="106"/>
      <c r="KYA24" s="106"/>
      <c r="KYB24" s="106"/>
      <c r="KYC24" s="106"/>
      <c r="KYD24" s="106"/>
      <c r="KYE24" s="106"/>
      <c r="KYF24" s="106"/>
      <c r="KYG24" s="106"/>
      <c r="KYH24" s="106"/>
      <c r="KYI24" s="106"/>
      <c r="KYJ24" s="106"/>
      <c r="KYK24" s="106"/>
      <c r="KYL24" s="106"/>
      <c r="KYM24" s="106"/>
      <c r="KYN24" s="106"/>
      <c r="KYO24" s="106"/>
      <c r="KYP24" s="106"/>
      <c r="KYQ24" s="106"/>
      <c r="KYR24" s="106"/>
      <c r="KYS24" s="106"/>
      <c r="KYT24" s="106"/>
      <c r="KYU24" s="106"/>
      <c r="KYV24" s="106"/>
      <c r="KYW24" s="106"/>
      <c r="KYX24" s="106"/>
      <c r="KYY24" s="106"/>
      <c r="KYZ24" s="106"/>
      <c r="KZA24" s="106"/>
      <c r="KZB24" s="106"/>
      <c r="KZC24" s="106"/>
      <c r="KZD24" s="106"/>
      <c r="KZE24" s="106"/>
      <c r="KZF24" s="106"/>
      <c r="KZG24" s="106"/>
      <c r="KZH24" s="106"/>
      <c r="KZI24" s="106"/>
      <c r="KZJ24" s="106"/>
      <c r="KZK24" s="106"/>
      <c r="KZL24" s="106"/>
      <c r="KZM24" s="106"/>
      <c r="KZN24" s="106"/>
      <c r="KZO24" s="106"/>
      <c r="KZP24" s="106"/>
      <c r="KZQ24" s="106"/>
      <c r="KZR24" s="106"/>
      <c r="KZS24" s="106"/>
      <c r="KZT24" s="106"/>
      <c r="KZU24" s="106"/>
      <c r="KZV24" s="106"/>
      <c r="KZW24" s="106"/>
      <c r="KZX24" s="106"/>
      <c r="KZY24" s="106"/>
      <c r="KZZ24" s="106"/>
      <c r="LAA24" s="106"/>
      <c r="LAB24" s="106"/>
      <c r="LAC24" s="106"/>
      <c r="LAD24" s="106"/>
      <c r="LAE24" s="106"/>
      <c r="LAF24" s="106"/>
      <c r="LAG24" s="106"/>
      <c r="LAH24" s="106"/>
      <c r="LAI24" s="106"/>
      <c r="LAJ24" s="106"/>
      <c r="LAK24" s="106"/>
      <c r="LAL24" s="106"/>
      <c r="LAM24" s="106"/>
      <c r="LAN24" s="106"/>
      <c r="LAO24" s="106"/>
      <c r="LAP24" s="106"/>
      <c r="LAQ24" s="106"/>
      <c r="LAR24" s="106"/>
      <c r="LAS24" s="106"/>
      <c r="LAT24" s="106"/>
      <c r="LAU24" s="106"/>
      <c r="LAV24" s="106"/>
      <c r="LAW24" s="106"/>
      <c r="LAX24" s="106"/>
      <c r="LAY24" s="106"/>
      <c r="LAZ24" s="106"/>
      <c r="LBA24" s="106"/>
      <c r="LBB24" s="106"/>
      <c r="LBC24" s="106"/>
      <c r="LBD24" s="106"/>
      <c r="LBE24" s="106"/>
      <c r="LBF24" s="106"/>
      <c r="LBG24" s="106"/>
      <c r="LBH24" s="106"/>
      <c r="LBI24" s="106"/>
      <c r="LBJ24" s="106"/>
      <c r="LBK24" s="106"/>
      <c r="LBL24" s="106"/>
      <c r="LBM24" s="106"/>
      <c r="LBN24" s="106"/>
      <c r="LBO24" s="106"/>
      <c r="LBP24" s="106"/>
      <c r="LBQ24" s="106"/>
      <c r="LBR24" s="106"/>
      <c r="LBS24" s="106"/>
      <c r="LBT24" s="106"/>
      <c r="LBU24" s="106"/>
      <c r="LBV24" s="106"/>
      <c r="LBW24" s="106"/>
      <c r="LBX24" s="106"/>
      <c r="LBY24" s="106"/>
      <c r="LBZ24" s="106"/>
      <c r="LCA24" s="106"/>
      <c r="LCB24" s="106"/>
      <c r="LCC24" s="106"/>
      <c r="LCD24" s="106"/>
      <c r="LCE24" s="106"/>
      <c r="LCF24" s="106"/>
      <c r="LCG24" s="106"/>
      <c r="LCH24" s="106"/>
      <c r="LCI24" s="106"/>
      <c r="LCJ24" s="106"/>
      <c r="LCK24" s="106"/>
      <c r="LCL24" s="106"/>
      <c r="LCM24" s="106"/>
      <c r="LCN24" s="106"/>
      <c r="LCO24" s="106"/>
      <c r="LCP24" s="106"/>
      <c r="LCQ24" s="106"/>
      <c r="LCR24" s="106"/>
      <c r="LCS24" s="106"/>
      <c r="LCT24" s="106"/>
      <c r="LCU24" s="106"/>
      <c r="LCV24" s="106"/>
      <c r="LCW24" s="106"/>
      <c r="LCX24" s="106"/>
      <c r="LCY24" s="106"/>
      <c r="LCZ24" s="106"/>
      <c r="LDA24" s="106"/>
      <c r="LDB24" s="106"/>
      <c r="LDC24" s="106"/>
      <c r="LDD24" s="106"/>
      <c r="LDE24" s="106"/>
      <c r="LDF24" s="106"/>
      <c r="LDG24" s="106"/>
      <c r="LDH24" s="106"/>
      <c r="LDI24" s="106"/>
      <c r="LDJ24" s="106"/>
      <c r="LDK24" s="106"/>
      <c r="LDL24" s="106"/>
      <c r="LDM24" s="106"/>
      <c r="LDN24" s="106"/>
      <c r="LDO24" s="106"/>
      <c r="LDP24" s="106"/>
      <c r="LDQ24" s="106"/>
      <c r="LDR24" s="106"/>
      <c r="LDS24" s="106"/>
      <c r="LDT24" s="106"/>
      <c r="LDU24" s="106"/>
      <c r="LDV24" s="106"/>
      <c r="LDW24" s="106"/>
      <c r="LDX24" s="106"/>
      <c r="LDY24" s="106"/>
      <c r="LDZ24" s="106"/>
      <c r="LEA24" s="106"/>
      <c r="LEB24" s="106"/>
      <c r="LEC24" s="106"/>
      <c r="LED24" s="106"/>
      <c r="LEE24" s="106"/>
      <c r="LEF24" s="106"/>
      <c r="LEG24" s="106"/>
      <c r="LEH24" s="106"/>
      <c r="LEI24" s="106"/>
      <c r="LEJ24" s="106"/>
      <c r="LEK24" s="106"/>
      <c r="LEL24" s="106"/>
      <c r="LEM24" s="106"/>
      <c r="LEN24" s="106"/>
      <c r="LEO24" s="106"/>
      <c r="LEP24" s="106"/>
      <c r="LEQ24" s="106"/>
      <c r="LER24" s="106"/>
      <c r="LES24" s="106"/>
      <c r="LET24" s="106"/>
      <c r="LEU24" s="106"/>
      <c r="LEV24" s="106"/>
      <c r="LEW24" s="106"/>
      <c r="LEX24" s="106"/>
      <c r="LEY24" s="106"/>
      <c r="LEZ24" s="106"/>
      <c r="LFA24" s="106"/>
      <c r="LFB24" s="106"/>
      <c r="LFC24" s="106"/>
      <c r="LFD24" s="106"/>
      <c r="LFE24" s="106"/>
      <c r="LFF24" s="106"/>
      <c r="LFG24" s="106"/>
      <c r="LFH24" s="106"/>
      <c r="LFI24" s="106"/>
      <c r="LFJ24" s="106"/>
      <c r="LFK24" s="106"/>
      <c r="LFL24" s="106"/>
      <c r="LFM24" s="106"/>
      <c r="LFN24" s="106"/>
      <c r="LFO24" s="106"/>
      <c r="LFP24" s="106"/>
      <c r="LFQ24" s="106"/>
      <c r="LFR24" s="106"/>
      <c r="LFS24" s="106"/>
      <c r="LFT24" s="106"/>
      <c r="LFU24" s="106"/>
      <c r="LFV24" s="106"/>
      <c r="LFW24" s="106"/>
      <c r="LFX24" s="106"/>
      <c r="LFY24" s="106"/>
      <c r="LFZ24" s="106"/>
      <c r="LGA24" s="106"/>
      <c r="LGB24" s="106"/>
      <c r="LGC24" s="106"/>
      <c r="LGD24" s="106"/>
      <c r="LGE24" s="106"/>
      <c r="LGF24" s="106"/>
      <c r="LGG24" s="106"/>
      <c r="LGH24" s="106"/>
      <c r="LGI24" s="106"/>
      <c r="LGJ24" s="106"/>
      <c r="LGK24" s="106"/>
      <c r="LGL24" s="106"/>
      <c r="LGM24" s="106"/>
      <c r="LGN24" s="106"/>
      <c r="LGO24" s="106"/>
      <c r="LGP24" s="106"/>
      <c r="LGQ24" s="106"/>
      <c r="LGR24" s="106"/>
      <c r="LGS24" s="106"/>
      <c r="LGT24" s="106"/>
      <c r="LGU24" s="106"/>
      <c r="LGV24" s="106"/>
      <c r="LGW24" s="106"/>
      <c r="LGX24" s="106"/>
      <c r="LGY24" s="106"/>
      <c r="LGZ24" s="106"/>
      <c r="LHA24" s="106"/>
      <c r="LHB24" s="106"/>
      <c r="LHC24" s="106"/>
      <c r="LHD24" s="106"/>
      <c r="LHE24" s="106"/>
      <c r="LHF24" s="106"/>
      <c r="LHG24" s="106"/>
      <c r="LHH24" s="106"/>
      <c r="LHI24" s="106"/>
      <c r="LHJ24" s="106"/>
      <c r="LHK24" s="106"/>
      <c r="LHL24" s="106"/>
      <c r="LHM24" s="106"/>
      <c r="LHN24" s="106"/>
      <c r="LHO24" s="106"/>
      <c r="LHP24" s="106"/>
      <c r="LHQ24" s="106"/>
      <c r="LHR24" s="106"/>
      <c r="LHS24" s="106"/>
      <c r="LHT24" s="106"/>
      <c r="LHU24" s="106"/>
      <c r="LHV24" s="106"/>
      <c r="LHW24" s="106"/>
      <c r="LHX24" s="106"/>
      <c r="LHY24" s="106"/>
      <c r="LHZ24" s="106"/>
      <c r="LIA24" s="106"/>
      <c r="LIB24" s="106"/>
      <c r="LIC24" s="106"/>
      <c r="LID24" s="106"/>
      <c r="LIE24" s="106"/>
      <c r="LIF24" s="106"/>
      <c r="LIG24" s="106"/>
      <c r="LIH24" s="106"/>
      <c r="LII24" s="106"/>
      <c r="LIJ24" s="106"/>
      <c r="LIK24" s="106"/>
      <c r="LIL24" s="106"/>
      <c r="LIM24" s="106"/>
      <c r="LIN24" s="106"/>
      <c r="LIO24" s="106"/>
      <c r="LIP24" s="106"/>
      <c r="LIQ24" s="106"/>
      <c r="LIR24" s="106"/>
      <c r="LIS24" s="106"/>
      <c r="LIT24" s="106"/>
      <c r="LIU24" s="106"/>
      <c r="LIV24" s="106"/>
      <c r="LIW24" s="106"/>
      <c r="LIX24" s="106"/>
      <c r="LIY24" s="106"/>
      <c r="LIZ24" s="106"/>
      <c r="LJA24" s="106"/>
      <c r="LJB24" s="106"/>
      <c r="LJC24" s="106"/>
      <c r="LJD24" s="106"/>
      <c r="LJE24" s="106"/>
      <c r="LJF24" s="106"/>
      <c r="LJG24" s="106"/>
      <c r="LJH24" s="106"/>
      <c r="LJI24" s="106"/>
      <c r="LJJ24" s="106"/>
      <c r="LJK24" s="106"/>
      <c r="LJL24" s="106"/>
      <c r="LJM24" s="106"/>
      <c r="LJN24" s="106"/>
      <c r="LJO24" s="106"/>
      <c r="LJP24" s="106"/>
      <c r="LJQ24" s="106"/>
      <c r="LJR24" s="106"/>
      <c r="LJS24" s="106"/>
      <c r="LJT24" s="106"/>
      <c r="LJU24" s="106"/>
      <c r="LJV24" s="106"/>
      <c r="LJW24" s="106"/>
      <c r="LJX24" s="106"/>
      <c r="LJY24" s="106"/>
      <c r="LJZ24" s="106"/>
      <c r="LKA24" s="106"/>
      <c r="LKB24" s="106"/>
      <c r="LKC24" s="106"/>
      <c r="LKD24" s="106"/>
      <c r="LKE24" s="106"/>
      <c r="LKF24" s="106"/>
      <c r="LKG24" s="106"/>
      <c r="LKH24" s="106"/>
      <c r="LKI24" s="106"/>
      <c r="LKJ24" s="106"/>
      <c r="LKK24" s="106"/>
      <c r="LKL24" s="106"/>
      <c r="LKM24" s="106"/>
      <c r="LKN24" s="106"/>
      <c r="LKO24" s="106"/>
      <c r="LKP24" s="106"/>
      <c r="LKQ24" s="106"/>
      <c r="LKR24" s="106"/>
      <c r="LKS24" s="106"/>
      <c r="LKT24" s="106"/>
      <c r="LKU24" s="106"/>
      <c r="LKV24" s="106"/>
      <c r="LKW24" s="106"/>
      <c r="LKX24" s="106"/>
      <c r="LKY24" s="106"/>
      <c r="LKZ24" s="106"/>
      <c r="LLA24" s="106"/>
      <c r="LLB24" s="106"/>
      <c r="LLC24" s="106"/>
      <c r="LLD24" s="106"/>
      <c r="LLE24" s="106"/>
      <c r="LLF24" s="106"/>
      <c r="LLG24" s="106"/>
      <c r="LLH24" s="106"/>
      <c r="LLI24" s="106"/>
      <c r="LLJ24" s="106"/>
      <c r="LLK24" s="106"/>
      <c r="LLL24" s="106"/>
      <c r="LLM24" s="106"/>
      <c r="LLN24" s="106"/>
      <c r="LLO24" s="106"/>
      <c r="LLP24" s="106"/>
      <c r="LLQ24" s="106"/>
      <c r="LLR24" s="106"/>
      <c r="LLS24" s="106"/>
      <c r="LLT24" s="106"/>
      <c r="LLU24" s="106"/>
      <c r="LLV24" s="106"/>
      <c r="LLW24" s="106"/>
      <c r="LLX24" s="106"/>
      <c r="LLY24" s="106"/>
      <c r="LLZ24" s="106"/>
      <c r="LMA24" s="106"/>
      <c r="LMB24" s="106"/>
      <c r="LMC24" s="106"/>
      <c r="LMD24" s="106"/>
      <c r="LME24" s="106"/>
      <c r="LMF24" s="106"/>
      <c r="LMG24" s="106"/>
      <c r="LMH24" s="106"/>
      <c r="LMI24" s="106"/>
      <c r="LMJ24" s="106"/>
      <c r="LMK24" s="106"/>
      <c r="LML24" s="106"/>
      <c r="LMM24" s="106"/>
      <c r="LMN24" s="106"/>
      <c r="LMO24" s="106"/>
      <c r="LMP24" s="106"/>
      <c r="LMQ24" s="106"/>
      <c r="LMR24" s="106"/>
      <c r="LMS24" s="106"/>
      <c r="LMT24" s="106"/>
      <c r="LMU24" s="106"/>
      <c r="LMV24" s="106"/>
      <c r="LMW24" s="106"/>
      <c r="LMX24" s="106"/>
      <c r="LMY24" s="106"/>
      <c r="LMZ24" s="106"/>
      <c r="LNA24" s="106"/>
      <c r="LNB24" s="106"/>
      <c r="LNC24" s="106"/>
      <c r="LND24" s="106"/>
      <c r="LNE24" s="106"/>
      <c r="LNF24" s="106"/>
      <c r="LNG24" s="106"/>
      <c r="LNH24" s="106"/>
      <c r="LNI24" s="106"/>
      <c r="LNJ24" s="106"/>
      <c r="LNK24" s="106"/>
      <c r="LNL24" s="106"/>
      <c r="LNM24" s="106"/>
      <c r="LNN24" s="106"/>
      <c r="LNO24" s="106"/>
      <c r="LNP24" s="106"/>
      <c r="LNQ24" s="106"/>
      <c r="LNR24" s="106"/>
      <c r="LNS24" s="106"/>
      <c r="LNT24" s="106"/>
      <c r="LNU24" s="106"/>
      <c r="LNV24" s="106"/>
      <c r="LNW24" s="106"/>
      <c r="LNX24" s="106"/>
      <c r="LNY24" s="106"/>
      <c r="LNZ24" s="106"/>
      <c r="LOA24" s="106"/>
      <c r="LOB24" s="106"/>
      <c r="LOC24" s="106"/>
      <c r="LOD24" s="106"/>
      <c r="LOE24" s="106"/>
      <c r="LOF24" s="106"/>
      <c r="LOG24" s="106"/>
      <c r="LOH24" s="106"/>
      <c r="LOI24" s="106"/>
      <c r="LOJ24" s="106"/>
      <c r="LOK24" s="106"/>
      <c r="LOL24" s="106"/>
      <c r="LOM24" s="106"/>
      <c r="LON24" s="106"/>
      <c r="LOO24" s="106"/>
      <c r="LOP24" s="106"/>
      <c r="LOQ24" s="106"/>
      <c r="LOR24" s="106"/>
      <c r="LOS24" s="106"/>
      <c r="LOT24" s="106"/>
      <c r="LOU24" s="106"/>
      <c r="LOV24" s="106"/>
      <c r="LOW24" s="106"/>
      <c r="LOX24" s="106"/>
      <c r="LOY24" s="106"/>
      <c r="LOZ24" s="106"/>
      <c r="LPA24" s="106"/>
      <c r="LPB24" s="106"/>
      <c r="LPC24" s="106"/>
      <c r="LPD24" s="106"/>
      <c r="LPE24" s="106"/>
      <c r="LPF24" s="106"/>
      <c r="LPG24" s="106"/>
      <c r="LPH24" s="106"/>
      <c r="LPI24" s="106"/>
      <c r="LPJ24" s="106"/>
      <c r="LPK24" s="106"/>
      <c r="LPL24" s="106"/>
      <c r="LPM24" s="106"/>
      <c r="LPN24" s="106"/>
      <c r="LPO24" s="106"/>
      <c r="LPP24" s="106"/>
      <c r="LPQ24" s="106"/>
      <c r="LPR24" s="106"/>
      <c r="LPS24" s="106"/>
      <c r="LPT24" s="106"/>
      <c r="LPU24" s="106"/>
      <c r="LPV24" s="106"/>
      <c r="LPW24" s="106"/>
      <c r="LPX24" s="106"/>
      <c r="LPY24" s="106"/>
      <c r="LPZ24" s="106"/>
      <c r="LQA24" s="106"/>
      <c r="LQB24" s="106"/>
      <c r="LQC24" s="106"/>
      <c r="LQD24" s="106"/>
      <c r="LQE24" s="106"/>
      <c r="LQF24" s="106"/>
      <c r="LQG24" s="106"/>
      <c r="LQH24" s="106"/>
      <c r="LQI24" s="106"/>
      <c r="LQJ24" s="106"/>
      <c r="LQK24" s="106"/>
      <c r="LQL24" s="106"/>
      <c r="LQM24" s="106"/>
      <c r="LQN24" s="106"/>
      <c r="LQO24" s="106"/>
      <c r="LQP24" s="106"/>
      <c r="LQQ24" s="106"/>
      <c r="LQR24" s="106"/>
      <c r="LQS24" s="106"/>
      <c r="LQT24" s="106"/>
      <c r="LQU24" s="106"/>
      <c r="LQV24" s="106"/>
      <c r="LQW24" s="106"/>
      <c r="LQX24" s="106"/>
      <c r="LQY24" s="106"/>
      <c r="LQZ24" s="106"/>
      <c r="LRA24" s="106"/>
      <c r="LRB24" s="106"/>
      <c r="LRC24" s="106"/>
      <c r="LRD24" s="106"/>
      <c r="LRE24" s="106"/>
      <c r="LRF24" s="106"/>
      <c r="LRG24" s="106"/>
      <c r="LRH24" s="106"/>
      <c r="LRI24" s="106"/>
      <c r="LRJ24" s="106"/>
      <c r="LRK24" s="106"/>
      <c r="LRL24" s="106"/>
      <c r="LRM24" s="106"/>
      <c r="LRN24" s="106"/>
      <c r="LRO24" s="106"/>
      <c r="LRP24" s="106"/>
      <c r="LRQ24" s="106"/>
      <c r="LRR24" s="106"/>
      <c r="LRS24" s="106"/>
      <c r="LRT24" s="106"/>
      <c r="LRU24" s="106"/>
      <c r="LRV24" s="106"/>
      <c r="LRW24" s="106"/>
      <c r="LRX24" s="106"/>
      <c r="LRY24" s="106"/>
      <c r="LRZ24" s="106"/>
      <c r="LSA24" s="106"/>
      <c r="LSB24" s="106"/>
      <c r="LSC24" s="106"/>
      <c r="LSD24" s="106"/>
      <c r="LSE24" s="106"/>
      <c r="LSF24" s="106"/>
      <c r="LSG24" s="106"/>
      <c r="LSH24" s="106"/>
      <c r="LSI24" s="106"/>
      <c r="LSJ24" s="106"/>
      <c r="LSK24" s="106"/>
      <c r="LSL24" s="106"/>
      <c r="LSM24" s="106"/>
      <c r="LSN24" s="106"/>
      <c r="LSO24" s="106"/>
      <c r="LSP24" s="106"/>
      <c r="LSQ24" s="106"/>
      <c r="LSR24" s="106"/>
      <c r="LSS24" s="106"/>
      <c r="LST24" s="106"/>
      <c r="LSU24" s="106"/>
      <c r="LSV24" s="106"/>
      <c r="LSW24" s="106"/>
      <c r="LSX24" s="106"/>
      <c r="LSY24" s="106"/>
      <c r="LSZ24" s="106"/>
      <c r="LTA24" s="106"/>
      <c r="LTB24" s="106"/>
      <c r="LTC24" s="106"/>
      <c r="LTD24" s="106"/>
      <c r="LTE24" s="106"/>
      <c r="LTF24" s="106"/>
      <c r="LTG24" s="106"/>
      <c r="LTH24" s="106"/>
      <c r="LTI24" s="106"/>
      <c r="LTJ24" s="106"/>
      <c r="LTK24" s="106"/>
      <c r="LTL24" s="106"/>
      <c r="LTM24" s="106"/>
      <c r="LTN24" s="106"/>
      <c r="LTO24" s="106"/>
      <c r="LTP24" s="106"/>
      <c r="LTQ24" s="106"/>
      <c r="LTR24" s="106"/>
      <c r="LTS24" s="106"/>
      <c r="LTT24" s="106"/>
      <c r="LTU24" s="106"/>
      <c r="LTV24" s="106"/>
      <c r="LTW24" s="106"/>
      <c r="LTX24" s="106"/>
      <c r="LTY24" s="106"/>
      <c r="LTZ24" s="106"/>
      <c r="LUA24" s="106"/>
      <c r="LUB24" s="106"/>
      <c r="LUC24" s="106"/>
      <c r="LUD24" s="106"/>
      <c r="LUE24" s="106"/>
      <c r="LUF24" s="106"/>
      <c r="LUG24" s="106"/>
      <c r="LUH24" s="106"/>
      <c r="LUI24" s="106"/>
      <c r="LUJ24" s="106"/>
      <c r="LUK24" s="106"/>
      <c r="LUL24" s="106"/>
      <c r="LUM24" s="106"/>
      <c r="LUN24" s="106"/>
      <c r="LUO24" s="106"/>
      <c r="LUP24" s="106"/>
      <c r="LUQ24" s="106"/>
      <c r="LUR24" s="106"/>
      <c r="LUS24" s="106"/>
      <c r="LUT24" s="106"/>
      <c r="LUU24" s="106"/>
      <c r="LUV24" s="106"/>
      <c r="LUW24" s="106"/>
      <c r="LUX24" s="106"/>
      <c r="LUY24" s="106"/>
      <c r="LUZ24" s="106"/>
      <c r="LVA24" s="106"/>
      <c r="LVB24" s="106"/>
      <c r="LVC24" s="106"/>
      <c r="LVD24" s="106"/>
      <c r="LVE24" s="106"/>
      <c r="LVF24" s="106"/>
      <c r="LVG24" s="106"/>
      <c r="LVH24" s="106"/>
      <c r="LVI24" s="106"/>
      <c r="LVJ24" s="106"/>
      <c r="LVK24" s="106"/>
      <c r="LVL24" s="106"/>
      <c r="LVM24" s="106"/>
      <c r="LVN24" s="106"/>
      <c r="LVO24" s="106"/>
      <c r="LVP24" s="106"/>
      <c r="LVQ24" s="106"/>
      <c r="LVR24" s="106"/>
      <c r="LVS24" s="106"/>
      <c r="LVT24" s="106"/>
      <c r="LVU24" s="106"/>
      <c r="LVV24" s="106"/>
      <c r="LVW24" s="106"/>
      <c r="LVX24" s="106"/>
      <c r="LVY24" s="106"/>
      <c r="LVZ24" s="106"/>
      <c r="LWA24" s="106"/>
      <c r="LWB24" s="106"/>
      <c r="LWC24" s="106"/>
      <c r="LWD24" s="106"/>
      <c r="LWE24" s="106"/>
      <c r="LWF24" s="106"/>
      <c r="LWG24" s="106"/>
      <c r="LWH24" s="106"/>
      <c r="LWI24" s="106"/>
      <c r="LWJ24" s="106"/>
      <c r="LWK24" s="106"/>
      <c r="LWL24" s="106"/>
      <c r="LWM24" s="106"/>
      <c r="LWN24" s="106"/>
      <c r="LWO24" s="106"/>
      <c r="LWP24" s="106"/>
      <c r="LWQ24" s="106"/>
      <c r="LWR24" s="106"/>
      <c r="LWS24" s="106"/>
      <c r="LWT24" s="106"/>
      <c r="LWU24" s="106"/>
      <c r="LWV24" s="106"/>
      <c r="LWW24" s="106"/>
      <c r="LWX24" s="106"/>
      <c r="LWY24" s="106"/>
      <c r="LWZ24" s="106"/>
      <c r="LXA24" s="106"/>
      <c r="LXB24" s="106"/>
      <c r="LXC24" s="106"/>
      <c r="LXD24" s="106"/>
      <c r="LXE24" s="106"/>
      <c r="LXF24" s="106"/>
      <c r="LXG24" s="106"/>
      <c r="LXH24" s="106"/>
      <c r="LXI24" s="106"/>
      <c r="LXJ24" s="106"/>
      <c r="LXK24" s="106"/>
      <c r="LXL24" s="106"/>
      <c r="LXM24" s="106"/>
      <c r="LXN24" s="106"/>
      <c r="LXO24" s="106"/>
      <c r="LXP24" s="106"/>
      <c r="LXQ24" s="106"/>
      <c r="LXR24" s="106"/>
      <c r="LXS24" s="106"/>
      <c r="LXT24" s="106"/>
      <c r="LXU24" s="106"/>
      <c r="LXV24" s="106"/>
      <c r="LXW24" s="106"/>
      <c r="LXX24" s="106"/>
      <c r="LXY24" s="106"/>
      <c r="LXZ24" s="106"/>
      <c r="LYA24" s="106"/>
      <c r="LYB24" s="106"/>
      <c r="LYC24" s="106"/>
      <c r="LYD24" s="106"/>
      <c r="LYE24" s="106"/>
      <c r="LYF24" s="106"/>
      <c r="LYG24" s="106"/>
      <c r="LYH24" s="106"/>
      <c r="LYI24" s="106"/>
      <c r="LYJ24" s="106"/>
      <c r="LYK24" s="106"/>
      <c r="LYL24" s="106"/>
      <c r="LYM24" s="106"/>
      <c r="LYN24" s="106"/>
      <c r="LYO24" s="106"/>
      <c r="LYP24" s="106"/>
      <c r="LYQ24" s="106"/>
      <c r="LYR24" s="106"/>
      <c r="LYS24" s="106"/>
      <c r="LYT24" s="106"/>
      <c r="LYU24" s="106"/>
      <c r="LYV24" s="106"/>
      <c r="LYW24" s="106"/>
      <c r="LYX24" s="106"/>
      <c r="LYY24" s="106"/>
      <c r="LYZ24" s="106"/>
      <c r="LZA24" s="106"/>
      <c r="LZB24" s="106"/>
      <c r="LZC24" s="106"/>
      <c r="LZD24" s="106"/>
      <c r="LZE24" s="106"/>
      <c r="LZF24" s="106"/>
      <c r="LZG24" s="106"/>
      <c r="LZH24" s="106"/>
      <c r="LZI24" s="106"/>
      <c r="LZJ24" s="106"/>
      <c r="LZK24" s="106"/>
      <c r="LZL24" s="106"/>
      <c r="LZM24" s="106"/>
      <c r="LZN24" s="106"/>
      <c r="LZO24" s="106"/>
      <c r="LZP24" s="106"/>
      <c r="LZQ24" s="106"/>
      <c r="LZR24" s="106"/>
      <c r="LZS24" s="106"/>
      <c r="LZT24" s="106"/>
      <c r="LZU24" s="106"/>
      <c r="LZV24" s="106"/>
      <c r="LZW24" s="106"/>
      <c r="LZX24" s="106"/>
      <c r="LZY24" s="106"/>
      <c r="LZZ24" s="106"/>
      <c r="MAA24" s="106"/>
      <c r="MAB24" s="106"/>
      <c r="MAC24" s="106"/>
      <c r="MAD24" s="106"/>
      <c r="MAE24" s="106"/>
      <c r="MAF24" s="106"/>
      <c r="MAG24" s="106"/>
      <c r="MAH24" s="106"/>
      <c r="MAI24" s="106"/>
      <c r="MAJ24" s="106"/>
      <c r="MAK24" s="106"/>
      <c r="MAL24" s="106"/>
      <c r="MAM24" s="106"/>
      <c r="MAN24" s="106"/>
      <c r="MAO24" s="106"/>
      <c r="MAP24" s="106"/>
      <c r="MAQ24" s="106"/>
      <c r="MAR24" s="106"/>
      <c r="MAS24" s="106"/>
      <c r="MAT24" s="106"/>
      <c r="MAU24" s="106"/>
      <c r="MAV24" s="106"/>
      <c r="MAW24" s="106"/>
      <c r="MAX24" s="106"/>
      <c r="MAY24" s="106"/>
      <c r="MAZ24" s="106"/>
      <c r="MBA24" s="106"/>
      <c r="MBB24" s="106"/>
      <c r="MBC24" s="106"/>
      <c r="MBD24" s="106"/>
      <c r="MBE24" s="106"/>
      <c r="MBF24" s="106"/>
      <c r="MBG24" s="106"/>
      <c r="MBH24" s="106"/>
      <c r="MBI24" s="106"/>
      <c r="MBJ24" s="106"/>
      <c r="MBK24" s="106"/>
      <c r="MBL24" s="106"/>
      <c r="MBM24" s="106"/>
      <c r="MBN24" s="106"/>
      <c r="MBO24" s="106"/>
      <c r="MBP24" s="106"/>
      <c r="MBQ24" s="106"/>
      <c r="MBR24" s="106"/>
      <c r="MBS24" s="106"/>
      <c r="MBT24" s="106"/>
      <c r="MBU24" s="106"/>
      <c r="MBV24" s="106"/>
      <c r="MBW24" s="106"/>
      <c r="MBX24" s="106"/>
      <c r="MBY24" s="106"/>
      <c r="MBZ24" s="106"/>
      <c r="MCA24" s="106"/>
      <c r="MCB24" s="106"/>
      <c r="MCC24" s="106"/>
      <c r="MCD24" s="106"/>
      <c r="MCE24" s="106"/>
      <c r="MCF24" s="106"/>
      <c r="MCG24" s="106"/>
      <c r="MCH24" s="106"/>
      <c r="MCI24" s="106"/>
      <c r="MCJ24" s="106"/>
      <c r="MCK24" s="106"/>
      <c r="MCL24" s="106"/>
      <c r="MCM24" s="106"/>
      <c r="MCN24" s="106"/>
      <c r="MCO24" s="106"/>
      <c r="MCP24" s="106"/>
      <c r="MCQ24" s="106"/>
      <c r="MCR24" s="106"/>
      <c r="MCS24" s="106"/>
      <c r="MCT24" s="106"/>
      <c r="MCU24" s="106"/>
      <c r="MCV24" s="106"/>
      <c r="MCW24" s="106"/>
      <c r="MCX24" s="106"/>
      <c r="MCY24" s="106"/>
      <c r="MCZ24" s="106"/>
      <c r="MDA24" s="106"/>
      <c r="MDB24" s="106"/>
      <c r="MDC24" s="106"/>
      <c r="MDD24" s="106"/>
      <c r="MDE24" s="106"/>
      <c r="MDF24" s="106"/>
      <c r="MDG24" s="106"/>
      <c r="MDH24" s="106"/>
      <c r="MDI24" s="106"/>
      <c r="MDJ24" s="106"/>
      <c r="MDK24" s="106"/>
      <c r="MDL24" s="106"/>
      <c r="MDM24" s="106"/>
      <c r="MDN24" s="106"/>
      <c r="MDO24" s="106"/>
      <c r="MDP24" s="106"/>
      <c r="MDQ24" s="106"/>
      <c r="MDR24" s="106"/>
      <c r="MDS24" s="106"/>
      <c r="MDT24" s="106"/>
      <c r="MDU24" s="106"/>
      <c r="MDV24" s="106"/>
      <c r="MDW24" s="106"/>
      <c r="MDX24" s="106"/>
      <c r="MDY24" s="106"/>
      <c r="MDZ24" s="106"/>
      <c r="MEA24" s="106"/>
      <c r="MEB24" s="106"/>
      <c r="MEC24" s="106"/>
      <c r="MED24" s="106"/>
      <c r="MEE24" s="106"/>
      <c r="MEF24" s="106"/>
      <c r="MEG24" s="106"/>
      <c r="MEH24" s="106"/>
      <c r="MEI24" s="106"/>
      <c r="MEJ24" s="106"/>
      <c r="MEK24" s="106"/>
      <c r="MEL24" s="106"/>
      <c r="MEM24" s="106"/>
      <c r="MEN24" s="106"/>
      <c r="MEO24" s="106"/>
      <c r="MEP24" s="106"/>
      <c r="MEQ24" s="106"/>
      <c r="MER24" s="106"/>
      <c r="MES24" s="106"/>
      <c r="MET24" s="106"/>
      <c r="MEU24" s="106"/>
      <c r="MEV24" s="106"/>
      <c r="MEW24" s="106"/>
      <c r="MEX24" s="106"/>
      <c r="MEY24" s="106"/>
      <c r="MEZ24" s="106"/>
      <c r="MFA24" s="106"/>
      <c r="MFB24" s="106"/>
      <c r="MFC24" s="106"/>
      <c r="MFD24" s="106"/>
      <c r="MFE24" s="106"/>
      <c r="MFF24" s="106"/>
      <c r="MFG24" s="106"/>
      <c r="MFH24" s="106"/>
      <c r="MFI24" s="106"/>
      <c r="MFJ24" s="106"/>
      <c r="MFK24" s="106"/>
      <c r="MFL24" s="106"/>
      <c r="MFM24" s="106"/>
      <c r="MFN24" s="106"/>
      <c r="MFO24" s="106"/>
      <c r="MFP24" s="106"/>
      <c r="MFQ24" s="106"/>
      <c r="MFR24" s="106"/>
      <c r="MFS24" s="106"/>
      <c r="MFT24" s="106"/>
      <c r="MFU24" s="106"/>
      <c r="MFV24" s="106"/>
      <c r="MFW24" s="106"/>
      <c r="MFX24" s="106"/>
      <c r="MFY24" s="106"/>
      <c r="MFZ24" s="106"/>
      <c r="MGA24" s="106"/>
      <c r="MGB24" s="106"/>
      <c r="MGC24" s="106"/>
      <c r="MGD24" s="106"/>
      <c r="MGE24" s="106"/>
      <c r="MGF24" s="106"/>
      <c r="MGG24" s="106"/>
      <c r="MGH24" s="106"/>
      <c r="MGI24" s="106"/>
      <c r="MGJ24" s="106"/>
      <c r="MGK24" s="106"/>
      <c r="MGL24" s="106"/>
      <c r="MGM24" s="106"/>
      <c r="MGN24" s="106"/>
      <c r="MGO24" s="106"/>
      <c r="MGP24" s="106"/>
      <c r="MGQ24" s="106"/>
      <c r="MGR24" s="106"/>
      <c r="MGS24" s="106"/>
      <c r="MGT24" s="106"/>
      <c r="MGU24" s="106"/>
      <c r="MGV24" s="106"/>
      <c r="MGW24" s="106"/>
      <c r="MGX24" s="106"/>
      <c r="MGY24" s="106"/>
      <c r="MGZ24" s="106"/>
      <c r="MHA24" s="106"/>
      <c r="MHB24" s="106"/>
      <c r="MHC24" s="106"/>
      <c r="MHD24" s="106"/>
      <c r="MHE24" s="106"/>
      <c r="MHF24" s="106"/>
      <c r="MHG24" s="106"/>
      <c r="MHH24" s="106"/>
      <c r="MHI24" s="106"/>
      <c r="MHJ24" s="106"/>
      <c r="MHK24" s="106"/>
      <c r="MHL24" s="106"/>
      <c r="MHM24" s="106"/>
      <c r="MHN24" s="106"/>
      <c r="MHO24" s="106"/>
      <c r="MHP24" s="106"/>
      <c r="MHQ24" s="106"/>
      <c r="MHR24" s="106"/>
      <c r="MHS24" s="106"/>
      <c r="MHT24" s="106"/>
      <c r="MHU24" s="106"/>
      <c r="MHV24" s="106"/>
      <c r="MHW24" s="106"/>
      <c r="MHX24" s="106"/>
      <c r="MHY24" s="106"/>
      <c r="MHZ24" s="106"/>
      <c r="MIA24" s="106"/>
      <c r="MIB24" s="106"/>
      <c r="MIC24" s="106"/>
      <c r="MID24" s="106"/>
      <c r="MIE24" s="106"/>
      <c r="MIF24" s="106"/>
      <c r="MIG24" s="106"/>
      <c r="MIH24" s="106"/>
      <c r="MII24" s="106"/>
      <c r="MIJ24" s="106"/>
      <c r="MIK24" s="106"/>
      <c r="MIL24" s="106"/>
      <c r="MIM24" s="106"/>
      <c r="MIN24" s="106"/>
      <c r="MIO24" s="106"/>
      <c r="MIP24" s="106"/>
      <c r="MIQ24" s="106"/>
      <c r="MIR24" s="106"/>
      <c r="MIS24" s="106"/>
      <c r="MIT24" s="106"/>
      <c r="MIU24" s="106"/>
      <c r="MIV24" s="106"/>
      <c r="MIW24" s="106"/>
      <c r="MIX24" s="106"/>
      <c r="MIY24" s="106"/>
      <c r="MIZ24" s="106"/>
      <c r="MJA24" s="106"/>
      <c r="MJB24" s="106"/>
      <c r="MJC24" s="106"/>
      <c r="MJD24" s="106"/>
      <c r="MJE24" s="106"/>
      <c r="MJF24" s="106"/>
      <c r="MJG24" s="106"/>
      <c r="MJH24" s="106"/>
      <c r="MJI24" s="106"/>
      <c r="MJJ24" s="106"/>
      <c r="MJK24" s="106"/>
      <c r="MJL24" s="106"/>
      <c r="MJM24" s="106"/>
      <c r="MJN24" s="106"/>
      <c r="MJO24" s="106"/>
      <c r="MJP24" s="106"/>
      <c r="MJQ24" s="106"/>
      <c r="MJR24" s="106"/>
      <c r="MJS24" s="106"/>
      <c r="MJT24" s="106"/>
      <c r="MJU24" s="106"/>
      <c r="MJV24" s="106"/>
      <c r="MJW24" s="106"/>
      <c r="MJX24" s="106"/>
      <c r="MJY24" s="106"/>
      <c r="MJZ24" s="106"/>
      <c r="MKA24" s="106"/>
      <c r="MKB24" s="106"/>
      <c r="MKC24" s="106"/>
      <c r="MKD24" s="106"/>
      <c r="MKE24" s="106"/>
      <c r="MKF24" s="106"/>
      <c r="MKG24" s="106"/>
      <c r="MKH24" s="106"/>
      <c r="MKI24" s="106"/>
      <c r="MKJ24" s="106"/>
      <c r="MKK24" s="106"/>
      <c r="MKL24" s="106"/>
      <c r="MKM24" s="106"/>
      <c r="MKN24" s="106"/>
      <c r="MKO24" s="106"/>
      <c r="MKP24" s="106"/>
      <c r="MKQ24" s="106"/>
      <c r="MKR24" s="106"/>
      <c r="MKS24" s="106"/>
      <c r="MKT24" s="106"/>
      <c r="MKU24" s="106"/>
      <c r="MKV24" s="106"/>
      <c r="MKW24" s="106"/>
      <c r="MKX24" s="106"/>
      <c r="MKY24" s="106"/>
      <c r="MKZ24" s="106"/>
      <c r="MLA24" s="106"/>
      <c r="MLB24" s="106"/>
      <c r="MLC24" s="106"/>
      <c r="MLD24" s="106"/>
      <c r="MLE24" s="106"/>
      <c r="MLF24" s="106"/>
      <c r="MLG24" s="106"/>
      <c r="MLH24" s="106"/>
      <c r="MLI24" s="106"/>
      <c r="MLJ24" s="106"/>
      <c r="MLK24" s="106"/>
      <c r="MLL24" s="106"/>
      <c r="MLM24" s="106"/>
      <c r="MLN24" s="106"/>
      <c r="MLO24" s="106"/>
      <c r="MLP24" s="106"/>
      <c r="MLQ24" s="106"/>
      <c r="MLR24" s="106"/>
      <c r="MLS24" s="106"/>
      <c r="MLT24" s="106"/>
      <c r="MLU24" s="106"/>
      <c r="MLV24" s="106"/>
      <c r="MLW24" s="106"/>
      <c r="MLX24" s="106"/>
      <c r="MLY24" s="106"/>
      <c r="MLZ24" s="106"/>
      <c r="MMA24" s="106"/>
      <c r="MMB24" s="106"/>
      <c r="MMC24" s="106"/>
      <c r="MMD24" s="106"/>
      <c r="MME24" s="106"/>
      <c r="MMF24" s="106"/>
      <c r="MMG24" s="106"/>
      <c r="MMH24" s="106"/>
      <c r="MMI24" s="106"/>
      <c r="MMJ24" s="106"/>
      <c r="MMK24" s="106"/>
      <c r="MML24" s="106"/>
      <c r="MMM24" s="106"/>
      <c r="MMN24" s="106"/>
      <c r="MMO24" s="106"/>
      <c r="MMP24" s="106"/>
      <c r="MMQ24" s="106"/>
      <c r="MMR24" s="106"/>
      <c r="MMS24" s="106"/>
      <c r="MMT24" s="106"/>
      <c r="MMU24" s="106"/>
      <c r="MMV24" s="106"/>
      <c r="MMW24" s="106"/>
      <c r="MMX24" s="106"/>
      <c r="MMY24" s="106"/>
      <c r="MMZ24" s="106"/>
      <c r="MNA24" s="106"/>
      <c r="MNB24" s="106"/>
      <c r="MNC24" s="106"/>
      <c r="MND24" s="106"/>
      <c r="MNE24" s="106"/>
      <c r="MNF24" s="106"/>
      <c r="MNG24" s="106"/>
      <c r="MNH24" s="106"/>
      <c r="MNI24" s="106"/>
      <c r="MNJ24" s="106"/>
      <c r="MNK24" s="106"/>
      <c r="MNL24" s="106"/>
      <c r="MNM24" s="106"/>
      <c r="MNN24" s="106"/>
      <c r="MNO24" s="106"/>
      <c r="MNP24" s="106"/>
      <c r="MNQ24" s="106"/>
      <c r="MNR24" s="106"/>
      <c r="MNS24" s="106"/>
      <c r="MNT24" s="106"/>
      <c r="MNU24" s="106"/>
      <c r="MNV24" s="106"/>
      <c r="MNW24" s="106"/>
      <c r="MNX24" s="106"/>
      <c r="MNY24" s="106"/>
      <c r="MNZ24" s="106"/>
      <c r="MOA24" s="106"/>
      <c r="MOB24" s="106"/>
      <c r="MOC24" s="106"/>
      <c r="MOD24" s="106"/>
      <c r="MOE24" s="106"/>
      <c r="MOF24" s="106"/>
      <c r="MOG24" s="106"/>
      <c r="MOH24" s="106"/>
      <c r="MOI24" s="106"/>
      <c r="MOJ24" s="106"/>
      <c r="MOK24" s="106"/>
      <c r="MOL24" s="106"/>
      <c r="MOM24" s="106"/>
      <c r="MON24" s="106"/>
      <c r="MOO24" s="106"/>
      <c r="MOP24" s="106"/>
      <c r="MOQ24" s="106"/>
      <c r="MOR24" s="106"/>
      <c r="MOS24" s="106"/>
      <c r="MOT24" s="106"/>
      <c r="MOU24" s="106"/>
      <c r="MOV24" s="106"/>
      <c r="MOW24" s="106"/>
      <c r="MOX24" s="106"/>
      <c r="MOY24" s="106"/>
      <c r="MOZ24" s="106"/>
      <c r="MPA24" s="106"/>
      <c r="MPB24" s="106"/>
      <c r="MPC24" s="106"/>
      <c r="MPD24" s="106"/>
      <c r="MPE24" s="106"/>
      <c r="MPF24" s="106"/>
      <c r="MPG24" s="106"/>
      <c r="MPH24" s="106"/>
      <c r="MPI24" s="106"/>
      <c r="MPJ24" s="106"/>
      <c r="MPK24" s="106"/>
      <c r="MPL24" s="106"/>
      <c r="MPM24" s="106"/>
      <c r="MPN24" s="106"/>
      <c r="MPO24" s="106"/>
      <c r="MPP24" s="106"/>
      <c r="MPQ24" s="106"/>
      <c r="MPR24" s="106"/>
      <c r="MPS24" s="106"/>
      <c r="MPT24" s="106"/>
      <c r="MPU24" s="106"/>
      <c r="MPV24" s="106"/>
      <c r="MPW24" s="106"/>
      <c r="MPX24" s="106"/>
      <c r="MPY24" s="106"/>
      <c r="MPZ24" s="106"/>
      <c r="MQA24" s="106"/>
      <c r="MQB24" s="106"/>
      <c r="MQC24" s="106"/>
      <c r="MQD24" s="106"/>
      <c r="MQE24" s="106"/>
      <c r="MQF24" s="106"/>
      <c r="MQG24" s="106"/>
      <c r="MQH24" s="106"/>
      <c r="MQI24" s="106"/>
      <c r="MQJ24" s="106"/>
      <c r="MQK24" s="106"/>
      <c r="MQL24" s="106"/>
      <c r="MQM24" s="106"/>
      <c r="MQN24" s="106"/>
      <c r="MQO24" s="106"/>
      <c r="MQP24" s="106"/>
      <c r="MQQ24" s="106"/>
      <c r="MQR24" s="106"/>
      <c r="MQS24" s="106"/>
      <c r="MQT24" s="106"/>
      <c r="MQU24" s="106"/>
      <c r="MQV24" s="106"/>
      <c r="MQW24" s="106"/>
      <c r="MQX24" s="106"/>
      <c r="MQY24" s="106"/>
      <c r="MQZ24" s="106"/>
      <c r="MRA24" s="106"/>
      <c r="MRB24" s="106"/>
      <c r="MRC24" s="106"/>
      <c r="MRD24" s="106"/>
      <c r="MRE24" s="106"/>
      <c r="MRF24" s="106"/>
      <c r="MRG24" s="106"/>
      <c r="MRH24" s="106"/>
      <c r="MRI24" s="106"/>
      <c r="MRJ24" s="106"/>
      <c r="MRK24" s="106"/>
      <c r="MRL24" s="106"/>
      <c r="MRM24" s="106"/>
      <c r="MRN24" s="106"/>
      <c r="MRO24" s="106"/>
      <c r="MRP24" s="106"/>
      <c r="MRQ24" s="106"/>
      <c r="MRR24" s="106"/>
      <c r="MRS24" s="106"/>
      <c r="MRT24" s="106"/>
      <c r="MRU24" s="106"/>
      <c r="MRV24" s="106"/>
      <c r="MRW24" s="106"/>
      <c r="MRX24" s="106"/>
      <c r="MRY24" s="106"/>
      <c r="MRZ24" s="106"/>
      <c r="MSA24" s="106"/>
      <c r="MSB24" s="106"/>
      <c r="MSC24" s="106"/>
      <c r="MSD24" s="106"/>
      <c r="MSE24" s="106"/>
      <c r="MSF24" s="106"/>
      <c r="MSG24" s="106"/>
      <c r="MSH24" s="106"/>
      <c r="MSI24" s="106"/>
      <c r="MSJ24" s="106"/>
      <c r="MSK24" s="106"/>
      <c r="MSL24" s="106"/>
      <c r="MSM24" s="106"/>
      <c r="MSN24" s="106"/>
      <c r="MSO24" s="106"/>
      <c r="MSP24" s="106"/>
      <c r="MSQ24" s="106"/>
      <c r="MSR24" s="106"/>
      <c r="MSS24" s="106"/>
      <c r="MST24" s="106"/>
      <c r="MSU24" s="106"/>
      <c r="MSV24" s="106"/>
      <c r="MSW24" s="106"/>
      <c r="MSX24" s="106"/>
      <c r="MSY24" s="106"/>
      <c r="MSZ24" s="106"/>
      <c r="MTA24" s="106"/>
      <c r="MTB24" s="106"/>
      <c r="MTC24" s="106"/>
      <c r="MTD24" s="106"/>
      <c r="MTE24" s="106"/>
      <c r="MTF24" s="106"/>
      <c r="MTG24" s="106"/>
      <c r="MTH24" s="106"/>
      <c r="MTI24" s="106"/>
      <c r="MTJ24" s="106"/>
      <c r="MTK24" s="106"/>
      <c r="MTL24" s="106"/>
      <c r="MTM24" s="106"/>
      <c r="MTN24" s="106"/>
      <c r="MTO24" s="106"/>
      <c r="MTP24" s="106"/>
      <c r="MTQ24" s="106"/>
      <c r="MTR24" s="106"/>
      <c r="MTS24" s="106"/>
      <c r="MTT24" s="106"/>
      <c r="MTU24" s="106"/>
      <c r="MTV24" s="106"/>
      <c r="MTW24" s="106"/>
      <c r="MTX24" s="106"/>
      <c r="MTY24" s="106"/>
      <c r="MTZ24" s="106"/>
      <c r="MUA24" s="106"/>
      <c r="MUB24" s="106"/>
      <c r="MUC24" s="106"/>
      <c r="MUD24" s="106"/>
      <c r="MUE24" s="106"/>
      <c r="MUF24" s="106"/>
      <c r="MUG24" s="106"/>
      <c r="MUH24" s="106"/>
      <c r="MUI24" s="106"/>
      <c r="MUJ24" s="106"/>
      <c r="MUK24" s="106"/>
      <c r="MUL24" s="106"/>
      <c r="MUM24" s="106"/>
      <c r="MUN24" s="106"/>
      <c r="MUO24" s="106"/>
      <c r="MUP24" s="106"/>
      <c r="MUQ24" s="106"/>
      <c r="MUR24" s="106"/>
      <c r="MUS24" s="106"/>
      <c r="MUT24" s="106"/>
      <c r="MUU24" s="106"/>
      <c r="MUV24" s="106"/>
      <c r="MUW24" s="106"/>
      <c r="MUX24" s="106"/>
      <c r="MUY24" s="106"/>
      <c r="MUZ24" s="106"/>
      <c r="MVA24" s="106"/>
      <c r="MVB24" s="106"/>
      <c r="MVC24" s="106"/>
      <c r="MVD24" s="106"/>
      <c r="MVE24" s="106"/>
      <c r="MVF24" s="106"/>
      <c r="MVG24" s="106"/>
      <c r="MVH24" s="106"/>
      <c r="MVI24" s="106"/>
      <c r="MVJ24" s="106"/>
      <c r="MVK24" s="106"/>
      <c r="MVL24" s="106"/>
      <c r="MVM24" s="106"/>
      <c r="MVN24" s="106"/>
      <c r="MVO24" s="106"/>
      <c r="MVP24" s="106"/>
      <c r="MVQ24" s="106"/>
      <c r="MVR24" s="106"/>
      <c r="MVS24" s="106"/>
      <c r="MVT24" s="106"/>
      <c r="MVU24" s="106"/>
      <c r="MVV24" s="106"/>
      <c r="MVW24" s="106"/>
      <c r="MVX24" s="106"/>
      <c r="MVY24" s="106"/>
      <c r="MVZ24" s="106"/>
      <c r="MWA24" s="106"/>
      <c r="MWB24" s="106"/>
      <c r="MWC24" s="106"/>
      <c r="MWD24" s="106"/>
      <c r="MWE24" s="106"/>
      <c r="MWF24" s="106"/>
      <c r="MWG24" s="106"/>
      <c r="MWH24" s="106"/>
      <c r="MWI24" s="106"/>
      <c r="MWJ24" s="106"/>
      <c r="MWK24" s="106"/>
      <c r="MWL24" s="106"/>
      <c r="MWM24" s="106"/>
      <c r="MWN24" s="106"/>
      <c r="MWO24" s="106"/>
      <c r="MWP24" s="106"/>
      <c r="MWQ24" s="106"/>
      <c r="MWR24" s="106"/>
      <c r="MWS24" s="106"/>
      <c r="MWT24" s="106"/>
      <c r="MWU24" s="106"/>
      <c r="MWV24" s="106"/>
      <c r="MWW24" s="106"/>
      <c r="MWX24" s="106"/>
      <c r="MWY24" s="106"/>
      <c r="MWZ24" s="106"/>
      <c r="MXA24" s="106"/>
      <c r="MXB24" s="106"/>
      <c r="MXC24" s="106"/>
      <c r="MXD24" s="106"/>
      <c r="MXE24" s="106"/>
      <c r="MXF24" s="106"/>
      <c r="MXG24" s="106"/>
      <c r="MXH24" s="106"/>
      <c r="MXI24" s="106"/>
      <c r="MXJ24" s="106"/>
      <c r="MXK24" s="106"/>
      <c r="MXL24" s="106"/>
      <c r="MXM24" s="106"/>
      <c r="MXN24" s="106"/>
      <c r="MXO24" s="106"/>
      <c r="MXP24" s="106"/>
      <c r="MXQ24" s="106"/>
      <c r="MXR24" s="106"/>
      <c r="MXS24" s="106"/>
      <c r="MXT24" s="106"/>
      <c r="MXU24" s="106"/>
      <c r="MXV24" s="106"/>
      <c r="MXW24" s="106"/>
      <c r="MXX24" s="106"/>
      <c r="MXY24" s="106"/>
      <c r="MXZ24" s="106"/>
      <c r="MYA24" s="106"/>
      <c r="MYB24" s="106"/>
      <c r="MYC24" s="106"/>
      <c r="MYD24" s="106"/>
      <c r="MYE24" s="106"/>
      <c r="MYF24" s="106"/>
      <c r="MYG24" s="106"/>
      <c r="MYH24" s="106"/>
      <c r="MYI24" s="106"/>
      <c r="MYJ24" s="106"/>
      <c r="MYK24" s="106"/>
      <c r="MYL24" s="106"/>
      <c r="MYM24" s="106"/>
      <c r="MYN24" s="106"/>
      <c r="MYO24" s="106"/>
      <c r="MYP24" s="106"/>
      <c r="MYQ24" s="106"/>
      <c r="MYR24" s="106"/>
      <c r="MYS24" s="106"/>
      <c r="MYT24" s="106"/>
      <c r="MYU24" s="106"/>
      <c r="MYV24" s="106"/>
      <c r="MYW24" s="106"/>
      <c r="MYX24" s="106"/>
      <c r="MYY24" s="106"/>
      <c r="MYZ24" s="106"/>
      <c r="MZA24" s="106"/>
      <c r="MZB24" s="106"/>
      <c r="MZC24" s="106"/>
      <c r="MZD24" s="106"/>
      <c r="MZE24" s="106"/>
      <c r="MZF24" s="106"/>
      <c r="MZG24" s="106"/>
      <c r="MZH24" s="106"/>
      <c r="MZI24" s="106"/>
      <c r="MZJ24" s="106"/>
      <c r="MZK24" s="106"/>
      <c r="MZL24" s="106"/>
      <c r="MZM24" s="106"/>
      <c r="MZN24" s="106"/>
      <c r="MZO24" s="106"/>
      <c r="MZP24" s="106"/>
      <c r="MZQ24" s="106"/>
      <c r="MZR24" s="106"/>
      <c r="MZS24" s="106"/>
      <c r="MZT24" s="106"/>
      <c r="MZU24" s="106"/>
      <c r="MZV24" s="106"/>
      <c r="MZW24" s="106"/>
      <c r="MZX24" s="106"/>
      <c r="MZY24" s="106"/>
      <c r="MZZ24" s="106"/>
      <c r="NAA24" s="106"/>
      <c r="NAB24" s="106"/>
      <c r="NAC24" s="106"/>
      <c r="NAD24" s="106"/>
      <c r="NAE24" s="106"/>
      <c r="NAF24" s="106"/>
      <c r="NAG24" s="106"/>
      <c r="NAH24" s="106"/>
      <c r="NAI24" s="106"/>
      <c r="NAJ24" s="106"/>
      <c r="NAK24" s="106"/>
      <c r="NAL24" s="106"/>
      <c r="NAM24" s="106"/>
      <c r="NAN24" s="106"/>
      <c r="NAO24" s="106"/>
      <c r="NAP24" s="106"/>
      <c r="NAQ24" s="106"/>
      <c r="NAR24" s="106"/>
      <c r="NAS24" s="106"/>
      <c r="NAT24" s="106"/>
      <c r="NAU24" s="106"/>
      <c r="NAV24" s="106"/>
      <c r="NAW24" s="106"/>
      <c r="NAX24" s="106"/>
      <c r="NAY24" s="106"/>
      <c r="NAZ24" s="106"/>
      <c r="NBA24" s="106"/>
      <c r="NBB24" s="106"/>
      <c r="NBC24" s="106"/>
      <c r="NBD24" s="106"/>
      <c r="NBE24" s="106"/>
      <c r="NBF24" s="106"/>
      <c r="NBG24" s="106"/>
      <c r="NBH24" s="106"/>
      <c r="NBI24" s="106"/>
      <c r="NBJ24" s="106"/>
      <c r="NBK24" s="106"/>
      <c r="NBL24" s="106"/>
      <c r="NBM24" s="106"/>
      <c r="NBN24" s="106"/>
      <c r="NBO24" s="106"/>
      <c r="NBP24" s="106"/>
      <c r="NBQ24" s="106"/>
      <c r="NBR24" s="106"/>
      <c r="NBS24" s="106"/>
      <c r="NBT24" s="106"/>
      <c r="NBU24" s="106"/>
      <c r="NBV24" s="106"/>
      <c r="NBW24" s="106"/>
      <c r="NBX24" s="106"/>
      <c r="NBY24" s="106"/>
      <c r="NBZ24" s="106"/>
      <c r="NCA24" s="106"/>
      <c r="NCB24" s="106"/>
      <c r="NCC24" s="106"/>
      <c r="NCD24" s="106"/>
      <c r="NCE24" s="106"/>
      <c r="NCF24" s="106"/>
      <c r="NCG24" s="106"/>
      <c r="NCH24" s="106"/>
      <c r="NCI24" s="106"/>
      <c r="NCJ24" s="106"/>
      <c r="NCK24" s="106"/>
      <c r="NCL24" s="106"/>
      <c r="NCM24" s="106"/>
      <c r="NCN24" s="106"/>
      <c r="NCO24" s="106"/>
      <c r="NCP24" s="106"/>
      <c r="NCQ24" s="106"/>
      <c r="NCR24" s="106"/>
      <c r="NCS24" s="106"/>
      <c r="NCT24" s="106"/>
      <c r="NCU24" s="106"/>
      <c r="NCV24" s="106"/>
      <c r="NCW24" s="106"/>
      <c r="NCX24" s="106"/>
      <c r="NCY24" s="106"/>
      <c r="NCZ24" s="106"/>
      <c r="NDA24" s="106"/>
      <c r="NDB24" s="106"/>
      <c r="NDC24" s="106"/>
      <c r="NDD24" s="106"/>
      <c r="NDE24" s="106"/>
      <c r="NDF24" s="106"/>
      <c r="NDG24" s="106"/>
      <c r="NDH24" s="106"/>
      <c r="NDI24" s="106"/>
      <c r="NDJ24" s="106"/>
      <c r="NDK24" s="106"/>
      <c r="NDL24" s="106"/>
      <c r="NDM24" s="106"/>
      <c r="NDN24" s="106"/>
      <c r="NDO24" s="106"/>
      <c r="NDP24" s="106"/>
      <c r="NDQ24" s="106"/>
      <c r="NDR24" s="106"/>
      <c r="NDS24" s="106"/>
      <c r="NDT24" s="106"/>
      <c r="NDU24" s="106"/>
      <c r="NDV24" s="106"/>
      <c r="NDW24" s="106"/>
      <c r="NDX24" s="106"/>
      <c r="NDY24" s="106"/>
      <c r="NDZ24" s="106"/>
      <c r="NEA24" s="106"/>
      <c r="NEB24" s="106"/>
      <c r="NEC24" s="106"/>
      <c r="NED24" s="106"/>
      <c r="NEE24" s="106"/>
      <c r="NEF24" s="106"/>
      <c r="NEG24" s="106"/>
      <c r="NEH24" s="106"/>
      <c r="NEI24" s="106"/>
      <c r="NEJ24" s="106"/>
      <c r="NEK24" s="106"/>
      <c r="NEL24" s="106"/>
      <c r="NEM24" s="106"/>
      <c r="NEN24" s="106"/>
      <c r="NEO24" s="106"/>
      <c r="NEP24" s="106"/>
      <c r="NEQ24" s="106"/>
      <c r="NER24" s="106"/>
      <c r="NES24" s="106"/>
      <c r="NET24" s="106"/>
      <c r="NEU24" s="106"/>
      <c r="NEV24" s="106"/>
      <c r="NEW24" s="106"/>
      <c r="NEX24" s="106"/>
      <c r="NEY24" s="106"/>
      <c r="NEZ24" s="106"/>
      <c r="NFA24" s="106"/>
      <c r="NFB24" s="106"/>
      <c r="NFC24" s="106"/>
      <c r="NFD24" s="106"/>
      <c r="NFE24" s="106"/>
      <c r="NFF24" s="106"/>
      <c r="NFG24" s="106"/>
      <c r="NFH24" s="106"/>
      <c r="NFI24" s="106"/>
      <c r="NFJ24" s="106"/>
      <c r="NFK24" s="106"/>
      <c r="NFL24" s="106"/>
      <c r="NFM24" s="106"/>
      <c r="NFN24" s="106"/>
      <c r="NFO24" s="106"/>
      <c r="NFP24" s="106"/>
      <c r="NFQ24" s="106"/>
      <c r="NFR24" s="106"/>
      <c r="NFS24" s="106"/>
      <c r="NFT24" s="106"/>
      <c r="NFU24" s="106"/>
      <c r="NFV24" s="106"/>
      <c r="NFW24" s="106"/>
      <c r="NFX24" s="106"/>
      <c r="NFY24" s="106"/>
      <c r="NFZ24" s="106"/>
      <c r="NGA24" s="106"/>
      <c r="NGB24" s="106"/>
      <c r="NGC24" s="106"/>
      <c r="NGD24" s="106"/>
      <c r="NGE24" s="106"/>
      <c r="NGF24" s="106"/>
      <c r="NGG24" s="106"/>
      <c r="NGH24" s="106"/>
      <c r="NGI24" s="106"/>
      <c r="NGJ24" s="106"/>
      <c r="NGK24" s="106"/>
      <c r="NGL24" s="106"/>
      <c r="NGM24" s="106"/>
      <c r="NGN24" s="106"/>
      <c r="NGO24" s="106"/>
      <c r="NGP24" s="106"/>
      <c r="NGQ24" s="106"/>
      <c r="NGR24" s="106"/>
      <c r="NGS24" s="106"/>
      <c r="NGT24" s="106"/>
      <c r="NGU24" s="106"/>
      <c r="NGV24" s="106"/>
      <c r="NGW24" s="106"/>
      <c r="NGX24" s="106"/>
      <c r="NGY24" s="106"/>
      <c r="NGZ24" s="106"/>
      <c r="NHA24" s="106"/>
      <c r="NHB24" s="106"/>
      <c r="NHC24" s="106"/>
      <c r="NHD24" s="106"/>
      <c r="NHE24" s="106"/>
      <c r="NHF24" s="106"/>
      <c r="NHG24" s="106"/>
      <c r="NHH24" s="106"/>
      <c r="NHI24" s="106"/>
      <c r="NHJ24" s="106"/>
      <c r="NHK24" s="106"/>
      <c r="NHL24" s="106"/>
      <c r="NHM24" s="106"/>
      <c r="NHN24" s="106"/>
      <c r="NHO24" s="106"/>
      <c r="NHP24" s="106"/>
      <c r="NHQ24" s="106"/>
      <c r="NHR24" s="106"/>
      <c r="NHS24" s="106"/>
      <c r="NHT24" s="106"/>
      <c r="NHU24" s="106"/>
      <c r="NHV24" s="106"/>
      <c r="NHW24" s="106"/>
      <c r="NHX24" s="106"/>
      <c r="NHY24" s="106"/>
      <c r="NHZ24" s="106"/>
      <c r="NIA24" s="106"/>
      <c r="NIB24" s="106"/>
      <c r="NIC24" s="106"/>
      <c r="NID24" s="106"/>
      <c r="NIE24" s="106"/>
      <c r="NIF24" s="106"/>
      <c r="NIG24" s="106"/>
      <c r="NIH24" s="106"/>
      <c r="NII24" s="106"/>
      <c r="NIJ24" s="106"/>
      <c r="NIK24" s="106"/>
      <c r="NIL24" s="106"/>
      <c r="NIM24" s="106"/>
      <c r="NIN24" s="106"/>
      <c r="NIO24" s="106"/>
      <c r="NIP24" s="106"/>
      <c r="NIQ24" s="106"/>
      <c r="NIR24" s="106"/>
      <c r="NIS24" s="106"/>
      <c r="NIT24" s="106"/>
      <c r="NIU24" s="106"/>
      <c r="NIV24" s="106"/>
      <c r="NIW24" s="106"/>
      <c r="NIX24" s="106"/>
      <c r="NIY24" s="106"/>
      <c r="NIZ24" s="106"/>
      <c r="NJA24" s="106"/>
      <c r="NJB24" s="106"/>
      <c r="NJC24" s="106"/>
      <c r="NJD24" s="106"/>
      <c r="NJE24" s="106"/>
      <c r="NJF24" s="106"/>
      <c r="NJG24" s="106"/>
      <c r="NJH24" s="106"/>
      <c r="NJI24" s="106"/>
      <c r="NJJ24" s="106"/>
      <c r="NJK24" s="106"/>
      <c r="NJL24" s="106"/>
      <c r="NJM24" s="106"/>
      <c r="NJN24" s="106"/>
      <c r="NJO24" s="106"/>
      <c r="NJP24" s="106"/>
      <c r="NJQ24" s="106"/>
      <c r="NJR24" s="106"/>
      <c r="NJS24" s="106"/>
      <c r="NJT24" s="106"/>
      <c r="NJU24" s="106"/>
      <c r="NJV24" s="106"/>
      <c r="NJW24" s="106"/>
      <c r="NJX24" s="106"/>
      <c r="NJY24" s="106"/>
      <c r="NJZ24" s="106"/>
      <c r="NKA24" s="106"/>
      <c r="NKB24" s="106"/>
      <c r="NKC24" s="106"/>
      <c r="NKD24" s="106"/>
      <c r="NKE24" s="106"/>
      <c r="NKF24" s="106"/>
      <c r="NKG24" s="106"/>
      <c r="NKH24" s="106"/>
      <c r="NKI24" s="106"/>
      <c r="NKJ24" s="106"/>
      <c r="NKK24" s="106"/>
      <c r="NKL24" s="106"/>
      <c r="NKM24" s="106"/>
      <c r="NKN24" s="106"/>
      <c r="NKO24" s="106"/>
      <c r="NKP24" s="106"/>
      <c r="NKQ24" s="106"/>
      <c r="NKR24" s="106"/>
      <c r="NKS24" s="106"/>
      <c r="NKT24" s="106"/>
      <c r="NKU24" s="106"/>
      <c r="NKV24" s="106"/>
      <c r="NKW24" s="106"/>
      <c r="NKX24" s="106"/>
      <c r="NKY24" s="106"/>
      <c r="NKZ24" s="106"/>
      <c r="NLA24" s="106"/>
      <c r="NLB24" s="106"/>
      <c r="NLC24" s="106"/>
      <c r="NLD24" s="106"/>
      <c r="NLE24" s="106"/>
      <c r="NLF24" s="106"/>
      <c r="NLG24" s="106"/>
      <c r="NLH24" s="106"/>
      <c r="NLI24" s="106"/>
      <c r="NLJ24" s="106"/>
      <c r="NLK24" s="106"/>
      <c r="NLL24" s="106"/>
      <c r="NLM24" s="106"/>
      <c r="NLN24" s="106"/>
      <c r="NLO24" s="106"/>
      <c r="NLP24" s="106"/>
      <c r="NLQ24" s="106"/>
      <c r="NLR24" s="106"/>
      <c r="NLS24" s="106"/>
      <c r="NLT24" s="106"/>
      <c r="NLU24" s="106"/>
      <c r="NLV24" s="106"/>
      <c r="NLW24" s="106"/>
      <c r="NLX24" s="106"/>
      <c r="NLY24" s="106"/>
      <c r="NLZ24" s="106"/>
      <c r="NMA24" s="106"/>
      <c r="NMB24" s="106"/>
      <c r="NMC24" s="106"/>
      <c r="NMD24" s="106"/>
      <c r="NME24" s="106"/>
      <c r="NMF24" s="106"/>
      <c r="NMG24" s="106"/>
      <c r="NMH24" s="106"/>
      <c r="NMI24" s="106"/>
      <c r="NMJ24" s="106"/>
      <c r="NMK24" s="106"/>
      <c r="NML24" s="106"/>
      <c r="NMM24" s="106"/>
      <c r="NMN24" s="106"/>
      <c r="NMO24" s="106"/>
      <c r="NMP24" s="106"/>
      <c r="NMQ24" s="106"/>
      <c r="NMR24" s="106"/>
      <c r="NMS24" s="106"/>
      <c r="NMT24" s="106"/>
      <c r="NMU24" s="106"/>
      <c r="NMV24" s="106"/>
      <c r="NMW24" s="106"/>
      <c r="NMX24" s="106"/>
      <c r="NMY24" s="106"/>
      <c r="NMZ24" s="106"/>
      <c r="NNA24" s="106"/>
      <c r="NNB24" s="106"/>
      <c r="NNC24" s="106"/>
      <c r="NND24" s="106"/>
      <c r="NNE24" s="106"/>
      <c r="NNF24" s="106"/>
      <c r="NNG24" s="106"/>
      <c r="NNH24" s="106"/>
      <c r="NNI24" s="106"/>
      <c r="NNJ24" s="106"/>
      <c r="NNK24" s="106"/>
      <c r="NNL24" s="106"/>
      <c r="NNM24" s="106"/>
      <c r="NNN24" s="106"/>
      <c r="NNO24" s="106"/>
      <c r="NNP24" s="106"/>
      <c r="NNQ24" s="106"/>
      <c r="NNR24" s="106"/>
      <c r="NNS24" s="106"/>
      <c r="NNT24" s="106"/>
      <c r="NNU24" s="106"/>
      <c r="NNV24" s="106"/>
      <c r="NNW24" s="106"/>
      <c r="NNX24" s="106"/>
      <c r="NNY24" s="106"/>
      <c r="NNZ24" s="106"/>
      <c r="NOA24" s="106"/>
      <c r="NOB24" s="106"/>
      <c r="NOC24" s="106"/>
      <c r="NOD24" s="106"/>
      <c r="NOE24" s="106"/>
      <c r="NOF24" s="106"/>
      <c r="NOG24" s="106"/>
      <c r="NOH24" s="106"/>
      <c r="NOI24" s="106"/>
      <c r="NOJ24" s="106"/>
      <c r="NOK24" s="106"/>
      <c r="NOL24" s="106"/>
      <c r="NOM24" s="106"/>
      <c r="NON24" s="106"/>
      <c r="NOO24" s="106"/>
      <c r="NOP24" s="106"/>
      <c r="NOQ24" s="106"/>
      <c r="NOR24" s="106"/>
      <c r="NOS24" s="106"/>
      <c r="NOT24" s="106"/>
      <c r="NOU24" s="106"/>
      <c r="NOV24" s="106"/>
      <c r="NOW24" s="106"/>
      <c r="NOX24" s="106"/>
      <c r="NOY24" s="106"/>
      <c r="NOZ24" s="106"/>
      <c r="NPA24" s="106"/>
      <c r="NPB24" s="106"/>
      <c r="NPC24" s="106"/>
      <c r="NPD24" s="106"/>
      <c r="NPE24" s="106"/>
      <c r="NPF24" s="106"/>
      <c r="NPG24" s="106"/>
      <c r="NPH24" s="106"/>
      <c r="NPI24" s="106"/>
      <c r="NPJ24" s="106"/>
      <c r="NPK24" s="106"/>
      <c r="NPL24" s="106"/>
      <c r="NPM24" s="106"/>
      <c r="NPN24" s="106"/>
      <c r="NPO24" s="106"/>
      <c r="NPP24" s="106"/>
      <c r="NPQ24" s="106"/>
      <c r="NPR24" s="106"/>
      <c r="NPS24" s="106"/>
      <c r="NPT24" s="106"/>
      <c r="NPU24" s="106"/>
      <c r="NPV24" s="106"/>
      <c r="NPW24" s="106"/>
      <c r="NPX24" s="106"/>
      <c r="NPY24" s="106"/>
      <c r="NPZ24" s="106"/>
      <c r="NQA24" s="106"/>
      <c r="NQB24" s="106"/>
      <c r="NQC24" s="106"/>
      <c r="NQD24" s="106"/>
      <c r="NQE24" s="106"/>
      <c r="NQF24" s="106"/>
      <c r="NQG24" s="106"/>
      <c r="NQH24" s="106"/>
      <c r="NQI24" s="106"/>
      <c r="NQJ24" s="106"/>
      <c r="NQK24" s="106"/>
      <c r="NQL24" s="106"/>
      <c r="NQM24" s="106"/>
      <c r="NQN24" s="106"/>
      <c r="NQO24" s="106"/>
      <c r="NQP24" s="106"/>
      <c r="NQQ24" s="106"/>
      <c r="NQR24" s="106"/>
      <c r="NQS24" s="106"/>
      <c r="NQT24" s="106"/>
      <c r="NQU24" s="106"/>
      <c r="NQV24" s="106"/>
      <c r="NQW24" s="106"/>
      <c r="NQX24" s="106"/>
      <c r="NQY24" s="106"/>
      <c r="NQZ24" s="106"/>
      <c r="NRA24" s="106"/>
      <c r="NRB24" s="106"/>
      <c r="NRC24" s="106"/>
      <c r="NRD24" s="106"/>
      <c r="NRE24" s="106"/>
      <c r="NRF24" s="106"/>
      <c r="NRG24" s="106"/>
      <c r="NRH24" s="106"/>
      <c r="NRI24" s="106"/>
      <c r="NRJ24" s="106"/>
      <c r="NRK24" s="106"/>
      <c r="NRL24" s="106"/>
      <c r="NRM24" s="106"/>
      <c r="NRN24" s="106"/>
      <c r="NRO24" s="106"/>
      <c r="NRP24" s="106"/>
      <c r="NRQ24" s="106"/>
      <c r="NRR24" s="106"/>
      <c r="NRS24" s="106"/>
      <c r="NRT24" s="106"/>
      <c r="NRU24" s="106"/>
      <c r="NRV24" s="106"/>
      <c r="NRW24" s="106"/>
      <c r="NRX24" s="106"/>
      <c r="NRY24" s="106"/>
      <c r="NRZ24" s="106"/>
      <c r="NSA24" s="106"/>
      <c r="NSB24" s="106"/>
      <c r="NSC24" s="106"/>
      <c r="NSD24" s="106"/>
      <c r="NSE24" s="106"/>
      <c r="NSF24" s="106"/>
      <c r="NSG24" s="106"/>
      <c r="NSH24" s="106"/>
      <c r="NSI24" s="106"/>
      <c r="NSJ24" s="106"/>
      <c r="NSK24" s="106"/>
      <c r="NSL24" s="106"/>
      <c r="NSM24" s="106"/>
      <c r="NSN24" s="106"/>
      <c r="NSO24" s="106"/>
      <c r="NSP24" s="106"/>
      <c r="NSQ24" s="106"/>
      <c r="NSR24" s="106"/>
      <c r="NSS24" s="106"/>
      <c r="NST24" s="106"/>
      <c r="NSU24" s="106"/>
      <c r="NSV24" s="106"/>
      <c r="NSW24" s="106"/>
      <c r="NSX24" s="106"/>
      <c r="NSY24" s="106"/>
      <c r="NSZ24" s="106"/>
      <c r="NTA24" s="106"/>
      <c r="NTB24" s="106"/>
      <c r="NTC24" s="106"/>
      <c r="NTD24" s="106"/>
      <c r="NTE24" s="106"/>
      <c r="NTF24" s="106"/>
      <c r="NTG24" s="106"/>
      <c r="NTH24" s="106"/>
      <c r="NTI24" s="106"/>
      <c r="NTJ24" s="106"/>
      <c r="NTK24" s="106"/>
      <c r="NTL24" s="106"/>
      <c r="NTM24" s="106"/>
      <c r="NTN24" s="106"/>
      <c r="NTO24" s="106"/>
      <c r="NTP24" s="106"/>
      <c r="NTQ24" s="106"/>
      <c r="NTR24" s="106"/>
      <c r="NTS24" s="106"/>
      <c r="NTT24" s="106"/>
      <c r="NTU24" s="106"/>
      <c r="NTV24" s="106"/>
      <c r="NTW24" s="106"/>
      <c r="NTX24" s="106"/>
      <c r="NTY24" s="106"/>
      <c r="NTZ24" s="106"/>
      <c r="NUA24" s="106"/>
      <c r="NUB24" s="106"/>
      <c r="NUC24" s="106"/>
      <c r="NUD24" s="106"/>
      <c r="NUE24" s="106"/>
      <c r="NUF24" s="106"/>
      <c r="NUG24" s="106"/>
      <c r="NUH24" s="106"/>
      <c r="NUI24" s="106"/>
      <c r="NUJ24" s="106"/>
      <c r="NUK24" s="106"/>
      <c r="NUL24" s="106"/>
      <c r="NUM24" s="106"/>
      <c r="NUN24" s="106"/>
      <c r="NUO24" s="106"/>
      <c r="NUP24" s="106"/>
      <c r="NUQ24" s="106"/>
      <c r="NUR24" s="106"/>
      <c r="NUS24" s="106"/>
      <c r="NUT24" s="106"/>
      <c r="NUU24" s="106"/>
      <c r="NUV24" s="106"/>
      <c r="NUW24" s="106"/>
      <c r="NUX24" s="106"/>
      <c r="NUY24" s="106"/>
      <c r="NUZ24" s="106"/>
      <c r="NVA24" s="106"/>
      <c r="NVB24" s="106"/>
      <c r="NVC24" s="106"/>
      <c r="NVD24" s="106"/>
      <c r="NVE24" s="106"/>
      <c r="NVF24" s="106"/>
      <c r="NVG24" s="106"/>
      <c r="NVH24" s="106"/>
      <c r="NVI24" s="106"/>
      <c r="NVJ24" s="106"/>
      <c r="NVK24" s="106"/>
      <c r="NVL24" s="106"/>
      <c r="NVM24" s="106"/>
      <c r="NVN24" s="106"/>
      <c r="NVO24" s="106"/>
      <c r="NVP24" s="106"/>
      <c r="NVQ24" s="106"/>
      <c r="NVR24" s="106"/>
      <c r="NVS24" s="106"/>
      <c r="NVT24" s="106"/>
      <c r="NVU24" s="106"/>
      <c r="NVV24" s="106"/>
      <c r="NVW24" s="106"/>
      <c r="NVX24" s="106"/>
      <c r="NVY24" s="106"/>
      <c r="NVZ24" s="106"/>
      <c r="NWA24" s="106"/>
      <c r="NWB24" s="106"/>
      <c r="NWC24" s="106"/>
      <c r="NWD24" s="106"/>
      <c r="NWE24" s="106"/>
      <c r="NWF24" s="106"/>
      <c r="NWG24" s="106"/>
      <c r="NWH24" s="106"/>
      <c r="NWI24" s="106"/>
      <c r="NWJ24" s="106"/>
      <c r="NWK24" s="106"/>
      <c r="NWL24" s="106"/>
      <c r="NWM24" s="106"/>
      <c r="NWN24" s="106"/>
      <c r="NWO24" s="106"/>
      <c r="NWP24" s="106"/>
      <c r="NWQ24" s="106"/>
      <c r="NWR24" s="106"/>
      <c r="NWS24" s="106"/>
      <c r="NWT24" s="106"/>
      <c r="NWU24" s="106"/>
      <c r="NWV24" s="106"/>
      <c r="NWW24" s="106"/>
      <c r="NWX24" s="106"/>
      <c r="NWY24" s="106"/>
      <c r="NWZ24" s="106"/>
      <c r="NXA24" s="106"/>
      <c r="NXB24" s="106"/>
      <c r="NXC24" s="106"/>
      <c r="NXD24" s="106"/>
      <c r="NXE24" s="106"/>
      <c r="NXF24" s="106"/>
      <c r="NXG24" s="106"/>
      <c r="NXH24" s="106"/>
      <c r="NXI24" s="106"/>
      <c r="NXJ24" s="106"/>
      <c r="NXK24" s="106"/>
      <c r="NXL24" s="106"/>
      <c r="NXM24" s="106"/>
      <c r="NXN24" s="106"/>
      <c r="NXO24" s="106"/>
      <c r="NXP24" s="106"/>
      <c r="NXQ24" s="106"/>
      <c r="NXR24" s="106"/>
      <c r="NXS24" s="106"/>
      <c r="NXT24" s="106"/>
      <c r="NXU24" s="106"/>
      <c r="NXV24" s="106"/>
      <c r="NXW24" s="106"/>
      <c r="NXX24" s="106"/>
      <c r="NXY24" s="106"/>
      <c r="NXZ24" s="106"/>
      <c r="NYA24" s="106"/>
      <c r="NYB24" s="106"/>
      <c r="NYC24" s="106"/>
      <c r="NYD24" s="106"/>
      <c r="NYE24" s="106"/>
      <c r="NYF24" s="106"/>
      <c r="NYG24" s="106"/>
      <c r="NYH24" s="106"/>
      <c r="NYI24" s="106"/>
      <c r="NYJ24" s="106"/>
      <c r="NYK24" s="106"/>
      <c r="NYL24" s="106"/>
      <c r="NYM24" s="106"/>
      <c r="NYN24" s="106"/>
      <c r="NYO24" s="106"/>
      <c r="NYP24" s="106"/>
      <c r="NYQ24" s="106"/>
      <c r="NYR24" s="106"/>
      <c r="NYS24" s="106"/>
      <c r="NYT24" s="106"/>
      <c r="NYU24" s="106"/>
      <c r="NYV24" s="106"/>
      <c r="NYW24" s="106"/>
      <c r="NYX24" s="106"/>
      <c r="NYY24" s="106"/>
      <c r="NYZ24" s="106"/>
      <c r="NZA24" s="106"/>
      <c r="NZB24" s="106"/>
      <c r="NZC24" s="106"/>
      <c r="NZD24" s="106"/>
      <c r="NZE24" s="106"/>
      <c r="NZF24" s="106"/>
      <c r="NZG24" s="106"/>
      <c r="NZH24" s="106"/>
      <c r="NZI24" s="106"/>
      <c r="NZJ24" s="106"/>
      <c r="NZK24" s="106"/>
      <c r="NZL24" s="106"/>
      <c r="NZM24" s="106"/>
      <c r="NZN24" s="106"/>
      <c r="NZO24" s="106"/>
      <c r="NZP24" s="106"/>
      <c r="NZQ24" s="106"/>
      <c r="NZR24" s="106"/>
      <c r="NZS24" s="106"/>
      <c r="NZT24" s="106"/>
      <c r="NZU24" s="106"/>
      <c r="NZV24" s="106"/>
      <c r="NZW24" s="106"/>
      <c r="NZX24" s="106"/>
      <c r="NZY24" s="106"/>
      <c r="NZZ24" s="106"/>
      <c r="OAA24" s="106"/>
      <c r="OAB24" s="106"/>
      <c r="OAC24" s="106"/>
      <c r="OAD24" s="106"/>
      <c r="OAE24" s="106"/>
      <c r="OAF24" s="106"/>
      <c r="OAG24" s="106"/>
      <c r="OAH24" s="106"/>
      <c r="OAI24" s="106"/>
      <c r="OAJ24" s="106"/>
      <c r="OAK24" s="106"/>
      <c r="OAL24" s="106"/>
      <c r="OAM24" s="106"/>
      <c r="OAN24" s="106"/>
      <c r="OAO24" s="106"/>
      <c r="OAP24" s="106"/>
      <c r="OAQ24" s="106"/>
      <c r="OAR24" s="106"/>
      <c r="OAS24" s="106"/>
      <c r="OAT24" s="106"/>
      <c r="OAU24" s="106"/>
      <c r="OAV24" s="106"/>
      <c r="OAW24" s="106"/>
      <c r="OAX24" s="106"/>
      <c r="OAY24" s="106"/>
      <c r="OAZ24" s="106"/>
      <c r="OBA24" s="106"/>
      <c r="OBB24" s="106"/>
      <c r="OBC24" s="106"/>
      <c r="OBD24" s="106"/>
      <c r="OBE24" s="106"/>
      <c r="OBF24" s="106"/>
      <c r="OBG24" s="106"/>
      <c r="OBH24" s="106"/>
      <c r="OBI24" s="106"/>
      <c r="OBJ24" s="106"/>
      <c r="OBK24" s="106"/>
      <c r="OBL24" s="106"/>
      <c r="OBM24" s="106"/>
      <c r="OBN24" s="106"/>
      <c r="OBO24" s="106"/>
      <c r="OBP24" s="106"/>
      <c r="OBQ24" s="106"/>
      <c r="OBR24" s="106"/>
      <c r="OBS24" s="106"/>
      <c r="OBT24" s="106"/>
      <c r="OBU24" s="106"/>
      <c r="OBV24" s="106"/>
      <c r="OBW24" s="106"/>
      <c r="OBX24" s="106"/>
      <c r="OBY24" s="106"/>
      <c r="OBZ24" s="106"/>
      <c r="OCA24" s="106"/>
      <c r="OCB24" s="106"/>
      <c r="OCC24" s="106"/>
      <c r="OCD24" s="106"/>
      <c r="OCE24" s="106"/>
      <c r="OCF24" s="106"/>
      <c r="OCG24" s="106"/>
      <c r="OCH24" s="106"/>
      <c r="OCI24" s="106"/>
      <c r="OCJ24" s="106"/>
      <c r="OCK24" s="106"/>
      <c r="OCL24" s="106"/>
      <c r="OCM24" s="106"/>
      <c r="OCN24" s="106"/>
      <c r="OCO24" s="106"/>
      <c r="OCP24" s="106"/>
      <c r="OCQ24" s="106"/>
      <c r="OCR24" s="106"/>
      <c r="OCS24" s="106"/>
      <c r="OCT24" s="106"/>
      <c r="OCU24" s="106"/>
      <c r="OCV24" s="106"/>
      <c r="OCW24" s="106"/>
      <c r="OCX24" s="106"/>
      <c r="OCY24" s="106"/>
      <c r="OCZ24" s="106"/>
      <c r="ODA24" s="106"/>
      <c r="ODB24" s="106"/>
      <c r="ODC24" s="106"/>
      <c r="ODD24" s="106"/>
      <c r="ODE24" s="106"/>
      <c r="ODF24" s="106"/>
      <c r="ODG24" s="106"/>
      <c r="ODH24" s="106"/>
      <c r="ODI24" s="106"/>
      <c r="ODJ24" s="106"/>
      <c r="ODK24" s="106"/>
      <c r="ODL24" s="106"/>
      <c r="ODM24" s="106"/>
      <c r="ODN24" s="106"/>
      <c r="ODO24" s="106"/>
      <c r="ODP24" s="106"/>
      <c r="ODQ24" s="106"/>
      <c r="ODR24" s="106"/>
      <c r="ODS24" s="106"/>
      <c r="ODT24" s="106"/>
      <c r="ODU24" s="106"/>
      <c r="ODV24" s="106"/>
      <c r="ODW24" s="106"/>
      <c r="ODX24" s="106"/>
      <c r="ODY24" s="106"/>
      <c r="ODZ24" s="106"/>
      <c r="OEA24" s="106"/>
      <c r="OEB24" s="106"/>
      <c r="OEC24" s="106"/>
      <c r="OED24" s="106"/>
      <c r="OEE24" s="106"/>
      <c r="OEF24" s="106"/>
      <c r="OEG24" s="106"/>
      <c r="OEH24" s="106"/>
      <c r="OEI24" s="106"/>
      <c r="OEJ24" s="106"/>
      <c r="OEK24" s="106"/>
      <c r="OEL24" s="106"/>
      <c r="OEM24" s="106"/>
      <c r="OEN24" s="106"/>
      <c r="OEO24" s="106"/>
      <c r="OEP24" s="106"/>
      <c r="OEQ24" s="106"/>
      <c r="OER24" s="106"/>
      <c r="OES24" s="106"/>
      <c r="OET24" s="106"/>
      <c r="OEU24" s="106"/>
      <c r="OEV24" s="106"/>
      <c r="OEW24" s="106"/>
      <c r="OEX24" s="106"/>
      <c r="OEY24" s="106"/>
      <c r="OEZ24" s="106"/>
      <c r="OFA24" s="106"/>
      <c r="OFB24" s="106"/>
      <c r="OFC24" s="106"/>
      <c r="OFD24" s="106"/>
      <c r="OFE24" s="106"/>
      <c r="OFF24" s="106"/>
      <c r="OFG24" s="106"/>
      <c r="OFH24" s="106"/>
      <c r="OFI24" s="106"/>
      <c r="OFJ24" s="106"/>
      <c r="OFK24" s="106"/>
      <c r="OFL24" s="106"/>
      <c r="OFM24" s="106"/>
      <c r="OFN24" s="106"/>
      <c r="OFO24" s="106"/>
      <c r="OFP24" s="106"/>
      <c r="OFQ24" s="106"/>
      <c r="OFR24" s="106"/>
      <c r="OFS24" s="106"/>
      <c r="OFT24" s="106"/>
      <c r="OFU24" s="106"/>
      <c r="OFV24" s="106"/>
      <c r="OFW24" s="106"/>
      <c r="OFX24" s="106"/>
      <c r="OFY24" s="106"/>
      <c r="OFZ24" s="106"/>
      <c r="OGA24" s="106"/>
      <c r="OGB24" s="106"/>
      <c r="OGC24" s="106"/>
      <c r="OGD24" s="106"/>
      <c r="OGE24" s="106"/>
      <c r="OGF24" s="106"/>
      <c r="OGG24" s="106"/>
      <c r="OGH24" s="106"/>
      <c r="OGI24" s="106"/>
      <c r="OGJ24" s="106"/>
      <c r="OGK24" s="106"/>
      <c r="OGL24" s="106"/>
      <c r="OGM24" s="106"/>
      <c r="OGN24" s="106"/>
      <c r="OGO24" s="106"/>
      <c r="OGP24" s="106"/>
      <c r="OGQ24" s="106"/>
      <c r="OGR24" s="106"/>
      <c r="OGS24" s="106"/>
      <c r="OGT24" s="106"/>
      <c r="OGU24" s="106"/>
      <c r="OGV24" s="106"/>
      <c r="OGW24" s="106"/>
      <c r="OGX24" s="106"/>
      <c r="OGY24" s="106"/>
      <c r="OGZ24" s="106"/>
      <c r="OHA24" s="106"/>
      <c r="OHB24" s="106"/>
      <c r="OHC24" s="106"/>
      <c r="OHD24" s="106"/>
      <c r="OHE24" s="106"/>
      <c r="OHF24" s="106"/>
      <c r="OHG24" s="106"/>
      <c r="OHH24" s="106"/>
      <c r="OHI24" s="106"/>
      <c r="OHJ24" s="106"/>
      <c r="OHK24" s="106"/>
      <c r="OHL24" s="106"/>
      <c r="OHM24" s="106"/>
      <c r="OHN24" s="106"/>
      <c r="OHO24" s="106"/>
      <c r="OHP24" s="106"/>
      <c r="OHQ24" s="106"/>
      <c r="OHR24" s="106"/>
      <c r="OHS24" s="106"/>
      <c r="OHT24" s="106"/>
      <c r="OHU24" s="106"/>
      <c r="OHV24" s="106"/>
      <c r="OHW24" s="106"/>
      <c r="OHX24" s="106"/>
      <c r="OHY24" s="106"/>
      <c r="OHZ24" s="106"/>
      <c r="OIA24" s="106"/>
      <c r="OIB24" s="106"/>
      <c r="OIC24" s="106"/>
      <c r="OID24" s="106"/>
      <c r="OIE24" s="106"/>
      <c r="OIF24" s="106"/>
      <c r="OIG24" s="106"/>
      <c r="OIH24" s="106"/>
      <c r="OII24" s="106"/>
      <c r="OIJ24" s="106"/>
      <c r="OIK24" s="106"/>
      <c r="OIL24" s="106"/>
      <c r="OIM24" s="106"/>
      <c r="OIN24" s="106"/>
      <c r="OIO24" s="106"/>
      <c r="OIP24" s="106"/>
      <c r="OIQ24" s="106"/>
      <c r="OIR24" s="106"/>
      <c r="OIS24" s="106"/>
      <c r="OIT24" s="106"/>
      <c r="OIU24" s="106"/>
      <c r="OIV24" s="106"/>
      <c r="OIW24" s="106"/>
      <c r="OIX24" s="106"/>
      <c r="OIY24" s="106"/>
      <c r="OIZ24" s="106"/>
      <c r="OJA24" s="106"/>
      <c r="OJB24" s="106"/>
      <c r="OJC24" s="106"/>
      <c r="OJD24" s="106"/>
      <c r="OJE24" s="106"/>
      <c r="OJF24" s="106"/>
      <c r="OJG24" s="106"/>
      <c r="OJH24" s="106"/>
      <c r="OJI24" s="106"/>
      <c r="OJJ24" s="106"/>
      <c r="OJK24" s="106"/>
      <c r="OJL24" s="106"/>
      <c r="OJM24" s="106"/>
      <c r="OJN24" s="106"/>
      <c r="OJO24" s="106"/>
      <c r="OJP24" s="106"/>
      <c r="OJQ24" s="106"/>
      <c r="OJR24" s="106"/>
      <c r="OJS24" s="106"/>
      <c r="OJT24" s="106"/>
      <c r="OJU24" s="106"/>
      <c r="OJV24" s="106"/>
      <c r="OJW24" s="106"/>
      <c r="OJX24" s="106"/>
      <c r="OJY24" s="106"/>
      <c r="OJZ24" s="106"/>
      <c r="OKA24" s="106"/>
      <c r="OKB24" s="106"/>
      <c r="OKC24" s="106"/>
      <c r="OKD24" s="106"/>
      <c r="OKE24" s="106"/>
      <c r="OKF24" s="106"/>
      <c r="OKG24" s="106"/>
      <c r="OKH24" s="106"/>
      <c r="OKI24" s="106"/>
      <c r="OKJ24" s="106"/>
      <c r="OKK24" s="106"/>
      <c r="OKL24" s="106"/>
      <c r="OKM24" s="106"/>
      <c r="OKN24" s="106"/>
      <c r="OKO24" s="106"/>
      <c r="OKP24" s="106"/>
      <c r="OKQ24" s="106"/>
      <c r="OKR24" s="106"/>
      <c r="OKS24" s="106"/>
      <c r="OKT24" s="106"/>
      <c r="OKU24" s="106"/>
      <c r="OKV24" s="106"/>
      <c r="OKW24" s="106"/>
      <c r="OKX24" s="106"/>
      <c r="OKY24" s="106"/>
      <c r="OKZ24" s="106"/>
      <c r="OLA24" s="106"/>
      <c r="OLB24" s="106"/>
      <c r="OLC24" s="106"/>
      <c r="OLD24" s="106"/>
      <c r="OLE24" s="106"/>
      <c r="OLF24" s="106"/>
      <c r="OLG24" s="106"/>
      <c r="OLH24" s="106"/>
      <c r="OLI24" s="106"/>
      <c r="OLJ24" s="106"/>
      <c r="OLK24" s="106"/>
      <c r="OLL24" s="106"/>
      <c r="OLM24" s="106"/>
      <c r="OLN24" s="106"/>
      <c r="OLO24" s="106"/>
      <c r="OLP24" s="106"/>
      <c r="OLQ24" s="106"/>
      <c r="OLR24" s="106"/>
      <c r="OLS24" s="106"/>
      <c r="OLT24" s="106"/>
      <c r="OLU24" s="106"/>
      <c r="OLV24" s="106"/>
      <c r="OLW24" s="106"/>
      <c r="OLX24" s="106"/>
      <c r="OLY24" s="106"/>
      <c r="OLZ24" s="106"/>
      <c r="OMA24" s="106"/>
      <c r="OMB24" s="106"/>
      <c r="OMC24" s="106"/>
      <c r="OMD24" s="106"/>
      <c r="OME24" s="106"/>
      <c r="OMF24" s="106"/>
      <c r="OMG24" s="106"/>
      <c r="OMH24" s="106"/>
      <c r="OMI24" s="106"/>
      <c r="OMJ24" s="106"/>
      <c r="OMK24" s="106"/>
      <c r="OML24" s="106"/>
      <c r="OMM24" s="106"/>
      <c r="OMN24" s="106"/>
      <c r="OMO24" s="106"/>
      <c r="OMP24" s="106"/>
      <c r="OMQ24" s="106"/>
      <c r="OMR24" s="106"/>
      <c r="OMS24" s="106"/>
      <c r="OMT24" s="106"/>
      <c r="OMU24" s="106"/>
      <c r="OMV24" s="106"/>
      <c r="OMW24" s="106"/>
      <c r="OMX24" s="106"/>
      <c r="OMY24" s="106"/>
      <c r="OMZ24" s="106"/>
      <c r="ONA24" s="106"/>
      <c r="ONB24" s="106"/>
      <c r="ONC24" s="106"/>
      <c r="OND24" s="106"/>
      <c r="ONE24" s="106"/>
      <c r="ONF24" s="106"/>
      <c r="ONG24" s="106"/>
      <c r="ONH24" s="106"/>
      <c r="ONI24" s="106"/>
      <c r="ONJ24" s="106"/>
      <c r="ONK24" s="106"/>
      <c r="ONL24" s="106"/>
      <c r="ONM24" s="106"/>
      <c r="ONN24" s="106"/>
      <c r="ONO24" s="106"/>
      <c r="ONP24" s="106"/>
      <c r="ONQ24" s="106"/>
      <c r="ONR24" s="106"/>
      <c r="ONS24" s="106"/>
      <c r="ONT24" s="106"/>
      <c r="ONU24" s="106"/>
      <c r="ONV24" s="106"/>
      <c r="ONW24" s="106"/>
      <c r="ONX24" s="106"/>
      <c r="ONY24" s="106"/>
      <c r="ONZ24" s="106"/>
      <c r="OOA24" s="106"/>
      <c r="OOB24" s="106"/>
      <c r="OOC24" s="106"/>
      <c r="OOD24" s="106"/>
      <c r="OOE24" s="106"/>
      <c r="OOF24" s="106"/>
      <c r="OOG24" s="106"/>
      <c r="OOH24" s="106"/>
      <c r="OOI24" s="106"/>
      <c r="OOJ24" s="106"/>
      <c r="OOK24" s="106"/>
      <c r="OOL24" s="106"/>
      <c r="OOM24" s="106"/>
      <c r="OON24" s="106"/>
      <c r="OOO24" s="106"/>
      <c r="OOP24" s="106"/>
      <c r="OOQ24" s="106"/>
      <c r="OOR24" s="106"/>
      <c r="OOS24" s="106"/>
      <c r="OOT24" s="106"/>
      <c r="OOU24" s="106"/>
      <c r="OOV24" s="106"/>
      <c r="OOW24" s="106"/>
      <c r="OOX24" s="106"/>
      <c r="OOY24" s="106"/>
      <c r="OOZ24" s="106"/>
      <c r="OPA24" s="106"/>
      <c r="OPB24" s="106"/>
      <c r="OPC24" s="106"/>
      <c r="OPD24" s="106"/>
      <c r="OPE24" s="106"/>
      <c r="OPF24" s="106"/>
      <c r="OPG24" s="106"/>
      <c r="OPH24" s="106"/>
      <c r="OPI24" s="106"/>
      <c r="OPJ24" s="106"/>
      <c r="OPK24" s="106"/>
      <c r="OPL24" s="106"/>
      <c r="OPM24" s="106"/>
      <c r="OPN24" s="106"/>
      <c r="OPO24" s="106"/>
      <c r="OPP24" s="106"/>
      <c r="OPQ24" s="106"/>
      <c r="OPR24" s="106"/>
      <c r="OPS24" s="106"/>
      <c r="OPT24" s="106"/>
      <c r="OPU24" s="106"/>
      <c r="OPV24" s="106"/>
      <c r="OPW24" s="106"/>
      <c r="OPX24" s="106"/>
      <c r="OPY24" s="106"/>
      <c r="OPZ24" s="106"/>
      <c r="OQA24" s="106"/>
      <c r="OQB24" s="106"/>
      <c r="OQC24" s="106"/>
      <c r="OQD24" s="106"/>
      <c r="OQE24" s="106"/>
      <c r="OQF24" s="106"/>
      <c r="OQG24" s="106"/>
      <c r="OQH24" s="106"/>
      <c r="OQI24" s="106"/>
      <c r="OQJ24" s="106"/>
      <c r="OQK24" s="106"/>
      <c r="OQL24" s="106"/>
      <c r="OQM24" s="106"/>
      <c r="OQN24" s="106"/>
      <c r="OQO24" s="106"/>
      <c r="OQP24" s="106"/>
      <c r="OQQ24" s="106"/>
      <c r="OQR24" s="106"/>
      <c r="OQS24" s="106"/>
      <c r="OQT24" s="106"/>
      <c r="OQU24" s="106"/>
      <c r="OQV24" s="106"/>
      <c r="OQW24" s="106"/>
      <c r="OQX24" s="106"/>
      <c r="OQY24" s="106"/>
      <c r="OQZ24" s="106"/>
      <c r="ORA24" s="106"/>
      <c r="ORB24" s="106"/>
      <c r="ORC24" s="106"/>
      <c r="ORD24" s="106"/>
      <c r="ORE24" s="106"/>
      <c r="ORF24" s="106"/>
      <c r="ORG24" s="106"/>
      <c r="ORH24" s="106"/>
      <c r="ORI24" s="106"/>
      <c r="ORJ24" s="106"/>
      <c r="ORK24" s="106"/>
      <c r="ORL24" s="106"/>
      <c r="ORM24" s="106"/>
      <c r="ORN24" s="106"/>
      <c r="ORO24" s="106"/>
      <c r="ORP24" s="106"/>
      <c r="ORQ24" s="106"/>
      <c r="ORR24" s="106"/>
      <c r="ORS24" s="106"/>
      <c r="ORT24" s="106"/>
      <c r="ORU24" s="106"/>
      <c r="ORV24" s="106"/>
      <c r="ORW24" s="106"/>
      <c r="ORX24" s="106"/>
      <c r="ORY24" s="106"/>
      <c r="ORZ24" s="106"/>
      <c r="OSA24" s="106"/>
      <c r="OSB24" s="106"/>
      <c r="OSC24" s="106"/>
      <c r="OSD24" s="106"/>
      <c r="OSE24" s="106"/>
      <c r="OSF24" s="106"/>
      <c r="OSG24" s="106"/>
      <c r="OSH24" s="106"/>
      <c r="OSI24" s="106"/>
      <c r="OSJ24" s="106"/>
      <c r="OSK24" s="106"/>
      <c r="OSL24" s="106"/>
      <c r="OSM24" s="106"/>
      <c r="OSN24" s="106"/>
      <c r="OSO24" s="106"/>
      <c r="OSP24" s="106"/>
      <c r="OSQ24" s="106"/>
      <c r="OSR24" s="106"/>
      <c r="OSS24" s="106"/>
      <c r="OST24" s="106"/>
      <c r="OSU24" s="106"/>
      <c r="OSV24" s="106"/>
      <c r="OSW24" s="106"/>
      <c r="OSX24" s="106"/>
      <c r="OSY24" s="106"/>
      <c r="OSZ24" s="106"/>
      <c r="OTA24" s="106"/>
      <c r="OTB24" s="106"/>
      <c r="OTC24" s="106"/>
      <c r="OTD24" s="106"/>
      <c r="OTE24" s="106"/>
      <c r="OTF24" s="106"/>
      <c r="OTG24" s="106"/>
      <c r="OTH24" s="106"/>
      <c r="OTI24" s="106"/>
      <c r="OTJ24" s="106"/>
      <c r="OTK24" s="106"/>
      <c r="OTL24" s="106"/>
      <c r="OTM24" s="106"/>
      <c r="OTN24" s="106"/>
      <c r="OTO24" s="106"/>
      <c r="OTP24" s="106"/>
      <c r="OTQ24" s="106"/>
      <c r="OTR24" s="106"/>
      <c r="OTS24" s="106"/>
      <c r="OTT24" s="106"/>
      <c r="OTU24" s="106"/>
      <c r="OTV24" s="106"/>
      <c r="OTW24" s="106"/>
      <c r="OTX24" s="106"/>
      <c r="OTY24" s="106"/>
      <c r="OTZ24" s="106"/>
      <c r="OUA24" s="106"/>
      <c r="OUB24" s="106"/>
      <c r="OUC24" s="106"/>
      <c r="OUD24" s="106"/>
      <c r="OUE24" s="106"/>
      <c r="OUF24" s="106"/>
      <c r="OUG24" s="106"/>
      <c r="OUH24" s="106"/>
      <c r="OUI24" s="106"/>
      <c r="OUJ24" s="106"/>
      <c r="OUK24" s="106"/>
      <c r="OUL24" s="106"/>
      <c r="OUM24" s="106"/>
      <c r="OUN24" s="106"/>
      <c r="OUO24" s="106"/>
      <c r="OUP24" s="106"/>
      <c r="OUQ24" s="106"/>
      <c r="OUR24" s="106"/>
      <c r="OUS24" s="106"/>
      <c r="OUT24" s="106"/>
      <c r="OUU24" s="106"/>
      <c r="OUV24" s="106"/>
      <c r="OUW24" s="106"/>
      <c r="OUX24" s="106"/>
      <c r="OUY24" s="106"/>
      <c r="OUZ24" s="106"/>
      <c r="OVA24" s="106"/>
      <c r="OVB24" s="106"/>
      <c r="OVC24" s="106"/>
      <c r="OVD24" s="106"/>
      <c r="OVE24" s="106"/>
      <c r="OVF24" s="106"/>
      <c r="OVG24" s="106"/>
      <c r="OVH24" s="106"/>
      <c r="OVI24" s="106"/>
      <c r="OVJ24" s="106"/>
      <c r="OVK24" s="106"/>
      <c r="OVL24" s="106"/>
      <c r="OVM24" s="106"/>
      <c r="OVN24" s="106"/>
      <c r="OVO24" s="106"/>
      <c r="OVP24" s="106"/>
      <c r="OVQ24" s="106"/>
      <c r="OVR24" s="106"/>
      <c r="OVS24" s="106"/>
      <c r="OVT24" s="106"/>
      <c r="OVU24" s="106"/>
      <c r="OVV24" s="106"/>
      <c r="OVW24" s="106"/>
      <c r="OVX24" s="106"/>
      <c r="OVY24" s="106"/>
      <c r="OVZ24" s="106"/>
      <c r="OWA24" s="106"/>
      <c r="OWB24" s="106"/>
      <c r="OWC24" s="106"/>
      <c r="OWD24" s="106"/>
      <c r="OWE24" s="106"/>
      <c r="OWF24" s="106"/>
      <c r="OWG24" s="106"/>
      <c r="OWH24" s="106"/>
      <c r="OWI24" s="106"/>
      <c r="OWJ24" s="106"/>
      <c r="OWK24" s="106"/>
      <c r="OWL24" s="106"/>
      <c r="OWM24" s="106"/>
      <c r="OWN24" s="106"/>
      <c r="OWO24" s="106"/>
      <c r="OWP24" s="106"/>
      <c r="OWQ24" s="106"/>
      <c r="OWR24" s="106"/>
      <c r="OWS24" s="106"/>
      <c r="OWT24" s="106"/>
      <c r="OWU24" s="106"/>
      <c r="OWV24" s="106"/>
      <c r="OWW24" s="106"/>
      <c r="OWX24" s="106"/>
      <c r="OWY24" s="106"/>
      <c r="OWZ24" s="106"/>
      <c r="OXA24" s="106"/>
      <c r="OXB24" s="106"/>
      <c r="OXC24" s="106"/>
      <c r="OXD24" s="106"/>
      <c r="OXE24" s="106"/>
      <c r="OXF24" s="106"/>
      <c r="OXG24" s="106"/>
      <c r="OXH24" s="106"/>
      <c r="OXI24" s="106"/>
      <c r="OXJ24" s="106"/>
      <c r="OXK24" s="106"/>
      <c r="OXL24" s="106"/>
      <c r="OXM24" s="106"/>
      <c r="OXN24" s="106"/>
      <c r="OXO24" s="106"/>
      <c r="OXP24" s="106"/>
      <c r="OXQ24" s="106"/>
      <c r="OXR24" s="106"/>
      <c r="OXS24" s="106"/>
      <c r="OXT24" s="106"/>
      <c r="OXU24" s="106"/>
      <c r="OXV24" s="106"/>
      <c r="OXW24" s="106"/>
      <c r="OXX24" s="106"/>
      <c r="OXY24" s="106"/>
      <c r="OXZ24" s="106"/>
      <c r="OYA24" s="106"/>
      <c r="OYB24" s="106"/>
      <c r="OYC24" s="106"/>
      <c r="OYD24" s="106"/>
      <c r="OYE24" s="106"/>
      <c r="OYF24" s="106"/>
      <c r="OYG24" s="106"/>
      <c r="OYH24" s="106"/>
      <c r="OYI24" s="106"/>
      <c r="OYJ24" s="106"/>
      <c r="OYK24" s="106"/>
      <c r="OYL24" s="106"/>
      <c r="OYM24" s="106"/>
      <c r="OYN24" s="106"/>
      <c r="OYO24" s="106"/>
      <c r="OYP24" s="106"/>
      <c r="OYQ24" s="106"/>
      <c r="OYR24" s="106"/>
      <c r="OYS24" s="106"/>
      <c r="OYT24" s="106"/>
      <c r="OYU24" s="106"/>
      <c r="OYV24" s="106"/>
      <c r="OYW24" s="106"/>
      <c r="OYX24" s="106"/>
      <c r="OYY24" s="106"/>
      <c r="OYZ24" s="106"/>
      <c r="OZA24" s="106"/>
      <c r="OZB24" s="106"/>
      <c r="OZC24" s="106"/>
      <c r="OZD24" s="106"/>
      <c r="OZE24" s="106"/>
      <c r="OZF24" s="106"/>
      <c r="OZG24" s="106"/>
      <c r="OZH24" s="106"/>
      <c r="OZI24" s="106"/>
      <c r="OZJ24" s="106"/>
      <c r="OZK24" s="106"/>
      <c r="OZL24" s="106"/>
      <c r="OZM24" s="106"/>
      <c r="OZN24" s="106"/>
      <c r="OZO24" s="106"/>
      <c r="OZP24" s="106"/>
      <c r="OZQ24" s="106"/>
      <c r="OZR24" s="106"/>
      <c r="OZS24" s="106"/>
      <c r="OZT24" s="106"/>
      <c r="OZU24" s="106"/>
      <c r="OZV24" s="106"/>
      <c r="OZW24" s="106"/>
      <c r="OZX24" s="106"/>
      <c r="OZY24" s="106"/>
      <c r="OZZ24" s="106"/>
      <c r="PAA24" s="106"/>
      <c r="PAB24" s="106"/>
      <c r="PAC24" s="106"/>
      <c r="PAD24" s="106"/>
      <c r="PAE24" s="106"/>
      <c r="PAF24" s="106"/>
      <c r="PAG24" s="106"/>
      <c r="PAH24" s="106"/>
      <c r="PAI24" s="106"/>
      <c r="PAJ24" s="106"/>
      <c r="PAK24" s="106"/>
      <c r="PAL24" s="106"/>
      <c r="PAM24" s="106"/>
      <c r="PAN24" s="106"/>
      <c r="PAO24" s="106"/>
      <c r="PAP24" s="106"/>
      <c r="PAQ24" s="106"/>
      <c r="PAR24" s="106"/>
      <c r="PAS24" s="106"/>
      <c r="PAT24" s="106"/>
      <c r="PAU24" s="106"/>
      <c r="PAV24" s="106"/>
      <c r="PAW24" s="106"/>
      <c r="PAX24" s="106"/>
      <c r="PAY24" s="106"/>
      <c r="PAZ24" s="106"/>
      <c r="PBA24" s="106"/>
      <c r="PBB24" s="106"/>
      <c r="PBC24" s="106"/>
      <c r="PBD24" s="106"/>
      <c r="PBE24" s="106"/>
      <c r="PBF24" s="106"/>
      <c r="PBG24" s="106"/>
      <c r="PBH24" s="106"/>
      <c r="PBI24" s="106"/>
      <c r="PBJ24" s="106"/>
      <c r="PBK24" s="106"/>
      <c r="PBL24" s="106"/>
      <c r="PBM24" s="106"/>
      <c r="PBN24" s="106"/>
      <c r="PBO24" s="106"/>
      <c r="PBP24" s="106"/>
      <c r="PBQ24" s="106"/>
      <c r="PBR24" s="106"/>
      <c r="PBS24" s="106"/>
      <c r="PBT24" s="106"/>
      <c r="PBU24" s="106"/>
      <c r="PBV24" s="106"/>
      <c r="PBW24" s="106"/>
      <c r="PBX24" s="106"/>
      <c r="PBY24" s="106"/>
      <c r="PBZ24" s="106"/>
      <c r="PCA24" s="106"/>
      <c r="PCB24" s="106"/>
      <c r="PCC24" s="106"/>
      <c r="PCD24" s="106"/>
      <c r="PCE24" s="106"/>
      <c r="PCF24" s="106"/>
      <c r="PCG24" s="106"/>
      <c r="PCH24" s="106"/>
      <c r="PCI24" s="106"/>
      <c r="PCJ24" s="106"/>
      <c r="PCK24" s="106"/>
      <c r="PCL24" s="106"/>
      <c r="PCM24" s="106"/>
      <c r="PCN24" s="106"/>
      <c r="PCO24" s="106"/>
      <c r="PCP24" s="106"/>
      <c r="PCQ24" s="106"/>
      <c r="PCR24" s="106"/>
      <c r="PCS24" s="106"/>
      <c r="PCT24" s="106"/>
      <c r="PCU24" s="106"/>
      <c r="PCV24" s="106"/>
      <c r="PCW24" s="106"/>
      <c r="PCX24" s="106"/>
      <c r="PCY24" s="106"/>
      <c r="PCZ24" s="106"/>
      <c r="PDA24" s="106"/>
      <c r="PDB24" s="106"/>
      <c r="PDC24" s="106"/>
      <c r="PDD24" s="106"/>
      <c r="PDE24" s="106"/>
      <c r="PDF24" s="106"/>
      <c r="PDG24" s="106"/>
      <c r="PDH24" s="106"/>
      <c r="PDI24" s="106"/>
      <c r="PDJ24" s="106"/>
      <c r="PDK24" s="106"/>
      <c r="PDL24" s="106"/>
      <c r="PDM24" s="106"/>
      <c r="PDN24" s="106"/>
      <c r="PDO24" s="106"/>
      <c r="PDP24" s="106"/>
      <c r="PDQ24" s="106"/>
      <c r="PDR24" s="106"/>
      <c r="PDS24" s="106"/>
      <c r="PDT24" s="106"/>
      <c r="PDU24" s="106"/>
      <c r="PDV24" s="106"/>
      <c r="PDW24" s="106"/>
      <c r="PDX24" s="106"/>
      <c r="PDY24" s="106"/>
      <c r="PDZ24" s="106"/>
      <c r="PEA24" s="106"/>
      <c r="PEB24" s="106"/>
      <c r="PEC24" s="106"/>
      <c r="PED24" s="106"/>
      <c r="PEE24" s="106"/>
      <c r="PEF24" s="106"/>
      <c r="PEG24" s="106"/>
      <c r="PEH24" s="106"/>
      <c r="PEI24" s="106"/>
      <c r="PEJ24" s="106"/>
      <c r="PEK24" s="106"/>
      <c r="PEL24" s="106"/>
      <c r="PEM24" s="106"/>
      <c r="PEN24" s="106"/>
      <c r="PEO24" s="106"/>
      <c r="PEP24" s="106"/>
      <c r="PEQ24" s="106"/>
      <c r="PER24" s="106"/>
      <c r="PES24" s="106"/>
      <c r="PET24" s="106"/>
      <c r="PEU24" s="106"/>
      <c r="PEV24" s="106"/>
      <c r="PEW24" s="106"/>
      <c r="PEX24" s="106"/>
      <c r="PEY24" s="106"/>
      <c r="PEZ24" s="106"/>
      <c r="PFA24" s="106"/>
      <c r="PFB24" s="106"/>
      <c r="PFC24" s="106"/>
      <c r="PFD24" s="106"/>
      <c r="PFE24" s="106"/>
      <c r="PFF24" s="106"/>
      <c r="PFG24" s="106"/>
      <c r="PFH24" s="106"/>
      <c r="PFI24" s="106"/>
      <c r="PFJ24" s="106"/>
      <c r="PFK24" s="106"/>
      <c r="PFL24" s="106"/>
      <c r="PFM24" s="106"/>
      <c r="PFN24" s="106"/>
      <c r="PFO24" s="106"/>
      <c r="PFP24" s="106"/>
      <c r="PFQ24" s="106"/>
      <c r="PFR24" s="106"/>
      <c r="PFS24" s="106"/>
      <c r="PFT24" s="106"/>
      <c r="PFU24" s="106"/>
      <c r="PFV24" s="106"/>
      <c r="PFW24" s="106"/>
      <c r="PFX24" s="106"/>
      <c r="PFY24" s="106"/>
      <c r="PFZ24" s="106"/>
      <c r="PGA24" s="106"/>
      <c r="PGB24" s="106"/>
      <c r="PGC24" s="106"/>
      <c r="PGD24" s="106"/>
      <c r="PGE24" s="106"/>
      <c r="PGF24" s="106"/>
      <c r="PGG24" s="106"/>
      <c r="PGH24" s="106"/>
      <c r="PGI24" s="106"/>
      <c r="PGJ24" s="106"/>
      <c r="PGK24" s="106"/>
      <c r="PGL24" s="106"/>
      <c r="PGM24" s="106"/>
      <c r="PGN24" s="106"/>
      <c r="PGO24" s="106"/>
      <c r="PGP24" s="106"/>
      <c r="PGQ24" s="106"/>
      <c r="PGR24" s="106"/>
      <c r="PGS24" s="106"/>
      <c r="PGT24" s="106"/>
      <c r="PGU24" s="106"/>
      <c r="PGV24" s="106"/>
      <c r="PGW24" s="106"/>
      <c r="PGX24" s="106"/>
      <c r="PGY24" s="106"/>
      <c r="PGZ24" s="106"/>
      <c r="PHA24" s="106"/>
      <c r="PHB24" s="106"/>
      <c r="PHC24" s="106"/>
      <c r="PHD24" s="106"/>
      <c r="PHE24" s="106"/>
      <c r="PHF24" s="106"/>
      <c r="PHG24" s="106"/>
      <c r="PHH24" s="106"/>
      <c r="PHI24" s="106"/>
      <c r="PHJ24" s="106"/>
      <c r="PHK24" s="106"/>
      <c r="PHL24" s="106"/>
      <c r="PHM24" s="106"/>
      <c r="PHN24" s="106"/>
      <c r="PHO24" s="106"/>
      <c r="PHP24" s="106"/>
      <c r="PHQ24" s="106"/>
      <c r="PHR24" s="106"/>
      <c r="PHS24" s="106"/>
      <c r="PHT24" s="106"/>
      <c r="PHU24" s="106"/>
      <c r="PHV24" s="106"/>
      <c r="PHW24" s="106"/>
      <c r="PHX24" s="106"/>
      <c r="PHY24" s="106"/>
      <c r="PHZ24" s="106"/>
      <c r="PIA24" s="106"/>
      <c r="PIB24" s="106"/>
      <c r="PIC24" s="106"/>
      <c r="PID24" s="106"/>
      <c r="PIE24" s="106"/>
      <c r="PIF24" s="106"/>
      <c r="PIG24" s="106"/>
      <c r="PIH24" s="106"/>
      <c r="PII24" s="106"/>
      <c r="PIJ24" s="106"/>
      <c r="PIK24" s="106"/>
      <c r="PIL24" s="106"/>
      <c r="PIM24" s="106"/>
      <c r="PIN24" s="106"/>
      <c r="PIO24" s="106"/>
      <c r="PIP24" s="106"/>
      <c r="PIQ24" s="106"/>
      <c r="PIR24" s="106"/>
      <c r="PIS24" s="106"/>
      <c r="PIT24" s="106"/>
      <c r="PIU24" s="106"/>
      <c r="PIV24" s="106"/>
      <c r="PIW24" s="106"/>
      <c r="PIX24" s="106"/>
      <c r="PIY24" s="106"/>
      <c r="PIZ24" s="106"/>
      <c r="PJA24" s="106"/>
      <c r="PJB24" s="106"/>
      <c r="PJC24" s="106"/>
      <c r="PJD24" s="106"/>
      <c r="PJE24" s="106"/>
      <c r="PJF24" s="106"/>
      <c r="PJG24" s="106"/>
      <c r="PJH24" s="106"/>
      <c r="PJI24" s="106"/>
      <c r="PJJ24" s="106"/>
      <c r="PJK24" s="106"/>
      <c r="PJL24" s="106"/>
      <c r="PJM24" s="106"/>
      <c r="PJN24" s="106"/>
      <c r="PJO24" s="106"/>
      <c r="PJP24" s="106"/>
      <c r="PJQ24" s="106"/>
      <c r="PJR24" s="106"/>
      <c r="PJS24" s="106"/>
      <c r="PJT24" s="106"/>
      <c r="PJU24" s="106"/>
      <c r="PJV24" s="106"/>
      <c r="PJW24" s="106"/>
      <c r="PJX24" s="106"/>
      <c r="PJY24" s="106"/>
      <c r="PJZ24" s="106"/>
      <c r="PKA24" s="106"/>
      <c r="PKB24" s="106"/>
      <c r="PKC24" s="106"/>
      <c r="PKD24" s="106"/>
      <c r="PKE24" s="106"/>
      <c r="PKF24" s="106"/>
      <c r="PKG24" s="106"/>
      <c r="PKH24" s="106"/>
      <c r="PKI24" s="106"/>
      <c r="PKJ24" s="106"/>
      <c r="PKK24" s="106"/>
      <c r="PKL24" s="106"/>
      <c r="PKM24" s="106"/>
      <c r="PKN24" s="106"/>
      <c r="PKO24" s="106"/>
      <c r="PKP24" s="106"/>
      <c r="PKQ24" s="106"/>
      <c r="PKR24" s="106"/>
      <c r="PKS24" s="106"/>
      <c r="PKT24" s="106"/>
      <c r="PKU24" s="106"/>
      <c r="PKV24" s="106"/>
      <c r="PKW24" s="106"/>
      <c r="PKX24" s="106"/>
      <c r="PKY24" s="106"/>
      <c r="PKZ24" s="106"/>
      <c r="PLA24" s="106"/>
      <c r="PLB24" s="106"/>
      <c r="PLC24" s="106"/>
      <c r="PLD24" s="106"/>
      <c r="PLE24" s="106"/>
      <c r="PLF24" s="106"/>
      <c r="PLG24" s="106"/>
      <c r="PLH24" s="106"/>
      <c r="PLI24" s="106"/>
      <c r="PLJ24" s="106"/>
      <c r="PLK24" s="106"/>
      <c r="PLL24" s="106"/>
      <c r="PLM24" s="106"/>
      <c r="PLN24" s="106"/>
      <c r="PLO24" s="106"/>
      <c r="PLP24" s="106"/>
      <c r="PLQ24" s="106"/>
      <c r="PLR24" s="106"/>
      <c r="PLS24" s="106"/>
      <c r="PLT24" s="106"/>
      <c r="PLU24" s="106"/>
      <c r="PLV24" s="106"/>
      <c r="PLW24" s="106"/>
      <c r="PLX24" s="106"/>
      <c r="PLY24" s="106"/>
      <c r="PLZ24" s="106"/>
      <c r="PMA24" s="106"/>
      <c r="PMB24" s="106"/>
      <c r="PMC24" s="106"/>
      <c r="PMD24" s="106"/>
      <c r="PME24" s="106"/>
      <c r="PMF24" s="106"/>
      <c r="PMG24" s="106"/>
      <c r="PMH24" s="106"/>
      <c r="PMI24" s="106"/>
      <c r="PMJ24" s="106"/>
      <c r="PMK24" s="106"/>
      <c r="PML24" s="106"/>
      <c r="PMM24" s="106"/>
      <c r="PMN24" s="106"/>
      <c r="PMO24" s="106"/>
      <c r="PMP24" s="106"/>
      <c r="PMQ24" s="106"/>
      <c r="PMR24" s="106"/>
      <c r="PMS24" s="106"/>
      <c r="PMT24" s="106"/>
      <c r="PMU24" s="106"/>
      <c r="PMV24" s="106"/>
      <c r="PMW24" s="106"/>
      <c r="PMX24" s="106"/>
      <c r="PMY24" s="106"/>
      <c r="PMZ24" s="106"/>
      <c r="PNA24" s="106"/>
      <c r="PNB24" s="106"/>
      <c r="PNC24" s="106"/>
      <c r="PND24" s="106"/>
      <c r="PNE24" s="106"/>
      <c r="PNF24" s="106"/>
      <c r="PNG24" s="106"/>
      <c r="PNH24" s="106"/>
      <c r="PNI24" s="106"/>
      <c r="PNJ24" s="106"/>
      <c r="PNK24" s="106"/>
      <c r="PNL24" s="106"/>
      <c r="PNM24" s="106"/>
      <c r="PNN24" s="106"/>
      <c r="PNO24" s="106"/>
      <c r="PNP24" s="106"/>
      <c r="PNQ24" s="106"/>
      <c r="PNR24" s="106"/>
      <c r="PNS24" s="106"/>
      <c r="PNT24" s="106"/>
      <c r="PNU24" s="106"/>
      <c r="PNV24" s="106"/>
      <c r="PNW24" s="106"/>
      <c r="PNX24" s="106"/>
      <c r="PNY24" s="106"/>
      <c r="PNZ24" s="106"/>
      <c r="POA24" s="106"/>
      <c r="POB24" s="106"/>
      <c r="POC24" s="106"/>
      <c r="POD24" s="106"/>
      <c r="POE24" s="106"/>
      <c r="POF24" s="106"/>
      <c r="POG24" s="106"/>
      <c r="POH24" s="106"/>
      <c r="POI24" s="106"/>
      <c r="POJ24" s="106"/>
      <c r="POK24" s="106"/>
      <c r="POL24" s="106"/>
      <c r="POM24" s="106"/>
      <c r="PON24" s="106"/>
      <c r="POO24" s="106"/>
      <c r="POP24" s="106"/>
      <c r="POQ24" s="106"/>
      <c r="POR24" s="106"/>
      <c r="POS24" s="106"/>
      <c r="POT24" s="106"/>
      <c r="POU24" s="106"/>
      <c r="POV24" s="106"/>
      <c r="POW24" s="106"/>
      <c r="POX24" s="106"/>
      <c r="POY24" s="106"/>
      <c r="POZ24" s="106"/>
      <c r="PPA24" s="106"/>
      <c r="PPB24" s="106"/>
      <c r="PPC24" s="106"/>
      <c r="PPD24" s="106"/>
      <c r="PPE24" s="106"/>
      <c r="PPF24" s="106"/>
      <c r="PPG24" s="106"/>
      <c r="PPH24" s="106"/>
      <c r="PPI24" s="106"/>
      <c r="PPJ24" s="106"/>
      <c r="PPK24" s="106"/>
      <c r="PPL24" s="106"/>
      <c r="PPM24" s="106"/>
      <c r="PPN24" s="106"/>
      <c r="PPO24" s="106"/>
      <c r="PPP24" s="106"/>
      <c r="PPQ24" s="106"/>
      <c r="PPR24" s="106"/>
      <c r="PPS24" s="106"/>
      <c r="PPT24" s="106"/>
      <c r="PPU24" s="106"/>
      <c r="PPV24" s="106"/>
      <c r="PPW24" s="106"/>
      <c r="PPX24" s="106"/>
      <c r="PPY24" s="106"/>
      <c r="PPZ24" s="106"/>
      <c r="PQA24" s="106"/>
      <c r="PQB24" s="106"/>
      <c r="PQC24" s="106"/>
      <c r="PQD24" s="106"/>
      <c r="PQE24" s="106"/>
      <c r="PQF24" s="106"/>
      <c r="PQG24" s="106"/>
      <c r="PQH24" s="106"/>
      <c r="PQI24" s="106"/>
      <c r="PQJ24" s="106"/>
      <c r="PQK24" s="106"/>
      <c r="PQL24" s="106"/>
      <c r="PQM24" s="106"/>
      <c r="PQN24" s="106"/>
      <c r="PQO24" s="106"/>
      <c r="PQP24" s="106"/>
      <c r="PQQ24" s="106"/>
      <c r="PQR24" s="106"/>
      <c r="PQS24" s="106"/>
      <c r="PQT24" s="106"/>
      <c r="PQU24" s="106"/>
      <c r="PQV24" s="106"/>
      <c r="PQW24" s="106"/>
      <c r="PQX24" s="106"/>
      <c r="PQY24" s="106"/>
      <c r="PQZ24" s="106"/>
      <c r="PRA24" s="106"/>
      <c r="PRB24" s="106"/>
      <c r="PRC24" s="106"/>
      <c r="PRD24" s="106"/>
      <c r="PRE24" s="106"/>
      <c r="PRF24" s="106"/>
      <c r="PRG24" s="106"/>
      <c r="PRH24" s="106"/>
      <c r="PRI24" s="106"/>
      <c r="PRJ24" s="106"/>
      <c r="PRK24" s="106"/>
      <c r="PRL24" s="106"/>
      <c r="PRM24" s="106"/>
      <c r="PRN24" s="106"/>
      <c r="PRO24" s="106"/>
      <c r="PRP24" s="106"/>
      <c r="PRQ24" s="106"/>
      <c r="PRR24" s="106"/>
      <c r="PRS24" s="106"/>
      <c r="PRT24" s="106"/>
      <c r="PRU24" s="106"/>
      <c r="PRV24" s="106"/>
      <c r="PRW24" s="106"/>
      <c r="PRX24" s="106"/>
      <c r="PRY24" s="106"/>
      <c r="PRZ24" s="106"/>
      <c r="PSA24" s="106"/>
      <c r="PSB24" s="106"/>
      <c r="PSC24" s="106"/>
      <c r="PSD24" s="106"/>
      <c r="PSE24" s="106"/>
      <c r="PSF24" s="106"/>
      <c r="PSG24" s="106"/>
      <c r="PSH24" s="106"/>
      <c r="PSI24" s="106"/>
      <c r="PSJ24" s="106"/>
      <c r="PSK24" s="106"/>
      <c r="PSL24" s="106"/>
      <c r="PSM24" s="106"/>
      <c r="PSN24" s="106"/>
      <c r="PSO24" s="106"/>
      <c r="PSP24" s="106"/>
      <c r="PSQ24" s="106"/>
      <c r="PSR24" s="106"/>
      <c r="PSS24" s="106"/>
      <c r="PST24" s="106"/>
      <c r="PSU24" s="106"/>
      <c r="PSV24" s="106"/>
      <c r="PSW24" s="106"/>
      <c r="PSX24" s="106"/>
      <c r="PSY24" s="106"/>
      <c r="PSZ24" s="106"/>
      <c r="PTA24" s="106"/>
      <c r="PTB24" s="106"/>
      <c r="PTC24" s="106"/>
      <c r="PTD24" s="106"/>
      <c r="PTE24" s="106"/>
      <c r="PTF24" s="106"/>
      <c r="PTG24" s="106"/>
      <c r="PTH24" s="106"/>
      <c r="PTI24" s="106"/>
      <c r="PTJ24" s="106"/>
      <c r="PTK24" s="106"/>
      <c r="PTL24" s="106"/>
      <c r="PTM24" s="106"/>
      <c r="PTN24" s="106"/>
      <c r="PTO24" s="106"/>
      <c r="PTP24" s="106"/>
      <c r="PTQ24" s="106"/>
      <c r="PTR24" s="106"/>
      <c r="PTS24" s="106"/>
      <c r="PTT24" s="106"/>
      <c r="PTU24" s="106"/>
      <c r="PTV24" s="106"/>
      <c r="PTW24" s="106"/>
      <c r="PTX24" s="106"/>
      <c r="PTY24" s="106"/>
      <c r="PTZ24" s="106"/>
      <c r="PUA24" s="106"/>
      <c r="PUB24" s="106"/>
      <c r="PUC24" s="106"/>
      <c r="PUD24" s="106"/>
      <c r="PUE24" s="106"/>
      <c r="PUF24" s="106"/>
      <c r="PUG24" s="106"/>
      <c r="PUH24" s="106"/>
      <c r="PUI24" s="106"/>
      <c r="PUJ24" s="106"/>
      <c r="PUK24" s="106"/>
      <c r="PUL24" s="106"/>
      <c r="PUM24" s="106"/>
      <c r="PUN24" s="106"/>
      <c r="PUO24" s="106"/>
      <c r="PUP24" s="106"/>
      <c r="PUQ24" s="106"/>
      <c r="PUR24" s="106"/>
      <c r="PUS24" s="106"/>
      <c r="PUT24" s="106"/>
      <c r="PUU24" s="106"/>
      <c r="PUV24" s="106"/>
      <c r="PUW24" s="106"/>
      <c r="PUX24" s="106"/>
      <c r="PUY24" s="106"/>
      <c r="PUZ24" s="106"/>
      <c r="PVA24" s="106"/>
      <c r="PVB24" s="106"/>
      <c r="PVC24" s="106"/>
      <c r="PVD24" s="106"/>
      <c r="PVE24" s="106"/>
      <c r="PVF24" s="106"/>
      <c r="PVG24" s="106"/>
      <c r="PVH24" s="106"/>
      <c r="PVI24" s="106"/>
      <c r="PVJ24" s="106"/>
      <c r="PVK24" s="106"/>
      <c r="PVL24" s="106"/>
      <c r="PVM24" s="106"/>
      <c r="PVN24" s="106"/>
      <c r="PVO24" s="106"/>
      <c r="PVP24" s="106"/>
      <c r="PVQ24" s="106"/>
      <c r="PVR24" s="106"/>
      <c r="PVS24" s="106"/>
      <c r="PVT24" s="106"/>
      <c r="PVU24" s="106"/>
      <c r="PVV24" s="106"/>
      <c r="PVW24" s="106"/>
      <c r="PVX24" s="106"/>
      <c r="PVY24" s="106"/>
      <c r="PVZ24" s="106"/>
      <c r="PWA24" s="106"/>
      <c r="PWB24" s="106"/>
      <c r="PWC24" s="106"/>
      <c r="PWD24" s="106"/>
      <c r="PWE24" s="106"/>
      <c r="PWF24" s="106"/>
      <c r="PWG24" s="106"/>
      <c r="PWH24" s="106"/>
      <c r="PWI24" s="106"/>
      <c r="PWJ24" s="106"/>
      <c r="PWK24" s="106"/>
      <c r="PWL24" s="106"/>
      <c r="PWM24" s="106"/>
      <c r="PWN24" s="106"/>
      <c r="PWO24" s="106"/>
      <c r="PWP24" s="106"/>
      <c r="PWQ24" s="106"/>
      <c r="PWR24" s="106"/>
      <c r="PWS24" s="106"/>
      <c r="PWT24" s="106"/>
      <c r="PWU24" s="106"/>
      <c r="PWV24" s="106"/>
      <c r="PWW24" s="106"/>
      <c r="PWX24" s="106"/>
      <c r="PWY24" s="106"/>
      <c r="PWZ24" s="106"/>
      <c r="PXA24" s="106"/>
      <c r="PXB24" s="106"/>
      <c r="PXC24" s="106"/>
      <c r="PXD24" s="106"/>
      <c r="PXE24" s="106"/>
      <c r="PXF24" s="106"/>
      <c r="PXG24" s="106"/>
      <c r="PXH24" s="106"/>
      <c r="PXI24" s="106"/>
      <c r="PXJ24" s="106"/>
      <c r="PXK24" s="106"/>
      <c r="PXL24" s="106"/>
      <c r="PXM24" s="106"/>
      <c r="PXN24" s="106"/>
      <c r="PXO24" s="106"/>
      <c r="PXP24" s="106"/>
      <c r="PXQ24" s="106"/>
      <c r="PXR24" s="106"/>
      <c r="PXS24" s="106"/>
      <c r="PXT24" s="106"/>
      <c r="PXU24" s="106"/>
      <c r="PXV24" s="106"/>
      <c r="PXW24" s="106"/>
      <c r="PXX24" s="106"/>
      <c r="PXY24" s="106"/>
      <c r="PXZ24" s="106"/>
      <c r="PYA24" s="106"/>
      <c r="PYB24" s="106"/>
      <c r="PYC24" s="106"/>
      <c r="PYD24" s="106"/>
      <c r="PYE24" s="106"/>
      <c r="PYF24" s="106"/>
      <c r="PYG24" s="106"/>
      <c r="PYH24" s="106"/>
      <c r="PYI24" s="106"/>
      <c r="PYJ24" s="106"/>
      <c r="PYK24" s="106"/>
      <c r="PYL24" s="106"/>
      <c r="PYM24" s="106"/>
      <c r="PYN24" s="106"/>
      <c r="PYO24" s="106"/>
      <c r="PYP24" s="106"/>
      <c r="PYQ24" s="106"/>
      <c r="PYR24" s="106"/>
      <c r="PYS24" s="106"/>
      <c r="PYT24" s="106"/>
      <c r="PYU24" s="106"/>
      <c r="PYV24" s="106"/>
      <c r="PYW24" s="106"/>
      <c r="PYX24" s="106"/>
      <c r="PYY24" s="106"/>
      <c r="PYZ24" s="106"/>
      <c r="PZA24" s="106"/>
      <c r="PZB24" s="106"/>
      <c r="PZC24" s="106"/>
      <c r="PZD24" s="106"/>
      <c r="PZE24" s="106"/>
      <c r="PZF24" s="106"/>
      <c r="PZG24" s="106"/>
      <c r="PZH24" s="106"/>
      <c r="PZI24" s="106"/>
      <c r="PZJ24" s="106"/>
      <c r="PZK24" s="106"/>
      <c r="PZL24" s="106"/>
      <c r="PZM24" s="106"/>
      <c r="PZN24" s="106"/>
      <c r="PZO24" s="106"/>
      <c r="PZP24" s="106"/>
      <c r="PZQ24" s="106"/>
      <c r="PZR24" s="106"/>
      <c r="PZS24" s="106"/>
      <c r="PZT24" s="106"/>
      <c r="PZU24" s="106"/>
      <c r="PZV24" s="106"/>
      <c r="PZW24" s="106"/>
      <c r="PZX24" s="106"/>
      <c r="PZY24" s="106"/>
      <c r="PZZ24" s="106"/>
      <c r="QAA24" s="106"/>
      <c r="QAB24" s="106"/>
      <c r="QAC24" s="106"/>
      <c r="QAD24" s="106"/>
      <c r="QAE24" s="106"/>
      <c r="QAF24" s="106"/>
      <c r="QAG24" s="106"/>
      <c r="QAH24" s="106"/>
      <c r="QAI24" s="106"/>
      <c r="QAJ24" s="106"/>
      <c r="QAK24" s="106"/>
      <c r="QAL24" s="106"/>
      <c r="QAM24" s="106"/>
      <c r="QAN24" s="106"/>
      <c r="QAO24" s="106"/>
      <c r="QAP24" s="106"/>
      <c r="QAQ24" s="106"/>
      <c r="QAR24" s="106"/>
      <c r="QAS24" s="106"/>
      <c r="QAT24" s="106"/>
      <c r="QAU24" s="106"/>
      <c r="QAV24" s="106"/>
      <c r="QAW24" s="106"/>
      <c r="QAX24" s="106"/>
      <c r="QAY24" s="106"/>
      <c r="QAZ24" s="106"/>
      <c r="QBA24" s="106"/>
      <c r="QBB24" s="106"/>
      <c r="QBC24" s="106"/>
      <c r="QBD24" s="106"/>
      <c r="QBE24" s="106"/>
      <c r="QBF24" s="106"/>
      <c r="QBG24" s="106"/>
      <c r="QBH24" s="106"/>
      <c r="QBI24" s="106"/>
      <c r="QBJ24" s="106"/>
      <c r="QBK24" s="106"/>
      <c r="QBL24" s="106"/>
      <c r="QBM24" s="106"/>
      <c r="QBN24" s="106"/>
      <c r="QBO24" s="106"/>
      <c r="QBP24" s="106"/>
      <c r="QBQ24" s="106"/>
      <c r="QBR24" s="106"/>
      <c r="QBS24" s="106"/>
      <c r="QBT24" s="106"/>
      <c r="QBU24" s="106"/>
      <c r="QBV24" s="106"/>
      <c r="QBW24" s="106"/>
      <c r="QBX24" s="106"/>
      <c r="QBY24" s="106"/>
      <c r="QBZ24" s="106"/>
      <c r="QCA24" s="106"/>
      <c r="QCB24" s="106"/>
      <c r="QCC24" s="106"/>
      <c r="QCD24" s="106"/>
      <c r="QCE24" s="106"/>
      <c r="QCF24" s="106"/>
      <c r="QCG24" s="106"/>
      <c r="QCH24" s="106"/>
      <c r="QCI24" s="106"/>
      <c r="QCJ24" s="106"/>
      <c r="QCK24" s="106"/>
      <c r="QCL24" s="106"/>
      <c r="QCM24" s="106"/>
      <c r="QCN24" s="106"/>
      <c r="QCO24" s="106"/>
      <c r="QCP24" s="106"/>
      <c r="QCQ24" s="106"/>
      <c r="QCR24" s="106"/>
      <c r="QCS24" s="106"/>
      <c r="QCT24" s="106"/>
      <c r="QCU24" s="106"/>
      <c r="QCV24" s="106"/>
      <c r="QCW24" s="106"/>
      <c r="QCX24" s="106"/>
      <c r="QCY24" s="106"/>
      <c r="QCZ24" s="106"/>
      <c r="QDA24" s="106"/>
      <c r="QDB24" s="106"/>
      <c r="QDC24" s="106"/>
      <c r="QDD24" s="106"/>
      <c r="QDE24" s="106"/>
      <c r="QDF24" s="106"/>
      <c r="QDG24" s="106"/>
      <c r="QDH24" s="106"/>
      <c r="QDI24" s="106"/>
      <c r="QDJ24" s="106"/>
      <c r="QDK24" s="106"/>
      <c r="QDL24" s="106"/>
      <c r="QDM24" s="106"/>
      <c r="QDN24" s="106"/>
      <c r="QDO24" s="106"/>
      <c r="QDP24" s="106"/>
      <c r="QDQ24" s="106"/>
      <c r="QDR24" s="106"/>
      <c r="QDS24" s="106"/>
      <c r="QDT24" s="106"/>
      <c r="QDU24" s="106"/>
      <c r="QDV24" s="106"/>
      <c r="QDW24" s="106"/>
      <c r="QDX24" s="106"/>
      <c r="QDY24" s="106"/>
      <c r="QDZ24" s="106"/>
      <c r="QEA24" s="106"/>
      <c r="QEB24" s="106"/>
      <c r="QEC24" s="106"/>
      <c r="QED24" s="106"/>
      <c r="QEE24" s="106"/>
      <c r="QEF24" s="106"/>
      <c r="QEG24" s="106"/>
      <c r="QEH24" s="106"/>
      <c r="QEI24" s="106"/>
      <c r="QEJ24" s="106"/>
      <c r="QEK24" s="106"/>
      <c r="QEL24" s="106"/>
      <c r="QEM24" s="106"/>
      <c r="QEN24" s="106"/>
      <c r="QEO24" s="106"/>
      <c r="QEP24" s="106"/>
      <c r="QEQ24" s="106"/>
      <c r="QER24" s="106"/>
      <c r="QES24" s="106"/>
      <c r="QET24" s="106"/>
      <c r="QEU24" s="106"/>
      <c r="QEV24" s="106"/>
      <c r="QEW24" s="106"/>
      <c r="QEX24" s="106"/>
      <c r="QEY24" s="106"/>
      <c r="QEZ24" s="106"/>
      <c r="QFA24" s="106"/>
      <c r="QFB24" s="106"/>
      <c r="QFC24" s="106"/>
      <c r="QFD24" s="106"/>
      <c r="QFE24" s="106"/>
      <c r="QFF24" s="106"/>
      <c r="QFG24" s="106"/>
      <c r="QFH24" s="106"/>
      <c r="QFI24" s="106"/>
      <c r="QFJ24" s="106"/>
      <c r="QFK24" s="106"/>
      <c r="QFL24" s="106"/>
      <c r="QFM24" s="106"/>
      <c r="QFN24" s="106"/>
      <c r="QFO24" s="106"/>
      <c r="QFP24" s="106"/>
      <c r="QFQ24" s="106"/>
      <c r="QFR24" s="106"/>
      <c r="QFS24" s="106"/>
      <c r="QFT24" s="106"/>
      <c r="QFU24" s="106"/>
      <c r="QFV24" s="106"/>
      <c r="QFW24" s="106"/>
      <c r="QFX24" s="106"/>
      <c r="QFY24" s="106"/>
      <c r="QFZ24" s="106"/>
      <c r="QGA24" s="106"/>
      <c r="QGB24" s="106"/>
      <c r="QGC24" s="106"/>
      <c r="QGD24" s="106"/>
      <c r="QGE24" s="106"/>
      <c r="QGF24" s="106"/>
      <c r="QGG24" s="106"/>
      <c r="QGH24" s="106"/>
      <c r="QGI24" s="106"/>
      <c r="QGJ24" s="106"/>
      <c r="QGK24" s="106"/>
      <c r="QGL24" s="106"/>
      <c r="QGM24" s="106"/>
      <c r="QGN24" s="106"/>
      <c r="QGO24" s="106"/>
      <c r="QGP24" s="106"/>
      <c r="QGQ24" s="106"/>
      <c r="QGR24" s="106"/>
      <c r="QGS24" s="106"/>
      <c r="QGT24" s="106"/>
      <c r="QGU24" s="106"/>
      <c r="QGV24" s="106"/>
      <c r="QGW24" s="106"/>
      <c r="QGX24" s="106"/>
      <c r="QGY24" s="106"/>
      <c r="QGZ24" s="106"/>
      <c r="QHA24" s="106"/>
      <c r="QHB24" s="106"/>
      <c r="QHC24" s="106"/>
      <c r="QHD24" s="106"/>
      <c r="QHE24" s="106"/>
      <c r="QHF24" s="106"/>
      <c r="QHG24" s="106"/>
      <c r="QHH24" s="106"/>
      <c r="QHI24" s="106"/>
      <c r="QHJ24" s="106"/>
      <c r="QHK24" s="106"/>
      <c r="QHL24" s="106"/>
      <c r="QHM24" s="106"/>
      <c r="QHN24" s="106"/>
      <c r="QHO24" s="106"/>
      <c r="QHP24" s="106"/>
      <c r="QHQ24" s="106"/>
      <c r="QHR24" s="106"/>
      <c r="QHS24" s="106"/>
      <c r="QHT24" s="106"/>
      <c r="QHU24" s="106"/>
      <c r="QHV24" s="106"/>
      <c r="QHW24" s="106"/>
      <c r="QHX24" s="106"/>
      <c r="QHY24" s="106"/>
      <c r="QHZ24" s="106"/>
      <c r="QIA24" s="106"/>
      <c r="QIB24" s="106"/>
      <c r="QIC24" s="106"/>
      <c r="QID24" s="106"/>
      <c r="QIE24" s="106"/>
      <c r="QIF24" s="106"/>
      <c r="QIG24" s="106"/>
      <c r="QIH24" s="106"/>
      <c r="QII24" s="106"/>
      <c r="QIJ24" s="106"/>
      <c r="QIK24" s="106"/>
      <c r="QIL24" s="106"/>
      <c r="QIM24" s="106"/>
      <c r="QIN24" s="106"/>
      <c r="QIO24" s="106"/>
      <c r="QIP24" s="106"/>
      <c r="QIQ24" s="106"/>
      <c r="QIR24" s="106"/>
      <c r="QIS24" s="106"/>
      <c r="QIT24" s="106"/>
      <c r="QIU24" s="106"/>
      <c r="QIV24" s="106"/>
      <c r="QIW24" s="106"/>
      <c r="QIX24" s="106"/>
      <c r="QIY24" s="106"/>
      <c r="QIZ24" s="106"/>
      <c r="QJA24" s="106"/>
      <c r="QJB24" s="106"/>
      <c r="QJC24" s="106"/>
      <c r="QJD24" s="106"/>
      <c r="QJE24" s="106"/>
      <c r="QJF24" s="106"/>
      <c r="QJG24" s="106"/>
      <c r="QJH24" s="106"/>
      <c r="QJI24" s="106"/>
      <c r="QJJ24" s="106"/>
      <c r="QJK24" s="106"/>
      <c r="QJL24" s="106"/>
      <c r="QJM24" s="106"/>
      <c r="QJN24" s="106"/>
      <c r="QJO24" s="106"/>
      <c r="QJP24" s="106"/>
      <c r="QJQ24" s="106"/>
      <c r="QJR24" s="106"/>
      <c r="QJS24" s="106"/>
      <c r="QJT24" s="106"/>
      <c r="QJU24" s="106"/>
      <c r="QJV24" s="106"/>
      <c r="QJW24" s="106"/>
      <c r="QJX24" s="106"/>
      <c r="QJY24" s="106"/>
      <c r="QJZ24" s="106"/>
      <c r="QKA24" s="106"/>
      <c r="QKB24" s="106"/>
      <c r="QKC24" s="106"/>
      <c r="QKD24" s="106"/>
      <c r="QKE24" s="106"/>
      <c r="QKF24" s="106"/>
      <c r="QKG24" s="106"/>
      <c r="QKH24" s="106"/>
      <c r="QKI24" s="106"/>
      <c r="QKJ24" s="106"/>
      <c r="QKK24" s="106"/>
      <c r="QKL24" s="106"/>
      <c r="QKM24" s="106"/>
      <c r="QKN24" s="106"/>
      <c r="QKO24" s="106"/>
      <c r="QKP24" s="106"/>
      <c r="QKQ24" s="106"/>
      <c r="QKR24" s="106"/>
      <c r="QKS24" s="106"/>
      <c r="QKT24" s="106"/>
      <c r="QKU24" s="106"/>
      <c r="QKV24" s="106"/>
      <c r="QKW24" s="106"/>
      <c r="QKX24" s="106"/>
      <c r="QKY24" s="106"/>
      <c r="QKZ24" s="106"/>
      <c r="QLA24" s="106"/>
      <c r="QLB24" s="106"/>
      <c r="QLC24" s="106"/>
      <c r="QLD24" s="106"/>
      <c r="QLE24" s="106"/>
      <c r="QLF24" s="106"/>
      <c r="QLG24" s="106"/>
      <c r="QLH24" s="106"/>
      <c r="QLI24" s="106"/>
      <c r="QLJ24" s="106"/>
      <c r="QLK24" s="106"/>
      <c r="QLL24" s="106"/>
      <c r="QLM24" s="106"/>
      <c r="QLN24" s="106"/>
      <c r="QLO24" s="106"/>
      <c r="QLP24" s="106"/>
      <c r="QLQ24" s="106"/>
      <c r="QLR24" s="106"/>
      <c r="QLS24" s="106"/>
      <c r="QLT24" s="106"/>
      <c r="QLU24" s="106"/>
      <c r="QLV24" s="106"/>
      <c r="QLW24" s="106"/>
      <c r="QLX24" s="106"/>
      <c r="QLY24" s="106"/>
      <c r="QLZ24" s="106"/>
      <c r="QMA24" s="106"/>
      <c r="QMB24" s="106"/>
      <c r="QMC24" s="106"/>
      <c r="QMD24" s="106"/>
      <c r="QME24" s="106"/>
      <c r="QMF24" s="106"/>
      <c r="QMG24" s="106"/>
      <c r="QMH24" s="106"/>
      <c r="QMI24" s="106"/>
      <c r="QMJ24" s="106"/>
      <c r="QMK24" s="106"/>
      <c r="QML24" s="106"/>
      <c r="QMM24" s="106"/>
      <c r="QMN24" s="106"/>
      <c r="QMO24" s="106"/>
      <c r="QMP24" s="106"/>
      <c r="QMQ24" s="106"/>
      <c r="QMR24" s="106"/>
      <c r="QMS24" s="106"/>
      <c r="QMT24" s="106"/>
      <c r="QMU24" s="106"/>
      <c r="QMV24" s="106"/>
      <c r="QMW24" s="106"/>
      <c r="QMX24" s="106"/>
      <c r="QMY24" s="106"/>
      <c r="QMZ24" s="106"/>
      <c r="QNA24" s="106"/>
      <c r="QNB24" s="106"/>
      <c r="QNC24" s="106"/>
      <c r="QND24" s="106"/>
      <c r="QNE24" s="106"/>
      <c r="QNF24" s="106"/>
      <c r="QNG24" s="106"/>
      <c r="QNH24" s="106"/>
      <c r="QNI24" s="106"/>
      <c r="QNJ24" s="106"/>
      <c r="QNK24" s="106"/>
      <c r="QNL24" s="106"/>
      <c r="QNM24" s="106"/>
      <c r="QNN24" s="106"/>
      <c r="QNO24" s="106"/>
      <c r="QNP24" s="106"/>
      <c r="QNQ24" s="106"/>
      <c r="QNR24" s="106"/>
      <c r="QNS24" s="106"/>
      <c r="QNT24" s="106"/>
      <c r="QNU24" s="106"/>
      <c r="QNV24" s="106"/>
      <c r="QNW24" s="106"/>
      <c r="QNX24" s="106"/>
      <c r="QNY24" s="106"/>
      <c r="QNZ24" s="106"/>
      <c r="QOA24" s="106"/>
      <c r="QOB24" s="106"/>
      <c r="QOC24" s="106"/>
      <c r="QOD24" s="106"/>
      <c r="QOE24" s="106"/>
      <c r="QOF24" s="106"/>
      <c r="QOG24" s="106"/>
      <c r="QOH24" s="106"/>
      <c r="QOI24" s="106"/>
      <c r="QOJ24" s="106"/>
      <c r="QOK24" s="106"/>
      <c r="QOL24" s="106"/>
      <c r="QOM24" s="106"/>
      <c r="QON24" s="106"/>
      <c r="QOO24" s="106"/>
      <c r="QOP24" s="106"/>
      <c r="QOQ24" s="106"/>
      <c r="QOR24" s="106"/>
      <c r="QOS24" s="106"/>
      <c r="QOT24" s="106"/>
      <c r="QOU24" s="106"/>
      <c r="QOV24" s="106"/>
      <c r="QOW24" s="106"/>
      <c r="QOX24" s="106"/>
      <c r="QOY24" s="106"/>
      <c r="QOZ24" s="106"/>
      <c r="QPA24" s="106"/>
      <c r="QPB24" s="106"/>
      <c r="QPC24" s="106"/>
      <c r="QPD24" s="106"/>
      <c r="QPE24" s="106"/>
      <c r="QPF24" s="106"/>
      <c r="QPG24" s="106"/>
      <c r="QPH24" s="106"/>
      <c r="QPI24" s="106"/>
      <c r="QPJ24" s="106"/>
      <c r="QPK24" s="106"/>
      <c r="QPL24" s="106"/>
      <c r="QPM24" s="106"/>
      <c r="QPN24" s="106"/>
      <c r="QPO24" s="106"/>
      <c r="QPP24" s="106"/>
      <c r="QPQ24" s="106"/>
      <c r="QPR24" s="106"/>
      <c r="QPS24" s="106"/>
      <c r="QPT24" s="106"/>
      <c r="QPU24" s="106"/>
      <c r="QPV24" s="106"/>
      <c r="QPW24" s="106"/>
      <c r="QPX24" s="106"/>
      <c r="QPY24" s="106"/>
      <c r="QPZ24" s="106"/>
      <c r="QQA24" s="106"/>
      <c r="QQB24" s="106"/>
      <c r="QQC24" s="106"/>
      <c r="QQD24" s="106"/>
      <c r="QQE24" s="106"/>
      <c r="QQF24" s="106"/>
      <c r="QQG24" s="106"/>
      <c r="QQH24" s="106"/>
      <c r="QQI24" s="106"/>
      <c r="QQJ24" s="106"/>
      <c r="QQK24" s="106"/>
      <c r="QQL24" s="106"/>
      <c r="QQM24" s="106"/>
      <c r="QQN24" s="106"/>
      <c r="QQO24" s="106"/>
      <c r="QQP24" s="106"/>
      <c r="QQQ24" s="106"/>
      <c r="QQR24" s="106"/>
      <c r="QQS24" s="106"/>
      <c r="QQT24" s="106"/>
      <c r="QQU24" s="106"/>
      <c r="QQV24" s="106"/>
      <c r="QQW24" s="106"/>
      <c r="QQX24" s="106"/>
      <c r="QQY24" s="106"/>
      <c r="QQZ24" s="106"/>
      <c r="QRA24" s="106"/>
      <c r="QRB24" s="106"/>
      <c r="QRC24" s="106"/>
      <c r="QRD24" s="106"/>
      <c r="QRE24" s="106"/>
      <c r="QRF24" s="106"/>
      <c r="QRG24" s="106"/>
      <c r="QRH24" s="106"/>
      <c r="QRI24" s="106"/>
      <c r="QRJ24" s="106"/>
      <c r="QRK24" s="106"/>
      <c r="QRL24" s="106"/>
      <c r="QRM24" s="106"/>
      <c r="QRN24" s="106"/>
      <c r="QRO24" s="106"/>
      <c r="QRP24" s="106"/>
      <c r="QRQ24" s="106"/>
      <c r="QRR24" s="106"/>
      <c r="QRS24" s="106"/>
      <c r="QRT24" s="106"/>
      <c r="QRU24" s="106"/>
      <c r="QRV24" s="106"/>
      <c r="QRW24" s="106"/>
      <c r="QRX24" s="106"/>
      <c r="QRY24" s="106"/>
      <c r="QRZ24" s="106"/>
      <c r="QSA24" s="106"/>
      <c r="QSB24" s="106"/>
      <c r="QSC24" s="106"/>
      <c r="QSD24" s="106"/>
      <c r="QSE24" s="106"/>
      <c r="QSF24" s="106"/>
      <c r="QSG24" s="106"/>
      <c r="QSH24" s="106"/>
      <c r="QSI24" s="106"/>
      <c r="QSJ24" s="106"/>
      <c r="QSK24" s="106"/>
      <c r="QSL24" s="106"/>
      <c r="QSM24" s="106"/>
      <c r="QSN24" s="106"/>
      <c r="QSO24" s="106"/>
      <c r="QSP24" s="106"/>
      <c r="QSQ24" s="106"/>
      <c r="QSR24" s="106"/>
      <c r="QSS24" s="106"/>
      <c r="QST24" s="106"/>
      <c r="QSU24" s="106"/>
      <c r="QSV24" s="106"/>
      <c r="QSW24" s="106"/>
      <c r="QSX24" s="106"/>
      <c r="QSY24" s="106"/>
      <c r="QSZ24" s="106"/>
      <c r="QTA24" s="106"/>
      <c r="QTB24" s="106"/>
      <c r="QTC24" s="106"/>
      <c r="QTD24" s="106"/>
      <c r="QTE24" s="106"/>
      <c r="QTF24" s="106"/>
      <c r="QTG24" s="106"/>
      <c r="QTH24" s="106"/>
      <c r="QTI24" s="106"/>
      <c r="QTJ24" s="106"/>
      <c r="QTK24" s="106"/>
      <c r="QTL24" s="106"/>
      <c r="QTM24" s="106"/>
      <c r="QTN24" s="106"/>
      <c r="QTO24" s="106"/>
      <c r="QTP24" s="106"/>
      <c r="QTQ24" s="106"/>
      <c r="QTR24" s="106"/>
      <c r="QTS24" s="106"/>
      <c r="QTT24" s="106"/>
      <c r="QTU24" s="106"/>
      <c r="QTV24" s="106"/>
      <c r="QTW24" s="106"/>
      <c r="QTX24" s="106"/>
      <c r="QTY24" s="106"/>
      <c r="QTZ24" s="106"/>
      <c r="QUA24" s="106"/>
      <c r="QUB24" s="106"/>
      <c r="QUC24" s="106"/>
      <c r="QUD24" s="106"/>
      <c r="QUE24" s="106"/>
      <c r="QUF24" s="106"/>
      <c r="QUG24" s="106"/>
      <c r="QUH24" s="106"/>
      <c r="QUI24" s="106"/>
      <c r="QUJ24" s="106"/>
      <c r="QUK24" s="106"/>
      <c r="QUL24" s="106"/>
      <c r="QUM24" s="106"/>
      <c r="QUN24" s="106"/>
      <c r="QUO24" s="106"/>
      <c r="QUP24" s="106"/>
      <c r="QUQ24" s="106"/>
      <c r="QUR24" s="106"/>
      <c r="QUS24" s="106"/>
      <c r="QUT24" s="106"/>
      <c r="QUU24" s="106"/>
      <c r="QUV24" s="106"/>
      <c r="QUW24" s="106"/>
      <c r="QUX24" s="106"/>
      <c r="QUY24" s="106"/>
      <c r="QUZ24" s="106"/>
      <c r="QVA24" s="106"/>
      <c r="QVB24" s="106"/>
      <c r="QVC24" s="106"/>
      <c r="QVD24" s="106"/>
      <c r="QVE24" s="106"/>
      <c r="QVF24" s="106"/>
      <c r="QVG24" s="106"/>
      <c r="QVH24" s="106"/>
      <c r="QVI24" s="106"/>
      <c r="QVJ24" s="106"/>
      <c r="QVK24" s="106"/>
      <c r="QVL24" s="106"/>
      <c r="QVM24" s="106"/>
      <c r="QVN24" s="106"/>
      <c r="QVO24" s="106"/>
      <c r="QVP24" s="106"/>
      <c r="QVQ24" s="106"/>
      <c r="QVR24" s="106"/>
      <c r="QVS24" s="106"/>
      <c r="QVT24" s="106"/>
      <c r="QVU24" s="106"/>
      <c r="QVV24" s="106"/>
      <c r="QVW24" s="106"/>
      <c r="QVX24" s="106"/>
      <c r="QVY24" s="106"/>
      <c r="QVZ24" s="106"/>
      <c r="QWA24" s="106"/>
      <c r="QWB24" s="106"/>
      <c r="QWC24" s="106"/>
      <c r="QWD24" s="106"/>
      <c r="QWE24" s="106"/>
      <c r="QWF24" s="106"/>
      <c r="QWG24" s="106"/>
      <c r="QWH24" s="106"/>
      <c r="QWI24" s="106"/>
      <c r="QWJ24" s="106"/>
      <c r="QWK24" s="106"/>
      <c r="QWL24" s="106"/>
      <c r="QWM24" s="106"/>
      <c r="QWN24" s="106"/>
      <c r="QWO24" s="106"/>
      <c r="QWP24" s="106"/>
      <c r="QWQ24" s="106"/>
      <c r="QWR24" s="106"/>
      <c r="QWS24" s="106"/>
      <c r="QWT24" s="106"/>
      <c r="QWU24" s="106"/>
      <c r="QWV24" s="106"/>
      <c r="QWW24" s="106"/>
      <c r="QWX24" s="106"/>
      <c r="QWY24" s="106"/>
      <c r="QWZ24" s="106"/>
      <c r="QXA24" s="106"/>
      <c r="QXB24" s="106"/>
      <c r="QXC24" s="106"/>
      <c r="QXD24" s="106"/>
      <c r="QXE24" s="106"/>
      <c r="QXF24" s="106"/>
      <c r="QXG24" s="106"/>
      <c r="QXH24" s="106"/>
      <c r="QXI24" s="106"/>
      <c r="QXJ24" s="106"/>
      <c r="QXK24" s="106"/>
      <c r="QXL24" s="106"/>
      <c r="QXM24" s="106"/>
      <c r="QXN24" s="106"/>
      <c r="QXO24" s="106"/>
      <c r="QXP24" s="106"/>
      <c r="QXQ24" s="106"/>
      <c r="QXR24" s="106"/>
      <c r="QXS24" s="106"/>
      <c r="QXT24" s="106"/>
      <c r="QXU24" s="106"/>
      <c r="QXV24" s="106"/>
      <c r="QXW24" s="106"/>
      <c r="QXX24" s="106"/>
      <c r="QXY24" s="106"/>
      <c r="QXZ24" s="106"/>
      <c r="QYA24" s="106"/>
      <c r="QYB24" s="106"/>
      <c r="QYC24" s="106"/>
      <c r="QYD24" s="106"/>
      <c r="QYE24" s="106"/>
      <c r="QYF24" s="106"/>
      <c r="QYG24" s="106"/>
      <c r="QYH24" s="106"/>
      <c r="QYI24" s="106"/>
      <c r="QYJ24" s="106"/>
      <c r="QYK24" s="106"/>
      <c r="QYL24" s="106"/>
      <c r="QYM24" s="106"/>
      <c r="QYN24" s="106"/>
      <c r="QYO24" s="106"/>
      <c r="QYP24" s="106"/>
      <c r="QYQ24" s="106"/>
      <c r="QYR24" s="106"/>
      <c r="QYS24" s="106"/>
      <c r="QYT24" s="106"/>
      <c r="QYU24" s="106"/>
      <c r="QYV24" s="106"/>
      <c r="QYW24" s="106"/>
      <c r="QYX24" s="106"/>
      <c r="QYY24" s="106"/>
      <c r="QYZ24" s="106"/>
      <c r="QZA24" s="106"/>
      <c r="QZB24" s="106"/>
      <c r="QZC24" s="106"/>
      <c r="QZD24" s="106"/>
      <c r="QZE24" s="106"/>
      <c r="QZF24" s="106"/>
      <c r="QZG24" s="106"/>
      <c r="QZH24" s="106"/>
      <c r="QZI24" s="106"/>
      <c r="QZJ24" s="106"/>
      <c r="QZK24" s="106"/>
      <c r="QZL24" s="106"/>
      <c r="QZM24" s="106"/>
      <c r="QZN24" s="106"/>
      <c r="QZO24" s="106"/>
      <c r="QZP24" s="106"/>
      <c r="QZQ24" s="106"/>
      <c r="QZR24" s="106"/>
      <c r="QZS24" s="106"/>
      <c r="QZT24" s="106"/>
      <c r="QZU24" s="106"/>
      <c r="QZV24" s="106"/>
      <c r="QZW24" s="106"/>
      <c r="QZX24" s="106"/>
      <c r="QZY24" s="106"/>
      <c r="QZZ24" s="106"/>
      <c r="RAA24" s="106"/>
      <c r="RAB24" s="106"/>
      <c r="RAC24" s="106"/>
      <c r="RAD24" s="106"/>
      <c r="RAE24" s="106"/>
      <c r="RAF24" s="106"/>
      <c r="RAG24" s="106"/>
      <c r="RAH24" s="106"/>
      <c r="RAI24" s="106"/>
      <c r="RAJ24" s="106"/>
      <c r="RAK24" s="106"/>
      <c r="RAL24" s="106"/>
      <c r="RAM24" s="106"/>
      <c r="RAN24" s="106"/>
      <c r="RAO24" s="106"/>
      <c r="RAP24" s="106"/>
      <c r="RAQ24" s="106"/>
      <c r="RAR24" s="106"/>
      <c r="RAS24" s="106"/>
      <c r="RAT24" s="106"/>
      <c r="RAU24" s="106"/>
      <c r="RAV24" s="106"/>
      <c r="RAW24" s="106"/>
      <c r="RAX24" s="106"/>
      <c r="RAY24" s="106"/>
      <c r="RAZ24" s="106"/>
      <c r="RBA24" s="106"/>
      <c r="RBB24" s="106"/>
      <c r="RBC24" s="106"/>
      <c r="RBD24" s="106"/>
      <c r="RBE24" s="106"/>
      <c r="RBF24" s="106"/>
      <c r="RBG24" s="106"/>
      <c r="RBH24" s="106"/>
      <c r="RBI24" s="106"/>
      <c r="RBJ24" s="106"/>
      <c r="RBK24" s="106"/>
      <c r="RBL24" s="106"/>
      <c r="RBM24" s="106"/>
      <c r="RBN24" s="106"/>
      <c r="RBO24" s="106"/>
      <c r="RBP24" s="106"/>
      <c r="RBQ24" s="106"/>
      <c r="RBR24" s="106"/>
      <c r="RBS24" s="106"/>
      <c r="RBT24" s="106"/>
      <c r="RBU24" s="106"/>
      <c r="RBV24" s="106"/>
      <c r="RBW24" s="106"/>
      <c r="RBX24" s="106"/>
      <c r="RBY24" s="106"/>
      <c r="RBZ24" s="106"/>
      <c r="RCA24" s="106"/>
      <c r="RCB24" s="106"/>
      <c r="RCC24" s="106"/>
      <c r="RCD24" s="106"/>
      <c r="RCE24" s="106"/>
      <c r="RCF24" s="106"/>
      <c r="RCG24" s="106"/>
      <c r="RCH24" s="106"/>
      <c r="RCI24" s="106"/>
      <c r="RCJ24" s="106"/>
      <c r="RCK24" s="106"/>
      <c r="RCL24" s="106"/>
      <c r="RCM24" s="106"/>
      <c r="RCN24" s="106"/>
      <c r="RCO24" s="106"/>
      <c r="RCP24" s="106"/>
      <c r="RCQ24" s="106"/>
      <c r="RCR24" s="106"/>
      <c r="RCS24" s="106"/>
      <c r="RCT24" s="106"/>
      <c r="RCU24" s="106"/>
      <c r="RCV24" s="106"/>
      <c r="RCW24" s="106"/>
      <c r="RCX24" s="106"/>
      <c r="RCY24" s="106"/>
      <c r="RCZ24" s="106"/>
      <c r="RDA24" s="106"/>
      <c r="RDB24" s="106"/>
      <c r="RDC24" s="106"/>
      <c r="RDD24" s="106"/>
      <c r="RDE24" s="106"/>
      <c r="RDF24" s="106"/>
      <c r="RDG24" s="106"/>
      <c r="RDH24" s="106"/>
      <c r="RDI24" s="106"/>
      <c r="RDJ24" s="106"/>
      <c r="RDK24" s="106"/>
      <c r="RDL24" s="106"/>
      <c r="RDM24" s="106"/>
      <c r="RDN24" s="106"/>
      <c r="RDO24" s="106"/>
      <c r="RDP24" s="106"/>
      <c r="RDQ24" s="106"/>
      <c r="RDR24" s="106"/>
      <c r="RDS24" s="106"/>
      <c r="RDT24" s="106"/>
      <c r="RDU24" s="106"/>
      <c r="RDV24" s="106"/>
      <c r="RDW24" s="106"/>
      <c r="RDX24" s="106"/>
      <c r="RDY24" s="106"/>
      <c r="RDZ24" s="106"/>
      <c r="REA24" s="106"/>
      <c r="REB24" s="106"/>
      <c r="REC24" s="106"/>
      <c r="RED24" s="106"/>
      <c r="REE24" s="106"/>
      <c r="REF24" s="106"/>
      <c r="REG24" s="106"/>
      <c r="REH24" s="106"/>
      <c r="REI24" s="106"/>
      <c r="REJ24" s="106"/>
      <c r="REK24" s="106"/>
      <c r="REL24" s="106"/>
      <c r="REM24" s="106"/>
      <c r="REN24" s="106"/>
      <c r="REO24" s="106"/>
      <c r="REP24" s="106"/>
      <c r="REQ24" s="106"/>
      <c r="RER24" s="106"/>
      <c r="RES24" s="106"/>
      <c r="RET24" s="106"/>
      <c r="REU24" s="106"/>
      <c r="REV24" s="106"/>
      <c r="REW24" s="106"/>
      <c r="REX24" s="106"/>
      <c r="REY24" s="106"/>
      <c r="REZ24" s="106"/>
      <c r="RFA24" s="106"/>
      <c r="RFB24" s="106"/>
      <c r="RFC24" s="106"/>
      <c r="RFD24" s="106"/>
      <c r="RFE24" s="106"/>
      <c r="RFF24" s="106"/>
      <c r="RFG24" s="106"/>
      <c r="RFH24" s="106"/>
      <c r="RFI24" s="106"/>
      <c r="RFJ24" s="106"/>
      <c r="RFK24" s="106"/>
      <c r="RFL24" s="106"/>
      <c r="RFM24" s="106"/>
      <c r="RFN24" s="106"/>
      <c r="RFO24" s="106"/>
      <c r="RFP24" s="106"/>
      <c r="RFQ24" s="106"/>
      <c r="RFR24" s="106"/>
      <c r="RFS24" s="106"/>
      <c r="RFT24" s="106"/>
      <c r="RFU24" s="106"/>
      <c r="RFV24" s="106"/>
      <c r="RFW24" s="106"/>
      <c r="RFX24" s="106"/>
      <c r="RFY24" s="106"/>
      <c r="RFZ24" s="106"/>
      <c r="RGA24" s="106"/>
      <c r="RGB24" s="106"/>
      <c r="RGC24" s="106"/>
      <c r="RGD24" s="106"/>
      <c r="RGE24" s="106"/>
      <c r="RGF24" s="106"/>
      <c r="RGG24" s="106"/>
      <c r="RGH24" s="106"/>
      <c r="RGI24" s="106"/>
      <c r="RGJ24" s="106"/>
      <c r="RGK24" s="106"/>
      <c r="RGL24" s="106"/>
      <c r="RGM24" s="106"/>
      <c r="RGN24" s="106"/>
      <c r="RGO24" s="106"/>
      <c r="RGP24" s="106"/>
      <c r="RGQ24" s="106"/>
      <c r="RGR24" s="106"/>
      <c r="RGS24" s="106"/>
      <c r="RGT24" s="106"/>
      <c r="RGU24" s="106"/>
      <c r="RGV24" s="106"/>
      <c r="RGW24" s="106"/>
      <c r="RGX24" s="106"/>
      <c r="RGY24" s="106"/>
      <c r="RGZ24" s="106"/>
      <c r="RHA24" s="106"/>
      <c r="RHB24" s="106"/>
      <c r="RHC24" s="106"/>
      <c r="RHD24" s="106"/>
      <c r="RHE24" s="106"/>
      <c r="RHF24" s="106"/>
      <c r="RHG24" s="106"/>
      <c r="RHH24" s="106"/>
      <c r="RHI24" s="106"/>
      <c r="RHJ24" s="106"/>
      <c r="RHK24" s="106"/>
      <c r="RHL24" s="106"/>
      <c r="RHM24" s="106"/>
      <c r="RHN24" s="106"/>
      <c r="RHO24" s="106"/>
      <c r="RHP24" s="106"/>
      <c r="RHQ24" s="106"/>
      <c r="RHR24" s="106"/>
      <c r="RHS24" s="106"/>
      <c r="RHT24" s="106"/>
      <c r="RHU24" s="106"/>
      <c r="RHV24" s="106"/>
      <c r="RHW24" s="106"/>
      <c r="RHX24" s="106"/>
      <c r="RHY24" s="106"/>
      <c r="RHZ24" s="106"/>
      <c r="RIA24" s="106"/>
      <c r="RIB24" s="106"/>
      <c r="RIC24" s="106"/>
      <c r="RID24" s="106"/>
      <c r="RIE24" s="106"/>
      <c r="RIF24" s="106"/>
      <c r="RIG24" s="106"/>
      <c r="RIH24" s="106"/>
      <c r="RII24" s="106"/>
      <c r="RIJ24" s="106"/>
      <c r="RIK24" s="106"/>
      <c r="RIL24" s="106"/>
      <c r="RIM24" s="106"/>
      <c r="RIN24" s="106"/>
      <c r="RIO24" s="106"/>
      <c r="RIP24" s="106"/>
      <c r="RIQ24" s="106"/>
      <c r="RIR24" s="106"/>
      <c r="RIS24" s="106"/>
      <c r="RIT24" s="106"/>
      <c r="RIU24" s="106"/>
      <c r="RIV24" s="106"/>
      <c r="RIW24" s="106"/>
      <c r="RIX24" s="106"/>
      <c r="RIY24" s="106"/>
      <c r="RIZ24" s="106"/>
      <c r="RJA24" s="106"/>
      <c r="RJB24" s="106"/>
      <c r="RJC24" s="106"/>
      <c r="RJD24" s="106"/>
      <c r="RJE24" s="106"/>
      <c r="RJF24" s="106"/>
      <c r="RJG24" s="106"/>
      <c r="RJH24" s="106"/>
      <c r="RJI24" s="106"/>
      <c r="RJJ24" s="106"/>
      <c r="RJK24" s="106"/>
      <c r="RJL24" s="106"/>
      <c r="RJM24" s="106"/>
      <c r="RJN24" s="106"/>
      <c r="RJO24" s="106"/>
      <c r="RJP24" s="106"/>
      <c r="RJQ24" s="106"/>
      <c r="RJR24" s="106"/>
      <c r="RJS24" s="106"/>
      <c r="RJT24" s="106"/>
      <c r="RJU24" s="106"/>
      <c r="RJV24" s="106"/>
      <c r="RJW24" s="106"/>
      <c r="RJX24" s="106"/>
      <c r="RJY24" s="106"/>
      <c r="RJZ24" s="106"/>
      <c r="RKA24" s="106"/>
      <c r="RKB24" s="106"/>
      <c r="RKC24" s="106"/>
      <c r="RKD24" s="106"/>
      <c r="RKE24" s="106"/>
      <c r="RKF24" s="106"/>
      <c r="RKG24" s="106"/>
      <c r="RKH24" s="106"/>
      <c r="RKI24" s="106"/>
      <c r="RKJ24" s="106"/>
      <c r="RKK24" s="106"/>
      <c r="RKL24" s="106"/>
      <c r="RKM24" s="106"/>
      <c r="RKN24" s="106"/>
      <c r="RKO24" s="106"/>
      <c r="RKP24" s="106"/>
      <c r="RKQ24" s="106"/>
      <c r="RKR24" s="106"/>
      <c r="RKS24" s="106"/>
      <c r="RKT24" s="106"/>
      <c r="RKU24" s="106"/>
      <c r="RKV24" s="106"/>
      <c r="RKW24" s="106"/>
      <c r="RKX24" s="106"/>
      <c r="RKY24" s="106"/>
      <c r="RKZ24" s="106"/>
      <c r="RLA24" s="106"/>
      <c r="RLB24" s="106"/>
      <c r="RLC24" s="106"/>
      <c r="RLD24" s="106"/>
      <c r="RLE24" s="106"/>
      <c r="RLF24" s="106"/>
      <c r="RLG24" s="106"/>
      <c r="RLH24" s="106"/>
      <c r="RLI24" s="106"/>
      <c r="RLJ24" s="106"/>
      <c r="RLK24" s="106"/>
      <c r="RLL24" s="106"/>
      <c r="RLM24" s="106"/>
      <c r="RLN24" s="106"/>
      <c r="RLO24" s="106"/>
      <c r="RLP24" s="106"/>
      <c r="RLQ24" s="106"/>
      <c r="RLR24" s="106"/>
      <c r="RLS24" s="106"/>
      <c r="RLT24" s="106"/>
      <c r="RLU24" s="106"/>
      <c r="RLV24" s="106"/>
      <c r="RLW24" s="106"/>
      <c r="RLX24" s="106"/>
      <c r="RLY24" s="106"/>
      <c r="RLZ24" s="106"/>
      <c r="RMA24" s="106"/>
      <c r="RMB24" s="106"/>
      <c r="RMC24" s="106"/>
      <c r="RMD24" s="106"/>
      <c r="RME24" s="106"/>
      <c r="RMF24" s="106"/>
      <c r="RMG24" s="106"/>
      <c r="RMH24" s="106"/>
      <c r="RMI24" s="106"/>
      <c r="RMJ24" s="106"/>
      <c r="RMK24" s="106"/>
      <c r="RML24" s="106"/>
      <c r="RMM24" s="106"/>
      <c r="RMN24" s="106"/>
      <c r="RMO24" s="106"/>
      <c r="RMP24" s="106"/>
      <c r="RMQ24" s="106"/>
      <c r="RMR24" s="106"/>
      <c r="RMS24" s="106"/>
      <c r="RMT24" s="106"/>
      <c r="RMU24" s="106"/>
      <c r="RMV24" s="106"/>
      <c r="RMW24" s="106"/>
      <c r="RMX24" s="106"/>
      <c r="RMY24" s="106"/>
      <c r="RMZ24" s="106"/>
      <c r="RNA24" s="106"/>
      <c r="RNB24" s="106"/>
      <c r="RNC24" s="106"/>
      <c r="RND24" s="106"/>
      <c r="RNE24" s="106"/>
      <c r="RNF24" s="106"/>
      <c r="RNG24" s="106"/>
      <c r="RNH24" s="106"/>
      <c r="RNI24" s="106"/>
      <c r="RNJ24" s="106"/>
      <c r="RNK24" s="106"/>
      <c r="RNL24" s="106"/>
      <c r="RNM24" s="106"/>
      <c r="RNN24" s="106"/>
      <c r="RNO24" s="106"/>
      <c r="RNP24" s="106"/>
      <c r="RNQ24" s="106"/>
      <c r="RNR24" s="106"/>
      <c r="RNS24" s="106"/>
      <c r="RNT24" s="106"/>
      <c r="RNU24" s="106"/>
      <c r="RNV24" s="106"/>
      <c r="RNW24" s="106"/>
      <c r="RNX24" s="106"/>
      <c r="RNY24" s="106"/>
      <c r="RNZ24" s="106"/>
      <c r="ROA24" s="106"/>
      <c r="ROB24" s="106"/>
      <c r="ROC24" s="106"/>
      <c r="ROD24" s="106"/>
      <c r="ROE24" s="106"/>
      <c r="ROF24" s="106"/>
      <c r="ROG24" s="106"/>
      <c r="ROH24" s="106"/>
      <c r="ROI24" s="106"/>
      <c r="ROJ24" s="106"/>
      <c r="ROK24" s="106"/>
      <c r="ROL24" s="106"/>
      <c r="ROM24" s="106"/>
      <c r="RON24" s="106"/>
      <c r="ROO24" s="106"/>
      <c r="ROP24" s="106"/>
      <c r="ROQ24" s="106"/>
      <c r="ROR24" s="106"/>
      <c r="ROS24" s="106"/>
      <c r="ROT24" s="106"/>
      <c r="ROU24" s="106"/>
      <c r="ROV24" s="106"/>
      <c r="ROW24" s="106"/>
      <c r="ROX24" s="106"/>
      <c r="ROY24" s="106"/>
      <c r="ROZ24" s="106"/>
      <c r="RPA24" s="106"/>
      <c r="RPB24" s="106"/>
      <c r="RPC24" s="106"/>
      <c r="RPD24" s="106"/>
      <c r="RPE24" s="106"/>
      <c r="RPF24" s="106"/>
      <c r="RPG24" s="106"/>
      <c r="RPH24" s="106"/>
      <c r="RPI24" s="106"/>
      <c r="RPJ24" s="106"/>
      <c r="RPK24" s="106"/>
      <c r="RPL24" s="106"/>
      <c r="RPM24" s="106"/>
      <c r="RPN24" s="106"/>
      <c r="RPO24" s="106"/>
      <c r="RPP24" s="106"/>
      <c r="RPQ24" s="106"/>
      <c r="RPR24" s="106"/>
      <c r="RPS24" s="106"/>
      <c r="RPT24" s="106"/>
      <c r="RPU24" s="106"/>
      <c r="RPV24" s="106"/>
      <c r="RPW24" s="106"/>
      <c r="RPX24" s="106"/>
      <c r="RPY24" s="106"/>
      <c r="RPZ24" s="106"/>
      <c r="RQA24" s="106"/>
      <c r="RQB24" s="106"/>
      <c r="RQC24" s="106"/>
      <c r="RQD24" s="106"/>
      <c r="RQE24" s="106"/>
      <c r="RQF24" s="106"/>
      <c r="RQG24" s="106"/>
      <c r="RQH24" s="106"/>
      <c r="RQI24" s="106"/>
      <c r="RQJ24" s="106"/>
      <c r="RQK24" s="106"/>
      <c r="RQL24" s="106"/>
      <c r="RQM24" s="106"/>
      <c r="RQN24" s="106"/>
      <c r="RQO24" s="106"/>
      <c r="RQP24" s="106"/>
      <c r="RQQ24" s="106"/>
      <c r="RQR24" s="106"/>
      <c r="RQS24" s="106"/>
      <c r="RQT24" s="106"/>
      <c r="RQU24" s="106"/>
      <c r="RQV24" s="106"/>
      <c r="RQW24" s="106"/>
      <c r="RQX24" s="106"/>
      <c r="RQY24" s="106"/>
      <c r="RQZ24" s="106"/>
      <c r="RRA24" s="106"/>
      <c r="RRB24" s="106"/>
      <c r="RRC24" s="106"/>
      <c r="RRD24" s="106"/>
      <c r="RRE24" s="106"/>
      <c r="RRF24" s="106"/>
      <c r="RRG24" s="106"/>
      <c r="RRH24" s="106"/>
      <c r="RRI24" s="106"/>
      <c r="RRJ24" s="106"/>
      <c r="RRK24" s="106"/>
      <c r="RRL24" s="106"/>
      <c r="RRM24" s="106"/>
      <c r="RRN24" s="106"/>
      <c r="RRO24" s="106"/>
      <c r="RRP24" s="106"/>
      <c r="RRQ24" s="106"/>
      <c r="RRR24" s="106"/>
      <c r="RRS24" s="106"/>
      <c r="RRT24" s="106"/>
      <c r="RRU24" s="106"/>
      <c r="RRV24" s="106"/>
      <c r="RRW24" s="106"/>
      <c r="RRX24" s="106"/>
      <c r="RRY24" s="106"/>
      <c r="RRZ24" s="106"/>
      <c r="RSA24" s="106"/>
      <c r="RSB24" s="106"/>
      <c r="RSC24" s="106"/>
      <c r="RSD24" s="106"/>
      <c r="RSE24" s="106"/>
      <c r="RSF24" s="106"/>
      <c r="RSG24" s="106"/>
      <c r="RSH24" s="106"/>
      <c r="RSI24" s="106"/>
      <c r="RSJ24" s="106"/>
      <c r="RSK24" s="106"/>
      <c r="RSL24" s="106"/>
      <c r="RSM24" s="106"/>
      <c r="RSN24" s="106"/>
      <c r="RSO24" s="106"/>
      <c r="RSP24" s="106"/>
      <c r="RSQ24" s="106"/>
      <c r="RSR24" s="106"/>
      <c r="RSS24" s="106"/>
      <c r="RST24" s="106"/>
      <c r="RSU24" s="106"/>
      <c r="RSV24" s="106"/>
      <c r="RSW24" s="106"/>
      <c r="RSX24" s="106"/>
      <c r="RSY24" s="106"/>
      <c r="RSZ24" s="106"/>
      <c r="RTA24" s="106"/>
      <c r="RTB24" s="106"/>
      <c r="RTC24" s="106"/>
      <c r="RTD24" s="106"/>
      <c r="RTE24" s="106"/>
      <c r="RTF24" s="106"/>
      <c r="RTG24" s="106"/>
      <c r="RTH24" s="106"/>
      <c r="RTI24" s="106"/>
      <c r="RTJ24" s="106"/>
      <c r="RTK24" s="106"/>
      <c r="RTL24" s="106"/>
      <c r="RTM24" s="106"/>
      <c r="RTN24" s="106"/>
      <c r="RTO24" s="106"/>
      <c r="RTP24" s="106"/>
      <c r="RTQ24" s="106"/>
      <c r="RTR24" s="106"/>
      <c r="RTS24" s="106"/>
      <c r="RTT24" s="106"/>
      <c r="RTU24" s="106"/>
      <c r="RTV24" s="106"/>
      <c r="RTW24" s="106"/>
      <c r="RTX24" s="106"/>
      <c r="RTY24" s="106"/>
      <c r="RTZ24" s="106"/>
      <c r="RUA24" s="106"/>
      <c r="RUB24" s="106"/>
      <c r="RUC24" s="106"/>
      <c r="RUD24" s="106"/>
      <c r="RUE24" s="106"/>
      <c r="RUF24" s="106"/>
      <c r="RUG24" s="106"/>
      <c r="RUH24" s="106"/>
      <c r="RUI24" s="106"/>
      <c r="RUJ24" s="106"/>
      <c r="RUK24" s="106"/>
      <c r="RUL24" s="106"/>
      <c r="RUM24" s="106"/>
      <c r="RUN24" s="106"/>
      <c r="RUO24" s="106"/>
      <c r="RUP24" s="106"/>
      <c r="RUQ24" s="106"/>
      <c r="RUR24" s="106"/>
      <c r="RUS24" s="106"/>
      <c r="RUT24" s="106"/>
      <c r="RUU24" s="106"/>
      <c r="RUV24" s="106"/>
      <c r="RUW24" s="106"/>
      <c r="RUX24" s="106"/>
      <c r="RUY24" s="106"/>
      <c r="RUZ24" s="106"/>
      <c r="RVA24" s="106"/>
      <c r="RVB24" s="106"/>
      <c r="RVC24" s="106"/>
      <c r="RVD24" s="106"/>
      <c r="RVE24" s="106"/>
      <c r="RVF24" s="106"/>
      <c r="RVG24" s="106"/>
      <c r="RVH24" s="106"/>
      <c r="RVI24" s="106"/>
      <c r="RVJ24" s="106"/>
      <c r="RVK24" s="106"/>
      <c r="RVL24" s="106"/>
      <c r="RVM24" s="106"/>
      <c r="RVN24" s="106"/>
      <c r="RVO24" s="106"/>
      <c r="RVP24" s="106"/>
      <c r="RVQ24" s="106"/>
      <c r="RVR24" s="106"/>
      <c r="RVS24" s="106"/>
      <c r="RVT24" s="106"/>
      <c r="RVU24" s="106"/>
      <c r="RVV24" s="106"/>
      <c r="RVW24" s="106"/>
      <c r="RVX24" s="106"/>
      <c r="RVY24" s="106"/>
      <c r="RVZ24" s="106"/>
      <c r="RWA24" s="106"/>
      <c r="RWB24" s="106"/>
      <c r="RWC24" s="106"/>
      <c r="RWD24" s="106"/>
      <c r="RWE24" s="106"/>
      <c r="RWF24" s="106"/>
      <c r="RWG24" s="106"/>
      <c r="RWH24" s="106"/>
      <c r="RWI24" s="106"/>
      <c r="RWJ24" s="106"/>
      <c r="RWK24" s="106"/>
      <c r="RWL24" s="106"/>
      <c r="RWM24" s="106"/>
      <c r="RWN24" s="106"/>
      <c r="RWO24" s="106"/>
      <c r="RWP24" s="106"/>
      <c r="RWQ24" s="106"/>
      <c r="RWR24" s="106"/>
      <c r="RWS24" s="106"/>
      <c r="RWT24" s="106"/>
      <c r="RWU24" s="106"/>
      <c r="RWV24" s="106"/>
      <c r="RWW24" s="106"/>
      <c r="RWX24" s="106"/>
      <c r="RWY24" s="106"/>
      <c r="RWZ24" s="106"/>
      <c r="RXA24" s="106"/>
      <c r="RXB24" s="106"/>
      <c r="RXC24" s="106"/>
      <c r="RXD24" s="106"/>
      <c r="RXE24" s="106"/>
      <c r="RXF24" s="106"/>
      <c r="RXG24" s="106"/>
      <c r="RXH24" s="106"/>
      <c r="RXI24" s="106"/>
      <c r="RXJ24" s="106"/>
      <c r="RXK24" s="106"/>
      <c r="RXL24" s="106"/>
      <c r="RXM24" s="106"/>
      <c r="RXN24" s="106"/>
      <c r="RXO24" s="106"/>
      <c r="RXP24" s="106"/>
      <c r="RXQ24" s="106"/>
      <c r="RXR24" s="106"/>
      <c r="RXS24" s="106"/>
      <c r="RXT24" s="106"/>
      <c r="RXU24" s="106"/>
      <c r="RXV24" s="106"/>
      <c r="RXW24" s="106"/>
      <c r="RXX24" s="106"/>
      <c r="RXY24" s="106"/>
      <c r="RXZ24" s="106"/>
      <c r="RYA24" s="106"/>
      <c r="RYB24" s="106"/>
      <c r="RYC24" s="106"/>
      <c r="RYD24" s="106"/>
      <c r="RYE24" s="106"/>
      <c r="RYF24" s="106"/>
      <c r="RYG24" s="106"/>
      <c r="RYH24" s="106"/>
      <c r="RYI24" s="106"/>
      <c r="RYJ24" s="106"/>
      <c r="RYK24" s="106"/>
      <c r="RYL24" s="106"/>
      <c r="RYM24" s="106"/>
      <c r="RYN24" s="106"/>
      <c r="RYO24" s="106"/>
      <c r="RYP24" s="106"/>
      <c r="RYQ24" s="106"/>
      <c r="RYR24" s="106"/>
      <c r="RYS24" s="106"/>
      <c r="RYT24" s="106"/>
      <c r="RYU24" s="106"/>
      <c r="RYV24" s="106"/>
      <c r="RYW24" s="106"/>
      <c r="RYX24" s="106"/>
      <c r="RYY24" s="106"/>
      <c r="RYZ24" s="106"/>
      <c r="RZA24" s="106"/>
      <c r="RZB24" s="106"/>
      <c r="RZC24" s="106"/>
      <c r="RZD24" s="106"/>
      <c r="RZE24" s="106"/>
      <c r="RZF24" s="106"/>
      <c r="RZG24" s="106"/>
      <c r="RZH24" s="106"/>
      <c r="RZI24" s="106"/>
      <c r="RZJ24" s="106"/>
      <c r="RZK24" s="106"/>
      <c r="RZL24" s="106"/>
      <c r="RZM24" s="106"/>
      <c r="RZN24" s="106"/>
      <c r="RZO24" s="106"/>
      <c r="RZP24" s="106"/>
      <c r="RZQ24" s="106"/>
      <c r="RZR24" s="106"/>
      <c r="RZS24" s="106"/>
      <c r="RZT24" s="106"/>
      <c r="RZU24" s="106"/>
      <c r="RZV24" s="106"/>
      <c r="RZW24" s="106"/>
      <c r="RZX24" s="106"/>
      <c r="RZY24" s="106"/>
      <c r="RZZ24" s="106"/>
      <c r="SAA24" s="106"/>
      <c r="SAB24" s="106"/>
      <c r="SAC24" s="106"/>
      <c r="SAD24" s="106"/>
      <c r="SAE24" s="106"/>
      <c r="SAF24" s="106"/>
      <c r="SAG24" s="106"/>
      <c r="SAH24" s="106"/>
      <c r="SAI24" s="106"/>
      <c r="SAJ24" s="106"/>
      <c r="SAK24" s="106"/>
      <c r="SAL24" s="106"/>
      <c r="SAM24" s="106"/>
      <c r="SAN24" s="106"/>
      <c r="SAO24" s="106"/>
      <c r="SAP24" s="106"/>
      <c r="SAQ24" s="106"/>
      <c r="SAR24" s="106"/>
      <c r="SAS24" s="106"/>
      <c r="SAT24" s="106"/>
      <c r="SAU24" s="106"/>
      <c r="SAV24" s="106"/>
      <c r="SAW24" s="106"/>
      <c r="SAX24" s="106"/>
      <c r="SAY24" s="106"/>
      <c r="SAZ24" s="106"/>
      <c r="SBA24" s="106"/>
      <c r="SBB24" s="106"/>
      <c r="SBC24" s="106"/>
      <c r="SBD24" s="106"/>
      <c r="SBE24" s="106"/>
      <c r="SBF24" s="106"/>
      <c r="SBG24" s="106"/>
      <c r="SBH24" s="106"/>
      <c r="SBI24" s="106"/>
      <c r="SBJ24" s="106"/>
      <c r="SBK24" s="106"/>
      <c r="SBL24" s="106"/>
      <c r="SBM24" s="106"/>
      <c r="SBN24" s="106"/>
      <c r="SBO24" s="106"/>
      <c r="SBP24" s="106"/>
      <c r="SBQ24" s="106"/>
      <c r="SBR24" s="106"/>
      <c r="SBS24" s="106"/>
      <c r="SBT24" s="106"/>
      <c r="SBU24" s="106"/>
      <c r="SBV24" s="106"/>
      <c r="SBW24" s="106"/>
      <c r="SBX24" s="106"/>
      <c r="SBY24" s="106"/>
      <c r="SBZ24" s="106"/>
      <c r="SCA24" s="106"/>
      <c r="SCB24" s="106"/>
      <c r="SCC24" s="106"/>
      <c r="SCD24" s="106"/>
      <c r="SCE24" s="106"/>
      <c r="SCF24" s="106"/>
      <c r="SCG24" s="106"/>
      <c r="SCH24" s="106"/>
      <c r="SCI24" s="106"/>
      <c r="SCJ24" s="106"/>
      <c r="SCK24" s="106"/>
      <c r="SCL24" s="106"/>
      <c r="SCM24" s="106"/>
      <c r="SCN24" s="106"/>
      <c r="SCO24" s="106"/>
      <c r="SCP24" s="106"/>
      <c r="SCQ24" s="106"/>
      <c r="SCR24" s="106"/>
      <c r="SCS24" s="106"/>
      <c r="SCT24" s="106"/>
      <c r="SCU24" s="106"/>
      <c r="SCV24" s="106"/>
      <c r="SCW24" s="106"/>
      <c r="SCX24" s="106"/>
      <c r="SCY24" s="106"/>
      <c r="SCZ24" s="106"/>
      <c r="SDA24" s="106"/>
      <c r="SDB24" s="106"/>
      <c r="SDC24" s="106"/>
      <c r="SDD24" s="106"/>
      <c r="SDE24" s="106"/>
      <c r="SDF24" s="106"/>
      <c r="SDG24" s="106"/>
      <c r="SDH24" s="106"/>
      <c r="SDI24" s="106"/>
      <c r="SDJ24" s="106"/>
      <c r="SDK24" s="106"/>
      <c r="SDL24" s="106"/>
      <c r="SDM24" s="106"/>
      <c r="SDN24" s="106"/>
      <c r="SDO24" s="106"/>
      <c r="SDP24" s="106"/>
      <c r="SDQ24" s="106"/>
      <c r="SDR24" s="106"/>
      <c r="SDS24" s="106"/>
      <c r="SDT24" s="106"/>
      <c r="SDU24" s="106"/>
      <c r="SDV24" s="106"/>
      <c r="SDW24" s="106"/>
      <c r="SDX24" s="106"/>
      <c r="SDY24" s="106"/>
      <c r="SDZ24" s="106"/>
      <c r="SEA24" s="106"/>
      <c r="SEB24" s="106"/>
      <c r="SEC24" s="106"/>
      <c r="SED24" s="106"/>
      <c r="SEE24" s="106"/>
      <c r="SEF24" s="106"/>
      <c r="SEG24" s="106"/>
      <c r="SEH24" s="106"/>
      <c r="SEI24" s="106"/>
      <c r="SEJ24" s="106"/>
      <c r="SEK24" s="106"/>
      <c r="SEL24" s="106"/>
      <c r="SEM24" s="106"/>
      <c r="SEN24" s="106"/>
      <c r="SEO24" s="106"/>
      <c r="SEP24" s="106"/>
      <c r="SEQ24" s="106"/>
      <c r="SER24" s="106"/>
      <c r="SES24" s="106"/>
      <c r="SET24" s="106"/>
      <c r="SEU24" s="106"/>
      <c r="SEV24" s="106"/>
      <c r="SEW24" s="106"/>
      <c r="SEX24" s="106"/>
      <c r="SEY24" s="106"/>
      <c r="SEZ24" s="106"/>
      <c r="SFA24" s="106"/>
      <c r="SFB24" s="106"/>
      <c r="SFC24" s="106"/>
      <c r="SFD24" s="106"/>
      <c r="SFE24" s="106"/>
      <c r="SFF24" s="106"/>
      <c r="SFG24" s="106"/>
      <c r="SFH24" s="106"/>
      <c r="SFI24" s="106"/>
      <c r="SFJ24" s="106"/>
      <c r="SFK24" s="106"/>
      <c r="SFL24" s="106"/>
      <c r="SFM24" s="106"/>
      <c r="SFN24" s="106"/>
      <c r="SFO24" s="106"/>
      <c r="SFP24" s="106"/>
      <c r="SFQ24" s="106"/>
      <c r="SFR24" s="106"/>
      <c r="SFS24" s="106"/>
      <c r="SFT24" s="106"/>
      <c r="SFU24" s="106"/>
      <c r="SFV24" s="106"/>
      <c r="SFW24" s="106"/>
      <c r="SFX24" s="106"/>
      <c r="SFY24" s="106"/>
      <c r="SFZ24" s="106"/>
      <c r="SGA24" s="106"/>
      <c r="SGB24" s="106"/>
      <c r="SGC24" s="106"/>
      <c r="SGD24" s="106"/>
      <c r="SGE24" s="106"/>
      <c r="SGF24" s="106"/>
      <c r="SGG24" s="106"/>
      <c r="SGH24" s="106"/>
      <c r="SGI24" s="106"/>
      <c r="SGJ24" s="106"/>
      <c r="SGK24" s="106"/>
      <c r="SGL24" s="106"/>
      <c r="SGM24" s="106"/>
      <c r="SGN24" s="106"/>
      <c r="SGO24" s="106"/>
      <c r="SGP24" s="106"/>
      <c r="SGQ24" s="106"/>
      <c r="SGR24" s="106"/>
      <c r="SGS24" s="106"/>
      <c r="SGT24" s="106"/>
      <c r="SGU24" s="106"/>
      <c r="SGV24" s="106"/>
      <c r="SGW24" s="106"/>
      <c r="SGX24" s="106"/>
      <c r="SGY24" s="106"/>
      <c r="SGZ24" s="106"/>
      <c r="SHA24" s="106"/>
      <c r="SHB24" s="106"/>
      <c r="SHC24" s="106"/>
      <c r="SHD24" s="106"/>
      <c r="SHE24" s="106"/>
      <c r="SHF24" s="106"/>
      <c r="SHG24" s="106"/>
      <c r="SHH24" s="106"/>
      <c r="SHI24" s="106"/>
      <c r="SHJ24" s="106"/>
      <c r="SHK24" s="106"/>
      <c r="SHL24" s="106"/>
      <c r="SHM24" s="106"/>
      <c r="SHN24" s="106"/>
      <c r="SHO24" s="106"/>
      <c r="SHP24" s="106"/>
      <c r="SHQ24" s="106"/>
      <c r="SHR24" s="106"/>
      <c r="SHS24" s="106"/>
      <c r="SHT24" s="106"/>
      <c r="SHU24" s="106"/>
      <c r="SHV24" s="106"/>
      <c r="SHW24" s="106"/>
      <c r="SHX24" s="106"/>
      <c r="SHY24" s="106"/>
      <c r="SHZ24" s="106"/>
      <c r="SIA24" s="106"/>
      <c r="SIB24" s="106"/>
      <c r="SIC24" s="106"/>
      <c r="SID24" s="106"/>
      <c r="SIE24" s="106"/>
      <c r="SIF24" s="106"/>
      <c r="SIG24" s="106"/>
      <c r="SIH24" s="106"/>
      <c r="SII24" s="106"/>
      <c r="SIJ24" s="106"/>
      <c r="SIK24" s="106"/>
      <c r="SIL24" s="106"/>
      <c r="SIM24" s="106"/>
      <c r="SIN24" s="106"/>
      <c r="SIO24" s="106"/>
      <c r="SIP24" s="106"/>
      <c r="SIQ24" s="106"/>
      <c r="SIR24" s="106"/>
      <c r="SIS24" s="106"/>
      <c r="SIT24" s="106"/>
      <c r="SIU24" s="106"/>
      <c r="SIV24" s="106"/>
      <c r="SIW24" s="106"/>
      <c r="SIX24" s="106"/>
      <c r="SIY24" s="106"/>
      <c r="SIZ24" s="106"/>
      <c r="SJA24" s="106"/>
      <c r="SJB24" s="106"/>
      <c r="SJC24" s="106"/>
      <c r="SJD24" s="106"/>
      <c r="SJE24" s="106"/>
      <c r="SJF24" s="106"/>
      <c r="SJG24" s="106"/>
      <c r="SJH24" s="106"/>
      <c r="SJI24" s="106"/>
      <c r="SJJ24" s="106"/>
      <c r="SJK24" s="106"/>
      <c r="SJL24" s="106"/>
      <c r="SJM24" s="106"/>
      <c r="SJN24" s="106"/>
      <c r="SJO24" s="106"/>
      <c r="SJP24" s="106"/>
      <c r="SJQ24" s="106"/>
      <c r="SJR24" s="106"/>
      <c r="SJS24" s="106"/>
      <c r="SJT24" s="106"/>
      <c r="SJU24" s="106"/>
      <c r="SJV24" s="106"/>
      <c r="SJW24" s="106"/>
      <c r="SJX24" s="106"/>
      <c r="SJY24" s="106"/>
      <c r="SJZ24" s="106"/>
      <c r="SKA24" s="106"/>
      <c r="SKB24" s="106"/>
      <c r="SKC24" s="106"/>
      <c r="SKD24" s="106"/>
      <c r="SKE24" s="106"/>
      <c r="SKF24" s="106"/>
      <c r="SKG24" s="106"/>
      <c r="SKH24" s="106"/>
      <c r="SKI24" s="106"/>
      <c r="SKJ24" s="106"/>
      <c r="SKK24" s="106"/>
      <c r="SKL24" s="106"/>
      <c r="SKM24" s="106"/>
      <c r="SKN24" s="106"/>
      <c r="SKO24" s="106"/>
      <c r="SKP24" s="106"/>
      <c r="SKQ24" s="106"/>
      <c r="SKR24" s="106"/>
      <c r="SKS24" s="106"/>
      <c r="SKT24" s="106"/>
      <c r="SKU24" s="106"/>
      <c r="SKV24" s="106"/>
      <c r="SKW24" s="106"/>
      <c r="SKX24" s="106"/>
      <c r="SKY24" s="106"/>
      <c r="SKZ24" s="106"/>
      <c r="SLA24" s="106"/>
      <c r="SLB24" s="106"/>
      <c r="SLC24" s="106"/>
      <c r="SLD24" s="106"/>
      <c r="SLE24" s="106"/>
      <c r="SLF24" s="106"/>
      <c r="SLG24" s="106"/>
      <c r="SLH24" s="106"/>
      <c r="SLI24" s="106"/>
      <c r="SLJ24" s="106"/>
      <c r="SLK24" s="106"/>
      <c r="SLL24" s="106"/>
      <c r="SLM24" s="106"/>
      <c r="SLN24" s="106"/>
      <c r="SLO24" s="106"/>
      <c r="SLP24" s="106"/>
      <c r="SLQ24" s="106"/>
      <c r="SLR24" s="106"/>
      <c r="SLS24" s="106"/>
      <c r="SLT24" s="106"/>
      <c r="SLU24" s="106"/>
      <c r="SLV24" s="106"/>
      <c r="SLW24" s="106"/>
      <c r="SLX24" s="106"/>
      <c r="SLY24" s="106"/>
      <c r="SLZ24" s="106"/>
      <c r="SMA24" s="106"/>
      <c r="SMB24" s="106"/>
      <c r="SMC24" s="106"/>
      <c r="SMD24" s="106"/>
      <c r="SME24" s="106"/>
      <c r="SMF24" s="106"/>
      <c r="SMG24" s="106"/>
      <c r="SMH24" s="106"/>
      <c r="SMI24" s="106"/>
      <c r="SMJ24" s="106"/>
      <c r="SMK24" s="106"/>
      <c r="SML24" s="106"/>
      <c r="SMM24" s="106"/>
      <c r="SMN24" s="106"/>
      <c r="SMO24" s="106"/>
      <c r="SMP24" s="106"/>
      <c r="SMQ24" s="106"/>
      <c r="SMR24" s="106"/>
      <c r="SMS24" s="106"/>
      <c r="SMT24" s="106"/>
      <c r="SMU24" s="106"/>
      <c r="SMV24" s="106"/>
      <c r="SMW24" s="106"/>
      <c r="SMX24" s="106"/>
      <c r="SMY24" s="106"/>
      <c r="SMZ24" s="106"/>
      <c r="SNA24" s="106"/>
      <c r="SNB24" s="106"/>
      <c r="SNC24" s="106"/>
      <c r="SND24" s="106"/>
      <c r="SNE24" s="106"/>
      <c r="SNF24" s="106"/>
      <c r="SNG24" s="106"/>
      <c r="SNH24" s="106"/>
      <c r="SNI24" s="106"/>
      <c r="SNJ24" s="106"/>
      <c r="SNK24" s="106"/>
      <c r="SNL24" s="106"/>
      <c r="SNM24" s="106"/>
      <c r="SNN24" s="106"/>
      <c r="SNO24" s="106"/>
      <c r="SNP24" s="106"/>
      <c r="SNQ24" s="106"/>
      <c r="SNR24" s="106"/>
      <c r="SNS24" s="106"/>
      <c r="SNT24" s="106"/>
      <c r="SNU24" s="106"/>
      <c r="SNV24" s="106"/>
      <c r="SNW24" s="106"/>
      <c r="SNX24" s="106"/>
      <c r="SNY24" s="106"/>
      <c r="SNZ24" s="106"/>
      <c r="SOA24" s="106"/>
      <c r="SOB24" s="106"/>
      <c r="SOC24" s="106"/>
      <c r="SOD24" s="106"/>
      <c r="SOE24" s="106"/>
      <c r="SOF24" s="106"/>
      <c r="SOG24" s="106"/>
      <c r="SOH24" s="106"/>
      <c r="SOI24" s="106"/>
      <c r="SOJ24" s="106"/>
      <c r="SOK24" s="106"/>
      <c r="SOL24" s="106"/>
      <c r="SOM24" s="106"/>
      <c r="SON24" s="106"/>
      <c r="SOO24" s="106"/>
      <c r="SOP24" s="106"/>
      <c r="SOQ24" s="106"/>
      <c r="SOR24" s="106"/>
      <c r="SOS24" s="106"/>
      <c r="SOT24" s="106"/>
      <c r="SOU24" s="106"/>
      <c r="SOV24" s="106"/>
      <c r="SOW24" s="106"/>
      <c r="SOX24" s="106"/>
      <c r="SOY24" s="106"/>
      <c r="SOZ24" s="106"/>
      <c r="SPA24" s="106"/>
      <c r="SPB24" s="106"/>
      <c r="SPC24" s="106"/>
      <c r="SPD24" s="106"/>
      <c r="SPE24" s="106"/>
      <c r="SPF24" s="106"/>
      <c r="SPG24" s="106"/>
      <c r="SPH24" s="106"/>
      <c r="SPI24" s="106"/>
      <c r="SPJ24" s="106"/>
      <c r="SPK24" s="106"/>
      <c r="SPL24" s="106"/>
      <c r="SPM24" s="106"/>
      <c r="SPN24" s="106"/>
      <c r="SPO24" s="106"/>
      <c r="SPP24" s="106"/>
      <c r="SPQ24" s="106"/>
      <c r="SPR24" s="106"/>
      <c r="SPS24" s="106"/>
      <c r="SPT24" s="106"/>
      <c r="SPU24" s="106"/>
      <c r="SPV24" s="106"/>
      <c r="SPW24" s="106"/>
      <c r="SPX24" s="106"/>
      <c r="SPY24" s="106"/>
      <c r="SPZ24" s="106"/>
      <c r="SQA24" s="106"/>
      <c r="SQB24" s="106"/>
      <c r="SQC24" s="106"/>
      <c r="SQD24" s="106"/>
      <c r="SQE24" s="106"/>
      <c r="SQF24" s="106"/>
      <c r="SQG24" s="106"/>
      <c r="SQH24" s="106"/>
      <c r="SQI24" s="106"/>
      <c r="SQJ24" s="106"/>
      <c r="SQK24" s="106"/>
      <c r="SQL24" s="106"/>
      <c r="SQM24" s="106"/>
      <c r="SQN24" s="106"/>
      <c r="SQO24" s="106"/>
      <c r="SQP24" s="106"/>
      <c r="SQQ24" s="106"/>
      <c r="SQR24" s="106"/>
      <c r="SQS24" s="106"/>
      <c r="SQT24" s="106"/>
      <c r="SQU24" s="106"/>
      <c r="SQV24" s="106"/>
      <c r="SQW24" s="106"/>
      <c r="SQX24" s="106"/>
      <c r="SQY24" s="106"/>
      <c r="SQZ24" s="106"/>
      <c r="SRA24" s="106"/>
      <c r="SRB24" s="106"/>
      <c r="SRC24" s="106"/>
      <c r="SRD24" s="106"/>
      <c r="SRE24" s="106"/>
      <c r="SRF24" s="106"/>
      <c r="SRG24" s="106"/>
      <c r="SRH24" s="106"/>
      <c r="SRI24" s="106"/>
      <c r="SRJ24" s="106"/>
      <c r="SRK24" s="106"/>
      <c r="SRL24" s="106"/>
      <c r="SRM24" s="106"/>
      <c r="SRN24" s="106"/>
      <c r="SRO24" s="106"/>
      <c r="SRP24" s="106"/>
      <c r="SRQ24" s="106"/>
      <c r="SRR24" s="106"/>
      <c r="SRS24" s="106"/>
      <c r="SRT24" s="106"/>
      <c r="SRU24" s="106"/>
      <c r="SRV24" s="106"/>
      <c r="SRW24" s="106"/>
      <c r="SRX24" s="106"/>
      <c r="SRY24" s="106"/>
      <c r="SRZ24" s="106"/>
      <c r="SSA24" s="106"/>
      <c r="SSB24" s="106"/>
      <c r="SSC24" s="106"/>
      <c r="SSD24" s="106"/>
      <c r="SSE24" s="106"/>
      <c r="SSF24" s="106"/>
      <c r="SSG24" s="106"/>
      <c r="SSH24" s="106"/>
      <c r="SSI24" s="106"/>
      <c r="SSJ24" s="106"/>
      <c r="SSK24" s="106"/>
      <c r="SSL24" s="106"/>
      <c r="SSM24" s="106"/>
      <c r="SSN24" s="106"/>
      <c r="SSO24" s="106"/>
      <c r="SSP24" s="106"/>
      <c r="SSQ24" s="106"/>
      <c r="SSR24" s="106"/>
      <c r="SSS24" s="106"/>
      <c r="SST24" s="106"/>
      <c r="SSU24" s="106"/>
      <c r="SSV24" s="106"/>
      <c r="SSW24" s="106"/>
      <c r="SSX24" s="106"/>
      <c r="SSY24" s="106"/>
      <c r="SSZ24" s="106"/>
      <c r="STA24" s="106"/>
      <c r="STB24" s="106"/>
      <c r="STC24" s="106"/>
      <c r="STD24" s="106"/>
      <c r="STE24" s="106"/>
      <c r="STF24" s="106"/>
      <c r="STG24" s="106"/>
      <c r="STH24" s="106"/>
      <c r="STI24" s="106"/>
      <c r="STJ24" s="106"/>
      <c r="STK24" s="106"/>
      <c r="STL24" s="106"/>
      <c r="STM24" s="106"/>
      <c r="STN24" s="106"/>
      <c r="STO24" s="106"/>
      <c r="STP24" s="106"/>
      <c r="STQ24" s="106"/>
      <c r="STR24" s="106"/>
      <c r="STS24" s="106"/>
      <c r="STT24" s="106"/>
      <c r="STU24" s="106"/>
      <c r="STV24" s="106"/>
      <c r="STW24" s="106"/>
      <c r="STX24" s="106"/>
      <c r="STY24" s="106"/>
      <c r="STZ24" s="106"/>
      <c r="SUA24" s="106"/>
      <c r="SUB24" s="106"/>
      <c r="SUC24" s="106"/>
      <c r="SUD24" s="106"/>
      <c r="SUE24" s="106"/>
      <c r="SUF24" s="106"/>
      <c r="SUG24" s="106"/>
      <c r="SUH24" s="106"/>
      <c r="SUI24" s="106"/>
      <c r="SUJ24" s="106"/>
      <c r="SUK24" s="106"/>
      <c r="SUL24" s="106"/>
      <c r="SUM24" s="106"/>
      <c r="SUN24" s="106"/>
      <c r="SUO24" s="106"/>
      <c r="SUP24" s="106"/>
      <c r="SUQ24" s="106"/>
      <c r="SUR24" s="106"/>
      <c r="SUS24" s="106"/>
      <c r="SUT24" s="106"/>
      <c r="SUU24" s="106"/>
      <c r="SUV24" s="106"/>
      <c r="SUW24" s="106"/>
      <c r="SUX24" s="106"/>
      <c r="SUY24" s="106"/>
      <c r="SUZ24" s="106"/>
      <c r="SVA24" s="106"/>
      <c r="SVB24" s="106"/>
      <c r="SVC24" s="106"/>
      <c r="SVD24" s="106"/>
      <c r="SVE24" s="106"/>
      <c r="SVF24" s="106"/>
      <c r="SVG24" s="106"/>
      <c r="SVH24" s="106"/>
      <c r="SVI24" s="106"/>
      <c r="SVJ24" s="106"/>
      <c r="SVK24" s="106"/>
      <c r="SVL24" s="106"/>
      <c r="SVM24" s="106"/>
      <c r="SVN24" s="106"/>
      <c r="SVO24" s="106"/>
      <c r="SVP24" s="106"/>
      <c r="SVQ24" s="106"/>
      <c r="SVR24" s="106"/>
      <c r="SVS24" s="106"/>
      <c r="SVT24" s="106"/>
      <c r="SVU24" s="106"/>
      <c r="SVV24" s="106"/>
      <c r="SVW24" s="106"/>
      <c r="SVX24" s="106"/>
      <c r="SVY24" s="106"/>
      <c r="SVZ24" s="106"/>
      <c r="SWA24" s="106"/>
      <c r="SWB24" s="106"/>
      <c r="SWC24" s="106"/>
      <c r="SWD24" s="106"/>
      <c r="SWE24" s="106"/>
      <c r="SWF24" s="106"/>
      <c r="SWG24" s="106"/>
      <c r="SWH24" s="106"/>
      <c r="SWI24" s="106"/>
      <c r="SWJ24" s="106"/>
      <c r="SWK24" s="106"/>
      <c r="SWL24" s="106"/>
      <c r="SWM24" s="106"/>
      <c r="SWN24" s="106"/>
      <c r="SWO24" s="106"/>
      <c r="SWP24" s="106"/>
      <c r="SWQ24" s="106"/>
      <c r="SWR24" s="106"/>
      <c r="SWS24" s="106"/>
      <c r="SWT24" s="106"/>
      <c r="SWU24" s="106"/>
      <c r="SWV24" s="106"/>
      <c r="SWW24" s="106"/>
      <c r="SWX24" s="106"/>
      <c r="SWY24" s="106"/>
      <c r="SWZ24" s="106"/>
      <c r="SXA24" s="106"/>
      <c r="SXB24" s="106"/>
      <c r="SXC24" s="106"/>
      <c r="SXD24" s="106"/>
      <c r="SXE24" s="106"/>
      <c r="SXF24" s="106"/>
      <c r="SXG24" s="106"/>
      <c r="SXH24" s="106"/>
      <c r="SXI24" s="106"/>
      <c r="SXJ24" s="106"/>
      <c r="SXK24" s="106"/>
      <c r="SXL24" s="106"/>
      <c r="SXM24" s="106"/>
      <c r="SXN24" s="106"/>
      <c r="SXO24" s="106"/>
      <c r="SXP24" s="106"/>
      <c r="SXQ24" s="106"/>
      <c r="SXR24" s="106"/>
      <c r="SXS24" s="106"/>
      <c r="SXT24" s="106"/>
      <c r="SXU24" s="106"/>
      <c r="SXV24" s="106"/>
      <c r="SXW24" s="106"/>
      <c r="SXX24" s="106"/>
      <c r="SXY24" s="106"/>
      <c r="SXZ24" s="106"/>
      <c r="SYA24" s="106"/>
      <c r="SYB24" s="106"/>
      <c r="SYC24" s="106"/>
      <c r="SYD24" s="106"/>
      <c r="SYE24" s="106"/>
      <c r="SYF24" s="106"/>
      <c r="SYG24" s="106"/>
      <c r="SYH24" s="106"/>
      <c r="SYI24" s="106"/>
      <c r="SYJ24" s="106"/>
      <c r="SYK24" s="106"/>
      <c r="SYL24" s="106"/>
      <c r="SYM24" s="106"/>
      <c r="SYN24" s="106"/>
      <c r="SYO24" s="106"/>
      <c r="SYP24" s="106"/>
      <c r="SYQ24" s="106"/>
      <c r="SYR24" s="106"/>
      <c r="SYS24" s="106"/>
      <c r="SYT24" s="106"/>
      <c r="SYU24" s="106"/>
      <c r="SYV24" s="106"/>
      <c r="SYW24" s="106"/>
      <c r="SYX24" s="106"/>
      <c r="SYY24" s="106"/>
      <c r="SYZ24" s="106"/>
      <c r="SZA24" s="106"/>
      <c r="SZB24" s="106"/>
      <c r="SZC24" s="106"/>
      <c r="SZD24" s="106"/>
      <c r="SZE24" s="106"/>
      <c r="SZF24" s="106"/>
      <c r="SZG24" s="106"/>
      <c r="SZH24" s="106"/>
      <c r="SZI24" s="106"/>
      <c r="SZJ24" s="106"/>
      <c r="SZK24" s="106"/>
      <c r="SZL24" s="106"/>
      <c r="SZM24" s="106"/>
      <c r="SZN24" s="106"/>
      <c r="SZO24" s="106"/>
      <c r="SZP24" s="106"/>
      <c r="SZQ24" s="106"/>
      <c r="SZR24" s="106"/>
      <c r="SZS24" s="106"/>
      <c r="SZT24" s="106"/>
      <c r="SZU24" s="106"/>
      <c r="SZV24" s="106"/>
      <c r="SZW24" s="106"/>
      <c r="SZX24" s="106"/>
      <c r="SZY24" s="106"/>
      <c r="SZZ24" s="106"/>
      <c r="TAA24" s="106"/>
      <c r="TAB24" s="106"/>
      <c r="TAC24" s="106"/>
      <c r="TAD24" s="106"/>
      <c r="TAE24" s="106"/>
      <c r="TAF24" s="106"/>
      <c r="TAG24" s="106"/>
      <c r="TAH24" s="106"/>
      <c r="TAI24" s="106"/>
      <c r="TAJ24" s="106"/>
      <c r="TAK24" s="106"/>
      <c r="TAL24" s="106"/>
      <c r="TAM24" s="106"/>
      <c r="TAN24" s="106"/>
      <c r="TAO24" s="106"/>
      <c r="TAP24" s="106"/>
      <c r="TAQ24" s="106"/>
      <c r="TAR24" s="106"/>
      <c r="TAS24" s="106"/>
      <c r="TAT24" s="106"/>
      <c r="TAU24" s="106"/>
      <c r="TAV24" s="106"/>
      <c r="TAW24" s="106"/>
      <c r="TAX24" s="106"/>
      <c r="TAY24" s="106"/>
      <c r="TAZ24" s="106"/>
      <c r="TBA24" s="106"/>
      <c r="TBB24" s="106"/>
      <c r="TBC24" s="106"/>
      <c r="TBD24" s="106"/>
      <c r="TBE24" s="106"/>
      <c r="TBF24" s="106"/>
      <c r="TBG24" s="106"/>
      <c r="TBH24" s="106"/>
      <c r="TBI24" s="106"/>
      <c r="TBJ24" s="106"/>
      <c r="TBK24" s="106"/>
      <c r="TBL24" s="106"/>
      <c r="TBM24" s="106"/>
      <c r="TBN24" s="106"/>
      <c r="TBO24" s="106"/>
      <c r="TBP24" s="106"/>
      <c r="TBQ24" s="106"/>
      <c r="TBR24" s="106"/>
      <c r="TBS24" s="106"/>
      <c r="TBT24" s="106"/>
      <c r="TBU24" s="106"/>
      <c r="TBV24" s="106"/>
      <c r="TBW24" s="106"/>
      <c r="TBX24" s="106"/>
      <c r="TBY24" s="106"/>
      <c r="TBZ24" s="106"/>
      <c r="TCA24" s="106"/>
      <c r="TCB24" s="106"/>
      <c r="TCC24" s="106"/>
      <c r="TCD24" s="106"/>
      <c r="TCE24" s="106"/>
      <c r="TCF24" s="106"/>
      <c r="TCG24" s="106"/>
      <c r="TCH24" s="106"/>
      <c r="TCI24" s="106"/>
      <c r="TCJ24" s="106"/>
      <c r="TCK24" s="106"/>
      <c r="TCL24" s="106"/>
      <c r="TCM24" s="106"/>
      <c r="TCN24" s="106"/>
      <c r="TCO24" s="106"/>
      <c r="TCP24" s="106"/>
      <c r="TCQ24" s="106"/>
      <c r="TCR24" s="106"/>
      <c r="TCS24" s="106"/>
      <c r="TCT24" s="106"/>
      <c r="TCU24" s="106"/>
      <c r="TCV24" s="106"/>
      <c r="TCW24" s="106"/>
      <c r="TCX24" s="106"/>
      <c r="TCY24" s="106"/>
      <c r="TCZ24" s="106"/>
      <c r="TDA24" s="106"/>
      <c r="TDB24" s="106"/>
      <c r="TDC24" s="106"/>
      <c r="TDD24" s="106"/>
      <c r="TDE24" s="106"/>
      <c r="TDF24" s="106"/>
      <c r="TDG24" s="106"/>
      <c r="TDH24" s="106"/>
      <c r="TDI24" s="106"/>
      <c r="TDJ24" s="106"/>
      <c r="TDK24" s="106"/>
      <c r="TDL24" s="106"/>
      <c r="TDM24" s="106"/>
      <c r="TDN24" s="106"/>
      <c r="TDO24" s="106"/>
      <c r="TDP24" s="106"/>
      <c r="TDQ24" s="106"/>
      <c r="TDR24" s="106"/>
      <c r="TDS24" s="106"/>
      <c r="TDT24" s="106"/>
      <c r="TDU24" s="106"/>
      <c r="TDV24" s="106"/>
      <c r="TDW24" s="106"/>
      <c r="TDX24" s="106"/>
      <c r="TDY24" s="106"/>
      <c r="TDZ24" s="106"/>
      <c r="TEA24" s="106"/>
      <c r="TEB24" s="106"/>
      <c r="TEC24" s="106"/>
      <c r="TED24" s="106"/>
      <c r="TEE24" s="106"/>
      <c r="TEF24" s="106"/>
      <c r="TEG24" s="106"/>
      <c r="TEH24" s="106"/>
      <c r="TEI24" s="106"/>
      <c r="TEJ24" s="106"/>
      <c r="TEK24" s="106"/>
      <c r="TEL24" s="106"/>
      <c r="TEM24" s="106"/>
      <c r="TEN24" s="106"/>
      <c r="TEO24" s="106"/>
      <c r="TEP24" s="106"/>
      <c r="TEQ24" s="106"/>
      <c r="TER24" s="106"/>
      <c r="TES24" s="106"/>
      <c r="TET24" s="106"/>
      <c r="TEU24" s="106"/>
      <c r="TEV24" s="106"/>
      <c r="TEW24" s="106"/>
      <c r="TEX24" s="106"/>
      <c r="TEY24" s="106"/>
      <c r="TEZ24" s="106"/>
      <c r="TFA24" s="106"/>
      <c r="TFB24" s="106"/>
      <c r="TFC24" s="106"/>
      <c r="TFD24" s="106"/>
      <c r="TFE24" s="106"/>
      <c r="TFF24" s="106"/>
      <c r="TFG24" s="106"/>
      <c r="TFH24" s="106"/>
      <c r="TFI24" s="106"/>
      <c r="TFJ24" s="106"/>
      <c r="TFK24" s="106"/>
      <c r="TFL24" s="106"/>
      <c r="TFM24" s="106"/>
      <c r="TFN24" s="106"/>
      <c r="TFO24" s="106"/>
      <c r="TFP24" s="106"/>
      <c r="TFQ24" s="106"/>
      <c r="TFR24" s="106"/>
      <c r="TFS24" s="106"/>
      <c r="TFT24" s="106"/>
      <c r="TFU24" s="106"/>
      <c r="TFV24" s="106"/>
      <c r="TFW24" s="106"/>
      <c r="TFX24" s="106"/>
      <c r="TFY24" s="106"/>
      <c r="TFZ24" s="106"/>
      <c r="TGA24" s="106"/>
      <c r="TGB24" s="106"/>
      <c r="TGC24" s="106"/>
      <c r="TGD24" s="106"/>
      <c r="TGE24" s="106"/>
      <c r="TGF24" s="106"/>
      <c r="TGG24" s="106"/>
      <c r="TGH24" s="106"/>
      <c r="TGI24" s="106"/>
      <c r="TGJ24" s="106"/>
      <c r="TGK24" s="106"/>
      <c r="TGL24" s="106"/>
      <c r="TGM24" s="106"/>
      <c r="TGN24" s="106"/>
      <c r="TGO24" s="106"/>
      <c r="TGP24" s="106"/>
      <c r="TGQ24" s="106"/>
      <c r="TGR24" s="106"/>
      <c r="TGS24" s="106"/>
      <c r="TGT24" s="106"/>
      <c r="TGU24" s="106"/>
      <c r="TGV24" s="106"/>
      <c r="TGW24" s="106"/>
      <c r="TGX24" s="106"/>
      <c r="TGY24" s="106"/>
      <c r="TGZ24" s="106"/>
      <c r="THA24" s="106"/>
      <c r="THB24" s="106"/>
      <c r="THC24" s="106"/>
      <c r="THD24" s="106"/>
      <c r="THE24" s="106"/>
      <c r="THF24" s="106"/>
      <c r="THG24" s="106"/>
      <c r="THH24" s="106"/>
      <c r="THI24" s="106"/>
      <c r="THJ24" s="106"/>
      <c r="THK24" s="106"/>
      <c r="THL24" s="106"/>
      <c r="THM24" s="106"/>
      <c r="THN24" s="106"/>
      <c r="THO24" s="106"/>
      <c r="THP24" s="106"/>
      <c r="THQ24" s="106"/>
      <c r="THR24" s="106"/>
      <c r="THS24" s="106"/>
      <c r="THT24" s="106"/>
      <c r="THU24" s="106"/>
      <c r="THV24" s="106"/>
      <c r="THW24" s="106"/>
      <c r="THX24" s="106"/>
      <c r="THY24" s="106"/>
      <c r="THZ24" s="106"/>
      <c r="TIA24" s="106"/>
      <c r="TIB24" s="106"/>
      <c r="TIC24" s="106"/>
      <c r="TID24" s="106"/>
      <c r="TIE24" s="106"/>
      <c r="TIF24" s="106"/>
      <c r="TIG24" s="106"/>
      <c r="TIH24" s="106"/>
      <c r="TII24" s="106"/>
      <c r="TIJ24" s="106"/>
      <c r="TIK24" s="106"/>
      <c r="TIL24" s="106"/>
      <c r="TIM24" s="106"/>
      <c r="TIN24" s="106"/>
      <c r="TIO24" s="106"/>
      <c r="TIP24" s="106"/>
      <c r="TIQ24" s="106"/>
      <c r="TIR24" s="106"/>
      <c r="TIS24" s="106"/>
      <c r="TIT24" s="106"/>
      <c r="TIU24" s="106"/>
      <c r="TIV24" s="106"/>
      <c r="TIW24" s="106"/>
      <c r="TIX24" s="106"/>
      <c r="TIY24" s="106"/>
      <c r="TIZ24" s="106"/>
      <c r="TJA24" s="106"/>
      <c r="TJB24" s="106"/>
      <c r="TJC24" s="106"/>
      <c r="TJD24" s="106"/>
      <c r="TJE24" s="106"/>
      <c r="TJF24" s="106"/>
      <c r="TJG24" s="106"/>
      <c r="TJH24" s="106"/>
      <c r="TJI24" s="106"/>
      <c r="TJJ24" s="106"/>
      <c r="TJK24" s="106"/>
      <c r="TJL24" s="106"/>
      <c r="TJM24" s="106"/>
      <c r="TJN24" s="106"/>
      <c r="TJO24" s="106"/>
      <c r="TJP24" s="106"/>
      <c r="TJQ24" s="106"/>
      <c r="TJR24" s="106"/>
      <c r="TJS24" s="106"/>
      <c r="TJT24" s="106"/>
      <c r="TJU24" s="106"/>
      <c r="TJV24" s="106"/>
      <c r="TJW24" s="106"/>
      <c r="TJX24" s="106"/>
      <c r="TJY24" s="106"/>
      <c r="TJZ24" s="106"/>
      <c r="TKA24" s="106"/>
      <c r="TKB24" s="106"/>
      <c r="TKC24" s="106"/>
      <c r="TKD24" s="106"/>
      <c r="TKE24" s="106"/>
      <c r="TKF24" s="106"/>
      <c r="TKG24" s="106"/>
      <c r="TKH24" s="106"/>
      <c r="TKI24" s="106"/>
      <c r="TKJ24" s="106"/>
      <c r="TKK24" s="106"/>
      <c r="TKL24" s="106"/>
      <c r="TKM24" s="106"/>
      <c r="TKN24" s="106"/>
      <c r="TKO24" s="106"/>
      <c r="TKP24" s="106"/>
      <c r="TKQ24" s="106"/>
      <c r="TKR24" s="106"/>
      <c r="TKS24" s="106"/>
      <c r="TKT24" s="106"/>
      <c r="TKU24" s="106"/>
      <c r="TKV24" s="106"/>
      <c r="TKW24" s="106"/>
      <c r="TKX24" s="106"/>
      <c r="TKY24" s="106"/>
      <c r="TKZ24" s="106"/>
      <c r="TLA24" s="106"/>
      <c r="TLB24" s="106"/>
      <c r="TLC24" s="106"/>
      <c r="TLD24" s="106"/>
      <c r="TLE24" s="106"/>
      <c r="TLF24" s="106"/>
      <c r="TLG24" s="106"/>
      <c r="TLH24" s="106"/>
      <c r="TLI24" s="106"/>
      <c r="TLJ24" s="106"/>
      <c r="TLK24" s="106"/>
      <c r="TLL24" s="106"/>
      <c r="TLM24" s="106"/>
      <c r="TLN24" s="106"/>
      <c r="TLO24" s="106"/>
      <c r="TLP24" s="106"/>
      <c r="TLQ24" s="106"/>
      <c r="TLR24" s="106"/>
      <c r="TLS24" s="106"/>
      <c r="TLT24" s="106"/>
      <c r="TLU24" s="106"/>
      <c r="TLV24" s="106"/>
      <c r="TLW24" s="106"/>
      <c r="TLX24" s="106"/>
      <c r="TLY24" s="106"/>
      <c r="TLZ24" s="106"/>
      <c r="TMA24" s="106"/>
      <c r="TMB24" s="106"/>
      <c r="TMC24" s="106"/>
      <c r="TMD24" s="106"/>
      <c r="TME24" s="106"/>
      <c r="TMF24" s="106"/>
      <c r="TMG24" s="106"/>
      <c r="TMH24" s="106"/>
      <c r="TMI24" s="106"/>
      <c r="TMJ24" s="106"/>
      <c r="TMK24" s="106"/>
      <c r="TML24" s="106"/>
      <c r="TMM24" s="106"/>
      <c r="TMN24" s="106"/>
      <c r="TMO24" s="106"/>
      <c r="TMP24" s="106"/>
      <c r="TMQ24" s="106"/>
      <c r="TMR24" s="106"/>
      <c r="TMS24" s="106"/>
      <c r="TMT24" s="106"/>
      <c r="TMU24" s="106"/>
      <c r="TMV24" s="106"/>
      <c r="TMW24" s="106"/>
      <c r="TMX24" s="106"/>
      <c r="TMY24" s="106"/>
      <c r="TMZ24" s="106"/>
      <c r="TNA24" s="106"/>
      <c r="TNB24" s="106"/>
      <c r="TNC24" s="106"/>
      <c r="TND24" s="106"/>
      <c r="TNE24" s="106"/>
      <c r="TNF24" s="106"/>
      <c r="TNG24" s="106"/>
      <c r="TNH24" s="106"/>
      <c r="TNI24" s="106"/>
      <c r="TNJ24" s="106"/>
      <c r="TNK24" s="106"/>
      <c r="TNL24" s="106"/>
      <c r="TNM24" s="106"/>
      <c r="TNN24" s="106"/>
      <c r="TNO24" s="106"/>
      <c r="TNP24" s="106"/>
      <c r="TNQ24" s="106"/>
      <c r="TNR24" s="106"/>
      <c r="TNS24" s="106"/>
      <c r="TNT24" s="106"/>
      <c r="TNU24" s="106"/>
      <c r="TNV24" s="106"/>
      <c r="TNW24" s="106"/>
      <c r="TNX24" s="106"/>
      <c r="TNY24" s="106"/>
      <c r="TNZ24" s="106"/>
      <c r="TOA24" s="106"/>
      <c r="TOB24" s="106"/>
      <c r="TOC24" s="106"/>
      <c r="TOD24" s="106"/>
      <c r="TOE24" s="106"/>
      <c r="TOF24" s="106"/>
      <c r="TOG24" s="106"/>
      <c r="TOH24" s="106"/>
      <c r="TOI24" s="106"/>
      <c r="TOJ24" s="106"/>
      <c r="TOK24" s="106"/>
      <c r="TOL24" s="106"/>
      <c r="TOM24" s="106"/>
      <c r="TON24" s="106"/>
      <c r="TOO24" s="106"/>
      <c r="TOP24" s="106"/>
      <c r="TOQ24" s="106"/>
      <c r="TOR24" s="106"/>
      <c r="TOS24" s="106"/>
      <c r="TOT24" s="106"/>
      <c r="TOU24" s="106"/>
      <c r="TOV24" s="106"/>
      <c r="TOW24" s="106"/>
      <c r="TOX24" s="106"/>
      <c r="TOY24" s="106"/>
      <c r="TOZ24" s="106"/>
      <c r="TPA24" s="106"/>
      <c r="TPB24" s="106"/>
      <c r="TPC24" s="106"/>
      <c r="TPD24" s="106"/>
      <c r="TPE24" s="106"/>
      <c r="TPF24" s="106"/>
      <c r="TPG24" s="106"/>
      <c r="TPH24" s="106"/>
      <c r="TPI24" s="106"/>
      <c r="TPJ24" s="106"/>
      <c r="TPK24" s="106"/>
      <c r="TPL24" s="106"/>
      <c r="TPM24" s="106"/>
      <c r="TPN24" s="106"/>
      <c r="TPO24" s="106"/>
      <c r="TPP24" s="106"/>
      <c r="TPQ24" s="106"/>
      <c r="TPR24" s="106"/>
      <c r="TPS24" s="106"/>
      <c r="TPT24" s="106"/>
      <c r="TPU24" s="106"/>
      <c r="TPV24" s="106"/>
      <c r="TPW24" s="106"/>
      <c r="TPX24" s="106"/>
      <c r="TPY24" s="106"/>
      <c r="TPZ24" s="106"/>
      <c r="TQA24" s="106"/>
      <c r="TQB24" s="106"/>
      <c r="TQC24" s="106"/>
      <c r="TQD24" s="106"/>
      <c r="TQE24" s="106"/>
      <c r="TQF24" s="106"/>
      <c r="TQG24" s="106"/>
      <c r="TQH24" s="106"/>
      <c r="TQI24" s="106"/>
      <c r="TQJ24" s="106"/>
      <c r="TQK24" s="106"/>
      <c r="TQL24" s="106"/>
      <c r="TQM24" s="106"/>
      <c r="TQN24" s="106"/>
      <c r="TQO24" s="106"/>
      <c r="TQP24" s="106"/>
      <c r="TQQ24" s="106"/>
      <c r="TQR24" s="106"/>
      <c r="TQS24" s="106"/>
      <c r="TQT24" s="106"/>
      <c r="TQU24" s="106"/>
      <c r="TQV24" s="106"/>
      <c r="TQW24" s="106"/>
      <c r="TQX24" s="106"/>
      <c r="TQY24" s="106"/>
      <c r="TQZ24" s="106"/>
      <c r="TRA24" s="106"/>
      <c r="TRB24" s="106"/>
      <c r="TRC24" s="106"/>
      <c r="TRD24" s="106"/>
      <c r="TRE24" s="106"/>
      <c r="TRF24" s="106"/>
      <c r="TRG24" s="106"/>
      <c r="TRH24" s="106"/>
      <c r="TRI24" s="106"/>
      <c r="TRJ24" s="106"/>
      <c r="TRK24" s="106"/>
      <c r="TRL24" s="106"/>
      <c r="TRM24" s="106"/>
      <c r="TRN24" s="106"/>
      <c r="TRO24" s="106"/>
      <c r="TRP24" s="106"/>
      <c r="TRQ24" s="106"/>
      <c r="TRR24" s="106"/>
      <c r="TRS24" s="106"/>
      <c r="TRT24" s="106"/>
      <c r="TRU24" s="106"/>
      <c r="TRV24" s="106"/>
      <c r="TRW24" s="106"/>
      <c r="TRX24" s="106"/>
      <c r="TRY24" s="106"/>
      <c r="TRZ24" s="106"/>
      <c r="TSA24" s="106"/>
      <c r="TSB24" s="106"/>
      <c r="TSC24" s="106"/>
      <c r="TSD24" s="106"/>
      <c r="TSE24" s="106"/>
      <c r="TSF24" s="106"/>
      <c r="TSG24" s="106"/>
      <c r="TSH24" s="106"/>
      <c r="TSI24" s="106"/>
      <c r="TSJ24" s="106"/>
      <c r="TSK24" s="106"/>
      <c r="TSL24" s="106"/>
      <c r="TSM24" s="106"/>
      <c r="TSN24" s="106"/>
      <c r="TSO24" s="106"/>
      <c r="TSP24" s="106"/>
      <c r="TSQ24" s="106"/>
      <c r="TSR24" s="106"/>
      <c r="TSS24" s="106"/>
      <c r="TST24" s="106"/>
      <c r="TSU24" s="106"/>
      <c r="TSV24" s="106"/>
      <c r="TSW24" s="106"/>
      <c r="TSX24" s="106"/>
      <c r="TSY24" s="106"/>
      <c r="TSZ24" s="106"/>
      <c r="TTA24" s="106"/>
      <c r="TTB24" s="106"/>
      <c r="TTC24" s="106"/>
      <c r="TTD24" s="106"/>
      <c r="TTE24" s="106"/>
      <c r="TTF24" s="106"/>
      <c r="TTG24" s="106"/>
      <c r="TTH24" s="106"/>
      <c r="TTI24" s="106"/>
      <c r="TTJ24" s="106"/>
      <c r="TTK24" s="106"/>
      <c r="TTL24" s="106"/>
      <c r="TTM24" s="106"/>
      <c r="TTN24" s="106"/>
      <c r="TTO24" s="106"/>
      <c r="TTP24" s="106"/>
      <c r="TTQ24" s="106"/>
      <c r="TTR24" s="106"/>
      <c r="TTS24" s="106"/>
      <c r="TTT24" s="106"/>
      <c r="TTU24" s="106"/>
      <c r="TTV24" s="106"/>
      <c r="TTW24" s="106"/>
      <c r="TTX24" s="106"/>
      <c r="TTY24" s="106"/>
      <c r="TTZ24" s="106"/>
      <c r="TUA24" s="106"/>
      <c r="TUB24" s="106"/>
      <c r="TUC24" s="106"/>
      <c r="TUD24" s="106"/>
      <c r="TUE24" s="106"/>
      <c r="TUF24" s="106"/>
      <c r="TUG24" s="106"/>
      <c r="TUH24" s="106"/>
      <c r="TUI24" s="106"/>
      <c r="TUJ24" s="106"/>
      <c r="TUK24" s="106"/>
      <c r="TUL24" s="106"/>
      <c r="TUM24" s="106"/>
      <c r="TUN24" s="106"/>
      <c r="TUO24" s="106"/>
      <c r="TUP24" s="106"/>
      <c r="TUQ24" s="106"/>
      <c r="TUR24" s="106"/>
      <c r="TUS24" s="106"/>
      <c r="TUT24" s="106"/>
      <c r="TUU24" s="106"/>
      <c r="TUV24" s="106"/>
      <c r="TUW24" s="106"/>
      <c r="TUX24" s="106"/>
      <c r="TUY24" s="106"/>
      <c r="TUZ24" s="106"/>
      <c r="TVA24" s="106"/>
      <c r="TVB24" s="106"/>
      <c r="TVC24" s="106"/>
      <c r="TVD24" s="106"/>
      <c r="TVE24" s="106"/>
      <c r="TVF24" s="106"/>
      <c r="TVG24" s="106"/>
      <c r="TVH24" s="106"/>
      <c r="TVI24" s="106"/>
      <c r="TVJ24" s="106"/>
      <c r="TVK24" s="106"/>
      <c r="TVL24" s="106"/>
      <c r="TVM24" s="106"/>
      <c r="TVN24" s="106"/>
      <c r="TVO24" s="106"/>
      <c r="TVP24" s="106"/>
      <c r="TVQ24" s="106"/>
      <c r="TVR24" s="106"/>
      <c r="TVS24" s="106"/>
      <c r="TVT24" s="106"/>
      <c r="TVU24" s="106"/>
      <c r="TVV24" s="106"/>
      <c r="TVW24" s="106"/>
      <c r="TVX24" s="106"/>
      <c r="TVY24" s="106"/>
      <c r="TVZ24" s="106"/>
      <c r="TWA24" s="106"/>
      <c r="TWB24" s="106"/>
      <c r="TWC24" s="106"/>
      <c r="TWD24" s="106"/>
      <c r="TWE24" s="106"/>
      <c r="TWF24" s="106"/>
      <c r="TWG24" s="106"/>
      <c r="TWH24" s="106"/>
      <c r="TWI24" s="106"/>
      <c r="TWJ24" s="106"/>
      <c r="TWK24" s="106"/>
      <c r="TWL24" s="106"/>
      <c r="TWM24" s="106"/>
      <c r="TWN24" s="106"/>
      <c r="TWO24" s="106"/>
      <c r="TWP24" s="106"/>
      <c r="TWQ24" s="106"/>
      <c r="TWR24" s="106"/>
      <c r="TWS24" s="106"/>
      <c r="TWT24" s="106"/>
      <c r="TWU24" s="106"/>
      <c r="TWV24" s="106"/>
      <c r="TWW24" s="106"/>
      <c r="TWX24" s="106"/>
      <c r="TWY24" s="106"/>
      <c r="TWZ24" s="106"/>
      <c r="TXA24" s="106"/>
      <c r="TXB24" s="106"/>
      <c r="TXC24" s="106"/>
      <c r="TXD24" s="106"/>
      <c r="TXE24" s="106"/>
      <c r="TXF24" s="106"/>
      <c r="TXG24" s="106"/>
      <c r="TXH24" s="106"/>
      <c r="TXI24" s="106"/>
      <c r="TXJ24" s="106"/>
      <c r="TXK24" s="106"/>
      <c r="TXL24" s="106"/>
      <c r="TXM24" s="106"/>
      <c r="TXN24" s="106"/>
      <c r="TXO24" s="106"/>
      <c r="TXP24" s="106"/>
      <c r="TXQ24" s="106"/>
      <c r="TXR24" s="106"/>
      <c r="TXS24" s="106"/>
      <c r="TXT24" s="106"/>
      <c r="TXU24" s="106"/>
      <c r="TXV24" s="106"/>
      <c r="TXW24" s="106"/>
      <c r="TXX24" s="106"/>
      <c r="TXY24" s="106"/>
      <c r="TXZ24" s="106"/>
      <c r="TYA24" s="106"/>
      <c r="TYB24" s="106"/>
      <c r="TYC24" s="106"/>
      <c r="TYD24" s="106"/>
      <c r="TYE24" s="106"/>
      <c r="TYF24" s="106"/>
      <c r="TYG24" s="106"/>
      <c r="TYH24" s="106"/>
      <c r="TYI24" s="106"/>
      <c r="TYJ24" s="106"/>
      <c r="TYK24" s="106"/>
      <c r="TYL24" s="106"/>
      <c r="TYM24" s="106"/>
      <c r="TYN24" s="106"/>
      <c r="TYO24" s="106"/>
      <c r="TYP24" s="106"/>
      <c r="TYQ24" s="106"/>
      <c r="TYR24" s="106"/>
      <c r="TYS24" s="106"/>
      <c r="TYT24" s="106"/>
      <c r="TYU24" s="106"/>
      <c r="TYV24" s="106"/>
      <c r="TYW24" s="106"/>
      <c r="TYX24" s="106"/>
      <c r="TYY24" s="106"/>
      <c r="TYZ24" s="106"/>
      <c r="TZA24" s="106"/>
      <c r="TZB24" s="106"/>
      <c r="TZC24" s="106"/>
      <c r="TZD24" s="106"/>
      <c r="TZE24" s="106"/>
      <c r="TZF24" s="106"/>
      <c r="TZG24" s="106"/>
      <c r="TZH24" s="106"/>
      <c r="TZI24" s="106"/>
      <c r="TZJ24" s="106"/>
      <c r="TZK24" s="106"/>
      <c r="TZL24" s="106"/>
      <c r="TZM24" s="106"/>
      <c r="TZN24" s="106"/>
      <c r="TZO24" s="106"/>
      <c r="TZP24" s="106"/>
      <c r="TZQ24" s="106"/>
      <c r="TZR24" s="106"/>
      <c r="TZS24" s="106"/>
      <c r="TZT24" s="106"/>
      <c r="TZU24" s="106"/>
      <c r="TZV24" s="106"/>
      <c r="TZW24" s="106"/>
      <c r="TZX24" s="106"/>
      <c r="TZY24" s="106"/>
      <c r="TZZ24" s="106"/>
      <c r="UAA24" s="106"/>
      <c r="UAB24" s="106"/>
      <c r="UAC24" s="106"/>
      <c r="UAD24" s="106"/>
      <c r="UAE24" s="106"/>
      <c r="UAF24" s="106"/>
      <c r="UAG24" s="106"/>
      <c r="UAH24" s="106"/>
      <c r="UAI24" s="106"/>
      <c r="UAJ24" s="106"/>
      <c r="UAK24" s="106"/>
      <c r="UAL24" s="106"/>
      <c r="UAM24" s="106"/>
      <c r="UAN24" s="106"/>
      <c r="UAO24" s="106"/>
      <c r="UAP24" s="106"/>
      <c r="UAQ24" s="106"/>
      <c r="UAR24" s="106"/>
      <c r="UAS24" s="106"/>
      <c r="UAT24" s="106"/>
      <c r="UAU24" s="106"/>
      <c r="UAV24" s="106"/>
      <c r="UAW24" s="106"/>
      <c r="UAX24" s="106"/>
      <c r="UAY24" s="106"/>
      <c r="UAZ24" s="106"/>
      <c r="UBA24" s="106"/>
      <c r="UBB24" s="106"/>
      <c r="UBC24" s="106"/>
      <c r="UBD24" s="106"/>
      <c r="UBE24" s="106"/>
      <c r="UBF24" s="106"/>
      <c r="UBG24" s="106"/>
      <c r="UBH24" s="106"/>
      <c r="UBI24" s="106"/>
      <c r="UBJ24" s="106"/>
      <c r="UBK24" s="106"/>
      <c r="UBL24" s="106"/>
      <c r="UBM24" s="106"/>
      <c r="UBN24" s="106"/>
      <c r="UBO24" s="106"/>
      <c r="UBP24" s="106"/>
      <c r="UBQ24" s="106"/>
      <c r="UBR24" s="106"/>
      <c r="UBS24" s="106"/>
      <c r="UBT24" s="106"/>
      <c r="UBU24" s="106"/>
      <c r="UBV24" s="106"/>
      <c r="UBW24" s="106"/>
      <c r="UBX24" s="106"/>
      <c r="UBY24" s="106"/>
      <c r="UBZ24" s="106"/>
      <c r="UCA24" s="106"/>
      <c r="UCB24" s="106"/>
      <c r="UCC24" s="106"/>
      <c r="UCD24" s="106"/>
      <c r="UCE24" s="106"/>
      <c r="UCF24" s="106"/>
      <c r="UCG24" s="106"/>
      <c r="UCH24" s="106"/>
      <c r="UCI24" s="106"/>
      <c r="UCJ24" s="106"/>
      <c r="UCK24" s="106"/>
      <c r="UCL24" s="106"/>
      <c r="UCM24" s="106"/>
      <c r="UCN24" s="106"/>
      <c r="UCO24" s="106"/>
      <c r="UCP24" s="106"/>
      <c r="UCQ24" s="106"/>
      <c r="UCR24" s="106"/>
      <c r="UCS24" s="106"/>
      <c r="UCT24" s="106"/>
      <c r="UCU24" s="106"/>
      <c r="UCV24" s="106"/>
      <c r="UCW24" s="106"/>
      <c r="UCX24" s="106"/>
      <c r="UCY24" s="106"/>
      <c r="UCZ24" s="106"/>
      <c r="UDA24" s="106"/>
      <c r="UDB24" s="106"/>
      <c r="UDC24" s="106"/>
      <c r="UDD24" s="106"/>
      <c r="UDE24" s="106"/>
      <c r="UDF24" s="106"/>
      <c r="UDG24" s="106"/>
      <c r="UDH24" s="106"/>
      <c r="UDI24" s="106"/>
      <c r="UDJ24" s="106"/>
      <c r="UDK24" s="106"/>
      <c r="UDL24" s="106"/>
      <c r="UDM24" s="106"/>
      <c r="UDN24" s="106"/>
      <c r="UDO24" s="106"/>
      <c r="UDP24" s="106"/>
      <c r="UDQ24" s="106"/>
      <c r="UDR24" s="106"/>
      <c r="UDS24" s="106"/>
      <c r="UDT24" s="106"/>
      <c r="UDU24" s="106"/>
      <c r="UDV24" s="106"/>
      <c r="UDW24" s="106"/>
      <c r="UDX24" s="106"/>
      <c r="UDY24" s="106"/>
      <c r="UDZ24" s="106"/>
      <c r="UEA24" s="106"/>
      <c r="UEB24" s="106"/>
      <c r="UEC24" s="106"/>
      <c r="UED24" s="106"/>
      <c r="UEE24" s="106"/>
      <c r="UEF24" s="106"/>
      <c r="UEG24" s="106"/>
      <c r="UEH24" s="106"/>
      <c r="UEI24" s="106"/>
      <c r="UEJ24" s="106"/>
      <c r="UEK24" s="106"/>
      <c r="UEL24" s="106"/>
      <c r="UEM24" s="106"/>
      <c r="UEN24" s="106"/>
      <c r="UEO24" s="106"/>
      <c r="UEP24" s="106"/>
      <c r="UEQ24" s="106"/>
      <c r="UER24" s="106"/>
      <c r="UES24" s="106"/>
      <c r="UET24" s="106"/>
      <c r="UEU24" s="106"/>
      <c r="UEV24" s="106"/>
      <c r="UEW24" s="106"/>
      <c r="UEX24" s="106"/>
      <c r="UEY24" s="106"/>
      <c r="UEZ24" s="106"/>
      <c r="UFA24" s="106"/>
      <c r="UFB24" s="106"/>
      <c r="UFC24" s="106"/>
      <c r="UFD24" s="106"/>
      <c r="UFE24" s="106"/>
      <c r="UFF24" s="106"/>
      <c r="UFG24" s="106"/>
      <c r="UFH24" s="106"/>
      <c r="UFI24" s="106"/>
      <c r="UFJ24" s="106"/>
      <c r="UFK24" s="106"/>
      <c r="UFL24" s="106"/>
      <c r="UFM24" s="106"/>
      <c r="UFN24" s="106"/>
      <c r="UFO24" s="106"/>
      <c r="UFP24" s="106"/>
      <c r="UFQ24" s="106"/>
      <c r="UFR24" s="106"/>
      <c r="UFS24" s="106"/>
      <c r="UFT24" s="106"/>
      <c r="UFU24" s="106"/>
      <c r="UFV24" s="106"/>
      <c r="UFW24" s="106"/>
      <c r="UFX24" s="106"/>
      <c r="UFY24" s="106"/>
      <c r="UFZ24" s="106"/>
      <c r="UGA24" s="106"/>
      <c r="UGB24" s="106"/>
      <c r="UGC24" s="106"/>
      <c r="UGD24" s="106"/>
      <c r="UGE24" s="106"/>
      <c r="UGF24" s="106"/>
      <c r="UGG24" s="106"/>
      <c r="UGH24" s="106"/>
      <c r="UGI24" s="106"/>
      <c r="UGJ24" s="106"/>
      <c r="UGK24" s="106"/>
      <c r="UGL24" s="106"/>
      <c r="UGM24" s="106"/>
      <c r="UGN24" s="106"/>
      <c r="UGO24" s="106"/>
      <c r="UGP24" s="106"/>
      <c r="UGQ24" s="106"/>
      <c r="UGR24" s="106"/>
      <c r="UGS24" s="106"/>
      <c r="UGT24" s="106"/>
      <c r="UGU24" s="106"/>
      <c r="UGV24" s="106"/>
      <c r="UGW24" s="106"/>
      <c r="UGX24" s="106"/>
      <c r="UGY24" s="106"/>
      <c r="UGZ24" s="106"/>
      <c r="UHA24" s="106"/>
      <c r="UHB24" s="106"/>
      <c r="UHC24" s="106"/>
      <c r="UHD24" s="106"/>
      <c r="UHE24" s="106"/>
      <c r="UHF24" s="106"/>
      <c r="UHG24" s="106"/>
      <c r="UHH24" s="106"/>
      <c r="UHI24" s="106"/>
      <c r="UHJ24" s="106"/>
      <c r="UHK24" s="106"/>
      <c r="UHL24" s="106"/>
      <c r="UHM24" s="106"/>
      <c r="UHN24" s="106"/>
      <c r="UHO24" s="106"/>
      <c r="UHP24" s="106"/>
      <c r="UHQ24" s="106"/>
      <c r="UHR24" s="106"/>
      <c r="UHS24" s="106"/>
      <c r="UHT24" s="106"/>
      <c r="UHU24" s="106"/>
      <c r="UHV24" s="106"/>
      <c r="UHW24" s="106"/>
      <c r="UHX24" s="106"/>
      <c r="UHY24" s="106"/>
      <c r="UHZ24" s="106"/>
      <c r="UIA24" s="106"/>
      <c r="UIB24" s="106"/>
      <c r="UIC24" s="106"/>
      <c r="UID24" s="106"/>
      <c r="UIE24" s="106"/>
      <c r="UIF24" s="106"/>
      <c r="UIG24" s="106"/>
      <c r="UIH24" s="106"/>
      <c r="UII24" s="106"/>
      <c r="UIJ24" s="106"/>
      <c r="UIK24" s="106"/>
      <c r="UIL24" s="106"/>
      <c r="UIM24" s="106"/>
      <c r="UIN24" s="106"/>
      <c r="UIO24" s="106"/>
      <c r="UIP24" s="106"/>
      <c r="UIQ24" s="106"/>
      <c r="UIR24" s="106"/>
      <c r="UIS24" s="106"/>
      <c r="UIT24" s="106"/>
      <c r="UIU24" s="106"/>
      <c r="UIV24" s="106"/>
      <c r="UIW24" s="106"/>
      <c r="UIX24" s="106"/>
      <c r="UIY24" s="106"/>
      <c r="UIZ24" s="106"/>
      <c r="UJA24" s="106"/>
      <c r="UJB24" s="106"/>
      <c r="UJC24" s="106"/>
      <c r="UJD24" s="106"/>
      <c r="UJE24" s="106"/>
      <c r="UJF24" s="106"/>
      <c r="UJG24" s="106"/>
      <c r="UJH24" s="106"/>
      <c r="UJI24" s="106"/>
      <c r="UJJ24" s="106"/>
      <c r="UJK24" s="106"/>
      <c r="UJL24" s="106"/>
      <c r="UJM24" s="106"/>
      <c r="UJN24" s="106"/>
      <c r="UJO24" s="106"/>
      <c r="UJP24" s="106"/>
      <c r="UJQ24" s="106"/>
      <c r="UJR24" s="106"/>
      <c r="UJS24" s="106"/>
      <c r="UJT24" s="106"/>
      <c r="UJU24" s="106"/>
      <c r="UJV24" s="106"/>
      <c r="UJW24" s="106"/>
      <c r="UJX24" s="106"/>
      <c r="UJY24" s="106"/>
      <c r="UJZ24" s="106"/>
      <c r="UKA24" s="106"/>
      <c r="UKB24" s="106"/>
      <c r="UKC24" s="106"/>
      <c r="UKD24" s="106"/>
      <c r="UKE24" s="106"/>
      <c r="UKF24" s="106"/>
      <c r="UKG24" s="106"/>
      <c r="UKH24" s="106"/>
      <c r="UKI24" s="106"/>
      <c r="UKJ24" s="106"/>
      <c r="UKK24" s="106"/>
      <c r="UKL24" s="106"/>
      <c r="UKM24" s="106"/>
      <c r="UKN24" s="106"/>
      <c r="UKO24" s="106"/>
      <c r="UKP24" s="106"/>
      <c r="UKQ24" s="106"/>
      <c r="UKR24" s="106"/>
      <c r="UKS24" s="106"/>
      <c r="UKT24" s="106"/>
      <c r="UKU24" s="106"/>
      <c r="UKV24" s="106"/>
      <c r="UKW24" s="106"/>
      <c r="UKX24" s="106"/>
      <c r="UKY24" s="106"/>
      <c r="UKZ24" s="106"/>
      <c r="ULA24" s="106"/>
      <c r="ULB24" s="106"/>
      <c r="ULC24" s="106"/>
      <c r="ULD24" s="106"/>
      <c r="ULE24" s="106"/>
      <c r="ULF24" s="106"/>
      <c r="ULG24" s="106"/>
      <c r="ULH24" s="106"/>
      <c r="ULI24" s="106"/>
      <c r="ULJ24" s="106"/>
      <c r="ULK24" s="106"/>
      <c r="ULL24" s="106"/>
      <c r="ULM24" s="106"/>
      <c r="ULN24" s="106"/>
      <c r="ULO24" s="106"/>
      <c r="ULP24" s="106"/>
      <c r="ULQ24" s="106"/>
      <c r="ULR24" s="106"/>
      <c r="ULS24" s="106"/>
      <c r="ULT24" s="106"/>
      <c r="ULU24" s="106"/>
      <c r="ULV24" s="106"/>
      <c r="ULW24" s="106"/>
      <c r="ULX24" s="106"/>
      <c r="ULY24" s="106"/>
      <c r="ULZ24" s="106"/>
      <c r="UMA24" s="106"/>
      <c r="UMB24" s="106"/>
      <c r="UMC24" s="106"/>
      <c r="UMD24" s="106"/>
      <c r="UME24" s="106"/>
      <c r="UMF24" s="106"/>
      <c r="UMG24" s="106"/>
      <c r="UMH24" s="106"/>
      <c r="UMI24" s="106"/>
      <c r="UMJ24" s="106"/>
      <c r="UMK24" s="106"/>
      <c r="UML24" s="106"/>
      <c r="UMM24" s="106"/>
      <c r="UMN24" s="106"/>
      <c r="UMO24" s="106"/>
      <c r="UMP24" s="106"/>
      <c r="UMQ24" s="106"/>
      <c r="UMR24" s="106"/>
      <c r="UMS24" s="106"/>
      <c r="UMT24" s="106"/>
      <c r="UMU24" s="106"/>
      <c r="UMV24" s="106"/>
      <c r="UMW24" s="106"/>
      <c r="UMX24" s="106"/>
      <c r="UMY24" s="106"/>
      <c r="UMZ24" s="106"/>
      <c r="UNA24" s="106"/>
      <c r="UNB24" s="106"/>
      <c r="UNC24" s="106"/>
      <c r="UND24" s="106"/>
      <c r="UNE24" s="106"/>
      <c r="UNF24" s="106"/>
      <c r="UNG24" s="106"/>
      <c r="UNH24" s="106"/>
      <c r="UNI24" s="106"/>
      <c r="UNJ24" s="106"/>
      <c r="UNK24" s="106"/>
      <c r="UNL24" s="106"/>
      <c r="UNM24" s="106"/>
      <c r="UNN24" s="106"/>
      <c r="UNO24" s="106"/>
      <c r="UNP24" s="106"/>
      <c r="UNQ24" s="106"/>
      <c r="UNR24" s="106"/>
      <c r="UNS24" s="106"/>
      <c r="UNT24" s="106"/>
      <c r="UNU24" s="106"/>
      <c r="UNV24" s="106"/>
      <c r="UNW24" s="106"/>
      <c r="UNX24" s="106"/>
      <c r="UNY24" s="106"/>
      <c r="UNZ24" s="106"/>
      <c r="UOA24" s="106"/>
      <c r="UOB24" s="106"/>
      <c r="UOC24" s="106"/>
      <c r="UOD24" s="106"/>
      <c r="UOE24" s="106"/>
      <c r="UOF24" s="106"/>
      <c r="UOG24" s="106"/>
      <c r="UOH24" s="106"/>
      <c r="UOI24" s="106"/>
      <c r="UOJ24" s="106"/>
      <c r="UOK24" s="106"/>
      <c r="UOL24" s="106"/>
      <c r="UOM24" s="106"/>
      <c r="UON24" s="106"/>
      <c r="UOO24" s="106"/>
      <c r="UOP24" s="106"/>
      <c r="UOQ24" s="106"/>
      <c r="UOR24" s="106"/>
      <c r="UOS24" s="106"/>
      <c r="UOT24" s="106"/>
      <c r="UOU24" s="106"/>
      <c r="UOV24" s="106"/>
      <c r="UOW24" s="106"/>
      <c r="UOX24" s="106"/>
      <c r="UOY24" s="106"/>
      <c r="UOZ24" s="106"/>
      <c r="UPA24" s="106"/>
      <c r="UPB24" s="106"/>
      <c r="UPC24" s="106"/>
      <c r="UPD24" s="106"/>
      <c r="UPE24" s="106"/>
      <c r="UPF24" s="106"/>
      <c r="UPG24" s="106"/>
      <c r="UPH24" s="106"/>
      <c r="UPI24" s="106"/>
      <c r="UPJ24" s="106"/>
      <c r="UPK24" s="106"/>
      <c r="UPL24" s="106"/>
      <c r="UPM24" s="106"/>
      <c r="UPN24" s="106"/>
      <c r="UPO24" s="106"/>
      <c r="UPP24" s="106"/>
      <c r="UPQ24" s="106"/>
      <c r="UPR24" s="106"/>
      <c r="UPS24" s="106"/>
      <c r="UPT24" s="106"/>
      <c r="UPU24" s="106"/>
      <c r="UPV24" s="106"/>
      <c r="UPW24" s="106"/>
      <c r="UPX24" s="106"/>
      <c r="UPY24" s="106"/>
      <c r="UPZ24" s="106"/>
      <c r="UQA24" s="106"/>
      <c r="UQB24" s="106"/>
      <c r="UQC24" s="106"/>
      <c r="UQD24" s="106"/>
      <c r="UQE24" s="106"/>
      <c r="UQF24" s="106"/>
      <c r="UQG24" s="106"/>
      <c r="UQH24" s="106"/>
      <c r="UQI24" s="106"/>
      <c r="UQJ24" s="106"/>
      <c r="UQK24" s="106"/>
      <c r="UQL24" s="106"/>
      <c r="UQM24" s="106"/>
      <c r="UQN24" s="106"/>
      <c r="UQO24" s="106"/>
      <c r="UQP24" s="106"/>
      <c r="UQQ24" s="106"/>
      <c r="UQR24" s="106"/>
      <c r="UQS24" s="106"/>
      <c r="UQT24" s="106"/>
      <c r="UQU24" s="106"/>
      <c r="UQV24" s="106"/>
      <c r="UQW24" s="106"/>
      <c r="UQX24" s="106"/>
      <c r="UQY24" s="106"/>
      <c r="UQZ24" s="106"/>
      <c r="URA24" s="106"/>
      <c r="URB24" s="106"/>
      <c r="URC24" s="106"/>
      <c r="URD24" s="106"/>
      <c r="URE24" s="106"/>
      <c r="URF24" s="106"/>
      <c r="URG24" s="106"/>
      <c r="URH24" s="106"/>
      <c r="URI24" s="106"/>
      <c r="URJ24" s="106"/>
      <c r="URK24" s="106"/>
      <c r="URL24" s="106"/>
      <c r="URM24" s="106"/>
      <c r="URN24" s="106"/>
      <c r="URO24" s="106"/>
      <c r="URP24" s="106"/>
      <c r="URQ24" s="106"/>
      <c r="URR24" s="106"/>
      <c r="URS24" s="106"/>
      <c r="URT24" s="106"/>
      <c r="URU24" s="106"/>
      <c r="URV24" s="106"/>
      <c r="URW24" s="106"/>
      <c r="URX24" s="106"/>
      <c r="URY24" s="106"/>
      <c r="URZ24" s="106"/>
      <c r="USA24" s="106"/>
      <c r="USB24" s="106"/>
      <c r="USC24" s="106"/>
      <c r="USD24" s="106"/>
      <c r="USE24" s="106"/>
      <c r="USF24" s="106"/>
      <c r="USG24" s="106"/>
      <c r="USH24" s="106"/>
      <c r="USI24" s="106"/>
      <c r="USJ24" s="106"/>
      <c r="USK24" s="106"/>
      <c r="USL24" s="106"/>
      <c r="USM24" s="106"/>
      <c r="USN24" s="106"/>
      <c r="USO24" s="106"/>
      <c r="USP24" s="106"/>
      <c r="USQ24" s="106"/>
      <c r="USR24" s="106"/>
      <c r="USS24" s="106"/>
      <c r="UST24" s="106"/>
      <c r="USU24" s="106"/>
      <c r="USV24" s="106"/>
      <c r="USW24" s="106"/>
      <c r="USX24" s="106"/>
      <c r="USY24" s="106"/>
      <c r="USZ24" s="106"/>
      <c r="UTA24" s="106"/>
      <c r="UTB24" s="106"/>
      <c r="UTC24" s="106"/>
      <c r="UTD24" s="106"/>
      <c r="UTE24" s="106"/>
      <c r="UTF24" s="106"/>
      <c r="UTG24" s="106"/>
      <c r="UTH24" s="106"/>
      <c r="UTI24" s="106"/>
      <c r="UTJ24" s="106"/>
      <c r="UTK24" s="106"/>
      <c r="UTL24" s="106"/>
      <c r="UTM24" s="106"/>
      <c r="UTN24" s="106"/>
      <c r="UTO24" s="106"/>
      <c r="UTP24" s="106"/>
      <c r="UTQ24" s="106"/>
      <c r="UTR24" s="106"/>
      <c r="UTS24" s="106"/>
      <c r="UTT24" s="106"/>
      <c r="UTU24" s="106"/>
      <c r="UTV24" s="106"/>
      <c r="UTW24" s="106"/>
      <c r="UTX24" s="106"/>
      <c r="UTY24" s="106"/>
      <c r="UTZ24" s="106"/>
      <c r="UUA24" s="106"/>
      <c r="UUB24" s="106"/>
      <c r="UUC24" s="106"/>
      <c r="UUD24" s="106"/>
      <c r="UUE24" s="106"/>
      <c r="UUF24" s="106"/>
      <c r="UUG24" s="106"/>
      <c r="UUH24" s="106"/>
      <c r="UUI24" s="106"/>
      <c r="UUJ24" s="106"/>
      <c r="UUK24" s="106"/>
      <c r="UUL24" s="106"/>
      <c r="UUM24" s="106"/>
      <c r="UUN24" s="106"/>
      <c r="UUO24" s="106"/>
      <c r="UUP24" s="106"/>
      <c r="UUQ24" s="106"/>
      <c r="UUR24" s="106"/>
      <c r="UUS24" s="106"/>
      <c r="UUT24" s="106"/>
      <c r="UUU24" s="106"/>
      <c r="UUV24" s="106"/>
      <c r="UUW24" s="106"/>
      <c r="UUX24" s="106"/>
      <c r="UUY24" s="106"/>
      <c r="UUZ24" s="106"/>
      <c r="UVA24" s="106"/>
      <c r="UVB24" s="106"/>
      <c r="UVC24" s="106"/>
      <c r="UVD24" s="106"/>
      <c r="UVE24" s="106"/>
      <c r="UVF24" s="106"/>
      <c r="UVG24" s="106"/>
      <c r="UVH24" s="106"/>
      <c r="UVI24" s="106"/>
      <c r="UVJ24" s="106"/>
      <c r="UVK24" s="106"/>
      <c r="UVL24" s="106"/>
      <c r="UVM24" s="106"/>
      <c r="UVN24" s="106"/>
      <c r="UVO24" s="106"/>
      <c r="UVP24" s="106"/>
      <c r="UVQ24" s="106"/>
      <c r="UVR24" s="106"/>
      <c r="UVS24" s="106"/>
      <c r="UVT24" s="106"/>
      <c r="UVU24" s="106"/>
      <c r="UVV24" s="106"/>
      <c r="UVW24" s="106"/>
      <c r="UVX24" s="106"/>
      <c r="UVY24" s="106"/>
      <c r="UVZ24" s="106"/>
      <c r="UWA24" s="106"/>
      <c r="UWB24" s="106"/>
      <c r="UWC24" s="106"/>
      <c r="UWD24" s="106"/>
      <c r="UWE24" s="106"/>
      <c r="UWF24" s="106"/>
      <c r="UWG24" s="106"/>
      <c r="UWH24" s="106"/>
      <c r="UWI24" s="106"/>
      <c r="UWJ24" s="106"/>
      <c r="UWK24" s="106"/>
      <c r="UWL24" s="106"/>
      <c r="UWM24" s="106"/>
      <c r="UWN24" s="106"/>
      <c r="UWO24" s="106"/>
      <c r="UWP24" s="106"/>
      <c r="UWQ24" s="106"/>
      <c r="UWR24" s="106"/>
      <c r="UWS24" s="106"/>
      <c r="UWT24" s="106"/>
      <c r="UWU24" s="106"/>
      <c r="UWV24" s="106"/>
      <c r="UWW24" s="106"/>
      <c r="UWX24" s="106"/>
      <c r="UWY24" s="106"/>
      <c r="UWZ24" s="106"/>
      <c r="UXA24" s="106"/>
      <c r="UXB24" s="106"/>
      <c r="UXC24" s="106"/>
      <c r="UXD24" s="106"/>
      <c r="UXE24" s="106"/>
      <c r="UXF24" s="106"/>
      <c r="UXG24" s="106"/>
      <c r="UXH24" s="106"/>
      <c r="UXI24" s="106"/>
      <c r="UXJ24" s="106"/>
      <c r="UXK24" s="106"/>
      <c r="UXL24" s="106"/>
      <c r="UXM24" s="106"/>
      <c r="UXN24" s="106"/>
      <c r="UXO24" s="106"/>
      <c r="UXP24" s="106"/>
      <c r="UXQ24" s="106"/>
      <c r="UXR24" s="106"/>
      <c r="UXS24" s="106"/>
      <c r="UXT24" s="106"/>
      <c r="UXU24" s="106"/>
      <c r="UXV24" s="106"/>
      <c r="UXW24" s="106"/>
      <c r="UXX24" s="106"/>
      <c r="UXY24" s="106"/>
      <c r="UXZ24" s="106"/>
      <c r="UYA24" s="106"/>
      <c r="UYB24" s="106"/>
      <c r="UYC24" s="106"/>
      <c r="UYD24" s="106"/>
      <c r="UYE24" s="106"/>
      <c r="UYF24" s="106"/>
      <c r="UYG24" s="106"/>
      <c r="UYH24" s="106"/>
      <c r="UYI24" s="106"/>
      <c r="UYJ24" s="106"/>
      <c r="UYK24" s="106"/>
      <c r="UYL24" s="106"/>
      <c r="UYM24" s="106"/>
      <c r="UYN24" s="106"/>
      <c r="UYO24" s="106"/>
      <c r="UYP24" s="106"/>
      <c r="UYQ24" s="106"/>
      <c r="UYR24" s="106"/>
      <c r="UYS24" s="106"/>
      <c r="UYT24" s="106"/>
      <c r="UYU24" s="106"/>
      <c r="UYV24" s="106"/>
      <c r="UYW24" s="106"/>
      <c r="UYX24" s="106"/>
      <c r="UYY24" s="106"/>
      <c r="UYZ24" s="106"/>
      <c r="UZA24" s="106"/>
      <c r="UZB24" s="106"/>
      <c r="UZC24" s="106"/>
      <c r="UZD24" s="106"/>
      <c r="UZE24" s="106"/>
      <c r="UZF24" s="106"/>
      <c r="UZG24" s="106"/>
      <c r="UZH24" s="106"/>
      <c r="UZI24" s="106"/>
      <c r="UZJ24" s="106"/>
      <c r="UZK24" s="106"/>
      <c r="UZL24" s="106"/>
      <c r="UZM24" s="106"/>
      <c r="UZN24" s="106"/>
      <c r="UZO24" s="106"/>
      <c r="UZP24" s="106"/>
      <c r="UZQ24" s="106"/>
      <c r="UZR24" s="106"/>
      <c r="UZS24" s="106"/>
      <c r="UZT24" s="106"/>
      <c r="UZU24" s="106"/>
      <c r="UZV24" s="106"/>
      <c r="UZW24" s="106"/>
      <c r="UZX24" s="106"/>
      <c r="UZY24" s="106"/>
      <c r="UZZ24" s="106"/>
      <c r="VAA24" s="106"/>
      <c r="VAB24" s="106"/>
      <c r="VAC24" s="106"/>
      <c r="VAD24" s="106"/>
      <c r="VAE24" s="106"/>
      <c r="VAF24" s="106"/>
      <c r="VAG24" s="106"/>
      <c r="VAH24" s="106"/>
      <c r="VAI24" s="106"/>
      <c r="VAJ24" s="106"/>
      <c r="VAK24" s="106"/>
      <c r="VAL24" s="106"/>
      <c r="VAM24" s="106"/>
      <c r="VAN24" s="106"/>
      <c r="VAO24" s="106"/>
      <c r="VAP24" s="106"/>
      <c r="VAQ24" s="106"/>
      <c r="VAR24" s="106"/>
      <c r="VAS24" s="106"/>
      <c r="VAT24" s="106"/>
      <c r="VAU24" s="106"/>
      <c r="VAV24" s="106"/>
      <c r="VAW24" s="106"/>
      <c r="VAX24" s="106"/>
      <c r="VAY24" s="106"/>
      <c r="VAZ24" s="106"/>
      <c r="VBA24" s="106"/>
      <c r="VBB24" s="106"/>
      <c r="VBC24" s="106"/>
      <c r="VBD24" s="106"/>
      <c r="VBE24" s="106"/>
      <c r="VBF24" s="106"/>
      <c r="VBG24" s="106"/>
      <c r="VBH24" s="106"/>
      <c r="VBI24" s="106"/>
      <c r="VBJ24" s="106"/>
      <c r="VBK24" s="106"/>
      <c r="VBL24" s="106"/>
      <c r="VBM24" s="106"/>
      <c r="VBN24" s="106"/>
      <c r="VBO24" s="106"/>
      <c r="VBP24" s="106"/>
      <c r="VBQ24" s="106"/>
      <c r="VBR24" s="106"/>
      <c r="VBS24" s="106"/>
      <c r="VBT24" s="106"/>
      <c r="VBU24" s="106"/>
      <c r="VBV24" s="106"/>
      <c r="VBW24" s="106"/>
      <c r="VBX24" s="106"/>
      <c r="VBY24" s="106"/>
      <c r="VBZ24" s="106"/>
      <c r="VCA24" s="106"/>
      <c r="VCB24" s="106"/>
      <c r="VCC24" s="106"/>
      <c r="VCD24" s="106"/>
      <c r="VCE24" s="106"/>
      <c r="VCF24" s="106"/>
      <c r="VCG24" s="106"/>
      <c r="VCH24" s="106"/>
      <c r="VCI24" s="106"/>
      <c r="VCJ24" s="106"/>
      <c r="VCK24" s="106"/>
      <c r="VCL24" s="106"/>
      <c r="VCM24" s="106"/>
      <c r="VCN24" s="106"/>
      <c r="VCO24" s="106"/>
      <c r="VCP24" s="106"/>
      <c r="VCQ24" s="106"/>
      <c r="VCR24" s="106"/>
      <c r="VCS24" s="106"/>
      <c r="VCT24" s="106"/>
      <c r="VCU24" s="106"/>
      <c r="VCV24" s="106"/>
      <c r="VCW24" s="106"/>
      <c r="VCX24" s="106"/>
      <c r="VCY24" s="106"/>
      <c r="VCZ24" s="106"/>
      <c r="VDA24" s="106"/>
      <c r="VDB24" s="106"/>
      <c r="VDC24" s="106"/>
      <c r="VDD24" s="106"/>
      <c r="VDE24" s="106"/>
      <c r="VDF24" s="106"/>
      <c r="VDG24" s="106"/>
      <c r="VDH24" s="106"/>
      <c r="VDI24" s="106"/>
      <c r="VDJ24" s="106"/>
      <c r="VDK24" s="106"/>
      <c r="VDL24" s="106"/>
      <c r="VDM24" s="106"/>
      <c r="VDN24" s="106"/>
      <c r="VDO24" s="106"/>
      <c r="VDP24" s="106"/>
      <c r="VDQ24" s="106"/>
      <c r="VDR24" s="106"/>
      <c r="VDS24" s="106"/>
      <c r="VDT24" s="106"/>
      <c r="VDU24" s="106"/>
      <c r="VDV24" s="106"/>
      <c r="VDW24" s="106"/>
      <c r="VDX24" s="106"/>
      <c r="VDY24" s="106"/>
      <c r="VDZ24" s="106"/>
      <c r="VEA24" s="106"/>
      <c r="VEB24" s="106"/>
      <c r="VEC24" s="106"/>
      <c r="VED24" s="106"/>
      <c r="VEE24" s="106"/>
      <c r="VEF24" s="106"/>
      <c r="VEG24" s="106"/>
      <c r="VEH24" s="106"/>
      <c r="VEI24" s="106"/>
      <c r="VEJ24" s="106"/>
      <c r="VEK24" s="106"/>
      <c r="VEL24" s="106"/>
      <c r="VEM24" s="106"/>
      <c r="VEN24" s="106"/>
      <c r="VEO24" s="106"/>
      <c r="VEP24" s="106"/>
      <c r="VEQ24" s="106"/>
      <c r="VER24" s="106"/>
      <c r="VES24" s="106"/>
      <c r="VET24" s="106"/>
      <c r="VEU24" s="106"/>
      <c r="VEV24" s="106"/>
      <c r="VEW24" s="106"/>
      <c r="VEX24" s="106"/>
      <c r="VEY24" s="106"/>
      <c r="VEZ24" s="106"/>
      <c r="VFA24" s="106"/>
      <c r="VFB24" s="106"/>
      <c r="VFC24" s="106"/>
      <c r="VFD24" s="106"/>
      <c r="VFE24" s="106"/>
      <c r="VFF24" s="106"/>
      <c r="VFG24" s="106"/>
      <c r="VFH24" s="106"/>
      <c r="VFI24" s="106"/>
      <c r="VFJ24" s="106"/>
      <c r="VFK24" s="106"/>
      <c r="VFL24" s="106"/>
      <c r="VFM24" s="106"/>
      <c r="VFN24" s="106"/>
      <c r="VFO24" s="106"/>
      <c r="VFP24" s="106"/>
      <c r="VFQ24" s="106"/>
      <c r="VFR24" s="106"/>
      <c r="VFS24" s="106"/>
      <c r="VFT24" s="106"/>
      <c r="VFU24" s="106"/>
      <c r="VFV24" s="106"/>
      <c r="VFW24" s="106"/>
      <c r="VFX24" s="106"/>
      <c r="VFY24" s="106"/>
      <c r="VFZ24" s="106"/>
      <c r="VGA24" s="106"/>
      <c r="VGB24" s="106"/>
      <c r="VGC24" s="106"/>
      <c r="VGD24" s="106"/>
      <c r="VGE24" s="106"/>
      <c r="VGF24" s="106"/>
      <c r="VGG24" s="106"/>
      <c r="VGH24" s="106"/>
      <c r="VGI24" s="106"/>
      <c r="VGJ24" s="106"/>
      <c r="VGK24" s="106"/>
      <c r="VGL24" s="106"/>
      <c r="VGM24" s="106"/>
      <c r="VGN24" s="106"/>
      <c r="VGO24" s="106"/>
      <c r="VGP24" s="106"/>
      <c r="VGQ24" s="106"/>
      <c r="VGR24" s="106"/>
      <c r="VGS24" s="106"/>
      <c r="VGT24" s="106"/>
      <c r="VGU24" s="106"/>
      <c r="VGV24" s="106"/>
      <c r="VGW24" s="106"/>
      <c r="VGX24" s="106"/>
      <c r="VGY24" s="106"/>
      <c r="VGZ24" s="106"/>
      <c r="VHA24" s="106"/>
      <c r="VHB24" s="106"/>
      <c r="VHC24" s="106"/>
      <c r="VHD24" s="106"/>
      <c r="VHE24" s="106"/>
      <c r="VHF24" s="106"/>
      <c r="VHG24" s="106"/>
      <c r="VHH24" s="106"/>
      <c r="VHI24" s="106"/>
      <c r="VHJ24" s="106"/>
      <c r="VHK24" s="106"/>
      <c r="VHL24" s="106"/>
      <c r="VHM24" s="106"/>
      <c r="VHN24" s="106"/>
      <c r="VHO24" s="106"/>
      <c r="VHP24" s="106"/>
      <c r="VHQ24" s="106"/>
      <c r="VHR24" s="106"/>
      <c r="VHS24" s="106"/>
      <c r="VHT24" s="106"/>
      <c r="VHU24" s="106"/>
      <c r="VHV24" s="106"/>
      <c r="VHW24" s="106"/>
      <c r="VHX24" s="106"/>
      <c r="VHY24" s="106"/>
      <c r="VHZ24" s="106"/>
      <c r="VIA24" s="106"/>
      <c r="VIB24" s="106"/>
      <c r="VIC24" s="106"/>
      <c r="VID24" s="106"/>
      <c r="VIE24" s="106"/>
      <c r="VIF24" s="106"/>
      <c r="VIG24" s="106"/>
      <c r="VIH24" s="106"/>
      <c r="VII24" s="106"/>
      <c r="VIJ24" s="106"/>
      <c r="VIK24" s="106"/>
      <c r="VIL24" s="106"/>
      <c r="VIM24" s="106"/>
      <c r="VIN24" s="106"/>
      <c r="VIO24" s="106"/>
      <c r="VIP24" s="106"/>
      <c r="VIQ24" s="106"/>
      <c r="VIR24" s="106"/>
      <c r="VIS24" s="106"/>
      <c r="VIT24" s="106"/>
      <c r="VIU24" s="106"/>
      <c r="VIV24" s="106"/>
      <c r="VIW24" s="106"/>
      <c r="VIX24" s="106"/>
      <c r="VIY24" s="106"/>
      <c r="VIZ24" s="106"/>
      <c r="VJA24" s="106"/>
      <c r="VJB24" s="106"/>
      <c r="VJC24" s="106"/>
      <c r="VJD24" s="106"/>
      <c r="VJE24" s="106"/>
      <c r="VJF24" s="106"/>
      <c r="VJG24" s="106"/>
      <c r="VJH24" s="106"/>
      <c r="VJI24" s="106"/>
      <c r="VJJ24" s="106"/>
      <c r="VJK24" s="106"/>
      <c r="VJL24" s="106"/>
      <c r="VJM24" s="106"/>
      <c r="VJN24" s="106"/>
      <c r="VJO24" s="106"/>
      <c r="VJP24" s="106"/>
      <c r="VJQ24" s="106"/>
      <c r="VJR24" s="106"/>
      <c r="VJS24" s="106"/>
      <c r="VJT24" s="106"/>
      <c r="VJU24" s="106"/>
      <c r="VJV24" s="106"/>
      <c r="VJW24" s="106"/>
      <c r="VJX24" s="106"/>
      <c r="VJY24" s="106"/>
      <c r="VJZ24" s="106"/>
      <c r="VKA24" s="106"/>
      <c r="VKB24" s="106"/>
      <c r="VKC24" s="106"/>
      <c r="VKD24" s="106"/>
      <c r="VKE24" s="106"/>
      <c r="VKF24" s="106"/>
      <c r="VKG24" s="106"/>
      <c r="VKH24" s="106"/>
      <c r="VKI24" s="106"/>
      <c r="VKJ24" s="106"/>
      <c r="VKK24" s="106"/>
      <c r="VKL24" s="106"/>
      <c r="VKM24" s="106"/>
      <c r="VKN24" s="106"/>
      <c r="VKO24" s="106"/>
      <c r="VKP24" s="106"/>
      <c r="VKQ24" s="106"/>
      <c r="VKR24" s="106"/>
      <c r="VKS24" s="106"/>
      <c r="VKT24" s="106"/>
      <c r="VKU24" s="106"/>
      <c r="VKV24" s="106"/>
      <c r="VKW24" s="106"/>
      <c r="VKX24" s="106"/>
      <c r="VKY24" s="106"/>
      <c r="VKZ24" s="106"/>
      <c r="VLA24" s="106"/>
      <c r="VLB24" s="106"/>
      <c r="VLC24" s="106"/>
      <c r="VLD24" s="106"/>
      <c r="VLE24" s="106"/>
      <c r="VLF24" s="106"/>
      <c r="VLG24" s="106"/>
      <c r="VLH24" s="106"/>
      <c r="VLI24" s="106"/>
      <c r="VLJ24" s="106"/>
      <c r="VLK24" s="106"/>
      <c r="VLL24" s="106"/>
      <c r="VLM24" s="106"/>
      <c r="VLN24" s="106"/>
      <c r="VLO24" s="106"/>
      <c r="VLP24" s="106"/>
      <c r="VLQ24" s="106"/>
      <c r="VLR24" s="106"/>
      <c r="VLS24" s="106"/>
      <c r="VLT24" s="106"/>
      <c r="VLU24" s="106"/>
      <c r="VLV24" s="106"/>
      <c r="VLW24" s="106"/>
      <c r="VLX24" s="106"/>
      <c r="VLY24" s="106"/>
      <c r="VLZ24" s="106"/>
      <c r="VMA24" s="106"/>
      <c r="VMB24" s="106"/>
      <c r="VMC24" s="106"/>
      <c r="VMD24" s="106"/>
      <c r="VME24" s="106"/>
      <c r="VMF24" s="106"/>
      <c r="VMG24" s="106"/>
      <c r="VMH24" s="106"/>
      <c r="VMI24" s="106"/>
      <c r="VMJ24" s="106"/>
      <c r="VMK24" s="106"/>
      <c r="VML24" s="106"/>
      <c r="VMM24" s="106"/>
      <c r="VMN24" s="106"/>
      <c r="VMO24" s="106"/>
      <c r="VMP24" s="106"/>
      <c r="VMQ24" s="106"/>
      <c r="VMR24" s="106"/>
      <c r="VMS24" s="106"/>
      <c r="VMT24" s="106"/>
      <c r="VMU24" s="106"/>
      <c r="VMV24" s="106"/>
      <c r="VMW24" s="106"/>
      <c r="VMX24" s="106"/>
      <c r="VMY24" s="106"/>
      <c r="VMZ24" s="106"/>
      <c r="VNA24" s="106"/>
      <c r="VNB24" s="106"/>
      <c r="VNC24" s="106"/>
      <c r="VND24" s="106"/>
      <c r="VNE24" s="106"/>
      <c r="VNF24" s="106"/>
      <c r="VNG24" s="106"/>
      <c r="VNH24" s="106"/>
      <c r="VNI24" s="106"/>
      <c r="VNJ24" s="106"/>
      <c r="VNK24" s="106"/>
      <c r="VNL24" s="106"/>
      <c r="VNM24" s="106"/>
      <c r="VNN24" s="106"/>
      <c r="VNO24" s="106"/>
      <c r="VNP24" s="106"/>
      <c r="VNQ24" s="106"/>
      <c r="VNR24" s="106"/>
      <c r="VNS24" s="106"/>
      <c r="VNT24" s="106"/>
      <c r="VNU24" s="106"/>
      <c r="VNV24" s="106"/>
      <c r="VNW24" s="106"/>
      <c r="VNX24" s="106"/>
      <c r="VNY24" s="106"/>
      <c r="VNZ24" s="106"/>
      <c r="VOA24" s="106"/>
      <c r="VOB24" s="106"/>
      <c r="VOC24" s="106"/>
      <c r="VOD24" s="106"/>
      <c r="VOE24" s="106"/>
      <c r="VOF24" s="106"/>
      <c r="VOG24" s="106"/>
      <c r="VOH24" s="106"/>
      <c r="VOI24" s="106"/>
      <c r="VOJ24" s="106"/>
      <c r="VOK24" s="106"/>
      <c r="VOL24" s="106"/>
      <c r="VOM24" s="106"/>
      <c r="VON24" s="106"/>
      <c r="VOO24" s="106"/>
      <c r="VOP24" s="106"/>
      <c r="VOQ24" s="106"/>
      <c r="VOR24" s="106"/>
      <c r="VOS24" s="106"/>
      <c r="VOT24" s="106"/>
      <c r="VOU24" s="106"/>
      <c r="VOV24" s="106"/>
      <c r="VOW24" s="106"/>
      <c r="VOX24" s="106"/>
      <c r="VOY24" s="106"/>
      <c r="VOZ24" s="106"/>
      <c r="VPA24" s="106"/>
      <c r="VPB24" s="106"/>
      <c r="VPC24" s="106"/>
      <c r="VPD24" s="106"/>
      <c r="VPE24" s="106"/>
      <c r="VPF24" s="106"/>
      <c r="VPG24" s="106"/>
      <c r="VPH24" s="106"/>
      <c r="VPI24" s="106"/>
      <c r="VPJ24" s="106"/>
      <c r="VPK24" s="106"/>
      <c r="VPL24" s="106"/>
      <c r="VPM24" s="106"/>
      <c r="VPN24" s="106"/>
      <c r="VPO24" s="106"/>
      <c r="VPP24" s="106"/>
      <c r="VPQ24" s="106"/>
      <c r="VPR24" s="106"/>
      <c r="VPS24" s="106"/>
      <c r="VPT24" s="106"/>
      <c r="VPU24" s="106"/>
      <c r="VPV24" s="106"/>
      <c r="VPW24" s="106"/>
      <c r="VPX24" s="106"/>
      <c r="VPY24" s="106"/>
      <c r="VPZ24" s="106"/>
      <c r="VQA24" s="106"/>
      <c r="VQB24" s="106"/>
      <c r="VQC24" s="106"/>
      <c r="VQD24" s="106"/>
      <c r="VQE24" s="106"/>
      <c r="VQF24" s="106"/>
      <c r="VQG24" s="106"/>
      <c r="VQH24" s="106"/>
      <c r="VQI24" s="106"/>
      <c r="VQJ24" s="106"/>
      <c r="VQK24" s="106"/>
      <c r="VQL24" s="106"/>
      <c r="VQM24" s="106"/>
      <c r="VQN24" s="106"/>
      <c r="VQO24" s="106"/>
      <c r="VQP24" s="106"/>
      <c r="VQQ24" s="106"/>
      <c r="VQR24" s="106"/>
      <c r="VQS24" s="106"/>
      <c r="VQT24" s="106"/>
      <c r="VQU24" s="106"/>
      <c r="VQV24" s="106"/>
      <c r="VQW24" s="106"/>
      <c r="VQX24" s="106"/>
      <c r="VQY24" s="106"/>
      <c r="VQZ24" s="106"/>
      <c r="VRA24" s="106"/>
      <c r="VRB24" s="106"/>
      <c r="VRC24" s="106"/>
      <c r="VRD24" s="106"/>
      <c r="VRE24" s="106"/>
      <c r="VRF24" s="106"/>
      <c r="VRG24" s="106"/>
      <c r="VRH24" s="106"/>
      <c r="VRI24" s="106"/>
      <c r="VRJ24" s="106"/>
      <c r="VRK24" s="106"/>
      <c r="VRL24" s="106"/>
      <c r="VRM24" s="106"/>
      <c r="VRN24" s="106"/>
      <c r="VRO24" s="106"/>
      <c r="VRP24" s="106"/>
      <c r="VRQ24" s="106"/>
      <c r="VRR24" s="106"/>
      <c r="VRS24" s="106"/>
      <c r="VRT24" s="106"/>
      <c r="VRU24" s="106"/>
      <c r="VRV24" s="106"/>
      <c r="VRW24" s="106"/>
      <c r="VRX24" s="106"/>
      <c r="VRY24" s="106"/>
      <c r="VRZ24" s="106"/>
      <c r="VSA24" s="106"/>
      <c r="VSB24" s="106"/>
      <c r="VSC24" s="106"/>
      <c r="VSD24" s="106"/>
      <c r="VSE24" s="106"/>
      <c r="VSF24" s="106"/>
      <c r="VSG24" s="106"/>
      <c r="VSH24" s="106"/>
      <c r="VSI24" s="106"/>
      <c r="VSJ24" s="106"/>
      <c r="VSK24" s="106"/>
      <c r="VSL24" s="106"/>
      <c r="VSM24" s="106"/>
      <c r="VSN24" s="106"/>
      <c r="VSO24" s="106"/>
      <c r="VSP24" s="106"/>
      <c r="VSQ24" s="106"/>
      <c r="VSR24" s="106"/>
      <c r="VSS24" s="106"/>
      <c r="VST24" s="106"/>
      <c r="VSU24" s="106"/>
      <c r="VSV24" s="106"/>
      <c r="VSW24" s="106"/>
      <c r="VSX24" s="106"/>
      <c r="VSY24" s="106"/>
      <c r="VSZ24" s="106"/>
      <c r="VTA24" s="106"/>
      <c r="VTB24" s="106"/>
      <c r="VTC24" s="106"/>
      <c r="VTD24" s="106"/>
      <c r="VTE24" s="106"/>
      <c r="VTF24" s="106"/>
      <c r="VTG24" s="106"/>
      <c r="VTH24" s="106"/>
      <c r="VTI24" s="106"/>
      <c r="VTJ24" s="106"/>
      <c r="VTK24" s="106"/>
      <c r="VTL24" s="106"/>
      <c r="VTM24" s="106"/>
      <c r="VTN24" s="106"/>
      <c r="VTO24" s="106"/>
      <c r="VTP24" s="106"/>
      <c r="VTQ24" s="106"/>
      <c r="VTR24" s="106"/>
      <c r="VTS24" s="106"/>
      <c r="VTT24" s="106"/>
      <c r="VTU24" s="106"/>
      <c r="VTV24" s="106"/>
      <c r="VTW24" s="106"/>
      <c r="VTX24" s="106"/>
      <c r="VTY24" s="106"/>
      <c r="VTZ24" s="106"/>
      <c r="VUA24" s="106"/>
      <c r="VUB24" s="106"/>
      <c r="VUC24" s="106"/>
      <c r="VUD24" s="106"/>
      <c r="VUE24" s="106"/>
      <c r="VUF24" s="106"/>
      <c r="VUG24" s="106"/>
      <c r="VUH24" s="106"/>
      <c r="VUI24" s="106"/>
      <c r="VUJ24" s="106"/>
      <c r="VUK24" s="106"/>
      <c r="VUL24" s="106"/>
      <c r="VUM24" s="106"/>
      <c r="VUN24" s="106"/>
      <c r="VUO24" s="106"/>
      <c r="VUP24" s="106"/>
      <c r="VUQ24" s="106"/>
      <c r="VUR24" s="106"/>
      <c r="VUS24" s="106"/>
      <c r="VUT24" s="106"/>
      <c r="VUU24" s="106"/>
      <c r="VUV24" s="106"/>
      <c r="VUW24" s="106"/>
      <c r="VUX24" s="106"/>
      <c r="VUY24" s="106"/>
      <c r="VUZ24" s="106"/>
      <c r="VVA24" s="106"/>
      <c r="VVB24" s="106"/>
      <c r="VVC24" s="106"/>
      <c r="VVD24" s="106"/>
      <c r="VVE24" s="106"/>
      <c r="VVF24" s="106"/>
      <c r="VVG24" s="106"/>
      <c r="VVH24" s="106"/>
      <c r="VVI24" s="106"/>
      <c r="VVJ24" s="106"/>
      <c r="VVK24" s="106"/>
      <c r="VVL24" s="106"/>
      <c r="VVM24" s="106"/>
      <c r="VVN24" s="106"/>
      <c r="VVO24" s="106"/>
      <c r="VVP24" s="106"/>
      <c r="VVQ24" s="106"/>
      <c r="VVR24" s="106"/>
      <c r="VVS24" s="106"/>
      <c r="VVT24" s="106"/>
      <c r="VVU24" s="106"/>
      <c r="VVV24" s="106"/>
      <c r="VVW24" s="106"/>
      <c r="VVX24" s="106"/>
      <c r="VVY24" s="106"/>
      <c r="VVZ24" s="106"/>
      <c r="VWA24" s="106"/>
      <c r="VWB24" s="106"/>
      <c r="VWC24" s="106"/>
      <c r="VWD24" s="106"/>
      <c r="VWE24" s="106"/>
      <c r="VWF24" s="106"/>
      <c r="VWG24" s="106"/>
      <c r="VWH24" s="106"/>
      <c r="VWI24" s="106"/>
      <c r="VWJ24" s="106"/>
      <c r="VWK24" s="106"/>
      <c r="VWL24" s="106"/>
      <c r="VWM24" s="106"/>
      <c r="VWN24" s="106"/>
      <c r="VWO24" s="106"/>
      <c r="VWP24" s="106"/>
      <c r="VWQ24" s="106"/>
      <c r="VWR24" s="106"/>
      <c r="VWS24" s="106"/>
      <c r="VWT24" s="106"/>
      <c r="VWU24" s="106"/>
      <c r="VWV24" s="106"/>
      <c r="VWW24" s="106"/>
      <c r="VWX24" s="106"/>
      <c r="VWY24" s="106"/>
      <c r="VWZ24" s="106"/>
      <c r="VXA24" s="106"/>
      <c r="VXB24" s="106"/>
      <c r="VXC24" s="106"/>
      <c r="VXD24" s="106"/>
      <c r="VXE24" s="106"/>
      <c r="VXF24" s="106"/>
      <c r="VXG24" s="106"/>
      <c r="VXH24" s="106"/>
      <c r="VXI24" s="106"/>
      <c r="VXJ24" s="106"/>
      <c r="VXK24" s="106"/>
      <c r="VXL24" s="106"/>
      <c r="VXM24" s="106"/>
      <c r="VXN24" s="106"/>
      <c r="VXO24" s="106"/>
      <c r="VXP24" s="106"/>
      <c r="VXQ24" s="106"/>
      <c r="VXR24" s="106"/>
      <c r="VXS24" s="106"/>
      <c r="VXT24" s="106"/>
      <c r="VXU24" s="106"/>
      <c r="VXV24" s="106"/>
      <c r="VXW24" s="106"/>
      <c r="VXX24" s="106"/>
      <c r="VXY24" s="106"/>
      <c r="VXZ24" s="106"/>
      <c r="VYA24" s="106"/>
      <c r="VYB24" s="106"/>
      <c r="VYC24" s="106"/>
      <c r="VYD24" s="106"/>
      <c r="VYE24" s="106"/>
      <c r="VYF24" s="106"/>
      <c r="VYG24" s="106"/>
      <c r="VYH24" s="106"/>
      <c r="VYI24" s="106"/>
      <c r="VYJ24" s="106"/>
      <c r="VYK24" s="106"/>
      <c r="VYL24" s="106"/>
      <c r="VYM24" s="106"/>
      <c r="VYN24" s="106"/>
      <c r="VYO24" s="106"/>
      <c r="VYP24" s="106"/>
      <c r="VYQ24" s="106"/>
      <c r="VYR24" s="106"/>
      <c r="VYS24" s="106"/>
      <c r="VYT24" s="106"/>
      <c r="VYU24" s="106"/>
      <c r="VYV24" s="106"/>
      <c r="VYW24" s="106"/>
      <c r="VYX24" s="106"/>
      <c r="VYY24" s="106"/>
      <c r="VYZ24" s="106"/>
      <c r="VZA24" s="106"/>
      <c r="VZB24" s="106"/>
      <c r="VZC24" s="106"/>
      <c r="VZD24" s="106"/>
      <c r="VZE24" s="106"/>
      <c r="VZF24" s="106"/>
      <c r="VZG24" s="106"/>
      <c r="VZH24" s="106"/>
      <c r="VZI24" s="106"/>
      <c r="VZJ24" s="106"/>
      <c r="VZK24" s="106"/>
      <c r="VZL24" s="106"/>
      <c r="VZM24" s="106"/>
      <c r="VZN24" s="106"/>
      <c r="VZO24" s="106"/>
      <c r="VZP24" s="106"/>
      <c r="VZQ24" s="106"/>
      <c r="VZR24" s="106"/>
      <c r="VZS24" s="106"/>
      <c r="VZT24" s="106"/>
      <c r="VZU24" s="106"/>
      <c r="VZV24" s="106"/>
      <c r="VZW24" s="106"/>
      <c r="VZX24" s="106"/>
      <c r="VZY24" s="106"/>
      <c r="VZZ24" s="106"/>
      <c r="WAA24" s="106"/>
      <c r="WAB24" s="106"/>
      <c r="WAC24" s="106"/>
      <c r="WAD24" s="106"/>
      <c r="WAE24" s="106"/>
      <c r="WAF24" s="106"/>
      <c r="WAG24" s="106"/>
      <c r="WAH24" s="106"/>
      <c r="WAI24" s="106"/>
      <c r="WAJ24" s="106"/>
      <c r="WAK24" s="106"/>
      <c r="WAL24" s="106"/>
      <c r="WAM24" s="106"/>
      <c r="WAN24" s="106"/>
      <c r="WAO24" s="106"/>
      <c r="WAP24" s="106"/>
      <c r="WAQ24" s="106"/>
      <c r="WAR24" s="106"/>
      <c r="WAS24" s="106"/>
      <c r="WAT24" s="106"/>
      <c r="WAU24" s="106"/>
      <c r="WAV24" s="106"/>
      <c r="WAW24" s="106"/>
      <c r="WAX24" s="106"/>
      <c r="WAY24" s="106"/>
      <c r="WAZ24" s="106"/>
      <c r="WBA24" s="106"/>
      <c r="WBB24" s="106"/>
      <c r="WBC24" s="106"/>
      <c r="WBD24" s="106"/>
      <c r="WBE24" s="106"/>
      <c r="WBF24" s="106"/>
      <c r="WBG24" s="106"/>
      <c r="WBH24" s="106"/>
      <c r="WBI24" s="106"/>
      <c r="WBJ24" s="106"/>
      <c r="WBK24" s="106"/>
      <c r="WBL24" s="106"/>
      <c r="WBM24" s="106"/>
      <c r="WBN24" s="106"/>
      <c r="WBO24" s="106"/>
      <c r="WBP24" s="106"/>
      <c r="WBQ24" s="106"/>
      <c r="WBR24" s="106"/>
      <c r="WBS24" s="106"/>
      <c r="WBT24" s="106"/>
      <c r="WBU24" s="106"/>
      <c r="WBV24" s="106"/>
      <c r="WBW24" s="106"/>
      <c r="WBX24" s="106"/>
      <c r="WBY24" s="106"/>
      <c r="WBZ24" s="106"/>
      <c r="WCA24" s="106"/>
      <c r="WCB24" s="106"/>
      <c r="WCC24" s="106"/>
      <c r="WCD24" s="106"/>
      <c r="WCE24" s="106"/>
      <c r="WCF24" s="106"/>
      <c r="WCG24" s="106"/>
      <c r="WCH24" s="106"/>
      <c r="WCI24" s="106"/>
      <c r="WCJ24" s="106"/>
      <c r="WCK24" s="106"/>
      <c r="WCL24" s="106"/>
      <c r="WCM24" s="106"/>
      <c r="WCN24" s="106"/>
      <c r="WCO24" s="106"/>
      <c r="WCP24" s="106"/>
      <c r="WCQ24" s="106"/>
      <c r="WCR24" s="106"/>
      <c r="WCS24" s="106"/>
      <c r="WCT24" s="106"/>
      <c r="WCU24" s="106"/>
      <c r="WCV24" s="106"/>
      <c r="WCW24" s="106"/>
      <c r="WCX24" s="106"/>
      <c r="WCY24" s="106"/>
      <c r="WCZ24" s="106"/>
      <c r="WDA24" s="106"/>
      <c r="WDB24" s="106"/>
      <c r="WDC24" s="106"/>
      <c r="WDD24" s="106"/>
      <c r="WDE24" s="106"/>
      <c r="WDF24" s="106"/>
      <c r="WDG24" s="106"/>
      <c r="WDH24" s="106"/>
      <c r="WDI24" s="106"/>
      <c r="WDJ24" s="106"/>
      <c r="WDK24" s="106"/>
      <c r="WDL24" s="106"/>
      <c r="WDM24" s="106"/>
      <c r="WDN24" s="106"/>
      <c r="WDO24" s="106"/>
      <c r="WDP24" s="106"/>
      <c r="WDQ24" s="106"/>
      <c r="WDR24" s="106"/>
      <c r="WDS24" s="106"/>
      <c r="WDT24" s="106"/>
      <c r="WDU24" s="106"/>
      <c r="WDV24" s="106"/>
      <c r="WDW24" s="106"/>
      <c r="WDX24" s="106"/>
      <c r="WDY24" s="106"/>
      <c r="WDZ24" s="106"/>
      <c r="WEA24" s="106"/>
      <c r="WEB24" s="106"/>
      <c r="WEC24" s="106"/>
      <c r="WED24" s="106"/>
      <c r="WEE24" s="106"/>
      <c r="WEF24" s="106"/>
      <c r="WEG24" s="106"/>
      <c r="WEH24" s="106"/>
      <c r="WEI24" s="106"/>
      <c r="WEJ24" s="106"/>
      <c r="WEK24" s="106"/>
      <c r="WEL24" s="106"/>
      <c r="WEM24" s="106"/>
      <c r="WEN24" s="106"/>
      <c r="WEO24" s="106"/>
      <c r="WEP24" s="106"/>
      <c r="WEQ24" s="106"/>
      <c r="WER24" s="106"/>
      <c r="WES24" s="106"/>
      <c r="WET24" s="106"/>
      <c r="WEU24" s="106"/>
      <c r="WEV24" s="106"/>
      <c r="WEW24" s="106"/>
      <c r="WEX24" s="106"/>
      <c r="WEY24" s="106"/>
      <c r="WEZ24" s="106"/>
      <c r="WFA24" s="106"/>
      <c r="WFB24" s="106"/>
      <c r="WFC24" s="106"/>
      <c r="WFD24" s="106"/>
      <c r="WFE24" s="106"/>
      <c r="WFF24" s="106"/>
      <c r="WFG24" s="106"/>
      <c r="WFH24" s="106"/>
      <c r="WFI24" s="106"/>
      <c r="WFJ24" s="106"/>
      <c r="WFK24" s="106"/>
      <c r="WFL24" s="106"/>
      <c r="WFM24" s="106"/>
      <c r="WFN24" s="106"/>
      <c r="WFO24" s="106"/>
      <c r="WFP24" s="106"/>
      <c r="WFQ24" s="106"/>
      <c r="WFR24" s="106"/>
      <c r="WFS24" s="106"/>
      <c r="WFT24" s="106"/>
      <c r="WFU24" s="106"/>
      <c r="WFV24" s="106"/>
      <c r="WFW24" s="106"/>
      <c r="WFX24" s="106"/>
      <c r="WFY24" s="106"/>
      <c r="WFZ24" s="106"/>
      <c r="WGA24" s="106"/>
      <c r="WGB24" s="106"/>
      <c r="WGC24" s="106"/>
      <c r="WGD24" s="106"/>
      <c r="WGE24" s="106"/>
      <c r="WGF24" s="106"/>
      <c r="WGG24" s="106"/>
      <c r="WGH24" s="106"/>
      <c r="WGI24" s="106"/>
      <c r="WGJ24" s="106"/>
      <c r="WGK24" s="106"/>
      <c r="WGL24" s="106"/>
      <c r="WGM24" s="106"/>
      <c r="WGN24" s="106"/>
      <c r="WGO24" s="106"/>
      <c r="WGP24" s="106"/>
      <c r="WGQ24" s="106"/>
      <c r="WGR24" s="106"/>
      <c r="WGS24" s="106"/>
      <c r="WGT24" s="106"/>
      <c r="WGU24" s="106"/>
      <c r="WGV24" s="106"/>
      <c r="WGW24" s="106"/>
      <c r="WGX24" s="106"/>
      <c r="WGY24" s="106"/>
      <c r="WGZ24" s="106"/>
      <c r="WHA24" s="106"/>
      <c r="WHB24" s="106"/>
      <c r="WHC24" s="106"/>
      <c r="WHD24" s="106"/>
      <c r="WHE24" s="106"/>
      <c r="WHF24" s="106"/>
      <c r="WHG24" s="106"/>
      <c r="WHH24" s="106"/>
      <c r="WHI24" s="106"/>
      <c r="WHJ24" s="106"/>
      <c r="WHK24" s="106"/>
      <c r="WHL24" s="106"/>
      <c r="WHM24" s="106"/>
      <c r="WHN24" s="106"/>
      <c r="WHO24" s="106"/>
      <c r="WHP24" s="106"/>
      <c r="WHQ24" s="106"/>
      <c r="WHR24" s="106"/>
      <c r="WHS24" s="106"/>
      <c r="WHT24" s="106"/>
      <c r="WHU24" s="106"/>
      <c r="WHV24" s="106"/>
      <c r="WHW24" s="106"/>
      <c r="WHX24" s="106"/>
      <c r="WHY24" s="106"/>
      <c r="WHZ24" s="106"/>
      <c r="WIA24" s="106"/>
      <c r="WIB24" s="106"/>
      <c r="WIC24" s="106"/>
      <c r="WID24" s="106"/>
      <c r="WIE24" s="106"/>
      <c r="WIF24" s="106"/>
      <c r="WIG24" s="106"/>
      <c r="WIH24" s="106"/>
      <c r="WII24" s="106"/>
      <c r="WIJ24" s="106"/>
      <c r="WIK24" s="106"/>
      <c r="WIL24" s="106"/>
      <c r="WIM24" s="106"/>
      <c r="WIN24" s="106"/>
      <c r="WIO24" s="106"/>
      <c r="WIP24" s="106"/>
      <c r="WIQ24" s="106"/>
      <c r="WIR24" s="106"/>
      <c r="WIS24" s="106"/>
      <c r="WIT24" s="106"/>
      <c r="WIU24" s="106"/>
      <c r="WIV24" s="106"/>
      <c r="WIW24" s="106"/>
      <c r="WIX24" s="106"/>
      <c r="WIY24" s="106"/>
      <c r="WIZ24" s="106"/>
      <c r="WJA24" s="106"/>
      <c r="WJB24" s="106"/>
      <c r="WJC24" s="106"/>
      <c r="WJD24" s="106"/>
      <c r="WJE24" s="106"/>
      <c r="WJF24" s="106"/>
      <c r="WJG24" s="106"/>
      <c r="WJH24" s="106"/>
      <c r="WJI24" s="106"/>
      <c r="WJJ24" s="106"/>
      <c r="WJK24" s="106"/>
      <c r="WJL24" s="106"/>
      <c r="WJM24" s="106"/>
      <c r="WJN24" s="106"/>
      <c r="WJO24" s="106"/>
      <c r="WJP24" s="106"/>
      <c r="WJQ24" s="106"/>
      <c r="WJR24" s="106"/>
      <c r="WJS24" s="106"/>
      <c r="WJT24" s="106"/>
      <c r="WJU24" s="106"/>
      <c r="WJV24" s="106"/>
      <c r="WJW24" s="106"/>
      <c r="WJX24" s="106"/>
      <c r="WJY24" s="106"/>
      <c r="WJZ24" s="106"/>
      <c r="WKA24" s="106"/>
      <c r="WKB24" s="106"/>
      <c r="WKC24" s="106"/>
      <c r="WKD24" s="106"/>
      <c r="WKE24" s="106"/>
      <c r="WKF24" s="106"/>
      <c r="WKG24" s="106"/>
      <c r="WKH24" s="106"/>
      <c r="WKI24" s="106"/>
      <c r="WKJ24" s="106"/>
      <c r="WKK24" s="106"/>
      <c r="WKL24" s="106"/>
      <c r="WKM24" s="106"/>
      <c r="WKN24" s="106"/>
      <c r="WKO24" s="106"/>
      <c r="WKP24" s="106"/>
      <c r="WKQ24" s="106"/>
      <c r="WKR24" s="106"/>
      <c r="WKS24" s="106"/>
      <c r="WKT24" s="106"/>
      <c r="WKU24" s="106"/>
      <c r="WKV24" s="106"/>
      <c r="WKW24" s="106"/>
      <c r="WKX24" s="106"/>
      <c r="WKY24" s="106"/>
      <c r="WKZ24" s="106"/>
      <c r="WLA24" s="106"/>
      <c r="WLB24" s="106"/>
      <c r="WLC24" s="106"/>
      <c r="WLD24" s="106"/>
      <c r="WLE24" s="106"/>
      <c r="WLF24" s="106"/>
      <c r="WLG24" s="106"/>
      <c r="WLH24" s="106"/>
      <c r="WLI24" s="106"/>
      <c r="WLJ24" s="106"/>
      <c r="WLK24" s="106"/>
      <c r="WLL24" s="106"/>
      <c r="WLM24" s="106"/>
      <c r="WLN24" s="106"/>
      <c r="WLO24" s="106"/>
      <c r="WLP24" s="106"/>
      <c r="WLQ24" s="106"/>
      <c r="WLR24" s="106"/>
      <c r="WLS24" s="106"/>
      <c r="WLT24" s="106"/>
      <c r="WLU24" s="106"/>
      <c r="WLV24" s="106"/>
      <c r="WLW24" s="106"/>
      <c r="WLX24" s="106"/>
      <c r="WLY24" s="106"/>
      <c r="WLZ24" s="106"/>
      <c r="WMA24" s="106"/>
      <c r="WMB24" s="106"/>
      <c r="WMC24" s="106"/>
      <c r="WMD24" s="106"/>
      <c r="WME24" s="106"/>
      <c r="WMF24" s="106"/>
      <c r="WMG24" s="106"/>
      <c r="WMH24" s="106"/>
      <c r="WMI24" s="106"/>
      <c r="WMJ24" s="106"/>
      <c r="WMK24" s="106"/>
      <c r="WML24" s="106"/>
      <c r="WMM24" s="106"/>
      <c r="WMN24" s="106"/>
      <c r="WMO24" s="106"/>
      <c r="WMP24" s="106"/>
      <c r="WMQ24" s="106"/>
      <c r="WMR24" s="106"/>
      <c r="WMS24" s="106"/>
      <c r="WMT24" s="106"/>
      <c r="WMU24" s="106"/>
      <c r="WMV24" s="106"/>
      <c r="WMW24" s="106"/>
      <c r="WMX24" s="106"/>
      <c r="WMY24" s="106"/>
      <c r="WMZ24" s="106"/>
      <c r="WNA24" s="106"/>
      <c r="WNB24" s="106"/>
      <c r="WNC24" s="106"/>
      <c r="WND24" s="106"/>
      <c r="WNE24" s="106"/>
      <c r="WNF24" s="106"/>
      <c r="WNG24" s="106"/>
      <c r="WNH24" s="106"/>
      <c r="WNI24" s="106"/>
      <c r="WNJ24" s="106"/>
      <c r="WNK24" s="106"/>
      <c r="WNL24" s="106"/>
      <c r="WNM24" s="106"/>
      <c r="WNN24" s="106"/>
      <c r="WNO24" s="106"/>
      <c r="WNP24" s="106"/>
      <c r="WNQ24" s="106"/>
      <c r="WNR24" s="106"/>
      <c r="WNS24" s="106"/>
      <c r="WNT24" s="106"/>
      <c r="WNU24" s="106"/>
      <c r="WNV24" s="106"/>
      <c r="WNW24" s="106"/>
      <c r="WNX24" s="106"/>
      <c r="WNY24" s="106"/>
      <c r="WNZ24" s="106"/>
      <c r="WOA24" s="106"/>
      <c r="WOB24" s="106"/>
      <c r="WOC24" s="106"/>
      <c r="WOD24" s="106"/>
      <c r="WOE24" s="106"/>
      <c r="WOF24" s="106"/>
      <c r="WOG24" s="106"/>
      <c r="WOH24" s="106"/>
      <c r="WOI24" s="106"/>
      <c r="WOJ24" s="106"/>
      <c r="WOK24" s="106"/>
      <c r="WOL24" s="106"/>
      <c r="WOM24" s="106"/>
      <c r="WON24" s="106"/>
      <c r="WOO24" s="106"/>
      <c r="WOP24" s="106"/>
      <c r="WOQ24" s="106"/>
      <c r="WOR24" s="106"/>
      <c r="WOS24" s="106"/>
      <c r="WOT24" s="106"/>
      <c r="WOU24" s="106"/>
      <c r="WOV24" s="106"/>
      <c r="WOW24" s="106"/>
      <c r="WOX24" s="106"/>
      <c r="WOY24" s="106"/>
      <c r="WOZ24" s="106"/>
      <c r="WPA24" s="106"/>
      <c r="WPB24" s="106"/>
      <c r="WPC24" s="106"/>
      <c r="WPD24" s="106"/>
      <c r="WPE24" s="106"/>
      <c r="WPF24" s="106"/>
      <c r="WPG24" s="106"/>
      <c r="WPH24" s="106"/>
      <c r="WPI24" s="106"/>
      <c r="WPJ24" s="106"/>
      <c r="WPK24" s="106"/>
      <c r="WPL24" s="106"/>
      <c r="WPM24" s="106"/>
      <c r="WPN24" s="106"/>
      <c r="WPO24" s="106"/>
      <c r="WPP24" s="106"/>
      <c r="WPQ24" s="106"/>
      <c r="WPR24" s="106"/>
      <c r="WPS24" s="106"/>
      <c r="WPT24" s="106"/>
      <c r="WPU24" s="106"/>
      <c r="WPV24" s="106"/>
      <c r="WPW24" s="106"/>
      <c r="WPX24" s="106"/>
      <c r="WPY24" s="106"/>
      <c r="WPZ24" s="106"/>
      <c r="WQA24" s="106"/>
      <c r="WQB24" s="106"/>
      <c r="WQC24" s="106"/>
      <c r="WQD24" s="106"/>
      <c r="WQE24" s="106"/>
      <c r="WQF24" s="106"/>
      <c r="WQG24" s="106"/>
      <c r="WQH24" s="106"/>
      <c r="WQI24" s="106"/>
      <c r="WQJ24" s="106"/>
      <c r="WQK24" s="106"/>
      <c r="WQL24" s="106"/>
      <c r="WQM24" s="106"/>
      <c r="WQN24" s="106"/>
      <c r="WQO24" s="106"/>
      <c r="WQP24" s="106"/>
      <c r="WQQ24" s="106"/>
      <c r="WQR24" s="106"/>
      <c r="WQS24" s="106"/>
      <c r="WQT24" s="106"/>
      <c r="WQU24" s="106"/>
      <c r="WQV24" s="106"/>
      <c r="WQW24" s="106"/>
      <c r="WQX24" s="106"/>
      <c r="WQY24" s="106"/>
      <c r="WQZ24" s="106"/>
      <c r="WRA24" s="106"/>
      <c r="WRB24" s="106"/>
      <c r="WRC24" s="106"/>
      <c r="WRD24" s="106"/>
      <c r="WRE24" s="106"/>
      <c r="WRF24" s="106"/>
      <c r="WRG24" s="106"/>
      <c r="WRH24" s="106"/>
      <c r="WRI24" s="106"/>
      <c r="WRJ24" s="106"/>
      <c r="WRK24" s="106"/>
      <c r="WRL24" s="106"/>
      <c r="WRM24" s="106"/>
      <c r="WRN24" s="106"/>
      <c r="WRO24" s="106"/>
      <c r="WRP24" s="106"/>
      <c r="WRQ24" s="106"/>
      <c r="WRR24" s="106"/>
      <c r="WRS24" s="106"/>
      <c r="WRT24" s="106"/>
      <c r="WRU24" s="106"/>
      <c r="WRV24" s="106"/>
      <c r="WRW24" s="106"/>
      <c r="WRX24" s="106"/>
      <c r="WRY24" s="106"/>
      <c r="WRZ24" s="106"/>
      <c r="WSA24" s="106"/>
      <c r="WSB24" s="106"/>
      <c r="WSC24" s="106"/>
      <c r="WSD24" s="106"/>
      <c r="WSE24" s="106"/>
      <c r="WSF24" s="106"/>
      <c r="WSG24" s="106"/>
      <c r="WSH24" s="106"/>
      <c r="WSI24" s="106"/>
      <c r="WSJ24" s="106"/>
      <c r="WSK24" s="106"/>
      <c r="WSL24" s="106"/>
      <c r="WSM24" s="106"/>
      <c r="WSN24" s="106"/>
      <c r="WSO24" s="106"/>
      <c r="WSP24" s="106"/>
      <c r="WSQ24" s="106"/>
      <c r="WSR24" s="106"/>
      <c r="WSS24" s="106"/>
      <c r="WST24" s="106"/>
      <c r="WSU24" s="106"/>
      <c r="WSV24" s="106"/>
      <c r="WSW24" s="106"/>
      <c r="WSX24" s="106"/>
      <c r="WSY24" s="106"/>
      <c r="WSZ24" s="106"/>
      <c r="WTA24" s="106"/>
      <c r="WTB24" s="106"/>
      <c r="WTC24" s="106"/>
      <c r="WTD24" s="106"/>
      <c r="WTE24" s="106"/>
      <c r="WTF24" s="106"/>
      <c r="WTG24" s="106"/>
      <c r="WTH24" s="106"/>
      <c r="WTI24" s="106"/>
      <c r="WTJ24" s="106"/>
      <c r="WTK24" s="106"/>
      <c r="WTL24" s="106"/>
      <c r="WTM24" s="106"/>
      <c r="WTN24" s="106"/>
      <c r="WTO24" s="106"/>
      <c r="WTP24" s="106"/>
      <c r="WTQ24" s="106"/>
      <c r="WTR24" s="106"/>
      <c r="WTS24" s="106"/>
      <c r="WTT24" s="106"/>
      <c r="WTU24" s="106"/>
      <c r="WTV24" s="106"/>
      <c r="WTW24" s="106"/>
      <c r="WTX24" s="106"/>
      <c r="WTY24" s="106"/>
      <c r="WTZ24" s="106"/>
      <c r="WUA24" s="106"/>
      <c r="WUB24" s="106"/>
      <c r="WUC24" s="106"/>
      <c r="WUD24" s="106"/>
      <c r="WUE24" s="106"/>
      <c r="WUF24" s="106"/>
      <c r="WUG24" s="106"/>
      <c r="WUH24" s="106"/>
      <c r="WUI24" s="106"/>
      <c r="WUJ24" s="106"/>
      <c r="WUK24" s="106"/>
      <c r="WUL24" s="106"/>
      <c r="WUM24" s="106"/>
      <c r="WUN24" s="106"/>
      <c r="WUO24" s="106"/>
      <c r="WUP24" s="106"/>
      <c r="WUQ24" s="106"/>
      <c r="WUR24" s="106"/>
      <c r="WUS24" s="106"/>
      <c r="WUT24" s="106"/>
      <c r="WUU24" s="106"/>
      <c r="WUV24" s="106"/>
      <c r="WUW24" s="106"/>
      <c r="WUX24" s="106"/>
      <c r="WUY24" s="106"/>
      <c r="WUZ24" s="106"/>
      <c r="WVA24" s="106"/>
      <c r="WVB24" s="106"/>
      <c r="WVC24" s="106"/>
      <c r="WVD24" s="106"/>
      <c r="WVE24" s="106"/>
      <c r="WVF24" s="106"/>
      <c r="WVG24" s="106"/>
      <c r="WVH24" s="106"/>
      <c r="WVI24" s="106"/>
      <c r="WVJ24" s="106"/>
      <c r="WVK24" s="106"/>
      <c r="WVL24" s="106"/>
      <c r="WVM24" s="106"/>
      <c r="WVN24" s="106"/>
      <c r="WVO24" s="106"/>
      <c r="WVP24" s="106"/>
      <c r="WVQ24" s="106"/>
      <c r="WVR24" s="106"/>
      <c r="WVS24" s="106"/>
      <c r="WVT24" s="106"/>
      <c r="WVU24" s="106"/>
      <c r="WVV24" s="106"/>
      <c r="WVW24" s="106"/>
      <c r="WVX24" s="106"/>
      <c r="WVY24" s="106"/>
      <c r="WVZ24" s="106"/>
      <c r="WWA24" s="106"/>
      <c r="WWB24" s="106"/>
      <c r="WWC24" s="106"/>
      <c r="WWD24" s="106"/>
      <c r="WWE24" s="106"/>
      <c r="WWF24" s="106"/>
      <c r="WWG24" s="106"/>
      <c r="WWH24" s="106"/>
      <c r="WWI24" s="106"/>
      <c r="WWJ24" s="106"/>
      <c r="WWK24" s="106"/>
      <c r="WWL24" s="106"/>
      <c r="WWM24" s="106"/>
      <c r="WWN24" s="106"/>
      <c r="WWO24" s="106"/>
      <c r="WWP24" s="106"/>
      <c r="WWQ24" s="106"/>
      <c r="WWR24" s="106"/>
      <c r="WWS24" s="106"/>
      <c r="WWT24" s="106"/>
      <c r="WWU24" s="106"/>
      <c r="WWV24" s="106"/>
      <c r="WWW24" s="106"/>
      <c r="WWX24" s="106"/>
      <c r="WWY24" s="106"/>
      <c r="WWZ24" s="106"/>
      <c r="WXA24" s="106"/>
      <c r="WXB24" s="106"/>
      <c r="WXC24" s="106"/>
      <c r="WXD24" s="106"/>
      <c r="WXE24" s="106"/>
      <c r="WXF24" s="106"/>
      <c r="WXG24" s="106"/>
      <c r="WXH24" s="106"/>
      <c r="WXI24" s="106"/>
      <c r="WXJ24" s="106"/>
      <c r="WXK24" s="106"/>
      <c r="WXL24" s="106"/>
      <c r="WXM24" s="106"/>
      <c r="WXN24" s="106"/>
      <c r="WXO24" s="106"/>
      <c r="WXP24" s="106"/>
      <c r="WXQ24" s="106"/>
      <c r="WXR24" s="106"/>
      <c r="WXS24" s="106"/>
      <c r="WXT24" s="106"/>
      <c r="WXU24" s="106"/>
      <c r="WXV24" s="106"/>
      <c r="WXW24" s="106"/>
      <c r="WXX24" s="106"/>
      <c r="WXY24" s="106"/>
      <c r="WXZ24" s="106"/>
      <c r="WYA24" s="106"/>
      <c r="WYB24" s="106"/>
      <c r="WYC24" s="106"/>
      <c r="WYD24" s="106"/>
      <c r="WYE24" s="106"/>
      <c r="WYF24" s="106"/>
      <c r="WYG24" s="106"/>
      <c r="WYH24" s="106"/>
      <c r="WYI24" s="106"/>
      <c r="WYJ24" s="106"/>
      <c r="WYK24" s="106"/>
      <c r="WYL24" s="106"/>
      <c r="WYM24" s="106"/>
      <c r="WYN24" s="106"/>
      <c r="WYO24" s="106"/>
      <c r="WYP24" s="106"/>
      <c r="WYQ24" s="106"/>
      <c r="WYR24" s="106"/>
      <c r="WYS24" s="106"/>
      <c r="WYT24" s="106"/>
      <c r="WYU24" s="106"/>
      <c r="WYV24" s="106"/>
      <c r="WYW24" s="106"/>
      <c r="WYX24" s="106"/>
      <c r="WYY24" s="106"/>
      <c r="WYZ24" s="106"/>
      <c r="WZA24" s="106"/>
      <c r="WZB24" s="106"/>
      <c r="WZC24" s="106"/>
      <c r="WZD24" s="106"/>
      <c r="WZE24" s="106"/>
      <c r="WZF24" s="106"/>
      <c r="WZG24" s="106"/>
      <c r="WZH24" s="106"/>
      <c r="WZI24" s="106"/>
      <c r="WZJ24" s="106"/>
      <c r="WZK24" s="106"/>
      <c r="WZL24" s="106"/>
      <c r="WZM24" s="106"/>
      <c r="WZN24" s="106"/>
      <c r="WZO24" s="106"/>
      <c r="WZP24" s="106"/>
      <c r="WZQ24" s="106"/>
      <c r="WZR24" s="106"/>
      <c r="WZS24" s="106"/>
      <c r="WZT24" s="106"/>
      <c r="WZU24" s="106"/>
      <c r="WZV24" s="106"/>
      <c r="WZW24" s="106"/>
      <c r="WZX24" s="106"/>
      <c r="WZY24" s="106"/>
      <c r="WZZ24" s="106"/>
      <c r="XAA24" s="106"/>
      <c r="XAB24" s="106"/>
      <c r="XAC24" s="106"/>
      <c r="XAD24" s="106"/>
      <c r="XAE24" s="106"/>
      <c r="XAF24" s="106"/>
      <c r="XAG24" s="106"/>
      <c r="XAH24" s="106"/>
      <c r="XAI24" s="106"/>
      <c r="XAJ24" s="106"/>
      <c r="XAK24" s="106"/>
      <c r="XAL24" s="106"/>
      <c r="XAM24" s="106"/>
      <c r="XAN24" s="106"/>
      <c r="XAO24" s="106"/>
      <c r="XAP24" s="106"/>
      <c r="XAQ24" s="106"/>
      <c r="XAR24" s="106"/>
      <c r="XAS24" s="106"/>
      <c r="XAT24" s="106"/>
      <c r="XAU24" s="106"/>
      <c r="XAV24" s="106"/>
      <c r="XAW24" s="106"/>
      <c r="XAX24" s="106"/>
      <c r="XAY24" s="106"/>
      <c r="XAZ24" s="106"/>
      <c r="XBA24" s="106"/>
      <c r="XBB24" s="106"/>
      <c r="XBC24" s="106"/>
      <c r="XBD24" s="106"/>
      <c r="XBE24" s="106"/>
      <c r="XBF24" s="106"/>
      <c r="XBG24" s="106"/>
      <c r="XBH24" s="106"/>
      <c r="XBI24" s="106"/>
      <c r="XBJ24" s="106"/>
      <c r="XBK24" s="106"/>
      <c r="XBL24" s="106"/>
      <c r="XBM24" s="106"/>
      <c r="XBN24" s="106"/>
      <c r="XBO24" s="106"/>
      <c r="XBP24" s="106"/>
      <c r="XBQ24" s="106"/>
      <c r="XBR24" s="106"/>
      <c r="XBS24" s="106"/>
      <c r="XBT24" s="106"/>
      <c r="XBU24" s="106"/>
      <c r="XBV24" s="106"/>
      <c r="XBW24" s="106"/>
      <c r="XBX24" s="106"/>
      <c r="XBY24" s="106"/>
      <c r="XBZ24" s="106"/>
      <c r="XCA24" s="106"/>
      <c r="XCB24" s="106"/>
      <c r="XCC24" s="106"/>
      <c r="XCD24" s="106"/>
      <c r="XCE24" s="106"/>
      <c r="XCF24" s="106"/>
      <c r="XCG24" s="106"/>
      <c r="XCH24" s="106"/>
      <c r="XCI24" s="106"/>
      <c r="XCJ24" s="106"/>
      <c r="XCK24" s="106"/>
      <c r="XCL24" s="106"/>
      <c r="XCM24" s="106"/>
      <c r="XCN24" s="106"/>
      <c r="XCO24" s="106"/>
      <c r="XCP24" s="106"/>
      <c r="XCQ24" s="106"/>
      <c r="XCR24" s="106"/>
      <c r="XCS24" s="106"/>
      <c r="XCT24" s="106"/>
      <c r="XCU24" s="106"/>
      <c r="XCV24" s="106"/>
      <c r="XCW24" s="106"/>
      <c r="XCX24" s="106"/>
      <c r="XCY24" s="106"/>
      <c r="XCZ24" s="106"/>
      <c r="XDA24" s="106"/>
      <c r="XDB24" s="106"/>
      <c r="XDC24" s="106"/>
      <c r="XDD24" s="106"/>
      <c r="XDE24" s="106"/>
      <c r="XDF24" s="106"/>
      <c r="XDG24" s="106"/>
      <c r="XDH24" s="106"/>
      <c r="XDI24" s="106"/>
      <c r="XDJ24" s="106"/>
      <c r="XDK24" s="106"/>
      <c r="XDL24" s="106"/>
      <c r="XDM24" s="106"/>
      <c r="XDN24" s="106"/>
      <c r="XDO24" s="106"/>
      <c r="XDP24" s="106"/>
      <c r="XDQ24" s="106"/>
      <c r="XDR24" s="106"/>
      <c r="XDS24" s="106"/>
      <c r="XDT24" s="106"/>
      <c r="XDU24" s="106"/>
      <c r="XDV24" s="106"/>
      <c r="XDW24" s="106"/>
      <c r="XDX24" s="106"/>
      <c r="XDY24" s="106"/>
      <c r="XDZ24" s="106"/>
      <c r="XEA24" s="106"/>
      <c r="XEB24" s="106"/>
      <c r="XEC24" s="106"/>
      <c r="XED24" s="106"/>
      <c r="XEE24" s="106"/>
      <c r="XEF24" s="106"/>
      <c r="XEG24" s="106"/>
      <c r="XEH24" s="106"/>
      <c r="XEI24" s="106"/>
      <c r="XEJ24" s="106"/>
      <c r="XEK24" s="106"/>
      <c r="XEL24" s="106"/>
      <c r="XEM24" s="106"/>
      <c r="XEN24" s="106"/>
      <c r="XEO24" s="106"/>
      <c r="XEP24" s="106"/>
      <c r="XEQ24" s="106"/>
      <c r="XER24" s="106"/>
      <c r="XES24" s="106"/>
      <c r="XET24" s="106"/>
      <c r="XEU24" s="106"/>
      <c r="XEV24" s="106"/>
      <c r="XEW24" s="106"/>
      <c r="XEX24" s="106"/>
      <c r="XEY24" s="106"/>
      <c r="XEZ24" s="106"/>
      <c r="XFA24" s="106"/>
      <c r="XFB24" s="106"/>
    </row>
    <row r="25" spans="1:16382" s="197" customFormat="1" x14ac:dyDescent="0.25">
      <c r="A25" s="259"/>
      <c r="B25" s="130" t="s">
        <v>505</v>
      </c>
      <c r="C25" s="259"/>
      <c r="D25" s="447" t="s">
        <v>387</v>
      </c>
      <c r="E25" s="133">
        <f>'Rekapitulacija Posebni dio'!C556</f>
        <v>0</v>
      </c>
      <c r="F25" s="133">
        <f>'Rekapitulacija Posebni dio'!D556</f>
        <v>400</v>
      </c>
      <c r="G25" s="133">
        <f>'Rekapitulacija Posebni dio'!E556</f>
        <v>400</v>
      </c>
      <c r="H25" s="133">
        <f>'Rekapitulacija Posebni dio'!F556</f>
        <v>0</v>
      </c>
      <c r="I25" s="480">
        <f t="shared" si="1"/>
        <v>0</v>
      </c>
      <c r="J25" s="480">
        <f t="shared" si="0"/>
        <v>0</v>
      </c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  <c r="CV25" s="120"/>
      <c r="CW25" s="120"/>
      <c r="CX25" s="120"/>
      <c r="CY25" s="120"/>
      <c r="CZ25" s="120"/>
      <c r="DA25" s="120"/>
      <c r="DB25" s="120"/>
      <c r="DC25" s="120"/>
      <c r="DD25" s="120"/>
      <c r="DE25" s="120"/>
      <c r="DF25" s="120"/>
      <c r="DG25" s="120"/>
      <c r="DH25" s="120"/>
      <c r="DI25" s="120"/>
      <c r="DJ25" s="120"/>
      <c r="DK25" s="120"/>
      <c r="DL25" s="120"/>
      <c r="DM25" s="120"/>
      <c r="DN25" s="120"/>
      <c r="DO25" s="120"/>
      <c r="DP25" s="120"/>
      <c r="DQ25" s="120"/>
      <c r="DR25" s="120"/>
      <c r="DS25" s="120"/>
      <c r="DT25" s="120"/>
      <c r="DU25" s="120"/>
      <c r="DV25" s="120"/>
      <c r="DW25" s="120"/>
      <c r="DX25" s="120"/>
      <c r="DY25" s="120"/>
      <c r="DZ25" s="120"/>
      <c r="EA25" s="120"/>
      <c r="EB25" s="120"/>
      <c r="EC25" s="120"/>
      <c r="ED25" s="120"/>
      <c r="EE25" s="120"/>
      <c r="EF25" s="120"/>
      <c r="EG25" s="120"/>
      <c r="EH25" s="120"/>
      <c r="EI25" s="120"/>
      <c r="EJ25" s="120"/>
      <c r="EK25" s="120"/>
      <c r="EL25" s="120"/>
      <c r="EM25" s="120"/>
      <c r="EN25" s="120"/>
      <c r="EO25" s="120"/>
      <c r="EP25" s="120"/>
      <c r="EQ25" s="120"/>
      <c r="ER25" s="120"/>
      <c r="ES25" s="120"/>
      <c r="ET25" s="120"/>
      <c r="EU25" s="120"/>
      <c r="EV25" s="120"/>
      <c r="EW25" s="120"/>
      <c r="EX25" s="120"/>
      <c r="EY25" s="120"/>
      <c r="EZ25" s="120"/>
      <c r="FA25" s="120"/>
      <c r="FB25" s="120"/>
      <c r="FC25" s="120"/>
      <c r="FD25" s="120"/>
      <c r="FE25" s="120"/>
      <c r="FF25" s="120"/>
      <c r="FG25" s="120"/>
      <c r="FH25" s="120"/>
      <c r="FI25" s="120"/>
      <c r="FJ25" s="120"/>
      <c r="FK25" s="120"/>
      <c r="FL25" s="120"/>
      <c r="FM25" s="120"/>
      <c r="FN25" s="120"/>
      <c r="FO25" s="120"/>
      <c r="FP25" s="120"/>
      <c r="FQ25" s="120"/>
      <c r="FR25" s="120"/>
      <c r="FS25" s="120"/>
      <c r="FT25" s="120"/>
      <c r="FU25" s="120"/>
      <c r="FV25" s="120"/>
      <c r="FW25" s="120"/>
      <c r="FX25" s="120"/>
      <c r="FY25" s="120"/>
      <c r="FZ25" s="120"/>
      <c r="GA25" s="120"/>
      <c r="GB25" s="120"/>
      <c r="GC25" s="120"/>
      <c r="GD25" s="120"/>
      <c r="GE25" s="120"/>
      <c r="GF25" s="120"/>
      <c r="GG25" s="120"/>
      <c r="GH25" s="120"/>
      <c r="GI25" s="120"/>
      <c r="GJ25" s="120"/>
      <c r="GK25" s="120"/>
      <c r="GL25" s="120"/>
      <c r="GM25" s="120"/>
      <c r="GN25" s="120"/>
      <c r="GO25" s="120"/>
      <c r="GP25" s="120"/>
      <c r="GQ25" s="120"/>
      <c r="GR25" s="120"/>
      <c r="GS25" s="120"/>
      <c r="GT25" s="120"/>
      <c r="GU25" s="120"/>
      <c r="GV25" s="120"/>
      <c r="GW25" s="120"/>
      <c r="GX25" s="120"/>
      <c r="GY25" s="120"/>
      <c r="GZ25" s="120"/>
      <c r="HA25" s="120"/>
      <c r="HB25" s="120"/>
      <c r="HC25" s="120"/>
      <c r="HD25" s="120"/>
      <c r="HE25" s="120"/>
      <c r="HF25" s="120"/>
      <c r="HG25" s="120"/>
      <c r="HH25" s="120"/>
      <c r="HI25" s="120"/>
      <c r="HJ25" s="120"/>
      <c r="HK25" s="120"/>
      <c r="HL25" s="120"/>
      <c r="HM25" s="120"/>
      <c r="HN25" s="120"/>
      <c r="HO25" s="120"/>
      <c r="HP25" s="120"/>
      <c r="HQ25" s="120"/>
      <c r="HR25" s="120"/>
      <c r="HS25" s="120"/>
      <c r="HT25" s="120"/>
      <c r="HU25" s="120"/>
      <c r="HV25" s="120"/>
      <c r="HW25" s="120"/>
      <c r="HX25" s="120"/>
      <c r="HY25" s="120"/>
      <c r="HZ25" s="120"/>
      <c r="IA25" s="120"/>
      <c r="IB25" s="120"/>
      <c r="IC25" s="120"/>
      <c r="ID25" s="120"/>
      <c r="IE25" s="120"/>
      <c r="IF25" s="120"/>
      <c r="IG25" s="120"/>
      <c r="IH25" s="120"/>
      <c r="II25" s="120"/>
      <c r="IJ25" s="120"/>
      <c r="IK25" s="120"/>
      <c r="IL25" s="120"/>
      <c r="IM25" s="120"/>
      <c r="IN25" s="120"/>
      <c r="IO25" s="120"/>
      <c r="IP25" s="120"/>
      <c r="IQ25" s="120"/>
      <c r="IR25" s="120"/>
      <c r="IS25" s="120"/>
      <c r="IT25" s="120"/>
      <c r="IU25" s="120"/>
      <c r="IV25" s="120"/>
      <c r="IW25" s="120"/>
      <c r="IX25" s="120"/>
      <c r="IY25" s="120"/>
      <c r="IZ25" s="120"/>
      <c r="JA25" s="120"/>
      <c r="JB25" s="120"/>
      <c r="JC25" s="120"/>
      <c r="JD25" s="120"/>
      <c r="JE25" s="120"/>
      <c r="JF25" s="120"/>
      <c r="JG25" s="120"/>
      <c r="JH25" s="120"/>
      <c r="JI25" s="120"/>
      <c r="JJ25" s="120"/>
      <c r="JK25" s="120"/>
      <c r="JL25" s="120"/>
      <c r="JM25" s="120"/>
      <c r="JN25" s="120"/>
      <c r="JO25" s="120"/>
      <c r="JP25" s="120"/>
      <c r="JQ25" s="120"/>
      <c r="JR25" s="120"/>
      <c r="JS25" s="120"/>
      <c r="JT25" s="120"/>
      <c r="JU25" s="120"/>
      <c r="JV25" s="120"/>
      <c r="JW25" s="120"/>
      <c r="JX25" s="120"/>
      <c r="JY25" s="120"/>
      <c r="JZ25" s="120"/>
      <c r="KA25" s="120"/>
      <c r="KB25" s="120"/>
      <c r="KC25" s="120"/>
      <c r="KD25" s="120"/>
      <c r="KE25" s="120"/>
      <c r="KF25" s="120"/>
      <c r="KG25" s="120"/>
      <c r="KH25" s="120"/>
      <c r="KI25" s="120"/>
      <c r="KJ25" s="120"/>
      <c r="KK25" s="120"/>
      <c r="KL25" s="120"/>
      <c r="KM25" s="120"/>
      <c r="KN25" s="120"/>
      <c r="KO25" s="120"/>
      <c r="KP25" s="120"/>
      <c r="KQ25" s="120"/>
      <c r="KR25" s="120"/>
      <c r="KS25" s="120"/>
      <c r="KT25" s="120"/>
      <c r="KU25" s="120"/>
      <c r="KV25" s="120"/>
      <c r="KW25" s="120"/>
      <c r="KX25" s="120"/>
      <c r="KY25" s="120"/>
      <c r="KZ25" s="120"/>
      <c r="LA25" s="120"/>
      <c r="LB25" s="120"/>
      <c r="LC25" s="120"/>
      <c r="LD25" s="120"/>
      <c r="LE25" s="120"/>
      <c r="LF25" s="120"/>
      <c r="LG25" s="120"/>
      <c r="LH25" s="120"/>
      <c r="LI25" s="120"/>
      <c r="LJ25" s="120"/>
      <c r="LK25" s="120"/>
      <c r="LL25" s="120"/>
      <c r="LM25" s="120"/>
      <c r="LN25" s="120"/>
      <c r="LO25" s="120"/>
      <c r="LP25" s="120"/>
      <c r="LQ25" s="120"/>
      <c r="LR25" s="120"/>
      <c r="LS25" s="120"/>
      <c r="LT25" s="120"/>
      <c r="LU25" s="120"/>
      <c r="LV25" s="120"/>
      <c r="LW25" s="120"/>
      <c r="LX25" s="120"/>
      <c r="LY25" s="120"/>
      <c r="LZ25" s="120"/>
      <c r="MA25" s="120"/>
      <c r="MB25" s="120"/>
      <c r="MC25" s="120"/>
      <c r="MD25" s="120"/>
      <c r="ME25" s="120"/>
      <c r="MF25" s="120"/>
      <c r="MG25" s="120"/>
      <c r="MH25" s="120"/>
      <c r="MI25" s="120"/>
      <c r="MJ25" s="120"/>
      <c r="MK25" s="120"/>
      <c r="ML25" s="120"/>
      <c r="MM25" s="120"/>
      <c r="MN25" s="120"/>
      <c r="MO25" s="120"/>
      <c r="MP25" s="120"/>
      <c r="MQ25" s="120"/>
      <c r="MR25" s="120"/>
      <c r="MS25" s="120"/>
      <c r="MT25" s="120"/>
      <c r="MU25" s="120"/>
      <c r="MV25" s="120"/>
      <c r="MW25" s="120"/>
      <c r="MX25" s="120"/>
      <c r="MY25" s="120"/>
      <c r="MZ25" s="120"/>
      <c r="NA25" s="120"/>
      <c r="NB25" s="120"/>
      <c r="NC25" s="120"/>
      <c r="ND25" s="120"/>
      <c r="NE25" s="120"/>
      <c r="NF25" s="120"/>
      <c r="NG25" s="120"/>
      <c r="NH25" s="120"/>
      <c r="NI25" s="120"/>
      <c r="NJ25" s="120"/>
      <c r="NK25" s="120"/>
      <c r="NL25" s="120"/>
      <c r="NM25" s="120"/>
      <c r="NN25" s="120"/>
      <c r="NO25" s="120"/>
      <c r="NP25" s="120"/>
      <c r="NQ25" s="120"/>
      <c r="NR25" s="120"/>
      <c r="NS25" s="120"/>
      <c r="NT25" s="120"/>
      <c r="NU25" s="120"/>
      <c r="NV25" s="120"/>
      <c r="NW25" s="120"/>
      <c r="NX25" s="120"/>
      <c r="NY25" s="120"/>
      <c r="NZ25" s="120"/>
      <c r="OA25" s="120"/>
      <c r="OB25" s="120"/>
      <c r="OC25" s="120"/>
      <c r="OD25" s="120"/>
      <c r="OE25" s="120"/>
      <c r="OF25" s="120"/>
      <c r="OG25" s="120"/>
      <c r="OH25" s="120"/>
      <c r="OI25" s="120"/>
      <c r="OJ25" s="120"/>
      <c r="OK25" s="120"/>
      <c r="OL25" s="120"/>
      <c r="OM25" s="120"/>
      <c r="ON25" s="120"/>
      <c r="OO25" s="120"/>
      <c r="OP25" s="120"/>
      <c r="OQ25" s="120"/>
      <c r="OR25" s="120"/>
      <c r="OS25" s="120"/>
      <c r="OT25" s="120"/>
      <c r="OU25" s="120"/>
      <c r="OV25" s="120"/>
      <c r="OW25" s="120"/>
      <c r="OX25" s="120"/>
      <c r="OY25" s="120"/>
      <c r="OZ25" s="120"/>
      <c r="PA25" s="120"/>
      <c r="PB25" s="120"/>
      <c r="PC25" s="120"/>
      <c r="PD25" s="120"/>
      <c r="PE25" s="120"/>
      <c r="PF25" s="120"/>
      <c r="PG25" s="120"/>
      <c r="PH25" s="120"/>
      <c r="PI25" s="120"/>
      <c r="PJ25" s="120"/>
      <c r="PK25" s="120"/>
      <c r="PL25" s="120"/>
      <c r="PM25" s="120"/>
      <c r="PN25" s="120"/>
      <c r="PO25" s="120"/>
      <c r="PP25" s="120"/>
      <c r="PQ25" s="120"/>
      <c r="PR25" s="120"/>
      <c r="PS25" s="120"/>
      <c r="PT25" s="120"/>
      <c r="PU25" s="120"/>
      <c r="PV25" s="120"/>
      <c r="PW25" s="120"/>
      <c r="PX25" s="120"/>
      <c r="PY25" s="120"/>
      <c r="PZ25" s="120"/>
      <c r="QA25" s="120"/>
      <c r="QB25" s="120"/>
      <c r="QC25" s="120"/>
      <c r="QD25" s="120"/>
      <c r="QE25" s="120"/>
      <c r="QF25" s="120"/>
      <c r="QG25" s="120"/>
      <c r="QH25" s="120"/>
      <c r="QI25" s="120"/>
      <c r="QJ25" s="120"/>
      <c r="QK25" s="120"/>
      <c r="QL25" s="120"/>
      <c r="QM25" s="120"/>
      <c r="QN25" s="120"/>
      <c r="QO25" s="120"/>
      <c r="QP25" s="120"/>
      <c r="QQ25" s="120"/>
      <c r="QR25" s="120"/>
      <c r="QS25" s="120"/>
      <c r="QT25" s="120"/>
      <c r="QU25" s="120"/>
      <c r="QV25" s="120"/>
      <c r="QW25" s="120"/>
      <c r="QX25" s="120"/>
      <c r="QY25" s="120"/>
      <c r="QZ25" s="120"/>
      <c r="RA25" s="120"/>
      <c r="RB25" s="120"/>
      <c r="RC25" s="120"/>
      <c r="RD25" s="120"/>
      <c r="RE25" s="120"/>
      <c r="RF25" s="120"/>
      <c r="RG25" s="120"/>
      <c r="RH25" s="120"/>
      <c r="RI25" s="120"/>
      <c r="RJ25" s="120"/>
      <c r="RK25" s="120"/>
      <c r="RL25" s="120"/>
      <c r="RM25" s="120"/>
      <c r="RN25" s="120"/>
      <c r="RO25" s="120"/>
      <c r="RP25" s="120"/>
      <c r="RQ25" s="120"/>
      <c r="RR25" s="120"/>
      <c r="RS25" s="120"/>
      <c r="RT25" s="120"/>
      <c r="RU25" s="120"/>
      <c r="RV25" s="120"/>
      <c r="RW25" s="120"/>
      <c r="RX25" s="120"/>
      <c r="RY25" s="120"/>
      <c r="RZ25" s="120"/>
      <c r="SA25" s="120"/>
      <c r="SB25" s="120"/>
      <c r="SC25" s="120"/>
      <c r="SD25" s="120"/>
      <c r="SE25" s="120"/>
      <c r="SF25" s="120"/>
      <c r="SG25" s="120"/>
      <c r="SH25" s="120"/>
      <c r="SI25" s="120"/>
      <c r="SJ25" s="120"/>
      <c r="SK25" s="120"/>
      <c r="SL25" s="120"/>
      <c r="SM25" s="120"/>
      <c r="SN25" s="120"/>
      <c r="SO25" s="120"/>
      <c r="SP25" s="120"/>
      <c r="SQ25" s="120"/>
      <c r="SR25" s="120"/>
      <c r="SS25" s="120"/>
      <c r="ST25" s="120"/>
      <c r="SU25" s="120"/>
      <c r="SV25" s="120"/>
      <c r="SW25" s="120"/>
      <c r="SX25" s="120"/>
      <c r="SY25" s="120"/>
      <c r="SZ25" s="120"/>
      <c r="TA25" s="120"/>
      <c r="TB25" s="120"/>
      <c r="TC25" s="120"/>
      <c r="TD25" s="120"/>
      <c r="TE25" s="120"/>
      <c r="TF25" s="120"/>
      <c r="TG25" s="120"/>
      <c r="TH25" s="120"/>
      <c r="TI25" s="120"/>
      <c r="TJ25" s="120"/>
      <c r="TK25" s="120"/>
      <c r="TL25" s="120"/>
      <c r="TM25" s="120"/>
      <c r="TN25" s="120"/>
      <c r="TO25" s="120"/>
      <c r="TP25" s="120"/>
      <c r="TQ25" s="120"/>
      <c r="TR25" s="120"/>
      <c r="TS25" s="120"/>
      <c r="TT25" s="120"/>
      <c r="TU25" s="120"/>
      <c r="TV25" s="120"/>
      <c r="TW25" s="120"/>
      <c r="TX25" s="120"/>
      <c r="TY25" s="120"/>
      <c r="TZ25" s="120"/>
      <c r="UA25" s="120"/>
      <c r="UB25" s="120"/>
      <c r="UC25" s="120"/>
      <c r="UD25" s="120"/>
      <c r="UE25" s="120"/>
      <c r="UF25" s="120"/>
      <c r="UG25" s="120"/>
      <c r="UH25" s="120"/>
      <c r="UI25" s="120"/>
      <c r="UJ25" s="120"/>
      <c r="UK25" s="120"/>
      <c r="UL25" s="120"/>
      <c r="UM25" s="120"/>
      <c r="UN25" s="120"/>
      <c r="UO25" s="120"/>
      <c r="UP25" s="120"/>
      <c r="UQ25" s="120"/>
      <c r="UR25" s="120"/>
      <c r="US25" s="120"/>
      <c r="UT25" s="120"/>
      <c r="UU25" s="120"/>
      <c r="UV25" s="120"/>
      <c r="UW25" s="120"/>
      <c r="UX25" s="120"/>
      <c r="UY25" s="120"/>
      <c r="UZ25" s="120"/>
      <c r="VA25" s="120"/>
      <c r="VB25" s="120"/>
      <c r="VC25" s="120"/>
      <c r="VD25" s="120"/>
      <c r="VE25" s="120"/>
      <c r="VF25" s="120"/>
      <c r="VG25" s="120"/>
      <c r="VH25" s="120"/>
      <c r="VI25" s="120"/>
      <c r="VJ25" s="120"/>
      <c r="VK25" s="120"/>
      <c r="VL25" s="120"/>
      <c r="VM25" s="120"/>
      <c r="VN25" s="120"/>
      <c r="VO25" s="120"/>
      <c r="VP25" s="120"/>
      <c r="VQ25" s="120"/>
      <c r="VR25" s="120"/>
      <c r="VS25" s="120"/>
      <c r="VT25" s="120"/>
      <c r="VU25" s="120"/>
      <c r="VV25" s="120"/>
      <c r="VW25" s="120"/>
      <c r="VX25" s="120"/>
      <c r="VY25" s="120"/>
      <c r="VZ25" s="120"/>
      <c r="WA25" s="120"/>
      <c r="WB25" s="120"/>
      <c r="WC25" s="120"/>
      <c r="WD25" s="120"/>
      <c r="WE25" s="120"/>
      <c r="WF25" s="120"/>
      <c r="WG25" s="120"/>
      <c r="WH25" s="120"/>
      <c r="WI25" s="120"/>
      <c r="WJ25" s="120"/>
      <c r="WK25" s="120"/>
      <c r="WL25" s="120"/>
      <c r="WM25" s="120"/>
      <c r="WN25" s="120"/>
      <c r="WO25" s="120"/>
      <c r="WP25" s="120"/>
      <c r="WQ25" s="120"/>
      <c r="WR25" s="120"/>
      <c r="WS25" s="120"/>
      <c r="WT25" s="120"/>
      <c r="WU25" s="120"/>
      <c r="WV25" s="120"/>
      <c r="WW25" s="120"/>
      <c r="WX25" s="120"/>
      <c r="WY25" s="120"/>
      <c r="WZ25" s="120"/>
      <c r="XA25" s="120"/>
      <c r="XB25" s="120"/>
      <c r="XC25" s="120"/>
      <c r="XD25" s="120"/>
      <c r="XE25" s="120"/>
      <c r="XF25" s="120"/>
      <c r="XG25" s="120"/>
      <c r="XH25" s="120"/>
      <c r="XI25" s="120"/>
      <c r="XJ25" s="120"/>
      <c r="XK25" s="120"/>
      <c r="XL25" s="120"/>
      <c r="XM25" s="120"/>
      <c r="XN25" s="120"/>
      <c r="XO25" s="120"/>
      <c r="XP25" s="120"/>
      <c r="XQ25" s="120"/>
      <c r="XR25" s="120"/>
      <c r="XS25" s="120"/>
      <c r="XT25" s="120"/>
      <c r="XU25" s="120"/>
      <c r="XV25" s="120"/>
      <c r="XW25" s="120"/>
      <c r="XX25" s="120"/>
      <c r="XY25" s="120"/>
      <c r="XZ25" s="120"/>
      <c r="YA25" s="120"/>
      <c r="YB25" s="120"/>
      <c r="YC25" s="120"/>
      <c r="YD25" s="120"/>
      <c r="YE25" s="120"/>
      <c r="YF25" s="120"/>
      <c r="YG25" s="120"/>
      <c r="YH25" s="120"/>
      <c r="YI25" s="120"/>
      <c r="YJ25" s="120"/>
      <c r="YK25" s="120"/>
      <c r="YL25" s="120"/>
      <c r="YM25" s="120"/>
      <c r="YN25" s="120"/>
      <c r="YO25" s="120"/>
      <c r="YP25" s="120"/>
      <c r="YQ25" s="120"/>
      <c r="YR25" s="120"/>
      <c r="YS25" s="120"/>
      <c r="YT25" s="120"/>
      <c r="YU25" s="120"/>
      <c r="YV25" s="120"/>
      <c r="YW25" s="120"/>
      <c r="YX25" s="120"/>
      <c r="YY25" s="120"/>
      <c r="YZ25" s="120"/>
      <c r="ZA25" s="120"/>
      <c r="ZB25" s="120"/>
      <c r="ZC25" s="120"/>
      <c r="ZD25" s="120"/>
      <c r="ZE25" s="120"/>
      <c r="ZF25" s="120"/>
      <c r="ZG25" s="120"/>
      <c r="ZH25" s="120"/>
      <c r="ZI25" s="120"/>
      <c r="ZJ25" s="120"/>
      <c r="ZK25" s="120"/>
      <c r="ZL25" s="120"/>
      <c r="ZM25" s="120"/>
      <c r="ZN25" s="120"/>
      <c r="ZO25" s="120"/>
      <c r="ZP25" s="120"/>
      <c r="ZQ25" s="120"/>
      <c r="ZR25" s="120"/>
      <c r="ZS25" s="120"/>
      <c r="ZT25" s="120"/>
      <c r="ZU25" s="120"/>
      <c r="ZV25" s="120"/>
      <c r="ZW25" s="120"/>
      <c r="ZX25" s="120"/>
      <c r="ZY25" s="120"/>
      <c r="ZZ25" s="120"/>
      <c r="AAA25" s="120"/>
      <c r="AAB25" s="120"/>
      <c r="AAC25" s="120"/>
      <c r="AAD25" s="120"/>
      <c r="AAE25" s="120"/>
      <c r="AAF25" s="120"/>
      <c r="AAG25" s="120"/>
      <c r="AAH25" s="120"/>
      <c r="AAI25" s="120"/>
      <c r="AAJ25" s="120"/>
      <c r="AAK25" s="120"/>
      <c r="AAL25" s="120"/>
      <c r="AAM25" s="120"/>
      <c r="AAN25" s="120"/>
      <c r="AAO25" s="120"/>
      <c r="AAP25" s="120"/>
      <c r="AAQ25" s="120"/>
      <c r="AAR25" s="120"/>
      <c r="AAS25" s="120"/>
      <c r="AAT25" s="120"/>
      <c r="AAU25" s="120"/>
      <c r="AAV25" s="120"/>
      <c r="AAW25" s="120"/>
      <c r="AAX25" s="120"/>
      <c r="AAY25" s="120"/>
      <c r="AAZ25" s="120"/>
      <c r="ABA25" s="120"/>
      <c r="ABB25" s="120"/>
      <c r="ABC25" s="120"/>
      <c r="ABD25" s="120"/>
      <c r="ABE25" s="120"/>
      <c r="ABF25" s="120"/>
      <c r="ABG25" s="120"/>
      <c r="ABH25" s="120"/>
      <c r="ABI25" s="120"/>
      <c r="ABJ25" s="120"/>
      <c r="ABK25" s="120"/>
      <c r="ABL25" s="120"/>
      <c r="ABM25" s="120"/>
      <c r="ABN25" s="120"/>
      <c r="ABO25" s="120"/>
      <c r="ABP25" s="120"/>
      <c r="ABQ25" s="120"/>
      <c r="ABR25" s="120"/>
      <c r="ABS25" s="120"/>
      <c r="ABT25" s="120"/>
      <c r="ABU25" s="120"/>
      <c r="ABV25" s="120"/>
      <c r="ABW25" s="120"/>
      <c r="ABX25" s="120"/>
      <c r="ABY25" s="120"/>
      <c r="ABZ25" s="120"/>
      <c r="ACA25" s="120"/>
      <c r="ACB25" s="120"/>
      <c r="ACC25" s="120"/>
      <c r="ACD25" s="120"/>
      <c r="ACE25" s="120"/>
      <c r="ACF25" s="120"/>
      <c r="ACG25" s="120"/>
      <c r="ACH25" s="120"/>
      <c r="ACI25" s="120"/>
      <c r="ACJ25" s="120"/>
      <c r="ACK25" s="120"/>
      <c r="ACL25" s="120"/>
      <c r="ACM25" s="120"/>
      <c r="ACN25" s="120"/>
      <c r="ACO25" s="120"/>
      <c r="ACP25" s="120"/>
      <c r="ACQ25" s="120"/>
      <c r="ACR25" s="120"/>
      <c r="ACS25" s="120"/>
      <c r="ACT25" s="120"/>
      <c r="ACU25" s="120"/>
      <c r="ACV25" s="120"/>
      <c r="ACW25" s="120"/>
      <c r="ACX25" s="120"/>
      <c r="ACY25" s="120"/>
      <c r="ACZ25" s="120"/>
      <c r="ADA25" s="120"/>
      <c r="ADB25" s="120"/>
      <c r="ADC25" s="120"/>
      <c r="ADD25" s="120"/>
      <c r="ADE25" s="120"/>
      <c r="ADF25" s="120"/>
      <c r="ADG25" s="120"/>
      <c r="ADH25" s="120"/>
      <c r="ADI25" s="120"/>
      <c r="ADJ25" s="120"/>
      <c r="ADK25" s="120"/>
      <c r="ADL25" s="120"/>
      <c r="ADM25" s="120"/>
      <c r="ADN25" s="120"/>
      <c r="ADO25" s="120"/>
      <c r="ADP25" s="120"/>
      <c r="ADQ25" s="120"/>
      <c r="ADR25" s="120"/>
      <c r="ADS25" s="120"/>
      <c r="ADT25" s="120"/>
      <c r="ADU25" s="120"/>
      <c r="ADV25" s="120"/>
      <c r="ADW25" s="120"/>
      <c r="ADX25" s="120"/>
      <c r="ADY25" s="120"/>
      <c r="ADZ25" s="120"/>
      <c r="AEA25" s="120"/>
      <c r="AEB25" s="120"/>
      <c r="AEC25" s="120"/>
      <c r="AED25" s="120"/>
      <c r="AEE25" s="120"/>
      <c r="AEF25" s="120"/>
      <c r="AEG25" s="120"/>
      <c r="AEH25" s="120"/>
      <c r="AEI25" s="120"/>
      <c r="AEJ25" s="120"/>
      <c r="AEK25" s="120"/>
      <c r="AEL25" s="120"/>
      <c r="AEM25" s="120"/>
      <c r="AEN25" s="120"/>
      <c r="AEO25" s="120"/>
      <c r="AEP25" s="120"/>
      <c r="AEQ25" s="120"/>
      <c r="AER25" s="120"/>
      <c r="AES25" s="120"/>
      <c r="AET25" s="120"/>
      <c r="AEU25" s="120"/>
      <c r="AEV25" s="120"/>
      <c r="AEW25" s="120"/>
      <c r="AEX25" s="120"/>
      <c r="AEY25" s="120"/>
      <c r="AEZ25" s="120"/>
      <c r="AFA25" s="120"/>
      <c r="AFB25" s="120"/>
      <c r="AFC25" s="120"/>
      <c r="AFD25" s="120"/>
      <c r="AFE25" s="120"/>
      <c r="AFF25" s="120"/>
      <c r="AFG25" s="120"/>
      <c r="AFH25" s="120"/>
      <c r="AFI25" s="120"/>
      <c r="AFJ25" s="120"/>
      <c r="AFK25" s="120"/>
      <c r="AFL25" s="120"/>
      <c r="AFM25" s="120"/>
      <c r="AFN25" s="120"/>
      <c r="AFO25" s="120"/>
      <c r="AFP25" s="120"/>
      <c r="AFQ25" s="120"/>
      <c r="AFR25" s="120"/>
      <c r="AFS25" s="120"/>
      <c r="AFT25" s="120"/>
      <c r="AFU25" s="120"/>
      <c r="AFV25" s="120"/>
      <c r="AFW25" s="120"/>
      <c r="AFX25" s="120"/>
      <c r="AFY25" s="120"/>
      <c r="AFZ25" s="120"/>
      <c r="AGA25" s="120"/>
      <c r="AGB25" s="120"/>
      <c r="AGC25" s="120"/>
      <c r="AGD25" s="120"/>
      <c r="AGE25" s="120"/>
      <c r="AGF25" s="120"/>
      <c r="AGG25" s="120"/>
      <c r="AGH25" s="120"/>
      <c r="AGI25" s="120"/>
      <c r="AGJ25" s="120"/>
      <c r="AGK25" s="120"/>
      <c r="AGL25" s="120"/>
      <c r="AGM25" s="120"/>
      <c r="AGN25" s="120"/>
      <c r="AGO25" s="120"/>
      <c r="AGP25" s="120"/>
      <c r="AGQ25" s="120"/>
      <c r="AGR25" s="120"/>
      <c r="AGS25" s="120"/>
      <c r="AGT25" s="120"/>
      <c r="AGU25" s="120"/>
      <c r="AGV25" s="120"/>
      <c r="AGW25" s="120"/>
      <c r="AGX25" s="120"/>
      <c r="AGY25" s="120"/>
      <c r="AGZ25" s="120"/>
      <c r="AHA25" s="120"/>
      <c r="AHB25" s="120"/>
      <c r="AHC25" s="120"/>
      <c r="AHD25" s="120"/>
      <c r="AHE25" s="120"/>
      <c r="AHF25" s="120"/>
      <c r="AHG25" s="120"/>
      <c r="AHH25" s="120"/>
      <c r="AHI25" s="120"/>
      <c r="AHJ25" s="120"/>
      <c r="AHK25" s="120"/>
      <c r="AHL25" s="120"/>
      <c r="AHM25" s="120"/>
      <c r="AHN25" s="120"/>
      <c r="AHO25" s="120"/>
      <c r="AHP25" s="120"/>
      <c r="AHQ25" s="120"/>
      <c r="AHR25" s="120"/>
      <c r="AHS25" s="120"/>
      <c r="AHT25" s="120"/>
      <c r="AHU25" s="120"/>
      <c r="AHV25" s="120"/>
      <c r="AHW25" s="120"/>
      <c r="AHX25" s="120"/>
      <c r="AHY25" s="120"/>
      <c r="AHZ25" s="120"/>
      <c r="AIA25" s="120"/>
      <c r="AIB25" s="120"/>
      <c r="AIC25" s="120"/>
      <c r="AID25" s="120"/>
      <c r="AIE25" s="120"/>
      <c r="AIF25" s="120"/>
      <c r="AIG25" s="120"/>
      <c r="AIH25" s="120"/>
      <c r="AII25" s="120"/>
      <c r="AIJ25" s="120"/>
      <c r="AIK25" s="120"/>
      <c r="AIL25" s="120"/>
      <c r="AIM25" s="120"/>
      <c r="AIN25" s="120"/>
      <c r="AIO25" s="120"/>
      <c r="AIP25" s="120"/>
      <c r="AIQ25" s="120"/>
      <c r="AIR25" s="120"/>
      <c r="AIS25" s="120"/>
      <c r="AIT25" s="120"/>
      <c r="AIU25" s="120"/>
      <c r="AIV25" s="120"/>
      <c r="AIW25" s="120"/>
      <c r="AIX25" s="120"/>
      <c r="AIY25" s="120"/>
      <c r="AIZ25" s="120"/>
      <c r="AJA25" s="120"/>
      <c r="AJB25" s="120"/>
      <c r="AJC25" s="120"/>
      <c r="AJD25" s="120"/>
      <c r="AJE25" s="120"/>
      <c r="AJF25" s="120"/>
      <c r="AJG25" s="120"/>
      <c r="AJH25" s="120"/>
      <c r="AJI25" s="120"/>
      <c r="AJJ25" s="120"/>
      <c r="AJK25" s="120"/>
      <c r="AJL25" s="120"/>
      <c r="AJM25" s="120"/>
      <c r="AJN25" s="120"/>
      <c r="AJO25" s="120"/>
      <c r="AJP25" s="120"/>
      <c r="AJQ25" s="120"/>
      <c r="AJR25" s="120"/>
      <c r="AJS25" s="120"/>
      <c r="AJT25" s="120"/>
      <c r="AJU25" s="120"/>
      <c r="AJV25" s="120"/>
      <c r="AJW25" s="120"/>
      <c r="AJX25" s="120"/>
      <c r="AJY25" s="120"/>
      <c r="AJZ25" s="120"/>
      <c r="AKA25" s="120"/>
      <c r="AKB25" s="120"/>
      <c r="AKC25" s="120"/>
      <c r="AKD25" s="120"/>
      <c r="AKE25" s="120"/>
      <c r="AKF25" s="120"/>
      <c r="AKG25" s="120"/>
      <c r="AKH25" s="120"/>
      <c r="AKI25" s="120"/>
      <c r="AKJ25" s="120"/>
      <c r="AKK25" s="120"/>
      <c r="AKL25" s="120"/>
      <c r="AKM25" s="120"/>
      <c r="AKN25" s="120"/>
      <c r="AKO25" s="120"/>
      <c r="AKP25" s="120"/>
      <c r="AKQ25" s="120"/>
      <c r="AKR25" s="120"/>
      <c r="AKS25" s="120"/>
      <c r="AKT25" s="120"/>
      <c r="AKU25" s="120"/>
      <c r="AKV25" s="120"/>
      <c r="AKW25" s="120"/>
      <c r="AKX25" s="120"/>
      <c r="AKY25" s="120"/>
      <c r="AKZ25" s="120"/>
      <c r="ALA25" s="120"/>
      <c r="ALB25" s="120"/>
      <c r="ALC25" s="120"/>
      <c r="ALD25" s="120"/>
      <c r="ALE25" s="120"/>
      <c r="ALF25" s="120"/>
      <c r="ALG25" s="120"/>
      <c r="ALH25" s="120"/>
      <c r="ALI25" s="120"/>
      <c r="ALJ25" s="120"/>
      <c r="ALK25" s="120"/>
      <c r="ALL25" s="120"/>
      <c r="ALM25" s="120"/>
      <c r="ALN25" s="120"/>
      <c r="ALO25" s="120"/>
      <c r="ALP25" s="120"/>
      <c r="ALQ25" s="120"/>
      <c r="ALR25" s="120"/>
      <c r="ALS25" s="120"/>
      <c r="ALT25" s="120"/>
      <c r="ALU25" s="120"/>
      <c r="ALV25" s="120"/>
      <c r="ALW25" s="120"/>
      <c r="ALX25" s="120"/>
      <c r="ALY25" s="120"/>
      <c r="ALZ25" s="120"/>
      <c r="AMA25" s="120"/>
      <c r="AMB25" s="120"/>
      <c r="AMC25" s="120"/>
      <c r="AMD25" s="120"/>
      <c r="AME25" s="120"/>
      <c r="AMF25" s="120"/>
      <c r="AMG25" s="120"/>
      <c r="AMH25" s="120"/>
      <c r="AMI25" s="120"/>
      <c r="AMJ25" s="120"/>
      <c r="AMK25" s="120"/>
      <c r="AML25" s="120"/>
      <c r="AMM25" s="120"/>
      <c r="AMN25" s="120"/>
      <c r="AMO25" s="120"/>
      <c r="AMP25" s="120"/>
      <c r="AMQ25" s="120"/>
      <c r="AMR25" s="120"/>
      <c r="AMS25" s="120"/>
      <c r="AMT25" s="120"/>
      <c r="AMU25" s="120"/>
      <c r="AMV25" s="120"/>
      <c r="AMW25" s="120"/>
      <c r="AMX25" s="120"/>
      <c r="AMY25" s="120"/>
      <c r="AMZ25" s="120"/>
      <c r="ANA25" s="120"/>
      <c r="ANB25" s="120"/>
      <c r="ANC25" s="120"/>
      <c r="AND25" s="120"/>
      <c r="ANE25" s="120"/>
      <c r="ANF25" s="120"/>
      <c r="ANG25" s="120"/>
      <c r="ANH25" s="120"/>
      <c r="ANI25" s="120"/>
      <c r="ANJ25" s="120"/>
      <c r="ANK25" s="120"/>
      <c r="ANL25" s="120"/>
      <c r="ANM25" s="120"/>
      <c r="ANN25" s="120"/>
      <c r="ANO25" s="120"/>
      <c r="ANP25" s="120"/>
      <c r="ANQ25" s="120"/>
      <c r="ANR25" s="120"/>
      <c r="ANS25" s="120"/>
      <c r="ANT25" s="120"/>
      <c r="ANU25" s="120"/>
      <c r="ANV25" s="120"/>
      <c r="ANW25" s="120"/>
      <c r="ANX25" s="120"/>
      <c r="ANY25" s="120"/>
      <c r="ANZ25" s="120"/>
      <c r="AOA25" s="120"/>
      <c r="AOB25" s="120"/>
      <c r="AOC25" s="120"/>
      <c r="AOD25" s="120"/>
      <c r="AOE25" s="120"/>
      <c r="AOF25" s="120"/>
      <c r="AOG25" s="120"/>
      <c r="AOH25" s="120"/>
      <c r="AOI25" s="120"/>
      <c r="AOJ25" s="120"/>
      <c r="AOK25" s="120"/>
      <c r="AOL25" s="120"/>
      <c r="AOM25" s="120"/>
      <c r="AON25" s="120"/>
      <c r="AOO25" s="120"/>
      <c r="AOP25" s="120"/>
      <c r="AOQ25" s="120"/>
      <c r="AOR25" s="120"/>
      <c r="AOS25" s="120"/>
      <c r="AOT25" s="120"/>
      <c r="AOU25" s="120"/>
      <c r="AOV25" s="120"/>
      <c r="AOW25" s="120"/>
      <c r="AOX25" s="120"/>
      <c r="AOY25" s="120"/>
      <c r="AOZ25" s="120"/>
      <c r="APA25" s="120"/>
      <c r="APB25" s="120"/>
      <c r="APC25" s="120"/>
      <c r="APD25" s="120"/>
      <c r="APE25" s="120"/>
      <c r="APF25" s="120"/>
      <c r="APG25" s="120"/>
      <c r="APH25" s="120"/>
      <c r="API25" s="120"/>
      <c r="APJ25" s="120"/>
      <c r="APK25" s="120"/>
      <c r="APL25" s="120"/>
      <c r="APM25" s="120"/>
      <c r="APN25" s="120"/>
      <c r="APO25" s="120"/>
      <c r="APP25" s="120"/>
      <c r="APQ25" s="120"/>
      <c r="APR25" s="120"/>
      <c r="APS25" s="120"/>
      <c r="APT25" s="120"/>
      <c r="APU25" s="120"/>
      <c r="APV25" s="120"/>
      <c r="APW25" s="120"/>
      <c r="APX25" s="120"/>
      <c r="APY25" s="120"/>
      <c r="APZ25" s="120"/>
      <c r="AQA25" s="120"/>
      <c r="AQB25" s="120"/>
      <c r="AQC25" s="120"/>
      <c r="AQD25" s="120"/>
      <c r="AQE25" s="120"/>
      <c r="AQF25" s="120"/>
      <c r="AQG25" s="120"/>
      <c r="AQH25" s="120"/>
      <c r="AQI25" s="120"/>
      <c r="AQJ25" s="120"/>
      <c r="AQK25" s="120"/>
      <c r="AQL25" s="120"/>
      <c r="AQM25" s="120"/>
      <c r="AQN25" s="120"/>
      <c r="AQO25" s="120"/>
      <c r="AQP25" s="120"/>
      <c r="AQQ25" s="120"/>
      <c r="AQR25" s="120"/>
      <c r="AQS25" s="120"/>
      <c r="AQT25" s="120"/>
      <c r="AQU25" s="120"/>
      <c r="AQV25" s="120"/>
      <c r="AQW25" s="120"/>
      <c r="AQX25" s="120"/>
      <c r="AQY25" s="120"/>
      <c r="AQZ25" s="120"/>
      <c r="ARA25" s="120"/>
      <c r="ARB25" s="120"/>
      <c r="ARC25" s="120"/>
      <c r="ARD25" s="120"/>
      <c r="ARE25" s="120"/>
      <c r="ARF25" s="120"/>
      <c r="ARG25" s="120"/>
      <c r="ARH25" s="120"/>
      <c r="ARI25" s="120"/>
      <c r="ARJ25" s="120"/>
      <c r="ARK25" s="120"/>
      <c r="ARL25" s="120"/>
      <c r="ARM25" s="120"/>
      <c r="ARN25" s="120"/>
      <c r="ARO25" s="120"/>
      <c r="ARP25" s="120"/>
      <c r="ARQ25" s="120"/>
      <c r="ARR25" s="120"/>
      <c r="ARS25" s="120"/>
      <c r="ART25" s="120"/>
      <c r="ARU25" s="120"/>
      <c r="ARV25" s="120"/>
      <c r="ARW25" s="120"/>
      <c r="ARX25" s="120"/>
      <c r="ARY25" s="120"/>
      <c r="ARZ25" s="120"/>
      <c r="ASA25" s="120"/>
      <c r="ASB25" s="120"/>
      <c r="ASC25" s="120"/>
      <c r="ASD25" s="120"/>
      <c r="ASE25" s="120"/>
      <c r="ASF25" s="120"/>
      <c r="ASG25" s="120"/>
      <c r="ASH25" s="120"/>
      <c r="ASI25" s="120"/>
      <c r="ASJ25" s="120"/>
      <c r="ASK25" s="120"/>
      <c r="ASL25" s="120"/>
      <c r="ASM25" s="120"/>
      <c r="ASN25" s="120"/>
      <c r="ASO25" s="120"/>
      <c r="ASP25" s="120"/>
      <c r="ASQ25" s="120"/>
      <c r="ASR25" s="120"/>
      <c r="ASS25" s="120"/>
      <c r="AST25" s="120"/>
      <c r="ASU25" s="120"/>
      <c r="ASV25" s="120"/>
      <c r="ASW25" s="120"/>
      <c r="ASX25" s="120"/>
      <c r="ASY25" s="120"/>
      <c r="ASZ25" s="120"/>
      <c r="ATA25" s="120"/>
      <c r="ATB25" s="120"/>
      <c r="ATC25" s="120"/>
      <c r="ATD25" s="120"/>
      <c r="ATE25" s="120"/>
      <c r="ATF25" s="120"/>
      <c r="ATG25" s="120"/>
      <c r="ATH25" s="120"/>
      <c r="ATI25" s="120"/>
      <c r="ATJ25" s="120"/>
      <c r="ATK25" s="120"/>
      <c r="ATL25" s="120"/>
      <c r="ATM25" s="120"/>
      <c r="ATN25" s="120"/>
      <c r="ATO25" s="120"/>
      <c r="ATP25" s="120"/>
      <c r="ATQ25" s="120"/>
      <c r="ATR25" s="120"/>
      <c r="ATS25" s="120"/>
      <c r="ATT25" s="120"/>
      <c r="ATU25" s="120"/>
      <c r="ATV25" s="120"/>
      <c r="ATW25" s="120"/>
      <c r="ATX25" s="120"/>
      <c r="ATY25" s="120"/>
      <c r="ATZ25" s="120"/>
      <c r="AUA25" s="120"/>
      <c r="AUB25" s="120"/>
      <c r="AUC25" s="120"/>
      <c r="AUD25" s="120"/>
      <c r="AUE25" s="120"/>
      <c r="AUF25" s="120"/>
      <c r="AUG25" s="120"/>
      <c r="AUH25" s="120"/>
      <c r="AUI25" s="120"/>
      <c r="AUJ25" s="120"/>
      <c r="AUK25" s="120"/>
      <c r="AUL25" s="120"/>
      <c r="AUM25" s="120"/>
      <c r="AUN25" s="120"/>
      <c r="AUO25" s="120"/>
      <c r="AUP25" s="120"/>
      <c r="AUQ25" s="120"/>
      <c r="AUR25" s="120"/>
      <c r="AUS25" s="120"/>
      <c r="AUT25" s="120"/>
      <c r="AUU25" s="120"/>
      <c r="AUV25" s="120"/>
      <c r="AUW25" s="120"/>
      <c r="AUX25" s="120"/>
      <c r="AUY25" s="120"/>
      <c r="AUZ25" s="120"/>
      <c r="AVA25" s="120"/>
      <c r="AVB25" s="120"/>
      <c r="AVC25" s="120"/>
      <c r="AVD25" s="120"/>
      <c r="AVE25" s="120"/>
      <c r="AVF25" s="120"/>
      <c r="AVG25" s="120"/>
      <c r="AVH25" s="120"/>
      <c r="AVI25" s="120"/>
      <c r="AVJ25" s="120"/>
      <c r="AVK25" s="120"/>
      <c r="AVL25" s="120"/>
      <c r="AVM25" s="120"/>
      <c r="AVN25" s="120"/>
      <c r="AVO25" s="120"/>
      <c r="AVP25" s="120"/>
      <c r="AVQ25" s="120"/>
      <c r="AVR25" s="120"/>
      <c r="AVS25" s="120"/>
      <c r="AVT25" s="120"/>
      <c r="AVU25" s="120"/>
      <c r="AVV25" s="120"/>
      <c r="AVW25" s="120"/>
      <c r="AVX25" s="120"/>
      <c r="AVY25" s="120"/>
      <c r="AVZ25" s="120"/>
      <c r="AWA25" s="120"/>
      <c r="AWB25" s="120"/>
      <c r="AWC25" s="120"/>
      <c r="AWD25" s="120"/>
      <c r="AWE25" s="120"/>
      <c r="AWF25" s="120"/>
      <c r="AWG25" s="120"/>
      <c r="AWH25" s="120"/>
      <c r="AWI25" s="120"/>
      <c r="AWJ25" s="120"/>
      <c r="AWK25" s="120"/>
      <c r="AWL25" s="120"/>
      <c r="AWM25" s="120"/>
      <c r="AWN25" s="120"/>
      <c r="AWO25" s="120"/>
      <c r="AWP25" s="120"/>
      <c r="AWQ25" s="120"/>
      <c r="AWR25" s="120"/>
      <c r="AWS25" s="120"/>
      <c r="AWT25" s="120"/>
      <c r="AWU25" s="120"/>
      <c r="AWV25" s="120"/>
      <c r="AWW25" s="120"/>
      <c r="AWX25" s="120"/>
      <c r="AWY25" s="120"/>
      <c r="AWZ25" s="120"/>
      <c r="AXA25" s="120"/>
      <c r="AXB25" s="120"/>
      <c r="AXC25" s="120"/>
      <c r="AXD25" s="120"/>
      <c r="AXE25" s="120"/>
      <c r="AXF25" s="120"/>
      <c r="AXG25" s="120"/>
      <c r="AXH25" s="120"/>
      <c r="AXI25" s="120"/>
      <c r="AXJ25" s="120"/>
      <c r="AXK25" s="120"/>
      <c r="AXL25" s="120"/>
      <c r="AXM25" s="120"/>
      <c r="AXN25" s="120"/>
      <c r="AXO25" s="120"/>
      <c r="AXP25" s="120"/>
      <c r="AXQ25" s="120"/>
      <c r="AXR25" s="120"/>
      <c r="AXS25" s="120"/>
      <c r="AXT25" s="120"/>
      <c r="AXU25" s="120"/>
      <c r="AXV25" s="120"/>
      <c r="AXW25" s="120"/>
      <c r="AXX25" s="120"/>
      <c r="AXY25" s="120"/>
      <c r="AXZ25" s="120"/>
      <c r="AYA25" s="120"/>
      <c r="AYB25" s="120"/>
      <c r="AYC25" s="120"/>
      <c r="AYD25" s="120"/>
      <c r="AYE25" s="120"/>
      <c r="AYF25" s="120"/>
      <c r="AYG25" s="120"/>
      <c r="AYH25" s="120"/>
      <c r="AYI25" s="120"/>
      <c r="AYJ25" s="120"/>
      <c r="AYK25" s="120"/>
      <c r="AYL25" s="120"/>
      <c r="AYM25" s="120"/>
      <c r="AYN25" s="120"/>
      <c r="AYO25" s="120"/>
      <c r="AYP25" s="120"/>
      <c r="AYQ25" s="120"/>
      <c r="AYR25" s="120"/>
      <c r="AYS25" s="120"/>
      <c r="AYT25" s="120"/>
      <c r="AYU25" s="120"/>
      <c r="AYV25" s="120"/>
      <c r="AYW25" s="120"/>
      <c r="AYX25" s="120"/>
      <c r="AYY25" s="120"/>
      <c r="AYZ25" s="120"/>
      <c r="AZA25" s="120"/>
      <c r="AZB25" s="120"/>
      <c r="AZC25" s="120"/>
      <c r="AZD25" s="120"/>
      <c r="AZE25" s="120"/>
      <c r="AZF25" s="120"/>
      <c r="AZG25" s="120"/>
      <c r="AZH25" s="120"/>
      <c r="AZI25" s="120"/>
      <c r="AZJ25" s="120"/>
      <c r="AZK25" s="120"/>
      <c r="AZL25" s="120"/>
      <c r="AZM25" s="120"/>
      <c r="AZN25" s="120"/>
      <c r="AZO25" s="120"/>
      <c r="AZP25" s="120"/>
      <c r="AZQ25" s="120"/>
      <c r="AZR25" s="120"/>
      <c r="AZS25" s="120"/>
      <c r="AZT25" s="120"/>
      <c r="AZU25" s="120"/>
      <c r="AZV25" s="120"/>
      <c r="AZW25" s="120"/>
      <c r="AZX25" s="120"/>
      <c r="AZY25" s="120"/>
      <c r="AZZ25" s="120"/>
      <c r="BAA25" s="120"/>
      <c r="BAB25" s="120"/>
      <c r="BAC25" s="120"/>
      <c r="BAD25" s="120"/>
      <c r="BAE25" s="120"/>
      <c r="BAF25" s="120"/>
      <c r="BAG25" s="120"/>
      <c r="BAH25" s="120"/>
      <c r="BAI25" s="120"/>
      <c r="BAJ25" s="120"/>
      <c r="BAK25" s="120"/>
      <c r="BAL25" s="120"/>
      <c r="BAM25" s="120"/>
      <c r="BAN25" s="120"/>
      <c r="BAO25" s="120"/>
      <c r="BAP25" s="120"/>
      <c r="BAQ25" s="120"/>
      <c r="BAR25" s="120"/>
      <c r="BAS25" s="120"/>
      <c r="BAT25" s="120"/>
      <c r="BAU25" s="120"/>
      <c r="BAV25" s="120"/>
      <c r="BAW25" s="120"/>
      <c r="BAX25" s="120"/>
      <c r="BAY25" s="120"/>
      <c r="BAZ25" s="120"/>
      <c r="BBA25" s="120"/>
      <c r="BBB25" s="120"/>
      <c r="BBC25" s="120"/>
      <c r="BBD25" s="120"/>
      <c r="BBE25" s="120"/>
      <c r="BBF25" s="120"/>
      <c r="BBG25" s="120"/>
      <c r="BBH25" s="120"/>
      <c r="BBI25" s="120"/>
      <c r="BBJ25" s="120"/>
      <c r="BBK25" s="120"/>
      <c r="BBL25" s="120"/>
      <c r="BBM25" s="120"/>
      <c r="BBN25" s="120"/>
      <c r="BBO25" s="120"/>
      <c r="BBP25" s="120"/>
      <c r="BBQ25" s="120"/>
      <c r="BBR25" s="120"/>
      <c r="BBS25" s="120"/>
      <c r="BBT25" s="120"/>
      <c r="BBU25" s="120"/>
      <c r="BBV25" s="120"/>
      <c r="BBW25" s="120"/>
      <c r="BBX25" s="120"/>
      <c r="BBY25" s="120"/>
      <c r="BBZ25" s="120"/>
      <c r="BCA25" s="120"/>
      <c r="BCB25" s="120"/>
      <c r="BCC25" s="120"/>
      <c r="BCD25" s="120"/>
      <c r="BCE25" s="120"/>
      <c r="BCF25" s="120"/>
      <c r="BCG25" s="120"/>
      <c r="BCH25" s="120"/>
      <c r="BCI25" s="120"/>
      <c r="BCJ25" s="120"/>
      <c r="BCK25" s="120"/>
      <c r="BCL25" s="120"/>
      <c r="BCM25" s="120"/>
      <c r="BCN25" s="120"/>
      <c r="BCO25" s="120"/>
      <c r="BCP25" s="120"/>
      <c r="BCQ25" s="120"/>
      <c r="BCR25" s="120"/>
      <c r="BCS25" s="120"/>
      <c r="BCT25" s="120"/>
      <c r="BCU25" s="120"/>
      <c r="BCV25" s="120"/>
      <c r="BCW25" s="120"/>
      <c r="BCX25" s="120"/>
      <c r="BCY25" s="120"/>
      <c r="BCZ25" s="120"/>
      <c r="BDA25" s="120"/>
      <c r="BDB25" s="120"/>
      <c r="BDC25" s="120"/>
      <c r="BDD25" s="120"/>
      <c r="BDE25" s="120"/>
      <c r="BDF25" s="120"/>
      <c r="BDG25" s="120"/>
      <c r="BDH25" s="120"/>
      <c r="BDI25" s="120"/>
      <c r="BDJ25" s="120"/>
      <c r="BDK25" s="120"/>
      <c r="BDL25" s="120"/>
      <c r="BDM25" s="120"/>
      <c r="BDN25" s="120"/>
      <c r="BDO25" s="120"/>
      <c r="BDP25" s="120"/>
      <c r="BDQ25" s="120"/>
      <c r="BDR25" s="120"/>
      <c r="BDS25" s="120"/>
      <c r="BDT25" s="120"/>
      <c r="BDU25" s="120"/>
      <c r="BDV25" s="120"/>
      <c r="BDW25" s="120"/>
      <c r="BDX25" s="120"/>
      <c r="BDY25" s="120"/>
      <c r="BDZ25" s="120"/>
      <c r="BEA25" s="120"/>
      <c r="BEB25" s="120"/>
      <c r="BEC25" s="120"/>
      <c r="BED25" s="120"/>
      <c r="BEE25" s="120"/>
      <c r="BEF25" s="120"/>
      <c r="BEG25" s="120"/>
      <c r="BEH25" s="120"/>
      <c r="BEI25" s="120"/>
      <c r="BEJ25" s="120"/>
      <c r="BEK25" s="120"/>
      <c r="BEL25" s="120"/>
      <c r="BEM25" s="120"/>
      <c r="BEN25" s="120"/>
      <c r="BEO25" s="120"/>
      <c r="BEP25" s="120"/>
      <c r="BEQ25" s="120"/>
      <c r="BER25" s="120"/>
      <c r="BES25" s="120"/>
      <c r="BET25" s="120"/>
      <c r="BEU25" s="120"/>
      <c r="BEV25" s="120"/>
      <c r="BEW25" s="120"/>
      <c r="BEX25" s="120"/>
      <c r="BEY25" s="120"/>
      <c r="BEZ25" s="120"/>
      <c r="BFA25" s="120"/>
      <c r="BFB25" s="120"/>
      <c r="BFC25" s="120"/>
      <c r="BFD25" s="120"/>
      <c r="BFE25" s="120"/>
      <c r="BFF25" s="120"/>
      <c r="BFG25" s="120"/>
      <c r="BFH25" s="120"/>
      <c r="BFI25" s="120"/>
      <c r="BFJ25" s="120"/>
      <c r="BFK25" s="120"/>
      <c r="BFL25" s="120"/>
      <c r="BFM25" s="120"/>
      <c r="BFN25" s="120"/>
      <c r="BFO25" s="120"/>
      <c r="BFP25" s="120"/>
      <c r="BFQ25" s="120"/>
      <c r="BFR25" s="120"/>
      <c r="BFS25" s="120"/>
      <c r="BFT25" s="120"/>
      <c r="BFU25" s="120"/>
      <c r="BFV25" s="120"/>
      <c r="BFW25" s="120"/>
      <c r="BFX25" s="120"/>
      <c r="BFY25" s="120"/>
      <c r="BFZ25" s="120"/>
      <c r="BGA25" s="120"/>
      <c r="BGB25" s="120"/>
      <c r="BGC25" s="120"/>
      <c r="BGD25" s="120"/>
      <c r="BGE25" s="120"/>
      <c r="BGF25" s="120"/>
      <c r="BGG25" s="120"/>
      <c r="BGH25" s="120"/>
      <c r="BGI25" s="120"/>
      <c r="BGJ25" s="120"/>
      <c r="BGK25" s="120"/>
      <c r="BGL25" s="120"/>
      <c r="BGM25" s="120"/>
      <c r="BGN25" s="120"/>
      <c r="BGO25" s="120"/>
      <c r="BGP25" s="120"/>
      <c r="BGQ25" s="120"/>
      <c r="BGR25" s="120"/>
      <c r="BGS25" s="120"/>
      <c r="BGT25" s="120"/>
      <c r="BGU25" s="120"/>
      <c r="BGV25" s="120"/>
      <c r="BGW25" s="120"/>
      <c r="BGX25" s="120"/>
      <c r="BGY25" s="120"/>
      <c r="BGZ25" s="120"/>
      <c r="BHA25" s="120"/>
      <c r="BHB25" s="120"/>
      <c r="BHC25" s="120"/>
      <c r="BHD25" s="120"/>
      <c r="BHE25" s="120"/>
      <c r="BHF25" s="120"/>
      <c r="BHG25" s="120"/>
      <c r="BHH25" s="120"/>
      <c r="BHI25" s="120"/>
      <c r="BHJ25" s="120"/>
      <c r="BHK25" s="120"/>
      <c r="BHL25" s="120"/>
      <c r="BHM25" s="120"/>
      <c r="BHN25" s="120"/>
      <c r="BHO25" s="120"/>
      <c r="BHP25" s="120"/>
      <c r="BHQ25" s="120"/>
      <c r="BHR25" s="120"/>
      <c r="BHS25" s="120"/>
      <c r="BHT25" s="120"/>
      <c r="BHU25" s="120"/>
      <c r="BHV25" s="120"/>
      <c r="BHW25" s="120"/>
      <c r="BHX25" s="120"/>
      <c r="BHY25" s="120"/>
      <c r="BHZ25" s="120"/>
      <c r="BIA25" s="120"/>
      <c r="BIB25" s="120"/>
      <c r="BIC25" s="120"/>
      <c r="BID25" s="120"/>
      <c r="BIE25" s="120"/>
      <c r="BIF25" s="120"/>
      <c r="BIG25" s="120"/>
      <c r="BIH25" s="120"/>
      <c r="BII25" s="120"/>
      <c r="BIJ25" s="120"/>
      <c r="BIK25" s="120"/>
      <c r="BIL25" s="120"/>
      <c r="BIM25" s="120"/>
      <c r="BIN25" s="120"/>
      <c r="BIO25" s="120"/>
      <c r="BIP25" s="120"/>
      <c r="BIQ25" s="120"/>
      <c r="BIR25" s="120"/>
      <c r="BIS25" s="120"/>
      <c r="BIT25" s="120"/>
      <c r="BIU25" s="120"/>
      <c r="BIV25" s="120"/>
      <c r="BIW25" s="120"/>
      <c r="BIX25" s="120"/>
      <c r="BIY25" s="120"/>
      <c r="BIZ25" s="120"/>
      <c r="BJA25" s="120"/>
      <c r="BJB25" s="120"/>
      <c r="BJC25" s="120"/>
      <c r="BJD25" s="120"/>
      <c r="BJE25" s="120"/>
      <c r="BJF25" s="120"/>
      <c r="BJG25" s="120"/>
      <c r="BJH25" s="120"/>
      <c r="BJI25" s="120"/>
      <c r="BJJ25" s="120"/>
      <c r="BJK25" s="120"/>
      <c r="BJL25" s="120"/>
      <c r="BJM25" s="120"/>
      <c r="BJN25" s="120"/>
      <c r="BJO25" s="120"/>
      <c r="BJP25" s="120"/>
      <c r="BJQ25" s="120"/>
      <c r="BJR25" s="120"/>
      <c r="BJS25" s="120"/>
      <c r="BJT25" s="120"/>
      <c r="BJU25" s="120"/>
      <c r="BJV25" s="120"/>
      <c r="BJW25" s="120"/>
      <c r="BJX25" s="120"/>
      <c r="BJY25" s="120"/>
      <c r="BJZ25" s="120"/>
      <c r="BKA25" s="120"/>
      <c r="BKB25" s="120"/>
      <c r="BKC25" s="120"/>
      <c r="BKD25" s="120"/>
      <c r="BKE25" s="120"/>
      <c r="BKF25" s="120"/>
      <c r="BKG25" s="120"/>
      <c r="BKH25" s="120"/>
      <c r="BKI25" s="120"/>
      <c r="BKJ25" s="120"/>
      <c r="BKK25" s="120"/>
      <c r="BKL25" s="120"/>
      <c r="BKM25" s="120"/>
      <c r="BKN25" s="120"/>
      <c r="BKO25" s="120"/>
      <c r="BKP25" s="120"/>
      <c r="BKQ25" s="120"/>
      <c r="BKR25" s="120"/>
      <c r="BKS25" s="120"/>
      <c r="BKT25" s="120"/>
      <c r="BKU25" s="120"/>
      <c r="BKV25" s="120"/>
      <c r="BKW25" s="120"/>
      <c r="BKX25" s="120"/>
      <c r="BKY25" s="120"/>
      <c r="BKZ25" s="120"/>
      <c r="BLA25" s="120"/>
      <c r="BLB25" s="120"/>
      <c r="BLC25" s="120"/>
      <c r="BLD25" s="120"/>
      <c r="BLE25" s="120"/>
      <c r="BLF25" s="120"/>
      <c r="BLG25" s="120"/>
      <c r="BLH25" s="120"/>
      <c r="BLI25" s="120"/>
      <c r="BLJ25" s="120"/>
      <c r="BLK25" s="120"/>
      <c r="BLL25" s="120"/>
      <c r="BLM25" s="120"/>
      <c r="BLN25" s="120"/>
      <c r="BLO25" s="120"/>
      <c r="BLP25" s="120"/>
      <c r="BLQ25" s="120"/>
      <c r="BLR25" s="120"/>
      <c r="BLS25" s="120"/>
      <c r="BLT25" s="120"/>
      <c r="BLU25" s="120"/>
      <c r="BLV25" s="120"/>
      <c r="BLW25" s="120"/>
      <c r="BLX25" s="120"/>
      <c r="BLY25" s="120"/>
      <c r="BLZ25" s="120"/>
      <c r="BMA25" s="120"/>
      <c r="BMB25" s="120"/>
      <c r="BMC25" s="120"/>
      <c r="BMD25" s="120"/>
      <c r="BME25" s="120"/>
      <c r="BMF25" s="120"/>
      <c r="BMG25" s="120"/>
      <c r="BMH25" s="120"/>
      <c r="BMI25" s="120"/>
      <c r="BMJ25" s="120"/>
      <c r="BMK25" s="120"/>
      <c r="BML25" s="120"/>
      <c r="BMM25" s="120"/>
      <c r="BMN25" s="120"/>
      <c r="BMO25" s="120"/>
      <c r="BMP25" s="120"/>
      <c r="BMQ25" s="120"/>
      <c r="BMR25" s="120"/>
      <c r="BMS25" s="120"/>
      <c r="BMT25" s="120"/>
      <c r="BMU25" s="120"/>
      <c r="BMV25" s="120"/>
      <c r="BMW25" s="120"/>
      <c r="BMX25" s="120"/>
      <c r="BMY25" s="120"/>
      <c r="BMZ25" s="120"/>
      <c r="BNA25" s="120"/>
      <c r="BNB25" s="120"/>
      <c r="BNC25" s="120"/>
      <c r="BND25" s="120"/>
      <c r="BNE25" s="120"/>
      <c r="BNF25" s="120"/>
      <c r="BNG25" s="120"/>
      <c r="BNH25" s="120"/>
      <c r="BNI25" s="120"/>
      <c r="BNJ25" s="120"/>
      <c r="BNK25" s="120"/>
      <c r="BNL25" s="120"/>
      <c r="BNM25" s="120"/>
      <c r="BNN25" s="120"/>
      <c r="BNO25" s="120"/>
      <c r="BNP25" s="120"/>
      <c r="BNQ25" s="120"/>
      <c r="BNR25" s="120"/>
      <c r="BNS25" s="120"/>
      <c r="BNT25" s="120"/>
      <c r="BNU25" s="120"/>
      <c r="BNV25" s="120"/>
      <c r="BNW25" s="120"/>
      <c r="BNX25" s="120"/>
      <c r="BNY25" s="120"/>
      <c r="BNZ25" s="120"/>
      <c r="BOA25" s="120"/>
      <c r="BOB25" s="120"/>
      <c r="BOC25" s="120"/>
      <c r="BOD25" s="120"/>
      <c r="BOE25" s="120"/>
      <c r="BOF25" s="120"/>
      <c r="BOG25" s="120"/>
      <c r="BOH25" s="120"/>
      <c r="BOI25" s="120"/>
      <c r="BOJ25" s="120"/>
      <c r="BOK25" s="120"/>
      <c r="BOL25" s="120"/>
      <c r="BOM25" s="120"/>
      <c r="BON25" s="120"/>
      <c r="BOO25" s="120"/>
      <c r="BOP25" s="120"/>
      <c r="BOQ25" s="120"/>
      <c r="BOR25" s="120"/>
      <c r="BOS25" s="120"/>
      <c r="BOT25" s="120"/>
      <c r="BOU25" s="120"/>
      <c r="BOV25" s="120"/>
      <c r="BOW25" s="120"/>
      <c r="BOX25" s="120"/>
      <c r="BOY25" s="120"/>
      <c r="BOZ25" s="120"/>
      <c r="BPA25" s="120"/>
      <c r="BPB25" s="120"/>
      <c r="BPC25" s="120"/>
      <c r="BPD25" s="120"/>
      <c r="BPE25" s="120"/>
      <c r="BPF25" s="120"/>
      <c r="BPG25" s="120"/>
      <c r="BPH25" s="120"/>
      <c r="BPI25" s="120"/>
      <c r="BPJ25" s="120"/>
      <c r="BPK25" s="120"/>
      <c r="BPL25" s="120"/>
      <c r="BPM25" s="120"/>
      <c r="BPN25" s="120"/>
      <c r="BPO25" s="120"/>
      <c r="BPP25" s="120"/>
      <c r="BPQ25" s="120"/>
      <c r="BPR25" s="120"/>
      <c r="BPS25" s="120"/>
      <c r="BPT25" s="120"/>
      <c r="BPU25" s="120"/>
      <c r="BPV25" s="120"/>
      <c r="BPW25" s="120"/>
      <c r="BPX25" s="120"/>
      <c r="BPY25" s="120"/>
      <c r="BPZ25" s="120"/>
      <c r="BQA25" s="120"/>
      <c r="BQB25" s="120"/>
      <c r="BQC25" s="120"/>
      <c r="BQD25" s="120"/>
      <c r="BQE25" s="120"/>
      <c r="BQF25" s="120"/>
      <c r="BQG25" s="120"/>
      <c r="BQH25" s="120"/>
      <c r="BQI25" s="120"/>
      <c r="BQJ25" s="120"/>
      <c r="BQK25" s="120"/>
      <c r="BQL25" s="120"/>
      <c r="BQM25" s="120"/>
      <c r="BQN25" s="120"/>
      <c r="BQO25" s="120"/>
      <c r="BQP25" s="120"/>
      <c r="BQQ25" s="120"/>
      <c r="BQR25" s="120"/>
      <c r="BQS25" s="120"/>
      <c r="BQT25" s="120"/>
      <c r="BQU25" s="120"/>
      <c r="BQV25" s="120"/>
      <c r="BQW25" s="120"/>
      <c r="BQX25" s="120"/>
      <c r="BQY25" s="120"/>
      <c r="BQZ25" s="120"/>
      <c r="BRA25" s="120"/>
      <c r="BRB25" s="120"/>
      <c r="BRC25" s="120"/>
      <c r="BRD25" s="120"/>
      <c r="BRE25" s="120"/>
      <c r="BRF25" s="120"/>
      <c r="BRG25" s="120"/>
      <c r="BRH25" s="120"/>
      <c r="BRI25" s="120"/>
      <c r="BRJ25" s="120"/>
      <c r="BRK25" s="120"/>
      <c r="BRL25" s="120"/>
      <c r="BRM25" s="120"/>
      <c r="BRN25" s="120"/>
      <c r="BRO25" s="120"/>
      <c r="BRP25" s="120"/>
      <c r="BRQ25" s="120"/>
      <c r="BRR25" s="120"/>
      <c r="BRS25" s="120"/>
      <c r="BRT25" s="120"/>
      <c r="BRU25" s="120"/>
      <c r="BRV25" s="120"/>
      <c r="BRW25" s="120"/>
      <c r="BRX25" s="120"/>
      <c r="BRY25" s="120"/>
      <c r="BRZ25" s="120"/>
      <c r="BSA25" s="120"/>
      <c r="BSB25" s="120"/>
      <c r="BSC25" s="120"/>
      <c r="BSD25" s="120"/>
      <c r="BSE25" s="120"/>
      <c r="BSF25" s="120"/>
      <c r="BSG25" s="120"/>
      <c r="BSH25" s="120"/>
      <c r="BSI25" s="120"/>
      <c r="BSJ25" s="120"/>
      <c r="BSK25" s="120"/>
      <c r="BSL25" s="120"/>
      <c r="BSM25" s="120"/>
      <c r="BSN25" s="120"/>
      <c r="BSO25" s="120"/>
      <c r="BSP25" s="120"/>
      <c r="BSQ25" s="120"/>
      <c r="BSR25" s="120"/>
      <c r="BSS25" s="120"/>
      <c r="BST25" s="120"/>
      <c r="BSU25" s="120"/>
      <c r="BSV25" s="120"/>
      <c r="BSW25" s="120"/>
      <c r="BSX25" s="120"/>
      <c r="BSY25" s="120"/>
      <c r="BSZ25" s="120"/>
      <c r="BTA25" s="120"/>
      <c r="BTB25" s="120"/>
      <c r="BTC25" s="120"/>
      <c r="BTD25" s="120"/>
      <c r="BTE25" s="120"/>
      <c r="BTF25" s="120"/>
      <c r="BTG25" s="120"/>
      <c r="BTH25" s="120"/>
      <c r="BTI25" s="120"/>
      <c r="BTJ25" s="120"/>
      <c r="BTK25" s="120"/>
      <c r="BTL25" s="120"/>
      <c r="BTM25" s="120"/>
      <c r="BTN25" s="120"/>
      <c r="BTO25" s="120"/>
      <c r="BTP25" s="120"/>
      <c r="BTQ25" s="120"/>
      <c r="BTR25" s="120"/>
      <c r="BTS25" s="120"/>
      <c r="BTT25" s="120"/>
      <c r="BTU25" s="120"/>
      <c r="BTV25" s="120"/>
      <c r="BTW25" s="120"/>
      <c r="BTX25" s="120"/>
      <c r="BTY25" s="120"/>
      <c r="BTZ25" s="120"/>
      <c r="BUA25" s="120"/>
      <c r="BUB25" s="120"/>
      <c r="BUC25" s="120"/>
      <c r="BUD25" s="120"/>
      <c r="BUE25" s="120"/>
      <c r="BUF25" s="120"/>
      <c r="BUG25" s="120"/>
      <c r="BUH25" s="120"/>
      <c r="BUI25" s="120"/>
      <c r="BUJ25" s="120"/>
      <c r="BUK25" s="120"/>
      <c r="BUL25" s="120"/>
      <c r="BUM25" s="120"/>
      <c r="BUN25" s="120"/>
      <c r="BUO25" s="120"/>
      <c r="BUP25" s="120"/>
      <c r="BUQ25" s="120"/>
      <c r="BUR25" s="120"/>
      <c r="BUS25" s="120"/>
      <c r="BUT25" s="120"/>
      <c r="BUU25" s="120"/>
      <c r="BUV25" s="120"/>
      <c r="BUW25" s="120"/>
      <c r="BUX25" s="120"/>
      <c r="BUY25" s="120"/>
      <c r="BUZ25" s="120"/>
      <c r="BVA25" s="120"/>
      <c r="BVB25" s="120"/>
      <c r="BVC25" s="120"/>
      <c r="BVD25" s="120"/>
      <c r="BVE25" s="120"/>
      <c r="BVF25" s="120"/>
      <c r="BVG25" s="120"/>
      <c r="BVH25" s="120"/>
      <c r="BVI25" s="120"/>
      <c r="BVJ25" s="120"/>
      <c r="BVK25" s="120"/>
      <c r="BVL25" s="120"/>
      <c r="BVM25" s="120"/>
      <c r="BVN25" s="120"/>
      <c r="BVO25" s="120"/>
      <c r="BVP25" s="120"/>
      <c r="BVQ25" s="120"/>
      <c r="BVR25" s="120"/>
      <c r="BVS25" s="120"/>
      <c r="BVT25" s="120"/>
      <c r="BVU25" s="120"/>
      <c r="BVV25" s="120"/>
      <c r="BVW25" s="120"/>
      <c r="BVX25" s="120"/>
      <c r="BVY25" s="120"/>
      <c r="BVZ25" s="120"/>
      <c r="BWA25" s="120"/>
      <c r="BWB25" s="120"/>
      <c r="BWC25" s="120"/>
      <c r="BWD25" s="120"/>
      <c r="BWE25" s="120"/>
      <c r="BWF25" s="120"/>
      <c r="BWG25" s="120"/>
      <c r="BWH25" s="120"/>
      <c r="BWI25" s="120"/>
      <c r="BWJ25" s="120"/>
      <c r="BWK25" s="120"/>
      <c r="BWL25" s="120"/>
      <c r="BWM25" s="120"/>
      <c r="BWN25" s="120"/>
      <c r="BWO25" s="120"/>
      <c r="BWP25" s="120"/>
      <c r="BWQ25" s="120"/>
      <c r="BWR25" s="120"/>
      <c r="BWS25" s="120"/>
      <c r="BWT25" s="120"/>
      <c r="BWU25" s="120"/>
      <c r="BWV25" s="120"/>
      <c r="BWW25" s="120"/>
      <c r="BWX25" s="120"/>
      <c r="BWY25" s="120"/>
      <c r="BWZ25" s="120"/>
      <c r="BXA25" s="120"/>
      <c r="BXB25" s="120"/>
      <c r="BXC25" s="120"/>
      <c r="BXD25" s="120"/>
      <c r="BXE25" s="120"/>
      <c r="BXF25" s="120"/>
      <c r="BXG25" s="120"/>
      <c r="BXH25" s="120"/>
      <c r="BXI25" s="120"/>
      <c r="BXJ25" s="120"/>
      <c r="BXK25" s="120"/>
      <c r="BXL25" s="120"/>
      <c r="BXM25" s="120"/>
      <c r="BXN25" s="120"/>
      <c r="BXO25" s="120"/>
      <c r="BXP25" s="120"/>
      <c r="BXQ25" s="120"/>
      <c r="BXR25" s="120"/>
      <c r="BXS25" s="120"/>
      <c r="BXT25" s="120"/>
      <c r="BXU25" s="120"/>
      <c r="BXV25" s="120"/>
      <c r="BXW25" s="120"/>
      <c r="BXX25" s="120"/>
      <c r="BXY25" s="120"/>
      <c r="BXZ25" s="120"/>
      <c r="BYA25" s="120"/>
      <c r="BYB25" s="120"/>
      <c r="BYC25" s="120"/>
      <c r="BYD25" s="120"/>
      <c r="BYE25" s="120"/>
      <c r="BYF25" s="120"/>
      <c r="BYG25" s="120"/>
      <c r="BYH25" s="120"/>
      <c r="BYI25" s="120"/>
      <c r="BYJ25" s="120"/>
      <c r="BYK25" s="120"/>
      <c r="BYL25" s="120"/>
      <c r="BYM25" s="120"/>
      <c r="BYN25" s="120"/>
      <c r="BYO25" s="120"/>
      <c r="BYP25" s="120"/>
      <c r="BYQ25" s="120"/>
      <c r="BYR25" s="120"/>
      <c r="BYS25" s="120"/>
      <c r="BYT25" s="120"/>
      <c r="BYU25" s="120"/>
      <c r="BYV25" s="120"/>
      <c r="BYW25" s="120"/>
      <c r="BYX25" s="120"/>
      <c r="BYY25" s="120"/>
      <c r="BYZ25" s="120"/>
      <c r="BZA25" s="120"/>
      <c r="BZB25" s="120"/>
      <c r="BZC25" s="120"/>
      <c r="BZD25" s="120"/>
      <c r="BZE25" s="120"/>
      <c r="BZF25" s="120"/>
      <c r="BZG25" s="120"/>
      <c r="BZH25" s="120"/>
      <c r="BZI25" s="120"/>
      <c r="BZJ25" s="120"/>
      <c r="BZK25" s="120"/>
      <c r="BZL25" s="120"/>
      <c r="BZM25" s="120"/>
      <c r="BZN25" s="120"/>
      <c r="BZO25" s="120"/>
      <c r="BZP25" s="120"/>
      <c r="BZQ25" s="120"/>
      <c r="BZR25" s="120"/>
      <c r="BZS25" s="120"/>
      <c r="BZT25" s="120"/>
      <c r="BZU25" s="120"/>
      <c r="BZV25" s="120"/>
      <c r="BZW25" s="120"/>
      <c r="BZX25" s="120"/>
      <c r="BZY25" s="120"/>
      <c r="BZZ25" s="120"/>
      <c r="CAA25" s="120"/>
      <c r="CAB25" s="120"/>
      <c r="CAC25" s="120"/>
      <c r="CAD25" s="120"/>
      <c r="CAE25" s="120"/>
      <c r="CAF25" s="120"/>
      <c r="CAG25" s="120"/>
      <c r="CAH25" s="120"/>
      <c r="CAI25" s="120"/>
      <c r="CAJ25" s="120"/>
      <c r="CAK25" s="120"/>
      <c r="CAL25" s="120"/>
      <c r="CAM25" s="120"/>
      <c r="CAN25" s="120"/>
      <c r="CAO25" s="120"/>
      <c r="CAP25" s="120"/>
      <c r="CAQ25" s="120"/>
      <c r="CAR25" s="120"/>
      <c r="CAS25" s="120"/>
      <c r="CAT25" s="120"/>
      <c r="CAU25" s="120"/>
      <c r="CAV25" s="120"/>
      <c r="CAW25" s="120"/>
      <c r="CAX25" s="120"/>
      <c r="CAY25" s="120"/>
      <c r="CAZ25" s="120"/>
      <c r="CBA25" s="120"/>
      <c r="CBB25" s="120"/>
      <c r="CBC25" s="120"/>
      <c r="CBD25" s="120"/>
      <c r="CBE25" s="120"/>
      <c r="CBF25" s="120"/>
      <c r="CBG25" s="120"/>
      <c r="CBH25" s="120"/>
      <c r="CBI25" s="120"/>
      <c r="CBJ25" s="120"/>
      <c r="CBK25" s="120"/>
      <c r="CBL25" s="120"/>
      <c r="CBM25" s="120"/>
      <c r="CBN25" s="120"/>
      <c r="CBO25" s="120"/>
      <c r="CBP25" s="120"/>
      <c r="CBQ25" s="120"/>
      <c r="CBR25" s="120"/>
      <c r="CBS25" s="120"/>
      <c r="CBT25" s="120"/>
      <c r="CBU25" s="120"/>
      <c r="CBV25" s="120"/>
      <c r="CBW25" s="120"/>
      <c r="CBX25" s="120"/>
      <c r="CBY25" s="120"/>
      <c r="CBZ25" s="120"/>
      <c r="CCA25" s="120"/>
      <c r="CCB25" s="120"/>
      <c r="CCC25" s="120"/>
      <c r="CCD25" s="120"/>
      <c r="CCE25" s="120"/>
      <c r="CCF25" s="120"/>
      <c r="CCG25" s="120"/>
      <c r="CCH25" s="120"/>
      <c r="CCI25" s="120"/>
      <c r="CCJ25" s="120"/>
      <c r="CCK25" s="120"/>
      <c r="CCL25" s="120"/>
      <c r="CCM25" s="120"/>
      <c r="CCN25" s="120"/>
      <c r="CCO25" s="120"/>
      <c r="CCP25" s="120"/>
      <c r="CCQ25" s="120"/>
      <c r="CCR25" s="120"/>
      <c r="CCS25" s="120"/>
      <c r="CCT25" s="120"/>
      <c r="CCU25" s="120"/>
      <c r="CCV25" s="120"/>
      <c r="CCW25" s="120"/>
      <c r="CCX25" s="120"/>
      <c r="CCY25" s="120"/>
      <c r="CCZ25" s="120"/>
      <c r="CDA25" s="120"/>
      <c r="CDB25" s="120"/>
      <c r="CDC25" s="120"/>
      <c r="CDD25" s="120"/>
      <c r="CDE25" s="120"/>
      <c r="CDF25" s="120"/>
      <c r="CDG25" s="120"/>
      <c r="CDH25" s="120"/>
      <c r="CDI25" s="120"/>
      <c r="CDJ25" s="120"/>
      <c r="CDK25" s="120"/>
      <c r="CDL25" s="120"/>
      <c r="CDM25" s="120"/>
      <c r="CDN25" s="120"/>
      <c r="CDO25" s="120"/>
      <c r="CDP25" s="120"/>
      <c r="CDQ25" s="120"/>
      <c r="CDR25" s="120"/>
      <c r="CDS25" s="120"/>
      <c r="CDT25" s="120"/>
      <c r="CDU25" s="120"/>
      <c r="CDV25" s="120"/>
      <c r="CDW25" s="120"/>
      <c r="CDX25" s="120"/>
      <c r="CDY25" s="120"/>
      <c r="CDZ25" s="120"/>
      <c r="CEA25" s="120"/>
      <c r="CEB25" s="120"/>
      <c r="CEC25" s="120"/>
      <c r="CED25" s="120"/>
      <c r="CEE25" s="120"/>
      <c r="CEF25" s="120"/>
      <c r="CEG25" s="120"/>
      <c r="CEH25" s="120"/>
      <c r="CEI25" s="120"/>
      <c r="CEJ25" s="120"/>
      <c r="CEK25" s="120"/>
      <c r="CEL25" s="120"/>
      <c r="CEM25" s="120"/>
      <c r="CEN25" s="120"/>
      <c r="CEO25" s="120"/>
      <c r="CEP25" s="120"/>
      <c r="CEQ25" s="120"/>
      <c r="CER25" s="120"/>
      <c r="CES25" s="120"/>
      <c r="CET25" s="120"/>
      <c r="CEU25" s="120"/>
      <c r="CEV25" s="120"/>
      <c r="CEW25" s="120"/>
      <c r="CEX25" s="120"/>
      <c r="CEY25" s="120"/>
      <c r="CEZ25" s="120"/>
      <c r="CFA25" s="120"/>
      <c r="CFB25" s="120"/>
      <c r="CFC25" s="120"/>
      <c r="CFD25" s="120"/>
      <c r="CFE25" s="120"/>
      <c r="CFF25" s="120"/>
      <c r="CFG25" s="120"/>
      <c r="CFH25" s="120"/>
      <c r="CFI25" s="120"/>
      <c r="CFJ25" s="120"/>
      <c r="CFK25" s="120"/>
      <c r="CFL25" s="120"/>
      <c r="CFM25" s="120"/>
      <c r="CFN25" s="120"/>
      <c r="CFO25" s="120"/>
      <c r="CFP25" s="120"/>
      <c r="CFQ25" s="120"/>
      <c r="CFR25" s="120"/>
      <c r="CFS25" s="120"/>
      <c r="CFT25" s="120"/>
      <c r="CFU25" s="120"/>
      <c r="CFV25" s="120"/>
      <c r="CFW25" s="120"/>
      <c r="CFX25" s="120"/>
      <c r="CFY25" s="120"/>
      <c r="CFZ25" s="120"/>
      <c r="CGA25" s="120"/>
      <c r="CGB25" s="120"/>
      <c r="CGC25" s="120"/>
      <c r="CGD25" s="120"/>
      <c r="CGE25" s="120"/>
      <c r="CGF25" s="120"/>
      <c r="CGG25" s="120"/>
      <c r="CGH25" s="120"/>
      <c r="CGI25" s="120"/>
      <c r="CGJ25" s="120"/>
      <c r="CGK25" s="120"/>
      <c r="CGL25" s="120"/>
      <c r="CGM25" s="120"/>
      <c r="CGN25" s="120"/>
      <c r="CGO25" s="120"/>
      <c r="CGP25" s="120"/>
      <c r="CGQ25" s="120"/>
      <c r="CGR25" s="120"/>
      <c r="CGS25" s="120"/>
      <c r="CGT25" s="120"/>
      <c r="CGU25" s="120"/>
      <c r="CGV25" s="120"/>
      <c r="CGW25" s="120"/>
      <c r="CGX25" s="120"/>
      <c r="CGY25" s="120"/>
      <c r="CGZ25" s="120"/>
      <c r="CHA25" s="120"/>
      <c r="CHB25" s="120"/>
      <c r="CHC25" s="120"/>
      <c r="CHD25" s="120"/>
      <c r="CHE25" s="120"/>
      <c r="CHF25" s="120"/>
      <c r="CHG25" s="120"/>
      <c r="CHH25" s="120"/>
      <c r="CHI25" s="120"/>
      <c r="CHJ25" s="120"/>
      <c r="CHK25" s="120"/>
      <c r="CHL25" s="120"/>
      <c r="CHM25" s="120"/>
      <c r="CHN25" s="120"/>
      <c r="CHO25" s="120"/>
      <c r="CHP25" s="120"/>
      <c r="CHQ25" s="120"/>
      <c r="CHR25" s="120"/>
      <c r="CHS25" s="120"/>
      <c r="CHT25" s="120"/>
      <c r="CHU25" s="120"/>
      <c r="CHV25" s="120"/>
      <c r="CHW25" s="120"/>
      <c r="CHX25" s="120"/>
      <c r="CHY25" s="120"/>
      <c r="CHZ25" s="120"/>
      <c r="CIA25" s="120"/>
      <c r="CIB25" s="120"/>
      <c r="CIC25" s="120"/>
      <c r="CID25" s="120"/>
      <c r="CIE25" s="120"/>
      <c r="CIF25" s="120"/>
      <c r="CIG25" s="120"/>
      <c r="CIH25" s="120"/>
      <c r="CII25" s="120"/>
      <c r="CIJ25" s="120"/>
      <c r="CIK25" s="120"/>
      <c r="CIL25" s="120"/>
      <c r="CIM25" s="120"/>
      <c r="CIN25" s="120"/>
      <c r="CIO25" s="120"/>
      <c r="CIP25" s="120"/>
      <c r="CIQ25" s="120"/>
      <c r="CIR25" s="120"/>
      <c r="CIS25" s="120"/>
      <c r="CIT25" s="120"/>
      <c r="CIU25" s="120"/>
      <c r="CIV25" s="120"/>
      <c r="CIW25" s="120"/>
      <c r="CIX25" s="120"/>
      <c r="CIY25" s="120"/>
      <c r="CIZ25" s="120"/>
      <c r="CJA25" s="120"/>
      <c r="CJB25" s="120"/>
      <c r="CJC25" s="120"/>
      <c r="CJD25" s="120"/>
      <c r="CJE25" s="120"/>
      <c r="CJF25" s="120"/>
      <c r="CJG25" s="120"/>
      <c r="CJH25" s="120"/>
      <c r="CJI25" s="120"/>
      <c r="CJJ25" s="120"/>
      <c r="CJK25" s="120"/>
      <c r="CJL25" s="120"/>
      <c r="CJM25" s="120"/>
      <c r="CJN25" s="120"/>
      <c r="CJO25" s="120"/>
      <c r="CJP25" s="120"/>
      <c r="CJQ25" s="120"/>
      <c r="CJR25" s="120"/>
      <c r="CJS25" s="120"/>
      <c r="CJT25" s="120"/>
      <c r="CJU25" s="120"/>
      <c r="CJV25" s="120"/>
      <c r="CJW25" s="120"/>
      <c r="CJX25" s="120"/>
      <c r="CJY25" s="120"/>
      <c r="CJZ25" s="120"/>
      <c r="CKA25" s="120"/>
      <c r="CKB25" s="120"/>
      <c r="CKC25" s="120"/>
      <c r="CKD25" s="120"/>
      <c r="CKE25" s="120"/>
      <c r="CKF25" s="120"/>
      <c r="CKG25" s="120"/>
      <c r="CKH25" s="120"/>
      <c r="CKI25" s="120"/>
      <c r="CKJ25" s="120"/>
      <c r="CKK25" s="120"/>
      <c r="CKL25" s="120"/>
      <c r="CKM25" s="120"/>
      <c r="CKN25" s="120"/>
      <c r="CKO25" s="120"/>
      <c r="CKP25" s="120"/>
      <c r="CKQ25" s="120"/>
      <c r="CKR25" s="120"/>
      <c r="CKS25" s="120"/>
      <c r="CKT25" s="120"/>
      <c r="CKU25" s="120"/>
      <c r="CKV25" s="120"/>
      <c r="CKW25" s="120"/>
      <c r="CKX25" s="120"/>
      <c r="CKY25" s="120"/>
      <c r="CKZ25" s="120"/>
      <c r="CLA25" s="120"/>
      <c r="CLB25" s="120"/>
      <c r="CLC25" s="120"/>
      <c r="CLD25" s="120"/>
      <c r="CLE25" s="120"/>
      <c r="CLF25" s="120"/>
      <c r="CLG25" s="120"/>
      <c r="CLH25" s="120"/>
      <c r="CLI25" s="120"/>
      <c r="CLJ25" s="120"/>
      <c r="CLK25" s="120"/>
      <c r="CLL25" s="120"/>
      <c r="CLM25" s="120"/>
      <c r="CLN25" s="120"/>
      <c r="CLO25" s="120"/>
      <c r="CLP25" s="120"/>
      <c r="CLQ25" s="120"/>
      <c r="CLR25" s="120"/>
      <c r="CLS25" s="120"/>
      <c r="CLT25" s="120"/>
      <c r="CLU25" s="120"/>
      <c r="CLV25" s="120"/>
      <c r="CLW25" s="120"/>
      <c r="CLX25" s="120"/>
      <c r="CLY25" s="120"/>
      <c r="CLZ25" s="120"/>
      <c r="CMA25" s="120"/>
      <c r="CMB25" s="120"/>
      <c r="CMC25" s="120"/>
      <c r="CMD25" s="120"/>
      <c r="CME25" s="120"/>
      <c r="CMF25" s="120"/>
      <c r="CMG25" s="120"/>
      <c r="CMH25" s="120"/>
      <c r="CMI25" s="120"/>
      <c r="CMJ25" s="120"/>
      <c r="CMK25" s="120"/>
      <c r="CML25" s="120"/>
      <c r="CMM25" s="120"/>
      <c r="CMN25" s="120"/>
      <c r="CMO25" s="120"/>
      <c r="CMP25" s="120"/>
      <c r="CMQ25" s="120"/>
      <c r="CMR25" s="120"/>
      <c r="CMS25" s="120"/>
      <c r="CMT25" s="120"/>
      <c r="CMU25" s="120"/>
      <c r="CMV25" s="120"/>
      <c r="CMW25" s="120"/>
      <c r="CMX25" s="120"/>
      <c r="CMY25" s="120"/>
      <c r="CMZ25" s="120"/>
      <c r="CNA25" s="120"/>
      <c r="CNB25" s="120"/>
      <c r="CNC25" s="120"/>
      <c r="CND25" s="120"/>
      <c r="CNE25" s="120"/>
      <c r="CNF25" s="120"/>
      <c r="CNG25" s="120"/>
      <c r="CNH25" s="120"/>
      <c r="CNI25" s="120"/>
      <c r="CNJ25" s="120"/>
      <c r="CNK25" s="120"/>
      <c r="CNL25" s="120"/>
      <c r="CNM25" s="120"/>
      <c r="CNN25" s="120"/>
      <c r="CNO25" s="120"/>
      <c r="CNP25" s="120"/>
      <c r="CNQ25" s="120"/>
      <c r="CNR25" s="120"/>
      <c r="CNS25" s="120"/>
      <c r="CNT25" s="120"/>
      <c r="CNU25" s="120"/>
      <c r="CNV25" s="120"/>
      <c r="CNW25" s="120"/>
      <c r="CNX25" s="120"/>
      <c r="CNY25" s="120"/>
      <c r="CNZ25" s="120"/>
      <c r="COA25" s="120"/>
      <c r="COB25" s="120"/>
      <c r="COC25" s="120"/>
      <c r="COD25" s="120"/>
      <c r="COE25" s="120"/>
      <c r="COF25" s="120"/>
      <c r="COG25" s="120"/>
      <c r="COH25" s="120"/>
      <c r="COI25" s="120"/>
      <c r="COJ25" s="120"/>
      <c r="COK25" s="120"/>
      <c r="COL25" s="120"/>
      <c r="COM25" s="120"/>
      <c r="CON25" s="120"/>
      <c r="COO25" s="120"/>
      <c r="COP25" s="120"/>
      <c r="COQ25" s="120"/>
      <c r="COR25" s="120"/>
      <c r="COS25" s="120"/>
      <c r="COT25" s="120"/>
      <c r="COU25" s="120"/>
      <c r="COV25" s="120"/>
      <c r="COW25" s="120"/>
      <c r="COX25" s="120"/>
      <c r="COY25" s="120"/>
      <c r="COZ25" s="120"/>
      <c r="CPA25" s="120"/>
      <c r="CPB25" s="120"/>
      <c r="CPC25" s="120"/>
      <c r="CPD25" s="120"/>
      <c r="CPE25" s="120"/>
      <c r="CPF25" s="120"/>
      <c r="CPG25" s="120"/>
      <c r="CPH25" s="120"/>
      <c r="CPI25" s="120"/>
      <c r="CPJ25" s="120"/>
      <c r="CPK25" s="120"/>
      <c r="CPL25" s="120"/>
      <c r="CPM25" s="120"/>
      <c r="CPN25" s="120"/>
      <c r="CPO25" s="120"/>
      <c r="CPP25" s="120"/>
      <c r="CPQ25" s="120"/>
      <c r="CPR25" s="120"/>
      <c r="CPS25" s="120"/>
      <c r="CPT25" s="120"/>
      <c r="CPU25" s="120"/>
      <c r="CPV25" s="120"/>
      <c r="CPW25" s="120"/>
      <c r="CPX25" s="120"/>
      <c r="CPY25" s="120"/>
      <c r="CPZ25" s="120"/>
      <c r="CQA25" s="120"/>
      <c r="CQB25" s="120"/>
      <c r="CQC25" s="120"/>
      <c r="CQD25" s="120"/>
      <c r="CQE25" s="120"/>
      <c r="CQF25" s="120"/>
      <c r="CQG25" s="120"/>
      <c r="CQH25" s="120"/>
      <c r="CQI25" s="120"/>
      <c r="CQJ25" s="120"/>
      <c r="CQK25" s="120"/>
      <c r="CQL25" s="120"/>
      <c r="CQM25" s="120"/>
      <c r="CQN25" s="120"/>
      <c r="CQO25" s="120"/>
      <c r="CQP25" s="120"/>
      <c r="CQQ25" s="120"/>
      <c r="CQR25" s="120"/>
      <c r="CQS25" s="120"/>
      <c r="CQT25" s="120"/>
      <c r="CQU25" s="120"/>
      <c r="CQV25" s="120"/>
      <c r="CQW25" s="120"/>
      <c r="CQX25" s="120"/>
      <c r="CQY25" s="120"/>
      <c r="CQZ25" s="120"/>
      <c r="CRA25" s="120"/>
      <c r="CRB25" s="120"/>
      <c r="CRC25" s="120"/>
      <c r="CRD25" s="120"/>
      <c r="CRE25" s="120"/>
      <c r="CRF25" s="120"/>
      <c r="CRG25" s="120"/>
      <c r="CRH25" s="120"/>
      <c r="CRI25" s="120"/>
      <c r="CRJ25" s="120"/>
      <c r="CRK25" s="120"/>
      <c r="CRL25" s="120"/>
      <c r="CRM25" s="120"/>
      <c r="CRN25" s="120"/>
      <c r="CRO25" s="120"/>
      <c r="CRP25" s="120"/>
      <c r="CRQ25" s="120"/>
      <c r="CRR25" s="120"/>
      <c r="CRS25" s="120"/>
      <c r="CRT25" s="120"/>
      <c r="CRU25" s="120"/>
      <c r="CRV25" s="120"/>
      <c r="CRW25" s="120"/>
      <c r="CRX25" s="120"/>
      <c r="CRY25" s="120"/>
      <c r="CRZ25" s="120"/>
      <c r="CSA25" s="120"/>
      <c r="CSB25" s="120"/>
      <c r="CSC25" s="120"/>
      <c r="CSD25" s="120"/>
      <c r="CSE25" s="120"/>
      <c r="CSF25" s="120"/>
      <c r="CSG25" s="120"/>
      <c r="CSH25" s="120"/>
      <c r="CSI25" s="120"/>
      <c r="CSJ25" s="120"/>
      <c r="CSK25" s="120"/>
      <c r="CSL25" s="120"/>
      <c r="CSM25" s="120"/>
      <c r="CSN25" s="120"/>
      <c r="CSO25" s="120"/>
      <c r="CSP25" s="120"/>
      <c r="CSQ25" s="120"/>
      <c r="CSR25" s="120"/>
      <c r="CSS25" s="120"/>
      <c r="CST25" s="120"/>
      <c r="CSU25" s="120"/>
      <c r="CSV25" s="120"/>
      <c r="CSW25" s="120"/>
      <c r="CSX25" s="120"/>
      <c r="CSY25" s="120"/>
      <c r="CSZ25" s="120"/>
      <c r="CTA25" s="120"/>
      <c r="CTB25" s="120"/>
      <c r="CTC25" s="120"/>
      <c r="CTD25" s="120"/>
      <c r="CTE25" s="120"/>
      <c r="CTF25" s="120"/>
      <c r="CTG25" s="120"/>
      <c r="CTH25" s="120"/>
      <c r="CTI25" s="120"/>
      <c r="CTJ25" s="120"/>
      <c r="CTK25" s="120"/>
      <c r="CTL25" s="120"/>
      <c r="CTM25" s="120"/>
      <c r="CTN25" s="120"/>
      <c r="CTO25" s="120"/>
      <c r="CTP25" s="120"/>
      <c r="CTQ25" s="120"/>
      <c r="CTR25" s="120"/>
      <c r="CTS25" s="120"/>
      <c r="CTT25" s="120"/>
      <c r="CTU25" s="120"/>
      <c r="CTV25" s="120"/>
      <c r="CTW25" s="120"/>
      <c r="CTX25" s="120"/>
      <c r="CTY25" s="120"/>
      <c r="CTZ25" s="120"/>
      <c r="CUA25" s="120"/>
      <c r="CUB25" s="120"/>
      <c r="CUC25" s="120"/>
      <c r="CUD25" s="120"/>
      <c r="CUE25" s="120"/>
      <c r="CUF25" s="120"/>
      <c r="CUG25" s="120"/>
      <c r="CUH25" s="120"/>
      <c r="CUI25" s="120"/>
      <c r="CUJ25" s="120"/>
      <c r="CUK25" s="120"/>
      <c r="CUL25" s="120"/>
      <c r="CUM25" s="120"/>
      <c r="CUN25" s="120"/>
      <c r="CUO25" s="120"/>
      <c r="CUP25" s="120"/>
      <c r="CUQ25" s="120"/>
      <c r="CUR25" s="120"/>
      <c r="CUS25" s="120"/>
      <c r="CUT25" s="120"/>
      <c r="CUU25" s="120"/>
      <c r="CUV25" s="120"/>
      <c r="CUW25" s="120"/>
      <c r="CUX25" s="120"/>
      <c r="CUY25" s="120"/>
      <c r="CUZ25" s="120"/>
      <c r="CVA25" s="120"/>
      <c r="CVB25" s="120"/>
      <c r="CVC25" s="120"/>
      <c r="CVD25" s="120"/>
      <c r="CVE25" s="120"/>
      <c r="CVF25" s="120"/>
      <c r="CVG25" s="120"/>
      <c r="CVH25" s="120"/>
      <c r="CVI25" s="120"/>
      <c r="CVJ25" s="120"/>
      <c r="CVK25" s="120"/>
      <c r="CVL25" s="120"/>
      <c r="CVM25" s="120"/>
      <c r="CVN25" s="120"/>
      <c r="CVO25" s="120"/>
      <c r="CVP25" s="120"/>
      <c r="CVQ25" s="120"/>
      <c r="CVR25" s="120"/>
      <c r="CVS25" s="120"/>
      <c r="CVT25" s="120"/>
      <c r="CVU25" s="120"/>
      <c r="CVV25" s="120"/>
      <c r="CVW25" s="120"/>
      <c r="CVX25" s="120"/>
      <c r="CVY25" s="120"/>
      <c r="CVZ25" s="120"/>
      <c r="CWA25" s="120"/>
      <c r="CWB25" s="120"/>
      <c r="CWC25" s="120"/>
      <c r="CWD25" s="120"/>
      <c r="CWE25" s="120"/>
      <c r="CWF25" s="120"/>
      <c r="CWG25" s="120"/>
      <c r="CWH25" s="120"/>
      <c r="CWI25" s="120"/>
      <c r="CWJ25" s="120"/>
      <c r="CWK25" s="120"/>
      <c r="CWL25" s="120"/>
      <c r="CWM25" s="120"/>
      <c r="CWN25" s="120"/>
      <c r="CWO25" s="120"/>
      <c r="CWP25" s="120"/>
      <c r="CWQ25" s="120"/>
      <c r="CWR25" s="120"/>
      <c r="CWS25" s="120"/>
      <c r="CWT25" s="120"/>
      <c r="CWU25" s="120"/>
      <c r="CWV25" s="120"/>
      <c r="CWW25" s="120"/>
      <c r="CWX25" s="120"/>
      <c r="CWY25" s="120"/>
      <c r="CWZ25" s="120"/>
      <c r="CXA25" s="120"/>
      <c r="CXB25" s="120"/>
      <c r="CXC25" s="120"/>
      <c r="CXD25" s="120"/>
      <c r="CXE25" s="120"/>
      <c r="CXF25" s="120"/>
      <c r="CXG25" s="120"/>
      <c r="CXH25" s="120"/>
      <c r="CXI25" s="120"/>
      <c r="CXJ25" s="120"/>
      <c r="CXK25" s="120"/>
      <c r="CXL25" s="120"/>
      <c r="CXM25" s="120"/>
      <c r="CXN25" s="120"/>
      <c r="CXO25" s="120"/>
      <c r="CXP25" s="120"/>
      <c r="CXQ25" s="120"/>
      <c r="CXR25" s="120"/>
      <c r="CXS25" s="120"/>
      <c r="CXT25" s="120"/>
      <c r="CXU25" s="120"/>
      <c r="CXV25" s="120"/>
      <c r="CXW25" s="120"/>
      <c r="CXX25" s="120"/>
      <c r="CXY25" s="120"/>
      <c r="CXZ25" s="120"/>
      <c r="CYA25" s="120"/>
      <c r="CYB25" s="120"/>
      <c r="CYC25" s="120"/>
      <c r="CYD25" s="120"/>
      <c r="CYE25" s="120"/>
      <c r="CYF25" s="120"/>
      <c r="CYG25" s="120"/>
      <c r="CYH25" s="120"/>
      <c r="CYI25" s="120"/>
      <c r="CYJ25" s="120"/>
      <c r="CYK25" s="120"/>
      <c r="CYL25" s="120"/>
      <c r="CYM25" s="120"/>
      <c r="CYN25" s="120"/>
      <c r="CYO25" s="120"/>
      <c r="CYP25" s="120"/>
      <c r="CYQ25" s="120"/>
      <c r="CYR25" s="120"/>
      <c r="CYS25" s="120"/>
      <c r="CYT25" s="120"/>
      <c r="CYU25" s="120"/>
      <c r="CYV25" s="120"/>
      <c r="CYW25" s="120"/>
      <c r="CYX25" s="120"/>
      <c r="CYY25" s="120"/>
      <c r="CYZ25" s="120"/>
      <c r="CZA25" s="120"/>
      <c r="CZB25" s="120"/>
      <c r="CZC25" s="120"/>
      <c r="CZD25" s="120"/>
      <c r="CZE25" s="120"/>
      <c r="CZF25" s="120"/>
      <c r="CZG25" s="120"/>
      <c r="CZH25" s="120"/>
      <c r="CZI25" s="120"/>
      <c r="CZJ25" s="120"/>
      <c r="CZK25" s="120"/>
      <c r="CZL25" s="120"/>
      <c r="CZM25" s="120"/>
      <c r="CZN25" s="120"/>
      <c r="CZO25" s="120"/>
      <c r="CZP25" s="120"/>
      <c r="CZQ25" s="120"/>
      <c r="CZR25" s="120"/>
      <c r="CZS25" s="120"/>
      <c r="CZT25" s="120"/>
      <c r="CZU25" s="120"/>
      <c r="CZV25" s="120"/>
      <c r="CZW25" s="120"/>
      <c r="CZX25" s="120"/>
      <c r="CZY25" s="120"/>
      <c r="CZZ25" s="120"/>
      <c r="DAA25" s="120"/>
      <c r="DAB25" s="120"/>
      <c r="DAC25" s="120"/>
      <c r="DAD25" s="120"/>
      <c r="DAE25" s="120"/>
      <c r="DAF25" s="120"/>
      <c r="DAG25" s="120"/>
      <c r="DAH25" s="120"/>
      <c r="DAI25" s="120"/>
      <c r="DAJ25" s="120"/>
      <c r="DAK25" s="120"/>
      <c r="DAL25" s="120"/>
      <c r="DAM25" s="120"/>
      <c r="DAN25" s="120"/>
      <c r="DAO25" s="120"/>
      <c r="DAP25" s="120"/>
      <c r="DAQ25" s="120"/>
      <c r="DAR25" s="120"/>
      <c r="DAS25" s="120"/>
      <c r="DAT25" s="120"/>
      <c r="DAU25" s="120"/>
      <c r="DAV25" s="120"/>
      <c r="DAW25" s="120"/>
      <c r="DAX25" s="120"/>
      <c r="DAY25" s="120"/>
      <c r="DAZ25" s="120"/>
      <c r="DBA25" s="120"/>
      <c r="DBB25" s="120"/>
      <c r="DBC25" s="120"/>
      <c r="DBD25" s="120"/>
      <c r="DBE25" s="120"/>
      <c r="DBF25" s="120"/>
      <c r="DBG25" s="120"/>
      <c r="DBH25" s="120"/>
      <c r="DBI25" s="120"/>
      <c r="DBJ25" s="120"/>
      <c r="DBK25" s="120"/>
      <c r="DBL25" s="120"/>
      <c r="DBM25" s="120"/>
      <c r="DBN25" s="120"/>
      <c r="DBO25" s="120"/>
      <c r="DBP25" s="120"/>
      <c r="DBQ25" s="120"/>
      <c r="DBR25" s="120"/>
      <c r="DBS25" s="120"/>
      <c r="DBT25" s="120"/>
      <c r="DBU25" s="120"/>
      <c r="DBV25" s="120"/>
      <c r="DBW25" s="120"/>
      <c r="DBX25" s="120"/>
      <c r="DBY25" s="120"/>
      <c r="DBZ25" s="120"/>
      <c r="DCA25" s="120"/>
      <c r="DCB25" s="120"/>
      <c r="DCC25" s="120"/>
      <c r="DCD25" s="120"/>
      <c r="DCE25" s="120"/>
      <c r="DCF25" s="120"/>
      <c r="DCG25" s="120"/>
      <c r="DCH25" s="120"/>
      <c r="DCI25" s="120"/>
      <c r="DCJ25" s="120"/>
      <c r="DCK25" s="120"/>
      <c r="DCL25" s="120"/>
      <c r="DCM25" s="120"/>
      <c r="DCN25" s="120"/>
      <c r="DCO25" s="120"/>
      <c r="DCP25" s="120"/>
      <c r="DCQ25" s="120"/>
      <c r="DCR25" s="120"/>
      <c r="DCS25" s="120"/>
      <c r="DCT25" s="120"/>
      <c r="DCU25" s="120"/>
      <c r="DCV25" s="120"/>
      <c r="DCW25" s="120"/>
      <c r="DCX25" s="120"/>
      <c r="DCY25" s="120"/>
      <c r="DCZ25" s="120"/>
      <c r="DDA25" s="120"/>
      <c r="DDB25" s="120"/>
      <c r="DDC25" s="120"/>
      <c r="DDD25" s="120"/>
      <c r="DDE25" s="120"/>
      <c r="DDF25" s="120"/>
      <c r="DDG25" s="120"/>
      <c r="DDH25" s="120"/>
      <c r="DDI25" s="120"/>
      <c r="DDJ25" s="120"/>
      <c r="DDK25" s="120"/>
      <c r="DDL25" s="120"/>
      <c r="DDM25" s="120"/>
      <c r="DDN25" s="120"/>
      <c r="DDO25" s="120"/>
      <c r="DDP25" s="120"/>
      <c r="DDQ25" s="120"/>
      <c r="DDR25" s="120"/>
      <c r="DDS25" s="120"/>
      <c r="DDT25" s="120"/>
      <c r="DDU25" s="120"/>
      <c r="DDV25" s="120"/>
      <c r="DDW25" s="120"/>
      <c r="DDX25" s="120"/>
      <c r="DDY25" s="120"/>
      <c r="DDZ25" s="120"/>
      <c r="DEA25" s="120"/>
      <c r="DEB25" s="120"/>
      <c r="DEC25" s="120"/>
      <c r="DED25" s="120"/>
      <c r="DEE25" s="120"/>
      <c r="DEF25" s="120"/>
      <c r="DEG25" s="120"/>
      <c r="DEH25" s="120"/>
      <c r="DEI25" s="120"/>
      <c r="DEJ25" s="120"/>
      <c r="DEK25" s="120"/>
      <c r="DEL25" s="120"/>
      <c r="DEM25" s="120"/>
      <c r="DEN25" s="120"/>
      <c r="DEO25" s="120"/>
      <c r="DEP25" s="120"/>
      <c r="DEQ25" s="120"/>
      <c r="DER25" s="120"/>
      <c r="DES25" s="120"/>
      <c r="DET25" s="120"/>
      <c r="DEU25" s="120"/>
      <c r="DEV25" s="120"/>
      <c r="DEW25" s="120"/>
      <c r="DEX25" s="120"/>
      <c r="DEY25" s="120"/>
      <c r="DEZ25" s="120"/>
      <c r="DFA25" s="120"/>
      <c r="DFB25" s="120"/>
      <c r="DFC25" s="120"/>
      <c r="DFD25" s="120"/>
      <c r="DFE25" s="120"/>
      <c r="DFF25" s="120"/>
      <c r="DFG25" s="120"/>
      <c r="DFH25" s="120"/>
      <c r="DFI25" s="120"/>
      <c r="DFJ25" s="120"/>
      <c r="DFK25" s="120"/>
      <c r="DFL25" s="120"/>
      <c r="DFM25" s="120"/>
      <c r="DFN25" s="120"/>
      <c r="DFO25" s="120"/>
      <c r="DFP25" s="120"/>
      <c r="DFQ25" s="120"/>
      <c r="DFR25" s="120"/>
      <c r="DFS25" s="120"/>
      <c r="DFT25" s="120"/>
      <c r="DFU25" s="120"/>
      <c r="DFV25" s="120"/>
      <c r="DFW25" s="120"/>
      <c r="DFX25" s="120"/>
      <c r="DFY25" s="120"/>
      <c r="DFZ25" s="120"/>
      <c r="DGA25" s="120"/>
      <c r="DGB25" s="120"/>
      <c r="DGC25" s="120"/>
      <c r="DGD25" s="120"/>
      <c r="DGE25" s="120"/>
      <c r="DGF25" s="120"/>
      <c r="DGG25" s="120"/>
      <c r="DGH25" s="120"/>
      <c r="DGI25" s="120"/>
      <c r="DGJ25" s="120"/>
      <c r="DGK25" s="120"/>
      <c r="DGL25" s="120"/>
      <c r="DGM25" s="120"/>
      <c r="DGN25" s="120"/>
      <c r="DGO25" s="120"/>
      <c r="DGP25" s="120"/>
      <c r="DGQ25" s="120"/>
      <c r="DGR25" s="120"/>
      <c r="DGS25" s="120"/>
      <c r="DGT25" s="120"/>
      <c r="DGU25" s="120"/>
      <c r="DGV25" s="120"/>
      <c r="DGW25" s="120"/>
      <c r="DGX25" s="120"/>
      <c r="DGY25" s="120"/>
      <c r="DGZ25" s="120"/>
      <c r="DHA25" s="120"/>
      <c r="DHB25" s="120"/>
      <c r="DHC25" s="120"/>
      <c r="DHD25" s="120"/>
      <c r="DHE25" s="120"/>
      <c r="DHF25" s="120"/>
      <c r="DHG25" s="120"/>
      <c r="DHH25" s="120"/>
      <c r="DHI25" s="120"/>
      <c r="DHJ25" s="120"/>
      <c r="DHK25" s="120"/>
      <c r="DHL25" s="120"/>
      <c r="DHM25" s="120"/>
      <c r="DHN25" s="120"/>
      <c r="DHO25" s="120"/>
      <c r="DHP25" s="120"/>
      <c r="DHQ25" s="120"/>
      <c r="DHR25" s="120"/>
      <c r="DHS25" s="120"/>
      <c r="DHT25" s="120"/>
      <c r="DHU25" s="120"/>
      <c r="DHV25" s="120"/>
      <c r="DHW25" s="120"/>
      <c r="DHX25" s="120"/>
      <c r="DHY25" s="120"/>
      <c r="DHZ25" s="120"/>
      <c r="DIA25" s="120"/>
      <c r="DIB25" s="120"/>
      <c r="DIC25" s="120"/>
      <c r="DID25" s="120"/>
      <c r="DIE25" s="120"/>
      <c r="DIF25" s="120"/>
      <c r="DIG25" s="120"/>
      <c r="DIH25" s="120"/>
      <c r="DII25" s="120"/>
      <c r="DIJ25" s="120"/>
      <c r="DIK25" s="120"/>
      <c r="DIL25" s="120"/>
      <c r="DIM25" s="120"/>
      <c r="DIN25" s="120"/>
      <c r="DIO25" s="120"/>
      <c r="DIP25" s="120"/>
      <c r="DIQ25" s="120"/>
      <c r="DIR25" s="120"/>
      <c r="DIS25" s="120"/>
      <c r="DIT25" s="120"/>
      <c r="DIU25" s="120"/>
      <c r="DIV25" s="120"/>
      <c r="DIW25" s="120"/>
      <c r="DIX25" s="120"/>
      <c r="DIY25" s="120"/>
      <c r="DIZ25" s="120"/>
      <c r="DJA25" s="120"/>
      <c r="DJB25" s="120"/>
      <c r="DJC25" s="120"/>
      <c r="DJD25" s="120"/>
      <c r="DJE25" s="120"/>
      <c r="DJF25" s="120"/>
      <c r="DJG25" s="120"/>
      <c r="DJH25" s="120"/>
      <c r="DJI25" s="120"/>
      <c r="DJJ25" s="120"/>
      <c r="DJK25" s="120"/>
      <c r="DJL25" s="120"/>
      <c r="DJM25" s="120"/>
      <c r="DJN25" s="120"/>
      <c r="DJO25" s="120"/>
      <c r="DJP25" s="120"/>
      <c r="DJQ25" s="120"/>
      <c r="DJR25" s="120"/>
      <c r="DJS25" s="120"/>
      <c r="DJT25" s="120"/>
      <c r="DJU25" s="120"/>
      <c r="DJV25" s="120"/>
      <c r="DJW25" s="120"/>
      <c r="DJX25" s="120"/>
      <c r="DJY25" s="120"/>
      <c r="DJZ25" s="120"/>
      <c r="DKA25" s="120"/>
      <c r="DKB25" s="120"/>
      <c r="DKC25" s="120"/>
      <c r="DKD25" s="120"/>
      <c r="DKE25" s="120"/>
      <c r="DKF25" s="120"/>
      <c r="DKG25" s="120"/>
      <c r="DKH25" s="120"/>
      <c r="DKI25" s="120"/>
      <c r="DKJ25" s="120"/>
      <c r="DKK25" s="120"/>
      <c r="DKL25" s="120"/>
      <c r="DKM25" s="120"/>
      <c r="DKN25" s="120"/>
      <c r="DKO25" s="120"/>
      <c r="DKP25" s="120"/>
      <c r="DKQ25" s="120"/>
      <c r="DKR25" s="120"/>
      <c r="DKS25" s="120"/>
      <c r="DKT25" s="120"/>
      <c r="DKU25" s="120"/>
      <c r="DKV25" s="120"/>
      <c r="DKW25" s="120"/>
      <c r="DKX25" s="120"/>
      <c r="DKY25" s="120"/>
      <c r="DKZ25" s="120"/>
      <c r="DLA25" s="120"/>
      <c r="DLB25" s="120"/>
      <c r="DLC25" s="120"/>
      <c r="DLD25" s="120"/>
      <c r="DLE25" s="120"/>
      <c r="DLF25" s="120"/>
      <c r="DLG25" s="120"/>
      <c r="DLH25" s="120"/>
      <c r="DLI25" s="120"/>
      <c r="DLJ25" s="120"/>
      <c r="DLK25" s="120"/>
      <c r="DLL25" s="120"/>
      <c r="DLM25" s="120"/>
      <c r="DLN25" s="120"/>
      <c r="DLO25" s="120"/>
      <c r="DLP25" s="120"/>
      <c r="DLQ25" s="120"/>
      <c r="DLR25" s="120"/>
      <c r="DLS25" s="120"/>
      <c r="DLT25" s="120"/>
      <c r="DLU25" s="120"/>
      <c r="DLV25" s="120"/>
      <c r="DLW25" s="120"/>
      <c r="DLX25" s="120"/>
      <c r="DLY25" s="120"/>
      <c r="DLZ25" s="120"/>
      <c r="DMA25" s="120"/>
      <c r="DMB25" s="120"/>
      <c r="DMC25" s="120"/>
      <c r="DMD25" s="120"/>
      <c r="DME25" s="120"/>
      <c r="DMF25" s="120"/>
      <c r="DMG25" s="120"/>
      <c r="DMH25" s="120"/>
      <c r="DMI25" s="120"/>
      <c r="DMJ25" s="120"/>
      <c r="DMK25" s="120"/>
      <c r="DML25" s="120"/>
      <c r="DMM25" s="120"/>
      <c r="DMN25" s="120"/>
      <c r="DMO25" s="120"/>
      <c r="DMP25" s="120"/>
      <c r="DMQ25" s="120"/>
      <c r="DMR25" s="120"/>
      <c r="DMS25" s="120"/>
      <c r="DMT25" s="120"/>
      <c r="DMU25" s="120"/>
      <c r="DMV25" s="120"/>
      <c r="DMW25" s="120"/>
      <c r="DMX25" s="120"/>
      <c r="DMY25" s="120"/>
      <c r="DMZ25" s="120"/>
      <c r="DNA25" s="120"/>
      <c r="DNB25" s="120"/>
      <c r="DNC25" s="120"/>
      <c r="DND25" s="120"/>
      <c r="DNE25" s="120"/>
      <c r="DNF25" s="120"/>
      <c r="DNG25" s="120"/>
      <c r="DNH25" s="120"/>
      <c r="DNI25" s="120"/>
      <c r="DNJ25" s="120"/>
      <c r="DNK25" s="120"/>
      <c r="DNL25" s="120"/>
      <c r="DNM25" s="120"/>
      <c r="DNN25" s="120"/>
      <c r="DNO25" s="120"/>
      <c r="DNP25" s="120"/>
      <c r="DNQ25" s="120"/>
      <c r="DNR25" s="120"/>
      <c r="DNS25" s="120"/>
      <c r="DNT25" s="120"/>
      <c r="DNU25" s="120"/>
      <c r="DNV25" s="120"/>
      <c r="DNW25" s="120"/>
      <c r="DNX25" s="120"/>
      <c r="DNY25" s="120"/>
      <c r="DNZ25" s="120"/>
      <c r="DOA25" s="120"/>
      <c r="DOB25" s="120"/>
      <c r="DOC25" s="120"/>
      <c r="DOD25" s="120"/>
      <c r="DOE25" s="120"/>
      <c r="DOF25" s="120"/>
      <c r="DOG25" s="120"/>
      <c r="DOH25" s="120"/>
      <c r="DOI25" s="120"/>
      <c r="DOJ25" s="120"/>
      <c r="DOK25" s="120"/>
      <c r="DOL25" s="120"/>
      <c r="DOM25" s="120"/>
      <c r="DON25" s="120"/>
      <c r="DOO25" s="120"/>
      <c r="DOP25" s="120"/>
      <c r="DOQ25" s="120"/>
      <c r="DOR25" s="120"/>
      <c r="DOS25" s="120"/>
      <c r="DOT25" s="120"/>
      <c r="DOU25" s="120"/>
      <c r="DOV25" s="120"/>
      <c r="DOW25" s="120"/>
      <c r="DOX25" s="120"/>
      <c r="DOY25" s="120"/>
      <c r="DOZ25" s="120"/>
      <c r="DPA25" s="120"/>
      <c r="DPB25" s="120"/>
      <c r="DPC25" s="120"/>
      <c r="DPD25" s="120"/>
      <c r="DPE25" s="120"/>
      <c r="DPF25" s="120"/>
      <c r="DPG25" s="120"/>
      <c r="DPH25" s="120"/>
      <c r="DPI25" s="120"/>
      <c r="DPJ25" s="120"/>
      <c r="DPK25" s="120"/>
      <c r="DPL25" s="120"/>
      <c r="DPM25" s="120"/>
      <c r="DPN25" s="120"/>
      <c r="DPO25" s="120"/>
      <c r="DPP25" s="120"/>
      <c r="DPQ25" s="120"/>
      <c r="DPR25" s="120"/>
      <c r="DPS25" s="120"/>
      <c r="DPT25" s="120"/>
      <c r="DPU25" s="120"/>
      <c r="DPV25" s="120"/>
      <c r="DPW25" s="120"/>
      <c r="DPX25" s="120"/>
      <c r="DPY25" s="120"/>
      <c r="DPZ25" s="120"/>
      <c r="DQA25" s="120"/>
      <c r="DQB25" s="120"/>
      <c r="DQC25" s="120"/>
      <c r="DQD25" s="120"/>
      <c r="DQE25" s="120"/>
      <c r="DQF25" s="120"/>
      <c r="DQG25" s="120"/>
      <c r="DQH25" s="120"/>
      <c r="DQI25" s="120"/>
      <c r="DQJ25" s="120"/>
      <c r="DQK25" s="120"/>
      <c r="DQL25" s="120"/>
      <c r="DQM25" s="120"/>
      <c r="DQN25" s="120"/>
      <c r="DQO25" s="120"/>
      <c r="DQP25" s="120"/>
      <c r="DQQ25" s="120"/>
      <c r="DQR25" s="120"/>
      <c r="DQS25" s="120"/>
      <c r="DQT25" s="120"/>
      <c r="DQU25" s="120"/>
      <c r="DQV25" s="120"/>
      <c r="DQW25" s="120"/>
      <c r="DQX25" s="120"/>
      <c r="DQY25" s="120"/>
      <c r="DQZ25" s="120"/>
      <c r="DRA25" s="120"/>
      <c r="DRB25" s="120"/>
      <c r="DRC25" s="120"/>
      <c r="DRD25" s="120"/>
      <c r="DRE25" s="120"/>
      <c r="DRF25" s="120"/>
      <c r="DRG25" s="120"/>
      <c r="DRH25" s="120"/>
      <c r="DRI25" s="120"/>
      <c r="DRJ25" s="120"/>
      <c r="DRK25" s="120"/>
      <c r="DRL25" s="120"/>
      <c r="DRM25" s="120"/>
      <c r="DRN25" s="120"/>
      <c r="DRO25" s="120"/>
      <c r="DRP25" s="120"/>
      <c r="DRQ25" s="120"/>
      <c r="DRR25" s="120"/>
      <c r="DRS25" s="120"/>
      <c r="DRT25" s="120"/>
      <c r="DRU25" s="120"/>
      <c r="DRV25" s="120"/>
      <c r="DRW25" s="120"/>
      <c r="DRX25" s="120"/>
      <c r="DRY25" s="120"/>
      <c r="DRZ25" s="120"/>
      <c r="DSA25" s="120"/>
      <c r="DSB25" s="120"/>
      <c r="DSC25" s="120"/>
      <c r="DSD25" s="120"/>
      <c r="DSE25" s="120"/>
      <c r="DSF25" s="120"/>
      <c r="DSG25" s="120"/>
      <c r="DSH25" s="120"/>
      <c r="DSI25" s="120"/>
      <c r="DSJ25" s="120"/>
      <c r="DSK25" s="120"/>
      <c r="DSL25" s="120"/>
      <c r="DSM25" s="120"/>
      <c r="DSN25" s="120"/>
      <c r="DSO25" s="120"/>
      <c r="DSP25" s="120"/>
      <c r="DSQ25" s="120"/>
      <c r="DSR25" s="120"/>
      <c r="DSS25" s="120"/>
      <c r="DST25" s="120"/>
      <c r="DSU25" s="120"/>
      <c r="DSV25" s="120"/>
      <c r="DSW25" s="120"/>
      <c r="DSX25" s="120"/>
      <c r="DSY25" s="120"/>
      <c r="DSZ25" s="120"/>
      <c r="DTA25" s="120"/>
      <c r="DTB25" s="120"/>
      <c r="DTC25" s="120"/>
      <c r="DTD25" s="120"/>
      <c r="DTE25" s="120"/>
      <c r="DTF25" s="120"/>
      <c r="DTG25" s="120"/>
      <c r="DTH25" s="120"/>
      <c r="DTI25" s="120"/>
      <c r="DTJ25" s="120"/>
      <c r="DTK25" s="120"/>
      <c r="DTL25" s="120"/>
      <c r="DTM25" s="120"/>
      <c r="DTN25" s="120"/>
      <c r="DTO25" s="120"/>
      <c r="DTP25" s="120"/>
      <c r="DTQ25" s="120"/>
      <c r="DTR25" s="120"/>
      <c r="DTS25" s="120"/>
      <c r="DTT25" s="120"/>
      <c r="DTU25" s="120"/>
      <c r="DTV25" s="120"/>
      <c r="DTW25" s="120"/>
      <c r="DTX25" s="120"/>
      <c r="DTY25" s="120"/>
      <c r="DTZ25" s="120"/>
      <c r="DUA25" s="120"/>
      <c r="DUB25" s="120"/>
      <c r="DUC25" s="120"/>
      <c r="DUD25" s="120"/>
      <c r="DUE25" s="120"/>
      <c r="DUF25" s="120"/>
      <c r="DUG25" s="120"/>
      <c r="DUH25" s="120"/>
      <c r="DUI25" s="120"/>
      <c r="DUJ25" s="120"/>
      <c r="DUK25" s="120"/>
      <c r="DUL25" s="120"/>
      <c r="DUM25" s="120"/>
      <c r="DUN25" s="120"/>
      <c r="DUO25" s="120"/>
      <c r="DUP25" s="120"/>
      <c r="DUQ25" s="120"/>
      <c r="DUR25" s="120"/>
      <c r="DUS25" s="120"/>
      <c r="DUT25" s="120"/>
      <c r="DUU25" s="120"/>
      <c r="DUV25" s="120"/>
      <c r="DUW25" s="120"/>
      <c r="DUX25" s="120"/>
      <c r="DUY25" s="120"/>
      <c r="DUZ25" s="120"/>
      <c r="DVA25" s="120"/>
      <c r="DVB25" s="120"/>
      <c r="DVC25" s="120"/>
      <c r="DVD25" s="120"/>
      <c r="DVE25" s="120"/>
      <c r="DVF25" s="120"/>
      <c r="DVG25" s="120"/>
      <c r="DVH25" s="120"/>
      <c r="DVI25" s="120"/>
      <c r="DVJ25" s="120"/>
      <c r="DVK25" s="120"/>
      <c r="DVL25" s="120"/>
      <c r="DVM25" s="120"/>
      <c r="DVN25" s="120"/>
      <c r="DVO25" s="120"/>
      <c r="DVP25" s="120"/>
      <c r="DVQ25" s="120"/>
      <c r="DVR25" s="120"/>
      <c r="DVS25" s="120"/>
      <c r="DVT25" s="120"/>
      <c r="DVU25" s="120"/>
      <c r="DVV25" s="120"/>
      <c r="DVW25" s="120"/>
      <c r="DVX25" s="120"/>
      <c r="DVY25" s="120"/>
      <c r="DVZ25" s="120"/>
      <c r="DWA25" s="120"/>
      <c r="DWB25" s="120"/>
      <c r="DWC25" s="120"/>
      <c r="DWD25" s="120"/>
      <c r="DWE25" s="120"/>
      <c r="DWF25" s="120"/>
      <c r="DWG25" s="120"/>
      <c r="DWH25" s="120"/>
      <c r="DWI25" s="120"/>
      <c r="DWJ25" s="120"/>
      <c r="DWK25" s="120"/>
      <c r="DWL25" s="120"/>
      <c r="DWM25" s="120"/>
      <c r="DWN25" s="120"/>
      <c r="DWO25" s="120"/>
      <c r="DWP25" s="120"/>
      <c r="DWQ25" s="120"/>
      <c r="DWR25" s="120"/>
      <c r="DWS25" s="120"/>
      <c r="DWT25" s="120"/>
      <c r="DWU25" s="120"/>
      <c r="DWV25" s="120"/>
      <c r="DWW25" s="120"/>
      <c r="DWX25" s="120"/>
      <c r="DWY25" s="120"/>
      <c r="DWZ25" s="120"/>
      <c r="DXA25" s="120"/>
      <c r="DXB25" s="120"/>
      <c r="DXC25" s="120"/>
      <c r="DXD25" s="120"/>
      <c r="DXE25" s="120"/>
      <c r="DXF25" s="120"/>
      <c r="DXG25" s="120"/>
      <c r="DXH25" s="120"/>
      <c r="DXI25" s="120"/>
      <c r="DXJ25" s="120"/>
      <c r="DXK25" s="120"/>
      <c r="DXL25" s="120"/>
      <c r="DXM25" s="120"/>
      <c r="DXN25" s="120"/>
      <c r="DXO25" s="120"/>
      <c r="DXP25" s="120"/>
      <c r="DXQ25" s="120"/>
      <c r="DXR25" s="120"/>
      <c r="DXS25" s="120"/>
      <c r="DXT25" s="120"/>
      <c r="DXU25" s="120"/>
      <c r="DXV25" s="120"/>
      <c r="DXW25" s="120"/>
      <c r="DXX25" s="120"/>
      <c r="DXY25" s="120"/>
      <c r="DXZ25" s="120"/>
      <c r="DYA25" s="120"/>
      <c r="DYB25" s="120"/>
      <c r="DYC25" s="120"/>
      <c r="DYD25" s="120"/>
      <c r="DYE25" s="120"/>
      <c r="DYF25" s="120"/>
      <c r="DYG25" s="120"/>
      <c r="DYH25" s="120"/>
      <c r="DYI25" s="120"/>
      <c r="DYJ25" s="120"/>
      <c r="DYK25" s="120"/>
      <c r="DYL25" s="120"/>
      <c r="DYM25" s="120"/>
      <c r="DYN25" s="120"/>
      <c r="DYO25" s="120"/>
      <c r="DYP25" s="120"/>
      <c r="DYQ25" s="120"/>
      <c r="DYR25" s="120"/>
      <c r="DYS25" s="120"/>
      <c r="DYT25" s="120"/>
      <c r="DYU25" s="120"/>
      <c r="DYV25" s="120"/>
      <c r="DYW25" s="120"/>
      <c r="DYX25" s="120"/>
      <c r="DYY25" s="120"/>
      <c r="DYZ25" s="120"/>
      <c r="DZA25" s="120"/>
      <c r="DZB25" s="120"/>
      <c r="DZC25" s="120"/>
      <c r="DZD25" s="120"/>
      <c r="DZE25" s="120"/>
      <c r="DZF25" s="120"/>
      <c r="DZG25" s="120"/>
      <c r="DZH25" s="120"/>
      <c r="DZI25" s="120"/>
      <c r="DZJ25" s="120"/>
      <c r="DZK25" s="120"/>
      <c r="DZL25" s="120"/>
      <c r="DZM25" s="120"/>
      <c r="DZN25" s="120"/>
      <c r="DZO25" s="120"/>
      <c r="DZP25" s="120"/>
      <c r="DZQ25" s="120"/>
      <c r="DZR25" s="120"/>
      <c r="DZS25" s="120"/>
      <c r="DZT25" s="120"/>
      <c r="DZU25" s="120"/>
      <c r="DZV25" s="120"/>
      <c r="DZW25" s="120"/>
      <c r="DZX25" s="120"/>
      <c r="DZY25" s="120"/>
      <c r="DZZ25" s="120"/>
      <c r="EAA25" s="120"/>
      <c r="EAB25" s="120"/>
      <c r="EAC25" s="120"/>
      <c r="EAD25" s="120"/>
      <c r="EAE25" s="120"/>
      <c r="EAF25" s="120"/>
      <c r="EAG25" s="120"/>
      <c r="EAH25" s="120"/>
      <c r="EAI25" s="120"/>
      <c r="EAJ25" s="120"/>
      <c r="EAK25" s="120"/>
      <c r="EAL25" s="120"/>
      <c r="EAM25" s="120"/>
      <c r="EAN25" s="120"/>
      <c r="EAO25" s="120"/>
      <c r="EAP25" s="120"/>
      <c r="EAQ25" s="120"/>
      <c r="EAR25" s="120"/>
      <c r="EAS25" s="120"/>
      <c r="EAT25" s="120"/>
      <c r="EAU25" s="120"/>
      <c r="EAV25" s="120"/>
      <c r="EAW25" s="120"/>
      <c r="EAX25" s="120"/>
      <c r="EAY25" s="120"/>
      <c r="EAZ25" s="120"/>
      <c r="EBA25" s="120"/>
      <c r="EBB25" s="120"/>
      <c r="EBC25" s="120"/>
      <c r="EBD25" s="120"/>
      <c r="EBE25" s="120"/>
      <c r="EBF25" s="120"/>
      <c r="EBG25" s="120"/>
      <c r="EBH25" s="120"/>
      <c r="EBI25" s="120"/>
      <c r="EBJ25" s="120"/>
      <c r="EBK25" s="120"/>
      <c r="EBL25" s="120"/>
      <c r="EBM25" s="120"/>
      <c r="EBN25" s="120"/>
      <c r="EBO25" s="120"/>
      <c r="EBP25" s="120"/>
      <c r="EBQ25" s="120"/>
      <c r="EBR25" s="120"/>
      <c r="EBS25" s="120"/>
      <c r="EBT25" s="120"/>
      <c r="EBU25" s="120"/>
      <c r="EBV25" s="120"/>
      <c r="EBW25" s="120"/>
      <c r="EBX25" s="120"/>
      <c r="EBY25" s="120"/>
      <c r="EBZ25" s="120"/>
      <c r="ECA25" s="120"/>
      <c r="ECB25" s="120"/>
      <c r="ECC25" s="120"/>
      <c r="ECD25" s="120"/>
      <c r="ECE25" s="120"/>
      <c r="ECF25" s="120"/>
      <c r="ECG25" s="120"/>
      <c r="ECH25" s="120"/>
      <c r="ECI25" s="120"/>
      <c r="ECJ25" s="120"/>
      <c r="ECK25" s="120"/>
      <c r="ECL25" s="120"/>
      <c r="ECM25" s="120"/>
      <c r="ECN25" s="120"/>
      <c r="ECO25" s="120"/>
      <c r="ECP25" s="120"/>
      <c r="ECQ25" s="120"/>
      <c r="ECR25" s="120"/>
      <c r="ECS25" s="120"/>
      <c r="ECT25" s="120"/>
      <c r="ECU25" s="120"/>
      <c r="ECV25" s="120"/>
      <c r="ECW25" s="120"/>
      <c r="ECX25" s="120"/>
      <c r="ECY25" s="120"/>
      <c r="ECZ25" s="120"/>
      <c r="EDA25" s="120"/>
      <c r="EDB25" s="120"/>
      <c r="EDC25" s="120"/>
      <c r="EDD25" s="120"/>
      <c r="EDE25" s="120"/>
      <c r="EDF25" s="120"/>
      <c r="EDG25" s="120"/>
      <c r="EDH25" s="120"/>
      <c r="EDI25" s="120"/>
      <c r="EDJ25" s="120"/>
      <c r="EDK25" s="120"/>
      <c r="EDL25" s="120"/>
      <c r="EDM25" s="120"/>
      <c r="EDN25" s="120"/>
      <c r="EDO25" s="120"/>
      <c r="EDP25" s="120"/>
      <c r="EDQ25" s="120"/>
      <c r="EDR25" s="120"/>
      <c r="EDS25" s="120"/>
      <c r="EDT25" s="120"/>
      <c r="EDU25" s="120"/>
      <c r="EDV25" s="120"/>
      <c r="EDW25" s="120"/>
      <c r="EDX25" s="120"/>
      <c r="EDY25" s="120"/>
      <c r="EDZ25" s="120"/>
      <c r="EEA25" s="120"/>
      <c r="EEB25" s="120"/>
      <c r="EEC25" s="120"/>
      <c r="EED25" s="120"/>
      <c r="EEE25" s="120"/>
      <c r="EEF25" s="120"/>
      <c r="EEG25" s="120"/>
      <c r="EEH25" s="120"/>
      <c r="EEI25" s="120"/>
      <c r="EEJ25" s="120"/>
      <c r="EEK25" s="120"/>
      <c r="EEL25" s="120"/>
      <c r="EEM25" s="120"/>
      <c r="EEN25" s="120"/>
      <c r="EEO25" s="120"/>
      <c r="EEP25" s="120"/>
      <c r="EEQ25" s="120"/>
      <c r="EER25" s="120"/>
      <c r="EES25" s="120"/>
      <c r="EET25" s="120"/>
      <c r="EEU25" s="120"/>
      <c r="EEV25" s="120"/>
      <c r="EEW25" s="120"/>
      <c r="EEX25" s="120"/>
      <c r="EEY25" s="120"/>
      <c r="EEZ25" s="120"/>
      <c r="EFA25" s="120"/>
      <c r="EFB25" s="120"/>
      <c r="EFC25" s="120"/>
      <c r="EFD25" s="120"/>
      <c r="EFE25" s="120"/>
      <c r="EFF25" s="120"/>
      <c r="EFG25" s="120"/>
      <c r="EFH25" s="120"/>
      <c r="EFI25" s="120"/>
      <c r="EFJ25" s="120"/>
      <c r="EFK25" s="120"/>
      <c r="EFL25" s="120"/>
      <c r="EFM25" s="120"/>
      <c r="EFN25" s="120"/>
      <c r="EFO25" s="120"/>
      <c r="EFP25" s="120"/>
      <c r="EFQ25" s="120"/>
      <c r="EFR25" s="120"/>
      <c r="EFS25" s="120"/>
      <c r="EFT25" s="120"/>
      <c r="EFU25" s="120"/>
      <c r="EFV25" s="120"/>
      <c r="EFW25" s="120"/>
      <c r="EFX25" s="120"/>
      <c r="EFY25" s="120"/>
      <c r="EFZ25" s="120"/>
      <c r="EGA25" s="120"/>
      <c r="EGB25" s="120"/>
      <c r="EGC25" s="120"/>
      <c r="EGD25" s="120"/>
      <c r="EGE25" s="120"/>
      <c r="EGF25" s="120"/>
      <c r="EGG25" s="120"/>
      <c r="EGH25" s="120"/>
      <c r="EGI25" s="120"/>
      <c r="EGJ25" s="120"/>
      <c r="EGK25" s="120"/>
      <c r="EGL25" s="120"/>
      <c r="EGM25" s="120"/>
      <c r="EGN25" s="120"/>
      <c r="EGO25" s="120"/>
      <c r="EGP25" s="120"/>
      <c r="EGQ25" s="120"/>
      <c r="EGR25" s="120"/>
      <c r="EGS25" s="120"/>
      <c r="EGT25" s="120"/>
      <c r="EGU25" s="120"/>
      <c r="EGV25" s="120"/>
      <c r="EGW25" s="120"/>
      <c r="EGX25" s="120"/>
      <c r="EGY25" s="120"/>
      <c r="EGZ25" s="120"/>
      <c r="EHA25" s="120"/>
      <c r="EHB25" s="120"/>
      <c r="EHC25" s="120"/>
      <c r="EHD25" s="120"/>
      <c r="EHE25" s="120"/>
      <c r="EHF25" s="120"/>
      <c r="EHG25" s="120"/>
      <c r="EHH25" s="120"/>
      <c r="EHI25" s="120"/>
      <c r="EHJ25" s="120"/>
      <c r="EHK25" s="120"/>
      <c r="EHL25" s="120"/>
      <c r="EHM25" s="120"/>
      <c r="EHN25" s="120"/>
      <c r="EHO25" s="120"/>
      <c r="EHP25" s="120"/>
      <c r="EHQ25" s="120"/>
      <c r="EHR25" s="120"/>
      <c r="EHS25" s="120"/>
      <c r="EHT25" s="120"/>
      <c r="EHU25" s="120"/>
      <c r="EHV25" s="120"/>
      <c r="EHW25" s="120"/>
      <c r="EHX25" s="120"/>
      <c r="EHY25" s="120"/>
      <c r="EHZ25" s="120"/>
      <c r="EIA25" s="120"/>
      <c r="EIB25" s="120"/>
      <c r="EIC25" s="120"/>
      <c r="EID25" s="120"/>
      <c r="EIE25" s="120"/>
      <c r="EIF25" s="120"/>
      <c r="EIG25" s="120"/>
      <c r="EIH25" s="120"/>
      <c r="EII25" s="120"/>
      <c r="EIJ25" s="120"/>
      <c r="EIK25" s="120"/>
      <c r="EIL25" s="120"/>
      <c r="EIM25" s="120"/>
      <c r="EIN25" s="120"/>
      <c r="EIO25" s="120"/>
      <c r="EIP25" s="120"/>
      <c r="EIQ25" s="120"/>
      <c r="EIR25" s="120"/>
      <c r="EIS25" s="120"/>
      <c r="EIT25" s="120"/>
      <c r="EIU25" s="120"/>
      <c r="EIV25" s="120"/>
      <c r="EIW25" s="120"/>
      <c r="EIX25" s="120"/>
      <c r="EIY25" s="120"/>
      <c r="EIZ25" s="120"/>
      <c r="EJA25" s="120"/>
      <c r="EJB25" s="120"/>
      <c r="EJC25" s="120"/>
      <c r="EJD25" s="120"/>
      <c r="EJE25" s="120"/>
      <c r="EJF25" s="120"/>
      <c r="EJG25" s="120"/>
      <c r="EJH25" s="120"/>
      <c r="EJI25" s="120"/>
      <c r="EJJ25" s="120"/>
      <c r="EJK25" s="120"/>
      <c r="EJL25" s="120"/>
      <c r="EJM25" s="120"/>
      <c r="EJN25" s="120"/>
      <c r="EJO25" s="120"/>
      <c r="EJP25" s="120"/>
      <c r="EJQ25" s="120"/>
      <c r="EJR25" s="120"/>
      <c r="EJS25" s="120"/>
      <c r="EJT25" s="120"/>
      <c r="EJU25" s="120"/>
      <c r="EJV25" s="120"/>
      <c r="EJW25" s="120"/>
      <c r="EJX25" s="120"/>
      <c r="EJY25" s="120"/>
      <c r="EJZ25" s="120"/>
      <c r="EKA25" s="120"/>
      <c r="EKB25" s="120"/>
      <c r="EKC25" s="120"/>
      <c r="EKD25" s="120"/>
      <c r="EKE25" s="120"/>
      <c r="EKF25" s="120"/>
      <c r="EKG25" s="120"/>
      <c r="EKH25" s="120"/>
      <c r="EKI25" s="120"/>
      <c r="EKJ25" s="120"/>
      <c r="EKK25" s="120"/>
      <c r="EKL25" s="120"/>
      <c r="EKM25" s="120"/>
      <c r="EKN25" s="120"/>
      <c r="EKO25" s="120"/>
      <c r="EKP25" s="120"/>
      <c r="EKQ25" s="120"/>
      <c r="EKR25" s="120"/>
      <c r="EKS25" s="120"/>
      <c r="EKT25" s="120"/>
      <c r="EKU25" s="120"/>
      <c r="EKV25" s="120"/>
      <c r="EKW25" s="120"/>
      <c r="EKX25" s="120"/>
      <c r="EKY25" s="120"/>
      <c r="EKZ25" s="120"/>
      <c r="ELA25" s="120"/>
      <c r="ELB25" s="120"/>
      <c r="ELC25" s="120"/>
      <c r="ELD25" s="120"/>
      <c r="ELE25" s="120"/>
      <c r="ELF25" s="120"/>
      <c r="ELG25" s="120"/>
      <c r="ELH25" s="120"/>
      <c r="ELI25" s="120"/>
      <c r="ELJ25" s="120"/>
      <c r="ELK25" s="120"/>
      <c r="ELL25" s="120"/>
      <c r="ELM25" s="120"/>
      <c r="ELN25" s="120"/>
      <c r="ELO25" s="120"/>
      <c r="ELP25" s="120"/>
      <c r="ELQ25" s="120"/>
      <c r="ELR25" s="120"/>
      <c r="ELS25" s="120"/>
      <c r="ELT25" s="120"/>
      <c r="ELU25" s="120"/>
      <c r="ELV25" s="120"/>
      <c r="ELW25" s="120"/>
      <c r="ELX25" s="120"/>
      <c r="ELY25" s="120"/>
      <c r="ELZ25" s="120"/>
      <c r="EMA25" s="120"/>
      <c r="EMB25" s="120"/>
      <c r="EMC25" s="120"/>
      <c r="EMD25" s="120"/>
      <c r="EME25" s="120"/>
      <c r="EMF25" s="120"/>
      <c r="EMG25" s="120"/>
      <c r="EMH25" s="120"/>
      <c r="EMI25" s="120"/>
      <c r="EMJ25" s="120"/>
      <c r="EMK25" s="120"/>
      <c r="EML25" s="120"/>
      <c r="EMM25" s="120"/>
      <c r="EMN25" s="120"/>
      <c r="EMO25" s="120"/>
      <c r="EMP25" s="120"/>
      <c r="EMQ25" s="120"/>
      <c r="EMR25" s="120"/>
      <c r="EMS25" s="120"/>
      <c r="EMT25" s="120"/>
      <c r="EMU25" s="120"/>
      <c r="EMV25" s="120"/>
      <c r="EMW25" s="120"/>
      <c r="EMX25" s="120"/>
      <c r="EMY25" s="120"/>
      <c r="EMZ25" s="120"/>
      <c r="ENA25" s="120"/>
      <c r="ENB25" s="120"/>
      <c r="ENC25" s="120"/>
      <c r="END25" s="120"/>
      <c r="ENE25" s="120"/>
      <c r="ENF25" s="120"/>
      <c r="ENG25" s="120"/>
      <c r="ENH25" s="120"/>
      <c r="ENI25" s="120"/>
      <c r="ENJ25" s="120"/>
      <c r="ENK25" s="120"/>
      <c r="ENL25" s="120"/>
      <c r="ENM25" s="120"/>
      <c r="ENN25" s="120"/>
      <c r="ENO25" s="120"/>
      <c r="ENP25" s="120"/>
      <c r="ENQ25" s="120"/>
      <c r="ENR25" s="120"/>
      <c r="ENS25" s="120"/>
      <c r="ENT25" s="120"/>
      <c r="ENU25" s="120"/>
      <c r="ENV25" s="120"/>
      <c r="ENW25" s="120"/>
      <c r="ENX25" s="120"/>
      <c r="ENY25" s="120"/>
      <c r="ENZ25" s="120"/>
      <c r="EOA25" s="120"/>
      <c r="EOB25" s="120"/>
      <c r="EOC25" s="120"/>
      <c r="EOD25" s="120"/>
      <c r="EOE25" s="120"/>
      <c r="EOF25" s="120"/>
      <c r="EOG25" s="120"/>
      <c r="EOH25" s="120"/>
      <c r="EOI25" s="120"/>
      <c r="EOJ25" s="120"/>
      <c r="EOK25" s="120"/>
      <c r="EOL25" s="120"/>
      <c r="EOM25" s="120"/>
      <c r="EON25" s="120"/>
      <c r="EOO25" s="120"/>
      <c r="EOP25" s="120"/>
      <c r="EOQ25" s="120"/>
      <c r="EOR25" s="120"/>
      <c r="EOS25" s="120"/>
      <c r="EOT25" s="120"/>
      <c r="EOU25" s="120"/>
      <c r="EOV25" s="120"/>
      <c r="EOW25" s="120"/>
      <c r="EOX25" s="120"/>
      <c r="EOY25" s="120"/>
      <c r="EOZ25" s="120"/>
      <c r="EPA25" s="120"/>
      <c r="EPB25" s="120"/>
      <c r="EPC25" s="120"/>
      <c r="EPD25" s="120"/>
      <c r="EPE25" s="120"/>
      <c r="EPF25" s="120"/>
      <c r="EPG25" s="120"/>
      <c r="EPH25" s="120"/>
      <c r="EPI25" s="120"/>
      <c r="EPJ25" s="120"/>
      <c r="EPK25" s="120"/>
      <c r="EPL25" s="120"/>
      <c r="EPM25" s="120"/>
      <c r="EPN25" s="120"/>
      <c r="EPO25" s="120"/>
      <c r="EPP25" s="120"/>
      <c r="EPQ25" s="120"/>
      <c r="EPR25" s="120"/>
      <c r="EPS25" s="120"/>
      <c r="EPT25" s="120"/>
      <c r="EPU25" s="120"/>
      <c r="EPV25" s="120"/>
      <c r="EPW25" s="120"/>
      <c r="EPX25" s="120"/>
      <c r="EPY25" s="120"/>
      <c r="EPZ25" s="120"/>
      <c r="EQA25" s="120"/>
      <c r="EQB25" s="120"/>
      <c r="EQC25" s="120"/>
      <c r="EQD25" s="120"/>
      <c r="EQE25" s="120"/>
      <c r="EQF25" s="120"/>
      <c r="EQG25" s="120"/>
      <c r="EQH25" s="120"/>
      <c r="EQI25" s="120"/>
      <c r="EQJ25" s="120"/>
      <c r="EQK25" s="120"/>
      <c r="EQL25" s="120"/>
      <c r="EQM25" s="120"/>
      <c r="EQN25" s="120"/>
      <c r="EQO25" s="120"/>
      <c r="EQP25" s="120"/>
      <c r="EQQ25" s="120"/>
      <c r="EQR25" s="120"/>
      <c r="EQS25" s="120"/>
      <c r="EQT25" s="120"/>
      <c r="EQU25" s="120"/>
      <c r="EQV25" s="120"/>
      <c r="EQW25" s="120"/>
      <c r="EQX25" s="120"/>
      <c r="EQY25" s="120"/>
      <c r="EQZ25" s="120"/>
      <c r="ERA25" s="120"/>
      <c r="ERB25" s="120"/>
      <c r="ERC25" s="120"/>
      <c r="ERD25" s="120"/>
      <c r="ERE25" s="120"/>
      <c r="ERF25" s="120"/>
      <c r="ERG25" s="120"/>
      <c r="ERH25" s="120"/>
      <c r="ERI25" s="120"/>
      <c r="ERJ25" s="120"/>
      <c r="ERK25" s="120"/>
      <c r="ERL25" s="120"/>
      <c r="ERM25" s="120"/>
      <c r="ERN25" s="120"/>
      <c r="ERO25" s="120"/>
      <c r="ERP25" s="120"/>
      <c r="ERQ25" s="120"/>
      <c r="ERR25" s="120"/>
      <c r="ERS25" s="120"/>
      <c r="ERT25" s="120"/>
      <c r="ERU25" s="120"/>
      <c r="ERV25" s="120"/>
      <c r="ERW25" s="120"/>
      <c r="ERX25" s="120"/>
      <c r="ERY25" s="120"/>
      <c r="ERZ25" s="120"/>
      <c r="ESA25" s="120"/>
      <c r="ESB25" s="120"/>
      <c r="ESC25" s="120"/>
      <c r="ESD25" s="120"/>
      <c r="ESE25" s="120"/>
      <c r="ESF25" s="120"/>
      <c r="ESG25" s="120"/>
      <c r="ESH25" s="120"/>
      <c r="ESI25" s="120"/>
      <c r="ESJ25" s="120"/>
      <c r="ESK25" s="120"/>
      <c r="ESL25" s="120"/>
      <c r="ESM25" s="120"/>
      <c r="ESN25" s="120"/>
      <c r="ESO25" s="120"/>
      <c r="ESP25" s="120"/>
      <c r="ESQ25" s="120"/>
      <c r="ESR25" s="120"/>
      <c r="ESS25" s="120"/>
      <c r="EST25" s="120"/>
      <c r="ESU25" s="120"/>
      <c r="ESV25" s="120"/>
      <c r="ESW25" s="120"/>
      <c r="ESX25" s="120"/>
      <c r="ESY25" s="120"/>
      <c r="ESZ25" s="120"/>
      <c r="ETA25" s="120"/>
      <c r="ETB25" s="120"/>
      <c r="ETC25" s="120"/>
      <c r="ETD25" s="120"/>
      <c r="ETE25" s="120"/>
      <c r="ETF25" s="120"/>
      <c r="ETG25" s="120"/>
      <c r="ETH25" s="120"/>
      <c r="ETI25" s="120"/>
      <c r="ETJ25" s="120"/>
      <c r="ETK25" s="120"/>
      <c r="ETL25" s="120"/>
      <c r="ETM25" s="120"/>
      <c r="ETN25" s="120"/>
      <c r="ETO25" s="120"/>
      <c r="ETP25" s="120"/>
      <c r="ETQ25" s="120"/>
      <c r="ETR25" s="120"/>
      <c r="ETS25" s="120"/>
      <c r="ETT25" s="120"/>
      <c r="ETU25" s="120"/>
      <c r="ETV25" s="120"/>
      <c r="ETW25" s="120"/>
      <c r="ETX25" s="120"/>
      <c r="ETY25" s="120"/>
      <c r="ETZ25" s="120"/>
      <c r="EUA25" s="120"/>
      <c r="EUB25" s="120"/>
      <c r="EUC25" s="120"/>
      <c r="EUD25" s="120"/>
      <c r="EUE25" s="120"/>
      <c r="EUF25" s="120"/>
      <c r="EUG25" s="120"/>
      <c r="EUH25" s="120"/>
      <c r="EUI25" s="120"/>
      <c r="EUJ25" s="120"/>
      <c r="EUK25" s="120"/>
      <c r="EUL25" s="120"/>
      <c r="EUM25" s="120"/>
      <c r="EUN25" s="120"/>
      <c r="EUO25" s="120"/>
      <c r="EUP25" s="120"/>
      <c r="EUQ25" s="120"/>
      <c r="EUR25" s="120"/>
      <c r="EUS25" s="120"/>
      <c r="EUT25" s="120"/>
      <c r="EUU25" s="120"/>
      <c r="EUV25" s="120"/>
      <c r="EUW25" s="120"/>
      <c r="EUX25" s="120"/>
      <c r="EUY25" s="120"/>
      <c r="EUZ25" s="120"/>
      <c r="EVA25" s="120"/>
      <c r="EVB25" s="120"/>
      <c r="EVC25" s="120"/>
      <c r="EVD25" s="120"/>
      <c r="EVE25" s="120"/>
      <c r="EVF25" s="120"/>
      <c r="EVG25" s="120"/>
      <c r="EVH25" s="120"/>
      <c r="EVI25" s="120"/>
      <c r="EVJ25" s="120"/>
      <c r="EVK25" s="120"/>
      <c r="EVL25" s="120"/>
      <c r="EVM25" s="120"/>
      <c r="EVN25" s="120"/>
      <c r="EVO25" s="120"/>
      <c r="EVP25" s="120"/>
      <c r="EVQ25" s="120"/>
      <c r="EVR25" s="120"/>
      <c r="EVS25" s="120"/>
      <c r="EVT25" s="120"/>
      <c r="EVU25" s="120"/>
      <c r="EVV25" s="120"/>
      <c r="EVW25" s="120"/>
      <c r="EVX25" s="120"/>
      <c r="EVY25" s="120"/>
      <c r="EVZ25" s="120"/>
      <c r="EWA25" s="120"/>
      <c r="EWB25" s="120"/>
      <c r="EWC25" s="120"/>
      <c r="EWD25" s="120"/>
      <c r="EWE25" s="120"/>
      <c r="EWF25" s="120"/>
      <c r="EWG25" s="120"/>
      <c r="EWH25" s="120"/>
      <c r="EWI25" s="120"/>
      <c r="EWJ25" s="120"/>
      <c r="EWK25" s="120"/>
      <c r="EWL25" s="120"/>
      <c r="EWM25" s="120"/>
      <c r="EWN25" s="120"/>
      <c r="EWO25" s="120"/>
      <c r="EWP25" s="120"/>
      <c r="EWQ25" s="120"/>
      <c r="EWR25" s="120"/>
      <c r="EWS25" s="120"/>
      <c r="EWT25" s="120"/>
      <c r="EWU25" s="120"/>
      <c r="EWV25" s="120"/>
      <c r="EWW25" s="120"/>
      <c r="EWX25" s="120"/>
      <c r="EWY25" s="120"/>
      <c r="EWZ25" s="120"/>
      <c r="EXA25" s="120"/>
      <c r="EXB25" s="120"/>
      <c r="EXC25" s="120"/>
      <c r="EXD25" s="120"/>
      <c r="EXE25" s="120"/>
      <c r="EXF25" s="120"/>
      <c r="EXG25" s="120"/>
      <c r="EXH25" s="120"/>
      <c r="EXI25" s="120"/>
      <c r="EXJ25" s="120"/>
      <c r="EXK25" s="120"/>
      <c r="EXL25" s="120"/>
      <c r="EXM25" s="120"/>
      <c r="EXN25" s="120"/>
      <c r="EXO25" s="120"/>
      <c r="EXP25" s="120"/>
      <c r="EXQ25" s="120"/>
      <c r="EXR25" s="120"/>
      <c r="EXS25" s="120"/>
      <c r="EXT25" s="120"/>
      <c r="EXU25" s="120"/>
      <c r="EXV25" s="120"/>
      <c r="EXW25" s="120"/>
      <c r="EXX25" s="120"/>
      <c r="EXY25" s="120"/>
      <c r="EXZ25" s="120"/>
      <c r="EYA25" s="120"/>
      <c r="EYB25" s="120"/>
      <c r="EYC25" s="120"/>
      <c r="EYD25" s="120"/>
      <c r="EYE25" s="120"/>
      <c r="EYF25" s="120"/>
      <c r="EYG25" s="120"/>
      <c r="EYH25" s="120"/>
      <c r="EYI25" s="120"/>
      <c r="EYJ25" s="120"/>
      <c r="EYK25" s="120"/>
      <c r="EYL25" s="120"/>
      <c r="EYM25" s="120"/>
      <c r="EYN25" s="120"/>
      <c r="EYO25" s="120"/>
      <c r="EYP25" s="120"/>
      <c r="EYQ25" s="120"/>
      <c r="EYR25" s="120"/>
      <c r="EYS25" s="120"/>
      <c r="EYT25" s="120"/>
      <c r="EYU25" s="120"/>
      <c r="EYV25" s="120"/>
      <c r="EYW25" s="120"/>
      <c r="EYX25" s="120"/>
      <c r="EYY25" s="120"/>
      <c r="EYZ25" s="120"/>
      <c r="EZA25" s="120"/>
      <c r="EZB25" s="120"/>
      <c r="EZC25" s="120"/>
      <c r="EZD25" s="120"/>
      <c r="EZE25" s="120"/>
      <c r="EZF25" s="120"/>
      <c r="EZG25" s="120"/>
      <c r="EZH25" s="120"/>
      <c r="EZI25" s="120"/>
      <c r="EZJ25" s="120"/>
      <c r="EZK25" s="120"/>
      <c r="EZL25" s="120"/>
      <c r="EZM25" s="120"/>
      <c r="EZN25" s="120"/>
      <c r="EZO25" s="120"/>
      <c r="EZP25" s="120"/>
      <c r="EZQ25" s="120"/>
      <c r="EZR25" s="120"/>
      <c r="EZS25" s="120"/>
      <c r="EZT25" s="120"/>
      <c r="EZU25" s="120"/>
      <c r="EZV25" s="120"/>
      <c r="EZW25" s="120"/>
      <c r="EZX25" s="120"/>
      <c r="EZY25" s="120"/>
      <c r="EZZ25" s="120"/>
      <c r="FAA25" s="120"/>
      <c r="FAB25" s="120"/>
      <c r="FAC25" s="120"/>
      <c r="FAD25" s="120"/>
      <c r="FAE25" s="120"/>
      <c r="FAF25" s="120"/>
      <c r="FAG25" s="120"/>
      <c r="FAH25" s="120"/>
      <c r="FAI25" s="120"/>
      <c r="FAJ25" s="120"/>
      <c r="FAK25" s="120"/>
      <c r="FAL25" s="120"/>
      <c r="FAM25" s="120"/>
      <c r="FAN25" s="120"/>
      <c r="FAO25" s="120"/>
      <c r="FAP25" s="120"/>
      <c r="FAQ25" s="120"/>
      <c r="FAR25" s="120"/>
      <c r="FAS25" s="120"/>
      <c r="FAT25" s="120"/>
      <c r="FAU25" s="120"/>
      <c r="FAV25" s="120"/>
      <c r="FAW25" s="120"/>
      <c r="FAX25" s="120"/>
      <c r="FAY25" s="120"/>
      <c r="FAZ25" s="120"/>
      <c r="FBA25" s="120"/>
      <c r="FBB25" s="120"/>
      <c r="FBC25" s="120"/>
      <c r="FBD25" s="120"/>
      <c r="FBE25" s="120"/>
      <c r="FBF25" s="120"/>
      <c r="FBG25" s="120"/>
      <c r="FBH25" s="120"/>
      <c r="FBI25" s="120"/>
      <c r="FBJ25" s="120"/>
      <c r="FBK25" s="120"/>
      <c r="FBL25" s="120"/>
      <c r="FBM25" s="120"/>
      <c r="FBN25" s="120"/>
      <c r="FBO25" s="120"/>
      <c r="FBP25" s="120"/>
      <c r="FBQ25" s="120"/>
      <c r="FBR25" s="120"/>
      <c r="FBS25" s="120"/>
      <c r="FBT25" s="120"/>
      <c r="FBU25" s="120"/>
      <c r="FBV25" s="120"/>
      <c r="FBW25" s="120"/>
      <c r="FBX25" s="120"/>
      <c r="FBY25" s="120"/>
      <c r="FBZ25" s="120"/>
      <c r="FCA25" s="120"/>
      <c r="FCB25" s="120"/>
      <c r="FCC25" s="120"/>
      <c r="FCD25" s="120"/>
      <c r="FCE25" s="120"/>
      <c r="FCF25" s="120"/>
      <c r="FCG25" s="120"/>
      <c r="FCH25" s="120"/>
      <c r="FCI25" s="120"/>
      <c r="FCJ25" s="120"/>
      <c r="FCK25" s="120"/>
      <c r="FCL25" s="120"/>
      <c r="FCM25" s="120"/>
      <c r="FCN25" s="120"/>
      <c r="FCO25" s="120"/>
      <c r="FCP25" s="120"/>
      <c r="FCQ25" s="120"/>
      <c r="FCR25" s="120"/>
      <c r="FCS25" s="120"/>
      <c r="FCT25" s="120"/>
      <c r="FCU25" s="120"/>
      <c r="FCV25" s="120"/>
      <c r="FCW25" s="120"/>
      <c r="FCX25" s="120"/>
      <c r="FCY25" s="120"/>
      <c r="FCZ25" s="120"/>
      <c r="FDA25" s="120"/>
      <c r="FDB25" s="120"/>
      <c r="FDC25" s="120"/>
      <c r="FDD25" s="120"/>
      <c r="FDE25" s="120"/>
      <c r="FDF25" s="120"/>
      <c r="FDG25" s="120"/>
      <c r="FDH25" s="120"/>
      <c r="FDI25" s="120"/>
      <c r="FDJ25" s="120"/>
      <c r="FDK25" s="120"/>
      <c r="FDL25" s="120"/>
      <c r="FDM25" s="120"/>
      <c r="FDN25" s="120"/>
      <c r="FDO25" s="120"/>
      <c r="FDP25" s="120"/>
      <c r="FDQ25" s="120"/>
      <c r="FDR25" s="120"/>
      <c r="FDS25" s="120"/>
      <c r="FDT25" s="120"/>
      <c r="FDU25" s="120"/>
      <c r="FDV25" s="120"/>
      <c r="FDW25" s="120"/>
      <c r="FDX25" s="120"/>
      <c r="FDY25" s="120"/>
      <c r="FDZ25" s="120"/>
      <c r="FEA25" s="120"/>
      <c r="FEB25" s="120"/>
      <c r="FEC25" s="120"/>
      <c r="FED25" s="120"/>
      <c r="FEE25" s="120"/>
      <c r="FEF25" s="120"/>
      <c r="FEG25" s="120"/>
      <c r="FEH25" s="120"/>
      <c r="FEI25" s="120"/>
      <c r="FEJ25" s="120"/>
      <c r="FEK25" s="120"/>
      <c r="FEL25" s="120"/>
      <c r="FEM25" s="120"/>
      <c r="FEN25" s="120"/>
      <c r="FEO25" s="120"/>
      <c r="FEP25" s="120"/>
      <c r="FEQ25" s="120"/>
      <c r="FER25" s="120"/>
      <c r="FES25" s="120"/>
      <c r="FET25" s="120"/>
      <c r="FEU25" s="120"/>
      <c r="FEV25" s="120"/>
      <c r="FEW25" s="120"/>
      <c r="FEX25" s="120"/>
      <c r="FEY25" s="120"/>
      <c r="FEZ25" s="120"/>
      <c r="FFA25" s="120"/>
      <c r="FFB25" s="120"/>
      <c r="FFC25" s="120"/>
      <c r="FFD25" s="120"/>
      <c r="FFE25" s="120"/>
      <c r="FFF25" s="120"/>
      <c r="FFG25" s="120"/>
      <c r="FFH25" s="120"/>
      <c r="FFI25" s="120"/>
      <c r="FFJ25" s="120"/>
      <c r="FFK25" s="120"/>
      <c r="FFL25" s="120"/>
      <c r="FFM25" s="120"/>
      <c r="FFN25" s="120"/>
      <c r="FFO25" s="120"/>
      <c r="FFP25" s="120"/>
      <c r="FFQ25" s="120"/>
      <c r="FFR25" s="120"/>
      <c r="FFS25" s="120"/>
      <c r="FFT25" s="120"/>
      <c r="FFU25" s="120"/>
      <c r="FFV25" s="120"/>
      <c r="FFW25" s="120"/>
      <c r="FFX25" s="120"/>
      <c r="FFY25" s="120"/>
      <c r="FFZ25" s="120"/>
      <c r="FGA25" s="120"/>
      <c r="FGB25" s="120"/>
      <c r="FGC25" s="120"/>
      <c r="FGD25" s="120"/>
      <c r="FGE25" s="120"/>
      <c r="FGF25" s="120"/>
      <c r="FGG25" s="120"/>
      <c r="FGH25" s="120"/>
      <c r="FGI25" s="120"/>
      <c r="FGJ25" s="120"/>
      <c r="FGK25" s="120"/>
      <c r="FGL25" s="120"/>
      <c r="FGM25" s="120"/>
      <c r="FGN25" s="120"/>
      <c r="FGO25" s="120"/>
      <c r="FGP25" s="120"/>
      <c r="FGQ25" s="120"/>
      <c r="FGR25" s="120"/>
      <c r="FGS25" s="120"/>
      <c r="FGT25" s="120"/>
      <c r="FGU25" s="120"/>
      <c r="FGV25" s="120"/>
      <c r="FGW25" s="120"/>
      <c r="FGX25" s="120"/>
      <c r="FGY25" s="120"/>
      <c r="FGZ25" s="120"/>
      <c r="FHA25" s="120"/>
      <c r="FHB25" s="120"/>
      <c r="FHC25" s="120"/>
      <c r="FHD25" s="120"/>
      <c r="FHE25" s="120"/>
      <c r="FHF25" s="120"/>
      <c r="FHG25" s="120"/>
      <c r="FHH25" s="120"/>
      <c r="FHI25" s="120"/>
      <c r="FHJ25" s="120"/>
      <c r="FHK25" s="120"/>
      <c r="FHL25" s="120"/>
      <c r="FHM25" s="120"/>
      <c r="FHN25" s="120"/>
      <c r="FHO25" s="120"/>
      <c r="FHP25" s="120"/>
      <c r="FHQ25" s="120"/>
      <c r="FHR25" s="120"/>
      <c r="FHS25" s="120"/>
      <c r="FHT25" s="120"/>
      <c r="FHU25" s="120"/>
      <c r="FHV25" s="120"/>
      <c r="FHW25" s="120"/>
      <c r="FHX25" s="120"/>
      <c r="FHY25" s="120"/>
      <c r="FHZ25" s="120"/>
      <c r="FIA25" s="120"/>
      <c r="FIB25" s="120"/>
      <c r="FIC25" s="120"/>
      <c r="FID25" s="120"/>
      <c r="FIE25" s="120"/>
      <c r="FIF25" s="120"/>
      <c r="FIG25" s="120"/>
      <c r="FIH25" s="120"/>
      <c r="FII25" s="120"/>
      <c r="FIJ25" s="120"/>
      <c r="FIK25" s="120"/>
      <c r="FIL25" s="120"/>
      <c r="FIM25" s="120"/>
      <c r="FIN25" s="120"/>
      <c r="FIO25" s="120"/>
      <c r="FIP25" s="120"/>
      <c r="FIQ25" s="120"/>
      <c r="FIR25" s="120"/>
      <c r="FIS25" s="120"/>
      <c r="FIT25" s="120"/>
      <c r="FIU25" s="120"/>
      <c r="FIV25" s="120"/>
      <c r="FIW25" s="120"/>
      <c r="FIX25" s="120"/>
      <c r="FIY25" s="120"/>
      <c r="FIZ25" s="120"/>
      <c r="FJA25" s="120"/>
      <c r="FJB25" s="120"/>
      <c r="FJC25" s="120"/>
      <c r="FJD25" s="120"/>
      <c r="FJE25" s="120"/>
      <c r="FJF25" s="120"/>
      <c r="FJG25" s="120"/>
      <c r="FJH25" s="120"/>
      <c r="FJI25" s="120"/>
      <c r="FJJ25" s="120"/>
      <c r="FJK25" s="120"/>
      <c r="FJL25" s="120"/>
      <c r="FJM25" s="120"/>
      <c r="FJN25" s="120"/>
      <c r="FJO25" s="120"/>
      <c r="FJP25" s="120"/>
      <c r="FJQ25" s="120"/>
      <c r="FJR25" s="120"/>
      <c r="FJS25" s="120"/>
      <c r="FJT25" s="120"/>
      <c r="FJU25" s="120"/>
      <c r="FJV25" s="120"/>
      <c r="FJW25" s="120"/>
      <c r="FJX25" s="120"/>
      <c r="FJY25" s="120"/>
      <c r="FJZ25" s="120"/>
      <c r="FKA25" s="120"/>
      <c r="FKB25" s="120"/>
      <c r="FKC25" s="120"/>
      <c r="FKD25" s="120"/>
      <c r="FKE25" s="120"/>
      <c r="FKF25" s="120"/>
      <c r="FKG25" s="120"/>
      <c r="FKH25" s="120"/>
      <c r="FKI25" s="120"/>
      <c r="FKJ25" s="120"/>
      <c r="FKK25" s="120"/>
      <c r="FKL25" s="120"/>
      <c r="FKM25" s="120"/>
      <c r="FKN25" s="120"/>
      <c r="FKO25" s="120"/>
      <c r="FKP25" s="120"/>
      <c r="FKQ25" s="120"/>
      <c r="FKR25" s="120"/>
      <c r="FKS25" s="120"/>
      <c r="FKT25" s="120"/>
      <c r="FKU25" s="120"/>
      <c r="FKV25" s="120"/>
      <c r="FKW25" s="120"/>
      <c r="FKX25" s="120"/>
      <c r="FKY25" s="120"/>
      <c r="FKZ25" s="120"/>
      <c r="FLA25" s="120"/>
      <c r="FLB25" s="120"/>
      <c r="FLC25" s="120"/>
      <c r="FLD25" s="120"/>
      <c r="FLE25" s="120"/>
      <c r="FLF25" s="120"/>
      <c r="FLG25" s="120"/>
      <c r="FLH25" s="120"/>
      <c r="FLI25" s="120"/>
      <c r="FLJ25" s="120"/>
      <c r="FLK25" s="120"/>
      <c r="FLL25" s="120"/>
      <c r="FLM25" s="120"/>
      <c r="FLN25" s="120"/>
      <c r="FLO25" s="120"/>
      <c r="FLP25" s="120"/>
      <c r="FLQ25" s="120"/>
      <c r="FLR25" s="120"/>
      <c r="FLS25" s="120"/>
      <c r="FLT25" s="120"/>
      <c r="FLU25" s="120"/>
      <c r="FLV25" s="120"/>
      <c r="FLW25" s="120"/>
      <c r="FLX25" s="120"/>
      <c r="FLY25" s="120"/>
      <c r="FLZ25" s="120"/>
      <c r="FMA25" s="120"/>
      <c r="FMB25" s="120"/>
      <c r="FMC25" s="120"/>
      <c r="FMD25" s="120"/>
      <c r="FME25" s="120"/>
      <c r="FMF25" s="120"/>
      <c r="FMG25" s="120"/>
      <c r="FMH25" s="120"/>
      <c r="FMI25" s="120"/>
      <c r="FMJ25" s="120"/>
      <c r="FMK25" s="120"/>
      <c r="FML25" s="120"/>
      <c r="FMM25" s="120"/>
      <c r="FMN25" s="120"/>
      <c r="FMO25" s="120"/>
      <c r="FMP25" s="120"/>
      <c r="FMQ25" s="120"/>
      <c r="FMR25" s="120"/>
      <c r="FMS25" s="120"/>
      <c r="FMT25" s="120"/>
      <c r="FMU25" s="120"/>
      <c r="FMV25" s="120"/>
      <c r="FMW25" s="120"/>
      <c r="FMX25" s="120"/>
      <c r="FMY25" s="120"/>
      <c r="FMZ25" s="120"/>
      <c r="FNA25" s="120"/>
      <c r="FNB25" s="120"/>
      <c r="FNC25" s="120"/>
      <c r="FND25" s="120"/>
      <c r="FNE25" s="120"/>
      <c r="FNF25" s="120"/>
      <c r="FNG25" s="120"/>
      <c r="FNH25" s="120"/>
      <c r="FNI25" s="120"/>
      <c r="FNJ25" s="120"/>
      <c r="FNK25" s="120"/>
      <c r="FNL25" s="120"/>
      <c r="FNM25" s="120"/>
      <c r="FNN25" s="120"/>
      <c r="FNO25" s="120"/>
      <c r="FNP25" s="120"/>
      <c r="FNQ25" s="120"/>
      <c r="FNR25" s="120"/>
      <c r="FNS25" s="120"/>
      <c r="FNT25" s="120"/>
      <c r="FNU25" s="120"/>
      <c r="FNV25" s="120"/>
      <c r="FNW25" s="120"/>
      <c r="FNX25" s="120"/>
      <c r="FNY25" s="120"/>
      <c r="FNZ25" s="120"/>
      <c r="FOA25" s="120"/>
      <c r="FOB25" s="120"/>
      <c r="FOC25" s="120"/>
      <c r="FOD25" s="120"/>
      <c r="FOE25" s="120"/>
      <c r="FOF25" s="120"/>
      <c r="FOG25" s="120"/>
      <c r="FOH25" s="120"/>
      <c r="FOI25" s="120"/>
      <c r="FOJ25" s="120"/>
      <c r="FOK25" s="120"/>
      <c r="FOL25" s="120"/>
      <c r="FOM25" s="120"/>
      <c r="FON25" s="120"/>
      <c r="FOO25" s="120"/>
      <c r="FOP25" s="120"/>
      <c r="FOQ25" s="120"/>
      <c r="FOR25" s="120"/>
      <c r="FOS25" s="120"/>
      <c r="FOT25" s="120"/>
      <c r="FOU25" s="120"/>
      <c r="FOV25" s="120"/>
      <c r="FOW25" s="120"/>
      <c r="FOX25" s="120"/>
      <c r="FOY25" s="120"/>
      <c r="FOZ25" s="120"/>
      <c r="FPA25" s="120"/>
      <c r="FPB25" s="120"/>
      <c r="FPC25" s="120"/>
      <c r="FPD25" s="120"/>
      <c r="FPE25" s="120"/>
      <c r="FPF25" s="120"/>
      <c r="FPG25" s="120"/>
      <c r="FPH25" s="120"/>
      <c r="FPI25" s="120"/>
      <c r="FPJ25" s="120"/>
      <c r="FPK25" s="120"/>
      <c r="FPL25" s="120"/>
      <c r="FPM25" s="120"/>
      <c r="FPN25" s="120"/>
      <c r="FPO25" s="120"/>
      <c r="FPP25" s="120"/>
      <c r="FPQ25" s="120"/>
      <c r="FPR25" s="120"/>
      <c r="FPS25" s="120"/>
      <c r="FPT25" s="120"/>
      <c r="FPU25" s="120"/>
      <c r="FPV25" s="120"/>
      <c r="FPW25" s="120"/>
      <c r="FPX25" s="120"/>
      <c r="FPY25" s="120"/>
      <c r="FPZ25" s="120"/>
      <c r="FQA25" s="120"/>
      <c r="FQB25" s="120"/>
      <c r="FQC25" s="120"/>
      <c r="FQD25" s="120"/>
      <c r="FQE25" s="120"/>
      <c r="FQF25" s="120"/>
      <c r="FQG25" s="120"/>
      <c r="FQH25" s="120"/>
      <c r="FQI25" s="120"/>
      <c r="FQJ25" s="120"/>
      <c r="FQK25" s="120"/>
      <c r="FQL25" s="120"/>
      <c r="FQM25" s="120"/>
      <c r="FQN25" s="120"/>
      <c r="FQO25" s="120"/>
      <c r="FQP25" s="120"/>
      <c r="FQQ25" s="120"/>
      <c r="FQR25" s="120"/>
      <c r="FQS25" s="120"/>
      <c r="FQT25" s="120"/>
      <c r="FQU25" s="120"/>
      <c r="FQV25" s="120"/>
      <c r="FQW25" s="120"/>
      <c r="FQX25" s="120"/>
      <c r="FQY25" s="120"/>
      <c r="FQZ25" s="120"/>
      <c r="FRA25" s="120"/>
      <c r="FRB25" s="120"/>
      <c r="FRC25" s="120"/>
      <c r="FRD25" s="120"/>
      <c r="FRE25" s="120"/>
      <c r="FRF25" s="120"/>
      <c r="FRG25" s="120"/>
      <c r="FRH25" s="120"/>
      <c r="FRI25" s="120"/>
      <c r="FRJ25" s="120"/>
      <c r="FRK25" s="120"/>
      <c r="FRL25" s="120"/>
      <c r="FRM25" s="120"/>
      <c r="FRN25" s="120"/>
      <c r="FRO25" s="120"/>
      <c r="FRP25" s="120"/>
      <c r="FRQ25" s="120"/>
      <c r="FRR25" s="120"/>
      <c r="FRS25" s="120"/>
      <c r="FRT25" s="120"/>
      <c r="FRU25" s="120"/>
      <c r="FRV25" s="120"/>
      <c r="FRW25" s="120"/>
      <c r="FRX25" s="120"/>
      <c r="FRY25" s="120"/>
      <c r="FRZ25" s="120"/>
      <c r="FSA25" s="120"/>
      <c r="FSB25" s="120"/>
      <c r="FSC25" s="120"/>
      <c r="FSD25" s="120"/>
      <c r="FSE25" s="120"/>
      <c r="FSF25" s="120"/>
      <c r="FSG25" s="120"/>
      <c r="FSH25" s="120"/>
      <c r="FSI25" s="120"/>
      <c r="FSJ25" s="120"/>
      <c r="FSK25" s="120"/>
      <c r="FSL25" s="120"/>
      <c r="FSM25" s="120"/>
      <c r="FSN25" s="120"/>
      <c r="FSO25" s="120"/>
      <c r="FSP25" s="120"/>
      <c r="FSQ25" s="120"/>
      <c r="FSR25" s="120"/>
      <c r="FSS25" s="120"/>
      <c r="FST25" s="120"/>
      <c r="FSU25" s="120"/>
      <c r="FSV25" s="120"/>
      <c r="FSW25" s="120"/>
      <c r="FSX25" s="120"/>
      <c r="FSY25" s="120"/>
      <c r="FSZ25" s="120"/>
      <c r="FTA25" s="120"/>
      <c r="FTB25" s="120"/>
      <c r="FTC25" s="120"/>
      <c r="FTD25" s="120"/>
      <c r="FTE25" s="120"/>
      <c r="FTF25" s="120"/>
      <c r="FTG25" s="120"/>
      <c r="FTH25" s="120"/>
      <c r="FTI25" s="120"/>
      <c r="FTJ25" s="120"/>
      <c r="FTK25" s="120"/>
      <c r="FTL25" s="120"/>
      <c r="FTM25" s="120"/>
      <c r="FTN25" s="120"/>
      <c r="FTO25" s="120"/>
      <c r="FTP25" s="120"/>
      <c r="FTQ25" s="120"/>
      <c r="FTR25" s="120"/>
      <c r="FTS25" s="120"/>
      <c r="FTT25" s="120"/>
      <c r="FTU25" s="120"/>
      <c r="FTV25" s="120"/>
      <c r="FTW25" s="120"/>
      <c r="FTX25" s="120"/>
      <c r="FTY25" s="120"/>
      <c r="FTZ25" s="120"/>
      <c r="FUA25" s="120"/>
      <c r="FUB25" s="120"/>
      <c r="FUC25" s="120"/>
      <c r="FUD25" s="120"/>
      <c r="FUE25" s="120"/>
      <c r="FUF25" s="120"/>
      <c r="FUG25" s="120"/>
      <c r="FUH25" s="120"/>
      <c r="FUI25" s="120"/>
      <c r="FUJ25" s="120"/>
      <c r="FUK25" s="120"/>
      <c r="FUL25" s="120"/>
      <c r="FUM25" s="120"/>
      <c r="FUN25" s="120"/>
      <c r="FUO25" s="120"/>
      <c r="FUP25" s="120"/>
      <c r="FUQ25" s="120"/>
      <c r="FUR25" s="120"/>
      <c r="FUS25" s="120"/>
      <c r="FUT25" s="120"/>
      <c r="FUU25" s="120"/>
      <c r="FUV25" s="120"/>
      <c r="FUW25" s="120"/>
      <c r="FUX25" s="120"/>
      <c r="FUY25" s="120"/>
      <c r="FUZ25" s="120"/>
      <c r="FVA25" s="120"/>
      <c r="FVB25" s="120"/>
      <c r="FVC25" s="120"/>
      <c r="FVD25" s="120"/>
      <c r="FVE25" s="120"/>
      <c r="FVF25" s="120"/>
      <c r="FVG25" s="120"/>
      <c r="FVH25" s="120"/>
      <c r="FVI25" s="120"/>
      <c r="FVJ25" s="120"/>
      <c r="FVK25" s="120"/>
      <c r="FVL25" s="120"/>
      <c r="FVM25" s="120"/>
      <c r="FVN25" s="120"/>
      <c r="FVO25" s="120"/>
      <c r="FVP25" s="120"/>
      <c r="FVQ25" s="120"/>
      <c r="FVR25" s="120"/>
      <c r="FVS25" s="120"/>
      <c r="FVT25" s="120"/>
      <c r="FVU25" s="120"/>
      <c r="FVV25" s="120"/>
      <c r="FVW25" s="120"/>
      <c r="FVX25" s="120"/>
      <c r="FVY25" s="120"/>
      <c r="FVZ25" s="120"/>
      <c r="FWA25" s="120"/>
      <c r="FWB25" s="120"/>
      <c r="FWC25" s="120"/>
      <c r="FWD25" s="120"/>
      <c r="FWE25" s="120"/>
      <c r="FWF25" s="120"/>
      <c r="FWG25" s="120"/>
      <c r="FWH25" s="120"/>
      <c r="FWI25" s="120"/>
      <c r="FWJ25" s="120"/>
      <c r="FWK25" s="120"/>
      <c r="FWL25" s="120"/>
      <c r="FWM25" s="120"/>
      <c r="FWN25" s="120"/>
      <c r="FWO25" s="120"/>
      <c r="FWP25" s="120"/>
      <c r="FWQ25" s="120"/>
      <c r="FWR25" s="120"/>
      <c r="FWS25" s="120"/>
      <c r="FWT25" s="120"/>
      <c r="FWU25" s="120"/>
      <c r="FWV25" s="120"/>
      <c r="FWW25" s="120"/>
      <c r="FWX25" s="120"/>
      <c r="FWY25" s="120"/>
      <c r="FWZ25" s="120"/>
      <c r="FXA25" s="120"/>
      <c r="FXB25" s="120"/>
      <c r="FXC25" s="120"/>
      <c r="FXD25" s="120"/>
      <c r="FXE25" s="120"/>
      <c r="FXF25" s="120"/>
      <c r="FXG25" s="120"/>
      <c r="FXH25" s="120"/>
      <c r="FXI25" s="120"/>
      <c r="FXJ25" s="120"/>
      <c r="FXK25" s="120"/>
      <c r="FXL25" s="120"/>
      <c r="FXM25" s="120"/>
      <c r="FXN25" s="120"/>
      <c r="FXO25" s="120"/>
      <c r="FXP25" s="120"/>
      <c r="FXQ25" s="120"/>
      <c r="FXR25" s="120"/>
      <c r="FXS25" s="120"/>
      <c r="FXT25" s="120"/>
      <c r="FXU25" s="120"/>
      <c r="FXV25" s="120"/>
      <c r="FXW25" s="120"/>
      <c r="FXX25" s="120"/>
      <c r="FXY25" s="120"/>
      <c r="FXZ25" s="120"/>
      <c r="FYA25" s="120"/>
      <c r="FYB25" s="120"/>
      <c r="FYC25" s="120"/>
      <c r="FYD25" s="120"/>
      <c r="FYE25" s="120"/>
      <c r="FYF25" s="120"/>
      <c r="FYG25" s="120"/>
      <c r="FYH25" s="120"/>
      <c r="FYI25" s="120"/>
      <c r="FYJ25" s="120"/>
      <c r="FYK25" s="120"/>
      <c r="FYL25" s="120"/>
      <c r="FYM25" s="120"/>
      <c r="FYN25" s="120"/>
      <c r="FYO25" s="120"/>
      <c r="FYP25" s="120"/>
      <c r="FYQ25" s="120"/>
      <c r="FYR25" s="120"/>
      <c r="FYS25" s="120"/>
      <c r="FYT25" s="120"/>
      <c r="FYU25" s="120"/>
      <c r="FYV25" s="120"/>
      <c r="FYW25" s="120"/>
      <c r="FYX25" s="120"/>
      <c r="FYY25" s="120"/>
      <c r="FYZ25" s="120"/>
      <c r="FZA25" s="120"/>
      <c r="FZB25" s="120"/>
      <c r="FZC25" s="120"/>
      <c r="FZD25" s="120"/>
      <c r="FZE25" s="120"/>
      <c r="FZF25" s="120"/>
      <c r="FZG25" s="120"/>
      <c r="FZH25" s="120"/>
      <c r="FZI25" s="120"/>
      <c r="FZJ25" s="120"/>
      <c r="FZK25" s="120"/>
      <c r="FZL25" s="120"/>
      <c r="FZM25" s="120"/>
      <c r="FZN25" s="120"/>
      <c r="FZO25" s="120"/>
      <c r="FZP25" s="120"/>
      <c r="FZQ25" s="120"/>
      <c r="FZR25" s="120"/>
      <c r="FZS25" s="120"/>
      <c r="FZT25" s="120"/>
      <c r="FZU25" s="120"/>
      <c r="FZV25" s="120"/>
      <c r="FZW25" s="120"/>
      <c r="FZX25" s="120"/>
      <c r="FZY25" s="120"/>
      <c r="FZZ25" s="120"/>
      <c r="GAA25" s="120"/>
      <c r="GAB25" s="120"/>
      <c r="GAC25" s="120"/>
      <c r="GAD25" s="120"/>
      <c r="GAE25" s="120"/>
      <c r="GAF25" s="120"/>
      <c r="GAG25" s="120"/>
      <c r="GAH25" s="120"/>
      <c r="GAI25" s="120"/>
      <c r="GAJ25" s="120"/>
      <c r="GAK25" s="120"/>
      <c r="GAL25" s="120"/>
      <c r="GAM25" s="120"/>
      <c r="GAN25" s="120"/>
      <c r="GAO25" s="120"/>
      <c r="GAP25" s="120"/>
      <c r="GAQ25" s="120"/>
      <c r="GAR25" s="120"/>
      <c r="GAS25" s="120"/>
      <c r="GAT25" s="120"/>
      <c r="GAU25" s="120"/>
      <c r="GAV25" s="120"/>
      <c r="GAW25" s="120"/>
      <c r="GAX25" s="120"/>
      <c r="GAY25" s="120"/>
      <c r="GAZ25" s="120"/>
      <c r="GBA25" s="120"/>
      <c r="GBB25" s="120"/>
      <c r="GBC25" s="120"/>
      <c r="GBD25" s="120"/>
      <c r="GBE25" s="120"/>
      <c r="GBF25" s="120"/>
      <c r="GBG25" s="120"/>
      <c r="GBH25" s="120"/>
      <c r="GBI25" s="120"/>
      <c r="GBJ25" s="120"/>
      <c r="GBK25" s="120"/>
      <c r="GBL25" s="120"/>
      <c r="GBM25" s="120"/>
      <c r="GBN25" s="120"/>
      <c r="GBO25" s="120"/>
      <c r="GBP25" s="120"/>
      <c r="GBQ25" s="120"/>
      <c r="GBR25" s="120"/>
      <c r="GBS25" s="120"/>
      <c r="GBT25" s="120"/>
      <c r="GBU25" s="120"/>
      <c r="GBV25" s="120"/>
      <c r="GBW25" s="120"/>
      <c r="GBX25" s="120"/>
      <c r="GBY25" s="120"/>
      <c r="GBZ25" s="120"/>
      <c r="GCA25" s="120"/>
      <c r="GCB25" s="120"/>
      <c r="GCC25" s="120"/>
      <c r="GCD25" s="120"/>
      <c r="GCE25" s="120"/>
      <c r="GCF25" s="120"/>
      <c r="GCG25" s="120"/>
      <c r="GCH25" s="120"/>
      <c r="GCI25" s="120"/>
      <c r="GCJ25" s="120"/>
      <c r="GCK25" s="120"/>
      <c r="GCL25" s="120"/>
      <c r="GCM25" s="120"/>
      <c r="GCN25" s="120"/>
      <c r="GCO25" s="120"/>
      <c r="GCP25" s="120"/>
      <c r="GCQ25" s="120"/>
      <c r="GCR25" s="120"/>
      <c r="GCS25" s="120"/>
      <c r="GCT25" s="120"/>
      <c r="GCU25" s="120"/>
      <c r="GCV25" s="120"/>
      <c r="GCW25" s="120"/>
      <c r="GCX25" s="120"/>
      <c r="GCY25" s="120"/>
      <c r="GCZ25" s="120"/>
      <c r="GDA25" s="120"/>
      <c r="GDB25" s="120"/>
      <c r="GDC25" s="120"/>
      <c r="GDD25" s="120"/>
      <c r="GDE25" s="120"/>
      <c r="GDF25" s="120"/>
      <c r="GDG25" s="120"/>
      <c r="GDH25" s="120"/>
      <c r="GDI25" s="120"/>
      <c r="GDJ25" s="120"/>
      <c r="GDK25" s="120"/>
      <c r="GDL25" s="120"/>
      <c r="GDM25" s="120"/>
      <c r="GDN25" s="120"/>
      <c r="GDO25" s="120"/>
      <c r="GDP25" s="120"/>
      <c r="GDQ25" s="120"/>
      <c r="GDR25" s="120"/>
      <c r="GDS25" s="120"/>
      <c r="GDT25" s="120"/>
      <c r="GDU25" s="120"/>
      <c r="GDV25" s="120"/>
      <c r="GDW25" s="120"/>
      <c r="GDX25" s="120"/>
      <c r="GDY25" s="120"/>
      <c r="GDZ25" s="120"/>
      <c r="GEA25" s="120"/>
      <c r="GEB25" s="120"/>
      <c r="GEC25" s="120"/>
      <c r="GED25" s="120"/>
      <c r="GEE25" s="120"/>
      <c r="GEF25" s="120"/>
      <c r="GEG25" s="120"/>
      <c r="GEH25" s="120"/>
      <c r="GEI25" s="120"/>
      <c r="GEJ25" s="120"/>
      <c r="GEK25" s="120"/>
      <c r="GEL25" s="120"/>
      <c r="GEM25" s="120"/>
      <c r="GEN25" s="120"/>
      <c r="GEO25" s="120"/>
      <c r="GEP25" s="120"/>
      <c r="GEQ25" s="120"/>
      <c r="GER25" s="120"/>
      <c r="GES25" s="120"/>
      <c r="GET25" s="120"/>
      <c r="GEU25" s="120"/>
      <c r="GEV25" s="120"/>
      <c r="GEW25" s="120"/>
      <c r="GEX25" s="120"/>
      <c r="GEY25" s="120"/>
      <c r="GEZ25" s="120"/>
      <c r="GFA25" s="120"/>
      <c r="GFB25" s="120"/>
      <c r="GFC25" s="120"/>
      <c r="GFD25" s="120"/>
      <c r="GFE25" s="120"/>
      <c r="GFF25" s="120"/>
      <c r="GFG25" s="120"/>
      <c r="GFH25" s="120"/>
      <c r="GFI25" s="120"/>
      <c r="GFJ25" s="120"/>
      <c r="GFK25" s="120"/>
      <c r="GFL25" s="120"/>
      <c r="GFM25" s="120"/>
      <c r="GFN25" s="120"/>
      <c r="GFO25" s="120"/>
      <c r="GFP25" s="120"/>
      <c r="GFQ25" s="120"/>
      <c r="GFR25" s="120"/>
      <c r="GFS25" s="120"/>
      <c r="GFT25" s="120"/>
      <c r="GFU25" s="120"/>
      <c r="GFV25" s="120"/>
      <c r="GFW25" s="120"/>
      <c r="GFX25" s="120"/>
      <c r="GFY25" s="120"/>
      <c r="GFZ25" s="120"/>
      <c r="GGA25" s="120"/>
      <c r="GGB25" s="120"/>
      <c r="GGC25" s="120"/>
      <c r="GGD25" s="120"/>
      <c r="GGE25" s="120"/>
      <c r="GGF25" s="120"/>
      <c r="GGG25" s="120"/>
      <c r="GGH25" s="120"/>
      <c r="GGI25" s="120"/>
      <c r="GGJ25" s="120"/>
      <c r="GGK25" s="120"/>
      <c r="GGL25" s="120"/>
      <c r="GGM25" s="120"/>
      <c r="GGN25" s="120"/>
      <c r="GGO25" s="120"/>
      <c r="GGP25" s="120"/>
      <c r="GGQ25" s="120"/>
      <c r="GGR25" s="120"/>
      <c r="GGS25" s="120"/>
      <c r="GGT25" s="120"/>
      <c r="GGU25" s="120"/>
      <c r="GGV25" s="120"/>
      <c r="GGW25" s="120"/>
      <c r="GGX25" s="120"/>
      <c r="GGY25" s="120"/>
      <c r="GGZ25" s="120"/>
      <c r="GHA25" s="120"/>
      <c r="GHB25" s="120"/>
      <c r="GHC25" s="120"/>
      <c r="GHD25" s="120"/>
      <c r="GHE25" s="120"/>
      <c r="GHF25" s="120"/>
      <c r="GHG25" s="120"/>
      <c r="GHH25" s="120"/>
      <c r="GHI25" s="120"/>
      <c r="GHJ25" s="120"/>
      <c r="GHK25" s="120"/>
      <c r="GHL25" s="120"/>
      <c r="GHM25" s="120"/>
      <c r="GHN25" s="120"/>
      <c r="GHO25" s="120"/>
      <c r="GHP25" s="120"/>
      <c r="GHQ25" s="120"/>
      <c r="GHR25" s="120"/>
      <c r="GHS25" s="120"/>
      <c r="GHT25" s="120"/>
      <c r="GHU25" s="120"/>
      <c r="GHV25" s="120"/>
      <c r="GHW25" s="120"/>
      <c r="GHX25" s="120"/>
      <c r="GHY25" s="120"/>
      <c r="GHZ25" s="120"/>
      <c r="GIA25" s="120"/>
      <c r="GIB25" s="120"/>
      <c r="GIC25" s="120"/>
      <c r="GID25" s="120"/>
      <c r="GIE25" s="120"/>
      <c r="GIF25" s="120"/>
      <c r="GIG25" s="120"/>
      <c r="GIH25" s="120"/>
      <c r="GII25" s="120"/>
      <c r="GIJ25" s="120"/>
      <c r="GIK25" s="120"/>
      <c r="GIL25" s="120"/>
      <c r="GIM25" s="120"/>
      <c r="GIN25" s="120"/>
      <c r="GIO25" s="120"/>
      <c r="GIP25" s="120"/>
      <c r="GIQ25" s="120"/>
      <c r="GIR25" s="120"/>
      <c r="GIS25" s="120"/>
      <c r="GIT25" s="120"/>
      <c r="GIU25" s="120"/>
      <c r="GIV25" s="120"/>
      <c r="GIW25" s="120"/>
      <c r="GIX25" s="120"/>
      <c r="GIY25" s="120"/>
      <c r="GIZ25" s="120"/>
      <c r="GJA25" s="120"/>
      <c r="GJB25" s="120"/>
      <c r="GJC25" s="120"/>
      <c r="GJD25" s="120"/>
      <c r="GJE25" s="120"/>
      <c r="GJF25" s="120"/>
      <c r="GJG25" s="120"/>
      <c r="GJH25" s="120"/>
      <c r="GJI25" s="120"/>
      <c r="GJJ25" s="120"/>
      <c r="GJK25" s="120"/>
      <c r="GJL25" s="120"/>
      <c r="GJM25" s="120"/>
      <c r="GJN25" s="120"/>
      <c r="GJO25" s="120"/>
      <c r="GJP25" s="120"/>
      <c r="GJQ25" s="120"/>
      <c r="GJR25" s="120"/>
      <c r="GJS25" s="120"/>
      <c r="GJT25" s="120"/>
      <c r="GJU25" s="120"/>
      <c r="GJV25" s="120"/>
      <c r="GJW25" s="120"/>
      <c r="GJX25" s="120"/>
      <c r="GJY25" s="120"/>
      <c r="GJZ25" s="120"/>
      <c r="GKA25" s="120"/>
      <c r="GKB25" s="120"/>
      <c r="GKC25" s="120"/>
      <c r="GKD25" s="120"/>
      <c r="GKE25" s="120"/>
      <c r="GKF25" s="120"/>
      <c r="GKG25" s="120"/>
      <c r="GKH25" s="120"/>
      <c r="GKI25" s="120"/>
      <c r="GKJ25" s="120"/>
      <c r="GKK25" s="120"/>
      <c r="GKL25" s="120"/>
      <c r="GKM25" s="120"/>
      <c r="GKN25" s="120"/>
      <c r="GKO25" s="120"/>
      <c r="GKP25" s="120"/>
      <c r="GKQ25" s="120"/>
      <c r="GKR25" s="120"/>
      <c r="GKS25" s="120"/>
      <c r="GKT25" s="120"/>
      <c r="GKU25" s="120"/>
      <c r="GKV25" s="120"/>
      <c r="GKW25" s="120"/>
      <c r="GKX25" s="120"/>
      <c r="GKY25" s="120"/>
      <c r="GKZ25" s="120"/>
      <c r="GLA25" s="120"/>
      <c r="GLB25" s="120"/>
      <c r="GLC25" s="120"/>
      <c r="GLD25" s="120"/>
      <c r="GLE25" s="120"/>
      <c r="GLF25" s="120"/>
      <c r="GLG25" s="120"/>
      <c r="GLH25" s="120"/>
      <c r="GLI25" s="120"/>
      <c r="GLJ25" s="120"/>
      <c r="GLK25" s="120"/>
      <c r="GLL25" s="120"/>
      <c r="GLM25" s="120"/>
      <c r="GLN25" s="120"/>
      <c r="GLO25" s="120"/>
      <c r="GLP25" s="120"/>
      <c r="GLQ25" s="120"/>
      <c r="GLR25" s="120"/>
      <c r="GLS25" s="120"/>
      <c r="GLT25" s="120"/>
      <c r="GLU25" s="120"/>
      <c r="GLV25" s="120"/>
      <c r="GLW25" s="120"/>
      <c r="GLX25" s="120"/>
      <c r="GLY25" s="120"/>
      <c r="GLZ25" s="120"/>
      <c r="GMA25" s="120"/>
      <c r="GMB25" s="120"/>
      <c r="GMC25" s="120"/>
      <c r="GMD25" s="120"/>
      <c r="GME25" s="120"/>
      <c r="GMF25" s="120"/>
      <c r="GMG25" s="120"/>
      <c r="GMH25" s="120"/>
      <c r="GMI25" s="120"/>
      <c r="GMJ25" s="120"/>
      <c r="GMK25" s="120"/>
      <c r="GML25" s="120"/>
      <c r="GMM25" s="120"/>
      <c r="GMN25" s="120"/>
      <c r="GMO25" s="120"/>
      <c r="GMP25" s="120"/>
      <c r="GMQ25" s="120"/>
      <c r="GMR25" s="120"/>
      <c r="GMS25" s="120"/>
      <c r="GMT25" s="120"/>
      <c r="GMU25" s="120"/>
      <c r="GMV25" s="120"/>
      <c r="GMW25" s="120"/>
      <c r="GMX25" s="120"/>
      <c r="GMY25" s="120"/>
      <c r="GMZ25" s="120"/>
      <c r="GNA25" s="120"/>
      <c r="GNB25" s="120"/>
      <c r="GNC25" s="120"/>
      <c r="GND25" s="120"/>
      <c r="GNE25" s="120"/>
      <c r="GNF25" s="120"/>
      <c r="GNG25" s="120"/>
      <c r="GNH25" s="120"/>
      <c r="GNI25" s="120"/>
      <c r="GNJ25" s="120"/>
      <c r="GNK25" s="120"/>
      <c r="GNL25" s="120"/>
      <c r="GNM25" s="120"/>
      <c r="GNN25" s="120"/>
      <c r="GNO25" s="120"/>
      <c r="GNP25" s="120"/>
      <c r="GNQ25" s="120"/>
      <c r="GNR25" s="120"/>
      <c r="GNS25" s="120"/>
      <c r="GNT25" s="120"/>
      <c r="GNU25" s="120"/>
      <c r="GNV25" s="120"/>
      <c r="GNW25" s="120"/>
      <c r="GNX25" s="120"/>
      <c r="GNY25" s="120"/>
      <c r="GNZ25" s="120"/>
      <c r="GOA25" s="120"/>
      <c r="GOB25" s="120"/>
      <c r="GOC25" s="120"/>
      <c r="GOD25" s="120"/>
      <c r="GOE25" s="120"/>
      <c r="GOF25" s="120"/>
      <c r="GOG25" s="120"/>
      <c r="GOH25" s="120"/>
      <c r="GOI25" s="120"/>
      <c r="GOJ25" s="120"/>
      <c r="GOK25" s="120"/>
      <c r="GOL25" s="120"/>
      <c r="GOM25" s="120"/>
      <c r="GON25" s="120"/>
      <c r="GOO25" s="120"/>
      <c r="GOP25" s="120"/>
      <c r="GOQ25" s="120"/>
      <c r="GOR25" s="120"/>
      <c r="GOS25" s="120"/>
      <c r="GOT25" s="120"/>
      <c r="GOU25" s="120"/>
      <c r="GOV25" s="120"/>
      <c r="GOW25" s="120"/>
      <c r="GOX25" s="120"/>
      <c r="GOY25" s="120"/>
      <c r="GOZ25" s="120"/>
      <c r="GPA25" s="120"/>
      <c r="GPB25" s="120"/>
      <c r="GPC25" s="120"/>
      <c r="GPD25" s="120"/>
      <c r="GPE25" s="120"/>
      <c r="GPF25" s="120"/>
      <c r="GPG25" s="120"/>
      <c r="GPH25" s="120"/>
      <c r="GPI25" s="120"/>
      <c r="GPJ25" s="120"/>
      <c r="GPK25" s="120"/>
      <c r="GPL25" s="120"/>
      <c r="GPM25" s="120"/>
      <c r="GPN25" s="120"/>
      <c r="GPO25" s="120"/>
      <c r="GPP25" s="120"/>
      <c r="GPQ25" s="120"/>
      <c r="GPR25" s="120"/>
      <c r="GPS25" s="120"/>
      <c r="GPT25" s="120"/>
      <c r="GPU25" s="120"/>
      <c r="GPV25" s="120"/>
      <c r="GPW25" s="120"/>
      <c r="GPX25" s="120"/>
      <c r="GPY25" s="120"/>
      <c r="GPZ25" s="120"/>
      <c r="GQA25" s="120"/>
      <c r="GQB25" s="120"/>
      <c r="GQC25" s="120"/>
      <c r="GQD25" s="120"/>
      <c r="GQE25" s="120"/>
      <c r="GQF25" s="120"/>
      <c r="GQG25" s="120"/>
      <c r="GQH25" s="120"/>
      <c r="GQI25" s="120"/>
      <c r="GQJ25" s="120"/>
      <c r="GQK25" s="120"/>
      <c r="GQL25" s="120"/>
      <c r="GQM25" s="120"/>
      <c r="GQN25" s="120"/>
      <c r="GQO25" s="120"/>
      <c r="GQP25" s="120"/>
      <c r="GQQ25" s="120"/>
      <c r="GQR25" s="120"/>
      <c r="GQS25" s="120"/>
      <c r="GQT25" s="120"/>
      <c r="GQU25" s="120"/>
      <c r="GQV25" s="120"/>
      <c r="GQW25" s="120"/>
      <c r="GQX25" s="120"/>
      <c r="GQY25" s="120"/>
      <c r="GQZ25" s="120"/>
      <c r="GRA25" s="120"/>
      <c r="GRB25" s="120"/>
      <c r="GRC25" s="120"/>
      <c r="GRD25" s="120"/>
      <c r="GRE25" s="120"/>
      <c r="GRF25" s="120"/>
      <c r="GRG25" s="120"/>
      <c r="GRH25" s="120"/>
      <c r="GRI25" s="120"/>
      <c r="GRJ25" s="120"/>
      <c r="GRK25" s="120"/>
      <c r="GRL25" s="120"/>
      <c r="GRM25" s="120"/>
      <c r="GRN25" s="120"/>
      <c r="GRO25" s="120"/>
      <c r="GRP25" s="120"/>
      <c r="GRQ25" s="120"/>
      <c r="GRR25" s="120"/>
      <c r="GRS25" s="120"/>
      <c r="GRT25" s="120"/>
      <c r="GRU25" s="120"/>
      <c r="GRV25" s="120"/>
      <c r="GRW25" s="120"/>
      <c r="GRX25" s="120"/>
      <c r="GRY25" s="120"/>
      <c r="GRZ25" s="120"/>
      <c r="GSA25" s="120"/>
      <c r="GSB25" s="120"/>
      <c r="GSC25" s="120"/>
      <c r="GSD25" s="120"/>
      <c r="GSE25" s="120"/>
      <c r="GSF25" s="120"/>
      <c r="GSG25" s="120"/>
      <c r="GSH25" s="120"/>
      <c r="GSI25" s="120"/>
      <c r="GSJ25" s="120"/>
      <c r="GSK25" s="120"/>
      <c r="GSL25" s="120"/>
      <c r="GSM25" s="120"/>
      <c r="GSN25" s="120"/>
      <c r="GSO25" s="120"/>
      <c r="GSP25" s="120"/>
      <c r="GSQ25" s="120"/>
      <c r="GSR25" s="120"/>
      <c r="GSS25" s="120"/>
      <c r="GST25" s="120"/>
      <c r="GSU25" s="120"/>
      <c r="GSV25" s="120"/>
      <c r="GSW25" s="120"/>
      <c r="GSX25" s="120"/>
      <c r="GSY25" s="120"/>
      <c r="GSZ25" s="120"/>
      <c r="GTA25" s="120"/>
      <c r="GTB25" s="120"/>
      <c r="GTC25" s="120"/>
      <c r="GTD25" s="120"/>
      <c r="GTE25" s="120"/>
      <c r="GTF25" s="120"/>
      <c r="GTG25" s="120"/>
      <c r="GTH25" s="120"/>
      <c r="GTI25" s="120"/>
      <c r="GTJ25" s="120"/>
      <c r="GTK25" s="120"/>
      <c r="GTL25" s="120"/>
      <c r="GTM25" s="120"/>
      <c r="GTN25" s="120"/>
      <c r="GTO25" s="120"/>
      <c r="GTP25" s="120"/>
      <c r="GTQ25" s="120"/>
      <c r="GTR25" s="120"/>
      <c r="GTS25" s="120"/>
      <c r="GTT25" s="120"/>
      <c r="GTU25" s="120"/>
      <c r="GTV25" s="120"/>
      <c r="GTW25" s="120"/>
      <c r="GTX25" s="120"/>
      <c r="GTY25" s="120"/>
      <c r="GTZ25" s="120"/>
      <c r="GUA25" s="120"/>
      <c r="GUB25" s="120"/>
      <c r="GUC25" s="120"/>
      <c r="GUD25" s="120"/>
      <c r="GUE25" s="120"/>
      <c r="GUF25" s="120"/>
      <c r="GUG25" s="120"/>
      <c r="GUH25" s="120"/>
      <c r="GUI25" s="120"/>
      <c r="GUJ25" s="120"/>
      <c r="GUK25" s="120"/>
      <c r="GUL25" s="120"/>
      <c r="GUM25" s="120"/>
      <c r="GUN25" s="120"/>
      <c r="GUO25" s="120"/>
      <c r="GUP25" s="120"/>
      <c r="GUQ25" s="120"/>
      <c r="GUR25" s="120"/>
      <c r="GUS25" s="120"/>
      <c r="GUT25" s="120"/>
      <c r="GUU25" s="120"/>
      <c r="GUV25" s="120"/>
      <c r="GUW25" s="120"/>
      <c r="GUX25" s="120"/>
      <c r="GUY25" s="120"/>
      <c r="GUZ25" s="120"/>
      <c r="GVA25" s="120"/>
      <c r="GVB25" s="120"/>
      <c r="GVC25" s="120"/>
      <c r="GVD25" s="120"/>
      <c r="GVE25" s="120"/>
      <c r="GVF25" s="120"/>
      <c r="GVG25" s="120"/>
      <c r="GVH25" s="120"/>
      <c r="GVI25" s="120"/>
      <c r="GVJ25" s="120"/>
      <c r="GVK25" s="120"/>
      <c r="GVL25" s="120"/>
      <c r="GVM25" s="120"/>
      <c r="GVN25" s="120"/>
      <c r="GVO25" s="120"/>
      <c r="GVP25" s="120"/>
      <c r="GVQ25" s="120"/>
      <c r="GVR25" s="120"/>
      <c r="GVS25" s="120"/>
      <c r="GVT25" s="120"/>
      <c r="GVU25" s="120"/>
      <c r="GVV25" s="120"/>
      <c r="GVW25" s="120"/>
      <c r="GVX25" s="120"/>
      <c r="GVY25" s="120"/>
      <c r="GVZ25" s="120"/>
      <c r="GWA25" s="120"/>
      <c r="GWB25" s="120"/>
      <c r="GWC25" s="120"/>
      <c r="GWD25" s="120"/>
      <c r="GWE25" s="120"/>
      <c r="GWF25" s="120"/>
      <c r="GWG25" s="120"/>
      <c r="GWH25" s="120"/>
      <c r="GWI25" s="120"/>
      <c r="GWJ25" s="120"/>
      <c r="GWK25" s="120"/>
      <c r="GWL25" s="120"/>
      <c r="GWM25" s="120"/>
      <c r="GWN25" s="120"/>
      <c r="GWO25" s="120"/>
      <c r="GWP25" s="120"/>
      <c r="GWQ25" s="120"/>
      <c r="GWR25" s="120"/>
      <c r="GWS25" s="120"/>
      <c r="GWT25" s="120"/>
      <c r="GWU25" s="120"/>
      <c r="GWV25" s="120"/>
      <c r="GWW25" s="120"/>
      <c r="GWX25" s="120"/>
      <c r="GWY25" s="120"/>
      <c r="GWZ25" s="120"/>
      <c r="GXA25" s="120"/>
      <c r="GXB25" s="120"/>
      <c r="GXC25" s="120"/>
      <c r="GXD25" s="120"/>
      <c r="GXE25" s="120"/>
      <c r="GXF25" s="120"/>
      <c r="GXG25" s="120"/>
      <c r="GXH25" s="120"/>
      <c r="GXI25" s="120"/>
      <c r="GXJ25" s="120"/>
      <c r="GXK25" s="120"/>
      <c r="GXL25" s="120"/>
      <c r="GXM25" s="120"/>
      <c r="GXN25" s="120"/>
      <c r="GXO25" s="120"/>
      <c r="GXP25" s="120"/>
      <c r="GXQ25" s="120"/>
      <c r="GXR25" s="120"/>
      <c r="GXS25" s="120"/>
      <c r="GXT25" s="120"/>
      <c r="GXU25" s="120"/>
      <c r="GXV25" s="120"/>
      <c r="GXW25" s="120"/>
      <c r="GXX25" s="120"/>
      <c r="GXY25" s="120"/>
      <c r="GXZ25" s="120"/>
      <c r="GYA25" s="120"/>
      <c r="GYB25" s="120"/>
      <c r="GYC25" s="120"/>
      <c r="GYD25" s="120"/>
      <c r="GYE25" s="120"/>
      <c r="GYF25" s="120"/>
      <c r="GYG25" s="120"/>
      <c r="GYH25" s="120"/>
      <c r="GYI25" s="120"/>
      <c r="GYJ25" s="120"/>
      <c r="GYK25" s="120"/>
      <c r="GYL25" s="120"/>
      <c r="GYM25" s="120"/>
      <c r="GYN25" s="120"/>
      <c r="GYO25" s="120"/>
      <c r="GYP25" s="120"/>
      <c r="GYQ25" s="120"/>
      <c r="GYR25" s="120"/>
      <c r="GYS25" s="120"/>
      <c r="GYT25" s="120"/>
      <c r="GYU25" s="120"/>
      <c r="GYV25" s="120"/>
      <c r="GYW25" s="120"/>
      <c r="GYX25" s="120"/>
      <c r="GYY25" s="120"/>
      <c r="GYZ25" s="120"/>
      <c r="GZA25" s="120"/>
      <c r="GZB25" s="120"/>
      <c r="GZC25" s="120"/>
      <c r="GZD25" s="120"/>
      <c r="GZE25" s="120"/>
      <c r="GZF25" s="120"/>
      <c r="GZG25" s="120"/>
      <c r="GZH25" s="120"/>
      <c r="GZI25" s="120"/>
      <c r="GZJ25" s="120"/>
      <c r="GZK25" s="120"/>
      <c r="GZL25" s="120"/>
      <c r="GZM25" s="120"/>
      <c r="GZN25" s="120"/>
      <c r="GZO25" s="120"/>
      <c r="GZP25" s="120"/>
      <c r="GZQ25" s="120"/>
      <c r="GZR25" s="120"/>
      <c r="GZS25" s="120"/>
      <c r="GZT25" s="120"/>
      <c r="GZU25" s="120"/>
      <c r="GZV25" s="120"/>
      <c r="GZW25" s="120"/>
      <c r="GZX25" s="120"/>
      <c r="GZY25" s="120"/>
      <c r="GZZ25" s="120"/>
      <c r="HAA25" s="120"/>
      <c r="HAB25" s="120"/>
      <c r="HAC25" s="120"/>
      <c r="HAD25" s="120"/>
      <c r="HAE25" s="120"/>
      <c r="HAF25" s="120"/>
      <c r="HAG25" s="120"/>
      <c r="HAH25" s="120"/>
      <c r="HAI25" s="120"/>
      <c r="HAJ25" s="120"/>
      <c r="HAK25" s="120"/>
      <c r="HAL25" s="120"/>
      <c r="HAM25" s="120"/>
      <c r="HAN25" s="120"/>
      <c r="HAO25" s="120"/>
      <c r="HAP25" s="120"/>
      <c r="HAQ25" s="120"/>
      <c r="HAR25" s="120"/>
      <c r="HAS25" s="120"/>
      <c r="HAT25" s="120"/>
      <c r="HAU25" s="120"/>
      <c r="HAV25" s="120"/>
      <c r="HAW25" s="120"/>
      <c r="HAX25" s="120"/>
      <c r="HAY25" s="120"/>
      <c r="HAZ25" s="120"/>
      <c r="HBA25" s="120"/>
      <c r="HBB25" s="120"/>
      <c r="HBC25" s="120"/>
      <c r="HBD25" s="120"/>
      <c r="HBE25" s="120"/>
      <c r="HBF25" s="120"/>
      <c r="HBG25" s="120"/>
      <c r="HBH25" s="120"/>
      <c r="HBI25" s="120"/>
      <c r="HBJ25" s="120"/>
      <c r="HBK25" s="120"/>
      <c r="HBL25" s="120"/>
      <c r="HBM25" s="120"/>
      <c r="HBN25" s="120"/>
      <c r="HBO25" s="120"/>
      <c r="HBP25" s="120"/>
      <c r="HBQ25" s="120"/>
      <c r="HBR25" s="120"/>
      <c r="HBS25" s="120"/>
      <c r="HBT25" s="120"/>
      <c r="HBU25" s="120"/>
      <c r="HBV25" s="120"/>
      <c r="HBW25" s="120"/>
      <c r="HBX25" s="120"/>
      <c r="HBY25" s="120"/>
      <c r="HBZ25" s="120"/>
      <c r="HCA25" s="120"/>
      <c r="HCB25" s="120"/>
      <c r="HCC25" s="120"/>
      <c r="HCD25" s="120"/>
      <c r="HCE25" s="120"/>
      <c r="HCF25" s="120"/>
      <c r="HCG25" s="120"/>
      <c r="HCH25" s="120"/>
      <c r="HCI25" s="120"/>
      <c r="HCJ25" s="120"/>
      <c r="HCK25" s="120"/>
      <c r="HCL25" s="120"/>
      <c r="HCM25" s="120"/>
      <c r="HCN25" s="120"/>
      <c r="HCO25" s="120"/>
      <c r="HCP25" s="120"/>
      <c r="HCQ25" s="120"/>
      <c r="HCR25" s="120"/>
      <c r="HCS25" s="120"/>
      <c r="HCT25" s="120"/>
      <c r="HCU25" s="120"/>
      <c r="HCV25" s="120"/>
      <c r="HCW25" s="120"/>
      <c r="HCX25" s="120"/>
      <c r="HCY25" s="120"/>
      <c r="HCZ25" s="120"/>
      <c r="HDA25" s="120"/>
      <c r="HDB25" s="120"/>
      <c r="HDC25" s="120"/>
      <c r="HDD25" s="120"/>
      <c r="HDE25" s="120"/>
      <c r="HDF25" s="120"/>
      <c r="HDG25" s="120"/>
      <c r="HDH25" s="120"/>
      <c r="HDI25" s="120"/>
      <c r="HDJ25" s="120"/>
      <c r="HDK25" s="120"/>
      <c r="HDL25" s="120"/>
      <c r="HDM25" s="120"/>
      <c r="HDN25" s="120"/>
      <c r="HDO25" s="120"/>
      <c r="HDP25" s="120"/>
      <c r="HDQ25" s="120"/>
      <c r="HDR25" s="120"/>
      <c r="HDS25" s="120"/>
      <c r="HDT25" s="120"/>
      <c r="HDU25" s="120"/>
      <c r="HDV25" s="120"/>
      <c r="HDW25" s="120"/>
      <c r="HDX25" s="120"/>
      <c r="HDY25" s="120"/>
      <c r="HDZ25" s="120"/>
      <c r="HEA25" s="120"/>
      <c r="HEB25" s="120"/>
      <c r="HEC25" s="120"/>
      <c r="HED25" s="120"/>
      <c r="HEE25" s="120"/>
      <c r="HEF25" s="120"/>
      <c r="HEG25" s="120"/>
      <c r="HEH25" s="120"/>
      <c r="HEI25" s="120"/>
      <c r="HEJ25" s="120"/>
      <c r="HEK25" s="120"/>
      <c r="HEL25" s="120"/>
      <c r="HEM25" s="120"/>
      <c r="HEN25" s="120"/>
      <c r="HEO25" s="120"/>
      <c r="HEP25" s="120"/>
      <c r="HEQ25" s="120"/>
      <c r="HER25" s="120"/>
      <c r="HES25" s="120"/>
      <c r="HET25" s="120"/>
      <c r="HEU25" s="120"/>
      <c r="HEV25" s="120"/>
      <c r="HEW25" s="120"/>
      <c r="HEX25" s="120"/>
      <c r="HEY25" s="120"/>
      <c r="HEZ25" s="120"/>
      <c r="HFA25" s="120"/>
      <c r="HFB25" s="120"/>
      <c r="HFC25" s="120"/>
      <c r="HFD25" s="120"/>
      <c r="HFE25" s="120"/>
      <c r="HFF25" s="120"/>
      <c r="HFG25" s="120"/>
      <c r="HFH25" s="120"/>
      <c r="HFI25" s="120"/>
      <c r="HFJ25" s="120"/>
      <c r="HFK25" s="120"/>
      <c r="HFL25" s="120"/>
      <c r="HFM25" s="120"/>
      <c r="HFN25" s="120"/>
      <c r="HFO25" s="120"/>
      <c r="HFP25" s="120"/>
      <c r="HFQ25" s="120"/>
      <c r="HFR25" s="120"/>
      <c r="HFS25" s="120"/>
      <c r="HFT25" s="120"/>
      <c r="HFU25" s="120"/>
      <c r="HFV25" s="120"/>
      <c r="HFW25" s="120"/>
      <c r="HFX25" s="120"/>
      <c r="HFY25" s="120"/>
      <c r="HFZ25" s="120"/>
      <c r="HGA25" s="120"/>
      <c r="HGB25" s="120"/>
      <c r="HGC25" s="120"/>
      <c r="HGD25" s="120"/>
      <c r="HGE25" s="120"/>
      <c r="HGF25" s="120"/>
      <c r="HGG25" s="120"/>
      <c r="HGH25" s="120"/>
      <c r="HGI25" s="120"/>
      <c r="HGJ25" s="120"/>
      <c r="HGK25" s="120"/>
      <c r="HGL25" s="120"/>
      <c r="HGM25" s="120"/>
      <c r="HGN25" s="120"/>
      <c r="HGO25" s="120"/>
      <c r="HGP25" s="120"/>
      <c r="HGQ25" s="120"/>
      <c r="HGR25" s="120"/>
      <c r="HGS25" s="120"/>
      <c r="HGT25" s="120"/>
      <c r="HGU25" s="120"/>
      <c r="HGV25" s="120"/>
      <c r="HGW25" s="120"/>
      <c r="HGX25" s="120"/>
      <c r="HGY25" s="120"/>
      <c r="HGZ25" s="120"/>
      <c r="HHA25" s="120"/>
      <c r="HHB25" s="120"/>
      <c r="HHC25" s="120"/>
      <c r="HHD25" s="120"/>
      <c r="HHE25" s="120"/>
      <c r="HHF25" s="120"/>
      <c r="HHG25" s="120"/>
      <c r="HHH25" s="120"/>
      <c r="HHI25" s="120"/>
      <c r="HHJ25" s="120"/>
      <c r="HHK25" s="120"/>
      <c r="HHL25" s="120"/>
      <c r="HHM25" s="120"/>
      <c r="HHN25" s="120"/>
      <c r="HHO25" s="120"/>
      <c r="HHP25" s="120"/>
      <c r="HHQ25" s="120"/>
      <c r="HHR25" s="120"/>
      <c r="HHS25" s="120"/>
      <c r="HHT25" s="120"/>
      <c r="HHU25" s="120"/>
      <c r="HHV25" s="120"/>
      <c r="HHW25" s="120"/>
      <c r="HHX25" s="120"/>
      <c r="HHY25" s="120"/>
      <c r="HHZ25" s="120"/>
      <c r="HIA25" s="120"/>
      <c r="HIB25" s="120"/>
      <c r="HIC25" s="120"/>
      <c r="HID25" s="120"/>
      <c r="HIE25" s="120"/>
      <c r="HIF25" s="120"/>
      <c r="HIG25" s="120"/>
      <c r="HIH25" s="120"/>
      <c r="HII25" s="120"/>
      <c r="HIJ25" s="120"/>
      <c r="HIK25" s="120"/>
      <c r="HIL25" s="120"/>
      <c r="HIM25" s="120"/>
      <c r="HIN25" s="120"/>
      <c r="HIO25" s="120"/>
      <c r="HIP25" s="120"/>
      <c r="HIQ25" s="120"/>
      <c r="HIR25" s="120"/>
      <c r="HIS25" s="120"/>
      <c r="HIT25" s="120"/>
      <c r="HIU25" s="120"/>
      <c r="HIV25" s="120"/>
      <c r="HIW25" s="120"/>
      <c r="HIX25" s="120"/>
      <c r="HIY25" s="120"/>
      <c r="HIZ25" s="120"/>
      <c r="HJA25" s="120"/>
      <c r="HJB25" s="120"/>
      <c r="HJC25" s="120"/>
      <c r="HJD25" s="120"/>
      <c r="HJE25" s="120"/>
      <c r="HJF25" s="120"/>
      <c r="HJG25" s="120"/>
      <c r="HJH25" s="120"/>
      <c r="HJI25" s="120"/>
      <c r="HJJ25" s="120"/>
      <c r="HJK25" s="120"/>
      <c r="HJL25" s="120"/>
      <c r="HJM25" s="120"/>
      <c r="HJN25" s="120"/>
      <c r="HJO25" s="120"/>
      <c r="HJP25" s="120"/>
      <c r="HJQ25" s="120"/>
      <c r="HJR25" s="120"/>
      <c r="HJS25" s="120"/>
      <c r="HJT25" s="120"/>
      <c r="HJU25" s="120"/>
      <c r="HJV25" s="120"/>
      <c r="HJW25" s="120"/>
      <c r="HJX25" s="120"/>
      <c r="HJY25" s="120"/>
      <c r="HJZ25" s="120"/>
      <c r="HKA25" s="120"/>
      <c r="HKB25" s="120"/>
      <c r="HKC25" s="120"/>
      <c r="HKD25" s="120"/>
      <c r="HKE25" s="120"/>
      <c r="HKF25" s="120"/>
      <c r="HKG25" s="120"/>
      <c r="HKH25" s="120"/>
      <c r="HKI25" s="120"/>
      <c r="HKJ25" s="120"/>
      <c r="HKK25" s="120"/>
      <c r="HKL25" s="120"/>
      <c r="HKM25" s="120"/>
      <c r="HKN25" s="120"/>
      <c r="HKO25" s="120"/>
      <c r="HKP25" s="120"/>
      <c r="HKQ25" s="120"/>
      <c r="HKR25" s="120"/>
      <c r="HKS25" s="120"/>
      <c r="HKT25" s="120"/>
      <c r="HKU25" s="120"/>
      <c r="HKV25" s="120"/>
      <c r="HKW25" s="120"/>
      <c r="HKX25" s="120"/>
      <c r="HKY25" s="120"/>
      <c r="HKZ25" s="120"/>
      <c r="HLA25" s="120"/>
      <c r="HLB25" s="120"/>
      <c r="HLC25" s="120"/>
      <c r="HLD25" s="120"/>
      <c r="HLE25" s="120"/>
      <c r="HLF25" s="120"/>
      <c r="HLG25" s="120"/>
      <c r="HLH25" s="120"/>
      <c r="HLI25" s="120"/>
      <c r="HLJ25" s="120"/>
      <c r="HLK25" s="120"/>
      <c r="HLL25" s="120"/>
      <c r="HLM25" s="120"/>
      <c r="HLN25" s="120"/>
      <c r="HLO25" s="120"/>
      <c r="HLP25" s="120"/>
      <c r="HLQ25" s="120"/>
      <c r="HLR25" s="120"/>
      <c r="HLS25" s="120"/>
      <c r="HLT25" s="120"/>
      <c r="HLU25" s="120"/>
      <c r="HLV25" s="120"/>
      <c r="HLW25" s="120"/>
      <c r="HLX25" s="120"/>
      <c r="HLY25" s="120"/>
      <c r="HLZ25" s="120"/>
      <c r="HMA25" s="120"/>
      <c r="HMB25" s="120"/>
      <c r="HMC25" s="120"/>
      <c r="HMD25" s="120"/>
      <c r="HME25" s="120"/>
      <c r="HMF25" s="120"/>
      <c r="HMG25" s="120"/>
      <c r="HMH25" s="120"/>
      <c r="HMI25" s="120"/>
      <c r="HMJ25" s="120"/>
      <c r="HMK25" s="120"/>
      <c r="HML25" s="120"/>
      <c r="HMM25" s="120"/>
      <c r="HMN25" s="120"/>
      <c r="HMO25" s="120"/>
      <c r="HMP25" s="120"/>
      <c r="HMQ25" s="120"/>
      <c r="HMR25" s="120"/>
      <c r="HMS25" s="120"/>
      <c r="HMT25" s="120"/>
      <c r="HMU25" s="120"/>
      <c r="HMV25" s="120"/>
      <c r="HMW25" s="120"/>
      <c r="HMX25" s="120"/>
      <c r="HMY25" s="120"/>
      <c r="HMZ25" s="120"/>
      <c r="HNA25" s="120"/>
      <c r="HNB25" s="120"/>
      <c r="HNC25" s="120"/>
      <c r="HND25" s="120"/>
      <c r="HNE25" s="120"/>
      <c r="HNF25" s="120"/>
      <c r="HNG25" s="120"/>
      <c r="HNH25" s="120"/>
      <c r="HNI25" s="120"/>
      <c r="HNJ25" s="120"/>
      <c r="HNK25" s="120"/>
      <c r="HNL25" s="120"/>
      <c r="HNM25" s="120"/>
      <c r="HNN25" s="120"/>
      <c r="HNO25" s="120"/>
      <c r="HNP25" s="120"/>
      <c r="HNQ25" s="120"/>
      <c r="HNR25" s="120"/>
      <c r="HNS25" s="120"/>
      <c r="HNT25" s="120"/>
      <c r="HNU25" s="120"/>
      <c r="HNV25" s="120"/>
      <c r="HNW25" s="120"/>
      <c r="HNX25" s="120"/>
      <c r="HNY25" s="120"/>
      <c r="HNZ25" s="120"/>
      <c r="HOA25" s="120"/>
      <c r="HOB25" s="120"/>
      <c r="HOC25" s="120"/>
      <c r="HOD25" s="120"/>
      <c r="HOE25" s="120"/>
      <c r="HOF25" s="120"/>
      <c r="HOG25" s="120"/>
      <c r="HOH25" s="120"/>
      <c r="HOI25" s="120"/>
      <c r="HOJ25" s="120"/>
      <c r="HOK25" s="120"/>
      <c r="HOL25" s="120"/>
      <c r="HOM25" s="120"/>
      <c r="HON25" s="120"/>
      <c r="HOO25" s="120"/>
      <c r="HOP25" s="120"/>
      <c r="HOQ25" s="120"/>
      <c r="HOR25" s="120"/>
      <c r="HOS25" s="120"/>
      <c r="HOT25" s="120"/>
      <c r="HOU25" s="120"/>
      <c r="HOV25" s="120"/>
      <c r="HOW25" s="120"/>
      <c r="HOX25" s="120"/>
      <c r="HOY25" s="120"/>
      <c r="HOZ25" s="120"/>
      <c r="HPA25" s="120"/>
      <c r="HPB25" s="120"/>
      <c r="HPC25" s="120"/>
      <c r="HPD25" s="120"/>
      <c r="HPE25" s="120"/>
      <c r="HPF25" s="120"/>
      <c r="HPG25" s="120"/>
      <c r="HPH25" s="120"/>
      <c r="HPI25" s="120"/>
      <c r="HPJ25" s="120"/>
      <c r="HPK25" s="120"/>
      <c r="HPL25" s="120"/>
      <c r="HPM25" s="120"/>
      <c r="HPN25" s="120"/>
      <c r="HPO25" s="120"/>
      <c r="HPP25" s="120"/>
      <c r="HPQ25" s="120"/>
      <c r="HPR25" s="120"/>
      <c r="HPS25" s="120"/>
      <c r="HPT25" s="120"/>
      <c r="HPU25" s="120"/>
      <c r="HPV25" s="120"/>
      <c r="HPW25" s="120"/>
      <c r="HPX25" s="120"/>
      <c r="HPY25" s="120"/>
      <c r="HPZ25" s="120"/>
      <c r="HQA25" s="120"/>
      <c r="HQB25" s="120"/>
      <c r="HQC25" s="120"/>
      <c r="HQD25" s="120"/>
      <c r="HQE25" s="120"/>
      <c r="HQF25" s="120"/>
      <c r="HQG25" s="120"/>
      <c r="HQH25" s="120"/>
      <c r="HQI25" s="120"/>
      <c r="HQJ25" s="120"/>
      <c r="HQK25" s="120"/>
      <c r="HQL25" s="120"/>
      <c r="HQM25" s="120"/>
      <c r="HQN25" s="120"/>
      <c r="HQO25" s="120"/>
      <c r="HQP25" s="120"/>
      <c r="HQQ25" s="120"/>
      <c r="HQR25" s="120"/>
      <c r="HQS25" s="120"/>
      <c r="HQT25" s="120"/>
      <c r="HQU25" s="120"/>
      <c r="HQV25" s="120"/>
      <c r="HQW25" s="120"/>
      <c r="HQX25" s="120"/>
      <c r="HQY25" s="120"/>
      <c r="HQZ25" s="120"/>
      <c r="HRA25" s="120"/>
      <c r="HRB25" s="120"/>
      <c r="HRC25" s="120"/>
      <c r="HRD25" s="120"/>
      <c r="HRE25" s="120"/>
      <c r="HRF25" s="120"/>
      <c r="HRG25" s="120"/>
      <c r="HRH25" s="120"/>
      <c r="HRI25" s="120"/>
      <c r="HRJ25" s="120"/>
      <c r="HRK25" s="120"/>
      <c r="HRL25" s="120"/>
      <c r="HRM25" s="120"/>
      <c r="HRN25" s="120"/>
      <c r="HRO25" s="120"/>
      <c r="HRP25" s="120"/>
      <c r="HRQ25" s="120"/>
      <c r="HRR25" s="120"/>
      <c r="HRS25" s="120"/>
      <c r="HRT25" s="120"/>
      <c r="HRU25" s="120"/>
      <c r="HRV25" s="120"/>
      <c r="HRW25" s="120"/>
      <c r="HRX25" s="120"/>
      <c r="HRY25" s="120"/>
      <c r="HRZ25" s="120"/>
      <c r="HSA25" s="120"/>
      <c r="HSB25" s="120"/>
      <c r="HSC25" s="120"/>
      <c r="HSD25" s="120"/>
      <c r="HSE25" s="120"/>
      <c r="HSF25" s="120"/>
      <c r="HSG25" s="120"/>
      <c r="HSH25" s="120"/>
      <c r="HSI25" s="120"/>
      <c r="HSJ25" s="120"/>
      <c r="HSK25" s="120"/>
      <c r="HSL25" s="120"/>
      <c r="HSM25" s="120"/>
      <c r="HSN25" s="120"/>
      <c r="HSO25" s="120"/>
      <c r="HSP25" s="120"/>
      <c r="HSQ25" s="120"/>
      <c r="HSR25" s="120"/>
      <c r="HSS25" s="120"/>
      <c r="HST25" s="120"/>
      <c r="HSU25" s="120"/>
      <c r="HSV25" s="120"/>
      <c r="HSW25" s="120"/>
      <c r="HSX25" s="120"/>
      <c r="HSY25" s="120"/>
      <c r="HSZ25" s="120"/>
      <c r="HTA25" s="120"/>
      <c r="HTB25" s="120"/>
      <c r="HTC25" s="120"/>
      <c r="HTD25" s="120"/>
      <c r="HTE25" s="120"/>
      <c r="HTF25" s="120"/>
      <c r="HTG25" s="120"/>
      <c r="HTH25" s="120"/>
      <c r="HTI25" s="120"/>
      <c r="HTJ25" s="120"/>
      <c r="HTK25" s="120"/>
      <c r="HTL25" s="120"/>
      <c r="HTM25" s="120"/>
      <c r="HTN25" s="120"/>
      <c r="HTO25" s="120"/>
      <c r="HTP25" s="120"/>
      <c r="HTQ25" s="120"/>
      <c r="HTR25" s="120"/>
      <c r="HTS25" s="120"/>
      <c r="HTT25" s="120"/>
      <c r="HTU25" s="120"/>
      <c r="HTV25" s="120"/>
      <c r="HTW25" s="120"/>
      <c r="HTX25" s="120"/>
      <c r="HTY25" s="120"/>
      <c r="HTZ25" s="120"/>
      <c r="HUA25" s="120"/>
      <c r="HUB25" s="120"/>
      <c r="HUC25" s="120"/>
      <c r="HUD25" s="120"/>
      <c r="HUE25" s="120"/>
      <c r="HUF25" s="120"/>
      <c r="HUG25" s="120"/>
      <c r="HUH25" s="120"/>
      <c r="HUI25" s="120"/>
      <c r="HUJ25" s="120"/>
      <c r="HUK25" s="120"/>
      <c r="HUL25" s="120"/>
      <c r="HUM25" s="120"/>
      <c r="HUN25" s="120"/>
      <c r="HUO25" s="120"/>
      <c r="HUP25" s="120"/>
      <c r="HUQ25" s="120"/>
      <c r="HUR25" s="120"/>
      <c r="HUS25" s="120"/>
      <c r="HUT25" s="120"/>
      <c r="HUU25" s="120"/>
      <c r="HUV25" s="120"/>
      <c r="HUW25" s="120"/>
      <c r="HUX25" s="120"/>
      <c r="HUY25" s="120"/>
      <c r="HUZ25" s="120"/>
      <c r="HVA25" s="120"/>
      <c r="HVB25" s="120"/>
      <c r="HVC25" s="120"/>
      <c r="HVD25" s="120"/>
      <c r="HVE25" s="120"/>
      <c r="HVF25" s="120"/>
      <c r="HVG25" s="120"/>
      <c r="HVH25" s="120"/>
      <c r="HVI25" s="120"/>
      <c r="HVJ25" s="120"/>
      <c r="HVK25" s="120"/>
      <c r="HVL25" s="120"/>
      <c r="HVM25" s="120"/>
      <c r="HVN25" s="120"/>
      <c r="HVO25" s="120"/>
      <c r="HVP25" s="120"/>
      <c r="HVQ25" s="120"/>
      <c r="HVR25" s="120"/>
      <c r="HVS25" s="120"/>
      <c r="HVT25" s="120"/>
      <c r="HVU25" s="120"/>
      <c r="HVV25" s="120"/>
      <c r="HVW25" s="120"/>
      <c r="HVX25" s="120"/>
      <c r="HVY25" s="120"/>
      <c r="HVZ25" s="120"/>
      <c r="HWA25" s="120"/>
      <c r="HWB25" s="120"/>
      <c r="HWC25" s="120"/>
      <c r="HWD25" s="120"/>
      <c r="HWE25" s="120"/>
      <c r="HWF25" s="120"/>
      <c r="HWG25" s="120"/>
      <c r="HWH25" s="120"/>
      <c r="HWI25" s="120"/>
      <c r="HWJ25" s="120"/>
      <c r="HWK25" s="120"/>
      <c r="HWL25" s="120"/>
      <c r="HWM25" s="120"/>
      <c r="HWN25" s="120"/>
      <c r="HWO25" s="120"/>
      <c r="HWP25" s="120"/>
      <c r="HWQ25" s="120"/>
      <c r="HWR25" s="120"/>
      <c r="HWS25" s="120"/>
      <c r="HWT25" s="120"/>
      <c r="HWU25" s="120"/>
      <c r="HWV25" s="120"/>
      <c r="HWW25" s="120"/>
      <c r="HWX25" s="120"/>
      <c r="HWY25" s="120"/>
      <c r="HWZ25" s="120"/>
      <c r="HXA25" s="120"/>
      <c r="HXB25" s="120"/>
      <c r="HXC25" s="120"/>
      <c r="HXD25" s="120"/>
      <c r="HXE25" s="120"/>
      <c r="HXF25" s="120"/>
      <c r="HXG25" s="120"/>
      <c r="HXH25" s="120"/>
      <c r="HXI25" s="120"/>
      <c r="HXJ25" s="120"/>
      <c r="HXK25" s="120"/>
      <c r="HXL25" s="120"/>
      <c r="HXM25" s="120"/>
      <c r="HXN25" s="120"/>
      <c r="HXO25" s="120"/>
      <c r="HXP25" s="120"/>
      <c r="HXQ25" s="120"/>
      <c r="HXR25" s="120"/>
      <c r="HXS25" s="120"/>
      <c r="HXT25" s="120"/>
      <c r="HXU25" s="120"/>
      <c r="HXV25" s="120"/>
      <c r="HXW25" s="120"/>
      <c r="HXX25" s="120"/>
      <c r="HXY25" s="120"/>
      <c r="HXZ25" s="120"/>
      <c r="HYA25" s="120"/>
      <c r="HYB25" s="120"/>
      <c r="HYC25" s="120"/>
      <c r="HYD25" s="120"/>
      <c r="HYE25" s="120"/>
      <c r="HYF25" s="120"/>
      <c r="HYG25" s="120"/>
      <c r="HYH25" s="120"/>
      <c r="HYI25" s="120"/>
      <c r="HYJ25" s="120"/>
      <c r="HYK25" s="120"/>
      <c r="HYL25" s="120"/>
      <c r="HYM25" s="120"/>
      <c r="HYN25" s="120"/>
      <c r="HYO25" s="120"/>
      <c r="HYP25" s="120"/>
      <c r="HYQ25" s="120"/>
      <c r="HYR25" s="120"/>
      <c r="HYS25" s="120"/>
      <c r="HYT25" s="120"/>
      <c r="HYU25" s="120"/>
      <c r="HYV25" s="120"/>
      <c r="HYW25" s="120"/>
      <c r="HYX25" s="120"/>
      <c r="HYY25" s="120"/>
      <c r="HYZ25" s="120"/>
      <c r="HZA25" s="120"/>
      <c r="HZB25" s="120"/>
      <c r="HZC25" s="120"/>
      <c r="HZD25" s="120"/>
      <c r="HZE25" s="120"/>
      <c r="HZF25" s="120"/>
      <c r="HZG25" s="120"/>
      <c r="HZH25" s="120"/>
      <c r="HZI25" s="120"/>
      <c r="HZJ25" s="120"/>
      <c r="HZK25" s="120"/>
      <c r="HZL25" s="120"/>
      <c r="HZM25" s="120"/>
      <c r="HZN25" s="120"/>
      <c r="HZO25" s="120"/>
      <c r="HZP25" s="120"/>
      <c r="HZQ25" s="120"/>
      <c r="HZR25" s="120"/>
      <c r="HZS25" s="120"/>
      <c r="HZT25" s="120"/>
      <c r="HZU25" s="120"/>
      <c r="HZV25" s="120"/>
      <c r="HZW25" s="120"/>
      <c r="HZX25" s="120"/>
      <c r="HZY25" s="120"/>
      <c r="HZZ25" s="120"/>
      <c r="IAA25" s="120"/>
      <c r="IAB25" s="120"/>
      <c r="IAC25" s="120"/>
      <c r="IAD25" s="120"/>
      <c r="IAE25" s="120"/>
      <c r="IAF25" s="120"/>
      <c r="IAG25" s="120"/>
      <c r="IAH25" s="120"/>
      <c r="IAI25" s="120"/>
      <c r="IAJ25" s="120"/>
      <c r="IAK25" s="120"/>
      <c r="IAL25" s="120"/>
      <c r="IAM25" s="120"/>
      <c r="IAN25" s="120"/>
      <c r="IAO25" s="120"/>
      <c r="IAP25" s="120"/>
      <c r="IAQ25" s="120"/>
      <c r="IAR25" s="120"/>
      <c r="IAS25" s="120"/>
      <c r="IAT25" s="120"/>
      <c r="IAU25" s="120"/>
      <c r="IAV25" s="120"/>
      <c r="IAW25" s="120"/>
      <c r="IAX25" s="120"/>
      <c r="IAY25" s="120"/>
      <c r="IAZ25" s="120"/>
      <c r="IBA25" s="120"/>
      <c r="IBB25" s="120"/>
      <c r="IBC25" s="120"/>
      <c r="IBD25" s="120"/>
      <c r="IBE25" s="120"/>
      <c r="IBF25" s="120"/>
      <c r="IBG25" s="120"/>
      <c r="IBH25" s="120"/>
      <c r="IBI25" s="120"/>
      <c r="IBJ25" s="120"/>
      <c r="IBK25" s="120"/>
      <c r="IBL25" s="120"/>
      <c r="IBM25" s="120"/>
      <c r="IBN25" s="120"/>
      <c r="IBO25" s="120"/>
      <c r="IBP25" s="120"/>
      <c r="IBQ25" s="120"/>
      <c r="IBR25" s="120"/>
      <c r="IBS25" s="120"/>
      <c r="IBT25" s="120"/>
      <c r="IBU25" s="120"/>
      <c r="IBV25" s="120"/>
      <c r="IBW25" s="120"/>
      <c r="IBX25" s="120"/>
      <c r="IBY25" s="120"/>
      <c r="IBZ25" s="120"/>
      <c r="ICA25" s="120"/>
      <c r="ICB25" s="120"/>
      <c r="ICC25" s="120"/>
      <c r="ICD25" s="120"/>
      <c r="ICE25" s="120"/>
      <c r="ICF25" s="120"/>
      <c r="ICG25" s="120"/>
      <c r="ICH25" s="120"/>
      <c r="ICI25" s="120"/>
      <c r="ICJ25" s="120"/>
      <c r="ICK25" s="120"/>
      <c r="ICL25" s="120"/>
      <c r="ICM25" s="120"/>
      <c r="ICN25" s="120"/>
      <c r="ICO25" s="120"/>
      <c r="ICP25" s="120"/>
      <c r="ICQ25" s="120"/>
      <c r="ICR25" s="120"/>
      <c r="ICS25" s="120"/>
      <c r="ICT25" s="120"/>
      <c r="ICU25" s="120"/>
      <c r="ICV25" s="120"/>
      <c r="ICW25" s="120"/>
      <c r="ICX25" s="120"/>
      <c r="ICY25" s="120"/>
      <c r="ICZ25" s="120"/>
      <c r="IDA25" s="120"/>
      <c r="IDB25" s="120"/>
      <c r="IDC25" s="120"/>
      <c r="IDD25" s="120"/>
      <c r="IDE25" s="120"/>
      <c r="IDF25" s="120"/>
      <c r="IDG25" s="120"/>
      <c r="IDH25" s="120"/>
      <c r="IDI25" s="120"/>
      <c r="IDJ25" s="120"/>
      <c r="IDK25" s="120"/>
      <c r="IDL25" s="120"/>
      <c r="IDM25" s="120"/>
      <c r="IDN25" s="120"/>
      <c r="IDO25" s="120"/>
      <c r="IDP25" s="120"/>
      <c r="IDQ25" s="120"/>
      <c r="IDR25" s="120"/>
      <c r="IDS25" s="120"/>
      <c r="IDT25" s="120"/>
      <c r="IDU25" s="120"/>
      <c r="IDV25" s="120"/>
      <c r="IDW25" s="120"/>
      <c r="IDX25" s="120"/>
      <c r="IDY25" s="120"/>
      <c r="IDZ25" s="120"/>
      <c r="IEA25" s="120"/>
      <c r="IEB25" s="120"/>
      <c r="IEC25" s="120"/>
      <c r="IED25" s="120"/>
      <c r="IEE25" s="120"/>
      <c r="IEF25" s="120"/>
      <c r="IEG25" s="120"/>
      <c r="IEH25" s="120"/>
      <c r="IEI25" s="120"/>
      <c r="IEJ25" s="120"/>
      <c r="IEK25" s="120"/>
      <c r="IEL25" s="120"/>
      <c r="IEM25" s="120"/>
      <c r="IEN25" s="120"/>
      <c r="IEO25" s="120"/>
      <c r="IEP25" s="120"/>
      <c r="IEQ25" s="120"/>
      <c r="IER25" s="120"/>
      <c r="IES25" s="120"/>
      <c r="IET25" s="120"/>
      <c r="IEU25" s="120"/>
      <c r="IEV25" s="120"/>
      <c r="IEW25" s="120"/>
      <c r="IEX25" s="120"/>
      <c r="IEY25" s="120"/>
      <c r="IEZ25" s="120"/>
      <c r="IFA25" s="120"/>
      <c r="IFB25" s="120"/>
      <c r="IFC25" s="120"/>
      <c r="IFD25" s="120"/>
      <c r="IFE25" s="120"/>
      <c r="IFF25" s="120"/>
      <c r="IFG25" s="120"/>
      <c r="IFH25" s="120"/>
      <c r="IFI25" s="120"/>
      <c r="IFJ25" s="120"/>
      <c r="IFK25" s="120"/>
      <c r="IFL25" s="120"/>
      <c r="IFM25" s="120"/>
      <c r="IFN25" s="120"/>
      <c r="IFO25" s="120"/>
      <c r="IFP25" s="120"/>
      <c r="IFQ25" s="120"/>
      <c r="IFR25" s="120"/>
      <c r="IFS25" s="120"/>
      <c r="IFT25" s="120"/>
      <c r="IFU25" s="120"/>
      <c r="IFV25" s="120"/>
      <c r="IFW25" s="120"/>
      <c r="IFX25" s="120"/>
      <c r="IFY25" s="120"/>
      <c r="IFZ25" s="120"/>
      <c r="IGA25" s="120"/>
      <c r="IGB25" s="120"/>
      <c r="IGC25" s="120"/>
      <c r="IGD25" s="120"/>
      <c r="IGE25" s="120"/>
      <c r="IGF25" s="120"/>
      <c r="IGG25" s="120"/>
      <c r="IGH25" s="120"/>
      <c r="IGI25" s="120"/>
      <c r="IGJ25" s="120"/>
      <c r="IGK25" s="120"/>
      <c r="IGL25" s="120"/>
      <c r="IGM25" s="120"/>
      <c r="IGN25" s="120"/>
      <c r="IGO25" s="120"/>
      <c r="IGP25" s="120"/>
      <c r="IGQ25" s="120"/>
      <c r="IGR25" s="120"/>
      <c r="IGS25" s="120"/>
      <c r="IGT25" s="120"/>
      <c r="IGU25" s="120"/>
      <c r="IGV25" s="120"/>
      <c r="IGW25" s="120"/>
      <c r="IGX25" s="120"/>
      <c r="IGY25" s="120"/>
      <c r="IGZ25" s="120"/>
      <c r="IHA25" s="120"/>
      <c r="IHB25" s="120"/>
      <c r="IHC25" s="120"/>
      <c r="IHD25" s="120"/>
      <c r="IHE25" s="120"/>
      <c r="IHF25" s="120"/>
      <c r="IHG25" s="120"/>
      <c r="IHH25" s="120"/>
      <c r="IHI25" s="120"/>
      <c r="IHJ25" s="120"/>
      <c r="IHK25" s="120"/>
      <c r="IHL25" s="120"/>
      <c r="IHM25" s="120"/>
      <c r="IHN25" s="120"/>
      <c r="IHO25" s="120"/>
      <c r="IHP25" s="120"/>
      <c r="IHQ25" s="120"/>
      <c r="IHR25" s="120"/>
      <c r="IHS25" s="120"/>
      <c r="IHT25" s="120"/>
      <c r="IHU25" s="120"/>
      <c r="IHV25" s="120"/>
      <c r="IHW25" s="120"/>
      <c r="IHX25" s="120"/>
      <c r="IHY25" s="120"/>
      <c r="IHZ25" s="120"/>
      <c r="IIA25" s="120"/>
      <c r="IIB25" s="120"/>
      <c r="IIC25" s="120"/>
      <c r="IID25" s="120"/>
      <c r="IIE25" s="120"/>
      <c r="IIF25" s="120"/>
      <c r="IIG25" s="120"/>
      <c r="IIH25" s="120"/>
      <c r="III25" s="120"/>
      <c r="IIJ25" s="120"/>
      <c r="IIK25" s="120"/>
      <c r="IIL25" s="120"/>
      <c r="IIM25" s="120"/>
      <c r="IIN25" s="120"/>
      <c r="IIO25" s="120"/>
      <c r="IIP25" s="120"/>
      <c r="IIQ25" s="120"/>
      <c r="IIR25" s="120"/>
      <c r="IIS25" s="120"/>
      <c r="IIT25" s="120"/>
      <c r="IIU25" s="120"/>
      <c r="IIV25" s="120"/>
      <c r="IIW25" s="120"/>
      <c r="IIX25" s="120"/>
      <c r="IIY25" s="120"/>
      <c r="IIZ25" s="120"/>
      <c r="IJA25" s="120"/>
      <c r="IJB25" s="120"/>
      <c r="IJC25" s="120"/>
      <c r="IJD25" s="120"/>
      <c r="IJE25" s="120"/>
      <c r="IJF25" s="120"/>
      <c r="IJG25" s="120"/>
      <c r="IJH25" s="120"/>
      <c r="IJI25" s="120"/>
      <c r="IJJ25" s="120"/>
      <c r="IJK25" s="120"/>
      <c r="IJL25" s="120"/>
      <c r="IJM25" s="120"/>
      <c r="IJN25" s="120"/>
      <c r="IJO25" s="120"/>
      <c r="IJP25" s="120"/>
      <c r="IJQ25" s="120"/>
      <c r="IJR25" s="120"/>
      <c r="IJS25" s="120"/>
      <c r="IJT25" s="120"/>
      <c r="IJU25" s="120"/>
      <c r="IJV25" s="120"/>
      <c r="IJW25" s="120"/>
      <c r="IJX25" s="120"/>
      <c r="IJY25" s="120"/>
      <c r="IJZ25" s="120"/>
      <c r="IKA25" s="120"/>
      <c r="IKB25" s="120"/>
      <c r="IKC25" s="120"/>
      <c r="IKD25" s="120"/>
      <c r="IKE25" s="120"/>
      <c r="IKF25" s="120"/>
      <c r="IKG25" s="120"/>
      <c r="IKH25" s="120"/>
      <c r="IKI25" s="120"/>
      <c r="IKJ25" s="120"/>
      <c r="IKK25" s="120"/>
      <c r="IKL25" s="120"/>
      <c r="IKM25" s="120"/>
      <c r="IKN25" s="120"/>
      <c r="IKO25" s="120"/>
      <c r="IKP25" s="120"/>
      <c r="IKQ25" s="120"/>
      <c r="IKR25" s="120"/>
      <c r="IKS25" s="120"/>
      <c r="IKT25" s="120"/>
      <c r="IKU25" s="120"/>
      <c r="IKV25" s="120"/>
      <c r="IKW25" s="120"/>
      <c r="IKX25" s="120"/>
      <c r="IKY25" s="120"/>
      <c r="IKZ25" s="120"/>
      <c r="ILA25" s="120"/>
      <c r="ILB25" s="120"/>
      <c r="ILC25" s="120"/>
      <c r="ILD25" s="120"/>
      <c r="ILE25" s="120"/>
      <c r="ILF25" s="120"/>
      <c r="ILG25" s="120"/>
      <c r="ILH25" s="120"/>
      <c r="ILI25" s="120"/>
      <c r="ILJ25" s="120"/>
      <c r="ILK25" s="120"/>
      <c r="ILL25" s="120"/>
      <c r="ILM25" s="120"/>
      <c r="ILN25" s="120"/>
      <c r="ILO25" s="120"/>
      <c r="ILP25" s="120"/>
      <c r="ILQ25" s="120"/>
      <c r="ILR25" s="120"/>
      <c r="ILS25" s="120"/>
      <c r="ILT25" s="120"/>
      <c r="ILU25" s="120"/>
      <c r="ILV25" s="120"/>
      <c r="ILW25" s="120"/>
      <c r="ILX25" s="120"/>
      <c r="ILY25" s="120"/>
      <c r="ILZ25" s="120"/>
      <c r="IMA25" s="120"/>
      <c r="IMB25" s="120"/>
      <c r="IMC25" s="120"/>
      <c r="IMD25" s="120"/>
      <c r="IME25" s="120"/>
      <c r="IMF25" s="120"/>
      <c r="IMG25" s="120"/>
      <c r="IMH25" s="120"/>
      <c r="IMI25" s="120"/>
      <c r="IMJ25" s="120"/>
      <c r="IMK25" s="120"/>
      <c r="IML25" s="120"/>
      <c r="IMM25" s="120"/>
      <c r="IMN25" s="120"/>
      <c r="IMO25" s="120"/>
      <c r="IMP25" s="120"/>
      <c r="IMQ25" s="120"/>
      <c r="IMR25" s="120"/>
      <c r="IMS25" s="120"/>
      <c r="IMT25" s="120"/>
      <c r="IMU25" s="120"/>
      <c r="IMV25" s="120"/>
      <c r="IMW25" s="120"/>
      <c r="IMX25" s="120"/>
      <c r="IMY25" s="120"/>
      <c r="IMZ25" s="120"/>
      <c r="INA25" s="120"/>
      <c r="INB25" s="120"/>
      <c r="INC25" s="120"/>
      <c r="IND25" s="120"/>
      <c r="INE25" s="120"/>
      <c r="INF25" s="120"/>
      <c r="ING25" s="120"/>
      <c r="INH25" s="120"/>
      <c r="INI25" s="120"/>
      <c r="INJ25" s="120"/>
      <c r="INK25" s="120"/>
      <c r="INL25" s="120"/>
      <c r="INM25" s="120"/>
      <c r="INN25" s="120"/>
      <c r="INO25" s="120"/>
      <c r="INP25" s="120"/>
      <c r="INQ25" s="120"/>
      <c r="INR25" s="120"/>
      <c r="INS25" s="120"/>
      <c r="INT25" s="120"/>
      <c r="INU25" s="120"/>
      <c r="INV25" s="120"/>
      <c r="INW25" s="120"/>
      <c r="INX25" s="120"/>
      <c r="INY25" s="120"/>
      <c r="INZ25" s="120"/>
      <c r="IOA25" s="120"/>
      <c r="IOB25" s="120"/>
      <c r="IOC25" s="120"/>
      <c r="IOD25" s="120"/>
      <c r="IOE25" s="120"/>
      <c r="IOF25" s="120"/>
      <c r="IOG25" s="120"/>
      <c r="IOH25" s="120"/>
      <c r="IOI25" s="120"/>
      <c r="IOJ25" s="120"/>
      <c r="IOK25" s="120"/>
      <c r="IOL25" s="120"/>
      <c r="IOM25" s="120"/>
      <c r="ION25" s="120"/>
      <c r="IOO25" s="120"/>
      <c r="IOP25" s="120"/>
      <c r="IOQ25" s="120"/>
      <c r="IOR25" s="120"/>
      <c r="IOS25" s="120"/>
      <c r="IOT25" s="120"/>
      <c r="IOU25" s="120"/>
      <c r="IOV25" s="120"/>
      <c r="IOW25" s="120"/>
      <c r="IOX25" s="120"/>
      <c r="IOY25" s="120"/>
      <c r="IOZ25" s="120"/>
      <c r="IPA25" s="120"/>
      <c r="IPB25" s="120"/>
      <c r="IPC25" s="120"/>
      <c r="IPD25" s="120"/>
      <c r="IPE25" s="120"/>
      <c r="IPF25" s="120"/>
      <c r="IPG25" s="120"/>
      <c r="IPH25" s="120"/>
      <c r="IPI25" s="120"/>
      <c r="IPJ25" s="120"/>
      <c r="IPK25" s="120"/>
      <c r="IPL25" s="120"/>
      <c r="IPM25" s="120"/>
      <c r="IPN25" s="120"/>
      <c r="IPO25" s="120"/>
      <c r="IPP25" s="120"/>
      <c r="IPQ25" s="120"/>
      <c r="IPR25" s="120"/>
      <c r="IPS25" s="120"/>
      <c r="IPT25" s="120"/>
      <c r="IPU25" s="120"/>
      <c r="IPV25" s="120"/>
      <c r="IPW25" s="120"/>
      <c r="IPX25" s="120"/>
      <c r="IPY25" s="120"/>
      <c r="IPZ25" s="120"/>
      <c r="IQA25" s="120"/>
      <c r="IQB25" s="120"/>
      <c r="IQC25" s="120"/>
      <c r="IQD25" s="120"/>
      <c r="IQE25" s="120"/>
      <c r="IQF25" s="120"/>
      <c r="IQG25" s="120"/>
      <c r="IQH25" s="120"/>
      <c r="IQI25" s="120"/>
      <c r="IQJ25" s="120"/>
      <c r="IQK25" s="120"/>
      <c r="IQL25" s="120"/>
      <c r="IQM25" s="120"/>
      <c r="IQN25" s="120"/>
      <c r="IQO25" s="120"/>
      <c r="IQP25" s="120"/>
      <c r="IQQ25" s="120"/>
      <c r="IQR25" s="120"/>
      <c r="IQS25" s="120"/>
      <c r="IQT25" s="120"/>
      <c r="IQU25" s="120"/>
      <c r="IQV25" s="120"/>
      <c r="IQW25" s="120"/>
      <c r="IQX25" s="120"/>
      <c r="IQY25" s="120"/>
      <c r="IQZ25" s="120"/>
      <c r="IRA25" s="120"/>
      <c r="IRB25" s="120"/>
      <c r="IRC25" s="120"/>
      <c r="IRD25" s="120"/>
      <c r="IRE25" s="120"/>
      <c r="IRF25" s="120"/>
      <c r="IRG25" s="120"/>
      <c r="IRH25" s="120"/>
      <c r="IRI25" s="120"/>
      <c r="IRJ25" s="120"/>
      <c r="IRK25" s="120"/>
      <c r="IRL25" s="120"/>
      <c r="IRM25" s="120"/>
      <c r="IRN25" s="120"/>
      <c r="IRO25" s="120"/>
      <c r="IRP25" s="120"/>
      <c r="IRQ25" s="120"/>
      <c r="IRR25" s="120"/>
      <c r="IRS25" s="120"/>
      <c r="IRT25" s="120"/>
      <c r="IRU25" s="120"/>
      <c r="IRV25" s="120"/>
      <c r="IRW25" s="120"/>
      <c r="IRX25" s="120"/>
      <c r="IRY25" s="120"/>
      <c r="IRZ25" s="120"/>
      <c r="ISA25" s="120"/>
      <c r="ISB25" s="120"/>
      <c r="ISC25" s="120"/>
      <c r="ISD25" s="120"/>
      <c r="ISE25" s="120"/>
      <c r="ISF25" s="120"/>
      <c r="ISG25" s="120"/>
      <c r="ISH25" s="120"/>
      <c r="ISI25" s="120"/>
      <c r="ISJ25" s="120"/>
      <c r="ISK25" s="120"/>
      <c r="ISL25" s="120"/>
      <c r="ISM25" s="120"/>
      <c r="ISN25" s="120"/>
      <c r="ISO25" s="120"/>
      <c r="ISP25" s="120"/>
      <c r="ISQ25" s="120"/>
      <c r="ISR25" s="120"/>
      <c r="ISS25" s="120"/>
      <c r="IST25" s="120"/>
      <c r="ISU25" s="120"/>
      <c r="ISV25" s="120"/>
      <c r="ISW25" s="120"/>
      <c r="ISX25" s="120"/>
      <c r="ISY25" s="120"/>
      <c r="ISZ25" s="120"/>
      <c r="ITA25" s="120"/>
      <c r="ITB25" s="120"/>
      <c r="ITC25" s="120"/>
      <c r="ITD25" s="120"/>
      <c r="ITE25" s="120"/>
      <c r="ITF25" s="120"/>
      <c r="ITG25" s="120"/>
      <c r="ITH25" s="120"/>
      <c r="ITI25" s="120"/>
      <c r="ITJ25" s="120"/>
      <c r="ITK25" s="120"/>
      <c r="ITL25" s="120"/>
      <c r="ITM25" s="120"/>
      <c r="ITN25" s="120"/>
      <c r="ITO25" s="120"/>
      <c r="ITP25" s="120"/>
      <c r="ITQ25" s="120"/>
      <c r="ITR25" s="120"/>
      <c r="ITS25" s="120"/>
      <c r="ITT25" s="120"/>
      <c r="ITU25" s="120"/>
      <c r="ITV25" s="120"/>
      <c r="ITW25" s="120"/>
      <c r="ITX25" s="120"/>
      <c r="ITY25" s="120"/>
      <c r="ITZ25" s="120"/>
      <c r="IUA25" s="120"/>
      <c r="IUB25" s="120"/>
      <c r="IUC25" s="120"/>
      <c r="IUD25" s="120"/>
      <c r="IUE25" s="120"/>
      <c r="IUF25" s="120"/>
      <c r="IUG25" s="120"/>
      <c r="IUH25" s="120"/>
      <c r="IUI25" s="120"/>
      <c r="IUJ25" s="120"/>
      <c r="IUK25" s="120"/>
      <c r="IUL25" s="120"/>
      <c r="IUM25" s="120"/>
      <c r="IUN25" s="120"/>
      <c r="IUO25" s="120"/>
      <c r="IUP25" s="120"/>
      <c r="IUQ25" s="120"/>
      <c r="IUR25" s="120"/>
      <c r="IUS25" s="120"/>
      <c r="IUT25" s="120"/>
      <c r="IUU25" s="120"/>
      <c r="IUV25" s="120"/>
      <c r="IUW25" s="120"/>
      <c r="IUX25" s="120"/>
      <c r="IUY25" s="120"/>
      <c r="IUZ25" s="120"/>
      <c r="IVA25" s="120"/>
      <c r="IVB25" s="120"/>
      <c r="IVC25" s="120"/>
      <c r="IVD25" s="120"/>
      <c r="IVE25" s="120"/>
      <c r="IVF25" s="120"/>
      <c r="IVG25" s="120"/>
      <c r="IVH25" s="120"/>
      <c r="IVI25" s="120"/>
      <c r="IVJ25" s="120"/>
      <c r="IVK25" s="120"/>
      <c r="IVL25" s="120"/>
      <c r="IVM25" s="120"/>
      <c r="IVN25" s="120"/>
      <c r="IVO25" s="120"/>
      <c r="IVP25" s="120"/>
      <c r="IVQ25" s="120"/>
      <c r="IVR25" s="120"/>
      <c r="IVS25" s="120"/>
      <c r="IVT25" s="120"/>
      <c r="IVU25" s="120"/>
      <c r="IVV25" s="120"/>
      <c r="IVW25" s="120"/>
      <c r="IVX25" s="120"/>
      <c r="IVY25" s="120"/>
      <c r="IVZ25" s="120"/>
      <c r="IWA25" s="120"/>
      <c r="IWB25" s="120"/>
      <c r="IWC25" s="120"/>
      <c r="IWD25" s="120"/>
      <c r="IWE25" s="120"/>
      <c r="IWF25" s="120"/>
      <c r="IWG25" s="120"/>
      <c r="IWH25" s="120"/>
      <c r="IWI25" s="120"/>
      <c r="IWJ25" s="120"/>
      <c r="IWK25" s="120"/>
      <c r="IWL25" s="120"/>
      <c r="IWM25" s="120"/>
      <c r="IWN25" s="120"/>
      <c r="IWO25" s="120"/>
      <c r="IWP25" s="120"/>
      <c r="IWQ25" s="120"/>
      <c r="IWR25" s="120"/>
      <c r="IWS25" s="120"/>
      <c r="IWT25" s="120"/>
      <c r="IWU25" s="120"/>
      <c r="IWV25" s="120"/>
      <c r="IWW25" s="120"/>
      <c r="IWX25" s="120"/>
      <c r="IWY25" s="120"/>
      <c r="IWZ25" s="120"/>
      <c r="IXA25" s="120"/>
      <c r="IXB25" s="120"/>
      <c r="IXC25" s="120"/>
      <c r="IXD25" s="120"/>
      <c r="IXE25" s="120"/>
      <c r="IXF25" s="120"/>
      <c r="IXG25" s="120"/>
      <c r="IXH25" s="120"/>
      <c r="IXI25" s="120"/>
      <c r="IXJ25" s="120"/>
      <c r="IXK25" s="120"/>
      <c r="IXL25" s="120"/>
      <c r="IXM25" s="120"/>
      <c r="IXN25" s="120"/>
      <c r="IXO25" s="120"/>
      <c r="IXP25" s="120"/>
      <c r="IXQ25" s="120"/>
      <c r="IXR25" s="120"/>
      <c r="IXS25" s="120"/>
      <c r="IXT25" s="120"/>
      <c r="IXU25" s="120"/>
      <c r="IXV25" s="120"/>
      <c r="IXW25" s="120"/>
      <c r="IXX25" s="120"/>
      <c r="IXY25" s="120"/>
      <c r="IXZ25" s="120"/>
      <c r="IYA25" s="120"/>
      <c r="IYB25" s="120"/>
      <c r="IYC25" s="120"/>
      <c r="IYD25" s="120"/>
      <c r="IYE25" s="120"/>
      <c r="IYF25" s="120"/>
      <c r="IYG25" s="120"/>
      <c r="IYH25" s="120"/>
      <c r="IYI25" s="120"/>
      <c r="IYJ25" s="120"/>
      <c r="IYK25" s="120"/>
      <c r="IYL25" s="120"/>
      <c r="IYM25" s="120"/>
      <c r="IYN25" s="120"/>
      <c r="IYO25" s="120"/>
      <c r="IYP25" s="120"/>
      <c r="IYQ25" s="120"/>
      <c r="IYR25" s="120"/>
      <c r="IYS25" s="120"/>
      <c r="IYT25" s="120"/>
      <c r="IYU25" s="120"/>
      <c r="IYV25" s="120"/>
      <c r="IYW25" s="120"/>
      <c r="IYX25" s="120"/>
      <c r="IYY25" s="120"/>
      <c r="IYZ25" s="120"/>
      <c r="IZA25" s="120"/>
      <c r="IZB25" s="120"/>
      <c r="IZC25" s="120"/>
      <c r="IZD25" s="120"/>
      <c r="IZE25" s="120"/>
      <c r="IZF25" s="120"/>
      <c r="IZG25" s="120"/>
      <c r="IZH25" s="120"/>
      <c r="IZI25" s="120"/>
      <c r="IZJ25" s="120"/>
      <c r="IZK25" s="120"/>
      <c r="IZL25" s="120"/>
      <c r="IZM25" s="120"/>
      <c r="IZN25" s="120"/>
      <c r="IZO25" s="120"/>
      <c r="IZP25" s="120"/>
      <c r="IZQ25" s="120"/>
      <c r="IZR25" s="120"/>
      <c r="IZS25" s="120"/>
      <c r="IZT25" s="120"/>
      <c r="IZU25" s="120"/>
      <c r="IZV25" s="120"/>
      <c r="IZW25" s="120"/>
      <c r="IZX25" s="120"/>
      <c r="IZY25" s="120"/>
      <c r="IZZ25" s="120"/>
      <c r="JAA25" s="120"/>
      <c r="JAB25" s="120"/>
      <c r="JAC25" s="120"/>
      <c r="JAD25" s="120"/>
      <c r="JAE25" s="120"/>
      <c r="JAF25" s="120"/>
      <c r="JAG25" s="120"/>
      <c r="JAH25" s="120"/>
      <c r="JAI25" s="120"/>
      <c r="JAJ25" s="120"/>
      <c r="JAK25" s="120"/>
      <c r="JAL25" s="120"/>
      <c r="JAM25" s="120"/>
      <c r="JAN25" s="120"/>
      <c r="JAO25" s="120"/>
      <c r="JAP25" s="120"/>
      <c r="JAQ25" s="120"/>
      <c r="JAR25" s="120"/>
      <c r="JAS25" s="120"/>
      <c r="JAT25" s="120"/>
      <c r="JAU25" s="120"/>
      <c r="JAV25" s="120"/>
      <c r="JAW25" s="120"/>
      <c r="JAX25" s="120"/>
      <c r="JAY25" s="120"/>
      <c r="JAZ25" s="120"/>
      <c r="JBA25" s="120"/>
      <c r="JBB25" s="120"/>
      <c r="JBC25" s="120"/>
      <c r="JBD25" s="120"/>
      <c r="JBE25" s="120"/>
      <c r="JBF25" s="120"/>
      <c r="JBG25" s="120"/>
      <c r="JBH25" s="120"/>
      <c r="JBI25" s="120"/>
      <c r="JBJ25" s="120"/>
      <c r="JBK25" s="120"/>
      <c r="JBL25" s="120"/>
      <c r="JBM25" s="120"/>
      <c r="JBN25" s="120"/>
      <c r="JBO25" s="120"/>
      <c r="JBP25" s="120"/>
      <c r="JBQ25" s="120"/>
      <c r="JBR25" s="120"/>
      <c r="JBS25" s="120"/>
      <c r="JBT25" s="120"/>
      <c r="JBU25" s="120"/>
      <c r="JBV25" s="120"/>
      <c r="JBW25" s="120"/>
      <c r="JBX25" s="120"/>
      <c r="JBY25" s="120"/>
      <c r="JBZ25" s="120"/>
      <c r="JCA25" s="120"/>
      <c r="JCB25" s="120"/>
      <c r="JCC25" s="120"/>
      <c r="JCD25" s="120"/>
      <c r="JCE25" s="120"/>
      <c r="JCF25" s="120"/>
      <c r="JCG25" s="120"/>
      <c r="JCH25" s="120"/>
      <c r="JCI25" s="120"/>
      <c r="JCJ25" s="120"/>
      <c r="JCK25" s="120"/>
      <c r="JCL25" s="120"/>
      <c r="JCM25" s="120"/>
      <c r="JCN25" s="120"/>
      <c r="JCO25" s="120"/>
      <c r="JCP25" s="120"/>
      <c r="JCQ25" s="120"/>
      <c r="JCR25" s="120"/>
      <c r="JCS25" s="120"/>
      <c r="JCT25" s="120"/>
      <c r="JCU25" s="120"/>
      <c r="JCV25" s="120"/>
      <c r="JCW25" s="120"/>
      <c r="JCX25" s="120"/>
      <c r="JCY25" s="120"/>
      <c r="JCZ25" s="120"/>
      <c r="JDA25" s="120"/>
      <c r="JDB25" s="120"/>
      <c r="JDC25" s="120"/>
      <c r="JDD25" s="120"/>
      <c r="JDE25" s="120"/>
      <c r="JDF25" s="120"/>
      <c r="JDG25" s="120"/>
      <c r="JDH25" s="120"/>
      <c r="JDI25" s="120"/>
      <c r="JDJ25" s="120"/>
      <c r="JDK25" s="120"/>
      <c r="JDL25" s="120"/>
      <c r="JDM25" s="120"/>
      <c r="JDN25" s="120"/>
      <c r="JDO25" s="120"/>
      <c r="JDP25" s="120"/>
      <c r="JDQ25" s="120"/>
      <c r="JDR25" s="120"/>
      <c r="JDS25" s="120"/>
      <c r="JDT25" s="120"/>
      <c r="JDU25" s="120"/>
      <c r="JDV25" s="120"/>
      <c r="JDW25" s="120"/>
      <c r="JDX25" s="120"/>
      <c r="JDY25" s="120"/>
      <c r="JDZ25" s="120"/>
      <c r="JEA25" s="120"/>
      <c r="JEB25" s="120"/>
      <c r="JEC25" s="120"/>
      <c r="JED25" s="120"/>
      <c r="JEE25" s="120"/>
      <c r="JEF25" s="120"/>
      <c r="JEG25" s="120"/>
      <c r="JEH25" s="120"/>
      <c r="JEI25" s="120"/>
      <c r="JEJ25" s="120"/>
      <c r="JEK25" s="120"/>
      <c r="JEL25" s="120"/>
      <c r="JEM25" s="120"/>
      <c r="JEN25" s="120"/>
      <c r="JEO25" s="120"/>
      <c r="JEP25" s="120"/>
      <c r="JEQ25" s="120"/>
      <c r="JER25" s="120"/>
      <c r="JES25" s="120"/>
      <c r="JET25" s="120"/>
      <c r="JEU25" s="120"/>
      <c r="JEV25" s="120"/>
      <c r="JEW25" s="120"/>
      <c r="JEX25" s="120"/>
      <c r="JEY25" s="120"/>
      <c r="JEZ25" s="120"/>
      <c r="JFA25" s="120"/>
      <c r="JFB25" s="120"/>
      <c r="JFC25" s="120"/>
      <c r="JFD25" s="120"/>
      <c r="JFE25" s="120"/>
      <c r="JFF25" s="120"/>
      <c r="JFG25" s="120"/>
      <c r="JFH25" s="120"/>
      <c r="JFI25" s="120"/>
      <c r="JFJ25" s="120"/>
      <c r="JFK25" s="120"/>
      <c r="JFL25" s="120"/>
      <c r="JFM25" s="120"/>
      <c r="JFN25" s="120"/>
      <c r="JFO25" s="120"/>
      <c r="JFP25" s="120"/>
      <c r="JFQ25" s="120"/>
      <c r="JFR25" s="120"/>
      <c r="JFS25" s="120"/>
      <c r="JFT25" s="120"/>
      <c r="JFU25" s="120"/>
      <c r="JFV25" s="120"/>
      <c r="JFW25" s="120"/>
      <c r="JFX25" s="120"/>
      <c r="JFY25" s="120"/>
      <c r="JFZ25" s="120"/>
      <c r="JGA25" s="120"/>
      <c r="JGB25" s="120"/>
      <c r="JGC25" s="120"/>
      <c r="JGD25" s="120"/>
      <c r="JGE25" s="120"/>
      <c r="JGF25" s="120"/>
      <c r="JGG25" s="120"/>
      <c r="JGH25" s="120"/>
      <c r="JGI25" s="120"/>
      <c r="JGJ25" s="120"/>
      <c r="JGK25" s="120"/>
      <c r="JGL25" s="120"/>
      <c r="JGM25" s="120"/>
      <c r="JGN25" s="120"/>
      <c r="JGO25" s="120"/>
      <c r="JGP25" s="120"/>
      <c r="JGQ25" s="120"/>
      <c r="JGR25" s="120"/>
      <c r="JGS25" s="120"/>
      <c r="JGT25" s="120"/>
      <c r="JGU25" s="120"/>
      <c r="JGV25" s="120"/>
      <c r="JGW25" s="120"/>
      <c r="JGX25" s="120"/>
      <c r="JGY25" s="120"/>
      <c r="JGZ25" s="120"/>
      <c r="JHA25" s="120"/>
      <c r="JHB25" s="120"/>
      <c r="JHC25" s="120"/>
      <c r="JHD25" s="120"/>
      <c r="JHE25" s="120"/>
      <c r="JHF25" s="120"/>
      <c r="JHG25" s="120"/>
      <c r="JHH25" s="120"/>
      <c r="JHI25" s="120"/>
      <c r="JHJ25" s="120"/>
      <c r="JHK25" s="120"/>
      <c r="JHL25" s="120"/>
      <c r="JHM25" s="120"/>
      <c r="JHN25" s="120"/>
      <c r="JHO25" s="120"/>
      <c r="JHP25" s="120"/>
      <c r="JHQ25" s="120"/>
      <c r="JHR25" s="120"/>
      <c r="JHS25" s="120"/>
      <c r="JHT25" s="120"/>
      <c r="JHU25" s="120"/>
      <c r="JHV25" s="120"/>
      <c r="JHW25" s="120"/>
      <c r="JHX25" s="120"/>
      <c r="JHY25" s="120"/>
      <c r="JHZ25" s="120"/>
      <c r="JIA25" s="120"/>
      <c r="JIB25" s="120"/>
      <c r="JIC25" s="120"/>
      <c r="JID25" s="120"/>
      <c r="JIE25" s="120"/>
      <c r="JIF25" s="120"/>
      <c r="JIG25" s="120"/>
      <c r="JIH25" s="120"/>
      <c r="JII25" s="120"/>
      <c r="JIJ25" s="120"/>
      <c r="JIK25" s="120"/>
      <c r="JIL25" s="120"/>
      <c r="JIM25" s="120"/>
      <c r="JIN25" s="120"/>
      <c r="JIO25" s="120"/>
      <c r="JIP25" s="120"/>
      <c r="JIQ25" s="120"/>
      <c r="JIR25" s="120"/>
      <c r="JIS25" s="120"/>
      <c r="JIT25" s="120"/>
      <c r="JIU25" s="120"/>
      <c r="JIV25" s="120"/>
      <c r="JIW25" s="120"/>
      <c r="JIX25" s="120"/>
      <c r="JIY25" s="120"/>
      <c r="JIZ25" s="120"/>
      <c r="JJA25" s="120"/>
      <c r="JJB25" s="120"/>
      <c r="JJC25" s="120"/>
      <c r="JJD25" s="120"/>
      <c r="JJE25" s="120"/>
      <c r="JJF25" s="120"/>
      <c r="JJG25" s="120"/>
      <c r="JJH25" s="120"/>
      <c r="JJI25" s="120"/>
      <c r="JJJ25" s="120"/>
      <c r="JJK25" s="120"/>
      <c r="JJL25" s="120"/>
      <c r="JJM25" s="120"/>
      <c r="JJN25" s="120"/>
      <c r="JJO25" s="120"/>
      <c r="JJP25" s="120"/>
      <c r="JJQ25" s="120"/>
      <c r="JJR25" s="120"/>
      <c r="JJS25" s="120"/>
      <c r="JJT25" s="120"/>
      <c r="JJU25" s="120"/>
      <c r="JJV25" s="120"/>
      <c r="JJW25" s="120"/>
      <c r="JJX25" s="120"/>
      <c r="JJY25" s="120"/>
      <c r="JJZ25" s="120"/>
      <c r="JKA25" s="120"/>
      <c r="JKB25" s="120"/>
      <c r="JKC25" s="120"/>
      <c r="JKD25" s="120"/>
      <c r="JKE25" s="120"/>
      <c r="JKF25" s="120"/>
      <c r="JKG25" s="120"/>
      <c r="JKH25" s="120"/>
      <c r="JKI25" s="120"/>
      <c r="JKJ25" s="120"/>
      <c r="JKK25" s="120"/>
      <c r="JKL25" s="120"/>
      <c r="JKM25" s="120"/>
      <c r="JKN25" s="120"/>
      <c r="JKO25" s="120"/>
      <c r="JKP25" s="120"/>
      <c r="JKQ25" s="120"/>
      <c r="JKR25" s="120"/>
      <c r="JKS25" s="120"/>
      <c r="JKT25" s="120"/>
      <c r="JKU25" s="120"/>
      <c r="JKV25" s="120"/>
      <c r="JKW25" s="120"/>
      <c r="JKX25" s="120"/>
      <c r="JKY25" s="120"/>
      <c r="JKZ25" s="120"/>
      <c r="JLA25" s="120"/>
      <c r="JLB25" s="120"/>
      <c r="JLC25" s="120"/>
      <c r="JLD25" s="120"/>
      <c r="JLE25" s="120"/>
      <c r="JLF25" s="120"/>
      <c r="JLG25" s="120"/>
      <c r="JLH25" s="120"/>
      <c r="JLI25" s="120"/>
      <c r="JLJ25" s="120"/>
      <c r="JLK25" s="120"/>
      <c r="JLL25" s="120"/>
      <c r="JLM25" s="120"/>
      <c r="JLN25" s="120"/>
      <c r="JLO25" s="120"/>
      <c r="JLP25" s="120"/>
      <c r="JLQ25" s="120"/>
      <c r="JLR25" s="120"/>
      <c r="JLS25" s="120"/>
      <c r="JLT25" s="120"/>
      <c r="JLU25" s="120"/>
      <c r="JLV25" s="120"/>
      <c r="JLW25" s="120"/>
      <c r="JLX25" s="120"/>
      <c r="JLY25" s="120"/>
      <c r="JLZ25" s="120"/>
      <c r="JMA25" s="120"/>
      <c r="JMB25" s="120"/>
      <c r="JMC25" s="120"/>
      <c r="JMD25" s="120"/>
      <c r="JME25" s="120"/>
      <c r="JMF25" s="120"/>
      <c r="JMG25" s="120"/>
      <c r="JMH25" s="120"/>
      <c r="JMI25" s="120"/>
      <c r="JMJ25" s="120"/>
      <c r="JMK25" s="120"/>
      <c r="JML25" s="120"/>
      <c r="JMM25" s="120"/>
      <c r="JMN25" s="120"/>
      <c r="JMO25" s="120"/>
      <c r="JMP25" s="120"/>
      <c r="JMQ25" s="120"/>
      <c r="JMR25" s="120"/>
      <c r="JMS25" s="120"/>
      <c r="JMT25" s="120"/>
      <c r="JMU25" s="120"/>
      <c r="JMV25" s="120"/>
      <c r="JMW25" s="120"/>
      <c r="JMX25" s="120"/>
      <c r="JMY25" s="120"/>
      <c r="JMZ25" s="120"/>
      <c r="JNA25" s="120"/>
      <c r="JNB25" s="120"/>
      <c r="JNC25" s="120"/>
      <c r="JND25" s="120"/>
      <c r="JNE25" s="120"/>
      <c r="JNF25" s="120"/>
      <c r="JNG25" s="120"/>
      <c r="JNH25" s="120"/>
      <c r="JNI25" s="120"/>
      <c r="JNJ25" s="120"/>
      <c r="JNK25" s="120"/>
      <c r="JNL25" s="120"/>
      <c r="JNM25" s="120"/>
      <c r="JNN25" s="120"/>
      <c r="JNO25" s="120"/>
      <c r="JNP25" s="120"/>
      <c r="JNQ25" s="120"/>
      <c r="JNR25" s="120"/>
      <c r="JNS25" s="120"/>
      <c r="JNT25" s="120"/>
      <c r="JNU25" s="120"/>
      <c r="JNV25" s="120"/>
      <c r="JNW25" s="120"/>
      <c r="JNX25" s="120"/>
      <c r="JNY25" s="120"/>
      <c r="JNZ25" s="120"/>
      <c r="JOA25" s="120"/>
      <c r="JOB25" s="120"/>
      <c r="JOC25" s="120"/>
      <c r="JOD25" s="120"/>
      <c r="JOE25" s="120"/>
      <c r="JOF25" s="120"/>
      <c r="JOG25" s="120"/>
      <c r="JOH25" s="120"/>
      <c r="JOI25" s="120"/>
      <c r="JOJ25" s="120"/>
      <c r="JOK25" s="120"/>
      <c r="JOL25" s="120"/>
      <c r="JOM25" s="120"/>
      <c r="JON25" s="120"/>
      <c r="JOO25" s="120"/>
      <c r="JOP25" s="120"/>
      <c r="JOQ25" s="120"/>
      <c r="JOR25" s="120"/>
      <c r="JOS25" s="120"/>
      <c r="JOT25" s="120"/>
      <c r="JOU25" s="120"/>
      <c r="JOV25" s="120"/>
      <c r="JOW25" s="120"/>
      <c r="JOX25" s="120"/>
      <c r="JOY25" s="120"/>
      <c r="JOZ25" s="120"/>
      <c r="JPA25" s="120"/>
      <c r="JPB25" s="120"/>
      <c r="JPC25" s="120"/>
      <c r="JPD25" s="120"/>
      <c r="JPE25" s="120"/>
      <c r="JPF25" s="120"/>
      <c r="JPG25" s="120"/>
      <c r="JPH25" s="120"/>
      <c r="JPI25" s="120"/>
      <c r="JPJ25" s="120"/>
      <c r="JPK25" s="120"/>
      <c r="JPL25" s="120"/>
      <c r="JPM25" s="120"/>
      <c r="JPN25" s="120"/>
      <c r="JPO25" s="120"/>
      <c r="JPP25" s="120"/>
      <c r="JPQ25" s="120"/>
      <c r="JPR25" s="120"/>
      <c r="JPS25" s="120"/>
      <c r="JPT25" s="120"/>
      <c r="JPU25" s="120"/>
      <c r="JPV25" s="120"/>
      <c r="JPW25" s="120"/>
      <c r="JPX25" s="120"/>
      <c r="JPY25" s="120"/>
      <c r="JPZ25" s="120"/>
      <c r="JQA25" s="120"/>
      <c r="JQB25" s="120"/>
      <c r="JQC25" s="120"/>
      <c r="JQD25" s="120"/>
      <c r="JQE25" s="120"/>
      <c r="JQF25" s="120"/>
      <c r="JQG25" s="120"/>
      <c r="JQH25" s="120"/>
      <c r="JQI25" s="120"/>
      <c r="JQJ25" s="120"/>
      <c r="JQK25" s="120"/>
      <c r="JQL25" s="120"/>
      <c r="JQM25" s="120"/>
      <c r="JQN25" s="120"/>
      <c r="JQO25" s="120"/>
      <c r="JQP25" s="120"/>
      <c r="JQQ25" s="120"/>
      <c r="JQR25" s="120"/>
      <c r="JQS25" s="120"/>
      <c r="JQT25" s="120"/>
      <c r="JQU25" s="120"/>
      <c r="JQV25" s="120"/>
      <c r="JQW25" s="120"/>
      <c r="JQX25" s="120"/>
      <c r="JQY25" s="120"/>
      <c r="JQZ25" s="120"/>
      <c r="JRA25" s="120"/>
      <c r="JRB25" s="120"/>
      <c r="JRC25" s="120"/>
      <c r="JRD25" s="120"/>
      <c r="JRE25" s="120"/>
      <c r="JRF25" s="120"/>
      <c r="JRG25" s="120"/>
      <c r="JRH25" s="120"/>
      <c r="JRI25" s="120"/>
      <c r="JRJ25" s="120"/>
      <c r="JRK25" s="120"/>
      <c r="JRL25" s="120"/>
      <c r="JRM25" s="120"/>
      <c r="JRN25" s="120"/>
      <c r="JRO25" s="120"/>
      <c r="JRP25" s="120"/>
      <c r="JRQ25" s="120"/>
      <c r="JRR25" s="120"/>
      <c r="JRS25" s="120"/>
      <c r="JRT25" s="120"/>
      <c r="JRU25" s="120"/>
      <c r="JRV25" s="120"/>
      <c r="JRW25" s="120"/>
      <c r="JRX25" s="120"/>
      <c r="JRY25" s="120"/>
      <c r="JRZ25" s="120"/>
      <c r="JSA25" s="120"/>
      <c r="JSB25" s="120"/>
      <c r="JSC25" s="120"/>
      <c r="JSD25" s="120"/>
      <c r="JSE25" s="120"/>
      <c r="JSF25" s="120"/>
      <c r="JSG25" s="120"/>
      <c r="JSH25" s="120"/>
      <c r="JSI25" s="120"/>
      <c r="JSJ25" s="120"/>
      <c r="JSK25" s="120"/>
      <c r="JSL25" s="120"/>
      <c r="JSM25" s="120"/>
      <c r="JSN25" s="120"/>
      <c r="JSO25" s="120"/>
      <c r="JSP25" s="120"/>
      <c r="JSQ25" s="120"/>
      <c r="JSR25" s="120"/>
      <c r="JSS25" s="120"/>
      <c r="JST25" s="120"/>
      <c r="JSU25" s="120"/>
      <c r="JSV25" s="120"/>
      <c r="JSW25" s="120"/>
      <c r="JSX25" s="120"/>
      <c r="JSY25" s="120"/>
      <c r="JSZ25" s="120"/>
      <c r="JTA25" s="120"/>
      <c r="JTB25" s="120"/>
      <c r="JTC25" s="120"/>
      <c r="JTD25" s="120"/>
      <c r="JTE25" s="120"/>
      <c r="JTF25" s="120"/>
      <c r="JTG25" s="120"/>
      <c r="JTH25" s="120"/>
      <c r="JTI25" s="120"/>
      <c r="JTJ25" s="120"/>
      <c r="JTK25" s="120"/>
      <c r="JTL25" s="120"/>
      <c r="JTM25" s="120"/>
      <c r="JTN25" s="120"/>
      <c r="JTO25" s="120"/>
      <c r="JTP25" s="120"/>
      <c r="JTQ25" s="120"/>
      <c r="JTR25" s="120"/>
      <c r="JTS25" s="120"/>
      <c r="JTT25" s="120"/>
      <c r="JTU25" s="120"/>
      <c r="JTV25" s="120"/>
      <c r="JTW25" s="120"/>
      <c r="JTX25" s="120"/>
      <c r="JTY25" s="120"/>
      <c r="JTZ25" s="120"/>
      <c r="JUA25" s="120"/>
      <c r="JUB25" s="120"/>
      <c r="JUC25" s="120"/>
      <c r="JUD25" s="120"/>
      <c r="JUE25" s="120"/>
      <c r="JUF25" s="120"/>
      <c r="JUG25" s="120"/>
      <c r="JUH25" s="120"/>
      <c r="JUI25" s="120"/>
      <c r="JUJ25" s="120"/>
      <c r="JUK25" s="120"/>
      <c r="JUL25" s="120"/>
      <c r="JUM25" s="120"/>
      <c r="JUN25" s="120"/>
      <c r="JUO25" s="120"/>
      <c r="JUP25" s="120"/>
      <c r="JUQ25" s="120"/>
      <c r="JUR25" s="120"/>
      <c r="JUS25" s="120"/>
      <c r="JUT25" s="120"/>
      <c r="JUU25" s="120"/>
      <c r="JUV25" s="120"/>
      <c r="JUW25" s="120"/>
      <c r="JUX25" s="120"/>
      <c r="JUY25" s="120"/>
      <c r="JUZ25" s="120"/>
      <c r="JVA25" s="120"/>
      <c r="JVB25" s="120"/>
      <c r="JVC25" s="120"/>
      <c r="JVD25" s="120"/>
      <c r="JVE25" s="120"/>
      <c r="JVF25" s="120"/>
      <c r="JVG25" s="120"/>
      <c r="JVH25" s="120"/>
      <c r="JVI25" s="120"/>
      <c r="JVJ25" s="120"/>
      <c r="JVK25" s="120"/>
      <c r="JVL25" s="120"/>
      <c r="JVM25" s="120"/>
      <c r="JVN25" s="120"/>
      <c r="JVO25" s="120"/>
      <c r="JVP25" s="120"/>
      <c r="JVQ25" s="120"/>
      <c r="JVR25" s="120"/>
      <c r="JVS25" s="120"/>
      <c r="JVT25" s="120"/>
      <c r="JVU25" s="120"/>
      <c r="JVV25" s="120"/>
      <c r="JVW25" s="120"/>
      <c r="JVX25" s="120"/>
      <c r="JVY25" s="120"/>
      <c r="JVZ25" s="120"/>
      <c r="JWA25" s="120"/>
      <c r="JWB25" s="120"/>
      <c r="JWC25" s="120"/>
      <c r="JWD25" s="120"/>
      <c r="JWE25" s="120"/>
      <c r="JWF25" s="120"/>
      <c r="JWG25" s="120"/>
      <c r="JWH25" s="120"/>
      <c r="JWI25" s="120"/>
      <c r="JWJ25" s="120"/>
      <c r="JWK25" s="120"/>
      <c r="JWL25" s="120"/>
      <c r="JWM25" s="120"/>
      <c r="JWN25" s="120"/>
      <c r="JWO25" s="120"/>
      <c r="JWP25" s="120"/>
      <c r="JWQ25" s="120"/>
      <c r="JWR25" s="120"/>
      <c r="JWS25" s="120"/>
      <c r="JWT25" s="120"/>
      <c r="JWU25" s="120"/>
      <c r="JWV25" s="120"/>
      <c r="JWW25" s="120"/>
      <c r="JWX25" s="120"/>
      <c r="JWY25" s="120"/>
      <c r="JWZ25" s="120"/>
      <c r="JXA25" s="120"/>
      <c r="JXB25" s="120"/>
      <c r="JXC25" s="120"/>
      <c r="JXD25" s="120"/>
      <c r="JXE25" s="120"/>
      <c r="JXF25" s="120"/>
      <c r="JXG25" s="120"/>
      <c r="JXH25" s="120"/>
      <c r="JXI25" s="120"/>
      <c r="JXJ25" s="120"/>
      <c r="JXK25" s="120"/>
      <c r="JXL25" s="120"/>
      <c r="JXM25" s="120"/>
      <c r="JXN25" s="120"/>
      <c r="JXO25" s="120"/>
      <c r="JXP25" s="120"/>
      <c r="JXQ25" s="120"/>
      <c r="JXR25" s="120"/>
      <c r="JXS25" s="120"/>
      <c r="JXT25" s="120"/>
      <c r="JXU25" s="120"/>
      <c r="JXV25" s="120"/>
      <c r="JXW25" s="120"/>
      <c r="JXX25" s="120"/>
      <c r="JXY25" s="120"/>
      <c r="JXZ25" s="120"/>
      <c r="JYA25" s="120"/>
      <c r="JYB25" s="120"/>
      <c r="JYC25" s="120"/>
      <c r="JYD25" s="120"/>
      <c r="JYE25" s="120"/>
      <c r="JYF25" s="120"/>
      <c r="JYG25" s="120"/>
      <c r="JYH25" s="120"/>
      <c r="JYI25" s="120"/>
      <c r="JYJ25" s="120"/>
      <c r="JYK25" s="120"/>
      <c r="JYL25" s="120"/>
      <c r="JYM25" s="120"/>
      <c r="JYN25" s="120"/>
      <c r="JYO25" s="120"/>
      <c r="JYP25" s="120"/>
      <c r="JYQ25" s="120"/>
      <c r="JYR25" s="120"/>
      <c r="JYS25" s="120"/>
      <c r="JYT25" s="120"/>
      <c r="JYU25" s="120"/>
      <c r="JYV25" s="120"/>
      <c r="JYW25" s="120"/>
      <c r="JYX25" s="120"/>
      <c r="JYY25" s="120"/>
      <c r="JYZ25" s="120"/>
      <c r="JZA25" s="120"/>
      <c r="JZB25" s="120"/>
      <c r="JZC25" s="120"/>
      <c r="JZD25" s="120"/>
      <c r="JZE25" s="120"/>
      <c r="JZF25" s="120"/>
      <c r="JZG25" s="120"/>
      <c r="JZH25" s="120"/>
      <c r="JZI25" s="120"/>
      <c r="JZJ25" s="120"/>
      <c r="JZK25" s="120"/>
      <c r="JZL25" s="120"/>
      <c r="JZM25" s="120"/>
      <c r="JZN25" s="120"/>
      <c r="JZO25" s="120"/>
      <c r="JZP25" s="120"/>
      <c r="JZQ25" s="120"/>
      <c r="JZR25" s="120"/>
      <c r="JZS25" s="120"/>
      <c r="JZT25" s="120"/>
      <c r="JZU25" s="120"/>
      <c r="JZV25" s="120"/>
      <c r="JZW25" s="120"/>
      <c r="JZX25" s="120"/>
      <c r="JZY25" s="120"/>
      <c r="JZZ25" s="120"/>
      <c r="KAA25" s="120"/>
      <c r="KAB25" s="120"/>
      <c r="KAC25" s="120"/>
      <c r="KAD25" s="120"/>
      <c r="KAE25" s="120"/>
      <c r="KAF25" s="120"/>
      <c r="KAG25" s="120"/>
      <c r="KAH25" s="120"/>
      <c r="KAI25" s="120"/>
      <c r="KAJ25" s="120"/>
      <c r="KAK25" s="120"/>
      <c r="KAL25" s="120"/>
      <c r="KAM25" s="120"/>
      <c r="KAN25" s="120"/>
      <c r="KAO25" s="120"/>
      <c r="KAP25" s="120"/>
      <c r="KAQ25" s="120"/>
      <c r="KAR25" s="120"/>
      <c r="KAS25" s="120"/>
      <c r="KAT25" s="120"/>
      <c r="KAU25" s="120"/>
      <c r="KAV25" s="120"/>
      <c r="KAW25" s="120"/>
      <c r="KAX25" s="120"/>
      <c r="KAY25" s="120"/>
      <c r="KAZ25" s="120"/>
      <c r="KBA25" s="120"/>
      <c r="KBB25" s="120"/>
      <c r="KBC25" s="120"/>
      <c r="KBD25" s="120"/>
      <c r="KBE25" s="120"/>
      <c r="KBF25" s="120"/>
      <c r="KBG25" s="120"/>
      <c r="KBH25" s="120"/>
      <c r="KBI25" s="120"/>
      <c r="KBJ25" s="120"/>
      <c r="KBK25" s="120"/>
      <c r="KBL25" s="120"/>
      <c r="KBM25" s="120"/>
      <c r="KBN25" s="120"/>
      <c r="KBO25" s="120"/>
      <c r="KBP25" s="120"/>
      <c r="KBQ25" s="120"/>
      <c r="KBR25" s="120"/>
      <c r="KBS25" s="120"/>
      <c r="KBT25" s="120"/>
      <c r="KBU25" s="120"/>
      <c r="KBV25" s="120"/>
      <c r="KBW25" s="120"/>
      <c r="KBX25" s="120"/>
      <c r="KBY25" s="120"/>
      <c r="KBZ25" s="120"/>
      <c r="KCA25" s="120"/>
      <c r="KCB25" s="120"/>
      <c r="KCC25" s="120"/>
      <c r="KCD25" s="120"/>
      <c r="KCE25" s="120"/>
      <c r="KCF25" s="120"/>
      <c r="KCG25" s="120"/>
      <c r="KCH25" s="120"/>
      <c r="KCI25" s="120"/>
      <c r="KCJ25" s="120"/>
      <c r="KCK25" s="120"/>
      <c r="KCL25" s="120"/>
      <c r="KCM25" s="120"/>
      <c r="KCN25" s="120"/>
      <c r="KCO25" s="120"/>
      <c r="KCP25" s="120"/>
      <c r="KCQ25" s="120"/>
      <c r="KCR25" s="120"/>
      <c r="KCS25" s="120"/>
      <c r="KCT25" s="120"/>
      <c r="KCU25" s="120"/>
      <c r="KCV25" s="120"/>
      <c r="KCW25" s="120"/>
      <c r="KCX25" s="120"/>
      <c r="KCY25" s="120"/>
      <c r="KCZ25" s="120"/>
      <c r="KDA25" s="120"/>
      <c r="KDB25" s="120"/>
      <c r="KDC25" s="120"/>
      <c r="KDD25" s="120"/>
      <c r="KDE25" s="120"/>
      <c r="KDF25" s="120"/>
      <c r="KDG25" s="120"/>
      <c r="KDH25" s="120"/>
      <c r="KDI25" s="120"/>
      <c r="KDJ25" s="120"/>
      <c r="KDK25" s="120"/>
      <c r="KDL25" s="120"/>
      <c r="KDM25" s="120"/>
      <c r="KDN25" s="120"/>
      <c r="KDO25" s="120"/>
      <c r="KDP25" s="120"/>
      <c r="KDQ25" s="120"/>
      <c r="KDR25" s="120"/>
      <c r="KDS25" s="120"/>
      <c r="KDT25" s="120"/>
      <c r="KDU25" s="120"/>
      <c r="KDV25" s="120"/>
      <c r="KDW25" s="120"/>
      <c r="KDX25" s="120"/>
      <c r="KDY25" s="120"/>
      <c r="KDZ25" s="120"/>
      <c r="KEA25" s="120"/>
      <c r="KEB25" s="120"/>
      <c r="KEC25" s="120"/>
      <c r="KED25" s="120"/>
      <c r="KEE25" s="120"/>
      <c r="KEF25" s="120"/>
      <c r="KEG25" s="120"/>
      <c r="KEH25" s="120"/>
      <c r="KEI25" s="120"/>
      <c r="KEJ25" s="120"/>
      <c r="KEK25" s="120"/>
      <c r="KEL25" s="120"/>
      <c r="KEM25" s="120"/>
      <c r="KEN25" s="120"/>
      <c r="KEO25" s="120"/>
      <c r="KEP25" s="120"/>
      <c r="KEQ25" s="120"/>
      <c r="KER25" s="120"/>
      <c r="KES25" s="120"/>
      <c r="KET25" s="120"/>
      <c r="KEU25" s="120"/>
      <c r="KEV25" s="120"/>
      <c r="KEW25" s="120"/>
      <c r="KEX25" s="120"/>
      <c r="KEY25" s="120"/>
      <c r="KEZ25" s="120"/>
      <c r="KFA25" s="120"/>
      <c r="KFB25" s="120"/>
      <c r="KFC25" s="120"/>
      <c r="KFD25" s="120"/>
      <c r="KFE25" s="120"/>
      <c r="KFF25" s="120"/>
      <c r="KFG25" s="120"/>
      <c r="KFH25" s="120"/>
      <c r="KFI25" s="120"/>
      <c r="KFJ25" s="120"/>
      <c r="KFK25" s="120"/>
      <c r="KFL25" s="120"/>
      <c r="KFM25" s="120"/>
      <c r="KFN25" s="120"/>
      <c r="KFO25" s="120"/>
      <c r="KFP25" s="120"/>
      <c r="KFQ25" s="120"/>
      <c r="KFR25" s="120"/>
      <c r="KFS25" s="120"/>
      <c r="KFT25" s="120"/>
      <c r="KFU25" s="120"/>
      <c r="KFV25" s="120"/>
      <c r="KFW25" s="120"/>
      <c r="KFX25" s="120"/>
      <c r="KFY25" s="120"/>
      <c r="KFZ25" s="120"/>
      <c r="KGA25" s="120"/>
      <c r="KGB25" s="120"/>
      <c r="KGC25" s="120"/>
      <c r="KGD25" s="120"/>
      <c r="KGE25" s="120"/>
      <c r="KGF25" s="120"/>
      <c r="KGG25" s="120"/>
      <c r="KGH25" s="120"/>
      <c r="KGI25" s="120"/>
      <c r="KGJ25" s="120"/>
      <c r="KGK25" s="120"/>
      <c r="KGL25" s="120"/>
      <c r="KGM25" s="120"/>
      <c r="KGN25" s="120"/>
      <c r="KGO25" s="120"/>
      <c r="KGP25" s="120"/>
      <c r="KGQ25" s="120"/>
      <c r="KGR25" s="120"/>
      <c r="KGS25" s="120"/>
      <c r="KGT25" s="120"/>
      <c r="KGU25" s="120"/>
      <c r="KGV25" s="120"/>
      <c r="KGW25" s="120"/>
      <c r="KGX25" s="120"/>
      <c r="KGY25" s="120"/>
      <c r="KGZ25" s="120"/>
      <c r="KHA25" s="120"/>
      <c r="KHB25" s="120"/>
      <c r="KHC25" s="120"/>
      <c r="KHD25" s="120"/>
      <c r="KHE25" s="120"/>
      <c r="KHF25" s="120"/>
      <c r="KHG25" s="120"/>
      <c r="KHH25" s="120"/>
      <c r="KHI25" s="120"/>
      <c r="KHJ25" s="120"/>
      <c r="KHK25" s="120"/>
      <c r="KHL25" s="120"/>
      <c r="KHM25" s="120"/>
      <c r="KHN25" s="120"/>
      <c r="KHO25" s="120"/>
      <c r="KHP25" s="120"/>
      <c r="KHQ25" s="120"/>
      <c r="KHR25" s="120"/>
      <c r="KHS25" s="120"/>
      <c r="KHT25" s="120"/>
      <c r="KHU25" s="120"/>
      <c r="KHV25" s="120"/>
      <c r="KHW25" s="120"/>
      <c r="KHX25" s="120"/>
      <c r="KHY25" s="120"/>
      <c r="KHZ25" s="120"/>
      <c r="KIA25" s="120"/>
      <c r="KIB25" s="120"/>
      <c r="KIC25" s="120"/>
      <c r="KID25" s="120"/>
      <c r="KIE25" s="120"/>
      <c r="KIF25" s="120"/>
      <c r="KIG25" s="120"/>
      <c r="KIH25" s="120"/>
      <c r="KII25" s="120"/>
      <c r="KIJ25" s="120"/>
      <c r="KIK25" s="120"/>
      <c r="KIL25" s="120"/>
      <c r="KIM25" s="120"/>
      <c r="KIN25" s="120"/>
      <c r="KIO25" s="120"/>
      <c r="KIP25" s="120"/>
      <c r="KIQ25" s="120"/>
      <c r="KIR25" s="120"/>
      <c r="KIS25" s="120"/>
      <c r="KIT25" s="120"/>
      <c r="KIU25" s="120"/>
      <c r="KIV25" s="120"/>
      <c r="KIW25" s="120"/>
      <c r="KIX25" s="120"/>
      <c r="KIY25" s="120"/>
      <c r="KIZ25" s="120"/>
      <c r="KJA25" s="120"/>
      <c r="KJB25" s="120"/>
      <c r="KJC25" s="120"/>
      <c r="KJD25" s="120"/>
      <c r="KJE25" s="120"/>
      <c r="KJF25" s="120"/>
      <c r="KJG25" s="120"/>
      <c r="KJH25" s="120"/>
      <c r="KJI25" s="120"/>
      <c r="KJJ25" s="120"/>
      <c r="KJK25" s="120"/>
      <c r="KJL25" s="120"/>
      <c r="KJM25" s="120"/>
      <c r="KJN25" s="120"/>
      <c r="KJO25" s="120"/>
      <c r="KJP25" s="120"/>
      <c r="KJQ25" s="120"/>
      <c r="KJR25" s="120"/>
      <c r="KJS25" s="120"/>
      <c r="KJT25" s="120"/>
      <c r="KJU25" s="120"/>
      <c r="KJV25" s="120"/>
      <c r="KJW25" s="120"/>
      <c r="KJX25" s="120"/>
      <c r="KJY25" s="120"/>
      <c r="KJZ25" s="120"/>
      <c r="KKA25" s="120"/>
      <c r="KKB25" s="120"/>
      <c r="KKC25" s="120"/>
      <c r="KKD25" s="120"/>
      <c r="KKE25" s="120"/>
      <c r="KKF25" s="120"/>
      <c r="KKG25" s="120"/>
      <c r="KKH25" s="120"/>
      <c r="KKI25" s="120"/>
      <c r="KKJ25" s="120"/>
      <c r="KKK25" s="120"/>
      <c r="KKL25" s="120"/>
      <c r="KKM25" s="120"/>
      <c r="KKN25" s="120"/>
      <c r="KKO25" s="120"/>
      <c r="KKP25" s="120"/>
      <c r="KKQ25" s="120"/>
      <c r="KKR25" s="120"/>
      <c r="KKS25" s="120"/>
      <c r="KKT25" s="120"/>
      <c r="KKU25" s="120"/>
      <c r="KKV25" s="120"/>
      <c r="KKW25" s="120"/>
      <c r="KKX25" s="120"/>
      <c r="KKY25" s="120"/>
      <c r="KKZ25" s="120"/>
      <c r="KLA25" s="120"/>
      <c r="KLB25" s="120"/>
      <c r="KLC25" s="120"/>
      <c r="KLD25" s="120"/>
      <c r="KLE25" s="120"/>
      <c r="KLF25" s="120"/>
      <c r="KLG25" s="120"/>
      <c r="KLH25" s="120"/>
      <c r="KLI25" s="120"/>
      <c r="KLJ25" s="120"/>
      <c r="KLK25" s="120"/>
      <c r="KLL25" s="120"/>
      <c r="KLM25" s="120"/>
      <c r="KLN25" s="120"/>
      <c r="KLO25" s="120"/>
      <c r="KLP25" s="120"/>
      <c r="KLQ25" s="120"/>
      <c r="KLR25" s="120"/>
      <c r="KLS25" s="120"/>
      <c r="KLT25" s="120"/>
      <c r="KLU25" s="120"/>
      <c r="KLV25" s="120"/>
      <c r="KLW25" s="120"/>
      <c r="KLX25" s="120"/>
      <c r="KLY25" s="120"/>
      <c r="KLZ25" s="120"/>
      <c r="KMA25" s="120"/>
      <c r="KMB25" s="120"/>
      <c r="KMC25" s="120"/>
      <c r="KMD25" s="120"/>
      <c r="KME25" s="120"/>
      <c r="KMF25" s="120"/>
      <c r="KMG25" s="120"/>
      <c r="KMH25" s="120"/>
      <c r="KMI25" s="120"/>
      <c r="KMJ25" s="120"/>
      <c r="KMK25" s="120"/>
      <c r="KML25" s="120"/>
      <c r="KMM25" s="120"/>
      <c r="KMN25" s="120"/>
      <c r="KMO25" s="120"/>
      <c r="KMP25" s="120"/>
      <c r="KMQ25" s="120"/>
      <c r="KMR25" s="120"/>
      <c r="KMS25" s="120"/>
      <c r="KMT25" s="120"/>
      <c r="KMU25" s="120"/>
      <c r="KMV25" s="120"/>
      <c r="KMW25" s="120"/>
      <c r="KMX25" s="120"/>
      <c r="KMY25" s="120"/>
      <c r="KMZ25" s="120"/>
      <c r="KNA25" s="120"/>
      <c r="KNB25" s="120"/>
      <c r="KNC25" s="120"/>
      <c r="KND25" s="120"/>
      <c r="KNE25" s="120"/>
      <c r="KNF25" s="120"/>
      <c r="KNG25" s="120"/>
      <c r="KNH25" s="120"/>
      <c r="KNI25" s="120"/>
      <c r="KNJ25" s="120"/>
      <c r="KNK25" s="120"/>
      <c r="KNL25" s="120"/>
      <c r="KNM25" s="120"/>
      <c r="KNN25" s="120"/>
      <c r="KNO25" s="120"/>
      <c r="KNP25" s="120"/>
      <c r="KNQ25" s="120"/>
      <c r="KNR25" s="120"/>
      <c r="KNS25" s="120"/>
      <c r="KNT25" s="120"/>
      <c r="KNU25" s="120"/>
      <c r="KNV25" s="120"/>
      <c r="KNW25" s="120"/>
      <c r="KNX25" s="120"/>
      <c r="KNY25" s="120"/>
      <c r="KNZ25" s="120"/>
      <c r="KOA25" s="120"/>
      <c r="KOB25" s="120"/>
      <c r="KOC25" s="120"/>
      <c r="KOD25" s="120"/>
      <c r="KOE25" s="120"/>
      <c r="KOF25" s="120"/>
      <c r="KOG25" s="120"/>
      <c r="KOH25" s="120"/>
      <c r="KOI25" s="120"/>
      <c r="KOJ25" s="120"/>
      <c r="KOK25" s="120"/>
      <c r="KOL25" s="120"/>
      <c r="KOM25" s="120"/>
      <c r="KON25" s="120"/>
      <c r="KOO25" s="120"/>
      <c r="KOP25" s="120"/>
      <c r="KOQ25" s="120"/>
      <c r="KOR25" s="120"/>
      <c r="KOS25" s="120"/>
      <c r="KOT25" s="120"/>
      <c r="KOU25" s="120"/>
      <c r="KOV25" s="120"/>
      <c r="KOW25" s="120"/>
      <c r="KOX25" s="120"/>
      <c r="KOY25" s="120"/>
      <c r="KOZ25" s="120"/>
      <c r="KPA25" s="120"/>
      <c r="KPB25" s="120"/>
      <c r="KPC25" s="120"/>
      <c r="KPD25" s="120"/>
      <c r="KPE25" s="120"/>
      <c r="KPF25" s="120"/>
      <c r="KPG25" s="120"/>
      <c r="KPH25" s="120"/>
      <c r="KPI25" s="120"/>
      <c r="KPJ25" s="120"/>
      <c r="KPK25" s="120"/>
      <c r="KPL25" s="120"/>
      <c r="KPM25" s="120"/>
      <c r="KPN25" s="120"/>
      <c r="KPO25" s="120"/>
      <c r="KPP25" s="120"/>
      <c r="KPQ25" s="120"/>
      <c r="KPR25" s="120"/>
      <c r="KPS25" s="120"/>
      <c r="KPT25" s="120"/>
      <c r="KPU25" s="120"/>
      <c r="KPV25" s="120"/>
      <c r="KPW25" s="120"/>
      <c r="KPX25" s="120"/>
      <c r="KPY25" s="120"/>
      <c r="KPZ25" s="120"/>
      <c r="KQA25" s="120"/>
      <c r="KQB25" s="120"/>
      <c r="KQC25" s="120"/>
      <c r="KQD25" s="120"/>
      <c r="KQE25" s="120"/>
      <c r="KQF25" s="120"/>
      <c r="KQG25" s="120"/>
      <c r="KQH25" s="120"/>
      <c r="KQI25" s="120"/>
      <c r="KQJ25" s="120"/>
      <c r="KQK25" s="120"/>
      <c r="KQL25" s="120"/>
      <c r="KQM25" s="120"/>
      <c r="KQN25" s="120"/>
      <c r="KQO25" s="120"/>
      <c r="KQP25" s="120"/>
      <c r="KQQ25" s="120"/>
      <c r="KQR25" s="120"/>
      <c r="KQS25" s="120"/>
      <c r="KQT25" s="120"/>
      <c r="KQU25" s="120"/>
      <c r="KQV25" s="120"/>
      <c r="KQW25" s="120"/>
      <c r="KQX25" s="120"/>
      <c r="KQY25" s="120"/>
      <c r="KQZ25" s="120"/>
      <c r="KRA25" s="120"/>
      <c r="KRB25" s="120"/>
      <c r="KRC25" s="120"/>
      <c r="KRD25" s="120"/>
      <c r="KRE25" s="120"/>
      <c r="KRF25" s="120"/>
      <c r="KRG25" s="120"/>
      <c r="KRH25" s="120"/>
      <c r="KRI25" s="120"/>
      <c r="KRJ25" s="120"/>
      <c r="KRK25" s="120"/>
      <c r="KRL25" s="120"/>
      <c r="KRM25" s="120"/>
      <c r="KRN25" s="120"/>
      <c r="KRO25" s="120"/>
      <c r="KRP25" s="120"/>
      <c r="KRQ25" s="120"/>
      <c r="KRR25" s="120"/>
      <c r="KRS25" s="120"/>
      <c r="KRT25" s="120"/>
      <c r="KRU25" s="120"/>
      <c r="KRV25" s="120"/>
      <c r="KRW25" s="120"/>
      <c r="KRX25" s="120"/>
      <c r="KRY25" s="120"/>
      <c r="KRZ25" s="120"/>
      <c r="KSA25" s="120"/>
      <c r="KSB25" s="120"/>
      <c r="KSC25" s="120"/>
      <c r="KSD25" s="120"/>
      <c r="KSE25" s="120"/>
      <c r="KSF25" s="120"/>
      <c r="KSG25" s="120"/>
      <c r="KSH25" s="120"/>
      <c r="KSI25" s="120"/>
      <c r="KSJ25" s="120"/>
      <c r="KSK25" s="120"/>
      <c r="KSL25" s="120"/>
      <c r="KSM25" s="120"/>
      <c r="KSN25" s="120"/>
      <c r="KSO25" s="120"/>
      <c r="KSP25" s="120"/>
      <c r="KSQ25" s="120"/>
      <c r="KSR25" s="120"/>
      <c r="KSS25" s="120"/>
      <c r="KST25" s="120"/>
      <c r="KSU25" s="120"/>
      <c r="KSV25" s="120"/>
      <c r="KSW25" s="120"/>
      <c r="KSX25" s="120"/>
      <c r="KSY25" s="120"/>
      <c r="KSZ25" s="120"/>
      <c r="KTA25" s="120"/>
      <c r="KTB25" s="120"/>
      <c r="KTC25" s="120"/>
      <c r="KTD25" s="120"/>
      <c r="KTE25" s="120"/>
      <c r="KTF25" s="120"/>
      <c r="KTG25" s="120"/>
      <c r="KTH25" s="120"/>
      <c r="KTI25" s="120"/>
      <c r="KTJ25" s="120"/>
      <c r="KTK25" s="120"/>
      <c r="KTL25" s="120"/>
      <c r="KTM25" s="120"/>
      <c r="KTN25" s="120"/>
      <c r="KTO25" s="120"/>
      <c r="KTP25" s="120"/>
      <c r="KTQ25" s="120"/>
      <c r="KTR25" s="120"/>
      <c r="KTS25" s="120"/>
      <c r="KTT25" s="120"/>
      <c r="KTU25" s="120"/>
      <c r="KTV25" s="120"/>
      <c r="KTW25" s="120"/>
      <c r="KTX25" s="120"/>
      <c r="KTY25" s="120"/>
      <c r="KTZ25" s="120"/>
      <c r="KUA25" s="120"/>
      <c r="KUB25" s="120"/>
      <c r="KUC25" s="120"/>
      <c r="KUD25" s="120"/>
      <c r="KUE25" s="120"/>
      <c r="KUF25" s="120"/>
      <c r="KUG25" s="120"/>
      <c r="KUH25" s="120"/>
      <c r="KUI25" s="120"/>
      <c r="KUJ25" s="120"/>
      <c r="KUK25" s="120"/>
      <c r="KUL25" s="120"/>
      <c r="KUM25" s="120"/>
      <c r="KUN25" s="120"/>
      <c r="KUO25" s="120"/>
      <c r="KUP25" s="120"/>
      <c r="KUQ25" s="120"/>
      <c r="KUR25" s="120"/>
      <c r="KUS25" s="120"/>
      <c r="KUT25" s="120"/>
      <c r="KUU25" s="120"/>
      <c r="KUV25" s="120"/>
      <c r="KUW25" s="120"/>
      <c r="KUX25" s="120"/>
      <c r="KUY25" s="120"/>
      <c r="KUZ25" s="120"/>
      <c r="KVA25" s="120"/>
      <c r="KVB25" s="120"/>
      <c r="KVC25" s="120"/>
      <c r="KVD25" s="120"/>
      <c r="KVE25" s="120"/>
      <c r="KVF25" s="120"/>
      <c r="KVG25" s="120"/>
      <c r="KVH25" s="120"/>
      <c r="KVI25" s="120"/>
      <c r="KVJ25" s="120"/>
      <c r="KVK25" s="120"/>
      <c r="KVL25" s="120"/>
      <c r="KVM25" s="120"/>
      <c r="KVN25" s="120"/>
      <c r="KVO25" s="120"/>
      <c r="KVP25" s="120"/>
      <c r="KVQ25" s="120"/>
      <c r="KVR25" s="120"/>
      <c r="KVS25" s="120"/>
      <c r="KVT25" s="120"/>
      <c r="KVU25" s="120"/>
      <c r="KVV25" s="120"/>
      <c r="KVW25" s="120"/>
      <c r="KVX25" s="120"/>
      <c r="KVY25" s="120"/>
      <c r="KVZ25" s="120"/>
      <c r="KWA25" s="120"/>
      <c r="KWB25" s="120"/>
      <c r="KWC25" s="120"/>
      <c r="KWD25" s="120"/>
      <c r="KWE25" s="120"/>
      <c r="KWF25" s="120"/>
      <c r="KWG25" s="120"/>
      <c r="KWH25" s="120"/>
      <c r="KWI25" s="120"/>
      <c r="KWJ25" s="120"/>
      <c r="KWK25" s="120"/>
      <c r="KWL25" s="120"/>
      <c r="KWM25" s="120"/>
      <c r="KWN25" s="120"/>
      <c r="KWO25" s="120"/>
      <c r="KWP25" s="120"/>
      <c r="KWQ25" s="120"/>
      <c r="KWR25" s="120"/>
      <c r="KWS25" s="120"/>
      <c r="KWT25" s="120"/>
      <c r="KWU25" s="120"/>
      <c r="KWV25" s="120"/>
      <c r="KWW25" s="120"/>
      <c r="KWX25" s="120"/>
      <c r="KWY25" s="120"/>
      <c r="KWZ25" s="120"/>
      <c r="KXA25" s="120"/>
      <c r="KXB25" s="120"/>
      <c r="KXC25" s="120"/>
      <c r="KXD25" s="120"/>
      <c r="KXE25" s="120"/>
      <c r="KXF25" s="120"/>
      <c r="KXG25" s="120"/>
      <c r="KXH25" s="120"/>
      <c r="KXI25" s="120"/>
      <c r="KXJ25" s="120"/>
      <c r="KXK25" s="120"/>
      <c r="KXL25" s="120"/>
      <c r="KXM25" s="120"/>
      <c r="KXN25" s="120"/>
      <c r="KXO25" s="120"/>
      <c r="KXP25" s="120"/>
      <c r="KXQ25" s="120"/>
      <c r="KXR25" s="120"/>
      <c r="KXS25" s="120"/>
      <c r="KXT25" s="120"/>
      <c r="KXU25" s="120"/>
      <c r="KXV25" s="120"/>
      <c r="KXW25" s="120"/>
      <c r="KXX25" s="120"/>
      <c r="KXY25" s="120"/>
      <c r="KXZ25" s="120"/>
      <c r="KYA25" s="120"/>
      <c r="KYB25" s="120"/>
      <c r="KYC25" s="120"/>
      <c r="KYD25" s="120"/>
      <c r="KYE25" s="120"/>
      <c r="KYF25" s="120"/>
      <c r="KYG25" s="120"/>
      <c r="KYH25" s="120"/>
      <c r="KYI25" s="120"/>
      <c r="KYJ25" s="120"/>
      <c r="KYK25" s="120"/>
      <c r="KYL25" s="120"/>
      <c r="KYM25" s="120"/>
      <c r="KYN25" s="120"/>
      <c r="KYO25" s="120"/>
      <c r="KYP25" s="120"/>
      <c r="KYQ25" s="120"/>
      <c r="KYR25" s="120"/>
      <c r="KYS25" s="120"/>
      <c r="KYT25" s="120"/>
      <c r="KYU25" s="120"/>
      <c r="KYV25" s="120"/>
      <c r="KYW25" s="120"/>
      <c r="KYX25" s="120"/>
      <c r="KYY25" s="120"/>
      <c r="KYZ25" s="120"/>
      <c r="KZA25" s="120"/>
      <c r="KZB25" s="120"/>
      <c r="KZC25" s="120"/>
      <c r="KZD25" s="120"/>
      <c r="KZE25" s="120"/>
      <c r="KZF25" s="120"/>
      <c r="KZG25" s="120"/>
      <c r="KZH25" s="120"/>
      <c r="KZI25" s="120"/>
      <c r="KZJ25" s="120"/>
      <c r="KZK25" s="120"/>
      <c r="KZL25" s="120"/>
      <c r="KZM25" s="120"/>
      <c r="KZN25" s="120"/>
      <c r="KZO25" s="120"/>
      <c r="KZP25" s="120"/>
      <c r="KZQ25" s="120"/>
      <c r="KZR25" s="120"/>
      <c r="KZS25" s="120"/>
      <c r="KZT25" s="120"/>
      <c r="KZU25" s="120"/>
      <c r="KZV25" s="120"/>
      <c r="KZW25" s="120"/>
      <c r="KZX25" s="120"/>
      <c r="KZY25" s="120"/>
      <c r="KZZ25" s="120"/>
      <c r="LAA25" s="120"/>
      <c r="LAB25" s="120"/>
      <c r="LAC25" s="120"/>
      <c r="LAD25" s="120"/>
      <c r="LAE25" s="120"/>
      <c r="LAF25" s="120"/>
      <c r="LAG25" s="120"/>
      <c r="LAH25" s="120"/>
      <c r="LAI25" s="120"/>
      <c r="LAJ25" s="120"/>
      <c r="LAK25" s="120"/>
      <c r="LAL25" s="120"/>
      <c r="LAM25" s="120"/>
      <c r="LAN25" s="120"/>
      <c r="LAO25" s="120"/>
      <c r="LAP25" s="120"/>
      <c r="LAQ25" s="120"/>
      <c r="LAR25" s="120"/>
      <c r="LAS25" s="120"/>
      <c r="LAT25" s="120"/>
      <c r="LAU25" s="120"/>
      <c r="LAV25" s="120"/>
      <c r="LAW25" s="120"/>
      <c r="LAX25" s="120"/>
      <c r="LAY25" s="120"/>
      <c r="LAZ25" s="120"/>
      <c r="LBA25" s="120"/>
      <c r="LBB25" s="120"/>
      <c r="LBC25" s="120"/>
      <c r="LBD25" s="120"/>
      <c r="LBE25" s="120"/>
      <c r="LBF25" s="120"/>
      <c r="LBG25" s="120"/>
      <c r="LBH25" s="120"/>
      <c r="LBI25" s="120"/>
      <c r="LBJ25" s="120"/>
      <c r="LBK25" s="120"/>
      <c r="LBL25" s="120"/>
      <c r="LBM25" s="120"/>
      <c r="LBN25" s="120"/>
      <c r="LBO25" s="120"/>
      <c r="LBP25" s="120"/>
      <c r="LBQ25" s="120"/>
      <c r="LBR25" s="120"/>
      <c r="LBS25" s="120"/>
      <c r="LBT25" s="120"/>
      <c r="LBU25" s="120"/>
      <c r="LBV25" s="120"/>
      <c r="LBW25" s="120"/>
      <c r="LBX25" s="120"/>
      <c r="LBY25" s="120"/>
      <c r="LBZ25" s="120"/>
      <c r="LCA25" s="120"/>
      <c r="LCB25" s="120"/>
      <c r="LCC25" s="120"/>
      <c r="LCD25" s="120"/>
      <c r="LCE25" s="120"/>
      <c r="LCF25" s="120"/>
      <c r="LCG25" s="120"/>
      <c r="LCH25" s="120"/>
      <c r="LCI25" s="120"/>
      <c r="LCJ25" s="120"/>
      <c r="LCK25" s="120"/>
      <c r="LCL25" s="120"/>
      <c r="LCM25" s="120"/>
      <c r="LCN25" s="120"/>
      <c r="LCO25" s="120"/>
      <c r="LCP25" s="120"/>
      <c r="LCQ25" s="120"/>
      <c r="LCR25" s="120"/>
      <c r="LCS25" s="120"/>
      <c r="LCT25" s="120"/>
      <c r="LCU25" s="120"/>
      <c r="LCV25" s="120"/>
      <c r="LCW25" s="120"/>
      <c r="LCX25" s="120"/>
      <c r="LCY25" s="120"/>
      <c r="LCZ25" s="120"/>
      <c r="LDA25" s="120"/>
      <c r="LDB25" s="120"/>
      <c r="LDC25" s="120"/>
      <c r="LDD25" s="120"/>
      <c r="LDE25" s="120"/>
      <c r="LDF25" s="120"/>
      <c r="LDG25" s="120"/>
      <c r="LDH25" s="120"/>
      <c r="LDI25" s="120"/>
      <c r="LDJ25" s="120"/>
      <c r="LDK25" s="120"/>
      <c r="LDL25" s="120"/>
      <c r="LDM25" s="120"/>
      <c r="LDN25" s="120"/>
      <c r="LDO25" s="120"/>
      <c r="LDP25" s="120"/>
      <c r="LDQ25" s="120"/>
      <c r="LDR25" s="120"/>
      <c r="LDS25" s="120"/>
      <c r="LDT25" s="120"/>
      <c r="LDU25" s="120"/>
      <c r="LDV25" s="120"/>
      <c r="LDW25" s="120"/>
      <c r="LDX25" s="120"/>
      <c r="LDY25" s="120"/>
      <c r="LDZ25" s="120"/>
      <c r="LEA25" s="120"/>
      <c r="LEB25" s="120"/>
      <c r="LEC25" s="120"/>
      <c r="LED25" s="120"/>
      <c r="LEE25" s="120"/>
      <c r="LEF25" s="120"/>
      <c r="LEG25" s="120"/>
      <c r="LEH25" s="120"/>
      <c r="LEI25" s="120"/>
      <c r="LEJ25" s="120"/>
      <c r="LEK25" s="120"/>
      <c r="LEL25" s="120"/>
      <c r="LEM25" s="120"/>
      <c r="LEN25" s="120"/>
      <c r="LEO25" s="120"/>
      <c r="LEP25" s="120"/>
      <c r="LEQ25" s="120"/>
      <c r="LER25" s="120"/>
      <c r="LES25" s="120"/>
      <c r="LET25" s="120"/>
      <c r="LEU25" s="120"/>
      <c r="LEV25" s="120"/>
      <c r="LEW25" s="120"/>
      <c r="LEX25" s="120"/>
      <c r="LEY25" s="120"/>
      <c r="LEZ25" s="120"/>
      <c r="LFA25" s="120"/>
      <c r="LFB25" s="120"/>
      <c r="LFC25" s="120"/>
      <c r="LFD25" s="120"/>
      <c r="LFE25" s="120"/>
      <c r="LFF25" s="120"/>
      <c r="LFG25" s="120"/>
      <c r="LFH25" s="120"/>
      <c r="LFI25" s="120"/>
      <c r="LFJ25" s="120"/>
      <c r="LFK25" s="120"/>
      <c r="LFL25" s="120"/>
      <c r="LFM25" s="120"/>
      <c r="LFN25" s="120"/>
      <c r="LFO25" s="120"/>
      <c r="LFP25" s="120"/>
      <c r="LFQ25" s="120"/>
      <c r="LFR25" s="120"/>
      <c r="LFS25" s="120"/>
      <c r="LFT25" s="120"/>
      <c r="LFU25" s="120"/>
      <c r="LFV25" s="120"/>
      <c r="LFW25" s="120"/>
      <c r="LFX25" s="120"/>
      <c r="LFY25" s="120"/>
      <c r="LFZ25" s="120"/>
      <c r="LGA25" s="120"/>
      <c r="LGB25" s="120"/>
      <c r="LGC25" s="120"/>
      <c r="LGD25" s="120"/>
      <c r="LGE25" s="120"/>
      <c r="LGF25" s="120"/>
      <c r="LGG25" s="120"/>
      <c r="LGH25" s="120"/>
      <c r="LGI25" s="120"/>
      <c r="LGJ25" s="120"/>
      <c r="LGK25" s="120"/>
      <c r="LGL25" s="120"/>
      <c r="LGM25" s="120"/>
      <c r="LGN25" s="120"/>
      <c r="LGO25" s="120"/>
      <c r="LGP25" s="120"/>
      <c r="LGQ25" s="120"/>
      <c r="LGR25" s="120"/>
      <c r="LGS25" s="120"/>
      <c r="LGT25" s="120"/>
      <c r="LGU25" s="120"/>
      <c r="LGV25" s="120"/>
      <c r="LGW25" s="120"/>
      <c r="LGX25" s="120"/>
      <c r="LGY25" s="120"/>
      <c r="LGZ25" s="120"/>
      <c r="LHA25" s="120"/>
      <c r="LHB25" s="120"/>
      <c r="LHC25" s="120"/>
      <c r="LHD25" s="120"/>
      <c r="LHE25" s="120"/>
      <c r="LHF25" s="120"/>
      <c r="LHG25" s="120"/>
      <c r="LHH25" s="120"/>
      <c r="LHI25" s="120"/>
      <c r="LHJ25" s="120"/>
      <c r="LHK25" s="120"/>
      <c r="LHL25" s="120"/>
      <c r="LHM25" s="120"/>
      <c r="LHN25" s="120"/>
      <c r="LHO25" s="120"/>
      <c r="LHP25" s="120"/>
      <c r="LHQ25" s="120"/>
      <c r="LHR25" s="120"/>
      <c r="LHS25" s="120"/>
      <c r="LHT25" s="120"/>
      <c r="LHU25" s="120"/>
      <c r="LHV25" s="120"/>
      <c r="LHW25" s="120"/>
      <c r="LHX25" s="120"/>
      <c r="LHY25" s="120"/>
      <c r="LHZ25" s="120"/>
      <c r="LIA25" s="120"/>
      <c r="LIB25" s="120"/>
      <c r="LIC25" s="120"/>
      <c r="LID25" s="120"/>
      <c r="LIE25" s="120"/>
      <c r="LIF25" s="120"/>
      <c r="LIG25" s="120"/>
      <c r="LIH25" s="120"/>
      <c r="LII25" s="120"/>
      <c r="LIJ25" s="120"/>
      <c r="LIK25" s="120"/>
      <c r="LIL25" s="120"/>
      <c r="LIM25" s="120"/>
      <c r="LIN25" s="120"/>
      <c r="LIO25" s="120"/>
      <c r="LIP25" s="120"/>
      <c r="LIQ25" s="120"/>
      <c r="LIR25" s="120"/>
      <c r="LIS25" s="120"/>
      <c r="LIT25" s="120"/>
      <c r="LIU25" s="120"/>
      <c r="LIV25" s="120"/>
      <c r="LIW25" s="120"/>
      <c r="LIX25" s="120"/>
      <c r="LIY25" s="120"/>
      <c r="LIZ25" s="120"/>
      <c r="LJA25" s="120"/>
      <c r="LJB25" s="120"/>
      <c r="LJC25" s="120"/>
      <c r="LJD25" s="120"/>
      <c r="LJE25" s="120"/>
      <c r="LJF25" s="120"/>
      <c r="LJG25" s="120"/>
      <c r="LJH25" s="120"/>
      <c r="LJI25" s="120"/>
      <c r="LJJ25" s="120"/>
      <c r="LJK25" s="120"/>
      <c r="LJL25" s="120"/>
      <c r="LJM25" s="120"/>
      <c r="LJN25" s="120"/>
      <c r="LJO25" s="120"/>
      <c r="LJP25" s="120"/>
      <c r="LJQ25" s="120"/>
      <c r="LJR25" s="120"/>
      <c r="LJS25" s="120"/>
      <c r="LJT25" s="120"/>
      <c r="LJU25" s="120"/>
      <c r="LJV25" s="120"/>
      <c r="LJW25" s="120"/>
      <c r="LJX25" s="120"/>
      <c r="LJY25" s="120"/>
      <c r="LJZ25" s="120"/>
      <c r="LKA25" s="120"/>
      <c r="LKB25" s="120"/>
      <c r="LKC25" s="120"/>
      <c r="LKD25" s="120"/>
      <c r="LKE25" s="120"/>
      <c r="LKF25" s="120"/>
      <c r="LKG25" s="120"/>
      <c r="LKH25" s="120"/>
      <c r="LKI25" s="120"/>
      <c r="LKJ25" s="120"/>
      <c r="LKK25" s="120"/>
      <c r="LKL25" s="120"/>
      <c r="LKM25" s="120"/>
      <c r="LKN25" s="120"/>
      <c r="LKO25" s="120"/>
      <c r="LKP25" s="120"/>
      <c r="LKQ25" s="120"/>
      <c r="LKR25" s="120"/>
      <c r="LKS25" s="120"/>
      <c r="LKT25" s="120"/>
      <c r="LKU25" s="120"/>
      <c r="LKV25" s="120"/>
      <c r="LKW25" s="120"/>
      <c r="LKX25" s="120"/>
      <c r="LKY25" s="120"/>
      <c r="LKZ25" s="120"/>
      <c r="LLA25" s="120"/>
      <c r="LLB25" s="120"/>
      <c r="LLC25" s="120"/>
      <c r="LLD25" s="120"/>
      <c r="LLE25" s="120"/>
      <c r="LLF25" s="120"/>
      <c r="LLG25" s="120"/>
      <c r="LLH25" s="120"/>
      <c r="LLI25" s="120"/>
      <c r="LLJ25" s="120"/>
      <c r="LLK25" s="120"/>
      <c r="LLL25" s="120"/>
      <c r="LLM25" s="120"/>
      <c r="LLN25" s="120"/>
      <c r="LLO25" s="120"/>
      <c r="LLP25" s="120"/>
      <c r="LLQ25" s="120"/>
      <c r="LLR25" s="120"/>
      <c r="LLS25" s="120"/>
      <c r="LLT25" s="120"/>
      <c r="LLU25" s="120"/>
      <c r="LLV25" s="120"/>
      <c r="LLW25" s="120"/>
      <c r="LLX25" s="120"/>
      <c r="LLY25" s="120"/>
      <c r="LLZ25" s="120"/>
      <c r="LMA25" s="120"/>
      <c r="LMB25" s="120"/>
      <c r="LMC25" s="120"/>
      <c r="LMD25" s="120"/>
      <c r="LME25" s="120"/>
      <c r="LMF25" s="120"/>
      <c r="LMG25" s="120"/>
      <c r="LMH25" s="120"/>
      <c r="LMI25" s="120"/>
      <c r="LMJ25" s="120"/>
      <c r="LMK25" s="120"/>
      <c r="LML25" s="120"/>
      <c r="LMM25" s="120"/>
      <c r="LMN25" s="120"/>
      <c r="LMO25" s="120"/>
      <c r="LMP25" s="120"/>
      <c r="LMQ25" s="120"/>
      <c r="LMR25" s="120"/>
      <c r="LMS25" s="120"/>
      <c r="LMT25" s="120"/>
      <c r="LMU25" s="120"/>
      <c r="LMV25" s="120"/>
      <c r="LMW25" s="120"/>
      <c r="LMX25" s="120"/>
      <c r="LMY25" s="120"/>
      <c r="LMZ25" s="120"/>
      <c r="LNA25" s="120"/>
      <c r="LNB25" s="120"/>
      <c r="LNC25" s="120"/>
      <c r="LND25" s="120"/>
      <c r="LNE25" s="120"/>
      <c r="LNF25" s="120"/>
      <c r="LNG25" s="120"/>
      <c r="LNH25" s="120"/>
      <c r="LNI25" s="120"/>
      <c r="LNJ25" s="120"/>
      <c r="LNK25" s="120"/>
      <c r="LNL25" s="120"/>
      <c r="LNM25" s="120"/>
      <c r="LNN25" s="120"/>
      <c r="LNO25" s="120"/>
      <c r="LNP25" s="120"/>
      <c r="LNQ25" s="120"/>
      <c r="LNR25" s="120"/>
      <c r="LNS25" s="120"/>
      <c r="LNT25" s="120"/>
      <c r="LNU25" s="120"/>
      <c r="LNV25" s="120"/>
      <c r="LNW25" s="120"/>
      <c r="LNX25" s="120"/>
      <c r="LNY25" s="120"/>
      <c r="LNZ25" s="120"/>
      <c r="LOA25" s="120"/>
      <c r="LOB25" s="120"/>
      <c r="LOC25" s="120"/>
      <c r="LOD25" s="120"/>
      <c r="LOE25" s="120"/>
      <c r="LOF25" s="120"/>
      <c r="LOG25" s="120"/>
      <c r="LOH25" s="120"/>
      <c r="LOI25" s="120"/>
      <c r="LOJ25" s="120"/>
      <c r="LOK25" s="120"/>
      <c r="LOL25" s="120"/>
      <c r="LOM25" s="120"/>
      <c r="LON25" s="120"/>
      <c r="LOO25" s="120"/>
      <c r="LOP25" s="120"/>
      <c r="LOQ25" s="120"/>
      <c r="LOR25" s="120"/>
      <c r="LOS25" s="120"/>
      <c r="LOT25" s="120"/>
      <c r="LOU25" s="120"/>
      <c r="LOV25" s="120"/>
      <c r="LOW25" s="120"/>
      <c r="LOX25" s="120"/>
      <c r="LOY25" s="120"/>
      <c r="LOZ25" s="120"/>
      <c r="LPA25" s="120"/>
      <c r="LPB25" s="120"/>
      <c r="LPC25" s="120"/>
      <c r="LPD25" s="120"/>
      <c r="LPE25" s="120"/>
      <c r="LPF25" s="120"/>
      <c r="LPG25" s="120"/>
      <c r="LPH25" s="120"/>
      <c r="LPI25" s="120"/>
      <c r="LPJ25" s="120"/>
      <c r="LPK25" s="120"/>
      <c r="LPL25" s="120"/>
      <c r="LPM25" s="120"/>
      <c r="LPN25" s="120"/>
      <c r="LPO25" s="120"/>
      <c r="LPP25" s="120"/>
      <c r="LPQ25" s="120"/>
      <c r="LPR25" s="120"/>
      <c r="LPS25" s="120"/>
      <c r="LPT25" s="120"/>
      <c r="LPU25" s="120"/>
      <c r="LPV25" s="120"/>
      <c r="LPW25" s="120"/>
      <c r="LPX25" s="120"/>
      <c r="LPY25" s="120"/>
      <c r="LPZ25" s="120"/>
      <c r="LQA25" s="120"/>
      <c r="LQB25" s="120"/>
      <c r="LQC25" s="120"/>
      <c r="LQD25" s="120"/>
      <c r="LQE25" s="120"/>
      <c r="LQF25" s="120"/>
      <c r="LQG25" s="120"/>
      <c r="LQH25" s="120"/>
      <c r="LQI25" s="120"/>
      <c r="LQJ25" s="120"/>
      <c r="LQK25" s="120"/>
      <c r="LQL25" s="120"/>
      <c r="LQM25" s="120"/>
      <c r="LQN25" s="120"/>
      <c r="LQO25" s="120"/>
      <c r="LQP25" s="120"/>
      <c r="LQQ25" s="120"/>
      <c r="LQR25" s="120"/>
      <c r="LQS25" s="120"/>
      <c r="LQT25" s="120"/>
      <c r="LQU25" s="120"/>
      <c r="LQV25" s="120"/>
      <c r="LQW25" s="120"/>
      <c r="LQX25" s="120"/>
      <c r="LQY25" s="120"/>
      <c r="LQZ25" s="120"/>
      <c r="LRA25" s="120"/>
      <c r="LRB25" s="120"/>
      <c r="LRC25" s="120"/>
      <c r="LRD25" s="120"/>
      <c r="LRE25" s="120"/>
      <c r="LRF25" s="120"/>
      <c r="LRG25" s="120"/>
      <c r="LRH25" s="120"/>
      <c r="LRI25" s="120"/>
      <c r="LRJ25" s="120"/>
      <c r="LRK25" s="120"/>
      <c r="LRL25" s="120"/>
      <c r="LRM25" s="120"/>
      <c r="LRN25" s="120"/>
      <c r="LRO25" s="120"/>
      <c r="LRP25" s="120"/>
      <c r="LRQ25" s="120"/>
      <c r="LRR25" s="120"/>
      <c r="LRS25" s="120"/>
      <c r="LRT25" s="120"/>
      <c r="LRU25" s="120"/>
      <c r="LRV25" s="120"/>
      <c r="LRW25" s="120"/>
      <c r="LRX25" s="120"/>
      <c r="LRY25" s="120"/>
      <c r="LRZ25" s="120"/>
      <c r="LSA25" s="120"/>
      <c r="LSB25" s="120"/>
      <c r="LSC25" s="120"/>
      <c r="LSD25" s="120"/>
      <c r="LSE25" s="120"/>
      <c r="LSF25" s="120"/>
      <c r="LSG25" s="120"/>
      <c r="LSH25" s="120"/>
      <c r="LSI25" s="120"/>
      <c r="LSJ25" s="120"/>
      <c r="LSK25" s="120"/>
      <c r="LSL25" s="120"/>
      <c r="LSM25" s="120"/>
      <c r="LSN25" s="120"/>
      <c r="LSO25" s="120"/>
      <c r="LSP25" s="120"/>
      <c r="LSQ25" s="120"/>
      <c r="LSR25" s="120"/>
      <c r="LSS25" s="120"/>
      <c r="LST25" s="120"/>
      <c r="LSU25" s="120"/>
      <c r="LSV25" s="120"/>
      <c r="LSW25" s="120"/>
      <c r="LSX25" s="120"/>
      <c r="LSY25" s="120"/>
      <c r="LSZ25" s="120"/>
      <c r="LTA25" s="120"/>
      <c r="LTB25" s="120"/>
      <c r="LTC25" s="120"/>
      <c r="LTD25" s="120"/>
      <c r="LTE25" s="120"/>
      <c r="LTF25" s="120"/>
      <c r="LTG25" s="120"/>
      <c r="LTH25" s="120"/>
      <c r="LTI25" s="120"/>
      <c r="LTJ25" s="120"/>
      <c r="LTK25" s="120"/>
      <c r="LTL25" s="120"/>
      <c r="LTM25" s="120"/>
      <c r="LTN25" s="120"/>
      <c r="LTO25" s="120"/>
      <c r="LTP25" s="120"/>
      <c r="LTQ25" s="120"/>
      <c r="LTR25" s="120"/>
      <c r="LTS25" s="120"/>
      <c r="LTT25" s="120"/>
      <c r="LTU25" s="120"/>
      <c r="LTV25" s="120"/>
      <c r="LTW25" s="120"/>
      <c r="LTX25" s="120"/>
      <c r="LTY25" s="120"/>
      <c r="LTZ25" s="120"/>
      <c r="LUA25" s="120"/>
      <c r="LUB25" s="120"/>
      <c r="LUC25" s="120"/>
      <c r="LUD25" s="120"/>
      <c r="LUE25" s="120"/>
      <c r="LUF25" s="120"/>
      <c r="LUG25" s="120"/>
      <c r="LUH25" s="120"/>
      <c r="LUI25" s="120"/>
      <c r="LUJ25" s="120"/>
      <c r="LUK25" s="120"/>
      <c r="LUL25" s="120"/>
      <c r="LUM25" s="120"/>
      <c r="LUN25" s="120"/>
      <c r="LUO25" s="120"/>
      <c r="LUP25" s="120"/>
      <c r="LUQ25" s="120"/>
      <c r="LUR25" s="120"/>
      <c r="LUS25" s="120"/>
      <c r="LUT25" s="120"/>
      <c r="LUU25" s="120"/>
      <c r="LUV25" s="120"/>
      <c r="LUW25" s="120"/>
      <c r="LUX25" s="120"/>
      <c r="LUY25" s="120"/>
      <c r="LUZ25" s="120"/>
      <c r="LVA25" s="120"/>
      <c r="LVB25" s="120"/>
      <c r="LVC25" s="120"/>
      <c r="LVD25" s="120"/>
      <c r="LVE25" s="120"/>
      <c r="LVF25" s="120"/>
      <c r="LVG25" s="120"/>
      <c r="LVH25" s="120"/>
      <c r="LVI25" s="120"/>
      <c r="LVJ25" s="120"/>
      <c r="LVK25" s="120"/>
      <c r="LVL25" s="120"/>
      <c r="LVM25" s="120"/>
      <c r="LVN25" s="120"/>
      <c r="LVO25" s="120"/>
      <c r="LVP25" s="120"/>
      <c r="LVQ25" s="120"/>
      <c r="LVR25" s="120"/>
      <c r="LVS25" s="120"/>
      <c r="LVT25" s="120"/>
      <c r="LVU25" s="120"/>
      <c r="LVV25" s="120"/>
      <c r="LVW25" s="120"/>
      <c r="LVX25" s="120"/>
      <c r="LVY25" s="120"/>
      <c r="LVZ25" s="120"/>
      <c r="LWA25" s="120"/>
      <c r="LWB25" s="120"/>
      <c r="LWC25" s="120"/>
      <c r="LWD25" s="120"/>
      <c r="LWE25" s="120"/>
      <c r="LWF25" s="120"/>
      <c r="LWG25" s="120"/>
      <c r="LWH25" s="120"/>
      <c r="LWI25" s="120"/>
      <c r="LWJ25" s="120"/>
      <c r="LWK25" s="120"/>
      <c r="LWL25" s="120"/>
      <c r="LWM25" s="120"/>
      <c r="LWN25" s="120"/>
      <c r="LWO25" s="120"/>
      <c r="LWP25" s="120"/>
      <c r="LWQ25" s="120"/>
      <c r="LWR25" s="120"/>
      <c r="LWS25" s="120"/>
      <c r="LWT25" s="120"/>
      <c r="LWU25" s="120"/>
      <c r="LWV25" s="120"/>
      <c r="LWW25" s="120"/>
      <c r="LWX25" s="120"/>
      <c r="LWY25" s="120"/>
      <c r="LWZ25" s="120"/>
      <c r="LXA25" s="120"/>
      <c r="LXB25" s="120"/>
      <c r="LXC25" s="120"/>
      <c r="LXD25" s="120"/>
      <c r="LXE25" s="120"/>
      <c r="LXF25" s="120"/>
      <c r="LXG25" s="120"/>
      <c r="LXH25" s="120"/>
      <c r="LXI25" s="120"/>
      <c r="LXJ25" s="120"/>
      <c r="LXK25" s="120"/>
      <c r="LXL25" s="120"/>
      <c r="LXM25" s="120"/>
      <c r="LXN25" s="120"/>
      <c r="LXO25" s="120"/>
      <c r="LXP25" s="120"/>
      <c r="LXQ25" s="120"/>
      <c r="LXR25" s="120"/>
      <c r="LXS25" s="120"/>
      <c r="LXT25" s="120"/>
      <c r="LXU25" s="120"/>
      <c r="LXV25" s="120"/>
      <c r="LXW25" s="120"/>
      <c r="LXX25" s="120"/>
      <c r="LXY25" s="120"/>
      <c r="LXZ25" s="120"/>
      <c r="LYA25" s="120"/>
      <c r="LYB25" s="120"/>
      <c r="LYC25" s="120"/>
      <c r="LYD25" s="120"/>
      <c r="LYE25" s="120"/>
      <c r="LYF25" s="120"/>
      <c r="LYG25" s="120"/>
      <c r="LYH25" s="120"/>
      <c r="LYI25" s="120"/>
      <c r="LYJ25" s="120"/>
      <c r="LYK25" s="120"/>
      <c r="LYL25" s="120"/>
      <c r="LYM25" s="120"/>
      <c r="LYN25" s="120"/>
      <c r="LYO25" s="120"/>
      <c r="LYP25" s="120"/>
      <c r="LYQ25" s="120"/>
      <c r="LYR25" s="120"/>
      <c r="LYS25" s="120"/>
      <c r="LYT25" s="120"/>
      <c r="LYU25" s="120"/>
      <c r="LYV25" s="120"/>
      <c r="LYW25" s="120"/>
      <c r="LYX25" s="120"/>
      <c r="LYY25" s="120"/>
      <c r="LYZ25" s="120"/>
      <c r="LZA25" s="120"/>
      <c r="LZB25" s="120"/>
      <c r="LZC25" s="120"/>
      <c r="LZD25" s="120"/>
      <c r="LZE25" s="120"/>
      <c r="LZF25" s="120"/>
      <c r="LZG25" s="120"/>
      <c r="LZH25" s="120"/>
      <c r="LZI25" s="120"/>
      <c r="LZJ25" s="120"/>
      <c r="LZK25" s="120"/>
      <c r="LZL25" s="120"/>
      <c r="LZM25" s="120"/>
      <c r="LZN25" s="120"/>
      <c r="LZO25" s="120"/>
      <c r="LZP25" s="120"/>
      <c r="LZQ25" s="120"/>
      <c r="LZR25" s="120"/>
      <c r="LZS25" s="120"/>
      <c r="LZT25" s="120"/>
      <c r="LZU25" s="120"/>
      <c r="LZV25" s="120"/>
      <c r="LZW25" s="120"/>
      <c r="LZX25" s="120"/>
      <c r="LZY25" s="120"/>
      <c r="LZZ25" s="120"/>
      <c r="MAA25" s="120"/>
      <c r="MAB25" s="120"/>
      <c r="MAC25" s="120"/>
      <c r="MAD25" s="120"/>
      <c r="MAE25" s="120"/>
      <c r="MAF25" s="120"/>
      <c r="MAG25" s="120"/>
      <c r="MAH25" s="120"/>
      <c r="MAI25" s="120"/>
      <c r="MAJ25" s="120"/>
      <c r="MAK25" s="120"/>
      <c r="MAL25" s="120"/>
      <c r="MAM25" s="120"/>
      <c r="MAN25" s="120"/>
      <c r="MAO25" s="120"/>
      <c r="MAP25" s="120"/>
      <c r="MAQ25" s="120"/>
      <c r="MAR25" s="120"/>
      <c r="MAS25" s="120"/>
      <c r="MAT25" s="120"/>
      <c r="MAU25" s="120"/>
      <c r="MAV25" s="120"/>
      <c r="MAW25" s="120"/>
      <c r="MAX25" s="120"/>
      <c r="MAY25" s="120"/>
      <c r="MAZ25" s="120"/>
      <c r="MBA25" s="120"/>
      <c r="MBB25" s="120"/>
      <c r="MBC25" s="120"/>
      <c r="MBD25" s="120"/>
      <c r="MBE25" s="120"/>
      <c r="MBF25" s="120"/>
      <c r="MBG25" s="120"/>
      <c r="MBH25" s="120"/>
      <c r="MBI25" s="120"/>
      <c r="MBJ25" s="120"/>
      <c r="MBK25" s="120"/>
      <c r="MBL25" s="120"/>
      <c r="MBM25" s="120"/>
      <c r="MBN25" s="120"/>
      <c r="MBO25" s="120"/>
      <c r="MBP25" s="120"/>
      <c r="MBQ25" s="120"/>
      <c r="MBR25" s="120"/>
      <c r="MBS25" s="120"/>
      <c r="MBT25" s="120"/>
      <c r="MBU25" s="120"/>
      <c r="MBV25" s="120"/>
      <c r="MBW25" s="120"/>
      <c r="MBX25" s="120"/>
      <c r="MBY25" s="120"/>
      <c r="MBZ25" s="120"/>
      <c r="MCA25" s="120"/>
      <c r="MCB25" s="120"/>
      <c r="MCC25" s="120"/>
      <c r="MCD25" s="120"/>
      <c r="MCE25" s="120"/>
      <c r="MCF25" s="120"/>
      <c r="MCG25" s="120"/>
      <c r="MCH25" s="120"/>
      <c r="MCI25" s="120"/>
      <c r="MCJ25" s="120"/>
      <c r="MCK25" s="120"/>
      <c r="MCL25" s="120"/>
      <c r="MCM25" s="120"/>
      <c r="MCN25" s="120"/>
      <c r="MCO25" s="120"/>
      <c r="MCP25" s="120"/>
      <c r="MCQ25" s="120"/>
      <c r="MCR25" s="120"/>
      <c r="MCS25" s="120"/>
      <c r="MCT25" s="120"/>
      <c r="MCU25" s="120"/>
      <c r="MCV25" s="120"/>
      <c r="MCW25" s="120"/>
      <c r="MCX25" s="120"/>
      <c r="MCY25" s="120"/>
      <c r="MCZ25" s="120"/>
      <c r="MDA25" s="120"/>
      <c r="MDB25" s="120"/>
      <c r="MDC25" s="120"/>
      <c r="MDD25" s="120"/>
      <c r="MDE25" s="120"/>
      <c r="MDF25" s="120"/>
      <c r="MDG25" s="120"/>
      <c r="MDH25" s="120"/>
      <c r="MDI25" s="120"/>
      <c r="MDJ25" s="120"/>
      <c r="MDK25" s="120"/>
      <c r="MDL25" s="120"/>
      <c r="MDM25" s="120"/>
      <c r="MDN25" s="120"/>
      <c r="MDO25" s="120"/>
      <c r="MDP25" s="120"/>
      <c r="MDQ25" s="120"/>
      <c r="MDR25" s="120"/>
      <c r="MDS25" s="120"/>
      <c r="MDT25" s="120"/>
      <c r="MDU25" s="120"/>
      <c r="MDV25" s="120"/>
      <c r="MDW25" s="120"/>
      <c r="MDX25" s="120"/>
      <c r="MDY25" s="120"/>
      <c r="MDZ25" s="120"/>
      <c r="MEA25" s="120"/>
      <c r="MEB25" s="120"/>
      <c r="MEC25" s="120"/>
      <c r="MED25" s="120"/>
      <c r="MEE25" s="120"/>
      <c r="MEF25" s="120"/>
      <c r="MEG25" s="120"/>
      <c r="MEH25" s="120"/>
      <c r="MEI25" s="120"/>
      <c r="MEJ25" s="120"/>
      <c r="MEK25" s="120"/>
      <c r="MEL25" s="120"/>
      <c r="MEM25" s="120"/>
      <c r="MEN25" s="120"/>
      <c r="MEO25" s="120"/>
      <c r="MEP25" s="120"/>
      <c r="MEQ25" s="120"/>
      <c r="MER25" s="120"/>
      <c r="MES25" s="120"/>
      <c r="MET25" s="120"/>
      <c r="MEU25" s="120"/>
      <c r="MEV25" s="120"/>
      <c r="MEW25" s="120"/>
      <c r="MEX25" s="120"/>
      <c r="MEY25" s="120"/>
      <c r="MEZ25" s="120"/>
      <c r="MFA25" s="120"/>
      <c r="MFB25" s="120"/>
      <c r="MFC25" s="120"/>
      <c r="MFD25" s="120"/>
      <c r="MFE25" s="120"/>
      <c r="MFF25" s="120"/>
      <c r="MFG25" s="120"/>
      <c r="MFH25" s="120"/>
      <c r="MFI25" s="120"/>
      <c r="MFJ25" s="120"/>
      <c r="MFK25" s="120"/>
      <c r="MFL25" s="120"/>
      <c r="MFM25" s="120"/>
      <c r="MFN25" s="120"/>
      <c r="MFO25" s="120"/>
      <c r="MFP25" s="120"/>
      <c r="MFQ25" s="120"/>
      <c r="MFR25" s="120"/>
      <c r="MFS25" s="120"/>
      <c r="MFT25" s="120"/>
      <c r="MFU25" s="120"/>
      <c r="MFV25" s="120"/>
      <c r="MFW25" s="120"/>
      <c r="MFX25" s="120"/>
      <c r="MFY25" s="120"/>
      <c r="MFZ25" s="120"/>
      <c r="MGA25" s="120"/>
      <c r="MGB25" s="120"/>
      <c r="MGC25" s="120"/>
      <c r="MGD25" s="120"/>
      <c r="MGE25" s="120"/>
      <c r="MGF25" s="120"/>
      <c r="MGG25" s="120"/>
      <c r="MGH25" s="120"/>
      <c r="MGI25" s="120"/>
      <c r="MGJ25" s="120"/>
      <c r="MGK25" s="120"/>
      <c r="MGL25" s="120"/>
      <c r="MGM25" s="120"/>
      <c r="MGN25" s="120"/>
      <c r="MGO25" s="120"/>
      <c r="MGP25" s="120"/>
      <c r="MGQ25" s="120"/>
      <c r="MGR25" s="120"/>
      <c r="MGS25" s="120"/>
      <c r="MGT25" s="120"/>
      <c r="MGU25" s="120"/>
      <c r="MGV25" s="120"/>
      <c r="MGW25" s="120"/>
      <c r="MGX25" s="120"/>
      <c r="MGY25" s="120"/>
      <c r="MGZ25" s="120"/>
      <c r="MHA25" s="120"/>
      <c r="MHB25" s="120"/>
      <c r="MHC25" s="120"/>
      <c r="MHD25" s="120"/>
      <c r="MHE25" s="120"/>
      <c r="MHF25" s="120"/>
      <c r="MHG25" s="120"/>
      <c r="MHH25" s="120"/>
      <c r="MHI25" s="120"/>
      <c r="MHJ25" s="120"/>
      <c r="MHK25" s="120"/>
      <c r="MHL25" s="120"/>
      <c r="MHM25" s="120"/>
      <c r="MHN25" s="120"/>
      <c r="MHO25" s="120"/>
      <c r="MHP25" s="120"/>
      <c r="MHQ25" s="120"/>
      <c r="MHR25" s="120"/>
      <c r="MHS25" s="120"/>
      <c r="MHT25" s="120"/>
      <c r="MHU25" s="120"/>
      <c r="MHV25" s="120"/>
      <c r="MHW25" s="120"/>
      <c r="MHX25" s="120"/>
      <c r="MHY25" s="120"/>
      <c r="MHZ25" s="120"/>
      <c r="MIA25" s="120"/>
      <c r="MIB25" s="120"/>
      <c r="MIC25" s="120"/>
      <c r="MID25" s="120"/>
      <c r="MIE25" s="120"/>
      <c r="MIF25" s="120"/>
      <c r="MIG25" s="120"/>
      <c r="MIH25" s="120"/>
      <c r="MII25" s="120"/>
      <c r="MIJ25" s="120"/>
      <c r="MIK25" s="120"/>
      <c r="MIL25" s="120"/>
      <c r="MIM25" s="120"/>
      <c r="MIN25" s="120"/>
      <c r="MIO25" s="120"/>
      <c r="MIP25" s="120"/>
      <c r="MIQ25" s="120"/>
      <c r="MIR25" s="120"/>
      <c r="MIS25" s="120"/>
      <c r="MIT25" s="120"/>
      <c r="MIU25" s="120"/>
      <c r="MIV25" s="120"/>
      <c r="MIW25" s="120"/>
      <c r="MIX25" s="120"/>
      <c r="MIY25" s="120"/>
      <c r="MIZ25" s="120"/>
      <c r="MJA25" s="120"/>
      <c r="MJB25" s="120"/>
      <c r="MJC25" s="120"/>
      <c r="MJD25" s="120"/>
      <c r="MJE25" s="120"/>
      <c r="MJF25" s="120"/>
      <c r="MJG25" s="120"/>
      <c r="MJH25" s="120"/>
      <c r="MJI25" s="120"/>
      <c r="MJJ25" s="120"/>
      <c r="MJK25" s="120"/>
      <c r="MJL25" s="120"/>
      <c r="MJM25" s="120"/>
      <c r="MJN25" s="120"/>
      <c r="MJO25" s="120"/>
      <c r="MJP25" s="120"/>
      <c r="MJQ25" s="120"/>
      <c r="MJR25" s="120"/>
      <c r="MJS25" s="120"/>
      <c r="MJT25" s="120"/>
      <c r="MJU25" s="120"/>
      <c r="MJV25" s="120"/>
      <c r="MJW25" s="120"/>
      <c r="MJX25" s="120"/>
      <c r="MJY25" s="120"/>
      <c r="MJZ25" s="120"/>
      <c r="MKA25" s="120"/>
      <c r="MKB25" s="120"/>
      <c r="MKC25" s="120"/>
      <c r="MKD25" s="120"/>
      <c r="MKE25" s="120"/>
      <c r="MKF25" s="120"/>
      <c r="MKG25" s="120"/>
      <c r="MKH25" s="120"/>
      <c r="MKI25" s="120"/>
      <c r="MKJ25" s="120"/>
      <c r="MKK25" s="120"/>
      <c r="MKL25" s="120"/>
      <c r="MKM25" s="120"/>
      <c r="MKN25" s="120"/>
      <c r="MKO25" s="120"/>
      <c r="MKP25" s="120"/>
      <c r="MKQ25" s="120"/>
      <c r="MKR25" s="120"/>
      <c r="MKS25" s="120"/>
      <c r="MKT25" s="120"/>
      <c r="MKU25" s="120"/>
      <c r="MKV25" s="120"/>
      <c r="MKW25" s="120"/>
      <c r="MKX25" s="120"/>
      <c r="MKY25" s="120"/>
      <c r="MKZ25" s="120"/>
      <c r="MLA25" s="120"/>
      <c r="MLB25" s="120"/>
      <c r="MLC25" s="120"/>
      <c r="MLD25" s="120"/>
      <c r="MLE25" s="120"/>
      <c r="MLF25" s="120"/>
      <c r="MLG25" s="120"/>
      <c r="MLH25" s="120"/>
      <c r="MLI25" s="120"/>
      <c r="MLJ25" s="120"/>
      <c r="MLK25" s="120"/>
      <c r="MLL25" s="120"/>
      <c r="MLM25" s="120"/>
      <c r="MLN25" s="120"/>
      <c r="MLO25" s="120"/>
      <c r="MLP25" s="120"/>
      <c r="MLQ25" s="120"/>
      <c r="MLR25" s="120"/>
      <c r="MLS25" s="120"/>
      <c r="MLT25" s="120"/>
      <c r="MLU25" s="120"/>
      <c r="MLV25" s="120"/>
      <c r="MLW25" s="120"/>
      <c r="MLX25" s="120"/>
      <c r="MLY25" s="120"/>
      <c r="MLZ25" s="120"/>
      <c r="MMA25" s="120"/>
      <c r="MMB25" s="120"/>
      <c r="MMC25" s="120"/>
      <c r="MMD25" s="120"/>
      <c r="MME25" s="120"/>
      <c r="MMF25" s="120"/>
      <c r="MMG25" s="120"/>
      <c r="MMH25" s="120"/>
      <c r="MMI25" s="120"/>
      <c r="MMJ25" s="120"/>
      <c r="MMK25" s="120"/>
      <c r="MML25" s="120"/>
      <c r="MMM25" s="120"/>
      <c r="MMN25" s="120"/>
      <c r="MMO25" s="120"/>
      <c r="MMP25" s="120"/>
      <c r="MMQ25" s="120"/>
      <c r="MMR25" s="120"/>
      <c r="MMS25" s="120"/>
      <c r="MMT25" s="120"/>
      <c r="MMU25" s="120"/>
      <c r="MMV25" s="120"/>
      <c r="MMW25" s="120"/>
      <c r="MMX25" s="120"/>
      <c r="MMY25" s="120"/>
      <c r="MMZ25" s="120"/>
      <c r="MNA25" s="120"/>
      <c r="MNB25" s="120"/>
      <c r="MNC25" s="120"/>
      <c r="MND25" s="120"/>
      <c r="MNE25" s="120"/>
      <c r="MNF25" s="120"/>
      <c r="MNG25" s="120"/>
      <c r="MNH25" s="120"/>
      <c r="MNI25" s="120"/>
      <c r="MNJ25" s="120"/>
      <c r="MNK25" s="120"/>
      <c r="MNL25" s="120"/>
      <c r="MNM25" s="120"/>
      <c r="MNN25" s="120"/>
      <c r="MNO25" s="120"/>
      <c r="MNP25" s="120"/>
      <c r="MNQ25" s="120"/>
      <c r="MNR25" s="120"/>
      <c r="MNS25" s="120"/>
      <c r="MNT25" s="120"/>
      <c r="MNU25" s="120"/>
      <c r="MNV25" s="120"/>
      <c r="MNW25" s="120"/>
      <c r="MNX25" s="120"/>
      <c r="MNY25" s="120"/>
      <c r="MNZ25" s="120"/>
      <c r="MOA25" s="120"/>
      <c r="MOB25" s="120"/>
      <c r="MOC25" s="120"/>
      <c r="MOD25" s="120"/>
      <c r="MOE25" s="120"/>
      <c r="MOF25" s="120"/>
      <c r="MOG25" s="120"/>
      <c r="MOH25" s="120"/>
      <c r="MOI25" s="120"/>
      <c r="MOJ25" s="120"/>
      <c r="MOK25" s="120"/>
      <c r="MOL25" s="120"/>
      <c r="MOM25" s="120"/>
      <c r="MON25" s="120"/>
      <c r="MOO25" s="120"/>
      <c r="MOP25" s="120"/>
      <c r="MOQ25" s="120"/>
      <c r="MOR25" s="120"/>
      <c r="MOS25" s="120"/>
      <c r="MOT25" s="120"/>
      <c r="MOU25" s="120"/>
      <c r="MOV25" s="120"/>
      <c r="MOW25" s="120"/>
      <c r="MOX25" s="120"/>
      <c r="MOY25" s="120"/>
      <c r="MOZ25" s="120"/>
      <c r="MPA25" s="120"/>
      <c r="MPB25" s="120"/>
      <c r="MPC25" s="120"/>
      <c r="MPD25" s="120"/>
      <c r="MPE25" s="120"/>
      <c r="MPF25" s="120"/>
      <c r="MPG25" s="120"/>
      <c r="MPH25" s="120"/>
      <c r="MPI25" s="120"/>
      <c r="MPJ25" s="120"/>
      <c r="MPK25" s="120"/>
      <c r="MPL25" s="120"/>
      <c r="MPM25" s="120"/>
      <c r="MPN25" s="120"/>
      <c r="MPO25" s="120"/>
      <c r="MPP25" s="120"/>
      <c r="MPQ25" s="120"/>
      <c r="MPR25" s="120"/>
      <c r="MPS25" s="120"/>
      <c r="MPT25" s="120"/>
      <c r="MPU25" s="120"/>
      <c r="MPV25" s="120"/>
      <c r="MPW25" s="120"/>
      <c r="MPX25" s="120"/>
      <c r="MPY25" s="120"/>
      <c r="MPZ25" s="120"/>
      <c r="MQA25" s="120"/>
      <c r="MQB25" s="120"/>
      <c r="MQC25" s="120"/>
      <c r="MQD25" s="120"/>
      <c r="MQE25" s="120"/>
      <c r="MQF25" s="120"/>
      <c r="MQG25" s="120"/>
      <c r="MQH25" s="120"/>
      <c r="MQI25" s="120"/>
      <c r="MQJ25" s="120"/>
      <c r="MQK25" s="120"/>
      <c r="MQL25" s="120"/>
      <c r="MQM25" s="120"/>
      <c r="MQN25" s="120"/>
      <c r="MQO25" s="120"/>
      <c r="MQP25" s="120"/>
      <c r="MQQ25" s="120"/>
      <c r="MQR25" s="120"/>
      <c r="MQS25" s="120"/>
      <c r="MQT25" s="120"/>
      <c r="MQU25" s="120"/>
      <c r="MQV25" s="120"/>
      <c r="MQW25" s="120"/>
      <c r="MQX25" s="120"/>
      <c r="MQY25" s="120"/>
      <c r="MQZ25" s="120"/>
      <c r="MRA25" s="120"/>
      <c r="MRB25" s="120"/>
      <c r="MRC25" s="120"/>
      <c r="MRD25" s="120"/>
      <c r="MRE25" s="120"/>
      <c r="MRF25" s="120"/>
      <c r="MRG25" s="120"/>
      <c r="MRH25" s="120"/>
      <c r="MRI25" s="120"/>
      <c r="MRJ25" s="120"/>
      <c r="MRK25" s="120"/>
      <c r="MRL25" s="120"/>
      <c r="MRM25" s="120"/>
      <c r="MRN25" s="120"/>
      <c r="MRO25" s="120"/>
      <c r="MRP25" s="120"/>
      <c r="MRQ25" s="120"/>
      <c r="MRR25" s="120"/>
      <c r="MRS25" s="120"/>
      <c r="MRT25" s="120"/>
      <c r="MRU25" s="120"/>
      <c r="MRV25" s="120"/>
      <c r="MRW25" s="120"/>
      <c r="MRX25" s="120"/>
      <c r="MRY25" s="120"/>
      <c r="MRZ25" s="120"/>
      <c r="MSA25" s="120"/>
      <c r="MSB25" s="120"/>
      <c r="MSC25" s="120"/>
      <c r="MSD25" s="120"/>
      <c r="MSE25" s="120"/>
      <c r="MSF25" s="120"/>
      <c r="MSG25" s="120"/>
      <c r="MSH25" s="120"/>
      <c r="MSI25" s="120"/>
      <c r="MSJ25" s="120"/>
      <c r="MSK25" s="120"/>
      <c r="MSL25" s="120"/>
      <c r="MSM25" s="120"/>
      <c r="MSN25" s="120"/>
      <c r="MSO25" s="120"/>
      <c r="MSP25" s="120"/>
      <c r="MSQ25" s="120"/>
      <c r="MSR25" s="120"/>
      <c r="MSS25" s="120"/>
      <c r="MST25" s="120"/>
      <c r="MSU25" s="120"/>
      <c r="MSV25" s="120"/>
      <c r="MSW25" s="120"/>
      <c r="MSX25" s="120"/>
      <c r="MSY25" s="120"/>
      <c r="MSZ25" s="120"/>
      <c r="MTA25" s="120"/>
      <c r="MTB25" s="120"/>
      <c r="MTC25" s="120"/>
      <c r="MTD25" s="120"/>
      <c r="MTE25" s="120"/>
      <c r="MTF25" s="120"/>
      <c r="MTG25" s="120"/>
      <c r="MTH25" s="120"/>
      <c r="MTI25" s="120"/>
      <c r="MTJ25" s="120"/>
      <c r="MTK25" s="120"/>
      <c r="MTL25" s="120"/>
      <c r="MTM25" s="120"/>
      <c r="MTN25" s="120"/>
      <c r="MTO25" s="120"/>
      <c r="MTP25" s="120"/>
      <c r="MTQ25" s="120"/>
      <c r="MTR25" s="120"/>
      <c r="MTS25" s="120"/>
      <c r="MTT25" s="120"/>
      <c r="MTU25" s="120"/>
      <c r="MTV25" s="120"/>
      <c r="MTW25" s="120"/>
      <c r="MTX25" s="120"/>
      <c r="MTY25" s="120"/>
      <c r="MTZ25" s="120"/>
      <c r="MUA25" s="120"/>
      <c r="MUB25" s="120"/>
      <c r="MUC25" s="120"/>
      <c r="MUD25" s="120"/>
      <c r="MUE25" s="120"/>
      <c r="MUF25" s="120"/>
      <c r="MUG25" s="120"/>
      <c r="MUH25" s="120"/>
      <c r="MUI25" s="120"/>
      <c r="MUJ25" s="120"/>
      <c r="MUK25" s="120"/>
      <c r="MUL25" s="120"/>
      <c r="MUM25" s="120"/>
      <c r="MUN25" s="120"/>
      <c r="MUO25" s="120"/>
      <c r="MUP25" s="120"/>
      <c r="MUQ25" s="120"/>
      <c r="MUR25" s="120"/>
      <c r="MUS25" s="120"/>
      <c r="MUT25" s="120"/>
      <c r="MUU25" s="120"/>
      <c r="MUV25" s="120"/>
      <c r="MUW25" s="120"/>
      <c r="MUX25" s="120"/>
      <c r="MUY25" s="120"/>
      <c r="MUZ25" s="120"/>
      <c r="MVA25" s="120"/>
      <c r="MVB25" s="120"/>
      <c r="MVC25" s="120"/>
      <c r="MVD25" s="120"/>
      <c r="MVE25" s="120"/>
      <c r="MVF25" s="120"/>
      <c r="MVG25" s="120"/>
      <c r="MVH25" s="120"/>
      <c r="MVI25" s="120"/>
      <c r="MVJ25" s="120"/>
      <c r="MVK25" s="120"/>
      <c r="MVL25" s="120"/>
      <c r="MVM25" s="120"/>
      <c r="MVN25" s="120"/>
      <c r="MVO25" s="120"/>
      <c r="MVP25" s="120"/>
      <c r="MVQ25" s="120"/>
      <c r="MVR25" s="120"/>
      <c r="MVS25" s="120"/>
      <c r="MVT25" s="120"/>
      <c r="MVU25" s="120"/>
      <c r="MVV25" s="120"/>
      <c r="MVW25" s="120"/>
      <c r="MVX25" s="120"/>
      <c r="MVY25" s="120"/>
      <c r="MVZ25" s="120"/>
      <c r="MWA25" s="120"/>
      <c r="MWB25" s="120"/>
      <c r="MWC25" s="120"/>
      <c r="MWD25" s="120"/>
      <c r="MWE25" s="120"/>
      <c r="MWF25" s="120"/>
      <c r="MWG25" s="120"/>
      <c r="MWH25" s="120"/>
      <c r="MWI25" s="120"/>
      <c r="MWJ25" s="120"/>
      <c r="MWK25" s="120"/>
      <c r="MWL25" s="120"/>
      <c r="MWM25" s="120"/>
      <c r="MWN25" s="120"/>
      <c r="MWO25" s="120"/>
      <c r="MWP25" s="120"/>
      <c r="MWQ25" s="120"/>
      <c r="MWR25" s="120"/>
      <c r="MWS25" s="120"/>
      <c r="MWT25" s="120"/>
      <c r="MWU25" s="120"/>
      <c r="MWV25" s="120"/>
      <c r="MWW25" s="120"/>
      <c r="MWX25" s="120"/>
      <c r="MWY25" s="120"/>
      <c r="MWZ25" s="120"/>
      <c r="MXA25" s="120"/>
      <c r="MXB25" s="120"/>
      <c r="MXC25" s="120"/>
      <c r="MXD25" s="120"/>
      <c r="MXE25" s="120"/>
      <c r="MXF25" s="120"/>
      <c r="MXG25" s="120"/>
      <c r="MXH25" s="120"/>
      <c r="MXI25" s="120"/>
      <c r="MXJ25" s="120"/>
      <c r="MXK25" s="120"/>
      <c r="MXL25" s="120"/>
      <c r="MXM25" s="120"/>
      <c r="MXN25" s="120"/>
      <c r="MXO25" s="120"/>
      <c r="MXP25" s="120"/>
      <c r="MXQ25" s="120"/>
      <c r="MXR25" s="120"/>
      <c r="MXS25" s="120"/>
      <c r="MXT25" s="120"/>
      <c r="MXU25" s="120"/>
      <c r="MXV25" s="120"/>
      <c r="MXW25" s="120"/>
      <c r="MXX25" s="120"/>
      <c r="MXY25" s="120"/>
      <c r="MXZ25" s="120"/>
      <c r="MYA25" s="120"/>
      <c r="MYB25" s="120"/>
      <c r="MYC25" s="120"/>
      <c r="MYD25" s="120"/>
      <c r="MYE25" s="120"/>
      <c r="MYF25" s="120"/>
      <c r="MYG25" s="120"/>
      <c r="MYH25" s="120"/>
      <c r="MYI25" s="120"/>
      <c r="MYJ25" s="120"/>
      <c r="MYK25" s="120"/>
      <c r="MYL25" s="120"/>
      <c r="MYM25" s="120"/>
      <c r="MYN25" s="120"/>
      <c r="MYO25" s="120"/>
      <c r="MYP25" s="120"/>
      <c r="MYQ25" s="120"/>
      <c r="MYR25" s="120"/>
      <c r="MYS25" s="120"/>
      <c r="MYT25" s="120"/>
      <c r="MYU25" s="120"/>
      <c r="MYV25" s="120"/>
      <c r="MYW25" s="120"/>
      <c r="MYX25" s="120"/>
      <c r="MYY25" s="120"/>
      <c r="MYZ25" s="120"/>
      <c r="MZA25" s="120"/>
      <c r="MZB25" s="120"/>
      <c r="MZC25" s="120"/>
      <c r="MZD25" s="120"/>
      <c r="MZE25" s="120"/>
      <c r="MZF25" s="120"/>
      <c r="MZG25" s="120"/>
      <c r="MZH25" s="120"/>
      <c r="MZI25" s="120"/>
      <c r="MZJ25" s="120"/>
      <c r="MZK25" s="120"/>
      <c r="MZL25" s="120"/>
      <c r="MZM25" s="120"/>
      <c r="MZN25" s="120"/>
      <c r="MZO25" s="120"/>
      <c r="MZP25" s="120"/>
      <c r="MZQ25" s="120"/>
      <c r="MZR25" s="120"/>
      <c r="MZS25" s="120"/>
      <c r="MZT25" s="120"/>
      <c r="MZU25" s="120"/>
      <c r="MZV25" s="120"/>
      <c r="MZW25" s="120"/>
      <c r="MZX25" s="120"/>
      <c r="MZY25" s="120"/>
      <c r="MZZ25" s="120"/>
      <c r="NAA25" s="120"/>
      <c r="NAB25" s="120"/>
      <c r="NAC25" s="120"/>
      <c r="NAD25" s="120"/>
      <c r="NAE25" s="120"/>
      <c r="NAF25" s="120"/>
      <c r="NAG25" s="120"/>
      <c r="NAH25" s="120"/>
      <c r="NAI25" s="120"/>
      <c r="NAJ25" s="120"/>
      <c r="NAK25" s="120"/>
      <c r="NAL25" s="120"/>
      <c r="NAM25" s="120"/>
      <c r="NAN25" s="120"/>
      <c r="NAO25" s="120"/>
      <c r="NAP25" s="120"/>
      <c r="NAQ25" s="120"/>
      <c r="NAR25" s="120"/>
      <c r="NAS25" s="120"/>
      <c r="NAT25" s="120"/>
      <c r="NAU25" s="120"/>
      <c r="NAV25" s="120"/>
      <c r="NAW25" s="120"/>
      <c r="NAX25" s="120"/>
      <c r="NAY25" s="120"/>
      <c r="NAZ25" s="120"/>
      <c r="NBA25" s="120"/>
      <c r="NBB25" s="120"/>
      <c r="NBC25" s="120"/>
      <c r="NBD25" s="120"/>
      <c r="NBE25" s="120"/>
      <c r="NBF25" s="120"/>
      <c r="NBG25" s="120"/>
      <c r="NBH25" s="120"/>
      <c r="NBI25" s="120"/>
      <c r="NBJ25" s="120"/>
      <c r="NBK25" s="120"/>
      <c r="NBL25" s="120"/>
      <c r="NBM25" s="120"/>
      <c r="NBN25" s="120"/>
      <c r="NBO25" s="120"/>
      <c r="NBP25" s="120"/>
      <c r="NBQ25" s="120"/>
      <c r="NBR25" s="120"/>
      <c r="NBS25" s="120"/>
      <c r="NBT25" s="120"/>
      <c r="NBU25" s="120"/>
      <c r="NBV25" s="120"/>
      <c r="NBW25" s="120"/>
      <c r="NBX25" s="120"/>
      <c r="NBY25" s="120"/>
      <c r="NBZ25" s="120"/>
      <c r="NCA25" s="120"/>
      <c r="NCB25" s="120"/>
      <c r="NCC25" s="120"/>
      <c r="NCD25" s="120"/>
      <c r="NCE25" s="120"/>
      <c r="NCF25" s="120"/>
      <c r="NCG25" s="120"/>
      <c r="NCH25" s="120"/>
      <c r="NCI25" s="120"/>
      <c r="NCJ25" s="120"/>
      <c r="NCK25" s="120"/>
      <c r="NCL25" s="120"/>
      <c r="NCM25" s="120"/>
      <c r="NCN25" s="120"/>
      <c r="NCO25" s="120"/>
      <c r="NCP25" s="120"/>
      <c r="NCQ25" s="120"/>
      <c r="NCR25" s="120"/>
      <c r="NCS25" s="120"/>
      <c r="NCT25" s="120"/>
      <c r="NCU25" s="120"/>
      <c r="NCV25" s="120"/>
      <c r="NCW25" s="120"/>
      <c r="NCX25" s="120"/>
      <c r="NCY25" s="120"/>
      <c r="NCZ25" s="120"/>
      <c r="NDA25" s="120"/>
      <c r="NDB25" s="120"/>
      <c r="NDC25" s="120"/>
      <c r="NDD25" s="120"/>
      <c r="NDE25" s="120"/>
      <c r="NDF25" s="120"/>
      <c r="NDG25" s="120"/>
      <c r="NDH25" s="120"/>
      <c r="NDI25" s="120"/>
      <c r="NDJ25" s="120"/>
      <c r="NDK25" s="120"/>
      <c r="NDL25" s="120"/>
      <c r="NDM25" s="120"/>
      <c r="NDN25" s="120"/>
      <c r="NDO25" s="120"/>
      <c r="NDP25" s="120"/>
      <c r="NDQ25" s="120"/>
      <c r="NDR25" s="120"/>
      <c r="NDS25" s="120"/>
      <c r="NDT25" s="120"/>
      <c r="NDU25" s="120"/>
      <c r="NDV25" s="120"/>
      <c r="NDW25" s="120"/>
      <c r="NDX25" s="120"/>
      <c r="NDY25" s="120"/>
      <c r="NDZ25" s="120"/>
      <c r="NEA25" s="120"/>
      <c r="NEB25" s="120"/>
      <c r="NEC25" s="120"/>
      <c r="NED25" s="120"/>
      <c r="NEE25" s="120"/>
      <c r="NEF25" s="120"/>
      <c r="NEG25" s="120"/>
      <c r="NEH25" s="120"/>
      <c r="NEI25" s="120"/>
      <c r="NEJ25" s="120"/>
      <c r="NEK25" s="120"/>
      <c r="NEL25" s="120"/>
      <c r="NEM25" s="120"/>
      <c r="NEN25" s="120"/>
      <c r="NEO25" s="120"/>
      <c r="NEP25" s="120"/>
      <c r="NEQ25" s="120"/>
      <c r="NER25" s="120"/>
      <c r="NES25" s="120"/>
      <c r="NET25" s="120"/>
      <c r="NEU25" s="120"/>
      <c r="NEV25" s="120"/>
      <c r="NEW25" s="120"/>
      <c r="NEX25" s="120"/>
      <c r="NEY25" s="120"/>
      <c r="NEZ25" s="120"/>
      <c r="NFA25" s="120"/>
      <c r="NFB25" s="120"/>
      <c r="NFC25" s="120"/>
      <c r="NFD25" s="120"/>
      <c r="NFE25" s="120"/>
      <c r="NFF25" s="120"/>
      <c r="NFG25" s="120"/>
      <c r="NFH25" s="120"/>
      <c r="NFI25" s="120"/>
      <c r="NFJ25" s="120"/>
      <c r="NFK25" s="120"/>
      <c r="NFL25" s="120"/>
      <c r="NFM25" s="120"/>
      <c r="NFN25" s="120"/>
      <c r="NFO25" s="120"/>
      <c r="NFP25" s="120"/>
      <c r="NFQ25" s="120"/>
      <c r="NFR25" s="120"/>
      <c r="NFS25" s="120"/>
      <c r="NFT25" s="120"/>
      <c r="NFU25" s="120"/>
      <c r="NFV25" s="120"/>
      <c r="NFW25" s="120"/>
      <c r="NFX25" s="120"/>
      <c r="NFY25" s="120"/>
      <c r="NFZ25" s="120"/>
      <c r="NGA25" s="120"/>
      <c r="NGB25" s="120"/>
      <c r="NGC25" s="120"/>
      <c r="NGD25" s="120"/>
      <c r="NGE25" s="120"/>
      <c r="NGF25" s="120"/>
      <c r="NGG25" s="120"/>
      <c r="NGH25" s="120"/>
      <c r="NGI25" s="120"/>
      <c r="NGJ25" s="120"/>
      <c r="NGK25" s="120"/>
      <c r="NGL25" s="120"/>
      <c r="NGM25" s="120"/>
      <c r="NGN25" s="120"/>
      <c r="NGO25" s="120"/>
      <c r="NGP25" s="120"/>
      <c r="NGQ25" s="120"/>
      <c r="NGR25" s="120"/>
      <c r="NGS25" s="120"/>
      <c r="NGT25" s="120"/>
      <c r="NGU25" s="120"/>
      <c r="NGV25" s="120"/>
      <c r="NGW25" s="120"/>
      <c r="NGX25" s="120"/>
      <c r="NGY25" s="120"/>
      <c r="NGZ25" s="120"/>
      <c r="NHA25" s="120"/>
      <c r="NHB25" s="120"/>
      <c r="NHC25" s="120"/>
      <c r="NHD25" s="120"/>
      <c r="NHE25" s="120"/>
      <c r="NHF25" s="120"/>
      <c r="NHG25" s="120"/>
      <c r="NHH25" s="120"/>
      <c r="NHI25" s="120"/>
      <c r="NHJ25" s="120"/>
      <c r="NHK25" s="120"/>
      <c r="NHL25" s="120"/>
      <c r="NHM25" s="120"/>
      <c r="NHN25" s="120"/>
      <c r="NHO25" s="120"/>
      <c r="NHP25" s="120"/>
      <c r="NHQ25" s="120"/>
      <c r="NHR25" s="120"/>
      <c r="NHS25" s="120"/>
      <c r="NHT25" s="120"/>
      <c r="NHU25" s="120"/>
      <c r="NHV25" s="120"/>
      <c r="NHW25" s="120"/>
      <c r="NHX25" s="120"/>
      <c r="NHY25" s="120"/>
      <c r="NHZ25" s="120"/>
      <c r="NIA25" s="120"/>
      <c r="NIB25" s="120"/>
      <c r="NIC25" s="120"/>
      <c r="NID25" s="120"/>
      <c r="NIE25" s="120"/>
      <c r="NIF25" s="120"/>
      <c r="NIG25" s="120"/>
      <c r="NIH25" s="120"/>
      <c r="NII25" s="120"/>
      <c r="NIJ25" s="120"/>
      <c r="NIK25" s="120"/>
      <c r="NIL25" s="120"/>
      <c r="NIM25" s="120"/>
      <c r="NIN25" s="120"/>
      <c r="NIO25" s="120"/>
      <c r="NIP25" s="120"/>
      <c r="NIQ25" s="120"/>
      <c r="NIR25" s="120"/>
      <c r="NIS25" s="120"/>
      <c r="NIT25" s="120"/>
      <c r="NIU25" s="120"/>
      <c r="NIV25" s="120"/>
      <c r="NIW25" s="120"/>
      <c r="NIX25" s="120"/>
      <c r="NIY25" s="120"/>
      <c r="NIZ25" s="120"/>
      <c r="NJA25" s="120"/>
      <c r="NJB25" s="120"/>
      <c r="NJC25" s="120"/>
      <c r="NJD25" s="120"/>
      <c r="NJE25" s="120"/>
      <c r="NJF25" s="120"/>
      <c r="NJG25" s="120"/>
      <c r="NJH25" s="120"/>
      <c r="NJI25" s="120"/>
      <c r="NJJ25" s="120"/>
      <c r="NJK25" s="120"/>
      <c r="NJL25" s="120"/>
      <c r="NJM25" s="120"/>
      <c r="NJN25" s="120"/>
      <c r="NJO25" s="120"/>
      <c r="NJP25" s="120"/>
      <c r="NJQ25" s="120"/>
      <c r="NJR25" s="120"/>
      <c r="NJS25" s="120"/>
      <c r="NJT25" s="120"/>
      <c r="NJU25" s="120"/>
      <c r="NJV25" s="120"/>
      <c r="NJW25" s="120"/>
      <c r="NJX25" s="120"/>
      <c r="NJY25" s="120"/>
      <c r="NJZ25" s="120"/>
      <c r="NKA25" s="120"/>
      <c r="NKB25" s="120"/>
      <c r="NKC25" s="120"/>
      <c r="NKD25" s="120"/>
      <c r="NKE25" s="120"/>
      <c r="NKF25" s="120"/>
      <c r="NKG25" s="120"/>
      <c r="NKH25" s="120"/>
      <c r="NKI25" s="120"/>
      <c r="NKJ25" s="120"/>
      <c r="NKK25" s="120"/>
      <c r="NKL25" s="120"/>
      <c r="NKM25" s="120"/>
      <c r="NKN25" s="120"/>
      <c r="NKO25" s="120"/>
      <c r="NKP25" s="120"/>
      <c r="NKQ25" s="120"/>
      <c r="NKR25" s="120"/>
      <c r="NKS25" s="120"/>
      <c r="NKT25" s="120"/>
      <c r="NKU25" s="120"/>
      <c r="NKV25" s="120"/>
      <c r="NKW25" s="120"/>
      <c r="NKX25" s="120"/>
      <c r="NKY25" s="120"/>
      <c r="NKZ25" s="120"/>
      <c r="NLA25" s="120"/>
      <c r="NLB25" s="120"/>
      <c r="NLC25" s="120"/>
      <c r="NLD25" s="120"/>
      <c r="NLE25" s="120"/>
      <c r="NLF25" s="120"/>
      <c r="NLG25" s="120"/>
      <c r="NLH25" s="120"/>
      <c r="NLI25" s="120"/>
      <c r="NLJ25" s="120"/>
      <c r="NLK25" s="120"/>
      <c r="NLL25" s="120"/>
      <c r="NLM25" s="120"/>
      <c r="NLN25" s="120"/>
      <c r="NLO25" s="120"/>
      <c r="NLP25" s="120"/>
      <c r="NLQ25" s="120"/>
      <c r="NLR25" s="120"/>
      <c r="NLS25" s="120"/>
      <c r="NLT25" s="120"/>
      <c r="NLU25" s="120"/>
      <c r="NLV25" s="120"/>
      <c r="NLW25" s="120"/>
      <c r="NLX25" s="120"/>
      <c r="NLY25" s="120"/>
      <c r="NLZ25" s="120"/>
      <c r="NMA25" s="120"/>
      <c r="NMB25" s="120"/>
      <c r="NMC25" s="120"/>
      <c r="NMD25" s="120"/>
      <c r="NME25" s="120"/>
      <c r="NMF25" s="120"/>
      <c r="NMG25" s="120"/>
      <c r="NMH25" s="120"/>
      <c r="NMI25" s="120"/>
      <c r="NMJ25" s="120"/>
      <c r="NMK25" s="120"/>
      <c r="NML25" s="120"/>
      <c r="NMM25" s="120"/>
      <c r="NMN25" s="120"/>
      <c r="NMO25" s="120"/>
      <c r="NMP25" s="120"/>
      <c r="NMQ25" s="120"/>
      <c r="NMR25" s="120"/>
      <c r="NMS25" s="120"/>
      <c r="NMT25" s="120"/>
      <c r="NMU25" s="120"/>
      <c r="NMV25" s="120"/>
      <c r="NMW25" s="120"/>
      <c r="NMX25" s="120"/>
      <c r="NMY25" s="120"/>
      <c r="NMZ25" s="120"/>
      <c r="NNA25" s="120"/>
      <c r="NNB25" s="120"/>
      <c r="NNC25" s="120"/>
      <c r="NND25" s="120"/>
      <c r="NNE25" s="120"/>
      <c r="NNF25" s="120"/>
      <c r="NNG25" s="120"/>
      <c r="NNH25" s="120"/>
      <c r="NNI25" s="120"/>
      <c r="NNJ25" s="120"/>
      <c r="NNK25" s="120"/>
      <c r="NNL25" s="120"/>
      <c r="NNM25" s="120"/>
      <c r="NNN25" s="120"/>
      <c r="NNO25" s="120"/>
      <c r="NNP25" s="120"/>
      <c r="NNQ25" s="120"/>
      <c r="NNR25" s="120"/>
      <c r="NNS25" s="120"/>
      <c r="NNT25" s="120"/>
      <c r="NNU25" s="120"/>
      <c r="NNV25" s="120"/>
      <c r="NNW25" s="120"/>
      <c r="NNX25" s="120"/>
      <c r="NNY25" s="120"/>
      <c r="NNZ25" s="120"/>
      <c r="NOA25" s="120"/>
      <c r="NOB25" s="120"/>
      <c r="NOC25" s="120"/>
      <c r="NOD25" s="120"/>
      <c r="NOE25" s="120"/>
      <c r="NOF25" s="120"/>
      <c r="NOG25" s="120"/>
      <c r="NOH25" s="120"/>
      <c r="NOI25" s="120"/>
      <c r="NOJ25" s="120"/>
      <c r="NOK25" s="120"/>
      <c r="NOL25" s="120"/>
      <c r="NOM25" s="120"/>
      <c r="NON25" s="120"/>
      <c r="NOO25" s="120"/>
      <c r="NOP25" s="120"/>
      <c r="NOQ25" s="120"/>
      <c r="NOR25" s="120"/>
      <c r="NOS25" s="120"/>
      <c r="NOT25" s="120"/>
      <c r="NOU25" s="120"/>
      <c r="NOV25" s="120"/>
      <c r="NOW25" s="120"/>
      <c r="NOX25" s="120"/>
      <c r="NOY25" s="120"/>
      <c r="NOZ25" s="120"/>
      <c r="NPA25" s="120"/>
      <c r="NPB25" s="120"/>
      <c r="NPC25" s="120"/>
      <c r="NPD25" s="120"/>
      <c r="NPE25" s="120"/>
      <c r="NPF25" s="120"/>
      <c r="NPG25" s="120"/>
      <c r="NPH25" s="120"/>
      <c r="NPI25" s="120"/>
      <c r="NPJ25" s="120"/>
      <c r="NPK25" s="120"/>
      <c r="NPL25" s="120"/>
      <c r="NPM25" s="120"/>
      <c r="NPN25" s="120"/>
      <c r="NPO25" s="120"/>
      <c r="NPP25" s="120"/>
      <c r="NPQ25" s="120"/>
      <c r="NPR25" s="120"/>
      <c r="NPS25" s="120"/>
      <c r="NPT25" s="120"/>
      <c r="NPU25" s="120"/>
      <c r="NPV25" s="120"/>
      <c r="NPW25" s="120"/>
      <c r="NPX25" s="120"/>
      <c r="NPY25" s="120"/>
      <c r="NPZ25" s="120"/>
      <c r="NQA25" s="120"/>
      <c r="NQB25" s="120"/>
      <c r="NQC25" s="120"/>
      <c r="NQD25" s="120"/>
      <c r="NQE25" s="120"/>
      <c r="NQF25" s="120"/>
      <c r="NQG25" s="120"/>
      <c r="NQH25" s="120"/>
      <c r="NQI25" s="120"/>
      <c r="NQJ25" s="120"/>
      <c r="NQK25" s="120"/>
      <c r="NQL25" s="120"/>
      <c r="NQM25" s="120"/>
      <c r="NQN25" s="120"/>
      <c r="NQO25" s="120"/>
      <c r="NQP25" s="120"/>
      <c r="NQQ25" s="120"/>
      <c r="NQR25" s="120"/>
      <c r="NQS25" s="120"/>
      <c r="NQT25" s="120"/>
      <c r="NQU25" s="120"/>
      <c r="NQV25" s="120"/>
      <c r="NQW25" s="120"/>
      <c r="NQX25" s="120"/>
      <c r="NQY25" s="120"/>
      <c r="NQZ25" s="120"/>
      <c r="NRA25" s="120"/>
      <c r="NRB25" s="120"/>
      <c r="NRC25" s="120"/>
      <c r="NRD25" s="120"/>
      <c r="NRE25" s="120"/>
      <c r="NRF25" s="120"/>
      <c r="NRG25" s="120"/>
      <c r="NRH25" s="120"/>
      <c r="NRI25" s="120"/>
      <c r="NRJ25" s="120"/>
      <c r="NRK25" s="120"/>
      <c r="NRL25" s="120"/>
      <c r="NRM25" s="120"/>
      <c r="NRN25" s="120"/>
      <c r="NRO25" s="120"/>
      <c r="NRP25" s="120"/>
      <c r="NRQ25" s="120"/>
      <c r="NRR25" s="120"/>
      <c r="NRS25" s="120"/>
      <c r="NRT25" s="120"/>
      <c r="NRU25" s="120"/>
      <c r="NRV25" s="120"/>
      <c r="NRW25" s="120"/>
      <c r="NRX25" s="120"/>
      <c r="NRY25" s="120"/>
      <c r="NRZ25" s="120"/>
      <c r="NSA25" s="120"/>
      <c r="NSB25" s="120"/>
      <c r="NSC25" s="120"/>
      <c r="NSD25" s="120"/>
      <c r="NSE25" s="120"/>
      <c r="NSF25" s="120"/>
      <c r="NSG25" s="120"/>
      <c r="NSH25" s="120"/>
      <c r="NSI25" s="120"/>
      <c r="NSJ25" s="120"/>
      <c r="NSK25" s="120"/>
      <c r="NSL25" s="120"/>
      <c r="NSM25" s="120"/>
      <c r="NSN25" s="120"/>
      <c r="NSO25" s="120"/>
      <c r="NSP25" s="120"/>
      <c r="NSQ25" s="120"/>
      <c r="NSR25" s="120"/>
      <c r="NSS25" s="120"/>
      <c r="NST25" s="120"/>
      <c r="NSU25" s="120"/>
      <c r="NSV25" s="120"/>
      <c r="NSW25" s="120"/>
      <c r="NSX25" s="120"/>
      <c r="NSY25" s="120"/>
      <c r="NSZ25" s="120"/>
      <c r="NTA25" s="120"/>
      <c r="NTB25" s="120"/>
      <c r="NTC25" s="120"/>
      <c r="NTD25" s="120"/>
      <c r="NTE25" s="120"/>
      <c r="NTF25" s="120"/>
      <c r="NTG25" s="120"/>
      <c r="NTH25" s="120"/>
      <c r="NTI25" s="120"/>
      <c r="NTJ25" s="120"/>
      <c r="NTK25" s="120"/>
      <c r="NTL25" s="120"/>
      <c r="NTM25" s="120"/>
      <c r="NTN25" s="120"/>
      <c r="NTO25" s="120"/>
      <c r="NTP25" s="120"/>
      <c r="NTQ25" s="120"/>
      <c r="NTR25" s="120"/>
      <c r="NTS25" s="120"/>
      <c r="NTT25" s="120"/>
      <c r="NTU25" s="120"/>
      <c r="NTV25" s="120"/>
      <c r="NTW25" s="120"/>
      <c r="NTX25" s="120"/>
      <c r="NTY25" s="120"/>
      <c r="NTZ25" s="120"/>
      <c r="NUA25" s="120"/>
      <c r="NUB25" s="120"/>
      <c r="NUC25" s="120"/>
      <c r="NUD25" s="120"/>
      <c r="NUE25" s="120"/>
      <c r="NUF25" s="120"/>
      <c r="NUG25" s="120"/>
      <c r="NUH25" s="120"/>
      <c r="NUI25" s="120"/>
      <c r="NUJ25" s="120"/>
      <c r="NUK25" s="120"/>
      <c r="NUL25" s="120"/>
      <c r="NUM25" s="120"/>
      <c r="NUN25" s="120"/>
      <c r="NUO25" s="120"/>
      <c r="NUP25" s="120"/>
      <c r="NUQ25" s="120"/>
      <c r="NUR25" s="120"/>
      <c r="NUS25" s="120"/>
      <c r="NUT25" s="120"/>
      <c r="NUU25" s="120"/>
      <c r="NUV25" s="120"/>
      <c r="NUW25" s="120"/>
      <c r="NUX25" s="120"/>
      <c r="NUY25" s="120"/>
      <c r="NUZ25" s="120"/>
      <c r="NVA25" s="120"/>
      <c r="NVB25" s="120"/>
      <c r="NVC25" s="120"/>
      <c r="NVD25" s="120"/>
      <c r="NVE25" s="120"/>
      <c r="NVF25" s="120"/>
      <c r="NVG25" s="120"/>
      <c r="NVH25" s="120"/>
      <c r="NVI25" s="120"/>
      <c r="NVJ25" s="120"/>
      <c r="NVK25" s="120"/>
      <c r="NVL25" s="120"/>
      <c r="NVM25" s="120"/>
      <c r="NVN25" s="120"/>
      <c r="NVO25" s="120"/>
      <c r="NVP25" s="120"/>
      <c r="NVQ25" s="120"/>
      <c r="NVR25" s="120"/>
      <c r="NVS25" s="120"/>
      <c r="NVT25" s="120"/>
      <c r="NVU25" s="120"/>
      <c r="NVV25" s="120"/>
      <c r="NVW25" s="120"/>
      <c r="NVX25" s="120"/>
      <c r="NVY25" s="120"/>
      <c r="NVZ25" s="120"/>
      <c r="NWA25" s="120"/>
      <c r="NWB25" s="120"/>
      <c r="NWC25" s="120"/>
      <c r="NWD25" s="120"/>
      <c r="NWE25" s="120"/>
      <c r="NWF25" s="120"/>
      <c r="NWG25" s="120"/>
      <c r="NWH25" s="120"/>
      <c r="NWI25" s="120"/>
      <c r="NWJ25" s="120"/>
      <c r="NWK25" s="120"/>
      <c r="NWL25" s="120"/>
      <c r="NWM25" s="120"/>
      <c r="NWN25" s="120"/>
      <c r="NWO25" s="120"/>
      <c r="NWP25" s="120"/>
      <c r="NWQ25" s="120"/>
      <c r="NWR25" s="120"/>
      <c r="NWS25" s="120"/>
      <c r="NWT25" s="120"/>
      <c r="NWU25" s="120"/>
      <c r="NWV25" s="120"/>
      <c r="NWW25" s="120"/>
      <c r="NWX25" s="120"/>
      <c r="NWY25" s="120"/>
      <c r="NWZ25" s="120"/>
      <c r="NXA25" s="120"/>
      <c r="NXB25" s="120"/>
      <c r="NXC25" s="120"/>
      <c r="NXD25" s="120"/>
      <c r="NXE25" s="120"/>
      <c r="NXF25" s="120"/>
      <c r="NXG25" s="120"/>
      <c r="NXH25" s="120"/>
      <c r="NXI25" s="120"/>
      <c r="NXJ25" s="120"/>
      <c r="NXK25" s="120"/>
      <c r="NXL25" s="120"/>
      <c r="NXM25" s="120"/>
      <c r="NXN25" s="120"/>
      <c r="NXO25" s="120"/>
      <c r="NXP25" s="120"/>
      <c r="NXQ25" s="120"/>
      <c r="NXR25" s="120"/>
      <c r="NXS25" s="120"/>
      <c r="NXT25" s="120"/>
      <c r="NXU25" s="120"/>
      <c r="NXV25" s="120"/>
      <c r="NXW25" s="120"/>
      <c r="NXX25" s="120"/>
      <c r="NXY25" s="120"/>
      <c r="NXZ25" s="120"/>
      <c r="NYA25" s="120"/>
      <c r="NYB25" s="120"/>
      <c r="NYC25" s="120"/>
      <c r="NYD25" s="120"/>
      <c r="NYE25" s="120"/>
      <c r="NYF25" s="120"/>
      <c r="NYG25" s="120"/>
      <c r="NYH25" s="120"/>
      <c r="NYI25" s="120"/>
      <c r="NYJ25" s="120"/>
      <c r="NYK25" s="120"/>
      <c r="NYL25" s="120"/>
      <c r="NYM25" s="120"/>
      <c r="NYN25" s="120"/>
      <c r="NYO25" s="120"/>
      <c r="NYP25" s="120"/>
      <c r="NYQ25" s="120"/>
      <c r="NYR25" s="120"/>
      <c r="NYS25" s="120"/>
      <c r="NYT25" s="120"/>
      <c r="NYU25" s="120"/>
      <c r="NYV25" s="120"/>
      <c r="NYW25" s="120"/>
      <c r="NYX25" s="120"/>
      <c r="NYY25" s="120"/>
      <c r="NYZ25" s="120"/>
      <c r="NZA25" s="120"/>
      <c r="NZB25" s="120"/>
      <c r="NZC25" s="120"/>
      <c r="NZD25" s="120"/>
      <c r="NZE25" s="120"/>
      <c r="NZF25" s="120"/>
      <c r="NZG25" s="120"/>
      <c r="NZH25" s="120"/>
      <c r="NZI25" s="120"/>
      <c r="NZJ25" s="120"/>
      <c r="NZK25" s="120"/>
      <c r="NZL25" s="120"/>
      <c r="NZM25" s="120"/>
      <c r="NZN25" s="120"/>
      <c r="NZO25" s="120"/>
      <c r="NZP25" s="120"/>
      <c r="NZQ25" s="120"/>
      <c r="NZR25" s="120"/>
      <c r="NZS25" s="120"/>
      <c r="NZT25" s="120"/>
      <c r="NZU25" s="120"/>
      <c r="NZV25" s="120"/>
      <c r="NZW25" s="120"/>
      <c r="NZX25" s="120"/>
      <c r="NZY25" s="120"/>
      <c r="NZZ25" s="120"/>
      <c r="OAA25" s="120"/>
      <c r="OAB25" s="120"/>
      <c r="OAC25" s="120"/>
      <c r="OAD25" s="120"/>
      <c r="OAE25" s="120"/>
      <c r="OAF25" s="120"/>
      <c r="OAG25" s="120"/>
      <c r="OAH25" s="120"/>
      <c r="OAI25" s="120"/>
      <c r="OAJ25" s="120"/>
      <c r="OAK25" s="120"/>
      <c r="OAL25" s="120"/>
      <c r="OAM25" s="120"/>
      <c r="OAN25" s="120"/>
      <c r="OAO25" s="120"/>
      <c r="OAP25" s="120"/>
      <c r="OAQ25" s="120"/>
      <c r="OAR25" s="120"/>
      <c r="OAS25" s="120"/>
      <c r="OAT25" s="120"/>
      <c r="OAU25" s="120"/>
      <c r="OAV25" s="120"/>
      <c r="OAW25" s="120"/>
      <c r="OAX25" s="120"/>
      <c r="OAY25" s="120"/>
      <c r="OAZ25" s="120"/>
      <c r="OBA25" s="120"/>
      <c r="OBB25" s="120"/>
      <c r="OBC25" s="120"/>
      <c r="OBD25" s="120"/>
      <c r="OBE25" s="120"/>
      <c r="OBF25" s="120"/>
      <c r="OBG25" s="120"/>
      <c r="OBH25" s="120"/>
      <c r="OBI25" s="120"/>
      <c r="OBJ25" s="120"/>
      <c r="OBK25" s="120"/>
      <c r="OBL25" s="120"/>
      <c r="OBM25" s="120"/>
      <c r="OBN25" s="120"/>
      <c r="OBO25" s="120"/>
      <c r="OBP25" s="120"/>
      <c r="OBQ25" s="120"/>
      <c r="OBR25" s="120"/>
      <c r="OBS25" s="120"/>
      <c r="OBT25" s="120"/>
      <c r="OBU25" s="120"/>
      <c r="OBV25" s="120"/>
      <c r="OBW25" s="120"/>
      <c r="OBX25" s="120"/>
      <c r="OBY25" s="120"/>
      <c r="OBZ25" s="120"/>
      <c r="OCA25" s="120"/>
      <c r="OCB25" s="120"/>
      <c r="OCC25" s="120"/>
      <c r="OCD25" s="120"/>
      <c r="OCE25" s="120"/>
      <c r="OCF25" s="120"/>
      <c r="OCG25" s="120"/>
      <c r="OCH25" s="120"/>
      <c r="OCI25" s="120"/>
      <c r="OCJ25" s="120"/>
      <c r="OCK25" s="120"/>
      <c r="OCL25" s="120"/>
      <c r="OCM25" s="120"/>
      <c r="OCN25" s="120"/>
      <c r="OCO25" s="120"/>
      <c r="OCP25" s="120"/>
      <c r="OCQ25" s="120"/>
      <c r="OCR25" s="120"/>
      <c r="OCS25" s="120"/>
      <c r="OCT25" s="120"/>
      <c r="OCU25" s="120"/>
      <c r="OCV25" s="120"/>
      <c r="OCW25" s="120"/>
      <c r="OCX25" s="120"/>
      <c r="OCY25" s="120"/>
      <c r="OCZ25" s="120"/>
      <c r="ODA25" s="120"/>
      <c r="ODB25" s="120"/>
      <c r="ODC25" s="120"/>
      <c r="ODD25" s="120"/>
      <c r="ODE25" s="120"/>
      <c r="ODF25" s="120"/>
      <c r="ODG25" s="120"/>
      <c r="ODH25" s="120"/>
      <c r="ODI25" s="120"/>
      <c r="ODJ25" s="120"/>
      <c r="ODK25" s="120"/>
      <c r="ODL25" s="120"/>
      <c r="ODM25" s="120"/>
      <c r="ODN25" s="120"/>
      <c r="ODO25" s="120"/>
      <c r="ODP25" s="120"/>
      <c r="ODQ25" s="120"/>
      <c r="ODR25" s="120"/>
      <c r="ODS25" s="120"/>
      <c r="ODT25" s="120"/>
      <c r="ODU25" s="120"/>
      <c r="ODV25" s="120"/>
      <c r="ODW25" s="120"/>
      <c r="ODX25" s="120"/>
      <c r="ODY25" s="120"/>
      <c r="ODZ25" s="120"/>
      <c r="OEA25" s="120"/>
      <c r="OEB25" s="120"/>
      <c r="OEC25" s="120"/>
      <c r="OED25" s="120"/>
      <c r="OEE25" s="120"/>
      <c r="OEF25" s="120"/>
      <c r="OEG25" s="120"/>
      <c r="OEH25" s="120"/>
      <c r="OEI25" s="120"/>
      <c r="OEJ25" s="120"/>
      <c r="OEK25" s="120"/>
      <c r="OEL25" s="120"/>
      <c r="OEM25" s="120"/>
      <c r="OEN25" s="120"/>
      <c r="OEO25" s="120"/>
      <c r="OEP25" s="120"/>
      <c r="OEQ25" s="120"/>
      <c r="OER25" s="120"/>
      <c r="OES25" s="120"/>
      <c r="OET25" s="120"/>
      <c r="OEU25" s="120"/>
      <c r="OEV25" s="120"/>
      <c r="OEW25" s="120"/>
      <c r="OEX25" s="120"/>
      <c r="OEY25" s="120"/>
      <c r="OEZ25" s="120"/>
      <c r="OFA25" s="120"/>
      <c r="OFB25" s="120"/>
      <c r="OFC25" s="120"/>
      <c r="OFD25" s="120"/>
      <c r="OFE25" s="120"/>
      <c r="OFF25" s="120"/>
      <c r="OFG25" s="120"/>
      <c r="OFH25" s="120"/>
      <c r="OFI25" s="120"/>
      <c r="OFJ25" s="120"/>
      <c r="OFK25" s="120"/>
      <c r="OFL25" s="120"/>
      <c r="OFM25" s="120"/>
      <c r="OFN25" s="120"/>
      <c r="OFO25" s="120"/>
      <c r="OFP25" s="120"/>
      <c r="OFQ25" s="120"/>
      <c r="OFR25" s="120"/>
      <c r="OFS25" s="120"/>
      <c r="OFT25" s="120"/>
      <c r="OFU25" s="120"/>
      <c r="OFV25" s="120"/>
      <c r="OFW25" s="120"/>
      <c r="OFX25" s="120"/>
      <c r="OFY25" s="120"/>
      <c r="OFZ25" s="120"/>
      <c r="OGA25" s="120"/>
      <c r="OGB25" s="120"/>
      <c r="OGC25" s="120"/>
      <c r="OGD25" s="120"/>
      <c r="OGE25" s="120"/>
      <c r="OGF25" s="120"/>
      <c r="OGG25" s="120"/>
      <c r="OGH25" s="120"/>
      <c r="OGI25" s="120"/>
      <c r="OGJ25" s="120"/>
      <c r="OGK25" s="120"/>
      <c r="OGL25" s="120"/>
      <c r="OGM25" s="120"/>
      <c r="OGN25" s="120"/>
      <c r="OGO25" s="120"/>
      <c r="OGP25" s="120"/>
      <c r="OGQ25" s="120"/>
      <c r="OGR25" s="120"/>
      <c r="OGS25" s="120"/>
      <c r="OGT25" s="120"/>
      <c r="OGU25" s="120"/>
      <c r="OGV25" s="120"/>
      <c r="OGW25" s="120"/>
      <c r="OGX25" s="120"/>
      <c r="OGY25" s="120"/>
      <c r="OGZ25" s="120"/>
      <c r="OHA25" s="120"/>
      <c r="OHB25" s="120"/>
      <c r="OHC25" s="120"/>
      <c r="OHD25" s="120"/>
      <c r="OHE25" s="120"/>
      <c r="OHF25" s="120"/>
      <c r="OHG25" s="120"/>
      <c r="OHH25" s="120"/>
      <c r="OHI25" s="120"/>
      <c r="OHJ25" s="120"/>
      <c r="OHK25" s="120"/>
      <c r="OHL25" s="120"/>
      <c r="OHM25" s="120"/>
      <c r="OHN25" s="120"/>
      <c r="OHO25" s="120"/>
      <c r="OHP25" s="120"/>
      <c r="OHQ25" s="120"/>
      <c r="OHR25" s="120"/>
      <c r="OHS25" s="120"/>
      <c r="OHT25" s="120"/>
      <c r="OHU25" s="120"/>
      <c r="OHV25" s="120"/>
      <c r="OHW25" s="120"/>
      <c r="OHX25" s="120"/>
      <c r="OHY25" s="120"/>
      <c r="OHZ25" s="120"/>
      <c r="OIA25" s="120"/>
      <c r="OIB25" s="120"/>
      <c r="OIC25" s="120"/>
      <c r="OID25" s="120"/>
      <c r="OIE25" s="120"/>
      <c r="OIF25" s="120"/>
      <c r="OIG25" s="120"/>
      <c r="OIH25" s="120"/>
      <c r="OII25" s="120"/>
      <c r="OIJ25" s="120"/>
      <c r="OIK25" s="120"/>
      <c r="OIL25" s="120"/>
      <c r="OIM25" s="120"/>
      <c r="OIN25" s="120"/>
      <c r="OIO25" s="120"/>
      <c r="OIP25" s="120"/>
      <c r="OIQ25" s="120"/>
      <c r="OIR25" s="120"/>
      <c r="OIS25" s="120"/>
      <c r="OIT25" s="120"/>
      <c r="OIU25" s="120"/>
      <c r="OIV25" s="120"/>
      <c r="OIW25" s="120"/>
      <c r="OIX25" s="120"/>
      <c r="OIY25" s="120"/>
      <c r="OIZ25" s="120"/>
      <c r="OJA25" s="120"/>
      <c r="OJB25" s="120"/>
      <c r="OJC25" s="120"/>
      <c r="OJD25" s="120"/>
      <c r="OJE25" s="120"/>
      <c r="OJF25" s="120"/>
      <c r="OJG25" s="120"/>
      <c r="OJH25" s="120"/>
      <c r="OJI25" s="120"/>
      <c r="OJJ25" s="120"/>
      <c r="OJK25" s="120"/>
      <c r="OJL25" s="120"/>
      <c r="OJM25" s="120"/>
      <c r="OJN25" s="120"/>
      <c r="OJO25" s="120"/>
      <c r="OJP25" s="120"/>
      <c r="OJQ25" s="120"/>
      <c r="OJR25" s="120"/>
      <c r="OJS25" s="120"/>
      <c r="OJT25" s="120"/>
      <c r="OJU25" s="120"/>
      <c r="OJV25" s="120"/>
      <c r="OJW25" s="120"/>
      <c r="OJX25" s="120"/>
      <c r="OJY25" s="120"/>
      <c r="OJZ25" s="120"/>
      <c r="OKA25" s="120"/>
      <c r="OKB25" s="120"/>
      <c r="OKC25" s="120"/>
      <c r="OKD25" s="120"/>
      <c r="OKE25" s="120"/>
      <c r="OKF25" s="120"/>
      <c r="OKG25" s="120"/>
      <c r="OKH25" s="120"/>
      <c r="OKI25" s="120"/>
      <c r="OKJ25" s="120"/>
      <c r="OKK25" s="120"/>
      <c r="OKL25" s="120"/>
      <c r="OKM25" s="120"/>
      <c r="OKN25" s="120"/>
      <c r="OKO25" s="120"/>
      <c r="OKP25" s="120"/>
      <c r="OKQ25" s="120"/>
      <c r="OKR25" s="120"/>
      <c r="OKS25" s="120"/>
      <c r="OKT25" s="120"/>
      <c r="OKU25" s="120"/>
      <c r="OKV25" s="120"/>
      <c r="OKW25" s="120"/>
      <c r="OKX25" s="120"/>
      <c r="OKY25" s="120"/>
      <c r="OKZ25" s="120"/>
      <c r="OLA25" s="120"/>
      <c r="OLB25" s="120"/>
      <c r="OLC25" s="120"/>
      <c r="OLD25" s="120"/>
      <c r="OLE25" s="120"/>
      <c r="OLF25" s="120"/>
      <c r="OLG25" s="120"/>
      <c r="OLH25" s="120"/>
      <c r="OLI25" s="120"/>
      <c r="OLJ25" s="120"/>
      <c r="OLK25" s="120"/>
      <c r="OLL25" s="120"/>
      <c r="OLM25" s="120"/>
      <c r="OLN25" s="120"/>
      <c r="OLO25" s="120"/>
      <c r="OLP25" s="120"/>
      <c r="OLQ25" s="120"/>
      <c r="OLR25" s="120"/>
      <c r="OLS25" s="120"/>
      <c r="OLT25" s="120"/>
      <c r="OLU25" s="120"/>
      <c r="OLV25" s="120"/>
      <c r="OLW25" s="120"/>
      <c r="OLX25" s="120"/>
      <c r="OLY25" s="120"/>
      <c r="OLZ25" s="120"/>
      <c r="OMA25" s="120"/>
      <c r="OMB25" s="120"/>
      <c r="OMC25" s="120"/>
      <c r="OMD25" s="120"/>
      <c r="OME25" s="120"/>
      <c r="OMF25" s="120"/>
      <c r="OMG25" s="120"/>
      <c r="OMH25" s="120"/>
      <c r="OMI25" s="120"/>
      <c r="OMJ25" s="120"/>
      <c r="OMK25" s="120"/>
      <c r="OML25" s="120"/>
      <c r="OMM25" s="120"/>
      <c r="OMN25" s="120"/>
      <c r="OMO25" s="120"/>
      <c r="OMP25" s="120"/>
      <c r="OMQ25" s="120"/>
      <c r="OMR25" s="120"/>
      <c r="OMS25" s="120"/>
      <c r="OMT25" s="120"/>
      <c r="OMU25" s="120"/>
      <c r="OMV25" s="120"/>
      <c r="OMW25" s="120"/>
      <c r="OMX25" s="120"/>
      <c r="OMY25" s="120"/>
      <c r="OMZ25" s="120"/>
      <c r="ONA25" s="120"/>
      <c r="ONB25" s="120"/>
      <c r="ONC25" s="120"/>
      <c r="OND25" s="120"/>
      <c r="ONE25" s="120"/>
      <c r="ONF25" s="120"/>
      <c r="ONG25" s="120"/>
      <c r="ONH25" s="120"/>
      <c r="ONI25" s="120"/>
      <c r="ONJ25" s="120"/>
      <c r="ONK25" s="120"/>
      <c r="ONL25" s="120"/>
      <c r="ONM25" s="120"/>
      <c r="ONN25" s="120"/>
      <c r="ONO25" s="120"/>
      <c r="ONP25" s="120"/>
      <c r="ONQ25" s="120"/>
      <c r="ONR25" s="120"/>
      <c r="ONS25" s="120"/>
      <c r="ONT25" s="120"/>
      <c r="ONU25" s="120"/>
      <c r="ONV25" s="120"/>
      <c r="ONW25" s="120"/>
      <c r="ONX25" s="120"/>
      <c r="ONY25" s="120"/>
      <c r="ONZ25" s="120"/>
      <c r="OOA25" s="120"/>
      <c r="OOB25" s="120"/>
      <c r="OOC25" s="120"/>
      <c r="OOD25" s="120"/>
      <c r="OOE25" s="120"/>
      <c r="OOF25" s="120"/>
      <c r="OOG25" s="120"/>
      <c r="OOH25" s="120"/>
      <c r="OOI25" s="120"/>
      <c r="OOJ25" s="120"/>
      <c r="OOK25" s="120"/>
      <c r="OOL25" s="120"/>
      <c r="OOM25" s="120"/>
      <c r="OON25" s="120"/>
      <c r="OOO25" s="120"/>
      <c r="OOP25" s="120"/>
      <c r="OOQ25" s="120"/>
      <c r="OOR25" s="120"/>
      <c r="OOS25" s="120"/>
      <c r="OOT25" s="120"/>
      <c r="OOU25" s="120"/>
      <c r="OOV25" s="120"/>
      <c r="OOW25" s="120"/>
      <c r="OOX25" s="120"/>
      <c r="OOY25" s="120"/>
      <c r="OOZ25" s="120"/>
      <c r="OPA25" s="120"/>
      <c r="OPB25" s="120"/>
      <c r="OPC25" s="120"/>
      <c r="OPD25" s="120"/>
      <c r="OPE25" s="120"/>
      <c r="OPF25" s="120"/>
      <c r="OPG25" s="120"/>
      <c r="OPH25" s="120"/>
      <c r="OPI25" s="120"/>
      <c r="OPJ25" s="120"/>
      <c r="OPK25" s="120"/>
      <c r="OPL25" s="120"/>
      <c r="OPM25" s="120"/>
      <c r="OPN25" s="120"/>
      <c r="OPO25" s="120"/>
      <c r="OPP25" s="120"/>
      <c r="OPQ25" s="120"/>
      <c r="OPR25" s="120"/>
      <c r="OPS25" s="120"/>
      <c r="OPT25" s="120"/>
      <c r="OPU25" s="120"/>
      <c r="OPV25" s="120"/>
      <c r="OPW25" s="120"/>
      <c r="OPX25" s="120"/>
      <c r="OPY25" s="120"/>
      <c r="OPZ25" s="120"/>
      <c r="OQA25" s="120"/>
      <c r="OQB25" s="120"/>
      <c r="OQC25" s="120"/>
      <c r="OQD25" s="120"/>
      <c r="OQE25" s="120"/>
      <c r="OQF25" s="120"/>
      <c r="OQG25" s="120"/>
      <c r="OQH25" s="120"/>
      <c r="OQI25" s="120"/>
      <c r="OQJ25" s="120"/>
      <c r="OQK25" s="120"/>
      <c r="OQL25" s="120"/>
      <c r="OQM25" s="120"/>
      <c r="OQN25" s="120"/>
      <c r="OQO25" s="120"/>
      <c r="OQP25" s="120"/>
      <c r="OQQ25" s="120"/>
      <c r="OQR25" s="120"/>
      <c r="OQS25" s="120"/>
      <c r="OQT25" s="120"/>
      <c r="OQU25" s="120"/>
      <c r="OQV25" s="120"/>
      <c r="OQW25" s="120"/>
      <c r="OQX25" s="120"/>
      <c r="OQY25" s="120"/>
      <c r="OQZ25" s="120"/>
      <c r="ORA25" s="120"/>
      <c r="ORB25" s="120"/>
      <c r="ORC25" s="120"/>
      <c r="ORD25" s="120"/>
      <c r="ORE25" s="120"/>
      <c r="ORF25" s="120"/>
      <c r="ORG25" s="120"/>
      <c r="ORH25" s="120"/>
      <c r="ORI25" s="120"/>
      <c r="ORJ25" s="120"/>
      <c r="ORK25" s="120"/>
      <c r="ORL25" s="120"/>
      <c r="ORM25" s="120"/>
      <c r="ORN25" s="120"/>
      <c r="ORO25" s="120"/>
      <c r="ORP25" s="120"/>
      <c r="ORQ25" s="120"/>
      <c r="ORR25" s="120"/>
      <c r="ORS25" s="120"/>
      <c r="ORT25" s="120"/>
      <c r="ORU25" s="120"/>
      <c r="ORV25" s="120"/>
      <c r="ORW25" s="120"/>
      <c r="ORX25" s="120"/>
      <c r="ORY25" s="120"/>
      <c r="ORZ25" s="120"/>
      <c r="OSA25" s="120"/>
      <c r="OSB25" s="120"/>
      <c r="OSC25" s="120"/>
      <c r="OSD25" s="120"/>
      <c r="OSE25" s="120"/>
      <c r="OSF25" s="120"/>
      <c r="OSG25" s="120"/>
      <c r="OSH25" s="120"/>
      <c r="OSI25" s="120"/>
      <c r="OSJ25" s="120"/>
      <c r="OSK25" s="120"/>
      <c r="OSL25" s="120"/>
      <c r="OSM25" s="120"/>
      <c r="OSN25" s="120"/>
      <c r="OSO25" s="120"/>
      <c r="OSP25" s="120"/>
      <c r="OSQ25" s="120"/>
      <c r="OSR25" s="120"/>
      <c r="OSS25" s="120"/>
      <c r="OST25" s="120"/>
      <c r="OSU25" s="120"/>
      <c r="OSV25" s="120"/>
      <c r="OSW25" s="120"/>
      <c r="OSX25" s="120"/>
      <c r="OSY25" s="120"/>
      <c r="OSZ25" s="120"/>
      <c r="OTA25" s="120"/>
      <c r="OTB25" s="120"/>
      <c r="OTC25" s="120"/>
      <c r="OTD25" s="120"/>
      <c r="OTE25" s="120"/>
      <c r="OTF25" s="120"/>
      <c r="OTG25" s="120"/>
      <c r="OTH25" s="120"/>
      <c r="OTI25" s="120"/>
      <c r="OTJ25" s="120"/>
      <c r="OTK25" s="120"/>
      <c r="OTL25" s="120"/>
      <c r="OTM25" s="120"/>
      <c r="OTN25" s="120"/>
      <c r="OTO25" s="120"/>
      <c r="OTP25" s="120"/>
      <c r="OTQ25" s="120"/>
      <c r="OTR25" s="120"/>
      <c r="OTS25" s="120"/>
      <c r="OTT25" s="120"/>
      <c r="OTU25" s="120"/>
      <c r="OTV25" s="120"/>
      <c r="OTW25" s="120"/>
      <c r="OTX25" s="120"/>
      <c r="OTY25" s="120"/>
      <c r="OTZ25" s="120"/>
      <c r="OUA25" s="120"/>
      <c r="OUB25" s="120"/>
      <c r="OUC25" s="120"/>
      <c r="OUD25" s="120"/>
      <c r="OUE25" s="120"/>
      <c r="OUF25" s="120"/>
      <c r="OUG25" s="120"/>
      <c r="OUH25" s="120"/>
      <c r="OUI25" s="120"/>
      <c r="OUJ25" s="120"/>
      <c r="OUK25" s="120"/>
      <c r="OUL25" s="120"/>
      <c r="OUM25" s="120"/>
      <c r="OUN25" s="120"/>
      <c r="OUO25" s="120"/>
      <c r="OUP25" s="120"/>
      <c r="OUQ25" s="120"/>
      <c r="OUR25" s="120"/>
      <c r="OUS25" s="120"/>
      <c r="OUT25" s="120"/>
      <c r="OUU25" s="120"/>
      <c r="OUV25" s="120"/>
      <c r="OUW25" s="120"/>
      <c r="OUX25" s="120"/>
      <c r="OUY25" s="120"/>
      <c r="OUZ25" s="120"/>
      <c r="OVA25" s="120"/>
      <c r="OVB25" s="120"/>
      <c r="OVC25" s="120"/>
      <c r="OVD25" s="120"/>
      <c r="OVE25" s="120"/>
      <c r="OVF25" s="120"/>
      <c r="OVG25" s="120"/>
      <c r="OVH25" s="120"/>
      <c r="OVI25" s="120"/>
      <c r="OVJ25" s="120"/>
      <c r="OVK25" s="120"/>
      <c r="OVL25" s="120"/>
      <c r="OVM25" s="120"/>
      <c r="OVN25" s="120"/>
      <c r="OVO25" s="120"/>
      <c r="OVP25" s="120"/>
      <c r="OVQ25" s="120"/>
      <c r="OVR25" s="120"/>
      <c r="OVS25" s="120"/>
      <c r="OVT25" s="120"/>
      <c r="OVU25" s="120"/>
      <c r="OVV25" s="120"/>
      <c r="OVW25" s="120"/>
      <c r="OVX25" s="120"/>
      <c r="OVY25" s="120"/>
      <c r="OVZ25" s="120"/>
      <c r="OWA25" s="120"/>
      <c r="OWB25" s="120"/>
      <c r="OWC25" s="120"/>
      <c r="OWD25" s="120"/>
      <c r="OWE25" s="120"/>
      <c r="OWF25" s="120"/>
      <c r="OWG25" s="120"/>
      <c r="OWH25" s="120"/>
      <c r="OWI25" s="120"/>
      <c r="OWJ25" s="120"/>
      <c r="OWK25" s="120"/>
      <c r="OWL25" s="120"/>
      <c r="OWM25" s="120"/>
      <c r="OWN25" s="120"/>
      <c r="OWO25" s="120"/>
      <c r="OWP25" s="120"/>
      <c r="OWQ25" s="120"/>
      <c r="OWR25" s="120"/>
      <c r="OWS25" s="120"/>
      <c r="OWT25" s="120"/>
      <c r="OWU25" s="120"/>
      <c r="OWV25" s="120"/>
      <c r="OWW25" s="120"/>
      <c r="OWX25" s="120"/>
      <c r="OWY25" s="120"/>
      <c r="OWZ25" s="120"/>
      <c r="OXA25" s="120"/>
      <c r="OXB25" s="120"/>
      <c r="OXC25" s="120"/>
      <c r="OXD25" s="120"/>
      <c r="OXE25" s="120"/>
      <c r="OXF25" s="120"/>
      <c r="OXG25" s="120"/>
      <c r="OXH25" s="120"/>
      <c r="OXI25" s="120"/>
      <c r="OXJ25" s="120"/>
      <c r="OXK25" s="120"/>
      <c r="OXL25" s="120"/>
      <c r="OXM25" s="120"/>
      <c r="OXN25" s="120"/>
      <c r="OXO25" s="120"/>
      <c r="OXP25" s="120"/>
      <c r="OXQ25" s="120"/>
      <c r="OXR25" s="120"/>
      <c r="OXS25" s="120"/>
      <c r="OXT25" s="120"/>
      <c r="OXU25" s="120"/>
      <c r="OXV25" s="120"/>
      <c r="OXW25" s="120"/>
      <c r="OXX25" s="120"/>
      <c r="OXY25" s="120"/>
      <c r="OXZ25" s="120"/>
      <c r="OYA25" s="120"/>
      <c r="OYB25" s="120"/>
      <c r="OYC25" s="120"/>
      <c r="OYD25" s="120"/>
      <c r="OYE25" s="120"/>
      <c r="OYF25" s="120"/>
      <c r="OYG25" s="120"/>
      <c r="OYH25" s="120"/>
      <c r="OYI25" s="120"/>
      <c r="OYJ25" s="120"/>
      <c r="OYK25" s="120"/>
      <c r="OYL25" s="120"/>
      <c r="OYM25" s="120"/>
      <c r="OYN25" s="120"/>
      <c r="OYO25" s="120"/>
      <c r="OYP25" s="120"/>
      <c r="OYQ25" s="120"/>
      <c r="OYR25" s="120"/>
      <c r="OYS25" s="120"/>
      <c r="OYT25" s="120"/>
      <c r="OYU25" s="120"/>
      <c r="OYV25" s="120"/>
      <c r="OYW25" s="120"/>
      <c r="OYX25" s="120"/>
      <c r="OYY25" s="120"/>
      <c r="OYZ25" s="120"/>
      <c r="OZA25" s="120"/>
      <c r="OZB25" s="120"/>
      <c r="OZC25" s="120"/>
      <c r="OZD25" s="120"/>
      <c r="OZE25" s="120"/>
      <c r="OZF25" s="120"/>
      <c r="OZG25" s="120"/>
      <c r="OZH25" s="120"/>
      <c r="OZI25" s="120"/>
      <c r="OZJ25" s="120"/>
      <c r="OZK25" s="120"/>
      <c r="OZL25" s="120"/>
      <c r="OZM25" s="120"/>
      <c r="OZN25" s="120"/>
      <c r="OZO25" s="120"/>
      <c r="OZP25" s="120"/>
      <c r="OZQ25" s="120"/>
      <c r="OZR25" s="120"/>
      <c r="OZS25" s="120"/>
      <c r="OZT25" s="120"/>
      <c r="OZU25" s="120"/>
      <c r="OZV25" s="120"/>
      <c r="OZW25" s="120"/>
      <c r="OZX25" s="120"/>
      <c r="OZY25" s="120"/>
      <c r="OZZ25" s="120"/>
      <c r="PAA25" s="120"/>
      <c r="PAB25" s="120"/>
      <c r="PAC25" s="120"/>
      <c r="PAD25" s="120"/>
      <c r="PAE25" s="120"/>
      <c r="PAF25" s="120"/>
      <c r="PAG25" s="120"/>
      <c r="PAH25" s="120"/>
      <c r="PAI25" s="120"/>
      <c r="PAJ25" s="120"/>
      <c r="PAK25" s="120"/>
      <c r="PAL25" s="120"/>
      <c r="PAM25" s="120"/>
      <c r="PAN25" s="120"/>
      <c r="PAO25" s="120"/>
      <c r="PAP25" s="120"/>
      <c r="PAQ25" s="120"/>
      <c r="PAR25" s="120"/>
      <c r="PAS25" s="120"/>
      <c r="PAT25" s="120"/>
      <c r="PAU25" s="120"/>
      <c r="PAV25" s="120"/>
      <c r="PAW25" s="120"/>
      <c r="PAX25" s="120"/>
      <c r="PAY25" s="120"/>
      <c r="PAZ25" s="120"/>
      <c r="PBA25" s="120"/>
      <c r="PBB25" s="120"/>
      <c r="PBC25" s="120"/>
      <c r="PBD25" s="120"/>
      <c r="PBE25" s="120"/>
      <c r="PBF25" s="120"/>
      <c r="PBG25" s="120"/>
      <c r="PBH25" s="120"/>
      <c r="PBI25" s="120"/>
      <c r="PBJ25" s="120"/>
      <c r="PBK25" s="120"/>
      <c r="PBL25" s="120"/>
      <c r="PBM25" s="120"/>
      <c r="PBN25" s="120"/>
      <c r="PBO25" s="120"/>
      <c r="PBP25" s="120"/>
      <c r="PBQ25" s="120"/>
      <c r="PBR25" s="120"/>
      <c r="PBS25" s="120"/>
      <c r="PBT25" s="120"/>
      <c r="PBU25" s="120"/>
      <c r="PBV25" s="120"/>
      <c r="PBW25" s="120"/>
      <c r="PBX25" s="120"/>
      <c r="PBY25" s="120"/>
      <c r="PBZ25" s="120"/>
      <c r="PCA25" s="120"/>
      <c r="PCB25" s="120"/>
      <c r="PCC25" s="120"/>
      <c r="PCD25" s="120"/>
      <c r="PCE25" s="120"/>
      <c r="PCF25" s="120"/>
      <c r="PCG25" s="120"/>
      <c r="PCH25" s="120"/>
      <c r="PCI25" s="120"/>
      <c r="PCJ25" s="120"/>
      <c r="PCK25" s="120"/>
      <c r="PCL25" s="120"/>
      <c r="PCM25" s="120"/>
      <c r="PCN25" s="120"/>
      <c r="PCO25" s="120"/>
      <c r="PCP25" s="120"/>
      <c r="PCQ25" s="120"/>
      <c r="PCR25" s="120"/>
      <c r="PCS25" s="120"/>
      <c r="PCT25" s="120"/>
      <c r="PCU25" s="120"/>
      <c r="PCV25" s="120"/>
      <c r="PCW25" s="120"/>
      <c r="PCX25" s="120"/>
      <c r="PCY25" s="120"/>
      <c r="PCZ25" s="120"/>
      <c r="PDA25" s="120"/>
      <c r="PDB25" s="120"/>
      <c r="PDC25" s="120"/>
      <c r="PDD25" s="120"/>
      <c r="PDE25" s="120"/>
      <c r="PDF25" s="120"/>
      <c r="PDG25" s="120"/>
      <c r="PDH25" s="120"/>
      <c r="PDI25" s="120"/>
      <c r="PDJ25" s="120"/>
      <c r="PDK25" s="120"/>
      <c r="PDL25" s="120"/>
      <c r="PDM25" s="120"/>
      <c r="PDN25" s="120"/>
      <c r="PDO25" s="120"/>
      <c r="PDP25" s="120"/>
      <c r="PDQ25" s="120"/>
      <c r="PDR25" s="120"/>
      <c r="PDS25" s="120"/>
      <c r="PDT25" s="120"/>
      <c r="PDU25" s="120"/>
      <c r="PDV25" s="120"/>
      <c r="PDW25" s="120"/>
      <c r="PDX25" s="120"/>
      <c r="PDY25" s="120"/>
      <c r="PDZ25" s="120"/>
      <c r="PEA25" s="120"/>
      <c r="PEB25" s="120"/>
      <c r="PEC25" s="120"/>
      <c r="PED25" s="120"/>
      <c r="PEE25" s="120"/>
      <c r="PEF25" s="120"/>
      <c r="PEG25" s="120"/>
      <c r="PEH25" s="120"/>
      <c r="PEI25" s="120"/>
      <c r="PEJ25" s="120"/>
      <c r="PEK25" s="120"/>
      <c r="PEL25" s="120"/>
      <c r="PEM25" s="120"/>
      <c r="PEN25" s="120"/>
      <c r="PEO25" s="120"/>
      <c r="PEP25" s="120"/>
      <c r="PEQ25" s="120"/>
      <c r="PER25" s="120"/>
      <c r="PES25" s="120"/>
      <c r="PET25" s="120"/>
      <c r="PEU25" s="120"/>
      <c r="PEV25" s="120"/>
      <c r="PEW25" s="120"/>
      <c r="PEX25" s="120"/>
      <c r="PEY25" s="120"/>
      <c r="PEZ25" s="120"/>
      <c r="PFA25" s="120"/>
      <c r="PFB25" s="120"/>
      <c r="PFC25" s="120"/>
      <c r="PFD25" s="120"/>
      <c r="PFE25" s="120"/>
      <c r="PFF25" s="120"/>
      <c r="PFG25" s="120"/>
      <c r="PFH25" s="120"/>
      <c r="PFI25" s="120"/>
      <c r="PFJ25" s="120"/>
      <c r="PFK25" s="120"/>
      <c r="PFL25" s="120"/>
      <c r="PFM25" s="120"/>
      <c r="PFN25" s="120"/>
      <c r="PFO25" s="120"/>
      <c r="PFP25" s="120"/>
      <c r="PFQ25" s="120"/>
      <c r="PFR25" s="120"/>
      <c r="PFS25" s="120"/>
      <c r="PFT25" s="120"/>
      <c r="PFU25" s="120"/>
      <c r="PFV25" s="120"/>
      <c r="PFW25" s="120"/>
      <c r="PFX25" s="120"/>
      <c r="PFY25" s="120"/>
      <c r="PFZ25" s="120"/>
      <c r="PGA25" s="120"/>
      <c r="PGB25" s="120"/>
      <c r="PGC25" s="120"/>
      <c r="PGD25" s="120"/>
      <c r="PGE25" s="120"/>
      <c r="PGF25" s="120"/>
      <c r="PGG25" s="120"/>
      <c r="PGH25" s="120"/>
      <c r="PGI25" s="120"/>
      <c r="PGJ25" s="120"/>
      <c r="PGK25" s="120"/>
      <c r="PGL25" s="120"/>
      <c r="PGM25" s="120"/>
      <c r="PGN25" s="120"/>
      <c r="PGO25" s="120"/>
      <c r="PGP25" s="120"/>
      <c r="PGQ25" s="120"/>
      <c r="PGR25" s="120"/>
      <c r="PGS25" s="120"/>
      <c r="PGT25" s="120"/>
      <c r="PGU25" s="120"/>
      <c r="PGV25" s="120"/>
      <c r="PGW25" s="120"/>
      <c r="PGX25" s="120"/>
      <c r="PGY25" s="120"/>
      <c r="PGZ25" s="120"/>
      <c r="PHA25" s="120"/>
      <c r="PHB25" s="120"/>
      <c r="PHC25" s="120"/>
      <c r="PHD25" s="120"/>
      <c r="PHE25" s="120"/>
      <c r="PHF25" s="120"/>
      <c r="PHG25" s="120"/>
      <c r="PHH25" s="120"/>
      <c r="PHI25" s="120"/>
      <c r="PHJ25" s="120"/>
      <c r="PHK25" s="120"/>
      <c r="PHL25" s="120"/>
      <c r="PHM25" s="120"/>
      <c r="PHN25" s="120"/>
      <c r="PHO25" s="120"/>
      <c r="PHP25" s="120"/>
      <c r="PHQ25" s="120"/>
      <c r="PHR25" s="120"/>
      <c r="PHS25" s="120"/>
      <c r="PHT25" s="120"/>
      <c r="PHU25" s="120"/>
      <c r="PHV25" s="120"/>
      <c r="PHW25" s="120"/>
      <c r="PHX25" s="120"/>
      <c r="PHY25" s="120"/>
      <c r="PHZ25" s="120"/>
      <c r="PIA25" s="120"/>
      <c r="PIB25" s="120"/>
      <c r="PIC25" s="120"/>
      <c r="PID25" s="120"/>
      <c r="PIE25" s="120"/>
      <c r="PIF25" s="120"/>
      <c r="PIG25" s="120"/>
      <c r="PIH25" s="120"/>
      <c r="PII25" s="120"/>
      <c r="PIJ25" s="120"/>
      <c r="PIK25" s="120"/>
      <c r="PIL25" s="120"/>
      <c r="PIM25" s="120"/>
      <c r="PIN25" s="120"/>
      <c r="PIO25" s="120"/>
      <c r="PIP25" s="120"/>
      <c r="PIQ25" s="120"/>
      <c r="PIR25" s="120"/>
      <c r="PIS25" s="120"/>
      <c r="PIT25" s="120"/>
      <c r="PIU25" s="120"/>
      <c r="PIV25" s="120"/>
      <c r="PIW25" s="120"/>
      <c r="PIX25" s="120"/>
      <c r="PIY25" s="120"/>
      <c r="PIZ25" s="120"/>
      <c r="PJA25" s="120"/>
      <c r="PJB25" s="120"/>
      <c r="PJC25" s="120"/>
      <c r="PJD25" s="120"/>
      <c r="PJE25" s="120"/>
      <c r="PJF25" s="120"/>
      <c r="PJG25" s="120"/>
      <c r="PJH25" s="120"/>
      <c r="PJI25" s="120"/>
      <c r="PJJ25" s="120"/>
      <c r="PJK25" s="120"/>
      <c r="PJL25" s="120"/>
      <c r="PJM25" s="120"/>
      <c r="PJN25" s="120"/>
      <c r="PJO25" s="120"/>
      <c r="PJP25" s="120"/>
      <c r="PJQ25" s="120"/>
      <c r="PJR25" s="120"/>
      <c r="PJS25" s="120"/>
      <c r="PJT25" s="120"/>
      <c r="PJU25" s="120"/>
      <c r="PJV25" s="120"/>
      <c r="PJW25" s="120"/>
      <c r="PJX25" s="120"/>
      <c r="PJY25" s="120"/>
      <c r="PJZ25" s="120"/>
      <c r="PKA25" s="120"/>
      <c r="PKB25" s="120"/>
      <c r="PKC25" s="120"/>
      <c r="PKD25" s="120"/>
      <c r="PKE25" s="120"/>
      <c r="PKF25" s="120"/>
      <c r="PKG25" s="120"/>
      <c r="PKH25" s="120"/>
      <c r="PKI25" s="120"/>
      <c r="PKJ25" s="120"/>
      <c r="PKK25" s="120"/>
      <c r="PKL25" s="120"/>
      <c r="PKM25" s="120"/>
      <c r="PKN25" s="120"/>
      <c r="PKO25" s="120"/>
      <c r="PKP25" s="120"/>
      <c r="PKQ25" s="120"/>
      <c r="PKR25" s="120"/>
      <c r="PKS25" s="120"/>
      <c r="PKT25" s="120"/>
      <c r="PKU25" s="120"/>
      <c r="PKV25" s="120"/>
      <c r="PKW25" s="120"/>
      <c r="PKX25" s="120"/>
      <c r="PKY25" s="120"/>
      <c r="PKZ25" s="120"/>
      <c r="PLA25" s="120"/>
      <c r="PLB25" s="120"/>
      <c r="PLC25" s="120"/>
      <c r="PLD25" s="120"/>
      <c r="PLE25" s="120"/>
      <c r="PLF25" s="120"/>
      <c r="PLG25" s="120"/>
      <c r="PLH25" s="120"/>
      <c r="PLI25" s="120"/>
      <c r="PLJ25" s="120"/>
      <c r="PLK25" s="120"/>
      <c r="PLL25" s="120"/>
      <c r="PLM25" s="120"/>
      <c r="PLN25" s="120"/>
      <c r="PLO25" s="120"/>
      <c r="PLP25" s="120"/>
      <c r="PLQ25" s="120"/>
      <c r="PLR25" s="120"/>
      <c r="PLS25" s="120"/>
      <c r="PLT25" s="120"/>
      <c r="PLU25" s="120"/>
      <c r="PLV25" s="120"/>
      <c r="PLW25" s="120"/>
      <c r="PLX25" s="120"/>
      <c r="PLY25" s="120"/>
      <c r="PLZ25" s="120"/>
      <c r="PMA25" s="120"/>
      <c r="PMB25" s="120"/>
      <c r="PMC25" s="120"/>
      <c r="PMD25" s="120"/>
      <c r="PME25" s="120"/>
      <c r="PMF25" s="120"/>
      <c r="PMG25" s="120"/>
      <c r="PMH25" s="120"/>
      <c r="PMI25" s="120"/>
      <c r="PMJ25" s="120"/>
      <c r="PMK25" s="120"/>
      <c r="PML25" s="120"/>
      <c r="PMM25" s="120"/>
      <c r="PMN25" s="120"/>
      <c r="PMO25" s="120"/>
      <c r="PMP25" s="120"/>
      <c r="PMQ25" s="120"/>
      <c r="PMR25" s="120"/>
      <c r="PMS25" s="120"/>
      <c r="PMT25" s="120"/>
      <c r="PMU25" s="120"/>
      <c r="PMV25" s="120"/>
      <c r="PMW25" s="120"/>
      <c r="PMX25" s="120"/>
      <c r="PMY25" s="120"/>
      <c r="PMZ25" s="120"/>
      <c r="PNA25" s="120"/>
      <c r="PNB25" s="120"/>
      <c r="PNC25" s="120"/>
      <c r="PND25" s="120"/>
      <c r="PNE25" s="120"/>
      <c r="PNF25" s="120"/>
      <c r="PNG25" s="120"/>
      <c r="PNH25" s="120"/>
      <c r="PNI25" s="120"/>
      <c r="PNJ25" s="120"/>
      <c r="PNK25" s="120"/>
      <c r="PNL25" s="120"/>
      <c r="PNM25" s="120"/>
      <c r="PNN25" s="120"/>
      <c r="PNO25" s="120"/>
      <c r="PNP25" s="120"/>
      <c r="PNQ25" s="120"/>
      <c r="PNR25" s="120"/>
      <c r="PNS25" s="120"/>
      <c r="PNT25" s="120"/>
      <c r="PNU25" s="120"/>
      <c r="PNV25" s="120"/>
      <c r="PNW25" s="120"/>
      <c r="PNX25" s="120"/>
      <c r="PNY25" s="120"/>
      <c r="PNZ25" s="120"/>
      <c r="POA25" s="120"/>
      <c r="POB25" s="120"/>
      <c r="POC25" s="120"/>
      <c r="POD25" s="120"/>
      <c r="POE25" s="120"/>
      <c r="POF25" s="120"/>
      <c r="POG25" s="120"/>
      <c r="POH25" s="120"/>
      <c r="POI25" s="120"/>
      <c r="POJ25" s="120"/>
      <c r="POK25" s="120"/>
      <c r="POL25" s="120"/>
      <c r="POM25" s="120"/>
      <c r="PON25" s="120"/>
      <c r="POO25" s="120"/>
      <c r="POP25" s="120"/>
      <c r="POQ25" s="120"/>
      <c r="POR25" s="120"/>
      <c r="POS25" s="120"/>
      <c r="POT25" s="120"/>
      <c r="POU25" s="120"/>
      <c r="POV25" s="120"/>
      <c r="POW25" s="120"/>
      <c r="POX25" s="120"/>
      <c r="POY25" s="120"/>
      <c r="POZ25" s="120"/>
      <c r="PPA25" s="120"/>
      <c r="PPB25" s="120"/>
      <c r="PPC25" s="120"/>
      <c r="PPD25" s="120"/>
      <c r="PPE25" s="120"/>
      <c r="PPF25" s="120"/>
      <c r="PPG25" s="120"/>
      <c r="PPH25" s="120"/>
      <c r="PPI25" s="120"/>
      <c r="PPJ25" s="120"/>
      <c r="PPK25" s="120"/>
      <c r="PPL25" s="120"/>
      <c r="PPM25" s="120"/>
      <c r="PPN25" s="120"/>
      <c r="PPO25" s="120"/>
      <c r="PPP25" s="120"/>
      <c r="PPQ25" s="120"/>
      <c r="PPR25" s="120"/>
      <c r="PPS25" s="120"/>
      <c r="PPT25" s="120"/>
      <c r="PPU25" s="120"/>
      <c r="PPV25" s="120"/>
      <c r="PPW25" s="120"/>
      <c r="PPX25" s="120"/>
      <c r="PPY25" s="120"/>
      <c r="PPZ25" s="120"/>
      <c r="PQA25" s="120"/>
      <c r="PQB25" s="120"/>
      <c r="PQC25" s="120"/>
      <c r="PQD25" s="120"/>
      <c r="PQE25" s="120"/>
      <c r="PQF25" s="120"/>
      <c r="PQG25" s="120"/>
      <c r="PQH25" s="120"/>
      <c r="PQI25" s="120"/>
      <c r="PQJ25" s="120"/>
      <c r="PQK25" s="120"/>
      <c r="PQL25" s="120"/>
      <c r="PQM25" s="120"/>
      <c r="PQN25" s="120"/>
      <c r="PQO25" s="120"/>
      <c r="PQP25" s="120"/>
      <c r="PQQ25" s="120"/>
      <c r="PQR25" s="120"/>
      <c r="PQS25" s="120"/>
      <c r="PQT25" s="120"/>
      <c r="PQU25" s="120"/>
      <c r="PQV25" s="120"/>
      <c r="PQW25" s="120"/>
      <c r="PQX25" s="120"/>
      <c r="PQY25" s="120"/>
      <c r="PQZ25" s="120"/>
      <c r="PRA25" s="120"/>
      <c r="PRB25" s="120"/>
      <c r="PRC25" s="120"/>
      <c r="PRD25" s="120"/>
      <c r="PRE25" s="120"/>
      <c r="PRF25" s="120"/>
      <c r="PRG25" s="120"/>
      <c r="PRH25" s="120"/>
      <c r="PRI25" s="120"/>
      <c r="PRJ25" s="120"/>
      <c r="PRK25" s="120"/>
      <c r="PRL25" s="120"/>
      <c r="PRM25" s="120"/>
      <c r="PRN25" s="120"/>
      <c r="PRO25" s="120"/>
      <c r="PRP25" s="120"/>
      <c r="PRQ25" s="120"/>
      <c r="PRR25" s="120"/>
      <c r="PRS25" s="120"/>
      <c r="PRT25" s="120"/>
      <c r="PRU25" s="120"/>
      <c r="PRV25" s="120"/>
      <c r="PRW25" s="120"/>
      <c r="PRX25" s="120"/>
      <c r="PRY25" s="120"/>
      <c r="PRZ25" s="120"/>
      <c r="PSA25" s="120"/>
      <c r="PSB25" s="120"/>
      <c r="PSC25" s="120"/>
      <c r="PSD25" s="120"/>
      <c r="PSE25" s="120"/>
      <c r="PSF25" s="120"/>
      <c r="PSG25" s="120"/>
      <c r="PSH25" s="120"/>
      <c r="PSI25" s="120"/>
      <c r="PSJ25" s="120"/>
      <c r="PSK25" s="120"/>
      <c r="PSL25" s="120"/>
      <c r="PSM25" s="120"/>
      <c r="PSN25" s="120"/>
      <c r="PSO25" s="120"/>
      <c r="PSP25" s="120"/>
      <c r="PSQ25" s="120"/>
      <c r="PSR25" s="120"/>
      <c r="PSS25" s="120"/>
      <c r="PST25" s="120"/>
      <c r="PSU25" s="120"/>
      <c r="PSV25" s="120"/>
      <c r="PSW25" s="120"/>
      <c r="PSX25" s="120"/>
      <c r="PSY25" s="120"/>
      <c r="PSZ25" s="120"/>
      <c r="PTA25" s="120"/>
      <c r="PTB25" s="120"/>
      <c r="PTC25" s="120"/>
      <c r="PTD25" s="120"/>
      <c r="PTE25" s="120"/>
      <c r="PTF25" s="120"/>
      <c r="PTG25" s="120"/>
      <c r="PTH25" s="120"/>
      <c r="PTI25" s="120"/>
      <c r="PTJ25" s="120"/>
      <c r="PTK25" s="120"/>
      <c r="PTL25" s="120"/>
      <c r="PTM25" s="120"/>
      <c r="PTN25" s="120"/>
      <c r="PTO25" s="120"/>
      <c r="PTP25" s="120"/>
      <c r="PTQ25" s="120"/>
      <c r="PTR25" s="120"/>
      <c r="PTS25" s="120"/>
      <c r="PTT25" s="120"/>
      <c r="PTU25" s="120"/>
      <c r="PTV25" s="120"/>
      <c r="PTW25" s="120"/>
      <c r="PTX25" s="120"/>
      <c r="PTY25" s="120"/>
      <c r="PTZ25" s="120"/>
      <c r="PUA25" s="120"/>
      <c r="PUB25" s="120"/>
      <c r="PUC25" s="120"/>
      <c r="PUD25" s="120"/>
      <c r="PUE25" s="120"/>
      <c r="PUF25" s="120"/>
      <c r="PUG25" s="120"/>
      <c r="PUH25" s="120"/>
      <c r="PUI25" s="120"/>
      <c r="PUJ25" s="120"/>
      <c r="PUK25" s="120"/>
      <c r="PUL25" s="120"/>
      <c r="PUM25" s="120"/>
      <c r="PUN25" s="120"/>
      <c r="PUO25" s="120"/>
      <c r="PUP25" s="120"/>
      <c r="PUQ25" s="120"/>
      <c r="PUR25" s="120"/>
      <c r="PUS25" s="120"/>
      <c r="PUT25" s="120"/>
      <c r="PUU25" s="120"/>
      <c r="PUV25" s="120"/>
      <c r="PUW25" s="120"/>
      <c r="PUX25" s="120"/>
      <c r="PUY25" s="120"/>
      <c r="PUZ25" s="120"/>
      <c r="PVA25" s="120"/>
      <c r="PVB25" s="120"/>
      <c r="PVC25" s="120"/>
      <c r="PVD25" s="120"/>
      <c r="PVE25" s="120"/>
      <c r="PVF25" s="120"/>
      <c r="PVG25" s="120"/>
      <c r="PVH25" s="120"/>
      <c r="PVI25" s="120"/>
      <c r="PVJ25" s="120"/>
      <c r="PVK25" s="120"/>
      <c r="PVL25" s="120"/>
      <c r="PVM25" s="120"/>
      <c r="PVN25" s="120"/>
      <c r="PVO25" s="120"/>
      <c r="PVP25" s="120"/>
      <c r="PVQ25" s="120"/>
      <c r="PVR25" s="120"/>
      <c r="PVS25" s="120"/>
      <c r="PVT25" s="120"/>
      <c r="PVU25" s="120"/>
      <c r="PVV25" s="120"/>
      <c r="PVW25" s="120"/>
      <c r="PVX25" s="120"/>
      <c r="PVY25" s="120"/>
      <c r="PVZ25" s="120"/>
      <c r="PWA25" s="120"/>
      <c r="PWB25" s="120"/>
      <c r="PWC25" s="120"/>
      <c r="PWD25" s="120"/>
      <c r="PWE25" s="120"/>
      <c r="PWF25" s="120"/>
      <c r="PWG25" s="120"/>
      <c r="PWH25" s="120"/>
      <c r="PWI25" s="120"/>
      <c r="PWJ25" s="120"/>
      <c r="PWK25" s="120"/>
      <c r="PWL25" s="120"/>
      <c r="PWM25" s="120"/>
      <c r="PWN25" s="120"/>
      <c r="PWO25" s="120"/>
      <c r="PWP25" s="120"/>
      <c r="PWQ25" s="120"/>
      <c r="PWR25" s="120"/>
      <c r="PWS25" s="120"/>
      <c r="PWT25" s="120"/>
      <c r="PWU25" s="120"/>
      <c r="PWV25" s="120"/>
      <c r="PWW25" s="120"/>
      <c r="PWX25" s="120"/>
      <c r="PWY25" s="120"/>
      <c r="PWZ25" s="120"/>
      <c r="PXA25" s="120"/>
      <c r="PXB25" s="120"/>
      <c r="PXC25" s="120"/>
      <c r="PXD25" s="120"/>
      <c r="PXE25" s="120"/>
      <c r="PXF25" s="120"/>
      <c r="PXG25" s="120"/>
      <c r="PXH25" s="120"/>
      <c r="PXI25" s="120"/>
      <c r="PXJ25" s="120"/>
      <c r="PXK25" s="120"/>
      <c r="PXL25" s="120"/>
      <c r="PXM25" s="120"/>
      <c r="PXN25" s="120"/>
      <c r="PXO25" s="120"/>
      <c r="PXP25" s="120"/>
      <c r="PXQ25" s="120"/>
      <c r="PXR25" s="120"/>
      <c r="PXS25" s="120"/>
      <c r="PXT25" s="120"/>
      <c r="PXU25" s="120"/>
      <c r="PXV25" s="120"/>
      <c r="PXW25" s="120"/>
      <c r="PXX25" s="120"/>
      <c r="PXY25" s="120"/>
      <c r="PXZ25" s="120"/>
      <c r="PYA25" s="120"/>
      <c r="PYB25" s="120"/>
      <c r="PYC25" s="120"/>
      <c r="PYD25" s="120"/>
      <c r="PYE25" s="120"/>
      <c r="PYF25" s="120"/>
      <c r="PYG25" s="120"/>
      <c r="PYH25" s="120"/>
      <c r="PYI25" s="120"/>
      <c r="PYJ25" s="120"/>
      <c r="PYK25" s="120"/>
      <c r="PYL25" s="120"/>
      <c r="PYM25" s="120"/>
      <c r="PYN25" s="120"/>
      <c r="PYO25" s="120"/>
      <c r="PYP25" s="120"/>
      <c r="PYQ25" s="120"/>
      <c r="PYR25" s="120"/>
      <c r="PYS25" s="120"/>
      <c r="PYT25" s="120"/>
      <c r="PYU25" s="120"/>
      <c r="PYV25" s="120"/>
      <c r="PYW25" s="120"/>
      <c r="PYX25" s="120"/>
      <c r="PYY25" s="120"/>
      <c r="PYZ25" s="120"/>
      <c r="PZA25" s="120"/>
      <c r="PZB25" s="120"/>
      <c r="PZC25" s="120"/>
      <c r="PZD25" s="120"/>
      <c r="PZE25" s="120"/>
      <c r="PZF25" s="120"/>
      <c r="PZG25" s="120"/>
      <c r="PZH25" s="120"/>
      <c r="PZI25" s="120"/>
      <c r="PZJ25" s="120"/>
      <c r="PZK25" s="120"/>
      <c r="PZL25" s="120"/>
      <c r="PZM25" s="120"/>
      <c r="PZN25" s="120"/>
      <c r="PZO25" s="120"/>
      <c r="PZP25" s="120"/>
      <c r="PZQ25" s="120"/>
      <c r="PZR25" s="120"/>
      <c r="PZS25" s="120"/>
      <c r="PZT25" s="120"/>
      <c r="PZU25" s="120"/>
      <c r="PZV25" s="120"/>
      <c r="PZW25" s="120"/>
      <c r="PZX25" s="120"/>
      <c r="PZY25" s="120"/>
      <c r="PZZ25" s="120"/>
      <c r="QAA25" s="120"/>
      <c r="QAB25" s="120"/>
      <c r="QAC25" s="120"/>
      <c r="QAD25" s="120"/>
      <c r="QAE25" s="120"/>
      <c r="QAF25" s="120"/>
      <c r="QAG25" s="120"/>
      <c r="QAH25" s="120"/>
      <c r="QAI25" s="120"/>
      <c r="QAJ25" s="120"/>
      <c r="QAK25" s="120"/>
      <c r="QAL25" s="120"/>
      <c r="QAM25" s="120"/>
      <c r="QAN25" s="120"/>
      <c r="QAO25" s="120"/>
      <c r="QAP25" s="120"/>
      <c r="QAQ25" s="120"/>
      <c r="QAR25" s="120"/>
      <c r="QAS25" s="120"/>
      <c r="QAT25" s="120"/>
      <c r="QAU25" s="120"/>
      <c r="QAV25" s="120"/>
      <c r="QAW25" s="120"/>
      <c r="QAX25" s="120"/>
      <c r="QAY25" s="120"/>
      <c r="QAZ25" s="120"/>
      <c r="QBA25" s="120"/>
      <c r="QBB25" s="120"/>
      <c r="QBC25" s="120"/>
      <c r="QBD25" s="120"/>
      <c r="QBE25" s="120"/>
      <c r="QBF25" s="120"/>
      <c r="QBG25" s="120"/>
      <c r="QBH25" s="120"/>
      <c r="QBI25" s="120"/>
      <c r="QBJ25" s="120"/>
      <c r="QBK25" s="120"/>
      <c r="QBL25" s="120"/>
      <c r="QBM25" s="120"/>
      <c r="QBN25" s="120"/>
      <c r="QBO25" s="120"/>
      <c r="QBP25" s="120"/>
      <c r="QBQ25" s="120"/>
      <c r="QBR25" s="120"/>
      <c r="QBS25" s="120"/>
      <c r="QBT25" s="120"/>
      <c r="QBU25" s="120"/>
      <c r="QBV25" s="120"/>
      <c r="QBW25" s="120"/>
      <c r="QBX25" s="120"/>
      <c r="QBY25" s="120"/>
      <c r="QBZ25" s="120"/>
      <c r="QCA25" s="120"/>
      <c r="QCB25" s="120"/>
      <c r="QCC25" s="120"/>
      <c r="QCD25" s="120"/>
      <c r="QCE25" s="120"/>
      <c r="QCF25" s="120"/>
      <c r="QCG25" s="120"/>
      <c r="QCH25" s="120"/>
      <c r="QCI25" s="120"/>
      <c r="QCJ25" s="120"/>
      <c r="QCK25" s="120"/>
      <c r="QCL25" s="120"/>
      <c r="QCM25" s="120"/>
      <c r="QCN25" s="120"/>
      <c r="QCO25" s="120"/>
      <c r="QCP25" s="120"/>
      <c r="QCQ25" s="120"/>
      <c r="QCR25" s="120"/>
      <c r="QCS25" s="120"/>
      <c r="QCT25" s="120"/>
      <c r="QCU25" s="120"/>
      <c r="QCV25" s="120"/>
      <c r="QCW25" s="120"/>
      <c r="QCX25" s="120"/>
      <c r="QCY25" s="120"/>
      <c r="QCZ25" s="120"/>
      <c r="QDA25" s="120"/>
      <c r="QDB25" s="120"/>
      <c r="QDC25" s="120"/>
      <c r="QDD25" s="120"/>
      <c r="QDE25" s="120"/>
      <c r="QDF25" s="120"/>
      <c r="QDG25" s="120"/>
      <c r="QDH25" s="120"/>
      <c r="QDI25" s="120"/>
      <c r="QDJ25" s="120"/>
      <c r="QDK25" s="120"/>
      <c r="QDL25" s="120"/>
      <c r="QDM25" s="120"/>
      <c r="QDN25" s="120"/>
      <c r="QDO25" s="120"/>
      <c r="QDP25" s="120"/>
      <c r="QDQ25" s="120"/>
      <c r="QDR25" s="120"/>
      <c r="QDS25" s="120"/>
      <c r="QDT25" s="120"/>
      <c r="QDU25" s="120"/>
      <c r="QDV25" s="120"/>
      <c r="QDW25" s="120"/>
      <c r="QDX25" s="120"/>
      <c r="QDY25" s="120"/>
      <c r="QDZ25" s="120"/>
      <c r="QEA25" s="120"/>
      <c r="QEB25" s="120"/>
      <c r="QEC25" s="120"/>
      <c r="QED25" s="120"/>
      <c r="QEE25" s="120"/>
      <c r="QEF25" s="120"/>
      <c r="QEG25" s="120"/>
      <c r="QEH25" s="120"/>
      <c r="QEI25" s="120"/>
      <c r="QEJ25" s="120"/>
      <c r="QEK25" s="120"/>
      <c r="QEL25" s="120"/>
      <c r="QEM25" s="120"/>
      <c r="QEN25" s="120"/>
      <c r="QEO25" s="120"/>
      <c r="QEP25" s="120"/>
      <c r="QEQ25" s="120"/>
      <c r="QER25" s="120"/>
      <c r="QES25" s="120"/>
      <c r="QET25" s="120"/>
      <c r="QEU25" s="120"/>
      <c r="QEV25" s="120"/>
      <c r="QEW25" s="120"/>
      <c r="QEX25" s="120"/>
      <c r="QEY25" s="120"/>
      <c r="QEZ25" s="120"/>
      <c r="QFA25" s="120"/>
      <c r="QFB25" s="120"/>
      <c r="QFC25" s="120"/>
      <c r="QFD25" s="120"/>
      <c r="QFE25" s="120"/>
      <c r="QFF25" s="120"/>
      <c r="QFG25" s="120"/>
      <c r="QFH25" s="120"/>
      <c r="QFI25" s="120"/>
      <c r="QFJ25" s="120"/>
      <c r="QFK25" s="120"/>
      <c r="QFL25" s="120"/>
      <c r="QFM25" s="120"/>
      <c r="QFN25" s="120"/>
      <c r="QFO25" s="120"/>
      <c r="QFP25" s="120"/>
      <c r="QFQ25" s="120"/>
      <c r="QFR25" s="120"/>
      <c r="QFS25" s="120"/>
      <c r="QFT25" s="120"/>
      <c r="QFU25" s="120"/>
      <c r="QFV25" s="120"/>
      <c r="QFW25" s="120"/>
      <c r="QFX25" s="120"/>
      <c r="QFY25" s="120"/>
      <c r="QFZ25" s="120"/>
      <c r="QGA25" s="120"/>
      <c r="QGB25" s="120"/>
      <c r="QGC25" s="120"/>
      <c r="QGD25" s="120"/>
      <c r="QGE25" s="120"/>
      <c r="QGF25" s="120"/>
      <c r="QGG25" s="120"/>
      <c r="QGH25" s="120"/>
      <c r="QGI25" s="120"/>
      <c r="QGJ25" s="120"/>
      <c r="QGK25" s="120"/>
      <c r="QGL25" s="120"/>
      <c r="QGM25" s="120"/>
      <c r="QGN25" s="120"/>
      <c r="QGO25" s="120"/>
      <c r="QGP25" s="120"/>
      <c r="QGQ25" s="120"/>
      <c r="QGR25" s="120"/>
      <c r="QGS25" s="120"/>
      <c r="QGT25" s="120"/>
      <c r="QGU25" s="120"/>
      <c r="QGV25" s="120"/>
      <c r="QGW25" s="120"/>
      <c r="QGX25" s="120"/>
      <c r="QGY25" s="120"/>
      <c r="QGZ25" s="120"/>
      <c r="QHA25" s="120"/>
      <c r="QHB25" s="120"/>
      <c r="QHC25" s="120"/>
      <c r="QHD25" s="120"/>
      <c r="QHE25" s="120"/>
      <c r="QHF25" s="120"/>
      <c r="QHG25" s="120"/>
      <c r="QHH25" s="120"/>
      <c r="QHI25" s="120"/>
      <c r="QHJ25" s="120"/>
      <c r="QHK25" s="120"/>
      <c r="QHL25" s="120"/>
      <c r="QHM25" s="120"/>
      <c r="QHN25" s="120"/>
      <c r="QHO25" s="120"/>
      <c r="QHP25" s="120"/>
      <c r="QHQ25" s="120"/>
      <c r="QHR25" s="120"/>
      <c r="QHS25" s="120"/>
      <c r="QHT25" s="120"/>
      <c r="QHU25" s="120"/>
      <c r="QHV25" s="120"/>
      <c r="QHW25" s="120"/>
      <c r="QHX25" s="120"/>
      <c r="QHY25" s="120"/>
      <c r="QHZ25" s="120"/>
      <c r="QIA25" s="120"/>
      <c r="QIB25" s="120"/>
      <c r="QIC25" s="120"/>
      <c r="QID25" s="120"/>
      <c r="QIE25" s="120"/>
      <c r="QIF25" s="120"/>
      <c r="QIG25" s="120"/>
      <c r="QIH25" s="120"/>
      <c r="QII25" s="120"/>
      <c r="QIJ25" s="120"/>
      <c r="QIK25" s="120"/>
      <c r="QIL25" s="120"/>
      <c r="QIM25" s="120"/>
      <c r="QIN25" s="120"/>
      <c r="QIO25" s="120"/>
      <c r="QIP25" s="120"/>
      <c r="QIQ25" s="120"/>
      <c r="QIR25" s="120"/>
      <c r="QIS25" s="120"/>
      <c r="QIT25" s="120"/>
      <c r="QIU25" s="120"/>
      <c r="QIV25" s="120"/>
      <c r="QIW25" s="120"/>
      <c r="QIX25" s="120"/>
      <c r="QIY25" s="120"/>
      <c r="QIZ25" s="120"/>
      <c r="QJA25" s="120"/>
      <c r="QJB25" s="120"/>
      <c r="QJC25" s="120"/>
      <c r="QJD25" s="120"/>
      <c r="QJE25" s="120"/>
      <c r="QJF25" s="120"/>
      <c r="QJG25" s="120"/>
      <c r="QJH25" s="120"/>
      <c r="QJI25" s="120"/>
      <c r="QJJ25" s="120"/>
      <c r="QJK25" s="120"/>
      <c r="QJL25" s="120"/>
      <c r="QJM25" s="120"/>
      <c r="QJN25" s="120"/>
      <c r="QJO25" s="120"/>
      <c r="QJP25" s="120"/>
      <c r="QJQ25" s="120"/>
      <c r="QJR25" s="120"/>
      <c r="QJS25" s="120"/>
      <c r="QJT25" s="120"/>
      <c r="QJU25" s="120"/>
      <c r="QJV25" s="120"/>
      <c r="QJW25" s="120"/>
      <c r="QJX25" s="120"/>
      <c r="QJY25" s="120"/>
      <c r="QJZ25" s="120"/>
      <c r="QKA25" s="120"/>
      <c r="QKB25" s="120"/>
      <c r="QKC25" s="120"/>
      <c r="QKD25" s="120"/>
      <c r="QKE25" s="120"/>
      <c r="QKF25" s="120"/>
      <c r="QKG25" s="120"/>
      <c r="QKH25" s="120"/>
      <c r="QKI25" s="120"/>
      <c r="QKJ25" s="120"/>
      <c r="QKK25" s="120"/>
      <c r="QKL25" s="120"/>
      <c r="QKM25" s="120"/>
      <c r="QKN25" s="120"/>
      <c r="QKO25" s="120"/>
      <c r="QKP25" s="120"/>
      <c r="QKQ25" s="120"/>
      <c r="QKR25" s="120"/>
      <c r="QKS25" s="120"/>
      <c r="QKT25" s="120"/>
      <c r="QKU25" s="120"/>
      <c r="QKV25" s="120"/>
      <c r="QKW25" s="120"/>
      <c r="QKX25" s="120"/>
      <c r="QKY25" s="120"/>
      <c r="QKZ25" s="120"/>
      <c r="QLA25" s="120"/>
      <c r="QLB25" s="120"/>
      <c r="QLC25" s="120"/>
      <c r="QLD25" s="120"/>
      <c r="QLE25" s="120"/>
      <c r="QLF25" s="120"/>
      <c r="QLG25" s="120"/>
      <c r="QLH25" s="120"/>
      <c r="QLI25" s="120"/>
      <c r="QLJ25" s="120"/>
      <c r="QLK25" s="120"/>
      <c r="QLL25" s="120"/>
      <c r="QLM25" s="120"/>
      <c r="QLN25" s="120"/>
      <c r="QLO25" s="120"/>
      <c r="QLP25" s="120"/>
      <c r="QLQ25" s="120"/>
      <c r="QLR25" s="120"/>
      <c r="QLS25" s="120"/>
      <c r="QLT25" s="120"/>
      <c r="QLU25" s="120"/>
      <c r="QLV25" s="120"/>
      <c r="QLW25" s="120"/>
      <c r="QLX25" s="120"/>
      <c r="QLY25" s="120"/>
      <c r="QLZ25" s="120"/>
      <c r="QMA25" s="120"/>
      <c r="QMB25" s="120"/>
      <c r="QMC25" s="120"/>
      <c r="QMD25" s="120"/>
      <c r="QME25" s="120"/>
      <c r="QMF25" s="120"/>
      <c r="QMG25" s="120"/>
      <c r="QMH25" s="120"/>
      <c r="QMI25" s="120"/>
      <c r="QMJ25" s="120"/>
      <c r="QMK25" s="120"/>
      <c r="QML25" s="120"/>
      <c r="QMM25" s="120"/>
      <c r="QMN25" s="120"/>
      <c r="QMO25" s="120"/>
      <c r="QMP25" s="120"/>
      <c r="QMQ25" s="120"/>
      <c r="QMR25" s="120"/>
      <c r="QMS25" s="120"/>
      <c r="QMT25" s="120"/>
      <c r="QMU25" s="120"/>
      <c r="QMV25" s="120"/>
      <c r="QMW25" s="120"/>
      <c r="QMX25" s="120"/>
      <c r="QMY25" s="120"/>
      <c r="QMZ25" s="120"/>
      <c r="QNA25" s="120"/>
      <c r="QNB25" s="120"/>
      <c r="QNC25" s="120"/>
      <c r="QND25" s="120"/>
      <c r="QNE25" s="120"/>
      <c r="QNF25" s="120"/>
      <c r="QNG25" s="120"/>
      <c r="QNH25" s="120"/>
      <c r="QNI25" s="120"/>
      <c r="QNJ25" s="120"/>
      <c r="QNK25" s="120"/>
      <c r="QNL25" s="120"/>
      <c r="QNM25" s="120"/>
      <c r="QNN25" s="120"/>
      <c r="QNO25" s="120"/>
      <c r="QNP25" s="120"/>
      <c r="QNQ25" s="120"/>
      <c r="QNR25" s="120"/>
      <c r="QNS25" s="120"/>
      <c r="QNT25" s="120"/>
      <c r="QNU25" s="120"/>
      <c r="QNV25" s="120"/>
      <c r="QNW25" s="120"/>
      <c r="QNX25" s="120"/>
      <c r="QNY25" s="120"/>
      <c r="QNZ25" s="120"/>
      <c r="QOA25" s="120"/>
      <c r="QOB25" s="120"/>
      <c r="QOC25" s="120"/>
      <c r="QOD25" s="120"/>
      <c r="QOE25" s="120"/>
      <c r="QOF25" s="120"/>
      <c r="QOG25" s="120"/>
      <c r="QOH25" s="120"/>
      <c r="QOI25" s="120"/>
      <c r="QOJ25" s="120"/>
      <c r="QOK25" s="120"/>
      <c r="QOL25" s="120"/>
      <c r="QOM25" s="120"/>
      <c r="QON25" s="120"/>
      <c r="QOO25" s="120"/>
      <c r="QOP25" s="120"/>
      <c r="QOQ25" s="120"/>
      <c r="QOR25" s="120"/>
      <c r="QOS25" s="120"/>
      <c r="QOT25" s="120"/>
      <c r="QOU25" s="120"/>
      <c r="QOV25" s="120"/>
      <c r="QOW25" s="120"/>
      <c r="QOX25" s="120"/>
      <c r="QOY25" s="120"/>
      <c r="QOZ25" s="120"/>
      <c r="QPA25" s="120"/>
      <c r="QPB25" s="120"/>
      <c r="QPC25" s="120"/>
      <c r="QPD25" s="120"/>
      <c r="QPE25" s="120"/>
      <c r="QPF25" s="120"/>
      <c r="QPG25" s="120"/>
      <c r="QPH25" s="120"/>
      <c r="QPI25" s="120"/>
      <c r="QPJ25" s="120"/>
      <c r="QPK25" s="120"/>
      <c r="QPL25" s="120"/>
      <c r="QPM25" s="120"/>
      <c r="QPN25" s="120"/>
      <c r="QPO25" s="120"/>
      <c r="QPP25" s="120"/>
      <c r="QPQ25" s="120"/>
      <c r="QPR25" s="120"/>
      <c r="QPS25" s="120"/>
      <c r="QPT25" s="120"/>
      <c r="QPU25" s="120"/>
      <c r="QPV25" s="120"/>
      <c r="QPW25" s="120"/>
      <c r="QPX25" s="120"/>
      <c r="QPY25" s="120"/>
      <c r="QPZ25" s="120"/>
      <c r="QQA25" s="120"/>
      <c r="QQB25" s="120"/>
      <c r="QQC25" s="120"/>
      <c r="QQD25" s="120"/>
      <c r="QQE25" s="120"/>
      <c r="QQF25" s="120"/>
      <c r="QQG25" s="120"/>
      <c r="QQH25" s="120"/>
      <c r="QQI25" s="120"/>
      <c r="QQJ25" s="120"/>
      <c r="QQK25" s="120"/>
      <c r="QQL25" s="120"/>
      <c r="QQM25" s="120"/>
      <c r="QQN25" s="120"/>
      <c r="QQO25" s="120"/>
      <c r="QQP25" s="120"/>
      <c r="QQQ25" s="120"/>
      <c r="QQR25" s="120"/>
      <c r="QQS25" s="120"/>
      <c r="QQT25" s="120"/>
      <c r="QQU25" s="120"/>
      <c r="QQV25" s="120"/>
      <c r="QQW25" s="120"/>
      <c r="QQX25" s="120"/>
      <c r="QQY25" s="120"/>
      <c r="QQZ25" s="120"/>
      <c r="QRA25" s="120"/>
      <c r="QRB25" s="120"/>
      <c r="QRC25" s="120"/>
      <c r="QRD25" s="120"/>
      <c r="QRE25" s="120"/>
      <c r="QRF25" s="120"/>
      <c r="QRG25" s="120"/>
      <c r="QRH25" s="120"/>
      <c r="QRI25" s="120"/>
      <c r="QRJ25" s="120"/>
      <c r="QRK25" s="120"/>
      <c r="QRL25" s="120"/>
      <c r="QRM25" s="120"/>
      <c r="QRN25" s="120"/>
      <c r="QRO25" s="120"/>
      <c r="QRP25" s="120"/>
      <c r="QRQ25" s="120"/>
      <c r="QRR25" s="120"/>
      <c r="QRS25" s="120"/>
      <c r="QRT25" s="120"/>
      <c r="QRU25" s="120"/>
      <c r="QRV25" s="120"/>
      <c r="QRW25" s="120"/>
      <c r="QRX25" s="120"/>
      <c r="QRY25" s="120"/>
      <c r="QRZ25" s="120"/>
      <c r="QSA25" s="120"/>
      <c r="QSB25" s="120"/>
      <c r="QSC25" s="120"/>
      <c r="QSD25" s="120"/>
      <c r="QSE25" s="120"/>
      <c r="QSF25" s="120"/>
      <c r="QSG25" s="120"/>
      <c r="QSH25" s="120"/>
      <c r="QSI25" s="120"/>
      <c r="QSJ25" s="120"/>
      <c r="QSK25" s="120"/>
      <c r="QSL25" s="120"/>
      <c r="QSM25" s="120"/>
      <c r="QSN25" s="120"/>
      <c r="QSO25" s="120"/>
      <c r="QSP25" s="120"/>
      <c r="QSQ25" s="120"/>
      <c r="QSR25" s="120"/>
      <c r="QSS25" s="120"/>
      <c r="QST25" s="120"/>
      <c r="QSU25" s="120"/>
      <c r="QSV25" s="120"/>
      <c r="QSW25" s="120"/>
      <c r="QSX25" s="120"/>
      <c r="QSY25" s="120"/>
      <c r="QSZ25" s="120"/>
      <c r="QTA25" s="120"/>
      <c r="QTB25" s="120"/>
      <c r="QTC25" s="120"/>
      <c r="QTD25" s="120"/>
      <c r="QTE25" s="120"/>
      <c r="QTF25" s="120"/>
      <c r="QTG25" s="120"/>
      <c r="QTH25" s="120"/>
      <c r="QTI25" s="120"/>
      <c r="QTJ25" s="120"/>
      <c r="QTK25" s="120"/>
      <c r="QTL25" s="120"/>
      <c r="QTM25" s="120"/>
      <c r="QTN25" s="120"/>
      <c r="QTO25" s="120"/>
      <c r="QTP25" s="120"/>
      <c r="QTQ25" s="120"/>
      <c r="QTR25" s="120"/>
      <c r="QTS25" s="120"/>
      <c r="QTT25" s="120"/>
      <c r="QTU25" s="120"/>
      <c r="QTV25" s="120"/>
      <c r="QTW25" s="120"/>
      <c r="QTX25" s="120"/>
      <c r="QTY25" s="120"/>
      <c r="QTZ25" s="120"/>
      <c r="QUA25" s="120"/>
      <c r="QUB25" s="120"/>
      <c r="QUC25" s="120"/>
      <c r="QUD25" s="120"/>
      <c r="QUE25" s="120"/>
      <c r="QUF25" s="120"/>
      <c r="QUG25" s="120"/>
      <c r="QUH25" s="120"/>
      <c r="QUI25" s="120"/>
      <c r="QUJ25" s="120"/>
      <c r="QUK25" s="120"/>
      <c r="QUL25" s="120"/>
      <c r="QUM25" s="120"/>
      <c r="QUN25" s="120"/>
      <c r="QUO25" s="120"/>
      <c r="QUP25" s="120"/>
      <c r="QUQ25" s="120"/>
      <c r="QUR25" s="120"/>
      <c r="QUS25" s="120"/>
      <c r="QUT25" s="120"/>
      <c r="QUU25" s="120"/>
      <c r="QUV25" s="120"/>
      <c r="QUW25" s="120"/>
      <c r="QUX25" s="120"/>
      <c r="QUY25" s="120"/>
      <c r="QUZ25" s="120"/>
      <c r="QVA25" s="120"/>
      <c r="QVB25" s="120"/>
      <c r="QVC25" s="120"/>
      <c r="QVD25" s="120"/>
      <c r="QVE25" s="120"/>
      <c r="QVF25" s="120"/>
      <c r="QVG25" s="120"/>
      <c r="QVH25" s="120"/>
      <c r="QVI25" s="120"/>
      <c r="QVJ25" s="120"/>
      <c r="QVK25" s="120"/>
      <c r="QVL25" s="120"/>
      <c r="QVM25" s="120"/>
      <c r="QVN25" s="120"/>
      <c r="QVO25" s="120"/>
      <c r="QVP25" s="120"/>
      <c r="QVQ25" s="120"/>
      <c r="QVR25" s="120"/>
      <c r="QVS25" s="120"/>
      <c r="QVT25" s="120"/>
      <c r="QVU25" s="120"/>
      <c r="QVV25" s="120"/>
      <c r="QVW25" s="120"/>
      <c r="QVX25" s="120"/>
      <c r="QVY25" s="120"/>
      <c r="QVZ25" s="120"/>
      <c r="QWA25" s="120"/>
      <c r="QWB25" s="120"/>
      <c r="QWC25" s="120"/>
      <c r="QWD25" s="120"/>
      <c r="QWE25" s="120"/>
      <c r="QWF25" s="120"/>
      <c r="QWG25" s="120"/>
      <c r="QWH25" s="120"/>
      <c r="QWI25" s="120"/>
      <c r="QWJ25" s="120"/>
      <c r="QWK25" s="120"/>
      <c r="QWL25" s="120"/>
      <c r="QWM25" s="120"/>
      <c r="QWN25" s="120"/>
      <c r="QWO25" s="120"/>
      <c r="QWP25" s="120"/>
      <c r="QWQ25" s="120"/>
      <c r="QWR25" s="120"/>
      <c r="QWS25" s="120"/>
      <c r="QWT25" s="120"/>
      <c r="QWU25" s="120"/>
      <c r="QWV25" s="120"/>
      <c r="QWW25" s="120"/>
      <c r="QWX25" s="120"/>
      <c r="QWY25" s="120"/>
      <c r="QWZ25" s="120"/>
      <c r="QXA25" s="120"/>
      <c r="QXB25" s="120"/>
      <c r="QXC25" s="120"/>
      <c r="QXD25" s="120"/>
      <c r="QXE25" s="120"/>
      <c r="QXF25" s="120"/>
      <c r="QXG25" s="120"/>
      <c r="QXH25" s="120"/>
      <c r="QXI25" s="120"/>
      <c r="QXJ25" s="120"/>
      <c r="QXK25" s="120"/>
      <c r="QXL25" s="120"/>
      <c r="QXM25" s="120"/>
      <c r="QXN25" s="120"/>
      <c r="QXO25" s="120"/>
      <c r="QXP25" s="120"/>
      <c r="QXQ25" s="120"/>
      <c r="QXR25" s="120"/>
      <c r="QXS25" s="120"/>
      <c r="QXT25" s="120"/>
      <c r="QXU25" s="120"/>
      <c r="QXV25" s="120"/>
      <c r="QXW25" s="120"/>
      <c r="QXX25" s="120"/>
      <c r="QXY25" s="120"/>
      <c r="QXZ25" s="120"/>
      <c r="QYA25" s="120"/>
      <c r="QYB25" s="120"/>
      <c r="QYC25" s="120"/>
      <c r="QYD25" s="120"/>
      <c r="QYE25" s="120"/>
      <c r="QYF25" s="120"/>
      <c r="QYG25" s="120"/>
      <c r="QYH25" s="120"/>
      <c r="QYI25" s="120"/>
      <c r="QYJ25" s="120"/>
      <c r="QYK25" s="120"/>
      <c r="QYL25" s="120"/>
      <c r="QYM25" s="120"/>
      <c r="QYN25" s="120"/>
      <c r="QYO25" s="120"/>
      <c r="QYP25" s="120"/>
      <c r="QYQ25" s="120"/>
      <c r="QYR25" s="120"/>
      <c r="QYS25" s="120"/>
      <c r="QYT25" s="120"/>
      <c r="QYU25" s="120"/>
      <c r="QYV25" s="120"/>
      <c r="QYW25" s="120"/>
      <c r="QYX25" s="120"/>
      <c r="QYY25" s="120"/>
      <c r="QYZ25" s="120"/>
      <c r="QZA25" s="120"/>
      <c r="QZB25" s="120"/>
      <c r="QZC25" s="120"/>
      <c r="QZD25" s="120"/>
      <c r="QZE25" s="120"/>
      <c r="QZF25" s="120"/>
      <c r="QZG25" s="120"/>
      <c r="QZH25" s="120"/>
      <c r="QZI25" s="120"/>
      <c r="QZJ25" s="120"/>
      <c r="QZK25" s="120"/>
      <c r="QZL25" s="120"/>
      <c r="QZM25" s="120"/>
      <c r="QZN25" s="120"/>
      <c r="QZO25" s="120"/>
      <c r="QZP25" s="120"/>
      <c r="QZQ25" s="120"/>
      <c r="QZR25" s="120"/>
      <c r="QZS25" s="120"/>
      <c r="QZT25" s="120"/>
      <c r="QZU25" s="120"/>
      <c r="QZV25" s="120"/>
      <c r="QZW25" s="120"/>
      <c r="QZX25" s="120"/>
      <c r="QZY25" s="120"/>
      <c r="QZZ25" s="120"/>
      <c r="RAA25" s="120"/>
      <c r="RAB25" s="120"/>
      <c r="RAC25" s="120"/>
      <c r="RAD25" s="120"/>
      <c r="RAE25" s="120"/>
      <c r="RAF25" s="120"/>
      <c r="RAG25" s="120"/>
      <c r="RAH25" s="120"/>
      <c r="RAI25" s="120"/>
      <c r="RAJ25" s="120"/>
      <c r="RAK25" s="120"/>
      <c r="RAL25" s="120"/>
      <c r="RAM25" s="120"/>
      <c r="RAN25" s="120"/>
      <c r="RAO25" s="120"/>
      <c r="RAP25" s="120"/>
      <c r="RAQ25" s="120"/>
      <c r="RAR25" s="120"/>
      <c r="RAS25" s="120"/>
      <c r="RAT25" s="120"/>
      <c r="RAU25" s="120"/>
      <c r="RAV25" s="120"/>
      <c r="RAW25" s="120"/>
      <c r="RAX25" s="120"/>
      <c r="RAY25" s="120"/>
      <c r="RAZ25" s="120"/>
      <c r="RBA25" s="120"/>
      <c r="RBB25" s="120"/>
      <c r="RBC25" s="120"/>
      <c r="RBD25" s="120"/>
      <c r="RBE25" s="120"/>
      <c r="RBF25" s="120"/>
      <c r="RBG25" s="120"/>
      <c r="RBH25" s="120"/>
      <c r="RBI25" s="120"/>
      <c r="RBJ25" s="120"/>
      <c r="RBK25" s="120"/>
      <c r="RBL25" s="120"/>
      <c r="RBM25" s="120"/>
      <c r="RBN25" s="120"/>
      <c r="RBO25" s="120"/>
      <c r="RBP25" s="120"/>
      <c r="RBQ25" s="120"/>
      <c r="RBR25" s="120"/>
      <c r="RBS25" s="120"/>
      <c r="RBT25" s="120"/>
      <c r="RBU25" s="120"/>
      <c r="RBV25" s="120"/>
      <c r="RBW25" s="120"/>
      <c r="RBX25" s="120"/>
      <c r="RBY25" s="120"/>
      <c r="RBZ25" s="120"/>
      <c r="RCA25" s="120"/>
      <c r="RCB25" s="120"/>
      <c r="RCC25" s="120"/>
      <c r="RCD25" s="120"/>
      <c r="RCE25" s="120"/>
      <c r="RCF25" s="120"/>
      <c r="RCG25" s="120"/>
      <c r="RCH25" s="120"/>
      <c r="RCI25" s="120"/>
      <c r="RCJ25" s="120"/>
      <c r="RCK25" s="120"/>
      <c r="RCL25" s="120"/>
      <c r="RCM25" s="120"/>
      <c r="RCN25" s="120"/>
      <c r="RCO25" s="120"/>
      <c r="RCP25" s="120"/>
      <c r="RCQ25" s="120"/>
      <c r="RCR25" s="120"/>
      <c r="RCS25" s="120"/>
      <c r="RCT25" s="120"/>
      <c r="RCU25" s="120"/>
      <c r="RCV25" s="120"/>
      <c r="RCW25" s="120"/>
      <c r="RCX25" s="120"/>
      <c r="RCY25" s="120"/>
      <c r="RCZ25" s="120"/>
      <c r="RDA25" s="120"/>
      <c r="RDB25" s="120"/>
      <c r="RDC25" s="120"/>
      <c r="RDD25" s="120"/>
      <c r="RDE25" s="120"/>
      <c r="RDF25" s="120"/>
      <c r="RDG25" s="120"/>
      <c r="RDH25" s="120"/>
      <c r="RDI25" s="120"/>
      <c r="RDJ25" s="120"/>
      <c r="RDK25" s="120"/>
      <c r="RDL25" s="120"/>
      <c r="RDM25" s="120"/>
      <c r="RDN25" s="120"/>
      <c r="RDO25" s="120"/>
      <c r="RDP25" s="120"/>
      <c r="RDQ25" s="120"/>
      <c r="RDR25" s="120"/>
      <c r="RDS25" s="120"/>
      <c r="RDT25" s="120"/>
      <c r="RDU25" s="120"/>
      <c r="RDV25" s="120"/>
      <c r="RDW25" s="120"/>
      <c r="RDX25" s="120"/>
      <c r="RDY25" s="120"/>
      <c r="RDZ25" s="120"/>
      <c r="REA25" s="120"/>
      <c r="REB25" s="120"/>
      <c r="REC25" s="120"/>
      <c r="RED25" s="120"/>
      <c r="REE25" s="120"/>
      <c r="REF25" s="120"/>
      <c r="REG25" s="120"/>
      <c r="REH25" s="120"/>
      <c r="REI25" s="120"/>
      <c r="REJ25" s="120"/>
      <c r="REK25" s="120"/>
      <c r="REL25" s="120"/>
      <c r="REM25" s="120"/>
      <c r="REN25" s="120"/>
      <c r="REO25" s="120"/>
      <c r="REP25" s="120"/>
      <c r="REQ25" s="120"/>
      <c r="RER25" s="120"/>
      <c r="RES25" s="120"/>
      <c r="RET25" s="120"/>
      <c r="REU25" s="120"/>
      <c r="REV25" s="120"/>
      <c r="REW25" s="120"/>
      <c r="REX25" s="120"/>
      <c r="REY25" s="120"/>
      <c r="REZ25" s="120"/>
      <c r="RFA25" s="120"/>
      <c r="RFB25" s="120"/>
      <c r="RFC25" s="120"/>
      <c r="RFD25" s="120"/>
      <c r="RFE25" s="120"/>
      <c r="RFF25" s="120"/>
      <c r="RFG25" s="120"/>
      <c r="RFH25" s="120"/>
      <c r="RFI25" s="120"/>
      <c r="RFJ25" s="120"/>
      <c r="RFK25" s="120"/>
      <c r="RFL25" s="120"/>
      <c r="RFM25" s="120"/>
      <c r="RFN25" s="120"/>
      <c r="RFO25" s="120"/>
      <c r="RFP25" s="120"/>
      <c r="RFQ25" s="120"/>
      <c r="RFR25" s="120"/>
      <c r="RFS25" s="120"/>
      <c r="RFT25" s="120"/>
      <c r="RFU25" s="120"/>
      <c r="RFV25" s="120"/>
      <c r="RFW25" s="120"/>
      <c r="RFX25" s="120"/>
      <c r="RFY25" s="120"/>
      <c r="RFZ25" s="120"/>
      <c r="RGA25" s="120"/>
      <c r="RGB25" s="120"/>
      <c r="RGC25" s="120"/>
      <c r="RGD25" s="120"/>
      <c r="RGE25" s="120"/>
      <c r="RGF25" s="120"/>
      <c r="RGG25" s="120"/>
      <c r="RGH25" s="120"/>
      <c r="RGI25" s="120"/>
      <c r="RGJ25" s="120"/>
      <c r="RGK25" s="120"/>
      <c r="RGL25" s="120"/>
      <c r="RGM25" s="120"/>
      <c r="RGN25" s="120"/>
      <c r="RGO25" s="120"/>
      <c r="RGP25" s="120"/>
      <c r="RGQ25" s="120"/>
      <c r="RGR25" s="120"/>
      <c r="RGS25" s="120"/>
      <c r="RGT25" s="120"/>
      <c r="RGU25" s="120"/>
      <c r="RGV25" s="120"/>
      <c r="RGW25" s="120"/>
      <c r="RGX25" s="120"/>
      <c r="RGY25" s="120"/>
      <c r="RGZ25" s="120"/>
      <c r="RHA25" s="120"/>
      <c r="RHB25" s="120"/>
      <c r="RHC25" s="120"/>
      <c r="RHD25" s="120"/>
      <c r="RHE25" s="120"/>
      <c r="RHF25" s="120"/>
      <c r="RHG25" s="120"/>
      <c r="RHH25" s="120"/>
      <c r="RHI25" s="120"/>
      <c r="RHJ25" s="120"/>
      <c r="RHK25" s="120"/>
      <c r="RHL25" s="120"/>
      <c r="RHM25" s="120"/>
      <c r="RHN25" s="120"/>
      <c r="RHO25" s="120"/>
      <c r="RHP25" s="120"/>
      <c r="RHQ25" s="120"/>
      <c r="RHR25" s="120"/>
      <c r="RHS25" s="120"/>
      <c r="RHT25" s="120"/>
      <c r="RHU25" s="120"/>
      <c r="RHV25" s="120"/>
      <c r="RHW25" s="120"/>
      <c r="RHX25" s="120"/>
      <c r="RHY25" s="120"/>
      <c r="RHZ25" s="120"/>
      <c r="RIA25" s="120"/>
      <c r="RIB25" s="120"/>
      <c r="RIC25" s="120"/>
      <c r="RID25" s="120"/>
      <c r="RIE25" s="120"/>
      <c r="RIF25" s="120"/>
      <c r="RIG25" s="120"/>
      <c r="RIH25" s="120"/>
      <c r="RII25" s="120"/>
      <c r="RIJ25" s="120"/>
      <c r="RIK25" s="120"/>
      <c r="RIL25" s="120"/>
      <c r="RIM25" s="120"/>
      <c r="RIN25" s="120"/>
      <c r="RIO25" s="120"/>
      <c r="RIP25" s="120"/>
      <c r="RIQ25" s="120"/>
      <c r="RIR25" s="120"/>
      <c r="RIS25" s="120"/>
      <c r="RIT25" s="120"/>
      <c r="RIU25" s="120"/>
      <c r="RIV25" s="120"/>
      <c r="RIW25" s="120"/>
      <c r="RIX25" s="120"/>
      <c r="RIY25" s="120"/>
      <c r="RIZ25" s="120"/>
      <c r="RJA25" s="120"/>
      <c r="RJB25" s="120"/>
      <c r="RJC25" s="120"/>
      <c r="RJD25" s="120"/>
      <c r="RJE25" s="120"/>
      <c r="RJF25" s="120"/>
      <c r="RJG25" s="120"/>
      <c r="RJH25" s="120"/>
      <c r="RJI25" s="120"/>
      <c r="RJJ25" s="120"/>
      <c r="RJK25" s="120"/>
      <c r="RJL25" s="120"/>
      <c r="RJM25" s="120"/>
      <c r="RJN25" s="120"/>
      <c r="RJO25" s="120"/>
      <c r="RJP25" s="120"/>
      <c r="RJQ25" s="120"/>
      <c r="RJR25" s="120"/>
      <c r="RJS25" s="120"/>
      <c r="RJT25" s="120"/>
      <c r="RJU25" s="120"/>
      <c r="RJV25" s="120"/>
      <c r="RJW25" s="120"/>
      <c r="RJX25" s="120"/>
      <c r="RJY25" s="120"/>
      <c r="RJZ25" s="120"/>
      <c r="RKA25" s="120"/>
      <c r="RKB25" s="120"/>
      <c r="RKC25" s="120"/>
      <c r="RKD25" s="120"/>
      <c r="RKE25" s="120"/>
      <c r="RKF25" s="120"/>
      <c r="RKG25" s="120"/>
      <c r="RKH25" s="120"/>
      <c r="RKI25" s="120"/>
      <c r="RKJ25" s="120"/>
      <c r="RKK25" s="120"/>
      <c r="RKL25" s="120"/>
      <c r="RKM25" s="120"/>
      <c r="RKN25" s="120"/>
      <c r="RKO25" s="120"/>
      <c r="RKP25" s="120"/>
      <c r="RKQ25" s="120"/>
      <c r="RKR25" s="120"/>
      <c r="RKS25" s="120"/>
      <c r="RKT25" s="120"/>
      <c r="RKU25" s="120"/>
      <c r="RKV25" s="120"/>
      <c r="RKW25" s="120"/>
      <c r="RKX25" s="120"/>
      <c r="RKY25" s="120"/>
      <c r="RKZ25" s="120"/>
      <c r="RLA25" s="120"/>
      <c r="RLB25" s="120"/>
      <c r="RLC25" s="120"/>
      <c r="RLD25" s="120"/>
      <c r="RLE25" s="120"/>
      <c r="RLF25" s="120"/>
      <c r="RLG25" s="120"/>
      <c r="RLH25" s="120"/>
      <c r="RLI25" s="120"/>
      <c r="RLJ25" s="120"/>
      <c r="RLK25" s="120"/>
      <c r="RLL25" s="120"/>
      <c r="RLM25" s="120"/>
      <c r="RLN25" s="120"/>
      <c r="RLO25" s="120"/>
      <c r="RLP25" s="120"/>
      <c r="RLQ25" s="120"/>
      <c r="RLR25" s="120"/>
      <c r="RLS25" s="120"/>
      <c r="RLT25" s="120"/>
      <c r="RLU25" s="120"/>
      <c r="RLV25" s="120"/>
      <c r="RLW25" s="120"/>
      <c r="RLX25" s="120"/>
      <c r="RLY25" s="120"/>
      <c r="RLZ25" s="120"/>
      <c r="RMA25" s="120"/>
      <c r="RMB25" s="120"/>
      <c r="RMC25" s="120"/>
      <c r="RMD25" s="120"/>
      <c r="RME25" s="120"/>
      <c r="RMF25" s="120"/>
      <c r="RMG25" s="120"/>
      <c r="RMH25" s="120"/>
      <c r="RMI25" s="120"/>
      <c r="RMJ25" s="120"/>
      <c r="RMK25" s="120"/>
      <c r="RML25" s="120"/>
      <c r="RMM25" s="120"/>
      <c r="RMN25" s="120"/>
      <c r="RMO25" s="120"/>
      <c r="RMP25" s="120"/>
      <c r="RMQ25" s="120"/>
      <c r="RMR25" s="120"/>
      <c r="RMS25" s="120"/>
      <c r="RMT25" s="120"/>
      <c r="RMU25" s="120"/>
      <c r="RMV25" s="120"/>
      <c r="RMW25" s="120"/>
      <c r="RMX25" s="120"/>
      <c r="RMY25" s="120"/>
      <c r="RMZ25" s="120"/>
      <c r="RNA25" s="120"/>
      <c r="RNB25" s="120"/>
      <c r="RNC25" s="120"/>
      <c r="RND25" s="120"/>
      <c r="RNE25" s="120"/>
      <c r="RNF25" s="120"/>
      <c r="RNG25" s="120"/>
      <c r="RNH25" s="120"/>
      <c r="RNI25" s="120"/>
      <c r="RNJ25" s="120"/>
      <c r="RNK25" s="120"/>
      <c r="RNL25" s="120"/>
      <c r="RNM25" s="120"/>
      <c r="RNN25" s="120"/>
      <c r="RNO25" s="120"/>
      <c r="RNP25" s="120"/>
      <c r="RNQ25" s="120"/>
      <c r="RNR25" s="120"/>
      <c r="RNS25" s="120"/>
      <c r="RNT25" s="120"/>
      <c r="RNU25" s="120"/>
      <c r="RNV25" s="120"/>
      <c r="RNW25" s="120"/>
      <c r="RNX25" s="120"/>
      <c r="RNY25" s="120"/>
      <c r="RNZ25" s="120"/>
      <c r="ROA25" s="120"/>
      <c r="ROB25" s="120"/>
      <c r="ROC25" s="120"/>
      <c r="ROD25" s="120"/>
      <c r="ROE25" s="120"/>
      <c r="ROF25" s="120"/>
      <c r="ROG25" s="120"/>
      <c r="ROH25" s="120"/>
      <c r="ROI25" s="120"/>
      <c r="ROJ25" s="120"/>
      <c r="ROK25" s="120"/>
      <c r="ROL25" s="120"/>
      <c r="ROM25" s="120"/>
      <c r="RON25" s="120"/>
      <c r="ROO25" s="120"/>
      <c r="ROP25" s="120"/>
      <c r="ROQ25" s="120"/>
      <c r="ROR25" s="120"/>
      <c r="ROS25" s="120"/>
      <c r="ROT25" s="120"/>
      <c r="ROU25" s="120"/>
      <c r="ROV25" s="120"/>
      <c r="ROW25" s="120"/>
      <c r="ROX25" s="120"/>
      <c r="ROY25" s="120"/>
      <c r="ROZ25" s="120"/>
      <c r="RPA25" s="120"/>
      <c r="RPB25" s="120"/>
      <c r="RPC25" s="120"/>
      <c r="RPD25" s="120"/>
      <c r="RPE25" s="120"/>
      <c r="RPF25" s="120"/>
      <c r="RPG25" s="120"/>
      <c r="RPH25" s="120"/>
      <c r="RPI25" s="120"/>
      <c r="RPJ25" s="120"/>
      <c r="RPK25" s="120"/>
      <c r="RPL25" s="120"/>
      <c r="RPM25" s="120"/>
      <c r="RPN25" s="120"/>
      <c r="RPO25" s="120"/>
      <c r="RPP25" s="120"/>
      <c r="RPQ25" s="120"/>
      <c r="RPR25" s="120"/>
      <c r="RPS25" s="120"/>
      <c r="RPT25" s="120"/>
      <c r="RPU25" s="120"/>
      <c r="RPV25" s="120"/>
      <c r="RPW25" s="120"/>
      <c r="RPX25" s="120"/>
      <c r="RPY25" s="120"/>
      <c r="RPZ25" s="120"/>
      <c r="RQA25" s="120"/>
      <c r="RQB25" s="120"/>
      <c r="RQC25" s="120"/>
      <c r="RQD25" s="120"/>
      <c r="RQE25" s="120"/>
      <c r="RQF25" s="120"/>
      <c r="RQG25" s="120"/>
      <c r="RQH25" s="120"/>
      <c r="RQI25" s="120"/>
      <c r="RQJ25" s="120"/>
      <c r="RQK25" s="120"/>
      <c r="RQL25" s="120"/>
      <c r="RQM25" s="120"/>
      <c r="RQN25" s="120"/>
      <c r="RQO25" s="120"/>
      <c r="RQP25" s="120"/>
      <c r="RQQ25" s="120"/>
      <c r="RQR25" s="120"/>
      <c r="RQS25" s="120"/>
      <c r="RQT25" s="120"/>
      <c r="RQU25" s="120"/>
      <c r="RQV25" s="120"/>
      <c r="RQW25" s="120"/>
      <c r="RQX25" s="120"/>
      <c r="RQY25" s="120"/>
      <c r="RQZ25" s="120"/>
      <c r="RRA25" s="120"/>
      <c r="RRB25" s="120"/>
      <c r="RRC25" s="120"/>
      <c r="RRD25" s="120"/>
      <c r="RRE25" s="120"/>
      <c r="RRF25" s="120"/>
      <c r="RRG25" s="120"/>
      <c r="RRH25" s="120"/>
      <c r="RRI25" s="120"/>
      <c r="RRJ25" s="120"/>
      <c r="RRK25" s="120"/>
      <c r="RRL25" s="120"/>
      <c r="RRM25" s="120"/>
      <c r="RRN25" s="120"/>
      <c r="RRO25" s="120"/>
      <c r="RRP25" s="120"/>
      <c r="RRQ25" s="120"/>
      <c r="RRR25" s="120"/>
      <c r="RRS25" s="120"/>
      <c r="RRT25" s="120"/>
      <c r="RRU25" s="120"/>
      <c r="RRV25" s="120"/>
      <c r="RRW25" s="120"/>
      <c r="RRX25" s="120"/>
      <c r="RRY25" s="120"/>
      <c r="RRZ25" s="120"/>
      <c r="RSA25" s="120"/>
      <c r="RSB25" s="120"/>
      <c r="RSC25" s="120"/>
      <c r="RSD25" s="120"/>
      <c r="RSE25" s="120"/>
      <c r="RSF25" s="120"/>
      <c r="RSG25" s="120"/>
      <c r="RSH25" s="120"/>
      <c r="RSI25" s="120"/>
      <c r="RSJ25" s="120"/>
      <c r="RSK25" s="120"/>
      <c r="RSL25" s="120"/>
      <c r="RSM25" s="120"/>
      <c r="RSN25" s="120"/>
      <c r="RSO25" s="120"/>
      <c r="RSP25" s="120"/>
      <c r="RSQ25" s="120"/>
      <c r="RSR25" s="120"/>
      <c r="RSS25" s="120"/>
      <c r="RST25" s="120"/>
      <c r="RSU25" s="120"/>
      <c r="RSV25" s="120"/>
      <c r="RSW25" s="120"/>
      <c r="RSX25" s="120"/>
      <c r="RSY25" s="120"/>
      <c r="RSZ25" s="120"/>
      <c r="RTA25" s="120"/>
      <c r="RTB25" s="120"/>
      <c r="RTC25" s="120"/>
      <c r="RTD25" s="120"/>
      <c r="RTE25" s="120"/>
      <c r="RTF25" s="120"/>
      <c r="RTG25" s="120"/>
      <c r="RTH25" s="120"/>
      <c r="RTI25" s="120"/>
      <c r="RTJ25" s="120"/>
      <c r="RTK25" s="120"/>
      <c r="RTL25" s="120"/>
      <c r="RTM25" s="120"/>
      <c r="RTN25" s="120"/>
      <c r="RTO25" s="120"/>
      <c r="RTP25" s="120"/>
      <c r="RTQ25" s="120"/>
      <c r="RTR25" s="120"/>
      <c r="RTS25" s="120"/>
      <c r="RTT25" s="120"/>
      <c r="RTU25" s="120"/>
      <c r="RTV25" s="120"/>
      <c r="RTW25" s="120"/>
      <c r="RTX25" s="120"/>
      <c r="RTY25" s="120"/>
      <c r="RTZ25" s="120"/>
      <c r="RUA25" s="120"/>
      <c r="RUB25" s="120"/>
      <c r="RUC25" s="120"/>
      <c r="RUD25" s="120"/>
      <c r="RUE25" s="120"/>
      <c r="RUF25" s="120"/>
      <c r="RUG25" s="120"/>
      <c r="RUH25" s="120"/>
      <c r="RUI25" s="120"/>
      <c r="RUJ25" s="120"/>
      <c r="RUK25" s="120"/>
      <c r="RUL25" s="120"/>
      <c r="RUM25" s="120"/>
      <c r="RUN25" s="120"/>
      <c r="RUO25" s="120"/>
      <c r="RUP25" s="120"/>
      <c r="RUQ25" s="120"/>
      <c r="RUR25" s="120"/>
      <c r="RUS25" s="120"/>
      <c r="RUT25" s="120"/>
      <c r="RUU25" s="120"/>
      <c r="RUV25" s="120"/>
      <c r="RUW25" s="120"/>
      <c r="RUX25" s="120"/>
      <c r="RUY25" s="120"/>
      <c r="RUZ25" s="120"/>
      <c r="RVA25" s="120"/>
      <c r="RVB25" s="120"/>
      <c r="RVC25" s="120"/>
      <c r="RVD25" s="120"/>
      <c r="RVE25" s="120"/>
      <c r="RVF25" s="120"/>
      <c r="RVG25" s="120"/>
      <c r="RVH25" s="120"/>
      <c r="RVI25" s="120"/>
      <c r="RVJ25" s="120"/>
      <c r="RVK25" s="120"/>
      <c r="RVL25" s="120"/>
      <c r="RVM25" s="120"/>
      <c r="RVN25" s="120"/>
      <c r="RVO25" s="120"/>
      <c r="RVP25" s="120"/>
      <c r="RVQ25" s="120"/>
      <c r="RVR25" s="120"/>
      <c r="RVS25" s="120"/>
      <c r="RVT25" s="120"/>
      <c r="RVU25" s="120"/>
      <c r="RVV25" s="120"/>
      <c r="RVW25" s="120"/>
      <c r="RVX25" s="120"/>
      <c r="RVY25" s="120"/>
      <c r="RVZ25" s="120"/>
      <c r="RWA25" s="120"/>
      <c r="RWB25" s="120"/>
      <c r="RWC25" s="120"/>
      <c r="RWD25" s="120"/>
      <c r="RWE25" s="120"/>
      <c r="RWF25" s="120"/>
      <c r="RWG25" s="120"/>
      <c r="RWH25" s="120"/>
      <c r="RWI25" s="120"/>
      <c r="RWJ25" s="120"/>
      <c r="RWK25" s="120"/>
      <c r="RWL25" s="120"/>
      <c r="RWM25" s="120"/>
      <c r="RWN25" s="120"/>
      <c r="RWO25" s="120"/>
      <c r="RWP25" s="120"/>
      <c r="RWQ25" s="120"/>
      <c r="RWR25" s="120"/>
      <c r="RWS25" s="120"/>
      <c r="RWT25" s="120"/>
      <c r="RWU25" s="120"/>
      <c r="RWV25" s="120"/>
      <c r="RWW25" s="120"/>
      <c r="RWX25" s="120"/>
      <c r="RWY25" s="120"/>
      <c r="RWZ25" s="120"/>
      <c r="RXA25" s="120"/>
      <c r="RXB25" s="120"/>
      <c r="RXC25" s="120"/>
      <c r="RXD25" s="120"/>
      <c r="RXE25" s="120"/>
      <c r="RXF25" s="120"/>
      <c r="RXG25" s="120"/>
      <c r="RXH25" s="120"/>
      <c r="RXI25" s="120"/>
      <c r="RXJ25" s="120"/>
      <c r="RXK25" s="120"/>
      <c r="RXL25" s="120"/>
      <c r="RXM25" s="120"/>
      <c r="RXN25" s="120"/>
      <c r="RXO25" s="120"/>
      <c r="RXP25" s="120"/>
      <c r="RXQ25" s="120"/>
      <c r="RXR25" s="120"/>
      <c r="RXS25" s="120"/>
      <c r="RXT25" s="120"/>
      <c r="RXU25" s="120"/>
      <c r="RXV25" s="120"/>
      <c r="RXW25" s="120"/>
      <c r="RXX25" s="120"/>
      <c r="RXY25" s="120"/>
      <c r="RXZ25" s="120"/>
      <c r="RYA25" s="120"/>
      <c r="RYB25" s="120"/>
      <c r="RYC25" s="120"/>
      <c r="RYD25" s="120"/>
      <c r="RYE25" s="120"/>
      <c r="RYF25" s="120"/>
      <c r="RYG25" s="120"/>
      <c r="RYH25" s="120"/>
      <c r="RYI25" s="120"/>
      <c r="RYJ25" s="120"/>
      <c r="RYK25" s="120"/>
      <c r="RYL25" s="120"/>
      <c r="RYM25" s="120"/>
      <c r="RYN25" s="120"/>
      <c r="RYO25" s="120"/>
      <c r="RYP25" s="120"/>
      <c r="RYQ25" s="120"/>
      <c r="RYR25" s="120"/>
      <c r="RYS25" s="120"/>
      <c r="RYT25" s="120"/>
      <c r="RYU25" s="120"/>
      <c r="RYV25" s="120"/>
      <c r="RYW25" s="120"/>
      <c r="RYX25" s="120"/>
      <c r="RYY25" s="120"/>
      <c r="RYZ25" s="120"/>
      <c r="RZA25" s="120"/>
      <c r="RZB25" s="120"/>
      <c r="RZC25" s="120"/>
      <c r="RZD25" s="120"/>
      <c r="RZE25" s="120"/>
      <c r="RZF25" s="120"/>
      <c r="RZG25" s="120"/>
      <c r="RZH25" s="120"/>
      <c r="RZI25" s="120"/>
      <c r="RZJ25" s="120"/>
      <c r="RZK25" s="120"/>
      <c r="RZL25" s="120"/>
      <c r="RZM25" s="120"/>
      <c r="RZN25" s="120"/>
      <c r="RZO25" s="120"/>
      <c r="RZP25" s="120"/>
      <c r="RZQ25" s="120"/>
      <c r="RZR25" s="120"/>
      <c r="RZS25" s="120"/>
      <c r="RZT25" s="120"/>
      <c r="RZU25" s="120"/>
      <c r="RZV25" s="120"/>
      <c r="RZW25" s="120"/>
      <c r="RZX25" s="120"/>
      <c r="RZY25" s="120"/>
      <c r="RZZ25" s="120"/>
      <c r="SAA25" s="120"/>
      <c r="SAB25" s="120"/>
      <c r="SAC25" s="120"/>
      <c r="SAD25" s="120"/>
      <c r="SAE25" s="120"/>
      <c r="SAF25" s="120"/>
      <c r="SAG25" s="120"/>
      <c r="SAH25" s="120"/>
      <c r="SAI25" s="120"/>
      <c r="SAJ25" s="120"/>
      <c r="SAK25" s="120"/>
      <c r="SAL25" s="120"/>
      <c r="SAM25" s="120"/>
      <c r="SAN25" s="120"/>
      <c r="SAO25" s="120"/>
      <c r="SAP25" s="120"/>
      <c r="SAQ25" s="120"/>
      <c r="SAR25" s="120"/>
      <c r="SAS25" s="120"/>
      <c r="SAT25" s="120"/>
      <c r="SAU25" s="120"/>
      <c r="SAV25" s="120"/>
      <c r="SAW25" s="120"/>
      <c r="SAX25" s="120"/>
      <c r="SAY25" s="120"/>
      <c r="SAZ25" s="120"/>
      <c r="SBA25" s="120"/>
      <c r="SBB25" s="120"/>
      <c r="SBC25" s="120"/>
      <c r="SBD25" s="120"/>
      <c r="SBE25" s="120"/>
      <c r="SBF25" s="120"/>
      <c r="SBG25" s="120"/>
      <c r="SBH25" s="120"/>
      <c r="SBI25" s="120"/>
      <c r="SBJ25" s="120"/>
      <c r="SBK25" s="120"/>
      <c r="SBL25" s="120"/>
      <c r="SBM25" s="120"/>
      <c r="SBN25" s="120"/>
      <c r="SBO25" s="120"/>
      <c r="SBP25" s="120"/>
      <c r="SBQ25" s="120"/>
      <c r="SBR25" s="120"/>
      <c r="SBS25" s="120"/>
      <c r="SBT25" s="120"/>
      <c r="SBU25" s="120"/>
      <c r="SBV25" s="120"/>
      <c r="SBW25" s="120"/>
      <c r="SBX25" s="120"/>
      <c r="SBY25" s="120"/>
      <c r="SBZ25" s="120"/>
      <c r="SCA25" s="120"/>
      <c r="SCB25" s="120"/>
      <c r="SCC25" s="120"/>
      <c r="SCD25" s="120"/>
      <c r="SCE25" s="120"/>
      <c r="SCF25" s="120"/>
      <c r="SCG25" s="120"/>
      <c r="SCH25" s="120"/>
      <c r="SCI25" s="120"/>
      <c r="SCJ25" s="120"/>
      <c r="SCK25" s="120"/>
      <c r="SCL25" s="120"/>
      <c r="SCM25" s="120"/>
      <c r="SCN25" s="120"/>
      <c r="SCO25" s="120"/>
      <c r="SCP25" s="120"/>
      <c r="SCQ25" s="120"/>
      <c r="SCR25" s="120"/>
      <c r="SCS25" s="120"/>
      <c r="SCT25" s="120"/>
      <c r="SCU25" s="120"/>
      <c r="SCV25" s="120"/>
      <c r="SCW25" s="120"/>
      <c r="SCX25" s="120"/>
      <c r="SCY25" s="120"/>
      <c r="SCZ25" s="120"/>
      <c r="SDA25" s="120"/>
      <c r="SDB25" s="120"/>
      <c r="SDC25" s="120"/>
      <c r="SDD25" s="120"/>
      <c r="SDE25" s="120"/>
      <c r="SDF25" s="120"/>
      <c r="SDG25" s="120"/>
      <c r="SDH25" s="120"/>
      <c r="SDI25" s="120"/>
      <c r="SDJ25" s="120"/>
      <c r="SDK25" s="120"/>
      <c r="SDL25" s="120"/>
      <c r="SDM25" s="120"/>
      <c r="SDN25" s="120"/>
      <c r="SDO25" s="120"/>
      <c r="SDP25" s="120"/>
      <c r="SDQ25" s="120"/>
      <c r="SDR25" s="120"/>
      <c r="SDS25" s="120"/>
      <c r="SDT25" s="120"/>
      <c r="SDU25" s="120"/>
      <c r="SDV25" s="120"/>
      <c r="SDW25" s="120"/>
      <c r="SDX25" s="120"/>
      <c r="SDY25" s="120"/>
      <c r="SDZ25" s="120"/>
      <c r="SEA25" s="120"/>
      <c r="SEB25" s="120"/>
      <c r="SEC25" s="120"/>
      <c r="SED25" s="120"/>
      <c r="SEE25" s="120"/>
      <c r="SEF25" s="120"/>
      <c r="SEG25" s="120"/>
      <c r="SEH25" s="120"/>
      <c r="SEI25" s="120"/>
      <c r="SEJ25" s="120"/>
      <c r="SEK25" s="120"/>
      <c r="SEL25" s="120"/>
      <c r="SEM25" s="120"/>
      <c r="SEN25" s="120"/>
      <c r="SEO25" s="120"/>
      <c r="SEP25" s="120"/>
      <c r="SEQ25" s="120"/>
      <c r="SER25" s="120"/>
      <c r="SES25" s="120"/>
      <c r="SET25" s="120"/>
      <c r="SEU25" s="120"/>
      <c r="SEV25" s="120"/>
      <c r="SEW25" s="120"/>
      <c r="SEX25" s="120"/>
      <c r="SEY25" s="120"/>
      <c r="SEZ25" s="120"/>
      <c r="SFA25" s="120"/>
      <c r="SFB25" s="120"/>
      <c r="SFC25" s="120"/>
      <c r="SFD25" s="120"/>
      <c r="SFE25" s="120"/>
      <c r="SFF25" s="120"/>
      <c r="SFG25" s="120"/>
      <c r="SFH25" s="120"/>
      <c r="SFI25" s="120"/>
      <c r="SFJ25" s="120"/>
      <c r="SFK25" s="120"/>
      <c r="SFL25" s="120"/>
      <c r="SFM25" s="120"/>
      <c r="SFN25" s="120"/>
      <c r="SFO25" s="120"/>
      <c r="SFP25" s="120"/>
      <c r="SFQ25" s="120"/>
      <c r="SFR25" s="120"/>
      <c r="SFS25" s="120"/>
      <c r="SFT25" s="120"/>
      <c r="SFU25" s="120"/>
      <c r="SFV25" s="120"/>
      <c r="SFW25" s="120"/>
      <c r="SFX25" s="120"/>
      <c r="SFY25" s="120"/>
      <c r="SFZ25" s="120"/>
      <c r="SGA25" s="120"/>
      <c r="SGB25" s="120"/>
      <c r="SGC25" s="120"/>
      <c r="SGD25" s="120"/>
      <c r="SGE25" s="120"/>
      <c r="SGF25" s="120"/>
      <c r="SGG25" s="120"/>
      <c r="SGH25" s="120"/>
      <c r="SGI25" s="120"/>
      <c r="SGJ25" s="120"/>
      <c r="SGK25" s="120"/>
      <c r="SGL25" s="120"/>
      <c r="SGM25" s="120"/>
      <c r="SGN25" s="120"/>
      <c r="SGO25" s="120"/>
      <c r="SGP25" s="120"/>
      <c r="SGQ25" s="120"/>
      <c r="SGR25" s="120"/>
      <c r="SGS25" s="120"/>
      <c r="SGT25" s="120"/>
      <c r="SGU25" s="120"/>
      <c r="SGV25" s="120"/>
      <c r="SGW25" s="120"/>
      <c r="SGX25" s="120"/>
      <c r="SGY25" s="120"/>
      <c r="SGZ25" s="120"/>
      <c r="SHA25" s="120"/>
      <c r="SHB25" s="120"/>
      <c r="SHC25" s="120"/>
      <c r="SHD25" s="120"/>
      <c r="SHE25" s="120"/>
      <c r="SHF25" s="120"/>
      <c r="SHG25" s="120"/>
      <c r="SHH25" s="120"/>
      <c r="SHI25" s="120"/>
      <c r="SHJ25" s="120"/>
      <c r="SHK25" s="120"/>
      <c r="SHL25" s="120"/>
      <c r="SHM25" s="120"/>
      <c r="SHN25" s="120"/>
      <c r="SHO25" s="120"/>
      <c r="SHP25" s="120"/>
      <c r="SHQ25" s="120"/>
      <c r="SHR25" s="120"/>
      <c r="SHS25" s="120"/>
      <c r="SHT25" s="120"/>
      <c r="SHU25" s="120"/>
      <c r="SHV25" s="120"/>
      <c r="SHW25" s="120"/>
      <c r="SHX25" s="120"/>
      <c r="SHY25" s="120"/>
      <c r="SHZ25" s="120"/>
      <c r="SIA25" s="120"/>
      <c r="SIB25" s="120"/>
      <c r="SIC25" s="120"/>
      <c r="SID25" s="120"/>
      <c r="SIE25" s="120"/>
      <c r="SIF25" s="120"/>
      <c r="SIG25" s="120"/>
      <c r="SIH25" s="120"/>
      <c r="SII25" s="120"/>
      <c r="SIJ25" s="120"/>
      <c r="SIK25" s="120"/>
      <c r="SIL25" s="120"/>
      <c r="SIM25" s="120"/>
      <c r="SIN25" s="120"/>
      <c r="SIO25" s="120"/>
      <c r="SIP25" s="120"/>
      <c r="SIQ25" s="120"/>
      <c r="SIR25" s="120"/>
      <c r="SIS25" s="120"/>
      <c r="SIT25" s="120"/>
      <c r="SIU25" s="120"/>
      <c r="SIV25" s="120"/>
      <c r="SIW25" s="120"/>
      <c r="SIX25" s="120"/>
      <c r="SIY25" s="120"/>
      <c r="SIZ25" s="120"/>
      <c r="SJA25" s="120"/>
      <c r="SJB25" s="120"/>
      <c r="SJC25" s="120"/>
      <c r="SJD25" s="120"/>
      <c r="SJE25" s="120"/>
      <c r="SJF25" s="120"/>
      <c r="SJG25" s="120"/>
      <c r="SJH25" s="120"/>
      <c r="SJI25" s="120"/>
      <c r="SJJ25" s="120"/>
      <c r="SJK25" s="120"/>
      <c r="SJL25" s="120"/>
      <c r="SJM25" s="120"/>
      <c r="SJN25" s="120"/>
      <c r="SJO25" s="120"/>
      <c r="SJP25" s="120"/>
      <c r="SJQ25" s="120"/>
      <c r="SJR25" s="120"/>
      <c r="SJS25" s="120"/>
      <c r="SJT25" s="120"/>
      <c r="SJU25" s="120"/>
      <c r="SJV25" s="120"/>
      <c r="SJW25" s="120"/>
      <c r="SJX25" s="120"/>
      <c r="SJY25" s="120"/>
      <c r="SJZ25" s="120"/>
      <c r="SKA25" s="120"/>
      <c r="SKB25" s="120"/>
      <c r="SKC25" s="120"/>
      <c r="SKD25" s="120"/>
      <c r="SKE25" s="120"/>
      <c r="SKF25" s="120"/>
      <c r="SKG25" s="120"/>
      <c r="SKH25" s="120"/>
      <c r="SKI25" s="120"/>
      <c r="SKJ25" s="120"/>
      <c r="SKK25" s="120"/>
      <c r="SKL25" s="120"/>
      <c r="SKM25" s="120"/>
      <c r="SKN25" s="120"/>
      <c r="SKO25" s="120"/>
      <c r="SKP25" s="120"/>
      <c r="SKQ25" s="120"/>
      <c r="SKR25" s="120"/>
      <c r="SKS25" s="120"/>
      <c r="SKT25" s="120"/>
      <c r="SKU25" s="120"/>
      <c r="SKV25" s="120"/>
      <c r="SKW25" s="120"/>
      <c r="SKX25" s="120"/>
      <c r="SKY25" s="120"/>
      <c r="SKZ25" s="120"/>
      <c r="SLA25" s="120"/>
      <c r="SLB25" s="120"/>
      <c r="SLC25" s="120"/>
      <c r="SLD25" s="120"/>
      <c r="SLE25" s="120"/>
      <c r="SLF25" s="120"/>
      <c r="SLG25" s="120"/>
      <c r="SLH25" s="120"/>
      <c r="SLI25" s="120"/>
      <c r="SLJ25" s="120"/>
      <c r="SLK25" s="120"/>
      <c r="SLL25" s="120"/>
      <c r="SLM25" s="120"/>
      <c r="SLN25" s="120"/>
      <c r="SLO25" s="120"/>
      <c r="SLP25" s="120"/>
      <c r="SLQ25" s="120"/>
      <c r="SLR25" s="120"/>
      <c r="SLS25" s="120"/>
      <c r="SLT25" s="120"/>
      <c r="SLU25" s="120"/>
      <c r="SLV25" s="120"/>
      <c r="SLW25" s="120"/>
      <c r="SLX25" s="120"/>
      <c r="SLY25" s="120"/>
      <c r="SLZ25" s="120"/>
      <c r="SMA25" s="120"/>
      <c r="SMB25" s="120"/>
      <c r="SMC25" s="120"/>
      <c r="SMD25" s="120"/>
      <c r="SME25" s="120"/>
      <c r="SMF25" s="120"/>
      <c r="SMG25" s="120"/>
      <c r="SMH25" s="120"/>
      <c r="SMI25" s="120"/>
      <c r="SMJ25" s="120"/>
      <c r="SMK25" s="120"/>
      <c r="SML25" s="120"/>
      <c r="SMM25" s="120"/>
      <c r="SMN25" s="120"/>
      <c r="SMO25" s="120"/>
      <c r="SMP25" s="120"/>
      <c r="SMQ25" s="120"/>
      <c r="SMR25" s="120"/>
      <c r="SMS25" s="120"/>
      <c r="SMT25" s="120"/>
      <c r="SMU25" s="120"/>
      <c r="SMV25" s="120"/>
      <c r="SMW25" s="120"/>
      <c r="SMX25" s="120"/>
      <c r="SMY25" s="120"/>
      <c r="SMZ25" s="120"/>
      <c r="SNA25" s="120"/>
      <c r="SNB25" s="120"/>
      <c r="SNC25" s="120"/>
      <c r="SND25" s="120"/>
      <c r="SNE25" s="120"/>
      <c r="SNF25" s="120"/>
      <c r="SNG25" s="120"/>
      <c r="SNH25" s="120"/>
      <c r="SNI25" s="120"/>
      <c r="SNJ25" s="120"/>
      <c r="SNK25" s="120"/>
      <c r="SNL25" s="120"/>
      <c r="SNM25" s="120"/>
      <c r="SNN25" s="120"/>
      <c r="SNO25" s="120"/>
      <c r="SNP25" s="120"/>
      <c r="SNQ25" s="120"/>
      <c r="SNR25" s="120"/>
      <c r="SNS25" s="120"/>
      <c r="SNT25" s="120"/>
      <c r="SNU25" s="120"/>
      <c r="SNV25" s="120"/>
      <c r="SNW25" s="120"/>
      <c r="SNX25" s="120"/>
      <c r="SNY25" s="120"/>
      <c r="SNZ25" s="120"/>
      <c r="SOA25" s="120"/>
      <c r="SOB25" s="120"/>
      <c r="SOC25" s="120"/>
      <c r="SOD25" s="120"/>
      <c r="SOE25" s="120"/>
      <c r="SOF25" s="120"/>
      <c r="SOG25" s="120"/>
      <c r="SOH25" s="120"/>
      <c r="SOI25" s="120"/>
      <c r="SOJ25" s="120"/>
      <c r="SOK25" s="120"/>
      <c r="SOL25" s="120"/>
      <c r="SOM25" s="120"/>
      <c r="SON25" s="120"/>
      <c r="SOO25" s="120"/>
      <c r="SOP25" s="120"/>
      <c r="SOQ25" s="120"/>
      <c r="SOR25" s="120"/>
      <c r="SOS25" s="120"/>
      <c r="SOT25" s="120"/>
      <c r="SOU25" s="120"/>
      <c r="SOV25" s="120"/>
      <c r="SOW25" s="120"/>
      <c r="SOX25" s="120"/>
      <c r="SOY25" s="120"/>
      <c r="SOZ25" s="120"/>
      <c r="SPA25" s="120"/>
      <c r="SPB25" s="120"/>
      <c r="SPC25" s="120"/>
      <c r="SPD25" s="120"/>
      <c r="SPE25" s="120"/>
      <c r="SPF25" s="120"/>
      <c r="SPG25" s="120"/>
      <c r="SPH25" s="120"/>
      <c r="SPI25" s="120"/>
      <c r="SPJ25" s="120"/>
      <c r="SPK25" s="120"/>
      <c r="SPL25" s="120"/>
      <c r="SPM25" s="120"/>
      <c r="SPN25" s="120"/>
      <c r="SPO25" s="120"/>
      <c r="SPP25" s="120"/>
      <c r="SPQ25" s="120"/>
      <c r="SPR25" s="120"/>
      <c r="SPS25" s="120"/>
      <c r="SPT25" s="120"/>
      <c r="SPU25" s="120"/>
      <c r="SPV25" s="120"/>
      <c r="SPW25" s="120"/>
      <c r="SPX25" s="120"/>
      <c r="SPY25" s="120"/>
      <c r="SPZ25" s="120"/>
      <c r="SQA25" s="120"/>
      <c r="SQB25" s="120"/>
      <c r="SQC25" s="120"/>
      <c r="SQD25" s="120"/>
      <c r="SQE25" s="120"/>
      <c r="SQF25" s="120"/>
      <c r="SQG25" s="120"/>
      <c r="SQH25" s="120"/>
      <c r="SQI25" s="120"/>
      <c r="SQJ25" s="120"/>
      <c r="SQK25" s="120"/>
      <c r="SQL25" s="120"/>
      <c r="SQM25" s="120"/>
      <c r="SQN25" s="120"/>
      <c r="SQO25" s="120"/>
      <c r="SQP25" s="120"/>
      <c r="SQQ25" s="120"/>
      <c r="SQR25" s="120"/>
      <c r="SQS25" s="120"/>
      <c r="SQT25" s="120"/>
      <c r="SQU25" s="120"/>
      <c r="SQV25" s="120"/>
      <c r="SQW25" s="120"/>
      <c r="SQX25" s="120"/>
      <c r="SQY25" s="120"/>
      <c r="SQZ25" s="120"/>
      <c r="SRA25" s="120"/>
      <c r="SRB25" s="120"/>
      <c r="SRC25" s="120"/>
      <c r="SRD25" s="120"/>
      <c r="SRE25" s="120"/>
      <c r="SRF25" s="120"/>
      <c r="SRG25" s="120"/>
      <c r="SRH25" s="120"/>
      <c r="SRI25" s="120"/>
      <c r="SRJ25" s="120"/>
      <c r="SRK25" s="120"/>
      <c r="SRL25" s="120"/>
      <c r="SRM25" s="120"/>
      <c r="SRN25" s="120"/>
      <c r="SRO25" s="120"/>
      <c r="SRP25" s="120"/>
      <c r="SRQ25" s="120"/>
      <c r="SRR25" s="120"/>
      <c r="SRS25" s="120"/>
      <c r="SRT25" s="120"/>
      <c r="SRU25" s="120"/>
      <c r="SRV25" s="120"/>
      <c r="SRW25" s="120"/>
      <c r="SRX25" s="120"/>
      <c r="SRY25" s="120"/>
      <c r="SRZ25" s="120"/>
      <c r="SSA25" s="120"/>
      <c r="SSB25" s="120"/>
      <c r="SSC25" s="120"/>
      <c r="SSD25" s="120"/>
      <c r="SSE25" s="120"/>
      <c r="SSF25" s="120"/>
      <c r="SSG25" s="120"/>
      <c r="SSH25" s="120"/>
      <c r="SSI25" s="120"/>
      <c r="SSJ25" s="120"/>
      <c r="SSK25" s="120"/>
      <c r="SSL25" s="120"/>
      <c r="SSM25" s="120"/>
      <c r="SSN25" s="120"/>
      <c r="SSO25" s="120"/>
      <c r="SSP25" s="120"/>
      <c r="SSQ25" s="120"/>
      <c r="SSR25" s="120"/>
      <c r="SSS25" s="120"/>
      <c r="SST25" s="120"/>
      <c r="SSU25" s="120"/>
      <c r="SSV25" s="120"/>
      <c r="SSW25" s="120"/>
      <c r="SSX25" s="120"/>
      <c r="SSY25" s="120"/>
      <c r="SSZ25" s="120"/>
      <c r="STA25" s="120"/>
      <c r="STB25" s="120"/>
      <c r="STC25" s="120"/>
      <c r="STD25" s="120"/>
      <c r="STE25" s="120"/>
      <c r="STF25" s="120"/>
      <c r="STG25" s="120"/>
      <c r="STH25" s="120"/>
      <c r="STI25" s="120"/>
      <c r="STJ25" s="120"/>
      <c r="STK25" s="120"/>
      <c r="STL25" s="120"/>
      <c r="STM25" s="120"/>
      <c r="STN25" s="120"/>
      <c r="STO25" s="120"/>
      <c r="STP25" s="120"/>
      <c r="STQ25" s="120"/>
      <c r="STR25" s="120"/>
      <c r="STS25" s="120"/>
      <c r="STT25" s="120"/>
      <c r="STU25" s="120"/>
      <c r="STV25" s="120"/>
      <c r="STW25" s="120"/>
      <c r="STX25" s="120"/>
      <c r="STY25" s="120"/>
      <c r="STZ25" s="120"/>
      <c r="SUA25" s="120"/>
      <c r="SUB25" s="120"/>
      <c r="SUC25" s="120"/>
      <c r="SUD25" s="120"/>
      <c r="SUE25" s="120"/>
      <c r="SUF25" s="120"/>
      <c r="SUG25" s="120"/>
      <c r="SUH25" s="120"/>
      <c r="SUI25" s="120"/>
      <c r="SUJ25" s="120"/>
      <c r="SUK25" s="120"/>
      <c r="SUL25" s="120"/>
      <c r="SUM25" s="120"/>
      <c r="SUN25" s="120"/>
      <c r="SUO25" s="120"/>
      <c r="SUP25" s="120"/>
      <c r="SUQ25" s="120"/>
      <c r="SUR25" s="120"/>
      <c r="SUS25" s="120"/>
      <c r="SUT25" s="120"/>
      <c r="SUU25" s="120"/>
      <c r="SUV25" s="120"/>
      <c r="SUW25" s="120"/>
      <c r="SUX25" s="120"/>
      <c r="SUY25" s="120"/>
      <c r="SUZ25" s="120"/>
      <c r="SVA25" s="120"/>
      <c r="SVB25" s="120"/>
      <c r="SVC25" s="120"/>
      <c r="SVD25" s="120"/>
      <c r="SVE25" s="120"/>
      <c r="SVF25" s="120"/>
      <c r="SVG25" s="120"/>
      <c r="SVH25" s="120"/>
      <c r="SVI25" s="120"/>
      <c r="SVJ25" s="120"/>
      <c r="SVK25" s="120"/>
      <c r="SVL25" s="120"/>
      <c r="SVM25" s="120"/>
      <c r="SVN25" s="120"/>
      <c r="SVO25" s="120"/>
      <c r="SVP25" s="120"/>
      <c r="SVQ25" s="120"/>
      <c r="SVR25" s="120"/>
      <c r="SVS25" s="120"/>
      <c r="SVT25" s="120"/>
      <c r="SVU25" s="120"/>
      <c r="SVV25" s="120"/>
      <c r="SVW25" s="120"/>
      <c r="SVX25" s="120"/>
      <c r="SVY25" s="120"/>
      <c r="SVZ25" s="120"/>
      <c r="SWA25" s="120"/>
      <c r="SWB25" s="120"/>
      <c r="SWC25" s="120"/>
      <c r="SWD25" s="120"/>
      <c r="SWE25" s="120"/>
      <c r="SWF25" s="120"/>
      <c r="SWG25" s="120"/>
      <c r="SWH25" s="120"/>
      <c r="SWI25" s="120"/>
      <c r="SWJ25" s="120"/>
      <c r="SWK25" s="120"/>
      <c r="SWL25" s="120"/>
      <c r="SWM25" s="120"/>
      <c r="SWN25" s="120"/>
      <c r="SWO25" s="120"/>
      <c r="SWP25" s="120"/>
      <c r="SWQ25" s="120"/>
      <c r="SWR25" s="120"/>
      <c r="SWS25" s="120"/>
      <c r="SWT25" s="120"/>
      <c r="SWU25" s="120"/>
      <c r="SWV25" s="120"/>
      <c r="SWW25" s="120"/>
      <c r="SWX25" s="120"/>
      <c r="SWY25" s="120"/>
      <c r="SWZ25" s="120"/>
      <c r="SXA25" s="120"/>
      <c r="SXB25" s="120"/>
      <c r="SXC25" s="120"/>
      <c r="SXD25" s="120"/>
      <c r="SXE25" s="120"/>
      <c r="SXF25" s="120"/>
      <c r="SXG25" s="120"/>
      <c r="SXH25" s="120"/>
      <c r="SXI25" s="120"/>
      <c r="SXJ25" s="120"/>
      <c r="SXK25" s="120"/>
      <c r="SXL25" s="120"/>
      <c r="SXM25" s="120"/>
      <c r="SXN25" s="120"/>
      <c r="SXO25" s="120"/>
      <c r="SXP25" s="120"/>
      <c r="SXQ25" s="120"/>
      <c r="SXR25" s="120"/>
      <c r="SXS25" s="120"/>
      <c r="SXT25" s="120"/>
      <c r="SXU25" s="120"/>
      <c r="SXV25" s="120"/>
      <c r="SXW25" s="120"/>
      <c r="SXX25" s="120"/>
      <c r="SXY25" s="120"/>
      <c r="SXZ25" s="120"/>
      <c r="SYA25" s="120"/>
      <c r="SYB25" s="120"/>
      <c r="SYC25" s="120"/>
      <c r="SYD25" s="120"/>
      <c r="SYE25" s="120"/>
      <c r="SYF25" s="120"/>
      <c r="SYG25" s="120"/>
      <c r="SYH25" s="120"/>
      <c r="SYI25" s="120"/>
      <c r="SYJ25" s="120"/>
      <c r="SYK25" s="120"/>
      <c r="SYL25" s="120"/>
      <c r="SYM25" s="120"/>
      <c r="SYN25" s="120"/>
      <c r="SYO25" s="120"/>
      <c r="SYP25" s="120"/>
      <c r="SYQ25" s="120"/>
      <c r="SYR25" s="120"/>
      <c r="SYS25" s="120"/>
      <c r="SYT25" s="120"/>
      <c r="SYU25" s="120"/>
      <c r="SYV25" s="120"/>
      <c r="SYW25" s="120"/>
      <c r="SYX25" s="120"/>
      <c r="SYY25" s="120"/>
      <c r="SYZ25" s="120"/>
      <c r="SZA25" s="120"/>
      <c r="SZB25" s="120"/>
      <c r="SZC25" s="120"/>
      <c r="SZD25" s="120"/>
      <c r="SZE25" s="120"/>
      <c r="SZF25" s="120"/>
      <c r="SZG25" s="120"/>
      <c r="SZH25" s="120"/>
      <c r="SZI25" s="120"/>
      <c r="SZJ25" s="120"/>
      <c r="SZK25" s="120"/>
      <c r="SZL25" s="120"/>
      <c r="SZM25" s="120"/>
      <c r="SZN25" s="120"/>
      <c r="SZO25" s="120"/>
      <c r="SZP25" s="120"/>
      <c r="SZQ25" s="120"/>
      <c r="SZR25" s="120"/>
      <c r="SZS25" s="120"/>
      <c r="SZT25" s="120"/>
      <c r="SZU25" s="120"/>
      <c r="SZV25" s="120"/>
      <c r="SZW25" s="120"/>
      <c r="SZX25" s="120"/>
      <c r="SZY25" s="120"/>
      <c r="SZZ25" s="120"/>
      <c r="TAA25" s="120"/>
      <c r="TAB25" s="120"/>
      <c r="TAC25" s="120"/>
      <c r="TAD25" s="120"/>
      <c r="TAE25" s="120"/>
      <c r="TAF25" s="120"/>
      <c r="TAG25" s="120"/>
      <c r="TAH25" s="120"/>
      <c r="TAI25" s="120"/>
      <c r="TAJ25" s="120"/>
      <c r="TAK25" s="120"/>
      <c r="TAL25" s="120"/>
      <c r="TAM25" s="120"/>
      <c r="TAN25" s="120"/>
      <c r="TAO25" s="120"/>
      <c r="TAP25" s="120"/>
      <c r="TAQ25" s="120"/>
      <c r="TAR25" s="120"/>
      <c r="TAS25" s="120"/>
      <c r="TAT25" s="120"/>
      <c r="TAU25" s="120"/>
      <c r="TAV25" s="120"/>
      <c r="TAW25" s="120"/>
      <c r="TAX25" s="120"/>
      <c r="TAY25" s="120"/>
      <c r="TAZ25" s="120"/>
      <c r="TBA25" s="120"/>
      <c r="TBB25" s="120"/>
      <c r="TBC25" s="120"/>
      <c r="TBD25" s="120"/>
      <c r="TBE25" s="120"/>
      <c r="TBF25" s="120"/>
      <c r="TBG25" s="120"/>
      <c r="TBH25" s="120"/>
      <c r="TBI25" s="120"/>
      <c r="TBJ25" s="120"/>
      <c r="TBK25" s="120"/>
      <c r="TBL25" s="120"/>
      <c r="TBM25" s="120"/>
      <c r="TBN25" s="120"/>
      <c r="TBO25" s="120"/>
      <c r="TBP25" s="120"/>
      <c r="TBQ25" s="120"/>
      <c r="TBR25" s="120"/>
      <c r="TBS25" s="120"/>
      <c r="TBT25" s="120"/>
      <c r="TBU25" s="120"/>
      <c r="TBV25" s="120"/>
      <c r="TBW25" s="120"/>
      <c r="TBX25" s="120"/>
      <c r="TBY25" s="120"/>
      <c r="TBZ25" s="120"/>
      <c r="TCA25" s="120"/>
      <c r="TCB25" s="120"/>
      <c r="TCC25" s="120"/>
      <c r="TCD25" s="120"/>
      <c r="TCE25" s="120"/>
      <c r="TCF25" s="120"/>
      <c r="TCG25" s="120"/>
      <c r="TCH25" s="120"/>
      <c r="TCI25" s="120"/>
      <c r="TCJ25" s="120"/>
      <c r="TCK25" s="120"/>
      <c r="TCL25" s="120"/>
      <c r="TCM25" s="120"/>
      <c r="TCN25" s="120"/>
      <c r="TCO25" s="120"/>
      <c r="TCP25" s="120"/>
      <c r="TCQ25" s="120"/>
      <c r="TCR25" s="120"/>
      <c r="TCS25" s="120"/>
      <c r="TCT25" s="120"/>
      <c r="TCU25" s="120"/>
      <c r="TCV25" s="120"/>
      <c r="TCW25" s="120"/>
      <c r="TCX25" s="120"/>
      <c r="TCY25" s="120"/>
      <c r="TCZ25" s="120"/>
      <c r="TDA25" s="120"/>
      <c r="TDB25" s="120"/>
      <c r="TDC25" s="120"/>
      <c r="TDD25" s="120"/>
      <c r="TDE25" s="120"/>
      <c r="TDF25" s="120"/>
      <c r="TDG25" s="120"/>
      <c r="TDH25" s="120"/>
      <c r="TDI25" s="120"/>
      <c r="TDJ25" s="120"/>
      <c r="TDK25" s="120"/>
      <c r="TDL25" s="120"/>
      <c r="TDM25" s="120"/>
      <c r="TDN25" s="120"/>
      <c r="TDO25" s="120"/>
      <c r="TDP25" s="120"/>
      <c r="TDQ25" s="120"/>
      <c r="TDR25" s="120"/>
      <c r="TDS25" s="120"/>
      <c r="TDT25" s="120"/>
      <c r="TDU25" s="120"/>
      <c r="TDV25" s="120"/>
      <c r="TDW25" s="120"/>
      <c r="TDX25" s="120"/>
      <c r="TDY25" s="120"/>
      <c r="TDZ25" s="120"/>
      <c r="TEA25" s="120"/>
      <c r="TEB25" s="120"/>
      <c r="TEC25" s="120"/>
      <c r="TED25" s="120"/>
      <c r="TEE25" s="120"/>
      <c r="TEF25" s="120"/>
      <c r="TEG25" s="120"/>
      <c r="TEH25" s="120"/>
      <c r="TEI25" s="120"/>
      <c r="TEJ25" s="120"/>
      <c r="TEK25" s="120"/>
      <c r="TEL25" s="120"/>
      <c r="TEM25" s="120"/>
      <c r="TEN25" s="120"/>
      <c r="TEO25" s="120"/>
      <c r="TEP25" s="120"/>
      <c r="TEQ25" s="120"/>
      <c r="TER25" s="120"/>
      <c r="TES25" s="120"/>
      <c r="TET25" s="120"/>
      <c r="TEU25" s="120"/>
      <c r="TEV25" s="120"/>
      <c r="TEW25" s="120"/>
      <c r="TEX25" s="120"/>
      <c r="TEY25" s="120"/>
      <c r="TEZ25" s="120"/>
      <c r="TFA25" s="120"/>
      <c r="TFB25" s="120"/>
      <c r="TFC25" s="120"/>
      <c r="TFD25" s="120"/>
      <c r="TFE25" s="120"/>
      <c r="TFF25" s="120"/>
      <c r="TFG25" s="120"/>
      <c r="TFH25" s="120"/>
      <c r="TFI25" s="120"/>
      <c r="TFJ25" s="120"/>
      <c r="TFK25" s="120"/>
      <c r="TFL25" s="120"/>
      <c r="TFM25" s="120"/>
      <c r="TFN25" s="120"/>
      <c r="TFO25" s="120"/>
      <c r="TFP25" s="120"/>
      <c r="TFQ25" s="120"/>
      <c r="TFR25" s="120"/>
      <c r="TFS25" s="120"/>
      <c r="TFT25" s="120"/>
      <c r="TFU25" s="120"/>
      <c r="TFV25" s="120"/>
      <c r="TFW25" s="120"/>
      <c r="TFX25" s="120"/>
      <c r="TFY25" s="120"/>
      <c r="TFZ25" s="120"/>
      <c r="TGA25" s="120"/>
      <c r="TGB25" s="120"/>
      <c r="TGC25" s="120"/>
      <c r="TGD25" s="120"/>
      <c r="TGE25" s="120"/>
      <c r="TGF25" s="120"/>
      <c r="TGG25" s="120"/>
      <c r="TGH25" s="120"/>
      <c r="TGI25" s="120"/>
      <c r="TGJ25" s="120"/>
      <c r="TGK25" s="120"/>
      <c r="TGL25" s="120"/>
      <c r="TGM25" s="120"/>
      <c r="TGN25" s="120"/>
      <c r="TGO25" s="120"/>
      <c r="TGP25" s="120"/>
      <c r="TGQ25" s="120"/>
      <c r="TGR25" s="120"/>
      <c r="TGS25" s="120"/>
      <c r="TGT25" s="120"/>
      <c r="TGU25" s="120"/>
      <c r="TGV25" s="120"/>
      <c r="TGW25" s="120"/>
      <c r="TGX25" s="120"/>
      <c r="TGY25" s="120"/>
      <c r="TGZ25" s="120"/>
      <c r="THA25" s="120"/>
      <c r="THB25" s="120"/>
      <c r="THC25" s="120"/>
      <c r="THD25" s="120"/>
      <c r="THE25" s="120"/>
      <c r="THF25" s="120"/>
      <c r="THG25" s="120"/>
      <c r="THH25" s="120"/>
      <c r="THI25" s="120"/>
      <c r="THJ25" s="120"/>
      <c r="THK25" s="120"/>
      <c r="THL25" s="120"/>
      <c r="THM25" s="120"/>
      <c r="THN25" s="120"/>
      <c r="THO25" s="120"/>
      <c r="THP25" s="120"/>
      <c r="THQ25" s="120"/>
      <c r="THR25" s="120"/>
      <c r="THS25" s="120"/>
      <c r="THT25" s="120"/>
      <c r="THU25" s="120"/>
      <c r="THV25" s="120"/>
      <c r="THW25" s="120"/>
      <c r="THX25" s="120"/>
      <c r="THY25" s="120"/>
      <c r="THZ25" s="120"/>
      <c r="TIA25" s="120"/>
      <c r="TIB25" s="120"/>
      <c r="TIC25" s="120"/>
      <c r="TID25" s="120"/>
      <c r="TIE25" s="120"/>
      <c r="TIF25" s="120"/>
      <c r="TIG25" s="120"/>
      <c r="TIH25" s="120"/>
      <c r="TII25" s="120"/>
      <c r="TIJ25" s="120"/>
      <c r="TIK25" s="120"/>
      <c r="TIL25" s="120"/>
      <c r="TIM25" s="120"/>
      <c r="TIN25" s="120"/>
      <c r="TIO25" s="120"/>
      <c r="TIP25" s="120"/>
      <c r="TIQ25" s="120"/>
      <c r="TIR25" s="120"/>
      <c r="TIS25" s="120"/>
      <c r="TIT25" s="120"/>
      <c r="TIU25" s="120"/>
      <c r="TIV25" s="120"/>
      <c r="TIW25" s="120"/>
      <c r="TIX25" s="120"/>
      <c r="TIY25" s="120"/>
      <c r="TIZ25" s="120"/>
      <c r="TJA25" s="120"/>
      <c r="TJB25" s="120"/>
      <c r="TJC25" s="120"/>
      <c r="TJD25" s="120"/>
      <c r="TJE25" s="120"/>
      <c r="TJF25" s="120"/>
      <c r="TJG25" s="120"/>
      <c r="TJH25" s="120"/>
      <c r="TJI25" s="120"/>
      <c r="TJJ25" s="120"/>
      <c r="TJK25" s="120"/>
      <c r="TJL25" s="120"/>
      <c r="TJM25" s="120"/>
      <c r="TJN25" s="120"/>
      <c r="TJO25" s="120"/>
      <c r="TJP25" s="120"/>
      <c r="TJQ25" s="120"/>
      <c r="TJR25" s="120"/>
      <c r="TJS25" s="120"/>
      <c r="TJT25" s="120"/>
      <c r="TJU25" s="120"/>
      <c r="TJV25" s="120"/>
      <c r="TJW25" s="120"/>
      <c r="TJX25" s="120"/>
      <c r="TJY25" s="120"/>
      <c r="TJZ25" s="120"/>
      <c r="TKA25" s="120"/>
      <c r="TKB25" s="120"/>
      <c r="TKC25" s="120"/>
      <c r="TKD25" s="120"/>
      <c r="TKE25" s="120"/>
      <c r="TKF25" s="120"/>
      <c r="TKG25" s="120"/>
      <c r="TKH25" s="120"/>
      <c r="TKI25" s="120"/>
      <c r="TKJ25" s="120"/>
      <c r="TKK25" s="120"/>
      <c r="TKL25" s="120"/>
      <c r="TKM25" s="120"/>
      <c r="TKN25" s="120"/>
      <c r="TKO25" s="120"/>
      <c r="TKP25" s="120"/>
      <c r="TKQ25" s="120"/>
      <c r="TKR25" s="120"/>
      <c r="TKS25" s="120"/>
      <c r="TKT25" s="120"/>
      <c r="TKU25" s="120"/>
      <c r="TKV25" s="120"/>
      <c r="TKW25" s="120"/>
      <c r="TKX25" s="120"/>
      <c r="TKY25" s="120"/>
      <c r="TKZ25" s="120"/>
      <c r="TLA25" s="120"/>
      <c r="TLB25" s="120"/>
      <c r="TLC25" s="120"/>
      <c r="TLD25" s="120"/>
      <c r="TLE25" s="120"/>
      <c r="TLF25" s="120"/>
      <c r="TLG25" s="120"/>
      <c r="TLH25" s="120"/>
      <c r="TLI25" s="120"/>
      <c r="TLJ25" s="120"/>
      <c r="TLK25" s="120"/>
      <c r="TLL25" s="120"/>
      <c r="TLM25" s="120"/>
      <c r="TLN25" s="120"/>
      <c r="TLO25" s="120"/>
      <c r="TLP25" s="120"/>
      <c r="TLQ25" s="120"/>
      <c r="TLR25" s="120"/>
      <c r="TLS25" s="120"/>
      <c r="TLT25" s="120"/>
      <c r="TLU25" s="120"/>
      <c r="TLV25" s="120"/>
      <c r="TLW25" s="120"/>
      <c r="TLX25" s="120"/>
      <c r="TLY25" s="120"/>
      <c r="TLZ25" s="120"/>
      <c r="TMA25" s="120"/>
      <c r="TMB25" s="120"/>
      <c r="TMC25" s="120"/>
      <c r="TMD25" s="120"/>
      <c r="TME25" s="120"/>
      <c r="TMF25" s="120"/>
      <c r="TMG25" s="120"/>
      <c r="TMH25" s="120"/>
      <c r="TMI25" s="120"/>
      <c r="TMJ25" s="120"/>
      <c r="TMK25" s="120"/>
      <c r="TML25" s="120"/>
      <c r="TMM25" s="120"/>
      <c r="TMN25" s="120"/>
      <c r="TMO25" s="120"/>
      <c r="TMP25" s="120"/>
      <c r="TMQ25" s="120"/>
      <c r="TMR25" s="120"/>
      <c r="TMS25" s="120"/>
      <c r="TMT25" s="120"/>
      <c r="TMU25" s="120"/>
      <c r="TMV25" s="120"/>
      <c r="TMW25" s="120"/>
      <c r="TMX25" s="120"/>
      <c r="TMY25" s="120"/>
      <c r="TMZ25" s="120"/>
      <c r="TNA25" s="120"/>
      <c r="TNB25" s="120"/>
      <c r="TNC25" s="120"/>
      <c r="TND25" s="120"/>
      <c r="TNE25" s="120"/>
      <c r="TNF25" s="120"/>
      <c r="TNG25" s="120"/>
      <c r="TNH25" s="120"/>
      <c r="TNI25" s="120"/>
      <c r="TNJ25" s="120"/>
      <c r="TNK25" s="120"/>
      <c r="TNL25" s="120"/>
      <c r="TNM25" s="120"/>
      <c r="TNN25" s="120"/>
      <c r="TNO25" s="120"/>
      <c r="TNP25" s="120"/>
      <c r="TNQ25" s="120"/>
      <c r="TNR25" s="120"/>
      <c r="TNS25" s="120"/>
      <c r="TNT25" s="120"/>
      <c r="TNU25" s="120"/>
      <c r="TNV25" s="120"/>
      <c r="TNW25" s="120"/>
      <c r="TNX25" s="120"/>
      <c r="TNY25" s="120"/>
      <c r="TNZ25" s="120"/>
      <c r="TOA25" s="120"/>
      <c r="TOB25" s="120"/>
      <c r="TOC25" s="120"/>
      <c r="TOD25" s="120"/>
      <c r="TOE25" s="120"/>
      <c r="TOF25" s="120"/>
      <c r="TOG25" s="120"/>
      <c r="TOH25" s="120"/>
      <c r="TOI25" s="120"/>
      <c r="TOJ25" s="120"/>
      <c r="TOK25" s="120"/>
      <c r="TOL25" s="120"/>
      <c r="TOM25" s="120"/>
      <c r="TON25" s="120"/>
      <c r="TOO25" s="120"/>
      <c r="TOP25" s="120"/>
      <c r="TOQ25" s="120"/>
      <c r="TOR25" s="120"/>
      <c r="TOS25" s="120"/>
      <c r="TOT25" s="120"/>
      <c r="TOU25" s="120"/>
      <c r="TOV25" s="120"/>
      <c r="TOW25" s="120"/>
      <c r="TOX25" s="120"/>
      <c r="TOY25" s="120"/>
      <c r="TOZ25" s="120"/>
      <c r="TPA25" s="120"/>
      <c r="TPB25" s="120"/>
      <c r="TPC25" s="120"/>
      <c r="TPD25" s="120"/>
      <c r="TPE25" s="120"/>
      <c r="TPF25" s="120"/>
      <c r="TPG25" s="120"/>
      <c r="TPH25" s="120"/>
      <c r="TPI25" s="120"/>
      <c r="TPJ25" s="120"/>
      <c r="TPK25" s="120"/>
      <c r="TPL25" s="120"/>
      <c r="TPM25" s="120"/>
      <c r="TPN25" s="120"/>
      <c r="TPO25" s="120"/>
      <c r="TPP25" s="120"/>
      <c r="TPQ25" s="120"/>
      <c r="TPR25" s="120"/>
      <c r="TPS25" s="120"/>
      <c r="TPT25" s="120"/>
      <c r="TPU25" s="120"/>
      <c r="TPV25" s="120"/>
      <c r="TPW25" s="120"/>
      <c r="TPX25" s="120"/>
      <c r="TPY25" s="120"/>
      <c r="TPZ25" s="120"/>
      <c r="TQA25" s="120"/>
      <c r="TQB25" s="120"/>
      <c r="TQC25" s="120"/>
      <c r="TQD25" s="120"/>
      <c r="TQE25" s="120"/>
      <c r="TQF25" s="120"/>
      <c r="TQG25" s="120"/>
      <c r="TQH25" s="120"/>
      <c r="TQI25" s="120"/>
      <c r="TQJ25" s="120"/>
      <c r="TQK25" s="120"/>
      <c r="TQL25" s="120"/>
      <c r="TQM25" s="120"/>
      <c r="TQN25" s="120"/>
      <c r="TQO25" s="120"/>
      <c r="TQP25" s="120"/>
      <c r="TQQ25" s="120"/>
      <c r="TQR25" s="120"/>
      <c r="TQS25" s="120"/>
      <c r="TQT25" s="120"/>
      <c r="TQU25" s="120"/>
      <c r="TQV25" s="120"/>
      <c r="TQW25" s="120"/>
      <c r="TQX25" s="120"/>
      <c r="TQY25" s="120"/>
      <c r="TQZ25" s="120"/>
      <c r="TRA25" s="120"/>
      <c r="TRB25" s="120"/>
      <c r="TRC25" s="120"/>
      <c r="TRD25" s="120"/>
      <c r="TRE25" s="120"/>
      <c r="TRF25" s="120"/>
      <c r="TRG25" s="120"/>
      <c r="TRH25" s="120"/>
      <c r="TRI25" s="120"/>
      <c r="TRJ25" s="120"/>
      <c r="TRK25" s="120"/>
      <c r="TRL25" s="120"/>
      <c r="TRM25" s="120"/>
      <c r="TRN25" s="120"/>
      <c r="TRO25" s="120"/>
      <c r="TRP25" s="120"/>
      <c r="TRQ25" s="120"/>
      <c r="TRR25" s="120"/>
      <c r="TRS25" s="120"/>
      <c r="TRT25" s="120"/>
      <c r="TRU25" s="120"/>
      <c r="TRV25" s="120"/>
      <c r="TRW25" s="120"/>
      <c r="TRX25" s="120"/>
      <c r="TRY25" s="120"/>
      <c r="TRZ25" s="120"/>
      <c r="TSA25" s="120"/>
      <c r="TSB25" s="120"/>
      <c r="TSC25" s="120"/>
      <c r="TSD25" s="120"/>
      <c r="TSE25" s="120"/>
      <c r="TSF25" s="120"/>
      <c r="TSG25" s="120"/>
      <c r="TSH25" s="120"/>
      <c r="TSI25" s="120"/>
      <c r="TSJ25" s="120"/>
      <c r="TSK25" s="120"/>
      <c r="TSL25" s="120"/>
      <c r="TSM25" s="120"/>
      <c r="TSN25" s="120"/>
      <c r="TSO25" s="120"/>
      <c r="TSP25" s="120"/>
      <c r="TSQ25" s="120"/>
      <c r="TSR25" s="120"/>
      <c r="TSS25" s="120"/>
      <c r="TST25" s="120"/>
      <c r="TSU25" s="120"/>
      <c r="TSV25" s="120"/>
      <c r="TSW25" s="120"/>
      <c r="TSX25" s="120"/>
      <c r="TSY25" s="120"/>
      <c r="TSZ25" s="120"/>
      <c r="TTA25" s="120"/>
      <c r="TTB25" s="120"/>
      <c r="TTC25" s="120"/>
      <c r="TTD25" s="120"/>
      <c r="TTE25" s="120"/>
      <c r="TTF25" s="120"/>
      <c r="TTG25" s="120"/>
      <c r="TTH25" s="120"/>
      <c r="TTI25" s="120"/>
      <c r="TTJ25" s="120"/>
      <c r="TTK25" s="120"/>
      <c r="TTL25" s="120"/>
      <c r="TTM25" s="120"/>
      <c r="TTN25" s="120"/>
      <c r="TTO25" s="120"/>
      <c r="TTP25" s="120"/>
      <c r="TTQ25" s="120"/>
      <c r="TTR25" s="120"/>
      <c r="TTS25" s="120"/>
      <c r="TTT25" s="120"/>
      <c r="TTU25" s="120"/>
      <c r="TTV25" s="120"/>
      <c r="TTW25" s="120"/>
      <c r="TTX25" s="120"/>
      <c r="TTY25" s="120"/>
      <c r="TTZ25" s="120"/>
      <c r="TUA25" s="120"/>
      <c r="TUB25" s="120"/>
      <c r="TUC25" s="120"/>
      <c r="TUD25" s="120"/>
      <c r="TUE25" s="120"/>
      <c r="TUF25" s="120"/>
      <c r="TUG25" s="120"/>
      <c r="TUH25" s="120"/>
      <c r="TUI25" s="120"/>
      <c r="TUJ25" s="120"/>
      <c r="TUK25" s="120"/>
      <c r="TUL25" s="120"/>
      <c r="TUM25" s="120"/>
      <c r="TUN25" s="120"/>
      <c r="TUO25" s="120"/>
      <c r="TUP25" s="120"/>
      <c r="TUQ25" s="120"/>
      <c r="TUR25" s="120"/>
      <c r="TUS25" s="120"/>
      <c r="TUT25" s="120"/>
      <c r="TUU25" s="120"/>
      <c r="TUV25" s="120"/>
      <c r="TUW25" s="120"/>
      <c r="TUX25" s="120"/>
      <c r="TUY25" s="120"/>
      <c r="TUZ25" s="120"/>
      <c r="TVA25" s="120"/>
      <c r="TVB25" s="120"/>
      <c r="TVC25" s="120"/>
      <c r="TVD25" s="120"/>
      <c r="TVE25" s="120"/>
      <c r="TVF25" s="120"/>
      <c r="TVG25" s="120"/>
      <c r="TVH25" s="120"/>
      <c r="TVI25" s="120"/>
      <c r="TVJ25" s="120"/>
      <c r="TVK25" s="120"/>
      <c r="TVL25" s="120"/>
      <c r="TVM25" s="120"/>
      <c r="TVN25" s="120"/>
      <c r="TVO25" s="120"/>
      <c r="TVP25" s="120"/>
      <c r="TVQ25" s="120"/>
      <c r="TVR25" s="120"/>
      <c r="TVS25" s="120"/>
      <c r="TVT25" s="120"/>
      <c r="TVU25" s="120"/>
      <c r="TVV25" s="120"/>
      <c r="TVW25" s="120"/>
      <c r="TVX25" s="120"/>
      <c r="TVY25" s="120"/>
      <c r="TVZ25" s="120"/>
      <c r="TWA25" s="120"/>
      <c r="TWB25" s="120"/>
      <c r="TWC25" s="120"/>
      <c r="TWD25" s="120"/>
      <c r="TWE25" s="120"/>
      <c r="TWF25" s="120"/>
      <c r="TWG25" s="120"/>
      <c r="TWH25" s="120"/>
      <c r="TWI25" s="120"/>
      <c r="TWJ25" s="120"/>
      <c r="TWK25" s="120"/>
      <c r="TWL25" s="120"/>
      <c r="TWM25" s="120"/>
      <c r="TWN25" s="120"/>
      <c r="TWO25" s="120"/>
      <c r="TWP25" s="120"/>
      <c r="TWQ25" s="120"/>
      <c r="TWR25" s="120"/>
      <c r="TWS25" s="120"/>
      <c r="TWT25" s="120"/>
      <c r="TWU25" s="120"/>
      <c r="TWV25" s="120"/>
      <c r="TWW25" s="120"/>
      <c r="TWX25" s="120"/>
      <c r="TWY25" s="120"/>
      <c r="TWZ25" s="120"/>
      <c r="TXA25" s="120"/>
      <c r="TXB25" s="120"/>
      <c r="TXC25" s="120"/>
      <c r="TXD25" s="120"/>
      <c r="TXE25" s="120"/>
      <c r="TXF25" s="120"/>
      <c r="TXG25" s="120"/>
      <c r="TXH25" s="120"/>
      <c r="TXI25" s="120"/>
      <c r="TXJ25" s="120"/>
      <c r="TXK25" s="120"/>
      <c r="TXL25" s="120"/>
      <c r="TXM25" s="120"/>
      <c r="TXN25" s="120"/>
      <c r="TXO25" s="120"/>
      <c r="TXP25" s="120"/>
      <c r="TXQ25" s="120"/>
      <c r="TXR25" s="120"/>
      <c r="TXS25" s="120"/>
      <c r="TXT25" s="120"/>
      <c r="TXU25" s="120"/>
      <c r="TXV25" s="120"/>
      <c r="TXW25" s="120"/>
      <c r="TXX25" s="120"/>
      <c r="TXY25" s="120"/>
      <c r="TXZ25" s="120"/>
      <c r="TYA25" s="120"/>
      <c r="TYB25" s="120"/>
      <c r="TYC25" s="120"/>
      <c r="TYD25" s="120"/>
      <c r="TYE25" s="120"/>
      <c r="TYF25" s="120"/>
      <c r="TYG25" s="120"/>
      <c r="TYH25" s="120"/>
      <c r="TYI25" s="120"/>
      <c r="TYJ25" s="120"/>
      <c r="TYK25" s="120"/>
      <c r="TYL25" s="120"/>
      <c r="TYM25" s="120"/>
      <c r="TYN25" s="120"/>
      <c r="TYO25" s="120"/>
      <c r="TYP25" s="120"/>
      <c r="TYQ25" s="120"/>
      <c r="TYR25" s="120"/>
      <c r="TYS25" s="120"/>
      <c r="TYT25" s="120"/>
      <c r="TYU25" s="120"/>
      <c r="TYV25" s="120"/>
      <c r="TYW25" s="120"/>
      <c r="TYX25" s="120"/>
      <c r="TYY25" s="120"/>
      <c r="TYZ25" s="120"/>
      <c r="TZA25" s="120"/>
      <c r="TZB25" s="120"/>
      <c r="TZC25" s="120"/>
      <c r="TZD25" s="120"/>
      <c r="TZE25" s="120"/>
      <c r="TZF25" s="120"/>
      <c r="TZG25" s="120"/>
      <c r="TZH25" s="120"/>
      <c r="TZI25" s="120"/>
      <c r="TZJ25" s="120"/>
      <c r="TZK25" s="120"/>
      <c r="TZL25" s="120"/>
      <c r="TZM25" s="120"/>
      <c r="TZN25" s="120"/>
      <c r="TZO25" s="120"/>
      <c r="TZP25" s="120"/>
      <c r="TZQ25" s="120"/>
      <c r="TZR25" s="120"/>
      <c r="TZS25" s="120"/>
      <c r="TZT25" s="120"/>
      <c r="TZU25" s="120"/>
      <c r="TZV25" s="120"/>
      <c r="TZW25" s="120"/>
      <c r="TZX25" s="120"/>
      <c r="TZY25" s="120"/>
      <c r="TZZ25" s="120"/>
      <c r="UAA25" s="120"/>
      <c r="UAB25" s="120"/>
      <c r="UAC25" s="120"/>
      <c r="UAD25" s="120"/>
      <c r="UAE25" s="120"/>
      <c r="UAF25" s="120"/>
      <c r="UAG25" s="120"/>
      <c r="UAH25" s="120"/>
      <c r="UAI25" s="120"/>
      <c r="UAJ25" s="120"/>
      <c r="UAK25" s="120"/>
      <c r="UAL25" s="120"/>
      <c r="UAM25" s="120"/>
      <c r="UAN25" s="120"/>
      <c r="UAO25" s="120"/>
      <c r="UAP25" s="120"/>
      <c r="UAQ25" s="120"/>
      <c r="UAR25" s="120"/>
      <c r="UAS25" s="120"/>
      <c r="UAT25" s="120"/>
      <c r="UAU25" s="120"/>
      <c r="UAV25" s="120"/>
      <c r="UAW25" s="120"/>
      <c r="UAX25" s="120"/>
      <c r="UAY25" s="120"/>
      <c r="UAZ25" s="120"/>
      <c r="UBA25" s="120"/>
      <c r="UBB25" s="120"/>
      <c r="UBC25" s="120"/>
      <c r="UBD25" s="120"/>
      <c r="UBE25" s="120"/>
      <c r="UBF25" s="120"/>
      <c r="UBG25" s="120"/>
      <c r="UBH25" s="120"/>
      <c r="UBI25" s="120"/>
      <c r="UBJ25" s="120"/>
      <c r="UBK25" s="120"/>
      <c r="UBL25" s="120"/>
      <c r="UBM25" s="120"/>
      <c r="UBN25" s="120"/>
      <c r="UBO25" s="120"/>
      <c r="UBP25" s="120"/>
      <c r="UBQ25" s="120"/>
      <c r="UBR25" s="120"/>
      <c r="UBS25" s="120"/>
      <c r="UBT25" s="120"/>
      <c r="UBU25" s="120"/>
      <c r="UBV25" s="120"/>
      <c r="UBW25" s="120"/>
      <c r="UBX25" s="120"/>
      <c r="UBY25" s="120"/>
      <c r="UBZ25" s="120"/>
      <c r="UCA25" s="120"/>
      <c r="UCB25" s="120"/>
      <c r="UCC25" s="120"/>
      <c r="UCD25" s="120"/>
      <c r="UCE25" s="120"/>
      <c r="UCF25" s="120"/>
      <c r="UCG25" s="120"/>
      <c r="UCH25" s="120"/>
      <c r="UCI25" s="120"/>
      <c r="UCJ25" s="120"/>
      <c r="UCK25" s="120"/>
      <c r="UCL25" s="120"/>
      <c r="UCM25" s="120"/>
      <c r="UCN25" s="120"/>
      <c r="UCO25" s="120"/>
      <c r="UCP25" s="120"/>
      <c r="UCQ25" s="120"/>
      <c r="UCR25" s="120"/>
      <c r="UCS25" s="120"/>
      <c r="UCT25" s="120"/>
      <c r="UCU25" s="120"/>
      <c r="UCV25" s="120"/>
      <c r="UCW25" s="120"/>
      <c r="UCX25" s="120"/>
      <c r="UCY25" s="120"/>
      <c r="UCZ25" s="120"/>
      <c r="UDA25" s="120"/>
      <c r="UDB25" s="120"/>
      <c r="UDC25" s="120"/>
      <c r="UDD25" s="120"/>
      <c r="UDE25" s="120"/>
      <c r="UDF25" s="120"/>
      <c r="UDG25" s="120"/>
      <c r="UDH25" s="120"/>
      <c r="UDI25" s="120"/>
      <c r="UDJ25" s="120"/>
      <c r="UDK25" s="120"/>
      <c r="UDL25" s="120"/>
      <c r="UDM25" s="120"/>
      <c r="UDN25" s="120"/>
      <c r="UDO25" s="120"/>
      <c r="UDP25" s="120"/>
      <c r="UDQ25" s="120"/>
      <c r="UDR25" s="120"/>
      <c r="UDS25" s="120"/>
      <c r="UDT25" s="120"/>
      <c r="UDU25" s="120"/>
      <c r="UDV25" s="120"/>
      <c r="UDW25" s="120"/>
      <c r="UDX25" s="120"/>
      <c r="UDY25" s="120"/>
      <c r="UDZ25" s="120"/>
      <c r="UEA25" s="120"/>
      <c r="UEB25" s="120"/>
      <c r="UEC25" s="120"/>
      <c r="UED25" s="120"/>
      <c r="UEE25" s="120"/>
      <c r="UEF25" s="120"/>
      <c r="UEG25" s="120"/>
      <c r="UEH25" s="120"/>
      <c r="UEI25" s="120"/>
      <c r="UEJ25" s="120"/>
      <c r="UEK25" s="120"/>
      <c r="UEL25" s="120"/>
      <c r="UEM25" s="120"/>
      <c r="UEN25" s="120"/>
      <c r="UEO25" s="120"/>
      <c r="UEP25" s="120"/>
      <c r="UEQ25" s="120"/>
      <c r="UER25" s="120"/>
      <c r="UES25" s="120"/>
      <c r="UET25" s="120"/>
      <c r="UEU25" s="120"/>
      <c r="UEV25" s="120"/>
      <c r="UEW25" s="120"/>
      <c r="UEX25" s="120"/>
      <c r="UEY25" s="120"/>
      <c r="UEZ25" s="120"/>
      <c r="UFA25" s="120"/>
      <c r="UFB25" s="120"/>
      <c r="UFC25" s="120"/>
      <c r="UFD25" s="120"/>
      <c r="UFE25" s="120"/>
      <c r="UFF25" s="120"/>
      <c r="UFG25" s="120"/>
      <c r="UFH25" s="120"/>
      <c r="UFI25" s="120"/>
      <c r="UFJ25" s="120"/>
      <c r="UFK25" s="120"/>
      <c r="UFL25" s="120"/>
      <c r="UFM25" s="120"/>
      <c r="UFN25" s="120"/>
      <c r="UFO25" s="120"/>
      <c r="UFP25" s="120"/>
      <c r="UFQ25" s="120"/>
      <c r="UFR25" s="120"/>
      <c r="UFS25" s="120"/>
      <c r="UFT25" s="120"/>
      <c r="UFU25" s="120"/>
      <c r="UFV25" s="120"/>
      <c r="UFW25" s="120"/>
      <c r="UFX25" s="120"/>
      <c r="UFY25" s="120"/>
      <c r="UFZ25" s="120"/>
      <c r="UGA25" s="120"/>
      <c r="UGB25" s="120"/>
      <c r="UGC25" s="120"/>
      <c r="UGD25" s="120"/>
      <c r="UGE25" s="120"/>
      <c r="UGF25" s="120"/>
      <c r="UGG25" s="120"/>
      <c r="UGH25" s="120"/>
      <c r="UGI25" s="120"/>
      <c r="UGJ25" s="120"/>
      <c r="UGK25" s="120"/>
      <c r="UGL25" s="120"/>
      <c r="UGM25" s="120"/>
      <c r="UGN25" s="120"/>
      <c r="UGO25" s="120"/>
      <c r="UGP25" s="120"/>
      <c r="UGQ25" s="120"/>
      <c r="UGR25" s="120"/>
      <c r="UGS25" s="120"/>
      <c r="UGT25" s="120"/>
      <c r="UGU25" s="120"/>
      <c r="UGV25" s="120"/>
      <c r="UGW25" s="120"/>
      <c r="UGX25" s="120"/>
      <c r="UGY25" s="120"/>
      <c r="UGZ25" s="120"/>
      <c r="UHA25" s="120"/>
      <c r="UHB25" s="120"/>
      <c r="UHC25" s="120"/>
      <c r="UHD25" s="120"/>
      <c r="UHE25" s="120"/>
      <c r="UHF25" s="120"/>
      <c r="UHG25" s="120"/>
      <c r="UHH25" s="120"/>
      <c r="UHI25" s="120"/>
      <c r="UHJ25" s="120"/>
      <c r="UHK25" s="120"/>
      <c r="UHL25" s="120"/>
      <c r="UHM25" s="120"/>
      <c r="UHN25" s="120"/>
      <c r="UHO25" s="120"/>
      <c r="UHP25" s="120"/>
      <c r="UHQ25" s="120"/>
      <c r="UHR25" s="120"/>
      <c r="UHS25" s="120"/>
      <c r="UHT25" s="120"/>
      <c r="UHU25" s="120"/>
      <c r="UHV25" s="120"/>
      <c r="UHW25" s="120"/>
      <c r="UHX25" s="120"/>
      <c r="UHY25" s="120"/>
      <c r="UHZ25" s="120"/>
      <c r="UIA25" s="120"/>
      <c r="UIB25" s="120"/>
      <c r="UIC25" s="120"/>
      <c r="UID25" s="120"/>
      <c r="UIE25" s="120"/>
      <c r="UIF25" s="120"/>
      <c r="UIG25" s="120"/>
      <c r="UIH25" s="120"/>
      <c r="UII25" s="120"/>
      <c r="UIJ25" s="120"/>
      <c r="UIK25" s="120"/>
      <c r="UIL25" s="120"/>
      <c r="UIM25" s="120"/>
      <c r="UIN25" s="120"/>
      <c r="UIO25" s="120"/>
      <c r="UIP25" s="120"/>
      <c r="UIQ25" s="120"/>
      <c r="UIR25" s="120"/>
      <c r="UIS25" s="120"/>
      <c r="UIT25" s="120"/>
      <c r="UIU25" s="120"/>
      <c r="UIV25" s="120"/>
      <c r="UIW25" s="120"/>
      <c r="UIX25" s="120"/>
      <c r="UIY25" s="120"/>
      <c r="UIZ25" s="120"/>
      <c r="UJA25" s="120"/>
      <c r="UJB25" s="120"/>
      <c r="UJC25" s="120"/>
      <c r="UJD25" s="120"/>
      <c r="UJE25" s="120"/>
      <c r="UJF25" s="120"/>
      <c r="UJG25" s="120"/>
      <c r="UJH25" s="120"/>
      <c r="UJI25" s="120"/>
      <c r="UJJ25" s="120"/>
      <c r="UJK25" s="120"/>
      <c r="UJL25" s="120"/>
      <c r="UJM25" s="120"/>
      <c r="UJN25" s="120"/>
      <c r="UJO25" s="120"/>
      <c r="UJP25" s="120"/>
      <c r="UJQ25" s="120"/>
      <c r="UJR25" s="120"/>
      <c r="UJS25" s="120"/>
      <c r="UJT25" s="120"/>
      <c r="UJU25" s="120"/>
      <c r="UJV25" s="120"/>
      <c r="UJW25" s="120"/>
      <c r="UJX25" s="120"/>
      <c r="UJY25" s="120"/>
      <c r="UJZ25" s="120"/>
      <c r="UKA25" s="120"/>
      <c r="UKB25" s="120"/>
      <c r="UKC25" s="120"/>
      <c r="UKD25" s="120"/>
      <c r="UKE25" s="120"/>
      <c r="UKF25" s="120"/>
      <c r="UKG25" s="120"/>
      <c r="UKH25" s="120"/>
      <c r="UKI25" s="120"/>
      <c r="UKJ25" s="120"/>
      <c r="UKK25" s="120"/>
      <c r="UKL25" s="120"/>
      <c r="UKM25" s="120"/>
      <c r="UKN25" s="120"/>
      <c r="UKO25" s="120"/>
      <c r="UKP25" s="120"/>
      <c r="UKQ25" s="120"/>
      <c r="UKR25" s="120"/>
      <c r="UKS25" s="120"/>
      <c r="UKT25" s="120"/>
      <c r="UKU25" s="120"/>
      <c r="UKV25" s="120"/>
      <c r="UKW25" s="120"/>
      <c r="UKX25" s="120"/>
      <c r="UKY25" s="120"/>
      <c r="UKZ25" s="120"/>
      <c r="ULA25" s="120"/>
      <c r="ULB25" s="120"/>
      <c r="ULC25" s="120"/>
      <c r="ULD25" s="120"/>
      <c r="ULE25" s="120"/>
      <c r="ULF25" s="120"/>
      <c r="ULG25" s="120"/>
      <c r="ULH25" s="120"/>
      <c r="ULI25" s="120"/>
      <c r="ULJ25" s="120"/>
      <c r="ULK25" s="120"/>
      <c r="ULL25" s="120"/>
      <c r="ULM25" s="120"/>
      <c r="ULN25" s="120"/>
      <c r="ULO25" s="120"/>
      <c r="ULP25" s="120"/>
      <c r="ULQ25" s="120"/>
      <c r="ULR25" s="120"/>
      <c r="ULS25" s="120"/>
      <c r="ULT25" s="120"/>
      <c r="ULU25" s="120"/>
      <c r="ULV25" s="120"/>
      <c r="ULW25" s="120"/>
      <c r="ULX25" s="120"/>
      <c r="ULY25" s="120"/>
      <c r="ULZ25" s="120"/>
      <c r="UMA25" s="120"/>
      <c r="UMB25" s="120"/>
      <c r="UMC25" s="120"/>
      <c r="UMD25" s="120"/>
      <c r="UME25" s="120"/>
      <c r="UMF25" s="120"/>
      <c r="UMG25" s="120"/>
      <c r="UMH25" s="120"/>
      <c r="UMI25" s="120"/>
      <c r="UMJ25" s="120"/>
      <c r="UMK25" s="120"/>
      <c r="UML25" s="120"/>
      <c r="UMM25" s="120"/>
      <c r="UMN25" s="120"/>
      <c r="UMO25" s="120"/>
      <c r="UMP25" s="120"/>
      <c r="UMQ25" s="120"/>
      <c r="UMR25" s="120"/>
      <c r="UMS25" s="120"/>
      <c r="UMT25" s="120"/>
      <c r="UMU25" s="120"/>
      <c r="UMV25" s="120"/>
      <c r="UMW25" s="120"/>
      <c r="UMX25" s="120"/>
      <c r="UMY25" s="120"/>
      <c r="UMZ25" s="120"/>
      <c r="UNA25" s="120"/>
      <c r="UNB25" s="120"/>
      <c r="UNC25" s="120"/>
      <c r="UND25" s="120"/>
      <c r="UNE25" s="120"/>
      <c r="UNF25" s="120"/>
      <c r="UNG25" s="120"/>
      <c r="UNH25" s="120"/>
      <c r="UNI25" s="120"/>
      <c r="UNJ25" s="120"/>
      <c r="UNK25" s="120"/>
      <c r="UNL25" s="120"/>
      <c r="UNM25" s="120"/>
      <c r="UNN25" s="120"/>
      <c r="UNO25" s="120"/>
      <c r="UNP25" s="120"/>
      <c r="UNQ25" s="120"/>
      <c r="UNR25" s="120"/>
      <c r="UNS25" s="120"/>
      <c r="UNT25" s="120"/>
      <c r="UNU25" s="120"/>
      <c r="UNV25" s="120"/>
      <c r="UNW25" s="120"/>
      <c r="UNX25" s="120"/>
      <c r="UNY25" s="120"/>
      <c r="UNZ25" s="120"/>
      <c r="UOA25" s="120"/>
      <c r="UOB25" s="120"/>
      <c r="UOC25" s="120"/>
      <c r="UOD25" s="120"/>
      <c r="UOE25" s="120"/>
      <c r="UOF25" s="120"/>
      <c r="UOG25" s="120"/>
      <c r="UOH25" s="120"/>
      <c r="UOI25" s="120"/>
      <c r="UOJ25" s="120"/>
      <c r="UOK25" s="120"/>
      <c r="UOL25" s="120"/>
      <c r="UOM25" s="120"/>
      <c r="UON25" s="120"/>
      <c r="UOO25" s="120"/>
      <c r="UOP25" s="120"/>
      <c r="UOQ25" s="120"/>
      <c r="UOR25" s="120"/>
      <c r="UOS25" s="120"/>
      <c r="UOT25" s="120"/>
      <c r="UOU25" s="120"/>
      <c r="UOV25" s="120"/>
      <c r="UOW25" s="120"/>
      <c r="UOX25" s="120"/>
      <c r="UOY25" s="120"/>
      <c r="UOZ25" s="120"/>
      <c r="UPA25" s="120"/>
      <c r="UPB25" s="120"/>
      <c r="UPC25" s="120"/>
      <c r="UPD25" s="120"/>
      <c r="UPE25" s="120"/>
      <c r="UPF25" s="120"/>
      <c r="UPG25" s="120"/>
      <c r="UPH25" s="120"/>
      <c r="UPI25" s="120"/>
      <c r="UPJ25" s="120"/>
      <c r="UPK25" s="120"/>
      <c r="UPL25" s="120"/>
      <c r="UPM25" s="120"/>
      <c r="UPN25" s="120"/>
      <c r="UPO25" s="120"/>
      <c r="UPP25" s="120"/>
      <c r="UPQ25" s="120"/>
      <c r="UPR25" s="120"/>
      <c r="UPS25" s="120"/>
      <c r="UPT25" s="120"/>
      <c r="UPU25" s="120"/>
      <c r="UPV25" s="120"/>
      <c r="UPW25" s="120"/>
      <c r="UPX25" s="120"/>
      <c r="UPY25" s="120"/>
      <c r="UPZ25" s="120"/>
      <c r="UQA25" s="120"/>
      <c r="UQB25" s="120"/>
      <c r="UQC25" s="120"/>
      <c r="UQD25" s="120"/>
      <c r="UQE25" s="120"/>
      <c r="UQF25" s="120"/>
      <c r="UQG25" s="120"/>
      <c r="UQH25" s="120"/>
      <c r="UQI25" s="120"/>
      <c r="UQJ25" s="120"/>
      <c r="UQK25" s="120"/>
      <c r="UQL25" s="120"/>
      <c r="UQM25" s="120"/>
      <c r="UQN25" s="120"/>
      <c r="UQO25" s="120"/>
      <c r="UQP25" s="120"/>
      <c r="UQQ25" s="120"/>
      <c r="UQR25" s="120"/>
      <c r="UQS25" s="120"/>
      <c r="UQT25" s="120"/>
      <c r="UQU25" s="120"/>
      <c r="UQV25" s="120"/>
      <c r="UQW25" s="120"/>
      <c r="UQX25" s="120"/>
      <c r="UQY25" s="120"/>
      <c r="UQZ25" s="120"/>
      <c r="URA25" s="120"/>
      <c r="URB25" s="120"/>
      <c r="URC25" s="120"/>
      <c r="URD25" s="120"/>
      <c r="URE25" s="120"/>
      <c r="URF25" s="120"/>
      <c r="URG25" s="120"/>
      <c r="URH25" s="120"/>
      <c r="URI25" s="120"/>
      <c r="URJ25" s="120"/>
      <c r="URK25" s="120"/>
      <c r="URL25" s="120"/>
      <c r="URM25" s="120"/>
      <c r="URN25" s="120"/>
      <c r="URO25" s="120"/>
      <c r="URP25" s="120"/>
      <c r="URQ25" s="120"/>
      <c r="URR25" s="120"/>
      <c r="URS25" s="120"/>
      <c r="URT25" s="120"/>
      <c r="URU25" s="120"/>
      <c r="URV25" s="120"/>
      <c r="URW25" s="120"/>
      <c r="URX25" s="120"/>
      <c r="URY25" s="120"/>
      <c r="URZ25" s="120"/>
      <c r="USA25" s="120"/>
      <c r="USB25" s="120"/>
      <c r="USC25" s="120"/>
      <c r="USD25" s="120"/>
      <c r="USE25" s="120"/>
      <c r="USF25" s="120"/>
      <c r="USG25" s="120"/>
      <c r="USH25" s="120"/>
      <c r="USI25" s="120"/>
      <c r="USJ25" s="120"/>
      <c r="USK25" s="120"/>
      <c r="USL25" s="120"/>
      <c r="USM25" s="120"/>
      <c r="USN25" s="120"/>
      <c r="USO25" s="120"/>
      <c r="USP25" s="120"/>
      <c r="USQ25" s="120"/>
      <c r="USR25" s="120"/>
      <c r="USS25" s="120"/>
      <c r="UST25" s="120"/>
      <c r="USU25" s="120"/>
      <c r="USV25" s="120"/>
      <c r="USW25" s="120"/>
      <c r="USX25" s="120"/>
      <c r="USY25" s="120"/>
      <c r="USZ25" s="120"/>
      <c r="UTA25" s="120"/>
      <c r="UTB25" s="120"/>
      <c r="UTC25" s="120"/>
      <c r="UTD25" s="120"/>
      <c r="UTE25" s="120"/>
      <c r="UTF25" s="120"/>
      <c r="UTG25" s="120"/>
      <c r="UTH25" s="120"/>
      <c r="UTI25" s="120"/>
      <c r="UTJ25" s="120"/>
      <c r="UTK25" s="120"/>
      <c r="UTL25" s="120"/>
      <c r="UTM25" s="120"/>
      <c r="UTN25" s="120"/>
      <c r="UTO25" s="120"/>
      <c r="UTP25" s="120"/>
      <c r="UTQ25" s="120"/>
      <c r="UTR25" s="120"/>
      <c r="UTS25" s="120"/>
      <c r="UTT25" s="120"/>
      <c r="UTU25" s="120"/>
      <c r="UTV25" s="120"/>
      <c r="UTW25" s="120"/>
      <c r="UTX25" s="120"/>
      <c r="UTY25" s="120"/>
      <c r="UTZ25" s="120"/>
      <c r="UUA25" s="120"/>
      <c r="UUB25" s="120"/>
      <c r="UUC25" s="120"/>
      <c r="UUD25" s="120"/>
      <c r="UUE25" s="120"/>
      <c r="UUF25" s="120"/>
      <c r="UUG25" s="120"/>
      <c r="UUH25" s="120"/>
      <c r="UUI25" s="120"/>
      <c r="UUJ25" s="120"/>
      <c r="UUK25" s="120"/>
      <c r="UUL25" s="120"/>
      <c r="UUM25" s="120"/>
      <c r="UUN25" s="120"/>
      <c r="UUO25" s="120"/>
      <c r="UUP25" s="120"/>
      <c r="UUQ25" s="120"/>
      <c r="UUR25" s="120"/>
      <c r="UUS25" s="120"/>
      <c r="UUT25" s="120"/>
      <c r="UUU25" s="120"/>
      <c r="UUV25" s="120"/>
      <c r="UUW25" s="120"/>
      <c r="UUX25" s="120"/>
      <c r="UUY25" s="120"/>
      <c r="UUZ25" s="120"/>
      <c r="UVA25" s="120"/>
      <c r="UVB25" s="120"/>
      <c r="UVC25" s="120"/>
      <c r="UVD25" s="120"/>
      <c r="UVE25" s="120"/>
      <c r="UVF25" s="120"/>
      <c r="UVG25" s="120"/>
      <c r="UVH25" s="120"/>
      <c r="UVI25" s="120"/>
      <c r="UVJ25" s="120"/>
      <c r="UVK25" s="120"/>
      <c r="UVL25" s="120"/>
      <c r="UVM25" s="120"/>
      <c r="UVN25" s="120"/>
      <c r="UVO25" s="120"/>
      <c r="UVP25" s="120"/>
      <c r="UVQ25" s="120"/>
      <c r="UVR25" s="120"/>
      <c r="UVS25" s="120"/>
      <c r="UVT25" s="120"/>
      <c r="UVU25" s="120"/>
      <c r="UVV25" s="120"/>
      <c r="UVW25" s="120"/>
      <c r="UVX25" s="120"/>
      <c r="UVY25" s="120"/>
      <c r="UVZ25" s="120"/>
      <c r="UWA25" s="120"/>
      <c r="UWB25" s="120"/>
      <c r="UWC25" s="120"/>
      <c r="UWD25" s="120"/>
      <c r="UWE25" s="120"/>
      <c r="UWF25" s="120"/>
      <c r="UWG25" s="120"/>
      <c r="UWH25" s="120"/>
      <c r="UWI25" s="120"/>
      <c r="UWJ25" s="120"/>
      <c r="UWK25" s="120"/>
      <c r="UWL25" s="120"/>
      <c r="UWM25" s="120"/>
      <c r="UWN25" s="120"/>
      <c r="UWO25" s="120"/>
      <c r="UWP25" s="120"/>
      <c r="UWQ25" s="120"/>
      <c r="UWR25" s="120"/>
      <c r="UWS25" s="120"/>
      <c r="UWT25" s="120"/>
      <c r="UWU25" s="120"/>
      <c r="UWV25" s="120"/>
      <c r="UWW25" s="120"/>
      <c r="UWX25" s="120"/>
      <c r="UWY25" s="120"/>
      <c r="UWZ25" s="120"/>
      <c r="UXA25" s="120"/>
      <c r="UXB25" s="120"/>
      <c r="UXC25" s="120"/>
      <c r="UXD25" s="120"/>
      <c r="UXE25" s="120"/>
      <c r="UXF25" s="120"/>
      <c r="UXG25" s="120"/>
      <c r="UXH25" s="120"/>
      <c r="UXI25" s="120"/>
      <c r="UXJ25" s="120"/>
      <c r="UXK25" s="120"/>
      <c r="UXL25" s="120"/>
      <c r="UXM25" s="120"/>
      <c r="UXN25" s="120"/>
      <c r="UXO25" s="120"/>
      <c r="UXP25" s="120"/>
      <c r="UXQ25" s="120"/>
      <c r="UXR25" s="120"/>
      <c r="UXS25" s="120"/>
      <c r="UXT25" s="120"/>
      <c r="UXU25" s="120"/>
      <c r="UXV25" s="120"/>
      <c r="UXW25" s="120"/>
      <c r="UXX25" s="120"/>
      <c r="UXY25" s="120"/>
      <c r="UXZ25" s="120"/>
      <c r="UYA25" s="120"/>
      <c r="UYB25" s="120"/>
      <c r="UYC25" s="120"/>
      <c r="UYD25" s="120"/>
      <c r="UYE25" s="120"/>
      <c r="UYF25" s="120"/>
      <c r="UYG25" s="120"/>
      <c r="UYH25" s="120"/>
      <c r="UYI25" s="120"/>
      <c r="UYJ25" s="120"/>
      <c r="UYK25" s="120"/>
      <c r="UYL25" s="120"/>
      <c r="UYM25" s="120"/>
      <c r="UYN25" s="120"/>
      <c r="UYO25" s="120"/>
      <c r="UYP25" s="120"/>
      <c r="UYQ25" s="120"/>
      <c r="UYR25" s="120"/>
      <c r="UYS25" s="120"/>
      <c r="UYT25" s="120"/>
      <c r="UYU25" s="120"/>
      <c r="UYV25" s="120"/>
      <c r="UYW25" s="120"/>
      <c r="UYX25" s="120"/>
      <c r="UYY25" s="120"/>
      <c r="UYZ25" s="120"/>
      <c r="UZA25" s="120"/>
      <c r="UZB25" s="120"/>
      <c r="UZC25" s="120"/>
      <c r="UZD25" s="120"/>
      <c r="UZE25" s="120"/>
      <c r="UZF25" s="120"/>
      <c r="UZG25" s="120"/>
      <c r="UZH25" s="120"/>
      <c r="UZI25" s="120"/>
      <c r="UZJ25" s="120"/>
      <c r="UZK25" s="120"/>
      <c r="UZL25" s="120"/>
      <c r="UZM25" s="120"/>
      <c r="UZN25" s="120"/>
      <c r="UZO25" s="120"/>
      <c r="UZP25" s="120"/>
      <c r="UZQ25" s="120"/>
      <c r="UZR25" s="120"/>
      <c r="UZS25" s="120"/>
      <c r="UZT25" s="120"/>
      <c r="UZU25" s="120"/>
      <c r="UZV25" s="120"/>
      <c r="UZW25" s="120"/>
      <c r="UZX25" s="120"/>
      <c r="UZY25" s="120"/>
      <c r="UZZ25" s="120"/>
      <c r="VAA25" s="120"/>
      <c r="VAB25" s="120"/>
      <c r="VAC25" s="120"/>
      <c r="VAD25" s="120"/>
      <c r="VAE25" s="120"/>
      <c r="VAF25" s="120"/>
      <c r="VAG25" s="120"/>
      <c r="VAH25" s="120"/>
      <c r="VAI25" s="120"/>
      <c r="VAJ25" s="120"/>
      <c r="VAK25" s="120"/>
      <c r="VAL25" s="120"/>
      <c r="VAM25" s="120"/>
      <c r="VAN25" s="120"/>
      <c r="VAO25" s="120"/>
      <c r="VAP25" s="120"/>
      <c r="VAQ25" s="120"/>
      <c r="VAR25" s="120"/>
      <c r="VAS25" s="120"/>
      <c r="VAT25" s="120"/>
      <c r="VAU25" s="120"/>
      <c r="VAV25" s="120"/>
      <c r="VAW25" s="120"/>
      <c r="VAX25" s="120"/>
      <c r="VAY25" s="120"/>
      <c r="VAZ25" s="120"/>
      <c r="VBA25" s="120"/>
      <c r="VBB25" s="120"/>
      <c r="VBC25" s="120"/>
      <c r="VBD25" s="120"/>
      <c r="VBE25" s="120"/>
      <c r="VBF25" s="120"/>
      <c r="VBG25" s="120"/>
      <c r="VBH25" s="120"/>
      <c r="VBI25" s="120"/>
      <c r="VBJ25" s="120"/>
      <c r="VBK25" s="120"/>
      <c r="VBL25" s="120"/>
      <c r="VBM25" s="120"/>
      <c r="VBN25" s="120"/>
      <c r="VBO25" s="120"/>
      <c r="VBP25" s="120"/>
      <c r="VBQ25" s="120"/>
      <c r="VBR25" s="120"/>
      <c r="VBS25" s="120"/>
      <c r="VBT25" s="120"/>
      <c r="VBU25" s="120"/>
      <c r="VBV25" s="120"/>
      <c r="VBW25" s="120"/>
      <c r="VBX25" s="120"/>
      <c r="VBY25" s="120"/>
      <c r="VBZ25" s="120"/>
      <c r="VCA25" s="120"/>
      <c r="VCB25" s="120"/>
      <c r="VCC25" s="120"/>
      <c r="VCD25" s="120"/>
      <c r="VCE25" s="120"/>
      <c r="VCF25" s="120"/>
      <c r="VCG25" s="120"/>
      <c r="VCH25" s="120"/>
      <c r="VCI25" s="120"/>
      <c r="VCJ25" s="120"/>
      <c r="VCK25" s="120"/>
      <c r="VCL25" s="120"/>
      <c r="VCM25" s="120"/>
      <c r="VCN25" s="120"/>
      <c r="VCO25" s="120"/>
      <c r="VCP25" s="120"/>
      <c r="VCQ25" s="120"/>
      <c r="VCR25" s="120"/>
      <c r="VCS25" s="120"/>
      <c r="VCT25" s="120"/>
      <c r="VCU25" s="120"/>
      <c r="VCV25" s="120"/>
      <c r="VCW25" s="120"/>
      <c r="VCX25" s="120"/>
      <c r="VCY25" s="120"/>
      <c r="VCZ25" s="120"/>
      <c r="VDA25" s="120"/>
      <c r="VDB25" s="120"/>
      <c r="VDC25" s="120"/>
      <c r="VDD25" s="120"/>
      <c r="VDE25" s="120"/>
      <c r="VDF25" s="120"/>
      <c r="VDG25" s="120"/>
      <c r="VDH25" s="120"/>
      <c r="VDI25" s="120"/>
      <c r="VDJ25" s="120"/>
      <c r="VDK25" s="120"/>
      <c r="VDL25" s="120"/>
      <c r="VDM25" s="120"/>
      <c r="VDN25" s="120"/>
      <c r="VDO25" s="120"/>
      <c r="VDP25" s="120"/>
      <c r="VDQ25" s="120"/>
      <c r="VDR25" s="120"/>
      <c r="VDS25" s="120"/>
      <c r="VDT25" s="120"/>
      <c r="VDU25" s="120"/>
      <c r="VDV25" s="120"/>
      <c r="VDW25" s="120"/>
      <c r="VDX25" s="120"/>
      <c r="VDY25" s="120"/>
      <c r="VDZ25" s="120"/>
      <c r="VEA25" s="120"/>
      <c r="VEB25" s="120"/>
      <c r="VEC25" s="120"/>
      <c r="VED25" s="120"/>
      <c r="VEE25" s="120"/>
      <c r="VEF25" s="120"/>
      <c r="VEG25" s="120"/>
      <c r="VEH25" s="120"/>
      <c r="VEI25" s="120"/>
      <c r="VEJ25" s="120"/>
      <c r="VEK25" s="120"/>
      <c r="VEL25" s="120"/>
      <c r="VEM25" s="120"/>
      <c r="VEN25" s="120"/>
      <c r="VEO25" s="120"/>
      <c r="VEP25" s="120"/>
      <c r="VEQ25" s="120"/>
      <c r="VER25" s="120"/>
      <c r="VES25" s="120"/>
      <c r="VET25" s="120"/>
      <c r="VEU25" s="120"/>
      <c r="VEV25" s="120"/>
      <c r="VEW25" s="120"/>
      <c r="VEX25" s="120"/>
      <c r="VEY25" s="120"/>
      <c r="VEZ25" s="120"/>
      <c r="VFA25" s="120"/>
      <c r="VFB25" s="120"/>
      <c r="VFC25" s="120"/>
      <c r="VFD25" s="120"/>
      <c r="VFE25" s="120"/>
      <c r="VFF25" s="120"/>
      <c r="VFG25" s="120"/>
      <c r="VFH25" s="120"/>
      <c r="VFI25" s="120"/>
      <c r="VFJ25" s="120"/>
      <c r="VFK25" s="120"/>
      <c r="VFL25" s="120"/>
      <c r="VFM25" s="120"/>
      <c r="VFN25" s="120"/>
      <c r="VFO25" s="120"/>
      <c r="VFP25" s="120"/>
      <c r="VFQ25" s="120"/>
      <c r="VFR25" s="120"/>
      <c r="VFS25" s="120"/>
      <c r="VFT25" s="120"/>
      <c r="VFU25" s="120"/>
      <c r="VFV25" s="120"/>
      <c r="VFW25" s="120"/>
      <c r="VFX25" s="120"/>
      <c r="VFY25" s="120"/>
      <c r="VFZ25" s="120"/>
      <c r="VGA25" s="120"/>
      <c r="VGB25" s="120"/>
      <c r="VGC25" s="120"/>
      <c r="VGD25" s="120"/>
      <c r="VGE25" s="120"/>
      <c r="VGF25" s="120"/>
      <c r="VGG25" s="120"/>
      <c r="VGH25" s="120"/>
      <c r="VGI25" s="120"/>
      <c r="VGJ25" s="120"/>
      <c r="VGK25" s="120"/>
      <c r="VGL25" s="120"/>
      <c r="VGM25" s="120"/>
      <c r="VGN25" s="120"/>
      <c r="VGO25" s="120"/>
      <c r="VGP25" s="120"/>
      <c r="VGQ25" s="120"/>
      <c r="VGR25" s="120"/>
      <c r="VGS25" s="120"/>
      <c r="VGT25" s="120"/>
      <c r="VGU25" s="120"/>
      <c r="VGV25" s="120"/>
      <c r="VGW25" s="120"/>
      <c r="VGX25" s="120"/>
      <c r="VGY25" s="120"/>
      <c r="VGZ25" s="120"/>
      <c r="VHA25" s="120"/>
      <c r="VHB25" s="120"/>
      <c r="VHC25" s="120"/>
      <c r="VHD25" s="120"/>
      <c r="VHE25" s="120"/>
      <c r="VHF25" s="120"/>
      <c r="VHG25" s="120"/>
      <c r="VHH25" s="120"/>
      <c r="VHI25" s="120"/>
      <c r="VHJ25" s="120"/>
      <c r="VHK25" s="120"/>
      <c r="VHL25" s="120"/>
      <c r="VHM25" s="120"/>
      <c r="VHN25" s="120"/>
      <c r="VHO25" s="120"/>
      <c r="VHP25" s="120"/>
      <c r="VHQ25" s="120"/>
      <c r="VHR25" s="120"/>
      <c r="VHS25" s="120"/>
      <c r="VHT25" s="120"/>
      <c r="VHU25" s="120"/>
      <c r="VHV25" s="120"/>
      <c r="VHW25" s="120"/>
      <c r="VHX25" s="120"/>
      <c r="VHY25" s="120"/>
      <c r="VHZ25" s="120"/>
      <c r="VIA25" s="120"/>
      <c r="VIB25" s="120"/>
      <c r="VIC25" s="120"/>
      <c r="VID25" s="120"/>
      <c r="VIE25" s="120"/>
      <c r="VIF25" s="120"/>
      <c r="VIG25" s="120"/>
      <c r="VIH25" s="120"/>
      <c r="VII25" s="120"/>
      <c r="VIJ25" s="120"/>
      <c r="VIK25" s="120"/>
      <c r="VIL25" s="120"/>
      <c r="VIM25" s="120"/>
      <c r="VIN25" s="120"/>
      <c r="VIO25" s="120"/>
      <c r="VIP25" s="120"/>
      <c r="VIQ25" s="120"/>
      <c r="VIR25" s="120"/>
      <c r="VIS25" s="120"/>
      <c r="VIT25" s="120"/>
      <c r="VIU25" s="120"/>
      <c r="VIV25" s="120"/>
      <c r="VIW25" s="120"/>
      <c r="VIX25" s="120"/>
      <c r="VIY25" s="120"/>
      <c r="VIZ25" s="120"/>
      <c r="VJA25" s="120"/>
      <c r="VJB25" s="120"/>
      <c r="VJC25" s="120"/>
      <c r="VJD25" s="120"/>
      <c r="VJE25" s="120"/>
      <c r="VJF25" s="120"/>
      <c r="VJG25" s="120"/>
      <c r="VJH25" s="120"/>
      <c r="VJI25" s="120"/>
      <c r="VJJ25" s="120"/>
      <c r="VJK25" s="120"/>
      <c r="VJL25" s="120"/>
      <c r="VJM25" s="120"/>
      <c r="VJN25" s="120"/>
      <c r="VJO25" s="120"/>
      <c r="VJP25" s="120"/>
      <c r="VJQ25" s="120"/>
      <c r="VJR25" s="120"/>
      <c r="VJS25" s="120"/>
      <c r="VJT25" s="120"/>
      <c r="VJU25" s="120"/>
      <c r="VJV25" s="120"/>
      <c r="VJW25" s="120"/>
      <c r="VJX25" s="120"/>
      <c r="VJY25" s="120"/>
      <c r="VJZ25" s="120"/>
      <c r="VKA25" s="120"/>
      <c r="VKB25" s="120"/>
      <c r="VKC25" s="120"/>
      <c r="VKD25" s="120"/>
      <c r="VKE25" s="120"/>
      <c r="VKF25" s="120"/>
      <c r="VKG25" s="120"/>
      <c r="VKH25" s="120"/>
      <c r="VKI25" s="120"/>
      <c r="VKJ25" s="120"/>
      <c r="VKK25" s="120"/>
      <c r="VKL25" s="120"/>
      <c r="VKM25" s="120"/>
      <c r="VKN25" s="120"/>
      <c r="VKO25" s="120"/>
      <c r="VKP25" s="120"/>
      <c r="VKQ25" s="120"/>
      <c r="VKR25" s="120"/>
      <c r="VKS25" s="120"/>
      <c r="VKT25" s="120"/>
      <c r="VKU25" s="120"/>
      <c r="VKV25" s="120"/>
      <c r="VKW25" s="120"/>
      <c r="VKX25" s="120"/>
      <c r="VKY25" s="120"/>
      <c r="VKZ25" s="120"/>
      <c r="VLA25" s="120"/>
      <c r="VLB25" s="120"/>
      <c r="VLC25" s="120"/>
      <c r="VLD25" s="120"/>
      <c r="VLE25" s="120"/>
      <c r="VLF25" s="120"/>
      <c r="VLG25" s="120"/>
      <c r="VLH25" s="120"/>
      <c r="VLI25" s="120"/>
      <c r="VLJ25" s="120"/>
      <c r="VLK25" s="120"/>
      <c r="VLL25" s="120"/>
      <c r="VLM25" s="120"/>
      <c r="VLN25" s="120"/>
      <c r="VLO25" s="120"/>
      <c r="VLP25" s="120"/>
      <c r="VLQ25" s="120"/>
      <c r="VLR25" s="120"/>
      <c r="VLS25" s="120"/>
      <c r="VLT25" s="120"/>
      <c r="VLU25" s="120"/>
      <c r="VLV25" s="120"/>
      <c r="VLW25" s="120"/>
      <c r="VLX25" s="120"/>
      <c r="VLY25" s="120"/>
      <c r="VLZ25" s="120"/>
      <c r="VMA25" s="120"/>
      <c r="VMB25" s="120"/>
      <c r="VMC25" s="120"/>
      <c r="VMD25" s="120"/>
      <c r="VME25" s="120"/>
      <c r="VMF25" s="120"/>
      <c r="VMG25" s="120"/>
      <c r="VMH25" s="120"/>
      <c r="VMI25" s="120"/>
      <c r="VMJ25" s="120"/>
      <c r="VMK25" s="120"/>
      <c r="VML25" s="120"/>
      <c r="VMM25" s="120"/>
      <c r="VMN25" s="120"/>
      <c r="VMO25" s="120"/>
      <c r="VMP25" s="120"/>
      <c r="VMQ25" s="120"/>
      <c r="VMR25" s="120"/>
      <c r="VMS25" s="120"/>
      <c r="VMT25" s="120"/>
      <c r="VMU25" s="120"/>
      <c r="VMV25" s="120"/>
      <c r="VMW25" s="120"/>
      <c r="VMX25" s="120"/>
      <c r="VMY25" s="120"/>
      <c r="VMZ25" s="120"/>
      <c r="VNA25" s="120"/>
      <c r="VNB25" s="120"/>
      <c r="VNC25" s="120"/>
      <c r="VND25" s="120"/>
      <c r="VNE25" s="120"/>
      <c r="VNF25" s="120"/>
      <c r="VNG25" s="120"/>
      <c r="VNH25" s="120"/>
      <c r="VNI25" s="120"/>
      <c r="VNJ25" s="120"/>
      <c r="VNK25" s="120"/>
      <c r="VNL25" s="120"/>
      <c r="VNM25" s="120"/>
      <c r="VNN25" s="120"/>
      <c r="VNO25" s="120"/>
      <c r="VNP25" s="120"/>
      <c r="VNQ25" s="120"/>
      <c r="VNR25" s="120"/>
      <c r="VNS25" s="120"/>
      <c r="VNT25" s="120"/>
      <c r="VNU25" s="120"/>
      <c r="VNV25" s="120"/>
      <c r="VNW25" s="120"/>
      <c r="VNX25" s="120"/>
      <c r="VNY25" s="120"/>
      <c r="VNZ25" s="120"/>
      <c r="VOA25" s="120"/>
      <c r="VOB25" s="120"/>
      <c r="VOC25" s="120"/>
      <c r="VOD25" s="120"/>
      <c r="VOE25" s="120"/>
      <c r="VOF25" s="120"/>
      <c r="VOG25" s="120"/>
      <c r="VOH25" s="120"/>
      <c r="VOI25" s="120"/>
      <c r="VOJ25" s="120"/>
      <c r="VOK25" s="120"/>
      <c r="VOL25" s="120"/>
      <c r="VOM25" s="120"/>
      <c r="VON25" s="120"/>
      <c r="VOO25" s="120"/>
      <c r="VOP25" s="120"/>
      <c r="VOQ25" s="120"/>
      <c r="VOR25" s="120"/>
      <c r="VOS25" s="120"/>
      <c r="VOT25" s="120"/>
      <c r="VOU25" s="120"/>
      <c r="VOV25" s="120"/>
      <c r="VOW25" s="120"/>
      <c r="VOX25" s="120"/>
      <c r="VOY25" s="120"/>
      <c r="VOZ25" s="120"/>
      <c r="VPA25" s="120"/>
      <c r="VPB25" s="120"/>
      <c r="VPC25" s="120"/>
      <c r="VPD25" s="120"/>
      <c r="VPE25" s="120"/>
      <c r="VPF25" s="120"/>
      <c r="VPG25" s="120"/>
      <c r="VPH25" s="120"/>
      <c r="VPI25" s="120"/>
      <c r="VPJ25" s="120"/>
      <c r="VPK25" s="120"/>
      <c r="VPL25" s="120"/>
      <c r="VPM25" s="120"/>
      <c r="VPN25" s="120"/>
      <c r="VPO25" s="120"/>
      <c r="VPP25" s="120"/>
      <c r="VPQ25" s="120"/>
      <c r="VPR25" s="120"/>
      <c r="VPS25" s="120"/>
      <c r="VPT25" s="120"/>
      <c r="VPU25" s="120"/>
      <c r="VPV25" s="120"/>
      <c r="VPW25" s="120"/>
      <c r="VPX25" s="120"/>
      <c r="VPY25" s="120"/>
      <c r="VPZ25" s="120"/>
      <c r="VQA25" s="120"/>
      <c r="VQB25" s="120"/>
      <c r="VQC25" s="120"/>
      <c r="VQD25" s="120"/>
      <c r="VQE25" s="120"/>
      <c r="VQF25" s="120"/>
      <c r="VQG25" s="120"/>
      <c r="VQH25" s="120"/>
      <c r="VQI25" s="120"/>
      <c r="VQJ25" s="120"/>
      <c r="VQK25" s="120"/>
      <c r="VQL25" s="120"/>
      <c r="VQM25" s="120"/>
      <c r="VQN25" s="120"/>
      <c r="VQO25" s="120"/>
      <c r="VQP25" s="120"/>
      <c r="VQQ25" s="120"/>
      <c r="VQR25" s="120"/>
      <c r="VQS25" s="120"/>
      <c r="VQT25" s="120"/>
      <c r="VQU25" s="120"/>
      <c r="VQV25" s="120"/>
      <c r="VQW25" s="120"/>
      <c r="VQX25" s="120"/>
      <c r="VQY25" s="120"/>
      <c r="VQZ25" s="120"/>
      <c r="VRA25" s="120"/>
      <c r="VRB25" s="120"/>
      <c r="VRC25" s="120"/>
      <c r="VRD25" s="120"/>
      <c r="VRE25" s="120"/>
      <c r="VRF25" s="120"/>
      <c r="VRG25" s="120"/>
      <c r="VRH25" s="120"/>
      <c r="VRI25" s="120"/>
      <c r="VRJ25" s="120"/>
      <c r="VRK25" s="120"/>
      <c r="VRL25" s="120"/>
      <c r="VRM25" s="120"/>
      <c r="VRN25" s="120"/>
      <c r="VRO25" s="120"/>
      <c r="VRP25" s="120"/>
      <c r="VRQ25" s="120"/>
      <c r="VRR25" s="120"/>
      <c r="VRS25" s="120"/>
      <c r="VRT25" s="120"/>
      <c r="VRU25" s="120"/>
      <c r="VRV25" s="120"/>
      <c r="VRW25" s="120"/>
      <c r="VRX25" s="120"/>
      <c r="VRY25" s="120"/>
      <c r="VRZ25" s="120"/>
      <c r="VSA25" s="120"/>
      <c r="VSB25" s="120"/>
      <c r="VSC25" s="120"/>
      <c r="VSD25" s="120"/>
      <c r="VSE25" s="120"/>
      <c r="VSF25" s="120"/>
      <c r="VSG25" s="120"/>
      <c r="VSH25" s="120"/>
      <c r="VSI25" s="120"/>
      <c r="VSJ25" s="120"/>
      <c r="VSK25" s="120"/>
      <c r="VSL25" s="120"/>
      <c r="VSM25" s="120"/>
      <c r="VSN25" s="120"/>
      <c r="VSO25" s="120"/>
      <c r="VSP25" s="120"/>
      <c r="VSQ25" s="120"/>
      <c r="VSR25" s="120"/>
      <c r="VSS25" s="120"/>
      <c r="VST25" s="120"/>
      <c r="VSU25" s="120"/>
      <c r="VSV25" s="120"/>
      <c r="VSW25" s="120"/>
      <c r="VSX25" s="120"/>
      <c r="VSY25" s="120"/>
      <c r="VSZ25" s="120"/>
      <c r="VTA25" s="120"/>
      <c r="VTB25" s="120"/>
      <c r="VTC25" s="120"/>
      <c r="VTD25" s="120"/>
      <c r="VTE25" s="120"/>
      <c r="VTF25" s="120"/>
      <c r="VTG25" s="120"/>
      <c r="VTH25" s="120"/>
      <c r="VTI25" s="120"/>
      <c r="VTJ25" s="120"/>
      <c r="VTK25" s="120"/>
      <c r="VTL25" s="120"/>
      <c r="VTM25" s="120"/>
      <c r="VTN25" s="120"/>
      <c r="VTO25" s="120"/>
      <c r="VTP25" s="120"/>
      <c r="VTQ25" s="120"/>
      <c r="VTR25" s="120"/>
      <c r="VTS25" s="120"/>
      <c r="VTT25" s="120"/>
      <c r="VTU25" s="120"/>
      <c r="VTV25" s="120"/>
      <c r="VTW25" s="120"/>
      <c r="VTX25" s="120"/>
      <c r="VTY25" s="120"/>
      <c r="VTZ25" s="120"/>
      <c r="VUA25" s="120"/>
      <c r="VUB25" s="120"/>
      <c r="VUC25" s="120"/>
      <c r="VUD25" s="120"/>
      <c r="VUE25" s="120"/>
      <c r="VUF25" s="120"/>
      <c r="VUG25" s="120"/>
      <c r="VUH25" s="120"/>
      <c r="VUI25" s="120"/>
      <c r="VUJ25" s="120"/>
      <c r="VUK25" s="120"/>
      <c r="VUL25" s="120"/>
      <c r="VUM25" s="120"/>
      <c r="VUN25" s="120"/>
      <c r="VUO25" s="120"/>
      <c r="VUP25" s="120"/>
      <c r="VUQ25" s="120"/>
      <c r="VUR25" s="120"/>
      <c r="VUS25" s="120"/>
      <c r="VUT25" s="120"/>
      <c r="VUU25" s="120"/>
      <c r="VUV25" s="120"/>
      <c r="VUW25" s="120"/>
      <c r="VUX25" s="120"/>
      <c r="VUY25" s="120"/>
      <c r="VUZ25" s="120"/>
      <c r="VVA25" s="120"/>
      <c r="VVB25" s="120"/>
      <c r="VVC25" s="120"/>
      <c r="VVD25" s="120"/>
      <c r="VVE25" s="120"/>
      <c r="VVF25" s="120"/>
      <c r="VVG25" s="120"/>
      <c r="VVH25" s="120"/>
      <c r="VVI25" s="120"/>
      <c r="VVJ25" s="120"/>
      <c r="VVK25" s="120"/>
      <c r="VVL25" s="120"/>
      <c r="VVM25" s="120"/>
      <c r="VVN25" s="120"/>
      <c r="VVO25" s="120"/>
      <c r="VVP25" s="120"/>
      <c r="VVQ25" s="120"/>
      <c r="VVR25" s="120"/>
      <c r="VVS25" s="120"/>
      <c r="VVT25" s="120"/>
      <c r="VVU25" s="120"/>
      <c r="VVV25" s="120"/>
      <c r="VVW25" s="120"/>
      <c r="VVX25" s="120"/>
      <c r="VVY25" s="120"/>
      <c r="VVZ25" s="120"/>
      <c r="VWA25" s="120"/>
      <c r="VWB25" s="120"/>
      <c r="VWC25" s="120"/>
      <c r="VWD25" s="120"/>
      <c r="VWE25" s="120"/>
      <c r="VWF25" s="120"/>
      <c r="VWG25" s="120"/>
      <c r="VWH25" s="120"/>
      <c r="VWI25" s="120"/>
      <c r="VWJ25" s="120"/>
      <c r="VWK25" s="120"/>
      <c r="VWL25" s="120"/>
      <c r="VWM25" s="120"/>
      <c r="VWN25" s="120"/>
      <c r="VWO25" s="120"/>
      <c r="VWP25" s="120"/>
      <c r="VWQ25" s="120"/>
      <c r="VWR25" s="120"/>
      <c r="VWS25" s="120"/>
      <c r="VWT25" s="120"/>
      <c r="VWU25" s="120"/>
      <c r="VWV25" s="120"/>
      <c r="VWW25" s="120"/>
      <c r="VWX25" s="120"/>
      <c r="VWY25" s="120"/>
      <c r="VWZ25" s="120"/>
      <c r="VXA25" s="120"/>
      <c r="VXB25" s="120"/>
      <c r="VXC25" s="120"/>
      <c r="VXD25" s="120"/>
      <c r="VXE25" s="120"/>
      <c r="VXF25" s="120"/>
      <c r="VXG25" s="120"/>
      <c r="VXH25" s="120"/>
      <c r="VXI25" s="120"/>
      <c r="VXJ25" s="120"/>
      <c r="VXK25" s="120"/>
      <c r="VXL25" s="120"/>
      <c r="VXM25" s="120"/>
      <c r="VXN25" s="120"/>
      <c r="VXO25" s="120"/>
      <c r="VXP25" s="120"/>
      <c r="VXQ25" s="120"/>
      <c r="VXR25" s="120"/>
      <c r="VXS25" s="120"/>
      <c r="VXT25" s="120"/>
      <c r="VXU25" s="120"/>
      <c r="VXV25" s="120"/>
      <c r="VXW25" s="120"/>
      <c r="VXX25" s="120"/>
      <c r="VXY25" s="120"/>
      <c r="VXZ25" s="120"/>
      <c r="VYA25" s="120"/>
      <c r="VYB25" s="120"/>
      <c r="VYC25" s="120"/>
      <c r="VYD25" s="120"/>
      <c r="VYE25" s="120"/>
      <c r="VYF25" s="120"/>
      <c r="VYG25" s="120"/>
      <c r="VYH25" s="120"/>
      <c r="VYI25" s="120"/>
      <c r="VYJ25" s="120"/>
      <c r="VYK25" s="120"/>
      <c r="VYL25" s="120"/>
      <c r="VYM25" s="120"/>
      <c r="VYN25" s="120"/>
      <c r="VYO25" s="120"/>
      <c r="VYP25" s="120"/>
      <c r="VYQ25" s="120"/>
      <c r="VYR25" s="120"/>
      <c r="VYS25" s="120"/>
      <c r="VYT25" s="120"/>
      <c r="VYU25" s="120"/>
      <c r="VYV25" s="120"/>
      <c r="VYW25" s="120"/>
      <c r="VYX25" s="120"/>
      <c r="VYY25" s="120"/>
      <c r="VYZ25" s="120"/>
      <c r="VZA25" s="120"/>
      <c r="VZB25" s="120"/>
      <c r="VZC25" s="120"/>
      <c r="VZD25" s="120"/>
      <c r="VZE25" s="120"/>
      <c r="VZF25" s="120"/>
      <c r="VZG25" s="120"/>
      <c r="VZH25" s="120"/>
      <c r="VZI25" s="120"/>
      <c r="VZJ25" s="120"/>
      <c r="VZK25" s="120"/>
      <c r="VZL25" s="120"/>
      <c r="VZM25" s="120"/>
      <c r="VZN25" s="120"/>
      <c r="VZO25" s="120"/>
      <c r="VZP25" s="120"/>
      <c r="VZQ25" s="120"/>
      <c r="VZR25" s="120"/>
      <c r="VZS25" s="120"/>
      <c r="VZT25" s="120"/>
      <c r="VZU25" s="120"/>
      <c r="VZV25" s="120"/>
      <c r="VZW25" s="120"/>
      <c r="VZX25" s="120"/>
      <c r="VZY25" s="120"/>
      <c r="VZZ25" s="120"/>
      <c r="WAA25" s="120"/>
      <c r="WAB25" s="120"/>
      <c r="WAC25" s="120"/>
      <c r="WAD25" s="120"/>
      <c r="WAE25" s="120"/>
      <c r="WAF25" s="120"/>
      <c r="WAG25" s="120"/>
      <c r="WAH25" s="120"/>
      <c r="WAI25" s="120"/>
      <c r="WAJ25" s="120"/>
      <c r="WAK25" s="120"/>
      <c r="WAL25" s="120"/>
      <c r="WAM25" s="120"/>
      <c r="WAN25" s="120"/>
      <c r="WAO25" s="120"/>
      <c r="WAP25" s="120"/>
      <c r="WAQ25" s="120"/>
      <c r="WAR25" s="120"/>
      <c r="WAS25" s="120"/>
      <c r="WAT25" s="120"/>
      <c r="WAU25" s="120"/>
      <c r="WAV25" s="120"/>
      <c r="WAW25" s="120"/>
      <c r="WAX25" s="120"/>
      <c r="WAY25" s="120"/>
      <c r="WAZ25" s="120"/>
      <c r="WBA25" s="120"/>
      <c r="WBB25" s="120"/>
      <c r="WBC25" s="120"/>
      <c r="WBD25" s="120"/>
      <c r="WBE25" s="120"/>
      <c r="WBF25" s="120"/>
      <c r="WBG25" s="120"/>
      <c r="WBH25" s="120"/>
      <c r="WBI25" s="120"/>
      <c r="WBJ25" s="120"/>
      <c r="WBK25" s="120"/>
      <c r="WBL25" s="120"/>
      <c r="WBM25" s="120"/>
      <c r="WBN25" s="120"/>
      <c r="WBO25" s="120"/>
      <c r="WBP25" s="120"/>
      <c r="WBQ25" s="120"/>
      <c r="WBR25" s="120"/>
      <c r="WBS25" s="120"/>
      <c r="WBT25" s="120"/>
      <c r="WBU25" s="120"/>
      <c r="WBV25" s="120"/>
      <c r="WBW25" s="120"/>
      <c r="WBX25" s="120"/>
      <c r="WBY25" s="120"/>
      <c r="WBZ25" s="120"/>
      <c r="WCA25" s="120"/>
      <c r="WCB25" s="120"/>
      <c r="WCC25" s="120"/>
      <c r="WCD25" s="120"/>
      <c r="WCE25" s="120"/>
      <c r="WCF25" s="120"/>
      <c r="WCG25" s="120"/>
      <c r="WCH25" s="120"/>
      <c r="WCI25" s="120"/>
      <c r="WCJ25" s="120"/>
      <c r="WCK25" s="120"/>
      <c r="WCL25" s="120"/>
      <c r="WCM25" s="120"/>
      <c r="WCN25" s="120"/>
      <c r="WCO25" s="120"/>
      <c r="WCP25" s="120"/>
      <c r="WCQ25" s="120"/>
      <c r="WCR25" s="120"/>
      <c r="WCS25" s="120"/>
      <c r="WCT25" s="120"/>
      <c r="WCU25" s="120"/>
      <c r="WCV25" s="120"/>
      <c r="WCW25" s="120"/>
      <c r="WCX25" s="120"/>
      <c r="WCY25" s="120"/>
      <c r="WCZ25" s="120"/>
      <c r="WDA25" s="120"/>
      <c r="WDB25" s="120"/>
      <c r="WDC25" s="120"/>
      <c r="WDD25" s="120"/>
      <c r="WDE25" s="120"/>
      <c r="WDF25" s="120"/>
      <c r="WDG25" s="120"/>
      <c r="WDH25" s="120"/>
      <c r="WDI25" s="120"/>
      <c r="WDJ25" s="120"/>
      <c r="WDK25" s="120"/>
      <c r="WDL25" s="120"/>
      <c r="WDM25" s="120"/>
      <c r="WDN25" s="120"/>
      <c r="WDO25" s="120"/>
      <c r="WDP25" s="120"/>
      <c r="WDQ25" s="120"/>
      <c r="WDR25" s="120"/>
      <c r="WDS25" s="120"/>
      <c r="WDT25" s="120"/>
      <c r="WDU25" s="120"/>
      <c r="WDV25" s="120"/>
      <c r="WDW25" s="120"/>
      <c r="WDX25" s="120"/>
      <c r="WDY25" s="120"/>
      <c r="WDZ25" s="120"/>
      <c r="WEA25" s="120"/>
      <c r="WEB25" s="120"/>
      <c r="WEC25" s="120"/>
      <c r="WED25" s="120"/>
      <c r="WEE25" s="120"/>
      <c r="WEF25" s="120"/>
      <c r="WEG25" s="120"/>
      <c r="WEH25" s="120"/>
      <c r="WEI25" s="120"/>
      <c r="WEJ25" s="120"/>
      <c r="WEK25" s="120"/>
      <c r="WEL25" s="120"/>
      <c r="WEM25" s="120"/>
      <c r="WEN25" s="120"/>
      <c r="WEO25" s="120"/>
      <c r="WEP25" s="120"/>
      <c r="WEQ25" s="120"/>
      <c r="WER25" s="120"/>
      <c r="WES25" s="120"/>
      <c r="WET25" s="120"/>
      <c r="WEU25" s="120"/>
      <c r="WEV25" s="120"/>
      <c r="WEW25" s="120"/>
      <c r="WEX25" s="120"/>
      <c r="WEY25" s="120"/>
      <c r="WEZ25" s="120"/>
      <c r="WFA25" s="120"/>
      <c r="WFB25" s="120"/>
      <c r="WFC25" s="120"/>
      <c r="WFD25" s="120"/>
      <c r="WFE25" s="120"/>
      <c r="WFF25" s="120"/>
      <c r="WFG25" s="120"/>
      <c r="WFH25" s="120"/>
      <c r="WFI25" s="120"/>
      <c r="WFJ25" s="120"/>
      <c r="WFK25" s="120"/>
      <c r="WFL25" s="120"/>
      <c r="WFM25" s="120"/>
      <c r="WFN25" s="120"/>
      <c r="WFO25" s="120"/>
      <c r="WFP25" s="120"/>
      <c r="WFQ25" s="120"/>
      <c r="WFR25" s="120"/>
      <c r="WFS25" s="120"/>
      <c r="WFT25" s="120"/>
      <c r="WFU25" s="120"/>
      <c r="WFV25" s="120"/>
      <c r="WFW25" s="120"/>
      <c r="WFX25" s="120"/>
      <c r="WFY25" s="120"/>
      <c r="WFZ25" s="120"/>
      <c r="WGA25" s="120"/>
      <c r="WGB25" s="120"/>
      <c r="WGC25" s="120"/>
      <c r="WGD25" s="120"/>
      <c r="WGE25" s="120"/>
      <c r="WGF25" s="120"/>
      <c r="WGG25" s="120"/>
      <c r="WGH25" s="120"/>
      <c r="WGI25" s="120"/>
      <c r="WGJ25" s="120"/>
      <c r="WGK25" s="120"/>
      <c r="WGL25" s="120"/>
      <c r="WGM25" s="120"/>
      <c r="WGN25" s="120"/>
      <c r="WGO25" s="120"/>
      <c r="WGP25" s="120"/>
      <c r="WGQ25" s="120"/>
      <c r="WGR25" s="120"/>
      <c r="WGS25" s="120"/>
      <c r="WGT25" s="120"/>
      <c r="WGU25" s="120"/>
      <c r="WGV25" s="120"/>
      <c r="WGW25" s="120"/>
      <c r="WGX25" s="120"/>
      <c r="WGY25" s="120"/>
      <c r="WGZ25" s="120"/>
      <c r="WHA25" s="120"/>
      <c r="WHB25" s="120"/>
      <c r="WHC25" s="120"/>
      <c r="WHD25" s="120"/>
      <c r="WHE25" s="120"/>
      <c r="WHF25" s="120"/>
      <c r="WHG25" s="120"/>
      <c r="WHH25" s="120"/>
      <c r="WHI25" s="120"/>
      <c r="WHJ25" s="120"/>
      <c r="WHK25" s="120"/>
      <c r="WHL25" s="120"/>
      <c r="WHM25" s="120"/>
      <c r="WHN25" s="120"/>
      <c r="WHO25" s="120"/>
      <c r="WHP25" s="120"/>
      <c r="WHQ25" s="120"/>
      <c r="WHR25" s="120"/>
      <c r="WHS25" s="120"/>
      <c r="WHT25" s="120"/>
      <c r="WHU25" s="120"/>
      <c r="WHV25" s="120"/>
      <c r="WHW25" s="120"/>
      <c r="WHX25" s="120"/>
      <c r="WHY25" s="120"/>
      <c r="WHZ25" s="120"/>
      <c r="WIA25" s="120"/>
      <c r="WIB25" s="120"/>
      <c r="WIC25" s="120"/>
      <c r="WID25" s="120"/>
      <c r="WIE25" s="120"/>
      <c r="WIF25" s="120"/>
      <c r="WIG25" s="120"/>
      <c r="WIH25" s="120"/>
      <c r="WII25" s="120"/>
      <c r="WIJ25" s="120"/>
      <c r="WIK25" s="120"/>
      <c r="WIL25" s="120"/>
      <c r="WIM25" s="120"/>
      <c r="WIN25" s="120"/>
      <c r="WIO25" s="120"/>
      <c r="WIP25" s="120"/>
      <c r="WIQ25" s="120"/>
      <c r="WIR25" s="120"/>
      <c r="WIS25" s="120"/>
      <c r="WIT25" s="120"/>
      <c r="WIU25" s="120"/>
      <c r="WIV25" s="120"/>
      <c r="WIW25" s="120"/>
      <c r="WIX25" s="120"/>
      <c r="WIY25" s="120"/>
      <c r="WIZ25" s="120"/>
      <c r="WJA25" s="120"/>
      <c r="WJB25" s="120"/>
      <c r="WJC25" s="120"/>
      <c r="WJD25" s="120"/>
      <c r="WJE25" s="120"/>
      <c r="WJF25" s="120"/>
      <c r="WJG25" s="120"/>
      <c r="WJH25" s="120"/>
      <c r="WJI25" s="120"/>
      <c r="WJJ25" s="120"/>
      <c r="WJK25" s="120"/>
      <c r="WJL25" s="120"/>
      <c r="WJM25" s="120"/>
      <c r="WJN25" s="120"/>
      <c r="WJO25" s="120"/>
      <c r="WJP25" s="120"/>
      <c r="WJQ25" s="120"/>
      <c r="WJR25" s="120"/>
      <c r="WJS25" s="120"/>
      <c r="WJT25" s="120"/>
      <c r="WJU25" s="120"/>
      <c r="WJV25" s="120"/>
      <c r="WJW25" s="120"/>
      <c r="WJX25" s="120"/>
      <c r="WJY25" s="120"/>
      <c r="WJZ25" s="120"/>
      <c r="WKA25" s="120"/>
      <c r="WKB25" s="120"/>
      <c r="WKC25" s="120"/>
      <c r="WKD25" s="120"/>
      <c r="WKE25" s="120"/>
      <c r="WKF25" s="120"/>
      <c r="WKG25" s="120"/>
      <c r="WKH25" s="120"/>
      <c r="WKI25" s="120"/>
      <c r="WKJ25" s="120"/>
      <c r="WKK25" s="120"/>
      <c r="WKL25" s="120"/>
      <c r="WKM25" s="120"/>
      <c r="WKN25" s="120"/>
      <c r="WKO25" s="120"/>
      <c r="WKP25" s="120"/>
      <c r="WKQ25" s="120"/>
      <c r="WKR25" s="120"/>
      <c r="WKS25" s="120"/>
      <c r="WKT25" s="120"/>
      <c r="WKU25" s="120"/>
      <c r="WKV25" s="120"/>
      <c r="WKW25" s="120"/>
      <c r="WKX25" s="120"/>
      <c r="WKY25" s="120"/>
      <c r="WKZ25" s="120"/>
      <c r="WLA25" s="120"/>
      <c r="WLB25" s="120"/>
      <c r="WLC25" s="120"/>
      <c r="WLD25" s="120"/>
      <c r="WLE25" s="120"/>
      <c r="WLF25" s="120"/>
      <c r="WLG25" s="120"/>
      <c r="WLH25" s="120"/>
      <c r="WLI25" s="120"/>
      <c r="WLJ25" s="120"/>
      <c r="WLK25" s="120"/>
      <c r="WLL25" s="120"/>
      <c r="WLM25" s="120"/>
      <c r="WLN25" s="120"/>
      <c r="WLO25" s="120"/>
      <c r="WLP25" s="120"/>
      <c r="WLQ25" s="120"/>
      <c r="WLR25" s="120"/>
      <c r="WLS25" s="120"/>
      <c r="WLT25" s="120"/>
      <c r="WLU25" s="120"/>
      <c r="WLV25" s="120"/>
      <c r="WLW25" s="120"/>
      <c r="WLX25" s="120"/>
      <c r="WLY25" s="120"/>
      <c r="WLZ25" s="120"/>
      <c r="WMA25" s="120"/>
      <c r="WMB25" s="120"/>
      <c r="WMC25" s="120"/>
      <c r="WMD25" s="120"/>
      <c r="WME25" s="120"/>
      <c r="WMF25" s="120"/>
      <c r="WMG25" s="120"/>
      <c r="WMH25" s="120"/>
      <c r="WMI25" s="120"/>
      <c r="WMJ25" s="120"/>
      <c r="WMK25" s="120"/>
      <c r="WML25" s="120"/>
      <c r="WMM25" s="120"/>
      <c r="WMN25" s="120"/>
      <c r="WMO25" s="120"/>
      <c r="WMP25" s="120"/>
      <c r="WMQ25" s="120"/>
      <c r="WMR25" s="120"/>
      <c r="WMS25" s="120"/>
      <c r="WMT25" s="120"/>
      <c r="WMU25" s="120"/>
      <c r="WMV25" s="120"/>
      <c r="WMW25" s="120"/>
      <c r="WMX25" s="120"/>
      <c r="WMY25" s="120"/>
      <c r="WMZ25" s="120"/>
      <c r="WNA25" s="120"/>
      <c r="WNB25" s="120"/>
      <c r="WNC25" s="120"/>
      <c r="WND25" s="120"/>
      <c r="WNE25" s="120"/>
      <c r="WNF25" s="120"/>
      <c r="WNG25" s="120"/>
      <c r="WNH25" s="120"/>
      <c r="WNI25" s="120"/>
      <c r="WNJ25" s="120"/>
      <c r="WNK25" s="120"/>
      <c r="WNL25" s="120"/>
      <c r="WNM25" s="120"/>
      <c r="WNN25" s="120"/>
      <c r="WNO25" s="120"/>
      <c r="WNP25" s="120"/>
      <c r="WNQ25" s="120"/>
      <c r="WNR25" s="120"/>
      <c r="WNS25" s="120"/>
      <c r="WNT25" s="120"/>
      <c r="WNU25" s="120"/>
      <c r="WNV25" s="120"/>
      <c r="WNW25" s="120"/>
      <c r="WNX25" s="120"/>
      <c r="WNY25" s="120"/>
      <c r="WNZ25" s="120"/>
      <c r="WOA25" s="120"/>
      <c r="WOB25" s="120"/>
      <c r="WOC25" s="120"/>
      <c r="WOD25" s="120"/>
      <c r="WOE25" s="120"/>
      <c r="WOF25" s="120"/>
      <c r="WOG25" s="120"/>
      <c r="WOH25" s="120"/>
      <c r="WOI25" s="120"/>
      <c r="WOJ25" s="120"/>
      <c r="WOK25" s="120"/>
      <c r="WOL25" s="120"/>
      <c r="WOM25" s="120"/>
      <c r="WON25" s="120"/>
      <c r="WOO25" s="120"/>
      <c r="WOP25" s="120"/>
      <c r="WOQ25" s="120"/>
      <c r="WOR25" s="120"/>
      <c r="WOS25" s="120"/>
      <c r="WOT25" s="120"/>
      <c r="WOU25" s="120"/>
      <c r="WOV25" s="120"/>
      <c r="WOW25" s="120"/>
      <c r="WOX25" s="120"/>
      <c r="WOY25" s="120"/>
      <c r="WOZ25" s="120"/>
      <c r="WPA25" s="120"/>
      <c r="WPB25" s="120"/>
      <c r="WPC25" s="120"/>
      <c r="WPD25" s="120"/>
      <c r="WPE25" s="120"/>
      <c r="WPF25" s="120"/>
      <c r="WPG25" s="120"/>
      <c r="WPH25" s="120"/>
      <c r="WPI25" s="120"/>
      <c r="WPJ25" s="120"/>
      <c r="WPK25" s="120"/>
      <c r="WPL25" s="120"/>
      <c r="WPM25" s="120"/>
      <c r="WPN25" s="120"/>
      <c r="WPO25" s="120"/>
      <c r="WPP25" s="120"/>
      <c r="WPQ25" s="120"/>
      <c r="WPR25" s="120"/>
      <c r="WPS25" s="120"/>
      <c r="WPT25" s="120"/>
      <c r="WPU25" s="120"/>
      <c r="WPV25" s="120"/>
      <c r="WPW25" s="120"/>
      <c r="WPX25" s="120"/>
      <c r="WPY25" s="120"/>
      <c r="WPZ25" s="120"/>
      <c r="WQA25" s="120"/>
      <c r="WQB25" s="120"/>
      <c r="WQC25" s="120"/>
      <c r="WQD25" s="120"/>
      <c r="WQE25" s="120"/>
      <c r="WQF25" s="120"/>
      <c r="WQG25" s="120"/>
      <c r="WQH25" s="120"/>
      <c r="WQI25" s="120"/>
      <c r="WQJ25" s="120"/>
      <c r="WQK25" s="120"/>
      <c r="WQL25" s="120"/>
      <c r="WQM25" s="120"/>
      <c r="WQN25" s="120"/>
      <c r="WQO25" s="120"/>
      <c r="WQP25" s="120"/>
      <c r="WQQ25" s="120"/>
      <c r="WQR25" s="120"/>
      <c r="WQS25" s="120"/>
      <c r="WQT25" s="120"/>
      <c r="WQU25" s="120"/>
      <c r="WQV25" s="120"/>
      <c r="WQW25" s="120"/>
      <c r="WQX25" s="120"/>
      <c r="WQY25" s="120"/>
      <c r="WQZ25" s="120"/>
      <c r="WRA25" s="120"/>
      <c r="WRB25" s="120"/>
      <c r="WRC25" s="120"/>
      <c r="WRD25" s="120"/>
      <c r="WRE25" s="120"/>
      <c r="WRF25" s="120"/>
      <c r="WRG25" s="120"/>
      <c r="WRH25" s="120"/>
      <c r="WRI25" s="120"/>
      <c r="WRJ25" s="120"/>
      <c r="WRK25" s="120"/>
      <c r="WRL25" s="120"/>
      <c r="WRM25" s="120"/>
      <c r="WRN25" s="120"/>
      <c r="WRO25" s="120"/>
      <c r="WRP25" s="120"/>
      <c r="WRQ25" s="120"/>
      <c r="WRR25" s="120"/>
      <c r="WRS25" s="120"/>
      <c r="WRT25" s="120"/>
      <c r="WRU25" s="120"/>
      <c r="WRV25" s="120"/>
      <c r="WRW25" s="120"/>
      <c r="WRX25" s="120"/>
      <c r="WRY25" s="120"/>
      <c r="WRZ25" s="120"/>
      <c r="WSA25" s="120"/>
      <c r="WSB25" s="120"/>
      <c r="WSC25" s="120"/>
      <c r="WSD25" s="120"/>
      <c r="WSE25" s="120"/>
      <c r="WSF25" s="120"/>
      <c r="WSG25" s="120"/>
      <c r="WSH25" s="120"/>
      <c r="WSI25" s="120"/>
      <c r="WSJ25" s="120"/>
      <c r="WSK25" s="120"/>
      <c r="WSL25" s="120"/>
      <c r="WSM25" s="120"/>
      <c r="WSN25" s="120"/>
      <c r="WSO25" s="120"/>
      <c r="WSP25" s="120"/>
      <c r="WSQ25" s="120"/>
      <c r="WSR25" s="120"/>
      <c r="WSS25" s="120"/>
      <c r="WST25" s="120"/>
      <c r="WSU25" s="120"/>
      <c r="WSV25" s="120"/>
      <c r="WSW25" s="120"/>
      <c r="WSX25" s="120"/>
      <c r="WSY25" s="120"/>
      <c r="WSZ25" s="120"/>
      <c r="WTA25" s="120"/>
      <c r="WTB25" s="120"/>
      <c r="WTC25" s="120"/>
      <c r="WTD25" s="120"/>
      <c r="WTE25" s="120"/>
      <c r="WTF25" s="120"/>
      <c r="WTG25" s="120"/>
      <c r="WTH25" s="120"/>
      <c r="WTI25" s="120"/>
      <c r="WTJ25" s="120"/>
      <c r="WTK25" s="120"/>
      <c r="WTL25" s="120"/>
      <c r="WTM25" s="120"/>
      <c r="WTN25" s="120"/>
      <c r="WTO25" s="120"/>
      <c r="WTP25" s="120"/>
      <c r="WTQ25" s="120"/>
      <c r="WTR25" s="120"/>
      <c r="WTS25" s="120"/>
      <c r="WTT25" s="120"/>
      <c r="WTU25" s="120"/>
      <c r="WTV25" s="120"/>
      <c r="WTW25" s="120"/>
      <c r="WTX25" s="120"/>
      <c r="WTY25" s="120"/>
      <c r="WTZ25" s="120"/>
      <c r="WUA25" s="120"/>
      <c r="WUB25" s="120"/>
      <c r="WUC25" s="120"/>
      <c r="WUD25" s="120"/>
      <c r="WUE25" s="120"/>
      <c r="WUF25" s="120"/>
      <c r="WUG25" s="120"/>
      <c r="WUH25" s="120"/>
      <c r="WUI25" s="120"/>
      <c r="WUJ25" s="120"/>
      <c r="WUK25" s="120"/>
      <c r="WUL25" s="120"/>
      <c r="WUM25" s="120"/>
      <c r="WUN25" s="120"/>
      <c r="WUO25" s="120"/>
      <c r="WUP25" s="120"/>
      <c r="WUQ25" s="120"/>
      <c r="WUR25" s="120"/>
      <c r="WUS25" s="120"/>
      <c r="WUT25" s="120"/>
      <c r="WUU25" s="120"/>
      <c r="WUV25" s="120"/>
      <c r="WUW25" s="120"/>
      <c r="WUX25" s="120"/>
      <c r="WUY25" s="120"/>
      <c r="WUZ25" s="120"/>
      <c r="WVA25" s="120"/>
      <c r="WVB25" s="120"/>
      <c r="WVC25" s="120"/>
      <c r="WVD25" s="120"/>
      <c r="WVE25" s="120"/>
      <c r="WVF25" s="120"/>
      <c r="WVG25" s="120"/>
      <c r="WVH25" s="120"/>
      <c r="WVI25" s="120"/>
      <c r="WVJ25" s="120"/>
      <c r="WVK25" s="120"/>
      <c r="WVL25" s="120"/>
      <c r="WVM25" s="120"/>
      <c r="WVN25" s="120"/>
      <c r="WVO25" s="120"/>
      <c r="WVP25" s="120"/>
      <c r="WVQ25" s="120"/>
      <c r="WVR25" s="120"/>
      <c r="WVS25" s="120"/>
      <c r="WVT25" s="120"/>
      <c r="WVU25" s="120"/>
      <c r="WVV25" s="120"/>
      <c r="WVW25" s="120"/>
      <c r="WVX25" s="120"/>
      <c r="WVY25" s="120"/>
      <c r="WVZ25" s="120"/>
      <c r="WWA25" s="120"/>
      <c r="WWB25" s="120"/>
      <c r="WWC25" s="120"/>
      <c r="WWD25" s="120"/>
      <c r="WWE25" s="120"/>
      <c r="WWF25" s="120"/>
      <c r="WWG25" s="120"/>
      <c r="WWH25" s="120"/>
      <c r="WWI25" s="120"/>
      <c r="WWJ25" s="120"/>
      <c r="WWK25" s="120"/>
      <c r="WWL25" s="120"/>
      <c r="WWM25" s="120"/>
      <c r="WWN25" s="120"/>
      <c r="WWO25" s="120"/>
      <c r="WWP25" s="120"/>
      <c r="WWQ25" s="120"/>
      <c r="WWR25" s="120"/>
      <c r="WWS25" s="120"/>
      <c r="WWT25" s="120"/>
      <c r="WWU25" s="120"/>
      <c r="WWV25" s="120"/>
      <c r="WWW25" s="120"/>
      <c r="WWX25" s="120"/>
      <c r="WWY25" s="120"/>
      <c r="WWZ25" s="120"/>
      <c r="WXA25" s="120"/>
      <c r="WXB25" s="120"/>
      <c r="WXC25" s="120"/>
      <c r="WXD25" s="120"/>
      <c r="WXE25" s="120"/>
      <c r="WXF25" s="120"/>
      <c r="WXG25" s="120"/>
      <c r="WXH25" s="120"/>
      <c r="WXI25" s="120"/>
      <c r="WXJ25" s="120"/>
      <c r="WXK25" s="120"/>
      <c r="WXL25" s="120"/>
      <c r="WXM25" s="120"/>
      <c r="WXN25" s="120"/>
      <c r="WXO25" s="120"/>
      <c r="WXP25" s="120"/>
      <c r="WXQ25" s="120"/>
      <c r="WXR25" s="120"/>
      <c r="WXS25" s="120"/>
      <c r="WXT25" s="120"/>
      <c r="WXU25" s="120"/>
      <c r="WXV25" s="120"/>
      <c r="WXW25" s="120"/>
      <c r="WXX25" s="120"/>
      <c r="WXY25" s="120"/>
      <c r="WXZ25" s="120"/>
      <c r="WYA25" s="120"/>
      <c r="WYB25" s="120"/>
      <c r="WYC25" s="120"/>
      <c r="WYD25" s="120"/>
      <c r="WYE25" s="120"/>
      <c r="WYF25" s="120"/>
      <c r="WYG25" s="120"/>
      <c r="WYH25" s="120"/>
      <c r="WYI25" s="120"/>
      <c r="WYJ25" s="120"/>
      <c r="WYK25" s="120"/>
      <c r="WYL25" s="120"/>
      <c r="WYM25" s="120"/>
      <c r="WYN25" s="120"/>
      <c r="WYO25" s="120"/>
      <c r="WYP25" s="120"/>
      <c r="WYQ25" s="120"/>
      <c r="WYR25" s="120"/>
      <c r="WYS25" s="120"/>
      <c r="WYT25" s="120"/>
      <c r="WYU25" s="120"/>
      <c r="WYV25" s="120"/>
      <c r="WYW25" s="120"/>
      <c r="WYX25" s="120"/>
      <c r="WYY25" s="120"/>
      <c r="WYZ25" s="120"/>
      <c r="WZA25" s="120"/>
      <c r="WZB25" s="120"/>
      <c r="WZC25" s="120"/>
      <c r="WZD25" s="120"/>
      <c r="WZE25" s="120"/>
      <c r="WZF25" s="120"/>
      <c r="WZG25" s="120"/>
      <c r="WZH25" s="120"/>
      <c r="WZI25" s="120"/>
      <c r="WZJ25" s="120"/>
      <c r="WZK25" s="120"/>
      <c r="WZL25" s="120"/>
      <c r="WZM25" s="120"/>
      <c r="WZN25" s="120"/>
      <c r="WZO25" s="120"/>
      <c r="WZP25" s="120"/>
      <c r="WZQ25" s="120"/>
      <c r="WZR25" s="120"/>
      <c r="WZS25" s="120"/>
      <c r="WZT25" s="120"/>
      <c r="WZU25" s="120"/>
      <c r="WZV25" s="120"/>
      <c r="WZW25" s="120"/>
      <c r="WZX25" s="120"/>
      <c r="WZY25" s="120"/>
      <c r="WZZ25" s="120"/>
      <c r="XAA25" s="120"/>
      <c r="XAB25" s="120"/>
      <c r="XAC25" s="120"/>
      <c r="XAD25" s="120"/>
      <c r="XAE25" s="120"/>
      <c r="XAF25" s="120"/>
      <c r="XAG25" s="120"/>
      <c r="XAH25" s="120"/>
      <c r="XAI25" s="120"/>
      <c r="XAJ25" s="120"/>
      <c r="XAK25" s="120"/>
      <c r="XAL25" s="120"/>
      <c r="XAM25" s="120"/>
      <c r="XAN25" s="120"/>
      <c r="XAO25" s="120"/>
      <c r="XAP25" s="120"/>
      <c r="XAQ25" s="120"/>
      <c r="XAR25" s="120"/>
      <c r="XAS25" s="120"/>
      <c r="XAT25" s="120"/>
      <c r="XAU25" s="120"/>
      <c r="XAV25" s="120"/>
      <c r="XAW25" s="120"/>
      <c r="XAX25" s="120"/>
      <c r="XAY25" s="120"/>
      <c r="XAZ25" s="120"/>
      <c r="XBA25" s="120"/>
      <c r="XBB25" s="120"/>
      <c r="XBC25" s="120"/>
      <c r="XBD25" s="120"/>
      <c r="XBE25" s="120"/>
      <c r="XBF25" s="120"/>
      <c r="XBG25" s="120"/>
      <c r="XBH25" s="120"/>
      <c r="XBI25" s="120"/>
      <c r="XBJ25" s="120"/>
      <c r="XBK25" s="120"/>
      <c r="XBL25" s="120"/>
      <c r="XBM25" s="120"/>
      <c r="XBN25" s="120"/>
      <c r="XBO25" s="120"/>
      <c r="XBP25" s="120"/>
      <c r="XBQ25" s="120"/>
      <c r="XBR25" s="120"/>
      <c r="XBS25" s="120"/>
      <c r="XBT25" s="120"/>
      <c r="XBU25" s="120"/>
      <c r="XBV25" s="120"/>
      <c r="XBW25" s="120"/>
      <c r="XBX25" s="120"/>
      <c r="XBY25" s="120"/>
      <c r="XBZ25" s="120"/>
      <c r="XCA25" s="120"/>
      <c r="XCB25" s="120"/>
      <c r="XCC25" s="120"/>
      <c r="XCD25" s="120"/>
      <c r="XCE25" s="120"/>
      <c r="XCF25" s="120"/>
      <c r="XCG25" s="120"/>
      <c r="XCH25" s="120"/>
      <c r="XCI25" s="120"/>
      <c r="XCJ25" s="120"/>
      <c r="XCK25" s="120"/>
      <c r="XCL25" s="120"/>
      <c r="XCM25" s="120"/>
      <c r="XCN25" s="120"/>
      <c r="XCO25" s="120"/>
      <c r="XCP25" s="120"/>
      <c r="XCQ25" s="120"/>
      <c r="XCR25" s="120"/>
      <c r="XCS25" s="120"/>
      <c r="XCT25" s="120"/>
      <c r="XCU25" s="120"/>
      <c r="XCV25" s="120"/>
      <c r="XCW25" s="120"/>
      <c r="XCX25" s="120"/>
      <c r="XCY25" s="120"/>
      <c r="XCZ25" s="120"/>
      <c r="XDA25" s="120"/>
      <c r="XDB25" s="120"/>
      <c r="XDC25" s="120"/>
      <c r="XDD25" s="120"/>
      <c r="XDE25" s="120"/>
      <c r="XDF25" s="120"/>
      <c r="XDG25" s="120"/>
      <c r="XDH25" s="120"/>
      <c r="XDI25" s="120"/>
      <c r="XDJ25" s="120"/>
      <c r="XDK25" s="120"/>
      <c r="XDL25" s="120"/>
      <c r="XDM25" s="120"/>
      <c r="XDN25" s="120"/>
      <c r="XDO25" s="120"/>
      <c r="XDP25" s="120"/>
      <c r="XDQ25" s="120"/>
      <c r="XDR25" s="120"/>
      <c r="XDS25" s="120"/>
      <c r="XDT25" s="120"/>
      <c r="XDU25" s="120"/>
      <c r="XDV25" s="120"/>
      <c r="XDW25" s="120"/>
      <c r="XDX25" s="120"/>
      <c r="XDY25" s="120"/>
      <c r="XDZ25" s="120"/>
      <c r="XEA25" s="120"/>
      <c r="XEB25" s="120"/>
      <c r="XEC25" s="120"/>
      <c r="XED25" s="120"/>
      <c r="XEE25" s="120"/>
      <c r="XEF25" s="120"/>
      <c r="XEG25" s="120"/>
      <c r="XEH25" s="120"/>
      <c r="XEI25" s="120"/>
      <c r="XEJ25" s="120"/>
      <c r="XEK25" s="120"/>
      <c r="XEL25" s="120"/>
      <c r="XEM25" s="120"/>
      <c r="XEN25" s="120"/>
      <c r="XEO25" s="120"/>
      <c r="XEP25" s="120"/>
      <c r="XEQ25" s="120"/>
      <c r="XER25" s="120"/>
      <c r="XES25" s="120"/>
      <c r="XET25" s="120"/>
      <c r="XEU25" s="120"/>
      <c r="XEV25" s="120"/>
      <c r="XEW25" s="120"/>
      <c r="XEX25" s="120"/>
      <c r="XEY25" s="120"/>
      <c r="XEZ25" s="120"/>
      <c r="XFA25" s="120"/>
      <c r="XFB25" s="120"/>
    </row>
    <row r="26" spans="1:16382" s="197" customFormat="1" x14ac:dyDescent="0.25">
      <c r="A26" s="259"/>
      <c r="B26" s="130" t="s">
        <v>566</v>
      </c>
      <c r="C26" s="259"/>
      <c r="D26" s="447" t="s">
        <v>567</v>
      </c>
      <c r="E26" s="133">
        <f>'Rekapitulacija Posebni dio'!C557</f>
        <v>0</v>
      </c>
      <c r="F26" s="133">
        <f>'Rekapitulacija Posebni dio'!D557</f>
        <v>70</v>
      </c>
      <c r="G26" s="133">
        <f>'Rekapitulacija Posebni dio'!E557</f>
        <v>70</v>
      </c>
      <c r="H26" s="133">
        <f>'Rekapitulacija Posebni dio'!F557</f>
        <v>0</v>
      </c>
      <c r="I26" s="480">
        <f t="shared" si="1"/>
        <v>0</v>
      </c>
      <c r="J26" s="480">
        <f t="shared" si="0"/>
        <v>0</v>
      </c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0"/>
      <c r="CO26" s="120"/>
      <c r="CP26" s="120"/>
      <c r="CQ26" s="120"/>
      <c r="CR26" s="120"/>
      <c r="CS26" s="120"/>
      <c r="CT26" s="120"/>
      <c r="CU26" s="120"/>
      <c r="CV26" s="120"/>
      <c r="CW26" s="120"/>
      <c r="CX26" s="120"/>
      <c r="CY26" s="120"/>
      <c r="CZ26" s="120"/>
      <c r="DA26" s="120"/>
      <c r="DB26" s="120"/>
      <c r="DC26" s="120"/>
      <c r="DD26" s="120"/>
      <c r="DE26" s="120"/>
      <c r="DF26" s="120"/>
      <c r="DG26" s="120"/>
      <c r="DH26" s="120"/>
      <c r="DI26" s="120"/>
      <c r="DJ26" s="120"/>
      <c r="DK26" s="120"/>
      <c r="DL26" s="120"/>
      <c r="DM26" s="120"/>
      <c r="DN26" s="120"/>
      <c r="DO26" s="120"/>
      <c r="DP26" s="120"/>
      <c r="DQ26" s="120"/>
      <c r="DR26" s="120"/>
      <c r="DS26" s="120"/>
      <c r="DT26" s="120"/>
      <c r="DU26" s="120"/>
      <c r="DV26" s="120"/>
      <c r="DW26" s="120"/>
      <c r="DX26" s="120"/>
      <c r="DY26" s="120"/>
      <c r="DZ26" s="120"/>
      <c r="EA26" s="120"/>
      <c r="EB26" s="120"/>
      <c r="EC26" s="120"/>
      <c r="ED26" s="120"/>
      <c r="EE26" s="120"/>
      <c r="EF26" s="120"/>
      <c r="EG26" s="120"/>
      <c r="EH26" s="120"/>
      <c r="EI26" s="120"/>
      <c r="EJ26" s="120"/>
      <c r="EK26" s="120"/>
      <c r="EL26" s="120"/>
      <c r="EM26" s="120"/>
      <c r="EN26" s="120"/>
      <c r="EO26" s="120"/>
      <c r="EP26" s="120"/>
      <c r="EQ26" s="120"/>
      <c r="ER26" s="120"/>
      <c r="ES26" s="120"/>
      <c r="ET26" s="120"/>
      <c r="EU26" s="120"/>
      <c r="EV26" s="120"/>
      <c r="EW26" s="120"/>
      <c r="EX26" s="120"/>
      <c r="EY26" s="120"/>
      <c r="EZ26" s="120"/>
      <c r="FA26" s="120"/>
      <c r="FB26" s="120"/>
      <c r="FC26" s="120"/>
      <c r="FD26" s="120"/>
      <c r="FE26" s="120"/>
      <c r="FF26" s="120"/>
      <c r="FG26" s="120"/>
      <c r="FH26" s="120"/>
      <c r="FI26" s="120"/>
      <c r="FJ26" s="120"/>
      <c r="FK26" s="120"/>
      <c r="FL26" s="120"/>
      <c r="FM26" s="120"/>
      <c r="FN26" s="120"/>
      <c r="FO26" s="120"/>
      <c r="FP26" s="120"/>
      <c r="FQ26" s="120"/>
      <c r="FR26" s="120"/>
      <c r="FS26" s="120"/>
      <c r="FT26" s="120"/>
      <c r="FU26" s="120"/>
      <c r="FV26" s="120"/>
      <c r="FW26" s="120"/>
      <c r="FX26" s="120"/>
      <c r="FY26" s="120"/>
      <c r="FZ26" s="120"/>
      <c r="GA26" s="120"/>
      <c r="GB26" s="120"/>
      <c r="GC26" s="120"/>
      <c r="GD26" s="120"/>
      <c r="GE26" s="120"/>
      <c r="GF26" s="120"/>
      <c r="GG26" s="120"/>
      <c r="GH26" s="120"/>
      <c r="GI26" s="120"/>
      <c r="GJ26" s="120"/>
      <c r="GK26" s="120"/>
      <c r="GL26" s="120"/>
      <c r="GM26" s="120"/>
      <c r="GN26" s="120"/>
      <c r="GO26" s="120"/>
      <c r="GP26" s="120"/>
      <c r="GQ26" s="120"/>
      <c r="GR26" s="120"/>
      <c r="GS26" s="120"/>
      <c r="GT26" s="120"/>
      <c r="GU26" s="120"/>
      <c r="GV26" s="120"/>
      <c r="GW26" s="120"/>
      <c r="GX26" s="120"/>
      <c r="GY26" s="120"/>
      <c r="GZ26" s="120"/>
      <c r="HA26" s="120"/>
      <c r="HB26" s="120"/>
      <c r="HC26" s="120"/>
      <c r="HD26" s="120"/>
      <c r="HE26" s="120"/>
      <c r="HF26" s="120"/>
      <c r="HG26" s="120"/>
      <c r="HH26" s="120"/>
      <c r="HI26" s="120"/>
      <c r="HJ26" s="120"/>
      <c r="HK26" s="120"/>
      <c r="HL26" s="120"/>
      <c r="HM26" s="120"/>
      <c r="HN26" s="120"/>
      <c r="HO26" s="120"/>
      <c r="HP26" s="120"/>
      <c r="HQ26" s="120"/>
      <c r="HR26" s="120"/>
      <c r="HS26" s="120"/>
      <c r="HT26" s="120"/>
      <c r="HU26" s="120"/>
      <c r="HV26" s="120"/>
      <c r="HW26" s="120"/>
      <c r="HX26" s="120"/>
      <c r="HY26" s="120"/>
      <c r="HZ26" s="120"/>
      <c r="IA26" s="120"/>
      <c r="IB26" s="120"/>
      <c r="IC26" s="120"/>
      <c r="ID26" s="120"/>
      <c r="IE26" s="120"/>
      <c r="IF26" s="120"/>
      <c r="IG26" s="120"/>
      <c r="IH26" s="120"/>
      <c r="II26" s="120"/>
      <c r="IJ26" s="120"/>
      <c r="IK26" s="120"/>
      <c r="IL26" s="120"/>
      <c r="IM26" s="120"/>
      <c r="IN26" s="120"/>
      <c r="IO26" s="120"/>
      <c r="IP26" s="120"/>
      <c r="IQ26" s="120"/>
      <c r="IR26" s="120"/>
      <c r="IS26" s="120"/>
      <c r="IT26" s="120"/>
      <c r="IU26" s="120"/>
      <c r="IV26" s="120"/>
      <c r="IW26" s="120"/>
      <c r="IX26" s="120"/>
      <c r="IY26" s="120"/>
      <c r="IZ26" s="120"/>
      <c r="JA26" s="120"/>
      <c r="JB26" s="120"/>
      <c r="JC26" s="120"/>
      <c r="JD26" s="120"/>
      <c r="JE26" s="120"/>
      <c r="JF26" s="120"/>
      <c r="JG26" s="120"/>
      <c r="JH26" s="120"/>
      <c r="JI26" s="120"/>
      <c r="JJ26" s="120"/>
      <c r="JK26" s="120"/>
      <c r="JL26" s="120"/>
      <c r="JM26" s="120"/>
      <c r="JN26" s="120"/>
      <c r="JO26" s="120"/>
      <c r="JP26" s="120"/>
      <c r="JQ26" s="120"/>
      <c r="JR26" s="120"/>
      <c r="JS26" s="120"/>
      <c r="JT26" s="120"/>
      <c r="JU26" s="120"/>
      <c r="JV26" s="120"/>
      <c r="JW26" s="120"/>
      <c r="JX26" s="120"/>
      <c r="JY26" s="120"/>
      <c r="JZ26" s="120"/>
      <c r="KA26" s="120"/>
      <c r="KB26" s="120"/>
      <c r="KC26" s="120"/>
      <c r="KD26" s="120"/>
      <c r="KE26" s="120"/>
      <c r="KF26" s="120"/>
      <c r="KG26" s="120"/>
      <c r="KH26" s="120"/>
      <c r="KI26" s="120"/>
      <c r="KJ26" s="120"/>
      <c r="KK26" s="120"/>
      <c r="KL26" s="120"/>
      <c r="KM26" s="120"/>
      <c r="KN26" s="120"/>
      <c r="KO26" s="120"/>
      <c r="KP26" s="120"/>
      <c r="KQ26" s="120"/>
      <c r="KR26" s="120"/>
      <c r="KS26" s="120"/>
      <c r="KT26" s="120"/>
      <c r="KU26" s="120"/>
      <c r="KV26" s="120"/>
      <c r="KW26" s="120"/>
      <c r="KX26" s="120"/>
      <c r="KY26" s="120"/>
      <c r="KZ26" s="120"/>
      <c r="LA26" s="120"/>
      <c r="LB26" s="120"/>
      <c r="LC26" s="120"/>
      <c r="LD26" s="120"/>
      <c r="LE26" s="120"/>
      <c r="LF26" s="120"/>
      <c r="LG26" s="120"/>
      <c r="LH26" s="120"/>
      <c r="LI26" s="120"/>
      <c r="LJ26" s="120"/>
      <c r="LK26" s="120"/>
      <c r="LL26" s="120"/>
      <c r="LM26" s="120"/>
      <c r="LN26" s="120"/>
      <c r="LO26" s="120"/>
      <c r="LP26" s="120"/>
      <c r="LQ26" s="120"/>
      <c r="LR26" s="120"/>
      <c r="LS26" s="120"/>
      <c r="LT26" s="120"/>
      <c r="LU26" s="120"/>
      <c r="LV26" s="120"/>
      <c r="LW26" s="120"/>
      <c r="LX26" s="120"/>
      <c r="LY26" s="120"/>
      <c r="LZ26" s="120"/>
      <c r="MA26" s="120"/>
      <c r="MB26" s="120"/>
      <c r="MC26" s="120"/>
      <c r="MD26" s="120"/>
      <c r="ME26" s="120"/>
      <c r="MF26" s="120"/>
      <c r="MG26" s="120"/>
      <c r="MH26" s="120"/>
      <c r="MI26" s="120"/>
      <c r="MJ26" s="120"/>
      <c r="MK26" s="120"/>
      <c r="ML26" s="120"/>
      <c r="MM26" s="120"/>
      <c r="MN26" s="120"/>
      <c r="MO26" s="120"/>
      <c r="MP26" s="120"/>
      <c r="MQ26" s="120"/>
      <c r="MR26" s="120"/>
      <c r="MS26" s="120"/>
      <c r="MT26" s="120"/>
      <c r="MU26" s="120"/>
      <c r="MV26" s="120"/>
      <c r="MW26" s="120"/>
      <c r="MX26" s="120"/>
      <c r="MY26" s="120"/>
      <c r="MZ26" s="120"/>
      <c r="NA26" s="120"/>
      <c r="NB26" s="120"/>
      <c r="NC26" s="120"/>
      <c r="ND26" s="120"/>
      <c r="NE26" s="120"/>
      <c r="NF26" s="120"/>
      <c r="NG26" s="120"/>
      <c r="NH26" s="120"/>
      <c r="NI26" s="120"/>
      <c r="NJ26" s="120"/>
      <c r="NK26" s="120"/>
      <c r="NL26" s="120"/>
      <c r="NM26" s="120"/>
      <c r="NN26" s="120"/>
      <c r="NO26" s="120"/>
      <c r="NP26" s="120"/>
      <c r="NQ26" s="120"/>
      <c r="NR26" s="120"/>
      <c r="NS26" s="120"/>
      <c r="NT26" s="120"/>
      <c r="NU26" s="120"/>
      <c r="NV26" s="120"/>
      <c r="NW26" s="120"/>
      <c r="NX26" s="120"/>
      <c r="NY26" s="120"/>
      <c r="NZ26" s="120"/>
      <c r="OA26" s="120"/>
      <c r="OB26" s="120"/>
      <c r="OC26" s="120"/>
      <c r="OD26" s="120"/>
      <c r="OE26" s="120"/>
      <c r="OF26" s="120"/>
      <c r="OG26" s="120"/>
      <c r="OH26" s="120"/>
      <c r="OI26" s="120"/>
      <c r="OJ26" s="120"/>
      <c r="OK26" s="120"/>
      <c r="OL26" s="120"/>
      <c r="OM26" s="120"/>
      <c r="ON26" s="120"/>
      <c r="OO26" s="120"/>
      <c r="OP26" s="120"/>
      <c r="OQ26" s="120"/>
      <c r="OR26" s="120"/>
      <c r="OS26" s="120"/>
      <c r="OT26" s="120"/>
      <c r="OU26" s="120"/>
      <c r="OV26" s="120"/>
      <c r="OW26" s="120"/>
      <c r="OX26" s="120"/>
      <c r="OY26" s="120"/>
      <c r="OZ26" s="120"/>
      <c r="PA26" s="120"/>
      <c r="PB26" s="120"/>
      <c r="PC26" s="120"/>
      <c r="PD26" s="120"/>
      <c r="PE26" s="120"/>
      <c r="PF26" s="120"/>
      <c r="PG26" s="120"/>
      <c r="PH26" s="120"/>
      <c r="PI26" s="120"/>
      <c r="PJ26" s="120"/>
      <c r="PK26" s="120"/>
      <c r="PL26" s="120"/>
      <c r="PM26" s="120"/>
      <c r="PN26" s="120"/>
      <c r="PO26" s="120"/>
      <c r="PP26" s="120"/>
      <c r="PQ26" s="120"/>
      <c r="PR26" s="120"/>
      <c r="PS26" s="120"/>
      <c r="PT26" s="120"/>
      <c r="PU26" s="120"/>
      <c r="PV26" s="120"/>
      <c r="PW26" s="120"/>
      <c r="PX26" s="120"/>
      <c r="PY26" s="120"/>
      <c r="PZ26" s="120"/>
      <c r="QA26" s="120"/>
      <c r="QB26" s="120"/>
      <c r="QC26" s="120"/>
      <c r="QD26" s="120"/>
      <c r="QE26" s="120"/>
      <c r="QF26" s="120"/>
      <c r="QG26" s="120"/>
      <c r="QH26" s="120"/>
      <c r="QI26" s="120"/>
      <c r="QJ26" s="120"/>
      <c r="QK26" s="120"/>
      <c r="QL26" s="120"/>
      <c r="QM26" s="120"/>
      <c r="QN26" s="120"/>
      <c r="QO26" s="120"/>
      <c r="QP26" s="120"/>
      <c r="QQ26" s="120"/>
      <c r="QR26" s="120"/>
      <c r="QS26" s="120"/>
      <c r="QT26" s="120"/>
      <c r="QU26" s="120"/>
      <c r="QV26" s="120"/>
      <c r="QW26" s="120"/>
      <c r="QX26" s="120"/>
      <c r="QY26" s="120"/>
      <c r="QZ26" s="120"/>
      <c r="RA26" s="120"/>
      <c r="RB26" s="120"/>
      <c r="RC26" s="120"/>
      <c r="RD26" s="120"/>
      <c r="RE26" s="120"/>
      <c r="RF26" s="120"/>
      <c r="RG26" s="120"/>
      <c r="RH26" s="120"/>
      <c r="RI26" s="120"/>
      <c r="RJ26" s="120"/>
      <c r="RK26" s="120"/>
      <c r="RL26" s="120"/>
      <c r="RM26" s="120"/>
      <c r="RN26" s="120"/>
      <c r="RO26" s="120"/>
      <c r="RP26" s="120"/>
      <c r="RQ26" s="120"/>
      <c r="RR26" s="120"/>
      <c r="RS26" s="120"/>
      <c r="RT26" s="120"/>
      <c r="RU26" s="120"/>
      <c r="RV26" s="120"/>
      <c r="RW26" s="120"/>
      <c r="RX26" s="120"/>
      <c r="RY26" s="120"/>
      <c r="RZ26" s="120"/>
      <c r="SA26" s="120"/>
      <c r="SB26" s="120"/>
      <c r="SC26" s="120"/>
      <c r="SD26" s="120"/>
      <c r="SE26" s="120"/>
      <c r="SF26" s="120"/>
      <c r="SG26" s="120"/>
      <c r="SH26" s="120"/>
      <c r="SI26" s="120"/>
      <c r="SJ26" s="120"/>
      <c r="SK26" s="120"/>
      <c r="SL26" s="120"/>
      <c r="SM26" s="120"/>
      <c r="SN26" s="120"/>
      <c r="SO26" s="120"/>
      <c r="SP26" s="120"/>
      <c r="SQ26" s="120"/>
      <c r="SR26" s="120"/>
      <c r="SS26" s="120"/>
      <c r="ST26" s="120"/>
      <c r="SU26" s="120"/>
      <c r="SV26" s="120"/>
      <c r="SW26" s="120"/>
      <c r="SX26" s="120"/>
      <c r="SY26" s="120"/>
      <c r="SZ26" s="120"/>
      <c r="TA26" s="120"/>
      <c r="TB26" s="120"/>
      <c r="TC26" s="120"/>
      <c r="TD26" s="120"/>
      <c r="TE26" s="120"/>
      <c r="TF26" s="120"/>
      <c r="TG26" s="120"/>
      <c r="TH26" s="120"/>
      <c r="TI26" s="120"/>
      <c r="TJ26" s="120"/>
      <c r="TK26" s="120"/>
      <c r="TL26" s="120"/>
      <c r="TM26" s="120"/>
      <c r="TN26" s="120"/>
      <c r="TO26" s="120"/>
      <c r="TP26" s="120"/>
      <c r="TQ26" s="120"/>
      <c r="TR26" s="120"/>
      <c r="TS26" s="120"/>
      <c r="TT26" s="120"/>
      <c r="TU26" s="120"/>
      <c r="TV26" s="120"/>
      <c r="TW26" s="120"/>
      <c r="TX26" s="120"/>
      <c r="TY26" s="120"/>
      <c r="TZ26" s="120"/>
      <c r="UA26" s="120"/>
      <c r="UB26" s="120"/>
      <c r="UC26" s="120"/>
      <c r="UD26" s="120"/>
      <c r="UE26" s="120"/>
      <c r="UF26" s="120"/>
      <c r="UG26" s="120"/>
      <c r="UH26" s="120"/>
      <c r="UI26" s="120"/>
      <c r="UJ26" s="120"/>
      <c r="UK26" s="120"/>
      <c r="UL26" s="120"/>
      <c r="UM26" s="120"/>
      <c r="UN26" s="120"/>
      <c r="UO26" s="120"/>
      <c r="UP26" s="120"/>
      <c r="UQ26" s="120"/>
      <c r="UR26" s="120"/>
      <c r="US26" s="120"/>
      <c r="UT26" s="120"/>
      <c r="UU26" s="120"/>
      <c r="UV26" s="120"/>
      <c r="UW26" s="120"/>
      <c r="UX26" s="120"/>
      <c r="UY26" s="120"/>
      <c r="UZ26" s="120"/>
      <c r="VA26" s="120"/>
      <c r="VB26" s="120"/>
      <c r="VC26" s="120"/>
      <c r="VD26" s="120"/>
      <c r="VE26" s="120"/>
      <c r="VF26" s="120"/>
      <c r="VG26" s="120"/>
      <c r="VH26" s="120"/>
      <c r="VI26" s="120"/>
      <c r="VJ26" s="120"/>
      <c r="VK26" s="120"/>
      <c r="VL26" s="120"/>
      <c r="VM26" s="120"/>
      <c r="VN26" s="120"/>
      <c r="VO26" s="120"/>
      <c r="VP26" s="120"/>
      <c r="VQ26" s="120"/>
      <c r="VR26" s="120"/>
      <c r="VS26" s="120"/>
      <c r="VT26" s="120"/>
      <c r="VU26" s="120"/>
      <c r="VV26" s="120"/>
      <c r="VW26" s="120"/>
      <c r="VX26" s="120"/>
      <c r="VY26" s="120"/>
      <c r="VZ26" s="120"/>
      <c r="WA26" s="120"/>
      <c r="WB26" s="120"/>
      <c r="WC26" s="120"/>
      <c r="WD26" s="120"/>
      <c r="WE26" s="120"/>
      <c r="WF26" s="120"/>
      <c r="WG26" s="120"/>
      <c r="WH26" s="120"/>
      <c r="WI26" s="120"/>
      <c r="WJ26" s="120"/>
      <c r="WK26" s="120"/>
      <c r="WL26" s="120"/>
      <c r="WM26" s="120"/>
      <c r="WN26" s="120"/>
      <c r="WO26" s="120"/>
      <c r="WP26" s="120"/>
      <c r="WQ26" s="120"/>
      <c r="WR26" s="120"/>
      <c r="WS26" s="120"/>
      <c r="WT26" s="120"/>
      <c r="WU26" s="120"/>
      <c r="WV26" s="120"/>
      <c r="WW26" s="120"/>
      <c r="WX26" s="120"/>
      <c r="WY26" s="120"/>
      <c r="WZ26" s="120"/>
      <c r="XA26" s="120"/>
      <c r="XB26" s="120"/>
      <c r="XC26" s="120"/>
      <c r="XD26" s="120"/>
      <c r="XE26" s="120"/>
      <c r="XF26" s="120"/>
      <c r="XG26" s="120"/>
      <c r="XH26" s="120"/>
      <c r="XI26" s="120"/>
      <c r="XJ26" s="120"/>
      <c r="XK26" s="120"/>
      <c r="XL26" s="120"/>
      <c r="XM26" s="120"/>
      <c r="XN26" s="120"/>
      <c r="XO26" s="120"/>
      <c r="XP26" s="120"/>
      <c r="XQ26" s="120"/>
      <c r="XR26" s="120"/>
      <c r="XS26" s="120"/>
      <c r="XT26" s="120"/>
      <c r="XU26" s="120"/>
      <c r="XV26" s="120"/>
      <c r="XW26" s="120"/>
      <c r="XX26" s="120"/>
      <c r="XY26" s="120"/>
      <c r="XZ26" s="120"/>
      <c r="YA26" s="120"/>
      <c r="YB26" s="120"/>
      <c r="YC26" s="120"/>
      <c r="YD26" s="120"/>
      <c r="YE26" s="120"/>
      <c r="YF26" s="120"/>
      <c r="YG26" s="120"/>
      <c r="YH26" s="120"/>
      <c r="YI26" s="120"/>
      <c r="YJ26" s="120"/>
      <c r="YK26" s="120"/>
      <c r="YL26" s="120"/>
      <c r="YM26" s="120"/>
      <c r="YN26" s="120"/>
      <c r="YO26" s="120"/>
      <c r="YP26" s="120"/>
      <c r="YQ26" s="120"/>
      <c r="YR26" s="120"/>
      <c r="YS26" s="120"/>
      <c r="YT26" s="120"/>
      <c r="YU26" s="120"/>
      <c r="YV26" s="120"/>
      <c r="YW26" s="120"/>
      <c r="YX26" s="120"/>
      <c r="YY26" s="120"/>
      <c r="YZ26" s="120"/>
      <c r="ZA26" s="120"/>
      <c r="ZB26" s="120"/>
      <c r="ZC26" s="120"/>
      <c r="ZD26" s="120"/>
      <c r="ZE26" s="120"/>
      <c r="ZF26" s="120"/>
      <c r="ZG26" s="120"/>
      <c r="ZH26" s="120"/>
      <c r="ZI26" s="120"/>
      <c r="ZJ26" s="120"/>
      <c r="ZK26" s="120"/>
      <c r="ZL26" s="120"/>
      <c r="ZM26" s="120"/>
      <c r="ZN26" s="120"/>
      <c r="ZO26" s="120"/>
      <c r="ZP26" s="120"/>
      <c r="ZQ26" s="120"/>
      <c r="ZR26" s="120"/>
      <c r="ZS26" s="120"/>
      <c r="ZT26" s="120"/>
      <c r="ZU26" s="120"/>
      <c r="ZV26" s="120"/>
      <c r="ZW26" s="120"/>
      <c r="ZX26" s="120"/>
      <c r="ZY26" s="120"/>
      <c r="ZZ26" s="120"/>
      <c r="AAA26" s="120"/>
      <c r="AAB26" s="120"/>
      <c r="AAC26" s="120"/>
      <c r="AAD26" s="120"/>
      <c r="AAE26" s="120"/>
      <c r="AAF26" s="120"/>
      <c r="AAG26" s="120"/>
      <c r="AAH26" s="120"/>
      <c r="AAI26" s="120"/>
      <c r="AAJ26" s="120"/>
      <c r="AAK26" s="120"/>
      <c r="AAL26" s="120"/>
      <c r="AAM26" s="120"/>
      <c r="AAN26" s="120"/>
      <c r="AAO26" s="120"/>
      <c r="AAP26" s="120"/>
      <c r="AAQ26" s="120"/>
      <c r="AAR26" s="120"/>
      <c r="AAS26" s="120"/>
      <c r="AAT26" s="120"/>
      <c r="AAU26" s="120"/>
      <c r="AAV26" s="120"/>
      <c r="AAW26" s="120"/>
      <c r="AAX26" s="120"/>
      <c r="AAY26" s="120"/>
      <c r="AAZ26" s="120"/>
      <c r="ABA26" s="120"/>
      <c r="ABB26" s="120"/>
      <c r="ABC26" s="120"/>
      <c r="ABD26" s="120"/>
      <c r="ABE26" s="120"/>
      <c r="ABF26" s="120"/>
      <c r="ABG26" s="120"/>
      <c r="ABH26" s="120"/>
      <c r="ABI26" s="120"/>
      <c r="ABJ26" s="120"/>
      <c r="ABK26" s="120"/>
      <c r="ABL26" s="120"/>
      <c r="ABM26" s="120"/>
      <c r="ABN26" s="120"/>
      <c r="ABO26" s="120"/>
      <c r="ABP26" s="120"/>
      <c r="ABQ26" s="120"/>
      <c r="ABR26" s="120"/>
      <c r="ABS26" s="120"/>
      <c r="ABT26" s="120"/>
      <c r="ABU26" s="120"/>
      <c r="ABV26" s="120"/>
      <c r="ABW26" s="120"/>
      <c r="ABX26" s="120"/>
      <c r="ABY26" s="120"/>
      <c r="ABZ26" s="120"/>
      <c r="ACA26" s="120"/>
      <c r="ACB26" s="120"/>
      <c r="ACC26" s="120"/>
      <c r="ACD26" s="120"/>
      <c r="ACE26" s="120"/>
      <c r="ACF26" s="120"/>
      <c r="ACG26" s="120"/>
      <c r="ACH26" s="120"/>
      <c r="ACI26" s="120"/>
      <c r="ACJ26" s="120"/>
      <c r="ACK26" s="120"/>
      <c r="ACL26" s="120"/>
      <c r="ACM26" s="120"/>
      <c r="ACN26" s="120"/>
      <c r="ACO26" s="120"/>
      <c r="ACP26" s="120"/>
      <c r="ACQ26" s="120"/>
      <c r="ACR26" s="120"/>
      <c r="ACS26" s="120"/>
      <c r="ACT26" s="120"/>
      <c r="ACU26" s="120"/>
      <c r="ACV26" s="120"/>
      <c r="ACW26" s="120"/>
      <c r="ACX26" s="120"/>
      <c r="ACY26" s="120"/>
      <c r="ACZ26" s="120"/>
      <c r="ADA26" s="120"/>
      <c r="ADB26" s="120"/>
      <c r="ADC26" s="120"/>
      <c r="ADD26" s="120"/>
      <c r="ADE26" s="120"/>
      <c r="ADF26" s="120"/>
      <c r="ADG26" s="120"/>
      <c r="ADH26" s="120"/>
      <c r="ADI26" s="120"/>
      <c r="ADJ26" s="120"/>
      <c r="ADK26" s="120"/>
      <c r="ADL26" s="120"/>
      <c r="ADM26" s="120"/>
      <c r="ADN26" s="120"/>
      <c r="ADO26" s="120"/>
      <c r="ADP26" s="120"/>
      <c r="ADQ26" s="120"/>
      <c r="ADR26" s="120"/>
      <c r="ADS26" s="120"/>
      <c r="ADT26" s="120"/>
      <c r="ADU26" s="120"/>
      <c r="ADV26" s="120"/>
      <c r="ADW26" s="120"/>
      <c r="ADX26" s="120"/>
      <c r="ADY26" s="120"/>
      <c r="ADZ26" s="120"/>
      <c r="AEA26" s="120"/>
      <c r="AEB26" s="120"/>
      <c r="AEC26" s="120"/>
      <c r="AED26" s="120"/>
      <c r="AEE26" s="120"/>
      <c r="AEF26" s="120"/>
      <c r="AEG26" s="120"/>
      <c r="AEH26" s="120"/>
      <c r="AEI26" s="120"/>
      <c r="AEJ26" s="120"/>
      <c r="AEK26" s="120"/>
      <c r="AEL26" s="120"/>
      <c r="AEM26" s="120"/>
      <c r="AEN26" s="120"/>
      <c r="AEO26" s="120"/>
      <c r="AEP26" s="120"/>
      <c r="AEQ26" s="120"/>
      <c r="AER26" s="120"/>
      <c r="AES26" s="120"/>
      <c r="AET26" s="120"/>
      <c r="AEU26" s="120"/>
      <c r="AEV26" s="120"/>
      <c r="AEW26" s="120"/>
      <c r="AEX26" s="120"/>
      <c r="AEY26" s="120"/>
      <c r="AEZ26" s="120"/>
      <c r="AFA26" s="120"/>
      <c r="AFB26" s="120"/>
      <c r="AFC26" s="120"/>
      <c r="AFD26" s="120"/>
      <c r="AFE26" s="120"/>
      <c r="AFF26" s="120"/>
      <c r="AFG26" s="120"/>
      <c r="AFH26" s="120"/>
      <c r="AFI26" s="120"/>
      <c r="AFJ26" s="120"/>
      <c r="AFK26" s="120"/>
      <c r="AFL26" s="120"/>
      <c r="AFM26" s="120"/>
      <c r="AFN26" s="120"/>
      <c r="AFO26" s="120"/>
      <c r="AFP26" s="120"/>
      <c r="AFQ26" s="120"/>
      <c r="AFR26" s="120"/>
      <c r="AFS26" s="120"/>
      <c r="AFT26" s="120"/>
      <c r="AFU26" s="120"/>
      <c r="AFV26" s="120"/>
      <c r="AFW26" s="120"/>
      <c r="AFX26" s="120"/>
      <c r="AFY26" s="120"/>
      <c r="AFZ26" s="120"/>
      <c r="AGA26" s="120"/>
      <c r="AGB26" s="120"/>
      <c r="AGC26" s="120"/>
      <c r="AGD26" s="120"/>
      <c r="AGE26" s="120"/>
      <c r="AGF26" s="120"/>
      <c r="AGG26" s="120"/>
      <c r="AGH26" s="120"/>
      <c r="AGI26" s="120"/>
      <c r="AGJ26" s="120"/>
      <c r="AGK26" s="120"/>
      <c r="AGL26" s="120"/>
      <c r="AGM26" s="120"/>
      <c r="AGN26" s="120"/>
      <c r="AGO26" s="120"/>
      <c r="AGP26" s="120"/>
      <c r="AGQ26" s="120"/>
      <c r="AGR26" s="120"/>
      <c r="AGS26" s="120"/>
      <c r="AGT26" s="120"/>
      <c r="AGU26" s="120"/>
      <c r="AGV26" s="120"/>
      <c r="AGW26" s="120"/>
      <c r="AGX26" s="120"/>
      <c r="AGY26" s="120"/>
      <c r="AGZ26" s="120"/>
      <c r="AHA26" s="120"/>
      <c r="AHB26" s="120"/>
      <c r="AHC26" s="120"/>
      <c r="AHD26" s="120"/>
      <c r="AHE26" s="120"/>
      <c r="AHF26" s="120"/>
      <c r="AHG26" s="120"/>
      <c r="AHH26" s="120"/>
      <c r="AHI26" s="120"/>
      <c r="AHJ26" s="120"/>
      <c r="AHK26" s="120"/>
      <c r="AHL26" s="120"/>
      <c r="AHM26" s="120"/>
      <c r="AHN26" s="120"/>
      <c r="AHO26" s="120"/>
      <c r="AHP26" s="120"/>
      <c r="AHQ26" s="120"/>
      <c r="AHR26" s="120"/>
      <c r="AHS26" s="120"/>
      <c r="AHT26" s="120"/>
      <c r="AHU26" s="120"/>
      <c r="AHV26" s="120"/>
      <c r="AHW26" s="120"/>
      <c r="AHX26" s="120"/>
      <c r="AHY26" s="120"/>
      <c r="AHZ26" s="120"/>
      <c r="AIA26" s="120"/>
      <c r="AIB26" s="120"/>
      <c r="AIC26" s="120"/>
      <c r="AID26" s="120"/>
      <c r="AIE26" s="120"/>
      <c r="AIF26" s="120"/>
      <c r="AIG26" s="120"/>
      <c r="AIH26" s="120"/>
      <c r="AII26" s="120"/>
      <c r="AIJ26" s="120"/>
      <c r="AIK26" s="120"/>
      <c r="AIL26" s="120"/>
      <c r="AIM26" s="120"/>
      <c r="AIN26" s="120"/>
      <c r="AIO26" s="120"/>
      <c r="AIP26" s="120"/>
      <c r="AIQ26" s="120"/>
      <c r="AIR26" s="120"/>
      <c r="AIS26" s="120"/>
      <c r="AIT26" s="120"/>
      <c r="AIU26" s="120"/>
      <c r="AIV26" s="120"/>
      <c r="AIW26" s="120"/>
      <c r="AIX26" s="120"/>
      <c r="AIY26" s="120"/>
      <c r="AIZ26" s="120"/>
      <c r="AJA26" s="120"/>
      <c r="AJB26" s="120"/>
      <c r="AJC26" s="120"/>
      <c r="AJD26" s="120"/>
      <c r="AJE26" s="120"/>
      <c r="AJF26" s="120"/>
      <c r="AJG26" s="120"/>
      <c r="AJH26" s="120"/>
      <c r="AJI26" s="120"/>
      <c r="AJJ26" s="120"/>
      <c r="AJK26" s="120"/>
      <c r="AJL26" s="120"/>
      <c r="AJM26" s="120"/>
      <c r="AJN26" s="120"/>
      <c r="AJO26" s="120"/>
      <c r="AJP26" s="120"/>
      <c r="AJQ26" s="120"/>
      <c r="AJR26" s="120"/>
      <c r="AJS26" s="120"/>
      <c r="AJT26" s="120"/>
      <c r="AJU26" s="120"/>
      <c r="AJV26" s="120"/>
      <c r="AJW26" s="120"/>
      <c r="AJX26" s="120"/>
      <c r="AJY26" s="120"/>
      <c r="AJZ26" s="120"/>
      <c r="AKA26" s="120"/>
      <c r="AKB26" s="120"/>
      <c r="AKC26" s="120"/>
      <c r="AKD26" s="120"/>
      <c r="AKE26" s="120"/>
      <c r="AKF26" s="120"/>
      <c r="AKG26" s="120"/>
      <c r="AKH26" s="120"/>
      <c r="AKI26" s="120"/>
      <c r="AKJ26" s="120"/>
      <c r="AKK26" s="120"/>
      <c r="AKL26" s="120"/>
      <c r="AKM26" s="120"/>
      <c r="AKN26" s="120"/>
      <c r="AKO26" s="120"/>
      <c r="AKP26" s="120"/>
      <c r="AKQ26" s="120"/>
      <c r="AKR26" s="120"/>
      <c r="AKS26" s="120"/>
      <c r="AKT26" s="120"/>
      <c r="AKU26" s="120"/>
      <c r="AKV26" s="120"/>
      <c r="AKW26" s="120"/>
      <c r="AKX26" s="120"/>
      <c r="AKY26" s="120"/>
      <c r="AKZ26" s="120"/>
      <c r="ALA26" s="120"/>
      <c r="ALB26" s="120"/>
      <c r="ALC26" s="120"/>
      <c r="ALD26" s="120"/>
      <c r="ALE26" s="120"/>
      <c r="ALF26" s="120"/>
      <c r="ALG26" s="120"/>
      <c r="ALH26" s="120"/>
      <c r="ALI26" s="120"/>
      <c r="ALJ26" s="120"/>
      <c r="ALK26" s="120"/>
      <c r="ALL26" s="120"/>
      <c r="ALM26" s="120"/>
      <c r="ALN26" s="120"/>
      <c r="ALO26" s="120"/>
      <c r="ALP26" s="120"/>
      <c r="ALQ26" s="120"/>
      <c r="ALR26" s="120"/>
      <c r="ALS26" s="120"/>
      <c r="ALT26" s="120"/>
      <c r="ALU26" s="120"/>
      <c r="ALV26" s="120"/>
      <c r="ALW26" s="120"/>
      <c r="ALX26" s="120"/>
      <c r="ALY26" s="120"/>
      <c r="ALZ26" s="120"/>
      <c r="AMA26" s="120"/>
      <c r="AMB26" s="120"/>
      <c r="AMC26" s="120"/>
      <c r="AMD26" s="120"/>
      <c r="AME26" s="120"/>
      <c r="AMF26" s="120"/>
      <c r="AMG26" s="120"/>
      <c r="AMH26" s="120"/>
      <c r="AMI26" s="120"/>
      <c r="AMJ26" s="120"/>
      <c r="AMK26" s="120"/>
      <c r="AML26" s="120"/>
      <c r="AMM26" s="120"/>
      <c r="AMN26" s="120"/>
      <c r="AMO26" s="120"/>
      <c r="AMP26" s="120"/>
      <c r="AMQ26" s="120"/>
      <c r="AMR26" s="120"/>
      <c r="AMS26" s="120"/>
      <c r="AMT26" s="120"/>
      <c r="AMU26" s="120"/>
      <c r="AMV26" s="120"/>
      <c r="AMW26" s="120"/>
      <c r="AMX26" s="120"/>
      <c r="AMY26" s="120"/>
      <c r="AMZ26" s="120"/>
      <c r="ANA26" s="120"/>
      <c r="ANB26" s="120"/>
      <c r="ANC26" s="120"/>
      <c r="AND26" s="120"/>
      <c r="ANE26" s="120"/>
      <c r="ANF26" s="120"/>
      <c r="ANG26" s="120"/>
      <c r="ANH26" s="120"/>
      <c r="ANI26" s="120"/>
      <c r="ANJ26" s="120"/>
      <c r="ANK26" s="120"/>
      <c r="ANL26" s="120"/>
      <c r="ANM26" s="120"/>
      <c r="ANN26" s="120"/>
      <c r="ANO26" s="120"/>
      <c r="ANP26" s="120"/>
      <c r="ANQ26" s="120"/>
      <c r="ANR26" s="120"/>
      <c r="ANS26" s="120"/>
      <c r="ANT26" s="120"/>
      <c r="ANU26" s="120"/>
      <c r="ANV26" s="120"/>
      <c r="ANW26" s="120"/>
      <c r="ANX26" s="120"/>
      <c r="ANY26" s="120"/>
      <c r="ANZ26" s="120"/>
      <c r="AOA26" s="120"/>
      <c r="AOB26" s="120"/>
      <c r="AOC26" s="120"/>
      <c r="AOD26" s="120"/>
      <c r="AOE26" s="120"/>
      <c r="AOF26" s="120"/>
      <c r="AOG26" s="120"/>
      <c r="AOH26" s="120"/>
      <c r="AOI26" s="120"/>
      <c r="AOJ26" s="120"/>
      <c r="AOK26" s="120"/>
      <c r="AOL26" s="120"/>
      <c r="AOM26" s="120"/>
      <c r="AON26" s="120"/>
      <c r="AOO26" s="120"/>
      <c r="AOP26" s="120"/>
      <c r="AOQ26" s="120"/>
      <c r="AOR26" s="120"/>
      <c r="AOS26" s="120"/>
      <c r="AOT26" s="120"/>
      <c r="AOU26" s="120"/>
      <c r="AOV26" s="120"/>
      <c r="AOW26" s="120"/>
      <c r="AOX26" s="120"/>
      <c r="AOY26" s="120"/>
      <c r="AOZ26" s="120"/>
      <c r="APA26" s="120"/>
      <c r="APB26" s="120"/>
      <c r="APC26" s="120"/>
      <c r="APD26" s="120"/>
      <c r="APE26" s="120"/>
      <c r="APF26" s="120"/>
      <c r="APG26" s="120"/>
      <c r="APH26" s="120"/>
      <c r="API26" s="120"/>
      <c r="APJ26" s="120"/>
      <c r="APK26" s="120"/>
      <c r="APL26" s="120"/>
      <c r="APM26" s="120"/>
      <c r="APN26" s="120"/>
      <c r="APO26" s="120"/>
      <c r="APP26" s="120"/>
      <c r="APQ26" s="120"/>
      <c r="APR26" s="120"/>
      <c r="APS26" s="120"/>
      <c r="APT26" s="120"/>
      <c r="APU26" s="120"/>
      <c r="APV26" s="120"/>
      <c r="APW26" s="120"/>
      <c r="APX26" s="120"/>
      <c r="APY26" s="120"/>
      <c r="APZ26" s="120"/>
      <c r="AQA26" s="120"/>
      <c r="AQB26" s="120"/>
      <c r="AQC26" s="120"/>
      <c r="AQD26" s="120"/>
      <c r="AQE26" s="120"/>
      <c r="AQF26" s="120"/>
      <c r="AQG26" s="120"/>
      <c r="AQH26" s="120"/>
      <c r="AQI26" s="120"/>
      <c r="AQJ26" s="120"/>
      <c r="AQK26" s="120"/>
      <c r="AQL26" s="120"/>
      <c r="AQM26" s="120"/>
      <c r="AQN26" s="120"/>
      <c r="AQO26" s="120"/>
      <c r="AQP26" s="120"/>
      <c r="AQQ26" s="120"/>
      <c r="AQR26" s="120"/>
      <c r="AQS26" s="120"/>
      <c r="AQT26" s="120"/>
      <c r="AQU26" s="120"/>
      <c r="AQV26" s="120"/>
      <c r="AQW26" s="120"/>
      <c r="AQX26" s="120"/>
      <c r="AQY26" s="120"/>
      <c r="AQZ26" s="120"/>
      <c r="ARA26" s="120"/>
      <c r="ARB26" s="120"/>
      <c r="ARC26" s="120"/>
      <c r="ARD26" s="120"/>
      <c r="ARE26" s="120"/>
      <c r="ARF26" s="120"/>
      <c r="ARG26" s="120"/>
      <c r="ARH26" s="120"/>
      <c r="ARI26" s="120"/>
      <c r="ARJ26" s="120"/>
      <c r="ARK26" s="120"/>
      <c r="ARL26" s="120"/>
      <c r="ARM26" s="120"/>
      <c r="ARN26" s="120"/>
      <c r="ARO26" s="120"/>
      <c r="ARP26" s="120"/>
      <c r="ARQ26" s="120"/>
      <c r="ARR26" s="120"/>
      <c r="ARS26" s="120"/>
      <c r="ART26" s="120"/>
      <c r="ARU26" s="120"/>
      <c r="ARV26" s="120"/>
      <c r="ARW26" s="120"/>
      <c r="ARX26" s="120"/>
      <c r="ARY26" s="120"/>
      <c r="ARZ26" s="120"/>
      <c r="ASA26" s="120"/>
      <c r="ASB26" s="120"/>
      <c r="ASC26" s="120"/>
      <c r="ASD26" s="120"/>
      <c r="ASE26" s="120"/>
      <c r="ASF26" s="120"/>
      <c r="ASG26" s="120"/>
      <c r="ASH26" s="120"/>
      <c r="ASI26" s="120"/>
      <c r="ASJ26" s="120"/>
      <c r="ASK26" s="120"/>
      <c r="ASL26" s="120"/>
      <c r="ASM26" s="120"/>
      <c r="ASN26" s="120"/>
      <c r="ASO26" s="120"/>
      <c r="ASP26" s="120"/>
      <c r="ASQ26" s="120"/>
      <c r="ASR26" s="120"/>
      <c r="ASS26" s="120"/>
      <c r="AST26" s="120"/>
      <c r="ASU26" s="120"/>
      <c r="ASV26" s="120"/>
      <c r="ASW26" s="120"/>
      <c r="ASX26" s="120"/>
      <c r="ASY26" s="120"/>
      <c r="ASZ26" s="120"/>
      <c r="ATA26" s="120"/>
      <c r="ATB26" s="120"/>
      <c r="ATC26" s="120"/>
      <c r="ATD26" s="120"/>
      <c r="ATE26" s="120"/>
      <c r="ATF26" s="120"/>
      <c r="ATG26" s="120"/>
      <c r="ATH26" s="120"/>
      <c r="ATI26" s="120"/>
      <c r="ATJ26" s="120"/>
      <c r="ATK26" s="120"/>
      <c r="ATL26" s="120"/>
      <c r="ATM26" s="120"/>
      <c r="ATN26" s="120"/>
      <c r="ATO26" s="120"/>
      <c r="ATP26" s="120"/>
      <c r="ATQ26" s="120"/>
      <c r="ATR26" s="120"/>
      <c r="ATS26" s="120"/>
      <c r="ATT26" s="120"/>
      <c r="ATU26" s="120"/>
      <c r="ATV26" s="120"/>
      <c r="ATW26" s="120"/>
      <c r="ATX26" s="120"/>
      <c r="ATY26" s="120"/>
      <c r="ATZ26" s="120"/>
      <c r="AUA26" s="120"/>
      <c r="AUB26" s="120"/>
      <c r="AUC26" s="120"/>
      <c r="AUD26" s="120"/>
      <c r="AUE26" s="120"/>
      <c r="AUF26" s="120"/>
      <c r="AUG26" s="120"/>
      <c r="AUH26" s="120"/>
      <c r="AUI26" s="120"/>
      <c r="AUJ26" s="120"/>
      <c r="AUK26" s="120"/>
      <c r="AUL26" s="120"/>
      <c r="AUM26" s="120"/>
      <c r="AUN26" s="120"/>
      <c r="AUO26" s="120"/>
      <c r="AUP26" s="120"/>
      <c r="AUQ26" s="120"/>
      <c r="AUR26" s="120"/>
      <c r="AUS26" s="120"/>
      <c r="AUT26" s="120"/>
      <c r="AUU26" s="120"/>
      <c r="AUV26" s="120"/>
      <c r="AUW26" s="120"/>
      <c r="AUX26" s="120"/>
      <c r="AUY26" s="120"/>
      <c r="AUZ26" s="120"/>
      <c r="AVA26" s="120"/>
      <c r="AVB26" s="120"/>
      <c r="AVC26" s="120"/>
      <c r="AVD26" s="120"/>
      <c r="AVE26" s="120"/>
      <c r="AVF26" s="120"/>
      <c r="AVG26" s="120"/>
      <c r="AVH26" s="120"/>
      <c r="AVI26" s="120"/>
      <c r="AVJ26" s="120"/>
      <c r="AVK26" s="120"/>
      <c r="AVL26" s="120"/>
      <c r="AVM26" s="120"/>
      <c r="AVN26" s="120"/>
      <c r="AVO26" s="120"/>
      <c r="AVP26" s="120"/>
      <c r="AVQ26" s="120"/>
      <c r="AVR26" s="120"/>
      <c r="AVS26" s="120"/>
      <c r="AVT26" s="120"/>
      <c r="AVU26" s="120"/>
      <c r="AVV26" s="120"/>
      <c r="AVW26" s="120"/>
      <c r="AVX26" s="120"/>
      <c r="AVY26" s="120"/>
      <c r="AVZ26" s="120"/>
      <c r="AWA26" s="120"/>
      <c r="AWB26" s="120"/>
      <c r="AWC26" s="120"/>
      <c r="AWD26" s="120"/>
      <c r="AWE26" s="120"/>
      <c r="AWF26" s="120"/>
      <c r="AWG26" s="120"/>
      <c r="AWH26" s="120"/>
      <c r="AWI26" s="120"/>
      <c r="AWJ26" s="120"/>
      <c r="AWK26" s="120"/>
      <c r="AWL26" s="120"/>
      <c r="AWM26" s="120"/>
      <c r="AWN26" s="120"/>
      <c r="AWO26" s="120"/>
      <c r="AWP26" s="120"/>
      <c r="AWQ26" s="120"/>
      <c r="AWR26" s="120"/>
      <c r="AWS26" s="120"/>
      <c r="AWT26" s="120"/>
      <c r="AWU26" s="120"/>
      <c r="AWV26" s="120"/>
      <c r="AWW26" s="120"/>
      <c r="AWX26" s="120"/>
      <c r="AWY26" s="120"/>
      <c r="AWZ26" s="120"/>
      <c r="AXA26" s="120"/>
      <c r="AXB26" s="120"/>
      <c r="AXC26" s="120"/>
      <c r="AXD26" s="120"/>
      <c r="AXE26" s="120"/>
      <c r="AXF26" s="120"/>
      <c r="AXG26" s="120"/>
      <c r="AXH26" s="120"/>
      <c r="AXI26" s="120"/>
      <c r="AXJ26" s="120"/>
      <c r="AXK26" s="120"/>
      <c r="AXL26" s="120"/>
      <c r="AXM26" s="120"/>
      <c r="AXN26" s="120"/>
      <c r="AXO26" s="120"/>
      <c r="AXP26" s="120"/>
      <c r="AXQ26" s="120"/>
      <c r="AXR26" s="120"/>
      <c r="AXS26" s="120"/>
      <c r="AXT26" s="120"/>
      <c r="AXU26" s="120"/>
      <c r="AXV26" s="120"/>
      <c r="AXW26" s="120"/>
      <c r="AXX26" s="120"/>
      <c r="AXY26" s="120"/>
      <c r="AXZ26" s="120"/>
      <c r="AYA26" s="120"/>
      <c r="AYB26" s="120"/>
      <c r="AYC26" s="120"/>
      <c r="AYD26" s="120"/>
      <c r="AYE26" s="120"/>
      <c r="AYF26" s="120"/>
      <c r="AYG26" s="120"/>
      <c r="AYH26" s="120"/>
      <c r="AYI26" s="120"/>
      <c r="AYJ26" s="120"/>
      <c r="AYK26" s="120"/>
      <c r="AYL26" s="120"/>
      <c r="AYM26" s="120"/>
      <c r="AYN26" s="120"/>
      <c r="AYO26" s="120"/>
      <c r="AYP26" s="120"/>
      <c r="AYQ26" s="120"/>
      <c r="AYR26" s="120"/>
      <c r="AYS26" s="120"/>
      <c r="AYT26" s="120"/>
      <c r="AYU26" s="120"/>
      <c r="AYV26" s="120"/>
      <c r="AYW26" s="120"/>
      <c r="AYX26" s="120"/>
      <c r="AYY26" s="120"/>
      <c r="AYZ26" s="120"/>
      <c r="AZA26" s="120"/>
      <c r="AZB26" s="120"/>
      <c r="AZC26" s="120"/>
      <c r="AZD26" s="120"/>
      <c r="AZE26" s="120"/>
      <c r="AZF26" s="120"/>
      <c r="AZG26" s="120"/>
      <c r="AZH26" s="120"/>
      <c r="AZI26" s="120"/>
      <c r="AZJ26" s="120"/>
      <c r="AZK26" s="120"/>
      <c r="AZL26" s="120"/>
      <c r="AZM26" s="120"/>
      <c r="AZN26" s="120"/>
      <c r="AZO26" s="120"/>
      <c r="AZP26" s="120"/>
      <c r="AZQ26" s="120"/>
      <c r="AZR26" s="120"/>
      <c r="AZS26" s="120"/>
      <c r="AZT26" s="120"/>
      <c r="AZU26" s="120"/>
      <c r="AZV26" s="120"/>
      <c r="AZW26" s="120"/>
      <c r="AZX26" s="120"/>
      <c r="AZY26" s="120"/>
      <c r="AZZ26" s="120"/>
      <c r="BAA26" s="120"/>
      <c r="BAB26" s="120"/>
      <c r="BAC26" s="120"/>
      <c r="BAD26" s="120"/>
      <c r="BAE26" s="120"/>
      <c r="BAF26" s="120"/>
      <c r="BAG26" s="120"/>
      <c r="BAH26" s="120"/>
      <c r="BAI26" s="120"/>
      <c r="BAJ26" s="120"/>
      <c r="BAK26" s="120"/>
      <c r="BAL26" s="120"/>
      <c r="BAM26" s="120"/>
      <c r="BAN26" s="120"/>
      <c r="BAO26" s="120"/>
      <c r="BAP26" s="120"/>
      <c r="BAQ26" s="120"/>
      <c r="BAR26" s="120"/>
      <c r="BAS26" s="120"/>
      <c r="BAT26" s="120"/>
      <c r="BAU26" s="120"/>
      <c r="BAV26" s="120"/>
      <c r="BAW26" s="120"/>
      <c r="BAX26" s="120"/>
      <c r="BAY26" s="120"/>
      <c r="BAZ26" s="120"/>
      <c r="BBA26" s="120"/>
      <c r="BBB26" s="120"/>
      <c r="BBC26" s="120"/>
      <c r="BBD26" s="120"/>
      <c r="BBE26" s="120"/>
      <c r="BBF26" s="120"/>
      <c r="BBG26" s="120"/>
      <c r="BBH26" s="120"/>
      <c r="BBI26" s="120"/>
      <c r="BBJ26" s="120"/>
      <c r="BBK26" s="120"/>
      <c r="BBL26" s="120"/>
      <c r="BBM26" s="120"/>
      <c r="BBN26" s="120"/>
      <c r="BBO26" s="120"/>
      <c r="BBP26" s="120"/>
      <c r="BBQ26" s="120"/>
      <c r="BBR26" s="120"/>
      <c r="BBS26" s="120"/>
      <c r="BBT26" s="120"/>
      <c r="BBU26" s="120"/>
      <c r="BBV26" s="120"/>
      <c r="BBW26" s="120"/>
      <c r="BBX26" s="120"/>
      <c r="BBY26" s="120"/>
      <c r="BBZ26" s="120"/>
      <c r="BCA26" s="120"/>
      <c r="BCB26" s="120"/>
      <c r="BCC26" s="120"/>
      <c r="BCD26" s="120"/>
      <c r="BCE26" s="120"/>
      <c r="BCF26" s="120"/>
      <c r="BCG26" s="120"/>
      <c r="BCH26" s="120"/>
      <c r="BCI26" s="120"/>
      <c r="BCJ26" s="120"/>
      <c r="BCK26" s="120"/>
      <c r="BCL26" s="120"/>
      <c r="BCM26" s="120"/>
      <c r="BCN26" s="120"/>
      <c r="BCO26" s="120"/>
      <c r="BCP26" s="120"/>
      <c r="BCQ26" s="120"/>
      <c r="BCR26" s="120"/>
      <c r="BCS26" s="120"/>
      <c r="BCT26" s="120"/>
      <c r="BCU26" s="120"/>
      <c r="BCV26" s="120"/>
      <c r="BCW26" s="120"/>
      <c r="BCX26" s="120"/>
      <c r="BCY26" s="120"/>
      <c r="BCZ26" s="120"/>
      <c r="BDA26" s="120"/>
      <c r="BDB26" s="120"/>
      <c r="BDC26" s="120"/>
      <c r="BDD26" s="120"/>
      <c r="BDE26" s="120"/>
      <c r="BDF26" s="120"/>
      <c r="BDG26" s="120"/>
      <c r="BDH26" s="120"/>
      <c r="BDI26" s="120"/>
      <c r="BDJ26" s="120"/>
      <c r="BDK26" s="120"/>
      <c r="BDL26" s="120"/>
      <c r="BDM26" s="120"/>
      <c r="BDN26" s="120"/>
      <c r="BDO26" s="120"/>
      <c r="BDP26" s="120"/>
      <c r="BDQ26" s="120"/>
      <c r="BDR26" s="120"/>
      <c r="BDS26" s="120"/>
      <c r="BDT26" s="120"/>
      <c r="BDU26" s="120"/>
      <c r="BDV26" s="120"/>
      <c r="BDW26" s="120"/>
      <c r="BDX26" s="120"/>
      <c r="BDY26" s="120"/>
      <c r="BDZ26" s="120"/>
      <c r="BEA26" s="120"/>
      <c r="BEB26" s="120"/>
      <c r="BEC26" s="120"/>
      <c r="BED26" s="120"/>
      <c r="BEE26" s="120"/>
      <c r="BEF26" s="120"/>
      <c r="BEG26" s="120"/>
      <c r="BEH26" s="120"/>
      <c r="BEI26" s="120"/>
      <c r="BEJ26" s="120"/>
      <c r="BEK26" s="120"/>
      <c r="BEL26" s="120"/>
      <c r="BEM26" s="120"/>
      <c r="BEN26" s="120"/>
      <c r="BEO26" s="120"/>
      <c r="BEP26" s="120"/>
      <c r="BEQ26" s="120"/>
      <c r="BER26" s="120"/>
      <c r="BES26" s="120"/>
      <c r="BET26" s="120"/>
      <c r="BEU26" s="120"/>
      <c r="BEV26" s="120"/>
      <c r="BEW26" s="120"/>
      <c r="BEX26" s="120"/>
      <c r="BEY26" s="120"/>
      <c r="BEZ26" s="120"/>
      <c r="BFA26" s="120"/>
      <c r="BFB26" s="120"/>
      <c r="BFC26" s="120"/>
      <c r="BFD26" s="120"/>
      <c r="BFE26" s="120"/>
      <c r="BFF26" s="120"/>
      <c r="BFG26" s="120"/>
      <c r="BFH26" s="120"/>
      <c r="BFI26" s="120"/>
      <c r="BFJ26" s="120"/>
      <c r="BFK26" s="120"/>
      <c r="BFL26" s="120"/>
      <c r="BFM26" s="120"/>
      <c r="BFN26" s="120"/>
      <c r="BFO26" s="120"/>
      <c r="BFP26" s="120"/>
      <c r="BFQ26" s="120"/>
      <c r="BFR26" s="120"/>
      <c r="BFS26" s="120"/>
      <c r="BFT26" s="120"/>
      <c r="BFU26" s="120"/>
      <c r="BFV26" s="120"/>
      <c r="BFW26" s="120"/>
      <c r="BFX26" s="120"/>
      <c r="BFY26" s="120"/>
      <c r="BFZ26" s="120"/>
      <c r="BGA26" s="120"/>
      <c r="BGB26" s="120"/>
      <c r="BGC26" s="120"/>
      <c r="BGD26" s="120"/>
      <c r="BGE26" s="120"/>
      <c r="BGF26" s="120"/>
      <c r="BGG26" s="120"/>
      <c r="BGH26" s="120"/>
      <c r="BGI26" s="120"/>
      <c r="BGJ26" s="120"/>
      <c r="BGK26" s="120"/>
      <c r="BGL26" s="120"/>
      <c r="BGM26" s="120"/>
      <c r="BGN26" s="120"/>
      <c r="BGO26" s="120"/>
      <c r="BGP26" s="120"/>
      <c r="BGQ26" s="120"/>
      <c r="BGR26" s="120"/>
      <c r="BGS26" s="120"/>
      <c r="BGT26" s="120"/>
      <c r="BGU26" s="120"/>
      <c r="BGV26" s="120"/>
      <c r="BGW26" s="120"/>
      <c r="BGX26" s="120"/>
      <c r="BGY26" s="120"/>
      <c r="BGZ26" s="120"/>
      <c r="BHA26" s="120"/>
      <c r="BHB26" s="120"/>
      <c r="BHC26" s="120"/>
      <c r="BHD26" s="120"/>
      <c r="BHE26" s="120"/>
      <c r="BHF26" s="120"/>
      <c r="BHG26" s="120"/>
      <c r="BHH26" s="120"/>
      <c r="BHI26" s="120"/>
      <c r="BHJ26" s="120"/>
      <c r="BHK26" s="120"/>
      <c r="BHL26" s="120"/>
      <c r="BHM26" s="120"/>
      <c r="BHN26" s="120"/>
      <c r="BHO26" s="120"/>
      <c r="BHP26" s="120"/>
      <c r="BHQ26" s="120"/>
      <c r="BHR26" s="120"/>
      <c r="BHS26" s="120"/>
      <c r="BHT26" s="120"/>
      <c r="BHU26" s="120"/>
      <c r="BHV26" s="120"/>
      <c r="BHW26" s="120"/>
      <c r="BHX26" s="120"/>
      <c r="BHY26" s="120"/>
      <c r="BHZ26" s="120"/>
      <c r="BIA26" s="120"/>
      <c r="BIB26" s="120"/>
      <c r="BIC26" s="120"/>
      <c r="BID26" s="120"/>
      <c r="BIE26" s="120"/>
      <c r="BIF26" s="120"/>
      <c r="BIG26" s="120"/>
      <c r="BIH26" s="120"/>
      <c r="BII26" s="120"/>
      <c r="BIJ26" s="120"/>
      <c r="BIK26" s="120"/>
      <c r="BIL26" s="120"/>
      <c r="BIM26" s="120"/>
      <c r="BIN26" s="120"/>
      <c r="BIO26" s="120"/>
      <c r="BIP26" s="120"/>
      <c r="BIQ26" s="120"/>
      <c r="BIR26" s="120"/>
      <c r="BIS26" s="120"/>
      <c r="BIT26" s="120"/>
      <c r="BIU26" s="120"/>
      <c r="BIV26" s="120"/>
      <c r="BIW26" s="120"/>
      <c r="BIX26" s="120"/>
      <c r="BIY26" s="120"/>
      <c r="BIZ26" s="120"/>
      <c r="BJA26" s="120"/>
      <c r="BJB26" s="120"/>
      <c r="BJC26" s="120"/>
      <c r="BJD26" s="120"/>
      <c r="BJE26" s="120"/>
      <c r="BJF26" s="120"/>
      <c r="BJG26" s="120"/>
      <c r="BJH26" s="120"/>
      <c r="BJI26" s="120"/>
      <c r="BJJ26" s="120"/>
      <c r="BJK26" s="120"/>
      <c r="BJL26" s="120"/>
      <c r="BJM26" s="120"/>
      <c r="BJN26" s="120"/>
      <c r="BJO26" s="120"/>
      <c r="BJP26" s="120"/>
      <c r="BJQ26" s="120"/>
      <c r="BJR26" s="120"/>
      <c r="BJS26" s="120"/>
      <c r="BJT26" s="120"/>
      <c r="BJU26" s="120"/>
      <c r="BJV26" s="120"/>
      <c r="BJW26" s="120"/>
      <c r="BJX26" s="120"/>
      <c r="BJY26" s="120"/>
      <c r="BJZ26" s="120"/>
      <c r="BKA26" s="120"/>
      <c r="BKB26" s="120"/>
      <c r="BKC26" s="120"/>
      <c r="BKD26" s="120"/>
      <c r="BKE26" s="120"/>
      <c r="BKF26" s="120"/>
      <c r="BKG26" s="120"/>
      <c r="BKH26" s="120"/>
      <c r="BKI26" s="120"/>
      <c r="BKJ26" s="120"/>
      <c r="BKK26" s="120"/>
      <c r="BKL26" s="120"/>
      <c r="BKM26" s="120"/>
      <c r="BKN26" s="120"/>
      <c r="BKO26" s="120"/>
      <c r="BKP26" s="120"/>
      <c r="BKQ26" s="120"/>
      <c r="BKR26" s="120"/>
      <c r="BKS26" s="120"/>
      <c r="BKT26" s="120"/>
      <c r="BKU26" s="120"/>
      <c r="BKV26" s="120"/>
      <c r="BKW26" s="120"/>
      <c r="BKX26" s="120"/>
      <c r="BKY26" s="120"/>
      <c r="BKZ26" s="120"/>
      <c r="BLA26" s="120"/>
      <c r="BLB26" s="120"/>
      <c r="BLC26" s="120"/>
      <c r="BLD26" s="120"/>
      <c r="BLE26" s="120"/>
      <c r="BLF26" s="120"/>
      <c r="BLG26" s="120"/>
      <c r="BLH26" s="120"/>
      <c r="BLI26" s="120"/>
      <c r="BLJ26" s="120"/>
      <c r="BLK26" s="120"/>
      <c r="BLL26" s="120"/>
      <c r="BLM26" s="120"/>
      <c r="BLN26" s="120"/>
      <c r="BLO26" s="120"/>
      <c r="BLP26" s="120"/>
      <c r="BLQ26" s="120"/>
      <c r="BLR26" s="120"/>
      <c r="BLS26" s="120"/>
      <c r="BLT26" s="120"/>
      <c r="BLU26" s="120"/>
      <c r="BLV26" s="120"/>
      <c r="BLW26" s="120"/>
      <c r="BLX26" s="120"/>
      <c r="BLY26" s="120"/>
      <c r="BLZ26" s="120"/>
      <c r="BMA26" s="120"/>
      <c r="BMB26" s="120"/>
      <c r="BMC26" s="120"/>
      <c r="BMD26" s="120"/>
      <c r="BME26" s="120"/>
      <c r="BMF26" s="120"/>
      <c r="BMG26" s="120"/>
      <c r="BMH26" s="120"/>
      <c r="BMI26" s="120"/>
      <c r="BMJ26" s="120"/>
      <c r="BMK26" s="120"/>
      <c r="BML26" s="120"/>
      <c r="BMM26" s="120"/>
      <c r="BMN26" s="120"/>
      <c r="BMO26" s="120"/>
      <c r="BMP26" s="120"/>
      <c r="BMQ26" s="120"/>
      <c r="BMR26" s="120"/>
      <c r="BMS26" s="120"/>
      <c r="BMT26" s="120"/>
      <c r="BMU26" s="120"/>
      <c r="BMV26" s="120"/>
      <c r="BMW26" s="120"/>
      <c r="BMX26" s="120"/>
      <c r="BMY26" s="120"/>
      <c r="BMZ26" s="120"/>
      <c r="BNA26" s="120"/>
      <c r="BNB26" s="120"/>
      <c r="BNC26" s="120"/>
      <c r="BND26" s="120"/>
      <c r="BNE26" s="120"/>
      <c r="BNF26" s="120"/>
      <c r="BNG26" s="120"/>
      <c r="BNH26" s="120"/>
      <c r="BNI26" s="120"/>
      <c r="BNJ26" s="120"/>
      <c r="BNK26" s="120"/>
      <c r="BNL26" s="120"/>
      <c r="BNM26" s="120"/>
      <c r="BNN26" s="120"/>
      <c r="BNO26" s="120"/>
      <c r="BNP26" s="120"/>
      <c r="BNQ26" s="120"/>
      <c r="BNR26" s="120"/>
      <c r="BNS26" s="120"/>
      <c r="BNT26" s="120"/>
      <c r="BNU26" s="120"/>
      <c r="BNV26" s="120"/>
      <c r="BNW26" s="120"/>
      <c r="BNX26" s="120"/>
      <c r="BNY26" s="120"/>
      <c r="BNZ26" s="120"/>
      <c r="BOA26" s="120"/>
      <c r="BOB26" s="120"/>
      <c r="BOC26" s="120"/>
      <c r="BOD26" s="120"/>
      <c r="BOE26" s="120"/>
      <c r="BOF26" s="120"/>
      <c r="BOG26" s="120"/>
      <c r="BOH26" s="120"/>
      <c r="BOI26" s="120"/>
      <c r="BOJ26" s="120"/>
      <c r="BOK26" s="120"/>
      <c r="BOL26" s="120"/>
      <c r="BOM26" s="120"/>
      <c r="BON26" s="120"/>
      <c r="BOO26" s="120"/>
      <c r="BOP26" s="120"/>
      <c r="BOQ26" s="120"/>
      <c r="BOR26" s="120"/>
      <c r="BOS26" s="120"/>
      <c r="BOT26" s="120"/>
      <c r="BOU26" s="120"/>
      <c r="BOV26" s="120"/>
      <c r="BOW26" s="120"/>
      <c r="BOX26" s="120"/>
      <c r="BOY26" s="120"/>
      <c r="BOZ26" s="120"/>
      <c r="BPA26" s="120"/>
      <c r="BPB26" s="120"/>
      <c r="BPC26" s="120"/>
      <c r="BPD26" s="120"/>
      <c r="BPE26" s="120"/>
      <c r="BPF26" s="120"/>
      <c r="BPG26" s="120"/>
      <c r="BPH26" s="120"/>
      <c r="BPI26" s="120"/>
      <c r="BPJ26" s="120"/>
      <c r="BPK26" s="120"/>
      <c r="BPL26" s="120"/>
      <c r="BPM26" s="120"/>
      <c r="BPN26" s="120"/>
      <c r="BPO26" s="120"/>
      <c r="BPP26" s="120"/>
      <c r="BPQ26" s="120"/>
      <c r="BPR26" s="120"/>
      <c r="BPS26" s="120"/>
      <c r="BPT26" s="120"/>
      <c r="BPU26" s="120"/>
      <c r="BPV26" s="120"/>
      <c r="BPW26" s="120"/>
      <c r="BPX26" s="120"/>
      <c r="BPY26" s="120"/>
      <c r="BPZ26" s="120"/>
      <c r="BQA26" s="120"/>
      <c r="BQB26" s="120"/>
      <c r="BQC26" s="120"/>
      <c r="BQD26" s="120"/>
      <c r="BQE26" s="120"/>
      <c r="BQF26" s="120"/>
      <c r="BQG26" s="120"/>
      <c r="BQH26" s="120"/>
      <c r="BQI26" s="120"/>
      <c r="BQJ26" s="120"/>
      <c r="BQK26" s="120"/>
      <c r="BQL26" s="120"/>
      <c r="BQM26" s="120"/>
      <c r="BQN26" s="120"/>
      <c r="BQO26" s="120"/>
      <c r="BQP26" s="120"/>
      <c r="BQQ26" s="120"/>
      <c r="BQR26" s="120"/>
      <c r="BQS26" s="120"/>
      <c r="BQT26" s="120"/>
      <c r="BQU26" s="120"/>
      <c r="BQV26" s="120"/>
      <c r="BQW26" s="120"/>
      <c r="BQX26" s="120"/>
      <c r="BQY26" s="120"/>
      <c r="BQZ26" s="120"/>
      <c r="BRA26" s="120"/>
      <c r="BRB26" s="120"/>
      <c r="BRC26" s="120"/>
      <c r="BRD26" s="120"/>
      <c r="BRE26" s="120"/>
      <c r="BRF26" s="120"/>
      <c r="BRG26" s="120"/>
      <c r="BRH26" s="120"/>
      <c r="BRI26" s="120"/>
      <c r="BRJ26" s="120"/>
      <c r="BRK26" s="120"/>
      <c r="BRL26" s="120"/>
      <c r="BRM26" s="120"/>
      <c r="BRN26" s="120"/>
      <c r="BRO26" s="120"/>
      <c r="BRP26" s="120"/>
      <c r="BRQ26" s="120"/>
      <c r="BRR26" s="120"/>
      <c r="BRS26" s="120"/>
      <c r="BRT26" s="120"/>
      <c r="BRU26" s="120"/>
      <c r="BRV26" s="120"/>
      <c r="BRW26" s="120"/>
      <c r="BRX26" s="120"/>
      <c r="BRY26" s="120"/>
      <c r="BRZ26" s="120"/>
      <c r="BSA26" s="120"/>
      <c r="BSB26" s="120"/>
      <c r="BSC26" s="120"/>
      <c r="BSD26" s="120"/>
      <c r="BSE26" s="120"/>
      <c r="BSF26" s="120"/>
      <c r="BSG26" s="120"/>
      <c r="BSH26" s="120"/>
      <c r="BSI26" s="120"/>
      <c r="BSJ26" s="120"/>
      <c r="BSK26" s="120"/>
      <c r="BSL26" s="120"/>
      <c r="BSM26" s="120"/>
      <c r="BSN26" s="120"/>
      <c r="BSO26" s="120"/>
      <c r="BSP26" s="120"/>
      <c r="BSQ26" s="120"/>
      <c r="BSR26" s="120"/>
      <c r="BSS26" s="120"/>
      <c r="BST26" s="120"/>
      <c r="BSU26" s="120"/>
      <c r="BSV26" s="120"/>
      <c r="BSW26" s="120"/>
      <c r="BSX26" s="120"/>
      <c r="BSY26" s="120"/>
      <c r="BSZ26" s="120"/>
      <c r="BTA26" s="120"/>
      <c r="BTB26" s="120"/>
      <c r="BTC26" s="120"/>
      <c r="BTD26" s="120"/>
      <c r="BTE26" s="120"/>
      <c r="BTF26" s="120"/>
      <c r="BTG26" s="120"/>
      <c r="BTH26" s="120"/>
      <c r="BTI26" s="120"/>
      <c r="BTJ26" s="120"/>
      <c r="BTK26" s="120"/>
      <c r="BTL26" s="120"/>
      <c r="BTM26" s="120"/>
      <c r="BTN26" s="120"/>
      <c r="BTO26" s="120"/>
      <c r="BTP26" s="120"/>
      <c r="BTQ26" s="120"/>
      <c r="BTR26" s="120"/>
      <c r="BTS26" s="120"/>
      <c r="BTT26" s="120"/>
      <c r="BTU26" s="120"/>
      <c r="BTV26" s="120"/>
      <c r="BTW26" s="120"/>
      <c r="BTX26" s="120"/>
      <c r="BTY26" s="120"/>
      <c r="BTZ26" s="120"/>
      <c r="BUA26" s="120"/>
      <c r="BUB26" s="120"/>
      <c r="BUC26" s="120"/>
      <c r="BUD26" s="120"/>
      <c r="BUE26" s="120"/>
      <c r="BUF26" s="120"/>
      <c r="BUG26" s="120"/>
      <c r="BUH26" s="120"/>
      <c r="BUI26" s="120"/>
      <c r="BUJ26" s="120"/>
      <c r="BUK26" s="120"/>
      <c r="BUL26" s="120"/>
      <c r="BUM26" s="120"/>
      <c r="BUN26" s="120"/>
      <c r="BUO26" s="120"/>
      <c r="BUP26" s="120"/>
      <c r="BUQ26" s="120"/>
      <c r="BUR26" s="120"/>
      <c r="BUS26" s="120"/>
      <c r="BUT26" s="120"/>
      <c r="BUU26" s="120"/>
      <c r="BUV26" s="120"/>
      <c r="BUW26" s="120"/>
      <c r="BUX26" s="120"/>
      <c r="BUY26" s="120"/>
      <c r="BUZ26" s="120"/>
      <c r="BVA26" s="120"/>
      <c r="BVB26" s="120"/>
      <c r="BVC26" s="120"/>
      <c r="BVD26" s="120"/>
      <c r="BVE26" s="120"/>
      <c r="BVF26" s="120"/>
      <c r="BVG26" s="120"/>
      <c r="BVH26" s="120"/>
      <c r="BVI26" s="120"/>
      <c r="BVJ26" s="120"/>
      <c r="BVK26" s="120"/>
      <c r="BVL26" s="120"/>
      <c r="BVM26" s="120"/>
      <c r="BVN26" s="120"/>
      <c r="BVO26" s="120"/>
      <c r="BVP26" s="120"/>
      <c r="BVQ26" s="120"/>
      <c r="BVR26" s="120"/>
      <c r="BVS26" s="120"/>
      <c r="BVT26" s="120"/>
      <c r="BVU26" s="120"/>
      <c r="BVV26" s="120"/>
      <c r="BVW26" s="120"/>
      <c r="BVX26" s="120"/>
      <c r="BVY26" s="120"/>
      <c r="BVZ26" s="120"/>
      <c r="BWA26" s="120"/>
      <c r="BWB26" s="120"/>
      <c r="BWC26" s="120"/>
      <c r="BWD26" s="120"/>
      <c r="BWE26" s="120"/>
      <c r="BWF26" s="120"/>
      <c r="BWG26" s="120"/>
      <c r="BWH26" s="120"/>
      <c r="BWI26" s="120"/>
      <c r="BWJ26" s="120"/>
      <c r="BWK26" s="120"/>
      <c r="BWL26" s="120"/>
      <c r="BWM26" s="120"/>
      <c r="BWN26" s="120"/>
      <c r="BWO26" s="120"/>
      <c r="BWP26" s="120"/>
      <c r="BWQ26" s="120"/>
      <c r="BWR26" s="120"/>
      <c r="BWS26" s="120"/>
      <c r="BWT26" s="120"/>
      <c r="BWU26" s="120"/>
      <c r="BWV26" s="120"/>
      <c r="BWW26" s="120"/>
      <c r="BWX26" s="120"/>
      <c r="BWY26" s="120"/>
      <c r="BWZ26" s="120"/>
      <c r="BXA26" s="120"/>
      <c r="BXB26" s="120"/>
      <c r="BXC26" s="120"/>
      <c r="BXD26" s="120"/>
      <c r="BXE26" s="120"/>
      <c r="BXF26" s="120"/>
      <c r="BXG26" s="120"/>
      <c r="BXH26" s="120"/>
      <c r="BXI26" s="120"/>
      <c r="BXJ26" s="120"/>
      <c r="BXK26" s="120"/>
      <c r="BXL26" s="120"/>
      <c r="BXM26" s="120"/>
      <c r="BXN26" s="120"/>
      <c r="BXO26" s="120"/>
      <c r="BXP26" s="120"/>
      <c r="BXQ26" s="120"/>
      <c r="BXR26" s="120"/>
      <c r="BXS26" s="120"/>
      <c r="BXT26" s="120"/>
      <c r="BXU26" s="120"/>
      <c r="BXV26" s="120"/>
      <c r="BXW26" s="120"/>
      <c r="BXX26" s="120"/>
      <c r="BXY26" s="120"/>
      <c r="BXZ26" s="120"/>
      <c r="BYA26" s="120"/>
      <c r="BYB26" s="120"/>
      <c r="BYC26" s="120"/>
      <c r="BYD26" s="120"/>
      <c r="BYE26" s="120"/>
      <c r="BYF26" s="120"/>
      <c r="BYG26" s="120"/>
      <c r="BYH26" s="120"/>
      <c r="BYI26" s="120"/>
      <c r="BYJ26" s="120"/>
      <c r="BYK26" s="120"/>
      <c r="BYL26" s="120"/>
      <c r="BYM26" s="120"/>
      <c r="BYN26" s="120"/>
      <c r="BYO26" s="120"/>
      <c r="BYP26" s="120"/>
      <c r="BYQ26" s="120"/>
      <c r="BYR26" s="120"/>
      <c r="BYS26" s="120"/>
      <c r="BYT26" s="120"/>
      <c r="BYU26" s="120"/>
      <c r="BYV26" s="120"/>
      <c r="BYW26" s="120"/>
      <c r="BYX26" s="120"/>
      <c r="BYY26" s="120"/>
      <c r="BYZ26" s="120"/>
      <c r="BZA26" s="120"/>
      <c r="BZB26" s="120"/>
      <c r="BZC26" s="120"/>
      <c r="BZD26" s="120"/>
      <c r="BZE26" s="120"/>
      <c r="BZF26" s="120"/>
      <c r="BZG26" s="120"/>
      <c r="BZH26" s="120"/>
      <c r="BZI26" s="120"/>
      <c r="BZJ26" s="120"/>
      <c r="BZK26" s="120"/>
      <c r="BZL26" s="120"/>
      <c r="BZM26" s="120"/>
      <c r="BZN26" s="120"/>
      <c r="BZO26" s="120"/>
      <c r="BZP26" s="120"/>
      <c r="BZQ26" s="120"/>
      <c r="BZR26" s="120"/>
      <c r="BZS26" s="120"/>
      <c r="BZT26" s="120"/>
      <c r="BZU26" s="120"/>
      <c r="BZV26" s="120"/>
      <c r="BZW26" s="120"/>
      <c r="BZX26" s="120"/>
      <c r="BZY26" s="120"/>
      <c r="BZZ26" s="120"/>
      <c r="CAA26" s="120"/>
      <c r="CAB26" s="120"/>
      <c r="CAC26" s="120"/>
      <c r="CAD26" s="120"/>
      <c r="CAE26" s="120"/>
      <c r="CAF26" s="120"/>
      <c r="CAG26" s="120"/>
      <c r="CAH26" s="120"/>
      <c r="CAI26" s="120"/>
      <c r="CAJ26" s="120"/>
      <c r="CAK26" s="120"/>
      <c r="CAL26" s="120"/>
      <c r="CAM26" s="120"/>
      <c r="CAN26" s="120"/>
      <c r="CAO26" s="120"/>
      <c r="CAP26" s="120"/>
      <c r="CAQ26" s="120"/>
      <c r="CAR26" s="120"/>
      <c r="CAS26" s="120"/>
      <c r="CAT26" s="120"/>
      <c r="CAU26" s="120"/>
      <c r="CAV26" s="120"/>
      <c r="CAW26" s="120"/>
      <c r="CAX26" s="120"/>
      <c r="CAY26" s="120"/>
      <c r="CAZ26" s="120"/>
      <c r="CBA26" s="120"/>
      <c r="CBB26" s="120"/>
      <c r="CBC26" s="120"/>
      <c r="CBD26" s="120"/>
      <c r="CBE26" s="120"/>
      <c r="CBF26" s="120"/>
      <c r="CBG26" s="120"/>
      <c r="CBH26" s="120"/>
      <c r="CBI26" s="120"/>
      <c r="CBJ26" s="120"/>
      <c r="CBK26" s="120"/>
      <c r="CBL26" s="120"/>
      <c r="CBM26" s="120"/>
      <c r="CBN26" s="120"/>
      <c r="CBO26" s="120"/>
      <c r="CBP26" s="120"/>
      <c r="CBQ26" s="120"/>
      <c r="CBR26" s="120"/>
      <c r="CBS26" s="120"/>
      <c r="CBT26" s="120"/>
      <c r="CBU26" s="120"/>
      <c r="CBV26" s="120"/>
      <c r="CBW26" s="120"/>
      <c r="CBX26" s="120"/>
      <c r="CBY26" s="120"/>
      <c r="CBZ26" s="120"/>
      <c r="CCA26" s="120"/>
      <c r="CCB26" s="120"/>
      <c r="CCC26" s="120"/>
      <c r="CCD26" s="120"/>
      <c r="CCE26" s="120"/>
      <c r="CCF26" s="120"/>
      <c r="CCG26" s="120"/>
      <c r="CCH26" s="120"/>
      <c r="CCI26" s="120"/>
      <c r="CCJ26" s="120"/>
      <c r="CCK26" s="120"/>
      <c r="CCL26" s="120"/>
      <c r="CCM26" s="120"/>
      <c r="CCN26" s="120"/>
      <c r="CCO26" s="120"/>
      <c r="CCP26" s="120"/>
      <c r="CCQ26" s="120"/>
      <c r="CCR26" s="120"/>
      <c r="CCS26" s="120"/>
      <c r="CCT26" s="120"/>
      <c r="CCU26" s="120"/>
      <c r="CCV26" s="120"/>
      <c r="CCW26" s="120"/>
      <c r="CCX26" s="120"/>
      <c r="CCY26" s="120"/>
      <c r="CCZ26" s="120"/>
      <c r="CDA26" s="120"/>
      <c r="CDB26" s="120"/>
      <c r="CDC26" s="120"/>
      <c r="CDD26" s="120"/>
      <c r="CDE26" s="120"/>
      <c r="CDF26" s="120"/>
      <c r="CDG26" s="120"/>
      <c r="CDH26" s="120"/>
      <c r="CDI26" s="120"/>
      <c r="CDJ26" s="120"/>
      <c r="CDK26" s="120"/>
      <c r="CDL26" s="120"/>
      <c r="CDM26" s="120"/>
      <c r="CDN26" s="120"/>
      <c r="CDO26" s="120"/>
      <c r="CDP26" s="120"/>
      <c r="CDQ26" s="120"/>
      <c r="CDR26" s="120"/>
      <c r="CDS26" s="120"/>
      <c r="CDT26" s="120"/>
      <c r="CDU26" s="120"/>
      <c r="CDV26" s="120"/>
      <c r="CDW26" s="120"/>
      <c r="CDX26" s="120"/>
      <c r="CDY26" s="120"/>
      <c r="CDZ26" s="120"/>
      <c r="CEA26" s="120"/>
      <c r="CEB26" s="120"/>
      <c r="CEC26" s="120"/>
      <c r="CED26" s="120"/>
      <c r="CEE26" s="120"/>
      <c r="CEF26" s="120"/>
      <c r="CEG26" s="120"/>
      <c r="CEH26" s="120"/>
      <c r="CEI26" s="120"/>
      <c r="CEJ26" s="120"/>
      <c r="CEK26" s="120"/>
      <c r="CEL26" s="120"/>
      <c r="CEM26" s="120"/>
      <c r="CEN26" s="120"/>
      <c r="CEO26" s="120"/>
      <c r="CEP26" s="120"/>
      <c r="CEQ26" s="120"/>
      <c r="CER26" s="120"/>
      <c r="CES26" s="120"/>
      <c r="CET26" s="120"/>
      <c r="CEU26" s="120"/>
      <c r="CEV26" s="120"/>
      <c r="CEW26" s="120"/>
      <c r="CEX26" s="120"/>
      <c r="CEY26" s="120"/>
      <c r="CEZ26" s="120"/>
      <c r="CFA26" s="120"/>
      <c r="CFB26" s="120"/>
      <c r="CFC26" s="120"/>
      <c r="CFD26" s="120"/>
      <c r="CFE26" s="120"/>
      <c r="CFF26" s="120"/>
      <c r="CFG26" s="120"/>
      <c r="CFH26" s="120"/>
      <c r="CFI26" s="120"/>
      <c r="CFJ26" s="120"/>
      <c r="CFK26" s="120"/>
      <c r="CFL26" s="120"/>
      <c r="CFM26" s="120"/>
      <c r="CFN26" s="120"/>
      <c r="CFO26" s="120"/>
      <c r="CFP26" s="120"/>
      <c r="CFQ26" s="120"/>
      <c r="CFR26" s="120"/>
      <c r="CFS26" s="120"/>
      <c r="CFT26" s="120"/>
      <c r="CFU26" s="120"/>
      <c r="CFV26" s="120"/>
      <c r="CFW26" s="120"/>
      <c r="CFX26" s="120"/>
      <c r="CFY26" s="120"/>
      <c r="CFZ26" s="120"/>
      <c r="CGA26" s="120"/>
      <c r="CGB26" s="120"/>
      <c r="CGC26" s="120"/>
      <c r="CGD26" s="120"/>
      <c r="CGE26" s="120"/>
      <c r="CGF26" s="120"/>
      <c r="CGG26" s="120"/>
      <c r="CGH26" s="120"/>
      <c r="CGI26" s="120"/>
      <c r="CGJ26" s="120"/>
      <c r="CGK26" s="120"/>
      <c r="CGL26" s="120"/>
      <c r="CGM26" s="120"/>
      <c r="CGN26" s="120"/>
      <c r="CGO26" s="120"/>
      <c r="CGP26" s="120"/>
      <c r="CGQ26" s="120"/>
      <c r="CGR26" s="120"/>
      <c r="CGS26" s="120"/>
      <c r="CGT26" s="120"/>
      <c r="CGU26" s="120"/>
      <c r="CGV26" s="120"/>
      <c r="CGW26" s="120"/>
      <c r="CGX26" s="120"/>
      <c r="CGY26" s="120"/>
      <c r="CGZ26" s="120"/>
      <c r="CHA26" s="120"/>
      <c r="CHB26" s="120"/>
      <c r="CHC26" s="120"/>
      <c r="CHD26" s="120"/>
      <c r="CHE26" s="120"/>
      <c r="CHF26" s="120"/>
      <c r="CHG26" s="120"/>
      <c r="CHH26" s="120"/>
      <c r="CHI26" s="120"/>
      <c r="CHJ26" s="120"/>
      <c r="CHK26" s="120"/>
      <c r="CHL26" s="120"/>
      <c r="CHM26" s="120"/>
      <c r="CHN26" s="120"/>
      <c r="CHO26" s="120"/>
      <c r="CHP26" s="120"/>
      <c r="CHQ26" s="120"/>
      <c r="CHR26" s="120"/>
      <c r="CHS26" s="120"/>
      <c r="CHT26" s="120"/>
      <c r="CHU26" s="120"/>
      <c r="CHV26" s="120"/>
      <c r="CHW26" s="120"/>
      <c r="CHX26" s="120"/>
      <c r="CHY26" s="120"/>
      <c r="CHZ26" s="120"/>
      <c r="CIA26" s="120"/>
      <c r="CIB26" s="120"/>
      <c r="CIC26" s="120"/>
      <c r="CID26" s="120"/>
      <c r="CIE26" s="120"/>
      <c r="CIF26" s="120"/>
      <c r="CIG26" s="120"/>
      <c r="CIH26" s="120"/>
      <c r="CII26" s="120"/>
      <c r="CIJ26" s="120"/>
      <c r="CIK26" s="120"/>
      <c r="CIL26" s="120"/>
      <c r="CIM26" s="120"/>
      <c r="CIN26" s="120"/>
      <c r="CIO26" s="120"/>
      <c r="CIP26" s="120"/>
      <c r="CIQ26" s="120"/>
      <c r="CIR26" s="120"/>
      <c r="CIS26" s="120"/>
      <c r="CIT26" s="120"/>
      <c r="CIU26" s="120"/>
      <c r="CIV26" s="120"/>
      <c r="CIW26" s="120"/>
      <c r="CIX26" s="120"/>
      <c r="CIY26" s="120"/>
      <c r="CIZ26" s="120"/>
      <c r="CJA26" s="120"/>
      <c r="CJB26" s="120"/>
      <c r="CJC26" s="120"/>
      <c r="CJD26" s="120"/>
      <c r="CJE26" s="120"/>
      <c r="CJF26" s="120"/>
      <c r="CJG26" s="120"/>
      <c r="CJH26" s="120"/>
      <c r="CJI26" s="120"/>
      <c r="CJJ26" s="120"/>
      <c r="CJK26" s="120"/>
      <c r="CJL26" s="120"/>
      <c r="CJM26" s="120"/>
      <c r="CJN26" s="120"/>
      <c r="CJO26" s="120"/>
      <c r="CJP26" s="120"/>
      <c r="CJQ26" s="120"/>
      <c r="CJR26" s="120"/>
      <c r="CJS26" s="120"/>
      <c r="CJT26" s="120"/>
      <c r="CJU26" s="120"/>
      <c r="CJV26" s="120"/>
      <c r="CJW26" s="120"/>
      <c r="CJX26" s="120"/>
      <c r="CJY26" s="120"/>
      <c r="CJZ26" s="120"/>
      <c r="CKA26" s="120"/>
      <c r="CKB26" s="120"/>
      <c r="CKC26" s="120"/>
      <c r="CKD26" s="120"/>
      <c r="CKE26" s="120"/>
      <c r="CKF26" s="120"/>
      <c r="CKG26" s="120"/>
      <c r="CKH26" s="120"/>
      <c r="CKI26" s="120"/>
      <c r="CKJ26" s="120"/>
      <c r="CKK26" s="120"/>
      <c r="CKL26" s="120"/>
      <c r="CKM26" s="120"/>
      <c r="CKN26" s="120"/>
      <c r="CKO26" s="120"/>
      <c r="CKP26" s="120"/>
      <c r="CKQ26" s="120"/>
      <c r="CKR26" s="120"/>
      <c r="CKS26" s="120"/>
      <c r="CKT26" s="120"/>
      <c r="CKU26" s="120"/>
      <c r="CKV26" s="120"/>
      <c r="CKW26" s="120"/>
      <c r="CKX26" s="120"/>
      <c r="CKY26" s="120"/>
      <c r="CKZ26" s="120"/>
      <c r="CLA26" s="120"/>
      <c r="CLB26" s="120"/>
      <c r="CLC26" s="120"/>
      <c r="CLD26" s="120"/>
      <c r="CLE26" s="120"/>
      <c r="CLF26" s="120"/>
      <c r="CLG26" s="120"/>
      <c r="CLH26" s="120"/>
      <c r="CLI26" s="120"/>
      <c r="CLJ26" s="120"/>
      <c r="CLK26" s="120"/>
      <c r="CLL26" s="120"/>
      <c r="CLM26" s="120"/>
      <c r="CLN26" s="120"/>
      <c r="CLO26" s="120"/>
      <c r="CLP26" s="120"/>
      <c r="CLQ26" s="120"/>
      <c r="CLR26" s="120"/>
      <c r="CLS26" s="120"/>
      <c r="CLT26" s="120"/>
      <c r="CLU26" s="120"/>
      <c r="CLV26" s="120"/>
      <c r="CLW26" s="120"/>
      <c r="CLX26" s="120"/>
      <c r="CLY26" s="120"/>
      <c r="CLZ26" s="120"/>
      <c r="CMA26" s="120"/>
      <c r="CMB26" s="120"/>
      <c r="CMC26" s="120"/>
      <c r="CMD26" s="120"/>
      <c r="CME26" s="120"/>
      <c r="CMF26" s="120"/>
      <c r="CMG26" s="120"/>
      <c r="CMH26" s="120"/>
      <c r="CMI26" s="120"/>
      <c r="CMJ26" s="120"/>
      <c r="CMK26" s="120"/>
      <c r="CML26" s="120"/>
      <c r="CMM26" s="120"/>
      <c r="CMN26" s="120"/>
      <c r="CMO26" s="120"/>
      <c r="CMP26" s="120"/>
      <c r="CMQ26" s="120"/>
      <c r="CMR26" s="120"/>
      <c r="CMS26" s="120"/>
      <c r="CMT26" s="120"/>
      <c r="CMU26" s="120"/>
      <c r="CMV26" s="120"/>
      <c r="CMW26" s="120"/>
      <c r="CMX26" s="120"/>
      <c r="CMY26" s="120"/>
      <c r="CMZ26" s="120"/>
      <c r="CNA26" s="120"/>
      <c r="CNB26" s="120"/>
      <c r="CNC26" s="120"/>
      <c r="CND26" s="120"/>
      <c r="CNE26" s="120"/>
      <c r="CNF26" s="120"/>
      <c r="CNG26" s="120"/>
      <c r="CNH26" s="120"/>
      <c r="CNI26" s="120"/>
      <c r="CNJ26" s="120"/>
      <c r="CNK26" s="120"/>
      <c r="CNL26" s="120"/>
      <c r="CNM26" s="120"/>
      <c r="CNN26" s="120"/>
      <c r="CNO26" s="120"/>
      <c r="CNP26" s="120"/>
      <c r="CNQ26" s="120"/>
      <c r="CNR26" s="120"/>
      <c r="CNS26" s="120"/>
      <c r="CNT26" s="120"/>
      <c r="CNU26" s="120"/>
      <c r="CNV26" s="120"/>
      <c r="CNW26" s="120"/>
      <c r="CNX26" s="120"/>
      <c r="CNY26" s="120"/>
      <c r="CNZ26" s="120"/>
      <c r="COA26" s="120"/>
      <c r="COB26" s="120"/>
      <c r="COC26" s="120"/>
      <c r="COD26" s="120"/>
      <c r="COE26" s="120"/>
      <c r="COF26" s="120"/>
      <c r="COG26" s="120"/>
      <c r="COH26" s="120"/>
      <c r="COI26" s="120"/>
      <c r="COJ26" s="120"/>
      <c r="COK26" s="120"/>
      <c r="COL26" s="120"/>
      <c r="COM26" s="120"/>
      <c r="CON26" s="120"/>
      <c r="COO26" s="120"/>
      <c r="COP26" s="120"/>
      <c r="COQ26" s="120"/>
      <c r="COR26" s="120"/>
      <c r="COS26" s="120"/>
      <c r="COT26" s="120"/>
      <c r="COU26" s="120"/>
      <c r="COV26" s="120"/>
      <c r="COW26" s="120"/>
      <c r="COX26" s="120"/>
      <c r="COY26" s="120"/>
      <c r="COZ26" s="120"/>
      <c r="CPA26" s="120"/>
      <c r="CPB26" s="120"/>
      <c r="CPC26" s="120"/>
      <c r="CPD26" s="120"/>
      <c r="CPE26" s="120"/>
      <c r="CPF26" s="120"/>
      <c r="CPG26" s="120"/>
      <c r="CPH26" s="120"/>
      <c r="CPI26" s="120"/>
      <c r="CPJ26" s="120"/>
      <c r="CPK26" s="120"/>
      <c r="CPL26" s="120"/>
      <c r="CPM26" s="120"/>
      <c r="CPN26" s="120"/>
      <c r="CPO26" s="120"/>
      <c r="CPP26" s="120"/>
      <c r="CPQ26" s="120"/>
      <c r="CPR26" s="120"/>
      <c r="CPS26" s="120"/>
      <c r="CPT26" s="120"/>
      <c r="CPU26" s="120"/>
      <c r="CPV26" s="120"/>
      <c r="CPW26" s="120"/>
      <c r="CPX26" s="120"/>
      <c r="CPY26" s="120"/>
      <c r="CPZ26" s="120"/>
      <c r="CQA26" s="120"/>
      <c r="CQB26" s="120"/>
      <c r="CQC26" s="120"/>
      <c r="CQD26" s="120"/>
      <c r="CQE26" s="120"/>
      <c r="CQF26" s="120"/>
      <c r="CQG26" s="120"/>
      <c r="CQH26" s="120"/>
      <c r="CQI26" s="120"/>
      <c r="CQJ26" s="120"/>
      <c r="CQK26" s="120"/>
      <c r="CQL26" s="120"/>
      <c r="CQM26" s="120"/>
      <c r="CQN26" s="120"/>
      <c r="CQO26" s="120"/>
      <c r="CQP26" s="120"/>
      <c r="CQQ26" s="120"/>
      <c r="CQR26" s="120"/>
      <c r="CQS26" s="120"/>
      <c r="CQT26" s="120"/>
      <c r="CQU26" s="120"/>
      <c r="CQV26" s="120"/>
      <c r="CQW26" s="120"/>
      <c r="CQX26" s="120"/>
      <c r="CQY26" s="120"/>
      <c r="CQZ26" s="120"/>
      <c r="CRA26" s="120"/>
      <c r="CRB26" s="120"/>
      <c r="CRC26" s="120"/>
      <c r="CRD26" s="120"/>
      <c r="CRE26" s="120"/>
      <c r="CRF26" s="120"/>
      <c r="CRG26" s="120"/>
      <c r="CRH26" s="120"/>
      <c r="CRI26" s="120"/>
      <c r="CRJ26" s="120"/>
      <c r="CRK26" s="120"/>
      <c r="CRL26" s="120"/>
      <c r="CRM26" s="120"/>
      <c r="CRN26" s="120"/>
      <c r="CRO26" s="120"/>
      <c r="CRP26" s="120"/>
      <c r="CRQ26" s="120"/>
      <c r="CRR26" s="120"/>
      <c r="CRS26" s="120"/>
      <c r="CRT26" s="120"/>
      <c r="CRU26" s="120"/>
      <c r="CRV26" s="120"/>
      <c r="CRW26" s="120"/>
      <c r="CRX26" s="120"/>
      <c r="CRY26" s="120"/>
      <c r="CRZ26" s="120"/>
      <c r="CSA26" s="120"/>
      <c r="CSB26" s="120"/>
      <c r="CSC26" s="120"/>
      <c r="CSD26" s="120"/>
      <c r="CSE26" s="120"/>
      <c r="CSF26" s="120"/>
      <c r="CSG26" s="120"/>
      <c r="CSH26" s="120"/>
      <c r="CSI26" s="120"/>
      <c r="CSJ26" s="120"/>
      <c r="CSK26" s="120"/>
      <c r="CSL26" s="120"/>
      <c r="CSM26" s="120"/>
      <c r="CSN26" s="120"/>
      <c r="CSO26" s="120"/>
      <c r="CSP26" s="120"/>
      <c r="CSQ26" s="120"/>
      <c r="CSR26" s="120"/>
      <c r="CSS26" s="120"/>
      <c r="CST26" s="120"/>
      <c r="CSU26" s="120"/>
      <c r="CSV26" s="120"/>
      <c r="CSW26" s="120"/>
      <c r="CSX26" s="120"/>
      <c r="CSY26" s="120"/>
      <c r="CSZ26" s="120"/>
      <c r="CTA26" s="120"/>
      <c r="CTB26" s="120"/>
      <c r="CTC26" s="120"/>
      <c r="CTD26" s="120"/>
      <c r="CTE26" s="120"/>
      <c r="CTF26" s="120"/>
      <c r="CTG26" s="120"/>
      <c r="CTH26" s="120"/>
      <c r="CTI26" s="120"/>
      <c r="CTJ26" s="120"/>
      <c r="CTK26" s="120"/>
      <c r="CTL26" s="120"/>
      <c r="CTM26" s="120"/>
      <c r="CTN26" s="120"/>
      <c r="CTO26" s="120"/>
      <c r="CTP26" s="120"/>
      <c r="CTQ26" s="120"/>
      <c r="CTR26" s="120"/>
      <c r="CTS26" s="120"/>
      <c r="CTT26" s="120"/>
      <c r="CTU26" s="120"/>
      <c r="CTV26" s="120"/>
      <c r="CTW26" s="120"/>
      <c r="CTX26" s="120"/>
      <c r="CTY26" s="120"/>
      <c r="CTZ26" s="120"/>
      <c r="CUA26" s="120"/>
      <c r="CUB26" s="120"/>
      <c r="CUC26" s="120"/>
      <c r="CUD26" s="120"/>
      <c r="CUE26" s="120"/>
      <c r="CUF26" s="120"/>
      <c r="CUG26" s="120"/>
      <c r="CUH26" s="120"/>
      <c r="CUI26" s="120"/>
      <c r="CUJ26" s="120"/>
      <c r="CUK26" s="120"/>
      <c r="CUL26" s="120"/>
      <c r="CUM26" s="120"/>
      <c r="CUN26" s="120"/>
      <c r="CUO26" s="120"/>
      <c r="CUP26" s="120"/>
      <c r="CUQ26" s="120"/>
      <c r="CUR26" s="120"/>
      <c r="CUS26" s="120"/>
      <c r="CUT26" s="120"/>
      <c r="CUU26" s="120"/>
      <c r="CUV26" s="120"/>
      <c r="CUW26" s="120"/>
      <c r="CUX26" s="120"/>
      <c r="CUY26" s="120"/>
      <c r="CUZ26" s="120"/>
      <c r="CVA26" s="120"/>
      <c r="CVB26" s="120"/>
      <c r="CVC26" s="120"/>
      <c r="CVD26" s="120"/>
      <c r="CVE26" s="120"/>
      <c r="CVF26" s="120"/>
      <c r="CVG26" s="120"/>
      <c r="CVH26" s="120"/>
      <c r="CVI26" s="120"/>
      <c r="CVJ26" s="120"/>
      <c r="CVK26" s="120"/>
      <c r="CVL26" s="120"/>
      <c r="CVM26" s="120"/>
      <c r="CVN26" s="120"/>
      <c r="CVO26" s="120"/>
      <c r="CVP26" s="120"/>
      <c r="CVQ26" s="120"/>
      <c r="CVR26" s="120"/>
      <c r="CVS26" s="120"/>
      <c r="CVT26" s="120"/>
      <c r="CVU26" s="120"/>
      <c r="CVV26" s="120"/>
      <c r="CVW26" s="120"/>
      <c r="CVX26" s="120"/>
      <c r="CVY26" s="120"/>
      <c r="CVZ26" s="120"/>
      <c r="CWA26" s="120"/>
      <c r="CWB26" s="120"/>
      <c r="CWC26" s="120"/>
      <c r="CWD26" s="120"/>
      <c r="CWE26" s="120"/>
      <c r="CWF26" s="120"/>
      <c r="CWG26" s="120"/>
      <c r="CWH26" s="120"/>
      <c r="CWI26" s="120"/>
      <c r="CWJ26" s="120"/>
      <c r="CWK26" s="120"/>
      <c r="CWL26" s="120"/>
      <c r="CWM26" s="120"/>
      <c r="CWN26" s="120"/>
      <c r="CWO26" s="120"/>
      <c r="CWP26" s="120"/>
      <c r="CWQ26" s="120"/>
      <c r="CWR26" s="120"/>
      <c r="CWS26" s="120"/>
      <c r="CWT26" s="120"/>
      <c r="CWU26" s="120"/>
      <c r="CWV26" s="120"/>
      <c r="CWW26" s="120"/>
      <c r="CWX26" s="120"/>
      <c r="CWY26" s="120"/>
      <c r="CWZ26" s="120"/>
      <c r="CXA26" s="120"/>
      <c r="CXB26" s="120"/>
      <c r="CXC26" s="120"/>
      <c r="CXD26" s="120"/>
      <c r="CXE26" s="120"/>
      <c r="CXF26" s="120"/>
      <c r="CXG26" s="120"/>
      <c r="CXH26" s="120"/>
      <c r="CXI26" s="120"/>
      <c r="CXJ26" s="120"/>
      <c r="CXK26" s="120"/>
      <c r="CXL26" s="120"/>
      <c r="CXM26" s="120"/>
      <c r="CXN26" s="120"/>
      <c r="CXO26" s="120"/>
      <c r="CXP26" s="120"/>
      <c r="CXQ26" s="120"/>
      <c r="CXR26" s="120"/>
      <c r="CXS26" s="120"/>
      <c r="CXT26" s="120"/>
      <c r="CXU26" s="120"/>
      <c r="CXV26" s="120"/>
      <c r="CXW26" s="120"/>
      <c r="CXX26" s="120"/>
      <c r="CXY26" s="120"/>
      <c r="CXZ26" s="120"/>
      <c r="CYA26" s="120"/>
      <c r="CYB26" s="120"/>
      <c r="CYC26" s="120"/>
      <c r="CYD26" s="120"/>
      <c r="CYE26" s="120"/>
      <c r="CYF26" s="120"/>
      <c r="CYG26" s="120"/>
      <c r="CYH26" s="120"/>
      <c r="CYI26" s="120"/>
      <c r="CYJ26" s="120"/>
      <c r="CYK26" s="120"/>
      <c r="CYL26" s="120"/>
      <c r="CYM26" s="120"/>
      <c r="CYN26" s="120"/>
      <c r="CYO26" s="120"/>
      <c r="CYP26" s="120"/>
      <c r="CYQ26" s="120"/>
      <c r="CYR26" s="120"/>
      <c r="CYS26" s="120"/>
      <c r="CYT26" s="120"/>
      <c r="CYU26" s="120"/>
      <c r="CYV26" s="120"/>
      <c r="CYW26" s="120"/>
      <c r="CYX26" s="120"/>
      <c r="CYY26" s="120"/>
      <c r="CYZ26" s="120"/>
      <c r="CZA26" s="120"/>
      <c r="CZB26" s="120"/>
      <c r="CZC26" s="120"/>
      <c r="CZD26" s="120"/>
      <c r="CZE26" s="120"/>
      <c r="CZF26" s="120"/>
      <c r="CZG26" s="120"/>
      <c r="CZH26" s="120"/>
      <c r="CZI26" s="120"/>
      <c r="CZJ26" s="120"/>
      <c r="CZK26" s="120"/>
      <c r="CZL26" s="120"/>
      <c r="CZM26" s="120"/>
      <c r="CZN26" s="120"/>
      <c r="CZO26" s="120"/>
      <c r="CZP26" s="120"/>
      <c r="CZQ26" s="120"/>
      <c r="CZR26" s="120"/>
      <c r="CZS26" s="120"/>
      <c r="CZT26" s="120"/>
      <c r="CZU26" s="120"/>
      <c r="CZV26" s="120"/>
      <c r="CZW26" s="120"/>
      <c r="CZX26" s="120"/>
      <c r="CZY26" s="120"/>
      <c r="CZZ26" s="120"/>
      <c r="DAA26" s="120"/>
      <c r="DAB26" s="120"/>
      <c r="DAC26" s="120"/>
      <c r="DAD26" s="120"/>
      <c r="DAE26" s="120"/>
      <c r="DAF26" s="120"/>
      <c r="DAG26" s="120"/>
      <c r="DAH26" s="120"/>
      <c r="DAI26" s="120"/>
      <c r="DAJ26" s="120"/>
      <c r="DAK26" s="120"/>
      <c r="DAL26" s="120"/>
      <c r="DAM26" s="120"/>
      <c r="DAN26" s="120"/>
      <c r="DAO26" s="120"/>
      <c r="DAP26" s="120"/>
      <c r="DAQ26" s="120"/>
      <c r="DAR26" s="120"/>
      <c r="DAS26" s="120"/>
      <c r="DAT26" s="120"/>
      <c r="DAU26" s="120"/>
      <c r="DAV26" s="120"/>
      <c r="DAW26" s="120"/>
      <c r="DAX26" s="120"/>
      <c r="DAY26" s="120"/>
      <c r="DAZ26" s="120"/>
      <c r="DBA26" s="120"/>
      <c r="DBB26" s="120"/>
      <c r="DBC26" s="120"/>
      <c r="DBD26" s="120"/>
      <c r="DBE26" s="120"/>
      <c r="DBF26" s="120"/>
      <c r="DBG26" s="120"/>
      <c r="DBH26" s="120"/>
      <c r="DBI26" s="120"/>
      <c r="DBJ26" s="120"/>
      <c r="DBK26" s="120"/>
      <c r="DBL26" s="120"/>
      <c r="DBM26" s="120"/>
      <c r="DBN26" s="120"/>
      <c r="DBO26" s="120"/>
      <c r="DBP26" s="120"/>
      <c r="DBQ26" s="120"/>
      <c r="DBR26" s="120"/>
      <c r="DBS26" s="120"/>
      <c r="DBT26" s="120"/>
      <c r="DBU26" s="120"/>
      <c r="DBV26" s="120"/>
      <c r="DBW26" s="120"/>
      <c r="DBX26" s="120"/>
      <c r="DBY26" s="120"/>
      <c r="DBZ26" s="120"/>
      <c r="DCA26" s="120"/>
      <c r="DCB26" s="120"/>
      <c r="DCC26" s="120"/>
      <c r="DCD26" s="120"/>
      <c r="DCE26" s="120"/>
      <c r="DCF26" s="120"/>
      <c r="DCG26" s="120"/>
      <c r="DCH26" s="120"/>
      <c r="DCI26" s="120"/>
      <c r="DCJ26" s="120"/>
      <c r="DCK26" s="120"/>
      <c r="DCL26" s="120"/>
      <c r="DCM26" s="120"/>
      <c r="DCN26" s="120"/>
      <c r="DCO26" s="120"/>
      <c r="DCP26" s="120"/>
      <c r="DCQ26" s="120"/>
      <c r="DCR26" s="120"/>
      <c r="DCS26" s="120"/>
      <c r="DCT26" s="120"/>
      <c r="DCU26" s="120"/>
      <c r="DCV26" s="120"/>
      <c r="DCW26" s="120"/>
      <c r="DCX26" s="120"/>
      <c r="DCY26" s="120"/>
      <c r="DCZ26" s="120"/>
      <c r="DDA26" s="120"/>
      <c r="DDB26" s="120"/>
      <c r="DDC26" s="120"/>
      <c r="DDD26" s="120"/>
      <c r="DDE26" s="120"/>
      <c r="DDF26" s="120"/>
      <c r="DDG26" s="120"/>
      <c r="DDH26" s="120"/>
      <c r="DDI26" s="120"/>
      <c r="DDJ26" s="120"/>
      <c r="DDK26" s="120"/>
      <c r="DDL26" s="120"/>
      <c r="DDM26" s="120"/>
      <c r="DDN26" s="120"/>
      <c r="DDO26" s="120"/>
      <c r="DDP26" s="120"/>
      <c r="DDQ26" s="120"/>
      <c r="DDR26" s="120"/>
      <c r="DDS26" s="120"/>
      <c r="DDT26" s="120"/>
      <c r="DDU26" s="120"/>
      <c r="DDV26" s="120"/>
      <c r="DDW26" s="120"/>
      <c r="DDX26" s="120"/>
      <c r="DDY26" s="120"/>
      <c r="DDZ26" s="120"/>
      <c r="DEA26" s="120"/>
      <c r="DEB26" s="120"/>
      <c r="DEC26" s="120"/>
      <c r="DED26" s="120"/>
      <c r="DEE26" s="120"/>
      <c r="DEF26" s="120"/>
      <c r="DEG26" s="120"/>
      <c r="DEH26" s="120"/>
      <c r="DEI26" s="120"/>
      <c r="DEJ26" s="120"/>
      <c r="DEK26" s="120"/>
      <c r="DEL26" s="120"/>
      <c r="DEM26" s="120"/>
      <c r="DEN26" s="120"/>
      <c r="DEO26" s="120"/>
      <c r="DEP26" s="120"/>
      <c r="DEQ26" s="120"/>
      <c r="DER26" s="120"/>
      <c r="DES26" s="120"/>
      <c r="DET26" s="120"/>
      <c r="DEU26" s="120"/>
      <c r="DEV26" s="120"/>
      <c r="DEW26" s="120"/>
      <c r="DEX26" s="120"/>
      <c r="DEY26" s="120"/>
      <c r="DEZ26" s="120"/>
      <c r="DFA26" s="120"/>
      <c r="DFB26" s="120"/>
      <c r="DFC26" s="120"/>
      <c r="DFD26" s="120"/>
      <c r="DFE26" s="120"/>
      <c r="DFF26" s="120"/>
      <c r="DFG26" s="120"/>
      <c r="DFH26" s="120"/>
      <c r="DFI26" s="120"/>
      <c r="DFJ26" s="120"/>
      <c r="DFK26" s="120"/>
      <c r="DFL26" s="120"/>
      <c r="DFM26" s="120"/>
      <c r="DFN26" s="120"/>
      <c r="DFO26" s="120"/>
      <c r="DFP26" s="120"/>
      <c r="DFQ26" s="120"/>
      <c r="DFR26" s="120"/>
      <c r="DFS26" s="120"/>
      <c r="DFT26" s="120"/>
      <c r="DFU26" s="120"/>
      <c r="DFV26" s="120"/>
      <c r="DFW26" s="120"/>
      <c r="DFX26" s="120"/>
      <c r="DFY26" s="120"/>
      <c r="DFZ26" s="120"/>
      <c r="DGA26" s="120"/>
      <c r="DGB26" s="120"/>
      <c r="DGC26" s="120"/>
      <c r="DGD26" s="120"/>
      <c r="DGE26" s="120"/>
      <c r="DGF26" s="120"/>
      <c r="DGG26" s="120"/>
      <c r="DGH26" s="120"/>
      <c r="DGI26" s="120"/>
      <c r="DGJ26" s="120"/>
      <c r="DGK26" s="120"/>
      <c r="DGL26" s="120"/>
      <c r="DGM26" s="120"/>
      <c r="DGN26" s="120"/>
      <c r="DGO26" s="120"/>
      <c r="DGP26" s="120"/>
      <c r="DGQ26" s="120"/>
      <c r="DGR26" s="120"/>
      <c r="DGS26" s="120"/>
      <c r="DGT26" s="120"/>
      <c r="DGU26" s="120"/>
      <c r="DGV26" s="120"/>
      <c r="DGW26" s="120"/>
      <c r="DGX26" s="120"/>
      <c r="DGY26" s="120"/>
      <c r="DGZ26" s="120"/>
      <c r="DHA26" s="120"/>
      <c r="DHB26" s="120"/>
      <c r="DHC26" s="120"/>
      <c r="DHD26" s="120"/>
      <c r="DHE26" s="120"/>
      <c r="DHF26" s="120"/>
      <c r="DHG26" s="120"/>
      <c r="DHH26" s="120"/>
      <c r="DHI26" s="120"/>
      <c r="DHJ26" s="120"/>
      <c r="DHK26" s="120"/>
      <c r="DHL26" s="120"/>
      <c r="DHM26" s="120"/>
      <c r="DHN26" s="120"/>
      <c r="DHO26" s="120"/>
      <c r="DHP26" s="120"/>
      <c r="DHQ26" s="120"/>
      <c r="DHR26" s="120"/>
      <c r="DHS26" s="120"/>
      <c r="DHT26" s="120"/>
      <c r="DHU26" s="120"/>
      <c r="DHV26" s="120"/>
      <c r="DHW26" s="120"/>
      <c r="DHX26" s="120"/>
      <c r="DHY26" s="120"/>
      <c r="DHZ26" s="120"/>
      <c r="DIA26" s="120"/>
      <c r="DIB26" s="120"/>
      <c r="DIC26" s="120"/>
      <c r="DID26" s="120"/>
      <c r="DIE26" s="120"/>
      <c r="DIF26" s="120"/>
      <c r="DIG26" s="120"/>
      <c r="DIH26" s="120"/>
      <c r="DII26" s="120"/>
      <c r="DIJ26" s="120"/>
      <c r="DIK26" s="120"/>
      <c r="DIL26" s="120"/>
      <c r="DIM26" s="120"/>
      <c r="DIN26" s="120"/>
      <c r="DIO26" s="120"/>
      <c r="DIP26" s="120"/>
      <c r="DIQ26" s="120"/>
      <c r="DIR26" s="120"/>
      <c r="DIS26" s="120"/>
      <c r="DIT26" s="120"/>
      <c r="DIU26" s="120"/>
      <c r="DIV26" s="120"/>
      <c r="DIW26" s="120"/>
      <c r="DIX26" s="120"/>
      <c r="DIY26" s="120"/>
      <c r="DIZ26" s="120"/>
      <c r="DJA26" s="120"/>
      <c r="DJB26" s="120"/>
      <c r="DJC26" s="120"/>
      <c r="DJD26" s="120"/>
      <c r="DJE26" s="120"/>
      <c r="DJF26" s="120"/>
      <c r="DJG26" s="120"/>
      <c r="DJH26" s="120"/>
      <c r="DJI26" s="120"/>
      <c r="DJJ26" s="120"/>
      <c r="DJK26" s="120"/>
      <c r="DJL26" s="120"/>
      <c r="DJM26" s="120"/>
      <c r="DJN26" s="120"/>
      <c r="DJO26" s="120"/>
      <c r="DJP26" s="120"/>
      <c r="DJQ26" s="120"/>
      <c r="DJR26" s="120"/>
      <c r="DJS26" s="120"/>
      <c r="DJT26" s="120"/>
      <c r="DJU26" s="120"/>
      <c r="DJV26" s="120"/>
      <c r="DJW26" s="120"/>
      <c r="DJX26" s="120"/>
      <c r="DJY26" s="120"/>
      <c r="DJZ26" s="120"/>
      <c r="DKA26" s="120"/>
      <c r="DKB26" s="120"/>
      <c r="DKC26" s="120"/>
      <c r="DKD26" s="120"/>
      <c r="DKE26" s="120"/>
      <c r="DKF26" s="120"/>
      <c r="DKG26" s="120"/>
      <c r="DKH26" s="120"/>
      <c r="DKI26" s="120"/>
      <c r="DKJ26" s="120"/>
      <c r="DKK26" s="120"/>
      <c r="DKL26" s="120"/>
      <c r="DKM26" s="120"/>
      <c r="DKN26" s="120"/>
      <c r="DKO26" s="120"/>
      <c r="DKP26" s="120"/>
      <c r="DKQ26" s="120"/>
      <c r="DKR26" s="120"/>
      <c r="DKS26" s="120"/>
      <c r="DKT26" s="120"/>
      <c r="DKU26" s="120"/>
      <c r="DKV26" s="120"/>
      <c r="DKW26" s="120"/>
      <c r="DKX26" s="120"/>
      <c r="DKY26" s="120"/>
      <c r="DKZ26" s="120"/>
      <c r="DLA26" s="120"/>
      <c r="DLB26" s="120"/>
      <c r="DLC26" s="120"/>
      <c r="DLD26" s="120"/>
      <c r="DLE26" s="120"/>
      <c r="DLF26" s="120"/>
      <c r="DLG26" s="120"/>
      <c r="DLH26" s="120"/>
      <c r="DLI26" s="120"/>
      <c r="DLJ26" s="120"/>
      <c r="DLK26" s="120"/>
      <c r="DLL26" s="120"/>
      <c r="DLM26" s="120"/>
      <c r="DLN26" s="120"/>
      <c r="DLO26" s="120"/>
      <c r="DLP26" s="120"/>
      <c r="DLQ26" s="120"/>
      <c r="DLR26" s="120"/>
      <c r="DLS26" s="120"/>
      <c r="DLT26" s="120"/>
      <c r="DLU26" s="120"/>
      <c r="DLV26" s="120"/>
      <c r="DLW26" s="120"/>
      <c r="DLX26" s="120"/>
      <c r="DLY26" s="120"/>
      <c r="DLZ26" s="120"/>
      <c r="DMA26" s="120"/>
      <c r="DMB26" s="120"/>
      <c r="DMC26" s="120"/>
      <c r="DMD26" s="120"/>
      <c r="DME26" s="120"/>
      <c r="DMF26" s="120"/>
      <c r="DMG26" s="120"/>
      <c r="DMH26" s="120"/>
      <c r="DMI26" s="120"/>
      <c r="DMJ26" s="120"/>
      <c r="DMK26" s="120"/>
      <c r="DML26" s="120"/>
      <c r="DMM26" s="120"/>
      <c r="DMN26" s="120"/>
      <c r="DMO26" s="120"/>
      <c r="DMP26" s="120"/>
      <c r="DMQ26" s="120"/>
      <c r="DMR26" s="120"/>
      <c r="DMS26" s="120"/>
      <c r="DMT26" s="120"/>
      <c r="DMU26" s="120"/>
      <c r="DMV26" s="120"/>
      <c r="DMW26" s="120"/>
      <c r="DMX26" s="120"/>
      <c r="DMY26" s="120"/>
      <c r="DMZ26" s="120"/>
      <c r="DNA26" s="120"/>
      <c r="DNB26" s="120"/>
      <c r="DNC26" s="120"/>
      <c r="DND26" s="120"/>
      <c r="DNE26" s="120"/>
      <c r="DNF26" s="120"/>
      <c r="DNG26" s="120"/>
      <c r="DNH26" s="120"/>
      <c r="DNI26" s="120"/>
      <c r="DNJ26" s="120"/>
      <c r="DNK26" s="120"/>
      <c r="DNL26" s="120"/>
      <c r="DNM26" s="120"/>
      <c r="DNN26" s="120"/>
      <c r="DNO26" s="120"/>
      <c r="DNP26" s="120"/>
      <c r="DNQ26" s="120"/>
      <c r="DNR26" s="120"/>
      <c r="DNS26" s="120"/>
      <c r="DNT26" s="120"/>
      <c r="DNU26" s="120"/>
      <c r="DNV26" s="120"/>
      <c r="DNW26" s="120"/>
      <c r="DNX26" s="120"/>
      <c r="DNY26" s="120"/>
      <c r="DNZ26" s="120"/>
      <c r="DOA26" s="120"/>
      <c r="DOB26" s="120"/>
      <c r="DOC26" s="120"/>
      <c r="DOD26" s="120"/>
      <c r="DOE26" s="120"/>
      <c r="DOF26" s="120"/>
      <c r="DOG26" s="120"/>
      <c r="DOH26" s="120"/>
      <c r="DOI26" s="120"/>
      <c r="DOJ26" s="120"/>
      <c r="DOK26" s="120"/>
      <c r="DOL26" s="120"/>
      <c r="DOM26" s="120"/>
      <c r="DON26" s="120"/>
      <c r="DOO26" s="120"/>
      <c r="DOP26" s="120"/>
      <c r="DOQ26" s="120"/>
      <c r="DOR26" s="120"/>
      <c r="DOS26" s="120"/>
      <c r="DOT26" s="120"/>
      <c r="DOU26" s="120"/>
      <c r="DOV26" s="120"/>
      <c r="DOW26" s="120"/>
      <c r="DOX26" s="120"/>
      <c r="DOY26" s="120"/>
      <c r="DOZ26" s="120"/>
      <c r="DPA26" s="120"/>
      <c r="DPB26" s="120"/>
      <c r="DPC26" s="120"/>
      <c r="DPD26" s="120"/>
      <c r="DPE26" s="120"/>
      <c r="DPF26" s="120"/>
      <c r="DPG26" s="120"/>
      <c r="DPH26" s="120"/>
      <c r="DPI26" s="120"/>
      <c r="DPJ26" s="120"/>
      <c r="DPK26" s="120"/>
      <c r="DPL26" s="120"/>
      <c r="DPM26" s="120"/>
      <c r="DPN26" s="120"/>
      <c r="DPO26" s="120"/>
      <c r="DPP26" s="120"/>
      <c r="DPQ26" s="120"/>
      <c r="DPR26" s="120"/>
      <c r="DPS26" s="120"/>
      <c r="DPT26" s="120"/>
      <c r="DPU26" s="120"/>
      <c r="DPV26" s="120"/>
      <c r="DPW26" s="120"/>
      <c r="DPX26" s="120"/>
      <c r="DPY26" s="120"/>
      <c r="DPZ26" s="120"/>
      <c r="DQA26" s="120"/>
      <c r="DQB26" s="120"/>
      <c r="DQC26" s="120"/>
      <c r="DQD26" s="120"/>
      <c r="DQE26" s="120"/>
      <c r="DQF26" s="120"/>
      <c r="DQG26" s="120"/>
      <c r="DQH26" s="120"/>
      <c r="DQI26" s="120"/>
      <c r="DQJ26" s="120"/>
      <c r="DQK26" s="120"/>
      <c r="DQL26" s="120"/>
      <c r="DQM26" s="120"/>
      <c r="DQN26" s="120"/>
      <c r="DQO26" s="120"/>
      <c r="DQP26" s="120"/>
      <c r="DQQ26" s="120"/>
      <c r="DQR26" s="120"/>
      <c r="DQS26" s="120"/>
      <c r="DQT26" s="120"/>
      <c r="DQU26" s="120"/>
      <c r="DQV26" s="120"/>
      <c r="DQW26" s="120"/>
      <c r="DQX26" s="120"/>
      <c r="DQY26" s="120"/>
      <c r="DQZ26" s="120"/>
      <c r="DRA26" s="120"/>
      <c r="DRB26" s="120"/>
      <c r="DRC26" s="120"/>
      <c r="DRD26" s="120"/>
      <c r="DRE26" s="120"/>
      <c r="DRF26" s="120"/>
      <c r="DRG26" s="120"/>
      <c r="DRH26" s="120"/>
      <c r="DRI26" s="120"/>
      <c r="DRJ26" s="120"/>
      <c r="DRK26" s="120"/>
      <c r="DRL26" s="120"/>
      <c r="DRM26" s="120"/>
      <c r="DRN26" s="120"/>
      <c r="DRO26" s="120"/>
      <c r="DRP26" s="120"/>
      <c r="DRQ26" s="120"/>
      <c r="DRR26" s="120"/>
      <c r="DRS26" s="120"/>
      <c r="DRT26" s="120"/>
      <c r="DRU26" s="120"/>
      <c r="DRV26" s="120"/>
      <c r="DRW26" s="120"/>
      <c r="DRX26" s="120"/>
      <c r="DRY26" s="120"/>
      <c r="DRZ26" s="120"/>
      <c r="DSA26" s="120"/>
      <c r="DSB26" s="120"/>
      <c r="DSC26" s="120"/>
      <c r="DSD26" s="120"/>
      <c r="DSE26" s="120"/>
      <c r="DSF26" s="120"/>
      <c r="DSG26" s="120"/>
      <c r="DSH26" s="120"/>
      <c r="DSI26" s="120"/>
      <c r="DSJ26" s="120"/>
      <c r="DSK26" s="120"/>
      <c r="DSL26" s="120"/>
      <c r="DSM26" s="120"/>
      <c r="DSN26" s="120"/>
      <c r="DSO26" s="120"/>
      <c r="DSP26" s="120"/>
      <c r="DSQ26" s="120"/>
      <c r="DSR26" s="120"/>
      <c r="DSS26" s="120"/>
      <c r="DST26" s="120"/>
      <c r="DSU26" s="120"/>
      <c r="DSV26" s="120"/>
      <c r="DSW26" s="120"/>
      <c r="DSX26" s="120"/>
      <c r="DSY26" s="120"/>
      <c r="DSZ26" s="120"/>
      <c r="DTA26" s="120"/>
      <c r="DTB26" s="120"/>
      <c r="DTC26" s="120"/>
      <c r="DTD26" s="120"/>
      <c r="DTE26" s="120"/>
      <c r="DTF26" s="120"/>
      <c r="DTG26" s="120"/>
      <c r="DTH26" s="120"/>
      <c r="DTI26" s="120"/>
      <c r="DTJ26" s="120"/>
      <c r="DTK26" s="120"/>
      <c r="DTL26" s="120"/>
      <c r="DTM26" s="120"/>
      <c r="DTN26" s="120"/>
      <c r="DTO26" s="120"/>
      <c r="DTP26" s="120"/>
      <c r="DTQ26" s="120"/>
      <c r="DTR26" s="120"/>
      <c r="DTS26" s="120"/>
      <c r="DTT26" s="120"/>
      <c r="DTU26" s="120"/>
      <c r="DTV26" s="120"/>
      <c r="DTW26" s="120"/>
      <c r="DTX26" s="120"/>
      <c r="DTY26" s="120"/>
      <c r="DTZ26" s="120"/>
      <c r="DUA26" s="120"/>
      <c r="DUB26" s="120"/>
      <c r="DUC26" s="120"/>
      <c r="DUD26" s="120"/>
      <c r="DUE26" s="120"/>
      <c r="DUF26" s="120"/>
      <c r="DUG26" s="120"/>
      <c r="DUH26" s="120"/>
      <c r="DUI26" s="120"/>
      <c r="DUJ26" s="120"/>
      <c r="DUK26" s="120"/>
      <c r="DUL26" s="120"/>
      <c r="DUM26" s="120"/>
      <c r="DUN26" s="120"/>
      <c r="DUO26" s="120"/>
      <c r="DUP26" s="120"/>
      <c r="DUQ26" s="120"/>
      <c r="DUR26" s="120"/>
      <c r="DUS26" s="120"/>
      <c r="DUT26" s="120"/>
      <c r="DUU26" s="120"/>
      <c r="DUV26" s="120"/>
      <c r="DUW26" s="120"/>
      <c r="DUX26" s="120"/>
      <c r="DUY26" s="120"/>
      <c r="DUZ26" s="120"/>
      <c r="DVA26" s="120"/>
      <c r="DVB26" s="120"/>
      <c r="DVC26" s="120"/>
      <c r="DVD26" s="120"/>
      <c r="DVE26" s="120"/>
      <c r="DVF26" s="120"/>
      <c r="DVG26" s="120"/>
      <c r="DVH26" s="120"/>
      <c r="DVI26" s="120"/>
      <c r="DVJ26" s="120"/>
      <c r="DVK26" s="120"/>
      <c r="DVL26" s="120"/>
      <c r="DVM26" s="120"/>
      <c r="DVN26" s="120"/>
      <c r="DVO26" s="120"/>
      <c r="DVP26" s="120"/>
      <c r="DVQ26" s="120"/>
      <c r="DVR26" s="120"/>
      <c r="DVS26" s="120"/>
      <c r="DVT26" s="120"/>
      <c r="DVU26" s="120"/>
      <c r="DVV26" s="120"/>
      <c r="DVW26" s="120"/>
      <c r="DVX26" s="120"/>
      <c r="DVY26" s="120"/>
      <c r="DVZ26" s="120"/>
      <c r="DWA26" s="120"/>
      <c r="DWB26" s="120"/>
      <c r="DWC26" s="120"/>
      <c r="DWD26" s="120"/>
      <c r="DWE26" s="120"/>
      <c r="DWF26" s="120"/>
      <c r="DWG26" s="120"/>
      <c r="DWH26" s="120"/>
      <c r="DWI26" s="120"/>
      <c r="DWJ26" s="120"/>
      <c r="DWK26" s="120"/>
      <c r="DWL26" s="120"/>
      <c r="DWM26" s="120"/>
      <c r="DWN26" s="120"/>
      <c r="DWO26" s="120"/>
      <c r="DWP26" s="120"/>
      <c r="DWQ26" s="120"/>
      <c r="DWR26" s="120"/>
      <c r="DWS26" s="120"/>
      <c r="DWT26" s="120"/>
      <c r="DWU26" s="120"/>
      <c r="DWV26" s="120"/>
      <c r="DWW26" s="120"/>
      <c r="DWX26" s="120"/>
      <c r="DWY26" s="120"/>
      <c r="DWZ26" s="120"/>
      <c r="DXA26" s="120"/>
      <c r="DXB26" s="120"/>
      <c r="DXC26" s="120"/>
      <c r="DXD26" s="120"/>
      <c r="DXE26" s="120"/>
      <c r="DXF26" s="120"/>
      <c r="DXG26" s="120"/>
      <c r="DXH26" s="120"/>
      <c r="DXI26" s="120"/>
      <c r="DXJ26" s="120"/>
      <c r="DXK26" s="120"/>
      <c r="DXL26" s="120"/>
      <c r="DXM26" s="120"/>
      <c r="DXN26" s="120"/>
      <c r="DXO26" s="120"/>
      <c r="DXP26" s="120"/>
      <c r="DXQ26" s="120"/>
      <c r="DXR26" s="120"/>
      <c r="DXS26" s="120"/>
      <c r="DXT26" s="120"/>
      <c r="DXU26" s="120"/>
      <c r="DXV26" s="120"/>
      <c r="DXW26" s="120"/>
      <c r="DXX26" s="120"/>
      <c r="DXY26" s="120"/>
      <c r="DXZ26" s="120"/>
      <c r="DYA26" s="120"/>
      <c r="DYB26" s="120"/>
      <c r="DYC26" s="120"/>
      <c r="DYD26" s="120"/>
      <c r="DYE26" s="120"/>
      <c r="DYF26" s="120"/>
      <c r="DYG26" s="120"/>
      <c r="DYH26" s="120"/>
      <c r="DYI26" s="120"/>
      <c r="DYJ26" s="120"/>
      <c r="DYK26" s="120"/>
      <c r="DYL26" s="120"/>
      <c r="DYM26" s="120"/>
      <c r="DYN26" s="120"/>
      <c r="DYO26" s="120"/>
      <c r="DYP26" s="120"/>
      <c r="DYQ26" s="120"/>
      <c r="DYR26" s="120"/>
      <c r="DYS26" s="120"/>
      <c r="DYT26" s="120"/>
      <c r="DYU26" s="120"/>
      <c r="DYV26" s="120"/>
      <c r="DYW26" s="120"/>
      <c r="DYX26" s="120"/>
      <c r="DYY26" s="120"/>
      <c r="DYZ26" s="120"/>
      <c r="DZA26" s="120"/>
      <c r="DZB26" s="120"/>
      <c r="DZC26" s="120"/>
      <c r="DZD26" s="120"/>
      <c r="DZE26" s="120"/>
      <c r="DZF26" s="120"/>
      <c r="DZG26" s="120"/>
      <c r="DZH26" s="120"/>
      <c r="DZI26" s="120"/>
      <c r="DZJ26" s="120"/>
      <c r="DZK26" s="120"/>
      <c r="DZL26" s="120"/>
      <c r="DZM26" s="120"/>
      <c r="DZN26" s="120"/>
      <c r="DZO26" s="120"/>
      <c r="DZP26" s="120"/>
      <c r="DZQ26" s="120"/>
      <c r="DZR26" s="120"/>
      <c r="DZS26" s="120"/>
      <c r="DZT26" s="120"/>
      <c r="DZU26" s="120"/>
      <c r="DZV26" s="120"/>
      <c r="DZW26" s="120"/>
      <c r="DZX26" s="120"/>
      <c r="DZY26" s="120"/>
      <c r="DZZ26" s="120"/>
      <c r="EAA26" s="120"/>
      <c r="EAB26" s="120"/>
      <c r="EAC26" s="120"/>
      <c r="EAD26" s="120"/>
      <c r="EAE26" s="120"/>
      <c r="EAF26" s="120"/>
      <c r="EAG26" s="120"/>
      <c r="EAH26" s="120"/>
      <c r="EAI26" s="120"/>
      <c r="EAJ26" s="120"/>
      <c r="EAK26" s="120"/>
      <c r="EAL26" s="120"/>
      <c r="EAM26" s="120"/>
      <c r="EAN26" s="120"/>
      <c r="EAO26" s="120"/>
      <c r="EAP26" s="120"/>
      <c r="EAQ26" s="120"/>
      <c r="EAR26" s="120"/>
      <c r="EAS26" s="120"/>
      <c r="EAT26" s="120"/>
      <c r="EAU26" s="120"/>
      <c r="EAV26" s="120"/>
      <c r="EAW26" s="120"/>
      <c r="EAX26" s="120"/>
      <c r="EAY26" s="120"/>
      <c r="EAZ26" s="120"/>
      <c r="EBA26" s="120"/>
      <c r="EBB26" s="120"/>
      <c r="EBC26" s="120"/>
      <c r="EBD26" s="120"/>
      <c r="EBE26" s="120"/>
      <c r="EBF26" s="120"/>
      <c r="EBG26" s="120"/>
      <c r="EBH26" s="120"/>
      <c r="EBI26" s="120"/>
      <c r="EBJ26" s="120"/>
      <c r="EBK26" s="120"/>
      <c r="EBL26" s="120"/>
      <c r="EBM26" s="120"/>
      <c r="EBN26" s="120"/>
      <c r="EBO26" s="120"/>
      <c r="EBP26" s="120"/>
      <c r="EBQ26" s="120"/>
      <c r="EBR26" s="120"/>
      <c r="EBS26" s="120"/>
      <c r="EBT26" s="120"/>
      <c r="EBU26" s="120"/>
      <c r="EBV26" s="120"/>
      <c r="EBW26" s="120"/>
      <c r="EBX26" s="120"/>
      <c r="EBY26" s="120"/>
      <c r="EBZ26" s="120"/>
      <c r="ECA26" s="120"/>
      <c r="ECB26" s="120"/>
      <c r="ECC26" s="120"/>
      <c r="ECD26" s="120"/>
      <c r="ECE26" s="120"/>
      <c r="ECF26" s="120"/>
      <c r="ECG26" s="120"/>
      <c r="ECH26" s="120"/>
      <c r="ECI26" s="120"/>
      <c r="ECJ26" s="120"/>
      <c r="ECK26" s="120"/>
      <c r="ECL26" s="120"/>
      <c r="ECM26" s="120"/>
      <c r="ECN26" s="120"/>
      <c r="ECO26" s="120"/>
      <c r="ECP26" s="120"/>
      <c r="ECQ26" s="120"/>
      <c r="ECR26" s="120"/>
      <c r="ECS26" s="120"/>
      <c r="ECT26" s="120"/>
      <c r="ECU26" s="120"/>
      <c r="ECV26" s="120"/>
      <c r="ECW26" s="120"/>
      <c r="ECX26" s="120"/>
      <c r="ECY26" s="120"/>
      <c r="ECZ26" s="120"/>
      <c r="EDA26" s="120"/>
      <c r="EDB26" s="120"/>
      <c r="EDC26" s="120"/>
      <c r="EDD26" s="120"/>
      <c r="EDE26" s="120"/>
      <c r="EDF26" s="120"/>
      <c r="EDG26" s="120"/>
      <c r="EDH26" s="120"/>
      <c r="EDI26" s="120"/>
      <c r="EDJ26" s="120"/>
      <c r="EDK26" s="120"/>
      <c r="EDL26" s="120"/>
      <c r="EDM26" s="120"/>
      <c r="EDN26" s="120"/>
      <c r="EDO26" s="120"/>
      <c r="EDP26" s="120"/>
      <c r="EDQ26" s="120"/>
      <c r="EDR26" s="120"/>
      <c r="EDS26" s="120"/>
      <c r="EDT26" s="120"/>
      <c r="EDU26" s="120"/>
      <c r="EDV26" s="120"/>
      <c r="EDW26" s="120"/>
      <c r="EDX26" s="120"/>
      <c r="EDY26" s="120"/>
      <c r="EDZ26" s="120"/>
      <c r="EEA26" s="120"/>
      <c r="EEB26" s="120"/>
      <c r="EEC26" s="120"/>
      <c r="EED26" s="120"/>
      <c r="EEE26" s="120"/>
      <c r="EEF26" s="120"/>
      <c r="EEG26" s="120"/>
      <c r="EEH26" s="120"/>
      <c r="EEI26" s="120"/>
      <c r="EEJ26" s="120"/>
      <c r="EEK26" s="120"/>
      <c r="EEL26" s="120"/>
      <c r="EEM26" s="120"/>
      <c r="EEN26" s="120"/>
      <c r="EEO26" s="120"/>
      <c r="EEP26" s="120"/>
      <c r="EEQ26" s="120"/>
      <c r="EER26" s="120"/>
      <c r="EES26" s="120"/>
      <c r="EET26" s="120"/>
      <c r="EEU26" s="120"/>
      <c r="EEV26" s="120"/>
      <c r="EEW26" s="120"/>
      <c r="EEX26" s="120"/>
      <c r="EEY26" s="120"/>
      <c r="EEZ26" s="120"/>
      <c r="EFA26" s="120"/>
      <c r="EFB26" s="120"/>
      <c r="EFC26" s="120"/>
      <c r="EFD26" s="120"/>
      <c r="EFE26" s="120"/>
      <c r="EFF26" s="120"/>
      <c r="EFG26" s="120"/>
      <c r="EFH26" s="120"/>
      <c r="EFI26" s="120"/>
      <c r="EFJ26" s="120"/>
      <c r="EFK26" s="120"/>
      <c r="EFL26" s="120"/>
      <c r="EFM26" s="120"/>
      <c r="EFN26" s="120"/>
      <c r="EFO26" s="120"/>
      <c r="EFP26" s="120"/>
      <c r="EFQ26" s="120"/>
      <c r="EFR26" s="120"/>
      <c r="EFS26" s="120"/>
      <c r="EFT26" s="120"/>
      <c r="EFU26" s="120"/>
      <c r="EFV26" s="120"/>
      <c r="EFW26" s="120"/>
      <c r="EFX26" s="120"/>
      <c r="EFY26" s="120"/>
      <c r="EFZ26" s="120"/>
      <c r="EGA26" s="120"/>
      <c r="EGB26" s="120"/>
      <c r="EGC26" s="120"/>
      <c r="EGD26" s="120"/>
      <c r="EGE26" s="120"/>
      <c r="EGF26" s="120"/>
      <c r="EGG26" s="120"/>
      <c r="EGH26" s="120"/>
      <c r="EGI26" s="120"/>
      <c r="EGJ26" s="120"/>
      <c r="EGK26" s="120"/>
      <c r="EGL26" s="120"/>
      <c r="EGM26" s="120"/>
      <c r="EGN26" s="120"/>
      <c r="EGO26" s="120"/>
      <c r="EGP26" s="120"/>
      <c r="EGQ26" s="120"/>
      <c r="EGR26" s="120"/>
      <c r="EGS26" s="120"/>
      <c r="EGT26" s="120"/>
      <c r="EGU26" s="120"/>
      <c r="EGV26" s="120"/>
      <c r="EGW26" s="120"/>
      <c r="EGX26" s="120"/>
      <c r="EGY26" s="120"/>
      <c r="EGZ26" s="120"/>
      <c r="EHA26" s="120"/>
      <c r="EHB26" s="120"/>
      <c r="EHC26" s="120"/>
      <c r="EHD26" s="120"/>
      <c r="EHE26" s="120"/>
      <c r="EHF26" s="120"/>
      <c r="EHG26" s="120"/>
      <c r="EHH26" s="120"/>
      <c r="EHI26" s="120"/>
      <c r="EHJ26" s="120"/>
      <c r="EHK26" s="120"/>
      <c r="EHL26" s="120"/>
      <c r="EHM26" s="120"/>
      <c r="EHN26" s="120"/>
      <c r="EHO26" s="120"/>
      <c r="EHP26" s="120"/>
      <c r="EHQ26" s="120"/>
      <c r="EHR26" s="120"/>
      <c r="EHS26" s="120"/>
      <c r="EHT26" s="120"/>
      <c r="EHU26" s="120"/>
      <c r="EHV26" s="120"/>
      <c r="EHW26" s="120"/>
      <c r="EHX26" s="120"/>
      <c r="EHY26" s="120"/>
      <c r="EHZ26" s="120"/>
      <c r="EIA26" s="120"/>
      <c r="EIB26" s="120"/>
      <c r="EIC26" s="120"/>
      <c r="EID26" s="120"/>
      <c r="EIE26" s="120"/>
      <c r="EIF26" s="120"/>
      <c r="EIG26" s="120"/>
      <c r="EIH26" s="120"/>
      <c r="EII26" s="120"/>
      <c r="EIJ26" s="120"/>
      <c r="EIK26" s="120"/>
      <c r="EIL26" s="120"/>
      <c r="EIM26" s="120"/>
      <c r="EIN26" s="120"/>
      <c r="EIO26" s="120"/>
      <c r="EIP26" s="120"/>
      <c r="EIQ26" s="120"/>
      <c r="EIR26" s="120"/>
      <c r="EIS26" s="120"/>
      <c r="EIT26" s="120"/>
      <c r="EIU26" s="120"/>
      <c r="EIV26" s="120"/>
      <c r="EIW26" s="120"/>
      <c r="EIX26" s="120"/>
      <c r="EIY26" s="120"/>
      <c r="EIZ26" s="120"/>
      <c r="EJA26" s="120"/>
      <c r="EJB26" s="120"/>
      <c r="EJC26" s="120"/>
      <c r="EJD26" s="120"/>
      <c r="EJE26" s="120"/>
      <c r="EJF26" s="120"/>
      <c r="EJG26" s="120"/>
      <c r="EJH26" s="120"/>
      <c r="EJI26" s="120"/>
      <c r="EJJ26" s="120"/>
      <c r="EJK26" s="120"/>
      <c r="EJL26" s="120"/>
      <c r="EJM26" s="120"/>
      <c r="EJN26" s="120"/>
      <c r="EJO26" s="120"/>
      <c r="EJP26" s="120"/>
      <c r="EJQ26" s="120"/>
      <c r="EJR26" s="120"/>
      <c r="EJS26" s="120"/>
      <c r="EJT26" s="120"/>
      <c r="EJU26" s="120"/>
      <c r="EJV26" s="120"/>
      <c r="EJW26" s="120"/>
      <c r="EJX26" s="120"/>
      <c r="EJY26" s="120"/>
      <c r="EJZ26" s="120"/>
      <c r="EKA26" s="120"/>
      <c r="EKB26" s="120"/>
      <c r="EKC26" s="120"/>
      <c r="EKD26" s="120"/>
      <c r="EKE26" s="120"/>
      <c r="EKF26" s="120"/>
      <c r="EKG26" s="120"/>
      <c r="EKH26" s="120"/>
      <c r="EKI26" s="120"/>
      <c r="EKJ26" s="120"/>
      <c r="EKK26" s="120"/>
      <c r="EKL26" s="120"/>
      <c r="EKM26" s="120"/>
      <c r="EKN26" s="120"/>
      <c r="EKO26" s="120"/>
      <c r="EKP26" s="120"/>
      <c r="EKQ26" s="120"/>
      <c r="EKR26" s="120"/>
      <c r="EKS26" s="120"/>
      <c r="EKT26" s="120"/>
      <c r="EKU26" s="120"/>
      <c r="EKV26" s="120"/>
      <c r="EKW26" s="120"/>
      <c r="EKX26" s="120"/>
      <c r="EKY26" s="120"/>
      <c r="EKZ26" s="120"/>
      <c r="ELA26" s="120"/>
      <c r="ELB26" s="120"/>
      <c r="ELC26" s="120"/>
      <c r="ELD26" s="120"/>
      <c r="ELE26" s="120"/>
      <c r="ELF26" s="120"/>
      <c r="ELG26" s="120"/>
      <c r="ELH26" s="120"/>
      <c r="ELI26" s="120"/>
      <c r="ELJ26" s="120"/>
      <c r="ELK26" s="120"/>
      <c r="ELL26" s="120"/>
      <c r="ELM26" s="120"/>
      <c r="ELN26" s="120"/>
      <c r="ELO26" s="120"/>
      <c r="ELP26" s="120"/>
      <c r="ELQ26" s="120"/>
      <c r="ELR26" s="120"/>
      <c r="ELS26" s="120"/>
      <c r="ELT26" s="120"/>
      <c r="ELU26" s="120"/>
      <c r="ELV26" s="120"/>
      <c r="ELW26" s="120"/>
      <c r="ELX26" s="120"/>
      <c r="ELY26" s="120"/>
      <c r="ELZ26" s="120"/>
      <c r="EMA26" s="120"/>
      <c r="EMB26" s="120"/>
      <c r="EMC26" s="120"/>
      <c r="EMD26" s="120"/>
      <c r="EME26" s="120"/>
      <c r="EMF26" s="120"/>
      <c r="EMG26" s="120"/>
      <c r="EMH26" s="120"/>
      <c r="EMI26" s="120"/>
      <c r="EMJ26" s="120"/>
      <c r="EMK26" s="120"/>
      <c r="EML26" s="120"/>
      <c r="EMM26" s="120"/>
      <c r="EMN26" s="120"/>
      <c r="EMO26" s="120"/>
      <c r="EMP26" s="120"/>
      <c r="EMQ26" s="120"/>
      <c r="EMR26" s="120"/>
      <c r="EMS26" s="120"/>
      <c r="EMT26" s="120"/>
      <c r="EMU26" s="120"/>
      <c r="EMV26" s="120"/>
      <c r="EMW26" s="120"/>
      <c r="EMX26" s="120"/>
      <c r="EMY26" s="120"/>
      <c r="EMZ26" s="120"/>
      <c r="ENA26" s="120"/>
      <c r="ENB26" s="120"/>
      <c r="ENC26" s="120"/>
      <c r="END26" s="120"/>
      <c r="ENE26" s="120"/>
      <c r="ENF26" s="120"/>
      <c r="ENG26" s="120"/>
      <c r="ENH26" s="120"/>
      <c r="ENI26" s="120"/>
      <c r="ENJ26" s="120"/>
      <c r="ENK26" s="120"/>
      <c r="ENL26" s="120"/>
      <c r="ENM26" s="120"/>
      <c r="ENN26" s="120"/>
      <c r="ENO26" s="120"/>
      <c r="ENP26" s="120"/>
      <c r="ENQ26" s="120"/>
      <c r="ENR26" s="120"/>
      <c r="ENS26" s="120"/>
      <c r="ENT26" s="120"/>
      <c r="ENU26" s="120"/>
      <c r="ENV26" s="120"/>
      <c r="ENW26" s="120"/>
      <c r="ENX26" s="120"/>
      <c r="ENY26" s="120"/>
      <c r="ENZ26" s="120"/>
      <c r="EOA26" s="120"/>
      <c r="EOB26" s="120"/>
      <c r="EOC26" s="120"/>
      <c r="EOD26" s="120"/>
      <c r="EOE26" s="120"/>
      <c r="EOF26" s="120"/>
      <c r="EOG26" s="120"/>
      <c r="EOH26" s="120"/>
      <c r="EOI26" s="120"/>
      <c r="EOJ26" s="120"/>
      <c r="EOK26" s="120"/>
      <c r="EOL26" s="120"/>
      <c r="EOM26" s="120"/>
      <c r="EON26" s="120"/>
      <c r="EOO26" s="120"/>
      <c r="EOP26" s="120"/>
      <c r="EOQ26" s="120"/>
      <c r="EOR26" s="120"/>
      <c r="EOS26" s="120"/>
      <c r="EOT26" s="120"/>
      <c r="EOU26" s="120"/>
      <c r="EOV26" s="120"/>
      <c r="EOW26" s="120"/>
      <c r="EOX26" s="120"/>
      <c r="EOY26" s="120"/>
      <c r="EOZ26" s="120"/>
      <c r="EPA26" s="120"/>
      <c r="EPB26" s="120"/>
      <c r="EPC26" s="120"/>
      <c r="EPD26" s="120"/>
      <c r="EPE26" s="120"/>
      <c r="EPF26" s="120"/>
      <c r="EPG26" s="120"/>
      <c r="EPH26" s="120"/>
      <c r="EPI26" s="120"/>
      <c r="EPJ26" s="120"/>
      <c r="EPK26" s="120"/>
      <c r="EPL26" s="120"/>
      <c r="EPM26" s="120"/>
      <c r="EPN26" s="120"/>
      <c r="EPO26" s="120"/>
      <c r="EPP26" s="120"/>
      <c r="EPQ26" s="120"/>
      <c r="EPR26" s="120"/>
      <c r="EPS26" s="120"/>
      <c r="EPT26" s="120"/>
      <c r="EPU26" s="120"/>
      <c r="EPV26" s="120"/>
      <c r="EPW26" s="120"/>
      <c r="EPX26" s="120"/>
      <c r="EPY26" s="120"/>
      <c r="EPZ26" s="120"/>
      <c r="EQA26" s="120"/>
      <c r="EQB26" s="120"/>
      <c r="EQC26" s="120"/>
      <c r="EQD26" s="120"/>
      <c r="EQE26" s="120"/>
      <c r="EQF26" s="120"/>
      <c r="EQG26" s="120"/>
      <c r="EQH26" s="120"/>
      <c r="EQI26" s="120"/>
      <c r="EQJ26" s="120"/>
      <c r="EQK26" s="120"/>
      <c r="EQL26" s="120"/>
      <c r="EQM26" s="120"/>
      <c r="EQN26" s="120"/>
      <c r="EQO26" s="120"/>
      <c r="EQP26" s="120"/>
      <c r="EQQ26" s="120"/>
      <c r="EQR26" s="120"/>
      <c r="EQS26" s="120"/>
      <c r="EQT26" s="120"/>
      <c r="EQU26" s="120"/>
      <c r="EQV26" s="120"/>
      <c r="EQW26" s="120"/>
      <c r="EQX26" s="120"/>
      <c r="EQY26" s="120"/>
      <c r="EQZ26" s="120"/>
      <c r="ERA26" s="120"/>
      <c r="ERB26" s="120"/>
      <c r="ERC26" s="120"/>
      <c r="ERD26" s="120"/>
      <c r="ERE26" s="120"/>
      <c r="ERF26" s="120"/>
      <c r="ERG26" s="120"/>
      <c r="ERH26" s="120"/>
      <c r="ERI26" s="120"/>
      <c r="ERJ26" s="120"/>
      <c r="ERK26" s="120"/>
      <c r="ERL26" s="120"/>
      <c r="ERM26" s="120"/>
      <c r="ERN26" s="120"/>
      <c r="ERO26" s="120"/>
      <c r="ERP26" s="120"/>
      <c r="ERQ26" s="120"/>
      <c r="ERR26" s="120"/>
      <c r="ERS26" s="120"/>
      <c r="ERT26" s="120"/>
      <c r="ERU26" s="120"/>
      <c r="ERV26" s="120"/>
      <c r="ERW26" s="120"/>
      <c r="ERX26" s="120"/>
      <c r="ERY26" s="120"/>
      <c r="ERZ26" s="120"/>
      <c r="ESA26" s="120"/>
      <c r="ESB26" s="120"/>
      <c r="ESC26" s="120"/>
      <c r="ESD26" s="120"/>
      <c r="ESE26" s="120"/>
      <c r="ESF26" s="120"/>
      <c r="ESG26" s="120"/>
      <c r="ESH26" s="120"/>
      <c r="ESI26" s="120"/>
      <c r="ESJ26" s="120"/>
      <c r="ESK26" s="120"/>
      <c r="ESL26" s="120"/>
      <c r="ESM26" s="120"/>
      <c r="ESN26" s="120"/>
      <c r="ESO26" s="120"/>
      <c r="ESP26" s="120"/>
      <c r="ESQ26" s="120"/>
      <c r="ESR26" s="120"/>
      <c r="ESS26" s="120"/>
      <c r="EST26" s="120"/>
      <c r="ESU26" s="120"/>
      <c r="ESV26" s="120"/>
      <c r="ESW26" s="120"/>
      <c r="ESX26" s="120"/>
      <c r="ESY26" s="120"/>
      <c r="ESZ26" s="120"/>
      <c r="ETA26" s="120"/>
      <c r="ETB26" s="120"/>
      <c r="ETC26" s="120"/>
      <c r="ETD26" s="120"/>
      <c r="ETE26" s="120"/>
      <c r="ETF26" s="120"/>
      <c r="ETG26" s="120"/>
      <c r="ETH26" s="120"/>
      <c r="ETI26" s="120"/>
      <c r="ETJ26" s="120"/>
      <c r="ETK26" s="120"/>
      <c r="ETL26" s="120"/>
      <c r="ETM26" s="120"/>
      <c r="ETN26" s="120"/>
      <c r="ETO26" s="120"/>
      <c r="ETP26" s="120"/>
      <c r="ETQ26" s="120"/>
      <c r="ETR26" s="120"/>
      <c r="ETS26" s="120"/>
      <c r="ETT26" s="120"/>
      <c r="ETU26" s="120"/>
      <c r="ETV26" s="120"/>
      <c r="ETW26" s="120"/>
      <c r="ETX26" s="120"/>
      <c r="ETY26" s="120"/>
      <c r="ETZ26" s="120"/>
      <c r="EUA26" s="120"/>
      <c r="EUB26" s="120"/>
      <c r="EUC26" s="120"/>
      <c r="EUD26" s="120"/>
      <c r="EUE26" s="120"/>
      <c r="EUF26" s="120"/>
      <c r="EUG26" s="120"/>
      <c r="EUH26" s="120"/>
      <c r="EUI26" s="120"/>
      <c r="EUJ26" s="120"/>
      <c r="EUK26" s="120"/>
      <c r="EUL26" s="120"/>
      <c r="EUM26" s="120"/>
      <c r="EUN26" s="120"/>
      <c r="EUO26" s="120"/>
      <c r="EUP26" s="120"/>
      <c r="EUQ26" s="120"/>
      <c r="EUR26" s="120"/>
      <c r="EUS26" s="120"/>
      <c r="EUT26" s="120"/>
      <c r="EUU26" s="120"/>
      <c r="EUV26" s="120"/>
      <c r="EUW26" s="120"/>
      <c r="EUX26" s="120"/>
      <c r="EUY26" s="120"/>
      <c r="EUZ26" s="120"/>
      <c r="EVA26" s="120"/>
      <c r="EVB26" s="120"/>
      <c r="EVC26" s="120"/>
      <c r="EVD26" s="120"/>
      <c r="EVE26" s="120"/>
      <c r="EVF26" s="120"/>
      <c r="EVG26" s="120"/>
      <c r="EVH26" s="120"/>
      <c r="EVI26" s="120"/>
      <c r="EVJ26" s="120"/>
      <c r="EVK26" s="120"/>
      <c r="EVL26" s="120"/>
      <c r="EVM26" s="120"/>
      <c r="EVN26" s="120"/>
      <c r="EVO26" s="120"/>
      <c r="EVP26" s="120"/>
      <c r="EVQ26" s="120"/>
      <c r="EVR26" s="120"/>
      <c r="EVS26" s="120"/>
      <c r="EVT26" s="120"/>
      <c r="EVU26" s="120"/>
      <c r="EVV26" s="120"/>
      <c r="EVW26" s="120"/>
      <c r="EVX26" s="120"/>
      <c r="EVY26" s="120"/>
      <c r="EVZ26" s="120"/>
      <c r="EWA26" s="120"/>
      <c r="EWB26" s="120"/>
      <c r="EWC26" s="120"/>
      <c r="EWD26" s="120"/>
      <c r="EWE26" s="120"/>
      <c r="EWF26" s="120"/>
      <c r="EWG26" s="120"/>
      <c r="EWH26" s="120"/>
      <c r="EWI26" s="120"/>
      <c r="EWJ26" s="120"/>
      <c r="EWK26" s="120"/>
      <c r="EWL26" s="120"/>
      <c r="EWM26" s="120"/>
      <c r="EWN26" s="120"/>
      <c r="EWO26" s="120"/>
      <c r="EWP26" s="120"/>
      <c r="EWQ26" s="120"/>
      <c r="EWR26" s="120"/>
      <c r="EWS26" s="120"/>
      <c r="EWT26" s="120"/>
      <c r="EWU26" s="120"/>
      <c r="EWV26" s="120"/>
      <c r="EWW26" s="120"/>
      <c r="EWX26" s="120"/>
      <c r="EWY26" s="120"/>
      <c r="EWZ26" s="120"/>
      <c r="EXA26" s="120"/>
      <c r="EXB26" s="120"/>
      <c r="EXC26" s="120"/>
      <c r="EXD26" s="120"/>
      <c r="EXE26" s="120"/>
      <c r="EXF26" s="120"/>
      <c r="EXG26" s="120"/>
      <c r="EXH26" s="120"/>
      <c r="EXI26" s="120"/>
      <c r="EXJ26" s="120"/>
      <c r="EXK26" s="120"/>
      <c r="EXL26" s="120"/>
      <c r="EXM26" s="120"/>
      <c r="EXN26" s="120"/>
      <c r="EXO26" s="120"/>
      <c r="EXP26" s="120"/>
      <c r="EXQ26" s="120"/>
      <c r="EXR26" s="120"/>
      <c r="EXS26" s="120"/>
      <c r="EXT26" s="120"/>
      <c r="EXU26" s="120"/>
      <c r="EXV26" s="120"/>
      <c r="EXW26" s="120"/>
      <c r="EXX26" s="120"/>
      <c r="EXY26" s="120"/>
      <c r="EXZ26" s="120"/>
      <c r="EYA26" s="120"/>
      <c r="EYB26" s="120"/>
      <c r="EYC26" s="120"/>
      <c r="EYD26" s="120"/>
      <c r="EYE26" s="120"/>
      <c r="EYF26" s="120"/>
      <c r="EYG26" s="120"/>
      <c r="EYH26" s="120"/>
      <c r="EYI26" s="120"/>
      <c r="EYJ26" s="120"/>
      <c r="EYK26" s="120"/>
      <c r="EYL26" s="120"/>
      <c r="EYM26" s="120"/>
      <c r="EYN26" s="120"/>
      <c r="EYO26" s="120"/>
      <c r="EYP26" s="120"/>
      <c r="EYQ26" s="120"/>
      <c r="EYR26" s="120"/>
      <c r="EYS26" s="120"/>
      <c r="EYT26" s="120"/>
      <c r="EYU26" s="120"/>
      <c r="EYV26" s="120"/>
      <c r="EYW26" s="120"/>
      <c r="EYX26" s="120"/>
      <c r="EYY26" s="120"/>
      <c r="EYZ26" s="120"/>
      <c r="EZA26" s="120"/>
      <c r="EZB26" s="120"/>
      <c r="EZC26" s="120"/>
      <c r="EZD26" s="120"/>
      <c r="EZE26" s="120"/>
      <c r="EZF26" s="120"/>
      <c r="EZG26" s="120"/>
      <c r="EZH26" s="120"/>
      <c r="EZI26" s="120"/>
      <c r="EZJ26" s="120"/>
      <c r="EZK26" s="120"/>
      <c r="EZL26" s="120"/>
      <c r="EZM26" s="120"/>
      <c r="EZN26" s="120"/>
      <c r="EZO26" s="120"/>
      <c r="EZP26" s="120"/>
      <c r="EZQ26" s="120"/>
      <c r="EZR26" s="120"/>
      <c r="EZS26" s="120"/>
      <c r="EZT26" s="120"/>
      <c r="EZU26" s="120"/>
      <c r="EZV26" s="120"/>
      <c r="EZW26" s="120"/>
      <c r="EZX26" s="120"/>
      <c r="EZY26" s="120"/>
      <c r="EZZ26" s="120"/>
      <c r="FAA26" s="120"/>
      <c r="FAB26" s="120"/>
      <c r="FAC26" s="120"/>
      <c r="FAD26" s="120"/>
      <c r="FAE26" s="120"/>
      <c r="FAF26" s="120"/>
      <c r="FAG26" s="120"/>
      <c r="FAH26" s="120"/>
      <c r="FAI26" s="120"/>
      <c r="FAJ26" s="120"/>
      <c r="FAK26" s="120"/>
      <c r="FAL26" s="120"/>
      <c r="FAM26" s="120"/>
      <c r="FAN26" s="120"/>
      <c r="FAO26" s="120"/>
      <c r="FAP26" s="120"/>
      <c r="FAQ26" s="120"/>
      <c r="FAR26" s="120"/>
      <c r="FAS26" s="120"/>
      <c r="FAT26" s="120"/>
      <c r="FAU26" s="120"/>
      <c r="FAV26" s="120"/>
      <c r="FAW26" s="120"/>
      <c r="FAX26" s="120"/>
      <c r="FAY26" s="120"/>
      <c r="FAZ26" s="120"/>
      <c r="FBA26" s="120"/>
      <c r="FBB26" s="120"/>
      <c r="FBC26" s="120"/>
      <c r="FBD26" s="120"/>
      <c r="FBE26" s="120"/>
      <c r="FBF26" s="120"/>
      <c r="FBG26" s="120"/>
      <c r="FBH26" s="120"/>
      <c r="FBI26" s="120"/>
      <c r="FBJ26" s="120"/>
      <c r="FBK26" s="120"/>
      <c r="FBL26" s="120"/>
      <c r="FBM26" s="120"/>
      <c r="FBN26" s="120"/>
      <c r="FBO26" s="120"/>
      <c r="FBP26" s="120"/>
      <c r="FBQ26" s="120"/>
      <c r="FBR26" s="120"/>
      <c r="FBS26" s="120"/>
      <c r="FBT26" s="120"/>
      <c r="FBU26" s="120"/>
      <c r="FBV26" s="120"/>
      <c r="FBW26" s="120"/>
      <c r="FBX26" s="120"/>
      <c r="FBY26" s="120"/>
      <c r="FBZ26" s="120"/>
      <c r="FCA26" s="120"/>
      <c r="FCB26" s="120"/>
      <c r="FCC26" s="120"/>
      <c r="FCD26" s="120"/>
      <c r="FCE26" s="120"/>
      <c r="FCF26" s="120"/>
      <c r="FCG26" s="120"/>
      <c r="FCH26" s="120"/>
      <c r="FCI26" s="120"/>
      <c r="FCJ26" s="120"/>
      <c r="FCK26" s="120"/>
      <c r="FCL26" s="120"/>
      <c r="FCM26" s="120"/>
      <c r="FCN26" s="120"/>
      <c r="FCO26" s="120"/>
      <c r="FCP26" s="120"/>
      <c r="FCQ26" s="120"/>
      <c r="FCR26" s="120"/>
      <c r="FCS26" s="120"/>
      <c r="FCT26" s="120"/>
      <c r="FCU26" s="120"/>
      <c r="FCV26" s="120"/>
      <c r="FCW26" s="120"/>
      <c r="FCX26" s="120"/>
      <c r="FCY26" s="120"/>
      <c r="FCZ26" s="120"/>
      <c r="FDA26" s="120"/>
      <c r="FDB26" s="120"/>
      <c r="FDC26" s="120"/>
      <c r="FDD26" s="120"/>
      <c r="FDE26" s="120"/>
      <c r="FDF26" s="120"/>
      <c r="FDG26" s="120"/>
      <c r="FDH26" s="120"/>
      <c r="FDI26" s="120"/>
      <c r="FDJ26" s="120"/>
      <c r="FDK26" s="120"/>
      <c r="FDL26" s="120"/>
      <c r="FDM26" s="120"/>
      <c r="FDN26" s="120"/>
      <c r="FDO26" s="120"/>
      <c r="FDP26" s="120"/>
      <c r="FDQ26" s="120"/>
      <c r="FDR26" s="120"/>
      <c r="FDS26" s="120"/>
      <c r="FDT26" s="120"/>
      <c r="FDU26" s="120"/>
      <c r="FDV26" s="120"/>
      <c r="FDW26" s="120"/>
      <c r="FDX26" s="120"/>
      <c r="FDY26" s="120"/>
      <c r="FDZ26" s="120"/>
      <c r="FEA26" s="120"/>
      <c r="FEB26" s="120"/>
      <c r="FEC26" s="120"/>
      <c r="FED26" s="120"/>
      <c r="FEE26" s="120"/>
      <c r="FEF26" s="120"/>
      <c r="FEG26" s="120"/>
      <c r="FEH26" s="120"/>
      <c r="FEI26" s="120"/>
      <c r="FEJ26" s="120"/>
      <c r="FEK26" s="120"/>
      <c r="FEL26" s="120"/>
      <c r="FEM26" s="120"/>
      <c r="FEN26" s="120"/>
      <c r="FEO26" s="120"/>
      <c r="FEP26" s="120"/>
      <c r="FEQ26" s="120"/>
      <c r="FER26" s="120"/>
      <c r="FES26" s="120"/>
      <c r="FET26" s="120"/>
      <c r="FEU26" s="120"/>
      <c r="FEV26" s="120"/>
      <c r="FEW26" s="120"/>
      <c r="FEX26" s="120"/>
      <c r="FEY26" s="120"/>
      <c r="FEZ26" s="120"/>
      <c r="FFA26" s="120"/>
      <c r="FFB26" s="120"/>
      <c r="FFC26" s="120"/>
      <c r="FFD26" s="120"/>
      <c r="FFE26" s="120"/>
      <c r="FFF26" s="120"/>
      <c r="FFG26" s="120"/>
      <c r="FFH26" s="120"/>
      <c r="FFI26" s="120"/>
      <c r="FFJ26" s="120"/>
      <c r="FFK26" s="120"/>
      <c r="FFL26" s="120"/>
      <c r="FFM26" s="120"/>
      <c r="FFN26" s="120"/>
      <c r="FFO26" s="120"/>
      <c r="FFP26" s="120"/>
      <c r="FFQ26" s="120"/>
      <c r="FFR26" s="120"/>
      <c r="FFS26" s="120"/>
      <c r="FFT26" s="120"/>
      <c r="FFU26" s="120"/>
      <c r="FFV26" s="120"/>
      <c r="FFW26" s="120"/>
      <c r="FFX26" s="120"/>
      <c r="FFY26" s="120"/>
      <c r="FFZ26" s="120"/>
      <c r="FGA26" s="120"/>
      <c r="FGB26" s="120"/>
      <c r="FGC26" s="120"/>
      <c r="FGD26" s="120"/>
      <c r="FGE26" s="120"/>
      <c r="FGF26" s="120"/>
      <c r="FGG26" s="120"/>
      <c r="FGH26" s="120"/>
      <c r="FGI26" s="120"/>
      <c r="FGJ26" s="120"/>
      <c r="FGK26" s="120"/>
      <c r="FGL26" s="120"/>
      <c r="FGM26" s="120"/>
      <c r="FGN26" s="120"/>
      <c r="FGO26" s="120"/>
      <c r="FGP26" s="120"/>
      <c r="FGQ26" s="120"/>
      <c r="FGR26" s="120"/>
      <c r="FGS26" s="120"/>
      <c r="FGT26" s="120"/>
      <c r="FGU26" s="120"/>
      <c r="FGV26" s="120"/>
      <c r="FGW26" s="120"/>
      <c r="FGX26" s="120"/>
      <c r="FGY26" s="120"/>
      <c r="FGZ26" s="120"/>
      <c r="FHA26" s="120"/>
      <c r="FHB26" s="120"/>
      <c r="FHC26" s="120"/>
      <c r="FHD26" s="120"/>
      <c r="FHE26" s="120"/>
      <c r="FHF26" s="120"/>
      <c r="FHG26" s="120"/>
      <c r="FHH26" s="120"/>
      <c r="FHI26" s="120"/>
      <c r="FHJ26" s="120"/>
      <c r="FHK26" s="120"/>
      <c r="FHL26" s="120"/>
      <c r="FHM26" s="120"/>
      <c r="FHN26" s="120"/>
      <c r="FHO26" s="120"/>
      <c r="FHP26" s="120"/>
      <c r="FHQ26" s="120"/>
      <c r="FHR26" s="120"/>
      <c r="FHS26" s="120"/>
      <c r="FHT26" s="120"/>
      <c r="FHU26" s="120"/>
      <c r="FHV26" s="120"/>
      <c r="FHW26" s="120"/>
      <c r="FHX26" s="120"/>
      <c r="FHY26" s="120"/>
      <c r="FHZ26" s="120"/>
      <c r="FIA26" s="120"/>
      <c r="FIB26" s="120"/>
      <c r="FIC26" s="120"/>
      <c r="FID26" s="120"/>
      <c r="FIE26" s="120"/>
      <c r="FIF26" s="120"/>
      <c r="FIG26" s="120"/>
      <c r="FIH26" s="120"/>
      <c r="FII26" s="120"/>
      <c r="FIJ26" s="120"/>
      <c r="FIK26" s="120"/>
      <c r="FIL26" s="120"/>
      <c r="FIM26" s="120"/>
      <c r="FIN26" s="120"/>
      <c r="FIO26" s="120"/>
      <c r="FIP26" s="120"/>
      <c r="FIQ26" s="120"/>
      <c r="FIR26" s="120"/>
      <c r="FIS26" s="120"/>
      <c r="FIT26" s="120"/>
      <c r="FIU26" s="120"/>
      <c r="FIV26" s="120"/>
      <c r="FIW26" s="120"/>
      <c r="FIX26" s="120"/>
      <c r="FIY26" s="120"/>
      <c r="FIZ26" s="120"/>
      <c r="FJA26" s="120"/>
      <c r="FJB26" s="120"/>
      <c r="FJC26" s="120"/>
      <c r="FJD26" s="120"/>
      <c r="FJE26" s="120"/>
      <c r="FJF26" s="120"/>
      <c r="FJG26" s="120"/>
      <c r="FJH26" s="120"/>
      <c r="FJI26" s="120"/>
      <c r="FJJ26" s="120"/>
      <c r="FJK26" s="120"/>
      <c r="FJL26" s="120"/>
      <c r="FJM26" s="120"/>
      <c r="FJN26" s="120"/>
      <c r="FJO26" s="120"/>
      <c r="FJP26" s="120"/>
      <c r="FJQ26" s="120"/>
      <c r="FJR26" s="120"/>
      <c r="FJS26" s="120"/>
      <c r="FJT26" s="120"/>
      <c r="FJU26" s="120"/>
      <c r="FJV26" s="120"/>
      <c r="FJW26" s="120"/>
      <c r="FJX26" s="120"/>
      <c r="FJY26" s="120"/>
      <c r="FJZ26" s="120"/>
      <c r="FKA26" s="120"/>
      <c r="FKB26" s="120"/>
      <c r="FKC26" s="120"/>
      <c r="FKD26" s="120"/>
      <c r="FKE26" s="120"/>
      <c r="FKF26" s="120"/>
      <c r="FKG26" s="120"/>
      <c r="FKH26" s="120"/>
      <c r="FKI26" s="120"/>
      <c r="FKJ26" s="120"/>
      <c r="FKK26" s="120"/>
      <c r="FKL26" s="120"/>
      <c r="FKM26" s="120"/>
      <c r="FKN26" s="120"/>
      <c r="FKO26" s="120"/>
      <c r="FKP26" s="120"/>
      <c r="FKQ26" s="120"/>
      <c r="FKR26" s="120"/>
      <c r="FKS26" s="120"/>
      <c r="FKT26" s="120"/>
      <c r="FKU26" s="120"/>
      <c r="FKV26" s="120"/>
      <c r="FKW26" s="120"/>
      <c r="FKX26" s="120"/>
      <c r="FKY26" s="120"/>
      <c r="FKZ26" s="120"/>
      <c r="FLA26" s="120"/>
      <c r="FLB26" s="120"/>
      <c r="FLC26" s="120"/>
      <c r="FLD26" s="120"/>
      <c r="FLE26" s="120"/>
      <c r="FLF26" s="120"/>
      <c r="FLG26" s="120"/>
      <c r="FLH26" s="120"/>
      <c r="FLI26" s="120"/>
      <c r="FLJ26" s="120"/>
      <c r="FLK26" s="120"/>
      <c r="FLL26" s="120"/>
      <c r="FLM26" s="120"/>
      <c r="FLN26" s="120"/>
      <c r="FLO26" s="120"/>
      <c r="FLP26" s="120"/>
      <c r="FLQ26" s="120"/>
      <c r="FLR26" s="120"/>
      <c r="FLS26" s="120"/>
      <c r="FLT26" s="120"/>
      <c r="FLU26" s="120"/>
      <c r="FLV26" s="120"/>
      <c r="FLW26" s="120"/>
      <c r="FLX26" s="120"/>
      <c r="FLY26" s="120"/>
      <c r="FLZ26" s="120"/>
      <c r="FMA26" s="120"/>
      <c r="FMB26" s="120"/>
      <c r="FMC26" s="120"/>
      <c r="FMD26" s="120"/>
      <c r="FME26" s="120"/>
      <c r="FMF26" s="120"/>
      <c r="FMG26" s="120"/>
      <c r="FMH26" s="120"/>
      <c r="FMI26" s="120"/>
      <c r="FMJ26" s="120"/>
      <c r="FMK26" s="120"/>
      <c r="FML26" s="120"/>
      <c r="FMM26" s="120"/>
      <c r="FMN26" s="120"/>
      <c r="FMO26" s="120"/>
      <c r="FMP26" s="120"/>
      <c r="FMQ26" s="120"/>
      <c r="FMR26" s="120"/>
      <c r="FMS26" s="120"/>
      <c r="FMT26" s="120"/>
      <c r="FMU26" s="120"/>
      <c r="FMV26" s="120"/>
      <c r="FMW26" s="120"/>
      <c r="FMX26" s="120"/>
      <c r="FMY26" s="120"/>
      <c r="FMZ26" s="120"/>
      <c r="FNA26" s="120"/>
      <c r="FNB26" s="120"/>
      <c r="FNC26" s="120"/>
      <c r="FND26" s="120"/>
      <c r="FNE26" s="120"/>
      <c r="FNF26" s="120"/>
      <c r="FNG26" s="120"/>
      <c r="FNH26" s="120"/>
      <c r="FNI26" s="120"/>
      <c r="FNJ26" s="120"/>
      <c r="FNK26" s="120"/>
      <c r="FNL26" s="120"/>
      <c r="FNM26" s="120"/>
      <c r="FNN26" s="120"/>
      <c r="FNO26" s="120"/>
      <c r="FNP26" s="120"/>
      <c r="FNQ26" s="120"/>
      <c r="FNR26" s="120"/>
      <c r="FNS26" s="120"/>
      <c r="FNT26" s="120"/>
      <c r="FNU26" s="120"/>
      <c r="FNV26" s="120"/>
      <c r="FNW26" s="120"/>
      <c r="FNX26" s="120"/>
      <c r="FNY26" s="120"/>
      <c r="FNZ26" s="120"/>
      <c r="FOA26" s="120"/>
      <c r="FOB26" s="120"/>
      <c r="FOC26" s="120"/>
      <c r="FOD26" s="120"/>
      <c r="FOE26" s="120"/>
      <c r="FOF26" s="120"/>
      <c r="FOG26" s="120"/>
      <c r="FOH26" s="120"/>
      <c r="FOI26" s="120"/>
      <c r="FOJ26" s="120"/>
      <c r="FOK26" s="120"/>
      <c r="FOL26" s="120"/>
      <c r="FOM26" s="120"/>
      <c r="FON26" s="120"/>
      <c r="FOO26" s="120"/>
      <c r="FOP26" s="120"/>
      <c r="FOQ26" s="120"/>
      <c r="FOR26" s="120"/>
      <c r="FOS26" s="120"/>
      <c r="FOT26" s="120"/>
      <c r="FOU26" s="120"/>
      <c r="FOV26" s="120"/>
      <c r="FOW26" s="120"/>
      <c r="FOX26" s="120"/>
      <c r="FOY26" s="120"/>
      <c r="FOZ26" s="120"/>
      <c r="FPA26" s="120"/>
      <c r="FPB26" s="120"/>
      <c r="FPC26" s="120"/>
      <c r="FPD26" s="120"/>
      <c r="FPE26" s="120"/>
      <c r="FPF26" s="120"/>
      <c r="FPG26" s="120"/>
      <c r="FPH26" s="120"/>
      <c r="FPI26" s="120"/>
      <c r="FPJ26" s="120"/>
      <c r="FPK26" s="120"/>
      <c r="FPL26" s="120"/>
      <c r="FPM26" s="120"/>
      <c r="FPN26" s="120"/>
      <c r="FPO26" s="120"/>
      <c r="FPP26" s="120"/>
      <c r="FPQ26" s="120"/>
      <c r="FPR26" s="120"/>
      <c r="FPS26" s="120"/>
      <c r="FPT26" s="120"/>
      <c r="FPU26" s="120"/>
      <c r="FPV26" s="120"/>
      <c r="FPW26" s="120"/>
      <c r="FPX26" s="120"/>
      <c r="FPY26" s="120"/>
      <c r="FPZ26" s="120"/>
      <c r="FQA26" s="120"/>
      <c r="FQB26" s="120"/>
      <c r="FQC26" s="120"/>
      <c r="FQD26" s="120"/>
      <c r="FQE26" s="120"/>
      <c r="FQF26" s="120"/>
      <c r="FQG26" s="120"/>
      <c r="FQH26" s="120"/>
      <c r="FQI26" s="120"/>
      <c r="FQJ26" s="120"/>
      <c r="FQK26" s="120"/>
      <c r="FQL26" s="120"/>
      <c r="FQM26" s="120"/>
      <c r="FQN26" s="120"/>
      <c r="FQO26" s="120"/>
      <c r="FQP26" s="120"/>
      <c r="FQQ26" s="120"/>
      <c r="FQR26" s="120"/>
      <c r="FQS26" s="120"/>
      <c r="FQT26" s="120"/>
      <c r="FQU26" s="120"/>
      <c r="FQV26" s="120"/>
      <c r="FQW26" s="120"/>
      <c r="FQX26" s="120"/>
      <c r="FQY26" s="120"/>
      <c r="FQZ26" s="120"/>
      <c r="FRA26" s="120"/>
      <c r="FRB26" s="120"/>
      <c r="FRC26" s="120"/>
      <c r="FRD26" s="120"/>
      <c r="FRE26" s="120"/>
      <c r="FRF26" s="120"/>
      <c r="FRG26" s="120"/>
      <c r="FRH26" s="120"/>
      <c r="FRI26" s="120"/>
      <c r="FRJ26" s="120"/>
      <c r="FRK26" s="120"/>
      <c r="FRL26" s="120"/>
      <c r="FRM26" s="120"/>
      <c r="FRN26" s="120"/>
      <c r="FRO26" s="120"/>
      <c r="FRP26" s="120"/>
      <c r="FRQ26" s="120"/>
      <c r="FRR26" s="120"/>
      <c r="FRS26" s="120"/>
      <c r="FRT26" s="120"/>
      <c r="FRU26" s="120"/>
      <c r="FRV26" s="120"/>
      <c r="FRW26" s="120"/>
      <c r="FRX26" s="120"/>
      <c r="FRY26" s="120"/>
      <c r="FRZ26" s="120"/>
      <c r="FSA26" s="120"/>
      <c r="FSB26" s="120"/>
      <c r="FSC26" s="120"/>
      <c r="FSD26" s="120"/>
      <c r="FSE26" s="120"/>
      <c r="FSF26" s="120"/>
      <c r="FSG26" s="120"/>
      <c r="FSH26" s="120"/>
      <c r="FSI26" s="120"/>
      <c r="FSJ26" s="120"/>
      <c r="FSK26" s="120"/>
      <c r="FSL26" s="120"/>
      <c r="FSM26" s="120"/>
      <c r="FSN26" s="120"/>
      <c r="FSO26" s="120"/>
      <c r="FSP26" s="120"/>
      <c r="FSQ26" s="120"/>
      <c r="FSR26" s="120"/>
      <c r="FSS26" s="120"/>
      <c r="FST26" s="120"/>
      <c r="FSU26" s="120"/>
      <c r="FSV26" s="120"/>
      <c r="FSW26" s="120"/>
      <c r="FSX26" s="120"/>
      <c r="FSY26" s="120"/>
      <c r="FSZ26" s="120"/>
      <c r="FTA26" s="120"/>
      <c r="FTB26" s="120"/>
      <c r="FTC26" s="120"/>
      <c r="FTD26" s="120"/>
      <c r="FTE26" s="120"/>
      <c r="FTF26" s="120"/>
      <c r="FTG26" s="120"/>
      <c r="FTH26" s="120"/>
      <c r="FTI26" s="120"/>
      <c r="FTJ26" s="120"/>
      <c r="FTK26" s="120"/>
      <c r="FTL26" s="120"/>
      <c r="FTM26" s="120"/>
      <c r="FTN26" s="120"/>
      <c r="FTO26" s="120"/>
      <c r="FTP26" s="120"/>
      <c r="FTQ26" s="120"/>
      <c r="FTR26" s="120"/>
      <c r="FTS26" s="120"/>
      <c r="FTT26" s="120"/>
      <c r="FTU26" s="120"/>
      <c r="FTV26" s="120"/>
      <c r="FTW26" s="120"/>
      <c r="FTX26" s="120"/>
      <c r="FTY26" s="120"/>
      <c r="FTZ26" s="120"/>
      <c r="FUA26" s="120"/>
      <c r="FUB26" s="120"/>
      <c r="FUC26" s="120"/>
      <c r="FUD26" s="120"/>
      <c r="FUE26" s="120"/>
      <c r="FUF26" s="120"/>
      <c r="FUG26" s="120"/>
      <c r="FUH26" s="120"/>
      <c r="FUI26" s="120"/>
      <c r="FUJ26" s="120"/>
      <c r="FUK26" s="120"/>
      <c r="FUL26" s="120"/>
      <c r="FUM26" s="120"/>
      <c r="FUN26" s="120"/>
      <c r="FUO26" s="120"/>
      <c r="FUP26" s="120"/>
      <c r="FUQ26" s="120"/>
      <c r="FUR26" s="120"/>
      <c r="FUS26" s="120"/>
      <c r="FUT26" s="120"/>
      <c r="FUU26" s="120"/>
      <c r="FUV26" s="120"/>
      <c r="FUW26" s="120"/>
      <c r="FUX26" s="120"/>
      <c r="FUY26" s="120"/>
      <c r="FUZ26" s="120"/>
      <c r="FVA26" s="120"/>
      <c r="FVB26" s="120"/>
      <c r="FVC26" s="120"/>
      <c r="FVD26" s="120"/>
      <c r="FVE26" s="120"/>
      <c r="FVF26" s="120"/>
      <c r="FVG26" s="120"/>
      <c r="FVH26" s="120"/>
      <c r="FVI26" s="120"/>
      <c r="FVJ26" s="120"/>
      <c r="FVK26" s="120"/>
      <c r="FVL26" s="120"/>
      <c r="FVM26" s="120"/>
      <c r="FVN26" s="120"/>
      <c r="FVO26" s="120"/>
      <c r="FVP26" s="120"/>
      <c r="FVQ26" s="120"/>
      <c r="FVR26" s="120"/>
      <c r="FVS26" s="120"/>
      <c r="FVT26" s="120"/>
      <c r="FVU26" s="120"/>
      <c r="FVV26" s="120"/>
      <c r="FVW26" s="120"/>
      <c r="FVX26" s="120"/>
      <c r="FVY26" s="120"/>
      <c r="FVZ26" s="120"/>
      <c r="FWA26" s="120"/>
      <c r="FWB26" s="120"/>
      <c r="FWC26" s="120"/>
      <c r="FWD26" s="120"/>
      <c r="FWE26" s="120"/>
      <c r="FWF26" s="120"/>
      <c r="FWG26" s="120"/>
      <c r="FWH26" s="120"/>
      <c r="FWI26" s="120"/>
      <c r="FWJ26" s="120"/>
      <c r="FWK26" s="120"/>
      <c r="FWL26" s="120"/>
      <c r="FWM26" s="120"/>
      <c r="FWN26" s="120"/>
      <c r="FWO26" s="120"/>
      <c r="FWP26" s="120"/>
      <c r="FWQ26" s="120"/>
      <c r="FWR26" s="120"/>
      <c r="FWS26" s="120"/>
      <c r="FWT26" s="120"/>
      <c r="FWU26" s="120"/>
      <c r="FWV26" s="120"/>
      <c r="FWW26" s="120"/>
      <c r="FWX26" s="120"/>
      <c r="FWY26" s="120"/>
      <c r="FWZ26" s="120"/>
      <c r="FXA26" s="120"/>
      <c r="FXB26" s="120"/>
      <c r="FXC26" s="120"/>
      <c r="FXD26" s="120"/>
      <c r="FXE26" s="120"/>
      <c r="FXF26" s="120"/>
      <c r="FXG26" s="120"/>
      <c r="FXH26" s="120"/>
      <c r="FXI26" s="120"/>
      <c r="FXJ26" s="120"/>
      <c r="FXK26" s="120"/>
      <c r="FXL26" s="120"/>
      <c r="FXM26" s="120"/>
      <c r="FXN26" s="120"/>
      <c r="FXO26" s="120"/>
      <c r="FXP26" s="120"/>
      <c r="FXQ26" s="120"/>
      <c r="FXR26" s="120"/>
      <c r="FXS26" s="120"/>
      <c r="FXT26" s="120"/>
      <c r="FXU26" s="120"/>
      <c r="FXV26" s="120"/>
      <c r="FXW26" s="120"/>
      <c r="FXX26" s="120"/>
      <c r="FXY26" s="120"/>
      <c r="FXZ26" s="120"/>
      <c r="FYA26" s="120"/>
      <c r="FYB26" s="120"/>
      <c r="FYC26" s="120"/>
      <c r="FYD26" s="120"/>
      <c r="FYE26" s="120"/>
      <c r="FYF26" s="120"/>
      <c r="FYG26" s="120"/>
      <c r="FYH26" s="120"/>
      <c r="FYI26" s="120"/>
      <c r="FYJ26" s="120"/>
      <c r="FYK26" s="120"/>
      <c r="FYL26" s="120"/>
      <c r="FYM26" s="120"/>
      <c r="FYN26" s="120"/>
      <c r="FYO26" s="120"/>
      <c r="FYP26" s="120"/>
      <c r="FYQ26" s="120"/>
      <c r="FYR26" s="120"/>
      <c r="FYS26" s="120"/>
      <c r="FYT26" s="120"/>
      <c r="FYU26" s="120"/>
      <c r="FYV26" s="120"/>
      <c r="FYW26" s="120"/>
      <c r="FYX26" s="120"/>
      <c r="FYY26" s="120"/>
      <c r="FYZ26" s="120"/>
      <c r="FZA26" s="120"/>
      <c r="FZB26" s="120"/>
      <c r="FZC26" s="120"/>
      <c r="FZD26" s="120"/>
      <c r="FZE26" s="120"/>
      <c r="FZF26" s="120"/>
      <c r="FZG26" s="120"/>
      <c r="FZH26" s="120"/>
      <c r="FZI26" s="120"/>
      <c r="FZJ26" s="120"/>
      <c r="FZK26" s="120"/>
      <c r="FZL26" s="120"/>
      <c r="FZM26" s="120"/>
      <c r="FZN26" s="120"/>
      <c r="FZO26" s="120"/>
      <c r="FZP26" s="120"/>
      <c r="FZQ26" s="120"/>
      <c r="FZR26" s="120"/>
      <c r="FZS26" s="120"/>
      <c r="FZT26" s="120"/>
      <c r="FZU26" s="120"/>
      <c r="FZV26" s="120"/>
      <c r="FZW26" s="120"/>
      <c r="FZX26" s="120"/>
      <c r="FZY26" s="120"/>
      <c r="FZZ26" s="120"/>
      <c r="GAA26" s="120"/>
      <c r="GAB26" s="120"/>
      <c r="GAC26" s="120"/>
      <c r="GAD26" s="120"/>
      <c r="GAE26" s="120"/>
      <c r="GAF26" s="120"/>
      <c r="GAG26" s="120"/>
      <c r="GAH26" s="120"/>
      <c r="GAI26" s="120"/>
      <c r="GAJ26" s="120"/>
      <c r="GAK26" s="120"/>
      <c r="GAL26" s="120"/>
      <c r="GAM26" s="120"/>
      <c r="GAN26" s="120"/>
      <c r="GAO26" s="120"/>
      <c r="GAP26" s="120"/>
      <c r="GAQ26" s="120"/>
      <c r="GAR26" s="120"/>
      <c r="GAS26" s="120"/>
      <c r="GAT26" s="120"/>
      <c r="GAU26" s="120"/>
      <c r="GAV26" s="120"/>
      <c r="GAW26" s="120"/>
      <c r="GAX26" s="120"/>
      <c r="GAY26" s="120"/>
      <c r="GAZ26" s="120"/>
      <c r="GBA26" s="120"/>
      <c r="GBB26" s="120"/>
      <c r="GBC26" s="120"/>
      <c r="GBD26" s="120"/>
      <c r="GBE26" s="120"/>
      <c r="GBF26" s="120"/>
      <c r="GBG26" s="120"/>
      <c r="GBH26" s="120"/>
      <c r="GBI26" s="120"/>
      <c r="GBJ26" s="120"/>
      <c r="GBK26" s="120"/>
      <c r="GBL26" s="120"/>
      <c r="GBM26" s="120"/>
      <c r="GBN26" s="120"/>
      <c r="GBO26" s="120"/>
      <c r="GBP26" s="120"/>
      <c r="GBQ26" s="120"/>
      <c r="GBR26" s="120"/>
      <c r="GBS26" s="120"/>
      <c r="GBT26" s="120"/>
      <c r="GBU26" s="120"/>
      <c r="GBV26" s="120"/>
      <c r="GBW26" s="120"/>
      <c r="GBX26" s="120"/>
      <c r="GBY26" s="120"/>
      <c r="GBZ26" s="120"/>
      <c r="GCA26" s="120"/>
      <c r="GCB26" s="120"/>
      <c r="GCC26" s="120"/>
      <c r="GCD26" s="120"/>
      <c r="GCE26" s="120"/>
      <c r="GCF26" s="120"/>
      <c r="GCG26" s="120"/>
      <c r="GCH26" s="120"/>
      <c r="GCI26" s="120"/>
      <c r="GCJ26" s="120"/>
      <c r="GCK26" s="120"/>
      <c r="GCL26" s="120"/>
      <c r="GCM26" s="120"/>
      <c r="GCN26" s="120"/>
      <c r="GCO26" s="120"/>
      <c r="GCP26" s="120"/>
      <c r="GCQ26" s="120"/>
      <c r="GCR26" s="120"/>
      <c r="GCS26" s="120"/>
      <c r="GCT26" s="120"/>
      <c r="GCU26" s="120"/>
      <c r="GCV26" s="120"/>
      <c r="GCW26" s="120"/>
      <c r="GCX26" s="120"/>
      <c r="GCY26" s="120"/>
      <c r="GCZ26" s="120"/>
      <c r="GDA26" s="120"/>
      <c r="GDB26" s="120"/>
      <c r="GDC26" s="120"/>
      <c r="GDD26" s="120"/>
      <c r="GDE26" s="120"/>
      <c r="GDF26" s="120"/>
      <c r="GDG26" s="120"/>
      <c r="GDH26" s="120"/>
      <c r="GDI26" s="120"/>
      <c r="GDJ26" s="120"/>
      <c r="GDK26" s="120"/>
      <c r="GDL26" s="120"/>
      <c r="GDM26" s="120"/>
      <c r="GDN26" s="120"/>
      <c r="GDO26" s="120"/>
      <c r="GDP26" s="120"/>
      <c r="GDQ26" s="120"/>
      <c r="GDR26" s="120"/>
      <c r="GDS26" s="120"/>
      <c r="GDT26" s="120"/>
      <c r="GDU26" s="120"/>
      <c r="GDV26" s="120"/>
      <c r="GDW26" s="120"/>
      <c r="GDX26" s="120"/>
      <c r="GDY26" s="120"/>
      <c r="GDZ26" s="120"/>
      <c r="GEA26" s="120"/>
      <c r="GEB26" s="120"/>
      <c r="GEC26" s="120"/>
      <c r="GED26" s="120"/>
      <c r="GEE26" s="120"/>
      <c r="GEF26" s="120"/>
      <c r="GEG26" s="120"/>
      <c r="GEH26" s="120"/>
      <c r="GEI26" s="120"/>
      <c r="GEJ26" s="120"/>
      <c r="GEK26" s="120"/>
      <c r="GEL26" s="120"/>
      <c r="GEM26" s="120"/>
      <c r="GEN26" s="120"/>
      <c r="GEO26" s="120"/>
      <c r="GEP26" s="120"/>
      <c r="GEQ26" s="120"/>
      <c r="GER26" s="120"/>
      <c r="GES26" s="120"/>
      <c r="GET26" s="120"/>
      <c r="GEU26" s="120"/>
      <c r="GEV26" s="120"/>
      <c r="GEW26" s="120"/>
      <c r="GEX26" s="120"/>
      <c r="GEY26" s="120"/>
      <c r="GEZ26" s="120"/>
      <c r="GFA26" s="120"/>
      <c r="GFB26" s="120"/>
      <c r="GFC26" s="120"/>
      <c r="GFD26" s="120"/>
      <c r="GFE26" s="120"/>
      <c r="GFF26" s="120"/>
      <c r="GFG26" s="120"/>
      <c r="GFH26" s="120"/>
      <c r="GFI26" s="120"/>
      <c r="GFJ26" s="120"/>
      <c r="GFK26" s="120"/>
      <c r="GFL26" s="120"/>
      <c r="GFM26" s="120"/>
      <c r="GFN26" s="120"/>
      <c r="GFO26" s="120"/>
      <c r="GFP26" s="120"/>
      <c r="GFQ26" s="120"/>
      <c r="GFR26" s="120"/>
      <c r="GFS26" s="120"/>
      <c r="GFT26" s="120"/>
      <c r="GFU26" s="120"/>
      <c r="GFV26" s="120"/>
      <c r="GFW26" s="120"/>
      <c r="GFX26" s="120"/>
      <c r="GFY26" s="120"/>
      <c r="GFZ26" s="120"/>
      <c r="GGA26" s="120"/>
      <c r="GGB26" s="120"/>
      <c r="GGC26" s="120"/>
      <c r="GGD26" s="120"/>
      <c r="GGE26" s="120"/>
      <c r="GGF26" s="120"/>
      <c r="GGG26" s="120"/>
      <c r="GGH26" s="120"/>
      <c r="GGI26" s="120"/>
      <c r="GGJ26" s="120"/>
      <c r="GGK26" s="120"/>
      <c r="GGL26" s="120"/>
      <c r="GGM26" s="120"/>
      <c r="GGN26" s="120"/>
      <c r="GGO26" s="120"/>
      <c r="GGP26" s="120"/>
      <c r="GGQ26" s="120"/>
      <c r="GGR26" s="120"/>
      <c r="GGS26" s="120"/>
      <c r="GGT26" s="120"/>
      <c r="GGU26" s="120"/>
      <c r="GGV26" s="120"/>
      <c r="GGW26" s="120"/>
      <c r="GGX26" s="120"/>
      <c r="GGY26" s="120"/>
      <c r="GGZ26" s="120"/>
      <c r="GHA26" s="120"/>
      <c r="GHB26" s="120"/>
      <c r="GHC26" s="120"/>
      <c r="GHD26" s="120"/>
      <c r="GHE26" s="120"/>
      <c r="GHF26" s="120"/>
      <c r="GHG26" s="120"/>
      <c r="GHH26" s="120"/>
      <c r="GHI26" s="120"/>
      <c r="GHJ26" s="120"/>
      <c r="GHK26" s="120"/>
      <c r="GHL26" s="120"/>
      <c r="GHM26" s="120"/>
      <c r="GHN26" s="120"/>
      <c r="GHO26" s="120"/>
      <c r="GHP26" s="120"/>
      <c r="GHQ26" s="120"/>
      <c r="GHR26" s="120"/>
      <c r="GHS26" s="120"/>
      <c r="GHT26" s="120"/>
      <c r="GHU26" s="120"/>
      <c r="GHV26" s="120"/>
      <c r="GHW26" s="120"/>
      <c r="GHX26" s="120"/>
      <c r="GHY26" s="120"/>
      <c r="GHZ26" s="120"/>
      <c r="GIA26" s="120"/>
      <c r="GIB26" s="120"/>
      <c r="GIC26" s="120"/>
      <c r="GID26" s="120"/>
      <c r="GIE26" s="120"/>
      <c r="GIF26" s="120"/>
      <c r="GIG26" s="120"/>
      <c r="GIH26" s="120"/>
      <c r="GII26" s="120"/>
      <c r="GIJ26" s="120"/>
      <c r="GIK26" s="120"/>
      <c r="GIL26" s="120"/>
      <c r="GIM26" s="120"/>
      <c r="GIN26" s="120"/>
      <c r="GIO26" s="120"/>
      <c r="GIP26" s="120"/>
      <c r="GIQ26" s="120"/>
      <c r="GIR26" s="120"/>
      <c r="GIS26" s="120"/>
      <c r="GIT26" s="120"/>
      <c r="GIU26" s="120"/>
      <c r="GIV26" s="120"/>
      <c r="GIW26" s="120"/>
      <c r="GIX26" s="120"/>
      <c r="GIY26" s="120"/>
      <c r="GIZ26" s="120"/>
      <c r="GJA26" s="120"/>
      <c r="GJB26" s="120"/>
      <c r="GJC26" s="120"/>
      <c r="GJD26" s="120"/>
      <c r="GJE26" s="120"/>
      <c r="GJF26" s="120"/>
      <c r="GJG26" s="120"/>
      <c r="GJH26" s="120"/>
      <c r="GJI26" s="120"/>
      <c r="GJJ26" s="120"/>
      <c r="GJK26" s="120"/>
      <c r="GJL26" s="120"/>
      <c r="GJM26" s="120"/>
      <c r="GJN26" s="120"/>
      <c r="GJO26" s="120"/>
      <c r="GJP26" s="120"/>
      <c r="GJQ26" s="120"/>
      <c r="GJR26" s="120"/>
      <c r="GJS26" s="120"/>
      <c r="GJT26" s="120"/>
      <c r="GJU26" s="120"/>
      <c r="GJV26" s="120"/>
      <c r="GJW26" s="120"/>
      <c r="GJX26" s="120"/>
      <c r="GJY26" s="120"/>
      <c r="GJZ26" s="120"/>
      <c r="GKA26" s="120"/>
      <c r="GKB26" s="120"/>
      <c r="GKC26" s="120"/>
      <c r="GKD26" s="120"/>
      <c r="GKE26" s="120"/>
      <c r="GKF26" s="120"/>
      <c r="GKG26" s="120"/>
      <c r="GKH26" s="120"/>
      <c r="GKI26" s="120"/>
      <c r="GKJ26" s="120"/>
      <c r="GKK26" s="120"/>
      <c r="GKL26" s="120"/>
      <c r="GKM26" s="120"/>
      <c r="GKN26" s="120"/>
      <c r="GKO26" s="120"/>
      <c r="GKP26" s="120"/>
      <c r="GKQ26" s="120"/>
      <c r="GKR26" s="120"/>
      <c r="GKS26" s="120"/>
      <c r="GKT26" s="120"/>
      <c r="GKU26" s="120"/>
      <c r="GKV26" s="120"/>
      <c r="GKW26" s="120"/>
      <c r="GKX26" s="120"/>
      <c r="GKY26" s="120"/>
      <c r="GKZ26" s="120"/>
      <c r="GLA26" s="120"/>
      <c r="GLB26" s="120"/>
      <c r="GLC26" s="120"/>
      <c r="GLD26" s="120"/>
      <c r="GLE26" s="120"/>
      <c r="GLF26" s="120"/>
      <c r="GLG26" s="120"/>
      <c r="GLH26" s="120"/>
      <c r="GLI26" s="120"/>
      <c r="GLJ26" s="120"/>
      <c r="GLK26" s="120"/>
      <c r="GLL26" s="120"/>
      <c r="GLM26" s="120"/>
      <c r="GLN26" s="120"/>
      <c r="GLO26" s="120"/>
      <c r="GLP26" s="120"/>
      <c r="GLQ26" s="120"/>
      <c r="GLR26" s="120"/>
      <c r="GLS26" s="120"/>
      <c r="GLT26" s="120"/>
      <c r="GLU26" s="120"/>
      <c r="GLV26" s="120"/>
      <c r="GLW26" s="120"/>
      <c r="GLX26" s="120"/>
      <c r="GLY26" s="120"/>
      <c r="GLZ26" s="120"/>
      <c r="GMA26" s="120"/>
      <c r="GMB26" s="120"/>
      <c r="GMC26" s="120"/>
      <c r="GMD26" s="120"/>
      <c r="GME26" s="120"/>
      <c r="GMF26" s="120"/>
      <c r="GMG26" s="120"/>
      <c r="GMH26" s="120"/>
      <c r="GMI26" s="120"/>
      <c r="GMJ26" s="120"/>
      <c r="GMK26" s="120"/>
      <c r="GML26" s="120"/>
      <c r="GMM26" s="120"/>
      <c r="GMN26" s="120"/>
      <c r="GMO26" s="120"/>
      <c r="GMP26" s="120"/>
      <c r="GMQ26" s="120"/>
      <c r="GMR26" s="120"/>
      <c r="GMS26" s="120"/>
      <c r="GMT26" s="120"/>
      <c r="GMU26" s="120"/>
      <c r="GMV26" s="120"/>
      <c r="GMW26" s="120"/>
      <c r="GMX26" s="120"/>
      <c r="GMY26" s="120"/>
      <c r="GMZ26" s="120"/>
      <c r="GNA26" s="120"/>
      <c r="GNB26" s="120"/>
      <c r="GNC26" s="120"/>
      <c r="GND26" s="120"/>
      <c r="GNE26" s="120"/>
      <c r="GNF26" s="120"/>
      <c r="GNG26" s="120"/>
      <c r="GNH26" s="120"/>
      <c r="GNI26" s="120"/>
      <c r="GNJ26" s="120"/>
      <c r="GNK26" s="120"/>
      <c r="GNL26" s="120"/>
      <c r="GNM26" s="120"/>
      <c r="GNN26" s="120"/>
      <c r="GNO26" s="120"/>
      <c r="GNP26" s="120"/>
      <c r="GNQ26" s="120"/>
      <c r="GNR26" s="120"/>
      <c r="GNS26" s="120"/>
      <c r="GNT26" s="120"/>
      <c r="GNU26" s="120"/>
      <c r="GNV26" s="120"/>
      <c r="GNW26" s="120"/>
      <c r="GNX26" s="120"/>
      <c r="GNY26" s="120"/>
      <c r="GNZ26" s="120"/>
      <c r="GOA26" s="120"/>
      <c r="GOB26" s="120"/>
      <c r="GOC26" s="120"/>
      <c r="GOD26" s="120"/>
      <c r="GOE26" s="120"/>
      <c r="GOF26" s="120"/>
      <c r="GOG26" s="120"/>
      <c r="GOH26" s="120"/>
      <c r="GOI26" s="120"/>
      <c r="GOJ26" s="120"/>
      <c r="GOK26" s="120"/>
      <c r="GOL26" s="120"/>
      <c r="GOM26" s="120"/>
      <c r="GON26" s="120"/>
      <c r="GOO26" s="120"/>
      <c r="GOP26" s="120"/>
      <c r="GOQ26" s="120"/>
      <c r="GOR26" s="120"/>
      <c r="GOS26" s="120"/>
      <c r="GOT26" s="120"/>
      <c r="GOU26" s="120"/>
      <c r="GOV26" s="120"/>
      <c r="GOW26" s="120"/>
      <c r="GOX26" s="120"/>
      <c r="GOY26" s="120"/>
      <c r="GOZ26" s="120"/>
      <c r="GPA26" s="120"/>
      <c r="GPB26" s="120"/>
      <c r="GPC26" s="120"/>
      <c r="GPD26" s="120"/>
      <c r="GPE26" s="120"/>
      <c r="GPF26" s="120"/>
      <c r="GPG26" s="120"/>
      <c r="GPH26" s="120"/>
      <c r="GPI26" s="120"/>
      <c r="GPJ26" s="120"/>
      <c r="GPK26" s="120"/>
      <c r="GPL26" s="120"/>
      <c r="GPM26" s="120"/>
      <c r="GPN26" s="120"/>
      <c r="GPO26" s="120"/>
      <c r="GPP26" s="120"/>
      <c r="GPQ26" s="120"/>
      <c r="GPR26" s="120"/>
      <c r="GPS26" s="120"/>
      <c r="GPT26" s="120"/>
      <c r="GPU26" s="120"/>
      <c r="GPV26" s="120"/>
      <c r="GPW26" s="120"/>
      <c r="GPX26" s="120"/>
      <c r="GPY26" s="120"/>
      <c r="GPZ26" s="120"/>
      <c r="GQA26" s="120"/>
      <c r="GQB26" s="120"/>
      <c r="GQC26" s="120"/>
      <c r="GQD26" s="120"/>
      <c r="GQE26" s="120"/>
      <c r="GQF26" s="120"/>
      <c r="GQG26" s="120"/>
      <c r="GQH26" s="120"/>
      <c r="GQI26" s="120"/>
      <c r="GQJ26" s="120"/>
      <c r="GQK26" s="120"/>
      <c r="GQL26" s="120"/>
      <c r="GQM26" s="120"/>
      <c r="GQN26" s="120"/>
      <c r="GQO26" s="120"/>
      <c r="GQP26" s="120"/>
      <c r="GQQ26" s="120"/>
      <c r="GQR26" s="120"/>
      <c r="GQS26" s="120"/>
      <c r="GQT26" s="120"/>
      <c r="GQU26" s="120"/>
      <c r="GQV26" s="120"/>
      <c r="GQW26" s="120"/>
      <c r="GQX26" s="120"/>
      <c r="GQY26" s="120"/>
      <c r="GQZ26" s="120"/>
      <c r="GRA26" s="120"/>
      <c r="GRB26" s="120"/>
      <c r="GRC26" s="120"/>
      <c r="GRD26" s="120"/>
      <c r="GRE26" s="120"/>
      <c r="GRF26" s="120"/>
      <c r="GRG26" s="120"/>
      <c r="GRH26" s="120"/>
      <c r="GRI26" s="120"/>
      <c r="GRJ26" s="120"/>
      <c r="GRK26" s="120"/>
      <c r="GRL26" s="120"/>
      <c r="GRM26" s="120"/>
      <c r="GRN26" s="120"/>
      <c r="GRO26" s="120"/>
      <c r="GRP26" s="120"/>
      <c r="GRQ26" s="120"/>
      <c r="GRR26" s="120"/>
      <c r="GRS26" s="120"/>
      <c r="GRT26" s="120"/>
      <c r="GRU26" s="120"/>
      <c r="GRV26" s="120"/>
      <c r="GRW26" s="120"/>
      <c r="GRX26" s="120"/>
      <c r="GRY26" s="120"/>
      <c r="GRZ26" s="120"/>
      <c r="GSA26" s="120"/>
      <c r="GSB26" s="120"/>
      <c r="GSC26" s="120"/>
      <c r="GSD26" s="120"/>
      <c r="GSE26" s="120"/>
      <c r="GSF26" s="120"/>
      <c r="GSG26" s="120"/>
      <c r="GSH26" s="120"/>
      <c r="GSI26" s="120"/>
      <c r="GSJ26" s="120"/>
      <c r="GSK26" s="120"/>
      <c r="GSL26" s="120"/>
      <c r="GSM26" s="120"/>
      <c r="GSN26" s="120"/>
      <c r="GSO26" s="120"/>
      <c r="GSP26" s="120"/>
      <c r="GSQ26" s="120"/>
      <c r="GSR26" s="120"/>
      <c r="GSS26" s="120"/>
      <c r="GST26" s="120"/>
      <c r="GSU26" s="120"/>
      <c r="GSV26" s="120"/>
      <c r="GSW26" s="120"/>
      <c r="GSX26" s="120"/>
      <c r="GSY26" s="120"/>
      <c r="GSZ26" s="120"/>
      <c r="GTA26" s="120"/>
      <c r="GTB26" s="120"/>
      <c r="GTC26" s="120"/>
      <c r="GTD26" s="120"/>
      <c r="GTE26" s="120"/>
      <c r="GTF26" s="120"/>
      <c r="GTG26" s="120"/>
      <c r="GTH26" s="120"/>
      <c r="GTI26" s="120"/>
      <c r="GTJ26" s="120"/>
      <c r="GTK26" s="120"/>
      <c r="GTL26" s="120"/>
      <c r="GTM26" s="120"/>
      <c r="GTN26" s="120"/>
      <c r="GTO26" s="120"/>
      <c r="GTP26" s="120"/>
      <c r="GTQ26" s="120"/>
      <c r="GTR26" s="120"/>
      <c r="GTS26" s="120"/>
      <c r="GTT26" s="120"/>
      <c r="GTU26" s="120"/>
      <c r="GTV26" s="120"/>
      <c r="GTW26" s="120"/>
      <c r="GTX26" s="120"/>
      <c r="GTY26" s="120"/>
      <c r="GTZ26" s="120"/>
      <c r="GUA26" s="120"/>
      <c r="GUB26" s="120"/>
      <c r="GUC26" s="120"/>
      <c r="GUD26" s="120"/>
      <c r="GUE26" s="120"/>
      <c r="GUF26" s="120"/>
      <c r="GUG26" s="120"/>
      <c r="GUH26" s="120"/>
      <c r="GUI26" s="120"/>
      <c r="GUJ26" s="120"/>
      <c r="GUK26" s="120"/>
      <c r="GUL26" s="120"/>
      <c r="GUM26" s="120"/>
      <c r="GUN26" s="120"/>
      <c r="GUO26" s="120"/>
      <c r="GUP26" s="120"/>
      <c r="GUQ26" s="120"/>
      <c r="GUR26" s="120"/>
      <c r="GUS26" s="120"/>
      <c r="GUT26" s="120"/>
      <c r="GUU26" s="120"/>
      <c r="GUV26" s="120"/>
      <c r="GUW26" s="120"/>
      <c r="GUX26" s="120"/>
      <c r="GUY26" s="120"/>
      <c r="GUZ26" s="120"/>
      <c r="GVA26" s="120"/>
      <c r="GVB26" s="120"/>
      <c r="GVC26" s="120"/>
      <c r="GVD26" s="120"/>
      <c r="GVE26" s="120"/>
      <c r="GVF26" s="120"/>
      <c r="GVG26" s="120"/>
      <c r="GVH26" s="120"/>
      <c r="GVI26" s="120"/>
      <c r="GVJ26" s="120"/>
      <c r="GVK26" s="120"/>
      <c r="GVL26" s="120"/>
      <c r="GVM26" s="120"/>
      <c r="GVN26" s="120"/>
      <c r="GVO26" s="120"/>
      <c r="GVP26" s="120"/>
      <c r="GVQ26" s="120"/>
      <c r="GVR26" s="120"/>
      <c r="GVS26" s="120"/>
      <c r="GVT26" s="120"/>
      <c r="GVU26" s="120"/>
      <c r="GVV26" s="120"/>
      <c r="GVW26" s="120"/>
      <c r="GVX26" s="120"/>
      <c r="GVY26" s="120"/>
      <c r="GVZ26" s="120"/>
      <c r="GWA26" s="120"/>
      <c r="GWB26" s="120"/>
      <c r="GWC26" s="120"/>
      <c r="GWD26" s="120"/>
      <c r="GWE26" s="120"/>
      <c r="GWF26" s="120"/>
      <c r="GWG26" s="120"/>
      <c r="GWH26" s="120"/>
      <c r="GWI26" s="120"/>
      <c r="GWJ26" s="120"/>
      <c r="GWK26" s="120"/>
      <c r="GWL26" s="120"/>
      <c r="GWM26" s="120"/>
      <c r="GWN26" s="120"/>
      <c r="GWO26" s="120"/>
      <c r="GWP26" s="120"/>
      <c r="GWQ26" s="120"/>
      <c r="GWR26" s="120"/>
      <c r="GWS26" s="120"/>
      <c r="GWT26" s="120"/>
      <c r="GWU26" s="120"/>
      <c r="GWV26" s="120"/>
      <c r="GWW26" s="120"/>
      <c r="GWX26" s="120"/>
      <c r="GWY26" s="120"/>
      <c r="GWZ26" s="120"/>
      <c r="GXA26" s="120"/>
      <c r="GXB26" s="120"/>
      <c r="GXC26" s="120"/>
      <c r="GXD26" s="120"/>
      <c r="GXE26" s="120"/>
      <c r="GXF26" s="120"/>
      <c r="GXG26" s="120"/>
      <c r="GXH26" s="120"/>
      <c r="GXI26" s="120"/>
      <c r="GXJ26" s="120"/>
      <c r="GXK26" s="120"/>
      <c r="GXL26" s="120"/>
      <c r="GXM26" s="120"/>
      <c r="GXN26" s="120"/>
      <c r="GXO26" s="120"/>
      <c r="GXP26" s="120"/>
      <c r="GXQ26" s="120"/>
      <c r="GXR26" s="120"/>
      <c r="GXS26" s="120"/>
      <c r="GXT26" s="120"/>
      <c r="GXU26" s="120"/>
      <c r="GXV26" s="120"/>
      <c r="GXW26" s="120"/>
      <c r="GXX26" s="120"/>
      <c r="GXY26" s="120"/>
      <c r="GXZ26" s="120"/>
      <c r="GYA26" s="120"/>
      <c r="GYB26" s="120"/>
      <c r="GYC26" s="120"/>
      <c r="GYD26" s="120"/>
      <c r="GYE26" s="120"/>
      <c r="GYF26" s="120"/>
      <c r="GYG26" s="120"/>
      <c r="GYH26" s="120"/>
      <c r="GYI26" s="120"/>
      <c r="GYJ26" s="120"/>
      <c r="GYK26" s="120"/>
      <c r="GYL26" s="120"/>
      <c r="GYM26" s="120"/>
      <c r="GYN26" s="120"/>
      <c r="GYO26" s="120"/>
      <c r="GYP26" s="120"/>
      <c r="GYQ26" s="120"/>
      <c r="GYR26" s="120"/>
      <c r="GYS26" s="120"/>
      <c r="GYT26" s="120"/>
      <c r="GYU26" s="120"/>
      <c r="GYV26" s="120"/>
      <c r="GYW26" s="120"/>
      <c r="GYX26" s="120"/>
      <c r="GYY26" s="120"/>
      <c r="GYZ26" s="120"/>
      <c r="GZA26" s="120"/>
      <c r="GZB26" s="120"/>
      <c r="GZC26" s="120"/>
      <c r="GZD26" s="120"/>
      <c r="GZE26" s="120"/>
      <c r="GZF26" s="120"/>
      <c r="GZG26" s="120"/>
      <c r="GZH26" s="120"/>
      <c r="GZI26" s="120"/>
      <c r="GZJ26" s="120"/>
      <c r="GZK26" s="120"/>
      <c r="GZL26" s="120"/>
      <c r="GZM26" s="120"/>
      <c r="GZN26" s="120"/>
      <c r="GZO26" s="120"/>
      <c r="GZP26" s="120"/>
      <c r="GZQ26" s="120"/>
      <c r="GZR26" s="120"/>
      <c r="GZS26" s="120"/>
      <c r="GZT26" s="120"/>
      <c r="GZU26" s="120"/>
      <c r="GZV26" s="120"/>
      <c r="GZW26" s="120"/>
      <c r="GZX26" s="120"/>
      <c r="GZY26" s="120"/>
      <c r="GZZ26" s="120"/>
      <c r="HAA26" s="120"/>
      <c r="HAB26" s="120"/>
      <c r="HAC26" s="120"/>
      <c r="HAD26" s="120"/>
      <c r="HAE26" s="120"/>
      <c r="HAF26" s="120"/>
      <c r="HAG26" s="120"/>
      <c r="HAH26" s="120"/>
      <c r="HAI26" s="120"/>
      <c r="HAJ26" s="120"/>
      <c r="HAK26" s="120"/>
      <c r="HAL26" s="120"/>
      <c r="HAM26" s="120"/>
      <c r="HAN26" s="120"/>
      <c r="HAO26" s="120"/>
      <c r="HAP26" s="120"/>
      <c r="HAQ26" s="120"/>
      <c r="HAR26" s="120"/>
      <c r="HAS26" s="120"/>
      <c r="HAT26" s="120"/>
      <c r="HAU26" s="120"/>
      <c r="HAV26" s="120"/>
      <c r="HAW26" s="120"/>
      <c r="HAX26" s="120"/>
      <c r="HAY26" s="120"/>
      <c r="HAZ26" s="120"/>
      <c r="HBA26" s="120"/>
      <c r="HBB26" s="120"/>
      <c r="HBC26" s="120"/>
      <c r="HBD26" s="120"/>
      <c r="HBE26" s="120"/>
      <c r="HBF26" s="120"/>
      <c r="HBG26" s="120"/>
      <c r="HBH26" s="120"/>
      <c r="HBI26" s="120"/>
      <c r="HBJ26" s="120"/>
      <c r="HBK26" s="120"/>
      <c r="HBL26" s="120"/>
      <c r="HBM26" s="120"/>
      <c r="HBN26" s="120"/>
      <c r="HBO26" s="120"/>
      <c r="HBP26" s="120"/>
      <c r="HBQ26" s="120"/>
      <c r="HBR26" s="120"/>
      <c r="HBS26" s="120"/>
      <c r="HBT26" s="120"/>
      <c r="HBU26" s="120"/>
      <c r="HBV26" s="120"/>
      <c r="HBW26" s="120"/>
      <c r="HBX26" s="120"/>
      <c r="HBY26" s="120"/>
      <c r="HBZ26" s="120"/>
      <c r="HCA26" s="120"/>
      <c r="HCB26" s="120"/>
      <c r="HCC26" s="120"/>
      <c r="HCD26" s="120"/>
      <c r="HCE26" s="120"/>
      <c r="HCF26" s="120"/>
      <c r="HCG26" s="120"/>
      <c r="HCH26" s="120"/>
      <c r="HCI26" s="120"/>
      <c r="HCJ26" s="120"/>
      <c r="HCK26" s="120"/>
      <c r="HCL26" s="120"/>
      <c r="HCM26" s="120"/>
      <c r="HCN26" s="120"/>
      <c r="HCO26" s="120"/>
      <c r="HCP26" s="120"/>
      <c r="HCQ26" s="120"/>
      <c r="HCR26" s="120"/>
      <c r="HCS26" s="120"/>
      <c r="HCT26" s="120"/>
      <c r="HCU26" s="120"/>
      <c r="HCV26" s="120"/>
      <c r="HCW26" s="120"/>
      <c r="HCX26" s="120"/>
      <c r="HCY26" s="120"/>
      <c r="HCZ26" s="120"/>
      <c r="HDA26" s="120"/>
      <c r="HDB26" s="120"/>
      <c r="HDC26" s="120"/>
      <c r="HDD26" s="120"/>
      <c r="HDE26" s="120"/>
      <c r="HDF26" s="120"/>
      <c r="HDG26" s="120"/>
      <c r="HDH26" s="120"/>
      <c r="HDI26" s="120"/>
      <c r="HDJ26" s="120"/>
      <c r="HDK26" s="120"/>
      <c r="HDL26" s="120"/>
      <c r="HDM26" s="120"/>
      <c r="HDN26" s="120"/>
      <c r="HDO26" s="120"/>
      <c r="HDP26" s="120"/>
      <c r="HDQ26" s="120"/>
      <c r="HDR26" s="120"/>
      <c r="HDS26" s="120"/>
      <c r="HDT26" s="120"/>
      <c r="HDU26" s="120"/>
      <c r="HDV26" s="120"/>
      <c r="HDW26" s="120"/>
      <c r="HDX26" s="120"/>
      <c r="HDY26" s="120"/>
      <c r="HDZ26" s="120"/>
      <c r="HEA26" s="120"/>
      <c r="HEB26" s="120"/>
      <c r="HEC26" s="120"/>
      <c r="HED26" s="120"/>
      <c r="HEE26" s="120"/>
      <c r="HEF26" s="120"/>
      <c r="HEG26" s="120"/>
      <c r="HEH26" s="120"/>
      <c r="HEI26" s="120"/>
      <c r="HEJ26" s="120"/>
      <c r="HEK26" s="120"/>
      <c r="HEL26" s="120"/>
      <c r="HEM26" s="120"/>
      <c r="HEN26" s="120"/>
      <c r="HEO26" s="120"/>
      <c r="HEP26" s="120"/>
      <c r="HEQ26" s="120"/>
      <c r="HER26" s="120"/>
      <c r="HES26" s="120"/>
      <c r="HET26" s="120"/>
      <c r="HEU26" s="120"/>
      <c r="HEV26" s="120"/>
      <c r="HEW26" s="120"/>
      <c r="HEX26" s="120"/>
      <c r="HEY26" s="120"/>
      <c r="HEZ26" s="120"/>
      <c r="HFA26" s="120"/>
      <c r="HFB26" s="120"/>
      <c r="HFC26" s="120"/>
      <c r="HFD26" s="120"/>
      <c r="HFE26" s="120"/>
      <c r="HFF26" s="120"/>
      <c r="HFG26" s="120"/>
      <c r="HFH26" s="120"/>
      <c r="HFI26" s="120"/>
      <c r="HFJ26" s="120"/>
      <c r="HFK26" s="120"/>
      <c r="HFL26" s="120"/>
      <c r="HFM26" s="120"/>
      <c r="HFN26" s="120"/>
      <c r="HFO26" s="120"/>
      <c r="HFP26" s="120"/>
      <c r="HFQ26" s="120"/>
      <c r="HFR26" s="120"/>
      <c r="HFS26" s="120"/>
      <c r="HFT26" s="120"/>
      <c r="HFU26" s="120"/>
      <c r="HFV26" s="120"/>
      <c r="HFW26" s="120"/>
      <c r="HFX26" s="120"/>
      <c r="HFY26" s="120"/>
      <c r="HFZ26" s="120"/>
      <c r="HGA26" s="120"/>
      <c r="HGB26" s="120"/>
      <c r="HGC26" s="120"/>
      <c r="HGD26" s="120"/>
      <c r="HGE26" s="120"/>
      <c r="HGF26" s="120"/>
      <c r="HGG26" s="120"/>
      <c r="HGH26" s="120"/>
      <c r="HGI26" s="120"/>
      <c r="HGJ26" s="120"/>
      <c r="HGK26" s="120"/>
      <c r="HGL26" s="120"/>
      <c r="HGM26" s="120"/>
      <c r="HGN26" s="120"/>
      <c r="HGO26" s="120"/>
      <c r="HGP26" s="120"/>
      <c r="HGQ26" s="120"/>
      <c r="HGR26" s="120"/>
      <c r="HGS26" s="120"/>
      <c r="HGT26" s="120"/>
      <c r="HGU26" s="120"/>
      <c r="HGV26" s="120"/>
      <c r="HGW26" s="120"/>
      <c r="HGX26" s="120"/>
      <c r="HGY26" s="120"/>
      <c r="HGZ26" s="120"/>
      <c r="HHA26" s="120"/>
      <c r="HHB26" s="120"/>
      <c r="HHC26" s="120"/>
      <c r="HHD26" s="120"/>
      <c r="HHE26" s="120"/>
      <c r="HHF26" s="120"/>
      <c r="HHG26" s="120"/>
      <c r="HHH26" s="120"/>
      <c r="HHI26" s="120"/>
      <c r="HHJ26" s="120"/>
      <c r="HHK26" s="120"/>
      <c r="HHL26" s="120"/>
      <c r="HHM26" s="120"/>
      <c r="HHN26" s="120"/>
      <c r="HHO26" s="120"/>
      <c r="HHP26" s="120"/>
      <c r="HHQ26" s="120"/>
      <c r="HHR26" s="120"/>
      <c r="HHS26" s="120"/>
      <c r="HHT26" s="120"/>
      <c r="HHU26" s="120"/>
      <c r="HHV26" s="120"/>
      <c r="HHW26" s="120"/>
      <c r="HHX26" s="120"/>
      <c r="HHY26" s="120"/>
      <c r="HHZ26" s="120"/>
      <c r="HIA26" s="120"/>
      <c r="HIB26" s="120"/>
      <c r="HIC26" s="120"/>
      <c r="HID26" s="120"/>
      <c r="HIE26" s="120"/>
      <c r="HIF26" s="120"/>
      <c r="HIG26" s="120"/>
      <c r="HIH26" s="120"/>
      <c r="HII26" s="120"/>
      <c r="HIJ26" s="120"/>
      <c r="HIK26" s="120"/>
      <c r="HIL26" s="120"/>
      <c r="HIM26" s="120"/>
      <c r="HIN26" s="120"/>
      <c r="HIO26" s="120"/>
      <c r="HIP26" s="120"/>
      <c r="HIQ26" s="120"/>
      <c r="HIR26" s="120"/>
      <c r="HIS26" s="120"/>
      <c r="HIT26" s="120"/>
      <c r="HIU26" s="120"/>
      <c r="HIV26" s="120"/>
      <c r="HIW26" s="120"/>
      <c r="HIX26" s="120"/>
      <c r="HIY26" s="120"/>
      <c r="HIZ26" s="120"/>
      <c r="HJA26" s="120"/>
      <c r="HJB26" s="120"/>
      <c r="HJC26" s="120"/>
      <c r="HJD26" s="120"/>
      <c r="HJE26" s="120"/>
      <c r="HJF26" s="120"/>
      <c r="HJG26" s="120"/>
      <c r="HJH26" s="120"/>
      <c r="HJI26" s="120"/>
      <c r="HJJ26" s="120"/>
      <c r="HJK26" s="120"/>
      <c r="HJL26" s="120"/>
      <c r="HJM26" s="120"/>
      <c r="HJN26" s="120"/>
      <c r="HJO26" s="120"/>
      <c r="HJP26" s="120"/>
      <c r="HJQ26" s="120"/>
      <c r="HJR26" s="120"/>
      <c r="HJS26" s="120"/>
      <c r="HJT26" s="120"/>
      <c r="HJU26" s="120"/>
      <c r="HJV26" s="120"/>
      <c r="HJW26" s="120"/>
      <c r="HJX26" s="120"/>
      <c r="HJY26" s="120"/>
      <c r="HJZ26" s="120"/>
      <c r="HKA26" s="120"/>
      <c r="HKB26" s="120"/>
      <c r="HKC26" s="120"/>
      <c r="HKD26" s="120"/>
      <c r="HKE26" s="120"/>
      <c r="HKF26" s="120"/>
      <c r="HKG26" s="120"/>
      <c r="HKH26" s="120"/>
      <c r="HKI26" s="120"/>
      <c r="HKJ26" s="120"/>
      <c r="HKK26" s="120"/>
      <c r="HKL26" s="120"/>
      <c r="HKM26" s="120"/>
      <c r="HKN26" s="120"/>
      <c r="HKO26" s="120"/>
      <c r="HKP26" s="120"/>
      <c r="HKQ26" s="120"/>
      <c r="HKR26" s="120"/>
      <c r="HKS26" s="120"/>
      <c r="HKT26" s="120"/>
      <c r="HKU26" s="120"/>
      <c r="HKV26" s="120"/>
      <c r="HKW26" s="120"/>
      <c r="HKX26" s="120"/>
      <c r="HKY26" s="120"/>
      <c r="HKZ26" s="120"/>
      <c r="HLA26" s="120"/>
      <c r="HLB26" s="120"/>
      <c r="HLC26" s="120"/>
      <c r="HLD26" s="120"/>
      <c r="HLE26" s="120"/>
      <c r="HLF26" s="120"/>
      <c r="HLG26" s="120"/>
      <c r="HLH26" s="120"/>
      <c r="HLI26" s="120"/>
      <c r="HLJ26" s="120"/>
      <c r="HLK26" s="120"/>
      <c r="HLL26" s="120"/>
      <c r="HLM26" s="120"/>
      <c r="HLN26" s="120"/>
      <c r="HLO26" s="120"/>
      <c r="HLP26" s="120"/>
      <c r="HLQ26" s="120"/>
      <c r="HLR26" s="120"/>
      <c r="HLS26" s="120"/>
      <c r="HLT26" s="120"/>
      <c r="HLU26" s="120"/>
      <c r="HLV26" s="120"/>
      <c r="HLW26" s="120"/>
      <c r="HLX26" s="120"/>
      <c r="HLY26" s="120"/>
      <c r="HLZ26" s="120"/>
      <c r="HMA26" s="120"/>
      <c r="HMB26" s="120"/>
      <c r="HMC26" s="120"/>
      <c r="HMD26" s="120"/>
      <c r="HME26" s="120"/>
      <c r="HMF26" s="120"/>
      <c r="HMG26" s="120"/>
      <c r="HMH26" s="120"/>
      <c r="HMI26" s="120"/>
      <c r="HMJ26" s="120"/>
      <c r="HMK26" s="120"/>
      <c r="HML26" s="120"/>
      <c r="HMM26" s="120"/>
      <c r="HMN26" s="120"/>
      <c r="HMO26" s="120"/>
      <c r="HMP26" s="120"/>
      <c r="HMQ26" s="120"/>
      <c r="HMR26" s="120"/>
      <c r="HMS26" s="120"/>
      <c r="HMT26" s="120"/>
      <c r="HMU26" s="120"/>
      <c r="HMV26" s="120"/>
      <c r="HMW26" s="120"/>
      <c r="HMX26" s="120"/>
      <c r="HMY26" s="120"/>
      <c r="HMZ26" s="120"/>
      <c r="HNA26" s="120"/>
      <c r="HNB26" s="120"/>
      <c r="HNC26" s="120"/>
      <c r="HND26" s="120"/>
      <c r="HNE26" s="120"/>
      <c r="HNF26" s="120"/>
      <c r="HNG26" s="120"/>
      <c r="HNH26" s="120"/>
      <c r="HNI26" s="120"/>
      <c r="HNJ26" s="120"/>
      <c r="HNK26" s="120"/>
      <c r="HNL26" s="120"/>
      <c r="HNM26" s="120"/>
      <c r="HNN26" s="120"/>
      <c r="HNO26" s="120"/>
      <c r="HNP26" s="120"/>
      <c r="HNQ26" s="120"/>
      <c r="HNR26" s="120"/>
      <c r="HNS26" s="120"/>
      <c r="HNT26" s="120"/>
      <c r="HNU26" s="120"/>
      <c r="HNV26" s="120"/>
      <c r="HNW26" s="120"/>
      <c r="HNX26" s="120"/>
      <c r="HNY26" s="120"/>
      <c r="HNZ26" s="120"/>
      <c r="HOA26" s="120"/>
      <c r="HOB26" s="120"/>
      <c r="HOC26" s="120"/>
      <c r="HOD26" s="120"/>
      <c r="HOE26" s="120"/>
      <c r="HOF26" s="120"/>
      <c r="HOG26" s="120"/>
      <c r="HOH26" s="120"/>
      <c r="HOI26" s="120"/>
      <c r="HOJ26" s="120"/>
      <c r="HOK26" s="120"/>
      <c r="HOL26" s="120"/>
      <c r="HOM26" s="120"/>
      <c r="HON26" s="120"/>
      <c r="HOO26" s="120"/>
      <c r="HOP26" s="120"/>
      <c r="HOQ26" s="120"/>
      <c r="HOR26" s="120"/>
      <c r="HOS26" s="120"/>
      <c r="HOT26" s="120"/>
      <c r="HOU26" s="120"/>
      <c r="HOV26" s="120"/>
      <c r="HOW26" s="120"/>
      <c r="HOX26" s="120"/>
      <c r="HOY26" s="120"/>
      <c r="HOZ26" s="120"/>
      <c r="HPA26" s="120"/>
      <c r="HPB26" s="120"/>
      <c r="HPC26" s="120"/>
      <c r="HPD26" s="120"/>
      <c r="HPE26" s="120"/>
      <c r="HPF26" s="120"/>
      <c r="HPG26" s="120"/>
      <c r="HPH26" s="120"/>
      <c r="HPI26" s="120"/>
      <c r="HPJ26" s="120"/>
      <c r="HPK26" s="120"/>
      <c r="HPL26" s="120"/>
      <c r="HPM26" s="120"/>
      <c r="HPN26" s="120"/>
      <c r="HPO26" s="120"/>
      <c r="HPP26" s="120"/>
      <c r="HPQ26" s="120"/>
      <c r="HPR26" s="120"/>
      <c r="HPS26" s="120"/>
      <c r="HPT26" s="120"/>
      <c r="HPU26" s="120"/>
      <c r="HPV26" s="120"/>
      <c r="HPW26" s="120"/>
      <c r="HPX26" s="120"/>
      <c r="HPY26" s="120"/>
      <c r="HPZ26" s="120"/>
      <c r="HQA26" s="120"/>
      <c r="HQB26" s="120"/>
      <c r="HQC26" s="120"/>
      <c r="HQD26" s="120"/>
      <c r="HQE26" s="120"/>
      <c r="HQF26" s="120"/>
      <c r="HQG26" s="120"/>
      <c r="HQH26" s="120"/>
      <c r="HQI26" s="120"/>
      <c r="HQJ26" s="120"/>
      <c r="HQK26" s="120"/>
      <c r="HQL26" s="120"/>
      <c r="HQM26" s="120"/>
      <c r="HQN26" s="120"/>
      <c r="HQO26" s="120"/>
      <c r="HQP26" s="120"/>
      <c r="HQQ26" s="120"/>
      <c r="HQR26" s="120"/>
      <c r="HQS26" s="120"/>
      <c r="HQT26" s="120"/>
      <c r="HQU26" s="120"/>
      <c r="HQV26" s="120"/>
      <c r="HQW26" s="120"/>
      <c r="HQX26" s="120"/>
      <c r="HQY26" s="120"/>
      <c r="HQZ26" s="120"/>
      <c r="HRA26" s="120"/>
      <c r="HRB26" s="120"/>
      <c r="HRC26" s="120"/>
      <c r="HRD26" s="120"/>
      <c r="HRE26" s="120"/>
      <c r="HRF26" s="120"/>
      <c r="HRG26" s="120"/>
      <c r="HRH26" s="120"/>
      <c r="HRI26" s="120"/>
      <c r="HRJ26" s="120"/>
      <c r="HRK26" s="120"/>
      <c r="HRL26" s="120"/>
      <c r="HRM26" s="120"/>
      <c r="HRN26" s="120"/>
      <c r="HRO26" s="120"/>
      <c r="HRP26" s="120"/>
      <c r="HRQ26" s="120"/>
      <c r="HRR26" s="120"/>
      <c r="HRS26" s="120"/>
      <c r="HRT26" s="120"/>
      <c r="HRU26" s="120"/>
      <c r="HRV26" s="120"/>
      <c r="HRW26" s="120"/>
      <c r="HRX26" s="120"/>
      <c r="HRY26" s="120"/>
      <c r="HRZ26" s="120"/>
      <c r="HSA26" s="120"/>
      <c r="HSB26" s="120"/>
      <c r="HSC26" s="120"/>
      <c r="HSD26" s="120"/>
      <c r="HSE26" s="120"/>
      <c r="HSF26" s="120"/>
      <c r="HSG26" s="120"/>
      <c r="HSH26" s="120"/>
      <c r="HSI26" s="120"/>
      <c r="HSJ26" s="120"/>
      <c r="HSK26" s="120"/>
      <c r="HSL26" s="120"/>
      <c r="HSM26" s="120"/>
      <c r="HSN26" s="120"/>
      <c r="HSO26" s="120"/>
      <c r="HSP26" s="120"/>
      <c r="HSQ26" s="120"/>
      <c r="HSR26" s="120"/>
      <c r="HSS26" s="120"/>
      <c r="HST26" s="120"/>
      <c r="HSU26" s="120"/>
      <c r="HSV26" s="120"/>
      <c r="HSW26" s="120"/>
      <c r="HSX26" s="120"/>
      <c r="HSY26" s="120"/>
      <c r="HSZ26" s="120"/>
      <c r="HTA26" s="120"/>
      <c r="HTB26" s="120"/>
      <c r="HTC26" s="120"/>
      <c r="HTD26" s="120"/>
      <c r="HTE26" s="120"/>
      <c r="HTF26" s="120"/>
      <c r="HTG26" s="120"/>
      <c r="HTH26" s="120"/>
      <c r="HTI26" s="120"/>
      <c r="HTJ26" s="120"/>
      <c r="HTK26" s="120"/>
      <c r="HTL26" s="120"/>
      <c r="HTM26" s="120"/>
      <c r="HTN26" s="120"/>
      <c r="HTO26" s="120"/>
      <c r="HTP26" s="120"/>
      <c r="HTQ26" s="120"/>
      <c r="HTR26" s="120"/>
      <c r="HTS26" s="120"/>
      <c r="HTT26" s="120"/>
      <c r="HTU26" s="120"/>
      <c r="HTV26" s="120"/>
      <c r="HTW26" s="120"/>
      <c r="HTX26" s="120"/>
      <c r="HTY26" s="120"/>
      <c r="HTZ26" s="120"/>
      <c r="HUA26" s="120"/>
      <c r="HUB26" s="120"/>
      <c r="HUC26" s="120"/>
      <c r="HUD26" s="120"/>
      <c r="HUE26" s="120"/>
      <c r="HUF26" s="120"/>
      <c r="HUG26" s="120"/>
      <c r="HUH26" s="120"/>
      <c r="HUI26" s="120"/>
      <c r="HUJ26" s="120"/>
      <c r="HUK26" s="120"/>
      <c r="HUL26" s="120"/>
      <c r="HUM26" s="120"/>
      <c r="HUN26" s="120"/>
      <c r="HUO26" s="120"/>
      <c r="HUP26" s="120"/>
      <c r="HUQ26" s="120"/>
      <c r="HUR26" s="120"/>
      <c r="HUS26" s="120"/>
      <c r="HUT26" s="120"/>
      <c r="HUU26" s="120"/>
      <c r="HUV26" s="120"/>
      <c r="HUW26" s="120"/>
      <c r="HUX26" s="120"/>
      <c r="HUY26" s="120"/>
      <c r="HUZ26" s="120"/>
      <c r="HVA26" s="120"/>
      <c r="HVB26" s="120"/>
      <c r="HVC26" s="120"/>
      <c r="HVD26" s="120"/>
      <c r="HVE26" s="120"/>
      <c r="HVF26" s="120"/>
      <c r="HVG26" s="120"/>
      <c r="HVH26" s="120"/>
      <c r="HVI26" s="120"/>
      <c r="HVJ26" s="120"/>
      <c r="HVK26" s="120"/>
      <c r="HVL26" s="120"/>
      <c r="HVM26" s="120"/>
      <c r="HVN26" s="120"/>
      <c r="HVO26" s="120"/>
      <c r="HVP26" s="120"/>
      <c r="HVQ26" s="120"/>
      <c r="HVR26" s="120"/>
      <c r="HVS26" s="120"/>
      <c r="HVT26" s="120"/>
      <c r="HVU26" s="120"/>
      <c r="HVV26" s="120"/>
      <c r="HVW26" s="120"/>
      <c r="HVX26" s="120"/>
      <c r="HVY26" s="120"/>
      <c r="HVZ26" s="120"/>
      <c r="HWA26" s="120"/>
      <c r="HWB26" s="120"/>
      <c r="HWC26" s="120"/>
      <c r="HWD26" s="120"/>
      <c r="HWE26" s="120"/>
      <c r="HWF26" s="120"/>
      <c r="HWG26" s="120"/>
      <c r="HWH26" s="120"/>
      <c r="HWI26" s="120"/>
      <c r="HWJ26" s="120"/>
      <c r="HWK26" s="120"/>
      <c r="HWL26" s="120"/>
      <c r="HWM26" s="120"/>
      <c r="HWN26" s="120"/>
      <c r="HWO26" s="120"/>
      <c r="HWP26" s="120"/>
      <c r="HWQ26" s="120"/>
      <c r="HWR26" s="120"/>
      <c r="HWS26" s="120"/>
      <c r="HWT26" s="120"/>
      <c r="HWU26" s="120"/>
      <c r="HWV26" s="120"/>
      <c r="HWW26" s="120"/>
      <c r="HWX26" s="120"/>
      <c r="HWY26" s="120"/>
      <c r="HWZ26" s="120"/>
      <c r="HXA26" s="120"/>
      <c r="HXB26" s="120"/>
      <c r="HXC26" s="120"/>
      <c r="HXD26" s="120"/>
      <c r="HXE26" s="120"/>
      <c r="HXF26" s="120"/>
      <c r="HXG26" s="120"/>
      <c r="HXH26" s="120"/>
      <c r="HXI26" s="120"/>
      <c r="HXJ26" s="120"/>
      <c r="HXK26" s="120"/>
      <c r="HXL26" s="120"/>
      <c r="HXM26" s="120"/>
      <c r="HXN26" s="120"/>
      <c r="HXO26" s="120"/>
      <c r="HXP26" s="120"/>
      <c r="HXQ26" s="120"/>
      <c r="HXR26" s="120"/>
      <c r="HXS26" s="120"/>
      <c r="HXT26" s="120"/>
      <c r="HXU26" s="120"/>
      <c r="HXV26" s="120"/>
      <c r="HXW26" s="120"/>
      <c r="HXX26" s="120"/>
      <c r="HXY26" s="120"/>
      <c r="HXZ26" s="120"/>
      <c r="HYA26" s="120"/>
      <c r="HYB26" s="120"/>
      <c r="HYC26" s="120"/>
      <c r="HYD26" s="120"/>
      <c r="HYE26" s="120"/>
      <c r="HYF26" s="120"/>
      <c r="HYG26" s="120"/>
      <c r="HYH26" s="120"/>
      <c r="HYI26" s="120"/>
      <c r="HYJ26" s="120"/>
      <c r="HYK26" s="120"/>
      <c r="HYL26" s="120"/>
      <c r="HYM26" s="120"/>
      <c r="HYN26" s="120"/>
      <c r="HYO26" s="120"/>
      <c r="HYP26" s="120"/>
      <c r="HYQ26" s="120"/>
      <c r="HYR26" s="120"/>
      <c r="HYS26" s="120"/>
      <c r="HYT26" s="120"/>
      <c r="HYU26" s="120"/>
      <c r="HYV26" s="120"/>
      <c r="HYW26" s="120"/>
      <c r="HYX26" s="120"/>
      <c r="HYY26" s="120"/>
      <c r="HYZ26" s="120"/>
      <c r="HZA26" s="120"/>
      <c r="HZB26" s="120"/>
      <c r="HZC26" s="120"/>
      <c r="HZD26" s="120"/>
      <c r="HZE26" s="120"/>
      <c r="HZF26" s="120"/>
      <c r="HZG26" s="120"/>
      <c r="HZH26" s="120"/>
      <c r="HZI26" s="120"/>
      <c r="HZJ26" s="120"/>
      <c r="HZK26" s="120"/>
      <c r="HZL26" s="120"/>
      <c r="HZM26" s="120"/>
      <c r="HZN26" s="120"/>
      <c r="HZO26" s="120"/>
      <c r="HZP26" s="120"/>
      <c r="HZQ26" s="120"/>
      <c r="HZR26" s="120"/>
      <c r="HZS26" s="120"/>
      <c r="HZT26" s="120"/>
      <c r="HZU26" s="120"/>
      <c r="HZV26" s="120"/>
      <c r="HZW26" s="120"/>
      <c r="HZX26" s="120"/>
      <c r="HZY26" s="120"/>
      <c r="HZZ26" s="120"/>
      <c r="IAA26" s="120"/>
      <c r="IAB26" s="120"/>
      <c r="IAC26" s="120"/>
      <c r="IAD26" s="120"/>
      <c r="IAE26" s="120"/>
      <c r="IAF26" s="120"/>
      <c r="IAG26" s="120"/>
      <c r="IAH26" s="120"/>
      <c r="IAI26" s="120"/>
      <c r="IAJ26" s="120"/>
      <c r="IAK26" s="120"/>
      <c r="IAL26" s="120"/>
      <c r="IAM26" s="120"/>
      <c r="IAN26" s="120"/>
      <c r="IAO26" s="120"/>
      <c r="IAP26" s="120"/>
      <c r="IAQ26" s="120"/>
      <c r="IAR26" s="120"/>
      <c r="IAS26" s="120"/>
      <c r="IAT26" s="120"/>
      <c r="IAU26" s="120"/>
      <c r="IAV26" s="120"/>
      <c r="IAW26" s="120"/>
      <c r="IAX26" s="120"/>
      <c r="IAY26" s="120"/>
      <c r="IAZ26" s="120"/>
      <c r="IBA26" s="120"/>
      <c r="IBB26" s="120"/>
      <c r="IBC26" s="120"/>
      <c r="IBD26" s="120"/>
      <c r="IBE26" s="120"/>
      <c r="IBF26" s="120"/>
      <c r="IBG26" s="120"/>
      <c r="IBH26" s="120"/>
      <c r="IBI26" s="120"/>
      <c r="IBJ26" s="120"/>
      <c r="IBK26" s="120"/>
      <c r="IBL26" s="120"/>
      <c r="IBM26" s="120"/>
      <c r="IBN26" s="120"/>
      <c r="IBO26" s="120"/>
      <c r="IBP26" s="120"/>
      <c r="IBQ26" s="120"/>
      <c r="IBR26" s="120"/>
      <c r="IBS26" s="120"/>
      <c r="IBT26" s="120"/>
      <c r="IBU26" s="120"/>
      <c r="IBV26" s="120"/>
      <c r="IBW26" s="120"/>
      <c r="IBX26" s="120"/>
      <c r="IBY26" s="120"/>
      <c r="IBZ26" s="120"/>
      <c r="ICA26" s="120"/>
      <c r="ICB26" s="120"/>
      <c r="ICC26" s="120"/>
      <c r="ICD26" s="120"/>
      <c r="ICE26" s="120"/>
      <c r="ICF26" s="120"/>
      <c r="ICG26" s="120"/>
      <c r="ICH26" s="120"/>
      <c r="ICI26" s="120"/>
      <c r="ICJ26" s="120"/>
      <c r="ICK26" s="120"/>
      <c r="ICL26" s="120"/>
      <c r="ICM26" s="120"/>
      <c r="ICN26" s="120"/>
      <c r="ICO26" s="120"/>
      <c r="ICP26" s="120"/>
      <c r="ICQ26" s="120"/>
      <c r="ICR26" s="120"/>
      <c r="ICS26" s="120"/>
      <c r="ICT26" s="120"/>
      <c r="ICU26" s="120"/>
      <c r="ICV26" s="120"/>
      <c r="ICW26" s="120"/>
      <c r="ICX26" s="120"/>
      <c r="ICY26" s="120"/>
      <c r="ICZ26" s="120"/>
      <c r="IDA26" s="120"/>
      <c r="IDB26" s="120"/>
      <c r="IDC26" s="120"/>
      <c r="IDD26" s="120"/>
      <c r="IDE26" s="120"/>
      <c r="IDF26" s="120"/>
      <c r="IDG26" s="120"/>
      <c r="IDH26" s="120"/>
      <c r="IDI26" s="120"/>
      <c r="IDJ26" s="120"/>
      <c r="IDK26" s="120"/>
      <c r="IDL26" s="120"/>
      <c r="IDM26" s="120"/>
      <c r="IDN26" s="120"/>
      <c r="IDO26" s="120"/>
      <c r="IDP26" s="120"/>
      <c r="IDQ26" s="120"/>
      <c r="IDR26" s="120"/>
      <c r="IDS26" s="120"/>
      <c r="IDT26" s="120"/>
      <c r="IDU26" s="120"/>
      <c r="IDV26" s="120"/>
      <c r="IDW26" s="120"/>
      <c r="IDX26" s="120"/>
      <c r="IDY26" s="120"/>
      <c r="IDZ26" s="120"/>
      <c r="IEA26" s="120"/>
      <c r="IEB26" s="120"/>
      <c r="IEC26" s="120"/>
      <c r="IED26" s="120"/>
      <c r="IEE26" s="120"/>
      <c r="IEF26" s="120"/>
      <c r="IEG26" s="120"/>
      <c r="IEH26" s="120"/>
      <c r="IEI26" s="120"/>
      <c r="IEJ26" s="120"/>
      <c r="IEK26" s="120"/>
      <c r="IEL26" s="120"/>
      <c r="IEM26" s="120"/>
      <c r="IEN26" s="120"/>
      <c r="IEO26" s="120"/>
      <c r="IEP26" s="120"/>
      <c r="IEQ26" s="120"/>
      <c r="IER26" s="120"/>
      <c r="IES26" s="120"/>
      <c r="IET26" s="120"/>
      <c r="IEU26" s="120"/>
      <c r="IEV26" s="120"/>
      <c r="IEW26" s="120"/>
      <c r="IEX26" s="120"/>
      <c r="IEY26" s="120"/>
      <c r="IEZ26" s="120"/>
      <c r="IFA26" s="120"/>
      <c r="IFB26" s="120"/>
      <c r="IFC26" s="120"/>
      <c r="IFD26" s="120"/>
      <c r="IFE26" s="120"/>
      <c r="IFF26" s="120"/>
      <c r="IFG26" s="120"/>
      <c r="IFH26" s="120"/>
      <c r="IFI26" s="120"/>
      <c r="IFJ26" s="120"/>
      <c r="IFK26" s="120"/>
      <c r="IFL26" s="120"/>
      <c r="IFM26" s="120"/>
      <c r="IFN26" s="120"/>
      <c r="IFO26" s="120"/>
      <c r="IFP26" s="120"/>
      <c r="IFQ26" s="120"/>
      <c r="IFR26" s="120"/>
      <c r="IFS26" s="120"/>
      <c r="IFT26" s="120"/>
      <c r="IFU26" s="120"/>
      <c r="IFV26" s="120"/>
      <c r="IFW26" s="120"/>
      <c r="IFX26" s="120"/>
      <c r="IFY26" s="120"/>
      <c r="IFZ26" s="120"/>
      <c r="IGA26" s="120"/>
      <c r="IGB26" s="120"/>
      <c r="IGC26" s="120"/>
      <c r="IGD26" s="120"/>
      <c r="IGE26" s="120"/>
      <c r="IGF26" s="120"/>
      <c r="IGG26" s="120"/>
      <c r="IGH26" s="120"/>
      <c r="IGI26" s="120"/>
      <c r="IGJ26" s="120"/>
      <c r="IGK26" s="120"/>
      <c r="IGL26" s="120"/>
      <c r="IGM26" s="120"/>
      <c r="IGN26" s="120"/>
      <c r="IGO26" s="120"/>
      <c r="IGP26" s="120"/>
      <c r="IGQ26" s="120"/>
      <c r="IGR26" s="120"/>
      <c r="IGS26" s="120"/>
      <c r="IGT26" s="120"/>
      <c r="IGU26" s="120"/>
      <c r="IGV26" s="120"/>
      <c r="IGW26" s="120"/>
      <c r="IGX26" s="120"/>
      <c r="IGY26" s="120"/>
      <c r="IGZ26" s="120"/>
      <c r="IHA26" s="120"/>
      <c r="IHB26" s="120"/>
      <c r="IHC26" s="120"/>
      <c r="IHD26" s="120"/>
      <c r="IHE26" s="120"/>
      <c r="IHF26" s="120"/>
      <c r="IHG26" s="120"/>
      <c r="IHH26" s="120"/>
      <c r="IHI26" s="120"/>
      <c r="IHJ26" s="120"/>
      <c r="IHK26" s="120"/>
      <c r="IHL26" s="120"/>
      <c r="IHM26" s="120"/>
      <c r="IHN26" s="120"/>
      <c r="IHO26" s="120"/>
      <c r="IHP26" s="120"/>
      <c r="IHQ26" s="120"/>
      <c r="IHR26" s="120"/>
      <c r="IHS26" s="120"/>
      <c r="IHT26" s="120"/>
      <c r="IHU26" s="120"/>
      <c r="IHV26" s="120"/>
      <c r="IHW26" s="120"/>
      <c r="IHX26" s="120"/>
      <c r="IHY26" s="120"/>
      <c r="IHZ26" s="120"/>
      <c r="IIA26" s="120"/>
      <c r="IIB26" s="120"/>
      <c r="IIC26" s="120"/>
      <c r="IID26" s="120"/>
      <c r="IIE26" s="120"/>
      <c r="IIF26" s="120"/>
      <c r="IIG26" s="120"/>
      <c r="IIH26" s="120"/>
      <c r="III26" s="120"/>
      <c r="IIJ26" s="120"/>
      <c r="IIK26" s="120"/>
      <c r="IIL26" s="120"/>
      <c r="IIM26" s="120"/>
      <c r="IIN26" s="120"/>
      <c r="IIO26" s="120"/>
      <c r="IIP26" s="120"/>
      <c r="IIQ26" s="120"/>
      <c r="IIR26" s="120"/>
      <c r="IIS26" s="120"/>
      <c r="IIT26" s="120"/>
      <c r="IIU26" s="120"/>
      <c r="IIV26" s="120"/>
      <c r="IIW26" s="120"/>
      <c r="IIX26" s="120"/>
      <c r="IIY26" s="120"/>
      <c r="IIZ26" s="120"/>
      <c r="IJA26" s="120"/>
      <c r="IJB26" s="120"/>
      <c r="IJC26" s="120"/>
      <c r="IJD26" s="120"/>
      <c r="IJE26" s="120"/>
      <c r="IJF26" s="120"/>
      <c r="IJG26" s="120"/>
      <c r="IJH26" s="120"/>
      <c r="IJI26" s="120"/>
      <c r="IJJ26" s="120"/>
      <c r="IJK26" s="120"/>
      <c r="IJL26" s="120"/>
      <c r="IJM26" s="120"/>
      <c r="IJN26" s="120"/>
      <c r="IJO26" s="120"/>
      <c r="IJP26" s="120"/>
      <c r="IJQ26" s="120"/>
      <c r="IJR26" s="120"/>
      <c r="IJS26" s="120"/>
      <c r="IJT26" s="120"/>
      <c r="IJU26" s="120"/>
      <c r="IJV26" s="120"/>
      <c r="IJW26" s="120"/>
      <c r="IJX26" s="120"/>
      <c r="IJY26" s="120"/>
      <c r="IJZ26" s="120"/>
      <c r="IKA26" s="120"/>
      <c r="IKB26" s="120"/>
      <c r="IKC26" s="120"/>
      <c r="IKD26" s="120"/>
      <c r="IKE26" s="120"/>
      <c r="IKF26" s="120"/>
      <c r="IKG26" s="120"/>
      <c r="IKH26" s="120"/>
      <c r="IKI26" s="120"/>
      <c r="IKJ26" s="120"/>
      <c r="IKK26" s="120"/>
      <c r="IKL26" s="120"/>
      <c r="IKM26" s="120"/>
      <c r="IKN26" s="120"/>
      <c r="IKO26" s="120"/>
      <c r="IKP26" s="120"/>
      <c r="IKQ26" s="120"/>
      <c r="IKR26" s="120"/>
      <c r="IKS26" s="120"/>
      <c r="IKT26" s="120"/>
      <c r="IKU26" s="120"/>
      <c r="IKV26" s="120"/>
      <c r="IKW26" s="120"/>
      <c r="IKX26" s="120"/>
      <c r="IKY26" s="120"/>
      <c r="IKZ26" s="120"/>
      <c r="ILA26" s="120"/>
      <c r="ILB26" s="120"/>
      <c r="ILC26" s="120"/>
      <c r="ILD26" s="120"/>
      <c r="ILE26" s="120"/>
      <c r="ILF26" s="120"/>
      <c r="ILG26" s="120"/>
      <c r="ILH26" s="120"/>
      <c r="ILI26" s="120"/>
      <c r="ILJ26" s="120"/>
      <c r="ILK26" s="120"/>
      <c r="ILL26" s="120"/>
      <c r="ILM26" s="120"/>
      <c r="ILN26" s="120"/>
      <c r="ILO26" s="120"/>
      <c r="ILP26" s="120"/>
      <c r="ILQ26" s="120"/>
      <c r="ILR26" s="120"/>
      <c r="ILS26" s="120"/>
      <c r="ILT26" s="120"/>
      <c r="ILU26" s="120"/>
      <c r="ILV26" s="120"/>
      <c r="ILW26" s="120"/>
      <c r="ILX26" s="120"/>
      <c r="ILY26" s="120"/>
      <c r="ILZ26" s="120"/>
      <c r="IMA26" s="120"/>
      <c r="IMB26" s="120"/>
      <c r="IMC26" s="120"/>
      <c r="IMD26" s="120"/>
      <c r="IME26" s="120"/>
      <c r="IMF26" s="120"/>
      <c r="IMG26" s="120"/>
      <c r="IMH26" s="120"/>
      <c r="IMI26" s="120"/>
      <c r="IMJ26" s="120"/>
      <c r="IMK26" s="120"/>
      <c r="IML26" s="120"/>
      <c r="IMM26" s="120"/>
      <c r="IMN26" s="120"/>
      <c r="IMO26" s="120"/>
      <c r="IMP26" s="120"/>
      <c r="IMQ26" s="120"/>
      <c r="IMR26" s="120"/>
      <c r="IMS26" s="120"/>
      <c r="IMT26" s="120"/>
      <c r="IMU26" s="120"/>
      <c r="IMV26" s="120"/>
      <c r="IMW26" s="120"/>
      <c r="IMX26" s="120"/>
      <c r="IMY26" s="120"/>
      <c r="IMZ26" s="120"/>
      <c r="INA26" s="120"/>
      <c r="INB26" s="120"/>
      <c r="INC26" s="120"/>
      <c r="IND26" s="120"/>
      <c r="INE26" s="120"/>
      <c r="INF26" s="120"/>
      <c r="ING26" s="120"/>
      <c r="INH26" s="120"/>
      <c r="INI26" s="120"/>
      <c r="INJ26" s="120"/>
      <c r="INK26" s="120"/>
      <c r="INL26" s="120"/>
      <c r="INM26" s="120"/>
      <c r="INN26" s="120"/>
      <c r="INO26" s="120"/>
      <c r="INP26" s="120"/>
      <c r="INQ26" s="120"/>
      <c r="INR26" s="120"/>
      <c r="INS26" s="120"/>
      <c r="INT26" s="120"/>
      <c r="INU26" s="120"/>
      <c r="INV26" s="120"/>
      <c r="INW26" s="120"/>
      <c r="INX26" s="120"/>
      <c r="INY26" s="120"/>
      <c r="INZ26" s="120"/>
      <c r="IOA26" s="120"/>
      <c r="IOB26" s="120"/>
      <c r="IOC26" s="120"/>
      <c r="IOD26" s="120"/>
      <c r="IOE26" s="120"/>
      <c r="IOF26" s="120"/>
      <c r="IOG26" s="120"/>
      <c r="IOH26" s="120"/>
      <c r="IOI26" s="120"/>
      <c r="IOJ26" s="120"/>
      <c r="IOK26" s="120"/>
      <c r="IOL26" s="120"/>
      <c r="IOM26" s="120"/>
      <c r="ION26" s="120"/>
      <c r="IOO26" s="120"/>
      <c r="IOP26" s="120"/>
      <c r="IOQ26" s="120"/>
      <c r="IOR26" s="120"/>
      <c r="IOS26" s="120"/>
      <c r="IOT26" s="120"/>
      <c r="IOU26" s="120"/>
      <c r="IOV26" s="120"/>
      <c r="IOW26" s="120"/>
      <c r="IOX26" s="120"/>
      <c r="IOY26" s="120"/>
      <c r="IOZ26" s="120"/>
      <c r="IPA26" s="120"/>
      <c r="IPB26" s="120"/>
      <c r="IPC26" s="120"/>
      <c r="IPD26" s="120"/>
      <c r="IPE26" s="120"/>
      <c r="IPF26" s="120"/>
      <c r="IPG26" s="120"/>
      <c r="IPH26" s="120"/>
      <c r="IPI26" s="120"/>
      <c r="IPJ26" s="120"/>
      <c r="IPK26" s="120"/>
      <c r="IPL26" s="120"/>
      <c r="IPM26" s="120"/>
      <c r="IPN26" s="120"/>
      <c r="IPO26" s="120"/>
      <c r="IPP26" s="120"/>
      <c r="IPQ26" s="120"/>
      <c r="IPR26" s="120"/>
      <c r="IPS26" s="120"/>
      <c r="IPT26" s="120"/>
      <c r="IPU26" s="120"/>
      <c r="IPV26" s="120"/>
      <c r="IPW26" s="120"/>
      <c r="IPX26" s="120"/>
      <c r="IPY26" s="120"/>
      <c r="IPZ26" s="120"/>
      <c r="IQA26" s="120"/>
      <c r="IQB26" s="120"/>
      <c r="IQC26" s="120"/>
      <c r="IQD26" s="120"/>
      <c r="IQE26" s="120"/>
      <c r="IQF26" s="120"/>
      <c r="IQG26" s="120"/>
      <c r="IQH26" s="120"/>
      <c r="IQI26" s="120"/>
      <c r="IQJ26" s="120"/>
      <c r="IQK26" s="120"/>
      <c r="IQL26" s="120"/>
      <c r="IQM26" s="120"/>
      <c r="IQN26" s="120"/>
      <c r="IQO26" s="120"/>
      <c r="IQP26" s="120"/>
      <c r="IQQ26" s="120"/>
      <c r="IQR26" s="120"/>
      <c r="IQS26" s="120"/>
      <c r="IQT26" s="120"/>
      <c r="IQU26" s="120"/>
      <c r="IQV26" s="120"/>
      <c r="IQW26" s="120"/>
      <c r="IQX26" s="120"/>
      <c r="IQY26" s="120"/>
      <c r="IQZ26" s="120"/>
      <c r="IRA26" s="120"/>
      <c r="IRB26" s="120"/>
      <c r="IRC26" s="120"/>
      <c r="IRD26" s="120"/>
      <c r="IRE26" s="120"/>
      <c r="IRF26" s="120"/>
      <c r="IRG26" s="120"/>
      <c r="IRH26" s="120"/>
      <c r="IRI26" s="120"/>
      <c r="IRJ26" s="120"/>
      <c r="IRK26" s="120"/>
      <c r="IRL26" s="120"/>
      <c r="IRM26" s="120"/>
      <c r="IRN26" s="120"/>
      <c r="IRO26" s="120"/>
      <c r="IRP26" s="120"/>
      <c r="IRQ26" s="120"/>
      <c r="IRR26" s="120"/>
      <c r="IRS26" s="120"/>
      <c r="IRT26" s="120"/>
      <c r="IRU26" s="120"/>
      <c r="IRV26" s="120"/>
      <c r="IRW26" s="120"/>
      <c r="IRX26" s="120"/>
      <c r="IRY26" s="120"/>
      <c r="IRZ26" s="120"/>
      <c r="ISA26" s="120"/>
      <c r="ISB26" s="120"/>
      <c r="ISC26" s="120"/>
      <c r="ISD26" s="120"/>
      <c r="ISE26" s="120"/>
      <c r="ISF26" s="120"/>
      <c r="ISG26" s="120"/>
      <c r="ISH26" s="120"/>
      <c r="ISI26" s="120"/>
      <c r="ISJ26" s="120"/>
      <c r="ISK26" s="120"/>
      <c r="ISL26" s="120"/>
      <c r="ISM26" s="120"/>
      <c r="ISN26" s="120"/>
      <c r="ISO26" s="120"/>
      <c r="ISP26" s="120"/>
      <c r="ISQ26" s="120"/>
      <c r="ISR26" s="120"/>
      <c r="ISS26" s="120"/>
      <c r="IST26" s="120"/>
      <c r="ISU26" s="120"/>
      <c r="ISV26" s="120"/>
      <c r="ISW26" s="120"/>
      <c r="ISX26" s="120"/>
      <c r="ISY26" s="120"/>
      <c r="ISZ26" s="120"/>
      <c r="ITA26" s="120"/>
      <c r="ITB26" s="120"/>
      <c r="ITC26" s="120"/>
      <c r="ITD26" s="120"/>
      <c r="ITE26" s="120"/>
      <c r="ITF26" s="120"/>
      <c r="ITG26" s="120"/>
      <c r="ITH26" s="120"/>
      <c r="ITI26" s="120"/>
      <c r="ITJ26" s="120"/>
      <c r="ITK26" s="120"/>
      <c r="ITL26" s="120"/>
      <c r="ITM26" s="120"/>
      <c r="ITN26" s="120"/>
      <c r="ITO26" s="120"/>
      <c r="ITP26" s="120"/>
      <c r="ITQ26" s="120"/>
      <c r="ITR26" s="120"/>
      <c r="ITS26" s="120"/>
      <c r="ITT26" s="120"/>
      <c r="ITU26" s="120"/>
      <c r="ITV26" s="120"/>
      <c r="ITW26" s="120"/>
      <c r="ITX26" s="120"/>
      <c r="ITY26" s="120"/>
      <c r="ITZ26" s="120"/>
      <c r="IUA26" s="120"/>
      <c r="IUB26" s="120"/>
      <c r="IUC26" s="120"/>
      <c r="IUD26" s="120"/>
      <c r="IUE26" s="120"/>
      <c r="IUF26" s="120"/>
      <c r="IUG26" s="120"/>
      <c r="IUH26" s="120"/>
      <c r="IUI26" s="120"/>
      <c r="IUJ26" s="120"/>
      <c r="IUK26" s="120"/>
      <c r="IUL26" s="120"/>
      <c r="IUM26" s="120"/>
      <c r="IUN26" s="120"/>
      <c r="IUO26" s="120"/>
      <c r="IUP26" s="120"/>
      <c r="IUQ26" s="120"/>
      <c r="IUR26" s="120"/>
      <c r="IUS26" s="120"/>
      <c r="IUT26" s="120"/>
      <c r="IUU26" s="120"/>
      <c r="IUV26" s="120"/>
      <c r="IUW26" s="120"/>
      <c r="IUX26" s="120"/>
      <c r="IUY26" s="120"/>
      <c r="IUZ26" s="120"/>
      <c r="IVA26" s="120"/>
      <c r="IVB26" s="120"/>
      <c r="IVC26" s="120"/>
      <c r="IVD26" s="120"/>
      <c r="IVE26" s="120"/>
      <c r="IVF26" s="120"/>
      <c r="IVG26" s="120"/>
      <c r="IVH26" s="120"/>
      <c r="IVI26" s="120"/>
      <c r="IVJ26" s="120"/>
      <c r="IVK26" s="120"/>
      <c r="IVL26" s="120"/>
      <c r="IVM26" s="120"/>
      <c r="IVN26" s="120"/>
      <c r="IVO26" s="120"/>
      <c r="IVP26" s="120"/>
      <c r="IVQ26" s="120"/>
      <c r="IVR26" s="120"/>
      <c r="IVS26" s="120"/>
      <c r="IVT26" s="120"/>
      <c r="IVU26" s="120"/>
      <c r="IVV26" s="120"/>
      <c r="IVW26" s="120"/>
      <c r="IVX26" s="120"/>
      <c r="IVY26" s="120"/>
      <c r="IVZ26" s="120"/>
      <c r="IWA26" s="120"/>
      <c r="IWB26" s="120"/>
      <c r="IWC26" s="120"/>
      <c r="IWD26" s="120"/>
      <c r="IWE26" s="120"/>
      <c r="IWF26" s="120"/>
      <c r="IWG26" s="120"/>
      <c r="IWH26" s="120"/>
      <c r="IWI26" s="120"/>
      <c r="IWJ26" s="120"/>
      <c r="IWK26" s="120"/>
      <c r="IWL26" s="120"/>
      <c r="IWM26" s="120"/>
      <c r="IWN26" s="120"/>
      <c r="IWO26" s="120"/>
      <c r="IWP26" s="120"/>
      <c r="IWQ26" s="120"/>
      <c r="IWR26" s="120"/>
      <c r="IWS26" s="120"/>
      <c r="IWT26" s="120"/>
      <c r="IWU26" s="120"/>
      <c r="IWV26" s="120"/>
      <c r="IWW26" s="120"/>
      <c r="IWX26" s="120"/>
      <c r="IWY26" s="120"/>
      <c r="IWZ26" s="120"/>
      <c r="IXA26" s="120"/>
      <c r="IXB26" s="120"/>
      <c r="IXC26" s="120"/>
      <c r="IXD26" s="120"/>
      <c r="IXE26" s="120"/>
      <c r="IXF26" s="120"/>
      <c r="IXG26" s="120"/>
      <c r="IXH26" s="120"/>
      <c r="IXI26" s="120"/>
      <c r="IXJ26" s="120"/>
      <c r="IXK26" s="120"/>
      <c r="IXL26" s="120"/>
      <c r="IXM26" s="120"/>
      <c r="IXN26" s="120"/>
      <c r="IXO26" s="120"/>
      <c r="IXP26" s="120"/>
      <c r="IXQ26" s="120"/>
      <c r="IXR26" s="120"/>
      <c r="IXS26" s="120"/>
      <c r="IXT26" s="120"/>
      <c r="IXU26" s="120"/>
      <c r="IXV26" s="120"/>
      <c r="IXW26" s="120"/>
      <c r="IXX26" s="120"/>
      <c r="IXY26" s="120"/>
      <c r="IXZ26" s="120"/>
      <c r="IYA26" s="120"/>
      <c r="IYB26" s="120"/>
      <c r="IYC26" s="120"/>
      <c r="IYD26" s="120"/>
      <c r="IYE26" s="120"/>
      <c r="IYF26" s="120"/>
      <c r="IYG26" s="120"/>
      <c r="IYH26" s="120"/>
      <c r="IYI26" s="120"/>
      <c r="IYJ26" s="120"/>
      <c r="IYK26" s="120"/>
      <c r="IYL26" s="120"/>
      <c r="IYM26" s="120"/>
      <c r="IYN26" s="120"/>
      <c r="IYO26" s="120"/>
      <c r="IYP26" s="120"/>
      <c r="IYQ26" s="120"/>
      <c r="IYR26" s="120"/>
      <c r="IYS26" s="120"/>
      <c r="IYT26" s="120"/>
      <c r="IYU26" s="120"/>
      <c r="IYV26" s="120"/>
      <c r="IYW26" s="120"/>
      <c r="IYX26" s="120"/>
      <c r="IYY26" s="120"/>
      <c r="IYZ26" s="120"/>
      <c r="IZA26" s="120"/>
      <c r="IZB26" s="120"/>
      <c r="IZC26" s="120"/>
      <c r="IZD26" s="120"/>
      <c r="IZE26" s="120"/>
      <c r="IZF26" s="120"/>
      <c r="IZG26" s="120"/>
      <c r="IZH26" s="120"/>
      <c r="IZI26" s="120"/>
      <c r="IZJ26" s="120"/>
      <c r="IZK26" s="120"/>
      <c r="IZL26" s="120"/>
      <c r="IZM26" s="120"/>
      <c r="IZN26" s="120"/>
      <c r="IZO26" s="120"/>
      <c r="IZP26" s="120"/>
      <c r="IZQ26" s="120"/>
      <c r="IZR26" s="120"/>
      <c r="IZS26" s="120"/>
      <c r="IZT26" s="120"/>
      <c r="IZU26" s="120"/>
      <c r="IZV26" s="120"/>
      <c r="IZW26" s="120"/>
      <c r="IZX26" s="120"/>
      <c r="IZY26" s="120"/>
      <c r="IZZ26" s="120"/>
      <c r="JAA26" s="120"/>
      <c r="JAB26" s="120"/>
      <c r="JAC26" s="120"/>
      <c r="JAD26" s="120"/>
      <c r="JAE26" s="120"/>
      <c r="JAF26" s="120"/>
      <c r="JAG26" s="120"/>
      <c r="JAH26" s="120"/>
      <c r="JAI26" s="120"/>
      <c r="JAJ26" s="120"/>
      <c r="JAK26" s="120"/>
      <c r="JAL26" s="120"/>
      <c r="JAM26" s="120"/>
      <c r="JAN26" s="120"/>
      <c r="JAO26" s="120"/>
      <c r="JAP26" s="120"/>
      <c r="JAQ26" s="120"/>
      <c r="JAR26" s="120"/>
      <c r="JAS26" s="120"/>
      <c r="JAT26" s="120"/>
      <c r="JAU26" s="120"/>
      <c r="JAV26" s="120"/>
      <c r="JAW26" s="120"/>
      <c r="JAX26" s="120"/>
      <c r="JAY26" s="120"/>
      <c r="JAZ26" s="120"/>
      <c r="JBA26" s="120"/>
      <c r="JBB26" s="120"/>
      <c r="JBC26" s="120"/>
      <c r="JBD26" s="120"/>
      <c r="JBE26" s="120"/>
      <c r="JBF26" s="120"/>
      <c r="JBG26" s="120"/>
      <c r="JBH26" s="120"/>
      <c r="JBI26" s="120"/>
      <c r="JBJ26" s="120"/>
      <c r="JBK26" s="120"/>
      <c r="JBL26" s="120"/>
      <c r="JBM26" s="120"/>
      <c r="JBN26" s="120"/>
      <c r="JBO26" s="120"/>
      <c r="JBP26" s="120"/>
      <c r="JBQ26" s="120"/>
      <c r="JBR26" s="120"/>
      <c r="JBS26" s="120"/>
      <c r="JBT26" s="120"/>
      <c r="JBU26" s="120"/>
      <c r="JBV26" s="120"/>
      <c r="JBW26" s="120"/>
      <c r="JBX26" s="120"/>
      <c r="JBY26" s="120"/>
      <c r="JBZ26" s="120"/>
      <c r="JCA26" s="120"/>
      <c r="JCB26" s="120"/>
      <c r="JCC26" s="120"/>
      <c r="JCD26" s="120"/>
      <c r="JCE26" s="120"/>
      <c r="JCF26" s="120"/>
      <c r="JCG26" s="120"/>
      <c r="JCH26" s="120"/>
      <c r="JCI26" s="120"/>
      <c r="JCJ26" s="120"/>
      <c r="JCK26" s="120"/>
      <c r="JCL26" s="120"/>
      <c r="JCM26" s="120"/>
      <c r="JCN26" s="120"/>
      <c r="JCO26" s="120"/>
      <c r="JCP26" s="120"/>
      <c r="JCQ26" s="120"/>
      <c r="JCR26" s="120"/>
      <c r="JCS26" s="120"/>
      <c r="JCT26" s="120"/>
      <c r="JCU26" s="120"/>
      <c r="JCV26" s="120"/>
      <c r="JCW26" s="120"/>
      <c r="JCX26" s="120"/>
      <c r="JCY26" s="120"/>
      <c r="JCZ26" s="120"/>
      <c r="JDA26" s="120"/>
      <c r="JDB26" s="120"/>
      <c r="JDC26" s="120"/>
      <c r="JDD26" s="120"/>
      <c r="JDE26" s="120"/>
      <c r="JDF26" s="120"/>
      <c r="JDG26" s="120"/>
      <c r="JDH26" s="120"/>
      <c r="JDI26" s="120"/>
      <c r="JDJ26" s="120"/>
      <c r="JDK26" s="120"/>
      <c r="JDL26" s="120"/>
      <c r="JDM26" s="120"/>
      <c r="JDN26" s="120"/>
      <c r="JDO26" s="120"/>
      <c r="JDP26" s="120"/>
      <c r="JDQ26" s="120"/>
      <c r="JDR26" s="120"/>
      <c r="JDS26" s="120"/>
      <c r="JDT26" s="120"/>
      <c r="JDU26" s="120"/>
      <c r="JDV26" s="120"/>
      <c r="JDW26" s="120"/>
      <c r="JDX26" s="120"/>
      <c r="JDY26" s="120"/>
      <c r="JDZ26" s="120"/>
      <c r="JEA26" s="120"/>
      <c r="JEB26" s="120"/>
      <c r="JEC26" s="120"/>
      <c r="JED26" s="120"/>
      <c r="JEE26" s="120"/>
      <c r="JEF26" s="120"/>
      <c r="JEG26" s="120"/>
      <c r="JEH26" s="120"/>
      <c r="JEI26" s="120"/>
      <c r="JEJ26" s="120"/>
      <c r="JEK26" s="120"/>
      <c r="JEL26" s="120"/>
      <c r="JEM26" s="120"/>
      <c r="JEN26" s="120"/>
      <c r="JEO26" s="120"/>
      <c r="JEP26" s="120"/>
      <c r="JEQ26" s="120"/>
      <c r="JER26" s="120"/>
      <c r="JES26" s="120"/>
      <c r="JET26" s="120"/>
      <c r="JEU26" s="120"/>
      <c r="JEV26" s="120"/>
      <c r="JEW26" s="120"/>
      <c r="JEX26" s="120"/>
      <c r="JEY26" s="120"/>
      <c r="JEZ26" s="120"/>
      <c r="JFA26" s="120"/>
      <c r="JFB26" s="120"/>
      <c r="JFC26" s="120"/>
      <c r="JFD26" s="120"/>
      <c r="JFE26" s="120"/>
      <c r="JFF26" s="120"/>
      <c r="JFG26" s="120"/>
      <c r="JFH26" s="120"/>
      <c r="JFI26" s="120"/>
      <c r="JFJ26" s="120"/>
      <c r="JFK26" s="120"/>
      <c r="JFL26" s="120"/>
      <c r="JFM26" s="120"/>
      <c r="JFN26" s="120"/>
      <c r="JFO26" s="120"/>
      <c r="JFP26" s="120"/>
      <c r="JFQ26" s="120"/>
      <c r="JFR26" s="120"/>
      <c r="JFS26" s="120"/>
      <c r="JFT26" s="120"/>
      <c r="JFU26" s="120"/>
      <c r="JFV26" s="120"/>
      <c r="JFW26" s="120"/>
      <c r="JFX26" s="120"/>
      <c r="JFY26" s="120"/>
      <c r="JFZ26" s="120"/>
      <c r="JGA26" s="120"/>
      <c r="JGB26" s="120"/>
      <c r="JGC26" s="120"/>
      <c r="JGD26" s="120"/>
      <c r="JGE26" s="120"/>
      <c r="JGF26" s="120"/>
      <c r="JGG26" s="120"/>
      <c r="JGH26" s="120"/>
      <c r="JGI26" s="120"/>
      <c r="JGJ26" s="120"/>
      <c r="JGK26" s="120"/>
      <c r="JGL26" s="120"/>
      <c r="JGM26" s="120"/>
      <c r="JGN26" s="120"/>
      <c r="JGO26" s="120"/>
      <c r="JGP26" s="120"/>
      <c r="JGQ26" s="120"/>
      <c r="JGR26" s="120"/>
      <c r="JGS26" s="120"/>
      <c r="JGT26" s="120"/>
      <c r="JGU26" s="120"/>
      <c r="JGV26" s="120"/>
      <c r="JGW26" s="120"/>
      <c r="JGX26" s="120"/>
      <c r="JGY26" s="120"/>
      <c r="JGZ26" s="120"/>
      <c r="JHA26" s="120"/>
      <c r="JHB26" s="120"/>
      <c r="JHC26" s="120"/>
      <c r="JHD26" s="120"/>
      <c r="JHE26" s="120"/>
      <c r="JHF26" s="120"/>
      <c r="JHG26" s="120"/>
      <c r="JHH26" s="120"/>
      <c r="JHI26" s="120"/>
      <c r="JHJ26" s="120"/>
      <c r="JHK26" s="120"/>
      <c r="JHL26" s="120"/>
      <c r="JHM26" s="120"/>
      <c r="JHN26" s="120"/>
      <c r="JHO26" s="120"/>
      <c r="JHP26" s="120"/>
      <c r="JHQ26" s="120"/>
      <c r="JHR26" s="120"/>
      <c r="JHS26" s="120"/>
      <c r="JHT26" s="120"/>
      <c r="JHU26" s="120"/>
      <c r="JHV26" s="120"/>
      <c r="JHW26" s="120"/>
      <c r="JHX26" s="120"/>
      <c r="JHY26" s="120"/>
      <c r="JHZ26" s="120"/>
      <c r="JIA26" s="120"/>
      <c r="JIB26" s="120"/>
      <c r="JIC26" s="120"/>
      <c r="JID26" s="120"/>
      <c r="JIE26" s="120"/>
      <c r="JIF26" s="120"/>
      <c r="JIG26" s="120"/>
      <c r="JIH26" s="120"/>
      <c r="JII26" s="120"/>
      <c r="JIJ26" s="120"/>
      <c r="JIK26" s="120"/>
      <c r="JIL26" s="120"/>
      <c r="JIM26" s="120"/>
      <c r="JIN26" s="120"/>
      <c r="JIO26" s="120"/>
      <c r="JIP26" s="120"/>
      <c r="JIQ26" s="120"/>
      <c r="JIR26" s="120"/>
      <c r="JIS26" s="120"/>
      <c r="JIT26" s="120"/>
      <c r="JIU26" s="120"/>
      <c r="JIV26" s="120"/>
      <c r="JIW26" s="120"/>
      <c r="JIX26" s="120"/>
      <c r="JIY26" s="120"/>
      <c r="JIZ26" s="120"/>
      <c r="JJA26" s="120"/>
      <c r="JJB26" s="120"/>
      <c r="JJC26" s="120"/>
      <c r="JJD26" s="120"/>
      <c r="JJE26" s="120"/>
      <c r="JJF26" s="120"/>
      <c r="JJG26" s="120"/>
      <c r="JJH26" s="120"/>
      <c r="JJI26" s="120"/>
      <c r="JJJ26" s="120"/>
      <c r="JJK26" s="120"/>
      <c r="JJL26" s="120"/>
      <c r="JJM26" s="120"/>
      <c r="JJN26" s="120"/>
      <c r="JJO26" s="120"/>
      <c r="JJP26" s="120"/>
      <c r="JJQ26" s="120"/>
      <c r="JJR26" s="120"/>
      <c r="JJS26" s="120"/>
      <c r="JJT26" s="120"/>
      <c r="JJU26" s="120"/>
      <c r="JJV26" s="120"/>
      <c r="JJW26" s="120"/>
      <c r="JJX26" s="120"/>
      <c r="JJY26" s="120"/>
      <c r="JJZ26" s="120"/>
      <c r="JKA26" s="120"/>
      <c r="JKB26" s="120"/>
      <c r="JKC26" s="120"/>
      <c r="JKD26" s="120"/>
      <c r="JKE26" s="120"/>
      <c r="JKF26" s="120"/>
      <c r="JKG26" s="120"/>
      <c r="JKH26" s="120"/>
      <c r="JKI26" s="120"/>
      <c r="JKJ26" s="120"/>
      <c r="JKK26" s="120"/>
      <c r="JKL26" s="120"/>
      <c r="JKM26" s="120"/>
      <c r="JKN26" s="120"/>
      <c r="JKO26" s="120"/>
      <c r="JKP26" s="120"/>
      <c r="JKQ26" s="120"/>
      <c r="JKR26" s="120"/>
      <c r="JKS26" s="120"/>
      <c r="JKT26" s="120"/>
      <c r="JKU26" s="120"/>
      <c r="JKV26" s="120"/>
      <c r="JKW26" s="120"/>
      <c r="JKX26" s="120"/>
      <c r="JKY26" s="120"/>
      <c r="JKZ26" s="120"/>
      <c r="JLA26" s="120"/>
      <c r="JLB26" s="120"/>
      <c r="JLC26" s="120"/>
      <c r="JLD26" s="120"/>
      <c r="JLE26" s="120"/>
      <c r="JLF26" s="120"/>
      <c r="JLG26" s="120"/>
      <c r="JLH26" s="120"/>
      <c r="JLI26" s="120"/>
      <c r="JLJ26" s="120"/>
      <c r="JLK26" s="120"/>
      <c r="JLL26" s="120"/>
      <c r="JLM26" s="120"/>
      <c r="JLN26" s="120"/>
      <c r="JLO26" s="120"/>
      <c r="JLP26" s="120"/>
      <c r="JLQ26" s="120"/>
      <c r="JLR26" s="120"/>
      <c r="JLS26" s="120"/>
      <c r="JLT26" s="120"/>
      <c r="JLU26" s="120"/>
      <c r="JLV26" s="120"/>
      <c r="JLW26" s="120"/>
      <c r="JLX26" s="120"/>
      <c r="JLY26" s="120"/>
      <c r="JLZ26" s="120"/>
      <c r="JMA26" s="120"/>
      <c r="JMB26" s="120"/>
      <c r="JMC26" s="120"/>
      <c r="JMD26" s="120"/>
      <c r="JME26" s="120"/>
      <c r="JMF26" s="120"/>
      <c r="JMG26" s="120"/>
      <c r="JMH26" s="120"/>
      <c r="JMI26" s="120"/>
      <c r="JMJ26" s="120"/>
      <c r="JMK26" s="120"/>
      <c r="JML26" s="120"/>
      <c r="JMM26" s="120"/>
      <c r="JMN26" s="120"/>
      <c r="JMO26" s="120"/>
      <c r="JMP26" s="120"/>
      <c r="JMQ26" s="120"/>
      <c r="JMR26" s="120"/>
      <c r="JMS26" s="120"/>
      <c r="JMT26" s="120"/>
      <c r="JMU26" s="120"/>
      <c r="JMV26" s="120"/>
      <c r="JMW26" s="120"/>
      <c r="JMX26" s="120"/>
      <c r="JMY26" s="120"/>
      <c r="JMZ26" s="120"/>
      <c r="JNA26" s="120"/>
      <c r="JNB26" s="120"/>
      <c r="JNC26" s="120"/>
      <c r="JND26" s="120"/>
      <c r="JNE26" s="120"/>
      <c r="JNF26" s="120"/>
      <c r="JNG26" s="120"/>
      <c r="JNH26" s="120"/>
      <c r="JNI26" s="120"/>
      <c r="JNJ26" s="120"/>
      <c r="JNK26" s="120"/>
      <c r="JNL26" s="120"/>
      <c r="JNM26" s="120"/>
      <c r="JNN26" s="120"/>
      <c r="JNO26" s="120"/>
      <c r="JNP26" s="120"/>
      <c r="JNQ26" s="120"/>
      <c r="JNR26" s="120"/>
      <c r="JNS26" s="120"/>
      <c r="JNT26" s="120"/>
      <c r="JNU26" s="120"/>
      <c r="JNV26" s="120"/>
      <c r="JNW26" s="120"/>
      <c r="JNX26" s="120"/>
      <c r="JNY26" s="120"/>
      <c r="JNZ26" s="120"/>
      <c r="JOA26" s="120"/>
      <c r="JOB26" s="120"/>
      <c r="JOC26" s="120"/>
      <c r="JOD26" s="120"/>
      <c r="JOE26" s="120"/>
      <c r="JOF26" s="120"/>
      <c r="JOG26" s="120"/>
      <c r="JOH26" s="120"/>
      <c r="JOI26" s="120"/>
      <c r="JOJ26" s="120"/>
      <c r="JOK26" s="120"/>
      <c r="JOL26" s="120"/>
      <c r="JOM26" s="120"/>
      <c r="JON26" s="120"/>
      <c r="JOO26" s="120"/>
      <c r="JOP26" s="120"/>
      <c r="JOQ26" s="120"/>
      <c r="JOR26" s="120"/>
      <c r="JOS26" s="120"/>
      <c r="JOT26" s="120"/>
      <c r="JOU26" s="120"/>
      <c r="JOV26" s="120"/>
      <c r="JOW26" s="120"/>
      <c r="JOX26" s="120"/>
      <c r="JOY26" s="120"/>
      <c r="JOZ26" s="120"/>
      <c r="JPA26" s="120"/>
      <c r="JPB26" s="120"/>
      <c r="JPC26" s="120"/>
      <c r="JPD26" s="120"/>
      <c r="JPE26" s="120"/>
      <c r="JPF26" s="120"/>
      <c r="JPG26" s="120"/>
      <c r="JPH26" s="120"/>
      <c r="JPI26" s="120"/>
      <c r="JPJ26" s="120"/>
      <c r="JPK26" s="120"/>
      <c r="JPL26" s="120"/>
      <c r="JPM26" s="120"/>
      <c r="JPN26" s="120"/>
      <c r="JPO26" s="120"/>
      <c r="JPP26" s="120"/>
      <c r="JPQ26" s="120"/>
      <c r="JPR26" s="120"/>
      <c r="JPS26" s="120"/>
      <c r="JPT26" s="120"/>
      <c r="JPU26" s="120"/>
      <c r="JPV26" s="120"/>
      <c r="JPW26" s="120"/>
      <c r="JPX26" s="120"/>
      <c r="JPY26" s="120"/>
      <c r="JPZ26" s="120"/>
      <c r="JQA26" s="120"/>
      <c r="JQB26" s="120"/>
      <c r="JQC26" s="120"/>
      <c r="JQD26" s="120"/>
      <c r="JQE26" s="120"/>
      <c r="JQF26" s="120"/>
      <c r="JQG26" s="120"/>
      <c r="JQH26" s="120"/>
      <c r="JQI26" s="120"/>
      <c r="JQJ26" s="120"/>
      <c r="JQK26" s="120"/>
      <c r="JQL26" s="120"/>
      <c r="JQM26" s="120"/>
      <c r="JQN26" s="120"/>
      <c r="JQO26" s="120"/>
      <c r="JQP26" s="120"/>
      <c r="JQQ26" s="120"/>
      <c r="JQR26" s="120"/>
      <c r="JQS26" s="120"/>
      <c r="JQT26" s="120"/>
      <c r="JQU26" s="120"/>
      <c r="JQV26" s="120"/>
      <c r="JQW26" s="120"/>
      <c r="JQX26" s="120"/>
      <c r="JQY26" s="120"/>
      <c r="JQZ26" s="120"/>
      <c r="JRA26" s="120"/>
      <c r="JRB26" s="120"/>
      <c r="JRC26" s="120"/>
      <c r="JRD26" s="120"/>
      <c r="JRE26" s="120"/>
      <c r="JRF26" s="120"/>
      <c r="JRG26" s="120"/>
      <c r="JRH26" s="120"/>
      <c r="JRI26" s="120"/>
      <c r="JRJ26" s="120"/>
      <c r="JRK26" s="120"/>
      <c r="JRL26" s="120"/>
      <c r="JRM26" s="120"/>
      <c r="JRN26" s="120"/>
      <c r="JRO26" s="120"/>
      <c r="JRP26" s="120"/>
      <c r="JRQ26" s="120"/>
      <c r="JRR26" s="120"/>
      <c r="JRS26" s="120"/>
      <c r="JRT26" s="120"/>
      <c r="JRU26" s="120"/>
      <c r="JRV26" s="120"/>
      <c r="JRW26" s="120"/>
      <c r="JRX26" s="120"/>
      <c r="JRY26" s="120"/>
      <c r="JRZ26" s="120"/>
      <c r="JSA26" s="120"/>
      <c r="JSB26" s="120"/>
      <c r="JSC26" s="120"/>
      <c r="JSD26" s="120"/>
      <c r="JSE26" s="120"/>
      <c r="JSF26" s="120"/>
      <c r="JSG26" s="120"/>
      <c r="JSH26" s="120"/>
      <c r="JSI26" s="120"/>
      <c r="JSJ26" s="120"/>
      <c r="JSK26" s="120"/>
      <c r="JSL26" s="120"/>
      <c r="JSM26" s="120"/>
      <c r="JSN26" s="120"/>
      <c r="JSO26" s="120"/>
      <c r="JSP26" s="120"/>
      <c r="JSQ26" s="120"/>
      <c r="JSR26" s="120"/>
      <c r="JSS26" s="120"/>
      <c r="JST26" s="120"/>
      <c r="JSU26" s="120"/>
      <c r="JSV26" s="120"/>
      <c r="JSW26" s="120"/>
      <c r="JSX26" s="120"/>
      <c r="JSY26" s="120"/>
      <c r="JSZ26" s="120"/>
      <c r="JTA26" s="120"/>
      <c r="JTB26" s="120"/>
      <c r="JTC26" s="120"/>
      <c r="JTD26" s="120"/>
      <c r="JTE26" s="120"/>
      <c r="JTF26" s="120"/>
      <c r="JTG26" s="120"/>
      <c r="JTH26" s="120"/>
      <c r="JTI26" s="120"/>
      <c r="JTJ26" s="120"/>
      <c r="JTK26" s="120"/>
      <c r="JTL26" s="120"/>
      <c r="JTM26" s="120"/>
      <c r="JTN26" s="120"/>
      <c r="JTO26" s="120"/>
      <c r="JTP26" s="120"/>
      <c r="JTQ26" s="120"/>
      <c r="JTR26" s="120"/>
      <c r="JTS26" s="120"/>
      <c r="JTT26" s="120"/>
      <c r="JTU26" s="120"/>
      <c r="JTV26" s="120"/>
      <c r="JTW26" s="120"/>
      <c r="JTX26" s="120"/>
      <c r="JTY26" s="120"/>
      <c r="JTZ26" s="120"/>
      <c r="JUA26" s="120"/>
      <c r="JUB26" s="120"/>
      <c r="JUC26" s="120"/>
      <c r="JUD26" s="120"/>
      <c r="JUE26" s="120"/>
      <c r="JUF26" s="120"/>
      <c r="JUG26" s="120"/>
      <c r="JUH26" s="120"/>
      <c r="JUI26" s="120"/>
      <c r="JUJ26" s="120"/>
      <c r="JUK26" s="120"/>
      <c r="JUL26" s="120"/>
      <c r="JUM26" s="120"/>
      <c r="JUN26" s="120"/>
      <c r="JUO26" s="120"/>
      <c r="JUP26" s="120"/>
      <c r="JUQ26" s="120"/>
      <c r="JUR26" s="120"/>
      <c r="JUS26" s="120"/>
      <c r="JUT26" s="120"/>
      <c r="JUU26" s="120"/>
      <c r="JUV26" s="120"/>
      <c r="JUW26" s="120"/>
      <c r="JUX26" s="120"/>
      <c r="JUY26" s="120"/>
      <c r="JUZ26" s="120"/>
      <c r="JVA26" s="120"/>
      <c r="JVB26" s="120"/>
      <c r="JVC26" s="120"/>
      <c r="JVD26" s="120"/>
      <c r="JVE26" s="120"/>
      <c r="JVF26" s="120"/>
      <c r="JVG26" s="120"/>
      <c r="JVH26" s="120"/>
      <c r="JVI26" s="120"/>
      <c r="JVJ26" s="120"/>
      <c r="JVK26" s="120"/>
      <c r="JVL26" s="120"/>
      <c r="JVM26" s="120"/>
      <c r="JVN26" s="120"/>
      <c r="JVO26" s="120"/>
      <c r="JVP26" s="120"/>
      <c r="JVQ26" s="120"/>
      <c r="JVR26" s="120"/>
      <c r="JVS26" s="120"/>
      <c r="JVT26" s="120"/>
      <c r="JVU26" s="120"/>
      <c r="JVV26" s="120"/>
      <c r="JVW26" s="120"/>
      <c r="JVX26" s="120"/>
      <c r="JVY26" s="120"/>
      <c r="JVZ26" s="120"/>
      <c r="JWA26" s="120"/>
      <c r="JWB26" s="120"/>
      <c r="JWC26" s="120"/>
      <c r="JWD26" s="120"/>
      <c r="JWE26" s="120"/>
      <c r="JWF26" s="120"/>
      <c r="JWG26" s="120"/>
      <c r="JWH26" s="120"/>
      <c r="JWI26" s="120"/>
      <c r="JWJ26" s="120"/>
      <c r="JWK26" s="120"/>
      <c r="JWL26" s="120"/>
      <c r="JWM26" s="120"/>
      <c r="JWN26" s="120"/>
      <c r="JWO26" s="120"/>
      <c r="JWP26" s="120"/>
      <c r="JWQ26" s="120"/>
      <c r="JWR26" s="120"/>
      <c r="JWS26" s="120"/>
      <c r="JWT26" s="120"/>
      <c r="JWU26" s="120"/>
      <c r="JWV26" s="120"/>
      <c r="JWW26" s="120"/>
      <c r="JWX26" s="120"/>
      <c r="JWY26" s="120"/>
      <c r="JWZ26" s="120"/>
      <c r="JXA26" s="120"/>
      <c r="JXB26" s="120"/>
      <c r="JXC26" s="120"/>
      <c r="JXD26" s="120"/>
      <c r="JXE26" s="120"/>
      <c r="JXF26" s="120"/>
      <c r="JXG26" s="120"/>
      <c r="JXH26" s="120"/>
      <c r="JXI26" s="120"/>
      <c r="JXJ26" s="120"/>
      <c r="JXK26" s="120"/>
      <c r="JXL26" s="120"/>
      <c r="JXM26" s="120"/>
      <c r="JXN26" s="120"/>
      <c r="JXO26" s="120"/>
      <c r="JXP26" s="120"/>
      <c r="JXQ26" s="120"/>
      <c r="JXR26" s="120"/>
      <c r="JXS26" s="120"/>
      <c r="JXT26" s="120"/>
      <c r="JXU26" s="120"/>
      <c r="JXV26" s="120"/>
      <c r="JXW26" s="120"/>
      <c r="JXX26" s="120"/>
      <c r="JXY26" s="120"/>
      <c r="JXZ26" s="120"/>
      <c r="JYA26" s="120"/>
      <c r="JYB26" s="120"/>
      <c r="JYC26" s="120"/>
      <c r="JYD26" s="120"/>
      <c r="JYE26" s="120"/>
      <c r="JYF26" s="120"/>
      <c r="JYG26" s="120"/>
      <c r="JYH26" s="120"/>
      <c r="JYI26" s="120"/>
      <c r="JYJ26" s="120"/>
      <c r="JYK26" s="120"/>
      <c r="JYL26" s="120"/>
      <c r="JYM26" s="120"/>
      <c r="JYN26" s="120"/>
      <c r="JYO26" s="120"/>
      <c r="JYP26" s="120"/>
      <c r="JYQ26" s="120"/>
      <c r="JYR26" s="120"/>
      <c r="JYS26" s="120"/>
      <c r="JYT26" s="120"/>
      <c r="JYU26" s="120"/>
      <c r="JYV26" s="120"/>
      <c r="JYW26" s="120"/>
      <c r="JYX26" s="120"/>
      <c r="JYY26" s="120"/>
      <c r="JYZ26" s="120"/>
      <c r="JZA26" s="120"/>
      <c r="JZB26" s="120"/>
      <c r="JZC26" s="120"/>
      <c r="JZD26" s="120"/>
      <c r="JZE26" s="120"/>
      <c r="JZF26" s="120"/>
      <c r="JZG26" s="120"/>
      <c r="JZH26" s="120"/>
      <c r="JZI26" s="120"/>
      <c r="JZJ26" s="120"/>
      <c r="JZK26" s="120"/>
      <c r="JZL26" s="120"/>
      <c r="JZM26" s="120"/>
      <c r="JZN26" s="120"/>
      <c r="JZO26" s="120"/>
      <c r="JZP26" s="120"/>
      <c r="JZQ26" s="120"/>
      <c r="JZR26" s="120"/>
      <c r="JZS26" s="120"/>
      <c r="JZT26" s="120"/>
      <c r="JZU26" s="120"/>
      <c r="JZV26" s="120"/>
      <c r="JZW26" s="120"/>
      <c r="JZX26" s="120"/>
      <c r="JZY26" s="120"/>
      <c r="JZZ26" s="120"/>
      <c r="KAA26" s="120"/>
      <c r="KAB26" s="120"/>
      <c r="KAC26" s="120"/>
      <c r="KAD26" s="120"/>
      <c r="KAE26" s="120"/>
      <c r="KAF26" s="120"/>
      <c r="KAG26" s="120"/>
      <c r="KAH26" s="120"/>
      <c r="KAI26" s="120"/>
      <c r="KAJ26" s="120"/>
      <c r="KAK26" s="120"/>
      <c r="KAL26" s="120"/>
      <c r="KAM26" s="120"/>
      <c r="KAN26" s="120"/>
      <c r="KAO26" s="120"/>
      <c r="KAP26" s="120"/>
      <c r="KAQ26" s="120"/>
      <c r="KAR26" s="120"/>
      <c r="KAS26" s="120"/>
      <c r="KAT26" s="120"/>
      <c r="KAU26" s="120"/>
      <c r="KAV26" s="120"/>
      <c r="KAW26" s="120"/>
      <c r="KAX26" s="120"/>
      <c r="KAY26" s="120"/>
      <c r="KAZ26" s="120"/>
      <c r="KBA26" s="120"/>
      <c r="KBB26" s="120"/>
      <c r="KBC26" s="120"/>
      <c r="KBD26" s="120"/>
      <c r="KBE26" s="120"/>
      <c r="KBF26" s="120"/>
      <c r="KBG26" s="120"/>
      <c r="KBH26" s="120"/>
      <c r="KBI26" s="120"/>
      <c r="KBJ26" s="120"/>
      <c r="KBK26" s="120"/>
      <c r="KBL26" s="120"/>
      <c r="KBM26" s="120"/>
      <c r="KBN26" s="120"/>
      <c r="KBO26" s="120"/>
      <c r="KBP26" s="120"/>
      <c r="KBQ26" s="120"/>
      <c r="KBR26" s="120"/>
      <c r="KBS26" s="120"/>
      <c r="KBT26" s="120"/>
      <c r="KBU26" s="120"/>
      <c r="KBV26" s="120"/>
      <c r="KBW26" s="120"/>
      <c r="KBX26" s="120"/>
      <c r="KBY26" s="120"/>
      <c r="KBZ26" s="120"/>
      <c r="KCA26" s="120"/>
      <c r="KCB26" s="120"/>
      <c r="KCC26" s="120"/>
      <c r="KCD26" s="120"/>
      <c r="KCE26" s="120"/>
      <c r="KCF26" s="120"/>
      <c r="KCG26" s="120"/>
      <c r="KCH26" s="120"/>
      <c r="KCI26" s="120"/>
      <c r="KCJ26" s="120"/>
      <c r="KCK26" s="120"/>
      <c r="KCL26" s="120"/>
      <c r="KCM26" s="120"/>
      <c r="KCN26" s="120"/>
      <c r="KCO26" s="120"/>
      <c r="KCP26" s="120"/>
      <c r="KCQ26" s="120"/>
      <c r="KCR26" s="120"/>
      <c r="KCS26" s="120"/>
      <c r="KCT26" s="120"/>
      <c r="KCU26" s="120"/>
      <c r="KCV26" s="120"/>
      <c r="KCW26" s="120"/>
      <c r="KCX26" s="120"/>
      <c r="KCY26" s="120"/>
      <c r="KCZ26" s="120"/>
      <c r="KDA26" s="120"/>
      <c r="KDB26" s="120"/>
      <c r="KDC26" s="120"/>
      <c r="KDD26" s="120"/>
      <c r="KDE26" s="120"/>
      <c r="KDF26" s="120"/>
      <c r="KDG26" s="120"/>
      <c r="KDH26" s="120"/>
      <c r="KDI26" s="120"/>
      <c r="KDJ26" s="120"/>
      <c r="KDK26" s="120"/>
      <c r="KDL26" s="120"/>
      <c r="KDM26" s="120"/>
      <c r="KDN26" s="120"/>
      <c r="KDO26" s="120"/>
      <c r="KDP26" s="120"/>
      <c r="KDQ26" s="120"/>
      <c r="KDR26" s="120"/>
      <c r="KDS26" s="120"/>
      <c r="KDT26" s="120"/>
      <c r="KDU26" s="120"/>
      <c r="KDV26" s="120"/>
      <c r="KDW26" s="120"/>
      <c r="KDX26" s="120"/>
      <c r="KDY26" s="120"/>
      <c r="KDZ26" s="120"/>
      <c r="KEA26" s="120"/>
      <c r="KEB26" s="120"/>
      <c r="KEC26" s="120"/>
      <c r="KED26" s="120"/>
      <c r="KEE26" s="120"/>
      <c r="KEF26" s="120"/>
      <c r="KEG26" s="120"/>
      <c r="KEH26" s="120"/>
      <c r="KEI26" s="120"/>
      <c r="KEJ26" s="120"/>
      <c r="KEK26" s="120"/>
      <c r="KEL26" s="120"/>
      <c r="KEM26" s="120"/>
      <c r="KEN26" s="120"/>
      <c r="KEO26" s="120"/>
      <c r="KEP26" s="120"/>
      <c r="KEQ26" s="120"/>
      <c r="KER26" s="120"/>
      <c r="KES26" s="120"/>
      <c r="KET26" s="120"/>
      <c r="KEU26" s="120"/>
      <c r="KEV26" s="120"/>
      <c r="KEW26" s="120"/>
      <c r="KEX26" s="120"/>
      <c r="KEY26" s="120"/>
      <c r="KEZ26" s="120"/>
      <c r="KFA26" s="120"/>
      <c r="KFB26" s="120"/>
      <c r="KFC26" s="120"/>
      <c r="KFD26" s="120"/>
      <c r="KFE26" s="120"/>
      <c r="KFF26" s="120"/>
      <c r="KFG26" s="120"/>
      <c r="KFH26" s="120"/>
      <c r="KFI26" s="120"/>
      <c r="KFJ26" s="120"/>
      <c r="KFK26" s="120"/>
      <c r="KFL26" s="120"/>
      <c r="KFM26" s="120"/>
      <c r="KFN26" s="120"/>
      <c r="KFO26" s="120"/>
      <c r="KFP26" s="120"/>
      <c r="KFQ26" s="120"/>
      <c r="KFR26" s="120"/>
      <c r="KFS26" s="120"/>
      <c r="KFT26" s="120"/>
      <c r="KFU26" s="120"/>
      <c r="KFV26" s="120"/>
      <c r="KFW26" s="120"/>
      <c r="KFX26" s="120"/>
      <c r="KFY26" s="120"/>
      <c r="KFZ26" s="120"/>
      <c r="KGA26" s="120"/>
      <c r="KGB26" s="120"/>
      <c r="KGC26" s="120"/>
      <c r="KGD26" s="120"/>
      <c r="KGE26" s="120"/>
      <c r="KGF26" s="120"/>
      <c r="KGG26" s="120"/>
      <c r="KGH26" s="120"/>
      <c r="KGI26" s="120"/>
      <c r="KGJ26" s="120"/>
      <c r="KGK26" s="120"/>
      <c r="KGL26" s="120"/>
      <c r="KGM26" s="120"/>
      <c r="KGN26" s="120"/>
      <c r="KGO26" s="120"/>
      <c r="KGP26" s="120"/>
      <c r="KGQ26" s="120"/>
      <c r="KGR26" s="120"/>
      <c r="KGS26" s="120"/>
      <c r="KGT26" s="120"/>
      <c r="KGU26" s="120"/>
      <c r="KGV26" s="120"/>
      <c r="KGW26" s="120"/>
      <c r="KGX26" s="120"/>
      <c r="KGY26" s="120"/>
      <c r="KGZ26" s="120"/>
      <c r="KHA26" s="120"/>
      <c r="KHB26" s="120"/>
      <c r="KHC26" s="120"/>
      <c r="KHD26" s="120"/>
      <c r="KHE26" s="120"/>
      <c r="KHF26" s="120"/>
      <c r="KHG26" s="120"/>
      <c r="KHH26" s="120"/>
      <c r="KHI26" s="120"/>
      <c r="KHJ26" s="120"/>
      <c r="KHK26" s="120"/>
      <c r="KHL26" s="120"/>
      <c r="KHM26" s="120"/>
      <c r="KHN26" s="120"/>
      <c r="KHO26" s="120"/>
      <c r="KHP26" s="120"/>
      <c r="KHQ26" s="120"/>
      <c r="KHR26" s="120"/>
      <c r="KHS26" s="120"/>
      <c r="KHT26" s="120"/>
      <c r="KHU26" s="120"/>
      <c r="KHV26" s="120"/>
      <c r="KHW26" s="120"/>
      <c r="KHX26" s="120"/>
      <c r="KHY26" s="120"/>
      <c r="KHZ26" s="120"/>
      <c r="KIA26" s="120"/>
      <c r="KIB26" s="120"/>
      <c r="KIC26" s="120"/>
      <c r="KID26" s="120"/>
      <c r="KIE26" s="120"/>
      <c r="KIF26" s="120"/>
      <c r="KIG26" s="120"/>
      <c r="KIH26" s="120"/>
      <c r="KII26" s="120"/>
      <c r="KIJ26" s="120"/>
      <c r="KIK26" s="120"/>
      <c r="KIL26" s="120"/>
      <c r="KIM26" s="120"/>
      <c r="KIN26" s="120"/>
      <c r="KIO26" s="120"/>
      <c r="KIP26" s="120"/>
      <c r="KIQ26" s="120"/>
      <c r="KIR26" s="120"/>
      <c r="KIS26" s="120"/>
      <c r="KIT26" s="120"/>
      <c r="KIU26" s="120"/>
      <c r="KIV26" s="120"/>
      <c r="KIW26" s="120"/>
      <c r="KIX26" s="120"/>
      <c r="KIY26" s="120"/>
      <c r="KIZ26" s="120"/>
      <c r="KJA26" s="120"/>
      <c r="KJB26" s="120"/>
      <c r="KJC26" s="120"/>
      <c r="KJD26" s="120"/>
      <c r="KJE26" s="120"/>
      <c r="KJF26" s="120"/>
      <c r="KJG26" s="120"/>
      <c r="KJH26" s="120"/>
      <c r="KJI26" s="120"/>
      <c r="KJJ26" s="120"/>
      <c r="KJK26" s="120"/>
      <c r="KJL26" s="120"/>
      <c r="KJM26" s="120"/>
      <c r="KJN26" s="120"/>
      <c r="KJO26" s="120"/>
      <c r="KJP26" s="120"/>
      <c r="KJQ26" s="120"/>
      <c r="KJR26" s="120"/>
      <c r="KJS26" s="120"/>
      <c r="KJT26" s="120"/>
      <c r="KJU26" s="120"/>
      <c r="KJV26" s="120"/>
      <c r="KJW26" s="120"/>
      <c r="KJX26" s="120"/>
      <c r="KJY26" s="120"/>
      <c r="KJZ26" s="120"/>
      <c r="KKA26" s="120"/>
      <c r="KKB26" s="120"/>
      <c r="KKC26" s="120"/>
      <c r="KKD26" s="120"/>
      <c r="KKE26" s="120"/>
      <c r="KKF26" s="120"/>
      <c r="KKG26" s="120"/>
      <c r="KKH26" s="120"/>
      <c r="KKI26" s="120"/>
      <c r="KKJ26" s="120"/>
      <c r="KKK26" s="120"/>
      <c r="KKL26" s="120"/>
      <c r="KKM26" s="120"/>
      <c r="KKN26" s="120"/>
      <c r="KKO26" s="120"/>
      <c r="KKP26" s="120"/>
      <c r="KKQ26" s="120"/>
      <c r="KKR26" s="120"/>
      <c r="KKS26" s="120"/>
      <c r="KKT26" s="120"/>
      <c r="KKU26" s="120"/>
      <c r="KKV26" s="120"/>
      <c r="KKW26" s="120"/>
      <c r="KKX26" s="120"/>
      <c r="KKY26" s="120"/>
      <c r="KKZ26" s="120"/>
      <c r="KLA26" s="120"/>
      <c r="KLB26" s="120"/>
      <c r="KLC26" s="120"/>
      <c r="KLD26" s="120"/>
      <c r="KLE26" s="120"/>
      <c r="KLF26" s="120"/>
      <c r="KLG26" s="120"/>
      <c r="KLH26" s="120"/>
      <c r="KLI26" s="120"/>
      <c r="KLJ26" s="120"/>
      <c r="KLK26" s="120"/>
      <c r="KLL26" s="120"/>
      <c r="KLM26" s="120"/>
      <c r="KLN26" s="120"/>
      <c r="KLO26" s="120"/>
      <c r="KLP26" s="120"/>
      <c r="KLQ26" s="120"/>
      <c r="KLR26" s="120"/>
      <c r="KLS26" s="120"/>
      <c r="KLT26" s="120"/>
      <c r="KLU26" s="120"/>
      <c r="KLV26" s="120"/>
      <c r="KLW26" s="120"/>
      <c r="KLX26" s="120"/>
      <c r="KLY26" s="120"/>
      <c r="KLZ26" s="120"/>
      <c r="KMA26" s="120"/>
      <c r="KMB26" s="120"/>
      <c r="KMC26" s="120"/>
      <c r="KMD26" s="120"/>
      <c r="KME26" s="120"/>
      <c r="KMF26" s="120"/>
      <c r="KMG26" s="120"/>
      <c r="KMH26" s="120"/>
      <c r="KMI26" s="120"/>
      <c r="KMJ26" s="120"/>
      <c r="KMK26" s="120"/>
      <c r="KML26" s="120"/>
      <c r="KMM26" s="120"/>
      <c r="KMN26" s="120"/>
      <c r="KMO26" s="120"/>
      <c r="KMP26" s="120"/>
      <c r="KMQ26" s="120"/>
      <c r="KMR26" s="120"/>
      <c r="KMS26" s="120"/>
      <c r="KMT26" s="120"/>
      <c r="KMU26" s="120"/>
      <c r="KMV26" s="120"/>
      <c r="KMW26" s="120"/>
      <c r="KMX26" s="120"/>
      <c r="KMY26" s="120"/>
      <c r="KMZ26" s="120"/>
      <c r="KNA26" s="120"/>
      <c r="KNB26" s="120"/>
      <c r="KNC26" s="120"/>
      <c r="KND26" s="120"/>
      <c r="KNE26" s="120"/>
      <c r="KNF26" s="120"/>
      <c r="KNG26" s="120"/>
      <c r="KNH26" s="120"/>
      <c r="KNI26" s="120"/>
      <c r="KNJ26" s="120"/>
      <c r="KNK26" s="120"/>
      <c r="KNL26" s="120"/>
      <c r="KNM26" s="120"/>
      <c r="KNN26" s="120"/>
      <c r="KNO26" s="120"/>
      <c r="KNP26" s="120"/>
      <c r="KNQ26" s="120"/>
      <c r="KNR26" s="120"/>
      <c r="KNS26" s="120"/>
      <c r="KNT26" s="120"/>
      <c r="KNU26" s="120"/>
      <c r="KNV26" s="120"/>
      <c r="KNW26" s="120"/>
      <c r="KNX26" s="120"/>
      <c r="KNY26" s="120"/>
      <c r="KNZ26" s="120"/>
      <c r="KOA26" s="120"/>
      <c r="KOB26" s="120"/>
      <c r="KOC26" s="120"/>
      <c r="KOD26" s="120"/>
      <c r="KOE26" s="120"/>
      <c r="KOF26" s="120"/>
      <c r="KOG26" s="120"/>
      <c r="KOH26" s="120"/>
      <c r="KOI26" s="120"/>
      <c r="KOJ26" s="120"/>
      <c r="KOK26" s="120"/>
      <c r="KOL26" s="120"/>
      <c r="KOM26" s="120"/>
      <c r="KON26" s="120"/>
      <c r="KOO26" s="120"/>
      <c r="KOP26" s="120"/>
      <c r="KOQ26" s="120"/>
      <c r="KOR26" s="120"/>
      <c r="KOS26" s="120"/>
      <c r="KOT26" s="120"/>
      <c r="KOU26" s="120"/>
      <c r="KOV26" s="120"/>
      <c r="KOW26" s="120"/>
      <c r="KOX26" s="120"/>
      <c r="KOY26" s="120"/>
      <c r="KOZ26" s="120"/>
      <c r="KPA26" s="120"/>
      <c r="KPB26" s="120"/>
      <c r="KPC26" s="120"/>
      <c r="KPD26" s="120"/>
      <c r="KPE26" s="120"/>
      <c r="KPF26" s="120"/>
      <c r="KPG26" s="120"/>
      <c r="KPH26" s="120"/>
      <c r="KPI26" s="120"/>
      <c r="KPJ26" s="120"/>
      <c r="KPK26" s="120"/>
      <c r="KPL26" s="120"/>
      <c r="KPM26" s="120"/>
      <c r="KPN26" s="120"/>
      <c r="KPO26" s="120"/>
      <c r="KPP26" s="120"/>
      <c r="KPQ26" s="120"/>
      <c r="KPR26" s="120"/>
      <c r="KPS26" s="120"/>
      <c r="KPT26" s="120"/>
      <c r="KPU26" s="120"/>
      <c r="KPV26" s="120"/>
      <c r="KPW26" s="120"/>
      <c r="KPX26" s="120"/>
      <c r="KPY26" s="120"/>
      <c r="KPZ26" s="120"/>
      <c r="KQA26" s="120"/>
      <c r="KQB26" s="120"/>
      <c r="KQC26" s="120"/>
      <c r="KQD26" s="120"/>
      <c r="KQE26" s="120"/>
      <c r="KQF26" s="120"/>
      <c r="KQG26" s="120"/>
      <c r="KQH26" s="120"/>
      <c r="KQI26" s="120"/>
      <c r="KQJ26" s="120"/>
      <c r="KQK26" s="120"/>
      <c r="KQL26" s="120"/>
      <c r="KQM26" s="120"/>
      <c r="KQN26" s="120"/>
      <c r="KQO26" s="120"/>
      <c r="KQP26" s="120"/>
      <c r="KQQ26" s="120"/>
      <c r="KQR26" s="120"/>
      <c r="KQS26" s="120"/>
      <c r="KQT26" s="120"/>
      <c r="KQU26" s="120"/>
      <c r="KQV26" s="120"/>
      <c r="KQW26" s="120"/>
      <c r="KQX26" s="120"/>
      <c r="KQY26" s="120"/>
      <c r="KQZ26" s="120"/>
      <c r="KRA26" s="120"/>
      <c r="KRB26" s="120"/>
      <c r="KRC26" s="120"/>
      <c r="KRD26" s="120"/>
      <c r="KRE26" s="120"/>
      <c r="KRF26" s="120"/>
      <c r="KRG26" s="120"/>
      <c r="KRH26" s="120"/>
      <c r="KRI26" s="120"/>
      <c r="KRJ26" s="120"/>
      <c r="KRK26" s="120"/>
      <c r="KRL26" s="120"/>
      <c r="KRM26" s="120"/>
      <c r="KRN26" s="120"/>
      <c r="KRO26" s="120"/>
      <c r="KRP26" s="120"/>
      <c r="KRQ26" s="120"/>
      <c r="KRR26" s="120"/>
      <c r="KRS26" s="120"/>
      <c r="KRT26" s="120"/>
      <c r="KRU26" s="120"/>
      <c r="KRV26" s="120"/>
      <c r="KRW26" s="120"/>
      <c r="KRX26" s="120"/>
      <c r="KRY26" s="120"/>
      <c r="KRZ26" s="120"/>
      <c r="KSA26" s="120"/>
      <c r="KSB26" s="120"/>
      <c r="KSC26" s="120"/>
      <c r="KSD26" s="120"/>
      <c r="KSE26" s="120"/>
      <c r="KSF26" s="120"/>
      <c r="KSG26" s="120"/>
      <c r="KSH26" s="120"/>
      <c r="KSI26" s="120"/>
      <c r="KSJ26" s="120"/>
      <c r="KSK26" s="120"/>
      <c r="KSL26" s="120"/>
      <c r="KSM26" s="120"/>
      <c r="KSN26" s="120"/>
      <c r="KSO26" s="120"/>
      <c r="KSP26" s="120"/>
      <c r="KSQ26" s="120"/>
      <c r="KSR26" s="120"/>
      <c r="KSS26" s="120"/>
      <c r="KST26" s="120"/>
      <c r="KSU26" s="120"/>
      <c r="KSV26" s="120"/>
      <c r="KSW26" s="120"/>
      <c r="KSX26" s="120"/>
      <c r="KSY26" s="120"/>
      <c r="KSZ26" s="120"/>
      <c r="KTA26" s="120"/>
      <c r="KTB26" s="120"/>
      <c r="KTC26" s="120"/>
      <c r="KTD26" s="120"/>
      <c r="KTE26" s="120"/>
      <c r="KTF26" s="120"/>
      <c r="KTG26" s="120"/>
      <c r="KTH26" s="120"/>
      <c r="KTI26" s="120"/>
      <c r="KTJ26" s="120"/>
      <c r="KTK26" s="120"/>
      <c r="KTL26" s="120"/>
      <c r="KTM26" s="120"/>
      <c r="KTN26" s="120"/>
      <c r="KTO26" s="120"/>
      <c r="KTP26" s="120"/>
      <c r="KTQ26" s="120"/>
      <c r="KTR26" s="120"/>
      <c r="KTS26" s="120"/>
      <c r="KTT26" s="120"/>
      <c r="KTU26" s="120"/>
      <c r="KTV26" s="120"/>
      <c r="KTW26" s="120"/>
      <c r="KTX26" s="120"/>
      <c r="KTY26" s="120"/>
      <c r="KTZ26" s="120"/>
      <c r="KUA26" s="120"/>
      <c r="KUB26" s="120"/>
      <c r="KUC26" s="120"/>
      <c r="KUD26" s="120"/>
      <c r="KUE26" s="120"/>
      <c r="KUF26" s="120"/>
      <c r="KUG26" s="120"/>
      <c r="KUH26" s="120"/>
      <c r="KUI26" s="120"/>
      <c r="KUJ26" s="120"/>
      <c r="KUK26" s="120"/>
      <c r="KUL26" s="120"/>
      <c r="KUM26" s="120"/>
      <c r="KUN26" s="120"/>
      <c r="KUO26" s="120"/>
      <c r="KUP26" s="120"/>
      <c r="KUQ26" s="120"/>
      <c r="KUR26" s="120"/>
      <c r="KUS26" s="120"/>
      <c r="KUT26" s="120"/>
      <c r="KUU26" s="120"/>
      <c r="KUV26" s="120"/>
      <c r="KUW26" s="120"/>
      <c r="KUX26" s="120"/>
      <c r="KUY26" s="120"/>
      <c r="KUZ26" s="120"/>
      <c r="KVA26" s="120"/>
      <c r="KVB26" s="120"/>
      <c r="KVC26" s="120"/>
      <c r="KVD26" s="120"/>
      <c r="KVE26" s="120"/>
      <c r="KVF26" s="120"/>
      <c r="KVG26" s="120"/>
      <c r="KVH26" s="120"/>
      <c r="KVI26" s="120"/>
      <c r="KVJ26" s="120"/>
      <c r="KVK26" s="120"/>
      <c r="KVL26" s="120"/>
      <c r="KVM26" s="120"/>
      <c r="KVN26" s="120"/>
      <c r="KVO26" s="120"/>
      <c r="KVP26" s="120"/>
      <c r="KVQ26" s="120"/>
      <c r="KVR26" s="120"/>
      <c r="KVS26" s="120"/>
      <c r="KVT26" s="120"/>
      <c r="KVU26" s="120"/>
      <c r="KVV26" s="120"/>
      <c r="KVW26" s="120"/>
      <c r="KVX26" s="120"/>
      <c r="KVY26" s="120"/>
      <c r="KVZ26" s="120"/>
      <c r="KWA26" s="120"/>
      <c r="KWB26" s="120"/>
      <c r="KWC26" s="120"/>
      <c r="KWD26" s="120"/>
      <c r="KWE26" s="120"/>
      <c r="KWF26" s="120"/>
      <c r="KWG26" s="120"/>
      <c r="KWH26" s="120"/>
      <c r="KWI26" s="120"/>
      <c r="KWJ26" s="120"/>
      <c r="KWK26" s="120"/>
      <c r="KWL26" s="120"/>
      <c r="KWM26" s="120"/>
      <c r="KWN26" s="120"/>
      <c r="KWO26" s="120"/>
      <c r="KWP26" s="120"/>
      <c r="KWQ26" s="120"/>
      <c r="KWR26" s="120"/>
      <c r="KWS26" s="120"/>
      <c r="KWT26" s="120"/>
      <c r="KWU26" s="120"/>
      <c r="KWV26" s="120"/>
      <c r="KWW26" s="120"/>
      <c r="KWX26" s="120"/>
      <c r="KWY26" s="120"/>
      <c r="KWZ26" s="120"/>
      <c r="KXA26" s="120"/>
      <c r="KXB26" s="120"/>
      <c r="KXC26" s="120"/>
      <c r="KXD26" s="120"/>
      <c r="KXE26" s="120"/>
      <c r="KXF26" s="120"/>
      <c r="KXG26" s="120"/>
      <c r="KXH26" s="120"/>
      <c r="KXI26" s="120"/>
      <c r="KXJ26" s="120"/>
      <c r="KXK26" s="120"/>
      <c r="KXL26" s="120"/>
      <c r="KXM26" s="120"/>
      <c r="KXN26" s="120"/>
      <c r="KXO26" s="120"/>
      <c r="KXP26" s="120"/>
      <c r="KXQ26" s="120"/>
      <c r="KXR26" s="120"/>
      <c r="KXS26" s="120"/>
      <c r="KXT26" s="120"/>
      <c r="KXU26" s="120"/>
      <c r="KXV26" s="120"/>
      <c r="KXW26" s="120"/>
      <c r="KXX26" s="120"/>
      <c r="KXY26" s="120"/>
      <c r="KXZ26" s="120"/>
      <c r="KYA26" s="120"/>
      <c r="KYB26" s="120"/>
      <c r="KYC26" s="120"/>
      <c r="KYD26" s="120"/>
      <c r="KYE26" s="120"/>
      <c r="KYF26" s="120"/>
      <c r="KYG26" s="120"/>
      <c r="KYH26" s="120"/>
      <c r="KYI26" s="120"/>
      <c r="KYJ26" s="120"/>
      <c r="KYK26" s="120"/>
      <c r="KYL26" s="120"/>
      <c r="KYM26" s="120"/>
      <c r="KYN26" s="120"/>
      <c r="KYO26" s="120"/>
      <c r="KYP26" s="120"/>
      <c r="KYQ26" s="120"/>
      <c r="KYR26" s="120"/>
      <c r="KYS26" s="120"/>
      <c r="KYT26" s="120"/>
      <c r="KYU26" s="120"/>
      <c r="KYV26" s="120"/>
      <c r="KYW26" s="120"/>
      <c r="KYX26" s="120"/>
      <c r="KYY26" s="120"/>
      <c r="KYZ26" s="120"/>
      <c r="KZA26" s="120"/>
      <c r="KZB26" s="120"/>
      <c r="KZC26" s="120"/>
      <c r="KZD26" s="120"/>
      <c r="KZE26" s="120"/>
      <c r="KZF26" s="120"/>
      <c r="KZG26" s="120"/>
      <c r="KZH26" s="120"/>
      <c r="KZI26" s="120"/>
      <c r="KZJ26" s="120"/>
      <c r="KZK26" s="120"/>
      <c r="KZL26" s="120"/>
      <c r="KZM26" s="120"/>
      <c r="KZN26" s="120"/>
      <c r="KZO26" s="120"/>
      <c r="KZP26" s="120"/>
      <c r="KZQ26" s="120"/>
      <c r="KZR26" s="120"/>
      <c r="KZS26" s="120"/>
      <c r="KZT26" s="120"/>
      <c r="KZU26" s="120"/>
      <c r="KZV26" s="120"/>
      <c r="KZW26" s="120"/>
      <c r="KZX26" s="120"/>
      <c r="KZY26" s="120"/>
      <c r="KZZ26" s="120"/>
      <c r="LAA26" s="120"/>
      <c r="LAB26" s="120"/>
      <c r="LAC26" s="120"/>
      <c r="LAD26" s="120"/>
      <c r="LAE26" s="120"/>
      <c r="LAF26" s="120"/>
      <c r="LAG26" s="120"/>
      <c r="LAH26" s="120"/>
      <c r="LAI26" s="120"/>
      <c r="LAJ26" s="120"/>
      <c r="LAK26" s="120"/>
      <c r="LAL26" s="120"/>
      <c r="LAM26" s="120"/>
      <c r="LAN26" s="120"/>
      <c r="LAO26" s="120"/>
      <c r="LAP26" s="120"/>
      <c r="LAQ26" s="120"/>
      <c r="LAR26" s="120"/>
      <c r="LAS26" s="120"/>
      <c r="LAT26" s="120"/>
      <c r="LAU26" s="120"/>
      <c r="LAV26" s="120"/>
      <c r="LAW26" s="120"/>
      <c r="LAX26" s="120"/>
      <c r="LAY26" s="120"/>
      <c r="LAZ26" s="120"/>
      <c r="LBA26" s="120"/>
      <c r="LBB26" s="120"/>
      <c r="LBC26" s="120"/>
      <c r="LBD26" s="120"/>
      <c r="LBE26" s="120"/>
      <c r="LBF26" s="120"/>
      <c r="LBG26" s="120"/>
      <c r="LBH26" s="120"/>
      <c r="LBI26" s="120"/>
      <c r="LBJ26" s="120"/>
      <c r="LBK26" s="120"/>
      <c r="LBL26" s="120"/>
      <c r="LBM26" s="120"/>
      <c r="LBN26" s="120"/>
      <c r="LBO26" s="120"/>
      <c r="LBP26" s="120"/>
      <c r="LBQ26" s="120"/>
      <c r="LBR26" s="120"/>
      <c r="LBS26" s="120"/>
      <c r="LBT26" s="120"/>
      <c r="LBU26" s="120"/>
      <c r="LBV26" s="120"/>
      <c r="LBW26" s="120"/>
      <c r="LBX26" s="120"/>
      <c r="LBY26" s="120"/>
      <c r="LBZ26" s="120"/>
      <c r="LCA26" s="120"/>
      <c r="LCB26" s="120"/>
      <c r="LCC26" s="120"/>
      <c r="LCD26" s="120"/>
      <c r="LCE26" s="120"/>
      <c r="LCF26" s="120"/>
      <c r="LCG26" s="120"/>
      <c r="LCH26" s="120"/>
      <c r="LCI26" s="120"/>
      <c r="LCJ26" s="120"/>
      <c r="LCK26" s="120"/>
      <c r="LCL26" s="120"/>
      <c r="LCM26" s="120"/>
      <c r="LCN26" s="120"/>
      <c r="LCO26" s="120"/>
      <c r="LCP26" s="120"/>
      <c r="LCQ26" s="120"/>
      <c r="LCR26" s="120"/>
      <c r="LCS26" s="120"/>
      <c r="LCT26" s="120"/>
      <c r="LCU26" s="120"/>
      <c r="LCV26" s="120"/>
      <c r="LCW26" s="120"/>
      <c r="LCX26" s="120"/>
      <c r="LCY26" s="120"/>
      <c r="LCZ26" s="120"/>
      <c r="LDA26" s="120"/>
      <c r="LDB26" s="120"/>
      <c r="LDC26" s="120"/>
      <c r="LDD26" s="120"/>
      <c r="LDE26" s="120"/>
      <c r="LDF26" s="120"/>
      <c r="LDG26" s="120"/>
      <c r="LDH26" s="120"/>
      <c r="LDI26" s="120"/>
      <c r="LDJ26" s="120"/>
      <c r="LDK26" s="120"/>
      <c r="LDL26" s="120"/>
      <c r="LDM26" s="120"/>
      <c r="LDN26" s="120"/>
      <c r="LDO26" s="120"/>
      <c r="LDP26" s="120"/>
      <c r="LDQ26" s="120"/>
      <c r="LDR26" s="120"/>
      <c r="LDS26" s="120"/>
      <c r="LDT26" s="120"/>
      <c r="LDU26" s="120"/>
      <c r="LDV26" s="120"/>
      <c r="LDW26" s="120"/>
      <c r="LDX26" s="120"/>
      <c r="LDY26" s="120"/>
      <c r="LDZ26" s="120"/>
      <c r="LEA26" s="120"/>
      <c r="LEB26" s="120"/>
      <c r="LEC26" s="120"/>
      <c r="LED26" s="120"/>
      <c r="LEE26" s="120"/>
      <c r="LEF26" s="120"/>
      <c r="LEG26" s="120"/>
      <c r="LEH26" s="120"/>
      <c r="LEI26" s="120"/>
      <c r="LEJ26" s="120"/>
      <c r="LEK26" s="120"/>
      <c r="LEL26" s="120"/>
      <c r="LEM26" s="120"/>
      <c r="LEN26" s="120"/>
      <c r="LEO26" s="120"/>
      <c r="LEP26" s="120"/>
      <c r="LEQ26" s="120"/>
      <c r="LER26" s="120"/>
      <c r="LES26" s="120"/>
      <c r="LET26" s="120"/>
      <c r="LEU26" s="120"/>
      <c r="LEV26" s="120"/>
      <c r="LEW26" s="120"/>
      <c r="LEX26" s="120"/>
      <c r="LEY26" s="120"/>
      <c r="LEZ26" s="120"/>
      <c r="LFA26" s="120"/>
      <c r="LFB26" s="120"/>
      <c r="LFC26" s="120"/>
      <c r="LFD26" s="120"/>
      <c r="LFE26" s="120"/>
      <c r="LFF26" s="120"/>
      <c r="LFG26" s="120"/>
      <c r="LFH26" s="120"/>
      <c r="LFI26" s="120"/>
      <c r="LFJ26" s="120"/>
      <c r="LFK26" s="120"/>
      <c r="LFL26" s="120"/>
      <c r="LFM26" s="120"/>
      <c r="LFN26" s="120"/>
      <c r="LFO26" s="120"/>
      <c r="LFP26" s="120"/>
      <c r="LFQ26" s="120"/>
      <c r="LFR26" s="120"/>
      <c r="LFS26" s="120"/>
      <c r="LFT26" s="120"/>
      <c r="LFU26" s="120"/>
      <c r="LFV26" s="120"/>
      <c r="LFW26" s="120"/>
      <c r="LFX26" s="120"/>
      <c r="LFY26" s="120"/>
      <c r="LFZ26" s="120"/>
      <c r="LGA26" s="120"/>
      <c r="LGB26" s="120"/>
      <c r="LGC26" s="120"/>
      <c r="LGD26" s="120"/>
      <c r="LGE26" s="120"/>
      <c r="LGF26" s="120"/>
      <c r="LGG26" s="120"/>
      <c r="LGH26" s="120"/>
      <c r="LGI26" s="120"/>
      <c r="LGJ26" s="120"/>
      <c r="LGK26" s="120"/>
      <c r="LGL26" s="120"/>
      <c r="LGM26" s="120"/>
      <c r="LGN26" s="120"/>
      <c r="LGO26" s="120"/>
      <c r="LGP26" s="120"/>
      <c r="LGQ26" s="120"/>
      <c r="LGR26" s="120"/>
      <c r="LGS26" s="120"/>
      <c r="LGT26" s="120"/>
      <c r="LGU26" s="120"/>
      <c r="LGV26" s="120"/>
      <c r="LGW26" s="120"/>
      <c r="LGX26" s="120"/>
      <c r="LGY26" s="120"/>
      <c r="LGZ26" s="120"/>
      <c r="LHA26" s="120"/>
      <c r="LHB26" s="120"/>
      <c r="LHC26" s="120"/>
      <c r="LHD26" s="120"/>
      <c r="LHE26" s="120"/>
      <c r="LHF26" s="120"/>
      <c r="LHG26" s="120"/>
      <c r="LHH26" s="120"/>
      <c r="LHI26" s="120"/>
      <c r="LHJ26" s="120"/>
      <c r="LHK26" s="120"/>
      <c r="LHL26" s="120"/>
      <c r="LHM26" s="120"/>
      <c r="LHN26" s="120"/>
      <c r="LHO26" s="120"/>
      <c r="LHP26" s="120"/>
      <c r="LHQ26" s="120"/>
      <c r="LHR26" s="120"/>
      <c r="LHS26" s="120"/>
      <c r="LHT26" s="120"/>
      <c r="LHU26" s="120"/>
      <c r="LHV26" s="120"/>
      <c r="LHW26" s="120"/>
      <c r="LHX26" s="120"/>
      <c r="LHY26" s="120"/>
      <c r="LHZ26" s="120"/>
      <c r="LIA26" s="120"/>
      <c r="LIB26" s="120"/>
      <c r="LIC26" s="120"/>
      <c r="LID26" s="120"/>
      <c r="LIE26" s="120"/>
      <c r="LIF26" s="120"/>
      <c r="LIG26" s="120"/>
      <c r="LIH26" s="120"/>
      <c r="LII26" s="120"/>
      <c r="LIJ26" s="120"/>
      <c r="LIK26" s="120"/>
      <c r="LIL26" s="120"/>
      <c r="LIM26" s="120"/>
      <c r="LIN26" s="120"/>
      <c r="LIO26" s="120"/>
      <c r="LIP26" s="120"/>
      <c r="LIQ26" s="120"/>
      <c r="LIR26" s="120"/>
      <c r="LIS26" s="120"/>
      <c r="LIT26" s="120"/>
      <c r="LIU26" s="120"/>
      <c r="LIV26" s="120"/>
      <c r="LIW26" s="120"/>
      <c r="LIX26" s="120"/>
      <c r="LIY26" s="120"/>
      <c r="LIZ26" s="120"/>
      <c r="LJA26" s="120"/>
      <c r="LJB26" s="120"/>
      <c r="LJC26" s="120"/>
      <c r="LJD26" s="120"/>
      <c r="LJE26" s="120"/>
      <c r="LJF26" s="120"/>
      <c r="LJG26" s="120"/>
      <c r="LJH26" s="120"/>
      <c r="LJI26" s="120"/>
      <c r="LJJ26" s="120"/>
      <c r="LJK26" s="120"/>
      <c r="LJL26" s="120"/>
      <c r="LJM26" s="120"/>
      <c r="LJN26" s="120"/>
      <c r="LJO26" s="120"/>
      <c r="LJP26" s="120"/>
      <c r="LJQ26" s="120"/>
      <c r="LJR26" s="120"/>
      <c r="LJS26" s="120"/>
      <c r="LJT26" s="120"/>
      <c r="LJU26" s="120"/>
      <c r="LJV26" s="120"/>
      <c r="LJW26" s="120"/>
      <c r="LJX26" s="120"/>
      <c r="LJY26" s="120"/>
      <c r="LJZ26" s="120"/>
      <c r="LKA26" s="120"/>
      <c r="LKB26" s="120"/>
      <c r="LKC26" s="120"/>
      <c r="LKD26" s="120"/>
      <c r="LKE26" s="120"/>
      <c r="LKF26" s="120"/>
      <c r="LKG26" s="120"/>
      <c r="LKH26" s="120"/>
      <c r="LKI26" s="120"/>
      <c r="LKJ26" s="120"/>
      <c r="LKK26" s="120"/>
      <c r="LKL26" s="120"/>
      <c r="LKM26" s="120"/>
      <c r="LKN26" s="120"/>
      <c r="LKO26" s="120"/>
      <c r="LKP26" s="120"/>
      <c r="LKQ26" s="120"/>
      <c r="LKR26" s="120"/>
      <c r="LKS26" s="120"/>
      <c r="LKT26" s="120"/>
      <c r="LKU26" s="120"/>
      <c r="LKV26" s="120"/>
      <c r="LKW26" s="120"/>
      <c r="LKX26" s="120"/>
      <c r="LKY26" s="120"/>
      <c r="LKZ26" s="120"/>
      <c r="LLA26" s="120"/>
      <c r="LLB26" s="120"/>
      <c r="LLC26" s="120"/>
      <c r="LLD26" s="120"/>
      <c r="LLE26" s="120"/>
      <c r="LLF26" s="120"/>
      <c r="LLG26" s="120"/>
      <c r="LLH26" s="120"/>
      <c r="LLI26" s="120"/>
      <c r="LLJ26" s="120"/>
      <c r="LLK26" s="120"/>
      <c r="LLL26" s="120"/>
      <c r="LLM26" s="120"/>
      <c r="LLN26" s="120"/>
      <c r="LLO26" s="120"/>
      <c r="LLP26" s="120"/>
      <c r="LLQ26" s="120"/>
      <c r="LLR26" s="120"/>
      <c r="LLS26" s="120"/>
      <c r="LLT26" s="120"/>
      <c r="LLU26" s="120"/>
      <c r="LLV26" s="120"/>
      <c r="LLW26" s="120"/>
      <c r="LLX26" s="120"/>
      <c r="LLY26" s="120"/>
      <c r="LLZ26" s="120"/>
      <c r="LMA26" s="120"/>
      <c r="LMB26" s="120"/>
      <c r="LMC26" s="120"/>
      <c r="LMD26" s="120"/>
      <c r="LME26" s="120"/>
      <c r="LMF26" s="120"/>
      <c r="LMG26" s="120"/>
      <c r="LMH26" s="120"/>
      <c r="LMI26" s="120"/>
      <c r="LMJ26" s="120"/>
      <c r="LMK26" s="120"/>
      <c r="LML26" s="120"/>
      <c r="LMM26" s="120"/>
      <c r="LMN26" s="120"/>
      <c r="LMO26" s="120"/>
      <c r="LMP26" s="120"/>
      <c r="LMQ26" s="120"/>
      <c r="LMR26" s="120"/>
      <c r="LMS26" s="120"/>
      <c r="LMT26" s="120"/>
      <c r="LMU26" s="120"/>
      <c r="LMV26" s="120"/>
      <c r="LMW26" s="120"/>
      <c r="LMX26" s="120"/>
      <c r="LMY26" s="120"/>
      <c r="LMZ26" s="120"/>
      <c r="LNA26" s="120"/>
      <c r="LNB26" s="120"/>
      <c r="LNC26" s="120"/>
      <c r="LND26" s="120"/>
      <c r="LNE26" s="120"/>
      <c r="LNF26" s="120"/>
      <c r="LNG26" s="120"/>
      <c r="LNH26" s="120"/>
      <c r="LNI26" s="120"/>
      <c r="LNJ26" s="120"/>
      <c r="LNK26" s="120"/>
      <c r="LNL26" s="120"/>
      <c r="LNM26" s="120"/>
      <c r="LNN26" s="120"/>
      <c r="LNO26" s="120"/>
      <c r="LNP26" s="120"/>
      <c r="LNQ26" s="120"/>
      <c r="LNR26" s="120"/>
      <c r="LNS26" s="120"/>
      <c r="LNT26" s="120"/>
      <c r="LNU26" s="120"/>
      <c r="LNV26" s="120"/>
      <c r="LNW26" s="120"/>
      <c r="LNX26" s="120"/>
      <c r="LNY26" s="120"/>
      <c r="LNZ26" s="120"/>
      <c r="LOA26" s="120"/>
      <c r="LOB26" s="120"/>
      <c r="LOC26" s="120"/>
      <c r="LOD26" s="120"/>
      <c r="LOE26" s="120"/>
      <c r="LOF26" s="120"/>
      <c r="LOG26" s="120"/>
      <c r="LOH26" s="120"/>
      <c r="LOI26" s="120"/>
      <c r="LOJ26" s="120"/>
      <c r="LOK26" s="120"/>
      <c r="LOL26" s="120"/>
      <c r="LOM26" s="120"/>
      <c r="LON26" s="120"/>
      <c r="LOO26" s="120"/>
      <c r="LOP26" s="120"/>
      <c r="LOQ26" s="120"/>
      <c r="LOR26" s="120"/>
      <c r="LOS26" s="120"/>
      <c r="LOT26" s="120"/>
      <c r="LOU26" s="120"/>
      <c r="LOV26" s="120"/>
      <c r="LOW26" s="120"/>
      <c r="LOX26" s="120"/>
      <c r="LOY26" s="120"/>
      <c r="LOZ26" s="120"/>
      <c r="LPA26" s="120"/>
      <c r="LPB26" s="120"/>
      <c r="LPC26" s="120"/>
      <c r="LPD26" s="120"/>
      <c r="LPE26" s="120"/>
      <c r="LPF26" s="120"/>
      <c r="LPG26" s="120"/>
      <c r="LPH26" s="120"/>
      <c r="LPI26" s="120"/>
      <c r="LPJ26" s="120"/>
      <c r="LPK26" s="120"/>
      <c r="LPL26" s="120"/>
      <c r="LPM26" s="120"/>
      <c r="LPN26" s="120"/>
      <c r="LPO26" s="120"/>
      <c r="LPP26" s="120"/>
      <c r="LPQ26" s="120"/>
      <c r="LPR26" s="120"/>
      <c r="LPS26" s="120"/>
      <c r="LPT26" s="120"/>
      <c r="LPU26" s="120"/>
      <c r="LPV26" s="120"/>
      <c r="LPW26" s="120"/>
      <c r="LPX26" s="120"/>
      <c r="LPY26" s="120"/>
      <c r="LPZ26" s="120"/>
      <c r="LQA26" s="120"/>
      <c r="LQB26" s="120"/>
      <c r="LQC26" s="120"/>
      <c r="LQD26" s="120"/>
      <c r="LQE26" s="120"/>
      <c r="LQF26" s="120"/>
      <c r="LQG26" s="120"/>
      <c r="LQH26" s="120"/>
      <c r="LQI26" s="120"/>
      <c r="LQJ26" s="120"/>
      <c r="LQK26" s="120"/>
      <c r="LQL26" s="120"/>
      <c r="LQM26" s="120"/>
      <c r="LQN26" s="120"/>
      <c r="LQO26" s="120"/>
      <c r="LQP26" s="120"/>
      <c r="LQQ26" s="120"/>
      <c r="LQR26" s="120"/>
      <c r="LQS26" s="120"/>
      <c r="LQT26" s="120"/>
      <c r="LQU26" s="120"/>
      <c r="LQV26" s="120"/>
      <c r="LQW26" s="120"/>
      <c r="LQX26" s="120"/>
      <c r="LQY26" s="120"/>
      <c r="LQZ26" s="120"/>
      <c r="LRA26" s="120"/>
      <c r="LRB26" s="120"/>
      <c r="LRC26" s="120"/>
      <c r="LRD26" s="120"/>
      <c r="LRE26" s="120"/>
      <c r="LRF26" s="120"/>
      <c r="LRG26" s="120"/>
      <c r="LRH26" s="120"/>
      <c r="LRI26" s="120"/>
      <c r="LRJ26" s="120"/>
      <c r="LRK26" s="120"/>
      <c r="LRL26" s="120"/>
      <c r="LRM26" s="120"/>
      <c r="LRN26" s="120"/>
      <c r="LRO26" s="120"/>
      <c r="LRP26" s="120"/>
      <c r="LRQ26" s="120"/>
      <c r="LRR26" s="120"/>
      <c r="LRS26" s="120"/>
      <c r="LRT26" s="120"/>
      <c r="LRU26" s="120"/>
      <c r="LRV26" s="120"/>
      <c r="LRW26" s="120"/>
      <c r="LRX26" s="120"/>
      <c r="LRY26" s="120"/>
      <c r="LRZ26" s="120"/>
      <c r="LSA26" s="120"/>
      <c r="LSB26" s="120"/>
      <c r="LSC26" s="120"/>
      <c r="LSD26" s="120"/>
      <c r="LSE26" s="120"/>
      <c r="LSF26" s="120"/>
      <c r="LSG26" s="120"/>
      <c r="LSH26" s="120"/>
      <c r="LSI26" s="120"/>
      <c r="LSJ26" s="120"/>
      <c r="LSK26" s="120"/>
      <c r="LSL26" s="120"/>
      <c r="LSM26" s="120"/>
      <c r="LSN26" s="120"/>
      <c r="LSO26" s="120"/>
      <c r="LSP26" s="120"/>
      <c r="LSQ26" s="120"/>
      <c r="LSR26" s="120"/>
      <c r="LSS26" s="120"/>
      <c r="LST26" s="120"/>
      <c r="LSU26" s="120"/>
      <c r="LSV26" s="120"/>
      <c r="LSW26" s="120"/>
      <c r="LSX26" s="120"/>
      <c r="LSY26" s="120"/>
      <c r="LSZ26" s="120"/>
      <c r="LTA26" s="120"/>
      <c r="LTB26" s="120"/>
      <c r="LTC26" s="120"/>
      <c r="LTD26" s="120"/>
      <c r="LTE26" s="120"/>
      <c r="LTF26" s="120"/>
      <c r="LTG26" s="120"/>
      <c r="LTH26" s="120"/>
      <c r="LTI26" s="120"/>
      <c r="LTJ26" s="120"/>
      <c r="LTK26" s="120"/>
      <c r="LTL26" s="120"/>
      <c r="LTM26" s="120"/>
      <c r="LTN26" s="120"/>
      <c r="LTO26" s="120"/>
      <c r="LTP26" s="120"/>
      <c r="LTQ26" s="120"/>
      <c r="LTR26" s="120"/>
      <c r="LTS26" s="120"/>
      <c r="LTT26" s="120"/>
      <c r="LTU26" s="120"/>
      <c r="LTV26" s="120"/>
      <c r="LTW26" s="120"/>
      <c r="LTX26" s="120"/>
      <c r="LTY26" s="120"/>
      <c r="LTZ26" s="120"/>
      <c r="LUA26" s="120"/>
      <c r="LUB26" s="120"/>
      <c r="LUC26" s="120"/>
      <c r="LUD26" s="120"/>
      <c r="LUE26" s="120"/>
      <c r="LUF26" s="120"/>
      <c r="LUG26" s="120"/>
      <c r="LUH26" s="120"/>
      <c r="LUI26" s="120"/>
      <c r="LUJ26" s="120"/>
      <c r="LUK26" s="120"/>
      <c r="LUL26" s="120"/>
      <c r="LUM26" s="120"/>
      <c r="LUN26" s="120"/>
      <c r="LUO26" s="120"/>
      <c r="LUP26" s="120"/>
      <c r="LUQ26" s="120"/>
      <c r="LUR26" s="120"/>
      <c r="LUS26" s="120"/>
      <c r="LUT26" s="120"/>
      <c r="LUU26" s="120"/>
      <c r="LUV26" s="120"/>
      <c r="LUW26" s="120"/>
      <c r="LUX26" s="120"/>
      <c r="LUY26" s="120"/>
      <c r="LUZ26" s="120"/>
      <c r="LVA26" s="120"/>
      <c r="LVB26" s="120"/>
      <c r="LVC26" s="120"/>
      <c r="LVD26" s="120"/>
      <c r="LVE26" s="120"/>
      <c r="LVF26" s="120"/>
      <c r="LVG26" s="120"/>
      <c r="LVH26" s="120"/>
      <c r="LVI26" s="120"/>
      <c r="LVJ26" s="120"/>
      <c r="LVK26" s="120"/>
      <c r="LVL26" s="120"/>
      <c r="LVM26" s="120"/>
      <c r="LVN26" s="120"/>
      <c r="LVO26" s="120"/>
      <c r="LVP26" s="120"/>
      <c r="LVQ26" s="120"/>
      <c r="LVR26" s="120"/>
      <c r="LVS26" s="120"/>
      <c r="LVT26" s="120"/>
      <c r="LVU26" s="120"/>
      <c r="LVV26" s="120"/>
      <c r="LVW26" s="120"/>
      <c r="LVX26" s="120"/>
      <c r="LVY26" s="120"/>
      <c r="LVZ26" s="120"/>
      <c r="LWA26" s="120"/>
      <c r="LWB26" s="120"/>
      <c r="LWC26" s="120"/>
      <c r="LWD26" s="120"/>
      <c r="LWE26" s="120"/>
      <c r="LWF26" s="120"/>
      <c r="LWG26" s="120"/>
      <c r="LWH26" s="120"/>
      <c r="LWI26" s="120"/>
      <c r="LWJ26" s="120"/>
      <c r="LWK26" s="120"/>
      <c r="LWL26" s="120"/>
      <c r="LWM26" s="120"/>
      <c r="LWN26" s="120"/>
      <c r="LWO26" s="120"/>
      <c r="LWP26" s="120"/>
      <c r="LWQ26" s="120"/>
      <c r="LWR26" s="120"/>
      <c r="LWS26" s="120"/>
      <c r="LWT26" s="120"/>
      <c r="LWU26" s="120"/>
      <c r="LWV26" s="120"/>
      <c r="LWW26" s="120"/>
      <c r="LWX26" s="120"/>
      <c r="LWY26" s="120"/>
      <c r="LWZ26" s="120"/>
      <c r="LXA26" s="120"/>
      <c r="LXB26" s="120"/>
      <c r="LXC26" s="120"/>
      <c r="LXD26" s="120"/>
      <c r="LXE26" s="120"/>
      <c r="LXF26" s="120"/>
      <c r="LXG26" s="120"/>
      <c r="LXH26" s="120"/>
      <c r="LXI26" s="120"/>
      <c r="LXJ26" s="120"/>
      <c r="LXK26" s="120"/>
      <c r="LXL26" s="120"/>
      <c r="LXM26" s="120"/>
      <c r="LXN26" s="120"/>
      <c r="LXO26" s="120"/>
      <c r="LXP26" s="120"/>
      <c r="LXQ26" s="120"/>
      <c r="LXR26" s="120"/>
      <c r="LXS26" s="120"/>
      <c r="LXT26" s="120"/>
      <c r="LXU26" s="120"/>
      <c r="LXV26" s="120"/>
      <c r="LXW26" s="120"/>
      <c r="LXX26" s="120"/>
      <c r="LXY26" s="120"/>
      <c r="LXZ26" s="120"/>
      <c r="LYA26" s="120"/>
      <c r="LYB26" s="120"/>
      <c r="LYC26" s="120"/>
      <c r="LYD26" s="120"/>
      <c r="LYE26" s="120"/>
      <c r="LYF26" s="120"/>
      <c r="LYG26" s="120"/>
      <c r="LYH26" s="120"/>
      <c r="LYI26" s="120"/>
      <c r="LYJ26" s="120"/>
      <c r="LYK26" s="120"/>
      <c r="LYL26" s="120"/>
      <c r="LYM26" s="120"/>
      <c r="LYN26" s="120"/>
      <c r="LYO26" s="120"/>
      <c r="LYP26" s="120"/>
      <c r="LYQ26" s="120"/>
      <c r="LYR26" s="120"/>
      <c r="LYS26" s="120"/>
      <c r="LYT26" s="120"/>
      <c r="LYU26" s="120"/>
      <c r="LYV26" s="120"/>
      <c r="LYW26" s="120"/>
      <c r="LYX26" s="120"/>
      <c r="LYY26" s="120"/>
      <c r="LYZ26" s="120"/>
      <c r="LZA26" s="120"/>
      <c r="LZB26" s="120"/>
      <c r="LZC26" s="120"/>
      <c r="LZD26" s="120"/>
      <c r="LZE26" s="120"/>
      <c r="LZF26" s="120"/>
      <c r="LZG26" s="120"/>
      <c r="LZH26" s="120"/>
      <c r="LZI26" s="120"/>
      <c r="LZJ26" s="120"/>
      <c r="LZK26" s="120"/>
      <c r="LZL26" s="120"/>
      <c r="LZM26" s="120"/>
      <c r="LZN26" s="120"/>
      <c r="LZO26" s="120"/>
      <c r="LZP26" s="120"/>
      <c r="LZQ26" s="120"/>
      <c r="LZR26" s="120"/>
      <c r="LZS26" s="120"/>
      <c r="LZT26" s="120"/>
      <c r="LZU26" s="120"/>
      <c r="LZV26" s="120"/>
      <c r="LZW26" s="120"/>
      <c r="LZX26" s="120"/>
      <c r="LZY26" s="120"/>
      <c r="LZZ26" s="120"/>
      <c r="MAA26" s="120"/>
      <c r="MAB26" s="120"/>
      <c r="MAC26" s="120"/>
      <c r="MAD26" s="120"/>
      <c r="MAE26" s="120"/>
      <c r="MAF26" s="120"/>
      <c r="MAG26" s="120"/>
      <c r="MAH26" s="120"/>
      <c r="MAI26" s="120"/>
      <c r="MAJ26" s="120"/>
      <c r="MAK26" s="120"/>
      <c r="MAL26" s="120"/>
      <c r="MAM26" s="120"/>
      <c r="MAN26" s="120"/>
      <c r="MAO26" s="120"/>
      <c r="MAP26" s="120"/>
      <c r="MAQ26" s="120"/>
      <c r="MAR26" s="120"/>
      <c r="MAS26" s="120"/>
      <c r="MAT26" s="120"/>
      <c r="MAU26" s="120"/>
      <c r="MAV26" s="120"/>
      <c r="MAW26" s="120"/>
      <c r="MAX26" s="120"/>
      <c r="MAY26" s="120"/>
      <c r="MAZ26" s="120"/>
      <c r="MBA26" s="120"/>
      <c r="MBB26" s="120"/>
      <c r="MBC26" s="120"/>
      <c r="MBD26" s="120"/>
      <c r="MBE26" s="120"/>
      <c r="MBF26" s="120"/>
      <c r="MBG26" s="120"/>
      <c r="MBH26" s="120"/>
      <c r="MBI26" s="120"/>
      <c r="MBJ26" s="120"/>
      <c r="MBK26" s="120"/>
      <c r="MBL26" s="120"/>
      <c r="MBM26" s="120"/>
      <c r="MBN26" s="120"/>
      <c r="MBO26" s="120"/>
      <c r="MBP26" s="120"/>
      <c r="MBQ26" s="120"/>
      <c r="MBR26" s="120"/>
      <c r="MBS26" s="120"/>
      <c r="MBT26" s="120"/>
      <c r="MBU26" s="120"/>
      <c r="MBV26" s="120"/>
      <c r="MBW26" s="120"/>
      <c r="MBX26" s="120"/>
      <c r="MBY26" s="120"/>
      <c r="MBZ26" s="120"/>
      <c r="MCA26" s="120"/>
      <c r="MCB26" s="120"/>
      <c r="MCC26" s="120"/>
      <c r="MCD26" s="120"/>
      <c r="MCE26" s="120"/>
      <c r="MCF26" s="120"/>
      <c r="MCG26" s="120"/>
      <c r="MCH26" s="120"/>
      <c r="MCI26" s="120"/>
      <c r="MCJ26" s="120"/>
      <c r="MCK26" s="120"/>
      <c r="MCL26" s="120"/>
      <c r="MCM26" s="120"/>
      <c r="MCN26" s="120"/>
      <c r="MCO26" s="120"/>
      <c r="MCP26" s="120"/>
      <c r="MCQ26" s="120"/>
      <c r="MCR26" s="120"/>
      <c r="MCS26" s="120"/>
      <c r="MCT26" s="120"/>
      <c r="MCU26" s="120"/>
      <c r="MCV26" s="120"/>
      <c r="MCW26" s="120"/>
      <c r="MCX26" s="120"/>
      <c r="MCY26" s="120"/>
      <c r="MCZ26" s="120"/>
      <c r="MDA26" s="120"/>
      <c r="MDB26" s="120"/>
      <c r="MDC26" s="120"/>
      <c r="MDD26" s="120"/>
      <c r="MDE26" s="120"/>
      <c r="MDF26" s="120"/>
      <c r="MDG26" s="120"/>
      <c r="MDH26" s="120"/>
      <c r="MDI26" s="120"/>
      <c r="MDJ26" s="120"/>
      <c r="MDK26" s="120"/>
      <c r="MDL26" s="120"/>
      <c r="MDM26" s="120"/>
      <c r="MDN26" s="120"/>
      <c r="MDO26" s="120"/>
      <c r="MDP26" s="120"/>
      <c r="MDQ26" s="120"/>
      <c r="MDR26" s="120"/>
      <c r="MDS26" s="120"/>
      <c r="MDT26" s="120"/>
      <c r="MDU26" s="120"/>
      <c r="MDV26" s="120"/>
      <c r="MDW26" s="120"/>
      <c r="MDX26" s="120"/>
      <c r="MDY26" s="120"/>
      <c r="MDZ26" s="120"/>
      <c r="MEA26" s="120"/>
      <c r="MEB26" s="120"/>
      <c r="MEC26" s="120"/>
      <c r="MED26" s="120"/>
      <c r="MEE26" s="120"/>
      <c r="MEF26" s="120"/>
      <c r="MEG26" s="120"/>
      <c r="MEH26" s="120"/>
      <c r="MEI26" s="120"/>
      <c r="MEJ26" s="120"/>
      <c r="MEK26" s="120"/>
      <c r="MEL26" s="120"/>
      <c r="MEM26" s="120"/>
      <c r="MEN26" s="120"/>
      <c r="MEO26" s="120"/>
      <c r="MEP26" s="120"/>
      <c r="MEQ26" s="120"/>
      <c r="MER26" s="120"/>
      <c r="MES26" s="120"/>
      <c r="MET26" s="120"/>
      <c r="MEU26" s="120"/>
      <c r="MEV26" s="120"/>
      <c r="MEW26" s="120"/>
      <c r="MEX26" s="120"/>
      <c r="MEY26" s="120"/>
      <c r="MEZ26" s="120"/>
      <c r="MFA26" s="120"/>
      <c r="MFB26" s="120"/>
      <c r="MFC26" s="120"/>
      <c r="MFD26" s="120"/>
      <c r="MFE26" s="120"/>
      <c r="MFF26" s="120"/>
      <c r="MFG26" s="120"/>
      <c r="MFH26" s="120"/>
      <c r="MFI26" s="120"/>
      <c r="MFJ26" s="120"/>
      <c r="MFK26" s="120"/>
      <c r="MFL26" s="120"/>
      <c r="MFM26" s="120"/>
      <c r="MFN26" s="120"/>
      <c r="MFO26" s="120"/>
      <c r="MFP26" s="120"/>
      <c r="MFQ26" s="120"/>
      <c r="MFR26" s="120"/>
      <c r="MFS26" s="120"/>
      <c r="MFT26" s="120"/>
      <c r="MFU26" s="120"/>
      <c r="MFV26" s="120"/>
      <c r="MFW26" s="120"/>
      <c r="MFX26" s="120"/>
      <c r="MFY26" s="120"/>
      <c r="MFZ26" s="120"/>
      <c r="MGA26" s="120"/>
      <c r="MGB26" s="120"/>
      <c r="MGC26" s="120"/>
      <c r="MGD26" s="120"/>
      <c r="MGE26" s="120"/>
      <c r="MGF26" s="120"/>
      <c r="MGG26" s="120"/>
      <c r="MGH26" s="120"/>
      <c r="MGI26" s="120"/>
      <c r="MGJ26" s="120"/>
      <c r="MGK26" s="120"/>
      <c r="MGL26" s="120"/>
      <c r="MGM26" s="120"/>
      <c r="MGN26" s="120"/>
      <c r="MGO26" s="120"/>
      <c r="MGP26" s="120"/>
      <c r="MGQ26" s="120"/>
      <c r="MGR26" s="120"/>
      <c r="MGS26" s="120"/>
      <c r="MGT26" s="120"/>
      <c r="MGU26" s="120"/>
      <c r="MGV26" s="120"/>
      <c r="MGW26" s="120"/>
      <c r="MGX26" s="120"/>
      <c r="MGY26" s="120"/>
      <c r="MGZ26" s="120"/>
      <c r="MHA26" s="120"/>
      <c r="MHB26" s="120"/>
      <c r="MHC26" s="120"/>
      <c r="MHD26" s="120"/>
      <c r="MHE26" s="120"/>
      <c r="MHF26" s="120"/>
      <c r="MHG26" s="120"/>
      <c r="MHH26" s="120"/>
      <c r="MHI26" s="120"/>
      <c r="MHJ26" s="120"/>
      <c r="MHK26" s="120"/>
      <c r="MHL26" s="120"/>
      <c r="MHM26" s="120"/>
      <c r="MHN26" s="120"/>
      <c r="MHO26" s="120"/>
      <c r="MHP26" s="120"/>
      <c r="MHQ26" s="120"/>
      <c r="MHR26" s="120"/>
      <c r="MHS26" s="120"/>
      <c r="MHT26" s="120"/>
      <c r="MHU26" s="120"/>
      <c r="MHV26" s="120"/>
      <c r="MHW26" s="120"/>
      <c r="MHX26" s="120"/>
      <c r="MHY26" s="120"/>
      <c r="MHZ26" s="120"/>
      <c r="MIA26" s="120"/>
      <c r="MIB26" s="120"/>
      <c r="MIC26" s="120"/>
      <c r="MID26" s="120"/>
      <c r="MIE26" s="120"/>
      <c r="MIF26" s="120"/>
      <c r="MIG26" s="120"/>
      <c r="MIH26" s="120"/>
      <c r="MII26" s="120"/>
      <c r="MIJ26" s="120"/>
      <c r="MIK26" s="120"/>
      <c r="MIL26" s="120"/>
      <c r="MIM26" s="120"/>
      <c r="MIN26" s="120"/>
      <c r="MIO26" s="120"/>
      <c r="MIP26" s="120"/>
      <c r="MIQ26" s="120"/>
      <c r="MIR26" s="120"/>
      <c r="MIS26" s="120"/>
      <c r="MIT26" s="120"/>
      <c r="MIU26" s="120"/>
      <c r="MIV26" s="120"/>
      <c r="MIW26" s="120"/>
      <c r="MIX26" s="120"/>
      <c r="MIY26" s="120"/>
      <c r="MIZ26" s="120"/>
      <c r="MJA26" s="120"/>
      <c r="MJB26" s="120"/>
      <c r="MJC26" s="120"/>
      <c r="MJD26" s="120"/>
      <c r="MJE26" s="120"/>
      <c r="MJF26" s="120"/>
      <c r="MJG26" s="120"/>
      <c r="MJH26" s="120"/>
      <c r="MJI26" s="120"/>
      <c r="MJJ26" s="120"/>
      <c r="MJK26" s="120"/>
      <c r="MJL26" s="120"/>
      <c r="MJM26" s="120"/>
      <c r="MJN26" s="120"/>
      <c r="MJO26" s="120"/>
      <c r="MJP26" s="120"/>
      <c r="MJQ26" s="120"/>
      <c r="MJR26" s="120"/>
      <c r="MJS26" s="120"/>
      <c r="MJT26" s="120"/>
      <c r="MJU26" s="120"/>
      <c r="MJV26" s="120"/>
      <c r="MJW26" s="120"/>
      <c r="MJX26" s="120"/>
      <c r="MJY26" s="120"/>
      <c r="MJZ26" s="120"/>
      <c r="MKA26" s="120"/>
      <c r="MKB26" s="120"/>
      <c r="MKC26" s="120"/>
      <c r="MKD26" s="120"/>
      <c r="MKE26" s="120"/>
      <c r="MKF26" s="120"/>
      <c r="MKG26" s="120"/>
      <c r="MKH26" s="120"/>
      <c r="MKI26" s="120"/>
      <c r="MKJ26" s="120"/>
      <c r="MKK26" s="120"/>
      <c r="MKL26" s="120"/>
      <c r="MKM26" s="120"/>
      <c r="MKN26" s="120"/>
      <c r="MKO26" s="120"/>
      <c r="MKP26" s="120"/>
      <c r="MKQ26" s="120"/>
      <c r="MKR26" s="120"/>
      <c r="MKS26" s="120"/>
      <c r="MKT26" s="120"/>
      <c r="MKU26" s="120"/>
      <c r="MKV26" s="120"/>
      <c r="MKW26" s="120"/>
      <c r="MKX26" s="120"/>
      <c r="MKY26" s="120"/>
      <c r="MKZ26" s="120"/>
      <c r="MLA26" s="120"/>
      <c r="MLB26" s="120"/>
      <c r="MLC26" s="120"/>
      <c r="MLD26" s="120"/>
      <c r="MLE26" s="120"/>
      <c r="MLF26" s="120"/>
      <c r="MLG26" s="120"/>
      <c r="MLH26" s="120"/>
      <c r="MLI26" s="120"/>
      <c r="MLJ26" s="120"/>
      <c r="MLK26" s="120"/>
      <c r="MLL26" s="120"/>
      <c r="MLM26" s="120"/>
      <c r="MLN26" s="120"/>
      <c r="MLO26" s="120"/>
      <c r="MLP26" s="120"/>
      <c r="MLQ26" s="120"/>
      <c r="MLR26" s="120"/>
      <c r="MLS26" s="120"/>
      <c r="MLT26" s="120"/>
      <c r="MLU26" s="120"/>
      <c r="MLV26" s="120"/>
      <c r="MLW26" s="120"/>
      <c r="MLX26" s="120"/>
      <c r="MLY26" s="120"/>
      <c r="MLZ26" s="120"/>
      <c r="MMA26" s="120"/>
      <c r="MMB26" s="120"/>
      <c r="MMC26" s="120"/>
      <c r="MMD26" s="120"/>
      <c r="MME26" s="120"/>
      <c r="MMF26" s="120"/>
      <c r="MMG26" s="120"/>
      <c r="MMH26" s="120"/>
      <c r="MMI26" s="120"/>
      <c r="MMJ26" s="120"/>
      <c r="MMK26" s="120"/>
      <c r="MML26" s="120"/>
      <c r="MMM26" s="120"/>
      <c r="MMN26" s="120"/>
      <c r="MMO26" s="120"/>
      <c r="MMP26" s="120"/>
      <c r="MMQ26" s="120"/>
      <c r="MMR26" s="120"/>
      <c r="MMS26" s="120"/>
      <c r="MMT26" s="120"/>
      <c r="MMU26" s="120"/>
      <c r="MMV26" s="120"/>
      <c r="MMW26" s="120"/>
      <c r="MMX26" s="120"/>
      <c r="MMY26" s="120"/>
      <c r="MMZ26" s="120"/>
      <c r="MNA26" s="120"/>
      <c r="MNB26" s="120"/>
      <c r="MNC26" s="120"/>
      <c r="MND26" s="120"/>
      <c r="MNE26" s="120"/>
      <c r="MNF26" s="120"/>
      <c r="MNG26" s="120"/>
      <c r="MNH26" s="120"/>
      <c r="MNI26" s="120"/>
      <c r="MNJ26" s="120"/>
      <c r="MNK26" s="120"/>
      <c r="MNL26" s="120"/>
      <c r="MNM26" s="120"/>
      <c r="MNN26" s="120"/>
      <c r="MNO26" s="120"/>
      <c r="MNP26" s="120"/>
      <c r="MNQ26" s="120"/>
      <c r="MNR26" s="120"/>
      <c r="MNS26" s="120"/>
      <c r="MNT26" s="120"/>
      <c r="MNU26" s="120"/>
      <c r="MNV26" s="120"/>
      <c r="MNW26" s="120"/>
      <c r="MNX26" s="120"/>
      <c r="MNY26" s="120"/>
      <c r="MNZ26" s="120"/>
      <c r="MOA26" s="120"/>
      <c r="MOB26" s="120"/>
      <c r="MOC26" s="120"/>
      <c r="MOD26" s="120"/>
      <c r="MOE26" s="120"/>
      <c r="MOF26" s="120"/>
      <c r="MOG26" s="120"/>
      <c r="MOH26" s="120"/>
      <c r="MOI26" s="120"/>
      <c r="MOJ26" s="120"/>
      <c r="MOK26" s="120"/>
      <c r="MOL26" s="120"/>
      <c r="MOM26" s="120"/>
      <c r="MON26" s="120"/>
      <c r="MOO26" s="120"/>
      <c r="MOP26" s="120"/>
      <c r="MOQ26" s="120"/>
      <c r="MOR26" s="120"/>
      <c r="MOS26" s="120"/>
      <c r="MOT26" s="120"/>
      <c r="MOU26" s="120"/>
      <c r="MOV26" s="120"/>
      <c r="MOW26" s="120"/>
      <c r="MOX26" s="120"/>
      <c r="MOY26" s="120"/>
      <c r="MOZ26" s="120"/>
      <c r="MPA26" s="120"/>
      <c r="MPB26" s="120"/>
      <c r="MPC26" s="120"/>
      <c r="MPD26" s="120"/>
      <c r="MPE26" s="120"/>
      <c r="MPF26" s="120"/>
      <c r="MPG26" s="120"/>
      <c r="MPH26" s="120"/>
      <c r="MPI26" s="120"/>
      <c r="MPJ26" s="120"/>
      <c r="MPK26" s="120"/>
      <c r="MPL26" s="120"/>
      <c r="MPM26" s="120"/>
      <c r="MPN26" s="120"/>
      <c r="MPO26" s="120"/>
      <c r="MPP26" s="120"/>
      <c r="MPQ26" s="120"/>
      <c r="MPR26" s="120"/>
      <c r="MPS26" s="120"/>
      <c r="MPT26" s="120"/>
      <c r="MPU26" s="120"/>
      <c r="MPV26" s="120"/>
      <c r="MPW26" s="120"/>
      <c r="MPX26" s="120"/>
      <c r="MPY26" s="120"/>
      <c r="MPZ26" s="120"/>
      <c r="MQA26" s="120"/>
      <c r="MQB26" s="120"/>
      <c r="MQC26" s="120"/>
      <c r="MQD26" s="120"/>
      <c r="MQE26" s="120"/>
      <c r="MQF26" s="120"/>
      <c r="MQG26" s="120"/>
      <c r="MQH26" s="120"/>
      <c r="MQI26" s="120"/>
      <c r="MQJ26" s="120"/>
      <c r="MQK26" s="120"/>
      <c r="MQL26" s="120"/>
      <c r="MQM26" s="120"/>
      <c r="MQN26" s="120"/>
      <c r="MQO26" s="120"/>
      <c r="MQP26" s="120"/>
      <c r="MQQ26" s="120"/>
      <c r="MQR26" s="120"/>
      <c r="MQS26" s="120"/>
      <c r="MQT26" s="120"/>
      <c r="MQU26" s="120"/>
      <c r="MQV26" s="120"/>
      <c r="MQW26" s="120"/>
      <c r="MQX26" s="120"/>
      <c r="MQY26" s="120"/>
      <c r="MQZ26" s="120"/>
      <c r="MRA26" s="120"/>
      <c r="MRB26" s="120"/>
      <c r="MRC26" s="120"/>
      <c r="MRD26" s="120"/>
      <c r="MRE26" s="120"/>
      <c r="MRF26" s="120"/>
      <c r="MRG26" s="120"/>
      <c r="MRH26" s="120"/>
      <c r="MRI26" s="120"/>
      <c r="MRJ26" s="120"/>
      <c r="MRK26" s="120"/>
      <c r="MRL26" s="120"/>
      <c r="MRM26" s="120"/>
      <c r="MRN26" s="120"/>
      <c r="MRO26" s="120"/>
      <c r="MRP26" s="120"/>
      <c r="MRQ26" s="120"/>
      <c r="MRR26" s="120"/>
      <c r="MRS26" s="120"/>
      <c r="MRT26" s="120"/>
      <c r="MRU26" s="120"/>
      <c r="MRV26" s="120"/>
      <c r="MRW26" s="120"/>
      <c r="MRX26" s="120"/>
      <c r="MRY26" s="120"/>
      <c r="MRZ26" s="120"/>
      <c r="MSA26" s="120"/>
      <c r="MSB26" s="120"/>
      <c r="MSC26" s="120"/>
      <c r="MSD26" s="120"/>
      <c r="MSE26" s="120"/>
      <c r="MSF26" s="120"/>
      <c r="MSG26" s="120"/>
      <c r="MSH26" s="120"/>
      <c r="MSI26" s="120"/>
      <c r="MSJ26" s="120"/>
      <c r="MSK26" s="120"/>
      <c r="MSL26" s="120"/>
      <c r="MSM26" s="120"/>
      <c r="MSN26" s="120"/>
      <c r="MSO26" s="120"/>
      <c r="MSP26" s="120"/>
      <c r="MSQ26" s="120"/>
      <c r="MSR26" s="120"/>
      <c r="MSS26" s="120"/>
      <c r="MST26" s="120"/>
      <c r="MSU26" s="120"/>
      <c r="MSV26" s="120"/>
      <c r="MSW26" s="120"/>
      <c r="MSX26" s="120"/>
      <c r="MSY26" s="120"/>
      <c r="MSZ26" s="120"/>
      <c r="MTA26" s="120"/>
      <c r="MTB26" s="120"/>
      <c r="MTC26" s="120"/>
      <c r="MTD26" s="120"/>
      <c r="MTE26" s="120"/>
      <c r="MTF26" s="120"/>
      <c r="MTG26" s="120"/>
      <c r="MTH26" s="120"/>
      <c r="MTI26" s="120"/>
      <c r="MTJ26" s="120"/>
      <c r="MTK26" s="120"/>
      <c r="MTL26" s="120"/>
      <c r="MTM26" s="120"/>
      <c r="MTN26" s="120"/>
      <c r="MTO26" s="120"/>
      <c r="MTP26" s="120"/>
      <c r="MTQ26" s="120"/>
      <c r="MTR26" s="120"/>
      <c r="MTS26" s="120"/>
      <c r="MTT26" s="120"/>
      <c r="MTU26" s="120"/>
      <c r="MTV26" s="120"/>
      <c r="MTW26" s="120"/>
      <c r="MTX26" s="120"/>
      <c r="MTY26" s="120"/>
      <c r="MTZ26" s="120"/>
      <c r="MUA26" s="120"/>
      <c r="MUB26" s="120"/>
      <c r="MUC26" s="120"/>
      <c r="MUD26" s="120"/>
      <c r="MUE26" s="120"/>
      <c r="MUF26" s="120"/>
      <c r="MUG26" s="120"/>
      <c r="MUH26" s="120"/>
      <c r="MUI26" s="120"/>
      <c r="MUJ26" s="120"/>
      <c r="MUK26" s="120"/>
      <c r="MUL26" s="120"/>
      <c r="MUM26" s="120"/>
      <c r="MUN26" s="120"/>
      <c r="MUO26" s="120"/>
      <c r="MUP26" s="120"/>
      <c r="MUQ26" s="120"/>
      <c r="MUR26" s="120"/>
      <c r="MUS26" s="120"/>
      <c r="MUT26" s="120"/>
      <c r="MUU26" s="120"/>
      <c r="MUV26" s="120"/>
      <c r="MUW26" s="120"/>
      <c r="MUX26" s="120"/>
      <c r="MUY26" s="120"/>
      <c r="MUZ26" s="120"/>
      <c r="MVA26" s="120"/>
      <c r="MVB26" s="120"/>
      <c r="MVC26" s="120"/>
      <c r="MVD26" s="120"/>
      <c r="MVE26" s="120"/>
      <c r="MVF26" s="120"/>
      <c r="MVG26" s="120"/>
      <c r="MVH26" s="120"/>
      <c r="MVI26" s="120"/>
      <c r="MVJ26" s="120"/>
      <c r="MVK26" s="120"/>
      <c r="MVL26" s="120"/>
      <c r="MVM26" s="120"/>
      <c r="MVN26" s="120"/>
      <c r="MVO26" s="120"/>
      <c r="MVP26" s="120"/>
      <c r="MVQ26" s="120"/>
      <c r="MVR26" s="120"/>
      <c r="MVS26" s="120"/>
      <c r="MVT26" s="120"/>
      <c r="MVU26" s="120"/>
      <c r="MVV26" s="120"/>
      <c r="MVW26" s="120"/>
      <c r="MVX26" s="120"/>
      <c r="MVY26" s="120"/>
      <c r="MVZ26" s="120"/>
      <c r="MWA26" s="120"/>
      <c r="MWB26" s="120"/>
      <c r="MWC26" s="120"/>
      <c r="MWD26" s="120"/>
      <c r="MWE26" s="120"/>
      <c r="MWF26" s="120"/>
      <c r="MWG26" s="120"/>
      <c r="MWH26" s="120"/>
      <c r="MWI26" s="120"/>
      <c r="MWJ26" s="120"/>
      <c r="MWK26" s="120"/>
      <c r="MWL26" s="120"/>
      <c r="MWM26" s="120"/>
      <c r="MWN26" s="120"/>
      <c r="MWO26" s="120"/>
      <c r="MWP26" s="120"/>
      <c r="MWQ26" s="120"/>
      <c r="MWR26" s="120"/>
      <c r="MWS26" s="120"/>
      <c r="MWT26" s="120"/>
      <c r="MWU26" s="120"/>
      <c r="MWV26" s="120"/>
      <c r="MWW26" s="120"/>
      <c r="MWX26" s="120"/>
      <c r="MWY26" s="120"/>
      <c r="MWZ26" s="120"/>
      <c r="MXA26" s="120"/>
      <c r="MXB26" s="120"/>
      <c r="MXC26" s="120"/>
      <c r="MXD26" s="120"/>
      <c r="MXE26" s="120"/>
      <c r="MXF26" s="120"/>
      <c r="MXG26" s="120"/>
      <c r="MXH26" s="120"/>
      <c r="MXI26" s="120"/>
      <c r="MXJ26" s="120"/>
      <c r="MXK26" s="120"/>
      <c r="MXL26" s="120"/>
      <c r="MXM26" s="120"/>
      <c r="MXN26" s="120"/>
      <c r="MXO26" s="120"/>
      <c r="MXP26" s="120"/>
      <c r="MXQ26" s="120"/>
      <c r="MXR26" s="120"/>
      <c r="MXS26" s="120"/>
      <c r="MXT26" s="120"/>
      <c r="MXU26" s="120"/>
      <c r="MXV26" s="120"/>
      <c r="MXW26" s="120"/>
      <c r="MXX26" s="120"/>
      <c r="MXY26" s="120"/>
      <c r="MXZ26" s="120"/>
      <c r="MYA26" s="120"/>
      <c r="MYB26" s="120"/>
      <c r="MYC26" s="120"/>
      <c r="MYD26" s="120"/>
      <c r="MYE26" s="120"/>
      <c r="MYF26" s="120"/>
      <c r="MYG26" s="120"/>
      <c r="MYH26" s="120"/>
      <c r="MYI26" s="120"/>
      <c r="MYJ26" s="120"/>
      <c r="MYK26" s="120"/>
      <c r="MYL26" s="120"/>
      <c r="MYM26" s="120"/>
      <c r="MYN26" s="120"/>
      <c r="MYO26" s="120"/>
      <c r="MYP26" s="120"/>
      <c r="MYQ26" s="120"/>
      <c r="MYR26" s="120"/>
      <c r="MYS26" s="120"/>
      <c r="MYT26" s="120"/>
      <c r="MYU26" s="120"/>
      <c r="MYV26" s="120"/>
      <c r="MYW26" s="120"/>
      <c r="MYX26" s="120"/>
      <c r="MYY26" s="120"/>
      <c r="MYZ26" s="120"/>
      <c r="MZA26" s="120"/>
      <c r="MZB26" s="120"/>
      <c r="MZC26" s="120"/>
      <c r="MZD26" s="120"/>
      <c r="MZE26" s="120"/>
      <c r="MZF26" s="120"/>
      <c r="MZG26" s="120"/>
      <c r="MZH26" s="120"/>
      <c r="MZI26" s="120"/>
      <c r="MZJ26" s="120"/>
      <c r="MZK26" s="120"/>
      <c r="MZL26" s="120"/>
      <c r="MZM26" s="120"/>
      <c r="MZN26" s="120"/>
      <c r="MZO26" s="120"/>
      <c r="MZP26" s="120"/>
      <c r="MZQ26" s="120"/>
      <c r="MZR26" s="120"/>
      <c r="MZS26" s="120"/>
      <c r="MZT26" s="120"/>
      <c r="MZU26" s="120"/>
      <c r="MZV26" s="120"/>
      <c r="MZW26" s="120"/>
      <c r="MZX26" s="120"/>
      <c r="MZY26" s="120"/>
      <c r="MZZ26" s="120"/>
      <c r="NAA26" s="120"/>
      <c r="NAB26" s="120"/>
      <c r="NAC26" s="120"/>
      <c r="NAD26" s="120"/>
      <c r="NAE26" s="120"/>
      <c r="NAF26" s="120"/>
      <c r="NAG26" s="120"/>
      <c r="NAH26" s="120"/>
      <c r="NAI26" s="120"/>
      <c r="NAJ26" s="120"/>
      <c r="NAK26" s="120"/>
      <c r="NAL26" s="120"/>
      <c r="NAM26" s="120"/>
      <c r="NAN26" s="120"/>
      <c r="NAO26" s="120"/>
      <c r="NAP26" s="120"/>
      <c r="NAQ26" s="120"/>
      <c r="NAR26" s="120"/>
      <c r="NAS26" s="120"/>
      <c r="NAT26" s="120"/>
      <c r="NAU26" s="120"/>
      <c r="NAV26" s="120"/>
      <c r="NAW26" s="120"/>
      <c r="NAX26" s="120"/>
      <c r="NAY26" s="120"/>
      <c r="NAZ26" s="120"/>
      <c r="NBA26" s="120"/>
      <c r="NBB26" s="120"/>
      <c r="NBC26" s="120"/>
      <c r="NBD26" s="120"/>
      <c r="NBE26" s="120"/>
      <c r="NBF26" s="120"/>
      <c r="NBG26" s="120"/>
      <c r="NBH26" s="120"/>
      <c r="NBI26" s="120"/>
      <c r="NBJ26" s="120"/>
      <c r="NBK26" s="120"/>
      <c r="NBL26" s="120"/>
      <c r="NBM26" s="120"/>
      <c r="NBN26" s="120"/>
      <c r="NBO26" s="120"/>
      <c r="NBP26" s="120"/>
      <c r="NBQ26" s="120"/>
      <c r="NBR26" s="120"/>
      <c r="NBS26" s="120"/>
      <c r="NBT26" s="120"/>
      <c r="NBU26" s="120"/>
      <c r="NBV26" s="120"/>
      <c r="NBW26" s="120"/>
      <c r="NBX26" s="120"/>
      <c r="NBY26" s="120"/>
      <c r="NBZ26" s="120"/>
      <c r="NCA26" s="120"/>
      <c r="NCB26" s="120"/>
      <c r="NCC26" s="120"/>
      <c r="NCD26" s="120"/>
      <c r="NCE26" s="120"/>
      <c r="NCF26" s="120"/>
      <c r="NCG26" s="120"/>
      <c r="NCH26" s="120"/>
      <c r="NCI26" s="120"/>
      <c r="NCJ26" s="120"/>
      <c r="NCK26" s="120"/>
      <c r="NCL26" s="120"/>
      <c r="NCM26" s="120"/>
      <c r="NCN26" s="120"/>
      <c r="NCO26" s="120"/>
      <c r="NCP26" s="120"/>
      <c r="NCQ26" s="120"/>
      <c r="NCR26" s="120"/>
      <c r="NCS26" s="120"/>
      <c r="NCT26" s="120"/>
      <c r="NCU26" s="120"/>
      <c r="NCV26" s="120"/>
      <c r="NCW26" s="120"/>
      <c r="NCX26" s="120"/>
      <c r="NCY26" s="120"/>
      <c r="NCZ26" s="120"/>
      <c r="NDA26" s="120"/>
      <c r="NDB26" s="120"/>
      <c r="NDC26" s="120"/>
      <c r="NDD26" s="120"/>
      <c r="NDE26" s="120"/>
      <c r="NDF26" s="120"/>
      <c r="NDG26" s="120"/>
      <c r="NDH26" s="120"/>
      <c r="NDI26" s="120"/>
      <c r="NDJ26" s="120"/>
      <c r="NDK26" s="120"/>
      <c r="NDL26" s="120"/>
      <c r="NDM26" s="120"/>
      <c r="NDN26" s="120"/>
      <c r="NDO26" s="120"/>
      <c r="NDP26" s="120"/>
      <c r="NDQ26" s="120"/>
      <c r="NDR26" s="120"/>
      <c r="NDS26" s="120"/>
      <c r="NDT26" s="120"/>
      <c r="NDU26" s="120"/>
      <c r="NDV26" s="120"/>
      <c r="NDW26" s="120"/>
      <c r="NDX26" s="120"/>
      <c r="NDY26" s="120"/>
      <c r="NDZ26" s="120"/>
      <c r="NEA26" s="120"/>
      <c r="NEB26" s="120"/>
      <c r="NEC26" s="120"/>
      <c r="NED26" s="120"/>
      <c r="NEE26" s="120"/>
      <c r="NEF26" s="120"/>
      <c r="NEG26" s="120"/>
      <c r="NEH26" s="120"/>
      <c r="NEI26" s="120"/>
      <c r="NEJ26" s="120"/>
      <c r="NEK26" s="120"/>
      <c r="NEL26" s="120"/>
      <c r="NEM26" s="120"/>
      <c r="NEN26" s="120"/>
      <c r="NEO26" s="120"/>
      <c r="NEP26" s="120"/>
      <c r="NEQ26" s="120"/>
      <c r="NER26" s="120"/>
      <c r="NES26" s="120"/>
      <c r="NET26" s="120"/>
      <c r="NEU26" s="120"/>
      <c r="NEV26" s="120"/>
      <c r="NEW26" s="120"/>
      <c r="NEX26" s="120"/>
      <c r="NEY26" s="120"/>
      <c r="NEZ26" s="120"/>
      <c r="NFA26" s="120"/>
      <c r="NFB26" s="120"/>
      <c r="NFC26" s="120"/>
      <c r="NFD26" s="120"/>
      <c r="NFE26" s="120"/>
      <c r="NFF26" s="120"/>
      <c r="NFG26" s="120"/>
      <c r="NFH26" s="120"/>
      <c r="NFI26" s="120"/>
      <c r="NFJ26" s="120"/>
      <c r="NFK26" s="120"/>
      <c r="NFL26" s="120"/>
      <c r="NFM26" s="120"/>
      <c r="NFN26" s="120"/>
      <c r="NFO26" s="120"/>
      <c r="NFP26" s="120"/>
      <c r="NFQ26" s="120"/>
      <c r="NFR26" s="120"/>
      <c r="NFS26" s="120"/>
      <c r="NFT26" s="120"/>
      <c r="NFU26" s="120"/>
      <c r="NFV26" s="120"/>
      <c r="NFW26" s="120"/>
      <c r="NFX26" s="120"/>
      <c r="NFY26" s="120"/>
      <c r="NFZ26" s="120"/>
      <c r="NGA26" s="120"/>
      <c r="NGB26" s="120"/>
      <c r="NGC26" s="120"/>
      <c r="NGD26" s="120"/>
      <c r="NGE26" s="120"/>
      <c r="NGF26" s="120"/>
      <c r="NGG26" s="120"/>
      <c r="NGH26" s="120"/>
      <c r="NGI26" s="120"/>
      <c r="NGJ26" s="120"/>
      <c r="NGK26" s="120"/>
      <c r="NGL26" s="120"/>
      <c r="NGM26" s="120"/>
      <c r="NGN26" s="120"/>
      <c r="NGO26" s="120"/>
      <c r="NGP26" s="120"/>
      <c r="NGQ26" s="120"/>
      <c r="NGR26" s="120"/>
      <c r="NGS26" s="120"/>
      <c r="NGT26" s="120"/>
      <c r="NGU26" s="120"/>
      <c r="NGV26" s="120"/>
      <c r="NGW26" s="120"/>
      <c r="NGX26" s="120"/>
      <c r="NGY26" s="120"/>
      <c r="NGZ26" s="120"/>
      <c r="NHA26" s="120"/>
      <c r="NHB26" s="120"/>
      <c r="NHC26" s="120"/>
      <c r="NHD26" s="120"/>
      <c r="NHE26" s="120"/>
      <c r="NHF26" s="120"/>
      <c r="NHG26" s="120"/>
      <c r="NHH26" s="120"/>
      <c r="NHI26" s="120"/>
      <c r="NHJ26" s="120"/>
      <c r="NHK26" s="120"/>
      <c r="NHL26" s="120"/>
      <c r="NHM26" s="120"/>
      <c r="NHN26" s="120"/>
      <c r="NHO26" s="120"/>
      <c r="NHP26" s="120"/>
      <c r="NHQ26" s="120"/>
      <c r="NHR26" s="120"/>
      <c r="NHS26" s="120"/>
      <c r="NHT26" s="120"/>
      <c r="NHU26" s="120"/>
      <c r="NHV26" s="120"/>
      <c r="NHW26" s="120"/>
      <c r="NHX26" s="120"/>
      <c r="NHY26" s="120"/>
      <c r="NHZ26" s="120"/>
      <c r="NIA26" s="120"/>
      <c r="NIB26" s="120"/>
      <c r="NIC26" s="120"/>
      <c r="NID26" s="120"/>
      <c r="NIE26" s="120"/>
      <c r="NIF26" s="120"/>
      <c r="NIG26" s="120"/>
      <c r="NIH26" s="120"/>
      <c r="NII26" s="120"/>
      <c r="NIJ26" s="120"/>
      <c r="NIK26" s="120"/>
      <c r="NIL26" s="120"/>
      <c r="NIM26" s="120"/>
      <c r="NIN26" s="120"/>
      <c r="NIO26" s="120"/>
      <c r="NIP26" s="120"/>
      <c r="NIQ26" s="120"/>
      <c r="NIR26" s="120"/>
      <c r="NIS26" s="120"/>
      <c r="NIT26" s="120"/>
      <c r="NIU26" s="120"/>
      <c r="NIV26" s="120"/>
      <c r="NIW26" s="120"/>
      <c r="NIX26" s="120"/>
      <c r="NIY26" s="120"/>
      <c r="NIZ26" s="120"/>
      <c r="NJA26" s="120"/>
      <c r="NJB26" s="120"/>
      <c r="NJC26" s="120"/>
      <c r="NJD26" s="120"/>
      <c r="NJE26" s="120"/>
      <c r="NJF26" s="120"/>
      <c r="NJG26" s="120"/>
      <c r="NJH26" s="120"/>
      <c r="NJI26" s="120"/>
      <c r="NJJ26" s="120"/>
      <c r="NJK26" s="120"/>
      <c r="NJL26" s="120"/>
      <c r="NJM26" s="120"/>
      <c r="NJN26" s="120"/>
      <c r="NJO26" s="120"/>
      <c r="NJP26" s="120"/>
      <c r="NJQ26" s="120"/>
      <c r="NJR26" s="120"/>
      <c r="NJS26" s="120"/>
      <c r="NJT26" s="120"/>
      <c r="NJU26" s="120"/>
      <c r="NJV26" s="120"/>
      <c r="NJW26" s="120"/>
      <c r="NJX26" s="120"/>
      <c r="NJY26" s="120"/>
      <c r="NJZ26" s="120"/>
      <c r="NKA26" s="120"/>
      <c r="NKB26" s="120"/>
      <c r="NKC26" s="120"/>
      <c r="NKD26" s="120"/>
      <c r="NKE26" s="120"/>
      <c r="NKF26" s="120"/>
      <c r="NKG26" s="120"/>
      <c r="NKH26" s="120"/>
      <c r="NKI26" s="120"/>
      <c r="NKJ26" s="120"/>
      <c r="NKK26" s="120"/>
      <c r="NKL26" s="120"/>
      <c r="NKM26" s="120"/>
      <c r="NKN26" s="120"/>
      <c r="NKO26" s="120"/>
      <c r="NKP26" s="120"/>
      <c r="NKQ26" s="120"/>
      <c r="NKR26" s="120"/>
      <c r="NKS26" s="120"/>
      <c r="NKT26" s="120"/>
      <c r="NKU26" s="120"/>
      <c r="NKV26" s="120"/>
      <c r="NKW26" s="120"/>
      <c r="NKX26" s="120"/>
      <c r="NKY26" s="120"/>
      <c r="NKZ26" s="120"/>
      <c r="NLA26" s="120"/>
      <c r="NLB26" s="120"/>
      <c r="NLC26" s="120"/>
      <c r="NLD26" s="120"/>
      <c r="NLE26" s="120"/>
      <c r="NLF26" s="120"/>
      <c r="NLG26" s="120"/>
      <c r="NLH26" s="120"/>
      <c r="NLI26" s="120"/>
      <c r="NLJ26" s="120"/>
      <c r="NLK26" s="120"/>
      <c r="NLL26" s="120"/>
      <c r="NLM26" s="120"/>
      <c r="NLN26" s="120"/>
      <c r="NLO26" s="120"/>
      <c r="NLP26" s="120"/>
      <c r="NLQ26" s="120"/>
      <c r="NLR26" s="120"/>
      <c r="NLS26" s="120"/>
      <c r="NLT26" s="120"/>
      <c r="NLU26" s="120"/>
      <c r="NLV26" s="120"/>
      <c r="NLW26" s="120"/>
      <c r="NLX26" s="120"/>
      <c r="NLY26" s="120"/>
      <c r="NLZ26" s="120"/>
      <c r="NMA26" s="120"/>
      <c r="NMB26" s="120"/>
      <c r="NMC26" s="120"/>
      <c r="NMD26" s="120"/>
      <c r="NME26" s="120"/>
      <c r="NMF26" s="120"/>
      <c r="NMG26" s="120"/>
      <c r="NMH26" s="120"/>
      <c r="NMI26" s="120"/>
      <c r="NMJ26" s="120"/>
      <c r="NMK26" s="120"/>
      <c r="NML26" s="120"/>
      <c r="NMM26" s="120"/>
      <c r="NMN26" s="120"/>
      <c r="NMO26" s="120"/>
      <c r="NMP26" s="120"/>
      <c r="NMQ26" s="120"/>
      <c r="NMR26" s="120"/>
      <c r="NMS26" s="120"/>
      <c r="NMT26" s="120"/>
      <c r="NMU26" s="120"/>
      <c r="NMV26" s="120"/>
      <c r="NMW26" s="120"/>
      <c r="NMX26" s="120"/>
      <c r="NMY26" s="120"/>
      <c r="NMZ26" s="120"/>
      <c r="NNA26" s="120"/>
      <c r="NNB26" s="120"/>
      <c r="NNC26" s="120"/>
      <c r="NND26" s="120"/>
      <c r="NNE26" s="120"/>
      <c r="NNF26" s="120"/>
      <c r="NNG26" s="120"/>
      <c r="NNH26" s="120"/>
      <c r="NNI26" s="120"/>
      <c r="NNJ26" s="120"/>
      <c r="NNK26" s="120"/>
      <c r="NNL26" s="120"/>
      <c r="NNM26" s="120"/>
      <c r="NNN26" s="120"/>
      <c r="NNO26" s="120"/>
      <c r="NNP26" s="120"/>
      <c r="NNQ26" s="120"/>
      <c r="NNR26" s="120"/>
      <c r="NNS26" s="120"/>
      <c r="NNT26" s="120"/>
      <c r="NNU26" s="120"/>
      <c r="NNV26" s="120"/>
      <c r="NNW26" s="120"/>
      <c r="NNX26" s="120"/>
      <c r="NNY26" s="120"/>
      <c r="NNZ26" s="120"/>
      <c r="NOA26" s="120"/>
      <c r="NOB26" s="120"/>
      <c r="NOC26" s="120"/>
      <c r="NOD26" s="120"/>
      <c r="NOE26" s="120"/>
      <c r="NOF26" s="120"/>
      <c r="NOG26" s="120"/>
      <c r="NOH26" s="120"/>
      <c r="NOI26" s="120"/>
      <c r="NOJ26" s="120"/>
      <c r="NOK26" s="120"/>
      <c r="NOL26" s="120"/>
      <c r="NOM26" s="120"/>
      <c r="NON26" s="120"/>
      <c r="NOO26" s="120"/>
      <c r="NOP26" s="120"/>
      <c r="NOQ26" s="120"/>
      <c r="NOR26" s="120"/>
      <c r="NOS26" s="120"/>
      <c r="NOT26" s="120"/>
      <c r="NOU26" s="120"/>
      <c r="NOV26" s="120"/>
      <c r="NOW26" s="120"/>
      <c r="NOX26" s="120"/>
      <c r="NOY26" s="120"/>
      <c r="NOZ26" s="120"/>
      <c r="NPA26" s="120"/>
      <c r="NPB26" s="120"/>
      <c r="NPC26" s="120"/>
      <c r="NPD26" s="120"/>
      <c r="NPE26" s="120"/>
      <c r="NPF26" s="120"/>
      <c r="NPG26" s="120"/>
      <c r="NPH26" s="120"/>
      <c r="NPI26" s="120"/>
      <c r="NPJ26" s="120"/>
      <c r="NPK26" s="120"/>
      <c r="NPL26" s="120"/>
      <c r="NPM26" s="120"/>
      <c r="NPN26" s="120"/>
      <c r="NPO26" s="120"/>
      <c r="NPP26" s="120"/>
      <c r="NPQ26" s="120"/>
      <c r="NPR26" s="120"/>
      <c r="NPS26" s="120"/>
      <c r="NPT26" s="120"/>
      <c r="NPU26" s="120"/>
      <c r="NPV26" s="120"/>
      <c r="NPW26" s="120"/>
      <c r="NPX26" s="120"/>
      <c r="NPY26" s="120"/>
      <c r="NPZ26" s="120"/>
      <c r="NQA26" s="120"/>
      <c r="NQB26" s="120"/>
      <c r="NQC26" s="120"/>
      <c r="NQD26" s="120"/>
      <c r="NQE26" s="120"/>
      <c r="NQF26" s="120"/>
      <c r="NQG26" s="120"/>
      <c r="NQH26" s="120"/>
      <c r="NQI26" s="120"/>
      <c r="NQJ26" s="120"/>
      <c r="NQK26" s="120"/>
      <c r="NQL26" s="120"/>
      <c r="NQM26" s="120"/>
      <c r="NQN26" s="120"/>
      <c r="NQO26" s="120"/>
      <c r="NQP26" s="120"/>
      <c r="NQQ26" s="120"/>
      <c r="NQR26" s="120"/>
      <c r="NQS26" s="120"/>
      <c r="NQT26" s="120"/>
      <c r="NQU26" s="120"/>
      <c r="NQV26" s="120"/>
      <c r="NQW26" s="120"/>
      <c r="NQX26" s="120"/>
      <c r="NQY26" s="120"/>
      <c r="NQZ26" s="120"/>
      <c r="NRA26" s="120"/>
      <c r="NRB26" s="120"/>
      <c r="NRC26" s="120"/>
      <c r="NRD26" s="120"/>
      <c r="NRE26" s="120"/>
      <c r="NRF26" s="120"/>
      <c r="NRG26" s="120"/>
      <c r="NRH26" s="120"/>
      <c r="NRI26" s="120"/>
      <c r="NRJ26" s="120"/>
      <c r="NRK26" s="120"/>
      <c r="NRL26" s="120"/>
      <c r="NRM26" s="120"/>
      <c r="NRN26" s="120"/>
      <c r="NRO26" s="120"/>
      <c r="NRP26" s="120"/>
      <c r="NRQ26" s="120"/>
      <c r="NRR26" s="120"/>
      <c r="NRS26" s="120"/>
      <c r="NRT26" s="120"/>
      <c r="NRU26" s="120"/>
      <c r="NRV26" s="120"/>
      <c r="NRW26" s="120"/>
      <c r="NRX26" s="120"/>
      <c r="NRY26" s="120"/>
      <c r="NRZ26" s="120"/>
      <c r="NSA26" s="120"/>
      <c r="NSB26" s="120"/>
      <c r="NSC26" s="120"/>
      <c r="NSD26" s="120"/>
      <c r="NSE26" s="120"/>
      <c r="NSF26" s="120"/>
      <c r="NSG26" s="120"/>
      <c r="NSH26" s="120"/>
      <c r="NSI26" s="120"/>
      <c r="NSJ26" s="120"/>
      <c r="NSK26" s="120"/>
      <c r="NSL26" s="120"/>
      <c r="NSM26" s="120"/>
      <c r="NSN26" s="120"/>
      <c r="NSO26" s="120"/>
      <c r="NSP26" s="120"/>
      <c r="NSQ26" s="120"/>
      <c r="NSR26" s="120"/>
      <c r="NSS26" s="120"/>
      <c r="NST26" s="120"/>
      <c r="NSU26" s="120"/>
      <c r="NSV26" s="120"/>
      <c r="NSW26" s="120"/>
      <c r="NSX26" s="120"/>
      <c r="NSY26" s="120"/>
      <c r="NSZ26" s="120"/>
      <c r="NTA26" s="120"/>
      <c r="NTB26" s="120"/>
      <c r="NTC26" s="120"/>
      <c r="NTD26" s="120"/>
      <c r="NTE26" s="120"/>
      <c r="NTF26" s="120"/>
      <c r="NTG26" s="120"/>
      <c r="NTH26" s="120"/>
      <c r="NTI26" s="120"/>
      <c r="NTJ26" s="120"/>
      <c r="NTK26" s="120"/>
      <c r="NTL26" s="120"/>
      <c r="NTM26" s="120"/>
      <c r="NTN26" s="120"/>
      <c r="NTO26" s="120"/>
      <c r="NTP26" s="120"/>
      <c r="NTQ26" s="120"/>
      <c r="NTR26" s="120"/>
      <c r="NTS26" s="120"/>
      <c r="NTT26" s="120"/>
      <c r="NTU26" s="120"/>
      <c r="NTV26" s="120"/>
      <c r="NTW26" s="120"/>
      <c r="NTX26" s="120"/>
      <c r="NTY26" s="120"/>
      <c r="NTZ26" s="120"/>
      <c r="NUA26" s="120"/>
      <c r="NUB26" s="120"/>
      <c r="NUC26" s="120"/>
      <c r="NUD26" s="120"/>
      <c r="NUE26" s="120"/>
      <c r="NUF26" s="120"/>
      <c r="NUG26" s="120"/>
      <c r="NUH26" s="120"/>
      <c r="NUI26" s="120"/>
      <c r="NUJ26" s="120"/>
      <c r="NUK26" s="120"/>
      <c r="NUL26" s="120"/>
      <c r="NUM26" s="120"/>
      <c r="NUN26" s="120"/>
      <c r="NUO26" s="120"/>
      <c r="NUP26" s="120"/>
      <c r="NUQ26" s="120"/>
      <c r="NUR26" s="120"/>
      <c r="NUS26" s="120"/>
      <c r="NUT26" s="120"/>
      <c r="NUU26" s="120"/>
      <c r="NUV26" s="120"/>
      <c r="NUW26" s="120"/>
      <c r="NUX26" s="120"/>
      <c r="NUY26" s="120"/>
      <c r="NUZ26" s="120"/>
      <c r="NVA26" s="120"/>
      <c r="NVB26" s="120"/>
      <c r="NVC26" s="120"/>
      <c r="NVD26" s="120"/>
      <c r="NVE26" s="120"/>
      <c r="NVF26" s="120"/>
      <c r="NVG26" s="120"/>
      <c r="NVH26" s="120"/>
      <c r="NVI26" s="120"/>
      <c r="NVJ26" s="120"/>
      <c r="NVK26" s="120"/>
      <c r="NVL26" s="120"/>
      <c r="NVM26" s="120"/>
      <c r="NVN26" s="120"/>
      <c r="NVO26" s="120"/>
      <c r="NVP26" s="120"/>
      <c r="NVQ26" s="120"/>
      <c r="NVR26" s="120"/>
      <c r="NVS26" s="120"/>
      <c r="NVT26" s="120"/>
      <c r="NVU26" s="120"/>
      <c r="NVV26" s="120"/>
      <c r="NVW26" s="120"/>
      <c r="NVX26" s="120"/>
      <c r="NVY26" s="120"/>
      <c r="NVZ26" s="120"/>
      <c r="NWA26" s="120"/>
      <c r="NWB26" s="120"/>
      <c r="NWC26" s="120"/>
      <c r="NWD26" s="120"/>
      <c r="NWE26" s="120"/>
      <c r="NWF26" s="120"/>
      <c r="NWG26" s="120"/>
      <c r="NWH26" s="120"/>
      <c r="NWI26" s="120"/>
      <c r="NWJ26" s="120"/>
      <c r="NWK26" s="120"/>
      <c r="NWL26" s="120"/>
      <c r="NWM26" s="120"/>
      <c r="NWN26" s="120"/>
      <c r="NWO26" s="120"/>
      <c r="NWP26" s="120"/>
      <c r="NWQ26" s="120"/>
      <c r="NWR26" s="120"/>
      <c r="NWS26" s="120"/>
      <c r="NWT26" s="120"/>
      <c r="NWU26" s="120"/>
      <c r="NWV26" s="120"/>
      <c r="NWW26" s="120"/>
      <c r="NWX26" s="120"/>
      <c r="NWY26" s="120"/>
      <c r="NWZ26" s="120"/>
      <c r="NXA26" s="120"/>
      <c r="NXB26" s="120"/>
      <c r="NXC26" s="120"/>
      <c r="NXD26" s="120"/>
      <c r="NXE26" s="120"/>
      <c r="NXF26" s="120"/>
      <c r="NXG26" s="120"/>
      <c r="NXH26" s="120"/>
      <c r="NXI26" s="120"/>
      <c r="NXJ26" s="120"/>
      <c r="NXK26" s="120"/>
      <c r="NXL26" s="120"/>
      <c r="NXM26" s="120"/>
      <c r="NXN26" s="120"/>
      <c r="NXO26" s="120"/>
      <c r="NXP26" s="120"/>
      <c r="NXQ26" s="120"/>
      <c r="NXR26" s="120"/>
      <c r="NXS26" s="120"/>
      <c r="NXT26" s="120"/>
      <c r="NXU26" s="120"/>
      <c r="NXV26" s="120"/>
      <c r="NXW26" s="120"/>
      <c r="NXX26" s="120"/>
      <c r="NXY26" s="120"/>
      <c r="NXZ26" s="120"/>
      <c r="NYA26" s="120"/>
      <c r="NYB26" s="120"/>
      <c r="NYC26" s="120"/>
      <c r="NYD26" s="120"/>
      <c r="NYE26" s="120"/>
      <c r="NYF26" s="120"/>
      <c r="NYG26" s="120"/>
      <c r="NYH26" s="120"/>
      <c r="NYI26" s="120"/>
      <c r="NYJ26" s="120"/>
      <c r="NYK26" s="120"/>
      <c r="NYL26" s="120"/>
      <c r="NYM26" s="120"/>
      <c r="NYN26" s="120"/>
      <c r="NYO26" s="120"/>
      <c r="NYP26" s="120"/>
      <c r="NYQ26" s="120"/>
      <c r="NYR26" s="120"/>
      <c r="NYS26" s="120"/>
      <c r="NYT26" s="120"/>
      <c r="NYU26" s="120"/>
      <c r="NYV26" s="120"/>
      <c r="NYW26" s="120"/>
      <c r="NYX26" s="120"/>
      <c r="NYY26" s="120"/>
      <c r="NYZ26" s="120"/>
      <c r="NZA26" s="120"/>
      <c r="NZB26" s="120"/>
      <c r="NZC26" s="120"/>
      <c r="NZD26" s="120"/>
      <c r="NZE26" s="120"/>
      <c r="NZF26" s="120"/>
      <c r="NZG26" s="120"/>
      <c r="NZH26" s="120"/>
      <c r="NZI26" s="120"/>
      <c r="NZJ26" s="120"/>
      <c r="NZK26" s="120"/>
      <c r="NZL26" s="120"/>
      <c r="NZM26" s="120"/>
      <c r="NZN26" s="120"/>
      <c r="NZO26" s="120"/>
      <c r="NZP26" s="120"/>
      <c r="NZQ26" s="120"/>
      <c r="NZR26" s="120"/>
      <c r="NZS26" s="120"/>
      <c r="NZT26" s="120"/>
      <c r="NZU26" s="120"/>
      <c r="NZV26" s="120"/>
      <c r="NZW26" s="120"/>
      <c r="NZX26" s="120"/>
      <c r="NZY26" s="120"/>
      <c r="NZZ26" s="120"/>
      <c r="OAA26" s="120"/>
      <c r="OAB26" s="120"/>
      <c r="OAC26" s="120"/>
      <c r="OAD26" s="120"/>
      <c r="OAE26" s="120"/>
      <c r="OAF26" s="120"/>
      <c r="OAG26" s="120"/>
      <c r="OAH26" s="120"/>
      <c r="OAI26" s="120"/>
      <c r="OAJ26" s="120"/>
      <c r="OAK26" s="120"/>
      <c r="OAL26" s="120"/>
      <c r="OAM26" s="120"/>
      <c r="OAN26" s="120"/>
      <c r="OAO26" s="120"/>
      <c r="OAP26" s="120"/>
      <c r="OAQ26" s="120"/>
      <c r="OAR26" s="120"/>
      <c r="OAS26" s="120"/>
      <c r="OAT26" s="120"/>
      <c r="OAU26" s="120"/>
      <c r="OAV26" s="120"/>
      <c r="OAW26" s="120"/>
      <c r="OAX26" s="120"/>
      <c r="OAY26" s="120"/>
      <c r="OAZ26" s="120"/>
      <c r="OBA26" s="120"/>
      <c r="OBB26" s="120"/>
      <c r="OBC26" s="120"/>
      <c r="OBD26" s="120"/>
      <c r="OBE26" s="120"/>
      <c r="OBF26" s="120"/>
      <c r="OBG26" s="120"/>
      <c r="OBH26" s="120"/>
      <c r="OBI26" s="120"/>
      <c r="OBJ26" s="120"/>
      <c r="OBK26" s="120"/>
      <c r="OBL26" s="120"/>
      <c r="OBM26" s="120"/>
      <c r="OBN26" s="120"/>
      <c r="OBO26" s="120"/>
      <c r="OBP26" s="120"/>
      <c r="OBQ26" s="120"/>
      <c r="OBR26" s="120"/>
      <c r="OBS26" s="120"/>
      <c r="OBT26" s="120"/>
      <c r="OBU26" s="120"/>
      <c r="OBV26" s="120"/>
      <c r="OBW26" s="120"/>
      <c r="OBX26" s="120"/>
      <c r="OBY26" s="120"/>
      <c r="OBZ26" s="120"/>
      <c r="OCA26" s="120"/>
      <c r="OCB26" s="120"/>
      <c r="OCC26" s="120"/>
      <c r="OCD26" s="120"/>
      <c r="OCE26" s="120"/>
      <c r="OCF26" s="120"/>
      <c r="OCG26" s="120"/>
      <c r="OCH26" s="120"/>
      <c r="OCI26" s="120"/>
      <c r="OCJ26" s="120"/>
      <c r="OCK26" s="120"/>
      <c r="OCL26" s="120"/>
      <c r="OCM26" s="120"/>
      <c r="OCN26" s="120"/>
      <c r="OCO26" s="120"/>
      <c r="OCP26" s="120"/>
      <c r="OCQ26" s="120"/>
      <c r="OCR26" s="120"/>
      <c r="OCS26" s="120"/>
      <c r="OCT26" s="120"/>
      <c r="OCU26" s="120"/>
      <c r="OCV26" s="120"/>
      <c r="OCW26" s="120"/>
      <c r="OCX26" s="120"/>
      <c r="OCY26" s="120"/>
      <c r="OCZ26" s="120"/>
      <c r="ODA26" s="120"/>
      <c r="ODB26" s="120"/>
      <c r="ODC26" s="120"/>
      <c r="ODD26" s="120"/>
      <c r="ODE26" s="120"/>
      <c r="ODF26" s="120"/>
      <c r="ODG26" s="120"/>
      <c r="ODH26" s="120"/>
      <c r="ODI26" s="120"/>
      <c r="ODJ26" s="120"/>
      <c r="ODK26" s="120"/>
      <c r="ODL26" s="120"/>
      <c r="ODM26" s="120"/>
      <c r="ODN26" s="120"/>
      <c r="ODO26" s="120"/>
      <c r="ODP26" s="120"/>
      <c r="ODQ26" s="120"/>
      <c r="ODR26" s="120"/>
      <c r="ODS26" s="120"/>
      <c r="ODT26" s="120"/>
      <c r="ODU26" s="120"/>
      <c r="ODV26" s="120"/>
      <c r="ODW26" s="120"/>
      <c r="ODX26" s="120"/>
      <c r="ODY26" s="120"/>
      <c r="ODZ26" s="120"/>
      <c r="OEA26" s="120"/>
      <c r="OEB26" s="120"/>
      <c r="OEC26" s="120"/>
      <c r="OED26" s="120"/>
      <c r="OEE26" s="120"/>
      <c r="OEF26" s="120"/>
      <c r="OEG26" s="120"/>
      <c r="OEH26" s="120"/>
      <c r="OEI26" s="120"/>
      <c r="OEJ26" s="120"/>
      <c r="OEK26" s="120"/>
      <c r="OEL26" s="120"/>
      <c r="OEM26" s="120"/>
      <c r="OEN26" s="120"/>
      <c r="OEO26" s="120"/>
      <c r="OEP26" s="120"/>
      <c r="OEQ26" s="120"/>
      <c r="OER26" s="120"/>
      <c r="OES26" s="120"/>
      <c r="OET26" s="120"/>
      <c r="OEU26" s="120"/>
      <c r="OEV26" s="120"/>
      <c r="OEW26" s="120"/>
      <c r="OEX26" s="120"/>
      <c r="OEY26" s="120"/>
      <c r="OEZ26" s="120"/>
      <c r="OFA26" s="120"/>
      <c r="OFB26" s="120"/>
      <c r="OFC26" s="120"/>
      <c r="OFD26" s="120"/>
      <c r="OFE26" s="120"/>
      <c r="OFF26" s="120"/>
      <c r="OFG26" s="120"/>
      <c r="OFH26" s="120"/>
      <c r="OFI26" s="120"/>
      <c r="OFJ26" s="120"/>
      <c r="OFK26" s="120"/>
      <c r="OFL26" s="120"/>
      <c r="OFM26" s="120"/>
      <c r="OFN26" s="120"/>
      <c r="OFO26" s="120"/>
      <c r="OFP26" s="120"/>
      <c r="OFQ26" s="120"/>
      <c r="OFR26" s="120"/>
      <c r="OFS26" s="120"/>
      <c r="OFT26" s="120"/>
      <c r="OFU26" s="120"/>
      <c r="OFV26" s="120"/>
      <c r="OFW26" s="120"/>
      <c r="OFX26" s="120"/>
      <c r="OFY26" s="120"/>
      <c r="OFZ26" s="120"/>
      <c r="OGA26" s="120"/>
      <c r="OGB26" s="120"/>
      <c r="OGC26" s="120"/>
      <c r="OGD26" s="120"/>
      <c r="OGE26" s="120"/>
      <c r="OGF26" s="120"/>
      <c r="OGG26" s="120"/>
      <c r="OGH26" s="120"/>
      <c r="OGI26" s="120"/>
      <c r="OGJ26" s="120"/>
      <c r="OGK26" s="120"/>
      <c r="OGL26" s="120"/>
      <c r="OGM26" s="120"/>
      <c r="OGN26" s="120"/>
      <c r="OGO26" s="120"/>
      <c r="OGP26" s="120"/>
      <c r="OGQ26" s="120"/>
      <c r="OGR26" s="120"/>
      <c r="OGS26" s="120"/>
      <c r="OGT26" s="120"/>
      <c r="OGU26" s="120"/>
      <c r="OGV26" s="120"/>
      <c r="OGW26" s="120"/>
      <c r="OGX26" s="120"/>
      <c r="OGY26" s="120"/>
      <c r="OGZ26" s="120"/>
      <c r="OHA26" s="120"/>
      <c r="OHB26" s="120"/>
      <c r="OHC26" s="120"/>
      <c r="OHD26" s="120"/>
      <c r="OHE26" s="120"/>
      <c r="OHF26" s="120"/>
      <c r="OHG26" s="120"/>
      <c r="OHH26" s="120"/>
      <c r="OHI26" s="120"/>
      <c r="OHJ26" s="120"/>
      <c r="OHK26" s="120"/>
      <c r="OHL26" s="120"/>
      <c r="OHM26" s="120"/>
      <c r="OHN26" s="120"/>
      <c r="OHO26" s="120"/>
      <c r="OHP26" s="120"/>
      <c r="OHQ26" s="120"/>
      <c r="OHR26" s="120"/>
      <c r="OHS26" s="120"/>
      <c r="OHT26" s="120"/>
      <c r="OHU26" s="120"/>
      <c r="OHV26" s="120"/>
      <c r="OHW26" s="120"/>
      <c r="OHX26" s="120"/>
      <c r="OHY26" s="120"/>
      <c r="OHZ26" s="120"/>
      <c r="OIA26" s="120"/>
      <c r="OIB26" s="120"/>
      <c r="OIC26" s="120"/>
      <c r="OID26" s="120"/>
      <c r="OIE26" s="120"/>
      <c r="OIF26" s="120"/>
      <c r="OIG26" s="120"/>
      <c r="OIH26" s="120"/>
      <c r="OII26" s="120"/>
      <c r="OIJ26" s="120"/>
      <c r="OIK26" s="120"/>
      <c r="OIL26" s="120"/>
      <c r="OIM26" s="120"/>
      <c r="OIN26" s="120"/>
      <c r="OIO26" s="120"/>
      <c r="OIP26" s="120"/>
      <c r="OIQ26" s="120"/>
      <c r="OIR26" s="120"/>
      <c r="OIS26" s="120"/>
      <c r="OIT26" s="120"/>
      <c r="OIU26" s="120"/>
      <c r="OIV26" s="120"/>
      <c r="OIW26" s="120"/>
      <c r="OIX26" s="120"/>
      <c r="OIY26" s="120"/>
      <c r="OIZ26" s="120"/>
      <c r="OJA26" s="120"/>
      <c r="OJB26" s="120"/>
      <c r="OJC26" s="120"/>
      <c r="OJD26" s="120"/>
      <c r="OJE26" s="120"/>
      <c r="OJF26" s="120"/>
      <c r="OJG26" s="120"/>
      <c r="OJH26" s="120"/>
      <c r="OJI26" s="120"/>
      <c r="OJJ26" s="120"/>
      <c r="OJK26" s="120"/>
      <c r="OJL26" s="120"/>
      <c r="OJM26" s="120"/>
      <c r="OJN26" s="120"/>
      <c r="OJO26" s="120"/>
      <c r="OJP26" s="120"/>
      <c r="OJQ26" s="120"/>
      <c r="OJR26" s="120"/>
      <c r="OJS26" s="120"/>
      <c r="OJT26" s="120"/>
      <c r="OJU26" s="120"/>
      <c r="OJV26" s="120"/>
      <c r="OJW26" s="120"/>
      <c r="OJX26" s="120"/>
      <c r="OJY26" s="120"/>
      <c r="OJZ26" s="120"/>
      <c r="OKA26" s="120"/>
      <c r="OKB26" s="120"/>
      <c r="OKC26" s="120"/>
      <c r="OKD26" s="120"/>
      <c r="OKE26" s="120"/>
      <c r="OKF26" s="120"/>
      <c r="OKG26" s="120"/>
      <c r="OKH26" s="120"/>
      <c r="OKI26" s="120"/>
      <c r="OKJ26" s="120"/>
      <c r="OKK26" s="120"/>
      <c r="OKL26" s="120"/>
      <c r="OKM26" s="120"/>
      <c r="OKN26" s="120"/>
      <c r="OKO26" s="120"/>
      <c r="OKP26" s="120"/>
      <c r="OKQ26" s="120"/>
      <c r="OKR26" s="120"/>
      <c r="OKS26" s="120"/>
      <c r="OKT26" s="120"/>
      <c r="OKU26" s="120"/>
      <c r="OKV26" s="120"/>
      <c r="OKW26" s="120"/>
      <c r="OKX26" s="120"/>
      <c r="OKY26" s="120"/>
      <c r="OKZ26" s="120"/>
      <c r="OLA26" s="120"/>
      <c r="OLB26" s="120"/>
      <c r="OLC26" s="120"/>
      <c r="OLD26" s="120"/>
      <c r="OLE26" s="120"/>
      <c r="OLF26" s="120"/>
      <c r="OLG26" s="120"/>
      <c r="OLH26" s="120"/>
      <c r="OLI26" s="120"/>
      <c r="OLJ26" s="120"/>
      <c r="OLK26" s="120"/>
      <c r="OLL26" s="120"/>
      <c r="OLM26" s="120"/>
      <c r="OLN26" s="120"/>
      <c r="OLO26" s="120"/>
      <c r="OLP26" s="120"/>
      <c r="OLQ26" s="120"/>
      <c r="OLR26" s="120"/>
      <c r="OLS26" s="120"/>
      <c r="OLT26" s="120"/>
      <c r="OLU26" s="120"/>
      <c r="OLV26" s="120"/>
      <c r="OLW26" s="120"/>
      <c r="OLX26" s="120"/>
      <c r="OLY26" s="120"/>
      <c r="OLZ26" s="120"/>
      <c r="OMA26" s="120"/>
      <c r="OMB26" s="120"/>
      <c r="OMC26" s="120"/>
      <c r="OMD26" s="120"/>
      <c r="OME26" s="120"/>
      <c r="OMF26" s="120"/>
      <c r="OMG26" s="120"/>
      <c r="OMH26" s="120"/>
      <c r="OMI26" s="120"/>
      <c r="OMJ26" s="120"/>
      <c r="OMK26" s="120"/>
      <c r="OML26" s="120"/>
      <c r="OMM26" s="120"/>
      <c r="OMN26" s="120"/>
      <c r="OMO26" s="120"/>
      <c r="OMP26" s="120"/>
      <c r="OMQ26" s="120"/>
      <c r="OMR26" s="120"/>
      <c r="OMS26" s="120"/>
      <c r="OMT26" s="120"/>
      <c r="OMU26" s="120"/>
      <c r="OMV26" s="120"/>
      <c r="OMW26" s="120"/>
      <c r="OMX26" s="120"/>
      <c r="OMY26" s="120"/>
      <c r="OMZ26" s="120"/>
      <c r="ONA26" s="120"/>
      <c r="ONB26" s="120"/>
      <c r="ONC26" s="120"/>
      <c r="OND26" s="120"/>
      <c r="ONE26" s="120"/>
      <c r="ONF26" s="120"/>
      <c r="ONG26" s="120"/>
      <c r="ONH26" s="120"/>
      <c r="ONI26" s="120"/>
      <c r="ONJ26" s="120"/>
      <c r="ONK26" s="120"/>
      <c r="ONL26" s="120"/>
      <c r="ONM26" s="120"/>
      <c r="ONN26" s="120"/>
      <c r="ONO26" s="120"/>
      <c r="ONP26" s="120"/>
      <c r="ONQ26" s="120"/>
      <c r="ONR26" s="120"/>
      <c r="ONS26" s="120"/>
      <c r="ONT26" s="120"/>
      <c r="ONU26" s="120"/>
      <c r="ONV26" s="120"/>
      <c r="ONW26" s="120"/>
      <c r="ONX26" s="120"/>
      <c r="ONY26" s="120"/>
      <c r="ONZ26" s="120"/>
      <c r="OOA26" s="120"/>
      <c r="OOB26" s="120"/>
      <c r="OOC26" s="120"/>
      <c r="OOD26" s="120"/>
      <c r="OOE26" s="120"/>
      <c r="OOF26" s="120"/>
      <c r="OOG26" s="120"/>
      <c r="OOH26" s="120"/>
      <c r="OOI26" s="120"/>
      <c r="OOJ26" s="120"/>
      <c r="OOK26" s="120"/>
      <c r="OOL26" s="120"/>
      <c r="OOM26" s="120"/>
      <c r="OON26" s="120"/>
      <c r="OOO26" s="120"/>
      <c r="OOP26" s="120"/>
      <c r="OOQ26" s="120"/>
      <c r="OOR26" s="120"/>
      <c r="OOS26" s="120"/>
      <c r="OOT26" s="120"/>
      <c r="OOU26" s="120"/>
      <c r="OOV26" s="120"/>
      <c r="OOW26" s="120"/>
      <c r="OOX26" s="120"/>
      <c r="OOY26" s="120"/>
      <c r="OOZ26" s="120"/>
      <c r="OPA26" s="120"/>
      <c r="OPB26" s="120"/>
      <c r="OPC26" s="120"/>
      <c r="OPD26" s="120"/>
      <c r="OPE26" s="120"/>
      <c r="OPF26" s="120"/>
      <c r="OPG26" s="120"/>
      <c r="OPH26" s="120"/>
      <c r="OPI26" s="120"/>
      <c r="OPJ26" s="120"/>
      <c r="OPK26" s="120"/>
      <c r="OPL26" s="120"/>
      <c r="OPM26" s="120"/>
      <c r="OPN26" s="120"/>
      <c r="OPO26" s="120"/>
      <c r="OPP26" s="120"/>
      <c r="OPQ26" s="120"/>
      <c r="OPR26" s="120"/>
      <c r="OPS26" s="120"/>
      <c r="OPT26" s="120"/>
      <c r="OPU26" s="120"/>
      <c r="OPV26" s="120"/>
      <c r="OPW26" s="120"/>
      <c r="OPX26" s="120"/>
      <c r="OPY26" s="120"/>
      <c r="OPZ26" s="120"/>
      <c r="OQA26" s="120"/>
      <c r="OQB26" s="120"/>
      <c r="OQC26" s="120"/>
      <c r="OQD26" s="120"/>
      <c r="OQE26" s="120"/>
      <c r="OQF26" s="120"/>
      <c r="OQG26" s="120"/>
      <c r="OQH26" s="120"/>
      <c r="OQI26" s="120"/>
      <c r="OQJ26" s="120"/>
      <c r="OQK26" s="120"/>
      <c r="OQL26" s="120"/>
      <c r="OQM26" s="120"/>
      <c r="OQN26" s="120"/>
      <c r="OQO26" s="120"/>
      <c r="OQP26" s="120"/>
      <c r="OQQ26" s="120"/>
      <c r="OQR26" s="120"/>
      <c r="OQS26" s="120"/>
      <c r="OQT26" s="120"/>
      <c r="OQU26" s="120"/>
      <c r="OQV26" s="120"/>
      <c r="OQW26" s="120"/>
      <c r="OQX26" s="120"/>
      <c r="OQY26" s="120"/>
      <c r="OQZ26" s="120"/>
      <c r="ORA26" s="120"/>
      <c r="ORB26" s="120"/>
      <c r="ORC26" s="120"/>
      <c r="ORD26" s="120"/>
      <c r="ORE26" s="120"/>
      <c r="ORF26" s="120"/>
      <c r="ORG26" s="120"/>
      <c r="ORH26" s="120"/>
      <c r="ORI26" s="120"/>
      <c r="ORJ26" s="120"/>
      <c r="ORK26" s="120"/>
      <c r="ORL26" s="120"/>
      <c r="ORM26" s="120"/>
      <c r="ORN26" s="120"/>
      <c r="ORO26" s="120"/>
      <c r="ORP26" s="120"/>
      <c r="ORQ26" s="120"/>
      <c r="ORR26" s="120"/>
      <c r="ORS26" s="120"/>
      <c r="ORT26" s="120"/>
      <c r="ORU26" s="120"/>
      <c r="ORV26" s="120"/>
      <c r="ORW26" s="120"/>
      <c r="ORX26" s="120"/>
      <c r="ORY26" s="120"/>
      <c r="ORZ26" s="120"/>
      <c r="OSA26" s="120"/>
      <c r="OSB26" s="120"/>
      <c r="OSC26" s="120"/>
      <c r="OSD26" s="120"/>
      <c r="OSE26" s="120"/>
      <c r="OSF26" s="120"/>
      <c r="OSG26" s="120"/>
      <c r="OSH26" s="120"/>
      <c r="OSI26" s="120"/>
      <c r="OSJ26" s="120"/>
      <c r="OSK26" s="120"/>
      <c r="OSL26" s="120"/>
      <c r="OSM26" s="120"/>
      <c r="OSN26" s="120"/>
      <c r="OSO26" s="120"/>
      <c r="OSP26" s="120"/>
      <c r="OSQ26" s="120"/>
      <c r="OSR26" s="120"/>
      <c r="OSS26" s="120"/>
      <c r="OST26" s="120"/>
      <c r="OSU26" s="120"/>
      <c r="OSV26" s="120"/>
      <c r="OSW26" s="120"/>
      <c r="OSX26" s="120"/>
      <c r="OSY26" s="120"/>
      <c r="OSZ26" s="120"/>
      <c r="OTA26" s="120"/>
      <c r="OTB26" s="120"/>
      <c r="OTC26" s="120"/>
      <c r="OTD26" s="120"/>
      <c r="OTE26" s="120"/>
      <c r="OTF26" s="120"/>
      <c r="OTG26" s="120"/>
      <c r="OTH26" s="120"/>
      <c r="OTI26" s="120"/>
      <c r="OTJ26" s="120"/>
      <c r="OTK26" s="120"/>
      <c r="OTL26" s="120"/>
      <c r="OTM26" s="120"/>
      <c r="OTN26" s="120"/>
      <c r="OTO26" s="120"/>
      <c r="OTP26" s="120"/>
      <c r="OTQ26" s="120"/>
      <c r="OTR26" s="120"/>
      <c r="OTS26" s="120"/>
      <c r="OTT26" s="120"/>
      <c r="OTU26" s="120"/>
      <c r="OTV26" s="120"/>
      <c r="OTW26" s="120"/>
      <c r="OTX26" s="120"/>
      <c r="OTY26" s="120"/>
      <c r="OTZ26" s="120"/>
      <c r="OUA26" s="120"/>
      <c r="OUB26" s="120"/>
      <c r="OUC26" s="120"/>
      <c r="OUD26" s="120"/>
      <c r="OUE26" s="120"/>
      <c r="OUF26" s="120"/>
      <c r="OUG26" s="120"/>
      <c r="OUH26" s="120"/>
      <c r="OUI26" s="120"/>
      <c r="OUJ26" s="120"/>
      <c r="OUK26" s="120"/>
      <c r="OUL26" s="120"/>
      <c r="OUM26" s="120"/>
      <c r="OUN26" s="120"/>
      <c r="OUO26" s="120"/>
      <c r="OUP26" s="120"/>
      <c r="OUQ26" s="120"/>
      <c r="OUR26" s="120"/>
      <c r="OUS26" s="120"/>
      <c r="OUT26" s="120"/>
      <c r="OUU26" s="120"/>
      <c r="OUV26" s="120"/>
      <c r="OUW26" s="120"/>
      <c r="OUX26" s="120"/>
      <c r="OUY26" s="120"/>
      <c r="OUZ26" s="120"/>
      <c r="OVA26" s="120"/>
      <c r="OVB26" s="120"/>
      <c r="OVC26" s="120"/>
      <c r="OVD26" s="120"/>
      <c r="OVE26" s="120"/>
      <c r="OVF26" s="120"/>
      <c r="OVG26" s="120"/>
      <c r="OVH26" s="120"/>
      <c r="OVI26" s="120"/>
      <c r="OVJ26" s="120"/>
      <c r="OVK26" s="120"/>
      <c r="OVL26" s="120"/>
      <c r="OVM26" s="120"/>
      <c r="OVN26" s="120"/>
      <c r="OVO26" s="120"/>
      <c r="OVP26" s="120"/>
      <c r="OVQ26" s="120"/>
      <c r="OVR26" s="120"/>
      <c r="OVS26" s="120"/>
      <c r="OVT26" s="120"/>
      <c r="OVU26" s="120"/>
      <c r="OVV26" s="120"/>
      <c r="OVW26" s="120"/>
      <c r="OVX26" s="120"/>
      <c r="OVY26" s="120"/>
      <c r="OVZ26" s="120"/>
      <c r="OWA26" s="120"/>
      <c r="OWB26" s="120"/>
      <c r="OWC26" s="120"/>
      <c r="OWD26" s="120"/>
      <c r="OWE26" s="120"/>
      <c r="OWF26" s="120"/>
      <c r="OWG26" s="120"/>
      <c r="OWH26" s="120"/>
      <c r="OWI26" s="120"/>
      <c r="OWJ26" s="120"/>
      <c r="OWK26" s="120"/>
      <c r="OWL26" s="120"/>
      <c r="OWM26" s="120"/>
      <c r="OWN26" s="120"/>
      <c r="OWO26" s="120"/>
      <c r="OWP26" s="120"/>
      <c r="OWQ26" s="120"/>
      <c r="OWR26" s="120"/>
      <c r="OWS26" s="120"/>
      <c r="OWT26" s="120"/>
      <c r="OWU26" s="120"/>
      <c r="OWV26" s="120"/>
      <c r="OWW26" s="120"/>
      <c r="OWX26" s="120"/>
      <c r="OWY26" s="120"/>
      <c r="OWZ26" s="120"/>
      <c r="OXA26" s="120"/>
      <c r="OXB26" s="120"/>
      <c r="OXC26" s="120"/>
      <c r="OXD26" s="120"/>
      <c r="OXE26" s="120"/>
      <c r="OXF26" s="120"/>
      <c r="OXG26" s="120"/>
      <c r="OXH26" s="120"/>
      <c r="OXI26" s="120"/>
      <c r="OXJ26" s="120"/>
      <c r="OXK26" s="120"/>
      <c r="OXL26" s="120"/>
      <c r="OXM26" s="120"/>
      <c r="OXN26" s="120"/>
      <c r="OXO26" s="120"/>
      <c r="OXP26" s="120"/>
      <c r="OXQ26" s="120"/>
      <c r="OXR26" s="120"/>
      <c r="OXS26" s="120"/>
      <c r="OXT26" s="120"/>
      <c r="OXU26" s="120"/>
      <c r="OXV26" s="120"/>
      <c r="OXW26" s="120"/>
      <c r="OXX26" s="120"/>
      <c r="OXY26" s="120"/>
      <c r="OXZ26" s="120"/>
      <c r="OYA26" s="120"/>
      <c r="OYB26" s="120"/>
      <c r="OYC26" s="120"/>
      <c r="OYD26" s="120"/>
      <c r="OYE26" s="120"/>
      <c r="OYF26" s="120"/>
      <c r="OYG26" s="120"/>
      <c r="OYH26" s="120"/>
      <c r="OYI26" s="120"/>
      <c r="OYJ26" s="120"/>
      <c r="OYK26" s="120"/>
      <c r="OYL26" s="120"/>
      <c r="OYM26" s="120"/>
      <c r="OYN26" s="120"/>
      <c r="OYO26" s="120"/>
      <c r="OYP26" s="120"/>
      <c r="OYQ26" s="120"/>
      <c r="OYR26" s="120"/>
      <c r="OYS26" s="120"/>
      <c r="OYT26" s="120"/>
      <c r="OYU26" s="120"/>
      <c r="OYV26" s="120"/>
      <c r="OYW26" s="120"/>
      <c r="OYX26" s="120"/>
      <c r="OYY26" s="120"/>
      <c r="OYZ26" s="120"/>
      <c r="OZA26" s="120"/>
      <c r="OZB26" s="120"/>
      <c r="OZC26" s="120"/>
      <c r="OZD26" s="120"/>
      <c r="OZE26" s="120"/>
      <c r="OZF26" s="120"/>
      <c r="OZG26" s="120"/>
      <c r="OZH26" s="120"/>
      <c r="OZI26" s="120"/>
      <c r="OZJ26" s="120"/>
      <c r="OZK26" s="120"/>
      <c r="OZL26" s="120"/>
      <c r="OZM26" s="120"/>
      <c r="OZN26" s="120"/>
      <c r="OZO26" s="120"/>
      <c r="OZP26" s="120"/>
      <c r="OZQ26" s="120"/>
      <c r="OZR26" s="120"/>
      <c r="OZS26" s="120"/>
      <c r="OZT26" s="120"/>
      <c r="OZU26" s="120"/>
      <c r="OZV26" s="120"/>
      <c r="OZW26" s="120"/>
      <c r="OZX26" s="120"/>
      <c r="OZY26" s="120"/>
      <c r="OZZ26" s="120"/>
      <c r="PAA26" s="120"/>
      <c r="PAB26" s="120"/>
      <c r="PAC26" s="120"/>
      <c r="PAD26" s="120"/>
      <c r="PAE26" s="120"/>
      <c r="PAF26" s="120"/>
      <c r="PAG26" s="120"/>
      <c r="PAH26" s="120"/>
      <c r="PAI26" s="120"/>
      <c r="PAJ26" s="120"/>
      <c r="PAK26" s="120"/>
      <c r="PAL26" s="120"/>
      <c r="PAM26" s="120"/>
      <c r="PAN26" s="120"/>
      <c r="PAO26" s="120"/>
      <c r="PAP26" s="120"/>
      <c r="PAQ26" s="120"/>
      <c r="PAR26" s="120"/>
      <c r="PAS26" s="120"/>
      <c r="PAT26" s="120"/>
      <c r="PAU26" s="120"/>
      <c r="PAV26" s="120"/>
      <c r="PAW26" s="120"/>
      <c r="PAX26" s="120"/>
      <c r="PAY26" s="120"/>
      <c r="PAZ26" s="120"/>
      <c r="PBA26" s="120"/>
      <c r="PBB26" s="120"/>
      <c r="PBC26" s="120"/>
      <c r="PBD26" s="120"/>
      <c r="PBE26" s="120"/>
      <c r="PBF26" s="120"/>
      <c r="PBG26" s="120"/>
      <c r="PBH26" s="120"/>
      <c r="PBI26" s="120"/>
      <c r="PBJ26" s="120"/>
      <c r="PBK26" s="120"/>
      <c r="PBL26" s="120"/>
      <c r="PBM26" s="120"/>
      <c r="PBN26" s="120"/>
      <c r="PBO26" s="120"/>
      <c r="PBP26" s="120"/>
      <c r="PBQ26" s="120"/>
      <c r="PBR26" s="120"/>
      <c r="PBS26" s="120"/>
      <c r="PBT26" s="120"/>
      <c r="PBU26" s="120"/>
      <c r="PBV26" s="120"/>
      <c r="PBW26" s="120"/>
      <c r="PBX26" s="120"/>
      <c r="PBY26" s="120"/>
      <c r="PBZ26" s="120"/>
      <c r="PCA26" s="120"/>
      <c r="PCB26" s="120"/>
      <c r="PCC26" s="120"/>
      <c r="PCD26" s="120"/>
      <c r="PCE26" s="120"/>
      <c r="PCF26" s="120"/>
      <c r="PCG26" s="120"/>
      <c r="PCH26" s="120"/>
      <c r="PCI26" s="120"/>
      <c r="PCJ26" s="120"/>
      <c r="PCK26" s="120"/>
      <c r="PCL26" s="120"/>
      <c r="PCM26" s="120"/>
      <c r="PCN26" s="120"/>
      <c r="PCO26" s="120"/>
      <c r="PCP26" s="120"/>
      <c r="PCQ26" s="120"/>
      <c r="PCR26" s="120"/>
      <c r="PCS26" s="120"/>
      <c r="PCT26" s="120"/>
      <c r="PCU26" s="120"/>
      <c r="PCV26" s="120"/>
      <c r="PCW26" s="120"/>
      <c r="PCX26" s="120"/>
      <c r="PCY26" s="120"/>
      <c r="PCZ26" s="120"/>
      <c r="PDA26" s="120"/>
      <c r="PDB26" s="120"/>
      <c r="PDC26" s="120"/>
      <c r="PDD26" s="120"/>
      <c r="PDE26" s="120"/>
      <c r="PDF26" s="120"/>
      <c r="PDG26" s="120"/>
      <c r="PDH26" s="120"/>
      <c r="PDI26" s="120"/>
      <c r="PDJ26" s="120"/>
      <c r="PDK26" s="120"/>
      <c r="PDL26" s="120"/>
      <c r="PDM26" s="120"/>
      <c r="PDN26" s="120"/>
      <c r="PDO26" s="120"/>
      <c r="PDP26" s="120"/>
      <c r="PDQ26" s="120"/>
      <c r="PDR26" s="120"/>
      <c r="PDS26" s="120"/>
      <c r="PDT26" s="120"/>
      <c r="PDU26" s="120"/>
      <c r="PDV26" s="120"/>
      <c r="PDW26" s="120"/>
      <c r="PDX26" s="120"/>
      <c r="PDY26" s="120"/>
      <c r="PDZ26" s="120"/>
      <c r="PEA26" s="120"/>
      <c r="PEB26" s="120"/>
      <c r="PEC26" s="120"/>
      <c r="PED26" s="120"/>
      <c r="PEE26" s="120"/>
      <c r="PEF26" s="120"/>
      <c r="PEG26" s="120"/>
      <c r="PEH26" s="120"/>
      <c r="PEI26" s="120"/>
      <c r="PEJ26" s="120"/>
      <c r="PEK26" s="120"/>
      <c r="PEL26" s="120"/>
      <c r="PEM26" s="120"/>
      <c r="PEN26" s="120"/>
      <c r="PEO26" s="120"/>
      <c r="PEP26" s="120"/>
      <c r="PEQ26" s="120"/>
      <c r="PER26" s="120"/>
      <c r="PES26" s="120"/>
      <c r="PET26" s="120"/>
      <c r="PEU26" s="120"/>
      <c r="PEV26" s="120"/>
      <c r="PEW26" s="120"/>
      <c r="PEX26" s="120"/>
      <c r="PEY26" s="120"/>
      <c r="PEZ26" s="120"/>
      <c r="PFA26" s="120"/>
      <c r="PFB26" s="120"/>
      <c r="PFC26" s="120"/>
      <c r="PFD26" s="120"/>
      <c r="PFE26" s="120"/>
      <c r="PFF26" s="120"/>
      <c r="PFG26" s="120"/>
      <c r="PFH26" s="120"/>
      <c r="PFI26" s="120"/>
      <c r="PFJ26" s="120"/>
      <c r="PFK26" s="120"/>
      <c r="PFL26" s="120"/>
      <c r="PFM26" s="120"/>
      <c r="PFN26" s="120"/>
      <c r="PFO26" s="120"/>
      <c r="PFP26" s="120"/>
      <c r="PFQ26" s="120"/>
      <c r="PFR26" s="120"/>
      <c r="PFS26" s="120"/>
      <c r="PFT26" s="120"/>
      <c r="PFU26" s="120"/>
      <c r="PFV26" s="120"/>
      <c r="PFW26" s="120"/>
      <c r="PFX26" s="120"/>
      <c r="PFY26" s="120"/>
      <c r="PFZ26" s="120"/>
      <c r="PGA26" s="120"/>
      <c r="PGB26" s="120"/>
      <c r="PGC26" s="120"/>
      <c r="PGD26" s="120"/>
      <c r="PGE26" s="120"/>
      <c r="PGF26" s="120"/>
      <c r="PGG26" s="120"/>
      <c r="PGH26" s="120"/>
      <c r="PGI26" s="120"/>
      <c r="PGJ26" s="120"/>
      <c r="PGK26" s="120"/>
      <c r="PGL26" s="120"/>
      <c r="PGM26" s="120"/>
      <c r="PGN26" s="120"/>
      <c r="PGO26" s="120"/>
      <c r="PGP26" s="120"/>
      <c r="PGQ26" s="120"/>
      <c r="PGR26" s="120"/>
      <c r="PGS26" s="120"/>
      <c r="PGT26" s="120"/>
      <c r="PGU26" s="120"/>
      <c r="PGV26" s="120"/>
      <c r="PGW26" s="120"/>
      <c r="PGX26" s="120"/>
      <c r="PGY26" s="120"/>
      <c r="PGZ26" s="120"/>
      <c r="PHA26" s="120"/>
      <c r="PHB26" s="120"/>
      <c r="PHC26" s="120"/>
      <c r="PHD26" s="120"/>
      <c r="PHE26" s="120"/>
      <c r="PHF26" s="120"/>
      <c r="PHG26" s="120"/>
      <c r="PHH26" s="120"/>
      <c r="PHI26" s="120"/>
      <c r="PHJ26" s="120"/>
      <c r="PHK26" s="120"/>
      <c r="PHL26" s="120"/>
      <c r="PHM26" s="120"/>
      <c r="PHN26" s="120"/>
      <c r="PHO26" s="120"/>
      <c r="PHP26" s="120"/>
      <c r="PHQ26" s="120"/>
      <c r="PHR26" s="120"/>
      <c r="PHS26" s="120"/>
      <c r="PHT26" s="120"/>
      <c r="PHU26" s="120"/>
      <c r="PHV26" s="120"/>
      <c r="PHW26" s="120"/>
      <c r="PHX26" s="120"/>
      <c r="PHY26" s="120"/>
      <c r="PHZ26" s="120"/>
      <c r="PIA26" s="120"/>
      <c r="PIB26" s="120"/>
      <c r="PIC26" s="120"/>
      <c r="PID26" s="120"/>
      <c r="PIE26" s="120"/>
      <c r="PIF26" s="120"/>
      <c r="PIG26" s="120"/>
      <c r="PIH26" s="120"/>
      <c r="PII26" s="120"/>
      <c r="PIJ26" s="120"/>
      <c r="PIK26" s="120"/>
      <c r="PIL26" s="120"/>
      <c r="PIM26" s="120"/>
      <c r="PIN26" s="120"/>
      <c r="PIO26" s="120"/>
      <c r="PIP26" s="120"/>
      <c r="PIQ26" s="120"/>
      <c r="PIR26" s="120"/>
      <c r="PIS26" s="120"/>
      <c r="PIT26" s="120"/>
      <c r="PIU26" s="120"/>
      <c r="PIV26" s="120"/>
      <c r="PIW26" s="120"/>
      <c r="PIX26" s="120"/>
      <c r="PIY26" s="120"/>
      <c r="PIZ26" s="120"/>
      <c r="PJA26" s="120"/>
      <c r="PJB26" s="120"/>
      <c r="PJC26" s="120"/>
      <c r="PJD26" s="120"/>
      <c r="PJE26" s="120"/>
      <c r="PJF26" s="120"/>
      <c r="PJG26" s="120"/>
      <c r="PJH26" s="120"/>
      <c r="PJI26" s="120"/>
      <c r="PJJ26" s="120"/>
      <c r="PJK26" s="120"/>
      <c r="PJL26" s="120"/>
      <c r="PJM26" s="120"/>
      <c r="PJN26" s="120"/>
      <c r="PJO26" s="120"/>
      <c r="PJP26" s="120"/>
      <c r="PJQ26" s="120"/>
      <c r="PJR26" s="120"/>
      <c r="PJS26" s="120"/>
      <c r="PJT26" s="120"/>
      <c r="PJU26" s="120"/>
      <c r="PJV26" s="120"/>
      <c r="PJW26" s="120"/>
      <c r="PJX26" s="120"/>
      <c r="PJY26" s="120"/>
      <c r="PJZ26" s="120"/>
      <c r="PKA26" s="120"/>
      <c r="PKB26" s="120"/>
      <c r="PKC26" s="120"/>
      <c r="PKD26" s="120"/>
      <c r="PKE26" s="120"/>
      <c r="PKF26" s="120"/>
      <c r="PKG26" s="120"/>
      <c r="PKH26" s="120"/>
      <c r="PKI26" s="120"/>
      <c r="PKJ26" s="120"/>
      <c r="PKK26" s="120"/>
      <c r="PKL26" s="120"/>
      <c r="PKM26" s="120"/>
      <c r="PKN26" s="120"/>
      <c r="PKO26" s="120"/>
      <c r="PKP26" s="120"/>
      <c r="PKQ26" s="120"/>
      <c r="PKR26" s="120"/>
      <c r="PKS26" s="120"/>
      <c r="PKT26" s="120"/>
      <c r="PKU26" s="120"/>
      <c r="PKV26" s="120"/>
      <c r="PKW26" s="120"/>
      <c r="PKX26" s="120"/>
      <c r="PKY26" s="120"/>
      <c r="PKZ26" s="120"/>
      <c r="PLA26" s="120"/>
      <c r="PLB26" s="120"/>
      <c r="PLC26" s="120"/>
      <c r="PLD26" s="120"/>
      <c r="PLE26" s="120"/>
      <c r="PLF26" s="120"/>
      <c r="PLG26" s="120"/>
      <c r="PLH26" s="120"/>
      <c r="PLI26" s="120"/>
      <c r="PLJ26" s="120"/>
      <c r="PLK26" s="120"/>
      <c r="PLL26" s="120"/>
      <c r="PLM26" s="120"/>
      <c r="PLN26" s="120"/>
      <c r="PLO26" s="120"/>
      <c r="PLP26" s="120"/>
      <c r="PLQ26" s="120"/>
      <c r="PLR26" s="120"/>
      <c r="PLS26" s="120"/>
      <c r="PLT26" s="120"/>
      <c r="PLU26" s="120"/>
      <c r="PLV26" s="120"/>
      <c r="PLW26" s="120"/>
      <c r="PLX26" s="120"/>
      <c r="PLY26" s="120"/>
      <c r="PLZ26" s="120"/>
      <c r="PMA26" s="120"/>
      <c r="PMB26" s="120"/>
      <c r="PMC26" s="120"/>
      <c r="PMD26" s="120"/>
      <c r="PME26" s="120"/>
      <c r="PMF26" s="120"/>
      <c r="PMG26" s="120"/>
      <c r="PMH26" s="120"/>
      <c r="PMI26" s="120"/>
      <c r="PMJ26" s="120"/>
      <c r="PMK26" s="120"/>
      <c r="PML26" s="120"/>
      <c r="PMM26" s="120"/>
      <c r="PMN26" s="120"/>
      <c r="PMO26" s="120"/>
      <c r="PMP26" s="120"/>
      <c r="PMQ26" s="120"/>
      <c r="PMR26" s="120"/>
      <c r="PMS26" s="120"/>
      <c r="PMT26" s="120"/>
      <c r="PMU26" s="120"/>
      <c r="PMV26" s="120"/>
      <c r="PMW26" s="120"/>
      <c r="PMX26" s="120"/>
      <c r="PMY26" s="120"/>
      <c r="PMZ26" s="120"/>
      <c r="PNA26" s="120"/>
      <c r="PNB26" s="120"/>
      <c r="PNC26" s="120"/>
      <c r="PND26" s="120"/>
      <c r="PNE26" s="120"/>
      <c r="PNF26" s="120"/>
      <c r="PNG26" s="120"/>
      <c r="PNH26" s="120"/>
      <c r="PNI26" s="120"/>
      <c r="PNJ26" s="120"/>
      <c r="PNK26" s="120"/>
      <c r="PNL26" s="120"/>
      <c r="PNM26" s="120"/>
      <c r="PNN26" s="120"/>
      <c r="PNO26" s="120"/>
      <c r="PNP26" s="120"/>
      <c r="PNQ26" s="120"/>
      <c r="PNR26" s="120"/>
      <c r="PNS26" s="120"/>
      <c r="PNT26" s="120"/>
      <c r="PNU26" s="120"/>
      <c r="PNV26" s="120"/>
      <c r="PNW26" s="120"/>
      <c r="PNX26" s="120"/>
      <c r="PNY26" s="120"/>
      <c r="PNZ26" s="120"/>
      <c r="POA26" s="120"/>
      <c r="POB26" s="120"/>
      <c r="POC26" s="120"/>
      <c r="POD26" s="120"/>
      <c r="POE26" s="120"/>
      <c r="POF26" s="120"/>
      <c r="POG26" s="120"/>
      <c r="POH26" s="120"/>
      <c r="POI26" s="120"/>
      <c r="POJ26" s="120"/>
      <c r="POK26" s="120"/>
      <c r="POL26" s="120"/>
      <c r="POM26" s="120"/>
      <c r="PON26" s="120"/>
      <c r="POO26" s="120"/>
      <c r="POP26" s="120"/>
      <c r="POQ26" s="120"/>
      <c r="POR26" s="120"/>
      <c r="POS26" s="120"/>
      <c r="POT26" s="120"/>
      <c r="POU26" s="120"/>
      <c r="POV26" s="120"/>
      <c r="POW26" s="120"/>
      <c r="POX26" s="120"/>
      <c r="POY26" s="120"/>
      <c r="POZ26" s="120"/>
      <c r="PPA26" s="120"/>
      <c r="PPB26" s="120"/>
      <c r="PPC26" s="120"/>
      <c r="PPD26" s="120"/>
      <c r="PPE26" s="120"/>
      <c r="PPF26" s="120"/>
      <c r="PPG26" s="120"/>
      <c r="PPH26" s="120"/>
      <c r="PPI26" s="120"/>
      <c r="PPJ26" s="120"/>
      <c r="PPK26" s="120"/>
      <c r="PPL26" s="120"/>
      <c r="PPM26" s="120"/>
      <c r="PPN26" s="120"/>
      <c r="PPO26" s="120"/>
      <c r="PPP26" s="120"/>
      <c r="PPQ26" s="120"/>
      <c r="PPR26" s="120"/>
      <c r="PPS26" s="120"/>
      <c r="PPT26" s="120"/>
      <c r="PPU26" s="120"/>
      <c r="PPV26" s="120"/>
      <c r="PPW26" s="120"/>
      <c r="PPX26" s="120"/>
      <c r="PPY26" s="120"/>
      <c r="PPZ26" s="120"/>
      <c r="PQA26" s="120"/>
      <c r="PQB26" s="120"/>
      <c r="PQC26" s="120"/>
      <c r="PQD26" s="120"/>
      <c r="PQE26" s="120"/>
      <c r="PQF26" s="120"/>
      <c r="PQG26" s="120"/>
      <c r="PQH26" s="120"/>
      <c r="PQI26" s="120"/>
      <c r="PQJ26" s="120"/>
      <c r="PQK26" s="120"/>
      <c r="PQL26" s="120"/>
      <c r="PQM26" s="120"/>
      <c r="PQN26" s="120"/>
      <c r="PQO26" s="120"/>
      <c r="PQP26" s="120"/>
      <c r="PQQ26" s="120"/>
      <c r="PQR26" s="120"/>
      <c r="PQS26" s="120"/>
      <c r="PQT26" s="120"/>
      <c r="PQU26" s="120"/>
      <c r="PQV26" s="120"/>
      <c r="PQW26" s="120"/>
      <c r="PQX26" s="120"/>
      <c r="PQY26" s="120"/>
      <c r="PQZ26" s="120"/>
      <c r="PRA26" s="120"/>
      <c r="PRB26" s="120"/>
      <c r="PRC26" s="120"/>
      <c r="PRD26" s="120"/>
      <c r="PRE26" s="120"/>
      <c r="PRF26" s="120"/>
      <c r="PRG26" s="120"/>
      <c r="PRH26" s="120"/>
      <c r="PRI26" s="120"/>
      <c r="PRJ26" s="120"/>
      <c r="PRK26" s="120"/>
      <c r="PRL26" s="120"/>
      <c r="PRM26" s="120"/>
      <c r="PRN26" s="120"/>
      <c r="PRO26" s="120"/>
      <c r="PRP26" s="120"/>
      <c r="PRQ26" s="120"/>
      <c r="PRR26" s="120"/>
      <c r="PRS26" s="120"/>
      <c r="PRT26" s="120"/>
      <c r="PRU26" s="120"/>
      <c r="PRV26" s="120"/>
      <c r="PRW26" s="120"/>
      <c r="PRX26" s="120"/>
      <c r="PRY26" s="120"/>
      <c r="PRZ26" s="120"/>
      <c r="PSA26" s="120"/>
      <c r="PSB26" s="120"/>
      <c r="PSC26" s="120"/>
      <c r="PSD26" s="120"/>
      <c r="PSE26" s="120"/>
      <c r="PSF26" s="120"/>
      <c r="PSG26" s="120"/>
      <c r="PSH26" s="120"/>
      <c r="PSI26" s="120"/>
      <c r="PSJ26" s="120"/>
      <c r="PSK26" s="120"/>
      <c r="PSL26" s="120"/>
      <c r="PSM26" s="120"/>
      <c r="PSN26" s="120"/>
      <c r="PSO26" s="120"/>
      <c r="PSP26" s="120"/>
      <c r="PSQ26" s="120"/>
      <c r="PSR26" s="120"/>
      <c r="PSS26" s="120"/>
      <c r="PST26" s="120"/>
      <c r="PSU26" s="120"/>
      <c r="PSV26" s="120"/>
      <c r="PSW26" s="120"/>
      <c r="PSX26" s="120"/>
      <c r="PSY26" s="120"/>
      <c r="PSZ26" s="120"/>
      <c r="PTA26" s="120"/>
      <c r="PTB26" s="120"/>
      <c r="PTC26" s="120"/>
      <c r="PTD26" s="120"/>
      <c r="PTE26" s="120"/>
      <c r="PTF26" s="120"/>
      <c r="PTG26" s="120"/>
      <c r="PTH26" s="120"/>
      <c r="PTI26" s="120"/>
      <c r="PTJ26" s="120"/>
      <c r="PTK26" s="120"/>
      <c r="PTL26" s="120"/>
      <c r="PTM26" s="120"/>
      <c r="PTN26" s="120"/>
      <c r="PTO26" s="120"/>
      <c r="PTP26" s="120"/>
      <c r="PTQ26" s="120"/>
      <c r="PTR26" s="120"/>
      <c r="PTS26" s="120"/>
      <c r="PTT26" s="120"/>
      <c r="PTU26" s="120"/>
      <c r="PTV26" s="120"/>
      <c r="PTW26" s="120"/>
      <c r="PTX26" s="120"/>
      <c r="PTY26" s="120"/>
      <c r="PTZ26" s="120"/>
      <c r="PUA26" s="120"/>
      <c r="PUB26" s="120"/>
      <c r="PUC26" s="120"/>
      <c r="PUD26" s="120"/>
      <c r="PUE26" s="120"/>
      <c r="PUF26" s="120"/>
      <c r="PUG26" s="120"/>
      <c r="PUH26" s="120"/>
      <c r="PUI26" s="120"/>
      <c r="PUJ26" s="120"/>
      <c r="PUK26" s="120"/>
      <c r="PUL26" s="120"/>
      <c r="PUM26" s="120"/>
      <c r="PUN26" s="120"/>
      <c r="PUO26" s="120"/>
      <c r="PUP26" s="120"/>
      <c r="PUQ26" s="120"/>
      <c r="PUR26" s="120"/>
      <c r="PUS26" s="120"/>
      <c r="PUT26" s="120"/>
      <c r="PUU26" s="120"/>
      <c r="PUV26" s="120"/>
      <c r="PUW26" s="120"/>
      <c r="PUX26" s="120"/>
      <c r="PUY26" s="120"/>
      <c r="PUZ26" s="120"/>
      <c r="PVA26" s="120"/>
      <c r="PVB26" s="120"/>
      <c r="PVC26" s="120"/>
      <c r="PVD26" s="120"/>
      <c r="PVE26" s="120"/>
      <c r="PVF26" s="120"/>
      <c r="PVG26" s="120"/>
      <c r="PVH26" s="120"/>
      <c r="PVI26" s="120"/>
      <c r="PVJ26" s="120"/>
      <c r="PVK26" s="120"/>
      <c r="PVL26" s="120"/>
      <c r="PVM26" s="120"/>
      <c r="PVN26" s="120"/>
      <c r="PVO26" s="120"/>
      <c r="PVP26" s="120"/>
      <c r="PVQ26" s="120"/>
      <c r="PVR26" s="120"/>
      <c r="PVS26" s="120"/>
      <c r="PVT26" s="120"/>
      <c r="PVU26" s="120"/>
      <c r="PVV26" s="120"/>
      <c r="PVW26" s="120"/>
      <c r="PVX26" s="120"/>
      <c r="PVY26" s="120"/>
      <c r="PVZ26" s="120"/>
      <c r="PWA26" s="120"/>
      <c r="PWB26" s="120"/>
      <c r="PWC26" s="120"/>
      <c r="PWD26" s="120"/>
      <c r="PWE26" s="120"/>
      <c r="PWF26" s="120"/>
      <c r="PWG26" s="120"/>
      <c r="PWH26" s="120"/>
      <c r="PWI26" s="120"/>
      <c r="PWJ26" s="120"/>
      <c r="PWK26" s="120"/>
      <c r="PWL26" s="120"/>
      <c r="PWM26" s="120"/>
      <c r="PWN26" s="120"/>
      <c r="PWO26" s="120"/>
      <c r="PWP26" s="120"/>
      <c r="PWQ26" s="120"/>
      <c r="PWR26" s="120"/>
      <c r="PWS26" s="120"/>
      <c r="PWT26" s="120"/>
      <c r="PWU26" s="120"/>
      <c r="PWV26" s="120"/>
      <c r="PWW26" s="120"/>
      <c r="PWX26" s="120"/>
      <c r="PWY26" s="120"/>
      <c r="PWZ26" s="120"/>
      <c r="PXA26" s="120"/>
      <c r="PXB26" s="120"/>
      <c r="PXC26" s="120"/>
      <c r="PXD26" s="120"/>
      <c r="PXE26" s="120"/>
      <c r="PXF26" s="120"/>
      <c r="PXG26" s="120"/>
      <c r="PXH26" s="120"/>
      <c r="PXI26" s="120"/>
      <c r="PXJ26" s="120"/>
      <c r="PXK26" s="120"/>
      <c r="PXL26" s="120"/>
      <c r="PXM26" s="120"/>
      <c r="PXN26" s="120"/>
      <c r="PXO26" s="120"/>
      <c r="PXP26" s="120"/>
      <c r="PXQ26" s="120"/>
      <c r="PXR26" s="120"/>
      <c r="PXS26" s="120"/>
      <c r="PXT26" s="120"/>
      <c r="PXU26" s="120"/>
      <c r="PXV26" s="120"/>
      <c r="PXW26" s="120"/>
      <c r="PXX26" s="120"/>
      <c r="PXY26" s="120"/>
      <c r="PXZ26" s="120"/>
      <c r="PYA26" s="120"/>
      <c r="PYB26" s="120"/>
      <c r="PYC26" s="120"/>
      <c r="PYD26" s="120"/>
      <c r="PYE26" s="120"/>
      <c r="PYF26" s="120"/>
      <c r="PYG26" s="120"/>
      <c r="PYH26" s="120"/>
      <c r="PYI26" s="120"/>
      <c r="PYJ26" s="120"/>
      <c r="PYK26" s="120"/>
      <c r="PYL26" s="120"/>
      <c r="PYM26" s="120"/>
      <c r="PYN26" s="120"/>
      <c r="PYO26" s="120"/>
      <c r="PYP26" s="120"/>
      <c r="PYQ26" s="120"/>
      <c r="PYR26" s="120"/>
      <c r="PYS26" s="120"/>
      <c r="PYT26" s="120"/>
      <c r="PYU26" s="120"/>
      <c r="PYV26" s="120"/>
      <c r="PYW26" s="120"/>
      <c r="PYX26" s="120"/>
      <c r="PYY26" s="120"/>
      <c r="PYZ26" s="120"/>
      <c r="PZA26" s="120"/>
      <c r="PZB26" s="120"/>
      <c r="PZC26" s="120"/>
      <c r="PZD26" s="120"/>
      <c r="PZE26" s="120"/>
      <c r="PZF26" s="120"/>
      <c r="PZG26" s="120"/>
      <c r="PZH26" s="120"/>
      <c r="PZI26" s="120"/>
      <c r="PZJ26" s="120"/>
      <c r="PZK26" s="120"/>
      <c r="PZL26" s="120"/>
      <c r="PZM26" s="120"/>
      <c r="PZN26" s="120"/>
      <c r="PZO26" s="120"/>
      <c r="PZP26" s="120"/>
      <c r="PZQ26" s="120"/>
      <c r="PZR26" s="120"/>
      <c r="PZS26" s="120"/>
      <c r="PZT26" s="120"/>
      <c r="PZU26" s="120"/>
      <c r="PZV26" s="120"/>
      <c r="PZW26" s="120"/>
      <c r="PZX26" s="120"/>
      <c r="PZY26" s="120"/>
      <c r="PZZ26" s="120"/>
      <c r="QAA26" s="120"/>
      <c r="QAB26" s="120"/>
      <c r="QAC26" s="120"/>
      <c r="QAD26" s="120"/>
      <c r="QAE26" s="120"/>
      <c r="QAF26" s="120"/>
      <c r="QAG26" s="120"/>
      <c r="QAH26" s="120"/>
      <c r="QAI26" s="120"/>
      <c r="QAJ26" s="120"/>
      <c r="QAK26" s="120"/>
      <c r="QAL26" s="120"/>
      <c r="QAM26" s="120"/>
      <c r="QAN26" s="120"/>
      <c r="QAO26" s="120"/>
      <c r="QAP26" s="120"/>
      <c r="QAQ26" s="120"/>
      <c r="QAR26" s="120"/>
      <c r="QAS26" s="120"/>
      <c r="QAT26" s="120"/>
      <c r="QAU26" s="120"/>
      <c r="QAV26" s="120"/>
      <c r="QAW26" s="120"/>
      <c r="QAX26" s="120"/>
      <c r="QAY26" s="120"/>
      <c r="QAZ26" s="120"/>
      <c r="QBA26" s="120"/>
      <c r="QBB26" s="120"/>
      <c r="QBC26" s="120"/>
      <c r="QBD26" s="120"/>
      <c r="QBE26" s="120"/>
      <c r="QBF26" s="120"/>
      <c r="QBG26" s="120"/>
      <c r="QBH26" s="120"/>
      <c r="QBI26" s="120"/>
      <c r="QBJ26" s="120"/>
      <c r="QBK26" s="120"/>
      <c r="QBL26" s="120"/>
      <c r="QBM26" s="120"/>
      <c r="QBN26" s="120"/>
      <c r="QBO26" s="120"/>
      <c r="QBP26" s="120"/>
      <c r="QBQ26" s="120"/>
      <c r="QBR26" s="120"/>
      <c r="QBS26" s="120"/>
      <c r="QBT26" s="120"/>
      <c r="QBU26" s="120"/>
      <c r="QBV26" s="120"/>
      <c r="QBW26" s="120"/>
      <c r="QBX26" s="120"/>
      <c r="QBY26" s="120"/>
      <c r="QBZ26" s="120"/>
      <c r="QCA26" s="120"/>
      <c r="QCB26" s="120"/>
      <c r="QCC26" s="120"/>
      <c r="QCD26" s="120"/>
      <c r="QCE26" s="120"/>
      <c r="QCF26" s="120"/>
      <c r="QCG26" s="120"/>
      <c r="QCH26" s="120"/>
      <c r="QCI26" s="120"/>
      <c r="QCJ26" s="120"/>
      <c r="QCK26" s="120"/>
      <c r="QCL26" s="120"/>
      <c r="QCM26" s="120"/>
      <c r="QCN26" s="120"/>
      <c r="QCO26" s="120"/>
      <c r="QCP26" s="120"/>
      <c r="QCQ26" s="120"/>
      <c r="QCR26" s="120"/>
      <c r="QCS26" s="120"/>
      <c r="QCT26" s="120"/>
      <c r="QCU26" s="120"/>
      <c r="QCV26" s="120"/>
      <c r="QCW26" s="120"/>
      <c r="QCX26" s="120"/>
      <c r="QCY26" s="120"/>
      <c r="QCZ26" s="120"/>
      <c r="QDA26" s="120"/>
      <c r="QDB26" s="120"/>
      <c r="QDC26" s="120"/>
      <c r="QDD26" s="120"/>
      <c r="QDE26" s="120"/>
      <c r="QDF26" s="120"/>
      <c r="QDG26" s="120"/>
      <c r="QDH26" s="120"/>
      <c r="QDI26" s="120"/>
      <c r="QDJ26" s="120"/>
      <c r="QDK26" s="120"/>
      <c r="QDL26" s="120"/>
      <c r="QDM26" s="120"/>
      <c r="QDN26" s="120"/>
      <c r="QDO26" s="120"/>
      <c r="QDP26" s="120"/>
      <c r="QDQ26" s="120"/>
      <c r="QDR26" s="120"/>
      <c r="QDS26" s="120"/>
      <c r="QDT26" s="120"/>
      <c r="QDU26" s="120"/>
      <c r="QDV26" s="120"/>
      <c r="QDW26" s="120"/>
      <c r="QDX26" s="120"/>
      <c r="QDY26" s="120"/>
      <c r="QDZ26" s="120"/>
      <c r="QEA26" s="120"/>
      <c r="QEB26" s="120"/>
      <c r="QEC26" s="120"/>
      <c r="QED26" s="120"/>
      <c r="QEE26" s="120"/>
      <c r="QEF26" s="120"/>
      <c r="QEG26" s="120"/>
      <c r="QEH26" s="120"/>
      <c r="QEI26" s="120"/>
      <c r="QEJ26" s="120"/>
      <c r="QEK26" s="120"/>
      <c r="QEL26" s="120"/>
      <c r="QEM26" s="120"/>
      <c r="QEN26" s="120"/>
      <c r="QEO26" s="120"/>
      <c r="QEP26" s="120"/>
      <c r="QEQ26" s="120"/>
      <c r="QER26" s="120"/>
      <c r="QES26" s="120"/>
      <c r="QET26" s="120"/>
      <c r="QEU26" s="120"/>
      <c r="QEV26" s="120"/>
      <c r="QEW26" s="120"/>
      <c r="QEX26" s="120"/>
      <c r="QEY26" s="120"/>
      <c r="QEZ26" s="120"/>
      <c r="QFA26" s="120"/>
      <c r="QFB26" s="120"/>
      <c r="QFC26" s="120"/>
      <c r="QFD26" s="120"/>
      <c r="QFE26" s="120"/>
      <c r="QFF26" s="120"/>
      <c r="QFG26" s="120"/>
      <c r="QFH26" s="120"/>
      <c r="QFI26" s="120"/>
      <c r="QFJ26" s="120"/>
      <c r="QFK26" s="120"/>
      <c r="QFL26" s="120"/>
      <c r="QFM26" s="120"/>
      <c r="QFN26" s="120"/>
      <c r="QFO26" s="120"/>
      <c r="QFP26" s="120"/>
      <c r="QFQ26" s="120"/>
      <c r="QFR26" s="120"/>
      <c r="QFS26" s="120"/>
      <c r="QFT26" s="120"/>
      <c r="QFU26" s="120"/>
      <c r="QFV26" s="120"/>
      <c r="QFW26" s="120"/>
      <c r="QFX26" s="120"/>
      <c r="QFY26" s="120"/>
      <c r="QFZ26" s="120"/>
      <c r="QGA26" s="120"/>
      <c r="QGB26" s="120"/>
      <c r="QGC26" s="120"/>
      <c r="QGD26" s="120"/>
      <c r="QGE26" s="120"/>
      <c r="QGF26" s="120"/>
      <c r="QGG26" s="120"/>
      <c r="QGH26" s="120"/>
      <c r="QGI26" s="120"/>
      <c r="QGJ26" s="120"/>
      <c r="QGK26" s="120"/>
      <c r="QGL26" s="120"/>
      <c r="QGM26" s="120"/>
      <c r="QGN26" s="120"/>
      <c r="QGO26" s="120"/>
      <c r="QGP26" s="120"/>
      <c r="QGQ26" s="120"/>
      <c r="QGR26" s="120"/>
      <c r="QGS26" s="120"/>
      <c r="QGT26" s="120"/>
      <c r="QGU26" s="120"/>
      <c r="QGV26" s="120"/>
      <c r="QGW26" s="120"/>
      <c r="QGX26" s="120"/>
      <c r="QGY26" s="120"/>
      <c r="QGZ26" s="120"/>
      <c r="QHA26" s="120"/>
      <c r="QHB26" s="120"/>
      <c r="QHC26" s="120"/>
      <c r="QHD26" s="120"/>
      <c r="QHE26" s="120"/>
      <c r="QHF26" s="120"/>
      <c r="QHG26" s="120"/>
      <c r="QHH26" s="120"/>
      <c r="QHI26" s="120"/>
      <c r="QHJ26" s="120"/>
      <c r="QHK26" s="120"/>
      <c r="QHL26" s="120"/>
      <c r="QHM26" s="120"/>
      <c r="QHN26" s="120"/>
      <c r="QHO26" s="120"/>
      <c r="QHP26" s="120"/>
      <c r="QHQ26" s="120"/>
      <c r="QHR26" s="120"/>
      <c r="QHS26" s="120"/>
      <c r="QHT26" s="120"/>
      <c r="QHU26" s="120"/>
      <c r="QHV26" s="120"/>
      <c r="QHW26" s="120"/>
      <c r="QHX26" s="120"/>
      <c r="QHY26" s="120"/>
      <c r="QHZ26" s="120"/>
      <c r="QIA26" s="120"/>
      <c r="QIB26" s="120"/>
      <c r="QIC26" s="120"/>
      <c r="QID26" s="120"/>
      <c r="QIE26" s="120"/>
      <c r="QIF26" s="120"/>
      <c r="QIG26" s="120"/>
      <c r="QIH26" s="120"/>
      <c r="QII26" s="120"/>
      <c r="QIJ26" s="120"/>
      <c r="QIK26" s="120"/>
      <c r="QIL26" s="120"/>
      <c r="QIM26" s="120"/>
      <c r="QIN26" s="120"/>
      <c r="QIO26" s="120"/>
      <c r="QIP26" s="120"/>
      <c r="QIQ26" s="120"/>
      <c r="QIR26" s="120"/>
      <c r="QIS26" s="120"/>
      <c r="QIT26" s="120"/>
      <c r="QIU26" s="120"/>
      <c r="QIV26" s="120"/>
      <c r="QIW26" s="120"/>
      <c r="QIX26" s="120"/>
      <c r="QIY26" s="120"/>
      <c r="QIZ26" s="120"/>
      <c r="QJA26" s="120"/>
      <c r="QJB26" s="120"/>
      <c r="QJC26" s="120"/>
      <c r="QJD26" s="120"/>
      <c r="QJE26" s="120"/>
      <c r="QJF26" s="120"/>
      <c r="QJG26" s="120"/>
      <c r="QJH26" s="120"/>
      <c r="QJI26" s="120"/>
      <c r="QJJ26" s="120"/>
      <c r="QJK26" s="120"/>
      <c r="QJL26" s="120"/>
      <c r="QJM26" s="120"/>
      <c r="QJN26" s="120"/>
      <c r="QJO26" s="120"/>
      <c r="QJP26" s="120"/>
      <c r="QJQ26" s="120"/>
      <c r="QJR26" s="120"/>
      <c r="QJS26" s="120"/>
      <c r="QJT26" s="120"/>
      <c r="QJU26" s="120"/>
      <c r="QJV26" s="120"/>
      <c r="QJW26" s="120"/>
      <c r="QJX26" s="120"/>
      <c r="QJY26" s="120"/>
      <c r="QJZ26" s="120"/>
      <c r="QKA26" s="120"/>
      <c r="QKB26" s="120"/>
      <c r="QKC26" s="120"/>
      <c r="QKD26" s="120"/>
      <c r="QKE26" s="120"/>
      <c r="QKF26" s="120"/>
      <c r="QKG26" s="120"/>
      <c r="QKH26" s="120"/>
      <c r="QKI26" s="120"/>
      <c r="QKJ26" s="120"/>
      <c r="QKK26" s="120"/>
      <c r="QKL26" s="120"/>
      <c r="QKM26" s="120"/>
      <c r="QKN26" s="120"/>
      <c r="QKO26" s="120"/>
      <c r="QKP26" s="120"/>
      <c r="QKQ26" s="120"/>
      <c r="QKR26" s="120"/>
      <c r="QKS26" s="120"/>
      <c r="QKT26" s="120"/>
      <c r="QKU26" s="120"/>
      <c r="QKV26" s="120"/>
      <c r="QKW26" s="120"/>
      <c r="QKX26" s="120"/>
      <c r="QKY26" s="120"/>
      <c r="QKZ26" s="120"/>
      <c r="QLA26" s="120"/>
      <c r="QLB26" s="120"/>
      <c r="QLC26" s="120"/>
      <c r="QLD26" s="120"/>
      <c r="QLE26" s="120"/>
      <c r="QLF26" s="120"/>
      <c r="QLG26" s="120"/>
      <c r="QLH26" s="120"/>
      <c r="QLI26" s="120"/>
      <c r="QLJ26" s="120"/>
      <c r="QLK26" s="120"/>
      <c r="QLL26" s="120"/>
      <c r="QLM26" s="120"/>
      <c r="QLN26" s="120"/>
      <c r="QLO26" s="120"/>
      <c r="QLP26" s="120"/>
      <c r="QLQ26" s="120"/>
      <c r="QLR26" s="120"/>
      <c r="QLS26" s="120"/>
      <c r="QLT26" s="120"/>
      <c r="QLU26" s="120"/>
      <c r="QLV26" s="120"/>
      <c r="QLW26" s="120"/>
      <c r="QLX26" s="120"/>
      <c r="QLY26" s="120"/>
      <c r="QLZ26" s="120"/>
      <c r="QMA26" s="120"/>
      <c r="QMB26" s="120"/>
      <c r="QMC26" s="120"/>
      <c r="QMD26" s="120"/>
      <c r="QME26" s="120"/>
      <c r="QMF26" s="120"/>
      <c r="QMG26" s="120"/>
      <c r="QMH26" s="120"/>
      <c r="QMI26" s="120"/>
      <c r="QMJ26" s="120"/>
      <c r="QMK26" s="120"/>
      <c r="QML26" s="120"/>
      <c r="QMM26" s="120"/>
      <c r="QMN26" s="120"/>
      <c r="QMO26" s="120"/>
      <c r="QMP26" s="120"/>
      <c r="QMQ26" s="120"/>
      <c r="QMR26" s="120"/>
      <c r="QMS26" s="120"/>
      <c r="QMT26" s="120"/>
      <c r="QMU26" s="120"/>
      <c r="QMV26" s="120"/>
      <c r="QMW26" s="120"/>
      <c r="QMX26" s="120"/>
      <c r="QMY26" s="120"/>
      <c r="QMZ26" s="120"/>
      <c r="QNA26" s="120"/>
      <c r="QNB26" s="120"/>
      <c r="QNC26" s="120"/>
      <c r="QND26" s="120"/>
      <c r="QNE26" s="120"/>
      <c r="QNF26" s="120"/>
      <c r="QNG26" s="120"/>
      <c r="QNH26" s="120"/>
      <c r="QNI26" s="120"/>
      <c r="QNJ26" s="120"/>
      <c r="QNK26" s="120"/>
      <c r="QNL26" s="120"/>
      <c r="QNM26" s="120"/>
      <c r="QNN26" s="120"/>
      <c r="QNO26" s="120"/>
      <c r="QNP26" s="120"/>
      <c r="QNQ26" s="120"/>
      <c r="QNR26" s="120"/>
      <c r="QNS26" s="120"/>
      <c r="QNT26" s="120"/>
      <c r="QNU26" s="120"/>
      <c r="QNV26" s="120"/>
      <c r="QNW26" s="120"/>
      <c r="QNX26" s="120"/>
      <c r="QNY26" s="120"/>
      <c r="QNZ26" s="120"/>
      <c r="QOA26" s="120"/>
      <c r="QOB26" s="120"/>
      <c r="QOC26" s="120"/>
      <c r="QOD26" s="120"/>
      <c r="QOE26" s="120"/>
      <c r="QOF26" s="120"/>
      <c r="QOG26" s="120"/>
      <c r="QOH26" s="120"/>
      <c r="QOI26" s="120"/>
      <c r="QOJ26" s="120"/>
      <c r="QOK26" s="120"/>
      <c r="QOL26" s="120"/>
      <c r="QOM26" s="120"/>
      <c r="QON26" s="120"/>
      <c r="QOO26" s="120"/>
      <c r="QOP26" s="120"/>
      <c r="QOQ26" s="120"/>
      <c r="QOR26" s="120"/>
      <c r="QOS26" s="120"/>
      <c r="QOT26" s="120"/>
      <c r="QOU26" s="120"/>
      <c r="QOV26" s="120"/>
      <c r="QOW26" s="120"/>
      <c r="QOX26" s="120"/>
      <c r="QOY26" s="120"/>
      <c r="QOZ26" s="120"/>
      <c r="QPA26" s="120"/>
      <c r="QPB26" s="120"/>
      <c r="QPC26" s="120"/>
      <c r="QPD26" s="120"/>
      <c r="QPE26" s="120"/>
      <c r="QPF26" s="120"/>
      <c r="QPG26" s="120"/>
      <c r="QPH26" s="120"/>
      <c r="QPI26" s="120"/>
      <c r="QPJ26" s="120"/>
      <c r="QPK26" s="120"/>
      <c r="QPL26" s="120"/>
      <c r="QPM26" s="120"/>
      <c r="QPN26" s="120"/>
      <c r="QPO26" s="120"/>
      <c r="QPP26" s="120"/>
      <c r="QPQ26" s="120"/>
      <c r="QPR26" s="120"/>
      <c r="QPS26" s="120"/>
      <c r="QPT26" s="120"/>
      <c r="QPU26" s="120"/>
      <c r="QPV26" s="120"/>
      <c r="QPW26" s="120"/>
      <c r="QPX26" s="120"/>
      <c r="QPY26" s="120"/>
      <c r="QPZ26" s="120"/>
      <c r="QQA26" s="120"/>
      <c r="QQB26" s="120"/>
      <c r="QQC26" s="120"/>
      <c r="QQD26" s="120"/>
      <c r="QQE26" s="120"/>
      <c r="QQF26" s="120"/>
      <c r="QQG26" s="120"/>
      <c r="QQH26" s="120"/>
      <c r="QQI26" s="120"/>
      <c r="QQJ26" s="120"/>
      <c r="QQK26" s="120"/>
      <c r="QQL26" s="120"/>
      <c r="QQM26" s="120"/>
      <c r="QQN26" s="120"/>
      <c r="QQO26" s="120"/>
      <c r="QQP26" s="120"/>
      <c r="QQQ26" s="120"/>
      <c r="QQR26" s="120"/>
      <c r="QQS26" s="120"/>
      <c r="QQT26" s="120"/>
      <c r="QQU26" s="120"/>
      <c r="QQV26" s="120"/>
      <c r="QQW26" s="120"/>
      <c r="QQX26" s="120"/>
      <c r="QQY26" s="120"/>
      <c r="QQZ26" s="120"/>
      <c r="QRA26" s="120"/>
      <c r="QRB26" s="120"/>
      <c r="QRC26" s="120"/>
      <c r="QRD26" s="120"/>
      <c r="QRE26" s="120"/>
      <c r="QRF26" s="120"/>
      <c r="QRG26" s="120"/>
      <c r="QRH26" s="120"/>
      <c r="QRI26" s="120"/>
      <c r="QRJ26" s="120"/>
      <c r="QRK26" s="120"/>
      <c r="QRL26" s="120"/>
      <c r="QRM26" s="120"/>
      <c r="QRN26" s="120"/>
      <c r="QRO26" s="120"/>
      <c r="QRP26" s="120"/>
      <c r="QRQ26" s="120"/>
      <c r="QRR26" s="120"/>
      <c r="QRS26" s="120"/>
      <c r="QRT26" s="120"/>
      <c r="QRU26" s="120"/>
      <c r="QRV26" s="120"/>
      <c r="QRW26" s="120"/>
      <c r="QRX26" s="120"/>
      <c r="QRY26" s="120"/>
      <c r="QRZ26" s="120"/>
      <c r="QSA26" s="120"/>
      <c r="QSB26" s="120"/>
      <c r="QSC26" s="120"/>
      <c r="QSD26" s="120"/>
      <c r="QSE26" s="120"/>
      <c r="QSF26" s="120"/>
      <c r="QSG26" s="120"/>
      <c r="QSH26" s="120"/>
      <c r="QSI26" s="120"/>
      <c r="QSJ26" s="120"/>
      <c r="QSK26" s="120"/>
      <c r="QSL26" s="120"/>
      <c r="QSM26" s="120"/>
      <c r="QSN26" s="120"/>
      <c r="QSO26" s="120"/>
      <c r="QSP26" s="120"/>
      <c r="QSQ26" s="120"/>
      <c r="QSR26" s="120"/>
      <c r="QSS26" s="120"/>
      <c r="QST26" s="120"/>
      <c r="QSU26" s="120"/>
      <c r="QSV26" s="120"/>
      <c r="QSW26" s="120"/>
      <c r="QSX26" s="120"/>
      <c r="QSY26" s="120"/>
      <c r="QSZ26" s="120"/>
      <c r="QTA26" s="120"/>
      <c r="QTB26" s="120"/>
      <c r="QTC26" s="120"/>
      <c r="QTD26" s="120"/>
      <c r="QTE26" s="120"/>
      <c r="QTF26" s="120"/>
      <c r="QTG26" s="120"/>
      <c r="QTH26" s="120"/>
      <c r="QTI26" s="120"/>
      <c r="QTJ26" s="120"/>
      <c r="QTK26" s="120"/>
      <c r="QTL26" s="120"/>
      <c r="QTM26" s="120"/>
      <c r="QTN26" s="120"/>
      <c r="QTO26" s="120"/>
      <c r="QTP26" s="120"/>
      <c r="QTQ26" s="120"/>
      <c r="QTR26" s="120"/>
      <c r="QTS26" s="120"/>
      <c r="QTT26" s="120"/>
      <c r="QTU26" s="120"/>
      <c r="QTV26" s="120"/>
      <c r="QTW26" s="120"/>
      <c r="QTX26" s="120"/>
      <c r="QTY26" s="120"/>
      <c r="QTZ26" s="120"/>
      <c r="QUA26" s="120"/>
      <c r="QUB26" s="120"/>
      <c r="QUC26" s="120"/>
      <c r="QUD26" s="120"/>
      <c r="QUE26" s="120"/>
      <c r="QUF26" s="120"/>
      <c r="QUG26" s="120"/>
      <c r="QUH26" s="120"/>
      <c r="QUI26" s="120"/>
      <c r="QUJ26" s="120"/>
      <c r="QUK26" s="120"/>
      <c r="QUL26" s="120"/>
      <c r="QUM26" s="120"/>
      <c r="QUN26" s="120"/>
      <c r="QUO26" s="120"/>
      <c r="QUP26" s="120"/>
      <c r="QUQ26" s="120"/>
      <c r="QUR26" s="120"/>
      <c r="QUS26" s="120"/>
      <c r="QUT26" s="120"/>
      <c r="QUU26" s="120"/>
      <c r="QUV26" s="120"/>
      <c r="QUW26" s="120"/>
      <c r="QUX26" s="120"/>
      <c r="QUY26" s="120"/>
      <c r="QUZ26" s="120"/>
      <c r="QVA26" s="120"/>
      <c r="QVB26" s="120"/>
      <c r="QVC26" s="120"/>
      <c r="QVD26" s="120"/>
      <c r="QVE26" s="120"/>
      <c r="QVF26" s="120"/>
      <c r="QVG26" s="120"/>
      <c r="QVH26" s="120"/>
      <c r="QVI26" s="120"/>
      <c r="QVJ26" s="120"/>
      <c r="QVK26" s="120"/>
      <c r="QVL26" s="120"/>
      <c r="QVM26" s="120"/>
      <c r="QVN26" s="120"/>
      <c r="QVO26" s="120"/>
      <c r="QVP26" s="120"/>
      <c r="QVQ26" s="120"/>
      <c r="QVR26" s="120"/>
      <c r="QVS26" s="120"/>
      <c r="QVT26" s="120"/>
      <c r="QVU26" s="120"/>
      <c r="QVV26" s="120"/>
      <c r="QVW26" s="120"/>
      <c r="QVX26" s="120"/>
      <c r="QVY26" s="120"/>
      <c r="QVZ26" s="120"/>
      <c r="QWA26" s="120"/>
      <c r="QWB26" s="120"/>
      <c r="QWC26" s="120"/>
      <c r="QWD26" s="120"/>
      <c r="QWE26" s="120"/>
      <c r="QWF26" s="120"/>
      <c r="QWG26" s="120"/>
      <c r="QWH26" s="120"/>
      <c r="QWI26" s="120"/>
      <c r="QWJ26" s="120"/>
      <c r="QWK26" s="120"/>
      <c r="QWL26" s="120"/>
      <c r="QWM26" s="120"/>
      <c r="QWN26" s="120"/>
      <c r="QWO26" s="120"/>
      <c r="QWP26" s="120"/>
      <c r="QWQ26" s="120"/>
      <c r="QWR26" s="120"/>
      <c r="QWS26" s="120"/>
      <c r="QWT26" s="120"/>
      <c r="QWU26" s="120"/>
      <c r="QWV26" s="120"/>
      <c r="QWW26" s="120"/>
      <c r="QWX26" s="120"/>
      <c r="QWY26" s="120"/>
      <c r="QWZ26" s="120"/>
      <c r="QXA26" s="120"/>
      <c r="QXB26" s="120"/>
      <c r="QXC26" s="120"/>
      <c r="QXD26" s="120"/>
      <c r="QXE26" s="120"/>
      <c r="QXF26" s="120"/>
      <c r="QXG26" s="120"/>
      <c r="QXH26" s="120"/>
      <c r="QXI26" s="120"/>
      <c r="QXJ26" s="120"/>
      <c r="QXK26" s="120"/>
      <c r="QXL26" s="120"/>
      <c r="QXM26" s="120"/>
      <c r="QXN26" s="120"/>
      <c r="QXO26" s="120"/>
      <c r="QXP26" s="120"/>
      <c r="QXQ26" s="120"/>
      <c r="QXR26" s="120"/>
      <c r="QXS26" s="120"/>
      <c r="QXT26" s="120"/>
      <c r="QXU26" s="120"/>
      <c r="QXV26" s="120"/>
      <c r="QXW26" s="120"/>
      <c r="QXX26" s="120"/>
      <c r="QXY26" s="120"/>
      <c r="QXZ26" s="120"/>
      <c r="QYA26" s="120"/>
      <c r="QYB26" s="120"/>
      <c r="QYC26" s="120"/>
      <c r="QYD26" s="120"/>
      <c r="QYE26" s="120"/>
      <c r="QYF26" s="120"/>
      <c r="QYG26" s="120"/>
      <c r="QYH26" s="120"/>
      <c r="QYI26" s="120"/>
      <c r="QYJ26" s="120"/>
      <c r="QYK26" s="120"/>
      <c r="QYL26" s="120"/>
      <c r="QYM26" s="120"/>
      <c r="QYN26" s="120"/>
      <c r="QYO26" s="120"/>
      <c r="QYP26" s="120"/>
      <c r="QYQ26" s="120"/>
      <c r="QYR26" s="120"/>
      <c r="QYS26" s="120"/>
      <c r="QYT26" s="120"/>
      <c r="QYU26" s="120"/>
      <c r="QYV26" s="120"/>
      <c r="QYW26" s="120"/>
      <c r="QYX26" s="120"/>
      <c r="QYY26" s="120"/>
      <c r="QYZ26" s="120"/>
      <c r="QZA26" s="120"/>
      <c r="QZB26" s="120"/>
      <c r="QZC26" s="120"/>
      <c r="QZD26" s="120"/>
      <c r="QZE26" s="120"/>
      <c r="QZF26" s="120"/>
      <c r="QZG26" s="120"/>
      <c r="QZH26" s="120"/>
      <c r="QZI26" s="120"/>
      <c r="QZJ26" s="120"/>
      <c r="QZK26" s="120"/>
      <c r="QZL26" s="120"/>
      <c r="QZM26" s="120"/>
      <c r="QZN26" s="120"/>
      <c r="QZO26" s="120"/>
      <c r="QZP26" s="120"/>
      <c r="QZQ26" s="120"/>
      <c r="QZR26" s="120"/>
      <c r="QZS26" s="120"/>
      <c r="QZT26" s="120"/>
      <c r="QZU26" s="120"/>
      <c r="QZV26" s="120"/>
      <c r="QZW26" s="120"/>
      <c r="QZX26" s="120"/>
      <c r="QZY26" s="120"/>
      <c r="QZZ26" s="120"/>
      <c r="RAA26" s="120"/>
      <c r="RAB26" s="120"/>
      <c r="RAC26" s="120"/>
      <c r="RAD26" s="120"/>
      <c r="RAE26" s="120"/>
      <c r="RAF26" s="120"/>
      <c r="RAG26" s="120"/>
      <c r="RAH26" s="120"/>
      <c r="RAI26" s="120"/>
      <c r="RAJ26" s="120"/>
      <c r="RAK26" s="120"/>
      <c r="RAL26" s="120"/>
      <c r="RAM26" s="120"/>
      <c r="RAN26" s="120"/>
      <c r="RAO26" s="120"/>
      <c r="RAP26" s="120"/>
      <c r="RAQ26" s="120"/>
      <c r="RAR26" s="120"/>
      <c r="RAS26" s="120"/>
      <c r="RAT26" s="120"/>
      <c r="RAU26" s="120"/>
      <c r="RAV26" s="120"/>
      <c r="RAW26" s="120"/>
      <c r="RAX26" s="120"/>
      <c r="RAY26" s="120"/>
      <c r="RAZ26" s="120"/>
      <c r="RBA26" s="120"/>
      <c r="RBB26" s="120"/>
      <c r="RBC26" s="120"/>
      <c r="RBD26" s="120"/>
      <c r="RBE26" s="120"/>
      <c r="RBF26" s="120"/>
      <c r="RBG26" s="120"/>
      <c r="RBH26" s="120"/>
      <c r="RBI26" s="120"/>
      <c r="RBJ26" s="120"/>
      <c r="RBK26" s="120"/>
      <c r="RBL26" s="120"/>
      <c r="RBM26" s="120"/>
      <c r="RBN26" s="120"/>
      <c r="RBO26" s="120"/>
      <c r="RBP26" s="120"/>
      <c r="RBQ26" s="120"/>
      <c r="RBR26" s="120"/>
      <c r="RBS26" s="120"/>
      <c r="RBT26" s="120"/>
      <c r="RBU26" s="120"/>
      <c r="RBV26" s="120"/>
      <c r="RBW26" s="120"/>
      <c r="RBX26" s="120"/>
      <c r="RBY26" s="120"/>
      <c r="RBZ26" s="120"/>
      <c r="RCA26" s="120"/>
      <c r="RCB26" s="120"/>
      <c r="RCC26" s="120"/>
      <c r="RCD26" s="120"/>
      <c r="RCE26" s="120"/>
      <c r="RCF26" s="120"/>
      <c r="RCG26" s="120"/>
      <c r="RCH26" s="120"/>
      <c r="RCI26" s="120"/>
      <c r="RCJ26" s="120"/>
      <c r="RCK26" s="120"/>
      <c r="RCL26" s="120"/>
      <c r="RCM26" s="120"/>
      <c r="RCN26" s="120"/>
      <c r="RCO26" s="120"/>
      <c r="RCP26" s="120"/>
      <c r="RCQ26" s="120"/>
      <c r="RCR26" s="120"/>
      <c r="RCS26" s="120"/>
      <c r="RCT26" s="120"/>
      <c r="RCU26" s="120"/>
      <c r="RCV26" s="120"/>
      <c r="RCW26" s="120"/>
      <c r="RCX26" s="120"/>
      <c r="RCY26" s="120"/>
      <c r="RCZ26" s="120"/>
      <c r="RDA26" s="120"/>
      <c r="RDB26" s="120"/>
      <c r="RDC26" s="120"/>
      <c r="RDD26" s="120"/>
      <c r="RDE26" s="120"/>
      <c r="RDF26" s="120"/>
      <c r="RDG26" s="120"/>
      <c r="RDH26" s="120"/>
      <c r="RDI26" s="120"/>
      <c r="RDJ26" s="120"/>
      <c r="RDK26" s="120"/>
      <c r="RDL26" s="120"/>
      <c r="RDM26" s="120"/>
      <c r="RDN26" s="120"/>
      <c r="RDO26" s="120"/>
      <c r="RDP26" s="120"/>
      <c r="RDQ26" s="120"/>
      <c r="RDR26" s="120"/>
      <c r="RDS26" s="120"/>
      <c r="RDT26" s="120"/>
      <c r="RDU26" s="120"/>
      <c r="RDV26" s="120"/>
      <c r="RDW26" s="120"/>
      <c r="RDX26" s="120"/>
      <c r="RDY26" s="120"/>
      <c r="RDZ26" s="120"/>
      <c r="REA26" s="120"/>
      <c r="REB26" s="120"/>
      <c r="REC26" s="120"/>
      <c r="RED26" s="120"/>
      <c r="REE26" s="120"/>
      <c r="REF26" s="120"/>
      <c r="REG26" s="120"/>
      <c r="REH26" s="120"/>
      <c r="REI26" s="120"/>
      <c r="REJ26" s="120"/>
      <c r="REK26" s="120"/>
      <c r="REL26" s="120"/>
      <c r="REM26" s="120"/>
      <c r="REN26" s="120"/>
      <c r="REO26" s="120"/>
      <c r="REP26" s="120"/>
      <c r="REQ26" s="120"/>
      <c r="RER26" s="120"/>
      <c r="RES26" s="120"/>
      <c r="RET26" s="120"/>
      <c r="REU26" s="120"/>
      <c r="REV26" s="120"/>
      <c r="REW26" s="120"/>
      <c r="REX26" s="120"/>
      <c r="REY26" s="120"/>
      <c r="REZ26" s="120"/>
      <c r="RFA26" s="120"/>
      <c r="RFB26" s="120"/>
      <c r="RFC26" s="120"/>
      <c r="RFD26" s="120"/>
      <c r="RFE26" s="120"/>
      <c r="RFF26" s="120"/>
      <c r="RFG26" s="120"/>
      <c r="RFH26" s="120"/>
      <c r="RFI26" s="120"/>
      <c r="RFJ26" s="120"/>
      <c r="RFK26" s="120"/>
      <c r="RFL26" s="120"/>
      <c r="RFM26" s="120"/>
      <c r="RFN26" s="120"/>
      <c r="RFO26" s="120"/>
      <c r="RFP26" s="120"/>
      <c r="RFQ26" s="120"/>
      <c r="RFR26" s="120"/>
      <c r="RFS26" s="120"/>
      <c r="RFT26" s="120"/>
      <c r="RFU26" s="120"/>
      <c r="RFV26" s="120"/>
      <c r="RFW26" s="120"/>
      <c r="RFX26" s="120"/>
      <c r="RFY26" s="120"/>
      <c r="RFZ26" s="120"/>
      <c r="RGA26" s="120"/>
      <c r="RGB26" s="120"/>
      <c r="RGC26" s="120"/>
      <c r="RGD26" s="120"/>
      <c r="RGE26" s="120"/>
      <c r="RGF26" s="120"/>
      <c r="RGG26" s="120"/>
      <c r="RGH26" s="120"/>
      <c r="RGI26" s="120"/>
      <c r="RGJ26" s="120"/>
      <c r="RGK26" s="120"/>
      <c r="RGL26" s="120"/>
      <c r="RGM26" s="120"/>
      <c r="RGN26" s="120"/>
      <c r="RGO26" s="120"/>
      <c r="RGP26" s="120"/>
      <c r="RGQ26" s="120"/>
      <c r="RGR26" s="120"/>
      <c r="RGS26" s="120"/>
      <c r="RGT26" s="120"/>
      <c r="RGU26" s="120"/>
      <c r="RGV26" s="120"/>
      <c r="RGW26" s="120"/>
      <c r="RGX26" s="120"/>
      <c r="RGY26" s="120"/>
      <c r="RGZ26" s="120"/>
      <c r="RHA26" s="120"/>
      <c r="RHB26" s="120"/>
      <c r="RHC26" s="120"/>
      <c r="RHD26" s="120"/>
      <c r="RHE26" s="120"/>
      <c r="RHF26" s="120"/>
      <c r="RHG26" s="120"/>
      <c r="RHH26" s="120"/>
      <c r="RHI26" s="120"/>
      <c r="RHJ26" s="120"/>
      <c r="RHK26" s="120"/>
      <c r="RHL26" s="120"/>
      <c r="RHM26" s="120"/>
      <c r="RHN26" s="120"/>
      <c r="RHO26" s="120"/>
      <c r="RHP26" s="120"/>
      <c r="RHQ26" s="120"/>
      <c r="RHR26" s="120"/>
      <c r="RHS26" s="120"/>
      <c r="RHT26" s="120"/>
      <c r="RHU26" s="120"/>
      <c r="RHV26" s="120"/>
      <c r="RHW26" s="120"/>
      <c r="RHX26" s="120"/>
      <c r="RHY26" s="120"/>
      <c r="RHZ26" s="120"/>
      <c r="RIA26" s="120"/>
      <c r="RIB26" s="120"/>
      <c r="RIC26" s="120"/>
      <c r="RID26" s="120"/>
      <c r="RIE26" s="120"/>
      <c r="RIF26" s="120"/>
      <c r="RIG26" s="120"/>
      <c r="RIH26" s="120"/>
      <c r="RII26" s="120"/>
      <c r="RIJ26" s="120"/>
      <c r="RIK26" s="120"/>
      <c r="RIL26" s="120"/>
      <c r="RIM26" s="120"/>
      <c r="RIN26" s="120"/>
      <c r="RIO26" s="120"/>
      <c r="RIP26" s="120"/>
      <c r="RIQ26" s="120"/>
      <c r="RIR26" s="120"/>
      <c r="RIS26" s="120"/>
      <c r="RIT26" s="120"/>
      <c r="RIU26" s="120"/>
      <c r="RIV26" s="120"/>
      <c r="RIW26" s="120"/>
      <c r="RIX26" s="120"/>
      <c r="RIY26" s="120"/>
      <c r="RIZ26" s="120"/>
      <c r="RJA26" s="120"/>
      <c r="RJB26" s="120"/>
      <c r="RJC26" s="120"/>
      <c r="RJD26" s="120"/>
      <c r="RJE26" s="120"/>
      <c r="RJF26" s="120"/>
      <c r="RJG26" s="120"/>
      <c r="RJH26" s="120"/>
      <c r="RJI26" s="120"/>
      <c r="RJJ26" s="120"/>
      <c r="RJK26" s="120"/>
      <c r="RJL26" s="120"/>
      <c r="RJM26" s="120"/>
      <c r="RJN26" s="120"/>
      <c r="RJO26" s="120"/>
      <c r="RJP26" s="120"/>
      <c r="RJQ26" s="120"/>
      <c r="RJR26" s="120"/>
      <c r="RJS26" s="120"/>
      <c r="RJT26" s="120"/>
      <c r="RJU26" s="120"/>
      <c r="RJV26" s="120"/>
      <c r="RJW26" s="120"/>
      <c r="RJX26" s="120"/>
      <c r="RJY26" s="120"/>
      <c r="RJZ26" s="120"/>
      <c r="RKA26" s="120"/>
      <c r="RKB26" s="120"/>
      <c r="RKC26" s="120"/>
      <c r="RKD26" s="120"/>
      <c r="RKE26" s="120"/>
      <c r="RKF26" s="120"/>
      <c r="RKG26" s="120"/>
      <c r="RKH26" s="120"/>
      <c r="RKI26" s="120"/>
      <c r="RKJ26" s="120"/>
      <c r="RKK26" s="120"/>
      <c r="RKL26" s="120"/>
      <c r="RKM26" s="120"/>
      <c r="RKN26" s="120"/>
      <c r="RKO26" s="120"/>
      <c r="RKP26" s="120"/>
      <c r="RKQ26" s="120"/>
      <c r="RKR26" s="120"/>
      <c r="RKS26" s="120"/>
      <c r="RKT26" s="120"/>
      <c r="RKU26" s="120"/>
      <c r="RKV26" s="120"/>
      <c r="RKW26" s="120"/>
      <c r="RKX26" s="120"/>
      <c r="RKY26" s="120"/>
      <c r="RKZ26" s="120"/>
      <c r="RLA26" s="120"/>
      <c r="RLB26" s="120"/>
      <c r="RLC26" s="120"/>
      <c r="RLD26" s="120"/>
      <c r="RLE26" s="120"/>
      <c r="RLF26" s="120"/>
      <c r="RLG26" s="120"/>
      <c r="RLH26" s="120"/>
      <c r="RLI26" s="120"/>
      <c r="RLJ26" s="120"/>
      <c r="RLK26" s="120"/>
      <c r="RLL26" s="120"/>
      <c r="RLM26" s="120"/>
      <c r="RLN26" s="120"/>
      <c r="RLO26" s="120"/>
      <c r="RLP26" s="120"/>
      <c r="RLQ26" s="120"/>
      <c r="RLR26" s="120"/>
      <c r="RLS26" s="120"/>
      <c r="RLT26" s="120"/>
      <c r="RLU26" s="120"/>
      <c r="RLV26" s="120"/>
      <c r="RLW26" s="120"/>
      <c r="RLX26" s="120"/>
      <c r="RLY26" s="120"/>
      <c r="RLZ26" s="120"/>
      <c r="RMA26" s="120"/>
      <c r="RMB26" s="120"/>
      <c r="RMC26" s="120"/>
      <c r="RMD26" s="120"/>
      <c r="RME26" s="120"/>
      <c r="RMF26" s="120"/>
      <c r="RMG26" s="120"/>
      <c r="RMH26" s="120"/>
      <c r="RMI26" s="120"/>
      <c r="RMJ26" s="120"/>
      <c r="RMK26" s="120"/>
      <c r="RML26" s="120"/>
      <c r="RMM26" s="120"/>
      <c r="RMN26" s="120"/>
      <c r="RMO26" s="120"/>
      <c r="RMP26" s="120"/>
      <c r="RMQ26" s="120"/>
      <c r="RMR26" s="120"/>
      <c r="RMS26" s="120"/>
      <c r="RMT26" s="120"/>
      <c r="RMU26" s="120"/>
      <c r="RMV26" s="120"/>
      <c r="RMW26" s="120"/>
      <c r="RMX26" s="120"/>
      <c r="RMY26" s="120"/>
      <c r="RMZ26" s="120"/>
      <c r="RNA26" s="120"/>
      <c r="RNB26" s="120"/>
      <c r="RNC26" s="120"/>
      <c r="RND26" s="120"/>
      <c r="RNE26" s="120"/>
      <c r="RNF26" s="120"/>
      <c r="RNG26" s="120"/>
      <c r="RNH26" s="120"/>
      <c r="RNI26" s="120"/>
      <c r="RNJ26" s="120"/>
      <c r="RNK26" s="120"/>
      <c r="RNL26" s="120"/>
      <c r="RNM26" s="120"/>
      <c r="RNN26" s="120"/>
      <c r="RNO26" s="120"/>
      <c r="RNP26" s="120"/>
      <c r="RNQ26" s="120"/>
      <c r="RNR26" s="120"/>
      <c r="RNS26" s="120"/>
      <c r="RNT26" s="120"/>
      <c r="RNU26" s="120"/>
      <c r="RNV26" s="120"/>
      <c r="RNW26" s="120"/>
      <c r="RNX26" s="120"/>
      <c r="RNY26" s="120"/>
      <c r="RNZ26" s="120"/>
      <c r="ROA26" s="120"/>
      <c r="ROB26" s="120"/>
      <c r="ROC26" s="120"/>
      <c r="ROD26" s="120"/>
      <c r="ROE26" s="120"/>
      <c r="ROF26" s="120"/>
      <c r="ROG26" s="120"/>
      <c r="ROH26" s="120"/>
      <c r="ROI26" s="120"/>
      <c r="ROJ26" s="120"/>
      <c r="ROK26" s="120"/>
      <c r="ROL26" s="120"/>
      <c r="ROM26" s="120"/>
      <c r="RON26" s="120"/>
      <c r="ROO26" s="120"/>
      <c r="ROP26" s="120"/>
      <c r="ROQ26" s="120"/>
      <c r="ROR26" s="120"/>
      <c r="ROS26" s="120"/>
      <c r="ROT26" s="120"/>
      <c r="ROU26" s="120"/>
      <c r="ROV26" s="120"/>
      <c r="ROW26" s="120"/>
      <c r="ROX26" s="120"/>
      <c r="ROY26" s="120"/>
      <c r="ROZ26" s="120"/>
      <c r="RPA26" s="120"/>
      <c r="RPB26" s="120"/>
      <c r="RPC26" s="120"/>
      <c r="RPD26" s="120"/>
      <c r="RPE26" s="120"/>
      <c r="RPF26" s="120"/>
      <c r="RPG26" s="120"/>
      <c r="RPH26" s="120"/>
      <c r="RPI26" s="120"/>
      <c r="RPJ26" s="120"/>
      <c r="RPK26" s="120"/>
      <c r="RPL26" s="120"/>
      <c r="RPM26" s="120"/>
      <c r="RPN26" s="120"/>
      <c r="RPO26" s="120"/>
      <c r="RPP26" s="120"/>
      <c r="RPQ26" s="120"/>
      <c r="RPR26" s="120"/>
      <c r="RPS26" s="120"/>
      <c r="RPT26" s="120"/>
      <c r="RPU26" s="120"/>
      <c r="RPV26" s="120"/>
      <c r="RPW26" s="120"/>
      <c r="RPX26" s="120"/>
      <c r="RPY26" s="120"/>
      <c r="RPZ26" s="120"/>
      <c r="RQA26" s="120"/>
      <c r="RQB26" s="120"/>
      <c r="RQC26" s="120"/>
      <c r="RQD26" s="120"/>
      <c r="RQE26" s="120"/>
      <c r="RQF26" s="120"/>
      <c r="RQG26" s="120"/>
      <c r="RQH26" s="120"/>
      <c r="RQI26" s="120"/>
      <c r="RQJ26" s="120"/>
      <c r="RQK26" s="120"/>
      <c r="RQL26" s="120"/>
      <c r="RQM26" s="120"/>
      <c r="RQN26" s="120"/>
      <c r="RQO26" s="120"/>
      <c r="RQP26" s="120"/>
      <c r="RQQ26" s="120"/>
      <c r="RQR26" s="120"/>
      <c r="RQS26" s="120"/>
      <c r="RQT26" s="120"/>
      <c r="RQU26" s="120"/>
      <c r="RQV26" s="120"/>
      <c r="RQW26" s="120"/>
      <c r="RQX26" s="120"/>
      <c r="RQY26" s="120"/>
      <c r="RQZ26" s="120"/>
      <c r="RRA26" s="120"/>
      <c r="RRB26" s="120"/>
      <c r="RRC26" s="120"/>
      <c r="RRD26" s="120"/>
      <c r="RRE26" s="120"/>
      <c r="RRF26" s="120"/>
      <c r="RRG26" s="120"/>
      <c r="RRH26" s="120"/>
      <c r="RRI26" s="120"/>
      <c r="RRJ26" s="120"/>
      <c r="RRK26" s="120"/>
      <c r="RRL26" s="120"/>
      <c r="RRM26" s="120"/>
      <c r="RRN26" s="120"/>
      <c r="RRO26" s="120"/>
      <c r="RRP26" s="120"/>
      <c r="RRQ26" s="120"/>
      <c r="RRR26" s="120"/>
      <c r="RRS26" s="120"/>
      <c r="RRT26" s="120"/>
      <c r="RRU26" s="120"/>
      <c r="RRV26" s="120"/>
      <c r="RRW26" s="120"/>
      <c r="RRX26" s="120"/>
      <c r="RRY26" s="120"/>
      <c r="RRZ26" s="120"/>
      <c r="RSA26" s="120"/>
      <c r="RSB26" s="120"/>
      <c r="RSC26" s="120"/>
      <c r="RSD26" s="120"/>
      <c r="RSE26" s="120"/>
      <c r="RSF26" s="120"/>
      <c r="RSG26" s="120"/>
      <c r="RSH26" s="120"/>
      <c r="RSI26" s="120"/>
      <c r="RSJ26" s="120"/>
      <c r="RSK26" s="120"/>
      <c r="RSL26" s="120"/>
      <c r="RSM26" s="120"/>
      <c r="RSN26" s="120"/>
      <c r="RSO26" s="120"/>
      <c r="RSP26" s="120"/>
      <c r="RSQ26" s="120"/>
      <c r="RSR26" s="120"/>
      <c r="RSS26" s="120"/>
      <c r="RST26" s="120"/>
      <c r="RSU26" s="120"/>
      <c r="RSV26" s="120"/>
      <c r="RSW26" s="120"/>
      <c r="RSX26" s="120"/>
      <c r="RSY26" s="120"/>
      <c r="RSZ26" s="120"/>
      <c r="RTA26" s="120"/>
      <c r="RTB26" s="120"/>
      <c r="RTC26" s="120"/>
      <c r="RTD26" s="120"/>
      <c r="RTE26" s="120"/>
      <c r="RTF26" s="120"/>
      <c r="RTG26" s="120"/>
      <c r="RTH26" s="120"/>
      <c r="RTI26" s="120"/>
      <c r="RTJ26" s="120"/>
      <c r="RTK26" s="120"/>
      <c r="RTL26" s="120"/>
      <c r="RTM26" s="120"/>
      <c r="RTN26" s="120"/>
      <c r="RTO26" s="120"/>
      <c r="RTP26" s="120"/>
      <c r="RTQ26" s="120"/>
      <c r="RTR26" s="120"/>
      <c r="RTS26" s="120"/>
      <c r="RTT26" s="120"/>
      <c r="RTU26" s="120"/>
      <c r="RTV26" s="120"/>
      <c r="RTW26" s="120"/>
      <c r="RTX26" s="120"/>
      <c r="RTY26" s="120"/>
      <c r="RTZ26" s="120"/>
      <c r="RUA26" s="120"/>
      <c r="RUB26" s="120"/>
      <c r="RUC26" s="120"/>
      <c r="RUD26" s="120"/>
      <c r="RUE26" s="120"/>
      <c r="RUF26" s="120"/>
      <c r="RUG26" s="120"/>
      <c r="RUH26" s="120"/>
      <c r="RUI26" s="120"/>
      <c r="RUJ26" s="120"/>
      <c r="RUK26" s="120"/>
      <c r="RUL26" s="120"/>
      <c r="RUM26" s="120"/>
      <c r="RUN26" s="120"/>
      <c r="RUO26" s="120"/>
      <c r="RUP26" s="120"/>
      <c r="RUQ26" s="120"/>
      <c r="RUR26" s="120"/>
      <c r="RUS26" s="120"/>
      <c r="RUT26" s="120"/>
      <c r="RUU26" s="120"/>
      <c r="RUV26" s="120"/>
      <c r="RUW26" s="120"/>
      <c r="RUX26" s="120"/>
      <c r="RUY26" s="120"/>
      <c r="RUZ26" s="120"/>
      <c r="RVA26" s="120"/>
      <c r="RVB26" s="120"/>
      <c r="RVC26" s="120"/>
      <c r="RVD26" s="120"/>
      <c r="RVE26" s="120"/>
      <c r="RVF26" s="120"/>
      <c r="RVG26" s="120"/>
      <c r="RVH26" s="120"/>
      <c r="RVI26" s="120"/>
      <c r="RVJ26" s="120"/>
      <c r="RVK26" s="120"/>
      <c r="RVL26" s="120"/>
      <c r="RVM26" s="120"/>
      <c r="RVN26" s="120"/>
      <c r="RVO26" s="120"/>
      <c r="RVP26" s="120"/>
      <c r="RVQ26" s="120"/>
      <c r="RVR26" s="120"/>
      <c r="RVS26" s="120"/>
      <c r="RVT26" s="120"/>
      <c r="RVU26" s="120"/>
      <c r="RVV26" s="120"/>
      <c r="RVW26" s="120"/>
      <c r="RVX26" s="120"/>
      <c r="RVY26" s="120"/>
      <c r="RVZ26" s="120"/>
      <c r="RWA26" s="120"/>
      <c r="RWB26" s="120"/>
      <c r="RWC26" s="120"/>
      <c r="RWD26" s="120"/>
      <c r="RWE26" s="120"/>
      <c r="RWF26" s="120"/>
      <c r="RWG26" s="120"/>
      <c r="RWH26" s="120"/>
      <c r="RWI26" s="120"/>
      <c r="RWJ26" s="120"/>
      <c r="RWK26" s="120"/>
      <c r="RWL26" s="120"/>
      <c r="RWM26" s="120"/>
      <c r="RWN26" s="120"/>
      <c r="RWO26" s="120"/>
      <c r="RWP26" s="120"/>
      <c r="RWQ26" s="120"/>
      <c r="RWR26" s="120"/>
      <c r="RWS26" s="120"/>
      <c r="RWT26" s="120"/>
      <c r="RWU26" s="120"/>
      <c r="RWV26" s="120"/>
      <c r="RWW26" s="120"/>
      <c r="RWX26" s="120"/>
      <c r="RWY26" s="120"/>
      <c r="RWZ26" s="120"/>
      <c r="RXA26" s="120"/>
      <c r="RXB26" s="120"/>
      <c r="RXC26" s="120"/>
      <c r="RXD26" s="120"/>
      <c r="RXE26" s="120"/>
      <c r="RXF26" s="120"/>
      <c r="RXG26" s="120"/>
      <c r="RXH26" s="120"/>
      <c r="RXI26" s="120"/>
      <c r="RXJ26" s="120"/>
      <c r="RXK26" s="120"/>
      <c r="RXL26" s="120"/>
      <c r="RXM26" s="120"/>
      <c r="RXN26" s="120"/>
      <c r="RXO26" s="120"/>
      <c r="RXP26" s="120"/>
      <c r="RXQ26" s="120"/>
      <c r="RXR26" s="120"/>
      <c r="RXS26" s="120"/>
      <c r="RXT26" s="120"/>
      <c r="RXU26" s="120"/>
      <c r="RXV26" s="120"/>
      <c r="RXW26" s="120"/>
      <c r="RXX26" s="120"/>
      <c r="RXY26" s="120"/>
      <c r="RXZ26" s="120"/>
      <c r="RYA26" s="120"/>
      <c r="RYB26" s="120"/>
      <c r="RYC26" s="120"/>
      <c r="RYD26" s="120"/>
      <c r="RYE26" s="120"/>
      <c r="RYF26" s="120"/>
      <c r="RYG26" s="120"/>
      <c r="RYH26" s="120"/>
      <c r="RYI26" s="120"/>
      <c r="RYJ26" s="120"/>
      <c r="RYK26" s="120"/>
      <c r="RYL26" s="120"/>
      <c r="RYM26" s="120"/>
      <c r="RYN26" s="120"/>
      <c r="RYO26" s="120"/>
      <c r="RYP26" s="120"/>
      <c r="RYQ26" s="120"/>
      <c r="RYR26" s="120"/>
      <c r="RYS26" s="120"/>
      <c r="RYT26" s="120"/>
      <c r="RYU26" s="120"/>
      <c r="RYV26" s="120"/>
      <c r="RYW26" s="120"/>
      <c r="RYX26" s="120"/>
      <c r="RYY26" s="120"/>
      <c r="RYZ26" s="120"/>
      <c r="RZA26" s="120"/>
      <c r="RZB26" s="120"/>
      <c r="RZC26" s="120"/>
      <c r="RZD26" s="120"/>
      <c r="RZE26" s="120"/>
      <c r="RZF26" s="120"/>
      <c r="RZG26" s="120"/>
      <c r="RZH26" s="120"/>
      <c r="RZI26" s="120"/>
      <c r="RZJ26" s="120"/>
      <c r="RZK26" s="120"/>
      <c r="RZL26" s="120"/>
      <c r="RZM26" s="120"/>
      <c r="RZN26" s="120"/>
      <c r="RZO26" s="120"/>
      <c r="RZP26" s="120"/>
      <c r="RZQ26" s="120"/>
      <c r="RZR26" s="120"/>
      <c r="RZS26" s="120"/>
      <c r="RZT26" s="120"/>
      <c r="RZU26" s="120"/>
      <c r="RZV26" s="120"/>
      <c r="RZW26" s="120"/>
      <c r="RZX26" s="120"/>
      <c r="RZY26" s="120"/>
      <c r="RZZ26" s="120"/>
      <c r="SAA26" s="120"/>
      <c r="SAB26" s="120"/>
      <c r="SAC26" s="120"/>
      <c r="SAD26" s="120"/>
      <c r="SAE26" s="120"/>
      <c r="SAF26" s="120"/>
      <c r="SAG26" s="120"/>
      <c r="SAH26" s="120"/>
      <c r="SAI26" s="120"/>
      <c r="SAJ26" s="120"/>
      <c r="SAK26" s="120"/>
      <c r="SAL26" s="120"/>
      <c r="SAM26" s="120"/>
      <c r="SAN26" s="120"/>
      <c r="SAO26" s="120"/>
      <c r="SAP26" s="120"/>
      <c r="SAQ26" s="120"/>
      <c r="SAR26" s="120"/>
      <c r="SAS26" s="120"/>
      <c r="SAT26" s="120"/>
      <c r="SAU26" s="120"/>
      <c r="SAV26" s="120"/>
      <c r="SAW26" s="120"/>
      <c r="SAX26" s="120"/>
      <c r="SAY26" s="120"/>
      <c r="SAZ26" s="120"/>
      <c r="SBA26" s="120"/>
      <c r="SBB26" s="120"/>
      <c r="SBC26" s="120"/>
      <c r="SBD26" s="120"/>
      <c r="SBE26" s="120"/>
      <c r="SBF26" s="120"/>
      <c r="SBG26" s="120"/>
      <c r="SBH26" s="120"/>
      <c r="SBI26" s="120"/>
      <c r="SBJ26" s="120"/>
      <c r="SBK26" s="120"/>
      <c r="SBL26" s="120"/>
      <c r="SBM26" s="120"/>
      <c r="SBN26" s="120"/>
      <c r="SBO26" s="120"/>
      <c r="SBP26" s="120"/>
      <c r="SBQ26" s="120"/>
      <c r="SBR26" s="120"/>
      <c r="SBS26" s="120"/>
      <c r="SBT26" s="120"/>
      <c r="SBU26" s="120"/>
      <c r="SBV26" s="120"/>
      <c r="SBW26" s="120"/>
      <c r="SBX26" s="120"/>
      <c r="SBY26" s="120"/>
      <c r="SBZ26" s="120"/>
      <c r="SCA26" s="120"/>
      <c r="SCB26" s="120"/>
      <c r="SCC26" s="120"/>
      <c r="SCD26" s="120"/>
      <c r="SCE26" s="120"/>
      <c r="SCF26" s="120"/>
      <c r="SCG26" s="120"/>
      <c r="SCH26" s="120"/>
      <c r="SCI26" s="120"/>
      <c r="SCJ26" s="120"/>
      <c r="SCK26" s="120"/>
      <c r="SCL26" s="120"/>
      <c r="SCM26" s="120"/>
      <c r="SCN26" s="120"/>
      <c r="SCO26" s="120"/>
      <c r="SCP26" s="120"/>
      <c r="SCQ26" s="120"/>
      <c r="SCR26" s="120"/>
      <c r="SCS26" s="120"/>
      <c r="SCT26" s="120"/>
      <c r="SCU26" s="120"/>
      <c r="SCV26" s="120"/>
      <c r="SCW26" s="120"/>
      <c r="SCX26" s="120"/>
      <c r="SCY26" s="120"/>
      <c r="SCZ26" s="120"/>
      <c r="SDA26" s="120"/>
      <c r="SDB26" s="120"/>
      <c r="SDC26" s="120"/>
      <c r="SDD26" s="120"/>
      <c r="SDE26" s="120"/>
      <c r="SDF26" s="120"/>
      <c r="SDG26" s="120"/>
      <c r="SDH26" s="120"/>
      <c r="SDI26" s="120"/>
      <c r="SDJ26" s="120"/>
      <c r="SDK26" s="120"/>
      <c r="SDL26" s="120"/>
      <c r="SDM26" s="120"/>
      <c r="SDN26" s="120"/>
      <c r="SDO26" s="120"/>
      <c r="SDP26" s="120"/>
      <c r="SDQ26" s="120"/>
      <c r="SDR26" s="120"/>
      <c r="SDS26" s="120"/>
      <c r="SDT26" s="120"/>
      <c r="SDU26" s="120"/>
      <c r="SDV26" s="120"/>
      <c r="SDW26" s="120"/>
      <c r="SDX26" s="120"/>
      <c r="SDY26" s="120"/>
      <c r="SDZ26" s="120"/>
      <c r="SEA26" s="120"/>
      <c r="SEB26" s="120"/>
      <c r="SEC26" s="120"/>
      <c r="SED26" s="120"/>
      <c r="SEE26" s="120"/>
      <c r="SEF26" s="120"/>
      <c r="SEG26" s="120"/>
      <c r="SEH26" s="120"/>
      <c r="SEI26" s="120"/>
      <c r="SEJ26" s="120"/>
      <c r="SEK26" s="120"/>
      <c r="SEL26" s="120"/>
      <c r="SEM26" s="120"/>
      <c r="SEN26" s="120"/>
      <c r="SEO26" s="120"/>
      <c r="SEP26" s="120"/>
      <c r="SEQ26" s="120"/>
      <c r="SER26" s="120"/>
      <c r="SES26" s="120"/>
      <c r="SET26" s="120"/>
      <c r="SEU26" s="120"/>
      <c r="SEV26" s="120"/>
      <c r="SEW26" s="120"/>
      <c r="SEX26" s="120"/>
      <c r="SEY26" s="120"/>
      <c r="SEZ26" s="120"/>
      <c r="SFA26" s="120"/>
      <c r="SFB26" s="120"/>
      <c r="SFC26" s="120"/>
      <c r="SFD26" s="120"/>
      <c r="SFE26" s="120"/>
      <c r="SFF26" s="120"/>
      <c r="SFG26" s="120"/>
      <c r="SFH26" s="120"/>
      <c r="SFI26" s="120"/>
      <c r="SFJ26" s="120"/>
      <c r="SFK26" s="120"/>
      <c r="SFL26" s="120"/>
      <c r="SFM26" s="120"/>
      <c r="SFN26" s="120"/>
      <c r="SFO26" s="120"/>
      <c r="SFP26" s="120"/>
      <c r="SFQ26" s="120"/>
      <c r="SFR26" s="120"/>
      <c r="SFS26" s="120"/>
      <c r="SFT26" s="120"/>
      <c r="SFU26" s="120"/>
      <c r="SFV26" s="120"/>
      <c r="SFW26" s="120"/>
      <c r="SFX26" s="120"/>
      <c r="SFY26" s="120"/>
      <c r="SFZ26" s="120"/>
      <c r="SGA26" s="120"/>
      <c r="SGB26" s="120"/>
      <c r="SGC26" s="120"/>
      <c r="SGD26" s="120"/>
      <c r="SGE26" s="120"/>
      <c r="SGF26" s="120"/>
      <c r="SGG26" s="120"/>
      <c r="SGH26" s="120"/>
      <c r="SGI26" s="120"/>
      <c r="SGJ26" s="120"/>
      <c r="SGK26" s="120"/>
      <c r="SGL26" s="120"/>
      <c r="SGM26" s="120"/>
      <c r="SGN26" s="120"/>
      <c r="SGO26" s="120"/>
      <c r="SGP26" s="120"/>
      <c r="SGQ26" s="120"/>
      <c r="SGR26" s="120"/>
      <c r="SGS26" s="120"/>
      <c r="SGT26" s="120"/>
      <c r="SGU26" s="120"/>
      <c r="SGV26" s="120"/>
      <c r="SGW26" s="120"/>
      <c r="SGX26" s="120"/>
      <c r="SGY26" s="120"/>
      <c r="SGZ26" s="120"/>
      <c r="SHA26" s="120"/>
      <c r="SHB26" s="120"/>
      <c r="SHC26" s="120"/>
      <c r="SHD26" s="120"/>
      <c r="SHE26" s="120"/>
      <c r="SHF26" s="120"/>
      <c r="SHG26" s="120"/>
      <c r="SHH26" s="120"/>
      <c r="SHI26" s="120"/>
      <c r="SHJ26" s="120"/>
      <c r="SHK26" s="120"/>
      <c r="SHL26" s="120"/>
      <c r="SHM26" s="120"/>
      <c r="SHN26" s="120"/>
      <c r="SHO26" s="120"/>
      <c r="SHP26" s="120"/>
      <c r="SHQ26" s="120"/>
      <c r="SHR26" s="120"/>
      <c r="SHS26" s="120"/>
      <c r="SHT26" s="120"/>
      <c r="SHU26" s="120"/>
      <c r="SHV26" s="120"/>
      <c r="SHW26" s="120"/>
      <c r="SHX26" s="120"/>
      <c r="SHY26" s="120"/>
      <c r="SHZ26" s="120"/>
      <c r="SIA26" s="120"/>
      <c r="SIB26" s="120"/>
      <c r="SIC26" s="120"/>
      <c r="SID26" s="120"/>
      <c r="SIE26" s="120"/>
      <c r="SIF26" s="120"/>
      <c r="SIG26" s="120"/>
      <c r="SIH26" s="120"/>
      <c r="SII26" s="120"/>
      <c r="SIJ26" s="120"/>
      <c r="SIK26" s="120"/>
      <c r="SIL26" s="120"/>
      <c r="SIM26" s="120"/>
      <c r="SIN26" s="120"/>
      <c r="SIO26" s="120"/>
      <c r="SIP26" s="120"/>
      <c r="SIQ26" s="120"/>
      <c r="SIR26" s="120"/>
      <c r="SIS26" s="120"/>
      <c r="SIT26" s="120"/>
      <c r="SIU26" s="120"/>
      <c r="SIV26" s="120"/>
      <c r="SIW26" s="120"/>
      <c r="SIX26" s="120"/>
      <c r="SIY26" s="120"/>
      <c r="SIZ26" s="120"/>
      <c r="SJA26" s="120"/>
      <c r="SJB26" s="120"/>
      <c r="SJC26" s="120"/>
      <c r="SJD26" s="120"/>
      <c r="SJE26" s="120"/>
      <c r="SJF26" s="120"/>
      <c r="SJG26" s="120"/>
      <c r="SJH26" s="120"/>
      <c r="SJI26" s="120"/>
      <c r="SJJ26" s="120"/>
      <c r="SJK26" s="120"/>
      <c r="SJL26" s="120"/>
      <c r="SJM26" s="120"/>
      <c r="SJN26" s="120"/>
      <c r="SJO26" s="120"/>
      <c r="SJP26" s="120"/>
      <c r="SJQ26" s="120"/>
      <c r="SJR26" s="120"/>
      <c r="SJS26" s="120"/>
      <c r="SJT26" s="120"/>
      <c r="SJU26" s="120"/>
      <c r="SJV26" s="120"/>
      <c r="SJW26" s="120"/>
      <c r="SJX26" s="120"/>
      <c r="SJY26" s="120"/>
      <c r="SJZ26" s="120"/>
      <c r="SKA26" s="120"/>
      <c r="SKB26" s="120"/>
      <c r="SKC26" s="120"/>
      <c r="SKD26" s="120"/>
      <c r="SKE26" s="120"/>
      <c r="SKF26" s="120"/>
      <c r="SKG26" s="120"/>
      <c r="SKH26" s="120"/>
      <c r="SKI26" s="120"/>
      <c r="SKJ26" s="120"/>
      <c r="SKK26" s="120"/>
      <c r="SKL26" s="120"/>
      <c r="SKM26" s="120"/>
      <c r="SKN26" s="120"/>
      <c r="SKO26" s="120"/>
      <c r="SKP26" s="120"/>
      <c r="SKQ26" s="120"/>
      <c r="SKR26" s="120"/>
      <c r="SKS26" s="120"/>
      <c r="SKT26" s="120"/>
      <c r="SKU26" s="120"/>
      <c r="SKV26" s="120"/>
      <c r="SKW26" s="120"/>
      <c r="SKX26" s="120"/>
      <c r="SKY26" s="120"/>
      <c r="SKZ26" s="120"/>
      <c r="SLA26" s="120"/>
      <c r="SLB26" s="120"/>
      <c r="SLC26" s="120"/>
      <c r="SLD26" s="120"/>
      <c r="SLE26" s="120"/>
      <c r="SLF26" s="120"/>
      <c r="SLG26" s="120"/>
      <c r="SLH26" s="120"/>
      <c r="SLI26" s="120"/>
      <c r="SLJ26" s="120"/>
      <c r="SLK26" s="120"/>
      <c r="SLL26" s="120"/>
      <c r="SLM26" s="120"/>
      <c r="SLN26" s="120"/>
      <c r="SLO26" s="120"/>
      <c r="SLP26" s="120"/>
      <c r="SLQ26" s="120"/>
      <c r="SLR26" s="120"/>
      <c r="SLS26" s="120"/>
      <c r="SLT26" s="120"/>
      <c r="SLU26" s="120"/>
      <c r="SLV26" s="120"/>
      <c r="SLW26" s="120"/>
      <c r="SLX26" s="120"/>
      <c r="SLY26" s="120"/>
      <c r="SLZ26" s="120"/>
      <c r="SMA26" s="120"/>
      <c r="SMB26" s="120"/>
      <c r="SMC26" s="120"/>
      <c r="SMD26" s="120"/>
      <c r="SME26" s="120"/>
      <c r="SMF26" s="120"/>
      <c r="SMG26" s="120"/>
      <c r="SMH26" s="120"/>
      <c r="SMI26" s="120"/>
      <c r="SMJ26" s="120"/>
      <c r="SMK26" s="120"/>
      <c r="SML26" s="120"/>
      <c r="SMM26" s="120"/>
      <c r="SMN26" s="120"/>
      <c r="SMO26" s="120"/>
      <c r="SMP26" s="120"/>
      <c r="SMQ26" s="120"/>
      <c r="SMR26" s="120"/>
      <c r="SMS26" s="120"/>
      <c r="SMT26" s="120"/>
      <c r="SMU26" s="120"/>
      <c r="SMV26" s="120"/>
      <c r="SMW26" s="120"/>
      <c r="SMX26" s="120"/>
      <c r="SMY26" s="120"/>
      <c r="SMZ26" s="120"/>
      <c r="SNA26" s="120"/>
      <c r="SNB26" s="120"/>
      <c r="SNC26" s="120"/>
      <c r="SND26" s="120"/>
      <c r="SNE26" s="120"/>
      <c r="SNF26" s="120"/>
      <c r="SNG26" s="120"/>
      <c r="SNH26" s="120"/>
      <c r="SNI26" s="120"/>
      <c r="SNJ26" s="120"/>
      <c r="SNK26" s="120"/>
      <c r="SNL26" s="120"/>
      <c r="SNM26" s="120"/>
      <c r="SNN26" s="120"/>
      <c r="SNO26" s="120"/>
      <c r="SNP26" s="120"/>
      <c r="SNQ26" s="120"/>
      <c r="SNR26" s="120"/>
      <c r="SNS26" s="120"/>
      <c r="SNT26" s="120"/>
      <c r="SNU26" s="120"/>
      <c r="SNV26" s="120"/>
      <c r="SNW26" s="120"/>
      <c r="SNX26" s="120"/>
      <c r="SNY26" s="120"/>
      <c r="SNZ26" s="120"/>
      <c r="SOA26" s="120"/>
      <c r="SOB26" s="120"/>
      <c r="SOC26" s="120"/>
      <c r="SOD26" s="120"/>
      <c r="SOE26" s="120"/>
      <c r="SOF26" s="120"/>
      <c r="SOG26" s="120"/>
      <c r="SOH26" s="120"/>
      <c r="SOI26" s="120"/>
      <c r="SOJ26" s="120"/>
      <c r="SOK26" s="120"/>
      <c r="SOL26" s="120"/>
      <c r="SOM26" s="120"/>
      <c r="SON26" s="120"/>
      <c r="SOO26" s="120"/>
      <c r="SOP26" s="120"/>
      <c r="SOQ26" s="120"/>
      <c r="SOR26" s="120"/>
      <c r="SOS26" s="120"/>
      <c r="SOT26" s="120"/>
      <c r="SOU26" s="120"/>
      <c r="SOV26" s="120"/>
      <c r="SOW26" s="120"/>
      <c r="SOX26" s="120"/>
      <c r="SOY26" s="120"/>
      <c r="SOZ26" s="120"/>
      <c r="SPA26" s="120"/>
      <c r="SPB26" s="120"/>
      <c r="SPC26" s="120"/>
      <c r="SPD26" s="120"/>
      <c r="SPE26" s="120"/>
      <c r="SPF26" s="120"/>
      <c r="SPG26" s="120"/>
      <c r="SPH26" s="120"/>
      <c r="SPI26" s="120"/>
      <c r="SPJ26" s="120"/>
      <c r="SPK26" s="120"/>
      <c r="SPL26" s="120"/>
      <c r="SPM26" s="120"/>
      <c r="SPN26" s="120"/>
      <c r="SPO26" s="120"/>
      <c r="SPP26" s="120"/>
      <c r="SPQ26" s="120"/>
      <c r="SPR26" s="120"/>
      <c r="SPS26" s="120"/>
      <c r="SPT26" s="120"/>
      <c r="SPU26" s="120"/>
      <c r="SPV26" s="120"/>
      <c r="SPW26" s="120"/>
      <c r="SPX26" s="120"/>
      <c r="SPY26" s="120"/>
      <c r="SPZ26" s="120"/>
      <c r="SQA26" s="120"/>
      <c r="SQB26" s="120"/>
      <c r="SQC26" s="120"/>
      <c r="SQD26" s="120"/>
      <c r="SQE26" s="120"/>
      <c r="SQF26" s="120"/>
      <c r="SQG26" s="120"/>
      <c r="SQH26" s="120"/>
      <c r="SQI26" s="120"/>
      <c r="SQJ26" s="120"/>
      <c r="SQK26" s="120"/>
      <c r="SQL26" s="120"/>
      <c r="SQM26" s="120"/>
      <c r="SQN26" s="120"/>
      <c r="SQO26" s="120"/>
      <c r="SQP26" s="120"/>
      <c r="SQQ26" s="120"/>
      <c r="SQR26" s="120"/>
      <c r="SQS26" s="120"/>
      <c r="SQT26" s="120"/>
      <c r="SQU26" s="120"/>
      <c r="SQV26" s="120"/>
      <c r="SQW26" s="120"/>
      <c r="SQX26" s="120"/>
      <c r="SQY26" s="120"/>
      <c r="SQZ26" s="120"/>
      <c r="SRA26" s="120"/>
      <c r="SRB26" s="120"/>
      <c r="SRC26" s="120"/>
      <c r="SRD26" s="120"/>
      <c r="SRE26" s="120"/>
      <c r="SRF26" s="120"/>
      <c r="SRG26" s="120"/>
      <c r="SRH26" s="120"/>
      <c r="SRI26" s="120"/>
      <c r="SRJ26" s="120"/>
      <c r="SRK26" s="120"/>
      <c r="SRL26" s="120"/>
      <c r="SRM26" s="120"/>
      <c r="SRN26" s="120"/>
      <c r="SRO26" s="120"/>
      <c r="SRP26" s="120"/>
      <c r="SRQ26" s="120"/>
      <c r="SRR26" s="120"/>
      <c r="SRS26" s="120"/>
      <c r="SRT26" s="120"/>
      <c r="SRU26" s="120"/>
      <c r="SRV26" s="120"/>
      <c r="SRW26" s="120"/>
      <c r="SRX26" s="120"/>
      <c r="SRY26" s="120"/>
      <c r="SRZ26" s="120"/>
      <c r="SSA26" s="120"/>
      <c r="SSB26" s="120"/>
      <c r="SSC26" s="120"/>
      <c r="SSD26" s="120"/>
      <c r="SSE26" s="120"/>
      <c r="SSF26" s="120"/>
      <c r="SSG26" s="120"/>
      <c r="SSH26" s="120"/>
      <c r="SSI26" s="120"/>
      <c r="SSJ26" s="120"/>
      <c r="SSK26" s="120"/>
      <c r="SSL26" s="120"/>
      <c r="SSM26" s="120"/>
      <c r="SSN26" s="120"/>
      <c r="SSO26" s="120"/>
      <c r="SSP26" s="120"/>
      <c r="SSQ26" s="120"/>
      <c r="SSR26" s="120"/>
      <c r="SSS26" s="120"/>
      <c r="SST26" s="120"/>
      <c r="SSU26" s="120"/>
      <c r="SSV26" s="120"/>
      <c r="SSW26" s="120"/>
      <c r="SSX26" s="120"/>
      <c r="SSY26" s="120"/>
      <c r="SSZ26" s="120"/>
      <c r="STA26" s="120"/>
      <c r="STB26" s="120"/>
      <c r="STC26" s="120"/>
      <c r="STD26" s="120"/>
      <c r="STE26" s="120"/>
      <c r="STF26" s="120"/>
      <c r="STG26" s="120"/>
      <c r="STH26" s="120"/>
      <c r="STI26" s="120"/>
      <c r="STJ26" s="120"/>
      <c r="STK26" s="120"/>
      <c r="STL26" s="120"/>
      <c r="STM26" s="120"/>
      <c r="STN26" s="120"/>
      <c r="STO26" s="120"/>
      <c r="STP26" s="120"/>
      <c r="STQ26" s="120"/>
      <c r="STR26" s="120"/>
      <c r="STS26" s="120"/>
      <c r="STT26" s="120"/>
      <c r="STU26" s="120"/>
      <c r="STV26" s="120"/>
      <c r="STW26" s="120"/>
      <c r="STX26" s="120"/>
      <c r="STY26" s="120"/>
      <c r="STZ26" s="120"/>
      <c r="SUA26" s="120"/>
      <c r="SUB26" s="120"/>
      <c r="SUC26" s="120"/>
      <c r="SUD26" s="120"/>
      <c r="SUE26" s="120"/>
      <c r="SUF26" s="120"/>
      <c r="SUG26" s="120"/>
      <c r="SUH26" s="120"/>
      <c r="SUI26" s="120"/>
      <c r="SUJ26" s="120"/>
      <c r="SUK26" s="120"/>
      <c r="SUL26" s="120"/>
      <c r="SUM26" s="120"/>
      <c r="SUN26" s="120"/>
      <c r="SUO26" s="120"/>
      <c r="SUP26" s="120"/>
      <c r="SUQ26" s="120"/>
      <c r="SUR26" s="120"/>
      <c r="SUS26" s="120"/>
      <c r="SUT26" s="120"/>
      <c r="SUU26" s="120"/>
      <c r="SUV26" s="120"/>
      <c r="SUW26" s="120"/>
      <c r="SUX26" s="120"/>
      <c r="SUY26" s="120"/>
      <c r="SUZ26" s="120"/>
      <c r="SVA26" s="120"/>
      <c r="SVB26" s="120"/>
      <c r="SVC26" s="120"/>
      <c r="SVD26" s="120"/>
      <c r="SVE26" s="120"/>
      <c r="SVF26" s="120"/>
      <c r="SVG26" s="120"/>
      <c r="SVH26" s="120"/>
      <c r="SVI26" s="120"/>
      <c r="SVJ26" s="120"/>
      <c r="SVK26" s="120"/>
      <c r="SVL26" s="120"/>
      <c r="SVM26" s="120"/>
      <c r="SVN26" s="120"/>
      <c r="SVO26" s="120"/>
      <c r="SVP26" s="120"/>
      <c r="SVQ26" s="120"/>
      <c r="SVR26" s="120"/>
      <c r="SVS26" s="120"/>
      <c r="SVT26" s="120"/>
      <c r="SVU26" s="120"/>
      <c r="SVV26" s="120"/>
      <c r="SVW26" s="120"/>
      <c r="SVX26" s="120"/>
      <c r="SVY26" s="120"/>
      <c r="SVZ26" s="120"/>
      <c r="SWA26" s="120"/>
      <c r="SWB26" s="120"/>
      <c r="SWC26" s="120"/>
      <c r="SWD26" s="120"/>
      <c r="SWE26" s="120"/>
      <c r="SWF26" s="120"/>
      <c r="SWG26" s="120"/>
      <c r="SWH26" s="120"/>
      <c r="SWI26" s="120"/>
      <c r="SWJ26" s="120"/>
      <c r="SWK26" s="120"/>
      <c r="SWL26" s="120"/>
      <c r="SWM26" s="120"/>
      <c r="SWN26" s="120"/>
      <c r="SWO26" s="120"/>
      <c r="SWP26" s="120"/>
      <c r="SWQ26" s="120"/>
      <c r="SWR26" s="120"/>
      <c r="SWS26" s="120"/>
      <c r="SWT26" s="120"/>
      <c r="SWU26" s="120"/>
      <c r="SWV26" s="120"/>
      <c r="SWW26" s="120"/>
      <c r="SWX26" s="120"/>
      <c r="SWY26" s="120"/>
      <c r="SWZ26" s="120"/>
      <c r="SXA26" s="120"/>
      <c r="SXB26" s="120"/>
      <c r="SXC26" s="120"/>
      <c r="SXD26" s="120"/>
      <c r="SXE26" s="120"/>
      <c r="SXF26" s="120"/>
      <c r="SXG26" s="120"/>
      <c r="SXH26" s="120"/>
      <c r="SXI26" s="120"/>
      <c r="SXJ26" s="120"/>
      <c r="SXK26" s="120"/>
      <c r="SXL26" s="120"/>
      <c r="SXM26" s="120"/>
      <c r="SXN26" s="120"/>
      <c r="SXO26" s="120"/>
      <c r="SXP26" s="120"/>
      <c r="SXQ26" s="120"/>
      <c r="SXR26" s="120"/>
      <c r="SXS26" s="120"/>
      <c r="SXT26" s="120"/>
      <c r="SXU26" s="120"/>
      <c r="SXV26" s="120"/>
      <c r="SXW26" s="120"/>
      <c r="SXX26" s="120"/>
      <c r="SXY26" s="120"/>
      <c r="SXZ26" s="120"/>
      <c r="SYA26" s="120"/>
      <c r="SYB26" s="120"/>
      <c r="SYC26" s="120"/>
      <c r="SYD26" s="120"/>
      <c r="SYE26" s="120"/>
      <c r="SYF26" s="120"/>
      <c r="SYG26" s="120"/>
      <c r="SYH26" s="120"/>
      <c r="SYI26" s="120"/>
      <c r="SYJ26" s="120"/>
      <c r="SYK26" s="120"/>
      <c r="SYL26" s="120"/>
      <c r="SYM26" s="120"/>
      <c r="SYN26" s="120"/>
      <c r="SYO26" s="120"/>
      <c r="SYP26" s="120"/>
      <c r="SYQ26" s="120"/>
      <c r="SYR26" s="120"/>
      <c r="SYS26" s="120"/>
      <c r="SYT26" s="120"/>
      <c r="SYU26" s="120"/>
      <c r="SYV26" s="120"/>
      <c r="SYW26" s="120"/>
      <c r="SYX26" s="120"/>
      <c r="SYY26" s="120"/>
      <c r="SYZ26" s="120"/>
      <c r="SZA26" s="120"/>
      <c r="SZB26" s="120"/>
      <c r="SZC26" s="120"/>
      <c r="SZD26" s="120"/>
      <c r="SZE26" s="120"/>
      <c r="SZF26" s="120"/>
      <c r="SZG26" s="120"/>
      <c r="SZH26" s="120"/>
      <c r="SZI26" s="120"/>
      <c r="SZJ26" s="120"/>
      <c r="SZK26" s="120"/>
      <c r="SZL26" s="120"/>
      <c r="SZM26" s="120"/>
      <c r="SZN26" s="120"/>
      <c r="SZO26" s="120"/>
      <c r="SZP26" s="120"/>
      <c r="SZQ26" s="120"/>
      <c r="SZR26" s="120"/>
      <c r="SZS26" s="120"/>
      <c r="SZT26" s="120"/>
      <c r="SZU26" s="120"/>
      <c r="SZV26" s="120"/>
      <c r="SZW26" s="120"/>
      <c r="SZX26" s="120"/>
      <c r="SZY26" s="120"/>
      <c r="SZZ26" s="120"/>
      <c r="TAA26" s="120"/>
      <c r="TAB26" s="120"/>
      <c r="TAC26" s="120"/>
      <c r="TAD26" s="120"/>
      <c r="TAE26" s="120"/>
      <c r="TAF26" s="120"/>
      <c r="TAG26" s="120"/>
      <c r="TAH26" s="120"/>
      <c r="TAI26" s="120"/>
      <c r="TAJ26" s="120"/>
      <c r="TAK26" s="120"/>
      <c r="TAL26" s="120"/>
      <c r="TAM26" s="120"/>
      <c r="TAN26" s="120"/>
      <c r="TAO26" s="120"/>
      <c r="TAP26" s="120"/>
      <c r="TAQ26" s="120"/>
      <c r="TAR26" s="120"/>
      <c r="TAS26" s="120"/>
      <c r="TAT26" s="120"/>
      <c r="TAU26" s="120"/>
      <c r="TAV26" s="120"/>
      <c r="TAW26" s="120"/>
      <c r="TAX26" s="120"/>
      <c r="TAY26" s="120"/>
      <c r="TAZ26" s="120"/>
      <c r="TBA26" s="120"/>
      <c r="TBB26" s="120"/>
      <c r="TBC26" s="120"/>
      <c r="TBD26" s="120"/>
      <c r="TBE26" s="120"/>
      <c r="TBF26" s="120"/>
      <c r="TBG26" s="120"/>
      <c r="TBH26" s="120"/>
      <c r="TBI26" s="120"/>
      <c r="TBJ26" s="120"/>
      <c r="TBK26" s="120"/>
      <c r="TBL26" s="120"/>
      <c r="TBM26" s="120"/>
      <c r="TBN26" s="120"/>
      <c r="TBO26" s="120"/>
      <c r="TBP26" s="120"/>
      <c r="TBQ26" s="120"/>
      <c r="TBR26" s="120"/>
      <c r="TBS26" s="120"/>
      <c r="TBT26" s="120"/>
      <c r="TBU26" s="120"/>
      <c r="TBV26" s="120"/>
      <c r="TBW26" s="120"/>
      <c r="TBX26" s="120"/>
      <c r="TBY26" s="120"/>
      <c r="TBZ26" s="120"/>
      <c r="TCA26" s="120"/>
      <c r="TCB26" s="120"/>
      <c r="TCC26" s="120"/>
      <c r="TCD26" s="120"/>
      <c r="TCE26" s="120"/>
      <c r="TCF26" s="120"/>
      <c r="TCG26" s="120"/>
      <c r="TCH26" s="120"/>
      <c r="TCI26" s="120"/>
      <c r="TCJ26" s="120"/>
      <c r="TCK26" s="120"/>
      <c r="TCL26" s="120"/>
      <c r="TCM26" s="120"/>
      <c r="TCN26" s="120"/>
      <c r="TCO26" s="120"/>
      <c r="TCP26" s="120"/>
      <c r="TCQ26" s="120"/>
      <c r="TCR26" s="120"/>
      <c r="TCS26" s="120"/>
      <c r="TCT26" s="120"/>
      <c r="TCU26" s="120"/>
      <c r="TCV26" s="120"/>
      <c r="TCW26" s="120"/>
      <c r="TCX26" s="120"/>
      <c r="TCY26" s="120"/>
      <c r="TCZ26" s="120"/>
      <c r="TDA26" s="120"/>
      <c r="TDB26" s="120"/>
      <c r="TDC26" s="120"/>
      <c r="TDD26" s="120"/>
      <c r="TDE26" s="120"/>
      <c r="TDF26" s="120"/>
      <c r="TDG26" s="120"/>
      <c r="TDH26" s="120"/>
      <c r="TDI26" s="120"/>
      <c r="TDJ26" s="120"/>
      <c r="TDK26" s="120"/>
      <c r="TDL26" s="120"/>
      <c r="TDM26" s="120"/>
      <c r="TDN26" s="120"/>
      <c r="TDO26" s="120"/>
      <c r="TDP26" s="120"/>
      <c r="TDQ26" s="120"/>
      <c r="TDR26" s="120"/>
      <c r="TDS26" s="120"/>
      <c r="TDT26" s="120"/>
      <c r="TDU26" s="120"/>
      <c r="TDV26" s="120"/>
      <c r="TDW26" s="120"/>
      <c r="TDX26" s="120"/>
      <c r="TDY26" s="120"/>
      <c r="TDZ26" s="120"/>
      <c r="TEA26" s="120"/>
      <c r="TEB26" s="120"/>
      <c r="TEC26" s="120"/>
      <c r="TED26" s="120"/>
      <c r="TEE26" s="120"/>
      <c r="TEF26" s="120"/>
      <c r="TEG26" s="120"/>
      <c r="TEH26" s="120"/>
      <c r="TEI26" s="120"/>
      <c r="TEJ26" s="120"/>
      <c r="TEK26" s="120"/>
      <c r="TEL26" s="120"/>
      <c r="TEM26" s="120"/>
      <c r="TEN26" s="120"/>
      <c r="TEO26" s="120"/>
      <c r="TEP26" s="120"/>
      <c r="TEQ26" s="120"/>
      <c r="TER26" s="120"/>
      <c r="TES26" s="120"/>
      <c r="TET26" s="120"/>
      <c r="TEU26" s="120"/>
      <c r="TEV26" s="120"/>
      <c r="TEW26" s="120"/>
      <c r="TEX26" s="120"/>
      <c r="TEY26" s="120"/>
      <c r="TEZ26" s="120"/>
      <c r="TFA26" s="120"/>
      <c r="TFB26" s="120"/>
      <c r="TFC26" s="120"/>
      <c r="TFD26" s="120"/>
      <c r="TFE26" s="120"/>
      <c r="TFF26" s="120"/>
      <c r="TFG26" s="120"/>
      <c r="TFH26" s="120"/>
      <c r="TFI26" s="120"/>
      <c r="TFJ26" s="120"/>
      <c r="TFK26" s="120"/>
      <c r="TFL26" s="120"/>
      <c r="TFM26" s="120"/>
      <c r="TFN26" s="120"/>
      <c r="TFO26" s="120"/>
      <c r="TFP26" s="120"/>
      <c r="TFQ26" s="120"/>
      <c r="TFR26" s="120"/>
      <c r="TFS26" s="120"/>
      <c r="TFT26" s="120"/>
      <c r="TFU26" s="120"/>
      <c r="TFV26" s="120"/>
      <c r="TFW26" s="120"/>
      <c r="TFX26" s="120"/>
      <c r="TFY26" s="120"/>
      <c r="TFZ26" s="120"/>
      <c r="TGA26" s="120"/>
      <c r="TGB26" s="120"/>
      <c r="TGC26" s="120"/>
      <c r="TGD26" s="120"/>
      <c r="TGE26" s="120"/>
      <c r="TGF26" s="120"/>
      <c r="TGG26" s="120"/>
      <c r="TGH26" s="120"/>
      <c r="TGI26" s="120"/>
      <c r="TGJ26" s="120"/>
      <c r="TGK26" s="120"/>
      <c r="TGL26" s="120"/>
      <c r="TGM26" s="120"/>
      <c r="TGN26" s="120"/>
      <c r="TGO26" s="120"/>
      <c r="TGP26" s="120"/>
      <c r="TGQ26" s="120"/>
      <c r="TGR26" s="120"/>
      <c r="TGS26" s="120"/>
      <c r="TGT26" s="120"/>
      <c r="TGU26" s="120"/>
      <c r="TGV26" s="120"/>
      <c r="TGW26" s="120"/>
      <c r="TGX26" s="120"/>
      <c r="TGY26" s="120"/>
      <c r="TGZ26" s="120"/>
      <c r="THA26" s="120"/>
      <c r="THB26" s="120"/>
      <c r="THC26" s="120"/>
      <c r="THD26" s="120"/>
      <c r="THE26" s="120"/>
      <c r="THF26" s="120"/>
      <c r="THG26" s="120"/>
      <c r="THH26" s="120"/>
      <c r="THI26" s="120"/>
      <c r="THJ26" s="120"/>
      <c r="THK26" s="120"/>
      <c r="THL26" s="120"/>
      <c r="THM26" s="120"/>
      <c r="THN26" s="120"/>
      <c r="THO26" s="120"/>
      <c r="THP26" s="120"/>
      <c r="THQ26" s="120"/>
      <c r="THR26" s="120"/>
      <c r="THS26" s="120"/>
      <c r="THT26" s="120"/>
      <c r="THU26" s="120"/>
      <c r="THV26" s="120"/>
      <c r="THW26" s="120"/>
      <c r="THX26" s="120"/>
      <c r="THY26" s="120"/>
      <c r="THZ26" s="120"/>
      <c r="TIA26" s="120"/>
      <c r="TIB26" s="120"/>
      <c r="TIC26" s="120"/>
      <c r="TID26" s="120"/>
      <c r="TIE26" s="120"/>
      <c r="TIF26" s="120"/>
      <c r="TIG26" s="120"/>
      <c r="TIH26" s="120"/>
      <c r="TII26" s="120"/>
      <c r="TIJ26" s="120"/>
      <c r="TIK26" s="120"/>
      <c r="TIL26" s="120"/>
      <c r="TIM26" s="120"/>
      <c r="TIN26" s="120"/>
      <c r="TIO26" s="120"/>
      <c r="TIP26" s="120"/>
      <c r="TIQ26" s="120"/>
      <c r="TIR26" s="120"/>
      <c r="TIS26" s="120"/>
      <c r="TIT26" s="120"/>
      <c r="TIU26" s="120"/>
      <c r="TIV26" s="120"/>
      <c r="TIW26" s="120"/>
      <c r="TIX26" s="120"/>
      <c r="TIY26" s="120"/>
      <c r="TIZ26" s="120"/>
      <c r="TJA26" s="120"/>
      <c r="TJB26" s="120"/>
      <c r="TJC26" s="120"/>
      <c r="TJD26" s="120"/>
      <c r="TJE26" s="120"/>
      <c r="TJF26" s="120"/>
      <c r="TJG26" s="120"/>
      <c r="TJH26" s="120"/>
      <c r="TJI26" s="120"/>
      <c r="TJJ26" s="120"/>
      <c r="TJK26" s="120"/>
      <c r="TJL26" s="120"/>
      <c r="TJM26" s="120"/>
      <c r="TJN26" s="120"/>
      <c r="TJO26" s="120"/>
      <c r="TJP26" s="120"/>
      <c r="TJQ26" s="120"/>
      <c r="TJR26" s="120"/>
      <c r="TJS26" s="120"/>
      <c r="TJT26" s="120"/>
      <c r="TJU26" s="120"/>
      <c r="TJV26" s="120"/>
      <c r="TJW26" s="120"/>
      <c r="TJX26" s="120"/>
      <c r="TJY26" s="120"/>
      <c r="TJZ26" s="120"/>
      <c r="TKA26" s="120"/>
      <c r="TKB26" s="120"/>
      <c r="TKC26" s="120"/>
      <c r="TKD26" s="120"/>
      <c r="TKE26" s="120"/>
      <c r="TKF26" s="120"/>
      <c r="TKG26" s="120"/>
      <c r="TKH26" s="120"/>
      <c r="TKI26" s="120"/>
      <c r="TKJ26" s="120"/>
      <c r="TKK26" s="120"/>
      <c r="TKL26" s="120"/>
      <c r="TKM26" s="120"/>
      <c r="TKN26" s="120"/>
      <c r="TKO26" s="120"/>
      <c r="TKP26" s="120"/>
      <c r="TKQ26" s="120"/>
      <c r="TKR26" s="120"/>
      <c r="TKS26" s="120"/>
      <c r="TKT26" s="120"/>
      <c r="TKU26" s="120"/>
      <c r="TKV26" s="120"/>
      <c r="TKW26" s="120"/>
      <c r="TKX26" s="120"/>
      <c r="TKY26" s="120"/>
      <c r="TKZ26" s="120"/>
      <c r="TLA26" s="120"/>
      <c r="TLB26" s="120"/>
      <c r="TLC26" s="120"/>
      <c r="TLD26" s="120"/>
      <c r="TLE26" s="120"/>
      <c r="TLF26" s="120"/>
      <c r="TLG26" s="120"/>
      <c r="TLH26" s="120"/>
      <c r="TLI26" s="120"/>
      <c r="TLJ26" s="120"/>
      <c r="TLK26" s="120"/>
      <c r="TLL26" s="120"/>
      <c r="TLM26" s="120"/>
      <c r="TLN26" s="120"/>
      <c r="TLO26" s="120"/>
      <c r="TLP26" s="120"/>
      <c r="TLQ26" s="120"/>
      <c r="TLR26" s="120"/>
      <c r="TLS26" s="120"/>
      <c r="TLT26" s="120"/>
      <c r="TLU26" s="120"/>
      <c r="TLV26" s="120"/>
      <c r="TLW26" s="120"/>
      <c r="TLX26" s="120"/>
      <c r="TLY26" s="120"/>
      <c r="TLZ26" s="120"/>
      <c r="TMA26" s="120"/>
      <c r="TMB26" s="120"/>
      <c r="TMC26" s="120"/>
      <c r="TMD26" s="120"/>
      <c r="TME26" s="120"/>
      <c r="TMF26" s="120"/>
      <c r="TMG26" s="120"/>
      <c r="TMH26" s="120"/>
      <c r="TMI26" s="120"/>
      <c r="TMJ26" s="120"/>
      <c r="TMK26" s="120"/>
      <c r="TML26" s="120"/>
      <c r="TMM26" s="120"/>
      <c r="TMN26" s="120"/>
      <c r="TMO26" s="120"/>
      <c r="TMP26" s="120"/>
      <c r="TMQ26" s="120"/>
      <c r="TMR26" s="120"/>
      <c r="TMS26" s="120"/>
      <c r="TMT26" s="120"/>
      <c r="TMU26" s="120"/>
      <c r="TMV26" s="120"/>
      <c r="TMW26" s="120"/>
      <c r="TMX26" s="120"/>
      <c r="TMY26" s="120"/>
      <c r="TMZ26" s="120"/>
      <c r="TNA26" s="120"/>
      <c r="TNB26" s="120"/>
      <c r="TNC26" s="120"/>
      <c r="TND26" s="120"/>
      <c r="TNE26" s="120"/>
      <c r="TNF26" s="120"/>
      <c r="TNG26" s="120"/>
      <c r="TNH26" s="120"/>
      <c r="TNI26" s="120"/>
      <c r="TNJ26" s="120"/>
      <c r="TNK26" s="120"/>
      <c r="TNL26" s="120"/>
      <c r="TNM26" s="120"/>
      <c r="TNN26" s="120"/>
      <c r="TNO26" s="120"/>
      <c r="TNP26" s="120"/>
      <c r="TNQ26" s="120"/>
      <c r="TNR26" s="120"/>
      <c r="TNS26" s="120"/>
      <c r="TNT26" s="120"/>
      <c r="TNU26" s="120"/>
      <c r="TNV26" s="120"/>
      <c r="TNW26" s="120"/>
      <c r="TNX26" s="120"/>
      <c r="TNY26" s="120"/>
      <c r="TNZ26" s="120"/>
      <c r="TOA26" s="120"/>
      <c r="TOB26" s="120"/>
      <c r="TOC26" s="120"/>
      <c r="TOD26" s="120"/>
      <c r="TOE26" s="120"/>
      <c r="TOF26" s="120"/>
      <c r="TOG26" s="120"/>
      <c r="TOH26" s="120"/>
      <c r="TOI26" s="120"/>
      <c r="TOJ26" s="120"/>
      <c r="TOK26" s="120"/>
      <c r="TOL26" s="120"/>
      <c r="TOM26" s="120"/>
      <c r="TON26" s="120"/>
      <c r="TOO26" s="120"/>
      <c r="TOP26" s="120"/>
      <c r="TOQ26" s="120"/>
      <c r="TOR26" s="120"/>
      <c r="TOS26" s="120"/>
      <c r="TOT26" s="120"/>
      <c r="TOU26" s="120"/>
      <c r="TOV26" s="120"/>
      <c r="TOW26" s="120"/>
      <c r="TOX26" s="120"/>
      <c r="TOY26" s="120"/>
      <c r="TOZ26" s="120"/>
      <c r="TPA26" s="120"/>
      <c r="TPB26" s="120"/>
      <c r="TPC26" s="120"/>
      <c r="TPD26" s="120"/>
      <c r="TPE26" s="120"/>
      <c r="TPF26" s="120"/>
      <c r="TPG26" s="120"/>
      <c r="TPH26" s="120"/>
      <c r="TPI26" s="120"/>
      <c r="TPJ26" s="120"/>
      <c r="TPK26" s="120"/>
      <c r="TPL26" s="120"/>
      <c r="TPM26" s="120"/>
      <c r="TPN26" s="120"/>
      <c r="TPO26" s="120"/>
      <c r="TPP26" s="120"/>
      <c r="TPQ26" s="120"/>
      <c r="TPR26" s="120"/>
      <c r="TPS26" s="120"/>
      <c r="TPT26" s="120"/>
      <c r="TPU26" s="120"/>
      <c r="TPV26" s="120"/>
      <c r="TPW26" s="120"/>
      <c r="TPX26" s="120"/>
      <c r="TPY26" s="120"/>
      <c r="TPZ26" s="120"/>
      <c r="TQA26" s="120"/>
      <c r="TQB26" s="120"/>
      <c r="TQC26" s="120"/>
      <c r="TQD26" s="120"/>
      <c r="TQE26" s="120"/>
      <c r="TQF26" s="120"/>
      <c r="TQG26" s="120"/>
      <c r="TQH26" s="120"/>
      <c r="TQI26" s="120"/>
      <c r="TQJ26" s="120"/>
      <c r="TQK26" s="120"/>
      <c r="TQL26" s="120"/>
      <c r="TQM26" s="120"/>
      <c r="TQN26" s="120"/>
      <c r="TQO26" s="120"/>
      <c r="TQP26" s="120"/>
      <c r="TQQ26" s="120"/>
      <c r="TQR26" s="120"/>
      <c r="TQS26" s="120"/>
      <c r="TQT26" s="120"/>
      <c r="TQU26" s="120"/>
      <c r="TQV26" s="120"/>
      <c r="TQW26" s="120"/>
      <c r="TQX26" s="120"/>
      <c r="TQY26" s="120"/>
      <c r="TQZ26" s="120"/>
      <c r="TRA26" s="120"/>
      <c r="TRB26" s="120"/>
      <c r="TRC26" s="120"/>
      <c r="TRD26" s="120"/>
      <c r="TRE26" s="120"/>
      <c r="TRF26" s="120"/>
      <c r="TRG26" s="120"/>
      <c r="TRH26" s="120"/>
      <c r="TRI26" s="120"/>
      <c r="TRJ26" s="120"/>
      <c r="TRK26" s="120"/>
      <c r="TRL26" s="120"/>
      <c r="TRM26" s="120"/>
      <c r="TRN26" s="120"/>
      <c r="TRO26" s="120"/>
      <c r="TRP26" s="120"/>
      <c r="TRQ26" s="120"/>
      <c r="TRR26" s="120"/>
      <c r="TRS26" s="120"/>
      <c r="TRT26" s="120"/>
      <c r="TRU26" s="120"/>
      <c r="TRV26" s="120"/>
      <c r="TRW26" s="120"/>
      <c r="TRX26" s="120"/>
      <c r="TRY26" s="120"/>
      <c r="TRZ26" s="120"/>
      <c r="TSA26" s="120"/>
      <c r="TSB26" s="120"/>
      <c r="TSC26" s="120"/>
      <c r="TSD26" s="120"/>
      <c r="TSE26" s="120"/>
      <c r="TSF26" s="120"/>
      <c r="TSG26" s="120"/>
      <c r="TSH26" s="120"/>
      <c r="TSI26" s="120"/>
      <c r="TSJ26" s="120"/>
      <c r="TSK26" s="120"/>
      <c r="TSL26" s="120"/>
      <c r="TSM26" s="120"/>
      <c r="TSN26" s="120"/>
      <c r="TSO26" s="120"/>
      <c r="TSP26" s="120"/>
      <c r="TSQ26" s="120"/>
      <c r="TSR26" s="120"/>
      <c r="TSS26" s="120"/>
      <c r="TST26" s="120"/>
      <c r="TSU26" s="120"/>
      <c r="TSV26" s="120"/>
      <c r="TSW26" s="120"/>
      <c r="TSX26" s="120"/>
      <c r="TSY26" s="120"/>
      <c r="TSZ26" s="120"/>
      <c r="TTA26" s="120"/>
      <c r="TTB26" s="120"/>
      <c r="TTC26" s="120"/>
      <c r="TTD26" s="120"/>
      <c r="TTE26" s="120"/>
      <c r="TTF26" s="120"/>
      <c r="TTG26" s="120"/>
      <c r="TTH26" s="120"/>
      <c r="TTI26" s="120"/>
      <c r="TTJ26" s="120"/>
      <c r="TTK26" s="120"/>
      <c r="TTL26" s="120"/>
      <c r="TTM26" s="120"/>
      <c r="TTN26" s="120"/>
      <c r="TTO26" s="120"/>
      <c r="TTP26" s="120"/>
      <c r="TTQ26" s="120"/>
      <c r="TTR26" s="120"/>
      <c r="TTS26" s="120"/>
      <c r="TTT26" s="120"/>
      <c r="TTU26" s="120"/>
      <c r="TTV26" s="120"/>
      <c r="TTW26" s="120"/>
      <c r="TTX26" s="120"/>
      <c r="TTY26" s="120"/>
      <c r="TTZ26" s="120"/>
      <c r="TUA26" s="120"/>
      <c r="TUB26" s="120"/>
      <c r="TUC26" s="120"/>
      <c r="TUD26" s="120"/>
      <c r="TUE26" s="120"/>
      <c r="TUF26" s="120"/>
      <c r="TUG26" s="120"/>
      <c r="TUH26" s="120"/>
      <c r="TUI26" s="120"/>
      <c r="TUJ26" s="120"/>
      <c r="TUK26" s="120"/>
      <c r="TUL26" s="120"/>
      <c r="TUM26" s="120"/>
      <c r="TUN26" s="120"/>
      <c r="TUO26" s="120"/>
      <c r="TUP26" s="120"/>
      <c r="TUQ26" s="120"/>
      <c r="TUR26" s="120"/>
      <c r="TUS26" s="120"/>
      <c r="TUT26" s="120"/>
      <c r="TUU26" s="120"/>
      <c r="TUV26" s="120"/>
      <c r="TUW26" s="120"/>
      <c r="TUX26" s="120"/>
      <c r="TUY26" s="120"/>
      <c r="TUZ26" s="120"/>
      <c r="TVA26" s="120"/>
      <c r="TVB26" s="120"/>
      <c r="TVC26" s="120"/>
      <c r="TVD26" s="120"/>
      <c r="TVE26" s="120"/>
      <c r="TVF26" s="120"/>
      <c r="TVG26" s="120"/>
      <c r="TVH26" s="120"/>
      <c r="TVI26" s="120"/>
      <c r="TVJ26" s="120"/>
      <c r="TVK26" s="120"/>
      <c r="TVL26" s="120"/>
      <c r="TVM26" s="120"/>
      <c r="TVN26" s="120"/>
      <c r="TVO26" s="120"/>
      <c r="TVP26" s="120"/>
      <c r="TVQ26" s="120"/>
      <c r="TVR26" s="120"/>
      <c r="TVS26" s="120"/>
      <c r="TVT26" s="120"/>
      <c r="TVU26" s="120"/>
      <c r="TVV26" s="120"/>
      <c r="TVW26" s="120"/>
      <c r="TVX26" s="120"/>
      <c r="TVY26" s="120"/>
      <c r="TVZ26" s="120"/>
      <c r="TWA26" s="120"/>
      <c r="TWB26" s="120"/>
      <c r="TWC26" s="120"/>
      <c r="TWD26" s="120"/>
      <c r="TWE26" s="120"/>
      <c r="TWF26" s="120"/>
      <c r="TWG26" s="120"/>
      <c r="TWH26" s="120"/>
      <c r="TWI26" s="120"/>
      <c r="TWJ26" s="120"/>
      <c r="TWK26" s="120"/>
      <c r="TWL26" s="120"/>
      <c r="TWM26" s="120"/>
      <c r="TWN26" s="120"/>
      <c r="TWO26" s="120"/>
      <c r="TWP26" s="120"/>
      <c r="TWQ26" s="120"/>
      <c r="TWR26" s="120"/>
      <c r="TWS26" s="120"/>
      <c r="TWT26" s="120"/>
      <c r="TWU26" s="120"/>
      <c r="TWV26" s="120"/>
      <c r="TWW26" s="120"/>
      <c r="TWX26" s="120"/>
      <c r="TWY26" s="120"/>
      <c r="TWZ26" s="120"/>
      <c r="TXA26" s="120"/>
      <c r="TXB26" s="120"/>
      <c r="TXC26" s="120"/>
      <c r="TXD26" s="120"/>
      <c r="TXE26" s="120"/>
      <c r="TXF26" s="120"/>
      <c r="TXG26" s="120"/>
      <c r="TXH26" s="120"/>
      <c r="TXI26" s="120"/>
      <c r="TXJ26" s="120"/>
      <c r="TXK26" s="120"/>
      <c r="TXL26" s="120"/>
      <c r="TXM26" s="120"/>
      <c r="TXN26" s="120"/>
      <c r="TXO26" s="120"/>
      <c r="TXP26" s="120"/>
      <c r="TXQ26" s="120"/>
      <c r="TXR26" s="120"/>
      <c r="TXS26" s="120"/>
      <c r="TXT26" s="120"/>
      <c r="TXU26" s="120"/>
      <c r="TXV26" s="120"/>
      <c r="TXW26" s="120"/>
      <c r="TXX26" s="120"/>
      <c r="TXY26" s="120"/>
      <c r="TXZ26" s="120"/>
      <c r="TYA26" s="120"/>
      <c r="TYB26" s="120"/>
      <c r="TYC26" s="120"/>
      <c r="TYD26" s="120"/>
      <c r="TYE26" s="120"/>
      <c r="TYF26" s="120"/>
      <c r="TYG26" s="120"/>
      <c r="TYH26" s="120"/>
      <c r="TYI26" s="120"/>
      <c r="TYJ26" s="120"/>
      <c r="TYK26" s="120"/>
      <c r="TYL26" s="120"/>
      <c r="TYM26" s="120"/>
      <c r="TYN26" s="120"/>
      <c r="TYO26" s="120"/>
      <c r="TYP26" s="120"/>
      <c r="TYQ26" s="120"/>
      <c r="TYR26" s="120"/>
      <c r="TYS26" s="120"/>
      <c r="TYT26" s="120"/>
      <c r="TYU26" s="120"/>
      <c r="TYV26" s="120"/>
      <c r="TYW26" s="120"/>
      <c r="TYX26" s="120"/>
      <c r="TYY26" s="120"/>
      <c r="TYZ26" s="120"/>
      <c r="TZA26" s="120"/>
      <c r="TZB26" s="120"/>
      <c r="TZC26" s="120"/>
      <c r="TZD26" s="120"/>
      <c r="TZE26" s="120"/>
      <c r="TZF26" s="120"/>
      <c r="TZG26" s="120"/>
      <c r="TZH26" s="120"/>
      <c r="TZI26" s="120"/>
      <c r="TZJ26" s="120"/>
      <c r="TZK26" s="120"/>
      <c r="TZL26" s="120"/>
      <c r="TZM26" s="120"/>
      <c r="TZN26" s="120"/>
      <c r="TZO26" s="120"/>
      <c r="TZP26" s="120"/>
      <c r="TZQ26" s="120"/>
      <c r="TZR26" s="120"/>
      <c r="TZS26" s="120"/>
      <c r="TZT26" s="120"/>
      <c r="TZU26" s="120"/>
      <c r="TZV26" s="120"/>
      <c r="TZW26" s="120"/>
      <c r="TZX26" s="120"/>
      <c r="TZY26" s="120"/>
      <c r="TZZ26" s="120"/>
      <c r="UAA26" s="120"/>
      <c r="UAB26" s="120"/>
      <c r="UAC26" s="120"/>
      <c r="UAD26" s="120"/>
      <c r="UAE26" s="120"/>
      <c r="UAF26" s="120"/>
      <c r="UAG26" s="120"/>
      <c r="UAH26" s="120"/>
      <c r="UAI26" s="120"/>
      <c r="UAJ26" s="120"/>
      <c r="UAK26" s="120"/>
      <c r="UAL26" s="120"/>
      <c r="UAM26" s="120"/>
      <c r="UAN26" s="120"/>
      <c r="UAO26" s="120"/>
      <c r="UAP26" s="120"/>
      <c r="UAQ26" s="120"/>
      <c r="UAR26" s="120"/>
      <c r="UAS26" s="120"/>
      <c r="UAT26" s="120"/>
      <c r="UAU26" s="120"/>
      <c r="UAV26" s="120"/>
      <c r="UAW26" s="120"/>
      <c r="UAX26" s="120"/>
      <c r="UAY26" s="120"/>
      <c r="UAZ26" s="120"/>
      <c r="UBA26" s="120"/>
      <c r="UBB26" s="120"/>
      <c r="UBC26" s="120"/>
      <c r="UBD26" s="120"/>
      <c r="UBE26" s="120"/>
      <c r="UBF26" s="120"/>
      <c r="UBG26" s="120"/>
      <c r="UBH26" s="120"/>
      <c r="UBI26" s="120"/>
      <c r="UBJ26" s="120"/>
      <c r="UBK26" s="120"/>
      <c r="UBL26" s="120"/>
      <c r="UBM26" s="120"/>
      <c r="UBN26" s="120"/>
      <c r="UBO26" s="120"/>
      <c r="UBP26" s="120"/>
      <c r="UBQ26" s="120"/>
      <c r="UBR26" s="120"/>
      <c r="UBS26" s="120"/>
      <c r="UBT26" s="120"/>
      <c r="UBU26" s="120"/>
      <c r="UBV26" s="120"/>
      <c r="UBW26" s="120"/>
      <c r="UBX26" s="120"/>
      <c r="UBY26" s="120"/>
      <c r="UBZ26" s="120"/>
      <c r="UCA26" s="120"/>
      <c r="UCB26" s="120"/>
      <c r="UCC26" s="120"/>
      <c r="UCD26" s="120"/>
      <c r="UCE26" s="120"/>
      <c r="UCF26" s="120"/>
      <c r="UCG26" s="120"/>
      <c r="UCH26" s="120"/>
      <c r="UCI26" s="120"/>
      <c r="UCJ26" s="120"/>
      <c r="UCK26" s="120"/>
      <c r="UCL26" s="120"/>
      <c r="UCM26" s="120"/>
      <c r="UCN26" s="120"/>
      <c r="UCO26" s="120"/>
      <c r="UCP26" s="120"/>
      <c r="UCQ26" s="120"/>
      <c r="UCR26" s="120"/>
      <c r="UCS26" s="120"/>
      <c r="UCT26" s="120"/>
      <c r="UCU26" s="120"/>
      <c r="UCV26" s="120"/>
      <c r="UCW26" s="120"/>
      <c r="UCX26" s="120"/>
      <c r="UCY26" s="120"/>
      <c r="UCZ26" s="120"/>
      <c r="UDA26" s="120"/>
      <c r="UDB26" s="120"/>
      <c r="UDC26" s="120"/>
      <c r="UDD26" s="120"/>
      <c r="UDE26" s="120"/>
      <c r="UDF26" s="120"/>
      <c r="UDG26" s="120"/>
      <c r="UDH26" s="120"/>
      <c r="UDI26" s="120"/>
      <c r="UDJ26" s="120"/>
      <c r="UDK26" s="120"/>
      <c r="UDL26" s="120"/>
      <c r="UDM26" s="120"/>
      <c r="UDN26" s="120"/>
      <c r="UDO26" s="120"/>
      <c r="UDP26" s="120"/>
      <c r="UDQ26" s="120"/>
      <c r="UDR26" s="120"/>
      <c r="UDS26" s="120"/>
      <c r="UDT26" s="120"/>
      <c r="UDU26" s="120"/>
      <c r="UDV26" s="120"/>
      <c r="UDW26" s="120"/>
      <c r="UDX26" s="120"/>
      <c r="UDY26" s="120"/>
      <c r="UDZ26" s="120"/>
      <c r="UEA26" s="120"/>
      <c r="UEB26" s="120"/>
      <c r="UEC26" s="120"/>
      <c r="UED26" s="120"/>
      <c r="UEE26" s="120"/>
      <c r="UEF26" s="120"/>
      <c r="UEG26" s="120"/>
      <c r="UEH26" s="120"/>
      <c r="UEI26" s="120"/>
      <c r="UEJ26" s="120"/>
      <c r="UEK26" s="120"/>
      <c r="UEL26" s="120"/>
      <c r="UEM26" s="120"/>
      <c r="UEN26" s="120"/>
      <c r="UEO26" s="120"/>
      <c r="UEP26" s="120"/>
      <c r="UEQ26" s="120"/>
      <c r="UER26" s="120"/>
      <c r="UES26" s="120"/>
      <c r="UET26" s="120"/>
      <c r="UEU26" s="120"/>
      <c r="UEV26" s="120"/>
      <c r="UEW26" s="120"/>
      <c r="UEX26" s="120"/>
      <c r="UEY26" s="120"/>
      <c r="UEZ26" s="120"/>
      <c r="UFA26" s="120"/>
      <c r="UFB26" s="120"/>
      <c r="UFC26" s="120"/>
      <c r="UFD26" s="120"/>
      <c r="UFE26" s="120"/>
      <c r="UFF26" s="120"/>
      <c r="UFG26" s="120"/>
      <c r="UFH26" s="120"/>
      <c r="UFI26" s="120"/>
      <c r="UFJ26" s="120"/>
      <c r="UFK26" s="120"/>
      <c r="UFL26" s="120"/>
      <c r="UFM26" s="120"/>
      <c r="UFN26" s="120"/>
      <c r="UFO26" s="120"/>
      <c r="UFP26" s="120"/>
      <c r="UFQ26" s="120"/>
      <c r="UFR26" s="120"/>
      <c r="UFS26" s="120"/>
      <c r="UFT26" s="120"/>
      <c r="UFU26" s="120"/>
      <c r="UFV26" s="120"/>
      <c r="UFW26" s="120"/>
      <c r="UFX26" s="120"/>
      <c r="UFY26" s="120"/>
      <c r="UFZ26" s="120"/>
      <c r="UGA26" s="120"/>
      <c r="UGB26" s="120"/>
      <c r="UGC26" s="120"/>
      <c r="UGD26" s="120"/>
      <c r="UGE26" s="120"/>
      <c r="UGF26" s="120"/>
      <c r="UGG26" s="120"/>
      <c r="UGH26" s="120"/>
      <c r="UGI26" s="120"/>
      <c r="UGJ26" s="120"/>
      <c r="UGK26" s="120"/>
      <c r="UGL26" s="120"/>
      <c r="UGM26" s="120"/>
      <c r="UGN26" s="120"/>
      <c r="UGO26" s="120"/>
      <c r="UGP26" s="120"/>
      <c r="UGQ26" s="120"/>
      <c r="UGR26" s="120"/>
      <c r="UGS26" s="120"/>
      <c r="UGT26" s="120"/>
      <c r="UGU26" s="120"/>
      <c r="UGV26" s="120"/>
      <c r="UGW26" s="120"/>
      <c r="UGX26" s="120"/>
      <c r="UGY26" s="120"/>
      <c r="UGZ26" s="120"/>
      <c r="UHA26" s="120"/>
      <c r="UHB26" s="120"/>
      <c r="UHC26" s="120"/>
      <c r="UHD26" s="120"/>
      <c r="UHE26" s="120"/>
      <c r="UHF26" s="120"/>
      <c r="UHG26" s="120"/>
      <c r="UHH26" s="120"/>
      <c r="UHI26" s="120"/>
      <c r="UHJ26" s="120"/>
      <c r="UHK26" s="120"/>
      <c r="UHL26" s="120"/>
      <c r="UHM26" s="120"/>
      <c r="UHN26" s="120"/>
      <c r="UHO26" s="120"/>
      <c r="UHP26" s="120"/>
      <c r="UHQ26" s="120"/>
      <c r="UHR26" s="120"/>
      <c r="UHS26" s="120"/>
      <c r="UHT26" s="120"/>
      <c r="UHU26" s="120"/>
      <c r="UHV26" s="120"/>
      <c r="UHW26" s="120"/>
      <c r="UHX26" s="120"/>
      <c r="UHY26" s="120"/>
      <c r="UHZ26" s="120"/>
      <c r="UIA26" s="120"/>
      <c r="UIB26" s="120"/>
      <c r="UIC26" s="120"/>
      <c r="UID26" s="120"/>
      <c r="UIE26" s="120"/>
      <c r="UIF26" s="120"/>
      <c r="UIG26" s="120"/>
      <c r="UIH26" s="120"/>
      <c r="UII26" s="120"/>
      <c r="UIJ26" s="120"/>
      <c r="UIK26" s="120"/>
      <c r="UIL26" s="120"/>
      <c r="UIM26" s="120"/>
      <c r="UIN26" s="120"/>
      <c r="UIO26" s="120"/>
      <c r="UIP26" s="120"/>
      <c r="UIQ26" s="120"/>
      <c r="UIR26" s="120"/>
      <c r="UIS26" s="120"/>
      <c r="UIT26" s="120"/>
      <c r="UIU26" s="120"/>
      <c r="UIV26" s="120"/>
      <c r="UIW26" s="120"/>
      <c r="UIX26" s="120"/>
      <c r="UIY26" s="120"/>
      <c r="UIZ26" s="120"/>
      <c r="UJA26" s="120"/>
      <c r="UJB26" s="120"/>
      <c r="UJC26" s="120"/>
      <c r="UJD26" s="120"/>
      <c r="UJE26" s="120"/>
      <c r="UJF26" s="120"/>
      <c r="UJG26" s="120"/>
      <c r="UJH26" s="120"/>
      <c r="UJI26" s="120"/>
      <c r="UJJ26" s="120"/>
      <c r="UJK26" s="120"/>
      <c r="UJL26" s="120"/>
      <c r="UJM26" s="120"/>
      <c r="UJN26" s="120"/>
      <c r="UJO26" s="120"/>
      <c r="UJP26" s="120"/>
      <c r="UJQ26" s="120"/>
      <c r="UJR26" s="120"/>
      <c r="UJS26" s="120"/>
      <c r="UJT26" s="120"/>
      <c r="UJU26" s="120"/>
      <c r="UJV26" s="120"/>
      <c r="UJW26" s="120"/>
      <c r="UJX26" s="120"/>
      <c r="UJY26" s="120"/>
      <c r="UJZ26" s="120"/>
      <c r="UKA26" s="120"/>
      <c r="UKB26" s="120"/>
      <c r="UKC26" s="120"/>
      <c r="UKD26" s="120"/>
      <c r="UKE26" s="120"/>
      <c r="UKF26" s="120"/>
      <c r="UKG26" s="120"/>
      <c r="UKH26" s="120"/>
      <c r="UKI26" s="120"/>
      <c r="UKJ26" s="120"/>
      <c r="UKK26" s="120"/>
      <c r="UKL26" s="120"/>
      <c r="UKM26" s="120"/>
      <c r="UKN26" s="120"/>
      <c r="UKO26" s="120"/>
      <c r="UKP26" s="120"/>
      <c r="UKQ26" s="120"/>
      <c r="UKR26" s="120"/>
      <c r="UKS26" s="120"/>
      <c r="UKT26" s="120"/>
      <c r="UKU26" s="120"/>
      <c r="UKV26" s="120"/>
      <c r="UKW26" s="120"/>
      <c r="UKX26" s="120"/>
      <c r="UKY26" s="120"/>
      <c r="UKZ26" s="120"/>
      <c r="ULA26" s="120"/>
      <c r="ULB26" s="120"/>
      <c r="ULC26" s="120"/>
      <c r="ULD26" s="120"/>
      <c r="ULE26" s="120"/>
      <c r="ULF26" s="120"/>
      <c r="ULG26" s="120"/>
      <c r="ULH26" s="120"/>
      <c r="ULI26" s="120"/>
      <c r="ULJ26" s="120"/>
      <c r="ULK26" s="120"/>
      <c r="ULL26" s="120"/>
      <c r="ULM26" s="120"/>
      <c r="ULN26" s="120"/>
      <c r="ULO26" s="120"/>
      <c r="ULP26" s="120"/>
      <c r="ULQ26" s="120"/>
      <c r="ULR26" s="120"/>
      <c r="ULS26" s="120"/>
      <c r="ULT26" s="120"/>
      <c r="ULU26" s="120"/>
      <c r="ULV26" s="120"/>
      <c r="ULW26" s="120"/>
      <c r="ULX26" s="120"/>
      <c r="ULY26" s="120"/>
      <c r="ULZ26" s="120"/>
      <c r="UMA26" s="120"/>
      <c r="UMB26" s="120"/>
      <c r="UMC26" s="120"/>
      <c r="UMD26" s="120"/>
      <c r="UME26" s="120"/>
      <c r="UMF26" s="120"/>
      <c r="UMG26" s="120"/>
      <c r="UMH26" s="120"/>
      <c r="UMI26" s="120"/>
      <c r="UMJ26" s="120"/>
      <c r="UMK26" s="120"/>
      <c r="UML26" s="120"/>
      <c r="UMM26" s="120"/>
      <c r="UMN26" s="120"/>
      <c r="UMO26" s="120"/>
      <c r="UMP26" s="120"/>
      <c r="UMQ26" s="120"/>
      <c r="UMR26" s="120"/>
      <c r="UMS26" s="120"/>
      <c r="UMT26" s="120"/>
      <c r="UMU26" s="120"/>
      <c r="UMV26" s="120"/>
      <c r="UMW26" s="120"/>
      <c r="UMX26" s="120"/>
      <c r="UMY26" s="120"/>
      <c r="UMZ26" s="120"/>
      <c r="UNA26" s="120"/>
      <c r="UNB26" s="120"/>
      <c r="UNC26" s="120"/>
      <c r="UND26" s="120"/>
      <c r="UNE26" s="120"/>
      <c r="UNF26" s="120"/>
      <c r="UNG26" s="120"/>
      <c r="UNH26" s="120"/>
      <c r="UNI26" s="120"/>
      <c r="UNJ26" s="120"/>
      <c r="UNK26" s="120"/>
      <c r="UNL26" s="120"/>
      <c r="UNM26" s="120"/>
      <c r="UNN26" s="120"/>
      <c r="UNO26" s="120"/>
      <c r="UNP26" s="120"/>
      <c r="UNQ26" s="120"/>
      <c r="UNR26" s="120"/>
      <c r="UNS26" s="120"/>
      <c r="UNT26" s="120"/>
      <c r="UNU26" s="120"/>
      <c r="UNV26" s="120"/>
      <c r="UNW26" s="120"/>
      <c r="UNX26" s="120"/>
      <c r="UNY26" s="120"/>
      <c r="UNZ26" s="120"/>
      <c r="UOA26" s="120"/>
      <c r="UOB26" s="120"/>
      <c r="UOC26" s="120"/>
      <c r="UOD26" s="120"/>
      <c r="UOE26" s="120"/>
      <c r="UOF26" s="120"/>
      <c r="UOG26" s="120"/>
      <c r="UOH26" s="120"/>
      <c r="UOI26" s="120"/>
      <c r="UOJ26" s="120"/>
      <c r="UOK26" s="120"/>
      <c r="UOL26" s="120"/>
      <c r="UOM26" s="120"/>
      <c r="UON26" s="120"/>
      <c r="UOO26" s="120"/>
      <c r="UOP26" s="120"/>
      <c r="UOQ26" s="120"/>
      <c r="UOR26" s="120"/>
      <c r="UOS26" s="120"/>
      <c r="UOT26" s="120"/>
      <c r="UOU26" s="120"/>
      <c r="UOV26" s="120"/>
      <c r="UOW26" s="120"/>
      <c r="UOX26" s="120"/>
      <c r="UOY26" s="120"/>
      <c r="UOZ26" s="120"/>
      <c r="UPA26" s="120"/>
      <c r="UPB26" s="120"/>
      <c r="UPC26" s="120"/>
      <c r="UPD26" s="120"/>
      <c r="UPE26" s="120"/>
      <c r="UPF26" s="120"/>
      <c r="UPG26" s="120"/>
      <c r="UPH26" s="120"/>
      <c r="UPI26" s="120"/>
      <c r="UPJ26" s="120"/>
      <c r="UPK26" s="120"/>
      <c r="UPL26" s="120"/>
      <c r="UPM26" s="120"/>
      <c r="UPN26" s="120"/>
      <c r="UPO26" s="120"/>
      <c r="UPP26" s="120"/>
      <c r="UPQ26" s="120"/>
      <c r="UPR26" s="120"/>
      <c r="UPS26" s="120"/>
      <c r="UPT26" s="120"/>
      <c r="UPU26" s="120"/>
      <c r="UPV26" s="120"/>
      <c r="UPW26" s="120"/>
      <c r="UPX26" s="120"/>
      <c r="UPY26" s="120"/>
      <c r="UPZ26" s="120"/>
      <c r="UQA26" s="120"/>
      <c r="UQB26" s="120"/>
      <c r="UQC26" s="120"/>
      <c r="UQD26" s="120"/>
      <c r="UQE26" s="120"/>
      <c r="UQF26" s="120"/>
      <c r="UQG26" s="120"/>
      <c r="UQH26" s="120"/>
      <c r="UQI26" s="120"/>
      <c r="UQJ26" s="120"/>
      <c r="UQK26" s="120"/>
      <c r="UQL26" s="120"/>
      <c r="UQM26" s="120"/>
      <c r="UQN26" s="120"/>
      <c r="UQO26" s="120"/>
      <c r="UQP26" s="120"/>
      <c r="UQQ26" s="120"/>
      <c r="UQR26" s="120"/>
      <c r="UQS26" s="120"/>
      <c r="UQT26" s="120"/>
      <c r="UQU26" s="120"/>
      <c r="UQV26" s="120"/>
      <c r="UQW26" s="120"/>
      <c r="UQX26" s="120"/>
      <c r="UQY26" s="120"/>
      <c r="UQZ26" s="120"/>
      <c r="URA26" s="120"/>
      <c r="URB26" s="120"/>
      <c r="URC26" s="120"/>
      <c r="URD26" s="120"/>
      <c r="URE26" s="120"/>
      <c r="URF26" s="120"/>
      <c r="URG26" s="120"/>
      <c r="URH26" s="120"/>
      <c r="URI26" s="120"/>
      <c r="URJ26" s="120"/>
      <c r="URK26" s="120"/>
      <c r="URL26" s="120"/>
      <c r="URM26" s="120"/>
      <c r="URN26" s="120"/>
      <c r="URO26" s="120"/>
      <c r="URP26" s="120"/>
      <c r="URQ26" s="120"/>
      <c r="URR26" s="120"/>
      <c r="URS26" s="120"/>
      <c r="URT26" s="120"/>
      <c r="URU26" s="120"/>
      <c r="URV26" s="120"/>
      <c r="URW26" s="120"/>
      <c r="URX26" s="120"/>
      <c r="URY26" s="120"/>
      <c r="URZ26" s="120"/>
      <c r="USA26" s="120"/>
      <c r="USB26" s="120"/>
      <c r="USC26" s="120"/>
      <c r="USD26" s="120"/>
      <c r="USE26" s="120"/>
      <c r="USF26" s="120"/>
      <c r="USG26" s="120"/>
      <c r="USH26" s="120"/>
      <c r="USI26" s="120"/>
      <c r="USJ26" s="120"/>
      <c r="USK26" s="120"/>
      <c r="USL26" s="120"/>
      <c r="USM26" s="120"/>
      <c r="USN26" s="120"/>
      <c r="USO26" s="120"/>
      <c r="USP26" s="120"/>
      <c r="USQ26" s="120"/>
      <c r="USR26" s="120"/>
      <c r="USS26" s="120"/>
      <c r="UST26" s="120"/>
      <c r="USU26" s="120"/>
      <c r="USV26" s="120"/>
      <c r="USW26" s="120"/>
      <c r="USX26" s="120"/>
      <c r="USY26" s="120"/>
      <c r="USZ26" s="120"/>
      <c r="UTA26" s="120"/>
      <c r="UTB26" s="120"/>
      <c r="UTC26" s="120"/>
      <c r="UTD26" s="120"/>
      <c r="UTE26" s="120"/>
      <c r="UTF26" s="120"/>
      <c r="UTG26" s="120"/>
      <c r="UTH26" s="120"/>
      <c r="UTI26" s="120"/>
      <c r="UTJ26" s="120"/>
      <c r="UTK26" s="120"/>
      <c r="UTL26" s="120"/>
      <c r="UTM26" s="120"/>
      <c r="UTN26" s="120"/>
      <c r="UTO26" s="120"/>
      <c r="UTP26" s="120"/>
      <c r="UTQ26" s="120"/>
      <c r="UTR26" s="120"/>
      <c r="UTS26" s="120"/>
      <c r="UTT26" s="120"/>
      <c r="UTU26" s="120"/>
      <c r="UTV26" s="120"/>
      <c r="UTW26" s="120"/>
      <c r="UTX26" s="120"/>
      <c r="UTY26" s="120"/>
      <c r="UTZ26" s="120"/>
      <c r="UUA26" s="120"/>
      <c r="UUB26" s="120"/>
      <c r="UUC26" s="120"/>
      <c r="UUD26" s="120"/>
      <c r="UUE26" s="120"/>
      <c r="UUF26" s="120"/>
      <c r="UUG26" s="120"/>
      <c r="UUH26" s="120"/>
      <c r="UUI26" s="120"/>
      <c r="UUJ26" s="120"/>
      <c r="UUK26" s="120"/>
      <c r="UUL26" s="120"/>
      <c r="UUM26" s="120"/>
      <c r="UUN26" s="120"/>
      <c r="UUO26" s="120"/>
      <c r="UUP26" s="120"/>
      <c r="UUQ26" s="120"/>
      <c r="UUR26" s="120"/>
      <c r="UUS26" s="120"/>
      <c r="UUT26" s="120"/>
      <c r="UUU26" s="120"/>
      <c r="UUV26" s="120"/>
      <c r="UUW26" s="120"/>
      <c r="UUX26" s="120"/>
      <c r="UUY26" s="120"/>
      <c r="UUZ26" s="120"/>
      <c r="UVA26" s="120"/>
      <c r="UVB26" s="120"/>
      <c r="UVC26" s="120"/>
      <c r="UVD26" s="120"/>
      <c r="UVE26" s="120"/>
      <c r="UVF26" s="120"/>
      <c r="UVG26" s="120"/>
      <c r="UVH26" s="120"/>
      <c r="UVI26" s="120"/>
      <c r="UVJ26" s="120"/>
      <c r="UVK26" s="120"/>
      <c r="UVL26" s="120"/>
      <c r="UVM26" s="120"/>
      <c r="UVN26" s="120"/>
      <c r="UVO26" s="120"/>
      <c r="UVP26" s="120"/>
      <c r="UVQ26" s="120"/>
      <c r="UVR26" s="120"/>
      <c r="UVS26" s="120"/>
      <c r="UVT26" s="120"/>
      <c r="UVU26" s="120"/>
      <c r="UVV26" s="120"/>
      <c r="UVW26" s="120"/>
      <c r="UVX26" s="120"/>
      <c r="UVY26" s="120"/>
      <c r="UVZ26" s="120"/>
      <c r="UWA26" s="120"/>
      <c r="UWB26" s="120"/>
      <c r="UWC26" s="120"/>
      <c r="UWD26" s="120"/>
      <c r="UWE26" s="120"/>
      <c r="UWF26" s="120"/>
      <c r="UWG26" s="120"/>
      <c r="UWH26" s="120"/>
      <c r="UWI26" s="120"/>
      <c r="UWJ26" s="120"/>
      <c r="UWK26" s="120"/>
      <c r="UWL26" s="120"/>
      <c r="UWM26" s="120"/>
      <c r="UWN26" s="120"/>
      <c r="UWO26" s="120"/>
      <c r="UWP26" s="120"/>
      <c r="UWQ26" s="120"/>
      <c r="UWR26" s="120"/>
      <c r="UWS26" s="120"/>
      <c r="UWT26" s="120"/>
      <c r="UWU26" s="120"/>
      <c r="UWV26" s="120"/>
      <c r="UWW26" s="120"/>
      <c r="UWX26" s="120"/>
      <c r="UWY26" s="120"/>
      <c r="UWZ26" s="120"/>
      <c r="UXA26" s="120"/>
      <c r="UXB26" s="120"/>
      <c r="UXC26" s="120"/>
      <c r="UXD26" s="120"/>
      <c r="UXE26" s="120"/>
      <c r="UXF26" s="120"/>
      <c r="UXG26" s="120"/>
      <c r="UXH26" s="120"/>
      <c r="UXI26" s="120"/>
      <c r="UXJ26" s="120"/>
      <c r="UXK26" s="120"/>
      <c r="UXL26" s="120"/>
      <c r="UXM26" s="120"/>
      <c r="UXN26" s="120"/>
      <c r="UXO26" s="120"/>
      <c r="UXP26" s="120"/>
      <c r="UXQ26" s="120"/>
      <c r="UXR26" s="120"/>
      <c r="UXS26" s="120"/>
      <c r="UXT26" s="120"/>
      <c r="UXU26" s="120"/>
      <c r="UXV26" s="120"/>
      <c r="UXW26" s="120"/>
      <c r="UXX26" s="120"/>
      <c r="UXY26" s="120"/>
      <c r="UXZ26" s="120"/>
      <c r="UYA26" s="120"/>
      <c r="UYB26" s="120"/>
      <c r="UYC26" s="120"/>
      <c r="UYD26" s="120"/>
      <c r="UYE26" s="120"/>
      <c r="UYF26" s="120"/>
      <c r="UYG26" s="120"/>
      <c r="UYH26" s="120"/>
      <c r="UYI26" s="120"/>
      <c r="UYJ26" s="120"/>
      <c r="UYK26" s="120"/>
      <c r="UYL26" s="120"/>
      <c r="UYM26" s="120"/>
      <c r="UYN26" s="120"/>
      <c r="UYO26" s="120"/>
      <c r="UYP26" s="120"/>
      <c r="UYQ26" s="120"/>
      <c r="UYR26" s="120"/>
      <c r="UYS26" s="120"/>
      <c r="UYT26" s="120"/>
      <c r="UYU26" s="120"/>
      <c r="UYV26" s="120"/>
      <c r="UYW26" s="120"/>
      <c r="UYX26" s="120"/>
      <c r="UYY26" s="120"/>
      <c r="UYZ26" s="120"/>
      <c r="UZA26" s="120"/>
      <c r="UZB26" s="120"/>
      <c r="UZC26" s="120"/>
      <c r="UZD26" s="120"/>
      <c r="UZE26" s="120"/>
      <c r="UZF26" s="120"/>
      <c r="UZG26" s="120"/>
      <c r="UZH26" s="120"/>
      <c r="UZI26" s="120"/>
      <c r="UZJ26" s="120"/>
      <c r="UZK26" s="120"/>
      <c r="UZL26" s="120"/>
      <c r="UZM26" s="120"/>
      <c r="UZN26" s="120"/>
      <c r="UZO26" s="120"/>
      <c r="UZP26" s="120"/>
      <c r="UZQ26" s="120"/>
      <c r="UZR26" s="120"/>
      <c r="UZS26" s="120"/>
      <c r="UZT26" s="120"/>
      <c r="UZU26" s="120"/>
      <c r="UZV26" s="120"/>
      <c r="UZW26" s="120"/>
      <c r="UZX26" s="120"/>
      <c r="UZY26" s="120"/>
      <c r="UZZ26" s="120"/>
      <c r="VAA26" s="120"/>
      <c r="VAB26" s="120"/>
      <c r="VAC26" s="120"/>
      <c r="VAD26" s="120"/>
      <c r="VAE26" s="120"/>
      <c r="VAF26" s="120"/>
      <c r="VAG26" s="120"/>
      <c r="VAH26" s="120"/>
      <c r="VAI26" s="120"/>
      <c r="VAJ26" s="120"/>
      <c r="VAK26" s="120"/>
      <c r="VAL26" s="120"/>
      <c r="VAM26" s="120"/>
      <c r="VAN26" s="120"/>
      <c r="VAO26" s="120"/>
      <c r="VAP26" s="120"/>
      <c r="VAQ26" s="120"/>
      <c r="VAR26" s="120"/>
      <c r="VAS26" s="120"/>
      <c r="VAT26" s="120"/>
      <c r="VAU26" s="120"/>
      <c r="VAV26" s="120"/>
      <c r="VAW26" s="120"/>
      <c r="VAX26" s="120"/>
      <c r="VAY26" s="120"/>
      <c r="VAZ26" s="120"/>
      <c r="VBA26" s="120"/>
      <c r="VBB26" s="120"/>
      <c r="VBC26" s="120"/>
      <c r="VBD26" s="120"/>
      <c r="VBE26" s="120"/>
      <c r="VBF26" s="120"/>
      <c r="VBG26" s="120"/>
      <c r="VBH26" s="120"/>
      <c r="VBI26" s="120"/>
      <c r="VBJ26" s="120"/>
      <c r="VBK26" s="120"/>
      <c r="VBL26" s="120"/>
      <c r="VBM26" s="120"/>
      <c r="VBN26" s="120"/>
      <c r="VBO26" s="120"/>
      <c r="VBP26" s="120"/>
      <c r="VBQ26" s="120"/>
      <c r="VBR26" s="120"/>
      <c r="VBS26" s="120"/>
      <c r="VBT26" s="120"/>
      <c r="VBU26" s="120"/>
      <c r="VBV26" s="120"/>
      <c r="VBW26" s="120"/>
      <c r="VBX26" s="120"/>
      <c r="VBY26" s="120"/>
      <c r="VBZ26" s="120"/>
      <c r="VCA26" s="120"/>
      <c r="VCB26" s="120"/>
      <c r="VCC26" s="120"/>
      <c r="VCD26" s="120"/>
      <c r="VCE26" s="120"/>
      <c r="VCF26" s="120"/>
      <c r="VCG26" s="120"/>
      <c r="VCH26" s="120"/>
      <c r="VCI26" s="120"/>
      <c r="VCJ26" s="120"/>
      <c r="VCK26" s="120"/>
      <c r="VCL26" s="120"/>
      <c r="VCM26" s="120"/>
      <c r="VCN26" s="120"/>
      <c r="VCO26" s="120"/>
      <c r="VCP26" s="120"/>
      <c r="VCQ26" s="120"/>
      <c r="VCR26" s="120"/>
      <c r="VCS26" s="120"/>
      <c r="VCT26" s="120"/>
      <c r="VCU26" s="120"/>
      <c r="VCV26" s="120"/>
      <c r="VCW26" s="120"/>
      <c r="VCX26" s="120"/>
      <c r="VCY26" s="120"/>
      <c r="VCZ26" s="120"/>
      <c r="VDA26" s="120"/>
      <c r="VDB26" s="120"/>
      <c r="VDC26" s="120"/>
      <c r="VDD26" s="120"/>
      <c r="VDE26" s="120"/>
      <c r="VDF26" s="120"/>
      <c r="VDG26" s="120"/>
      <c r="VDH26" s="120"/>
      <c r="VDI26" s="120"/>
      <c r="VDJ26" s="120"/>
      <c r="VDK26" s="120"/>
      <c r="VDL26" s="120"/>
      <c r="VDM26" s="120"/>
      <c r="VDN26" s="120"/>
      <c r="VDO26" s="120"/>
      <c r="VDP26" s="120"/>
      <c r="VDQ26" s="120"/>
      <c r="VDR26" s="120"/>
      <c r="VDS26" s="120"/>
      <c r="VDT26" s="120"/>
      <c r="VDU26" s="120"/>
      <c r="VDV26" s="120"/>
      <c r="VDW26" s="120"/>
      <c r="VDX26" s="120"/>
      <c r="VDY26" s="120"/>
      <c r="VDZ26" s="120"/>
      <c r="VEA26" s="120"/>
      <c r="VEB26" s="120"/>
      <c r="VEC26" s="120"/>
      <c r="VED26" s="120"/>
      <c r="VEE26" s="120"/>
      <c r="VEF26" s="120"/>
      <c r="VEG26" s="120"/>
      <c r="VEH26" s="120"/>
      <c r="VEI26" s="120"/>
      <c r="VEJ26" s="120"/>
      <c r="VEK26" s="120"/>
      <c r="VEL26" s="120"/>
      <c r="VEM26" s="120"/>
      <c r="VEN26" s="120"/>
      <c r="VEO26" s="120"/>
      <c r="VEP26" s="120"/>
      <c r="VEQ26" s="120"/>
      <c r="VER26" s="120"/>
      <c r="VES26" s="120"/>
      <c r="VET26" s="120"/>
      <c r="VEU26" s="120"/>
      <c r="VEV26" s="120"/>
      <c r="VEW26" s="120"/>
      <c r="VEX26" s="120"/>
      <c r="VEY26" s="120"/>
      <c r="VEZ26" s="120"/>
      <c r="VFA26" s="120"/>
      <c r="VFB26" s="120"/>
      <c r="VFC26" s="120"/>
      <c r="VFD26" s="120"/>
      <c r="VFE26" s="120"/>
      <c r="VFF26" s="120"/>
      <c r="VFG26" s="120"/>
      <c r="VFH26" s="120"/>
      <c r="VFI26" s="120"/>
      <c r="VFJ26" s="120"/>
      <c r="VFK26" s="120"/>
      <c r="VFL26" s="120"/>
      <c r="VFM26" s="120"/>
      <c r="VFN26" s="120"/>
      <c r="VFO26" s="120"/>
      <c r="VFP26" s="120"/>
      <c r="VFQ26" s="120"/>
      <c r="VFR26" s="120"/>
      <c r="VFS26" s="120"/>
      <c r="VFT26" s="120"/>
      <c r="VFU26" s="120"/>
      <c r="VFV26" s="120"/>
      <c r="VFW26" s="120"/>
      <c r="VFX26" s="120"/>
      <c r="VFY26" s="120"/>
      <c r="VFZ26" s="120"/>
      <c r="VGA26" s="120"/>
      <c r="VGB26" s="120"/>
      <c r="VGC26" s="120"/>
      <c r="VGD26" s="120"/>
      <c r="VGE26" s="120"/>
      <c r="VGF26" s="120"/>
      <c r="VGG26" s="120"/>
      <c r="VGH26" s="120"/>
      <c r="VGI26" s="120"/>
      <c r="VGJ26" s="120"/>
      <c r="VGK26" s="120"/>
      <c r="VGL26" s="120"/>
      <c r="VGM26" s="120"/>
      <c r="VGN26" s="120"/>
      <c r="VGO26" s="120"/>
      <c r="VGP26" s="120"/>
      <c r="VGQ26" s="120"/>
      <c r="VGR26" s="120"/>
      <c r="VGS26" s="120"/>
      <c r="VGT26" s="120"/>
      <c r="VGU26" s="120"/>
      <c r="VGV26" s="120"/>
      <c r="VGW26" s="120"/>
      <c r="VGX26" s="120"/>
      <c r="VGY26" s="120"/>
      <c r="VGZ26" s="120"/>
      <c r="VHA26" s="120"/>
      <c r="VHB26" s="120"/>
      <c r="VHC26" s="120"/>
      <c r="VHD26" s="120"/>
      <c r="VHE26" s="120"/>
      <c r="VHF26" s="120"/>
      <c r="VHG26" s="120"/>
      <c r="VHH26" s="120"/>
      <c r="VHI26" s="120"/>
      <c r="VHJ26" s="120"/>
      <c r="VHK26" s="120"/>
      <c r="VHL26" s="120"/>
      <c r="VHM26" s="120"/>
      <c r="VHN26" s="120"/>
      <c r="VHO26" s="120"/>
      <c r="VHP26" s="120"/>
      <c r="VHQ26" s="120"/>
      <c r="VHR26" s="120"/>
      <c r="VHS26" s="120"/>
      <c r="VHT26" s="120"/>
      <c r="VHU26" s="120"/>
      <c r="VHV26" s="120"/>
      <c r="VHW26" s="120"/>
      <c r="VHX26" s="120"/>
      <c r="VHY26" s="120"/>
      <c r="VHZ26" s="120"/>
      <c r="VIA26" s="120"/>
      <c r="VIB26" s="120"/>
      <c r="VIC26" s="120"/>
      <c r="VID26" s="120"/>
      <c r="VIE26" s="120"/>
      <c r="VIF26" s="120"/>
      <c r="VIG26" s="120"/>
      <c r="VIH26" s="120"/>
      <c r="VII26" s="120"/>
      <c r="VIJ26" s="120"/>
      <c r="VIK26" s="120"/>
      <c r="VIL26" s="120"/>
      <c r="VIM26" s="120"/>
      <c r="VIN26" s="120"/>
      <c r="VIO26" s="120"/>
      <c r="VIP26" s="120"/>
      <c r="VIQ26" s="120"/>
      <c r="VIR26" s="120"/>
      <c r="VIS26" s="120"/>
      <c r="VIT26" s="120"/>
      <c r="VIU26" s="120"/>
      <c r="VIV26" s="120"/>
      <c r="VIW26" s="120"/>
      <c r="VIX26" s="120"/>
      <c r="VIY26" s="120"/>
      <c r="VIZ26" s="120"/>
      <c r="VJA26" s="120"/>
      <c r="VJB26" s="120"/>
      <c r="VJC26" s="120"/>
      <c r="VJD26" s="120"/>
      <c r="VJE26" s="120"/>
      <c r="VJF26" s="120"/>
      <c r="VJG26" s="120"/>
      <c r="VJH26" s="120"/>
      <c r="VJI26" s="120"/>
      <c r="VJJ26" s="120"/>
      <c r="VJK26" s="120"/>
      <c r="VJL26" s="120"/>
      <c r="VJM26" s="120"/>
      <c r="VJN26" s="120"/>
      <c r="VJO26" s="120"/>
      <c r="VJP26" s="120"/>
      <c r="VJQ26" s="120"/>
      <c r="VJR26" s="120"/>
      <c r="VJS26" s="120"/>
      <c r="VJT26" s="120"/>
      <c r="VJU26" s="120"/>
      <c r="VJV26" s="120"/>
      <c r="VJW26" s="120"/>
      <c r="VJX26" s="120"/>
      <c r="VJY26" s="120"/>
      <c r="VJZ26" s="120"/>
      <c r="VKA26" s="120"/>
      <c r="VKB26" s="120"/>
      <c r="VKC26" s="120"/>
      <c r="VKD26" s="120"/>
      <c r="VKE26" s="120"/>
      <c r="VKF26" s="120"/>
      <c r="VKG26" s="120"/>
      <c r="VKH26" s="120"/>
      <c r="VKI26" s="120"/>
      <c r="VKJ26" s="120"/>
      <c r="VKK26" s="120"/>
      <c r="VKL26" s="120"/>
      <c r="VKM26" s="120"/>
      <c r="VKN26" s="120"/>
      <c r="VKO26" s="120"/>
      <c r="VKP26" s="120"/>
      <c r="VKQ26" s="120"/>
      <c r="VKR26" s="120"/>
      <c r="VKS26" s="120"/>
      <c r="VKT26" s="120"/>
      <c r="VKU26" s="120"/>
      <c r="VKV26" s="120"/>
      <c r="VKW26" s="120"/>
      <c r="VKX26" s="120"/>
      <c r="VKY26" s="120"/>
      <c r="VKZ26" s="120"/>
      <c r="VLA26" s="120"/>
      <c r="VLB26" s="120"/>
      <c r="VLC26" s="120"/>
      <c r="VLD26" s="120"/>
      <c r="VLE26" s="120"/>
      <c r="VLF26" s="120"/>
      <c r="VLG26" s="120"/>
      <c r="VLH26" s="120"/>
      <c r="VLI26" s="120"/>
      <c r="VLJ26" s="120"/>
      <c r="VLK26" s="120"/>
      <c r="VLL26" s="120"/>
      <c r="VLM26" s="120"/>
      <c r="VLN26" s="120"/>
      <c r="VLO26" s="120"/>
      <c r="VLP26" s="120"/>
      <c r="VLQ26" s="120"/>
      <c r="VLR26" s="120"/>
      <c r="VLS26" s="120"/>
      <c r="VLT26" s="120"/>
      <c r="VLU26" s="120"/>
      <c r="VLV26" s="120"/>
      <c r="VLW26" s="120"/>
      <c r="VLX26" s="120"/>
      <c r="VLY26" s="120"/>
      <c r="VLZ26" s="120"/>
      <c r="VMA26" s="120"/>
      <c r="VMB26" s="120"/>
      <c r="VMC26" s="120"/>
      <c r="VMD26" s="120"/>
      <c r="VME26" s="120"/>
      <c r="VMF26" s="120"/>
      <c r="VMG26" s="120"/>
      <c r="VMH26" s="120"/>
      <c r="VMI26" s="120"/>
      <c r="VMJ26" s="120"/>
      <c r="VMK26" s="120"/>
      <c r="VML26" s="120"/>
      <c r="VMM26" s="120"/>
      <c r="VMN26" s="120"/>
      <c r="VMO26" s="120"/>
      <c r="VMP26" s="120"/>
      <c r="VMQ26" s="120"/>
      <c r="VMR26" s="120"/>
      <c r="VMS26" s="120"/>
      <c r="VMT26" s="120"/>
      <c r="VMU26" s="120"/>
      <c r="VMV26" s="120"/>
      <c r="VMW26" s="120"/>
      <c r="VMX26" s="120"/>
      <c r="VMY26" s="120"/>
      <c r="VMZ26" s="120"/>
      <c r="VNA26" s="120"/>
      <c r="VNB26" s="120"/>
      <c r="VNC26" s="120"/>
      <c r="VND26" s="120"/>
      <c r="VNE26" s="120"/>
      <c r="VNF26" s="120"/>
      <c r="VNG26" s="120"/>
      <c r="VNH26" s="120"/>
      <c r="VNI26" s="120"/>
      <c r="VNJ26" s="120"/>
      <c r="VNK26" s="120"/>
      <c r="VNL26" s="120"/>
      <c r="VNM26" s="120"/>
      <c r="VNN26" s="120"/>
      <c r="VNO26" s="120"/>
      <c r="VNP26" s="120"/>
      <c r="VNQ26" s="120"/>
      <c r="VNR26" s="120"/>
      <c r="VNS26" s="120"/>
      <c r="VNT26" s="120"/>
      <c r="VNU26" s="120"/>
      <c r="VNV26" s="120"/>
      <c r="VNW26" s="120"/>
      <c r="VNX26" s="120"/>
      <c r="VNY26" s="120"/>
      <c r="VNZ26" s="120"/>
      <c r="VOA26" s="120"/>
      <c r="VOB26" s="120"/>
      <c r="VOC26" s="120"/>
      <c r="VOD26" s="120"/>
      <c r="VOE26" s="120"/>
      <c r="VOF26" s="120"/>
      <c r="VOG26" s="120"/>
      <c r="VOH26" s="120"/>
      <c r="VOI26" s="120"/>
      <c r="VOJ26" s="120"/>
      <c r="VOK26" s="120"/>
      <c r="VOL26" s="120"/>
      <c r="VOM26" s="120"/>
      <c r="VON26" s="120"/>
      <c r="VOO26" s="120"/>
      <c r="VOP26" s="120"/>
      <c r="VOQ26" s="120"/>
      <c r="VOR26" s="120"/>
      <c r="VOS26" s="120"/>
      <c r="VOT26" s="120"/>
      <c r="VOU26" s="120"/>
      <c r="VOV26" s="120"/>
      <c r="VOW26" s="120"/>
      <c r="VOX26" s="120"/>
      <c r="VOY26" s="120"/>
      <c r="VOZ26" s="120"/>
      <c r="VPA26" s="120"/>
      <c r="VPB26" s="120"/>
      <c r="VPC26" s="120"/>
      <c r="VPD26" s="120"/>
      <c r="VPE26" s="120"/>
      <c r="VPF26" s="120"/>
      <c r="VPG26" s="120"/>
      <c r="VPH26" s="120"/>
      <c r="VPI26" s="120"/>
      <c r="VPJ26" s="120"/>
      <c r="VPK26" s="120"/>
      <c r="VPL26" s="120"/>
      <c r="VPM26" s="120"/>
      <c r="VPN26" s="120"/>
      <c r="VPO26" s="120"/>
      <c r="VPP26" s="120"/>
      <c r="VPQ26" s="120"/>
      <c r="VPR26" s="120"/>
      <c r="VPS26" s="120"/>
      <c r="VPT26" s="120"/>
      <c r="VPU26" s="120"/>
      <c r="VPV26" s="120"/>
      <c r="VPW26" s="120"/>
      <c r="VPX26" s="120"/>
      <c r="VPY26" s="120"/>
      <c r="VPZ26" s="120"/>
      <c r="VQA26" s="120"/>
      <c r="VQB26" s="120"/>
      <c r="VQC26" s="120"/>
      <c r="VQD26" s="120"/>
      <c r="VQE26" s="120"/>
      <c r="VQF26" s="120"/>
      <c r="VQG26" s="120"/>
      <c r="VQH26" s="120"/>
      <c r="VQI26" s="120"/>
      <c r="VQJ26" s="120"/>
      <c r="VQK26" s="120"/>
      <c r="VQL26" s="120"/>
      <c r="VQM26" s="120"/>
      <c r="VQN26" s="120"/>
      <c r="VQO26" s="120"/>
      <c r="VQP26" s="120"/>
      <c r="VQQ26" s="120"/>
      <c r="VQR26" s="120"/>
      <c r="VQS26" s="120"/>
      <c r="VQT26" s="120"/>
      <c r="VQU26" s="120"/>
      <c r="VQV26" s="120"/>
      <c r="VQW26" s="120"/>
      <c r="VQX26" s="120"/>
      <c r="VQY26" s="120"/>
      <c r="VQZ26" s="120"/>
      <c r="VRA26" s="120"/>
      <c r="VRB26" s="120"/>
      <c r="VRC26" s="120"/>
      <c r="VRD26" s="120"/>
      <c r="VRE26" s="120"/>
      <c r="VRF26" s="120"/>
      <c r="VRG26" s="120"/>
      <c r="VRH26" s="120"/>
      <c r="VRI26" s="120"/>
      <c r="VRJ26" s="120"/>
      <c r="VRK26" s="120"/>
      <c r="VRL26" s="120"/>
      <c r="VRM26" s="120"/>
      <c r="VRN26" s="120"/>
      <c r="VRO26" s="120"/>
      <c r="VRP26" s="120"/>
      <c r="VRQ26" s="120"/>
      <c r="VRR26" s="120"/>
      <c r="VRS26" s="120"/>
      <c r="VRT26" s="120"/>
      <c r="VRU26" s="120"/>
      <c r="VRV26" s="120"/>
      <c r="VRW26" s="120"/>
      <c r="VRX26" s="120"/>
      <c r="VRY26" s="120"/>
      <c r="VRZ26" s="120"/>
      <c r="VSA26" s="120"/>
      <c r="VSB26" s="120"/>
      <c r="VSC26" s="120"/>
      <c r="VSD26" s="120"/>
      <c r="VSE26" s="120"/>
      <c r="VSF26" s="120"/>
      <c r="VSG26" s="120"/>
      <c r="VSH26" s="120"/>
      <c r="VSI26" s="120"/>
      <c r="VSJ26" s="120"/>
      <c r="VSK26" s="120"/>
      <c r="VSL26" s="120"/>
      <c r="VSM26" s="120"/>
      <c r="VSN26" s="120"/>
      <c r="VSO26" s="120"/>
      <c r="VSP26" s="120"/>
      <c r="VSQ26" s="120"/>
      <c r="VSR26" s="120"/>
      <c r="VSS26" s="120"/>
      <c r="VST26" s="120"/>
      <c r="VSU26" s="120"/>
      <c r="VSV26" s="120"/>
      <c r="VSW26" s="120"/>
      <c r="VSX26" s="120"/>
      <c r="VSY26" s="120"/>
      <c r="VSZ26" s="120"/>
      <c r="VTA26" s="120"/>
      <c r="VTB26" s="120"/>
      <c r="VTC26" s="120"/>
      <c r="VTD26" s="120"/>
      <c r="VTE26" s="120"/>
      <c r="VTF26" s="120"/>
      <c r="VTG26" s="120"/>
      <c r="VTH26" s="120"/>
      <c r="VTI26" s="120"/>
      <c r="VTJ26" s="120"/>
      <c r="VTK26" s="120"/>
      <c r="VTL26" s="120"/>
      <c r="VTM26" s="120"/>
      <c r="VTN26" s="120"/>
      <c r="VTO26" s="120"/>
      <c r="VTP26" s="120"/>
      <c r="VTQ26" s="120"/>
      <c r="VTR26" s="120"/>
      <c r="VTS26" s="120"/>
      <c r="VTT26" s="120"/>
      <c r="VTU26" s="120"/>
      <c r="VTV26" s="120"/>
      <c r="VTW26" s="120"/>
      <c r="VTX26" s="120"/>
      <c r="VTY26" s="120"/>
      <c r="VTZ26" s="120"/>
      <c r="VUA26" s="120"/>
      <c r="VUB26" s="120"/>
      <c r="VUC26" s="120"/>
      <c r="VUD26" s="120"/>
      <c r="VUE26" s="120"/>
      <c r="VUF26" s="120"/>
      <c r="VUG26" s="120"/>
      <c r="VUH26" s="120"/>
      <c r="VUI26" s="120"/>
      <c r="VUJ26" s="120"/>
      <c r="VUK26" s="120"/>
      <c r="VUL26" s="120"/>
      <c r="VUM26" s="120"/>
      <c r="VUN26" s="120"/>
      <c r="VUO26" s="120"/>
      <c r="VUP26" s="120"/>
      <c r="VUQ26" s="120"/>
      <c r="VUR26" s="120"/>
      <c r="VUS26" s="120"/>
      <c r="VUT26" s="120"/>
      <c r="VUU26" s="120"/>
      <c r="VUV26" s="120"/>
      <c r="VUW26" s="120"/>
      <c r="VUX26" s="120"/>
      <c r="VUY26" s="120"/>
      <c r="VUZ26" s="120"/>
      <c r="VVA26" s="120"/>
      <c r="VVB26" s="120"/>
      <c r="VVC26" s="120"/>
      <c r="VVD26" s="120"/>
      <c r="VVE26" s="120"/>
      <c r="VVF26" s="120"/>
      <c r="VVG26" s="120"/>
      <c r="VVH26" s="120"/>
      <c r="VVI26" s="120"/>
      <c r="VVJ26" s="120"/>
      <c r="VVK26" s="120"/>
      <c r="VVL26" s="120"/>
      <c r="VVM26" s="120"/>
      <c r="VVN26" s="120"/>
      <c r="VVO26" s="120"/>
      <c r="VVP26" s="120"/>
      <c r="VVQ26" s="120"/>
      <c r="VVR26" s="120"/>
      <c r="VVS26" s="120"/>
      <c r="VVT26" s="120"/>
      <c r="VVU26" s="120"/>
      <c r="VVV26" s="120"/>
      <c r="VVW26" s="120"/>
      <c r="VVX26" s="120"/>
      <c r="VVY26" s="120"/>
      <c r="VVZ26" s="120"/>
      <c r="VWA26" s="120"/>
      <c r="VWB26" s="120"/>
      <c r="VWC26" s="120"/>
      <c r="VWD26" s="120"/>
      <c r="VWE26" s="120"/>
      <c r="VWF26" s="120"/>
      <c r="VWG26" s="120"/>
      <c r="VWH26" s="120"/>
      <c r="VWI26" s="120"/>
      <c r="VWJ26" s="120"/>
      <c r="VWK26" s="120"/>
      <c r="VWL26" s="120"/>
      <c r="VWM26" s="120"/>
      <c r="VWN26" s="120"/>
      <c r="VWO26" s="120"/>
      <c r="VWP26" s="120"/>
      <c r="VWQ26" s="120"/>
      <c r="VWR26" s="120"/>
      <c r="VWS26" s="120"/>
      <c r="VWT26" s="120"/>
      <c r="VWU26" s="120"/>
      <c r="VWV26" s="120"/>
      <c r="VWW26" s="120"/>
      <c r="VWX26" s="120"/>
      <c r="VWY26" s="120"/>
      <c r="VWZ26" s="120"/>
      <c r="VXA26" s="120"/>
      <c r="VXB26" s="120"/>
      <c r="VXC26" s="120"/>
      <c r="VXD26" s="120"/>
      <c r="VXE26" s="120"/>
      <c r="VXF26" s="120"/>
      <c r="VXG26" s="120"/>
      <c r="VXH26" s="120"/>
      <c r="VXI26" s="120"/>
      <c r="VXJ26" s="120"/>
      <c r="VXK26" s="120"/>
      <c r="VXL26" s="120"/>
      <c r="VXM26" s="120"/>
      <c r="VXN26" s="120"/>
      <c r="VXO26" s="120"/>
      <c r="VXP26" s="120"/>
      <c r="VXQ26" s="120"/>
      <c r="VXR26" s="120"/>
      <c r="VXS26" s="120"/>
      <c r="VXT26" s="120"/>
      <c r="VXU26" s="120"/>
      <c r="VXV26" s="120"/>
      <c r="VXW26" s="120"/>
      <c r="VXX26" s="120"/>
      <c r="VXY26" s="120"/>
      <c r="VXZ26" s="120"/>
      <c r="VYA26" s="120"/>
      <c r="VYB26" s="120"/>
      <c r="VYC26" s="120"/>
      <c r="VYD26" s="120"/>
      <c r="VYE26" s="120"/>
      <c r="VYF26" s="120"/>
      <c r="VYG26" s="120"/>
      <c r="VYH26" s="120"/>
      <c r="VYI26" s="120"/>
      <c r="VYJ26" s="120"/>
      <c r="VYK26" s="120"/>
      <c r="VYL26" s="120"/>
      <c r="VYM26" s="120"/>
      <c r="VYN26" s="120"/>
      <c r="VYO26" s="120"/>
      <c r="VYP26" s="120"/>
      <c r="VYQ26" s="120"/>
      <c r="VYR26" s="120"/>
      <c r="VYS26" s="120"/>
      <c r="VYT26" s="120"/>
      <c r="VYU26" s="120"/>
      <c r="VYV26" s="120"/>
      <c r="VYW26" s="120"/>
      <c r="VYX26" s="120"/>
      <c r="VYY26" s="120"/>
      <c r="VYZ26" s="120"/>
      <c r="VZA26" s="120"/>
      <c r="VZB26" s="120"/>
      <c r="VZC26" s="120"/>
      <c r="VZD26" s="120"/>
      <c r="VZE26" s="120"/>
      <c r="VZF26" s="120"/>
      <c r="VZG26" s="120"/>
      <c r="VZH26" s="120"/>
      <c r="VZI26" s="120"/>
      <c r="VZJ26" s="120"/>
      <c r="VZK26" s="120"/>
      <c r="VZL26" s="120"/>
      <c r="VZM26" s="120"/>
      <c r="VZN26" s="120"/>
      <c r="VZO26" s="120"/>
      <c r="VZP26" s="120"/>
      <c r="VZQ26" s="120"/>
      <c r="VZR26" s="120"/>
      <c r="VZS26" s="120"/>
      <c r="VZT26" s="120"/>
      <c r="VZU26" s="120"/>
      <c r="VZV26" s="120"/>
      <c r="VZW26" s="120"/>
      <c r="VZX26" s="120"/>
      <c r="VZY26" s="120"/>
      <c r="VZZ26" s="120"/>
      <c r="WAA26" s="120"/>
      <c r="WAB26" s="120"/>
      <c r="WAC26" s="120"/>
      <c r="WAD26" s="120"/>
      <c r="WAE26" s="120"/>
      <c r="WAF26" s="120"/>
      <c r="WAG26" s="120"/>
      <c r="WAH26" s="120"/>
      <c r="WAI26" s="120"/>
      <c r="WAJ26" s="120"/>
      <c r="WAK26" s="120"/>
      <c r="WAL26" s="120"/>
      <c r="WAM26" s="120"/>
      <c r="WAN26" s="120"/>
      <c r="WAO26" s="120"/>
      <c r="WAP26" s="120"/>
      <c r="WAQ26" s="120"/>
      <c r="WAR26" s="120"/>
      <c r="WAS26" s="120"/>
      <c r="WAT26" s="120"/>
      <c r="WAU26" s="120"/>
      <c r="WAV26" s="120"/>
      <c r="WAW26" s="120"/>
      <c r="WAX26" s="120"/>
      <c r="WAY26" s="120"/>
      <c r="WAZ26" s="120"/>
      <c r="WBA26" s="120"/>
      <c r="WBB26" s="120"/>
      <c r="WBC26" s="120"/>
      <c r="WBD26" s="120"/>
      <c r="WBE26" s="120"/>
      <c r="WBF26" s="120"/>
      <c r="WBG26" s="120"/>
      <c r="WBH26" s="120"/>
      <c r="WBI26" s="120"/>
      <c r="WBJ26" s="120"/>
      <c r="WBK26" s="120"/>
      <c r="WBL26" s="120"/>
      <c r="WBM26" s="120"/>
      <c r="WBN26" s="120"/>
      <c r="WBO26" s="120"/>
      <c r="WBP26" s="120"/>
      <c r="WBQ26" s="120"/>
      <c r="WBR26" s="120"/>
      <c r="WBS26" s="120"/>
      <c r="WBT26" s="120"/>
      <c r="WBU26" s="120"/>
      <c r="WBV26" s="120"/>
      <c r="WBW26" s="120"/>
      <c r="WBX26" s="120"/>
      <c r="WBY26" s="120"/>
      <c r="WBZ26" s="120"/>
      <c r="WCA26" s="120"/>
      <c r="WCB26" s="120"/>
      <c r="WCC26" s="120"/>
      <c r="WCD26" s="120"/>
      <c r="WCE26" s="120"/>
      <c r="WCF26" s="120"/>
      <c r="WCG26" s="120"/>
      <c r="WCH26" s="120"/>
      <c r="WCI26" s="120"/>
      <c r="WCJ26" s="120"/>
      <c r="WCK26" s="120"/>
      <c r="WCL26" s="120"/>
      <c r="WCM26" s="120"/>
      <c r="WCN26" s="120"/>
      <c r="WCO26" s="120"/>
      <c r="WCP26" s="120"/>
      <c r="WCQ26" s="120"/>
      <c r="WCR26" s="120"/>
      <c r="WCS26" s="120"/>
      <c r="WCT26" s="120"/>
      <c r="WCU26" s="120"/>
      <c r="WCV26" s="120"/>
      <c r="WCW26" s="120"/>
      <c r="WCX26" s="120"/>
      <c r="WCY26" s="120"/>
      <c r="WCZ26" s="120"/>
      <c r="WDA26" s="120"/>
      <c r="WDB26" s="120"/>
      <c r="WDC26" s="120"/>
      <c r="WDD26" s="120"/>
      <c r="WDE26" s="120"/>
      <c r="WDF26" s="120"/>
      <c r="WDG26" s="120"/>
      <c r="WDH26" s="120"/>
      <c r="WDI26" s="120"/>
      <c r="WDJ26" s="120"/>
      <c r="WDK26" s="120"/>
      <c r="WDL26" s="120"/>
      <c r="WDM26" s="120"/>
      <c r="WDN26" s="120"/>
      <c r="WDO26" s="120"/>
      <c r="WDP26" s="120"/>
      <c r="WDQ26" s="120"/>
      <c r="WDR26" s="120"/>
      <c r="WDS26" s="120"/>
      <c r="WDT26" s="120"/>
      <c r="WDU26" s="120"/>
      <c r="WDV26" s="120"/>
      <c r="WDW26" s="120"/>
      <c r="WDX26" s="120"/>
      <c r="WDY26" s="120"/>
      <c r="WDZ26" s="120"/>
      <c r="WEA26" s="120"/>
      <c r="WEB26" s="120"/>
      <c r="WEC26" s="120"/>
      <c r="WED26" s="120"/>
      <c r="WEE26" s="120"/>
      <c r="WEF26" s="120"/>
      <c r="WEG26" s="120"/>
      <c r="WEH26" s="120"/>
      <c r="WEI26" s="120"/>
      <c r="WEJ26" s="120"/>
      <c r="WEK26" s="120"/>
      <c r="WEL26" s="120"/>
      <c r="WEM26" s="120"/>
      <c r="WEN26" s="120"/>
      <c r="WEO26" s="120"/>
      <c r="WEP26" s="120"/>
      <c r="WEQ26" s="120"/>
      <c r="WER26" s="120"/>
      <c r="WES26" s="120"/>
      <c r="WET26" s="120"/>
      <c r="WEU26" s="120"/>
      <c r="WEV26" s="120"/>
      <c r="WEW26" s="120"/>
      <c r="WEX26" s="120"/>
      <c r="WEY26" s="120"/>
      <c r="WEZ26" s="120"/>
      <c r="WFA26" s="120"/>
      <c r="WFB26" s="120"/>
      <c r="WFC26" s="120"/>
      <c r="WFD26" s="120"/>
      <c r="WFE26" s="120"/>
      <c r="WFF26" s="120"/>
      <c r="WFG26" s="120"/>
      <c r="WFH26" s="120"/>
      <c r="WFI26" s="120"/>
      <c r="WFJ26" s="120"/>
      <c r="WFK26" s="120"/>
      <c r="WFL26" s="120"/>
      <c r="WFM26" s="120"/>
      <c r="WFN26" s="120"/>
      <c r="WFO26" s="120"/>
      <c r="WFP26" s="120"/>
      <c r="WFQ26" s="120"/>
      <c r="WFR26" s="120"/>
      <c r="WFS26" s="120"/>
      <c r="WFT26" s="120"/>
      <c r="WFU26" s="120"/>
      <c r="WFV26" s="120"/>
      <c r="WFW26" s="120"/>
      <c r="WFX26" s="120"/>
      <c r="WFY26" s="120"/>
      <c r="WFZ26" s="120"/>
      <c r="WGA26" s="120"/>
      <c r="WGB26" s="120"/>
      <c r="WGC26" s="120"/>
      <c r="WGD26" s="120"/>
      <c r="WGE26" s="120"/>
      <c r="WGF26" s="120"/>
      <c r="WGG26" s="120"/>
      <c r="WGH26" s="120"/>
      <c r="WGI26" s="120"/>
      <c r="WGJ26" s="120"/>
      <c r="WGK26" s="120"/>
      <c r="WGL26" s="120"/>
      <c r="WGM26" s="120"/>
      <c r="WGN26" s="120"/>
      <c r="WGO26" s="120"/>
      <c r="WGP26" s="120"/>
      <c r="WGQ26" s="120"/>
      <c r="WGR26" s="120"/>
      <c r="WGS26" s="120"/>
      <c r="WGT26" s="120"/>
      <c r="WGU26" s="120"/>
      <c r="WGV26" s="120"/>
      <c r="WGW26" s="120"/>
      <c r="WGX26" s="120"/>
      <c r="WGY26" s="120"/>
      <c r="WGZ26" s="120"/>
      <c r="WHA26" s="120"/>
      <c r="WHB26" s="120"/>
      <c r="WHC26" s="120"/>
      <c r="WHD26" s="120"/>
      <c r="WHE26" s="120"/>
      <c r="WHF26" s="120"/>
      <c r="WHG26" s="120"/>
      <c r="WHH26" s="120"/>
      <c r="WHI26" s="120"/>
      <c r="WHJ26" s="120"/>
      <c r="WHK26" s="120"/>
      <c r="WHL26" s="120"/>
      <c r="WHM26" s="120"/>
      <c r="WHN26" s="120"/>
      <c r="WHO26" s="120"/>
      <c r="WHP26" s="120"/>
      <c r="WHQ26" s="120"/>
      <c r="WHR26" s="120"/>
      <c r="WHS26" s="120"/>
      <c r="WHT26" s="120"/>
      <c r="WHU26" s="120"/>
      <c r="WHV26" s="120"/>
      <c r="WHW26" s="120"/>
      <c r="WHX26" s="120"/>
      <c r="WHY26" s="120"/>
      <c r="WHZ26" s="120"/>
      <c r="WIA26" s="120"/>
      <c r="WIB26" s="120"/>
      <c r="WIC26" s="120"/>
      <c r="WID26" s="120"/>
      <c r="WIE26" s="120"/>
      <c r="WIF26" s="120"/>
      <c r="WIG26" s="120"/>
      <c r="WIH26" s="120"/>
      <c r="WII26" s="120"/>
      <c r="WIJ26" s="120"/>
      <c r="WIK26" s="120"/>
      <c r="WIL26" s="120"/>
      <c r="WIM26" s="120"/>
      <c r="WIN26" s="120"/>
      <c r="WIO26" s="120"/>
      <c r="WIP26" s="120"/>
      <c r="WIQ26" s="120"/>
      <c r="WIR26" s="120"/>
      <c r="WIS26" s="120"/>
      <c r="WIT26" s="120"/>
      <c r="WIU26" s="120"/>
      <c r="WIV26" s="120"/>
      <c r="WIW26" s="120"/>
      <c r="WIX26" s="120"/>
      <c r="WIY26" s="120"/>
      <c r="WIZ26" s="120"/>
      <c r="WJA26" s="120"/>
      <c r="WJB26" s="120"/>
      <c r="WJC26" s="120"/>
      <c r="WJD26" s="120"/>
      <c r="WJE26" s="120"/>
      <c r="WJF26" s="120"/>
      <c r="WJG26" s="120"/>
      <c r="WJH26" s="120"/>
      <c r="WJI26" s="120"/>
      <c r="WJJ26" s="120"/>
      <c r="WJK26" s="120"/>
      <c r="WJL26" s="120"/>
      <c r="WJM26" s="120"/>
      <c r="WJN26" s="120"/>
      <c r="WJO26" s="120"/>
      <c r="WJP26" s="120"/>
      <c r="WJQ26" s="120"/>
      <c r="WJR26" s="120"/>
      <c r="WJS26" s="120"/>
      <c r="WJT26" s="120"/>
      <c r="WJU26" s="120"/>
      <c r="WJV26" s="120"/>
      <c r="WJW26" s="120"/>
      <c r="WJX26" s="120"/>
      <c r="WJY26" s="120"/>
      <c r="WJZ26" s="120"/>
      <c r="WKA26" s="120"/>
      <c r="WKB26" s="120"/>
      <c r="WKC26" s="120"/>
      <c r="WKD26" s="120"/>
      <c r="WKE26" s="120"/>
      <c r="WKF26" s="120"/>
      <c r="WKG26" s="120"/>
      <c r="WKH26" s="120"/>
      <c r="WKI26" s="120"/>
      <c r="WKJ26" s="120"/>
      <c r="WKK26" s="120"/>
      <c r="WKL26" s="120"/>
      <c r="WKM26" s="120"/>
      <c r="WKN26" s="120"/>
      <c r="WKO26" s="120"/>
      <c r="WKP26" s="120"/>
      <c r="WKQ26" s="120"/>
      <c r="WKR26" s="120"/>
      <c r="WKS26" s="120"/>
      <c r="WKT26" s="120"/>
      <c r="WKU26" s="120"/>
      <c r="WKV26" s="120"/>
      <c r="WKW26" s="120"/>
      <c r="WKX26" s="120"/>
      <c r="WKY26" s="120"/>
      <c r="WKZ26" s="120"/>
      <c r="WLA26" s="120"/>
      <c r="WLB26" s="120"/>
      <c r="WLC26" s="120"/>
      <c r="WLD26" s="120"/>
      <c r="WLE26" s="120"/>
      <c r="WLF26" s="120"/>
      <c r="WLG26" s="120"/>
      <c r="WLH26" s="120"/>
      <c r="WLI26" s="120"/>
      <c r="WLJ26" s="120"/>
      <c r="WLK26" s="120"/>
      <c r="WLL26" s="120"/>
      <c r="WLM26" s="120"/>
      <c r="WLN26" s="120"/>
      <c r="WLO26" s="120"/>
      <c r="WLP26" s="120"/>
      <c r="WLQ26" s="120"/>
      <c r="WLR26" s="120"/>
      <c r="WLS26" s="120"/>
      <c r="WLT26" s="120"/>
      <c r="WLU26" s="120"/>
      <c r="WLV26" s="120"/>
      <c r="WLW26" s="120"/>
      <c r="WLX26" s="120"/>
      <c r="WLY26" s="120"/>
      <c r="WLZ26" s="120"/>
      <c r="WMA26" s="120"/>
      <c r="WMB26" s="120"/>
      <c r="WMC26" s="120"/>
      <c r="WMD26" s="120"/>
      <c r="WME26" s="120"/>
      <c r="WMF26" s="120"/>
      <c r="WMG26" s="120"/>
      <c r="WMH26" s="120"/>
      <c r="WMI26" s="120"/>
      <c r="WMJ26" s="120"/>
      <c r="WMK26" s="120"/>
      <c r="WML26" s="120"/>
      <c r="WMM26" s="120"/>
      <c r="WMN26" s="120"/>
      <c r="WMO26" s="120"/>
      <c r="WMP26" s="120"/>
      <c r="WMQ26" s="120"/>
      <c r="WMR26" s="120"/>
      <c r="WMS26" s="120"/>
      <c r="WMT26" s="120"/>
      <c r="WMU26" s="120"/>
      <c r="WMV26" s="120"/>
      <c r="WMW26" s="120"/>
      <c r="WMX26" s="120"/>
      <c r="WMY26" s="120"/>
      <c r="WMZ26" s="120"/>
      <c r="WNA26" s="120"/>
      <c r="WNB26" s="120"/>
      <c r="WNC26" s="120"/>
      <c r="WND26" s="120"/>
      <c r="WNE26" s="120"/>
      <c r="WNF26" s="120"/>
      <c r="WNG26" s="120"/>
      <c r="WNH26" s="120"/>
      <c r="WNI26" s="120"/>
      <c r="WNJ26" s="120"/>
      <c r="WNK26" s="120"/>
      <c r="WNL26" s="120"/>
      <c r="WNM26" s="120"/>
      <c r="WNN26" s="120"/>
      <c r="WNO26" s="120"/>
      <c r="WNP26" s="120"/>
      <c r="WNQ26" s="120"/>
      <c r="WNR26" s="120"/>
      <c r="WNS26" s="120"/>
      <c r="WNT26" s="120"/>
      <c r="WNU26" s="120"/>
      <c r="WNV26" s="120"/>
      <c r="WNW26" s="120"/>
      <c r="WNX26" s="120"/>
      <c r="WNY26" s="120"/>
      <c r="WNZ26" s="120"/>
      <c r="WOA26" s="120"/>
      <c r="WOB26" s="120"/>
      <c r="WOC26" s="120"/>
      <c r="WOD26" s="120"/>
      <c r="WOE26" s="120"/>
      <c r="WOF26" s="120"/>
      <c r="WOG26" s="120"/>
      <c r="WOH26" s="120"/>
      <c r="WOI26" s="120"/>
      <c r="WOJ26" s="120"/>
      <c r="WOK26" s="120"/>
      <c r="WOL26" s="120"/>
      <c r="WOM26" s="120"/>
      <c r="WON26" s="120"/>
      <c r="WOO26" s="120"/>
      <c r="WOP26" s="120"/>
      <c r="WOQ26" s="120"/>
      <c r="WOR26" s="120"/>
      <c r="WOS26" s="120"/>
      <c r="WOT26" s="120"/>
      <c r="WOU26" s="120"/>
      <c r="WOV26" s="120"/>
      <c r="WOW26" s="120"/>
      <c r="WOX26" s="120"/>
      <c r="WOY26" s="120"/>
      <c r="WOZ26" s="120"/>
      <c r="WPA26" s="120"/>
      <c r="WPB26" s="120"/>
      <c r="WPC26" s="120"/>
      <c r="WPD26" s="120"/>
      <c r="WPE26" s="120"/>
      <c r="WPF26" s="120"/>
      <c r="WPG26" s="120"/>
      <c r="WPH26" s="120"/>
      <c r="WPI26" s="120"/>
      <c r="WPJ26" s="120"/>
      <c r="WPK26" s="120"/>
      <c r="WPL26" s="120"/>
      <c r="WPM26" s="120"/>
      <c r="WPN26" s="120"/>
      <c r="WPO26" s="120"/>
      <c r="WPP26" s="120"/>
      <c r="WPQ26" s="120"/>
      <c r="WPR26" s="120"/>
      <c r="WPS26" s="120"/>
      <c r="WPT26" s="120"/>
      <c r="WPU26" s="120"/>
      <c r="WPV26" s="120"/>
      <c r="WPW26" s="120"/>
      <c r="WPX26" s="120"/>
      <c r="WPY26" s="120"/>
      <c r="WPZ26" s="120"/>
      <c r="WQA26" s="120"/>
      <c r="WQB26" s="120"/>
      <c r="WQC26" s="120"/>
      <c r="WQD26" s="120"/>
      <c r="WQE26" s="120"/>
      <c r="WQF26" s="120"/>
      <c r="WQG26" s="120"/>
      <c r="WQH26" s="120"/>
      <c r="WQI26" s="120"/>
      <c r="WQJ26" s="120"/>
      <c r="WQK26" s="120"/>
      <c r="WQL26" s="120"/>
      <c r="WQM26" s="120"/>
      <c r="WQN26" s="120"/>
      <c r="WQO26" s="120"/>
      <c r="WQP26" s="120"/>
      <c r="WQQ26" s="120"/>
      <c r="WQR26" s="120"/>
      <c r="WQS26" s="120"/>
      <c r="WQT26" s="120"/>
      <c r="WQU26" s="120"/>
      <c r="WQV26" s="120"/>
      <c r="WQW26" s="120"/>
      <c r="WQX26" s="120"/>
      <c r="WQY26" s="120"/>
      <c r="WQZ26" s="120"/>
      <c r="WRA26" s="120"/>
      <c r="WRB26" s="120"/>
      <c r="WRC26" s="120"/>
      <c r="WRD26" s="120"/>
      <c r="WRE26" s="120"/>
      <c r="WRF26" s="120"/>
      <c r="WRG26" s="120"/>
      <c r="WRH26" s="120"/>
      <c r="WRI26" s="120"/>
      <c r="WRJ26" s="120"/>
      <c r="WRK26" s="120"/>
      <c r="WRL26" s="120"/>
      <c r="WRM26" s="120"/>
      <c r="WRN26" s="120"/>
      <c r="WRO26" s="120"/>
      <c r="WRP26" s="120"/>
      <c r="WRQ26" s="120"/>
      <c r="WRR26" s="120"/>
      <c r="WRS26" s="120"/>
      <c r="WRT26" s="120"/>
      <c r="WRU26" s="120"/>
      <c r="WRV26" s="120"/>
      <c r="WRW26" s="120"/>
      <c r="WRX26" s="120"/>
      <c r="WRY26" s="120"/>
      <c r="WRZ26" s="120"/>
      <c r="WSA26" s="120"/>
      <c r="WSB26" s="120"/>
      <c r="WSC26" s="120"/>
      <c r="WSD26" s="120"/>
      <c r="WSE26" s="120"/>
      <c r="WSF26" s="120"/>
      <c r="WSG26" s="120"/>
      <c r="WSH26" s="120"/>
      <c r="WSI26" s="120"/>
      <c r="WSJ26" s="120"/>
      <c r="WSK26" s="120"/>
      <c r="WSL26" s="120"/>
      <c r="WSM26" s="120"/>
      <c r="WSN26" s="120"/>
      <c r="WSO26" s="120"/>
      <c r="WSP26" s="120"/>
      <c r="WSQ26" s="120"/>
      <c r="WSR26" s="120"/>
      <c r="WSS26" s="120"/>
      <c r="WST26" s="120"/>
      <c r="WSU26" s="120"/>
      <c r="WSV26" s="120"/>
      <c r="WSW26" s="120"/>
      <c r="WSX26" s="120"/>
      <c r="WSY26" s="120"/>
      <c r="WSZ26" s="120"/>
      <c r="WTA26" s="120"/>
      <c r="WTB26" s="120"/>
      <c r="WTC26" s="120"/>
      <c r="WTD26" s="120"/>
      <c r="WTE26" s="120"/>
      <c r="WTF26" s="120"/>
      <c r="WTG26" s="120"/>
      <c r="WTH26" s="120"/>
      <c r="WTI26" s="120"/>
      <c r="WTJ26" s="120"/>
      <c r="WTK26" s="120"/>
      <c r="WTL26" s="120"/>
      <c r="WTM26" s="120"/>
      <c r="WTN26" s="120"/>
      <c r="WTO26" s="120"/>
      <c r="WTP26" s="120"/>
      <c r="WTQ26" s="120"/>
      <c r="WTR26" s="120"/>
      <c r="WTS26" s="120"/>
      <c r="WTT26" s="120"/>
      <c r="WTU26" s="120"/>
      <c r="WTV26" s="120"/>
      <c r="WTW26" s="120"/>
      <c r="WTX26" s="120"/>
      <c r="WTY26" s="120"/>
      <c r="WTZ26" s="120"/>
      <c r="WUA26" s="120"/>
      <c r="WUB26" s="120"/>
      <c r="WUC26" s="120"/>
      <c r="WUD26" s="120"/>
      <c r="WUE26" s="120"/>
      <c r="WUF26" s="120"/>
      <c r="WUG26" s="120"/>
      <c r="WUH26" s="120"/>
      <c r="WUI26" s="120"/>
      <c r="WUJ26" s="120"/>
      <c r="WUK26" s="120"/>
      <c r="WUL26" s="120"/>
      <c r="WUM26" s="120"/>
      <c r="WUN26" s="120"/>
      <c r="WUO26" s="120"/>
      <c r="WUP26" s="120"/>
      <c r="WUQ26" s="120"/>
      <c r="WUR26" s="120"/>
      <c r="WUS26" s="120"/>
      <c r="WUT26" s="120"/>
      <c r="WUU26" s="120"/>
      <c r="WUV26" s="120"/>
      <c r="WUW26" s="120"/>
      <c r="WUX26" s="120"/>
      <c r="WUY26" s="120"/>
      <c r="WUZ26" s="120"/>
      <c r="WVA26" s="120"/>
      <c r="WVB26" s="120"/>
      <c r="WVC26" s="120"/>
      <c r="WVD26" s="120"/>
      <c r="WVE26" s="120"/>
      <c r="WVF26" s="120"/>
      <c r="WVG26" s="120"/>
      <c r="WVH26" s="120"/>
      <c r="WVI26" s="120"/>
      <c r="WVJ26" s="120"/>
      <c r="WVK26" s="120"/>
      <c r="WVL26" s="120"/>
      <c r="WVM26" s="120"/>
      <c r="WVN26" s="120"/>
      <c r="WVO26" s="120"/>
      <c r="WVP26" s="120"/>
      <c r="WVQ26" s="120"/>
      <c r="WVR26" s="120"/>
      <c r="WVS26" s="120"/>
      <c r="WVT26" s="120"/>
      <c r="WVU26" s="120"/>
      <c r="WVV26" s="120"/>
      <c r="WVW26" s="120"/>
      <c r="WVX26" s="120"/>
      <c r="WVY26" s="120"/>
      <c r="WVZ26" s="120"/>
      <c r="WWA26" s="120"/>
      <c r="WWB26" s="120"/>
      <c r="WWC26" s="120"/>
      <c r="WWD26" s="120"/>
      <c r="WWE26" s="120"/>
      <c r="WWF26" s="120"/>
      <c r="WWG26" s="120"/>
      <c r="WWH26" s="120"/>
      <c r="WWI26" s="120"/>
      <c r="WWJ26" s="120"/>
      <c r="WWK26" s="120"/>
      <c r="WWL26" s="120"/>
      <c r="WWM26" s="120"/>
      <c r="WWN26" s="120"/>
      <c r="WWO26" s="120"/>
      <c r="WWP26" s="120"/>
      <c r="WWQ26" s="120"/>
      <c r="WWR26" s="120"/>
      <c r="WWS26" s="120"/>
      <c r="WWT26" s="120"/>
      <c r="WWU26" s="120"/>
      <c r="WWV26" s="120"/>
      <c r="WWW26" s="120"/>
      <c r="WWX26" s="120"/>
      <c r="WWY26" s="120"/>
      <c r="WWZ26" s="120"/>
      <c r="WXA26" s="120"/>
      <c r="WXB26" s="120"/>
      <c r="WXC26" s="120"/>
      <c r="WXD26" s="120"/>
      <c r="WXE26" s="120"/>
      <c r="WXF26" s="120"/>
      <c r="WXG26" s="120"/>
      <c r="WXH26" s="120"/>
      <c r="WXI26" s="120"/>
      <c r="WXJ26" s="120"/>
      <c r="WXK26" s="120"/>
      <c r="WXL26" s="120"/>
      <c r="WXM26" s="120"/>
      <c r="WXN26" s="120"/>
      <c r="WXO26" s="120"/>
      <c r="WXP26" s="120"/>
      <c r="WXQ26" s="120"/>
      <c r="WXR26" s="120"/>
      <c r="WXS26" s="120"/>
      <c r="WXT26" s="120"/>
      <c r="WXU26" s="120"/>
      <c r="WXV26" s="120"/>
      <c r="WXW26" s="120"/>
      <c r="WXX26" s="120"/>
      <c r="WXY26" s="120"/>
      <c r="WXZ26" s="120"/>
      <c r="WYA26" s="120"/>
      <c r="WYB26" s="120"/>
      <c r="WYC26" s="120"/>
      <c r="WYD26" s="120"/>
      <c r="WYE26" s="120"/>
      <c r="WYF26" s="120"/>
      <c r="WYG26" s="120"/>
      <c r="WYH26" s="120"/>
      <c r="WYI26" s="120"/>
      <c r="WYJ26" s="120"/>
      <c r="WYK26" s="120"/>
      <c r="WYL26" s="120"/>
      <c r="WYM26" s="120"/>
      <c r="WYN26" s="120"/>
      <c r="WYO26" s="120"/>
      <c r="WYP26" s="120"/>
      <c r="WYQ26" s="120"/>
      <c r="WYR26" s="120"/>
      <c r="WYS26" s="120"/>
      <c r="WYT26" s="120"/>
      <c r="WYU26" s="120"/>
      <c r="WYV26" s="120"/>
      <c r="WYW26" s="120"/>
      <c r="WYX26" s="120"/>
      <c r="WYY26" s="120"/>
      <c r="WYZ26" s="120"/>
      <c r="WZA26" s="120"/>
      <c r="WZB26" s="120"/>
      <c r="WZC26" s="120"/>
      <c r="WZD26" s="120"/>
      <c r="WZE26" s="120"/>
      <c r="WZF26" s="120"/>
      <c r="WZG26" s="120"/>
      <c r="WZH26" s="120"/>
      <c r="WZI26" s="120"/>
      <c r="WZJ26" s="120"/>
      <c r="WZK26" s="120"/>
      <c r="WZL26" s="120"/>
      <c r="WZM26" s="120"/>
      <c r="WZN26" s="120"/>
      <c r="WZO26" s="120"/>
      <c r="WZP26" s="120"/>
      <c r="WZQ26" s="120"/>
      <c r="WZR26" s="120"/>
      <c r="WZS26" s="120"/>
      <c r="WZT26" s="120"/>
      <c r="WZU26" s="120"/>
      <c r="WZV26" s="120"/>
      <c r="WZW26" s="120"/>
      <c r="WZX26" s="120"/>
      <c r="WZY26" s="120"/>
      <c r="WZZ26" s="120"/>
      <c r="XAA26" s="120"/>
      <c r="XAB26" s="120"/>
      <c r="XAC26" s="120"/>
      <c r="XAD26" s="120"/>
      <c r="XAE26" s="120"/>
      <c r="XAF26" s="120"/>
      <c r="XAG26" s="120"/>
      <c r="XAH26" s="120"/>
      <c r="XAI26" s="120"/>
      <c r="XAJ26" s="120"/>
      <c r="XAK26" s="120"/>
      <c r="XAL26" s="120"/>
      <c r="XAM26" s="120"/>
      <c r="XAN26" s="120"/>
      <c r="XAO26" s="120"/>
      <c r="XAP26" s="120"/>
      <c r="XAQ26" s="120"/>
      <c r="XAR26" s="120"/>
      <c r="XAS26" s="120"/>
      <c r="XAT26" s="120"/>
      <c r="XAU26" s="120"/>
      <c r="XAV26" s="120"/>
      <c r="XAW26" s="120"/>
      <c r="XAX26" s="120"/>
      <c r="XAY26" s="120"/>
      <c r="XAZ26" s="120"/>
      <c r="XBA26" s="120"/>
      <c r="XBB26" s="120"/>
      <c r="XBC26" s="120"/>
      <c r="XBD26" s="120"/>
      <c r="XBE26" s="120"/>
      <c r="XBF26" s="120"/>
      <c r="XBG26" s="120"/>
      <c r="XBH26" s="120"/>
      <c r="XBI26" s="120"/>
      <c r="XBJ26" s="120"/>
      <c r="XBK26" s="120"/>
      <c r="XBL26" s="120"/>
      <c r="XBM26" s="120"/>
      <c r="XBN26" s="120"/>
      <c r="XBO26" s="120"/>
      <c r="XBP26" s="120"/>
      <c r="XBQ26" s="120"/>
      <c r="XBR26" s="120"/>
      <c r="XBS26" s="120"/>
      <c r="XBT26" s="120"/>
      <c r="XBU26" s="120"/>
      <c r="XBV26" s="120"/>
      <c r="XBW26" s="120"/>
      <c r="XBX26" s="120"/>
      <c r="XBY26" s="120"/>
      <c r="XBZ26" s="120"/>
      <c r="XCA26" s="120"/>
      <c r="XCB26" s="120"/>
      <c r="XCC26" s="120"/>
      <c r="XCD26" s="120"/>
      <c r="XCE26" s="120"/>
      <c r="XCF26" s="120"/>
      <c r="XCG26" s="120"/>
      <c r="XCH26" s="120"/>
      <c r="XCI26" s="120"/>
      <c r="XCJ26" s="120"/>
      <c r="XCK26" s="120"/>
      <c r="XCL26" s="120"/>
      <c r="XCM26" s="120"/>
      <c r="XCN26" s="120"/>
      <c r="XCO26" s="120"/>
      <c r="XCP26" s="120"/>
      <c r="XCQ26" s="120"/>
      <c r="XCR26" s="120"/>
      <c r="XCS26" s="120"/>
      <c r="XCT26" s="120"/>
      <c r="XCU26" s="120"/>
      <c r="XCV26" s="120"/>
      <c r="XCW26" s="120"/>
      <c r="XCX26" s="120"/>
      <c r="XCY26" s="120"/>
      <c r="XCZ26" s="120"/>
      <c r="XDA26" s="120"/>
      <c r="XDB26" s="120"/>
      <c r="XDC26" s="120"/>
      <c r="XDD26" s="120"/>
      <c r="XDE26" s="120"/>
      <c r="XDF26" s="120"/>
      <c r="XDG26" s="120"/>
      <c r="XDH26" s="120"/>
      <c r="XDI26" s="120"/>
      <c r="XDJ26" s="120"/>
      <c r="XDK26" s="120"/>
      <c r="XDL26" s="120"/>
      <c r="XDM26" s="120"/>
      <c r="XDN26" s="120"/>
      <c r="XDO26" s="120"/>
      <c r="XDP26" s="120"/>
      <c r="XDQ26" s="120"/>
      <c r="XDR26" s="120"/>
      <c r="XDS26" s="120"/>
      <c r="XDT26" s="120"/>
      <c r="XDU26" s="120"/>
      <c r="XDV26" s="120"/>
      <c r="XDW26" s="120"/>
      <c r="XDX26" s="120"/>
      <c r="XDY26" s="120"/>
      <c r="XDZ26" s="120"/>
      <c r="XEA26" s="120"/>
      <c r="XEB26" s="120"/>
      <c r="XEC26" s="120"/>
      <c r="XED26" s="120"/>
      <c r="XEE26" s="120"/>
      <c r="XEF26" s="120"/>
      <c r="XEG26" s="120"/>
      <c r="XEH26" s="120"/>
      <c r="XEI26" s="120"/>
      <c r="XEJ26" s="120"/>
      <c r="XEK26" s="120"/>
      <c r="XEL26" s="120"/>
      <c r="XEM26" s="120"/>
      <c r="XEN26" s="120"/>
      <c r="XEO26" s="120"/>
      <c r="XEP26" s="120"/>
      <c r="XEQ26" s="120"/>
      <c r="XER26" s="120"/>
      <c r="XES26" s="120"/>
      <c r="XET26" s="120"/>
      <c r="XEU26" s="120"/>
      <c r="XEV26" s="120"/>
      <c r="XEW26" s="120"/>
      <c r="XEX26" s="120"/>
      <c r="XEY26" s="120"/>
      <c r="XEZ26" s="120"/>
      <c r="XFA26" s="120"/>
      <c r="XFB26" s="120"/>
    </row>
    <row r="27" spans="1:16382" s="234" customFormat="1" x14ac:dyDescent="0.25">
      <c r="A27" s="258"/>
      <c r="B27" s="126" t="s">
        <v>103</v>
      </c>
      <c r="C27" s="258"/>
      <c r="D27" s="367" t="s">
        <v>104</v>
      </c>
      <c r="E27" s="129">
        <f>E28</f>
        <v>0</v>
      </c>
      <c r="F27" s="129">
        <f>F28</f>
        <v>3730</v>
      </c>
      <c r="G27" s="129">
        <f>G28</f>
        <v>3730</v>
      </c>
      <c r="H27" s="129">
        <f>H28</f>
        <v>0</v>
      </c>
      <c r="I27" s="479">
        <f t="shared" si="1"/>
        <v>0</v>
      </c>
      <c r="J27" s="479">
        <f t="shared" si="0"/>
        <v>0</v>
      </c>
      <c r="K27" s="206"/>
      <c r="L27" s="206"/>
      <c r="M27" s="206"/>
      <c r="N27" s="206"/>
      <c r="O27" s="206"/>
      <c r="P27" s="206"/>
      <c r="Q27" s="206"/>
      <c r="R27" s="206"/>
      <c r="S27" s="206"/>
      <c r="T27" s="206"/>
      <c r="U27" s="206"/>
      <c r="V27" s="206"/>
      <c r="W27" s="206"/>
      <c r="X27" s="206"/>
      <c r="Y27" s="206"/>
      <c r="Z27" s="206"/>
      <c r="AA27" s="206"/>
      <c r="AB27" s="206"/>
      <c r="AC27" s="206"/>
      <c r="AD27" s="206"/>
      <c r="AE27" s="206"/>
      <c r="AF27" s="206"/>
      <c r="AG27" s="206"/>
      <c r="AH27" s="206"/>
      <c r="AI27" s="206"/>
      <c r="AJ27" s="206"/>
      <c r="AK27" s="206"/>
      <c r="AL27" s="206"/>
      <c r="AM27" s="206"/>
      <c r="AN27" s="206"/>
      <c r="AO27" s="206"/>
      <c r="AP27" s="206"/>
      <c r="AQ27" s="206"/>
      <c r="AR27" s="206"/>
      <c r="AS27" s="206"/>
      <c r="AT27" s="206"/>
      <c r="AU27" s="206"/>
      <c r="AV27" s="206"/>
      <c r="AW27" s="206"/>
      <c r="AX27" s="206"/>
      <c r="AY27" s="206"/>
      <c r="AZ27" s="206"/>
      <c r="BA27" s="206"/>
      <c r="BB27" s="206"/>
      <c r="BC27" s="206"/>
      <c r="BD27" s="206"/>
      <c r="BE27" s="206"/>
      <c r="BF27" s="206"/>
      <c r="BG27" s="206"/>
      <c r="BH27" s="206"/>
      <c r="BI27" s="206"/>
      <c r="BJ27" s="206"/>
      <c r="BK27" s="206"/>
      <c r="BL27" s="206"/>
      <c r="BM27" s="206"/>
      <c r="BN27" s="206"/>
      <c r="BO27" s="206"/>
      <c r="BP27" s="206"/>
      <c r="BQ27" s="206"/>
      <c r="BR27" s="206"/>
      <c r="BS27" s="206"/>
      <c r="BT27" s="206"/>
      <c r="BU27" s="206"/>
      <c r="BV27" s="206"/>
      <c r="BW27" s="206"/>
      <c r="BX27" s="206"/>
      <c r="BY27" s="206"/>
      <c r="BZ27" s="206"/>
      <c r="CA27" s="206"/>
      <c r="CB27" s="206"/>
      <c r="CC27" s="206"/>
      <c r="CD27" s="206"/>
      <c r="CE27" s="206"/>
      <c r="CF27" s="206"/>
      <c r="CG27" s="206"/>
      <c r="CH27" s="206"/>
      <c r="CI27" s="206"/>
      <c r="CJ27" s="206"/>
      <c r="CK27" s="206"/>
      <c r="CL27" s="206"/>
      <c r="CM27" s="206"/>
      <c r="CN27" s="206"/>
      <c r="CO27" s="206"/>
      <c r="CP27" s="206"/>
      <c r="CQ27" s="206"/>
      <c r="CR27" s="206"/>
      <c r="CS27" s="206"/>
      <c r="CT27" s="206"/>
      <c r="CU27" s="206"/>
      <c r="CV27" s="206"/>
      <c r="CW27" s="206"/>
      <c r="CX27" s="206"/>
      <c r="CY27" s="206"/>
      <c r="CZ27" s="206"/>
      <c r="DA27" s="206"/>
      <c r="DB27" s="206"/>
      <c r="DC27" s="206"/>
      <c r="DD27" s="206"/>
      <c r="DE27" s="206"/>
      <c r="DF27" s="206"/>
      <c r="DG27" s="206"/>
      <c r="DH27" s="206"/>
      <c r="DI27" s="206"/>
      <c r="DJ27" s="206"/>
      <c r="DK27" s="206"/>
      <c r="DL27" s="206"/>
      <c r="DM27" s="206"/>
      <c r="DN27" s="206"/>
      <c r="DO27" s="206"/>
      <c r="DP27" s="206"/>
      <c r="DQ27" s="206"/>
      <c r="DR27" s="206"/>
      <c r="DS27" s="206"/>
      <c r="DT27" s="206"/>
      <c r="DU27" s="206"/>
      <c r="DV27" s="206"/>
      <c r="DW27" s="206"/>
      <c r="DX27" s="206"/>
      <c r="DY27" s="206"/>
      <c r="DZ27" s="206"/>
      <c r="EA27" s="206"/>
      <c r="EB27" s="206"/>
      <c r="EC27" s="206"/>
      <c r="ED27" s="206"/>
      <c r="EE27" s="206"/>
      <c r="EF27" s="206"/>
      <c r="EG27" s="206"/>
      <c r="EH27" s="206"/>
      <c r="EI27" s="206"/>
      <c r="EJ27" s="206"/>
      <c r="EK27" s="206"/>
      <c r="EL27" s="206"/>
      <c r="EM27" s="206"/>
      <c r="EN27" s="206"/>
      <c r="EO27" s="206"/>
      <c r="EP27" s="206"/>
      <c r="EQ27" s="206"/>
      <c r="ER27" s="206"/>
      <c r="ES27" s="206"/>
      <c r="ET27" s="206"/>
      <c r="EU27" s="206"/>
      <c r="EV27" s="206"/>
      <c r="EW27" s="206"/>
      <c r="EX27" s="206"/>
      <c r="EY27" s="206"/>
      <c r="EZ27" s="206"/>
      <c r="FA27" s="206"/>
      <c r="FB27" s="206"/>
      <c r="FC27" s="206"/>
      <c r="FD27" s="206"/>
      <c r="FE27" s="206"/>
      <c r="FF27" s="206"/>
      <c r="FG27" s="206"/>
      <c r="FH27" s="206"/>
      <c r="FI27" s="206"/>
      <c r="FJ27" s="206"/>
      <c r="FK27" s="206"/>
      <c r="FL27" s="206"/>
      <c r="FM27" s="206"/>
      <c r="FN27" s="206"/>
      <c r="FO27" s="206"/>
      <c r="FP27" s="206"/>
      <c r="FQ27" s="206"/>
      <c r="FR27" s="206"/>
      <c r="FS27" s="206"/>
      <c r="FT27" s="206"/>
      <c r="FU27" s="206"/>
      <c r="FV27" s="206"/>
      <c r="FW27" s="206"/>
      <c r="FX27" s="206"/>
      <c r="FY27" s="206"/>
      <c r="FZ27" s="206"/>
      <c r="GA27" s="206"/>
      <c r="GB27" s="206"/>
      <c r="GC27" s="206"/>
      <c r="GD27" s="206"/>
      <c r="GE27" s="206"/>
      <c r="GF27" s="206"/>
      <c r="GG27" s="206"/>
      <c r="GH27" s="206"/>
      <c r="GI27" s="206"/>
      <c r="GJ27" s="206"/>
      <c r="GK27" s="206"/>
      <c r="GL27" s="206"/>
      <c r="GM27" s="206"/>
      <c r="GN27" s="206"/>
      <c r="GO27" s="206"/>
      <c r="GP27" s="206"/>
      <c r="GQ27" s="206"/>
      <c r="GR27" s="206"/>
      <c r="GS27" s="206"/>
      <c r="GT27" s="206"/>
      <c r="GU27" s="206"/>
      <c r="GV27" s="206"/>
      <c r="GW27" s="206"/>
      <c r="GX27" s="206"/>
      <c r="GY27" s="206"/>
      <c r="GZ27" s="206"/>
      <c r="HA27" s="206"/>
      <c r="HB27" s="206"/>
      <c r="HC27" s="206"/>
      <c r="HD27" s="206"/>
      <c r="HE27" s="206"/>
      <c r="HF27" s="206"/>
      <c r="HG27" s="206"/>
      <c r="HH27" s="206"/>
      <c r="HI27" s="206"/>
      <c r="HJ27" s="206"/>
      <c r="HK27" s="206"/>
      <c r="HL27" s="206"/>
      <c r="HM27" s="206"/>
      <c r="HN27" s="206"/>
      <c r="HO27" s="206"/>
      <c r="HP27" s="206"/>
      <c r="HQ27" s="206"/>
      <c r="HR27" s="206"/>
      <c r="HS27" s="206"/>
      <c r="HT27" s="206"/>
      <c r="HU27" s="206"/>
      <c r="HV27" s="206"/>
      <c r="HW27" s="206"/>
      <c r="HX27" s="206"/>
      <c r="HY27" s="206"/>
      <c r="HZ27" s="206"/>
      <c r="IA27" s="206"/>
      <c r="IB27" s="206"/>
      <c r="IC27" s="206"/>
      <c r="ID27" s="206"/>
      <c r="IE27" s="206"/>
      <c r="IF27" s="206"/>
      <c r="IG27" s="206"/>
      <c r="IH27" s="206"/>
      <c r="II27" s="206"/>
      <c r="IJ27" s="206"/>
      <c r="IK27" s="206"/>
      <c r="IL27" s="206"/>
      <c r="IM27" s="206"/>
      <c r="IN27" s="206"/>
      <c r="IO27" s="206"/>
      <c r="IP27" s="206"/>
      <c r="IQ27" s="206"/>
      <c r="IR27" s="206"/>
      <c r="IS27" s="206"/>
      <c r="IT27" s="206"/>
      <c r="IU27" s="206"/>
      <c r="IV27" s="206"/>
      <c r="IW27" s="206"/>
      <c r="IX27" s="206"/>
      <c r="IY27" s="206"/>
      <c r="IZ27" s="206"/>
      <c r="JA27" s="206"/>
      <c r="JB27" s="206"/>
      <c r="JC27" s="206"/>
      <c r="JD27" s="206"/>
      <c r="JE27" s="206"/>
      <c r="JF27" s="206"/>
      <c r="JG27" s="206"/>
      <c r="JH27" s="206"/>
      <c r="JI27" s="206"/>
      <c r="JJ27" s="206"/>
      <c r="JK27" s="206"/>
      <c r="JL27" s="206"/>
      <c r="JM27" s="206"/>
      <c r="JN27" s="206"/>
      <c r="JO27" s="206"/>
      <c r="JP27" s="206"/>
      <c r="JQ27" s="206"/>
      <c r="JR27" s="206"/>
      <c r="JS27" s="206"/>
      <c r="JT27" s="206"/>
      <c r="JU27" s="206"/>
      <c r="JV27" s="206"/>
      <c r="JW27" s="206"/>
      <c r="JX27" s="206"/>
      <c r="JY27" s="206"/>
      <c r="JZ27" s="206"/>
      <c r="KA27" s="206"/>
      <c r="KB27" s="206"/>
      <c r="KC27" s="206"/>
      <c r="KD27" s="206"/>
      <c r="KE27" s="206"/>
      <c r="KF27" s="206"/>
      <c r="KG27" s="206"/>
      <c r="KH27" s="206"/>
      <c r="KI27" s="206"/>
      <c r="KJ27" s="206"/>
      <c r="KK27" s="206"/>
      <c r="KL27" s="206"/>
      <c r="KM27" s="206"/>
      <c r="KN27" s="206"/>
      <c r="KO27" s="206"/>
      <c r="KP27" s="206"/>
      <c r="KQ27" s="206"/>
      <c r="KR27" s="206"/>
      <c r="KS27" s="206"/>
      <c r="KT27" s="206"/>
      <c r="KU27" s="206"/>
      <c r="KV27" s="206"/>
      <c r="KW27" s="206"/>
      <c r="KX27" s="206"/>
      <c r="KY27" s="206"/>
      <c r="KZ27" s="206"/>
      <c r="LA27" s="206"/>
      <c r="LB27" s="206"/>
      <c r="LC27" s="206"/>
      <c r="LD27" s="206"/>
      <c r="LE27" s="206"/>
      <c r="LF27" s="206"/>
      <c r="LG27" s="206"/>
      <c r="LH27" s="206"/>
      <c r="LI27" s="206"/>
      <c r="LJ27" s="206"/>
      <c r="LK27" s="206"/>
      <c r="LL27" s="206"/>
      <c r="LM27" s="206"/>
      <c r="LN27" s="206"/>
      <c r="LO27" s="206"/>
      <c r="LP27" s="206"/>
      <c r="LQ27" s="206"/>
      <c r="LR27" s="206"/>
      <c r="LS27" s="206"/>
      <c r="LT27" s="206"/>
      <c r="LU27" s="206"/>
      <c r="LV27" s="206"/>
      <c r="LW27" s="206"/>
      <c r="LX27" s="206"/>
      <c r="LY27" s="206"/>
      <c r="LZ27" s="206"/>
      <c r="MA27" s="206"/>
      <c r="MB27" s="206"/>
      <c r="MC27" s="206"/>
      <c r="MD27" s="206"/>
      <c r="ME27" s="206"/>
      <c r="MF27" s="206"/>
      <c r="MG27" s="206"/>
      <c r="MH27" s="206"/>
      <c r="MI27" s="206"/>
      <c r="MJ27" s="206"/>
      <c r="MK27" s="206"/>
      <c r="ML27" s="206"/>
      <c r="MM27" s="206"/>
      <c r="MN27" s="206"/>
      <c r="MO27" s="206"/>
      <c r="MP27" s="206"/>
      <c r="MQ27" s="206"/>
      <c r="MR27" s="206"/>
      <c r="MS27" s="206"/>
      <c r="MT27" s="206"/>
      <c r="MU27" s="206"/>
      <c r="MV27" s="206"/>
      <c r="MW27" s="206"/>
      <c r="MX27" s="206"/>
      <c r="MY27" s="206"/>
      <c r="MZ27" s="206"/>
      <c r="NA27" s="206"/>
      <c r="NB27" s="206"/>
      <c r="NC27" s="206"/>
      <c r="ND27" s="206"/>
      <c r="NE27" s="206"/>
      <c r="NF27" s="206"/>
      <c r="NG27" s="206"/>
      <c r="NH27" s="206"/>
      <c r="NI27" s="206"/>
      <c r="NJ27" s="206"/>
      <c r="NK27" s="206"/>
      <c r="NL27" s="206"/>
      <c r="NM27" s="206"/>
      <c r="NN27" s="206"/>
      <c r="NO27" s="206"/>
      <c r="NP27" s="206"/>
      <c r="NQ27" s="206"/>
      <c r="NR27" s="206"/>
      <c r="NS27" s="206"/>
      <c r="NT27" s="206"/>
      <c r="NU27" s="206"/>
      <c r="NV27" s="206"/>
      <c r="NW27" s="206"/>
      <c r="NX27" s="206"/>
      <c r="NY27" s="206"/>
      <c r="NZ27" s="206"/>
      <c r="OA27" s="206"/>
      <c r="OB27" s="206"/>
      <c r="OC27" s="206"/>
      <c r="OD27" s="206"/>
      <c r="OE27" s="206"/>
      <c r="OF27" s="206"/>
      <c r="OG27" s="206"/>
      <c r="OH27" s="206"/>
      <c r="OI27" s="206"/>
      <c r="OJ27" s="206"/>
      <c r="OK27" s="206"/>
      <c r="OL27" s="206"/>
      <c r="OM27" s="206"/>
      <c r="ON27" s="206"/>
      <c r="OO27" s="206"/>
      <c r="OP27" s="206"/>
      <c r="OQ27" s="206"/>
      <c r="OR27" s="206"/>
      <c r="OS27" s="206"/>
      <c r="OT27" s="206"/>
      <c r="OU27" s="206"/>
      <c r="OV27" s="206"/>
      <c r="OW27" s="206"/>
      <c r="OX27" s="206"/>
      <c r="OY27" s="206"/>
      <c r="OZ27" s="206"/>
      <c r="PA27" s="206"/>
      <c r="PB27" s="206"/>
      <c r="PC27" s="206"/>
      <c r="PD27" s="206"/>
      <c r="PE27" s="206"/>
      <c r="PF27" s="206"/>
      <c r="PG27" s="206"/>
      <c r="PH27" s="206"/>
      <c r="PI27" s="206"/>
      <c r="PJ27" s="206"/>
      <c r="PK27" s="206"/>
      <c r="PL27" s="206"/>
      <c r="PM27" s="206"/>
      <c r="PN27" s="206"/>
      <c r="PO27" s="206"/>
      <c r="PP27" s="206"/>
      <c r="PQ27" s="206"/>
      <c r="PR27" s="206"/>
      <c r="PS27" s="206"/>
      <c r="PT27" s="206"/>
      <c r="PU27" s="206"/>
      <c r="PV27" s="206"/>
      <c r="PW27" s="206"/>
      <c r="PX27" s="206"/>
      <c r="PY27" s="206"/>
      <c r="PZ27" s="206"/>
      <c r="QA27" s="206"/>
      <c r="QB27" s="206"/>
      <c r="QC27" s="206"/>
      <c r="QD27" s="206"/>
      <c r="QE27" s="206"/>
      <c r="QF27" s="206"/>
      <c r="QG27" s="206"/>
      <c r="QH27" s="206"/>
      <c r="QI27" s="206"/>
      <c r="QJ27" s="206"/>
      <c r="QK27" s="206"/>
      <c r="QL27" s="206"/>
      <c r="QM27" s="206"/>
      <c r="QN27" s="206"/>
      <c r="QO27" s="206"/>
      <c r="QP27" s="206"/>
      <c r="QQ27" s="206"/>
      <c r="QR27" s="206"/>
      <c r="QS27" s="206"/>
      <c r="QT27" s="206"/>
      <c r="QU27" s="206"/>
      <c r="QV27" s="206"/>
      <c r="QW27" s="206"/>
      <c r="QX27" s="206"/>
      <c r="QY27" s="206"/>
      <c r="QZ27" s="206"/>
      <c r="RA27" s="206"/>
      <c r="RB27" s="206"/>
      <c r="RC27" s="206"/>
      <c r="RD27" s="206"/>
      <c r="RE27" s="206"/>
      <c r="RF27" s="206"/>
      <c r="RG27" s="206"/>
      <c r="RH27" s="206"/>
      <c r="RI27" s="206"/>
      <c r="RJ27" s="206"/>
      <c r="RK27" s="206"/>
      <c r="RL27" s="206"/>
      <c r="RM27" s="206"/>
      <c r="RN27" s="206"/>
      <c r="RO27" s="206"/>
      <c r="RP27" s="206"/>
      <c r="RQ27" s="206"/>
      <c r="RR27" s="206"/>
      <c r="RS27" s="206"/>
      <c r="RT27" s="206"/>
      <c r="RU27" s="206"/>
      <c r="RV27" s="206"/>
      <c r="RW27" s="206"/>
      <c r="RX27" s="206"/>
      <c r="RY27" s="206"/>
      <c r="RZ27" s="206"/>
      <c r="SA27" s="206"/>
      <c r="SB27" s="206"/>
      <c r="SC27" s="206"/>
      <c r="SD27" s="206"/>
      <c r="SE27" s="206"/>
      <c r="SF27" s="206"/>
      <c r="SG27" s="206"/>
      <c r="SH27" s="206"/>
      <c r="SI27" s="206"/>
      <c r="SJ27" s="206"/>
      <c r="SK27" s="206"/>
      <c r="SL27" s="206"/>
      <c r="SM27" s="206"/>
      <c r="SN27" s="206"/>
      <c r="SO27" s="206"/>
      <c r="SP27" s="206"/>
      <c r="SQ27" s="206"/>
      <c r="SR27" s="206"/>
      <c r="SS27" s="206"/>
      <c r="ST27" s="206"/>
      <c r="SU27" s="206"/>
      <c r="SV27" s="206"/>
      <c r="SW27" s="206"/>
      <c r="SX27" s="206"/>
      <c r="SY27" s="206"/>
      <c r="SZ27" s="206"/>
      <c r="TA27" s="206"/>
      <c r="TB27" s="206"/>
      <c r="TC27" s="206"/>
      <c r="TD27" s="206"/>
      <c r="TE27" s="206"/>
      <c r="TF27" s="206"/>
      <c r="TG27" s="206"/>
      <c r="TH27" s="206"/>
      <c r="TI27" s="206"/>
      <c r="TJ27" s="206"/>
      <c r="TK27" s="206"/>
      <c r="TL27" s="206"/>
      <c r="TM27" s="206"/>
      <c r="TN27" s="206"/>
      <c r="TO27" s="206"/>
      <c r="TP27" s="206"/>
      <c r="TQ27" s="206"/>
      <c r="TR27" s="206"/>
      <c r="TS27" s="206"/>
      <c r="TT27" s="206"/>
      <c r="TU27" s="206"/>
      <c r="TV27" s="206"/>
      <c r="TW27" s="206"/>
      <c r="TX27" s="206"/>
      <c r="TY27" s="206"/>
      <c r="TZ27" s="206"/>
      <c r="UA27" s="206"/>
      <c r="UB27" s="206"/>
      <c r="UC27" s="206"/>
      <c r="UD27" s="206"/>
      <c r="UE27" s="206"/>
      <c r="UF27" s="206"/>
      <c r="UG27" s="206"/>
      <c r="UH27" s="206"/>
      <c r="UI27" s="206"/>
      <c r="UJ27" s="206"/>
      <c r="UK27" s="206"/>
      <c r="UL27" s="206"/>
      <c r="UM27" s="206"/>
      <c r="UN27" s="206"/>
      <c r="UO27" s="206"/>
      <c r="UP27" s="206"/>
      <c r="UQ27" s="206"/>
      <c r="UR27" s="206"/>
      <c r="US27" s="206"/>
      <c r="UT27" s="206"/>
      <c r="UU27" s="206"/>
      <c r="UV27" s="206"/>
      <c r="UW27" s="206"/>
      <c r="UX27" s="206"/>
      <c r="UY27" s="206"/>
      <c r="UZ27" s="206"/>
      <c r="VA27" s="206"/>
      <c r="VB27" s="206"/>
      <c r="VC27" s="206"/>
      <c r="VD27" s="206"/>
      <c r="VE27" s="206"/>
      <c r="VF27" s="206"/>
      <c r="VG27" s="206"/>
      <c r="VH27" s="206"/>
      <c r="VI27" s="206"/>
      <c r="VJ27" s="206"/>
      <c r="VK27" s="206"/>
      <c r="VL27" s="206"/>
      <c r="VM27" s="206"/>
      <c r="VN27" s="206"/>
      <c r="VO27" s="206"/>
      <c r="VP27" s="206"/>
      <c r="VQ27" s="206"/>
      <c r="VR27" s="206"/>
      <c r="VS27" s="206"/>
      <c r="VT27" s="206"/>
      <c r="VU27" s="206"/>
      <c r="VV27" s="206"/>
      <c r="VW27" s="206"/>
      <c r="VX27" s="206"/>
      <c r="VY27" s="206"/>
      <c r="VZ27" s="206"/>
      <c r="WA27" s="206"/>
      <c r="WB27" s="206"/>
      <c r="WC27" s="206"/>
      <c r="WD27" s="206"/>
      <c r="WE27" s="206"/>
      <c r="WF27" s="206"/>
      <c r="WG27" s="206"/>
      <c r="WH27" s="206"/>
      <c r="WI27" s="206"/>
      <c r="WJ27" s="206"/>
      <c r="WK27" s="206"/>
      <c r="WL27" s="206"/>
      <c r="WM27" s="206"/>
      <c r="WN27" s="206"/>
      <c r="WO27" s="206"/>
      <c r="WP27" s="206"/>
      <c r="WQ27" s="206"/>
      <c r="WR27" s="206"/>
      <c r="WS27" s="206"/>
      <c r="WT27" s="206"/>
      <c r="WU27" s="206"/>
      <c r="WV27" s="206"/>
      <c r="WW27" s="206"/>
      <c r="WX27" s="206"/>
      <c r="WY27" s="206"/>
      <c r="WZ27" s="206"/>
      <c r="XA27" s="206"/>
      <c r="XB27" s="206"/>
      <c r="XC27" s="206"/>
      <c r="XD27" s="206"/>
      <c r="XE27" s="206"/>
      <c r="XF27" s="206"/>
      <c r="XG27" s="206"/>
      <c r="XH27" s="206"/>
      <c r="XI27" s="206"/>
      <c r="XJ27" s="206"/>
      <c r="XK27" s="206"/>
      <c r="XL27" s="206"/>
      <c r="XM27" s="206"/>
      <c r="XN27" s="206"/>
      <c r="XO27" s="206"/>
      <c r="XP27" s="206"/>
      <c r="XQ27" s="206"/>
      <c r="XR27" s="206"/>
      <c r="XS27" s="206"/>
      <c r="XT27" s="206"/>
      <c r="XU27" s="206"/>
      <c r="XV27" s="206"/>
      <c r="XW27" s="206"/>
      <c r="XX27" s="206"/>
      <c r="XY27" s="206"/>
      <c r="XZ27" s="206"/>
      <c r="YA27" s="206"/>
      <c r="YB27" s="206"/>
      <c r="YC27" s="206"/>
      <c r="YD27" s="206"/>
      <c r="YE27" s="206"/>
      <c r="YF27" s="206"/>
      <c r="YG27" s="206"/>
      <c r="YH27" s="206"/>
      <c r="YI27" s="206"/>
      <c r="YJ27" s="206"/>
      <c r="YK27" s="206"/>
      <c r="YL27" s="206"/>
      <c r="YM27" s="206"/>
      <c r="YN27" s="206"/>
      <c r="YO27" s="206"/>
      <c r="YP27" s="206"/>
      <c r="YQ27" s="206"/>
      <c r="YR27" s="206"/>
      <c r="YS27" s="206"/>
      <c r="YT27" s="206"/>
      <c r="YU27" s="206"/>
      <c r="YV27" s="206"/>
      <c r="YW27" s="206"/>
      <c r="YX27" s="206"/>
      <c r="YY27" s="206"/>
      <c r="YZ27" s="206"/>
      <c r="ZA27" s="206"/>
      <c r="ZB27" s="206"/>
      <c r="ZC27" s="206"/>
      <c r="ZD27" s="206"/>
      <c r="ZE27" s="206"/>
      <c r="ZF27" s="206"/>
      <c r="ZG27" s="206"/>
      <c r="ZH27" s="206"/>
      <c r="ZI27" s="206"/>
      <c r="ZJ27" s="206"/>
      <c r="ZK27" s="206"/>
      <c r="ZL27" s="206"/>
      <c r="ZM27" s="206"/>
      <c r="ZN27" s="206"/>
      <c r="ZO27" s="206"/>
      <c r="ZP27" s="206"/>
      <c r="ZQ27" s="206"/>
      <c r="ZR27" s="206"/>
      <c r="ZS27" s="206"/>
      <c r="ZT27" s="206"/>
      <c r="ZU27" s="206"/>
      <c r="ZV27" s="206"/>
      <c r="ZW27" s="206"/>
      <c r="ZX27" s="206"/>
      <c r="ZY27" s="206"/>
      <c r="ZZ27" s="206"/>
      <c r="AAA27" s="206"/>
      <c r="AAB27" s="206"/>
      <c r="AAC27" s="206"/>
      <c r="AAD27" s="206"/>
      <c r="AAE27" s="206"/>
      <c r="AAF27" s="206"/>
      <c r="AAG27" s="206"/>
      <c r="AAH27" s="206"/>
      <c r="AAI27" s="206"/>
      <c r="AAJ27" s="206"/>
      <c r="AAK27" s="206"/>
      <c r="AAL27" s="206"/>
      <c r="AAM27" s="206"/>
      <c r="AAN27" s="206"/>
      <c r="AAO27" s="206"/>
      <c r="AAP27" s="206"/>
      <c r="AAQ27" s="206"/>
      <c r="AAR27" s="206"/>
      <c r="AAS27" s="206"/>
      <c r="AAT27" s="206"/>
      <c r="AAU27" s="206"/>
      <c r="AAV27" s="206"/>
      <c r="AAW27" s="206"/>
      <c r="AAX27" s="206"/>
      <c r="AAY27" s="206"/>
      <c r="AAZ27" s="206"/>
      <c r="ABA27" s="206"/>
      <c r="ABB27" s="206"/>
      <c r="ABC27" s="206"/>
      <c r="ABD27" s="206"/>
      <c r="ABE27" s="206"/>
      <c r="ABF27" s="206"/>
      <c r="ABG27" s="206"/>
      <c r="ABH27" s="206"/>
      <c r="ABI27" s="206"/>
      <c r="ABJ27" s="206"/>
      <c r="ABK27" s="206"/>
      <c r="ABL27" s="206"/>
      <c r="ABM27" s="206"/>
      <c r="ABN27" s="206"/>
      <c r="ABO27" s="206"/>
      <c r="ABP27" s="206"/>
      <c r="ABQ27" s="206"/>
      <c r="ABR27" s="206"/>
      <c r="ABS27" s="206"/>
      <c r="ABT27" s="206"/>
      <c r="ABU27" s="206"/>
      <c r="ABV27" s="206"/>
      <c r="ABW27" s="206"/>
      <c r="ABX27" s="206"/>
      <c r="ABY27" s="206"/>
      <c r="ABZ27" s="206"/>
      <c r="ACA27" s="206"/>
      <c r="ACB27" s="206"/>
      <c r="ACC27" s="206"/>
      <c r="ACD27" s="206"/>
      <c r="ACE27" s="206"/>
      <c r="ACF27" s="206"/>
      <c r="ACG27" s="206"/>
      <c r="ACH27" s="206"/>
      <c r="ACI27" s="206"/>
      <c r="ACJ27" s="206"/>
      <c r="ACK27" s="206"/>
      <c r="ACL27" s="206"/>
      <c r="ACM27" s="206"/>
      <c r="ACN27" s="206"/>
      <c r="ACO27" s="206"/>
      <c r="ACP27" s="206"/>
      <c r="ACQ27" s="206"/>
      <c r="ACR27" s="206"/>
      <c r="ACS27" s="206"/>
      <c r="ACT27" s="206"/>
      <c r="ACU27" s="206"/>
      <c r="ACV27" s="206"/>
      <c r="ACW27" s="206"/>
      <c r="ACX27" s="206"/>
      <c r="ACY27" s="206"/>
      <c r="ACZ27" s="206"/>
      <c r="ADA27" s="206"/>
      <c r="ADB27" s="206"/>
      <c r="ADC27" s="206"/>
      <c r="ADD27" s="206"/>
      <c r="ADE27" s="206"/>
      <c r="ADF27" s="206"/>
      <c r="ADG27" s="206"/>
      <c r="ADH27" s="206"/>
      <c r="ADI27" s="206"/>
      <c r="ADJ27" s="206"/>
      <c r="ADK27" s="206"/>
      <c r="ADL27" s="206"/>
      <c r="ADM27" s="206"/>
      <c r="ADN27" s="206"/>
      <c r="ADO27" s="206"/>
      <c r="ADP27" s="206"/>
      <c r="ADQ27" s="206"/>
      <c r="ADR27" s="206"/>
      <c r="ADS27" s="206"/>
      <c r="ADT27" s="206"/>
      <c r="ADU27" s="206"/>
      <c r="ADV27" s="206"/>
      <c r="ADW27" s="206"/>
      <c r="ADX27" s="206"/>
      <c r="ADY27" s="206"/>
      <c r="ADZ27" s="206"/>
      <c r="AEA27" s="206"/>
      <c r="AEB27" s="206"/>
      <c r="AEC27" s="206"/>
      <c r="AED27" s="206"/>
      <c r="AEE27" s="206"/>
      <c r="AEF27" s="206"/>
      <c r="AEG27" s="206"/>
      <c r="AEH27" s="206"/>
      <c r="AEI27" s="206"/>
      <c r="AEJ27" s="206"/>
      <c r="AEK27" s="206"/>
      <c r="AEL27" s="206"/>
      <c r="AEM27" s="206"/>
      <c r="AEN27" s="206"/>
      <c r="AEO27" s="206"/>
      <c r="AEP27" s="206"/>
      <c r="AEQ27" s="206"/>
      <c r="AER27" s="206"/>
      <c r="AES27" s="206"/>
      <c r="AET27" s="206"/>
      <c r="AEU27" s="206"/>
      <c r="AEV27" s="206"/>
      <c r="AEW27" s="206"/>
      <c r="AEX27" s="206"/>
      <c r="AEY27" s="206"/>
      <c r="AEZ27" s="206"/>
      <c r="AFA27" s="206"/>
      <c r="AFB27" s="206"/>
      <c r="AFC27" s="206"/>
      <c r="AFD27" s="206"/>
      <c r="AFE27" s="206"/>
      <c r="AFF27" s="206"/>
      <c r="AFG27" s="206"/>
      <c r="AFH27" s="206"/>
      <c r="AFI27" s="206"/>
      <c r="AFJ27" s="206"/>
      <c r="AFK27" s="206"/>
      <c r="AFL27" s="206"/>
      <c r="AFM27" s="206"/>
      <c r="AFN27" s="206"/>
      <c r="AFO27" s="206"/>
      <c r="AFP27" s="206"/>
      <c r="AFQ27" s="206"/>
      <c r="AFR27" s="206"/>
      <c r="AFS27" s="206"/>
      <c r="AFT27" s="206"/>
      <c r="AFU27" s="206"/>
      <c r="AFV27" s="206"/>
      <c r="AFW27" s="206"/>
      <c r="AFX27" s="206"/>
      <c r="AFY27" s="206"/>
      <c r="AFZ27" s="206"/>
      <c r="AGA27" s="206"/>
      <c r="AGB27" s="206"/>
      <c r="AGC27" s="206"/>
      <c r="AGD27" s="206"/>
      <c r="AGE27" s="206"/>
      <c r="AGF27" s="206"/>
      <c r="AGG27" s="206"/>
      <c r="AGH27" s="206"/>
      <c r="AGI27" s="206"/>
      <c r="AGJ27" s="206"/>
      <c r="AGK27" s="206"/>
      <c r="AGL27" s="206"/>
      <c r="AGM27" s="206"/>
      <c r="AGN27" s="206"/>
      <c r="AGO27" s="206"/>
      <c r="AGP27" s="206"/>
      <c r="AGQ27" s="206"/>
      <c r="AGR27" s="206"/>
      <c r="AGS27" s="206"/>
      <c r="AGT27" s="206"/>
      <c r="AGU27" s="206"/>
      <c r="AGV27" s="206"/>
      <c r="AGW27" s="206"/>
      <c r="AGX27" s="206"/>
      <c r="AGY27" s="206"/>
      <c r="AGZ27" s="206"/>
      <c r="AHA27" s="206"/>
      <c r="AHB27" s="206"/>
      <c r="AHC27" s="206"/>
      <c r="AHD27" s="206"/>
      <c r="AHE27" s="206"/>
      <c r="AHF27" s="206"/>
      <c r="AHG27" s="206"/>
      <c r="AHH27" s="206"/>
      <c r="AHI27" s="206"/>
      <c r="AHJ27" s="206"/>
      <c r="AHK27" s="206"/>
      <c r="AHL27" s="206"/>
      <c r="AHM27" s="206"/>
      <c r="AHN27" s="206"/>
      <c r="AHO27" s="206"/>
      <c r="AHP27" s="206"/>
      <c r="AHQ27" s="206"/>
      <c r="AHR27" s="206"/>
      <c r="AHS27" s="206"/>
      <c r="AHT27" s="206"/>
      <c r="AHU27" s="206"/>
      <c r="AHV27" s="206"/>
      <c r="AHW27" s="206"/>
      <c r="AHX27" s="206"/>
      <c r="AHY27" s="206"/>
      <c r="AHZ27" s="206"/>
      <c r="AIA27" s="206"/>
      <c r="AIB27" s="206"/>
      <c r="AIC27" s="206"/>
      <c r="AID27" s="206"/>
      <c r="AIE27" s="206"/>
      <c r="AIF27" s="206"/>
      <c r="AIG27" s="206"/>
      <c r="AIH27" s="206"/>
      <c r="AII27" s="206"/>
      <c r="AIJ27" s="206"/>
      <c r="AIK27" s="206"/>
      <c r="AIL27" s="206"/>
      <c r="AIM27" s="206"/>
      <c r="AIN27" s="206"/>
      <c r="AIO27" s="206"/>
      <c r="AIP27" s="206"/>
      <c r="AIQ27" s="206"/>
      <c r="AIR27" s="206"/>
      <c r="AIS27" s="206"/>
      <c r="AIT27" s="206"/>
      <c r="AIU27" s="206"/>
      <c r="AIV27" s="206"/>
      <c r="AIW27" s="206"/>
      <c r="AIX27" s="206"/>
      <c r="AIY27" s="206"/>
      <c r="AIZ27" s="206"/>
      <c r="AJA27" s="206"/>
      <c r="AJB27" s="206"/>
      <c r="AJC27" s="206"/>
      <c r="AJD27" s="206"/>
      <c r="AJE27" s="206"/>
      <c r="AJF27" s="206"/>
      <c r="AJG27" s="206"/>
      <c r="AJH27" s="206"/>
      <c r="AJI27" s="206"/>
      <c r="AJJ27" s="206"/>
      <c r="AJK27" s="206"/>
      <c r="AJL27" s="206"/>
      <c r="AJM27" s="206"/>
      <c r="AJN27" s="206"/>
      <c r="AJO27" s="206"/>
      <c r="AJP27" s="206"/>
      <c r="AJQ27" s="206"/>
      <c r="AJR27" s="206"/>
      <c r="AJS27" s="206"/>
      <c r="AJT27" s="206"/>
      <c r="AJU27" s="206"/>
      <c r="AJV27" s="206"/>
      <c r="AJW27" s="206"/>
      <c r="AJX27" s="206"/>
      <c r="AJY27" s="206"/>
      <c r="AJZ27" s="206"/>
      <c r="AKA27" s="206"/>
      <c r="AKB27" s="206"/>
      <c r="AKC27" s="206"/>
      <c r="AKD27" s="206"/>
      <c r="AKE27" s="206"/>
      <c r="AKF27" s="206"/>
      <c r="AKG27" s="206"/>
      <c r="AKH27" s="206"/>
      <c r="AKI27" s="206"/>
      <c r="AKJ27" s="206"/>
      <c r="AKK27" s="206"/>
      <c r="AKL27" s="206"/>
      <c r="AKM27" s="206"/>
      <c r="AKN27" s="206"/>
      <c r="AKO27" s="206"/>
      <c r="AKP27" s="206"/>
      <c r="AKQ27" s="206"/>
      <c r="AKR27" s="206"/>
      <c r="AKS27" s="206"/>
      <c r="AKT27" s="206"/>
      <c r="AKU27" s="206"/>
      <c r="AKV27" s="206"/>
      <c r="AKW27" s="206"/>
      <c r="AKX27" s="206"/>
      <c r="AKY27" s="206"/>
      <c r="AKZ27" s="206"/>
      <c r="ALA27" s="206"/>
      <c r="ALB27" s="206"/>
      <c r="ALC27" s="206"/>
      <c r="ALD27" s="206"/>
      <c r="ALE27" s="206"/>
      <c r="ALF27" s="206"/>
      <c r="ALG27" s="206"/>
      <c r="ALH27" s="206"/>
      <c r="ALI27" s="206"/>
      <c r="ALJ27" s="206"/>
      <c r="ALK27" s="206"/>
      <c r="ALL27" s="206"/>
      <c r="ALM27" s="206"/>
      <c r="ALN27" s="206"/>
      <c r="ALO27" s="206"/>
      <c r="ALP27" s="206"/>
      <c r="ALQ27" s="206"/>
      <c r="ALR27" s="206"/>
      <c r="ALS27" s="206"/>
      <c r="ALT27" s="206"/>
      <c r="ALU27" s="206"/>
      <c r="ALV27" s="206"/>
      <c r="ALW27" s="206"/>
      <c r="ALX27" s="206"/>
      <c r="ALY27" s="206"/>
      <c r="ALZ27" s="206"/>
      <c r="AMA27" s="206"/>
      <c r="AMB27" s="206"/>
      <c r="AMC27" s="206"/>
      <c r="AMD27" s="206"/>
      <c r="AME27" s="206"/>
      <c r="AMF27" s="206"/>
      <c r="AMG27" s="206"/>
      <c r="AMH27" s="206"/>
      <c r="AMI27" s="206"/>
      <c r="AMJ27" s="206"/>
      <c r="AMK27" s="206"/>
      <c r="AML27" s="206"/>
      <c r="AMM27" s="206"/>
      <c r="AMN27" s="206"/>
      <c r="AMO27" s="206"/>
      <c r="AMP27" s="206"/>
      <c r="AMQ27" s="206"/>
      <c r="AMR27" s="206"/>
      <c r="AMS27" s="206"/>
      <c r="AMT27" s="206"/>
      <c r="AMU27" s="206"/>
      <c r="AMV27" s="206"/>
      <c r="AMW27" s="206"/>
      <c r="AMX27" s="206"/>
      <c r="AMY27" s="206"/>
      <c r="AMZ27" s="206"/>
      <c r="ANA27" s="206"/>
      <c r="ANB27" s="206"/>
      <c r="ANC27" s="206"/>
      <c r="AND27" s="206"/>
      <c r="ANE27" s="206"/>
      <c r="ANF27" s="206"/>
      <c r="ANG27" s="206"/>
      <c r="ANH27" s="206"/>
      <c r="ANI27" s="206"/>
      <c r="ANJ27" s="206"/>
      <c r="ANK27" s="206"/>
      <c r="ANL27" s="206"/>
      <c r="ANM27" s="206"/>
      <c r="ANN27" s="206"/>
      <c r="ANO27" s="206"/>
      <c r="ANP27" s="206"/>
      <c r="ANQ27" s="206"/>
      <c r="ANR27" s="206"/>
      <c r="ANS27" s="206"/>
      <c r="ANT27" s="206"/>
      <c r="ANU27" s="206"/>
      <c r="ANV27" s="206"/>
      <c r="ANW27" s="206"/>
      <c r="ANX27" s="206"/>
      <c r="ANY27" s="206"/>
      <c r="ANZ27" s="206"/>
      <c r="AOA27" s="206"/>
      <c r="AOB27" s="206"/>
      <c r="AOC27" s="206"/>
      <c r="AOD27" s="206"/>
      <c r="AOE27" s="206"/>
      <c r="AOF27" s="206"/>
      <c r="AOG27" s="206"/>
      <c r="AOH27" s="206"/>
      <c r="AOI27" s="206"/>
      <c r="AOJ27" s="206"/>
      <c r="AOK27" s="206"/>
      <c r="AOL27" s="206"/>
      <c r="AOM27" s="206"/>
      <c r="AON27" s="206"/>
      <c r="AOO27" s="206"/>
      <c r="AOP27" s="206"/>
      <c r="AOQ27" s="206"/>
      <c r="AOR27" s="206"/>
      <c r="AOS27" s="206"/>
      <c r="AOT27" s="206"/>
      <c r="AOU27" s="206"/>
      <c r="AOV27" s="206"/>
      <c r="AOW27" s="206"/>
      <c r="AOX27" s="206"/>
      <c r="AOY27" s="206"/>
      <c r="AOZ27" s="206"/>
      <c r="APA27" s="206"/>
      <c r="APB27" s="206"/>
      <c r="APC27" s="206"/>
      <c r="APD27" s="206"/>
      <c r="APE27" s="206"/>
      <c r="APF27" s="206"/>
      <c r="APG27" s="206"/>
      <c r="APH27" s="206"/>
      <c r="API27" s="206"/>
      <c r="APJ27" s="206"/>
      <c r="APK27" s="206"/>
      <c r="APL27" s="206"/>
      <c r="APM27" s="206"/>
      <c r="APN27" s="206"/>
      <c r="APO27" s="206"/>
      <c r="APP27" s="206"/>
      <c r="APQ27" s="206"/>
      <c r="APR27" s="206"/>
      <c r="APS27" s="206"/>
      <c r="APT27" s="206"/>
      <c r="APU27" s="206"/>
      <c r="APV27" s="206"/>
      <c r="APW27" s="206"/>
      <c r="APX27" s="206"/>
      <c r="APY27" s="206"/>
      <c r="APZ27" s="206"/>
      <c r="AQA27" s="206"/>
      <c r="AQB27" s="206"/>
      <c r="AQC27" s="206"/>
      <c r="AQD27" s="206"/>
      <c r="AQE27" s="206"/>
      <c r="AQF27" s="206"/>
      <c r="AQG27" s="206"/>
      <c r="AQH27" s="206"/>
      <c r="AQI27" s="206"/>
      <c r="AQJ27" s="206"/>
      <c r="AQK27" s="206"/>
      <c r="AQL27" s="206"/>
      <c r="AQM27" s="206"/>
      <c r="AQN27" s="206"/>
      <c r="AQO27" s="206"/>
      <c r="AQP27" s="206"/>
      <c r="AQQ27" s="206"/>
      <c r="AQR27" s="206"/>
      <c r="AQS27" s="206"/>
      <c r="AQT27" s="206"/>
      <c r="AQU27" s="206"/>
      <c r="AQV27" s="206"/>
      <c r="AQW27" s="206"/>
      <c r="AQX27" s="206"/>
      <c r="AQY27" s="206"/>
      <c r="AQZ27" s="206"/>
      <c r="ARA27" s="206"/>
      <c r="ARB27" s="206"/>
      <c r="ARC27" s="206"/>
      <c r="ARD27" s="206"/>
      <c r="ARE27" s="206"/>
      <c r="ARF27" s="206"/>
      <c r="ARG27" s="206"/>
      <c r="ARH27" s="206"/>
      <c r="ARI27" s="206"/>
      <c r="ARJ27" s="206"/>
      <c r="ARK27" s="206"/>
      <c r="ARL27" s="206"/>
      <c r="ARM27" s="206"/>
      <c r="ARN27" s="206"/>
      <c r="ARO27" s="206"/>
      <c r="ARP27" s="206"/>
      <c r="ARQ27" s="206"/>
      <c r="ARR27" s="206"/>
      <c r="ARS27" s="206"/>
      <c r="ART27" s="206"/>
      <c r="ARU27" s="206"/>
      <c r="ARV27" s="206"/>
      <c r="ARW27" s="206"/>
      <c r="ARX27" s="206"/>
      <c r="ARY27" s="206"/>
      <c r="ARZ27" s="206"/>
      <c r="ASA27" s="206"/>
      <c r="ASB27" s="206"/>
      <c r="ASC27" s="206"/>
      <c r="ASD27" s="206"/>
      <c r="ASE27" s="206"/>
      <c r="ASF27" s="206"/>
      <c r="ASG27" s="206"/>
      <c r="ASH27" s="206"/>
      <c r="ASI27" s="206"/>
      <c r="ASJ27" s="206"/>
      <c r="ASK27" s="206"/>
      <c r="ASL27" s="206"/>
      <c r="ASM27" s="206"/>
      <c r="ASN27" s="206"/>
      <c r="ASO27" s="206"/>
      <c r="ASP27" s="206"/>
      <c r="ASQ27" s="206"/>
      <c r="ASR27" s="206"/>
      <c r="ASS27" s="206"/>
      <c r="AST27" s="206"/>
      <c r="ASU27" s="206"/>
      <c r="ASV27" s="206"/>
      <c r="ASW27" s="206"/>
      <c r="ASX27" s="206"/>
      <c r="ASY27" s="206"/>
      <c r="ASZ27" s="206"/>
      <c r="ATA27" s="206"/>
      <c r="ATB27" s="206"/>
      <c r="ATC27" s="206"/>
      <c r="ATD27" s="206"/>
      <c r="ATE27" s="206"/>
      <c r="ATF27" s="206"/>
      <c r="ATG27" s="206"/>
      <c r="ATH27" s="206"/>
      <c r="ATI27" s="206"/>
      <c r="ATJ27" s="206"/>
      <c r="ATK27" s="206"/>
      <c r="ATL27" s="206"/>
      <c r="ATM27" s="206"/>
      <c r="ATN27" s="206"/>
      <c r="ATO27" s="206"/>
      <c r="ATP27" s="206"/>
      <c r="ATQ27" s="206"/>
      <c r="ATR27" s="206"/>
      <c r="ATS27" s="206"/>
      <c r="ATT27" s="206"/>
      <c r="ATU27" s="206"/>
      <c r="ATV27" s="206"/>
      <c r="ATW27" s="206"/>
      <c r="ATX27" s="206"/>
      <c r="ATY27" s="206"/>
      <c r="ATZ27" s="206"/>
      <c r="AUA27" s="206"/>
      <c r="AUB27" s="206"/>
      <c r="AUC27" s="206"/>
      <c r="AUD27" s="206"/>
      <c r="AUE27" s="206"/>
      <c r="AUF27" s="206"/>
      <c r="AUG27" s="206"/>
      <c r="AUH27" s="206"/>
      <c r="AUI27" s="206"/>
      <c r="AUJ27" s="206"/>
      <c r="AUK27" s="206"/>
      <c r="AUL27" s="206"/>
      <c r="AUM27" s="206"/>
      <c r="AUN27" s="206"/>
      <c r="AUO27" s="206"/>
      <c r="AUP27" s="206"/>
      <c r="AUQ27" s="206"/>
      <c r="AUR27" s="206"/>
      <c r="AUS27" s="206"/>
      <c r="AUT27" s="206"/>
      <c r="AUU27" s="206"/>
      <c r="AUV27" s="206"/>
      <c r="AUW27" s="206"/>
      <c r="AUX27" s="206"/>
      <c r="AUY27" s="206"/>
      <c r="AUZ27" s="206"/>
      <c r="AVA27" s="206"/>
      <c r="AVB27" s="206"/>
      <c r="AVC27" s="206"/>
      <c r="AVD27" s="206"/>
      <c r="AVE27" s="206"/>
      <c r="AVF27" s="206"/>
      <c r="AVG27" s="206"/>
      <c r="AVH27" s="206"/>
      <c r="AVI27" s="206"/>
      <c r="AVJ27" s="206"/>
      <c r="AVK27" s="206"/>
      <c r="AVL27" s="206"/>
      <c r="AVM27" s="206"/>
      <c r="AVN27" s="206"/>
      <c r="AVO27" s="206"/>
      <c r="AVP27" s="206"/>
      <c r="AVQ27" s="206"/>
      <c r="AVR27" s="206"/>
      <c r="AVS27" s="206"/>
      <c r="AVT27" s="206"/>
      <c r="AVU27" s="206"/>
      <c r="AVV27" s="206"/>
      <c r="AVW27" s="206"/>
      <c r="AVX27" s="206"/>
      <c r="AVY27" s="206"/>
      <c r="AVZ27" s="206"/>
      <c r="AWA27" s="206"/>
      <c r="AWB27" s="206"/>
      <c r="AWC27" s="206"/>
      <c r="AWD27" s="206"/>
      <c r="AWE27" s="206"/>
      <c r="AWF27" s="206"/>
      <c r="AWG27" s="206"/>
      <c r="AWH27" s="206"/>
      <c r="AWI27" s="206"/>
      <c r="AWJ27" s="206"/>
      <c r="AWK27" s="206"/>
      <c r="AWL27" s="206"/>
      <c r="AWM27" s="206"/>
      <c r="AWN27" s="206"/>
      <c r="AWO27" s="206"/>
      <c r="AWP27" s="206"/>
      <c r="AWQ27" s="206"/>
      <c r="AWR27" s="206"/>
      <c r="AWS27" s="206"/>
      <c r="AWT27" s="206"/>
      <c r="AWU27" s="206"/>
      <c r="AWV27" s="206"/>
      <c r="AWW27" s="206"/>
      <c r="AWX27" s="206"/>
      <c r="AWY27" s="206"/>
      <c r="AWZ27" s="206"/>
      <c r="AXA27" s="206"/>
      <c r="AXB27" s="206"/>
      <c r="AXC27" s="206"/>
      <c r="AXD27" s="206"/>
      <c r="AXE27" s="206"/>
      <c r="AXF27" s="206"/>
      <c r="AXG27" s="206"/>
      <c r="AXH27" s="206"/>
      <c r="AXI27" s="206"/>
      <c r="AXJ27" s="206"/>
      <c r="AXK27" s="206"/>
      <c r="AXL27" s="206"/>
      <c r="AXM27" s="206"/>
      <c r="AXN27" s="206"/>
      <c r="AXO27" s="206"/>
      <c r="AXP27" s="206"/>
      <c r="AXQ27" s="206"/>
      <c r="AXR27" s="206"/>
      <c r="AXS27" s="206"/>
      <c r="AXT27" s="206"/>
      <c r="AXU27" s="206"/>
      <c r="AXV27" s="206"/>
      <c r="AXW27" s="206"/>
      <c r="AXX27" s="206"/>
      <c r="AXY27" s="206"/>
      <c r="AXZ27" s="206"/>
      <c r="AYA27" s="206"/>
      <c r="AYB27" s="206"/>
      <c r="AYC27" s="206"/>
      <c r="AYD27" s="206"/>
      <c r="AYE27" s="206"/>
      <c r="AYF27" s="206"/>
      <c r="AYG27" s="206"/>
      <c r="AYH27" s="206"/>
      <c r="AYI27" s="206"/>
      <c r="AYJ27" s="206"/>
      <c r="AYK27" s="206"/>
      <c r="AYL27" s="206"/>
      <c r="AYM27" s="206"/>
      <c r="AYN27" s="206"/>
      <c r="AYO27" s="206"/>
      <c r="AYP27" s="206"/>
      <c r="AYQ27" s="206"/>
      <c r="AYR27" s="206"/>
      <c r="AYS27" s="206"/>
      <c r="AYT27" s="206"/>
      <c r="AYU27" s="206"/>
      <c r="AYV27" s="206"/>
      <c r="AYW27" s="206"/>
      <c r="AYX27" s="206"/>
      <c r="AYY27" s="206"/>
      <c r="AYZ27" s="206"/>
      <c r="AZA27" s="206"/>
      <c r="AZB27" s="206"/>
      <c r="AZC27" s="206"/>
      <c r="AZD27" s="206"/>
      <c r="AZE27" s="206"/>
      <c r="AZF27" s="206"/>
      <c r="AZG27" s="206"/>
      <c r="AZH27" s="206"/>
      <c r="AZI27" s="206"/>
      <c r="AZJ27" s="206"/>
      <c r="AZK27" s="206"/>
      <c r="AZL27" s="206"/>
      <c r="AZM27" s="206"/>
      <c r="AZN27" s="206"/>
      <c r="AZO27" s="206"/>
      <c r="AZP27" s="206"/>
      <c r="AZQ27" s="206"/>
      <c r="AZR27" s="206"/>
      <c r="AZS27" s="206"/>
      <c r="AZT27" s="206"/>
      <c r="AZU27" s="206"/>
      <c r="AZV27" s="206"/>
      <c r="AZW27" s="206"/>
      <c r="AZX27" s="206"/>
      <c r="AZY27" s="206"/>
      <c r="AZZ27" s="206"/>
      <c r="BAA27" s="206"/>
      <c r="BAB27" s="206"/>
      <c r="BAC27" s="206"/>
      <c r="BAD27" s="206"/>
      <c r="BAE27" s="206"/>
      <c r="BAF27" s="206"/>
      <c r="BAG27" s="206"/>
      <c r="BAH27" s="206"/>
      <c r="BAI27" s="206"/>
      <c r="BAJ27" s="206"/>
      <c r="BAK27" s="206"/>
      <c r="BAL27" s="206"/>
      <c r="BAM27" s="206"/>
      <c r="BAN27" s="206"/>
      <c r="BAO27" s="206"/>
      <c r="BAP27" s="206"/>
      <c r="BAQ27" s="206"/>
      <c r="BAR27" s="206"/>
      <c r="BAS27" s="206"/>
      <c r="BAT27" s="206"/>
      <c r="BAU27" s="206"/>
      <c r="BAV27" s="206"/>
      <c r="BAW27" s="206"/>
      <c r="BAX27" s="206"/>
      <c r="BAY27" s="206"/>
      <c r="BAZ27" s="206"/>
      <c r="BBA27" s="206"/>
      <c r="BBB27" s="206"/>
      <c r="BBC27" s="206"/>
      <c r="BBD27" s="206"/>
      <c r="BBE27" s="206"/>
      <c r="BBF27" s="206"/>
      <c r="BBG27" s="206"/>
      <c r="BBH27" s="206"/>
      <c r="BBI27" s="206"/>
      <c r="BBJ27" s="206"/>
      <c r="BBK27" s="206"/>
      <c r="BBL27" s="206"/>
      <c r="BBM27" s="206"/>
      <c r="BBN27" s="206"/>
      <c r="BBO27" s="206"/>
      <c r="BBP27" s="206"/>
      <c r="BBQ27" s="206"/>
      <c r="BBR27" s="206"/>
      <c r="BBS27" s="206"/>
      <c r="BBT27" s="206"/>
      <c r="BBU27" s="206"/>
      <c r="BBV27" s="206"/>
      <c r="BBW27" s="206"/>
      <c r="BBX27" s="206"/>
      <c r="BBY27" s="206"/>
      <c r="BBZ27" s="206"/>
      <c r="BCA27" s="206"/>
      <c r="BCB27" s="206"/>
      <c r="BCC27" s="206"/>
      <c r="BCD27" s="206"/>
      <c r="BCE27" s="206"/>
      <c r="BCF27" s="206"/>
      <c r="BCG27" s="206"/>
      <c r="BCH27" s="206"/>
      <c r="BCI27" s="206"/>
      <c r="BCJ27" s="206"/>
      <c r="BCK27" s="206"/>
      <c r="BCL27" s="206"/>
      <c r="BCM27" s="206"/>
      <c r="BCN27" s="206"/>
      <c r="BCO27" s="206"/>
      <c r="BCP27" s="206"/>
      <c r="BCQ27" s="206"/>
      <c r="BCR27" s="206"/>
      <c r="BCS27" s="206"/>
      <c r="BCT27" s="206"/>
      <c r="BCU27" s="206"/>
      <c r="BCV27" s="206"/>
      <c r="BCW27" s="206"/>
      <c r="BCX27" s="206"/>
      <c r="BCY27" s="206"/>
      <c r="BCZ27" s="206"/>
      <c r="BDA27" s="206"/>
      <c r="BDB27" s="206"/>
      <c r="BDC27" s="206"/>
      <c r="BDD27" s="206"/>
      <c r="BDE27" s="206"/>
      <c r="BDF27" s="206"/>
      <c r="BDG27" s="206"/>
      <c r="BDH27" s="206"/>
      <c r="BDI27" s="206"/>
      <c r="BDJ27" s="206"/>
      <c r="BDK27" s="206"/>
      <c r="BDL27" s="206"/>
      <c r="BDM27" s="206"/>
      <c r="BDN27" s="206"/>
      <c r="BDO27" s="206"/>
      <c r="BDP27" s="206"/>
      <c r="BDQ27" s="206"/>
      <c r="BDR27" s="206"/>
      <c r="BDS27" s="206"/>
      <c r="BDT27" s="206"/>
      <c r="BDU27" s="206"/>
      <c r="BDV27" s="206"/>
      <c r="BDW27" s="206"/>
      <c r="BDX27" s="206"/>
      <c r="BDY27" s="206"/>
      <c r="BDZ27" s="206"/>
      <c r="BEA27" s="206"/>
      <c r="BEB27" s="206"/>
      <c r="BEC27" s="206"/>
      <c r="BED27" s="206"/>
      <c r="BEE27" s="206"/>
      <c r="BEF27" s="206"/>
      <c r="BEG27" s="206"/>
      <c r="BEH27" s="206"/>
      <c r="BEI27" s="206"/>
      <c r="BEJ27" s="206"/>
      <c r="BEK27" s="206"/>
      <c r="BEL27" s="206"/>
      <c r="BEM27" s="206"/>
      <c r="BEN27" s="206"/>
      <c r="BEO27" s="206"/>
      <c r="BEP27" s="206"/>
      <c r="BEQ27" s="206"/>
      <c r="BER27" s="206"/>
      <c r="BES27" s="206"/>
      <c r="BET27" s="206"/>
      <c r="BEU27" s="206"/>
      <c r="BEV27" s="206"/>
      <c r="BEW27" s="206"/>
      <c r="BEX27" s="206"/>
      <c r="BEY27" s="206"/>
      <c r="BEZ27" s="206"/>
      <c r="BFA27" s="206"/>
      <c r="BFB27" s="206"/>
      <c r="BFC27" s="206"/>
      <c r="BFD27" s="206"/>
      <c r="BFE27" s="206"/>
      <c r="BFF27" s="206"/>
      <c r="BFG27" s="206"/>
      <c r="BFH27" s="206"/>
      <c r="BFI27" s="206"/>
      <c r="BFJ27" s="206"/>
      <c r="BFK27" s="206"/>
      <c r="BFL27" s="206"/>
      <c r="BFM27" s="206"/>
      <c r="BFN27" s="206"/>
      <c r="BFO27" s="206"/>
      <c r="BFP27" s="206"/>
      <c r="BFQ27" s="206"/>
      <c r="BFR27" s="206"/>
      <c r="BFS27" s="206"/>
      <c r="BFT27" s="206"/>
      <c r="BFU27" s="206"/>
      <c r="BFV27" s="206"/>
      <c r="BFW27" s="206"/>
      <c r="BFX27" s="206"/>
      <c r="BFY27" s="206"/>
      <c r="BFZ27" s="206"/>
      <c r="BGA27" s="206"/>
      <c r="BGB27" s="206"/>
      <c r="BGC27" s="206"/>
      <c r="BGD27" s="206"/>
      <c r="BGE27" s="206"/>
      <c r="BGF27" s="206"/>
      <c r="BGG27" s="206"/>
      <c r="BGH27" s="206"/>
      <c r="BGI27" s="206"/>
      <c r="BGJ27" s="206"/>
      <c r="BGK27" s="206"/>
      <c r="BGL27" s="206"/>
      <c r="BGM27" s="206"/>
      <c r="BGN27" s="206"/>
      <c r="BGO27" s="206"/>
      <c r="BGP27" s="206"/>
      <c r="BGQ27" s="206"/>
      <c r="BGR27" s="206"/>
      <c r="BGS27" s="206"/>
      <c r="BGT27" s="206"/>
      <c r="BGU27" s="206"/>
      <c r="BGV27" s="206"/>
      <c r="BGW27" s="206"/>
      <c r="BGX27" s="206"/>
      <c r="BGY27" s="206"/>
      <c r="BGZ27" s="206"/>
      <c r="BHA27" s="206"/>
      <c r="BHB27" s="206"/>
      <c r="BHC27" s="206"/>
      <c r="BHD27" s="206"/>
      <c r="BHE27" s="206"/>
      <c r="BHF27" s="206"/>
      <c r="BHG27" s="206"/>
      <c r="BHH27" s="206"/>
      <c r="BHI27" s="206"/>
      <c r="BHJ27" s="206"/>
      <c r="BHK27" s="206"/>
      <c r="BHL27" s="206"/>
      <c r="BHM27" s="206"/>
      <c r="BHN27" s="206"/>
      <c r="BHO27" s="206"/>
      <c r="BHP27" s="206"/>
      <c r="BHQ27" s="206"/>
      <c r="BHR27" s="206"/>
      <c r="BHS27" s="206"/>
      <c r="BHT27" s="206"/>
      <c r="BHU27" s="206"/>
      <c r="BHV27" s="206"/>
      <c r="BHW27" s="206"/>
      <c r="BHX27" s="206"/>
      <c r="BHY27" s="206"/>
      <c r="BHZ27" s="206"/>
      <c r="BIA27" s="206"/>
      <c r="BIB27" s="206"/>
      <c r="BIC27" s="206"/>
      <c r="BID27" s="206"/>
      <c r="BIE27" s="206"/>
      <c r="BIF27" s="206"/>
      <c r="BIG27" s="206"/>
      <c r="BIH27" s="206"/>
      <c r="BII27" s="206"/>
      <c r="BIJ27" s="206"/>
      <c r="BIK27" s="206"/>
      <c r="BIL27" s="206"/>
      <c r="BIM27" s="206"/>
      <c r="BIN27" s="206"/>
      <c r="BIO27" s="206"/>
      <c r="BIP27" s="206"/>
      <c r="BIQ27" s="206"/>
      <c r="BIR27" s="206"/>
      <c r="BIS27" s="206"/>
      <c r="BIT27" s="206"/>
      <c r="BIU27" s="206"/>
      <c r="BIV27" s="206"/>
      <c r="BIW27" s="206"/>
      <c r="BIX27" s="206"/>
      <c r="BIY27" s="206"/>
      <c r="BIZ27" s="206"/>
      <c r="BJA27" s="206"/>
      <c r="BJB27" s="206"/>
      <c r="BJC27" s="206"/>
      <c r="BJD27" s="206"/>
      <c r="BJE27" s="206"/>
      <c r="BJF27" s="206"/>
      <c r="BJG27" s="206"/>
      <c r="BJH27" s="206"/>
      <c r="BJI27" s="206"/>
      <c r="BJJ27" s="206"/>
      <c r="BJK27" s="206"/>
      <c r="BJL27" s="206"/>
      <c r="BJM27" s="206"/>
      <c r="BJN27" s="206"/>
      <c r="BJO27" s="206"/>
      <c r="BJP27" s="206"/>
      <c r="BJQ27" s="206"/>
      <c r="BJR27" s="206"/>
      <c r="BJS27" s="206"/>
      <c r="BJT27" s="206"/>
      <c r="BJU27" s="206"/>
      <c r="BJV27" s="206"/>
      <c r="BJW27" s="206"/>
      <c r="BJX27" s="206"/>
      <c r="BJY27" s="206"/>
      <c r="BJZ27" s="206"/>
      <c r="BKA27" s="206"/>
      <c r="BKB27" s="206"/>
      <c r="BKC27" s="206"/>
      <c r="BKD27" s="206"/>
      <c r="BKE27" s="206"/>
      <c r="BKF27" s="206"/>
      <c r="BKG27" s="206"/>
      <c r="BKH27" s="206"/>
      <c r="BKI27" s="206"/>
      <c r="BKJ27" s="206"/>
      <c r="BKK27" s="206"/>
      <c r="BKL27" s="206"/>
      <c r="BKM27" s="206"/>
      <c r="BKN27" s="206"/>
      <c r="BKO27" s="206"/>
      <c r="BKP27" s="206"/>
      <c r="BKQ27" s="206"/>
      <c r="BKR27" s="206"/>
      <c r="BKS27" s="206"/>
      <c r="BKT27" s="206"/>
      <c r="BKU27" s="206"/>
      <c r="BKV27" s="206"/>
      <c r="BKW27" s="206"/>
      <c r="BKX27" s="206"/>
      <c r="BKY27" s="206"/>
      <c r="BKZ27" s="206"/>
      <c r="BLA27" s="206"/>
      <c r="BLB27" s="206"/>
      <c r="BLC27" s="206"/>
      <c r="BLD27" s="206"/>
      <c r="BLE27" s="206"/>
      <c r="BLF27" s="206"/>
      <c r="BLG27" s="206"/>
      <c r="BLH27" s="206"/>
      <c r="BLI27" s="206"/>
      <c r="BLJ27" s="206"/>
      <c r="BLK27" s="206"/>
      <c r="BLL27" s="206"/>
      <c r="BLM27" s="206"/>
      <c r="BLN27" s="206"/>
      <c r="BLO27" s="206"/>
      <c r="BLP27" s="206"/>
      <c r="BLQ27" s="206"/>
      <c r="BLR27" s="206"/>
      <c r="BLS27" s="206"/>
      <c r="BLT27" s="206"/>
      <c r="BLU27" s="206"/>
      <c r="BLV27" s="206"/>
      <c r="BLW27" s="206"/>
      <c r="BLX27" s="206"/>
      <c r="BLY27" s="206"/>
      <c r="BLZ27" s="206"/>
      <c r="BMA27" s="206"/>
      <c r="BMB27" s="206"/>
      <c r="BMC27" s="206"/>
      <c r="BMD27" s="206"/>
      <c r="BME27" s="206"/>
      <c r="BMF27" s="206"/>
      <c r="BMG27" s="206"/>
      <c r="BMH27" s="206"/>
      <c r="BMI27" s="206"/>
      <c r="BMJ27" s="206"/>
      <c r="BMK27" s="206"/>
      <c r="BML27" s="206"/>
      <c r="BMM27" s="206"/>
      <c r="BMN27" s="206"/>
      <c r="BMO27" s="206"/>
      <c r="BMP27" s="206"/>
      <c r="BMQ27" s="206"/>
      <c r="BMR27" s="206"/>
      <c r="BMS27" s="206"/>
      <c r="BMT27" s="206"/>
      <c r="BMU27" s="206"/>
      <c r="BMV27" s="206"/>
      <c r="BMW27" s="206"/>
      <c r="BMX27" s="206"/>
      <c r="BMY27" s="206"/>
      <c r="BMZ27" s="206"/>
      <c r="BNA27" s="206"/>
      <c r="BNB27" s="206"/>
      <c r="BNC27" s="206"/>
      <c r="BND27" s="206"/>
      <c r="BNE27" s="206"/>
      <c r="BNF27" s="206"/>
      <c r="BNG27" s="206"/>
      <c r="BNH27" s="206"/>
      <c r="BNI27" s="206"/>
      <c r="BNJ27" s="206"/>
      <c r="BNK27" s="206"/>
      <c r="BNL27" s="206"/>
      <c r="BNM27" s="206"/>
      <c r="BNN27" s="206"/>
      <c r="BNO27" s="206"/>
      <c r="BNP27" s="206"/>
      <c r="BNQ27" s="206"/>
      <c r="BNR27" s="206"/>
      <c r="BNS27" s="206"/>
      <c r="BNT27" s="206"/>
      <c r="BNU27" s="206"/>
      <c r="BNV27" s="206"/>
      <c r="BNW27" s="206"/>
      <c r="BNX27" s="206"/>
      <c r="BNY27" s="206"/>
      <c r="BNZ27" s="206"/>
      <c r="BOA27" s="206"/>
      <c r="BOB27" s="206"/>
      <c r="BOC27" s="206"/>
      <c r="BOD27" s="206"/>
      <c r="BOE27" s="206"/>
      <c r="BOF27" s="206"/>
      <c r="BOG27" s="206"/>
      <c r="BOH27" s="206"/>
      <c r="BOI27" s="206"/>
      <c r="BOJ27" s="206"/>
      <c r="BOK27" s="206"/>
      <c r="BOL27" s="206"/>
      <c r="BOM27" s="206"/>
      <c r="BON27" s="206"/>
      <c r="BOO27" s="206"/>
      <c r="BOP27" s="206"/>
      <c r="BOQ27" s="206"/>
      <c r="BOR27" s="206"/>
      <c r="BOS27" s="206"/>
      <c r="BOT27" s="206"/>
      <c r="BOU27" s="206"/>
      <c r="BOV27" s="206"/>
      <c r="BOW27" s="206"/>
      <c r="BOX27" s="206"/>
      <c r="BOY27" s="206"/>
      <c r="BOZ27" s="206"/>
      <c r="BPA27" s="206"/>
      <c r="BPB27" s="206"/>
      <c r="BPC27" s="206"/>
      <c r="BPD27" s="206"/>
      <c r="BPE27" s="206"/>
      <c r="BPF27" s="206"/>
      <c r="BPG27" s="206"/>
      <c r="BPH27" s="206"/>
      <c r="BPI27" s="206"/>
      <c r="BPJ27" s="206"/>
      <c r="BPK27" s="206"/>
      <c r="BPL27" s="206"/>
      <c r="BPM27" s="206"/>
      <c r="BPN27" s="206"/>
      <c r="BPO27" s="206"/>
      <c r="BPP27" s="206"/>
      <c r="BPQ27" s="206"/>
      <c r="BPR27" s="206"/>
      <c r="BPS27" s="206"/>
      <c r="BPT27" s="206"/>
      <c r="BPU27" s="206"/>
      <c r="BPV27" s="206"/>
      <c r="BPW27" s="206"/>
      <c r="BPX27" s="206"/>
      <c r="BPY27" s="206"/>
      <c r="BPZ27" s="206"/>
      <c r="BQA27" s="206"/>
      <c r="BQB27" s="206"/>
      <c r="BQC27" s="206"/>
      <c r="BQD27" s="206"/>
      <c r="BQE27" s="206"/>
      <c r="BQF27" s="206"/>
      <c r="BQG27" s="206"/>
      <c r="BQH27" s="206"/>
      <c r="BQI27" s="206"/>
      <c r="BQJ27" s="206"/>
      <c r="BQK27" s="206"/>
      <c r="BQL27" s="206"/>
      <c r="BQM27" s="206"/>
      <c r="BQN27" s="206"/>
      <c r="BQO27" s="206"/>
      <c r="BQP27" s="206"/>
      <c r="BQQ27" s="206"/>
      <c r="BQR27" s="206"/>
      <c r="BQS27" s="206"/>
      <c r="BQT27" s="206"/>
      <c r="BQU27" s="206"/>
      <c r="BQV27" s="206"/>
      <c r="BQW27" s="206"/>
      <c r="BQX27" s="206"/>
      <c r="BQY27" s="206"/>
      <c r="BQZ27" s="206"/>
      <c r="BRA27" s="206"/>
      <c r="BRB27" s="206"/>
      <c r="BRC27" s="206"/>
      <c r="BRD27" s="206"/>
      <c r="BRE27" s="206"/>
      <c r="BRF27" s="206"/>
      <c r="BRG27" s="206"/>
      <c r="BRH27" s="206"/>
      <c r="BRI27" s="206"/>
      <c r="BRJ27" s="206"/>
      <c r="BRK27" s="206"/>
      <c r="BRL27" s="206"/>
      <c r="BRM27" s="206"/>
      <c r="BRN27" s="206"/>
      <c r="BRO27" s="206"/>
      <c r="BRP27" s="206"/>
      <c r="BRQ27" s="206"/>
      <c r="BRR27" s="206"/>
      <c r="BRS27" s="206"/>
      <c r="BRT27" s="206"/>
      <c r="BRU27" s="206"/>
      <c r="BRV27" s="206"/>
      <c r="BRW27" s="206"/>
      <c r="BRX27" s="206"/>
      <c r="BRY27" s="206"/>
      <c r="BRZ27" s="206"/>
      <c r="BSA27" s="206"/>
      <c r="BSB27" s="206"/>
      <c r="BSC27" s="206"/>
      <c r="BSD27" s="206"/>
      <c r="BSE27" s="206"/>
      <c r="BSF27" s="206"/>
      <c r="BSG27" s="206"/>
      <c r="BSH27" s="206"/>
      <c r="BSI27" s="206"/>
      <c r="BSJ27" s="206"/>
      <c r="BSK27" s="206"/>
      <c r="BSL27" s="206"/>
      <c r="BSM27" s="206"/>
      <c r="BSN27" s="206"/>
      <c r="BSO27" s="206"/>
      <c r="BSP27" s="206"/>
      <c r="BSQ27" s="206"/>
      <c r="BSR27" s="206"/>
      <c r="BSS27" s="206"/>
      <c r="BST27" s="206"/>
      <c r="BSU27" s="206"/>
      <c r="BSV27" s="206"/>
      <c r="BSW27" s="206"/>
      <c r="BSX27" s="206"/>
      <c r="BSY27" s="206"/>
      <c r="BSZ27" s="206"/>
      <c r="BTA27" s="206"/>
      <c r="BTB27" s="206"/>
      <c r="BTC27" s="206"/>
      <c r="BTD27" s="206"/>
      <c r="BTE27" s="206"/>
      <c r="BTF27" s="206"/>
      <c r="BTG27" s="206"/>
      <c r="BTH27" s="206"/>
      <c r="BTI27" s="206"/>
      <c r="BTJ27" s="206"/>
      <c r="BTK27" s="206"/>
      <c r="BTL27" s="206"/>
      <c r="BTM27" s="206"/>
      <c r="BTN27" s="206"/>
      <c r="BTO27" s="206"/>
      <c r="BTP27" s="206"/>
      <c r="BTQ27" s="206"/>
      <c r="BTR27" s="206"/>
      <c r="BTS27" s="206"/>
      <c r="BTT27" s="206"/>
      <c r="BTU27" s="206"/>
      <c r="BTV27" s="206"/>
      <c r="BTW27" s="206"/>
      <c r="BTX27" s="206"/>
      <c r="BTY27" s="206"/>
      <c r="BTZ27" s="206"/>
      <c r="BUA27" s="206"/>
      <c r="BUB27" s="206"/>
      <c r="BUC27" s="206"/>
      <c r="BUD27" s="206"/>
      <c r="BUE27" s="206"/>
      <c r="BUF27" s="206"/>
      <c r="BUG27" s="206"/>
      <c r="BUH27" s="206"/>
      <c r="BUI27" s="206"/>
      <c r="BUJ27" s="206"/>
      <c r="BUK27" s="206"/>
      <c r="BUL27" s="206"/>
      <c r="BUM27" s="206"/>
      <c r="BUN27" s="206"/>
      <c r="BUO27" s="206"/>
      <c r="BUP27" s="206"/>
      <c r="BUQ27" s="206"/>
      <c r="BUR27" s="206"/>
      <c r="BUS27" s="206"/>
      <c r="BUT27" s="206"/>
      <c r="BUU27" s="206"/>
      <c r="BUV27" s="206"/>
      <c r="BUW27" s="206"/>
      <c r="BUX27" s="206"/>
      <c r="BUY27" s="206"/>
      <c r="BUZ27" s="206"/>
      <c r="BVA27" s="206"/>
      <c r="BVB27" s="206"/>
      <c r="BVC27" s="206"/>
      <c r="BVD27" s="206"/>
      <c r="BVE27" s="206"/>
      <c r="BVF27" s="206"/>
      <c r="BVG27" s="206"/>
      <c r="BVH27" s="206"/>
      <c r="BVI27" s="206"/>
      <c r="BVJ27" s="206"/>
      <c r="BVK27" s="206"/>
      <c r="BVL27" s="206"/>
      <c r="BVM27" s="206"/>
      <c r="BVN27" s="206"/>
      <c r="BVO27" s="206"/>
      <c r="BVP27" s="206"/>
      <c r="BVQ27" s="206"/>
      <c r="BVR27" s="206"/>
      <c r="BVS27" s="206"/>
      <c r="BVT27" s="206"/>
      <c r="BVU27" s="206"/>
      <c r="BVV27" s="206"/>
      <c r="BVW27" s="206"/>
      <c r="BVX27" s="206"/>
      <c r="BVY27" s="206"/>
      <c r="BVZ27" s="206"/>
      <c r="BWA27" s="206"/>
      <c r="BWB27" s="206"/>
      <c r="BWC27" s="206"/>
      <c r="BWD27" s="206"/>
      <c r="BWE27" s="206"/>
      <c r="BWF27" s="206"/>
      <c r="BWG27" s="206"/>
      <c r="BWH27" s="206"/>
      <c r="BWI27" s="206"/>
      <c r="BWJ27" s="206"/>
      <c r="BWK27" s="206"/>
      <c r="BWL27" s="206"/>
      <c r="BWM27" s="206"/>
      <c r="BWN27" s="206"/>
      <c r="BWO27" s="206"/>
      <c r="BWP27" s="206"/>
      <c r="BWQ27" s="206"/>
      <c r="BWR27" s="206"/>
      <c r="BWS27" s="206"/>
      <c r="BWT27" s="206"/>
      <c r="BWU27" s="206"/>
      <c r="BWV27" s="206"/>
      <c r="BWW27" s="206"/>
      <c r="BWX27" s="206"/>
      <c r="BWY27" s="206"/>
      <c r="BWZ27" s="206"/>
      <c r="BXA27" s="206"/>
      <c r="BXB27" s="206"/>
      <c r="BXC27" s="206"/>
      <c r="BXD27" s="206"/>
      <c r="BXE27" s="206"/>
      <c r="BXF27" s="206"/>
      <c r="BXG27" s="206"/>
      <c r="BXH27" s="206"/>
      <c r="BXI27" s="206"/>
      <c r="BXJ27" s="206"/>
      <c r="BXK27" s="206"/>
      <c r="BXL27" s="206"/>
      <c r="BXM27" s="206"/>
      <c r="BXN27" s="206"/>
      <c r="BXO27" s="206"/>
      <c r="BXP27" s="206"/>
      <c r="BXQ27" s="206"/>
      <c r="BXR27" s="206"/>
      <c r="BXS27" s="206"/>
      <c r="BXT27" s="206"/>
      <c r="BXU27" s="206"/>
      <c r="BXV27" s="206"/>
      <c r="BXW27" s="206"/>
      <c r="BXX27" s="206"/>
      <c r="BXY27" s="206"/>
      <c r="BXZ27" s="206"/>
      <c r="BYA27" s="206"/>
      <c r="BYB27" s="206"/>
      <c r="BYC27" s="206"/>
      <c r="BYD27" s="206"/>
      <c r="BYE27" s="206"/>
      <c r="BYF27" s="206"/>
      <c r="BYG27" s="206"/>
      <c r="BYH27" s="206"/>
      <c r="BYI27" s="206"/>
      <c r="BYJ27" s="206"/>
      <c r="BYK27" s="206"/>
      <c r="BYL27" s="206"/>
      <c r="BYM27" s="206"/>
      <c r="BYN27" s="206"/>
      <c r="BYO27" s="206"/>
      <c r="BYP27" s="206"/>
      <c r="BYQ27" s="206"/>
      <c r="BYR27" s="206"/>
      <c r="BYS27" s="206"/>
      <c r="BYT27" s="206"/>
      <c r="BYU27" s="206"/>
      <c r="BYV27" s="206"/>
      <c r="BYW27" s="206"/>
      <c r="BYX27" s="206"/>
      <c r="BYY27" s="206"/>
      <c r="BYZ27" s="206"/>
      <c r="BZA27" s="206"/>
      <c r="BZB27" s="206"/>
      <c r="BZC27" s="206"/>
      <c r="BZD27" s="206"/>
      <c r="BZE27" s="206"/>
      <c r="BZF27" s="206"/>
      <c r="BZG27" s="206"/>
      <c r="BZH27" s="206"/>
      <c r="BZI27" s="206"/>
      <c r="BZJ27" s="206"/>
      <c r="BZK27" s="206"/>
      <c r="BZL27" s="206"/>
      <c r="BZM27" s="206"/>
      <c r="BZN27" s="206"/>
      <c r="BZO27" s="206"/>
      <c r="BZP27" s="206"/>
      <c r="BZQ27" s="206"/>
      <c r="BZR27" s="206"/>
      <c r="BZS27" s="206"/>
      <c r="BZT27" s="206"/>
      <c r="BZU27" s="206"/>
      <c r="BZV27" s="206"/>
      <c r="BZW27" s="206"/>
      <c r="BZX27" s="206"/>
      <c r="BZY27" s="206"/>
      <c r="BZZ27" s="206"/>
      <c r="CAA27" s="206"/>
      <c r="CAB27" s="206"/>
      <c r="CAC27" s="206"/>
      <c r="CAD27" s="206"/>
      <c r="CAE27" s="206"/>
      <c r="CAF27" s="206"/>
      <c r="CAG27" s="206"/>
      <c r="CAH27" s="206"/>
      <c r="CAI27" s="206"/>
      <c r="CAJ27" s="206"/>
      <c r="CAK27" s="206"/>
      <c r="CAL27" s="206"/>
      <c r="CAM27" s="206"/>
      <c r="CAN27" s="206"/>
      <c r="CAO27" s="206"/>
      <c r="CAP27" s="206"/>
      <c r="CAQ27" s="206"/>
      <c r="CAR27" s="206"/>
      <c r="CAS27" s="206"/>
      <c r="CAT27" s="206"/>
      <c r="CAU27" s="206"/>
      <c r="CAV27" s="206"/>
      <c r="CAW27" s="206"/>
      <c r="CAX27" s="206"/>
      <c r="CAY27" s="206"/>
      <c r="CAZ27" s="206"/>
      <c r="CBA27" s="206"/>
      <c r="CBB27" s="206"/>
      <c r="CBC27" s="206"/>
      <c r="CBD27" s="206"/>
      <c r="CBE27" s="206"/>
      <c r="CBF27" s="206"/>
      <c r="CBG27" s="206"/>
      <c r="CBH27" s="206"/>
      <c r="CBI27" s="206"/>
      <c r="CBJ27" s="206"/>
      <c r="CBK27" s="206"/>
      <c r="CBL27" s="206"/>
      <c r="CBM27" s="206"/>
      <c r="CBN27" s="206"/>
      <c r="CBO27" s="206"/>
      <c r="CBP27" s="206"/>
      <c r="CBQ27" s="206"/>
      <c r="CBR27" s="206"/>
      <c r="CBS27" s="206"/>
      <c r="CBT27" s="206"/>
      <c r="CBU27" s="206"/>
      <c r="CBV27" s="206"/>
      <c r="CBW27" s="206"/>
      <c r="CBX27" s="206"/>
      <c r="CBY27" s="206"/>
      <c r="CBZ27" s="206"/>
      <c r="CCA27" s="206"/>
      <c r="CCB27" s="206"/>
      <c r="CCC27" s="206"/>
      <c r="CCD27" s="206"/>
      <c r="CCE27" s="206"/>
      <c r="CCF27" s="206"/>
      <c r="CCG27" s="206"/>
      <c r="CCH27" s="206"/>
      <c r="CCI27" s="206"/>
      <c r="CCJ27" s="206"/>
      <c r="CCK27" s="206"/>
      <c r="CCL27" s="206"/>
      <c r="CCM27" s="206"/>
      <c r="CCN27" s="206"/>
      <c r="CCO27" s="206"/>
      <c r="CCP27" s="206"/>
      <c r="CCQ27" s="206"/>
      <c r="CCR27" s="206"/>
      <c r="CCS27" s="206"/>
      <c r="CCT27" s="206"/>
      <c r="CCU27" s="206"/>
      <c r="CCV27" s="206"/>
      <c r="CCW27" s="206"/>
      <c r="CCX27" s="206"/>
      <c r="CCY27" s="206"/>
      <c r="CCZ27" s="206"/>
      <c r="CDA27" s="206"/>
      <c r="CDB27" s="206"/>
      <c r="CDC27" s="206"/>
      <c r="CDD27" s="206"/>
      <c r="CDE27" s="206"/>
      <c r="CDF27" s="206"/>
      <c r="CDG27" s="206"/>
      <c r="CDH27" s="206"/>
      <c r="CDI27" s="206"/>
      <c r="CDJ27" s="206"/>
      <c r="CDK27" s="206"/>
      <c r="CDL27" s="206"/>
      <c r="CDM27" s="206"/>
      <c r="CDN27" s="206"/>
      <c r="CDO27" s="206"/>
      <c r="CDP27" s="206"/>
      <c r="CDQ27" s="206"/>
      <c r="CDR27" s="206"/>
      <c r="CDS27" s="206"/>
      <c r="CDT27" s="206"/>
      <c r="CDU27" s="206"/>
      <c r="CDV27" s="206"/>
      <c r="CDW27" s="206"/>
      <c r="CDX27" s="206"/>
      <c r="CDY27" s="206"/>
      <c r="CDZ27" s="206"/>
      <c r="CEA27" s="206"/>
      <c r="CEB27" s="206"/>
      <c r="CEC27" s="206"/>
      <c r="CED27" s="206"/>
      <c r="CEE27" s="206"/>
      <c r="CEF27" s="206"/>
      <c r="CEG27" s="206"/>
      <c r="CEH27" s="206"/>
      <c r="CEI27" s="206"/>
      <c r="CEJ27" s="206"/>
      <c r="CEK27" s="206"/>
      <c r="CEL27" s="206"/>
      <c r="CEM27" s="206"/>
      <c r="CEN27" s="206"/>
      <c r="CEO27" s="206"/>
      <c r="CEP27" s="206"/>
      <c r="CEQ27" s="206"/>
      <c r="CER27" s="206"/>
      <c r="CES27" s="206"/>
      <c r="CET27" s="206"/>
      <c r="CEU27" s="206"/>
      <c r="CEV27" s="206"/>
      <c r="CEW27" s="206"/>
      <c r="CEX27" s="206"/>
      <c r="CEY27" s="206"/>
      <c r="CEZ27" s="206"/>
      <c r="CFA27" s="206"/>
      <c r="CFB27" s="206"/>
      <c r="CFC27" s="206"/>
      <c r="CFD27" s="206"/>
      <c r="CFE27" s="206"/>
      <c r="CFF27" s="206"/>
      <c r="CFG27" s="206"/>
      <c r="CFH27" s="206"/>
      <c r="CFI27" s="206"/>
      <c r="CFJ27" s="206"/>
      <c r="CFK27" s="206"/>
      <c r="CFL27" s="206"/>
      <c r="CFM27" s="206"/>
      <c r="CFN27" s="206"/>
      <c r="CFO27" s="206"/>
      <c r="CFP27" s="206"/>
      <c r="CFQ27" s="206"/>
      <c r="CFR27" s="206"/>
      <c r="CFS27" s="206"/>
      <c r="CFT27" s="206"/>
      <c r="CFU27" s="206"/>
      <c r="CFV27" s="206"/>
      <c r="CFW27" s="206"/>
      <c r="CFX27" s="206"/>
      <c r="CFY27" s="206"/>
      <c r="CFZ27" s="206"/>
      <c r="CGA27" s="206"/>
      <c r="CGB27" s="206"/>
      <c r="CGC27" s="206"/>
      <c r="CGD27" s="206"/>
      <c r="CGE27" s="206"/>
      <c r="CGF27" s="206"/>
      <c r="CGG27" s="206"/>
      <c r="CGH27" s="206"/>
      <c r="CGI27" s="206"/>
      <c r="CGJ27" s="206"/>
      <c r="CGK27" s="206"/>
      <c r="CGL27" s="206"/>
      <c r="CGM27" s="206"/>
      <c r="CGN27" s="206"/>
      <c r="CGO27" s="206"/>
      <c r="CGP27" s="206"/>
      <c r="CGQ27" s="206"/>
      <c r="CGR27" s="206"/>
      <c r="CGS27" s="206"/>
      <c r="CGT27" s="206"/>
      <c r="CGU27" s="206"/>
      <c r="CGV27" s="206"/>
      <c r="CGW27" s="206"/>
      <c r="CGX27" s="206"/>
      <c r="CGY27" s="206"/>
      <c r="CGZ27" s="206"/>
      <c r="CHA27" s="206"/>
      <c r="CHB27" s="206"/>
      <c r="CHC27" s="206"/>
      <c r="CHD27" s="206"/>
      <c r="CHE27" s="206"/>
      <c r="CHF27" s="206"/>
      <c r="CHG27" s="206"/>
      <c r="CHH27" s="206"/>
      <c r="CHI27" s="206"/>
      <c r="CHJ27" s="206"/>
      <c r="CHK27" s="206"/>
      <c r="CHL27" s="206"/>
      <c r="CHM27" s="206"/>
      <c r="CHN27" s="206"/>
      <c r="CHO27" s="206"/>
      <c r="CHP27" s="206"/>
      <c r="CHQ27" s="206"/>
      <c r="CHR27" s="206"/>
      <c r="CHS27" s="206"/>
      <c r="CHT27" s="206"/>
      <c r="CHU27" s="206"/>
      <c r="CHV27" s="206"/>
      <c r="CHW27" s="206"/>
      <c r="CHX27" s="206"/>
      <c r="CHY27" s="206"/>
      <c r="CHZ27" s="206"/>
      <c r="CIA27" s="206"/>
      <c r="CIB27" s="206"/>
      <c r="CIC27" s="206"/>
      <c r="CID27" s="206"/>
      <c r="CIE27" s="206"/>
      <c r="CIF27" s="206"/>
      <c r="CIG27" s="206"/>
      <c r="CIH27" s="206"/>
      <c r="CII27" s="206"/>
      <c r="CIJ27" s="206"/>
      <c r="CIK27" s="206"/>
      <c r="CIL27" s="206"/>
      <c r="CIM27" s="206"/>
      <c r="CIN27" s="206"/>
      <c r="CIO27" s="206"/>
      <c r="CIP27" s="206"/>
      <c r="CIQ27" s="206"/>
      <c r="CIR27" s="206"/>
      <c r="CIS27" s="206"/>
      <c r="CIT27" s="206"/>
      <c r="CIU27" s="206"/>
      <c r="CIV27" s="206"/>
      <c r="CIW27" s="206"/>
      <c r="CIX27" s="206"/>
      <c r="CIY27" s="206"/>
      <c r="CIZ27" s="206"/>
      <c r="CJA27" s="206"/>
      <c r="CJB27" s="206"/>
      <c r="CJC27" s="206"/>
      <c r="CJD27" s="206"/>
      <c r="CJE27" s="206"/>
      <c r="CJF27" s="206"/>
      <c r="CJG27" s="206"/>
      <c r="CJH27" s="206"/>
      <c r="CJI27" s="206"/>
      <c r="CJJ27" s="206"/>
      <c r="CJK27" s="206"/>
      <c r="CJL27" s="206"/>
      <c r="CJM27" s="206"/>
      <c r="CJN27" s="206"/>
      <c r="CJO27" s="206"/>
      <c r="CJP27" s="206"/>
      <c r="CJQ27" s="206"/>
      <c r="CJR27" s="206"/>
      <c r="CJS27" s="206"/>
      <c r="CJT27" s="206"/>
      <c r="CJU27" s="206"/>
      <c r="CJV27" s="206"/>
      <c r="CJW27" s="206"/>
      <c r="CJX27" s="206"/>
      <c r="CJY27" s="206"/>
      <c r="CJZ27" s="206"/>
      <c r="CKA27" s="206"/>
      <c r="CKB27" s="206"/>
      <c r="CKC27" s="206"/>
      <c r="CKD27" s="206"/>
      <c r="CKE27" s="206"/>
      <c r="CKF27" s="206"/>
      <c r="CKG27" s="206"/>
      <c r="CKH27" s="206"/>
      <c r="CKI27" s="206"/>
      <c r="CKJ27" s="206"/>
      <c r="CKK27" s="206"/>
      <c r="CKL27" s="206"/>
      <c r="CKM27" s="206"/>
      <c r="CKN27" s="206"/>
      <c r="CKO27" s="206"/>
      <c r="CKP27" s="206"/>
      <c r="CKQ27" s="206"/>
      <c r="CKR27" s="206"/>
      <c r="CKS27" s="206"/>
      <c r="CKT27" s="206"/>
      <c r="CKU27" s="206"/>
      <c r="CKV27" s="206"/>
      <c r="CKW27" s="206"/>
      <c r="CKX27" s="206"/>
      <c r="CKY27" s="206"/>
      <c r="CKZ27" s="206"/>
      <c r="CLA27" s="206"/>
      <c r="CLB27" s="206"/>
      <c r="CLC27" s="206"/>
      <c r="CLD27" s="206"/>
      <c r="CLE27" s="206"/>
      <c r="CLF27" s="206"/>
      <c r="CLG27" s="206"/>
      <c r="CLH27" s="206"/>
      <c r="CLI27" s="206"/>
      <c r="CLJ27" s="206"/>
      <c r="CLK27" s="206"/>
      <c r="CLL27" s="206"/>
      <c r="CLM27" s="206"/>
      <c r="CLN27" s="206"/>
      <c r="CLO27" s="206"/>
      <c r="CLP27" s="206"/>
      <c r="CLQ27" s="206"/>
      <c r="CLR27" s="206"/>
      <c r="CLS27" s="206"/>
      <c r="CLT27" s="206"/>
      <c r="CLU27" s="206"/>
      <c r="CLV27" s="206"/>
      <c r="CLW27" s="206"/>
      <c r="CLX27" s="206"/>
      <c r="CLY27" s="206"/>
      <c r="CLZ27" s="206"/>
      <c r="CMA27" s="206"/>
      <c r="CMB27" s="206"/>
      <c r="CMC27" s="206"/>
      <c r="CMD27" s="206"/>
      <c r="CME27" s="206"/>
      <c r="CMF27" s="206"/>
      <c r="CMG27" s="206"/>
      <c r="CMH27" s="206"/>
      <c r="CMI27" s="206"/>
      <c r="CMJ27" s="206"/>
      <c r="CMK27" s="206"/>
      <c r="CML27" s="206"/>
      <c r="CMM27" s="206"/>
      <c r="CMN27" s="206"/>
      <c r="CMO27" s="206"/>
      <c r="CMP27" s="206"/>
      <c r="CMQ27" s="206"/>
      <c r="CMR27" s="206"/>
      <c r="CMS27" s="206"/>
      <c r="CMT27" s="206"/>
      <c r="CMU27" s="206"/>
      <c r="CMV27" s="206"/>
      <c r="CMW27" s="206"/>
      <c r="CMX27" s="206"/>
      <c r="CMY27" s="206"/>
      <c r="CMZ27" s="206"/>
      <c r="CNA27" s="206"/>
      <c r="CNB27" s="206"/>
      <c r="CNC27" s="206"/>
      <c r="CND27" s="206"/>
      <c r="CNE27" s="206"/>
      <c r="CNF27" s="206"/>
      <c r="CNG27" s="206"/>
      <c r="CNH27" s="206"/>
      <c r="CNI27" s="206"/>
      <c r="CNJ27" s="206"/>
      <c r="CNK27" s="206"/>
      <c r="CNL27" s="206"/>
      <c r="CNM27" s="206"/>
      <c r="CNN27" s="206"/>
      <c r="CNO27" s="206"/>
      <c r="CNP27" s="206"/>
      <c r="CNQ27" s="206"/>
      <c r="CNR27" s="206"/>
      <c r="CNS27" s="206"/>
      <c r="CNT27" s="206"/>
      <c r="CNU27" s="206"/>
      <c r="CNV27" s="206"/>
      <c r="CNW27" s="206"/>
      <c r="CNX27" s="206"/>
      <c r="CNY27" s="206"/>
      <c r="CNZ27" s="206"/>
      <c r="COA27" s="206"/>
      <c r="COB27" s="206"/>
      <c r="COC27" s="206"/>
      <c r="COD27" s="206"/>
      <c r="COE27" s="206"/>
      <c r="COF27" s="206"/>
      <c r="COG27" s="206"/>
      <c r="COH27" s="206"/>
      <c r="COI27" s="206"/>
      <c r="COJ27" s="206"/>
      <c r="COK27" s="206"/>
      <c r="COL27" s="206"/>
      <c r="COM27" s="206"/>
      <c r="CON27" s="206"/>
      <c r="COO27" s="206"/>
      <c r="COP27" s="206"/>
      <c r="COQ27" s="206"/>
      <c r="COR27" s="206"/>
      <c r="COS27" s="206"/>
      <c r="COT27" s="206"/>
      <c r="COU27" s="206"/>
      <c r="COV27" s="206"/>
      <c r="COW27" s="206"/>
      <c r="COX27" s="206"/>
      <c r="COY27" s="206"/>
      <c r="COZ27" s="206"/>
      <c r="CPA27" s="206"/>
      <c r="CPB27" s="206"/>
      <c r="CPC27" s="206"/>
      <c r="CPD27" s="206"/>
      <c r="CPE27" s="206"/>
      <c r="CPF27" s="206"/>
      <c r="CPG27" s="206"/>
      <c r="CPH27" s="206"/>
      <c r="CPI27" s="206"/>
      <c r="CPJ27" s="206"/>
      <c r="CPK27" s="206"/>
      <c r="CPL27" s="206"/>
      <c r="CPM27" s="206"/>
      <c r="CPN27" s="206"/>
      <c r="CPO27" s="206"/>
      <c r="CPP27" s="206"/>
      <c r="CPQ27" s="206"/>
      <c r="CPR27" s="206"/>
      <c r="CPS27" s="206"/>
      <c r="CPT27" s="206"/>
      <c r="CPU27" s="206"/>
      <c r="CPV27" s="206"/>
      <c r="CPW27" s="206"/>
      <c r="CPX27" s="206"/>
      <c r="CPY27" s="206"/>
      <c r="CPZ27" s="206"/>
      <c r="CQA27" s="206"/>
      <c r="CQB27" s="206"/>
      <c r="CQC27" s="206"/>
      <c r="CQD27" s="206"/>
      <c r="CQE27" s="206"/>
      <c r="CQF27" s="206"/>
      <c r="CQG27" s="206"/>
      <c r="CQH27" s="206"/>
      <c r="CQI27" s="206"/>
      <c r="CQJ27" s="206"/>
      <c r="CQK27" s="206"/>
      <c r="CQL27" s="206"/>
      <c r="CQM27" s="206"/>
      <c r="CQN27" s="206"/>
      <c r="CQO27" s="206"/>
      <c r="CQP27" s="206"/>
      <c r="CQQ27" s="206"/>
      <c r="CQR27" s="206"/>
      <c r="CQS27" s="206"/>
      <c r="CQT27" s="206"/>
      <c r="CQU27" s="206"/>
      <c r="CQV27" s="206"/>
      <c r="CQW27" s="206"/>
      <c r="CQX27" s="206"/>
      <c r="CQY27" s="206"/>
      <c r="CQZ27" s="206"/>
      <c r="CRA27" s="206"/>
      <c r="CRB27" s="206"/>
      <c r="CRC27" s="206"/>
      <c r="CRD27" s="206"/>
      <c r="CRE27" s="206"/>
      <c r="CRF27" s="206"/>
      <c r="CRG27" s="206"/>
      <c r="CRH27" s="206"/>
      <c r="CRI27" s="206"/>
      <c r="CRJ27" s="206"/>
      <c r="CRK27" s="206"/>
      <c r="CRL27" s="206"/>
      <c r="CRM27" s="206"/>
      <c r="CRN27" s="206"/>
      <c r="CRO27" s="206"/>
      <c r="CRP27" s="206"/>
      <c r="CRQ27" s="206"/>
      <c r="CRR27" s="206"/>
      <c r="CRS27" s="206"/>
      <c r="CRT27" s="206"/>
      <c r="CRU27" s="206"/>
      <c r="CRV27" s="206"/>
      <c r="CRW27" s="206"/>
      <c r="CRX27" s="206"/>
      <c r="CRY27" s="206"/>
      <c r="CRZ27" s="206"/>
      <c r="CSA27" s="206"/>
      <c r="CSB27" s="206"/>
      <c r="CSC27" s="206"/>
      <c r="CSD27" s="206"/>
      <c r="CSE27" s="206"/>
      <c r="CSF27" s="206"/>
      <c r="CSG27" s="206"/>
      <c r="CSH27" s="206"/>
      <c r="CSI27" s="206"/>
      <c r="CSJ27" s="206"/>
      <c r="CSK27" s="206"/>
      <c r="CSL27" s="206"/>
      <c r="CSM27" s="206"/>
      <c r="CSN27" s="206"/>
      <c r="CSO27" s="206"/>
      <c r="CSP27" s="206"/>
      <c r="CSQ27" s="206"/>
      <c r="CSR27" s="206"/>
      <c r="CSS27" s="206"/>
      <c r="CST27" s="206"/>
      <c r="CSU27" s="206"/>
      <c r="CSV27" s="206"/>
      <c r="CSW27" s="206"/>
      <c r="CSX27" s="206"/>
      <c r="CSY27" s="206"/>
      <c r="CSZ27" s="206"/>
      <c r="CTA27" s="206"/>
      <c r="CTB27" s="206"/>
      <c r="CTC27" s="206"/>
      <c r="CTD27" s="206"/>
      <c r="CTE27" s="206"/>
      <c r="CTF27" s="206"/>
      <c r="CTG27" s="206"/>
      <c r="CTH27" s="206"/>
      <c r="CTI27" s="206"/>
      <c r="CTJ27" s="206"/>
      <c r="CTK27" s="206"/>
      <c r="CTL27" s="206"/>
      <c r="CTM27" s="206"/>
      <c r="CTN27" s="206"/>
      <c r="CTO27" s="206"/>
      <c r="CTP27" s="206"/>
      <c r="CTQ27" s="206"/>
      <c r="CTR27" s="206"/>
      <c r="CTS27" s="206"/>
      <c r="CTT27" s="206"/>
      <c r="CTU27" s="206"/>
      <c r="CTV27" s="206"/>
      <c r="CTW27" s="206"/>
      <c r="CTX27" s="206"/>
      <c r="CTY27" s="206"/>
      <c r="CTZ27" s="206"/>
      <c r="CUA27" s="206"/>
      <c r="CUB27" s="206"/>
      <c r="CUC27" s="206"/>
      <c r="CUD27" s="206"/>
      <c r="CUE27" s="206"/>
      <c r="CUF27" s="206"/>
      <c r="CUG27" s="206"/>
      <c r="CUH27" s="206"/>
      <c r="CUI27" s="206"/>
      <c r="CUJ27" s="206"/>
      <c r="CUK27" s="206"/>
      <c r="CUL27" s="206"/>
      <c r="CUM27" s="206"/>
      <c r="CUN27" s="206"/>
      <c r="CUO27" s="206"/>
      <c r="CUP27" s="206"/>
      <c r="CUQ27" s="206"/>
      <c r="CUR27" s="206"/>
      <c r="CUS27" s="206"/>
      <c r="CUT27" s="206"/>
      <c r="CUU27" s="206"/>
      <c r="CUV27" s="206"/>
      <c r="CUW27" s="206"/>
      <c r="CUX27" s="206"/>
      <c r="CUY27" s="206"/>
      <c r="CUZ27" s="206"/>
      <c r="CVA27" s="206"/>
      <c r="CVB27" s="206"/>
      <c r="CVC27" s="206"/>
      <c r="CVD27" s="206"/>
      <c r="CVE27" s="206"/>
      <c r="CVF27" s="206"/>
      <c r="CVG27" s="206"/>
      <c r="CVH27" s="206"/>
      <c r="CVI27" s="206"/>
      <c r="CVJ27" s="206"/>
      <c r="CVK27" s="206"/>
      <c r="CVL27" s="206"/>
      <c r="CVM27" s="206"/>
      <c r="CVN27" s="206"/>
      <c r="CVO27" s="206"/>
      <c r="CVP27" s="206"/>
      <c r="CVQ27" s="206"/>
      <c r="CVR27" s="206"/>
      <c r="CVS27" s="206"/>
      <c r="CVT27" s="206"/>
      <c r="CVU27" s="206"/>
      <c r="CVV27" s="206"/>
      <c r="CVW27" s="206"/>
      <c r="CVX27" s="206"/>
      <c r="CVY27" s="206"/>
      <c r="CVZ27" s="206"/>
      <c r="CWA27" s="206"/>
      <c r="CWB27" s="206"/>
      <c r="CWC27" s="206"/>
      <c r="CWD27" s="206"/>
      <c r="CWE27" s="206"/>
      <c r="CWF27" s="206"/>
      <c r="CWG27" s="206"/>
      <c r="CWH27" s="206"/>
      <c r="CWI27" s="206"/>
      <c r="CWJ27" s="206"/>
      <c r="CWK27" s="206"/>
      <c r="CWL27" s="206"/>
      <c r="CWM27" s="206"/>
      <c r="CWN27" s="206"/>
      <c r="CWO27" s="206"/>
      <c r="CWP27" s="206"/>
      <c r="CWQ27" s="206"/>
      <c r="CWR27" s="206"/>
      <c r="CWS27" s="206"/>
      <c r="CWT27" s="206"/>
      <c r="CWU27" s="206"/>
      <c r="CWV27" s="206"/>
      <c r="CWW27" s="206"/>
      <c r="CWX27" s="206"/>
      <c r="CWY27" s="206"/>
      <c r="CWZ27" s="206"/>
      <c r="CXA27" s="206"/>
      <c r="CXB27" s="206"/>
      <c r="CXC27" s="206"/>
      <c r="CXD27" s="206"/>
      <c r="CXE27" s="206"/>
      <c r="CXF27" s="206"/>
      <c r="CXG27" s="206"/>
      <c r="CXH27" s="206"/>
      <c r="CXI27" s="206"/>
      <c r="CXJ27" s="206"/>
      <c r="CXK27" s="206"/>
      <c r="CXL27" s="206"/>
      <c r="CXM27" s="206"/>
      <c r="CXN27" s="206"/>
      <c r="CXO27" s="206"/>
      <c r="CXP27" s="206"/>
      <c r="CXQ27" s="206"/>
      <c r="CXR27" s="206"/>
      <c r="CXS27" s="206"/>
      <c r="CXT27" s="206"/>
      <c r="CXU27" s="206"/>
      <c r="CXV27" s="206"/>
      <c r="CXW27" s="206"/>
      <c r="CXX27" s="206"/>
      <c r="CXY27" s="206"/>
      <c r="CXZ27" s="206"/>
      <c r="CYA27" s="206"/>
      <c r="CYB27" s="206"/>
      <c r="CYC27" s="206"/>
      <c r="CYD27" s="206"/>
      <c r="CYE27" s="206"/>
      <c r="CYF27" s="206"/>
      <c r="CYG27" s="206"/>
      <c r="CYH27" s="206"/>
      <c r="CYI27" s="206"/>
      <c r="CYJ27" s="206"/>
      <c r="CYK27" s="206"/>
      <c r="CYL27" s="206"/>
      <c r="CYM27" s="206"/>
      <c r="CYN27" s="206"/>
      <c r="CYO27" s="206"/>
      <c r="CYP27" s="206"/>
      <c r="CYQ27" s="206"/>
      <c r="CYR27" s="206"/>
      <c r="CYS27" s="206"/>
      <c r="CYT27" s="206"/>
      <c r="CYU27" s="206"/>
      <c r="CYV27" s="206"/>
      <c r="CYW27" s="206"/>
      <c r="CYX27" s="206"/>
      <c r="CYY27" s="206"/>
      <c r="CYZ27" s="206"/>
      <c r="CZA27" s="206"/>
      <c r="CZB27" s="206"/>
      <c r="CZC27" s="206"/>
      <c r="CZD27" s="206"/>
      <c r="CZE27" s="206"/>
      <c r="CZF27" s="206"/>
      <c r="CZG27" s="206"/>
      <c r="CZH27" s="206"/>
      <c r="CZI27" s="206"/>
      <c r="CZJ27" s="206"/>
      <c r="CZK27" s="206"/>
      <c r="CZL27" s="206"/>
      <c r="CZM27" s="206"/>
      <c r="CZN27" s="206"/>
      <c r="CZO27" s="206"/>
      <c r="CZP27" s="206"/>
      <c r="CZQ27" s="206"/>
      <c r="CZR27" s="206"/>
      <c r="CZS27" s="206"/>
      <c r="CZT27" s="206"/>
      <c r="CZU27" s="206"/>
      <c r="CZV27" s="206"/>
      <c r="CZW27" s="206"/>
      <c r="CZX27" s="206"/>
      <c r="CZY27" s="206"/>
      <c r="CZZ27" s="206"/>
      <c r="DAA27" s="206"/>
      <c r="DAB27" s="206"/>
      <c r="DAC27" s="206"/>
      <c r="DAD27" s="206"/>
      <c r="DAE27" s="206"/>
      <c r="DAF27" s="206"/>
      <c r="DAG27" s="206"/>
      <c r="DAH27" s="206"/>
      <c r="DAI27" s="206"/>
      <c r="DAJ27" s="206"/>
      <c r="DAK27" s="206"/>
      <c r="DAL27" s="206"/>
      <c r="DAM27" s="206"/>
      <c r="DAN27" s="206"/>
      <c r="DAO27" s="206"/>
      <c r="DAP27" s="206"/>
      <c r="DAQ27" s="206"/>
      <c r="DAR27" s="206"/>
      <c r="DAS27" s="206"/>
      <c r="DAT27" s="206"/>
      <c r="DAU27" s="206"/>
      <c r="DAV27" s="206"/>
      <c r="DAW27" s="206"/>
      <c r="DAX27" s="206"/>
      <c r="DAY27" s="206"/>
      <c r="DAZ27" s="206"/>
      <c r="DBA27" s="206"/>
      <c r="DBB27" s="206"/>
      <c r="DBC27" s="206"/>
      <c r="DBD27" s="206"/>
      <c r="DBE27" s="206"/>
      <c r="DBF27" s="206"/>
      <c r="DBG27" s="206"/>
      <c r="DBH27" s="206"/>
      <c r="DBI27" s="206"/>
      <c r="DBJ27" s="206"/>
      <c r="DBK27" s="206"/>
      <c r="DBL27" s="206"/>
      <c r="DBM27" s="206"/>
      <c r="DBN27" s="206"/>
      <c r="DBO27" s="206"/>
      <c r="DBP27" s="206"/>
      <c r="DBQ27" s="206"/>
      <c r="DBR27" s="206"/>
      <c r="DBS27" s="206"/>
      <c r="DBT27" s="206"/>
      <c r="DBU27" s="206"/>
      <c r="DBV27" s="206"/>
      <c r="DBW27" s="206"/>
      <c r="DBX27" s="206"/>
      <c r="DBY27" s="206"/>
      <c r="DBZ27" s="206"/>
      <c r="DCA27" s="206"/>
      <c r="DCB27" s="206"/>
      <c r="DCC27" s="206"/>
      <c r="DCD27" s="206"/>
      <c r="DCE27" s="206"/>
      <c r="DCF27" s="206"/>
      <c r="DCG27" s="206"/>
      <c r="DCH27" s="206"/>
      <c r="DCI27" s="206"/>
      <c r="DCJ27" s="206"/>
      <c r="DCK27" s="206"/>
      <c r="DCL27" s="206"/>
      <c r="DCM27" s="206"/>
      <c r="DCN27" s="206"/>
      <c r="DCO27" s="206"/>
      <c r="DCP27" s="206"/>
      <c r="DCQ27" s="206"/>
      <c r="DCR27" s="206"/>
      <c r="DCS27" s="206"/>
      <c r="DCT27" s="206"/>
      <c r="DCU27" s="206"/>
      <c r="DCV27" s="206"/>
      <c r="DCW27" s="206"/>
      <c r="DCX27" s="206"/>
      <c r="DCY27" s="206"/>
      <c r="DCZ27" s="206"/>
      <c r="DDA27" s="206"/>
      <c r="DDB27" s="206"/>
      <c r="DDC27" s="206"/>
      <c r="DDD27" s="206"/>
      <c r="DDE27" s="206"/>
      <c r="DDF27" s="206"/>
      <c r="DDG27" s="206"/>
      <c r="DDH27" s="206"/>
      <c r="DDI27" s="206"/>
      <c r="DDJ27" s="206"/>
      <c r="DDK27" s="206"/>
      <c r="DDL27" s="206"/>
      <c r="DDM27" s="206"/>
      <c r="DDN27" s="206"/>
      <c r="DDO27" s="206"/>
      <c r="DDP27" s="206"/>
      <c r="DDQ27" s="206"/>
      <c r="DDR27" s="206"/>
      <c r="DDS27" s="206"/>
      <c r="DDT27" s="206"/>
      <c r="DDU27" s="206"/>
      <c r="DDV27" s="206"/>
      <c r="DDW27" s="206"/>
      <c r="DDX27" s="206"/>
      <c r="DDY27" s="206"/>
      <c r="DDZ27" s="206"/>
      <c r="DEA27" s="206"/>
      <c r="DEB27" s="206"/>
      <c r="DEC27" s="206"/>
      <c r="DED27" s="206"/>
      <c r="DEE27" s="206"/>
      <c r="DEF27" s="206"/>
      <c r="DEG27" s="206"/>
      <c r="DEH27" s="206"/>
      <c r="DEI27" s="206"/>
      <c r="DEJ27" s="206"/>
      <c r="DEK27" s="206"/>
      <c r="DEL27" s="206"/>
      <c r="DEM27" s="206"/>
      <c r="DEN27" s="206"/>
      <c r="DEO27" s="206"/>
      <c r="DEP27" s="206"/>
      <c r="DEQ27" s="206"/>
      <c r="DER27" s="206"/>
      <c r="DES27" s="206"/>
      <c r="DET27" s="206"/>
      <c r="DEU27" s="206"/>
      <c r="DEV27" s="206"/>
      <c r="DEW27" s="206"/>
      <c r="DEX27" s="206"/>
      <c r="DEY27" s="206"/>
      <c r="DEZ27" s="206"/>
      <c r="DFA27" s="206"/>
      <c r="DFB27" s="206"/>
      <c r="DFC27" s="206"/>
      <c r="DFD27" s="206"/>
      <c r="DFE27" s="206"/>
      <c r="DFF27" s="206"/>
      <c r="DFG27" s="206"/>
      <c r="DFH27" s="206"/>
      <c r="DFI27" s="206"/>
      <c r="DFJ27" s="206"/>
      <c r="DFK27" s="206"/>
      <c r="DFL27" s="206"/>
      <c r="DFM27" s="206"/>
      <c r="DFN27" s="206"/>
      <c r="DFO27" s="206"/>
      <c r="DFP27" s="206"/>
      <c r="DFQ27" s="206"/>
      <c r="DFR27" s="206"/>
      <c r="DFS27" s="206"/>
      <c r="DFT27" s="206"/>
      <c r="DFU27" s="206"/>
      <c r="DFV27" s="206"/>
      <c r="DFW27" s="206"/>
      <c r="DFX27" s="206"/>
      <c r="DFY27" s="206"/>
      <c r="DFZ27" s="206"/>
      <c r="DGA27" s="206"/>
      <c r="DGB27" s="206"/>
      <c r="DGC27" s="206"/>
      <c r="DGD27" s="206"/>
      <c r="DGE27" s="206"/>
      <c r="DGF27" s="206"/>
      <c r="DGG27" s="206"/>
      <c r="DGH27" s="206"/>
      <c r="DGI27" s="206"/>
      <c r="DGJ27" s="206"/>
      <c r="DGK27" s="206"/>
      <c r="DGL27" s="206"/>
      <c r="DGM27" s="206"/>
      <c r="DGN27" s="206"/>
      <c r="DGO27" s="206"/>
      <c r="DGP27" s="206"/>
      <c r="DGQ27" s="206"/>
      <c r="DGR27" s="206"/>
      <c r="DGS27" s="206"/>
      <c r="DGT27" s="206"/>
      <c r="DGU27" s="206"/>
      <c r="DGV27" s="206"/>
      <c r="DGW27" s="206"/>
      <c r="DGX27" s="206"/>
      <c r="DGY27" s="206"/>
      <c r="DGZ27" s="206"/>
      <c r="DHA27" s="206"/>
      <c r="DHB27" s="206"/>
      <c r="DHC27" s="206"/>
      <c r="DHD27" s="206"/>
      <c r="DHE27" s="206"/>
      <c r="DHF27" s="206"/>
      <c r="DHG27" s="206"/>
      <c r="DHH27" s="206"/>
      <c r="DHI27" s="206"/>
      <c r="DHJ27" s="206"/>
      <c r="DHK27" s="206"/>
      <c r="DHL27" s="206"/>
      <c r="DHM27" s="206"/>
      <c r="DHN27" s="206"/>
      <c r="DHO27" s="206"/>
      <c r="DHP27" s="206"/>
      <c r="DHQ27" s="206"/>
      <c r="DHR27" s="206"/>
      <c r="DHS27" s="206"/>
      <c r="DHT27" s="206"/>
      <c r="DHU27" s="206"/>
      <c r="DHV27" s="206"/>
      <c r="DHW27" s="206"/>
      <c r="DHX27" s="206"/>
      <c r="DHY27" s="206"/>
      <c r="DHZ27" s="206"/>
      <c r="DIA27" s="206"/>
      <c r="DIB27" s="206"/>
      <c r="DIC27" s="206"/>
      <c r="DID27" s="206"/>
      <c r="DIE27" s="206"/>
      <c r="DIF27" s="206"/>
      <c r="DIG27" s="206"/>
      <c r="DIH27" s="206"/>
      <c r="DII27" s="206"/>
      <c r="DIJ27" s="206"/>
      <c r="DIK27" s="206"/>
      <c r="DIL27" s="206"/>
      <c r="DIM27" s="206"/>
      <c r="DIN27" s="206"/>
      <c r="DIO27" s="206"/>
      <c r="DIP27" s="206"/>
      <c r="DIQ27" s="206"/>
      <c r="DIR27" s="206"/>
      <c r="DIS27" s="206"/>
      <c r="DIT27" s="206"/>
      <c r="DIU27" s="206"/>
      <c r="DIV27" s="206"/>
      <c r="DIW27" s="206"/>
      <c r="DIX27" s="206"/>
      <c r="DIY27" s="206"/>
      <c r="DIZ27" s="206"/>
      <c r="DJA27" s="206"/>
      <c r="DJB27" s="206"/>
      <c r="DJC27" s="206"/>
      <c r="DJD27" s="206"/>
      <c r="DJE27" s="206"/>
      <c r="DJF27" s="206"/>
      <c r="DJG27" s="206"/>
      <c r="DJH27" s="206"/>
      <c r="DJI27" s="206"/>
      <c r="DJJ27" s="206"/>
      <c r="DJK27" s="206"/>
      <c r="DJL27" s="206"/>
      <c r="DJM27" s="206"/>
      <c r="DJN27" s="206"/>
      <c r="DJO27" s="206"/>
      <c r="DJP27" s="206"/>
      <c r="DJQ27" s="206"/>
      <c r="DJR27" s="206"/>
      <c r="DJS27" s="206"/>
      <c r="DJT27" s="206"/>
      <c r="DJU27" s="206"/>
      <c r="DJV27" s="206"/>
      <c r="DJW27" s="206"/>
      <c r="DJX27" s="206"/>
      <c r="DJY27" s="206"/>
      <c r="DJZ27" s="206"/>
      <c r="DKA27" s="206"/>
      <c r="DKB27" s="206"/>
      <c r="DKC27" s="206"/>
      <c r="DKD27" s="206"/>
      <c r="DKE27" s="206"/>
      <c r="DKF27" s="206"/>
      <c r="DKG27" s="206"/>
      <c r="DKH27" s="206"/>
      <c r="DKI27" s="206"/>
      <c r="DKJ27" s="206"/>
      <c r="DKK27" s="206"/>
      <c r="DKL27" s="206"/>
      <c r="DKM27" s="206"/>
      <c r="DKN27" s="206"/>
      <c r="DKO27" s="206"/>
      <c r="DKP27" s="206"/>
      <c r="DKQ27" s="206"/>
      <c r="DKR27" s="206"/>
      <c r="DKS27" s="206"/>
      <c r="DKT27" s="206"/>
      <c r="DKU27" s="206"/>
      <c r="DKV27" s="206"/>
      <c r="DKW27" s="206"/>
      <c r="DKX27" s="206"/>
      <c r="DKY27" s="206"/>
      <c r="DKZ27" s="206"/>
      <c r="DLA27" s="206"/>
      <c r="DLB27" s="206"/>
      <c r="DLC27" s="206"/>
      <c r="DLD27" s="206"/>
      <c r="DLE27" s="206"/>
      <c r="DLF27" s="206"/>
      <c r="DLG27" s="206"/>
      <c r="DLH27" s="206"/>
      <c r="DLI27" s="206"/>
      <c r="DLJ27" s="206"/>
      <c r="DLK27" s="206"/>
      <c r="DLL27" s="206"/>
      <c r="DLM27" s="206"/>
      <c r="DLN27" s="206"/>
      <c r="DLO27" s="206"/>
      <c r="DLP27" s="206"/>
      <c r="DLQ27" s="206"/>
      <c r="DLR27" s="206"/>
      <c r="DLS27" s="206"/>
      <c r="DLT27" s="206"/>
      <c r="DLU27" s="206"/>
      <c r="DLV27" s="206"/>
      <c r="DLW27" s="206"/>
      <c r="DLX27" s="206"/>
      <c r="DLY27" s="206"/>
      <c r="DLZ27" s="206"/>
      <c r="DMA27" s="206"/>
      <c r="DMB27" s="206"/>
      <c r="DMC27" s="206"/>
      <c r="DMD27" s="206"/>
      <c r="DME27" s="206"/>
      <c r="DMF27" s="206"/>
      <c r="DMG27" s="206"/>
      <c r="DMH27" s="206"/>
      <c r="DMI27" s="206"/>
      <c r="DMJ27" s="206"/>
      <c r="DMK27" s="206"/>
      <c r="DML27" s="206"/>
      <c r="DMM27" s="206"/>
      <c r="DMN27" s="206"/>
      <c r="DMO27" s="206"/>
      <c r="DMP27" s="206"/>
      <c r="DMQ27" s="206"/>
      <c r="DMR27" s="206"/>
      <c r="DMS27" s="206"/>
      <c r="DMT27" s="206"/>
      <c r="DMU27" s="206"/>
      <c r="DMV27" s="206"/>
      <c r="DMW27" s="206"/>
      <c r="DMX27" s="206"/>
      <c r="DMY27" s="206"/>
      <c r="DMZ27" s="206"/>
      <c r="DNA27" s="206"/>
      <c r="DNB27" s="206"/>
      <c r="DNC27" s="206"/>
      <c r="DND27" s="206"/>
      <c r="DNE27" s="206"/>
      <c r="DNF27" s="206"/>
      <c r="DNG27" s="206"/>
      <c r="DNH27" s="206"/>
      <c r="DNI27" s="206"/>
      <c r="DNJ27" s="206"/>
      <c r="DNK27" s="206"/>
      <c r="DNL27" s="206"/>
      <c r="DNM27" s="206"/>
      <c r="DNN27" s="206"/>
      <c r="DNO27" s="206"/>
      <c r="DNP27" s="206"/>
      <c r="DNQ27" s="206"/>
      <c r="DNR27" s="206"/>
      <c r="DNS27" s="206"/>
      <c r="DNT27" s="206"/>
      <c r="DNU27" s="206"/>
      <c r="DNV27" s="206"/>
      <c r="DNW27" s="206"/>
      <c r="DNX27" s="206"/>
      <c r="DNY27" s="206"/>
      <c r="DNZ27" s="206"/>
      <c r="DOA27" s="206"/>
      <c r="DOB27" s="206"/>
      <c r="DOC27" s="206"/>
      <c r="DOD27" s="206"/>
      <c r="DOE27" s="206"/>
      <c r="DOF27" s="206"/>
      <c r="DOG27" s="206"/>
      <c r="DOH27" s="206"/>
      <c r="DOI27" s="206"/>
      <c r="DOJ27" s="206"/>
      <c r="DOK27" s="206"/>
      <c r="DOL27" s="206"/>
      <c r="DOM27" s="206"/>
      <c r="DON27" s="206"/>
      <c r="DOO27" s="206"/>
      <c r="DOP27" s="206"/>
      <c r="DOQ27" s="206"/>
      <c r="DOR27" s="206"/>
      <c r="DOS27" s="206"/>
      <c r="DOT27" s="206"/>
      <c r="DOU27" s="206"/>
      <c r="DOV27" s="206"/>
      <c r="DOW27" s="206"/>
      <c r="DOX27" s="206"/>
      <c r="DOY27" s="206"/>
      <c r="DOZ27" s="206"/>
      <c r="DPA27" s="206"/>
      <c r="DPB27" s="206"/>
      <c r="DPC27" s="206"/>
      <c r="DPD27" s="206"/>
      <c r="DPE27" s="206"/>
      <c r="DPF27" s="206"/>
      <c r="DPG27" s="206"/>
      <c r="DPH27" s="206"/>
      <c r="DPI27" s="206"/>
      <c r="DPJ27" s="206"/>
      <c r="DPK27" s="206"/>
      <c r="DPL27" s="206"/>
      <c r="DPM27" s="206"/>
      <c r="DPN27" s="206"/>
      <c r="DPO27" s="206"/>
      <c r="DPP27" s="206"/>
      <c r="DPQ27" s="206"/>
      <c r="DPR27" s="206"/>
      <c r="DPS27" s="206"/>
      <c r="DPT27" s="206"/>
      <c r="DPU27" s="206"/>
      <c r="DPV27" s="206"/>
      <c r="DPW27" s="206"/>
      <c r="DPX27" s="206"/>
      <c r="DPY27" s="206"/>
      <c r="DPZ27" s="206"/>
      <c r="DQA27" s="206"/>
      <c r="DQB27" s="206"/>
      <c r="DQC27" s="206"/>
      <c r="DQD27" s="206"/>
      <c r="DQE27" s="206"/>
      <c r="DQF27" s="206"/>
      <c r="DQG27" s="206"/>
      <c r="DQH27" s="206"/>
      <c r="DQI27" s="206"/>
      <c r="DQJ27" s="206"/>
      <c r="DQK27" s="206"/>
      <c r="DQL27" s="206"/>
      <c r="DQM27" s="206"/>
      <c r="DQN27" s="206"/>
      <c r="DQO27" s="206"/>
      <c r="DQP27" s="206"/>
      <c r="DQQ27" s="206"/>
      <c r="DQR27" s="206"/>
      <c r="DQS27" s="206"/>
      <c r="DQT27" s="206"/>
      <c r="DQU27" s="206"/>
      <c r="DQV27" s="206"/>
      <c r="DQW27" s="206"/>
      <c r="DQX27" s="206"/>
      <c r="DQY27" s="206"/>
      <c r="DQZ27" s="206"/>
      <c r="DRA27" s="206"/>
      <c r="DRB27" s="206"/>
      <c r="DRC27" s="206"/>
      <c r="DRD27" s="206"/>
      <c r="DRE27" s="206"/>
      <c r="DRF27" s="206"/>
      <c r="DRG27" s="206"/>
      <c r="DRH27" s="206"/>
      <c r="DRI27" s="206"/>
      <c r="DRJ27" s="206"/>
      <c r="DRK27" s="206"/>
      <c r="DRL27" s="206"/>
      <c r="DRM27" s="206"/>
      <c r="DRN27" s="206"/>
      <c r="DRO27" s="206"/>
      <c r="DRP27" s="206"/>
      <c r="DRQ27" s="206"/>
      <c r="DRR27" s="206"/>
      <c r="DRS27" s="206"/>
      <c r="DRT27" s="206"/>
      <c r="DRU27" s="206"/>
      <c r="DRV27" s="206"/>
      <c r="DRW27" s="206"/>
      <c r="DRX27" s="206"/>
      <c r="DRY27" s="206"/>
      <c r="DRZ27" s="206"/>
      <c r="DSA27" s="206"/>
      <c r="DSB27" s="206"/>
      <c r="DSC27" s="206"/>
      <c r="DSD27" s="206"/>
      <c r="DSE27" s="206"/>
      <c r="DSF27" s="206"/>
      <c r="DSG27" s="206"/>
      <c r="DSH27" s="206"/>
      <c r="DSI27" s="206"/>
      <c r="DSJ27" s="206"/>
      <c r="DSK27" s="206"/>
      <c r="DSL27" s="206"/>
      <c r="DSM27" s="206"/>
      <c r="DSN27" s="206"/>
      <c r="DSO27" s="206"/>
      <c r="DSP27" s="206"/>
      <c r="DSQ27" s="206"/>
      <c r="DSR27" s="206"/>
      <c r="DSS27" s="206"/>
      <c r="DST27" s="206"/>
      <c r="DSU27" s="206"/>
      <c r="DSV27" s="206"/>
      <c r="DSW27" s="206"/>
      <c r="DSX27" s="206"/>
      <c r="DSY27" s="206"/>
      <c r="DSZ27" s="206"/>
      <c r="DTA27" s="206"/>
      <c r="DTB27" s="206"/>
      <c r="DTC27" s="206"/>
      <c r="DTD27" s="206"/>
      <c r="DTE27" s="206"/>
      <c r="DTF27" s="206"/>
      <c r="DTG27" s="206"/>
      <c r="DTH27" s="206"/>
      <c r="DTI27" s="206"/>
      <c r="DTJ27" s="206"/>
      <c r="DTK27" s="206"/>
      <c r="DTL27" s="206"/>
      <c r="DTM27" s="206"/>
      <c r="DTN27" s="206"/>
      <c r="DTO27" s="206"/>
      <c r="DTP27" s="206"/>
      <c r="DTQ27" s="206"/>
      <c r="DTR27" s="206"/>
      <c r="DTS27" s="206"/>
      <c r="DTT27" s="206"/>
      <c r="DTU27" s="206"/>
      <c r="DTV27" s="206"/>
      <c r="DTW27" s="206"/>
      <c r="DTX27" s="206"/>
      <c r="DTY27" s="206"/>
      <c r="DTZ27" s="206"/>
      <c r="DUA27" s="206"/>
      <c r="DUB27" s="206"/>
      <c r="DUC27" s="206"/>
      <c r="DUD27" s="206"/>
      <c r="DUE27" s="206"/>
      <c r="DUF27" s="206"/>
      <c r="DUG27" s="206"/>
      <c r="DUH27" s="206"/>
      <c r="DUI27" s="206"/>
      <c r="DUJ27" s="206"/>
      <c r="DUK27" s="206"/>
      <c r="DUL27" s="206"/>
      <c r="DUM27" s="206"/>
      <c r="DUN27" s="206"/>
      <c r="DUO27" s="206"/>
      <c r="DUP27" s="206"/>
      <c r="DUQ27" s="206"/>
      <c r="DUR27" s="206"/>
      <c r="DUS27" s="206"/>
      <c r="DUT27" s="206"/>
      <c r="DUU27" s="206"/>
      <c r="DUV27" s="206"/>
      <c r="DUW27" s="206"/>
      <c r="DUX27" s="206"/>
      <c r="DUY27" s="206"/>
      <c r="DUZ27" s="206"/>
      <c r="DVA27" s="206"/>
      <c r="DVB27" s="206"/>
      <c r="DVC27" s="206"/>
      <c r="DVD27" s="206"/>
      <c r="DVE27" s="206"/>
      <c r="DVF27" s="206"/>
      <c r="DVG27" s="206"/>
      <c r="DVH27" s="206"/>
      <c r="DVI27" s="206"/>
      <c r="DVJ27" s="206"/>
      <c r="DVK27" s="206"/>
      <c r="DVL27" s="206"/>
      <c r="DVM27" s="206"/>
      <c r="DVN27" s="206"/>
      <c r="DVO27" s="206"/>
      <c r="DVP27" s="206"/>
      <c r="DVQ27" s="206"/>
      <c r="DVR27" s="206"/>
      <c r="DVS27" s="206"/>
      <c r="DVT27" s="206"/>
      <c r="DVU27" s="206"/>
      <c r="DVV27" s="206"/>
      <c r="DVW27" s="206"/>
      <c r="DVX27" s="206"/>
      <c r="DVY27" s="206"/>
      <c r="DVZ27" s="206"/>
      <c r="DWA27" s="206"/>
      <c r="DWB27" s="206"/>
      <c r="DWC27" s="206"/>
      <c r="DWD27" s="206"/>
      <c r="DWE27" s="206"/>
      <c r="DWF27" s="206"/>
      <c r="DWG27" s="206"/>
      <c r="DWH27" s="206"/>
      <c r="DWI27" s="206"/>
      <c r="DWJ27" s="206"/>
      <c r="DWK27" s="206"/>
      <c r="DWL27" s="206"/>
      <c r="DWM27" s="206"/>
      <c r="DWN27" s="206"/>
      <c r="DWO27" s="206"/>
      <c r="DWP27" s="206"/>
      <c r="DWQ27" s="206"/>
      <c r="DWR27" s="206"/>
      <c r="DWS27" s="206"/>
      <c r="DWT27" s="206"/>
      <c r="DWU27" s="206"/>
      <c r="DWV27" s="206"/>
      <c r="DWW27" s="206"/>
      <c r="DWX27" s="206"/>
      <c r="DWY27" s="206"/>
      <c r="DWZ27" s="206"/>
      <c r="DXA27" s="206"/>
      <c r="DXB27" s="206"/>
      <c r="DXC27" s="206"/>
      <c r="DXD27" s="206"/>
      <c r="DXE27" s="206"/>
      <c r="DXF27" s="206"/>
      <c r="DXG27" s="206"/>
      <c r="DXH27" s="206"/>
      <c r="DXI27" s="206"/>
      <c r="DXJ27" s="206"/>
      <c r="DXK27" s="206"/>
      <c r="DXL27" s="206"/>
      <c r="DXM27" s="206"/>
      <c r="DXN27" s="206"/>
      <c r="DXO27" s="206"/>
      <c r="DXP27" s="206"/>
      <c r="DXQ27" s="206"/>
      <c r="DXR27" s="206"/>
      <c r="DXS27" s="206"/>
      <c r="DXT27" s="206"/>
      <c r="DXU27" s="206"/>
      <c r="DXV27" s="206"/>
      <c r="DXW27" s="206"/>
      <c r="DXX27" s="206"/>
      <c r="DXY27" s="206"/>
      <c r="DXZ27" s="206"/>
      <c r="DYA27" s="206"/>
      <c r="DYB27" s="206"/>
      <c r="DYC27" s="206"/>
      <c r="DYD27" s="206"/>
      <c r="DYE27" s="206"/>
      <c r="DYF27" s="206"/>
      <c r="DYG27" s="206"/>
      <c r="DYH27" s="206"/>
      <c r="DYI27" s="206"/>
      <c r="DYJ27" s="206"/>
      <c r="DYK27" s="206"/>
      <c r="DYL27" s="206"/>
      <c r="DYM27" s="206"/>
      <c r="DYN27" s="206"/>
      <c r="DYO27" s="206"/>
      <c r="DYP27" s="206"/>
      <c r="DYQ27" s="206"/>
      <c r="DYR27" s="206"/>
      <c r="DYS27" s="206"/>
      <c r="DYT27" s="206"/>
      <c r="DYU27" s="206"/>
      <c r="DYV27" s="206"/>
      <c r="DYW27" s="206"/>
      <c r="DYX27" s="206"/>
      <c r="DYY27" s="206"/>
      <c r="DYZ27" s="206"/>
      <c r="DZA27" s="206"/>
      <c r="DZB27" s="206"/>
      <c r="DZC27" s="206"/>
      <c r="DZD27" s="206"/>
      <c r="DZE27" s="206"/>
      <c r="DZF27" s="206"/>
      <c r="DZG27" s="206"/>
      <c r="DZH27" s="206"/>
      <c r="DZI27" s="206"/>
      <c r="DZJ27" s="206"/>
      <c r="DZK27" s="206"/>
      <c r="DZL27" s="206"/>
      <c r="DZM27" s="206"/>
      <c r="DZN27" s="206"/>
      <c r="DZO27" s="206"/>
      <c r="DZP27" s="206"/>
      <c r="DZQ27" s="206"/>
      <c r="DZR27" s="206"/>
      <c r="DZS27" s="206"/>
      <c r="DZT27" s="206"/>
      <c r="DZU27" s="206"/>
      <c r="DZV27" s="206"/>
      <c r="DZW27" s="206"/>
      <c r="DZX27" s="206"/>
      <c r="DZY27" s="206"/>
      <c r="DZZ27" s="206"/>
      <c r="EAA27" s="206"/>
      <c r="EAB27" s="206"/>
      <c r="EAC27" s="206"/>
      <c r="EAD27" s="206"/>
      <c r="EAE27" s="206"/>
      <c r="EAF27" s="206"/>
      <c r="EAG27" s="206"/>
      <c r="EAH27" s="206"/>
      <c r="EAI27" s="206"/>
      <c r="EAJ27" s="206"/>
      <c r="EAK27" s="206"/>
      <c r="EAL27" s="206"/>
      <c r="EAM27" s="206"/>
      <c r="EAN27" s="206"/>
      <c r="EAO27" s="206"/>
      <c r="EAP27" s="206"/>
      <c r="EAQ27" s="206"/>
      <c r="EAR27" s="206"/>
      <c r="EAS27" s="206"/>
      <c r="EAT27" s="206"/>
      <c r="EAU27" s="206"/>
      <c r="EAV27" s="206"/>
      <c r="EAW27" s="206"/>
      <c r="EAX27" s="206"/>
      <c r="EAY27" s="206"/>
      <c r="EAZ27" s="206"/>
      <c r="EBA27" s="206"/>
      <c r="EBB27" s="206"/>
      <c r="EBC27" s="206"/>
      <c r="EBD27" s="206"/>
      <c r="EBE27" s="206"/>
      <c r="EBF27" s="206"/>
      <c r="EBG27" s="206"/>
      <c r="EBH27" s="206"/>
      <c r="EBI27" s="206"/>
      <c r="EBJ27" s="206"/>
      <c r="EBK27" s="206"/>
      <c r="EBL27" s="206"/>
      <c r="EBM27" s="206"/>
      <c r="EBN27" s="206"/>
      <c r="EBO27" s="206"/>
      <c r="EBP27" s="206"/>
      <c r="EBQ27" s="206"/>
      <c r="EBR27" s="206"/>
      <c r="EBS27" s="206"/>
      <c r="EBT27" s="206"/>
      <c r="EBU27" s="206"/>
      <c r="EBV27" s="206"/>
      <c r="EBW27" s="206"/>
      <c r="EBX27" s="206"/>
      <c r="EBY27" s="206"/>
      <c r="EBZ27" s="206"/>
      <c r="ECA27" s="206"/>
      <c r="ECB27" s="206"/>
      <c r="ECC27" s="206"/>
      <c r="ECD27" s="206"/>
      <c r="ECE27" s="206"/>
      <c r="ECF27" s="206"/>
      <c r="ECG27" s="206"/>
      <c r="ECH27" s="206"/>
      <c r="ECI27" s="206"/>
      <c r="ECJ27" s="206"/>
      <c r="ECK27" s="206"/>
      <c r="ECL27" s="206"/>
      <c r="ECM27" s="206"/>
      <c r="ECN27" s="206"/>
      <c r="ECO27" s="206"/>
      <c r="ECP27" s="206"/>
      <c r="ECQ27" s="206"/>
      <c r="ECR27" s="206"/>
      <c r="ECS27" s="206"/>
      <c r="ECT27" s="206"/>
      <c r="ECU27" s="206"/>
      <c r="ECV27" s="206"/>
      <c r="ECW27" s="206"/>
      <c r="ECX27" s="206"/>
      <c r="ECY27" s="206"/>
      <c r="ECZ27" s="206"/>
      <c r="EDA27" s="206"/>
      <c r="EDB27" s="206"/>
      <c r="EDC27" s="206"/>
      <c r="EDD27" s="206"/>
      <c r="EDE27" s="206"/>
      <c r="EDF27" s="206"/>
      <c r="EDG27" s="206"/>
      <c r="EDH27" s="206"/>
      <c r="EDI27" s="206"/>
      <c r="EDJ27" s="206"/>
      <c r="EDK27" s="206"/>
      <c r="EDL27" s="206"/>
      <c r="EDM27" s="206"/>
      <c r="EDN27" s="206"/>
      <c r="EDO27" s="206"/>
      <c r="EDP27" s="206"/>
      <c r="EDQ27" s="206"/>
      <c r="EDR27" s="206"/>
      <c r="EDS27" s="206"/>
      <c r="EDT27" s="206"/>
      <c r="EDU27" s="206"/>
      <c r="EDV27" s="206"/>
      <c r="EDW27" s="206"/>
      <c r="EDX27" s="206"/>
      <c r="EDY27" s="206"/>
      <c r="EDZ27" s="206"/>
      <c r="EEA27" s="206"/>
      <c r="EEB27" s="206"/>
      <c r="EEC27" s="206"/>
      <c r="EED27" s="206"/>
      <c r="EEE27" s="206"/>
      <c r="EEF27" s="206"/>
      <c r="EEG27" s="206"/>
      <c r="EEH27" s="206"/>
      <c r="EEI27" s="206"/>
      <c r="EEJ27" s="206"/>
      <c r="EEK27" s="206"/>
      <c r="EEL27" s="206"/>
      <c r="EEM27" s="206"/>
      <c r="EEN27" s="206"/>
      <c r="EEO27" s="206"/>
      <c r="EEP27" s="206"/>
      <c r="EEQ27" s="206"/>
      <c r="EER27" s="206"/>
      <c r="EES27" s="206"/>
      <c r="EET27" s="206"/>
      <c r="EEU27" s="206"/>
      <c r="EEV27" s="206"/>
      <c r="EEW27" s="206"/>
      <c r="EEX27" s="206"/>
      <c r="EEY27" s="206"/>
      <c r="EEZ27" s="206"/>
      <c r="EFA27" s="206"/>
      <c r="EFB27" s="206"/>
      <c r="EFC27" s="206"/>
      <c r="EFD27" s="206"/>
      <c r="EFE27" s="206"/>
      <c r="EFF27" s="206"/>
      <c r="EFG27" s="206"/>
      <c r="EFH27" s="206"/>
      <c r="EFI27" s="206"/>
      <c r="EFJ27" s="206"/>
      <c r="EFK27" s="206"/>
      <c r="EFL27" s="206"/>
      <c r="EFM27" s="206"/>
      <c r="EFN27" s="206"/>
      <c r="EFO27" s="206"/>
      <c r="EFP27" s="206"/>
      <c r="EFQ27" s="206"/>
      <c r="EFR27" s="206"/>
      <c r="EFS27" s="206"/>
      <c r="EFT27" s="206"/>
      <c r="EFU27" s="206"/>
      <c r="EFV27" s="206"/>
      <c r="EFW27" s="206"/>
      <c r="EFX27" s="206"/>
      <c r="EFY27" s="206"/>
      <c r="EFZ27" s="206"/>
      <c r="EGA27" s="206"/>
      <c r="EGB27" s="206"/>
      <c r="EGC27" s="206"/>
      <c r="EGD27" s="206"/>
      <c r="EGE27" s="206"/>
      <c r="EGF27" s="206"/>
      <c r="EGG27" s="206"/>
      <c r="EGH27" s="206"/>
      <c r="EGI27" s="206"/>
      <c r="EGJ27" s="206"/>
      <c r="EGK27" s="206"/>
      <c r="EGL27" s="206"/>
      <c r="EGM27" s="206"/>
      <c r="EGN27" s="206"/>
      <c r="EGO27" s="206"/>
      <c r="EGP27" s="206"/>
      <c r="EGQ27" s="206"/>
      <c r="EGR27" s="206"/>
      <c r="EGS27" s="206"/>
      <c r="EGT27" s="206"/>
      <c r="EGU27" s="206"/>
      <c r="EGV27" s="206"/>
      <c r="EGW27" s="206"/>
      <c r="EGX27" s="206"/>
      <c r="EGY27" s="206"/>
      <c r="EGZ27" s="206"/>
      <c r="EHA27" s="206"/>
      <c r="EHB27" s="206"/>
      <c r="EHC27" s="206"/>
      <c r="EHD27" s="206"/>
      <c r="EHE27" s="206"/>
      <c r="EHF27" s="206"/>
      <c r="EHG27" s="206"/>
      <c r="EHH27" s="206"/>
      <c r="EHI27" s="206"/>
      <c r="EHJ27" s="206"/>
      <c r="EHK27" s="206"/>
      <c r="EHL27" s="206"/>
      <c r="EHM27" s="206"/>
      <c r="EHN27" s="206"/>
      <c r="EHO27" s="206"/>
      <c r="EHP27" s="206"/>
      <c r="EHQ27" s="206"/>
      <c r="EHR27" s="206"/>
      <c r="EHS27" s="206"/>
      <c r="EHT27" s="206"/>
      <c r="EHU27" s="206"/>
      <c r="EHV27" s="206"/>
      <c r="EHW27" s="206"/>
      <c r="EHX27" s="206"/>
      <c r="EHY27" s="206"/>
      <c r="EHZ27" s="206"/>
      <c r="EIA27" s="206"/>
      <c r="EIB27" s="206"/>
      <c r="EIC27" s="206"/>
      <c r="EID27" s="206"/>
      <c r="EIE27" s="206"/>
      <c r="EIF27" s="206"/>
      <c r="EIG27" s="206"/>
      <c r="EIH27" s="206"/>
      <c r="EII27" s="206"/>
      <c r="EIJ27" s="206"/>
      <c r="EIK27" s="206"/>
      <c r="EIL27" s="206"/>
      <c r="EIM27" s="206"/>
      <c r="EIN27" s="206"/>
      <c r="EIO27" s="206"/>
      <c r="EIP27" s="206"/>
      <c r="EIQ27" s="206"/>
      <c r="EIR27" s="206"/>
      <c r="EIS27" s="206"/>
      <c r="EIT27" s="206"/>
      <c r="EIU27" s="206"/>
      <c r="EIV27" s="206"/>
      <c r="EIW27" s="206"/>
      <c r="EIX27" s="206"/>
      <c r="EIY27" s="206"/>
      <c r="EIZ27" s="206"/>
      <c r="EJA27" s="206"/>
      <c r="EJB27" s="206"/>
      <c r="EJC27" s="206"/>
      <c r="EJD27" s="206"/>
      <c r="EJE27" s="206"/>
      <c r="EJF27" s="206"/>
      <c r="EJG27" s="206"/>
      <c r="EJH27" s="206"/>
      <c r="EJI27" s="206"/>
      <c r="EJJ27" s="206"/>
      <c r="EJK27" s="206"/>
      <c r="EJL27" s="206"/>
      <c r="EJM27" s="206"/>
      <c r="EJN27" s="206"/>
      <c r="EJO27" s="206"/>
      <c r="EJP27" s="206"/>
      <c r="EJQ27" s="206"/>
      <c r="EJR27" s="206"/>
      <c r="EJS27" s="206"/>
      <c r="EJT27" s="206"/>
      <c r="EJU27" s="206"/>
      <c r="EJV27" s="206"/>
      <c r="EJW27" s="206"/>
      <c r="EJX27" s="206"/>
      <c r="EJY27" s="206"/>
      <c r="EJZ27" s="206"/>
      <c r="EKA27" s="206"/>
      <c r="EKB27" s="206"/>
      <c r="EKC27" s="206"/>
      <c r="EKD27" s="206"/>
      <c r="EKE27" s="206"/>
      <c r="EKF27" s="206"/>
      <c r="EKG27" s="206"/>
      <c r="EKH27" s="206"/>
      <c r="EKI27" s="206"/>
      <c r="EKJ27" s="206"/>
      <c r="EKK27" s="206"/>
      <c r="EKL27" s="206"/>
      <c r="EKM27" s="206"/>
      <c r="EKN27" s="206"/>
      <c r="EKO27" s="206"/>
      <c r="EKP27" s="206"/>
      <c r="EKQ27" s="206"/>
      <c r="EKR27" s="206"/>
      <c r="EKS27" s="206"/>
      <c r="EKT27" s="206"/>
      <c r="EKU27" s="206"/>
      <c r="EKV27" s="206"/>
      <c r="EKW27" s="206"/>
      <c r="EKX27" s="206"/>
      <c r="EKY27" s="206"/>
      <c r="EKZ27" s="206"/>
      <c r="ELA27" s="206"/>
      <c r="ELB27" s="206"/>
      <c r="ELC27" s="206"/>
      <c r="ELD27" s="206"/>
      <c r="ELE27" s="206"/>
      <c r="ELF27" s="206"/>
      <c r="ELG27" s="206"/>
      <c r="ELH27" s="206"/>
      <c r="ELI27" s="206"/>
      <c r="ELJ27" s="206"/>
      <c r="ELK27" s="206"/>
      <c r="ELL27" s="206"/>
      <c r="ELM27" s="206"/>
      <c r="ELN27" s="206"/>
      <c r="ELO27" s="206"/>
      <c r="ELP27" s="206"/>
      <c r="ELQ27" s="206"/>
      <c r="ELR27" s="206"/>
      <c r="ELS27" s="206"/>
      <c r="ELT27" s="206"/>
      <c r="ELU27" s="206"/>
      <c r="ELV27" s="206"/>
      <c r="ELW27" s="206"/>
      <c r="ELX27" s="206"/>
      <c r="ELY27" s="206"/>
      <c r="ELZ27" s="206"/>
      <c r="EMA27" s="206"/>
      <c r="EMB27" s="206"/>
      <c r="EMC27" s="206"/>
      <c r="EMD27" s="206"/>
      <c r="EME27" s="206"/>
      <c r="EMF27" s="206"/>
      <c r="EMG27" s="206"/>
      <c r="EMH27" s="206"/>
      <c r="EMI27" s="206"/>
      <c r="EMJ27" s="206"/>
      <c r="EMK27" s="206"/>
      <c r="EML27" s="206"/>
      <c r="EMM27" s="206"/>
      <c r="EMN27" s="206"/>
      <c r="EMO27" s="206"/>
      <c r="EMP27" s="206"/>
      <c r="EMQ27" s="206"/>
      <c r="EMR27" s="206"/>
      <c r="EMS27" s="206"/>
      <c r="EMT27" s="206"/>
      <c r="EMU27" s="206"/>
      <c r="EMV27" s="206"/>
      <c r="EMW27" s="206"/>
      <c r="EMX27" s="206"/>
      <c r="EMY27" s="206"/>
      <c r="EMZ27" s="206"/>
      <c r="ENA27" s="206"/>
      <c r="ENB27" s="206"/>
      <c r="ENC27" s="206"/>
      <c r="END27" s="206"/>
      <c r="ENE27" s="206"/>
      <c r="ENF27" s="206"/>
      <c r="ENG27" s="206"/>
      <c r="ENH27" s="206"/>
      <c r="ENI27" s="206"/>
      <c r="ENJ27" s="206"/>
      <c r="ENK27" s="206"/>
      <c r="ENL27" s="206"/>
      <c r="ENM27" s="206"/>
      <c r="ENN27" s="206"/>
      <c r="ENO27" s="206"/>
      <c r="ENP27" s="206"/>
      <c r="ENQ27" s="206"/>
      <c r="ENR27" s="206"/>
      <c r="ENS27" s="206"/>
      <c r="ENT27" s="206"/>
      <c r="ENU27" s="206"/>
      <c r="ENV27" s="206"/>
      <c r="ENW27" s="206"/>
      <c r="ENX27" s="206"/>
      <c r="ENY27" s="206"/>
      <c r="ENZ27" s="206"/>
      <c r="EOA27" s="206"/>
      <c r="EOB27" s="206"/>
      <c r="EOC27" s="206"/>
      <c r="EOD27" s="206"/>
      <c r="EOE27" s="206"/>
      <c r="EOF27" s="206"/>
      <c r="EOG27" s="206"/>
      <c r="EOH27" s="206"/>
      <c r="EOI27" s="206"/>
      <c r="EOJ27" s="206"/>
      <c r="EOK27" s="206"/>
      <c r="EOL27" s="206"/>
      <c r="EOM27" s="206"/>
      <c r="EON27" s="206"/>
      <c r="EOO27" s="206"/>
      <c r="EOP27" s="206"/>
      <c r="EOQ27" s="206"/>
      <c r="EOR27" s="206"/>
      <c r="EOS27" s="206"/>
      <c r="EOT27" s="206"/>
      <c r="EOU27" s="206"/>
      <c r="EOV27" s="206"/>
      <c r="EOW27" s="206"/>
      <c r="EOX27" s="206"/>
      <c r="EOY27" s="206"/>
      <c r="EOZ27" s="206"/>
      <c r="EPA27" s="206"/>
      <c r="EPB27" s="206"/>
      <c r="EPC27" s="206"/>
      <c r="EPD27" s="206"/>
      <c r="EPE27" s="206"/>
      <c r="EPF27" s="206"/>
      <c r="EPG27" s="206"/>
      <c r="EPH27" s="206"/>
      <c r="EPI27" s="206"/>
      <c r="EPJ27" s="206"/>
      <c r="EPK27" s="206"/>
      <c r="EPL27" s="206"/>
      <c r="EPM27" s="206"/>
      <c r="EPN27" s="206"/>
      <c r="EPO27" s="206"/>
      <c r="EPP27" s="206"/>
      <c r="EPQ27" s="206"/>
      <c r="EPR27" s="206"/>
      <c r="EPS27" s="206"/>
      <c r="EPT27" s="206"/>
      <c r="EPU27" s="206"/>
      <c r="EPV27" s="206"/>
      <c r="EPW27" s="206"/>
      <c r="EPX27" s="206"/>
      <c r="EPY27" s="206"/>
      <c r="EPZ27" s="206"/>
      <c r="EQA27" s="206"/>
      <c r="EQB27" s="206"/>
      <c r="EQC27" s="206"/>
      <c r="EQD27" s="206"/>
      <c r="EQE27" s="206"/>
      <c r="EQF27" s="206"/>
      <c r="EQG27" s="206"/>
      <c r="EQH27" s="206"/>
      <c r="EQI27" s="206"/>
      <c r="EQJ27" s="206"/>
      <c r="EQK27" s="206"/>
      <c r="EQL27" s="206"/>
      <c r="EQM27" s="206"/>
      <c r="EQN27" s="206"/>
      <c r="EQO27" s="206"/>
      <c r="EQP27" s="206"/>
      <c r="EQQ27" s="206"/>
      <c r="EQR27" s="206"/>
      <c r="EQS27" s="206"/>
      <c r="EQT27" s="206"/>
      <c r="EQU27" s="206"/>
      <c r="EQV27" s="206"/>
      <c r="EQW27" s="206"/>
      <c r="EQX27" s="206"/>
      <c r="EQY27" s="206"/>
      <c r="EQZ27" s="206"/>
      <c r="ERA27" s="206"/>
      <c r="ERB27" s="206"/>
      <c r="ERC27" s="206"/>
      <c r="ERD27" s="206"/>
      <c r="ERE27" s="206"/>
      <c r="ERF27" s="206"/>
      <c r="ERG27" s="206"/>
      <c r="ERH27" s="206"/>
      <c r="ERI27" s="206"/>
      <c r="ERJ27" s="206"/>
      <c r="ERK27" s="206"/>
      <c r="ERL27" s="206"/>
      <c r="ERM27" s="206"/>
      <c r="ERN27" s="206"/>
      <c r="ERO27" s="206"/>
      <c r="ERP27" s="206"/>
      <c r="ERQ27" s="206"/>
      <c r="ERR27" s="206"/>
      <c r="ERS27" s="206"/>
      <c r="ERT27" s="206"/>
      <c r="ERU27" s="206"/>
      <c r="ERV27" s="206"/>
      <c r="ERW27" s="206"/>
      <c r="ERX27" s="206"/>
      <c r="ERY27" s="206"/>
      <c r="ERZ27" s="206"/>
      <c r="ESA27" s="206"/>
      <c r="ESB27" s="206"/>
      <c r="ESC27" s="206"/>
      <c r="ESD27" s="206"/>
      <c r="ESE27" s="206"/>
      <c r="ESF27" s="206"/>
      <c r="ESG27" s="206"/>
      <c r="ESH27" s="206"/>
      <c r="ESI27" s="206"/>
      <c r="ESJ27" s="206"/>
      <c r="ESK27" s="206"/>
      <c r="ESL27" s="206"/>
      <c r="ESM27" s="206"/>
      <c r="ESN27" s="206"/>
      <c r="ESO27" s="206"/>
      <c r="ESP27" s="206"/>
      <c r="ESQ27" s="206"/>
      <c r="ESR27" s="206"/>
      <c r="ESS27" s="206"/>
      <c r="EST27" s="206"/>
      <c r="ESU27" s="206"/>
      <c r="ESV27" s="206"/>
      <c r="ESW27" s="206"/>
      <c r="ESX27" s="206"/>
      <c r="ESY27" s="206"/>
      <c r="ESZ27" s="206"/>
      <c r="ETA27" s="206"/>
      <c r="ETB27" s="206"/>
      <c r="ETC27" s="206"/>
      <c r="ETD27" s="206"/>
      <c r="ETE27" s="206"/>
      <c r="ETF27" s="206"/>
      <c r="ETG27" s="206"/>
      <c r="ETH27" s="206"/>
      <c r="ETI27" s="206"/>
      <c r="ETJ27" s="206"/>
      <c r="ETK27" s="206"/>
      <c r="ETL27" s="206"/>
      <c r="ETM27" s="206"/>
      <c r="ETN27" s="206"/>
      <c r="ETO27" s="206"/>
      <c r="ETP27" s="206"/>
      <c r="ETQ27" s="206"/>
      <c r="ETR27" s="206"/>
      <c r="ETS27" s="206"/>
      <c r="ETT27" s="206"/>
      <c r="ETU27" s="206"/>
      <c r="ETV27" s="206"/>
      <c r="ETW27" s="206"/>
      <c r="ETX27" s="206"/>
      <c r="ETY27" s="206"/>
      <c r="ETZ27" s="206"/>
      <c r="EUA27" s="206"/>
      <c r="EUB27" s="206"/>
      <c r="EUC27" s="206"/>
      <c r="EUD27" s="206"/>
      <c r="EUE27" s="206"/>
      <c r="EUF27" s="206"/>
      <c r="EUG27" s="206"/>
      <c r="EUH27" s="206"/>
      <c r="EUI27" s="206"/>
      <c r="EUJ27" s="206"/>
      <c r="EUK27" s="206"/>
      <c r="EUL27" s="206"/>
      <c r="EUM27" s="206"/>
      <c r="EUN27" s="206"/>
      <c r="EUO27" s="206"/>
      <c r="EUP27" s="206"/>
      <c r="EUQ27" s="206"/>
      <c r="EUR27" s="206"/>
      <c r="EUS27" s="206"/>
      <c r="EUT27" s="206"/>
      <c r="EUU27" s="206"/>
      <c r="EUV27" s="206"/>
      <c r="EUW27" s="206"/>
      <c r="EUX27" s="206"/>
      <c r="EUY27" s="206"/>
      <c r="EUZ27" s="206"/>
      <c r="EVA27" s="206"/>
      <c r="EVB27" s="206"/>
      <c r="EVC27" s="206"/>
      <c r="EVD27" s="206"/>
      <c r="EVE27" s="206"/>
      <c r="EVF27" s="206"/>
      <c r="EVG27" s="206"/>
      <c r="EVH27" s="206"/>
      <c r="EVI27" s="206"/>
      <c r="EVJ27" s="206"/>
      <c r="EVK27" s="206"/>
      <c r="EVL27" s="206"/>
      <c r="EVM27" s="206"/>
      <c r="EVN27" s="206"/>
      <c r="EVO27" s="206"/>
      <c r="EVP27" s="206"/>
      <c r="EVQ27" s="206"/>
      <c r="EVR27" s="206"/>
      <c r="EVS27" s="206"/>
      <c r="EVT27" s="206"/>
      <c r="EVU27" s="206"/>
      <c r="EVV27" s="206"/>
      <c r="EVW27" s="206"/>
      <c r="EVX27" s="206"/>
      <c r="EVY27" s="206"/>
      <c r="EVZ27" s="206"/>
      <c r="EWA27" s="206"/>
      <c r="EWB27" s="206"/>
      <c r="EWC27" s="206"/>
      <c r="EWD27" s="206"/>
      <c r="EWE27" s="206"/>
      <c r="EWF27" s="206"/>
      <c r="EWG27" s="206"/>
      <c r="EWH27" s="206"/>
      <c r="EWI27" s="206"/>
      <c r="EWJ27" s="206"/>
      <c r="EWK27" s="206"/>
      <c r="EWL27" s="206"/>
      <c r="EWM27" s="206"/>
      <c r="EWN27" s="206"/>
      <c r="EWO27" s="206"/>
      <c r="EWP27" s="206"/>
      <c r="EWQ27" s="206"/>
      <c r="EWR27" s="206"/>
      <c r="EWS27" s="206"/>
      <c r="EWT27" s="206"/>
      <c r="EWU27" s="206"/>
      <c r="EWV27" s="206"/>
      <c r="EWW27" s="206"/>
      <c r="EWX27" s="206"/>
      <c r="EWY27" s="206"/>
      <c r="EWZ27" s="206"/>
      <c r="EXA27" s="206"/>
      <c r="EXB27" s="206"/>
      <c r="EXC27" s="206"/>
      <c r="EXD27" s="206"/>
      <c r="EXE27" s="206"/>
      <c r="EXF27" s="206"/>
      <c r="EXG27" s="206"/>
      <c r="EXH27" s="206"/>
      <c r="EXI27" s="206"/>
      <c r="EXJ27" s="206"/>
      <c r="EXK27" s="206"/>
      <c r="EXL27" s="206"/>
      <c r="EXM27" s="206"/>
      <c r="EXN27" s="206"/>
      <c r="EXO27" s="206"/>
      <c r="EXP27" s="206"/>
      <c r="EXQ27" s="206"/>
      <c r="EXR27" s="206"/>
      <c r="EXS27" s="206"/>
      <c r="EXT27" s="206"/>
      <c r="EXU27" s="206"/>
      <c r="EXV27" s="206"/>
      <c r="EXW27" s="206"/>
      <c r="EXX27" s="206"/>
      <c r="EXY27" s="206"/>
      <c r="EXZ27" s="206"/>
      <c r="EYA27" s="206"/>
      <c r="EYB27" s="206"/>
      <c r="EYC27" s="206"/>
      <c r="EYD27" s="206"/>
      <c r="EYE27" s="206"/>
      <c r="EYF27" s="206"/>
      <c r="EYG27" s="206"/>
      <c r="EYH27" s="206"/>
      <c r="EYI27" s="206"/>
      <c r="EYJ27" s="206"/>
      <c r="EYK27" s="206"/>
      <c r="EYL27" s="206"/>
      <c r="EYM27" s="206"/>
      <c r="EYN27" s="206"/>
      <c r="EYO27" s="206"/>
      <c r="EYP27" s="206"/>
      <c r="EYQ27" s="206"/>
      <c r="EYR27" s="206"/>
      <c r="EYS27" s="206"/>
      <c r="EYT27" s="206"/>
      <c r="EYU27" s="206"/>
      <c r="EYV27" s="206"/>
      <c r="EYW27" s="206"/>
      <c r="EYX27" s="206"/>
      <c r="EYY27" s="206"/>
      <c r="EYZ27" s="206"/>
      <c r="EZA27" s="206"/>
      <c r="EZB27" s="206"/>
      <c r="EZC27" s="206"/>
      <c r="EZD27" s="206"/>
      <c r="EZE27" s="206"/>
      <c r="EZF27" s="206"/>
      <c r="EZG27" s="206"/>
      <c r="EZH27" s="206"/>
      <c r="EZI27" s="206"/>
      <c r="EZJ27" s="206"/>
      <c r="EZK27" s="206"/>
      <c r="EZL27" s="206"/>
      <c r="EZM27" s="206"/>
      <c r="EZN27" s="206"/>
      <c r="EZO27" s="206"/>
      <c r="EZP27" s="206"/>
      <c r="EZQ27" s="206"/>
      <c r="EZR27" s="206"/>
      <c r="EZS27" s="206"/>
      <c r="EZT27" s="206"/>
      <c r="EZU27" s="206"/>
      <c r="EZV27" s="206"/>
      <c r="EZW27" s="206"/>
      <c r="EZX27" s="206"/>
      <c r="EZY27" s="206"/>
      <c r="EZZ27" s="206"/>
      <c r="FAA27" s="206"/>
      <c r="FAB27" s="206"/>
      <c r="FAC27" s="206"/>
      <c r="FAD27" s="206"/>
      <c r="FAE27" s="206"/>
      <c r="FAF27" s="206"/>
      <c r="FAG27" s="206"/>
      <c r="FAH27" s="206"/>
      <c r="FAI27" s="206"/>
      <c r="FAJ27" s="206"/>
      <c r="FAK27" s="206"/>
      <c r="FAL27" s="206"/>
      <c r="FAM27" s="206"/>
      <c r="FAN27" s="206"/>
      <c r="FAO27" s="206"/>
      <c r="FAP27" s="206"/>
      <c r="FAQ27" s="206"/>
      <c r="FAR27" s="206"/>
      <c r="FAS27" s="206"/>
      <c r="FAT27" s="206"/>
      <c r="FAU27" s="206"/>
      <c r="FAV27" s="206"/>
      <c r="FAW27" s="206"/>
      <c r="FAX27" s="206"/>
      <c r="FAY27" s="206"/>
      <c r="FAZ27" s="206"/>
      <c r="FBA27" s="206"/>
      <c r="FBB27" s="206"/>
      <c r="FBC27" s="206"/>
      <c r="FBD27" s="206"/>
      <c r="FBE27" s="206"/>
      <c r="FBF27" s="206"/>
      <c r="FBG27" s="206"/>
      <c r="FBH27" s="206"/>
      <c r="FBI27" s="206"/>
      <c r="FBJ27" s="206"/>
      <c r="FBK27" s="206"/>
      <c r="FBL27" s="206"/>
      <c r="FBM27" s="206"/>
      <c r="FBN27" s="206"/>
      <c r="FBO27" s="206"/>
      <c r="FBP27" s="206"/>
      <c r="FBQ27" s="206"/>
      <c r="FBR27" s="206"/>
      <c r="FBS27" s="206"/>
      <c r="FBT27" s="206"/>
      <c r="FBU27" s="206"/>
      <c r="FBV27" s="206"/>
      <c r="FBW27" s="206"/>
      <c r="FBX27" s="206"/>
      <c r="FBY27" s="206"/>
      <c r="FBZ27" s="206"/>
      <c r="FCA27" s="206"/>
      <c r="FCB27" s="206"/>
      <c r="FCC27" s="206"/>
      <c r="FCD27" s="206"/>
      <c r="FCE27" s="206"/>
      <c r="FCF27" s="206"/>
      <c r="FCG27" s="206"/>
      <c r="FCH27" s="206"/>
      <c r="FCI27" s="206"/>
      <c r="FCJ27" s="206"/>
      <c r="FCK27" s="206"/>
      <c r="FCL27" s="206"/>
      <c r="FCM27" s="206"/>
      <c r="FCN27" s="206"/>
      <c r="FCO27" s="206"/>
      <c r="FCP27" s="206"/>
      <c r="FCQ27" s="206"/>
      <c r="FCR27" s="206"/>
      <c r="FCS27" s="206"/>
      <c r="FCT27" s="206"/>
      <c r="FCU27" s="206"/>
      <c r="FCV27" s="206"/>
      <c r="FCW27" s="206"/>
      <c r="FCX27" s="206"/>
      <c r="FCY27" s="206"/>
      <c r="FCZ27" s="206"/>
      <c r="FDA27" s="206"/>
      <c r="FDB27" s="206"/>
      <c r="FDC27" s="206"/>
      <c r="FDD27" s="206"/>
      <c r="FDE27" s="206"/>
      <c r="FDF27" s="206"/>
      <c r="FDG27" s="206"/>
      <c r="FDH27" s="206"/>
      <c r="FDI27" s="206"/>
      <c r="FDJ27" s="206"/>
      <c r="FDK27" s="206"/>
      <c r="FDL27" s="206"/>
      <c r="FDM27" s="206"/>
      <c r="FDN27" s="206"/>
      <c r="FDO27" s="206"/>
      <c r="FDP27" s="206"/>
      <c r="FDQ27" s="206"/>
      <c r="FDR27" s="206"/>
      <c r="FDS27" s="206"/>
      <c r="FDT27" s="206"/>
      <c r="FDU27" s="206"/>
      <c r="FDV27" s="206"/>
      <c r="FDW27" s="206"/>
      <c r="FDX27" s="206"/>
      <c r="FDY27" s="206"/>
      <c r="FDZ27" s="206"/>
      <c r="FEA27" s="206"/>
      <c r="FEB27" s="206"/>
      <c r="FEC27" s="206"/>
      <c r="FED27" s="206"/>
      <c r="FEE27" s="206"/>
      <c r="FEF27" s="206"/>
      <c r="FEG27" s="206"/>
      <c r="FEH27" s="206"/>
      <c r="FEI27" s="206"/>
      <c r="FEJ27" s="206"/>
      <c r="FEK27" s="206"/>
      <c r="FEL27" s="206"/>
      <c r="FEM27" s="206"/>
      <c r="FEN27" s="206"/>
      <c r="FEO27" s="206"/>
      <c r="FEP27" s="206"/>
      <c r="FEQ27" s="206"/>
      <c r="FER27" s="206"/>
      <c r="FES27" s="206"/>
      <c r="FET27" s="206"/>
      <c r="FEU27" s="206"/>
      <c r="FEV27" s="206"/>
      <c r="FEW27" s="206"/>
      <c r="FEX27" s="206"/>
      <c r="FEY27" s="206"/>
      <c r="FEZ27" s="206"/>
      <c r="FFA27" s="206"/>
      <c r="FFB27" s="206"/>
      <c r="FFC27" s="206"/>
      <c r="FFD27" s="206"/>
      <c r="FFE27" s="206"/>
      <c r="FFF27" s="206"/>
      <c r="FFG27" s="206"/>
      <c r="FFH27" s="206"/>
      <c r="FFI27" s="206"/>
      <c r="FFJ27" s="206"/>
      <c r="FFK27" s="206"/>
      <c r="FFL27" s="206"/>
      <c r="FFM27" s="206"/>
      <c r="FFN27" s="206"/>
      <c r="FFO27" s="206"/>
      <c r="FFP27" s="206"/>
      <c r="FFQ27" s="206"/>
      <c r="FFR27" s="206"/>
      <c r="FFS27" s="206"/>
      <c r="FFT27" s="206"/>
      <c r="FFU27" s="206"/>
      <c r="FFV27" s="206"/>
      <c r="FFW27" s="206"/>
      <c r="FFX27" s="206"/>
      <c r="FFY27" s="206"/>
      <c r="FFZ27" s="206"/>
      <c r="FGA27" s="206"/>
      <c r="FGB27" s="206"/>
      <c r="FGC27" s="206"/>
      <c r="FGD27" s="206"/>
      <c r="FGE27" s="206"/>
      <c r="FGF27" s="206"/>
      <c r="FGG27" s="206"/>
      <c r="FGH27" s="206"/>
      <c r="FGI27" s="206"/>
      <c r="FGJ27" s="206"/>
      <c r="FGK27" s="206"/>
      <c r="FGL27" s="206"/>
      <c r="FGM27" s="206"/>
      <c r="FGN27" s="206"/>
      <c r="FGO27" s="206"/>
      <c r="FGP27" s="206"/>
      <c r="FGQ27" s="206"/>
      <c r="FGR27" s="206"/>
      <c r="FGS27" s="206"/>
      <c r="FGT27" s="206"/>
      <c r="FGU27" s="206"/>
      <c r="FGV27" s="206"/>
      <c r="FGW27" s="206"/>
      <c r="FGX27" s="206"/>
      <c r="FGY27" s="206"/>
      <c r="FGZ27" s="206"/>
      <c r="FHA27" s="206"/>
      <c r="FHB27" s="206"/>
      <c r="FHC27" s="206"/>
      <c r="FHD27" s="206"/>
      <c r="FHE27" s="206"/>
      <c r="FHF27" s="206"/>
      <c r="FHG27" s="206"/>
      <c r="FHH27" s="206"/>
      <c r="FHI27" s="206"/>
      <c r="FHJ27" s="206"/>
      <c r="FHK27" s="206"/>
      <c r="FHL27" s="206"/>
      <c r="FHM27" s="206"/>
      <c r="FHN27" s="206"/>
      <c r="FHO27" s="206"/>
      <c r="FHP27" s="206"/>
      <c r="FHQ27" s="206"/>
      <c r="FHR27" s="206"/>
      <c r="FHS27" s="206"/>
      <c r="FHT27" s="206"/>
      <c r="FHU27" s="206"/>
      <c r="FHV27" s="206"/>
      <c r="FHW27" s="206"/>
      <c r="FHX27" s="206"/>
      <c r="FHY27" s="206"/>
      <c r="FHZ27" s="206"/>
      <c r="FIA27" s="206"/>
      <c r="FIB27" s="206"/>
      <c r="FIC27" s="206"/>
      <c r="FID27" s="206"/>
      <c r="FIE27" s="206"/>
      <c r="FIF27" s="206"/>
      <c r="FIG27" s="206"/>
      <c r="FIH27" s="206"/>
      <c r="FII27" s="206"/>
      <c r="FIJ27" s="206"/>
      <c r="FIK27" s="206"/>
      <c r="FIL27" s="206"/>
      <c r="FIM27" s="206"/>
      <c r="FIN27" s="206"/>
      <c r="FIO27" s="206"/>
      <c r="FIP27" s="206"/>
      <c r="FIQ27" s="206"/>
      <c r="FIR27" s="206"/>
      <c r="FIS27" s="206"/>
      <c r="FIT27" s="206"/>
      <c r="FIU27" s="206"/>
      <c r="FIV27" s="206"/>
      <c r="FIW27" s="206"/>
      <c r="FIX27" s="206"/>
      <c r="FIY27" s="206"/>
      <c r="FIZ27" s="206"/>
      <c r="FJA27" s="206"/>
      <c r="FJB27" s="206"/>
      <c r="FJC27" s="206"/>
      <c r="FJD27" s="206"/>
      <c r="FJE27" s="206"/>
      <c r="FJF27" s="206"/>
      <c r="FJG27" s="206"/>
      <c r="FJH27" s="206"/>
      <c r="FJI27" s="206"/>
      <c r="FJJ27" s="206"/>
      <c r="FJK27" s="206"/>
      <c r="FJL27" s="206"/>
      <c r="FJM27" s="206"/>
      <c r="FJN27" s="206"/>
      <c r="FJO27" s="206"/>
      <c r="FJP27" s="206"/>
      <c r="FJQ27" s="206"/>
      <c r="FJR27" s="206"/>
      <c r="FJS27" s="206"/>
      <c r="FJT27" s="206"/>
      <c r="FJU27" s="206"/>
      <c r="FJV27" s="206"/>
      <c r="FJW27" s="206"/>
      <c r="FJX27" s="206"/>
      <c r="FJY27" s="206"/>
      <c r="FJZ27" s="206"/>
      <c r="FKA27" s="206"/>
      <c r="FKB27" s="206"/>
      <c r="FKC27" s="206"/>
      <c r="FKD27" s="206"/>
      <c r="FKE27" s="206"/>
      <c r="FKF27" s="206"/>
      <c r="FKG27" s="206"/>
      <c r="FKH27" s="206"/>
      <c r="FKI27" s="206"/>
      <c r="FKJ27" s="206"/>
      <c r="FKK27" s="206"/>
      <c r="FKL27" s="206"/>
      <c r="FKM27" s="206"/>
      <c r="FKN27" s="206"/>
      <c r="FKO27" s="206"/>
      <c r="FKP27" s="206"/>
      <c r="FKQ27" s="206"/>
      <c r="FKR27" s="206"/>
      <c r="FKS27" s="206"/>
      <c r="FKT27" s="206"/>
      <c r="FKU27" s="206"/>
      <c r="FKV27" s="206"/>
      <c r="FKW27" s="206"/>
      <c r="FKX27" s="206"/>
      <c r="FKY27" s="206"/>
      <c r="FKZ27" s="206"/>
      <c r="FLA27" s="206"/>
      <c r="FLB27" s="206"/>
      <c r="FLC27" s="206"/>
      <c r="FLD27" s="206"/>
      <c r="FLE27" s="206"/>
      <c r="FLF27" s="206"/>
      <c r="FLG27" s="206"/>
      <c r="FLH27" s="206"/>
      <c r="FLI27" s="206"/>
      <c r="FLJ27" s="206"/>
      <c r="FLK27" s="206"/>
      <c r="FLL27" s="206"/>
      <c r="FLM27" s="206"/>
      <c r="FLN27" s="206"/>
      <c r="FLO27" s="206"/>
      <c r="FLP27" s="206"/>
      <c r="FLQ27" s="206"/>
      <c r="FLR27" s="206"/>
      <c r="FLS27" s="206"/>
      <c r="FLT27" s="206"/>
      <c r="FLU27" s="206"/>
      <c r="FLV27" s="206"/>
      <c r="FLW27" s="206"/>
      <c r="FLX27" s="206"/>
      <c r="FLY27" s="206"/>
      <c r="FLZ27" s="206"/>
      <c r="FMA27" s="206"/>
      <c r="FMB27" s="206"/>
      <c r="FMC27" s="206"/>
      <c r="FMD27" s="206"/>
      <c r="FME27" s="206"/>
      <c r="FMF27" s="206"/>
      <c r="FMG27" s="206"/>
      <c r="FMH27" s="206"/>
      <c r="FMI27" s="206"/>
      <c r="FMJ27" s="206"/>
      <c r="FMK27" s="206"/>
      <c r="FML27" s="206"/>
      <c r="FMM27" s="206"/>
      <c r="FMN27" s="206"/>
      <c r="FMO27" s="206"/>
      <c r="FMP27" s="206"/>
      <c r="FMQ27" s="206"/>
      <c r="FMR27" s="206"/>
      <c r="FMS27" s="206"/>
      <c r="FMT27" s="206"/>
      <c r="FMU27" s="206"/>
      <c r="FMV27" s="206"/>
      <c r="FMW27" s="206"/>
      <c r="FMX27" s="206"/>
      <c r="FMY27" s="206"/>
      <c r="FMZ27" s="206"/>
      <c r="FNA27" s="206"/>
      <c r="FNB27" s="206"/>
      <c r="FNC27" s="206"/>
      <c r="FND27" s="206"/>
      <c r="FNE27" s="206"/>
      <c r="FNF27" s="206"/>
      <c r="FNG27" s="206"/>
      <c r="FNH27" s="206"/>
      <c r="FNI27" s="206"/>
      <c r="FNJ27" s="206"/>
      <c r="FNK27" s="206"/>
      <c r="FNL27" s="206"/>
      <c r="FNM27" s="206"/>
      <c r="FNN27" s="206"/>
      <c r="FNO27" s="206"/>
      <c r="FNP27" s="206"/>
      <c r="FNQ27" s="206"/>
      <c r="FNR27" s="206"/>
      <c r="FNS27" s="206"/>
      <c r="FNT27" s="206"/>
      <c r="FNU27" s="206"/>
      <c r="FNV27" s="206"/>
      <c r="FNW27" s="206"/>
      <c r="FNX27" s="206"/>
      <c r="FNY27" s="206"/>
      <c r="FNZ27" s="206"/>
      <c r="FOA27" s="206"/>
      <c r="FOB27" s="206"/>
      <c r="FOC27" s="206"/>
      <c r="FOD27" s="206"/>
      <c r="FOE27" s="206"/>
      <c r="FOF27" s="206"/>
      <c r="FOG27" s="206"/>
      <c r="FOH27" s="206"/>
      <c r="FOI27" s="206"/>
      <c r="FOJ27" s="206"/>
      <c r="FOK27" s="206"/>
      <c r="FOL27" s="206"/>
      <c r="FOM27" s="206"/>
      <c r="FON27" s="206"/>
      <c r="FOO27" s="206"/>
      <c r="FOP27" s="206"/>
      <c r="FOQ27" s="206"/>
      <c r="FOR27" s="206"/>
      <c r="FOS27" s="206"/>
      <c r="FOT27" s="206"/>
      <c r="FOU27" s="206"/>
      <c r="FOV27" s="206"/>
      <c r="FOW27" s="206"/>
      <c r="FOX27" s="206"/>
      <c r="FOY27" s="206"/>
      <c r="FOZ27" s="206"/>
      <c r="FPA27" s="206"/>
      <c r="FPB27" s="206"/>
      <c r="FPC27" s="206"/>
      <c r="FPD27" s="206"/>
      <c r="FPE27" s="206"/>
      <c r="FPF27" s="206"/>
      <c r="FPG27" s="206"/>
      <c r="FPH27" s="206"/>
      <c r="FPI27" s="206"/>
      <c r="FPJ27" s="206"/>
      <c r="FPK27" s="206"/>
      <c r="FPL27" s="206"/>
      <c r="FPM27" s="206"/>
      <c r="FPN27" s="206"/>
      <c r="FPO27" s="206"/>
      <c r="FPP27" s="206"/>
      <c r="FPQ27" s="206"/>
      <c r="FPR27" s="206"/>
      <c r="FPS27" s="206"/>
      <c r="FPT27" s="206"/>
      <c r="FPU27" s="206"/>
      <c r="FPV27" s="206"/>
      <c r="FPW27" s="206"/>
      <c r="FPX27" s="206"/>
      <c r="FPY27" s="206"/>
      <c r="FPZ27" s="206"/>
      <c r="FQA27" s="206"/>
      <c r="FQB27" s="206"/>
      <c r="FQC27" s="206"/>
      <c r="FQD27" s="206"/>
      <c r="FQE27" s="206"/>
      <c r="FQF27" s="206"/>
      <c r="FQG27" s="206"/>
      <c r="FQH27" s="206"/>
      <c r="FQI27" s="206"/>
      <c r="FQJ27" s="206"/>
      <c r="FQK27" s="206"/>
      <c r="FQL27" s="206"/>
      <c r="FQM27" s="206"/>
      <c r="FQN27" s="206"/>
      <c r="FQO27" s="206"/>
      <c r="FQP27" s="206"/>
      <c r="FQQ27" s="206"/>
      <c r="FQR27" s="206"/>
      <c r="FQS27" s="206"/>
      <c r="FQT27" s="206"/>
      <c r="FQU27" s="206"/>
      <c r="FQV27" s="206"/>
      <c r="FQW27" s="206"/>
      <c r="FQX27" s="206"/>
      <c r="FQY27" s="206"/>
      <c r="FQZ27" s="206"/>
      <c r="FRA27" s="206"/>
      <c r="FRB27" s="206"/>
      <c r="FRC27" s="206"/>
      <c r="FRD27" s="206"/>
      <c r="FRE27" s="206"/>
      <c r="FRF27" s="206"/>
      <c r="FRG27" s="206"/>
      <c r="FRH27" s="206"/>
      <c r="FRI27" s="206"/>
      <c r="FRJ27" s="206"/>
      <c r="FRK27" s="206"/>
      <c r="FRL27" s="206"/>
      <c r="FRM27" s="206"/>
      <c r="FRN27" s="206"/>
      <c r="FRO27" s="206"/>
      <c r="FRP27" s="206"/>
      <c r="FRQ27" s="206"/>
      <c r="FRR27" s="206"/>
      <c r="FRS27" s="206"/>
      <c r="FRT27" s="206"/>
      <c r="FRU27" s="206"/>
      <c r="FRV27" s="206"/>
      <c r="FRW27" s="206"/>
      <c r="FRX27" s="206"/>
      <c r="FRY27" s="206"/>
      <c r="FRZ27" s="206"/>
      <c r="FSA27" s="206"/>
      <c r="FSB27" s="206"/>
      <c r="FSC27" s="206"/>
      <c r="FSD27" s="206"/>
      <c r="FSE27" s="206"/>
      <c r="FSF27" s="206"/>
      <c r="FSG27" s="206"/>
      <c r="FSH27" s="206"/>
      <c r="FSI27" s="206"/>
      <c r="FSJ27" s="206"/>
      <c r="FSK27" s="206"/>
      <c r="FSL27" s="206"/>
      <c r="FSM27" s="206"/>
      <c r="FSN27" s="206"/>
      <c r="FSO27" s="206"/>
      <c r="FSP27" s="206"/>
      <c r="FSQ27" s="206"/>
      <c r="FSR27" s="206"/>
      <c r="FSS27" s="206"/>
      <c r="FST27" s="206"/>
      <c r="FSU27" s="206"/>
      <c r="FSV27" s="206"/>
      <c r="FSW27" s="206"/>
      <c r="FSX27" s="206"/>
      <c r="FSY27" s="206"/>
      <c r="FSZ27" s="206"/>
      <c r="FTA27" s="206"/>
      <c r="FTB27" s="206"/>
      <c r="FTC27" s="206"/>
      <c r="FTD27" s="206"/>
      <c r="FTE27" s="206"/>
      <c r="FTF27" s="206"/>
      <c r="FTG27" s="206"/>
      <c r="FTH27" s="206"/>
      <c r="FTI27" s="206"/>
      <c r="FTJ27" s="206"/>
      <c r="FTK27" s="206"/>
      <c r="FTL27" s="206"/>
      <c r="FTM27" s="206"/>
      <c r="FTN27" s="206"/>
      <c r="FTO27" s="206"/>
      <c r="FTP27" s="206"/>
      <c r="FTQ27" s="206"/>
      <c r="FTR27" s="206"/>
      <c r="FTS27" s="206"/>
      <c r="FTT27" s="206"/>
      <c r="FTU27" s="206"/>
      <c r="FTV27" s="206"/>
      <c r="FTW27" s="206"/>
      <c r="FTX27" s="206"/>
      <c r="FTY27" s="206"/>
      <c r="FTZ27" s="206"/>
      <c r="FUA27" s="206"/>
      <c r="FUB27" s="206"/>
      <c r="FUC27" s="206"/>
      <c r="FUD27" s="206"/>
      <c r="FUE27" s="206"/>
      <c r="FUF27" s="206"/>
      <c r="FUG27" s="206"/>
      <c r="FUH27" s="206"/>
      <c r="FUI27" s="206"/>
      <c r="FUJ27" s="206"/>
      <c r="FUK27" s="206"/>
      <c r="FUL27" s="206"/>
      <c r="FUM27" s="206"/>
      <c r="FUN27" s="206"/>
      <c r="FUO27" s="206"/>
      <c r="FUP27" s="206"/>
      <c r="FUQ27" s="206"/>
      <c r="FUR27" s="206"/>
      <c r="FUS27" s="206"/>
      <c r="FUT27" s="206"/>
      <c r="FUU27" s="206"/>
      <c r="FUV27" s="206"/>
      <c r="FUW27" s="206"/>
      <c r="FUX27" s="206"/>
      <c r="FUY27" s="206"/>
      <c r="FUZ27" s="206"/>
      <c r="FVA27" s="206"/>
      <c r="FVB27" s="206"/>
      <c r="FVC27" s="206"/>
      <c r="FVD27" s="206"/>
      <c r="FVE27" s="206"/>
      <c r="FVF27" s="206"/>
      <c r="FVG27" s="206"/>
      <c r="FVH27" s="206"/>
      <c r="FVI27" s="206"/>
      <c r="FVJ27" s="206"/>
      <c r="FVK27" s="206"/>
      <c r="FVL27" s="206"/>
      <c r="FVM27" s="206"/>
      <c r="FVN27" s="206"/>
      <c r="FVO27" s="206"/>
      <c r="FVP27" s="206"/>
      <c r="FVQ27" s="206"/>
      <c r="FVR27" s="206"/>
      <c r="FVS27" s="206"/>
      <c r="FVT27" s="206"/>
      <c r="FVU27" s="206"/>
      <c r="FVV27" s="206"/>
      <c r="FVW27" s="206"/>
      <c r="FVX27" s="206"/>
      <c r="FVY27" s="206"/>
      <c r="FVZ27" s="206"/>
      <c r="FWA27" s="206"/>
      <c r="FWB27" s="206"/>
      <c r="FWC27" s="206"/>
      <c r="FWD27" s="206"/>
      <c r="FWE27" s="206"/>
      <c r="FWF27" s="206"/>
      <c r="FWG27" s="206"/>
      <c r="FWH27" s="206"/>
      <c r="FWI27" s="206"/>
      <c r="FWJ27" s="206"/>
      <c r="FWK27" s="206"/>
      <c r="FWL27" s="206"/>
      <c r="FWM27" s="206"/>
      <c r="FWN27" s="206"/>
      <c r="FWO27" s="206"/>
      <c r="FWP27" s="206"/>
      <c r="FWQ27" s="206"/>
      <c r="FWR27" s="206"/>
      <c r="FWS27" s="206"/>
      <c r="FWT27" s="206"/>
      <c r="FWU27" s="206"/>
      <c r="FWV27" s="206"/>
      <c r="FWW27" s="206"/>
      <c r="FWX27" s="206"/>
      <c r="FWY27" s="206"/>
      <c r="FWZ27" s="206"/>
      <c r="FXA27" s="206"/>
      <c r="FXB27" s="206"/>
      <c r="FXC27" s="206"/>
      <c r="FXD27" s="206"/>
      <c r="FXE27" s="206"/>
      <c r="FXF27" s="206"/>
      <c r="FXG27" s="206"/>
      <c r="FXH27" s="206"/>
      <c r="FXI27" s="206"/>
      <c r="FXJ27" s="206"/>
      <c r="FXK27" s="206"/>
      <c r="FXL27" s="206"/>
      <c r="FXM27" s="206"/>
      <c r="FXN27" s="206"/>
      <c r="FXO27" s="206"/>
      <c r="FXP27" s="206"/>
      <c r="FXQ27" s="206"/>
      <c r="FXR27" s="206"/>
      <c r="FXS27" s="206"/>
      <c r="FXT27" s="206"/>
      <c r="FXU27" s="206"/>
      <c r="FXV27" s="206"/>
      <c r="FXW27" s="206"/>
      <c r="FXX27" s="206"/>
      <c r="FXY27" s="206"/>
      <c r="FXZ27" s="206"/>
      <c r="FYA27" s="206"/>
      <c r="FYB27" s="206"/>
      <c r="FYC27" s="206"/>
      <c r="FYD27" s="206"/>
      <c r="FYE27" s="206"/>
      <c r="FYF27" s="206"/>
      <c r="FYG27" s="206"/>
      <c r="FYH27" s="206"/>
      <c r="FYI27" s="206"/>
      <c r="FYJ27" s="206"/>
      <c r="FYK27" s="206"/>
      <c r="FYL27" s="206"/>
      <c r="FYM27" s="206"/>
      <c r="FYN27" s="206"/>
      <c r="FYO27" s="206"/>
      <c r="FYP27" s="206"/>
      <c r="FYQ27" s="206"/>
      <c r="FYR27" s="206"/>
      <c r="FYS27" s="206"/>
      <c r="FYT27" s="206"/>
      <c r="FYU27" s="206"/>
      <c r="FYV27" s="206"/>
      <c r="FYW27" s="206"/>
      <c r="FYX27" s="206"/>
      <c r="FYY27" s="206"/>
      <c r="FYZ27" s="206"/>
      <c r="FZA27" s="206"/>
      <c r="FZB27" s="206"/>
      <c r="FZC27" s="206"/>
      <c r="FZD27" s="206"/>
      <c r="FZE27" s="206"/>
      <c r="FZF27" s="206"/>
      <c r="FZG27" s="206"/>
      <c r="FZH27" s="206"/>
      <c r="FZI27" s="206"/>
      <c r="FZJ27" s="206"/>
      <c r="FZK27" s="206"/>
      <c r="FZL27" s="206"/>
      <c r="FZM27" s="206"/>
      <c r="FZN27" s="206"/>
      <c r="FZO27" s="206"/>
      <c r="FZP27" s="206"/>
      <c r="FZQ27" s="206"/>
      <c r="FZR27" s="206"/>
      <c r="FZS27" s="206"/>
      <c r="FZT27" s="206"/>
      <c r="FZU27" s="206"/>
      <c r="FZV27" s="206"/>
      <c r="FZW27" s="206"/>
      <c r="FZX27" s="206"/>
      <c r="FZY27" s="206"/>
      <c r="FZZ27" s="206"/>
      <c r="GAA27" s="206"/>
      <c r="GAB27" s="206"/>
      <c r="GAC27" s="206"/>
      <c r="GAD27" s="206"/>
      <c r="GAE27" s="206"/>
      <c r="GAF27" s="206"/>
      <c r="GAG27" s="206"/>
      <c r="GAH27" s="206"/>
      <c r="GAI27" s="206"/>
      <c r="GAJ27" s="206"/>
      <c r="GAK27" s="206"/>
      <c r="GAL27" s="206"/>
      <c r="GAM27" s="206"/>
      <c r="GAN27" s="206"/>
      <c r="GAO27" s="206"/>
      <c r="GAP27" s="206"/>
      <c r="GAQ27" s="206"/>
      <c r="GAR27" s="206"/>
      <c r="GAS27" s="206"/>
      <c r="GAT27" s="206"/>
      <c r="GAU27" s="206"/>
      <c r="GAV27" s="206"/>
      <c r="GAW27" s="206"/>
      <c r="GAX27" s="206"/>
      <c r="GAY27" s="206"/>
      <c r="GAZ27" s="206"/>
      <c r="GBA27" s="206"/>
      <c r="GBB27" s="206"/>
      <c r="GBC27" s="206"/>
      <c r="GBD27" s="206"/>
      <c r="GBE27" s="206"/>
      <c r="GBF27" s="206"/>
      <c r="GBG27" s="206"/>
      <c r="GBH27" s="206"/>
      <c r="GBI27" s="206"/>
      <c r="GBJ27" s="206"/>
      <c r="GBK27" s="206"/>
      <c r="GBL27" s="206"/>
      <c r="GBM27" s="206"/>
      <c r="GBN27" s="206"/>
      <c r="GBO27" s="206"/>
      <c r="GBP27" s="206"/>
      <c r="GBQ27" s="206"/>
      <c r="GBR27" s="206"/>
      <c r="GBS27" s="206"/>
      <c r="GBT27" s="206"/>
      <c r="GBU27" s="206"/>
      <c r="GBV27" s="206"/>
      <c r="GBW27" s="206"/>
      <c r="GBX27" s="206"/>
      <c r="GBY27" s="206"/>
      <c r="GBZ27" s="206"/>
      <c r="GCA27" s="206"/>
      <c r="GCB27" s="206"/>
      <c r="GCC27" s="206"/>
      <c r="GCD27" s="206"/>
      <c r="GCE27" s="206"/>
      <c r="GCF27" s="206"/>
      <c r="GCG27" s="206"/>
      <c r="GCH27" s="206"/>
      <c r="GCI27" s="206"/>
      <c r="GCJ27" s="206"/>
      <c r="GCK27" s="206"/>
      <c r="GCL27" s="206"/>
      <c r="GCM27" s="206"/>
      <c r="GCN27" s="206"/>
      <c r="GCO27" s="206"/>
      <c r="GCP27" s="206"/>
      <c r="GCQ27" s="206"/>
      <c r="GCR27" s="206"/>
      <c r="GCS27" s="206"/>
      <c r="GCT27" s="206"/>
      <c r="GCU27" s="206"/>
      <c r="GCV27" s="206"/>
      <c r="GCW27" s="206"/>
      <c r="GCX27" s="206"/>
      <c r="GCY27" s="206"/>
      <c r="GCZ27" s="206"/>
      <c r="GDA27" s="206"/>
      <c r="GDB27" s="206"/>
      <c r="GDC27" s="206"/>
      <c r="GDD27" s="206"/>
      <c r="GDE27" s="206"/>
      <c r="GDF27" s="206"/>
      <c r="GDG27" s="206"/>
      <c r="GDH27" s="206"/>
      <c r="GDI27" s="206"/>
      <c r="GDJ27" s="206"/>
      <c r="GDK27" s="206"/>
      <c r="GDL27" s="206"/>
      <c r="GDM27" s="206"/>
      <c r="GDN27" s="206"/>
      <c r="GDO27" s="206"/>
      <c r="GDP27" s="206"/>
      <c r="GDQ27" s="206"/>
      <c r="GDR27" s="206"/>
      <c r="GDS27" s="206"/>
      <c r="GDT27" s="206"/>
      <c r="GDU27" s="206"/>
      <c r="GDV27" s="206"/>
      <c r="GDW27" s="206"/>
      <c r="GDX27" s="206"/>
      <c r="GDY27" s="206"/>
      <c r="GDZ27" s="206"/>
      <c r="GEA27" s="206"/>
      <c r="GEB27" s="206"/>
      <c r="GEC27" s="206"/>
      <c r="GED27" s="206"/>
      <c r="GEE27" s="206"/>
      <c r="GEF27" s="206"/>
      <c r="GEG27" s="206"/>
      <c r="GEH27" s="206"/>
      <c r="GEI27" s="206"/>
      <c r="GEJ27" s="206"/>
      <c r="GEK27" s="206"/>
      <c r="GEL27" s="206"/>
      <c r="GEM27" s="206"/>
      <c r="GEN27" s="206"/>
      <c r="GEO27" s="206"/>
      <c r="GEP27" s="206"/>
      <c r="GEQ27" s="206"/>
      <c r="GER27" s="206"/>
      <c r="GES27" s="206"/>
      <c r="GET27" s="206"/>
      <c r="GEU27" s="206"/>
      <c r="GEV27" s="206"/>
      <c r="GEW27" s="206"/>
      <c r="GEX27" s="206"/>
      <c r="GEY27" s="206"/>
      <c r="GEZ27" s="206"/>
      <c r="GFA27" s="206"/>
      <c r="GFB27" s="206"/>
      <c r="GFC27" s="206"/>
      <c r="GFD27" s="206"/>
      <c r="GFE27" s="206"/>
      <c r="GFF27" s="206"/>
      <c r="GFG27" s="206"/>
      <c r="GFH27" s="206"/>
      <c r="GFI27" s="206"/>
      <c r="GFJ27" s="206"/>
      <c r="GFK27" s="206"/>
      <c r="GFL27" s="206"/>
      <c r="GFM27" s="206"/>
      <c r="GFN27" s="206"/>
      <c r="GFO27" s="206"/>
      <c r="GFP27" s="206"/>
      <c r="GFQ27" s="206"/>
      <c r="GFR27" s="206"/>
      <c r="GFS27" s="206"/>
      <c r="GFT27" s="206"/>
      <c r="GFU27" s="206"/>
      <c r="GFV27" s="206"/>
      <c r="GFW27" s="206"/>
      <c r="GFX27" s="206"/>
      <c r="GFY27" s="206"/>
      <c r="GFZ27" s="206"/>
      <c r="GGA27" s="206"/>
      <c r="GGB27" s="206"/>
      <c r="GGC27" s="206"/>
      <c r="GGD27" s="206"/>
      <c r="GGE27" s="206"/>
      <c r="GGF27" s="206"/>
      <c r="GGG27" s="206"/>
      <c r="GGH27" s="206"/>
      <c r="GGI27" s="206"/>
      <c r="GGJ27" s="206"/>
      <c r="GGK27" s="206"/>
      <c r="GGL27" s="206"/>
      <c r="GGM27" s="206"/>
      <c r="GGN27" s="206"/>
      <c r="GGO27" s="206"/>
      <c r="GGP27" s="206"/>
      <c r="GGQ27" s="206"/>
      <c r="GGR27" s="206"/>
      <c r="GGS27" s="206"/>
      <c r="GGT27" s="206"/>
      <c r="GGU27" s="206"/>
      <c r="GGV27" s="206"/>
      <c r="GGW27" s="206"/>
      <c r="GGX27" s="206"/>
      <c r="GGY27" s="206"/>
      <c r="GGZ27" s="206"/>
      <c r="GHA27" s="206"/>
      <c r="GHB27" s="206"/>
      <c r="GHC27" s="206"/>
      <c r="GHD27" s="206"/>
      <c r="GHE27" s="206"/>
      <c r="GHF27" s="206"/>
      <c r="GHG27" s="206"/>
      <c r="GHH27" s="206"/>
      <c r="GHI27" s="206"/>
      <c r="GHJ27" s="206"/>
      <c r="GHK27" s="206"/>
      <c r="GHL27" s="206"/>
      <c r="GHM27" s="206"/>
      <c r="GHN27" s="206"/>
      <c r="GHO27" s="206"/>
      <c r="GHP27" s="206"/>
      <c r="GHQ27" s="206"/>
      <c r="GHR27" s="206"/>
      <c r="GHS27" s="206"/>
      <c r="GHT27" s="206"/>
      <c r="GHU27" s="206"/>
      <c r="GHV27" s="206"/>
      <c r="GHW27" s="206"/>
      <c r="GHX27" s="206"/>
      <c r="GHY27" s="206"/>
      <c r="GHZ27" s="206"/>
      <c r="GIA27" s="206"/>
      <c r="GIB27" s="206"/>
      <c r="GIC27" s="206"/>
      <c r="GID27" s="206"/>
      <c r="GIE27" s="206"/>
      <c r="GIF27" s="206"/>
      <c r="GIG27" s="206"/>
      <c r="GIH27" s="206"/>
      <c r="GII27" s="206"/>
      <c r="GIJ27" s="206"/>
      <c r="GIK27" s="206"/>
      <c r="GIL27" s="206"/>
      <c r="GIM27" s="206"/>
      <c r="GIN27" s="206"/>
      <c r="GIO27" s="206"/>
      <c r="GIP27" s="206"/>
      <c r="GIQ27" s="206"/>
      <c r="GIR27" s="206"/>
      <c r="GIS27" s="206"/>
      <c r="GIT27" s="206"/>
      <c r="GIU27" s="206"/>
      <c r="GIV27" s="206"/>
      <c r="GIW27" s="206"/>
      <c r="GIX27" s="206"/>
      <c r="GIY27" s="206"/>
      <c r="GIZ27" s="206"/>
      <c r="GJA27" s="206"/>
      <c r="GJB27" s="206"/>
      <c r="GJC27" s="206"/>
      <c r="GJD27" s="206"/>
      <c r="GJE27" s="206"/>
      <c r="GJF27" s="206"/>
      <c r="GJG27" s="206"/>
      <c r="GJH27" s="206"/>
      <c r="GJI27" s="206"/>
      <c r="GJJ27" s="206"/>
      <c r="GJK27" s="206"/>
      <c r="GJL27" s="206"/>
      <c r="GJM27" s="206"/>
      <c r="GJN27" s="206"/>
      <c r="GJO27" s="206"/>
      <c r="GJP27" s="206"/>
      <c r="GJQ27" s="206"/>
      <c r="GJR27" s="206"/>
      <c r="GJS27" s="206"/>
      <c r="GJT27" s="206"/>
      <c r="GJU27" s="206"/>
      <c r="GJV27" s="206"/>
      <c r="GJW27" s="206"/>
      <c r="GJX27" s="206"/>
      <c r="GJY27" s="206"/>
      <c r="GJZ27" s="206"/>
      <c r="GKA27" s="206"/>
      <c r="GKB27" s="206"/>
      <c r="GKC27" s="206"/>
      <c r="GKD27" s="206"/>
      <c r="GKE27" s="206"/>
      <c r="GKF27" s="206"/>
      <c r="GKG27" s="206"/>
      <c r="GKH27" s="206"/>
      <c r="GKI27" s="206"/>
      <c r="GKJ27" s="206"/>
      <c r="GKK27" s="206"/>
      <c r="GKL27" s="206"/>
      <c r="GKM27" s="206"/>
      <c r="GKN27" s="206"/>
      <c r="GKO27" s="206"/>
      <c r="GKP27" s="206"/>
      <c r="GKQ27" s="206"/>
      <c r="GKR27" s="206"/>
      <c r="GKS27" s="206"/>
      <c r="GKT27" s="206"/>
      <c r="GKU27" s="206"/>
      <c r="GKV27" s="206"/>
      <c r="GKW27" s="206"/>
      <c r="GKX27" s="206"/>
      <c r="GKY27" s="206"/>
      <c r="GKZ27" s="206"/>
      <c r="GLA27" s="206"/>
      <c r="GLB27" s="206"/>
      <c r="GLC27" s="206"/>
      <c r="GLD27" s="206"/>
      <c r="GLE27" s="206"/>
      <c r="GLF27" s="206"/>
      <c r="GLG27" s="206"/>
      <c r="GLH27" s="206"/>
      <c r="GLI27" s="206"/>
      <c r="GLJ27" s="206"/>
      <c r="GLK27" s="206"/>
      <c r="GLL27" s="206"/>
      <c r="GLM27" s="206"/>
      <c r="GLN27" s="206"/>
      <c r="GLO27" s="206"/>
      <c r="GLP27" s="206"/>
      <c r="GLQ27" s="206"/>
      <c r="GLR27" s="206"/>
      <c r="GLS27" s="206"/>
      <c r="GLT27" s="206"/>
      <c r="GLU27" s="206"/>
      <c r="GLV27" s="206"/>
      <c r="GLW27" s="206"/>
      <c r="GLX27" s="206"/>
      <c r="GLY27" s="206"/>
      <c r="GLZ27" s="206"/>
      <c r="GMA27" s="206"/>
      <c r="GMB27" s="206"/>
      <c r="GMC27" s="206"/>
      <c r="GMD27" s="206"/>
      <c r="GME27" s="206"/>
      <c r="GMF27" s="206"/>
      <c r="GMG27" s="206"/>
      <c r="GMH27" s="206"/>
      <c r="GMI27" s="206"/>
      <c r="GMJ27" s="206"/>
      <c r="GMK27" s="206"/>
      <c r="GML27" s="206"/>
      <c r="GMM27" s="206"/>
      <c r="GMN27" s="206"/>
      <c r="GMO27" s="206"/>
      <c r="GMP27" s="206"/>
      <c r="GMQ27" s="206"/>
      <c r="GMR27" s="206"/>
      <c r="GMS27" s="206"/>
      <c r="GMT27" s="206"/>
      <c r="GMU27" s="206"/>
      <c r="GMV27" s="206"/>
      <c r="GMW27" s="206"/>
      <c r="GMX27" s="206"/>
      <c r="GMY27" s="206"/>
      <c r="GMZ27" s="206"/>
      <c r="GNA27" s="206"/>
      <c r="GNB27" s="206"/>
      <c r="GNC27" s="206"/>
      <c r="GND27" s="206"/>
      <c r="GNE27" s="206"/>
      <c r="GNF27" s="206"/>
      <c r="GNG27" s="206"/>
      <c r="GNH27" s="206"/>
      <c r="GNI27" s="206"/>
      <c r="GNJ27" s="206"/>
      <c r="GNK27" s="206"/>
      <c r="GNL27" s="206"/>
      <c r="GNM27" s="206"/>
      <c r="GNN27" s="206"/>
      <c r="GNO27" s="206"/>
      <c r="GNP27" s="206"/>
      <c r="GNQ27" s="206"/>
      <c r="GNR27" s="206"/>
      <c r="GNS27" s="206"/>
      <c r="GNT27" s="206"/>
      <c r="GNU27" s="206"/>
      <c r="GNV27" s="206"/>
      <c r="GNW27" s="206"/>
      <c r="GNX27" s="206"/>
      <c r="GNY27" s="206"/>
      <c r="GNZ27" s="206"/>
      <c r="GOA27" s="206"/>
      <c r="GOB27" s="206"/>
      <c r="GOC27" s="206"/>
      <c r="GOD27" s="206"/>
      <c r="GOE27" s="206"/>
      <c r="GOF27" s="206"/>
      <c r="GOG27" s="206"/>
      <c r="GOH27" s="206"/>
      <c r="GOI27" s="206"/>
      <c r="GOJ27" s="206"/>
      <c r="GOK27" s="206"/>
      <c r="GOL27" s="206"/>
      <c r="GOM27" s="206"/>
      <c r="GON27" s="206"/>
      <c r="GOO27" s="206"/>
      <c r="GOP27" s="206"/>
      <c r="GOQ27" s="206"/>
      <c r="GOR27" s="206"/>
      <c r="GOS27" s="206"/>
      <c r="GOT27" s="206"/>
      <c r="GOU27" s="206"/>
      <c r="GOV27" s="206"/>
      <c r="GOW27" s="206"/>
      <c r="GOX27" s="206"/>
      <c r="GOY27" s="206"/>
      <c r="GOZ27" s="206"/>
      <c r="GPA27" s="206"/>
      <c r="GPB27" s="206"/>
      <c r="GPC27" s="206"/>
      <c r="GPD27" s="206"/>
      <c r="GPE27" s="206"/>
      <c r="GPF27" s="206"/>
      <c r="GPG27" s="206"/>
      <c r="GPH27" s="206"/>
      <c r="GPI27" s="206"/>
      <c r="GPJ27" s="206"/>
      <c r="GPK27" s="206"/>
      <c r="GPL27" s="206"/>
      <c r="GPM27" s="206"/>
      <c r="GPN27" s="206"/>
      <c r="GPO27" s="206"/>
      <c r="GPP27" s="206"/>
      <c r="GPQ27" s="206"/>
      <c r="GPR27" s="206"/>
      <c r="GPS27" s="206"/>
      <c r="GPT27" s="206"/>
      <c r="GPU27" s="206"/>
      <c r="GPV27" s="206"/>
      <c r="GPW27" s="206"/>
      <c r="GPX27" s="206"/>
      <c r="GPY27" s="206"/>
      <c r="GPZ27" s="206"/>
      <c r="GQA27" s="206"/>
      <c r="GQB27" s="206"/>
      <c r="GQC27" s="206"/>
      <c r="GQD27" s="206"/>
      <c r="GQE27" s="206"/>
      <c r="GQF27" s="206"/>
      <c r="GQG27" s="206"/>
      <c r="GQH27" s="206"/>
      <c r="GQI27" s="206"/>
      <c r="GQJ27" s="206"/>
      <c r="GQK27" s="206"/>
      <c r="GQL27" s="206"/>
      <c r="GQM27" s="206"/>
      <c r="GQN27" s="206"/>
      <c r="GQO27" s="206"/>
      <c r="GQP27" s="206"/>
      <c r="GQQ27" s="206"/>
      <c r="GQR27" s="206"/>
      <c r="GQS27" s="206"/>
      <c r="GQT27" s="206"/>
      <c r="GQU27" s="206"/>
      <c r="GQV27" s="206"/>
      <c r="GQW27" s="206"/>
      <c r="GQX27" s="206"/>
      <c r="GQY27" s="206"/>
      <c r="GQZ27" s="206"/>
      <c r="GRA27" s="206"/>
      <c r="GRB27" s="206"/>
      <c r="GRC27" s="206"/>
      <c r="GRD27" s="206"/>
      <c r="GRE27" s="206"/>
      <c r="GRF27" s="206"/>
      <c r="GRG27" s="206"/>
      <c r="GRH27" s="206"/>
      <c r="GRI27" s="206"/>
      <c r="GRJ27" s="206"/>
      <c r="GRK27" s="206"/>
      <c r="GRL27" s="206"/>
      <c r="GRM27" s="206"/>
      <c r="GRN27" s="206"/>
      <c r="GRO27" s="206"/>
      <c r="GRP27" s="206"/>
      <c r="GRQ27" s="206"/>
      <c r="GRR27" s="206"/>
      <c r="GRS27" s="206"/>
      <c r="GRT27" s="206"/>
      <c r="GRU27" s="206"/>
      <c r="GRV27" s="206"/>
      <c r="GRW27" s="206"/>
      <c r="GRX27" s="206"/>
      <c r="GRY27" s="206"/>
      <c r="GRZ27" s="206"/>
      <c r="GSA27" s="206"/>
      <c r="GSB27" s="206"/>
      <c r="GSC27" s="206"/>
      <c r="GSD27" s="206"/>
      <c r="GSE27" s="206"/>
      <c r="GSF27" s="206"/>
      <c r="GSG27" s="206"/>
      <c r="GSH27" s="206"/>
      <c r="GSI27" s="206"/>
      <c r="GSJ27" s="206"/>
      <c r="GSK27" s="206"/>
      <c r="GSL27" s="206"/>
      <c r="GSM27" s="206"/>
      <c r="GSN27" s="206"/>
      <c r="GSO27" s="206"/>
      <c r="GSP27" s="206"/>
      <c r="GSQ27" s="206"/>
      <c r="GSR27" s="206"/>
      <c r="GSS27" s="206"/>
      <c r="GST27" s="206"/>
      <c r="GSU27" s="206"/>
      <c r="GSV27" s="206"/>
      <c r="GSW27" s="206"/>
      <c r="GSX27" s="206"/>
      <c r="GSY27" s="206"/>
      <c r="GSZ27" s="206"/>
      <c r="GTA27" s="206"/>
      <c r="GTB27" s="206"/>
      <c r="GTC27" s="206"/>
      <c r="GTD27" s="206"/>
      <c r="GTE27" s="206"/>
      <c r="GTF27" s="206"/>
      <c r="GTG27" s="206"/>
      <c r="GTH27" s="206"/>
      <c r="GTI27" s="206"/>
      <c r="GTJ27" s="206"/>
      <c r="GTK27" s="206"/>
      <c r="GTL27" s="206"/>
      <c r="GTM27" s="206"/>
      <c r="GTN27" s="206"/>
      <c r="GTO27" s="206"/>
      <c r="GTP27" s="206"/>
      <c r="GTQ27" s="206"/>
      <c r="GTR27" s="206"/>
      <c r="GTS27" s="206"/>
      <c r="GTT27" s="206"/>
      <c r="GTU27" s="206"/>
      <c r="GTV27" s="206"/>
      <c r="GTW27" s="206"/>
      <c r="GTX27" s="206"/>
      <c r="GTY27" s="206"/>
      <c r="GTZ27" s="206"/>
      <c r="GUA27" s="206"/>
      <c r="GUB27" s="206"/>
      <c r="GUC27" s="206"/>
      <c r="GUD27" s="206"/>
      <c r="GUE27" s="206"/>
      <c r="GUF27" s="206"/>
      <c r="GUG27" s="206"/>
      <c r="GUH27" s="206"/>
      <c r="GUI27" s="206"/>
      <c r="GUJ27" s="206"/>
      <c r="GUK27" s="206"/>
      <c r="GUL27" s="206"/>
      <c r="GUM27" s="206"/>
      <c r="GUN27" s="206"/>
      <c r="GUO27" s="206"/>
      <c r="GUP27" s="206"/>
      <c r="GUQ27" s="206"/>
      <c r="GUR27" s="206"/>
      <c r="GUS27" s="206"/>
      <c r="GUT27" s="206"/>
      <c r="GUU27" s="206"/>
      <c r="GUV27" s="206"/>
      <c r="GUW27" s="206"/>
      <c r="GUX27" s="206"/>
      <c r="GUY27" s="206"/>
      <c r="GUZ27" s="206"/>
      <c r="GVA27" s="206"/>
      <c r="GVB27" s="206"/>
      <c r="GVC27" s="206"/>
      <c r="GVD27" s="206"/>
      <c r="GVE27" s="206"/>
      <c r="GVF27" s="206"/>
      <c r="GVG27" s="206"/>
      <c r="GVH27" s="206"/>
      <c r="GVI27" s="206"/>
      <c r="GVJ27" s="206"/>
      <c r="GVK27" s="206"/>
      <c r="GVL27" s="206"/>
      <c r="GVM27" s="206"/>
      <c r="GVN27" s="206"/>
      <c r="GVO27" s="206"/>
      <c r="GVP27" s="206"/>
      <c r="GVQ27" s="206"/>
      <c r="GVR27" s="206"/>
      <c r="GVS27" s="206"/>
      <c r="GVT27" s="206"/>
      <c r="GVU27" s="206"/>
      <c r="GVV27" s="206"/>
      <c r="GVW27" s="206"/>
      <c r="GVX27" s="206"/>
      <c r="GVY27" s="206"/>
      <c r="GVZ27" s="206"/>
      <c r="GWA27" s="206"/>
      <c r="GWB27" s="206"/>
      <c r="GWC27" s="206"/>
      <c r="GWD27" s="206"/>
      <c r="GWE27" s="206"/>
      <c r="GWF27" s="206"/>
      <c r="GWG27" s="206"/>
      <c r="GWH27" s="206"/>
      <c r="GWI27" s="206"/>
      <c r="GWJ27" s="206"/>
      <c r="GWK27" s="206"/>
      <c r="GWL27" s="206"/>
      <c r="GWM27" s="206"/>
      <c r="GWN27" s="206"/>
      <c r="GWO27" s="206"/>
      <c r="GWP27" s="206"/>
      <c r="GWQ27" s="206"/>
      <c r="GWR27" s="206"/>
      <c r="GWS27" s="206"/>
      <c r="GWT27" s="206"/>
      <c r="GWU27" s="206"/>
      <c r="GWV27" s="206"/>
      <c r="GWW27" s="206"/>
      <c r="GWX27" s="206"/>
      <c r="GWY27" s="206"/>
      <c r="GWZ27" s="206"/>
      <c r="GXA27" s="206"/>
      <c r="GXB27" s="206"/>
      <c r="GXC27" s="206"/>
      <c r="GXD27" s="206"/>
      <c r="GXE27" s="206"/>
      <c r="GXF27" s="206"/>
      <c r="GXG27" s="206"/>
      <c r="GXH27" s="206"/>
      <c r="GXI27" s="206"/>
      <c r="GXJ27" s="206"/>
      <c r="GXK27" s="206"/>
      <c r="GXL27" s="206"/>
      <c r="GXM27" s="206"/>
      <c r="GXN27" s="206"/>
      <c r="GXO27" s="206"/>
      <c r="GXP27" s="206"/>
      <c r="GXQ27" s="206"/>
      <c r="GXR27" s="206"/>
      <c r="GXS27" s="206"/>
      <c r="GXT27" s="206"/>
      <c r="GXU27" s="206"/>
      <c r="GXV27" s="206"/>
      <c r="GXW27" s="206"/>
      <c r="GXX27" s="206"/>
      <c r="GXY27" s="206"/>
      <c r="GXZ27" s="206"/>
      <c r="GYA27" s="206"/>
      <c r="GYB27" s="206"/>
      <c r="GYC27" s="206"/>
      <c r="GYD27" s="206"/>
      <c r="GYE27" s="206"/>
      <c r="GYF27" s="206"/>
      <c r="GYG27" s="206"/>
      <c r="GYH27" s="206"/>
      <c r="GYI27" s="206"/>
      <c r="GYJ27" s="206"/>
      <c r="GYK27" s="206"/>
      <c r="GYL27" s="206"/>
      <c r="GYM27" s="206"/>
      <c r="GYN27" s="206"/>
      <c r="GYO27" s="206"/>
      <c r="GYP27" s="206"/>
      <c r="GYQ27" s="206"/>
      <c r="GYR27" s="206"/>
      <c r="GYS27" s="206"/>
      <c r="GYT27" s="206"/>
      <c r="GYU27" s="206"/>
      <c r="GYV27" s="206"/>
      <c r="GYW27" s="206"/>
      <c r="GYX27" s="206"/>
      <c r="GYY27" s="206"/>
      <c r="GYZ27" s="206"/>
      <c r="GZA27" s="206"/>
      <c r="GZB27" s="206"/>
      <c r="GZC27" s="206"/>
      <c r="GZD27" s="206"/>
      <c r="GZE27" s="206"/>
      <c r="GZF27" s="206"/>
      <c r="GZG27" s="206"/>
      <c r="GZH27" s="206"/>
      <c r="GZI27" s="206"/>
      <c r="GZJ27" s="206"/>
      <c r="GZK27" s="206"/>
      <c r="GZL27" s="206"/>
      <c r="GZM27" s="206"/>
      <c r="GZN27" s="206"/>
      <c r="GZO27" s="206"/>
      <c r="GZP27" s="206"/>
      <c r="GZQ27" s="206"/>
      <c r="GZR27" s="206"/>
      <c r="GZS27" s="206"/>
      <c r="GZT27" s="206"/>
      <c r="GZU27" s="206"/>
      <c r="GZV27" s="206"/>
      <c r="GZW27" s="206"/>
      <c r="GZX27" s="206"/>
      <c r="GZY27" s="206"/>
      <c r="GZZ27" s="206"/>
      <c r="HAA27" s="206"/>
      <c r="HAB27" s="206"/>
      <c r="HAC27" s="206"/>
      <c r="HAD27" s="206"/>
      <c r="HAE27" s="206"/>
      <c r="HAF27" s="206"/>
      <c r="HAG27" s="206"/>
      <c r="HAH27" s="206"/>
      <c r="HAI27" s="206"/>
      <c r="HAJ27" s="206"/>
      <c r="HAK27" s="206"/>
      <c r="HAL27" s="206"/>
      <c r="HAM27" s="206"/>
      <c r="HAN27" s="206"/>
      <c r="HAO27" s="206"/>
      <c r="HAP27" s="206"/>
      <c r="HAQ27" s="206"/>
      <c r="HAR27" s="206"/>
      <c r="HAS27" s="206"/>
      <c r="HAT27" s="206"/>
      <c r="HAU27" s="206"/>
      <c r="HAV27" s="206"/>
      <c r="HAW27" s="206"/>
      <c r="HAX27" s="206"/>
      <c r="HAY27" s="206"/>
      <c r="HAZ27" s="206"/>
      <c r="HBA27" s="206"/>
      <c r="HBB27" s="206"/>
      <c r="HBC27" s="206"/>
      <c r="HBD27" s="206"/>
      <c r="HBE27" s="206"/>
      <c r="HBF27" s="206"/>
      <c r="HBG27" s="206"/>
      <c r="HBH27" s="206"/>
      <c r="HBI27" s="206"/>
      <c r="HBJ27" s="206"/>
      <c r="HBK27" s="206"/>
      <c r="HBL27" s="206"/>
      <c r="HBM27" s="206"/>
      <c r="HBN27" s="206"/>
      <c r="HBO27" s="206"/>
      <c r="HBP27" s="206"/>
      <c r="HBQ27" s="206"/>
      <c r="HBR27" s="206"/>
      <c r="HBS27" s="206"/>
      <c r="HBT27" s="206"/>
      <c r="HBU27" s="206"/>
      <c r="HBV27" s="206"/>
      <c r="HBW27" s="206"/>
      <c r="HBX27" s="206"/>
      <c r="HBY27" s="206"/>
      <c r="HBZ27" s="206"/>
      <c r="HCA27" s="206"/>
      <c r="HCB27" s="206"/>
      <c r="HCC27" s="206"/>
      <c r="HCD27" s="206"/>
      <c r="HCE27" s="206"/>
      <c r="HCF27" s="206"/>
      <c r="HCG27" s="206"/>
      <c r="HCH27" s="206"/>
      <c r="HCI27" s="206"/>
      <c r="HCJ27" s="206"/>
      <c r="HCK27" s="206"/>
      <c r="HCL27" s="206"/>
      <c r="HCM27" s="206"/>
      <c r="HCN27" s="206"/>
      <c r="HCO27" s="206"/>
      <c r="HCP27" s="206"/>
      <c r="HCQ27" s="206"/>
      <c r="HCR27" s="206"/>
      <c r="HCS27" s="206"/>
      <c r="HCT27" s="206"/>
      <c r="HCU27" s="206"/>
      <c r="HCV27" s="206"/>
      <c r="HCW27" s="206"/>
      <c r="HCX27" s="206"/>
      <c r="HCY27" s="206"/>
      <c r="HCZ27" s="206"/>
      <c r="HDA27" s="206"/>
      <c r="HDB27" s="206"/>
      <c r="HDC27" s="206"/>
      <c r="HDD27" s="206"/>
      <c r="HDE27" s="206"/>
      <c r="HDF27" s="206"/>
      <c r="HDG27" s="206"/>
      <c r="HDH27" s="206"/>
      <c r="HDI27" s="206"/>
      <c r="HDJ27" s="206"/>
      <c r="HDK27" s="206"/>
      <c r="HDL27" s="206"/>
      <c r="HDM27" s="206"/>
      <c r="HDN27" s="206"/>
      <c r="HDO27" s="206"/>
      <c r="HDP27" s="206"/>
      <c r="HDQ27" s="206"/>
      <c r="HDR27" s="206"/>
      <c r="HDS27" s="206"/>
      <c r="HDT27" s="206"/>
      <c r="HDU27" s="206"/>
      <c r="HDV27" s="206"/>
      <c r="HDW27" s="206"/>
      <c r="HDX27" s="206"/>
      <c r="HDY27" s="206"/>
      <c r="HDZ27" s="206"/>
      <c r="HEA27" s="206"/>
      <c r="HEB27" s="206"/>
      <c r="HEC27" s="206"/>
      <c r="HED27" s="206"/>
      <c r="HEE27" s="206"/>
      <c r="HEF27" s="206"/>
      <c r="HEG27" s="206"/>
      <c r="HEH27" s="206"/>
      <c r="HEI27" s="206"/>
      <c r="HEJ27" s="206"/>
      <c r="HEK27" s="206"/>
      <c r="HEL27" s="206"/>
      <c r="HEM27" s="206"/>
      <c r="HEN27" s="206"/>
      <c r="HEO27" s="206"/>
      <c r="HEP27" s="206"/>
      <c r="HEQ27" s="206"/>
      <c r="HER27" s="206"/>
      <c r="HES27" s="206"/>
      <c r="HET27" s="206"/>
      <c r="HEU27" s="206"/>
      <c r="HEV27" s="206"/>
      <c r="HEW27" s="206"/>
      <c r="HEX27" s="206"/>
      <c r="HEY27" s="206"/>
      <c r="HEZ27" s="206"/>
      <c r="HFA27" s="206"/>
      <c r="HFB27" s="206"/>
      <c r="HFC27" s="206"/>
      <c r="HFD27" s="206"/>
      <c r="HFE27" s="206"/>
      <c r="HFF27" s="206"/>
      <c r="HFG27" s="206"/>
      <c r="HFH27" s="206"/>
      <c r="HFI27" s="206"/>
      <c r="HFJ27" s="206"/>
      <c r="HFK27" s="206"/>
      <c r="HFL27" s="206"/>
      <c r="HFM27" s="206"/>
      <c r="HFN27" s="206"/>
      <c r="HFO27" s="206"/>
      <c r="HFP27" s="206"/>
      <c r="HFQ27" s="206"/>
      <c r="HFR27" s="206"/>
      <c r="HFS27" s="206"/>
      <c r="HFT27" s="206"/>
      <c r="HFU27" s="206"/>
      <c r="HFV27" s="206"/>
      <c r="HFW27" s="206"/>
      <c r="HFX27" s="206"/>
      <c r="HFY27" s="206"/>
      <c r="HFZ27" s="206"/>
      <c r="HGA27" s="206"/>
      <c r="HGB27" s="206"/>
      <c r="HGC27" s="206"/>
      <c r="HGD27" s="206"/>
      <c r="HGE27" s="206"/>
      <c r="HGF27" s="206"/>
      <c r="HGG27" s="206"/>
      <c r="HGH27" s="206"/>
      <c r="HGI27" s="206"/>
      <c r="HGJ27" s="206"/>
      <c r="HGK27" s="206"/>
      <c r="HGL27" s="206"/>
      <c r="HGM27" s="206"/>
      <c r="HGN27" s="206"/>
      <c r="HGO27" s="206"/>
      <c r="HGP27" s="206"/>
      <c r="HGQ27" s="206"/>
      <c r="HGR27" s="206"/>
      <c r="HGS27" s="206"/>
      <c r="HGT27" s="206"/>
      <c r="HGU27" s="206"/>
      <c r="HGV27" s="206"/>
      <c r="HGW27" s="206"/>
      <c r="HGX27" s="206"/>
      <c r="HGY27" s="206"/>
      <c r="HGZ27" s="206"/>
      <c r="HHA27" s="206"/>
      <c r="HHB27" s="206"/>
      <c r="HHC27" s="206"/>
      <c r="HHD27" s="206"/>
      <c r="HHE27" s="206"/>
      <c r="HHF27" s="206"/>
      <c r="HHG27" s="206"/>
      <c r="HHH27" s="206"/>
      <c r="HHI27" s="206"/>
      <c r="HHJ27" s="206"/>
      <c r="HHK27" s="206"/>
      <c r="HHL27" s="206"/>
      <c r="HHM27" s="206"/>
      <c r="HHN27" s="206"/>
      <c r="HHO27" s="206"/>
      <c r="HHP27" s="206"/>
      <c r="HHQ27" s="206"/>
      <c r="HHR27" s="206"/>
      <c r="HHS27" s="206"/>
      <c r="HHT27" s="206"/>
      <c r="HHU27" s="206"/>
      <c r="HHV27" s="206"/>
      <c r="HHW27" s="206"/>
      <c r="HHX27" s="206"/>
      <c r="HHY27" s="206"/>
      <c r="HHZ27" s="206"/>
      <c r="HIA27" s="206"/>
      <c r="HIB27" s="206"/>
      <c r="HIC27" s="206"/>
      <c r="HID27" s="206"/>
      <c r="HIE27" s="206"/>
      <c r="HIF27" s="206"/>
      <c r="HIG27" s="206"/>
      <c r="HIH27" s="206"/>
      <c r="HII27" s="206"/>
      <c r="HIJ27" s="206"/>
      <c r="HIK27" s="206"/>
      <c r="HIL27" s="206"/>
      <c r="HIM27" s="206"/>
      <c r="HIN27" s="206"/>
      <c r="HIO27" s="206"/>
      <c r="HIP27" s="206"/>
      <c r="HIQ27" s="206"/>
      <c r="HIR27" s="206"/>
      <c r="HIS27" s="206"/>
      <c r="HIT27" s="206"/>
      <c r="HIU27" s="206"/>
      <c r="HIV27" s="206"/>
      <c r="HIW27" s="206"/>
      <c r="HIX27" s="206"/>
      <c r="HIY27" s="206"/>
      <c r="HIZ27" s="206"/>
      <c r="HJA27" s="206"/>
      <c r="HJB27" s="206"/>
      <c r="HJC27" s="206"/>
      <c r="HJD27" s="206"/>
      <c r="HJE27" s="206"/>
      <c r="HJF27" s="206"/>
      <c r="HJG27" s="206"/>
      <c r="HJH27" s="206"/>
      <c r="HJI27" s="206"/>
      <c r="HJJ27" s="206"/>
      <c r="HJK27" s="206"/>
      <c r="HJL27" s="206"/>
      <c r="HJM27" s="206"/>
      <c r="HJN27" s="206"/>
      <c r="HJO27" s="206"/>
      <c r="HJP27" s="206"/>
      <c r="HJQ27" s="206"/>
      <c r="HJR27" s="206"/>
      <c r="HJS27" s="206"/>
      <c r="HJT27" s="206"/>
      <c r="HJU27" s="206"/>
      <c r="HJV27" s="206"/>
      <c r="HJW27" s="206"/>
      <c r="HJX27" s="206"/>
      <c r="HJY27" s="206"/>
      <c r="HJZ27" s="206"/>
      <c r="HKA27" s="206"/>
      <c r="HKB27" s="206"/>
      <c r="HKC27" s="206"/>
      <c r="HKD27" s="206"/>
      <c r="HKE27" s="206"/>
      <c r="HKF27" s="206"/>
      <c r="HKG27" s="206"/>
      <c r="HKH27" s="206"/>
      <c r="HKI27" s="206"/>
      <c r="HKJ27" s="206"/>
      <c r="HKK27" s="206"/>
      <c r="HKL27" s="206"/>
      <c r="HKM27" s="206"/>
      <c r="HKN27" s="206"/>
      <c r="HKO27" s="206"/>
      <c r="HKP27" s="206"/>
      <c r="HKQ27" s="206"/>
      <c r="HKR27" s="206"/>
      <c r="HKS27" s="206"/>
      <c r="HKT27" s="206"/>
      <c r="HKU27" s="206"/>
      <c r="HKV27" s="206"/>
      <c r="HKW27" s="206"/>
      <c r="HKX27" s="206"/>
      <c r="HKY27" s="206"/>
      <c r="HKZ27" s="206"/>
      <c r="HLA27" s="206"/>
      <c r="HLB27" s="206"/>
      <c r="HLC27" s="206"/>
      <c r="HLD27" s="206"/>
      <c r="HLE27" s="206"/>
      <c r="HLF27" s="206"/>
      <c r="HLG27" s="206"/>
      <c r="HLH27" s="206"/>
      <c r="HLI27" s="206"/>
      <c r="HLJ27" s="206"/>
      <c r="HLK27" s="206"/>
      <c r="HLL27" s="206"/>
      <c r="HLM27" s="206"/>
      <c r="HLN27" s="206"/>
      <c r="HLO27" s="206"/>
      <c r="HLP27" s="206"/>
      <c r="HLQ27" s="206"/>
      <c r="HLR27" s="206"/>
      <c r="HLS27" s="206"/>
      <c r="HLT27" s="206"/>
      <c r="HLU27" s="206"/>
      <c r="HLV27" s="206"/>
      <c r="HLW27" s="206"/>
      <c r="HLX27" s="206"/>
      <c r="HLY27" s="206"/>
      <c r="HLZ27" s="206"/>
      <c r="HMA27" s="206"/>
      <c r="HMB27" s="206"/>
      <c r="HMC27" s="206"/>
      <c r="HMD27" s="206"/>
      <c r="HME27" s="206"/>
      <c r="HMF27" s="206"/>
      <c r="HMG27" s="206"/>
      <c r="HMH27" s="206"/>
      <c r="HMI27" s="206"/>
      <c r="HMJ27" s="206"/>
      <c r="HMK27" s="206"/>
      <c r="HML27" s="206"/>
      <c r="HMM27" s="206"/>
      <c r="HMN27" s="206"/>
      <c r="HMO27" s="206"/>
      <c r="HMP27" s="206"/>
      <c r="HMQ27" s="206"/>
      <c r="HMR27" s="206"/>
      <c r="HMS27" s="206"/>
      <c r="HMT27" s="206"/>
      <c r="HMU27" s="206"/>
      <c r="HMV27" s="206"/>
      <c r="HMW27" s="206"/>
      <c r="HMX27" s="206"/>
      <c r="HMY27" s="206"/>
      <c r="HMZ27" s="206"/>
      <c r="HNA27" s="206"/>
      <c r="HNB27" s="206"/>
      <c r="HNC27" s="206"/>
      <c r="HND27" s="206"/>
      <c r="HNE27" s="206"/>
      <c r="HNF27" s="206"/>
      <c r="HNG27" s="206"/>
      <c r="HNH27" s="206"/>
      <c r="HNI27" s="206"/>
      <c r="HNJ27" s="206"/>
      <c r="HNK27" s="206"/>
      <c r="HNL27" s="206"/>
      <c r="HNM27" s="206"/>
      <c r="HNN27" s="206"/>
      <c r="HNO27" s="206"/>
      <c r="HNP27" s="206"/>
      <c r="HNQ27" s="206"/>
      <c r="HNR27" s="206"/>
      <c r="HNS27" s="206"/>
      <c r="HNT27" s="206"/>
      <c r="HNU27" s="206"/>
      <c r="HNV27" s="206"/>
      <c r="HNW27" s="206"/>
      <c r="HNX27" s="206"/>
      <c r="HNY27" s="206"/>
      <c r="HNZ27" s="206"/>
      <c r="HOA27" s="206"/>
      <c r="HOB27" s="206"/>
      <c r="HOC27" s="206"/>
      <c r="HOD27" s="206"/>
      <c r="HOE27" s="206"/>
      <c r="HOF27" s="206"/>
      <c r="HOG27" s="206"/>
      <c r="HOH27" s="206"/>
      <c r="HOI27" s="206"/>
      <c r="HOJ27" s="206"/>
      <c r="HOK27" s="206"/>
      <c r="HOL27" s="206"/>
      <c r="HOM27" s="206"/>
      <c r="HON27" s="206"/>
      <c r="HOO27" s="206"/>
      <c r="HOP27" s="206"/>
      <c r="HOQ27" s="206"/>
      <c r="HOR27" s="206"/>
      <c r="HOS27" s="206"/>
      <c r="HOT27" s="206"/>
      <c r="HOU27" s="206"/>
      <c r="HOV27" s="206"/>
      <c r="HOW27" s="206"/>
      <c r="HOX27" s="206"/>
      <c r="HOY27" s="206"/>
      <c r="HOZ27" s="206"/>
      <c r="HPA27" s="206"/>
      <c r="HPB27" s="206"/>
      <c r="HPC27" s="206"/>
      <c r="HPD27" s="206"/>
      <c r="HPE27" s="206"/>
      <c r="HPF27" s="206"/>
      <c r="HPG27" s="206"/>
      <c r="HPH27" s="206"/>
      <c r="HPI27" s="206"/>
      <c r="HPJ27" s="206"/>
      <c r="HPK27" s="206"/>
      <c r="HPL27" s="206"/>
      <c r="HPM27" s="206"/>
      <c r="HPN27" s="206"/>
      <c r="HPO27" s="206"/>
      <c r="HPP27" s="206"/>
      <c r="HPQ27" s="206"/>
      <c r="HPR27" s="206"/>
      <c r="HPS27" s="206"/>
      <c r="HPT27" s="206"/>
      <c r="HPU27" s="206"/>
      <c r="HPV27" s="206"/>
      <c r="HPW27" s="206"/>
      <c r="HPX27" s="206"/>
      <c r="HPY27" s="206"/>
      <c r="HPZ27" s="206"/>
      <c r="HQA27" s="206"/>
      <c r="HQB27" s="206"/>
      <c r="HQC27" s="206"/>
      <c r="HQD27" s="206"/>
      <c r="HQE27" s="206"/>
      <c r="HQF27" s="206"/>
      <c r="HQG27" s="206"/>
      <c r="HQH27" s="206"/>
      <c r="HQI27" s="206"/>
      <c r="HQJ27" s="206"/>
      <c r="HQK27" s="206"/>
      <c r="HQL27" s="206"/>
      <c r="HQM27" s="206"/>
      <c r="HQN27" s="206"/>
      <c r="HQO27" s="206"/>
      <c r="HQP27" s="206"/>
      <c r="HQQ27" s="206"/>
      <c r="HQR27" s="206"/>
      <c r="HQS27" s="206"/>
      <c r="HQT27" s="206"/>
      <c r="HQU27" s="206"/>
      <c r="HQV27" s="206"/>
      <c r="HQW27" s="206"/>
      <c r="HQX27" s="206"/>
      <c r="HQY27" s="206"/>
      <c r="HQZ27" s="206"/>
      <c r="HRA27" s="206"/>
      <c r="HRB27" s="206"/>
      <c r="HRC27" s="206"/>
      <c r="HRD27" s="206"/>
      <c r="HRE27" s="206"/>
      <c r="HRF27" s="206"/>
      <c r="HRG27" s="206"/>
      <c r="HRH27" s="206"/>
      <c r="HRI27" s="206"/>
      <c r="HRJ27" s="206"/>
      <c r="HRK27" s="206"/>
      <c r="HRL27" s="206"/>
      <c r="HRM27" s="206"/>
      <c r="HRN27" s="206"/>
      <c r="HRO27" s="206"/>
      <c r="HRP27" s="206"/>
      <c r="HRQ27" s="206"/>
      <c r="HRR27" s="206"/>
      <c r="HRS27" s="206"/>
      <c r="HRT27" s="206"/>
      <c r="HRU27" s="206"/>
      <c r="HRV27" s="206"/>
      <c r="HRW27" s="206"/>
      <c r="HRX27" s="206"/>
      <c r="HRY27" s="206"/>
      <c r="HRZ27" s="206"/>
      <c r="HSA27" s="206"/>
      <c r="HSB27" s="206"/>
      <c r="HSC27" s="206"/>
      <c r="HSD27" s="206"/>
      <c r="HSE27" s="206"/>
      <c r="HSF27" s="206"/>
      <c r="HSG27" s="206"/>
      <c r="HSH27" s="206"/>
      <c r="HSI27" s="206"/>
      <c r="HSJ27" s="206"/>
      <c r="HSK27" s="206"/>
      <c r="HSL27" s="206"/>
      <c r="HSM27" s="206"/>
      <c r="HSN27" s="206"/>
      <c r="HSO27" s="206"/>
      <c r="HSP27" s="206"/>
      <c r="HSQ27" s="206"/>
      <c r="HSR27" s="206"/>
      <c r="HSS27" s="206"/>
      <c r="HST27" s="206"/>
      <c r="HSU27" s="206"/>
      <c r="HSV27" s="206"/>
      <c r="HSW27" s="206"/>
      <c r="HSX27" s="206"/>
      <c r="HSY27" s="206"/>
      <c r="HSZ27" s="206"/>
      <c r="HTA27" s="206"/>
      <c r="HTB27" s="206"/>
      <c r="HTC27" s="206"/>
      <c r="HTD27" s="206"/>
      <c r="HTE27" s="206"/>
      <c r="HTF27" s="206"/>
      <c r="HTG27" s="206"/>
      <c r="HTH27" s="206"/>
      <c r="HTI27" s="206"/>
      <c r="HTJ27" s="206"/>
      <c r="HTK27" s="206"/>
      <c r="HTL27" s="206"/>
      <c r="HTM27" s="206"/>
      <c r="HTN27" s="206"/>
      <c r="HTO27" s="206"/>
      <c r="HTP27" s="206"/>
      <c r="HTQ27" s="206"/>
      <c r="HTR27" s="206"/>
      <c r="HTS27" s="206"/>
      <c r="HTT27" s="206"/>
      <c r="HTU27" s="206"/>
      <c r="HTV27" s="206"/>
      <c r="HTW27" s="206"/>
      <c r="HTX27" s="206"/>
      <c r="HTY27" s="206"/>
      <c r="HTZ27" s="206"/>
      <c r="HUA27" s="206"/>
      <c r="HUB27" s="206"/>
      <c r="HUC27" s="206"/>
      <c r="HUD27" s="206"/>
      <c r="HUE27" s="206"/>
      <c r="HUF27" s="206"/>
      <c r="HUG27" s="206"/>
      <c r="HUH27" s="206"/>
      <c r="HUI27" s="206"/>
      <c r="HUJ27" s="206"/>
      <c r="HUK27" s="206"/>
      <c r="HUL27" s="206"/>
      <c r="HUM27" s="206"/>
      <c r="HUN27" s="206"/>
      <c r="HUO27" s="206"/>
      <c r="HUP27" s="206"/>
      <c r="HUQ27" s="206"/>
      <c r="HUR27" s="206"/>
      <c r="HUS27" s="206"/>
      <c r="HUT27" s="206"/>
      <c r="HUU27" s="206"/>
      <c r="HUV27" s="206"/>
      <c r="HUW27" s="206"/>
      <c r="HUX27" s="206"/>
      <c r="HUY27" s="206"/>
      <c r="HUZ27" s="206"/>
      <c r="HVA27" s="206"/>
      <c r="HVB27" s="206"/>
      <c r="HVC27" s="206"/>
      <c r="HVD27" s="206"/>
      <c r="HVE27" s="206"/>
      <c r="HVF27" s="206"/>
      <c r="HVG27" s="206"/>
      <c r="HVH27" s="206"/>
      <c r="HVI27" s="206"/>
      <c r="HVJ27" s="206"/>
      <c r="HVK27" s="206"/>
      <c r="HVL27" s="206"/>
      <c r="HVM27" s="206"/>
      <c r="HVN27" s="206"/>
      <c r="HVO27" s="206"/>
      <c r="HVP27" s="206"/>
      <c r="HVQ27" s="206"/>
      <c r="HVR27" s="206"/>
      <c r="HVS27" s="206"/>
      <c r="HVT27" s="206"/>
      <c r="HVU27" s="206"/>
      <c r="HVV27" s="206"/>
      <c r="HVW27" s="206"/>
      <c r="HVX27" s="206"/>
      <c r="HVY27" s="206"/>
      <c r="HVZ27" s="206"/>
      <c r="HWA27" s="206"/>
      <c r="HWB27" s="206"/>
      <c r="HWC27" s="206"/>
      <c r="HWD27" s="206"/>
      <c r="HWE27" s="206"/>
      <c r="HWF27" s="206"/>
      <c r="HWG27" s="206"/>
      <c r="HWH27" s="206"/>
      <c r="HWI27" s="206"/>
      <c r="HWJ27" s="206"/>
      <c r="HWK27" s="206"/>
      <c r="HWL27" s="206"/>
      <c r="HWM27" s="206"/>
      <c r="HWN27" s="206"/>
      <c r="HWO27" s="206"/>
      <c r="HWP27" s="206"/>
      <c r="HWQ27" s="206"/>
      <c r="HWR27" s="206"/>
      <c r="HWS27" s="206"/>
      <c r="HWT27" s="206"/>
      <c r="HWU27" s="206"/>
      <c r="HWV27" s="206"/>
      <c r="HWW27" s="206"/>
      <c r="HWX27" s="206"/>
      <c r="HWY27" s="206"/>
      <c r="HWZ27" s="206"/>
      <c r="HXA27" s="206"/>
      <c r="HXB27" s="206"/>
      <c r="HXC27" s="206"/>
      <c r="HXD27" s="206"/>
      <c r="HXE27" s="206"/>
      <c r="HXF27" s="206"/>
      <c r="HXG27" s="206"/>
      <c r="HXH27" s="206"/>
      <c r="HXI27" s="206"/>
      <c r="HXJ27" s="206"/>
      <c r="HXK27" s="206"/>
      <c r="HXL27" s="206"/>
      <c r="HXM27" s="206"/>
      <c r="HXN27" s="206"/>
      <c r="HXO27" s="206"/>
      <c r="HXP27" s="206"/>
      <c r="HXQ27" s="206"/>
      <c r="HXR27" s="206"/>
      <c r="HXS27" s="206"/>
      <c r="HXT27" s="206"/>
      <c r="HXU27" s="206"/>
      <c r="HXV27" s="206"/>
      <c r="HXW27" s="206"/>
      <c r="HXX27" s="206"/>
      <c r="HXY27" s="206"/>
      <c r="HXZ27" s="206"/>
      <c r="HYA27" s="206"/>
      <c r="HYB27" s="206"/>
      <c r="HYC27" s="206"/>
      <c r="HYD27" s="206"/>
      <c r="HYE27" s="206"/>
      <c r="HYF27" s="206"/>
      <c r="HYG27" s="206"/>
      <c r="HYH27" s="206"/>
      <c r="HYI27" s="206"/>
      <c r="HYJ27" s="206"/>
      <c r="HYK27" s="206"/>
      <c r="HYL27" s="206"/>
      <c r="HYM27" s="206"/>
      <c r="HYN27" s="206"/>
      <c r="HYO27" s="206"/>
      <c r="HYP27" s="206"/>
      <c r="HYQ27" s="206"/>
      <c r="HYR27" s="206"/>
      <c r="HYS27" s="206"/>
      <c r="HYT27" s="206"/>
      <c r="HYU27" s="206"/>
      <c r="HYV27" s="206"/>
      <c r="HYW27" s="206"/>
      <c r="HYX27" s="206"/>
      <c r="HYY27" s="206"/>
      <c r="HYZ27" s="206"/>
      <c r="HZA27" s="206"/>
      <c r="HZB27" s="206"/>
      <c r="HZC27" s="206"/>
      <c r="HZD27" s="206"/>
      <c r="HZE27" s="206"/>
      <c r="HZF27" s="206"/>
      <c r="HZG27" s="206"/>
      <c r="HZH27" s="206"/>
      <c r="HZI27" s="206"/>
      <c r="HZJ27" s="206"/>
      <c r="HZK27" s="206"/>
      <c r="HZL27" s="206"/>
      <c r="HZM27" s="206"/>
      <c r="HZN27" s="206"/>
      <c r="HZO27" s="206"/>
      <c r="HZP27" s="206"/>
      <c r="HZQ27" s="206"/>
      <c r="HZR27" s="206"/>
      <c r="HZS27" s="206"/>
      <c r="HZT27" s="206"/>
      <c r="HZU27" s="206"/>
      <c r="HZV27" s="206"/>
      <c r="HZW27" s="206"/>
      <c r="HZX27" s="206"/>
      <c r="HZY27" s="206"/>
      <c r="HZZ27" s="206"/>
      <c r="IAA27" s="206"/>
      <c r="IAB27" s="206"/>
      <c r="IAC27" s="206"/>
      <c r="IAD27" s="206"/>
      <c r="IAE27" s="206"/>
      <c r="IAF27" s="206"/>
      <c r="IAG27" s="206"/>
      <c r="IAH27" s="206"/>
      <c r="IAI27" s="206"/>
      <c r="IAJ27" s="206"/>
      <c r="IAK27" s="206"/>
      <c r="IAL27" s="206"/>
      <c r="IAM27" s="206"/>
      <c r="IAN27" s="206"/>
      <c r="IAO27" s="206"/>
      <c r="IAP27" s="206"/>
      <c r="IAQ27" s="206"/>
      <c r="IAR27" s="206"/>
      <c r="IAS27" s="206"/>
      <c r="IAT27" s="206"/>
      <c r="IAU27" s="206"/>
      <c r="IAV27" s="206"/>
      <c r="IAW27" s="206"/>
      <c r="IAX27" s="206"/>
      <c r="IAY27" s="206"/>
      <c r="IAZ27" s="206"/>
      <c r="IBA27" s="206"/>
      <c r="IBB27" s="206"/>
      <c r="IBC27" s="206"/>
      <c r="IBD27" s="206"/>
      <c r="IBE27" s="206"/>
      <c r="IBF27" s="206"/>
      <c r="IBG27" s="206"/>
      <c r="IBH27" s="206"/>
      <c r="IBI27" s="206"/>
      <c r="IBJ27" s="206"/>
      <c r="IBK27" s="206"/>
      <c r="IBL27" s="206"/>
      <c r="IBM27" s="206"/>
      <c r="IBN27" s="206"/>
      <c r="IBO27" s="206"/>
      <c r="IBP27" s="206"/>
      <c r="IBQ27" s="206"/>
      <c r="IBR27" s="206"/>
      <c r="IBS27" s="206"/>
      <c r="IBT27" s="206"/>
      <c r="IBU27" s="206"/>
      <c r="IBV27" s="206"/>
      <c r="IBW27" s="206"/>
      <c r="IBX27" s="206"/>
      <c r="IBY27" s="206"/>
      <c r="IBZ27" s="206"/>
      <c r="ICA27" s="206"/>
      <c r="ICB27" s="206"/>
      <c r="ICC27" s="206"/>
      <c r="ICD27" s="206"/>
      <c r="ICE27" s="206"/>
      <c r="ICF27" s="206"/>
      <c r="ICG27" s="206"/>
      <c r="ICH27" s="206"/>
      <c r="ICI27" s="206"/>
      <c r="ICJ27" s="206"/>
      <c r="ICK27" s="206"/>
      <c r="ICL27" s="206"/>
      <c r="ICM27" s="206"/>
      <c r="ICN27" s="206"/>
      <c r="ICO27" s="206"/>
      <c r="ICP27" s="206"/>
      <c r="ICQ27" s="206"/>
      <c r="ICR27" s="206"/>
      <c r="ICS27" s="206"/>
      <c r="ICT27" s="206"/>
      <c r="ICU27" s="206"/>
      <c r="ICV27" s="206"/>
      <c r="ICW27" s="206"/>
      <c r="ICX27" s="206"/>
      <c r="ICY27" s="206"/>
      <c r="ICZ27" s="206"/>
      <c r="IDA27" s="206"/>
      <c r="IDB27" s="206"/>
      <c r="IDC27" s="206"/>
      <c r="IDD27" s="206"/>
      <c r="IDE27" s="206"/>
      <c r="IDF27" s="206"/>
      <c r="IDG27" s="206"/>
      <c r="IDH27" s="206"/>
      <c r="IDI27" s="206"/>
      <c r="IDJ27" s="206"/>
      <c r="IDK27" s="206"/>
      <c r="IDL27" s="206"/>
      <c r="IDM27" s="206"/>
      <c r="IDN27" s="206"/>
      <c r="IDO27" s="206"/>
      <c r="IDP27" s="206"/>
      <c r="IDQ27" s="206"/>
      <c r="IDR27" s="206"/>
      <c r="IDS27" s="206"/>
      <c r="IDT27" s="206"/>
      <c r="IDU27" s="206"/>
      <c r="IDV27" s="206"/>
      <c r="IDW27" s="206"/>
      <c r="IDX27" s="206"/>
      <c r="IDY27" s="206"/>
      <c r="IDZ27" s="206"/>
      <c r="IEA27" s="206"/>
      <c r="IEB27" s="206"/>
      <c r="IEC27" s="206"/>
      <c r="IED27" s="206"/>
      <c r="IEE27" s="206"/>
      <c r="IEF27" s="206"/>
      <c r="IEG27" s="206"/>
      <c r="IEH27" s="206"/>
      <c r="IEI27" s="206"/>
      <c r="IEJ27" s="206"/>
      <c r="IEK27" s="206"/>
      <c r="IEL27" s="206"/>
      <c r="IEM27" s="206"/>
      <c r="IEN27" s="206"/>
      <c r="IEO27" s="206"/>
      <c r="IEP27" s="206"/>
      <c r="IEQ27" s="206"/>
      <c r="IER27" s="206"/>
      <c r="IES27" s="206"/>
      <c r="IET27" s="206"/>
      <c r="IEU27" s="206"/>
      <c r="IEV27" s="206"/>
      <c r="IEW27" s="206"/>
      <c r="IEX27" s="206"/>
      <c r="IEY27" s="206"/>
      <c r="IEZ27" s="206"/>
      <c r="IFA27" s="206"/>
      <c r="IFB27" s="206"/>
      <c r="IFC27" s="206"/>
      <c r="IFD27" s="206"/>
      <c r="IFE27" s="206"/>
      <c r="IFF27" s="206"/>
      <c r="IFG27" s="206"/>
      <c r="IFH27" s="206"/>
      <c r="IFI27" s="206"/>
      <c r="IFJ27" s="206"/>
      <c r="IFK27" s="206"/>
      <c r="IFL27" s="206"/>
      <c r="IFM27" s="206"/>
      <c r="IFN27" s="206"/>
      <c r="IFO27" s="206"/>
      <c r="IFP27" s="206"/>
      <c r="IFQ27" s="206"/>
      <c r="IFR27" s="206"/>
      <c r="IFS27" s="206"/>
      <c r="IFT27" s="206"/>
      <c r="IFU27" s="206"/>
      <c r="IFV27" s="206"/>
      <c r="IFW27" s="206"/>
      <c r="IFX27" s="206"/>
      <c r="IFY27" s="206"/>
      <c r="IFZ27" s="206"/>
      <c r="IGA27" s="206"/>
      <c r="IGB27" s="206"/>
      <c r="IGC27" s="206"/>
      <c r="IGD27" s="206"/>
      <c r="IGE27" s="206"/>
      <c r="IGF27" s="206"/>
      <c r="IGG27" s="206"/>
      <c r="IGH27" s="206"/>
      <c r="IGI27" s="206"/>
      <c r="IGJ27" s="206"/>
      <c r="IGK27" s="206"/>
      <c r="IGL27" s="206"/>
      <c r="IGM27" s="206"/>
      <c r="IGN27" s="206"/>
      <c r="IGO27" s="206"/>
      <c r="IGP27" s="206"/>
      <c r="IGQ27" s="206"/>
      <c r="IGR27" s="206"/>
      <c r="IGS27" s="206"/>
      <c r="IGT27" s="206"/>
      <c r="IGU27" s="206"/>
      <c r="IGV27" s="206"/>
      <c r="IGW27" s="206"/>
      <c r="IGX27" s="206"/>
      <c r="IGY27" s="206"/>
      <c r="IGZ27" s="206"/>
      <c r="IHA27" s="206"/>
      <c r="IHB27" s="206"/>
      <c r="IHC27" s="206"/>
      <c r="IHD27" s="206"/>
      <c r="IHE27" s="206"/>
      <c r="IHF27" s="206"/>
      <c r="IHG27" s="206"/>
      <c r="IHH27" s="206"/>
      <c r="IHI27" s="206"/>
      <c r="IHJ27" s="206"/>
      <c r="IHK27" s="206"/>
      <c r="IHL27" s="206"/>
      <c r="IHM27" s="206"/>
      <c r="IHN27" s="206"/>
      <c r="IHO27" s="206"/>
      <c r="IHP27" s="206"/>
      <c r="IHQ27" s="206"/>
      <c r="IHR27" s="206"/>
      <c r="IHS27" s="206"/>
      <c r="IHT27" s="206"/>
      <c r="IHU27" s="206"/>
      <c r="IHV27" s="206"/>
      <c r="IHW27" s="206"/>
      <c r="IHX27" s="206"/>
      <c r="IHY27" s="206"/>
      <c r="IHZ27" s="206"/>
      <c r="IIA27" s="206"/>
      <c r="IIB27" s="206"/>
      <c r="IIC27" s="206"/>
      <c r="IID27" s="206"/>
      <c r="IIE27" s="206"/>
      <c r="IIF27" s="206"/>
      <c r="IIG27" s="206"/>
      <c r="IIH27" s="206"/>
      <c r="III27" s="206"/>
      <c r="IIJ27" s="206"/>
      <c r="IIK27" s="206"/>
      <c r="IIL27" s="206"/>
      <c r="IIM27" s="206"/>
      <c r="IIN27" s="206"/>
      <c r="IIO27" s="206"/>
      <c r="IIP27" s="206"/>
      <c r="IIQ27" s="206"/>
      <c r="IIR27" s="206"/>
      <c r="IIS27" s="206"/>
      <c r="IIT27" s="206"/>
      <c r="IIU27" s="206"/>
      <c r="IIV27" s="206"/>
      <c r="IIW27" s="206"/>
      <c r="IIX27" s="206"/>
      <c r="IIY27" s="206"/>
      <c r="IIZ27" s="206"/>
      <c r="IJA27" s="206"/>
      <c r="IJB27" s="206"/>
      <c r="IJC27" s="206"/>
      <c r="IJD27" s="206"/>
      <c r="IJE27" s="206"/>
      <c r="IJF27" s="206"/>
      <c r="IJG27" s="206"/>
      <c r="IJH27" s="206"/>
      <c r="IJI27" s="206"/>
      <c r="IJJ27" s="206"/>
      <c r="IJK27" s="206"/>
      <c r="IJL27" s="206"/>
      <c r="IJM27" s="206"/>
      <c r="IJN27" s="206"/>
      <c r="IJO27" s="206"/>
      <c r="IJP27" s="206"/>
      <c r="IJQ27" s="206"/>
      <c r="IJR27" s="206"/>
      <c r="IJS27" s="206"/>
      <c r="IJT27" s="206"/>
      <c r="IJU27" s="206"/>
      <c r="IJV27" s="206"/>
      <c r="IJW27" s="206"/>
      <c r="IJX27" s="206"/>
      <c r="IJY27" s="206"/>
      <c r="IJZ27" s="206"/>
      <c r="IKA27" s="206"/>
      <c r="IKB27" s="206"/>
      <c r="IKC27" s="206"/>
      <c r="IKD27" s="206"/>
      <c r="IKE27" s="206"/>
      <c r="IKF27" s="206"/>
      <c r="IKG27" s="206"/>
      <c r="IKH27" s="206"/>
      <c r="IKI27" s="206"/>
      <c r="IKJ27" s="206"/>
      <c r="IKK27" s="206"/>
      <c r="IKL27" s="206"/>
      <c r="IKM27" s="206"/>
      <c r="IKN27" s="206"/>
      <c r="IKO27" s="206"/>
      <c r="IKP27" s="206"/>
      <c r="IKQ27" s="206"/>
      <c r="IKR27" s="206"/>
      <c r="IKS27" s="206"/>
      <c r="IKT27" s="206"/>
      <c r="IKU27" s="206"/>
      <c r="IKV27" s="206"/>
      <c r="IKW27" s="206"/>
      <c r="IKX27" s="206"/>
      <c r="IKY27" s="206"/>
      <c r="IKZ27" s="206"/>
      <c r="ILA27" s="206"/>
      <c r="ILB27" s="206"/>
      <c r="ILC27" s="206"/>
      <c r="ILD27" s="206"/>
      <c r="ILE27" s="206"/>
      <c r="ILF27" s="206"/>
      <c r="ILG27" s="206"/>
      <c r="ILH27" s="206"/>
      <c r="ILI27" s="206"/>
      <c r="ILJ27" s="206"/>
      <c r="ILK27" s="206"/>
      <c r="ILL27" s="206"/>
      <c r="ILM27" s="206"/>
      <c r="ILN27" s="206"/>
      <c r="ILO27" s="206"/>
      <c r="ILP27" s="206"/>
      <c r="ILQ27" s="206"/>
      <c r="ILR27" s="206"/>
      <c r="ILS27" s="206"/>
      <c r="ILT27" s="206"/>
      <c r="ILU27" s="206"/>
      <c r="ILV27" s="206"/>
      <c r="ILW27" s="206"/>
      <c r="ILX27" s="206"/>
      <c r="ILY27" s="206"/>
      <c r="ILZ27" s="206"/>
      <c r="IMA27" s="206"/>
      <c r="IMB27" s="206"/>
      <c r="IMC27" s="206"/>
      <c r="IMD27" s="206"/>
      <c r="IME27" s="206"/>
      <c r="IMF27" s="206"/>
      <c r="IMG27" s="206"/>
      <c r="IMH27" s="206"/>
      <c r="IMI27" s="206"/>
      <c r="IMJ27" s="206"/>
      <c r="IMK27" s="206"/>
      <c r="IML27" s="206"/>
      <c r="IMM27" s="206"/>
      <c r="IMN27" s="206"/>
      <c r="IMO27" s="206"/>
      <c r="IMP27" s="206"/>
      <c r="IMQ27" s="206"/>
      <c r="IMR27" s="206"/>
      <c r="IMS27" s="206"/>
      <c r="IMT27" s="206"/>
      <c r="IMU27" s="206"/>
      <c r="IMV27" s="206"/>
      <c r="IMW27" s="206"/>
      <c r="IMX27" s="206"/>
      <c r="IMY27" s="206"/>
      <c r="IMZ27" s="206"/>
      <c r="INA27" s="206"/>
      <c r="INB27" s="206"/>
      <c r="INC27" s="206"/>
      <c r="IND27" s="206"/>
      <c r="INE27" s="206"/>
      <c r="INF27" s="206"/>
      <c r="ING27" s="206"/>
      <c r="INH27" s="206"/>
      <c r="INI27" s="206"/>
      <c r="INJ27" s="206"/>
      <c r="INK27" s="206"/>
      <c r="INL27" s="206"/>
      <c r="INM27" s="206"/>
      <c r="INN27" s="206"/>
      <c r="INO27" s="206"/>
      <c r="INP27" s="206"/>
      <c r="INQ27" s="206"/>
      <c r="INR27" s="206"/>
      <c r="INS27" s="206"/>
      <c r="INT27" s="206"/>
      <c r="INU27" s="206"/>
      <c r="INV27" s="206"/>
      <c r="INW27" s="206"/>
      <c r="INX27" s="206"/>
      <c r="INY27" s="206"/>
      <c r="INZ27" s="206"/>
      <c r="IOA27" s="206"/>
      <c r="IOB27" s="206"/>
      <c r="IOC27" s="206"/>
      <c r="IOD27" s="206"/>
      <c r="IOE27" s="206"/>
      <c r="IOF27" s="206"/>
      <c r="IOG27" s="206"/>
      <c r="IOH27" s="206"/>
      <c r="IOI27" s="206"/>
      <c r="IOJ27" s="206"/>
      <c r="IOK27" s="206"/>
      <c r="IOL27" s="206"/>
      <c r="IOM27" s="206"/>
      <c r="ION27" s="206"/>
      <c r="IOO27" s="206"/>
      <c r="IOP27" s="206"/>
      <c r="IOQ27" s="206"/>
      <c r="IOR27" s="206"/>
      <c r="IOS27" s="206"/>
      <c r="IOT27" s="206"/>
      <c r="IOU27" s="206"/>
      <c r="IOV27" s="206"/>
      <c r="IOW27" s="206"/>
      <c r="IOX27" s="206"/>
      <c r="IOY27" s="206"/>
      <c r="IOZ27" s="206"/>
      <c r="IPA27" s="206"/>
      <c r="IPB27" s="206"/>
      <c r="IPC27" s="206"/>
      <c r="IPD27" s="206"/>
      <c r="IPE27" s="206"/>
      <c r="IPF27" s="206"/>
      <c r="IPG27" s="206"/>
      <c r="IPH27" s="206"/>
      <c r="IPI27" s="206"/>
      <c r="IPJ27" s="206"/>
      <c r="IPK27" s="206"/>
      <c r="IPL27" s="206"/>
      <c r="IPM27" s="206"/>
      <c r="IPN27" s="206"/>
      <c r="IPO27" s="206"/>
      <c r="IPP27" s="206"/>
      <c r="IPQ27" s="206"/>
      <c r="IPR27" s="206"/>
      <c r="IPS27" s="206"/>
      <c r="IPT27" s="206"/>
      <c r="IPU27" s="206"/>
      <c r="IPV27" s="206"/>
      <c r="IPW27" s="206"/>
      <c r="IPX27" s="206"/>
      <c r="IPY27" s="206"/>
      <c r="IPZ27" s="206"/>
      <c r="IQA27" s="206"/>
      <c r="IQB27" s="206"/>
      <c r="IQC27" s="206"/>
      <c r="IQD27" s="206"/>
      <c r="IQE27" s="206"/>
      <c r="IQF27" s="206"/>
      <c r="IQG27" s="206"/>
      <c r="IQH27" s="206"/>
      <c r="IQI27" s="206"/>
      <c r="IQJ27" s="206"/>
      <c r="IQK27" s="206"/>
      <c r="IQL27" s="206"/>
      <c r="IQM27" s="206"/>
      <c r="IQN27" s="206"/>
      <c r="IQO27" s="206"/>
      <c r="IQP27" s="206"/>
      <c r="IQQ27" s="206"/>
      <c r="IQR27" s="206"/>
      <c r="IQS27" s="206"/>
      <c r="IQT27" s="206"/>
      <c r="IQU27" s="206"/>
      <c r="IQV27" s="206"/>
      <c r="IQW27" s="206"/>
      <c r="IQX27" s="206"/>
      <c r="IQY27" s="206"/>
      <c r="IQZ27" s="206"/>
      <c r="IRA27" s="206"/>
      <c r="IRB27" s="206"/>
      <c r="IRC27" s="206"/>
      <c r="IRD27" s="206"/>
      <c r="IRE27" s="206"/>
      <c r="IRF27" s="206"/>
      <c r="IRG27" s="206"/>
      <c r="IRH27" s="206"/>
      <c r="IRI27" s="206"/>
      <c r="IRJ27" s="206"/>
      <c r="IRK27" s="206"/>
      <c r="IRL27" s="206"/>
      <c r="IRM27" s="206"/>
      <c r="IRN27" s="206"/>
      <c r="IRO27" s="206"/>
      <c r="IRP27" s="206"/>
      <c r="IRQ27" s="206"/>
      <c r="IRR27" s="206"/>
      <c r="IRS27" s="206"/>
      <c r="IRT27" s="206"/>
      <c r="IRU27" s="206"/>
      <c r="IRV27" s="206"/>
      <c r="IRW27" s="206"/>
      <c r="IRX27" s="206"/>
      <c r="IRY27" s="206"/>
      <c r="IRZ27" s="206"/>
      <c r="ISA27" s="206"/>
      <c r="ISB27" s="206"/>
      <c r="ISC27" s="206"/>
      <c r="ISD27" s="206"/>
      <c r="ISE27" s="206"/>
      <c r="ISF27" s="206"/>
      <c r="ISG27" s="206"/>
      <c r="ISH27" s="206"/>
      <c r="ISI27" s="206"/>
      <c r="ISJ27" s="206"/>
      <c r="ISK27" s="206"/>
      <c r="ISL27" s="206"/>
      <c r="ISM27" s="206"/>
      <c r="ISN27" s="206"/>
      <c r="ISO27" s="206"/>
      <c r="ISP27" s="206"/>
      <c r="ISQ27" s="206"/>
      <c r="ISR27" s="206"/>
      <c r="ISS27" s="206"/>
      <c r="IST27" s="206"/>
      <c r="ISU27" s="206"/>
      <c r="ISV27" s="206"/>
      <c r="ISW27" s="206"/>
      <c r="ISX27" s="206"/>
      <c r="ISY27" s="206"/>
      <c r="ISZ27" s="206"/>
      <c r="ITA27" s="206"/>
      <c r="ITB27" s="206"/>
      <c r="ITC27" s="206"/>
      <c r="ITD27" s="206"/>
      <c r="ITE27" s="206"/>
      <c r="ITF27" s="206"/>
      <c r="ITG27" s="206"/>
      <c r="ITH27" s="206"/>
      <c r="ITI27" s="206"/>
      <c r="ITJ27" s="206"/>
      <c r="ITK27" s="206"/>
      <c r="ITL27" s="206"/>
      <c r="ITM27" s="206"/>
      <c r="ITN27" s="206"/>
      <c r="ITO27" s="206"/>
      <c r="ITP27" s="206"/>
      <c r="ITQ27" s="206"/>
      <c r="ITR27" s="206"/>
      <c r="ITS27" s="206"/>
      <c r="ITT27" s="206"/>
      <c r="ITU27" s="206"/>
      <c r="ITV27" s="206"/>
      <c r="ITW27" s="206"/>
      <c r="ITX27" s="206"/>
      <c r="ITY27" s="206"/>
      <c r="ITZ27" s="206"/>
      <c r="IUA27" s="206"/>
      <c r="IUB27" s="206"/>
      <c r="IUC27" s="206"/>
      <c r="IUD27" s="206"/>
      <c r="IUE27" s="206"/>
      <c r="IUF27" s="206"/>
      <c r="IUG27" s="206"/>
      <c r="IUH27" s="206"/>
      <c r="IUI27" s="206"/>
      <c r="IUJ27" s="206"/>
      <c r="IUK27" s="206"/>
      <c r="IUL27" s="206"/>
      <c r="IUM27" s="206"/>
      <c r="IUN27" s="206"/>
      <c r="IUO27" s="206"/>
      <c r="IUP27" s="206"/>
      <c r="IUQ27" s="206"/>
      <c r="IUR27" s="206"/>
      <c r="IUS27" s="206"/>
      <c r="IUT27" s="206"/>
      <c r="IUU27" s="206"/>
      <c r="IUV27" s="206"/>
      <c r="IUW27" s="206"/>
      <c r="IUX27" s="206"/>
      <c r="IUY27" s="206"/>
      <c r="IUZ27" s="206"/>
      <c r="IVA27" s="206"/>
      <c r="IVB27" s="206"/>
      <c r="IVC27" s="206"/>
      <c r="IVD27" s="206"/>
      <c r="IVE27" s="206"/>
      <c r="IVF27" s="206"/>
      <c r="IVG27" s="206"/>
      <c r="IVH27" s="206"/>
      <c r="IVI27" s="206"/>
      <c r="IVJ27" s="206"/>
      <c r="IVK27" s="206"/>
      <c r="IVL27" s="206"/>
      <c r="IVM27" s="206"/>
      <c r="IVN27" s="206"/>
      <c r="IVO27" s="206"/>
      <c r="IVP27" s="206"/>
      <c r="IVQ27" s="206"/>
      <c r="IVR27" s="206"/>
      <c r="IVS27" s="206"/>
      <c r="IVT27" s="206"/>
      <c r="IVU27" s="206"/>
      <c r="IVV27" s="206"/>
      <c r="IVW27" s="206"/>
      <c r="IVX27" s="206"/>
      <c r="IVY27" s="206"/>
      <c r="IVZ27" s="206"/>
      <c r="IWA27" s="206"/>
      <c r="IWB27" s="206"/>
      <c r="IWC27" s="206"/>
      <c r="IWD27" s="206"/>
      <c r="IWE27" s="206"/>
      <c r="IWF27" s="206"/>
      <c r="IWG27" s="206"/>
      <c r="IWH27" s="206"/>
      <c r="IWI27" s="206"/>
      <c r="IWJ27" s="206"/>
      <c r="IWK27" s="206"/>
      <c r="IWL27" s="206"/>
      <c r="IWM27" s="206"/>
      <c r="IWN27" s="206"/>
      <c r="IWO27" s="206"/>
      <c r="IWP27" s="206"/>
      <c r="IWQ27" s="206"/>
      <c r="IWR27" s="206"/>
      <c r="IWS27" s="206"/>
      <c r="IWT27" s="206"/>
      <c r="IWU27" s="206"/>
      <c r="IWV27" s="206"/>
      <c r="IWW27" s="206"/>
      <c r="IWX27" s="206"/>
      <c r="IWY27" s="206"/>
      <c r="IWZ27" s="206"/>
      <c r="IXA27" s="206"/>
      <c r="IXB27" s="206"/>
      <c r="IXC27" s="206"/>
      <c r="IXD27" s="206"/>
      <c r="IXE27" s="206"/>
      <c r="IXF27" s="206"/>
      <c r="IXG27" s="206"/>
      <c r="IXH27" s="206"/>
      <c r="IXI27" s="206"/>
      <c r="IXJ27" s="206"/>
      <c r="IXK27" s="206"/>
      <c r="IXL27" s="206"/>
      <c r="IXM27" s="206"/>
      <c r="IXN27" s="206"/>
      <c r="IXO27" s="206"/>
      <c r="IXP27" s="206"/>
      <c r="IXQ27" s="206"/>
      <c r="IXR27" s="206"/>
      <c r="IXS27" s="206"/>
      <c r="IXT27" s="206"/>
      <c r="IXU27" s="206"/>
      <c r="IXV27" s="206"/>
      <c r="IXW27" s="206"/>
      <c r="IXX27" s="206"/>
      <c r="IXY27" s="206"/>
      <c r="IXZ27" s="206"/>
      <c r="IYA27" s="206"/>
      <c r="IYB27" s="206"/>
      <c r="IYC27" s="206"/>
      <c r="IYD27" s="206"/>
      <c r="IYE27" s="206"/>
      <c r="IYF27" s="206"/>
      <c r="IYG27" s="206"/>
      <c r="IYH27" s="206"/>
      <c r="IYI27" s="206"/>
      <c r="IYJ27" s="206"/>
      <c r="IYK27" s="206"/>
      <c r="IYL27" s="206"/>
      <c r="IYM27" s="206"/>
      <c r="IYN27" s="206"/>
      <c r="IYO27" s="206"/>
      <c r="IYP27" s="206"/>
      <c r="IYQ27" s="206"/>
      <c r="IYR27" s="206"/>
      <c r="IYS27" s="206"/>
      <c r="IYT27" s="206"/>
      <c r="IYU27" s="206"/>
      <c r="IYV27" s="206"/>
      <c r="IYW27" s="206"/>
      <c r="IYX27" s="206"/>
      <c r="IYY27" s="206"/>
      <c r="IYZ27" s="206"/>
      <c r="IZA27" s="206"/>
      <c r="IZB27" s="206"/>
      <c r="IZC27" s="206"/>
      <c r="IZD27" s="206"/>
      <c r="IZE27" s="206"/>
      <c r="IZF27" s="206"/>
      <c r="IZG27" s="206"/>
      <c r="IZH27" s="206"/>
      <c r="IZI27" s="206"/>
      <c r="IZJ27" s="206"/>
      <c r="IZK27" s="206"/>
      <c r="IZL27" s="206"/>
      <c r="IZM27" s="206"/>
      <c r="IZN27" s="206"/>
      <c r="IZO27" s="206"/>
      <c r="IZP27" s="206"/>
      <c r="IZQ27" s="206"/>
      <c r="IZR27" s="206"/>
      <c r="IZS27" s="206"/>
      <c r="IZT27" s="206"/>
      <c r="IZU27" s="206"/>
      <c r="IZV27" s="206"/>
      <c r="IZW27" s="206"/>
      <c r="IZX27" s="206"/>
      <c r="IZY27" s="206"/>
      <c r="IZZ27" s="206"/>
      <c r="JAA27" s="206"/>
      <c r="JAB27" s="206"/>
      <c r="JAC27" s="206"/>
      <c r="JAD27" s="206"/>
      <c r="JAE27" s="206"/>
      <c r="JAF27" s="206"/>
      <c r="JAG27" s="206"/>
      <c r="JAH27" s="206"/>
      <c r="JAI27" s="206"/>
      <c r="JAJ27" s="206"/>
      <c r="JAK27" s="206"/>
      <c r="JAL27" s="206"/>
      <c r="JAM27" s="206"/>
      <c r="JAN27" s="206"/>
      <c r="JAO27" s="206"/>
      <c r="JAP27" s="206"/>
      <c r="JAQ27" s="206"/>
      <c r="JAR27" s="206"/>
      <c r="JAS27" s="206"/>
      <c r="JAT27" s="206"/>
      <c r="JAU27" s="206"/>
      <c r="JAV27" s="206"/>
      <c r="JAW27" s="206"/>
      <c r="JAX27" s="206"/>
      <c r="JAY27" s="206"/>
      <c r="JAZ27" s="206"/>
      <c r="JBA27" s="206"/>
      <c r="JBB27" s="206"/>
      <c r="JBC27" s="206"/>
      <c r="JBD27" s="206"/>
      <c r="JBE27" s="206"/>
      <c r="JBF27" s="206"/>
      <c r="JBG27" s="206"/>
      <c r="JBH27" s="206"/>
      <c r="JBI27" s="206"/>
      <c r="JBJ27" s="206"/>
      <c r="JBK27" s="206"/>
      <c r="JBL27" s="206"/>
      <c r="JBM27" s="206"/>
      <c r="JBN27" s="206"/>
      <c r="JBO27" s="206"/>
      <c r="JBP27" s="206"/>
      <c r="JBQ27" s="206"/>
      <c r="JBR27" s="206"/>
      <c r="JBS27" s="206"/>
      <c r="JBT27" s="206"/>
      <c r="JBU27" s="206"/>
      <c r="JBV27" s="206"/>
      <c r="JBW27" s="206"/>
      <c r="JBX27" s="206"/>
      <c r="JBY27" s="206"/>
      <c r="JBZ27" s="206"/>
      <c r="JCA27" s="206"/>
      <c r="JCB27" s="206"/>
      <c r="JCC27" s="206"/>
      <c r="JCD27" s="206"/>
      <c r="JCE27" s="206"/>
      <c r="JCF27" s="206"/>
      <c r="JCG27" s="206"/>
      <c r="JCH27" s="206"/>
      <c r="JCI27" s="206"/>
      <c r="JCJ27" s="206"/>
      <c r="JCK27" s="206"/>
      <c r="JCL27" s="206"/>
      <c r="JCM27" s="206"/>
      <c r="JCN27" s="206"/>
      <c r="JCO27" s="206"/>
      <c r="JCP27" s="206"/>
      <c r="JCQ27" s="206"/>
      <c r="JCR27" s="206"/>
      <c r="JCS27" s="206"/>
      <c r="JCT27" s="206"/>
      <c r="JCU27" s="206"/>
      <c r="JCV27" s="206"/>
      <c r="JCW27" s="206"/>
      <c r="JCX27" s="206"/>
      <c r="JCY27" s="206"/>
      <c r="JCZ27" s="206"/>
      <c r="JDA27" s="206"/>
      <c r="JDB27" s="206"/>
      <c r="JDC27" s="206"/>
      <c r="JDD27" s="206"/>
      <c r="JDE27" s="206"/>
      <c r="JDF27" s="206"/>
      <c r="JDG27" s="206"/>
      <c r="JDH27" s="206"/>
      <c r="JDI27" s="206"/>
      <c r="JDJ27" s="206"/>
      <c r="JDK27" s="206"/>
      <c r="JDL27" s="206"/>
      <c r="JDM27" s="206"/>
      <c r="JDN27" s="206"/>
      <c r="JDO27" s="206"/>
      <c r="JDP27" s="206"/>
      <c r="JDQ27" s="206"/>
      <c r="JDR27" s="206"/>
      <c r="JDS27" s="206"/>
      <c r="JDT27" s="206"/>
      <c r="JDU27" s="206"/>
      <c r="JDV27" s="206"/>
      <c r="JDW27" s="206"/>
      <c r="JDX27" s="206"/>
      <c r="JDY27" s="206"/>
      <c r="JDZ27" s="206"/>
      <c r="JEA27" s="206"/>
      <c r="JEB27" s="206"/>
      <c r="JEC27" s="206"/>
      <c r="JED27" s="206"/>
      <c r="JEE27" s="206"/>
      <c r="JEF27" s="206"/>
      <c r="JEG27" s="206"/>
      <c r="JEH27" s="206"/>
      <c r="JEI27" s="206"/>
      <c r="JEJ27" s="206"/>
      <c r="JEK27" s="206"/>
      <c r="JEL27" s="206"/>
      <c r="JEM27" s="206"/>
      <c r="JEN27" s="206"/>
      <c r="JEO27" s="206"/>
      <c r="JEP27" s="206"/>
      <c r="JEQ27" s="206"/>
      <c r="JER27" s="206"/>
      <c r="JES27" s="206"/>
      <c r="JET27" s="206"/>
      <c r="JEU27" s="206"/>
      <c r="JEV27" s="206"/>
      <c r="JEW27" s="206"/>
      <c r="JEX27" s="206"/>
      <c r="JEY27" s="206"/>
      <c r="JEZ27" s="206"/>
      <c r="JFA27" s="206"/>
      <c r="JFB27" s="206"/>
      <c r="JFC27" s="206"/>
      <c r="JFD27" s="206"/>
      <c r="JFE27" s="206"/>
      <c r="JFF27" s="206"/>
      <c r="JFG27" s="206"/>
      <c r="JFH27" s="206"/>
      <c r="JFI27" s="206"/>
      <c r="JFJ27" s="206"/>
      <c r="JFK27" s="206"/>
      <c r="JFL27" s="206"/>
      <c r="JFM27" s="206"/>
      <c r="JFN27" s="206"/>
      <c r="JFO27" s="206"/>
      <c r="JFP27" s="206"/>
      <c r="JFQ27" s="206"/>
      <c r="JFR27" s="206"/>
      <c r="JFS27" s="206"/>
      <c r="JFT27" s="206"/>
      <c r="JFU27" s="206"/>
      <c r="JFV27" s="206"/>
      <c r="JFW27" s="206"/>
      <c r="JFX27" s="206"/>
      <c r="JFY27" s="206"/>
      <c r="JFZ27" s="206"/>
      <c r="JGA27" s="206"/>
      <c r="JGB27" s="206"/>
      <c r="JGC27" s="206"/>
      <c r="JGD27" s="206"/>
      <c r="JGE27" s="206"/>
      <c r="JGF27" s="206"/>
      <c r="JGG27" s="206"/>
      <c r="JGH27" s="206"/>
      <c r="JGI27" s="206"/>
      <c r="JGJ27" s="206"/>
      <c r="JGK27" s="206"/>
      <c r="JGL27" s="206"/>
      <c r="JGM27" s="206"/>
      <c r="JGN27" s="206"/>
      <c r="JGO27" s="206"/>
      <c r="JGP27" s="206"/>
      <c r="JGQ27" s="206"/>
      <c r="JGR27" s="206"/>
      <c r="JGS27" s="206"/>
      <c r="JGT27" s="206"/>
      <c r="JGU27" s="206"/>
      <c r="JGV27" s="206"/>
      <c r="JGW27" s="206"/>
      <c r="JGX27" s="206"/>
      <c r="JGY27" s="206"/>
      <c r="JGZ27" s="206"/>
      <c r="JHA27" s="206"/>
      <c r="JHB27" s="206"/>
      <c r="JHC27" s="206"/>
      <c r="JHD27" s="206"/>
      <c r="JHE27" s="206"/>
      <c r="JHF27" s="206"/>
      <c r="JHG27" s="206"/>
      <c r="JHH27" s="206"/>
      <c r="JHI27" s="206"/>
      <c r="JHJ27" s="206"/>
      <c r="JHK27" s="206"/>
      <c r="JHL27" s="206"/>
      <c r="JHM27" s="206"/>
      <c r="JHN27" s="206"/>
      <c r="JHO27" s="206"/>
      <c r="JHP27" s="206"/>
      <c r="JHQ27" s="206"/>
      <c r="JHR27" s="206"/>
      <c r="JHS27" s="206"/>
      <c r="JHT27" s="206"/>
      <c r="JHU27" s="206"/>
      <c r="JHV27" s="206"/>
      <c r="JHW27" s="206"/>
      <c r="JHX27" s="206"/>
      <c r="JHY27" s="206"/>
      <c r="JHZ27" s="206"/>
      <c r="JIA27" s="206"/>
      <c r="JIB27" s="206"/>
      <c r="JIC27" s="206"/>
      <c r="JID27" s="206"/>
      <c r="JIE27" s="206"/>
      <c r="JIF27" s="206"/>
      <c r="JIG27" s="206"/>
      <c r="JIH27" s="206"/>
      <c r="JII27" s="206"/>
      <c r="JIJ27" s="206"/>
      <c r="JIK27" s="206"/>
      <c r="JIL27" s="206"/>
      <c r="JIM27" s="206"/>
      <c r="JIN27" s="206"/>
      <c r="JIO27" s="206"/>
      <c r="JIP27" s="206"/>
      <c r="JIQ27" s="206"/>
      <c r="JIR27" s="206"/>
      <c r="JIS27" s="206"/>
      <c r="JIT27" s="206"/>
      <c r="JIU27" s="206"/>
      <c r="JIV27" s="206"/>
      <c r="JIW27" s="206"/>
      <c r="JIX27" s="206"/>
      <c r="JIY27" s="206"/>
      <c r="JIZ27" s="206"/>
      <c r="JJA27" s="206"/>
      <c r="JJB27" s="206"/>
      <c r="JJC27" s="206"/>
      <c r="JJD27" s="206"/>
      <c r="JJE27" s="206"/>
      <c r="JJF27" s="206"/>
      <c r="JJG27" s="206"/>
      <c r="JJH27" s="206"/>
      <c r="JJI27" s="206"/>
      <c r="JJJ27" s="206"/>
      <c r="JJK27" s="206"/>
      <c r="JJL27" s="206"/>
      <c r="JJM27" s="206"/>
      <c r="JJN27" s="206"/>
      <c r="JJO27" s="206"/>
      <c r="JJP27" s="206"/>
      <c r="JJQ27" s="206"/>
      <c r="JJR27" s="206"/>
      <c r="JJS27" s="206"/>
      <c r="JJT27" s="206"/>
      <c r="JJU27" s="206"/>
      <c r="JJV27" s="206"/>
      <c r="JJW27" s="206"/>
      <c r="JJX27" s="206"/>
      <c r="JJY27" s="206"/>
      <c r="JJZ27" s="206"/>
      <c r="JKA27" s="206"/>
      <c r="JKB27" s="206"/>
      <c r="JKC27" s="206"/>
      <c r="JKD27" s="206"/>
      <c r="JKE27" s="206"/>
      <c r="JKF27" s="206"/>
      <c r="JKG27" s="206"/>
      <c r="JKH27" s="206"/>
      <c r="JKI27" s="206"/>
      <c r="JKJ27" s="206"/>
      <c r="JKK27" s="206"/>
      <c r="JKL27" s="206"/>
      <c r="JKM27" s="206"/>
      <c r="JKN27" s="206"/>
      <c r="JKO27" s="206"/>
      <c r="JKP27" s="206"/>
      <c r="JKQ27" s="206"/>
      <c r="JKR27" s="206"/>
      <c r="JKS27" s="206"/>
      <c r="JKT27" s="206"/>
      <c r="JKU27" s="206"/>
      <c r="JKV27" s="206"/>
      <c r="JKW27" s="206"/>
      <c r="JKX27" s="206"/>
      <c r="JKY27" s="206"/>
      <c r="JKZ27" s="206"/>
      <c r="JLA27" s="206"/>
      <c r="JLB27" s="206"/>
      <c r="JLC27" s="206"/>
      <c r="JLD27" s="206"/>
      <c r="JLE27" s="206"/>
      <c r="JLF27" s="206"/>
      <c r="JLG27" s="206"/>
      <c r="JLH27" s="206"/>
      <c r="JLI27" s="206"/>
      <c r="JLJ27" s="206"/>
      <c r="JLK27" s="206"/>
      <c r="JLL27" s="206"/>
      <c r="JLM27" s="206"/>
      <c r="JLN27" s="206"/>
      <c r="JLO27" s="206"/>
      <c r="JLP27" s="206"/>
      <c r="JLQ27" s="206"/>
      <c r="JLR27" s="206"/>
      <c r="JLS27" s="206"/>
      <c r="JLT27" s="206"/>
      <c r="JLU27" s="206"/>
      <c r="JLV27" s="206"/>
      <c r="JLW27" s="206"/>
      <c r="JLX27" s="206"/>
      <c r="JLY27" s="206"/>
      <c r="JLZ27" s="206"/>
      <c r="JMA27" s="206"/>
      <c r="JMB27" s="206"/>
      <c r="JMC27" s="206"/>
      <c r="JMD27" s="206"/>
      <c r="JME27" s="206"/>
      <c r="JMF27" s="206"/>
      <c r="JMG27" s="206"/>
      <c r="JMH27" s="206"/>
      <c r="JMI27" s="206"/>
      <c r="JMJ27" s="206"/>
      <c r="JMK27" s="206"/>
      <c r="JML27" s="206"/>
      <c r="JMM27" s="206"/>
      <c r="JMN27" s="206"/>
      <c r="JMO27" s="206"/>
      <c r="JMP27" s="206"/>
      <c r="JMQ27" s="206"/>
      <c r="JMR27" s="206"/>
      <c r="JMS27" s="206"/>
      <c r="JMT27" s="206"/>
      <c r="JMU27" s="206"/>
      <c r="JMV27" s="206"/>
      <c r="JMW27" s="206"/>
      <c r="JMX27" s="206"/>
      <c r="JMY27" s="206"/>
      <c r="JMZ27" s="206"/>
      <c r="JNA27" s="206"/>
      <c r="JNB27" s="206"/>
      <c r="JNC27" s="206"/>
      <c r="JND27" s="206"/>
      <c r="JNE27" s="206"/>
      <c r="JNF27" s="206"/>
      <c r="JNG27" s="206"/>
      <c r="JNH27" s="206"/>
      <c r="JNI27" s="206"/>
      <c r="JNJ27" s="206"/>
      <c r="JNK27" s="206"/>
      <c r="JNL27" s="206"/>
      <c r="JNM27" s="206"/>
      <c r="JNN27" s="206"/>
      <c r="JNO27" s="206"/>
      <c r="JNP27" s="206"/>
      <c r="JNQ27" s="206"/>
      <c r="JNR27" s="206"/>
      <c r="JNS27" s="206"/>
      <c r="JNT27" s="206"/>
      <c r="JNU27" s="206"/>
      <c r="JNV27" s="206"/>
      <c r="JNW27" s="206"/>
      <c r="JNX27" s="206"/>
      <c r="JNY27" s="206"/>
      <c r="JNZ27" s="206"/>
      <c r="JOA27" s="206"/>
      <c r="JOB27" s="206"/>
      <c r="JOC27" s="206"/>
      <c r="JOD27" s="206"/>
      <c r="JOE27" s="206"/>
      <c r="JOF27" s="206"/>
      <c r="JOG27" s="206"/>
      <c r="JOH27" s="206"/>
      <c r="JOI27" s="206"/>
      <c r="JOJ27" s="206"/>
      <c r="JOK27" s="206"/>
      <c r="JOL27" s="206"/>
      <c r="JOM27" s="206"/>
      <c r="JON27" s="206"/>
      <c r="JOO27" s="206"/>
      <c r="JOP27" s="206"/>
      <c r="JOQ27" s="206"/>
      <c r="JOR27" s="206"/>
      <c r="JOS27" s="206"/>
      <c r="JOT27" s="206"/>
      <c r="JOU27" s="206"/>
      <c r="JOV27" s="206"/>
      <c r="JOW27" s="206"/>
      <c r="JOX27" s="206"/>
      <c r="JOY27" s="206"/>
      <c r="JOZ27" s="206"/>
      <c r="JPA27" s="206"/>
      <c r="JPB27" s="206"/>
      <c r="JPC27" s="206"/>
      <c r="JPD27" s="206"/>
      <c r="JPE27" s="206"/>
      <c r="JPF27" s="206"/>
      <c r="JPG27" s="206"/>
      <c r="JPH27" s="206"/>
      <c r="JPI27" s="206"/>
      <c r="JPJ27" s="206"/>
      <c r="JPK27" s="206"/>
      <c r="JPL27" s="206"/>
      <c r="JPM27" s="206"/>
      <c r="JPN27" s="206"/>
      <c r="JPO27" s="206"/>
      <c r="JPP27" s="206"/>
      <c r="JPQ27" s="206"/>
      <c r="JPR27" s="206"/>
      <c r="JPS27" s="206"/>
      <c r="JPT27" s="206"/>
      <c r="JPU27" s="206"/>
      <c r="JPV27" s="206"/>
      <c r="JPW27" s="206"/>
      <c r="JPX27" s="206"/>
      <c r="JPY27" s="206"/>
      <c r="JPZ27" s="206"/>
      <c r="JQA27" s="206"/>
      <c r="JQB27" s="206"/>
      <c r="JQC27" s="206"/>
      <c r="JQD27" s="206"/>
      <c r="JQE27" s="206"/>
      <c r="JQF27" s="206"/>
      <c r="JQG27" s="206"/>
      <c r="JQH27" s="206"/>
      <c r="JQI27" s="206"/>
      <c r="JQJ27" s="206"/>
      <c r="JQK27" s="206"/>
      <c r="JQL27" s="206"/>
      <c r="JQM27" s="206"/>
      <c r="JQN27" s="206"/>
      <c r="JQO27" s="206"/>
      <c r="JQP27" s="206"/>
      <c r="JQQ27" s="206"/>
      <c r="JQR27" s="206"/>
      <c r="JQS27" s="206"/>
      <c r="JQT27" s="206"/>
      <c r="JQU27" s="206"/>
      <c r="JQV27" s="206"/>
      <c r="JQW27" s="206"/>
      <c r="JQX27" s="206"/>
      <c r="JQY27" s="206"/>
      <c r="JQZ27" s="206"/>
      <c r="JRA27" s="206"/>
      <c r="JRB27" s="206"/>
      <c r="JRC27" s="206"/>
      <c r="JRD27" s="206"/>
      <c r="JRE27" s="206"/>
      <c r="JRF27" s="206"/>
      <c r="JRG27" s="206"/>
      <c r="JRH27" s="206"/>
      <c r="JRI27" s="206"/>
      <c r="JRJ27" s="206"/>
      <c r="JRK27" s="206"/>
      <c r="JRL27" s="206"/>
      <c r="JRM27" s="206"/>
      <c r="JRN27" s="206"/>
      <c r="JRO27" s="206"/>
      <c r="JRP27" s="206"/>
      <c r="JRQ27" s="206"/>
      <c r="JRR27" s="206"/>
      <c r="JRS27" s="206"/>
      <c r="JRT27" s="206"/>
      <c r="JRU27" s="206"/>
      <c r="JRV27" s="206"/>
      <c r="JRW27" s="206"/>
      <c r="JRX27" s="206"/>
      <c r="JRY27" s="206"/>
      <c r="JRZ27" s="206"/>
      <c r="JSA27" s="206"/>
      <c r="JSB27" s="206"/>
      <c r="JSC27" s="206"/>
      <c r="JSD27" s="206"/>
      <c r="JSE27" s="206"/>
      <c r="JSF27" s="206"/>
      <c r="JSG27" s="206"/>
      <c r="JSH27" s="206"/>
      <c r="JSI27" s="206"/>
      <c r="JSJ27" s="206"/>
      <c r="JSK27" s="206"/>
      <c r="JSL27" s="206"/>
      <c r="JSM27" s="206"/>
      <c r="JSN27" s="206"/>
      <c r="JSO27" s="206"/>
      <c r="JSP27" s="206"/>
      <c r="JSQ27" s="206"/>
      <c r="JSR27" s="206"/>
      <c r="JSS27" s="206"/>
      <c r="JST27" s="206"/>
      <c r="JSU27" s="206"/>
      <c r="JSV27" s="206"/>
      <c r="JSW27" s="206"/>
      <c r="JSX27" s="206"/>
      <c r="JSY27" s="206"/>
      <c r="JSZ27" s="206"/>
      <c r="JTA27" s="206"/>
      <c r="JTB27" s="206"/>
      <c r="JTC27" s="206"/>
      <c r="JTD27" s="206"/>
      <c r="JTE27" s="206"/>
      <c r="JTF27" s="206"/>
      <c r="JTG27" s="206"/>
      <c r="JTH27" s="206"/>
      <c r="JTI27" s="206"/>
      <c r="JTJ27" s="206"/>
      <c r="JTK27" s="206"/>
      <c r="JTL27" s="206"/>
      <c r="JTM27" s="206"/>
      <c r="JTN27" s="206"/>
      <c r="JTO27" s="206"/>
      <c r="JTP27" s="206"/>
      <c r="JTQ27" s="206"/>
      <c r="JTR27" s="206"/>
      <c r="JTS27" s="206"/>
      <c r="JTT27" s="206"/>
      <c r="JTU27" s="206"/>
      <c r="JTV27" s="206"/>
      <c r="JTW27" s="206"/>
      <c r="JTX27" s="206"/>
      <c r="JTY27" s="206"/>
      <c r="JTZ27" s="206"/>
      <c r="JUA27" s="206"/>
      <c r="JUB27" s="206"/>
      <c r="JUC27" s="206"/>
      <c r="JUD27" s="206"/>
      <c r="JUE27" s="206"/>
      <c r="JUF27" s="206"/>
      <c r="JUG27" s="206"/>
      <c r="JUH27" s="206"/>
      <c r="JUI27" s="206"/>
      <c r="JUJ27" s="206"/>
      <c r="JUK27" s="206"/>
      <c r="JUL27" s="206"/>
      <c r="JUM27" s="206"/>
      <c r="JUN27" s="206"/>
      <c r="JUO27" s="206"/>
      <c r="JUP27" s="206"/>
      <c r="JUQ27" s="206"/>
      <c r="JUR27" s="206"/>
      <c r="JUS27" s="206"/>
      <c r="JUT27" s="206"/>
      <c r="JUU27" s="206"/>
      <c r="JUV27" s="206"/>
      <c r="JUW27" s="206"/>
      <c r="JUX27" s="206"/>
      <c r="JUY27" s="206"/>
      <c r="JUZ27" s="206"/>
      <c r="JVA27" s="206"/>
      <c r="JVB27" s="206"/>
      <c r="JVC27" s="206"/>
      <c r="JVD27" s="206"/>
      <c r="JVE27" s="206"/>
      <c r="JVF27" s="206"/>
      <c r="JVG27" s="206"/>
      <c r="JVH27" s="206"/>
      <c r="JVI27" s="206"/>
      <c r="JVJ27" s="206"/>
      <c r="JVK27" s="206"/>
      <c r="JVL27" s="206"/>
      <c r="JVM27" s="206"/>
      <c r="JVN27" s="206"/>
      <c r="JVO27" s="206"/>
      <c r="JVP27" s="206"/>
      <c r="JVQ27" s="206"/>
      <c r="JVR27" s="206"/>
      <c r="JVS27" s="206"/>
      <c r="JVT27" s="206"/>
      <c r="JVU27" s="206"/>
      <c r="JVV27" s="206"/>
      <c r="JVW27" s="206"/>
      <c r="JVX27" s="206"/>
      <c r="JVY27" s="206"/>
      <c r="JVZ27" s="206"/>
      <c r="JWA27" s="206"/>
      <c r="JWB27" s="206"/>
      <c r="JWC27" s="206"/>
      <c r="JWD27" s="206"/>
      <c r="JWE27" s="206"/>
      <c r="JWF27" s="206"/>
      <c r="JWG27" s="206"/>
      <c r="JWH27" s="206"/>
      <c r="JWI27" s="206"/>
      <c r="JWJ27" s="206"/>
      <c r="JWK27" s="206"/>
      <c r="JWL27" s="206"/>
      <c r="JWM27" s="206"/>
      <c r="JWN27" s="206"/>
      <c r="JWO27" s="206"/>
      <c r="JWP27" s="206"/>
      <c r="JWQ27" s="206"/>
      <c r="JWR27" s="206"/>
      <c r="JWS27" s="206"/>
      <c r="JWT27" s="206"/>
      <c r="JWU27" s="206"/>
      <c r="JWV27" s="206"/>
      <c r="JWW27" s="206"/>
      <c r="JWX27" s="206"/>
      <c r="JWY27" s="206"/>
      <c r="JWZ27" s="206"/>
      <c r="JXA27" s="206"/>
      <c r="JXB27" s="206"/>
      <c r="JXC27" s="206"/>
      <c r="JXD27" s="206"/>
      <c r="JXE27" s="206"/>
      <c r="JXF27" s="206"/>
      <c r="JXG27" s="206"/>
      <c r="JXH27" s="206"/>
      <c r="JXI27" s="206"/>
      <c r="JXJ27" s="206"/>
      <c r="JXK27" s="206"/>
      <c r="JXL27" s="206"/>
      <c r="JXM27" s="206"/>
      <c r="JXN27" s="206"/>
      <c r="JXO27" s="206"/>
      <c r="JXP27" s="206"/>
      <c r="JXQ27" s="206"/>
      <c r="JXR27" s="206"/>
      <c r="JXS27" s="206"/>
      <c r="JXT27" s="206"/>
      <c r="JXU27" s="206"/>
      <c r="JXV27" s="206"/>
      <c r="JXW27" s="206"/>
      <c r="JXX27" s="206"/>
      <c r="JXY27" s="206"/>
      <c r="JXZ27" s="206"/>
      <c r="JYA27" s="206"/>
      <c r="JYB27" s="206"/>
      <c r="JYC27" s="206"/>
      <c r="JYD27" s="206"/>
      <c r="JYE27" s="206"/>
      <c r="JYF27" s="206"/>
      <c r="JYG27" s="206"/>
      <c r="JYH27" s="206"/>
      <c r="JYI27" s="206"/>
      <c r="JYJ27" s="206"/>
      <c r="JYK27" s="206"/>
      <c r="JYL27" s="206"/>
      <c r="JYM27" s="206"/>
      <c r="JYN27" s="206"/>
      <c r="JYO27" s="206"/>
      <c r="JYP27" s="206"/>
      <c r="JYQ27" s="206"/>
      <c r="JYR27" s="206"/>
      <c r="JYS27" s="206"/>
      <c r="JYT27" s="206"/>
      <c r="JYU27" s="206"/>
      <c r="JYV27" s="206"/>
      <c r="JYW27" s="206"/>
      <c r="JYX27" s="206"/>
      <c r="JYY27" s="206"/>
      <c r="JYZ27" s="206"/>
      <c r="JZA27" s="206"/>
      <c r="JZB27" s="206"/>
      <c r="JZC27" s="206"/>
      <c r="JZD27" s="206"/>
      <c r="JZE27" s="206"/>
      <c r="JZF27" s="206"/>
      <c r="JZG27" s="206"/>
      <c r="JZH27" s="206"/>
      <c r="JZI27" s="206"/>
      <c r="JZJ27" s="206"/>
      <c r="JZK27" s="206"/>
      <c r="JZL27" s="206"/>
      <c r="JZM27" s="206"/>
      <c r="JZN27" s="206"/>
      <c r="JZO27" s="206"/>
      <c r="JZP27" s="206"/>
      <c r="JZQ27" s="206"/>
      <c r="JZR27" s="206"/>
      <c r="JZS27" s="206"/>
      <c r="JZT27" s="206"/>
      <c r="JZU27" s="206"/>
      <c r="JZV27" s="206"/>
      <c r="JZW27" s="206"/>
      <c r="JZX27" s="206"/>
      <c r="JZY27" s="206"/>
      <c r="JZZ27" s="206"/>
      <c r="KAA27" s="206"/>
      <c r="KAB27" s="206"/>
      <c r="KAC27" s="206"/>
      <c r="KAD27" s="206"/>
      <c r="KAE27" s="206"/>
      <c r="KAF27" s="206"/>
      <c r="KAG27" s="206"/>
      <c r="KAH27" s="206"/>
      <c r="KAI27" s="206"/>
      <c r="KAJ27" s="206"/>
      <c r="KAK27" s="206"/>
      <c r="KAL27" s="206"/>
      <c r="KAM27" s="206"/>
      <c r="KAN27" s="206"/>
      <c r="KAO27" s="206"/>
      <c r="KAP27" s="206"/>
      <c r="KAQ27" s="206"/>
      <c r="KAR27" s="206"/>
      <c r="KAS27" s="206"/>
      <c r="KAT27" s="206"/>
      <c r="KAU27" s="206"/>
      <c r="KAV27" s="206"/>
      <c r="KAW27" s="206"/>
      <c r="KAX27" s="206"/>
      <c r="KAY27" s="206"/>
      <c r="KAZ27" s="206"/>
      <c r="KBA27" s="206"/>
      <c r="KBB27" s="206"/>
      <c r="KBC27" s="206"/>
      <c r="KBD27" s="206"/>
      <c r="KBE27" s="206"/>
      <c r="KBF27" s="206"/>
      <c r="KBG27" s="206"/>
      <c r="KBH27" s="206"/>
      <c r="KBI27" s="206"/>
      <c r="KBJ27" s="206"/>
      <c r="KBK27" s="206"/>
      <c r="KBL27" s="206"/>
      <c r="KBM27" s="206"/>
      <c r="KBN27" s="206"/>
      <c r="KBO27" s="206"/>
      <c r="KBP27" s="206"/>
      <c r="KBQ27" s="206"/>
      <c r="KBR27" s="206"/>
      <c r="KBS27" s="206"/>
      <c r="KBT27" s="206"/>
      <c r="KBU27" s="206"/>
      <c r="KBV27" s="206"/>
      <c r="KBW27" s="206"/>
      <c r="KBX27" s="206"/>
      <c r="KBY27" s="206"/>
      <c r="KBZ27" s="206"/>
      <c r="KCA27" s="206"/>
      <c r="KCB27" s="206"/>
      <c r="KCC27" s="206"/>
      <c r="KCD27" s="206"/>
      <c r="KCE27" s="206"/>
      <c r="KCF27" s="206"/>
      <c r="KCG27" s="206"/>
      <c r="KCH27" s="206"/>
      <c r="KCI27" s="206"/>
      <c r="KCJ27" s="206"/>
      <c r="KCK27" s="206"/>
      <c r="KCL27" s="206"/>
      <c r="KCM27" s="206"/>
      <c r="KCN27" s="206"/>
      <c r="KCO27" s="206"/>
      <c r="KCP27" s="206"/>
      <c r="KCQ27" s="206"/>
      <c r="KCR27" s="206"/>
      <c r="KCS27" s="206"/>
      <c r="KCT27" s="206"/>
      <c r="KCU27" s="206"/>
      <c r="KCV27" s="206"/>
      <c r="KCW27" s="206"/>
      <c r="KCX27" s="206"/>
      <c r="KCY27" s="206"/>
      <c r="KCZ27" s="206"/>
      <c r="KDA27" s="206"/>
      <c r="KDB27" s="206"/>
      <c r="KDC27" s="206"/>
      <c r="KDD27" s="206"/>
      <c r="KDE27" s="206"/>
      <c r="KDF27" s="206"/>
      <c r="KDG27" s="206"/>
      <c r="KDH27" s="206"/>
      <c r="KDI27" s="206"/>
      <c r="KDJ27" s="206"/>
      <c r="KDK27" s="206"/>
      <c r="KDL27" s="206"/>
      <c r="KDM27" s="206"/>
      <c r="KDN27" s="206"/>
      <c r="KDO27" s="206"/>
      <c r="KDP27" s="206"/>
      <c r="KDQ27" s="206"/>
      <c r="KDR27" s="206"/>
      <c r="KDS27" s="206"/>
      <c r="KDT27" s="206"/>
      <c r="KDU27" s="206"/>
      <c r="KDV27" s="206"/>
      <c r="KDW27" s="206"/>
      <c r="KDX27" s="206"/>
      <c r="KDY27" s="206"/>
      <c r="KDZ27" s="206"/>
      <c r="KEA27" s="206"/>
      <c r="KEB27" s="206"/>
      <c r="KEC27" s="206"/>
      <c r="KED27" s="206"/>
      <c r="KEE27" s="206"/>
      <c r="KEF27" s="206"/>
      <c r="KEG27" s="206"/>
      <c r="KEH27" s="206"/>
      <c r="KEI27" s="206"/>
      <c r="KEJ27" s="206"/>
      <c r="KEK27" s="206"/>
      <c r="KEL27" s="206"/>
      <c r="KEM27" s="206"/>
      <c r="KEN27" s="206"/>
      <c r="KEO27" s="206"/>
      <c r="KEP27" s="206"/>
      <c r="KEQ27" s="206"/>
      <c r="KER27" s="206"/>
      <c r="KES27" s="206"/>
      <c r="KET27" s="206"/>
      <c r="KEU27" s="206"/>
      <c r="KEV27" s="206"/>
      <c r="KEW27" s="206"/>
      <c r="KEX27" s="206"/>
      <c r="KEY27" s="206"/>
      <c r="KEZ27" s="206"/>
      <c r="KFA27" s="206"/>
      <c r="KFB27" s="206"/>
      <c r="KFC27" s="206"/>
      <c r="KFD27" s="206"/>
      <c r="KFE27" s="206"/>
      <c r="KFF27" s="206"/>
      <c r="KFG27" s="206"/>
      <c r="KFH27" s="206"/>
      <c r="KFI27" s="206"/>
      <c r="KFJ27" s="206"/>
      <c r="KFK27" s="206"/>
      <c r="KFL27" s="206"/>
      <c r="KFM27" s="206"/>
      <c r="KFN27" s="206"/>
      <c r="KFO27" s="206"/>
      <c r="KFP27" s="206"/>
      <c r="KFQ27" s="206"/>
      <c r="KFR27" s="206"/>
      <c r="KFS27" s="206"/>
      <c r="KFT27" s="206"/>
      <c r="KFU27" s="206"/>
      <c r="KFV27" s="206"/>
      <c r="KFW27" s="206"/>
      <c r="KFX27" s="206"/>
      <c r="KFY27" s="206"/>
      <c r="KFZ27" s="206"/>
      <c r="KGA27" s="206"/>
      <c r="KGB27" s="206"/>
      <c r="KGC27" s="206"/>
      <c r="KGD27" s="206"/>
      <c r="KGE27" s="206"/>
      <c r="KGF27" s="206"/>
      <c r="KGG27" s="206"/>
      <c r="KGH27" s="206"/>
      <c r="KGI27" s="206"/>
      <c r="KGJ27" s="206"/>
      <c r="KGK27" s="206"/>
      <c r="KGL27" s="206"/>
      <c r="KGM27" s="206"/>
      <c r="KGN27" s="206"/>
      <c r="KGO27" s="206"/>
      <c r="KGP27" s="206"/>
      <c r="KGQ27" s="206"/>
      <c r="KGR27" s="206"/>
      <c r="KGS27" s="206"/>
      <c r="KGT27" s="206"/>
      <c r="KGU27" s="206"/>
      <c r="KGV27" s="206"/>
      <c r="KGW27" s="206"/>
      <c r="KGX27" s="206"/>
      <c r="KGY27" s="206"/>
      <c r="KGZ27" s="206"/>
      <c r="KHA27" s="206"/>
      <c r="KHB27" s="206"/>
      <c r="KHC27" s="206"/>
      <c r="KHD27" s="206"/>
      <c r="KHE27" s="206"/>
      <c r="KHF27" s="206"/>
      <c r="KHG27" s="206"/>
      <c r="KHH27" s="206"/>
      <c r="KHI27" s="206"/>
      <c r="KHJ27" s="206"/>
      <c r="KHK27" s="206"/>
      <c r="KHL27" s="206"/>
      <c r="KHM27" s="206"/>
      <c r="KHN27" s="206"/>
      <c r="KHO27" s="206"/>
      <c r="KHP27" s="206"/>
      <c r="KHQ27" s="206"/>
      <c r="KHR27" s="206"/>
      <c r="KHS27" s="206"/>
      <c r="KHT27" s="206"/>
      <c r="KHU27" s="206"/>
      <c r="KHV27" s="206"/>
      <c r="KHW27" s="206"/>
      <c r="KHX27" s="206"/>
      <c r="KHY27" s="206"/>
      <c r="KHZ27" s="206"/>
      <c r="KIA27" s="206"/>
      <c r="KIB27" s="206"/>
      <c r="KIC27" s="206"/>
      <c r="KID27" s="206"/>
      <c r="KIE27" s="206"/>
      <c r="KIF27" s="206"/>
      <c r="KIG27" s="206"/>
      <c r="KIH27" s="206"/>
      <c r="KII27" s="206"/>
      <c r="KIJ27" s="206"/>
      <c r="KIK27" s="206"/>
      <c r="KIL27" s="206"/>
      <c r="KIM27" s="206"/>
      <c r="KIN27" s="206"/>
      <c r="KIO27" s="206"/>
      <c r="KIP27" s="206"/>
      <c r="KIQ27" s="206"/>
      <c r="KIR27" s="206"/>
      <c r="KIS27" s="206"/>
      <c r="KIT27" s="206"/>
      <c r="KIU27" s="206"/>
      <c r="KIV27" s="206"/>
      <c r="KIW27" s="206"/>
      <c r="KIX27" s="206"/>
      <c r="KIY27" s="206"/>
      <c r="KIZ27" s="206"/>
      <c r="KJA27" s="206"/>
      <c r="KJB27" s="206"/>
      <c r="KJC27" s="206"/>
      <c r="KJD27" s="206"/>
      <c r="KJE27" s="206"/>
      <c r="KJF27" s="206"/>
      <c r="KJG27" s="206"/>
      <c r="KJH27" s="206"/>
      <c r="KJI27" s="206"/>
      <c r="KJJ27" s="206"/>
      <c r="KJK27" s="206"/>
      <c r="KJL27" s="206"/>
      <c r="KJM27" s="206"/>
      <c r="KJN27" s="206"/>
      <c r="KJO27" s="206"/>
      <c r="KJP27" s="206"/>
      <c r="KJQ27" s="206"/>
      <c r="KJR27" s="206"/>
      <c r="KJS27" s="206"/>
      <c r="KJT27" s="206"/>
      <c r="KJU27" s="206"/>
      <c r="KJV27" s="206"/>
      <c r="KJW27" s="206"/>
      <c r="KJX27" s="206"/>
      <c r="KJY27" s="206"/>
      <c r="KJZ27" s="206"/>
      <c r="KKA27" s="206"/>
      <c r="KKB27" s="206"/>
      <c r="KKC27" s="206"/>
      <c r="KKD27" s="206"/>
      <c r="KKE27" s="206"/>
      <c r="KKF27" s="206"/>
      <c r="KKG27" s="206"/>
      <c r="KKH27" s="206"/>
      <c r="KKI27" s="206"/>
      <c r="KKJ27" s="206"/>
      <c r="KKK27" s="206"/>
      <c r="KKL27" s="206"/>
      <c r="KKM27" s="206"/>
      <c r="KKN27" s="206"/>
      <c r="KKO27" s="206"/>
      <c r="KKP27" s="206"/>
      <c r="KKQ27" s="206"/>
      <c r="KKR27" s="206"/>
      <c r="KKS27" s="206"/>
      <c r="KKT27" s="206"/>
      <c r="KKU27" s="206"/>
      <c r="KKV27" s="206"/>
      <c r="KKW27" s="206"/>
      <c r="KKX27" s="206"/>
      <c r="KKY27" s="206"/>
      <c r="KKZ27" s="206"/>
      <c r="KLA27" s="206"/>
      <c r="KLB27" s="206"/>
      <c r="KLC27" s="206"/>
      <c r="KLD27" s="206"/>
      <c r="KLE27" s="206"/>
      <c r="KLF27" s="206"/>
      <c r="KLG27" s="206"/>
      <c r="KLH27" s="206"/>
      <c r="KLI27" s="206"/>
      <c r="KLJ27" s="206"/>
      <c r="KLK27" s="206"/>
      <c r="KLL27" s="206"/>
      <c r="KLM27" s="206"/>
      <c r="KLN27" s="206"/>
      <c r="KLO27" s="206"/>
      <c r="KLP27" s="206"/>
      <c r="KLQ27" s="206"/>
      <c r="KLR27" s="206"/>
      <c r="KLS27" s="206"/>
      <c r="KLT27" s="206"/>
      <c r="KLU27" s="206"/>
      <c r="KLV27" s="206"/>
      <c r="KLW27" s="206"/>
      <c r="KLX27" s="206"/>
      <c r="KLY27" s="206"/>
      <c r="KLZ27" s="206"/>
      <c r="KMA27" s="206"/>
      <c r="KMB27" s="206"/>
      <c r="KMC27" s="206"/>
      <c r="KMD27" s="206"/>
      <c r="KME27" s="206"/>
      <c r="KMF27" s="206"/>
      <c r="KMG27" s="206"/>
      <c r="KMH27" s="206"/>
      <c r="KMI27" s="206"/>
      <c r="KMJ27" s="206"/>
      <c r="KMK27" s="206"/>
      <c r="KML27" s="206"/>
      <c r="KMM27" s="206"/>
      <c r="KMN27" s="206"/>
      <c r="KMO27" s="206"/>
      <c r="KMP27" s="206"/>
      <c r="KMQ27" s="206"/>
      <c r="KMR27" s="206"/>
      <c r="KMS27" s="206"/>
      <c r="KMT27" s="206"/>
      <c r="KMU27" s="206"/>
      <c r="KMV27" s="206"/>
      <c r="KMW27" s="206"/>
      <c r="KMX27" s="206"/>
      <c r="KMY27" s="206"/>
      <c r="KMZ27" s="206"/>
      <c r="KNA27" s="206"/>
      <c r="KNB27" s="206"/>
      <c r="KNC27" s="206"/>
      <c r="KND27" s="206"/>
      <c r="KNE27" s="206"/>
      <c r="KNF27" s="206"/>
      <c r="KNG27" s="206"/>
      <c r="KNH27" s="206"/>
      <c r="KNI27" s="206"/>
      <c r="KNJ27" s="206"/>
      <c r="KNK27" s="206"/>
      <c r="KNL27" s="206"/>
      <c r="KNM27" s="206"/>
      <c r="KNN27" s="206"/>
      <c r="KNO27" s="206"/>
      <c r="KNP27" s="206"/>
      <c r="KNQ27" s="206"/>
      <c r="KNR27" s="206"/>
      <c r="KNS27" s="206"/>
      <c r="KNT27" s="206"/>
      <c r="KNU27" s="206"/>
      <c r="KNV27" s="206"/>
      <c r="KNW27" s="206"/>
      <c r="KNX27" s="206"/>
      <c r="KNY27" s="206"/>
      <c r="KNZ27" s="206"/>
      <c r="KOA27" s="206"/>
      <c r="KOB27" s="206"/>
      <c r="KOC27" s="206"/>
      <c r="KOD27" s="206"/>
      <c r="KOE27" s="206"/>
      <c r="KOF27" s="206"/>
      <c r="KOG27" s="206"/>
      <c r="KOH27" s="206"/>
      <c r="KOI27" s="206"/>
      <c r="KOJ27" s="206"/>
      <c r="KOK27" s="206"/>
      <c r="KOL27" s="206"/>
      <c r="KOM27" s="206"/>
      <c r="KON27" s="206"/>
      <c r="KOO27" s="206"/>
      <c r="KOP27" s="206"/>
      <c r="KOQ27" s="206"/>
      <c r="KOR27" s="206"/>
      <c r="KOS27" s="206"/>
      <c r="KOT27" s="206"/>
      <c r="KOU27" s="206"/>
      <c r="KOV27" s="206"/>
      <c r="KOW27" s="206"/>
      <c r="KOX27" s="206"/>
      <c r="KOY27" s="206"/>
      <c r="KOZ27" s="206"/>
      <c r="KPA27" s="206"/>
      <c r="KPB27" s="206"/>
      <c r="KPC27" s="206"/>
      <c r="KPD27" s="206"/>
      <c r="KPE27" s="206"/>
      <c r="KPF27" s="206"/>
      <c r="KPG27" s="206"/>
      <c r="KPH27" s="206"/>
      <c r="KPI27" s="206"/>
      <c r="KPJ27" s="206"/>
      <c r="KPK27" s="206"/>
      <c r="KPL27" s="206"/>
      <c r="KPM27" s="206"/>
      <c r="KPN27" s="206"/>
      <c r="KPO27" s="206"/>
      <c r="KPP27" s="206"/>
      <c r="KPQ27" s="206"/>
      <c r="KPR27" s="206"/>
      <c r="KPS27" s="206"/>
      <c r="KPT27" s="206"/>
      <c r="KPU27" s="206"/>
      <c r="KPV27" s="206"/>
      <c r="KPW27" s="206"/>
      <c r="KPX27" s="206"/>
      <c r="KPY27" s="206"/>
      <c r="KPZ27" s="206"/>
      <c r="KQA27" s="206"/>
      <c r="KQB27" s="206"/>
      <c r="KQC27" s="206"/>
      <c r="KQD27" s="206"/>
      <c r="KQE27" s="206"/>
      <c r="KQF27" s="206"/>
      <c r="KQG27" s="206"/>
      <c r="KQH27" s="206"/>
      <c r="KQI27" s="206"/>
      <c r="KQJ27" s="206"/>
      <c r="KQK27" s="206"/>
      <c r="KQL27" s="206"/>
      <c r="KQM27" s="206"/>
      <c r="KQN27" s="206"/>
      <c r="KQO27" s="206"/>
      <c r="KQP27" s="206"/>
      <c r="KQQ27" s="206"/>
      <c r="KQR27" s="206"/>
      <c r="KQS27" s="206"/>
      <c r="KQT27" s="206"/>
      <c r="KQU27" s="206"/>
      <c r="KQV27" s="206"/>
      <c r="KQW27" s="206"/>
      <c r="KQX27" s="206"/>
      <c r="KQY27" s="206"/>
      <c r="KQZ27" s="206"/>
      <c r="KRA27" s="206"/>
      <c r="KRB27" s="206"/>
      <c r="KRC27" s="206"/>
      <c r="KRD27" s="206"/>
      <c r="KRE27" s="206"/>
      <c r="KRF27" s="206"/>
      <c r="KRG27" s="206"/>
      <c r="KRH27" s="206"/>
      <c r="KRI27" s="206"/>
      <c r="KRJ27" s="206"/>
      <c r="KRK27" s="206"/>
      <c r="KRL27" s="206"/>
      <c r="KRM27" s="206"/>
      <c r="KRN27" s="206"/>
      <c r="KRO27" s="206"/>
      <c r="KRP27" s="206"/>
      <c r="KRQ27" s="206"/>
      <c r="KRR27" s="206"/>
      <c r="KRS27" s="206"/>
      <c r="KRT27" s="206"/>
      <c r="KRU27" s="206"/>
      <c r="KRV27" s="206"/>
      <c r="KRW27" s="206"/>
      <c r="KRX27" s="206"/>
      <c r="KRY27" s="206"/>
      <c r="KRZ27" s="206"/>
      <c r="KSA27" s="206"/>
      <c r="KSB27" s="206"/>
      <c r="KSC27" s="206"/>
      <c r="KSD27" s="206"/>
      <c r="KSE27" s="206"/>
      <c r="KSF27" s="206"/>
      <c r="KSG27" s="206"/>
      <c r="KSH27" s="206"/>
      <c r="KSI27" s="206"/>
      <c r="KSJ27" s="206"/>
      <c r="KSK27" s="206"/>
      <c r="KSL27" s="206"/>
      <c r="KSM27" s="206"/>
      <c r="KSN27" s="206"/>
      <c r="KSO27" s="206"/>
      <c r="KSP27" s="206"/>
      <c r="KSQ27" s="206"/>
      <c r="KSR27" s="206"/>
      <c r="KSS27" s="206"/>
      <c r="KST27" s="206"/>
      <c r="KSU27" s="206"/>
      <c r="KSV27" s="206"/>
      <c r="KSW27" s="206"/>
      <c r="KSX27" s="206"/>
      <c r="KSY27" s="206"/>
      <c r="KSZ27" s="206"/>
      <c r="KTA27" s="206"/>
      <c r="KTB27" s="206"/>
      <c r="KTC27" s="206"/>
      <c r="KTD27" s="206"/>
      <c r="KTE27" s="206"/>
      <c r="KTF27" s="206"/>
      <c r="KTG27" s="206"/>
      <c r="KTH27" s="206"/>
      <c r="KTI27" s="206"/>
      <c r="KTJ27" s="206"/>
      <c r="KTK27" s="206"/>
      <c r="KTL27" s="206"/>
      <c r="KTM27" s="206"/>
      <c r="KTN27" s="206"/>
      <c r="KTO27" s="206"/>
      <c r="KTP27" s="206"/>
      <c r="KTQ27" s="206"/>
      <c r="KTR27" s="206"/>
      <c r="KTS27" s="206"/>
      <c r="KTT27" s="206"/>
      <c r="KTU27" s="206"/>
      <c r="KTV27" s="206"/>
      <c r="KTW27" s="206"/>
      <c r="KTX27" s="206"/>
      <c r="KTY27" s="206"/>
      <c r="KTZ27" s="206"/>
      <c r="KUA27" s="206"/>
      <c r="KUB27" s="206"/>
      <c r="KUC27" s="206"/>
      <c r="KUD27" s="206"/>
      <c r="KUE27" s="206"/>
      <c r="KUF27" s="206"/>
      <c r="KUG27" s="206"/>
      <c r="KUH27" s="206"/>
      <c r="KUI27" s="206"/>
      <c r="KUJ27" s="206"/>
      <c r="KUK27" s="206"/>
      <c r="KUL27" s="206"/>
      <c r="KUM27" s="206"/>
      <c r="KUN27" s="206"/>
      <c r="KUO27" s="206"/>
      <c r="KUP27" s="206"/>
      <c r="KUQ27" s="206"/>
      <c r="KUR27" s="206"/>
      <c r="KUS27" s="206"/>
      <c r="KUT27" s="206"/>
      <c r="KUU27" s="206"/>
      <c r="KUV27" s="206"/>
      <c r="KUW27" s="206"/>
      <c r="KUX27" s="206"/>
      <c r="KUY27" s="206"/>
      <c r="KUZ27" s="206"/>
      <c r="KVA27" s="206"/>
      <c r="KVB27" s="206"/>
      <c r="KVC27" s="206"/>
      <c r="KVD27" s="206"/>
      <c r="KVE27" s="206"/>
      <c r="KVF27" s="206"/>
      <c r="KVG27" s="206"/>
      <c r="KVH27" s="206"/>
      <c r="KVI27" s="206"/>
      <c r="KVJ27" s="206"/>
      <c r="KVK27" s="206"/>
      <c r="KVL27" s="206"/>
      <c r="KVM27" s="206"/>
      <c r="KVN27" s="206"/>
      <c r="KVO27" s="206"/>
      <c r="KVP27" s="206"/>
      <c r="KVQ27" s="206"/>
      <c r="KVR27" s="206"/>
      <c r="KVS27" s="206"/>
      <c r="KVT27" s="206"/>
      <c r="KVU27" s="206"/>
      <c r="KVV27" s="206"/>
      <c r="KVW27" s="206"/>
      <c r="KVX27" s="206"/>
      <c r="KVY27" s="206"/>
      <c r="KVZ27" s="206"/>
      <c r="KWA27" s="206"/>
      <c r="KWB27" s="206"/>
      <c r="KWC27" s="206"/>
      <c r="KWD27" s="206"/>
      <c r="KWE27" s="206"/>
      <c r="KWF27" s="206"/>
      <c r="KWG27" s="206"/>
      <c r="KWH27" s="206"/>
      <c r="KWI27" s="206"/>
      <c r="KWJ27" s="206"/>
      <c r="KWK27" s="206"/>
      <c r="KWL27" s="206"/>
      <c r="KWM27" s="206"/>
      <c r="KWN27" s="206"/>
      <c r="KWO27" s="206"/>
      <c r="KWP27" s="206"/>
      <c r="KWQ27" s="206"/>
      <c r="KWR27" s="206"/>
      <c r="KWS27" s="206"/>
      <c r="KWT27" s="206"/>
      <c r="KWU27" s="206"/>
      <c r="KWV27" s="206"/>
      <c r="KWW27" s="206"/>
      <c r="KWX27" s="206"/>
      <c r="KWY27" s="206"/>
      <c r="KWZ27" s="206"/>
      <c r="KXA27" s="206"/>
      <c r="KXB27" s="206"/>
      <c r="KXC27" s="206"/>
      <c r="KXD27" s="206"/>
      <c r="KXE27" s="206"/>
      <c r="KXF27" s="206"/>
      <c r="KXG27" s="206"/>
      <c r="KXH27" s="206"/>
      <c r="KXI27" s="206"/>
      <c r="KXJ27" s="206"/>
      <c r="KXK27" s="206"/>
      <c r="KXL27" s="206"/>
      <c r="KXM27" s="206"/>
      <c r="KXN27" s="206"/>
      <c r="KXO27" s="206"/>
      <c r="KXP27" s="206"/>
      <c r="KXQ27" s="206"/>
      <c r="KXR27" s="206"/>
      <c r="KXS27" s="206"/>
      <c r="KXT27" s="206"/>
      <c r="KXU27" s="206"/>
      <c r="KXV27" s="206"/>
      <c r="KXW27" s="206"/>
      <c r="KXX27" s="206"/>
      <c r="KXY27" s="206"/>
      <c r="KXZ27" s="206"/>
      <c r="KYA27" s="206"/>
      <c r="KYB27" s="206"/>
      <c r="KYC27" s="206"/>
      <c r="KYD27" s="206"/>
      <c r="KYE27" s="206"/>
      <c r="KYF27" s="206"/>
      <c r="KYG27" s="206"/>
      <c r="KYH27" s="206"/>
      <c r="KYI27" s="206"/>
      <c r="KYJ27" s="206"/>
      <c r="KYK27" s="206"/>
      <c r="KYL27" s="206"/>
      <c r="KYM27" s="206"/>
      <c r="KYN27" s="206"/>
      <c r="KYO27" s="206"/>
      <c r="KYP27" s="206"/>
      <c r="KYQ27" s="206"/>
      <c r="KYR27" s="206"/>
      <c r="KYS27" s="206"/>
      <c r="KYT27" s="206"/>
      <c r="KYU27" s="206"/>
      <c r="KYV27" s="206"/>
      <c r="KYW27" s="206"/>
      <c r="KYX27" s="206"/>
      <c r="KYY27" s="206"/>
      <c r="KYZ27" s="206"/>
      <c r="KZA27" s="206"/>
      <c r="KZB27" s="206"/>
      <c r="KZC27" s="206"/>
      <c r="KZD27" s="206"/>
      <c r="KZE27" s="206"/>
      <c r="KZF27" s="206"/>
      <c r="KZG27" s="206"/>
      <c r="KZH27" s="206"/>
      <c r="KZI27" s="206"/>
      <c r="KZJ27" s="206"/>
      <c r="KZK27" s="206"/>
      <c r="KZL27" s="206"/>
      <c r="KZM27" s="206"/>
      <c r="KZN27" s="206"/>
      <c r="KZO27" s="206"/>
      <c r="KZP27" s="206"/>
      <c r="KZQ27" s="206"/>
      <c r="KZR27" s="206"/>
      <c r="KZS27" s="206"/>
      <c r="KZT27" s="206"/>
      <c r="KZU27" s="206"/>
      <c r="KZV27" s="206"/>
      <c r="KZW27" s="206"/>
      <c r="KZX27" s="206"/>
      <c r="KZY27" s="206"/>
      <c r="KZZ27" s="206"/>
      <c r="LAA27" s="206"/>
      <c r="LAB27" s="206"/>
      <c r="LAC27" s="206"/>
      <c r="LAD27" s="206"/>
      <c r="LAE27" s="206"/>
      <c r="LAF27" s="206"/>
      <c r="LAG27" s="206"/>
      <c r="LAH27" s="206"/>
      <c r="LAI27" s="206"/>
      <c r="LAJ27" s="206"/>
      <c r="LAK27" s="206"/>
      <c r="LAL27" s="206"/>
      <c r="LAM27" s="206"/>
      <c r="LAN27" s="206"/>
      <c r="LAO27" s="206"/>
      <c r="LAP27" s="206"/>
      <c r="LAQ27" s="206"/>
      <c r="LAR27" s="206"/>
      <c r="LAS27" s="206"/>
      <c r="LAT27" s="206"/>
      <c r="LAU27" s="206"/>
      <c r="LAV27" s="206"/>
      <c r="LAW27" s="206"/>
      <c r="LAX27" s="206"/>
      <c r="LAY27" s="206"/>
      <c r="LAZ27" s="206"/>
      <c r="LBA27" s="206"/>
      <c r="LBB27" s="206"/>
      <c r="LBC27" s="206"/>
      <c r="LBD27" s="206"/>
      <c r="LBE27" s="206"/>
      <c r="LBF27" s="206"/>
      <c r="LBG27" s="206"/>
      <c r="LBH27" s="206"/>
      <c r="LBI27" s="206"/>
      <c r="LBJ27" s="206"/>
      <c r="LBK27" s="206"/>
      <c r="LBL27" s="206"/>
      <c r="LBM27" s="206"/>
      <c r="LBN27" s="206"/>
      <c r="LBO27" s="206"/>
      <c r="LBP27" s="206"/>
      <c r="LBQ27" s="206"/>
      <c r="LBR27" s="206"/>
      <c r="LBS27" s="206"/>
      <c r="LBT27" s="206"/>
      <c r="LBU27" s="206"/>
      <c r="LBV27" s="206"/>
      <c r="LBW27" s="206"/>
      <c r="LBX27" s="206"/>
      <c r="LBY27" s="206"/>
      <c r="LBZ27" s="206"/>
      <c r="LCA27" s="206"/>
      <c r="LCB27" s="206"/>
      <c r="LCC27" s="206"/>
      <c r="LCD27" s="206"/>
      <c r="LCE27" s="206"/>
      <c r="LCF27" s="206"/>
      <c r="LCG27" s="206"/>
      <c r="LCH27" s="206"/>
      <c r="LCI27" s="206"/>
      <c r="LCJ27" s="206"/>
      <c r="LCK27" s="206"/>
      <c r="LCL27" s="206"/>
      <c r="LCM27" s="206"/>
      <c r="LCN27" s="206"/>
      <c r="LCO27" s="206"/>
      <c r="LCP27" s="206"/>
      <c r="LCQ27" s="206"/>
      <c r="LCR27" s="206"/>
      <c r="LCS27" s="206"/>
      <c r="LCT27" s="206"/>
      <c r="LCU27" s="206"/>
      <c r="LCV27" s="206"/>
      <c r="LCW27" s="206"/>
      <c r="LCX27" s="206"/>
      <c r="LCY27" s="206"/>
      <c r="LCZ27" s="206"/>
      <c r="LDA27" s="206"/>
      <c r="LDB27" s="206"/>
      <c r="LDC27" s="206"/>
      <c r="LDD27" s="206"/>
      <c r="LDE27" s="206"/>
      <c r="LDF27" s="206"/>
      <c r="LDG27" s="206"/>
      <c r="LDH27" s="206"/>
      <c r="LDI27" s="206"/>
      <c r="LDJ27" s="206"/>
      <c r="LDK27" s="206"/>
      <c r="LDL27" s="206"/>
      <c r="LDM27" s="206"/>
      <c r="LDN27" s="206"/>
      <c r="LDO27" s="206"/>
      <c r="LDP27" s="206"/>
      <c r="LDQ27" s="206"/>
      <c r="LDR27" s="206"/>
      <c r="LDS27" s="206"/>
      <c r="LDT27" s="206"/>
      <c r="LDU27" s="206"/>
      <c r="LDV27" s="206"/>
      <c r="LDW27" s="206"/>
      <c r="LDX27" s="206"/>
      <c r="LDY27" s="206"/>
      <c r="LDZ27" s="206"/>
      <c r="LEA27" s="206"/>
      <c r="LEB27" s="206"/>
      <c r="LEC27" s="206"/>
      <c r="LED27" s="206"/>
      <c r="LEE27" s="206"/>
      <c r="LEF27" s="206"/>
      <c r="LEG27" s="206"/>
      <c r="LEH27" s="206"/>
      <c r="LEI27" s="206"/>
      <c r="LEJ27" s="206"/>
      <c r="LEK27" s="206"/>
      <c r="LEL27" s="206"/>
      <c r="LEM27" s="206"/>
      <c r="LEN27" s="206"/>
      <c r="LEO27" s="206"/>
      <c r="LEP27" s="206"/>
      <c r="LEQ27" s="206"/>
      <c r="LER27" s="206"/>
      <c r="LES27" s="206"/>
      <c r="LET27" s="206"/>
      <c r="LEU27" s="206"/>
      <c r="LEV27" s="206"/>
      <c r="LEW27" s="206"/>
      <c r="LEX27" s="206"/>
      <c r="LEY27" s="206"/>
      <c r="LEZ27" s="206"/>
      <c r="LFA27" s="206"/>
      <c r="LFB27" s="206"/>
      <c r="LFC27" s="206"/>
      <c r="LFD27" s="206"/>
      <c r="LFE27" s="206"/>
      <c r="LFF27" s="206"/>
      <c r="LFG27" s="206"/>
      <c r="LFH27" s="206"/>
      <c r="LFI27" s="206"/>
      <c r="LFJ27" s="206"/>
      <c r="LFK27" s="206"/>
      <c r="LFL27" s="206"/>
      <c r="LFM27" s="206"/>
      <c r="LFN27" s="206"/>
      <c r="LFO27" s="206"/>
      <c r="LFP27" s="206"/>
      <c r="LFQ27" s="206"/>
      <c r="LFR27" s="206"/>
      <c r="LFS27" s="206"/>
      <c r="LFT27" s="206"/>
      <c r="LFU27" s="206"/>
      <c r="LFV27" s="206"/>
      <c r="LFW27" s="206"/>
      <c r="LFX27" s="206"/>
      <c r="LFY27" s="206"/>
      <c r="LFZ27" s="206"/>
      <c r="LGA27" s="206"/>
      <c r="LGB27" s="206"/>
      <c r="LGC27" s="206"/>
      <c r="LGD27" s="206"/>
      <c r="LGE27" s="206"/>
      <c r="LGF27" s="206"/>
      <c r="LGG27" s="206"/>
      <c r="LGH27" s="206"/>
      <c r="LGI27" s="206"/>
      <c r="LGJ27" s="206"/>
      <c r="LGK27" s="206"/>
      <c r="LGL27" s="206"/>
      <c r="LGM27" s="206"/>
      <c r="LGN27" s="206"/>
      <c r="LGO27" s="206"/>
      <c r="LGP27" s="206"/>
      <c r="LGQ27" s="206"/>
      <c r="LGR27" s="206"/>
      <c r="LGS27" s="206"/>
      <c r="LGT27" s="206"/>
      <c r="LGU27" s="206"/>
      <c r="LGV27" s="206"/>
      <c r="LGW27" s="206"/>
      <c r="LGX27" s="206"/>
      <c r="LGY27" s="206"/>
      <c r="LGZ27" s="206"/>
      <c r="LHA27" s="206"/>
      <c r="LHB27" s="206"/>
      <c r="LHC27" s="206"/>
      <c r="LHD27" s="206"/>
      <c r="LHE27" s="206"/>
      <c r="LHF27" s="206"/>
      <c r="LHG27" s="206"/>
      <c r="LHH27" s="206"/>
      <c r="LHI27" s="206"/>
      <c r="LHJ27" s="206"/>
      <c r="LHK27" s="206"/>
      <c r="LHL27" s="206"/>
      <c r="LHM27" s="206"/>
      <c r="LHN27" s="206"/>
      <c r="LHO27" s="206"/>
      <c r="LHP27" s="206"/>
      <c r="LHQ27" s="206"/>
      <c r="LHR27" s="206"/>
      <c r="LHS27" s="206"/>
      <c r="LHT27" s="206"/>
      <c r="LHU27" s="206"/>
      <c r="LHV27" s="206"/>
      <c r="LHW27" s="206"/>
      <c r="LHX27" s="206"/>
      <c r="LHY27" s="206"/>
      <c r="LHZ27" s="206"/>
      <c r="LIA27" s="206"/>
      <c r="LIB27" s="206"/>
      <c r="LIC27" s="206"/>
      <c r="LID27" s="206"/>
      <c r="LIE27" s="206"/>
      <c r="LIF27" s="206"/>
      <c r="LIG27" s="206"/>
      <c r="LIH27" s="206"/>
      <c r="LII27" s="206"/>
      <c r="LIJ27" s="206"/>
      <c r="LIK27" s="206"/>
      <c r="LIL27" s="206"/>
      <c r="LIM27" s="206"/>
      <c r="LIN27" s="206"/>
      <c r="LIO27" s="206"/>
      <c r="LIP27" s="206"/>
      <c r="LIQ27" s="206"/>
      <c r="LIR27" s="206"/>
      <c r="LIS27" s="206"/>
      <c r="LIT27" s="206"/>
      <c r="LIU27" s="206"/>
      <c r="LIV27" s="206"/>
      <c r="LIW27" s="206"/>
      <c r="LIX27" s="206"/>
      <c r="LIY27" s="206"/>
      <c r="LIZ27" s="206"/>
      <c r="LJA27" s="206"/>
      <c r="LJB27" s="206"/>
      <c r="LJC27" s="206"/>
      <c r="LJD27" s="206"/>
      <c r="LJE27" s="206"/>
      <c r="LJF27" s="206"/>
      <c r="LJG27" s="206"/>
      <c r="LJH27" s="206"/>
      <c r="LJI27" s="206"/>
      <c r="LJJ27" s="206"/>
      <c r="LJK27" s="206"/>
      <c r="LJL27" s="206"/>
      <c r="LJM27" s="206"/>
      <c r="LJN27" s="206"/>
      <c r="LJO27" s="206"/>
      <c r="LJP27" s="206"/>
      <c r="LJQ27" s="206"/>
      <c r="LJR27" s="206"/>
      <c r="LJS27" s="206"/>
      <c r="LJT27" s="206"/>
      <c r="LJU27" s="206"/>
      <c r="LJV27" s="206"/>
      <c r="LJW27" s="206"/>
      <c r="LJX27" s="206"/>
      <c r="LJY27" s="206"/>
      <c r="LJZ27" s="206"/>
      <c r="LKA27" s="206"/>
      <c r="LKB27" s="206"/>
      <c r="LKC27" s="206"/>
      <c r="LKD27" s="206"/>
      <c r="LKE27" s="206"/>
      <c r="LKF27" s="206"/>
      <c r="LKG27" s="206"/>
      <c r="LKH27" s="206"/>
      <c r="LKI27" s="206"/>
      <c r="LKJ27" s="206"/>
      <c r="LKK27" s="206"/>
      <c r="LKL27" s="206"/>
      <c r="LKM27" s="206"/>
      <c r="LKN27" s="206"/>
      <c r="LKO27" s="206"/>
      <c r="LKP27" s="206"/>
      <c r="LKQ27" s="206"/>
      <c r="LKR27" s="206"/>
      <c r="LKS27" s="206"/>
      <c r="LKT27" s="206"/>
      <c r="LKU27" s="206"/>
      <c r="LKV27" s="206"/>
      <c r="LKW27" s="206"/>
      <c r="LKX27" s="206"/>
      <c r="LKY27" s="206"/>
      <c r="LKZ27" s="206"/>
      <c r="LLA27" s="206"/>
      <c r="LLB27" s="206"/>
      <c r="LLC27" s="206"/>
      <c r="LLD27" s="206"/>
      <c r="LLE27" s="206"/>
      <c r="LLF27" s="206"/>
      <c r="LLG27" s="206"/>
      <c r="LLH27" s="206"/>
      <c r="LLI27" s="206"/>
      <c r="LLJ27" s="206"/>
      <c r="LLK27" s="206"/>
      <c r="LLL27" s="206"/>
      <c r="LLM27" s="206"/>
      <c r="LLN27" s="206"/>
      <c r="LLO27" s="206"/>
      <c r="LLP27" s="206"/>
      <c r="LLQ27" s="206"/>
      <c r="LLR27" s="206"/>
      <c r="LLS27" s="206"/>
      <c r="LLT27" s="206"/>
      <c r="LLU27" s="206"/>
      <c r="LLV27" s="206"/>
      <c r="LLW27" s="206"/>
      <c r="LLX27" s="206"/>
      <c r="LLY27" s="206"/>
      <c r="LLZ27" s="206"/>
      <c r="LMA27" s="206"/>
      <c r="LMB27" s="206"/>
      <c r="LMC27" s="206"/>
      <c r="LMD27" s="206"/>
      <c r="LME27" s="206"/>
      <c r="LMF27" s="206"/>
      <c r="LMG27" s="206"/>
      <c r="LMH27" s="206"/>
      <c r="LMI27" s="206"/>
      <c r="LMJ27" s="206"/>
      <c r="LMK27" s="206"/>
      <c r="LML27" s="206"/>
      <c r="LMM27" s="206"/>
      <c r="LMN27" s="206"/>
      <c r="LMO27" s="206"/>
      <c r="LMP27" s="206"/>
      <c r="LMQ27" s="206"/>
      <c r="LMR27" s="206"/>
      <c r="LMS27" s="206"/>
      <c r="LMT27" s="206"/>
      <c r="LMU27" s="206"/>
      <c r="LMV27" s="206"/>
      <c r="LMW27" s="206"/>
      <c r="LMX27" s="206"/>
      <c r="LMY27" s="206"/>
      <c r="LMZ27" s="206"/>
      <c r="LNA27" s="206"/>
      <c r="LNB27" s="206"/>
      <c r="LNC27" s="206"/>
      <c r="LND27" s="206"/>
      <c r="LNE27" s="206"/>
      <c r="LNF27" s="206"/>
      <c r="LNG27" s="206"/>
      <c r="LNH27" s="206"/>
      <c r="LNI27" s="206"/>
      <c r="LNJ27" s="206"/>
      <c r="LNK27" s="206"/>
      <c r="LNL27" s="206"/>
      <c r="LNM27" s="206"/>
      <c r="LNN27" s="206"/>
      <c r="LNO27" s="206"/>
      <c r="LNP27" s="206"/>
      <c r="LNQ27" s="206"/>
      <c r="LNR27" s="206"/>
      <c r="LNS27" s="206"/>
      <c r="LNT27" s="206"/>
      <c r="LNU27" s="206"/>
      <c r="LNV27" s="206"/>
      <c r="LNW27" s="206"/>
      <c r="LNX27" s="206"/>
      <c r="LNY27" s="206"/>
      <c r="LNZ27" s="206"/>
      <c r="LOA27" s="206"/>
      <c r="LOB27" s="206"/>
      <c r="LOC27" s="206"/>
      <c r="LOD27" s="206"/>
      <c r="LOE27" s="206"/>
      <c r="LOF27" s="206"/>
      <c r="LOG27" s="206"/>
      <c r="LOH27" s="206"/>
      <c r="LOI27" s="206"/>
      <c r="LOJ27" s="206"/>
      <c r="LOK27" s="206"/>
      <c r="LOL27" s="206"/>
      <c r="LOM27" s="206"/>
      <c r="LON27" s="206"/>
      <c r="LOO27" s="206"/>
      <c r="LOP27" s="206"/>
      <c r="LOQ27" s="206"/>
      <c r="LOR27" s="206"/>
      <c r="LOS27" s="206"/>
      <c r="LOT27" s="206"/>
      <c r="LOU27" s="206"/>
      <c r="LOV27" s="206"/>
      <c r="LOW27" s="206"/>
      <c r="LOX27" s="206"/>
      <c r="LOY27" s="206"/>
      <c r="LOZ27" s="206"/>
      <c r="LPA27" s="206"/>
      <c r="LPB27" s="206"/>
      <c r="LPC27" s="206"/>
      <c r="LPD27" s="206"/>
      <c r="LPE27" s="206"/>
      <c r="LPF27" s="206"/>
      <c r="LPG27" s="206"/>
      <c r="LPH27" s="206"/>
      <c r="LPI27" s="206"/>
      <c r="LPJ27" s="206"/>
      <c r="LPK27" s="206"/>
      <c r="LPL27" s="206"/>
      <c r="LPM27" s="206"/>
      <c r="LPN27" s="206"/>
      <c r="LPO27" s="206"/>
      <c r="LPP27" s="206"/>
      <c r="LPQ27" s="206"/>
      <c r="LPR27" s="206"/>
      <c r="LPS27" s="206"/>
      <c r="LPT27" s="206"/>
      <c r="LPU27" s="206"/>
      <c r="LPV27" s="206"/>
      <c r="LPW27" s="206"/>
      <c r="LPX27" s="206"/>
      <c r="LPY27" s="206"/>
      <c r="LPZ27" s="206"/>
      <c r="LQA27" s="206"/>
      <c r="LQB27" s="206"/>
      <c r="LQC27" s="206"/>
      <c r="LQD27" s="206"/>
      <c r="LQE27" s="206"/>
      <c r="LQF27" s="206"/>
      <c r="LQG27" s="206"/>
      <c r="LQH27" s="206"/>
      <c r="LQI27" s="206"/>
      <c r="LQJ27" s="206"/>
      <c r="LQK27" s="206"/>
      <c r="LQL27" s="206"/>
      <c r="LQM27" s="206"/>
      <c r="LQN27" s="206"/>
      <c r="LQO27" s="206"/>
      <c r="LQP27" s="206"/>
      <c r="LQQ27" s="206"/>
      <c r="LQR27" s="206"/>
      <c r="LQS27" s="206"/>
      <c r="LQT27" s="206"/>
      <c r="LQU27" s="206"/>
      <c r="LQV27" s="206"/>
      <c r="LQW27" s="206"/>
      <c r="LQX27" s="206"/>
      <c r="LQY27" s="206"/>
      <c r="LQZ27" s="206"/>
      <c r="LRA27" s="206"/>
      <c r="LRB27" s="206"/>
      <c r="LRC27" s="206"/>
      <c r="LRD27" s="206"/>
      <c r="LRE27" s="206"/>
      <c r="LRF27" s="206"/>
      <c r="LRG27" s="206"/>
      <c r="LRH27" s="206"/>
      <c r="LRI27" s="206"/>
      <c r="LRJ27" s="206"/>
      <c r="LRK27" s="206"/>
      <c r="LRL27" s="206"/>
      <c r="LRM27" s="206"/>
      <c r="LRN27" s="206"/>
      <c r="LRO27" s="206"/>
      <c r="LRP27" s="206"/>
      <c r="LRQ27" s="206"/>
      <c r="LRR27" s="206"/>
      <c r="LRS27" s="206"/>
      <c r="LRT27" s="206"/>
      <c r="LRU27" s="206"/>
      <c r="LRV27" s="206"/>
      <c r="LRW27" s="206"/>
      <c r="LRX27" s="206"/>
      <c r="LRY27" s="206"/>
      <c r="LRZ27" s="206"/>
      <c r="LSA27" s="206"/>
      <c r="LSB27" s="206"/>
      <c r="LSC27" s="206"/>
      <c r="LSD27" s="206"/>
      <c r="LSE27" s="206"/>
      <c r="LSF27" s="206"/>
      <c r="LSG27" s="206"/>
      <c r="LSH27" s="206"/>
      <c r="LSI27" s="206"/>
      <c r="LSJ27" s="206"/>
      <c r="LSK27" s="206"/>
      <c r="LSL27" s="206"/>
      <c r="LSM27" s="206"/>
      <c r="LSN27" s="206"/>
      <c r="LSO27" s="206"/>
      <c r="LSP27" s="206"/>
      <c r="LSQ27" s="206"/>
      <c r="LSR27" s="206"/>
      <c r="LSS27" s="206"/>
      <c r="LST27" s="206"/>
      <c r="LSU27" s="206"/>
      <c r="LSV27" s="206"/>
      <c r="LSW27" s="206"/>
      <c r="LSX27" s="206"/>
      <c r="LSY27" s="206"/>
      <c r="LSZ27" s="206"/>
      <c r="LTA27" s="206"/>
      <c r="LTB27" s="206"/>
      <c r="LTC27" s="206"/>
      <c r="LTD27" s="206"/>
      <c r="LTE27" s="206"/>
      <c r="LTF27" s="206"/>
      <c r="LTG27" s="206"/>
      <c r="LTH27" s="206"/>
      <c r="LTI27" s="206"/>
      <c r="LTJ27" s="206"/>
      <c r="LTK27" s="206"/>
      <c r="LTL27" s="206"/>
      <c r="LTM27" s="206"/>
      <c r="LTN27" s="206"/>
      <c r="LTO27" s="206"/>
      <c r="LTP27" s="206"/>
      <c r="LTQ27" s="206"/>
      <c r="LTR27" s="206"/>
      <c r="LTS27" s="206"/>
      <c r="LTT27" s="206"/>
      <c r="LTU27" s="206"/>
      <c r="LTV27" s="206"/>
      <c r="LTW27" s="206"/>
      <c r="LTX27" s="206"/>
      <c r="LTY27" s="206"/>
      <c r="LTZ27" s="206"/>
      <c r="LUA27" s="206"/>
      <c r="LUB27" s="206"/>
      <c r="LUC27" s="206"/>
      <c r="LUD27" s="206"/>
      <c r="LUE27" s="206"/>
      <c r="LUF27" s="206"/>
      <c r="LUG27" s="206"/>
      <c r="LUH27" s="206"/>
      <c r="LUI27" s="206"/>
      <c r="LUJ27" s="206"/>
      <c r="LUK27" s="206"/>
      <c r="LUL27" s="206"/>
      <c r="LUM27" s="206"/>
      <c r="LUN27" s="206"/>
      <c r="LUO27" s="206"/>
      <c r="LUP27" s="206"/>
      <c r="LUQ27" s="206"/>
      <c r="LUR27" s="206"/>
      <c r="LUS27" s="206"/>
      <c r="LUT27" s="206"/>
      <c r="LUU27" s="206"/>
      <c r="LUV27" s="206"/>
      <c r="LUW27" s="206"/>
      <c r="LUX27" s="206"/>
      <c r="LUY27" s="206"/>
      <c r="LUZ27" s="206"/>
      <c r="LVA27" s="206"/>
      <c r="LVB27" s="206"/>
      <c r="LVC27" s="206"/>
      <c r="LVD27" s="206"/>
      <c r="LVE27" s="206"/>
      <c r="LVF27" s="206"/>
      <c r="LVG27" s="206"/>
      <c r="LVH27" s="206"/>
      <c r="LVI27" s="206"/>
      <c r="LVJ27" s="206"/>
      <c r="LVK27" s="206"/>
      <c r="LVL27" s="206"/>
      <c r="LVM27" s="206"/>
      <c r="LVN27" s="206"/>
      <c r="LVO27" s="206"/>
      <c r="LVP27" s="206"/>
      <c r="LVQ27" s="206"/>
      <c r="LVR27" s="206"/>
      <c r="LVS27" s="206"/>
      <c r="LVT27" s="206"/>
      <c r="LVU27" s="206"/>
      <c r="LVV27" s="206"/>
      <c r="LVW27" s="206"/>
      <c r="LVX27" s="206"/>
      <c r="LVY27" s="206"/>
      <c r="LVZ27" s="206"/>
      <c r="LWA27" s="206"/>
      <c r="LWB27" s="206"/>
      <c r="LWC27" s="206"/>
      <c r="LWD27" s="206"/>
      <c r="LWE27" s="206"/>
      <c r="LWF27" s="206"/>
      <c r="LWG27" s="206"/>
      <c r="LWH27" s="206"/>
      <c r="LWI27" s="206"/>
      <c r="LWJ27" s="206"/>
      <c r="LWK27" s="206"/>
      <c r="LWL27" s="206"/>
      <c r="LWM27" s="206"/>
      <c r="LWN27" s="206"/>
      <c r="LWO27" s="206"/>
      <c r="LWP27" s="206"/>
      <c r="LWQ27" s="206"/>
      <c r="LWR27" s="206"/>
      <c r="LWS27" s="206"/>
      <c r="LWT27" s="206"/>
      <c r="LWU27" s="206"/>
      <c r="LWV27" s="206"/>
      <c r="LWW27" s="206"/>
      <c r="LWX27" s="206"/>
      <c r="LWY27" s="206"/>
      <c r="LWZ27" s="206"/>
      <c r="LXA27" s="206"/>
      <c r="LXB27" s="206"/>
      <c r="LXC27" s="206"/>
      <c r="LXD27" s="206"/>
      <c r="LXE27" s="206"/>
      <c r="LXF27" s="206"/>
      <c r="LXG27" s="206"/>
      <c r="LXH27" s="206"/>
      <c r="LXI27" s="206"/>
      <c r="LXJ27" s="206"/>
      <c r="LXK27" s="206"/>
      <c r="LXL27" s="206"/>
      <c r="LXM27" s="206"/>
      <c r="LXN27" s="206"/>
      <c r="LXO27" s="206"/>
      <c r="LXP27" s="206"/>
      <c r="LXQ27" s="206"/>
      <c r="LXR27" s="206"/>
      <c r="LXS27" s="206"/>
      <c r="LXT27" s="206"/>
      <c r="LXU27" s="206"/>
      <c r="LXV27" s="206"/>
      <c r="LXW27" s="206"/>
      <c r="LXX27" s="206"/>
      <c r="LXY27" s="206"/>
      <c r="LXZ27" s="206"/>
      <c r="LYA27" s="206"/>
      <c r="LYB27" s="206"/>
      <c r="LYC27" s="206"/>
      <c r="LYD27" s="206"/>
      <c r="LYE27" s="206"/>
      <c r="LYF27" s="206"/>
      <c r="LYG27" s="206"/>
      <c r="LYH27" s="206"/>
      <c r="LYI27" s="206"/>
      <c r="LYJ27" s="206"/>
      <c r="LYK27" s="206"/>
      <c r="LYL27" s="206"/>
      <c r="LYM27" s="206"/>
      <c r="LYN27" s="206"/>
      <c r="LYO27" s="206"/>
      <c r="LYP27" s="206"/>
      <c r="LYQ27" s="206"/>
      <c r="LYR27" s="206"/>
      <c r="LYS27" s="206"/>
      <c r="LYT27" s="206"/>
      <c r="LYU27" s="206"/>
      <c r="LYV27" s="206"/>
      <c r="LYW27" s="206"/>
      <c r="LYX27" s="206"/>
      <c r="LYY27" s="206"/>
      <c r="LYZ27" s="206"/>
      <c r="LZA27" s="206"/>
      <c r="LZB27" s="206"/>
      <c r="LZC27" s="206"/>
      <c r="LZD27" s="206"/>
      <c r="LZE27" s="206"/>
      <c r="LZF27" s="206"/>
      <c r="LZG27" s="206"/>
      <c r="LZH27" s="206"/>
      <c r="LZI27" s="206"/>
      <c r="LZJ27" s="206"/>
      <c r="LZK27" s="206"/>
      <c r="LZL27" s="206"/>
      <c r="LZM27" s="206"/>
      <c r="LZN27" s="206"/>
      <c r="LZO27" s="206"/>
      <c r="LZP27" s="206"/>
      <c r="LZQ27" s="206"/>
      <c r="LZR27" s="206"/>
      <c r="LZS27" s="206"/>
      <c r="LZT27" s="206"/>
      <c r="LZU27" s="206"/>
      <c r="LZV27" s="206"/>
      <c r="LZW27" s="206"/>
      <c r="LZX27" s="206"/>
      <c r="LZY27" s="206"/>
      <c r="LZZ27" s="206"/>
      <c r="MAA27" s="206"/>
      <c r="MAB27" s="206"/>
      <c r="MAC27" s="206"/>
      <c r="MAD27" s="206"/>
      <c r="MAE27" s="206"/>
      <c r="MAF27" s="206"/>
      <c r="MAG27" s="206"/>
      <c r="MAH27" s="206"/>
      <c r="MAI27" s="206"/>
      <c r="MAJ27" s="206"/>
      <c r="MAK27" s="206"/>
      <c r="MAL27" s="206"/>
      <c r="MAM27" s="206"/>
      <c r="MAN27" s="206"/>
      <c r="MAO27" s="206"/>
      <c r="MAP27" s="206"/>
      <c r="MAQ27" s="206"/>
      <c r="MAR27" s="206"/>
      <c r="MAS27" s="206"/>
      <c r="MAT27" s="206"/>
      <c r="MAU27" s="206"/>
      <c r="MAV27" s="206"/>
      <c r="MAW27" s="206"/>
      <c r="MAX27" s="206"/>
      <c r="MAY27" s="206"/>
      <c r="MAZ27" s="206"/>
      <c r="MBA27" s="206"/>
      <c r="MBB27" s="206"/>
      <c r="MBC27" s="206"/>
      <c r="MBD27" s="206"/>
      <c r="MBE27" s="206"/>
      <c r="MBF27" s="206"/>
      <c r="MBG27" s="206"/>
      <c r="MBH27" s="206"/>
      <c r="MBI27" s="206"/>
      <c r="MBJ27" s="206"/>
      <c r="MBK27" s="206"/>
      <c r="MBL27" s="206"/>
      <c r="MBM27" s="206"/>
      <c r="MBN27" s="206"/>
      <c r="MBO27" s="206"/>
      <c r="MBP27" s="206"/>
      <c r="MBQ27" s="206"/>
      <c r="MBR27" s="206"/>
      <c r="MBS27" s="206"/>
      <c r="MBT27" s="206"/>
      <c r="MBU27" s="206"/>
      <c r="MBV27" s="206"/>
      <c r="MBW27" s="206"/>
      <c r="MBX27" s="206"/>
      <c r="MBY27" s="206"/>
      <c r="MBZ27" s="206"/>
      <c r="MCA27" s="206"/>
      <c r="MCB27" s="206"/>
      <c r="MCC27" s="206"/>
      <c r="MCD27" s="206"/>
      <c r="MCE27" s="206"/>
      <c r="MCF27" s="206"/>
      <c r="MCG27" s="206"/>
      <c r="MCH27" s="206"/>
      <c r="MCI27" s="206"/>
      <c r="MCJ27" s="206"/>
      <c r="MCK27" s="206"/>
      <c r="MCL27" s="206"/>
      <c r="MCM27" s="206"/>
      <c r="MCN27" s="206"/>
      <c r="MCO27" s="206"/>
      <c r="MCP27" s="206"/>
      <c r="MCQ27" s="206"/>
      <c r="MCR27" s="206"/>
      <c r="MCS27" s="206"/>
      <c r="MCT27" s="206"/>
      <c r="MCU27" s="206"/>
      <c r="MCV27" s="206"/>
      <c r="MCW27" s="206"/>
      <c r="MCX27" s="206"/>
      <c r="MCY27" s="206"/>
      <c r="MCZ27" s="206"/>
      <c r="MDA27" s="206"/>
      <c r="MDB27" s="206"/>
      <c r="MDC27" s="206"/>
      <c r="MDD27" s="206"/>
      <c r="MDE27" s="206"/>
      <c r="MDF27" s="206"/>
      <c r="MDG27" s="206"/>
      <c r="MDH27" s="206"/>
      <c r="MDI27" s="206"/>
      <c r="MDJ27" s="206"/>
      <c r="MDK27" s="206"/>
      <c r="MDL27" s="206"/>
      <c r="MDM27" s="206"/>
      <c r="MDN27" s="206"/>
      <c r="MDO27" s="206"/>
      <c r="MDP27" s="206"/>
      <c r="MDQ27" s="206"/>
      <c r="MDR27" s="206"/>
      <c r="MDS27" s="206"/>
      <c r="MDT27" s="206"/>
      <c r="MDU27" s="206"/>
      <c r="MDV27" s="206"/>
      <c r="MDW27" s="206"/>
      <c r="MDX27" s="206"/>
      <c r="MDY27" s="206"/>
      <c r="MDZ27" s="206"/>
      <c r="MEA27" s="206"/>
      <c r="MEB27" s="206"/>
      <c r="MEC27" s="206"/>
      <c r="MED27" s="206"/>
      <c r="MEE27" s="206"/>
      <c r="MEF27" s="206"/>
      <c r="MEG27" s="206"/>
      <c r="MEH27" s="206"/>
      <c r="MEI27" s="206"/>
      <c r="MEJ27" s="206"/>
      <c r="MEK27" s="206"/>
      <c r="MEL27" s="206"/>
      <c r="MEM27" s="206"/>
      <c r="MEN27" s="206"/>
      <c r="MEO27" s="206"/>
      <c r="MEP27" s="206"/>
      <c r="MEQ27" s="206"/>
      <c r="MER27" s="206"/>
      <c r="MES27" s="206"/>
      <c r="MET27" s="206"/>
      <c r="MEU27" s="206"/>
      <c r="MEV27" s="206"/>
      <c r="MEW27" s="206"/>
      <c r="MEX27" s="206"/>
      <c r="MEY27" s="206"/>
      <c r="MEZ27" s="206"/>
      <c r="MFA27" s="206"/>
      <c r="MFB27" s="206"/>
      <c r="MFC27" s="206"/>
      <c r="MFD27" s="206"/>
      <c r="MFE27" s="206"/>
      <c r="MFF27" s="206"/>
      <c r="MFG27" s="206"/>
      <c r="MFH27" s="206"/>
      <c r="MFI27" s="206"/>
      <c r="MFJ27" s="206"/>
      <c r="MFK27" s="206"/>
      <c r="MFL27" s="206"/>
      <c r="MFM27" s="206"/>
      <c r="MFN27" s="206"/>
      <c r="MFO27" s="206"/>
      <c r="MFP27" s="206"/>
      <c r="MFQ27" s="206"/>
      <c r="MFR27" s="206"/>
      <c r="MFS27" s="206"/>
      <c r="MFT27" s="206"/>
      <c r="MFU27" s="206"/>
      <c r="MFV27" s="206"/>
      <c r="MFW27" s="206"/>
      <c r="MFX27" s="206"/>
      <c r="MFY27" s="206"/>
      <c r="MFZ27" s="206"/>
      <c r="MGA27" s="206"/>
      <c r="MGB27" s="206"/>
      <c r="MGC27" s="206"/>
      <c r="MGD27" s="206"/>
      <c r="MGE27" s="206"/>
      <c r="MGF27" s="206"/>
      <c r="MGG27" s="206"/>
      <c r="MGH27" s="206"/>
      <c r="MGI27" s="206"/>
      <c r="MGJ27" s="206"/>
      <c r="MGK27" s="206"/>
      <c r="MGL27" s="206"/>
      <c r="MGM27" s="206"/>
      <c r="MGN27" s="206"/>
      <c r="MGO27" s="206"/>
      <c r="MGP27" s="206"/>
      <c r="MGQ27" s="206"/>
      <c r="MGR27" s="206"/>
      <c r="MGS27" s="206"/>
      <c r="MGT27" s="206"/>
      <c r="MGU27" s="206"/>
      <c r="MGV27" s="206"/>
      <c r="MGW27" s="206"/>
      <c r="MGX27" s="206"/>
      <c r="MGY27" s="206"/>
      <c r="MGZ27" s="206"/>
      <c r="MHA27" s="206"/>
      <c r="MHB27" s="206"/>
      <c r="MHC27" s="206"/>
      <c r="MHD27" s="206"/>
      <c r="MHE27" s="206"/>
      <c r="MHF27" s="206"/>
      <c r="MHG27" s="206"/>
      <c r="MHH27" s="206"/>
      <c r="MHI27" s="206"/>
      <c r="MHJ27" s="206"/>
      <c r="MHK27" s="206"/>
      <c r="MHL27" s="206"/>
      <c r="MHM27" s="206"/>
      <c r="MHN27" s="206"/>
      <c r="MHO27" s="206"/>
      <c r="MHP27" s="206"/>
      <c r="MHQ27" s="206"/>
      <c r="MHR27" s="206"/>
      <c r="MHS27" s="206"/>
      <c r="MHT27" s="206"/>
      <c r="MHU27" s="206"/>
      <c r="MHV27" s="206"/>
      <c r="MHW27" s="206"/>
      <c r="MHX27" s="206"/>
      <c r="MHY27" s="206"/>
      <c r="MHZ27" s="206"/>
      <c r="MIA27" s="206"/>
      <c r="MIB27" s="206"/>
      <c r="MIC27" s="206"/>
      <c r="MID27" s="206"/>
      <c r="MIE27" s="206"/>
      <c r="MIF27" s="206"/>
      <c r="MIG27" s="206"/>
      <c r="MIH27" s="206"/>
      <c r="MII27" s="206"/>
      <c r="MIJ27" s="206"/>
      <c r="MIK27" s="206"/>
      <c r="MIL27" s="206"/>
      <c r="MIM27" s="206"/>
      <c r="MIN27" s="206"/>
      <c r="MIO27" s="206"/>
      <c r="MIP27" s="206"/>
      <c r="MIQ27" s="206"/>
      <c r="MIR27" s="206"/>
      <c r="MIS27" s="206"/>
      <c r="MIT27" s="206"/>
      <c r="MIU27" s="206"/>
      <c r="MIV27" s="206"/>
      <c r="MIW27" s="206"/>
      <c r="MIX27" s="206"/>
      <c r="MIY27" s="206"/>
      <c r="MIZ27" s="206"/>
      <c r="MJA27" s="206"/>
      <c r="MJB27" s="206"/>
      <c r="MJC27" s="206"/>
      <c r="MJD27" s="206"/>
      <c r="MJE27" s="206"/>
      <c r="MJF27" s="206"/>
      <c r="MJG27" s="206"/>
      <c r="MJH27" s="206"/>
      <c r="MJI27" s="206"/>
      <c r="MJJ27" s="206"/>
      <c r="MJK27" s="206"/>
      <c r="MJL27" s="206"/>
      <c r="MJM27" s="206"/>
      <c r="MJN27" s="206"/>
      <c r="MJO27" s="206"/>
      <c r="MJP27" s="206"/>
      <c r="MJQ27" s="206"/>
      <c r="MJR27" s="206"/>
      <c r="MJS27" s="206"/>
      <c r="MJT27" s="206"/>
      <c r="MJU27" s="206"/>
      <c r="MJV27" s="206"/>
      <c r="MJW27" s="206"/>
      <c r="MJX27" s="206"/>
      <c r="MJY27" s="206"/>
      <c r="MJZ27" s="206"/>
      <c r="MKA27" s="206"/>
      <c r="MKB27" s="206"/>
      <c r="MKC27" s="206"/>
      <c r="MKD27" s="206"/>
      <c r="MKE27" s="206"/>
      <c r="MKF27" s="206"/>
      <c r="MKG27" s="206"/>
      <c r="MKH27" s="206"/>
      <c r="MKI27" s="206"/>
      <c r="MKJ27" s="206"/>
      <c r="MKK27" s="206"/>
      <c r="MKL27" s="206"/>
      <c r="MKM27" s="206"/>
      <c r="MKN27" s="206"/>
      <c r="MKO27" s="206"/>
      <c r="MKP27" s="206"/>
      <c r="MKQ27" s="206"/>
      <c r="MKR27" s="206"/>
      <c r="MKS27" s="206"/>
      <c r="MKT27" s="206"/>
      <c r="MKU27" s="206"/>
      <c r="MKV27" s="206"/>
      <c r="MKW27" s="206"/>
      <c r="MKX27" s="206"/>
      <c r="MKY27" s="206"/>
      <c r="MKZ27" s="206"/>
      <c r="MLA27" s="206"/>
      <c r="MLB27" s="206"/>
      <c r="MLC27" s="206"/>
      <c r="MLD27" s="206"/>
      <c r="MLE27" s="206"/>
      <c r="MLF27" s="206"/>
      <c r="MLG27" s="206"/>
      <c r="MLH27" s="206"/>
      <c r="MLI27" s="206"/>
      <c r="MLJ27" s="206"/>
      <c r="MLK27" s="206"/>
      <c r="MLL27" s="206"/>
      <c r="MLM27" s="206"/>
      <c r="MLN27" s="206"/>
      <c r="MLO27" s="206"/>
      <c r="MLP27" s="206"/>
      <c r="MLQ27" s="206"/>
      <c r="MLR27" s="206"/>
      <c r="MLS27" s="206"/>
      <c r="MLT27" s="206"/>
      <c r="MLU27" s="206"/>
      <c r="MLV27" s="206"/>
      <c r="MLW27" s="206"/>
      <c r="MLX27" s="206"/>
      <c r="MLY27" s="206"/>
      <c r="MLZ27" s="206"/>
      <c r="MMA27" s="206"/>
      <c r="MMB27" s="206"/>
      <c r="MMC27" s="206"/>
      <c r="MMD27" s="206"/>
      <c r="MME27" s="206"/>
      <c r="MMF27" s="206"/>
      <c r="MMG27" s="206"/>
      <c r="MMH27" s="206"/>
      <c r="MMI27" s="206"/>
      <c r="MMJ27" s="206"/>
      <c r="MMK27" s="206"/>
      <c r="MML27" s="206"/>
      <c r="MMM27" s="206"/>
      <c r="MMN27" s="206"/>
      <c r="MMO27" s="206"/>
      <c r="MMP27" s="206"/>
      <c r="MMQ27" s="206"/>
      <c r="MMR27" s="206"/>
      <c r="MMS27" s="206"/>
      <c r="MMT27" s="206"/>
      <c r="MMU27" s="206"/>
      <c r="MMV27" s="206"/>
      <c r="MMW27" s="206"/>
      <c r="MMX27" s="206"/>
      <c r="MMY27" s="206"/>
      <c r="MMZ27" s="206"/>
      <c r="MNA27" s="206"/>
      <c r="MNB27" s="206"/>
      <c r="MNC27" s="206"/>
      <c r="MND27" s="206"/>
      <c r="MNE27" s="206"/>
      <c r="MNF27" s="206"/>
      <c r="MNG27" s="206"/>
      <c r="MNH27" s="206"/>
      <c r="MNI27" s="206"/>
      <c r="MNJ27" s="206"/>
      <c r="MNK27" s="206"/>
      <c r="MNL27" s="206"/>
      <c r="MNM27" s="206"/>
      <c r="MNN27" s="206"/>
      <c r="MNO27" s="206"/>
      <c r="MNP27" s="206"/>
      <c r="MNQ27" s="206"/>
      <c r="MNR27" s="206"/>
      <c r="MNS27" s="206"/>
      <c r="MNT27" s="206"/>
      <c r="MNU27" s="206"/>
      <c r="MNV27" s="206"/>
      <c r="MNW27" s="206"/>
      <c r="MNX27" s="206"/>
      <c r="MNY27" s="206"/>
      <c r="MNZ27" s="206"/>
      <c r="MOA27" s="206"/>
      <c r="MOB27" s="206"/>
      <c r="MOC27" s="206"/>
      <c r="MOD27" s="206"/>
      <c r="MOE27" s="206"/>
      <c r="MOF27" s="206"/>
      <c r="MOG27" s="206"/>
      <c r="MOH27" s="206"/>
      <c r="MOI27" s="206"/>
      <c r="MOJ27" s="206"/>
      <c r="MOK27" s="206"/>
      <c r="MOL27" s="206"/>
      <c r="MOM27" s="206"/>
      <c r="MON27" s="206"/>
      <c r="MOO27" s="206"/>
      <c r="MOP27" s="206"/>
      <c r="MOQ27" s="206"/>
      <c r="MOR27" s="206"/>
      <c r="MOS27" s="206"/>
      <c r="MOT27" s="206"/>
      <c r="MOU27" s="206"/>
      <c r="MOV27" s="206"/>
      <c r="MOW27" s="206"/>
      <c r="MOX27" s="206"/>
      <c r="MOY27" s="206"/>
      <c r="MOZ27" s="206"/>
      <c r="MPA27" s="206"/>
      <c r="MPB27" s="206"/>
      <c r="MPC27" s="206"/>
      <c r="MPD27" s="206"/>
      <c r="MPE27" s="206"/>
      <c r="MPF27" s="206"/>
      <c r="MPG27" s="206"/>
      <c r="MPH27" s="206"/>
      <c r="MPI27" s="206"/>
      <c r="MPJ27" s="206"/>
      <c r="MPK27" s="206"/>
      <c r="MPL27" s="206"/>
      <c r="MPM27" s="206"/>
      <c r="MPN27" s="206"/>
      <c r="MPO27" s="206"/>
      <c r="MPP27" s="206"/>
      <c r="MPQ27" s="206"/>
      <c r="MPR27" s="206"/>
      <c r="MPS27" s="206"/>
      <c r="MPT27" s="206"/>
      <c r="MPU27" s="206"/>
      <c r="MPV27" s="206"/>
      <c r="MPW27" s="206"/>
      <c r="MPX27" s="206"/>
      <c r="MPY27" s="206"/>
      <c r="MPZ27" s="206"/>
      <c r="MQA27" s="206"/>
      <c r="MQB27" s="206"/>
      <c r="MQC27" s="206"/>
      <c r="MQD27" s="206"/>
      <c r="MQE27" s="206"/>
      <c r="MQF27" s="206"/>
      <c r="MQG27" s="206"/>
      <c r="MQH27" s="206"/>
      <c r="MQI27" s="206"/>
      <c r="MQJ27" s="206"/>
      <c r="MQK27" s="206"/>
      <c r="MQL27" s="206"/>
      <c r="MQM27" s="206"/>
      <c r="MQN27" s="206"/>
      <c r="MQO27" s="206"/>
      <c r="MQP27" s="206"/>
      <c r="MQQ27" s="206"/>
      <c r="MQR27" s="206"/>
      <c r="MQS27" s="206"/>
      <c r="MQT27" s="206"/>
      <c r="MQU27" s="206"/>
      <c r="MQV27" s="206"/>
      <c r="MQW27" s="206"/>
      <c r="MQX27" s="206"/>
      <c r="MQY27" s="206"/>
      <c r="MQZ27" s="206"/>
      <c r="MRA27" s="206"/>
      <c r="MRB27" s="206"/>
      <c r="MRC27" s="206"/>
      <c r="MRD27" s="206"/>
      <c r="MRE27" s="206"/>
      <c r="MRF27" s="206"/>
      <c r="MRG27" s="206"/>
      <c r="MRH27" s="206"/>
      <c r="MRI27" s="206"/>
      <c r="MRJ27" s="206"/>
      <c r="MRK27" s="206"/>
      <c r="MRL27" s="206"/>
      <c r="MRM27" s="206"/>
      <c r="MRN27" s="206"/>
      <c r="MRO27" s="206"/>
      <c r="MRP27" s="206"/>
      <c r="MRQ27" s="206"/>
      <c r="MRR27" s="206"/>
      <c r="MRS27" s="206"/>
      <c r="MRT27" s="206"/>
      <c r="MRU27" s="206"/>
      <c r="MRV27" s="206"/>
      <c r="MRW27" s="206"/>
      <c r="MRX27" s="206"/>
      <c r="MRY27" s="206"/>
      <c r="MRZ27" s="206"/>
      <c r="MSA27" s="206"/>
      <c r="MSB27" s="206"/>
      <c r="MSC27" s="206"/>
      <c r="MSD27" s="206"/>
      <c r="MSE27" s="206"/>
      <c r="MSF27" s="206"/>
      <c r="MSG27" s="206"/>
      <c r="MSH27" s="206"/>
      <c r="MSI27" s="206"/>
      <c r="MSJ27" s="206"/>
      <c r="MSK27" s="206"/>
      <c r="MSL27" s="206"/>
      <c r="MSM27" s="206"/>
      <c r="MSN27" s="206"/>
      <c r="MSO27" s="206"/>
      <c r="MSP27" s="206"/>
      <c r="MSQ27" s="206"/>
      <c r="MSR27" s="206"/>
      <c r="MSS27" s="206"/>
      <c r="MST27" s="206"/>
      <c r="MSU27" s="206"/>
      <c r="MSV27" s="206"/>
      <c r="MSW27" s="206"/>
      <c r="MSX27" s="206"/>
      <c r="MSY27" s="206"/>
      <c r="MSZ27" s="206"/>
      <c r="MTA27" s="206"/>
      <c r="MTB27" s="206"/>
      <c r="MTC27" s="206"/>
      <c r="MTD27" s="206"/>
      <c r="MTE27" s="206"/>
      <c r="MTF27" s="206"/>
      <c r="MTG27" s="206"/>
      <c r="MTH27" s="206"/>
      <c r="MTI27" s="206"/>
      <c r="MTJ27" s="206"/>
      <c r="MTK27" s="206"/>
      <c r="MTL27" s="206"/>
      <c r="MTM27" s="206"/>
      <c r="MTN27" s="206"/>
      <c r="MTO27" s="206"/>
      <c r="MTP27" s="206"/>
      <c r="MTQ27" s="206"/>
      <c r="MTR27" s="206"/>
      <c r="MTS27" s="206"/>
      <c r="MTT27" s="206"/>
      <c r="MTU27" s="206"/>
      <c r="MTV27" s="206"/>
      <c r="MTW27" s="206"/>
      <c r="MTX27" s="206"/>
      <c r="MTY27" s="206"/>
      <c r="MTZ27" s="206"/>
      <c r="MUA27" s="206"/>
      <c r="MUB27" s="206"/>
      <c r="MUC27" s="206"/>
      <c r="MUD27" s="206"/>
      <c r="MUE27" s="206"/>
      <c r="MUF27" s="206"/>
      <c r="MUG27" s="206"/>
      <c r="MUH27" s="206"/>
      <c r="MUI27" s="206"/>
      <c r="MUJ27" s="206"/>
      <c r="MUK27" s="206"/>
      <c r="MUL27" s="206"/>
      <c r="MUM27" s="206"/>
      <c r="MUN27" s="206"/>
      <c r="MUO27" s="206"/>
      <c r="MUP27" s="206"/>
      <c r="MUQ27" s="206"/>
      <c r="MUR27" s="206"/>
      <c r="MUS27" s="206"/>
      <c r="MUT27" s="206"/>
      <c r="MUU27" s="206"/>
      <c r="MUV27" s="206"/>
      <c r="MUW27" s="206"/>
      <c r="MUX27" s="206"/>
      <c r="MUY27" s="206"/>
      <c r="MUZ27" s="206"/>
      <c r="MVA27" s="206"/>
      <c r="MVB27" s="206"/>
      <c r="MVC27" s="206"/>
      <c r="MVD27" s="206"/>
      <c r="MVE27" s="206"/>
      <c r="MVF27" s="206"/>
      <c r="MVG27" s="206"/>
      <c r="MVH27" s="206"/>
      <c r="MVI27" s="206"/>
      <c r="MVJ27" s="206"/>
      <c r="MVK27" s="206"/>
      <c r="MVL27" s="206"/>
      <c r="MVM27" s="206"/>
      <c r="MVN27" s="206"/>
      <c r="MVO27" s="206"/>
      <c r="MVP27" s="206"/>
      <c r="MVQ27" s="206"/>
      <c r="MVR27" s="206"/>
      <c r="MVS27" s="206"/>
      <c r="MVT27" s="206"/>
      <c r="MVU27" s="206"/>
      <c r="MVV27" s="206"/>
      <c r="MVW27" s="206"/>
      <c r="MVX27" s="206"/>
      <c r="MVY27" s="206"/>
      <c r="MVZ27" s="206"/>
      <c r="MWA27" s="206"/>
      <c r="MWB27" s="206"/>
      <c r="MWC27" s="206"/>
      <c r="MWD27" s="206"/>
      <c r="MWE27" s="206"/>
      <c r="MWF27" s="206"/>
      <c r="MWG27" s="206"/>
      <c r="MWH27" s="206"/>
      <c r="MWI27" s="206"/>
      <c r="MWJ27" s="206"/>
      <c r="MWK27" s="206"/>
      <c r="MWL27" s="206"/>
      <c r="MWM27" s="206"/>
      <c r="MWN27" s="206"/>
      <c r="MWO27" s="206"/>
      <c r="MWP27" s="206"/>
      <c r="MWQ27" s="206"/>
      <c r="MWR27" s="206"/>
      <c r="MWS27" s="206"/>
      <c r="MWT27" s="206"/>
      <c r="MWU27" s="206"/>
      <c r="MWV27" s="206"/>
      <c r="MWW27" s="206"/>
      <c r="MWX27" s="206"/>
      <c r="MWY27" s="206"/>
      <c r="MWZ27" s="206"/>
      <c r="MXA27" s="206"/>
      <c r="MXB27" s="206"/>
      <c r="MXC27" s="206"/>
      <c r="MXD27" s="206"/>
      <c r="MXE27" s="206"/>
      <c r="MXF27" s="206"/>
      <c r="MXG27" s="206"/>
      <c r="MXH27" s="206"/>
      <c r="MXI27" s="206"/>
      <c r="MXJ27" s="206"/>
      <c r="MXK27" s="206"/>
      <c r="MXL27" s="206"/>
      <c r="MXM27" s="206"/>
      <c r="MXN27" s="206"/>
      <c r="MXO27" s="206"/>
      <c r="MXP27" s="206"/>
      <c r="MXQ27" s="206"/>
      <c r="MXR27" s="206"/>
      <c r="MXS27" s="206"/>
      <c r="MXT27" s="206"/>
      <c r="MXU27" s="206"/>
      <c r="MXV27" s="206"/>
      <c r="MXW27" s="206"/>
      <c r="MXX27" s="206"/>
      <c r="MXY27" s="206"/>
      <c r="MXZ27" s="206"/>
      <c r="MYA27" s="206"/>
      <c r="MYB27" s="206"/>
      <c r="MYC27" s="206"/>
      <c r="MYD27" s="206"/>
      <c r="MYE27" s="206"/>
      <c r="MYF27" s="206"/>
      <c r="MYG27" s="206"/>
      <c r="MYH27" s="206"/>
      <c r="MYI27" s="206"/>
      <c r="MYJ27" s="206"/>
      <c r="MYK27" s="206"/>
      <c r="MYL27" s="206"/>
      <c r="MYM27" s="206"/>
      <c r="MYN27" s="206"/>
      <c r="MYO27" s="206"/>
      <c r="MYP27" s="206"/>
      <c r="MYQ27" s="206"/>
      <c r="MYR27" s="206"/>
      <c r="MYS27" s="206"/>
      <c r="MYT27" s="206"/>
      <c r="MYU27" s="206"/>
      <c r="MYV27" s="206"/>
      <c r="MYW27" s="206"/>
      <c r="MYX27" s="206"/>
      <c r="MYY27" s="206"/>
      <c r="MYZ27" s="206"/>
      <c r="MZA27" s="206"/>
      <c r="MZB27" s="206"/>
      <c r="MZC27" s="206"/>
      <c r="MZD27" s="206"/>
      <c r="MZE27" s="206"/>
      <c r="MZF27" s="206"/>
      <c r="MZG27" s="206"/>
      <c r="MZH27" s="206"/>
      <c r="MZI27" s="206"/>
      <c r="MZJ27" s="206"/>
      <c r="MZK27" s="206"/>
      <c r="MZL27" s="206"/>
      <c r="MZM27" s="206"/>
      <c r="MZN27" s="206"/>
      <c r="MZO27" s="206"/>
      <c r="MZP27" s="206"/>
      <c r="MZQ27" s="206"/>
      <c r="MZR27" s="206"/>
      <c r="MZS27" s="206"/>
      <c r="MZT27" s="206"/>
      <c r="MZU27" s="206"/>
      <c r="MZV27" s="206"/>
      <c r="MZW27" s="206"/>
      <c r="MZX27" s="206"/>
      <c r="MZY27" s="206"/>
      <c r="MZZ27" s="206"/>
      <c r="NAA27" s="206"/>
      <c r="NAB27" s="206"/>
      <c r="NAC27" s="206"/>
      <c r="NAD27" s="206"/>
      <c r="NAE27" s="206"/>
      <c r="NAF27" s="206"/>
      <c r="NAG27" s="206"/>
      <c r="NAH27" s="206"/>
      <c r="NAI27" s="206"/>
      <c r="NAJ27" s="206"/>
      <c r="NAK27" s="206"/>
      <c r="NAL27" s="206"/>
      <c r="NAM27" s="206"/>
      <c r="NAN27" s="206"/>
      <c r="NAO27" s="206"/>
      <c r="NAP27" s="206"/>
      <c r="NAQ27" s="206"/>
      <c r="NAR27" s="206"/>
      <c r="NAS27" s="206"/>
      <c r="NAT27" s="206"/>
      <c r="NAU27" s="206"/>
      <c r="NAV27" s="206"/>
      <c r="NAW27" s="206"/>
      <c r="NAX27" s="206"/>
      <c r="NAY27" s="206"/>
      <c r="NAZ27" s="206"/>
      <c r="NBA27" s="206"/>
      <c r="NBB27" s="206"/>
      <c r="NBC27" s="206"/>
      <c r="NBD27" s="206"/>
      <c r="NBE27" s="206"/>
      <c r="NBF27" s="206"/>
      <c r="NBG27" s="206"/>
      <c r="NBH27" s="206"/>
      <c r="NBI27" s="206"/>
      <c r="NBJ27" s="206"/>
      <c r="NBK27" s="206"/>
      <c r="NBL27" s="206"/>
      <c r="NBM27" s="206"/>
      <c r="NBN27" s="206"/>
      <c r="NBO27" s="206"/>
      <c r="NBP27" s="206"/>
      <c r="NBQ27" s="206"/>
      <c r="NBR27" s="206"/>
      <c r="NBS27" s="206"/>
      <c r="NBT27" s="206"/>
      <c r="NBU27" s="206"/>
      <c r="NBV27" s="206"/>
      <c r="NBW27" s="206"/>
      <c r="NBX27" s="206"/>
      <c r="NBY27" s="206"/>
      <c r="NBZ27" s="206"/>
      <c r="NCA27" s="206"/>
      <c r="NCB27" s="206"/>
      <c r="NCC27" s="206"/>
      <c r="NCD27" s="206"/>
      <c r="NCE27" s="206"/>
      <c r="NCF27" s="206"/>
      <c r="NCG27" s="206"/>
      <c r="NCH27" s="206"/>
      <c r="NCI27" s="206"/>
      <c r="NCJ27" s="206"/>
      <c r="NCK27" s="206"/>
      <c r="NCL27" s="206"/>
      <c r="NCM27" s="206"/>
      <c r="NCN27" s="206"/>
      <c r="NCO27" s="206"/>
      <c r="NCP27" s="206"/>
      <c r="NCQ27" s="206"/>
      <c r="NCR27" s="206"/>
      <c r="NCS27" s="206"/>
      <c r="NCT27" s="206"/>
      <c r="NCU27" s="206"/>
      <c r="NCV27" s="206"/>
      <c r="NCW27" s="206"/>
      <c r="NCX27" s="206"/>
      <c r="NCY27" s="206"/>
      <c r="NCZ27" s="206"/>
      <c r="NDA27" s="206"/>
      <c r="NDB27" s="206"/>
      <c r="NDC27" s="206"/>
      <c r="NDD27" s="206"/>
      <c r="NDE27" s="206"/>
      <c r="NDF27" s="206"/>
      <c r="NDG27" s="206"/>
      <c r="NDH27" s="206"/>
      <c r="NDI27" s="206"/>
      <c r="NDJ27" s="206"/>
      <c r="NDK27" s="206"/>
      <c r="NDL27" s="206"/>
      <c r="NDM27" s="206"/>
      <c r="NDN27" s="206"/>
      <c r="NDO27" s="206"/>
      <c r="NDP27" s="206"/>
      <c r="NDQ27" s="206"/>
      <c r="NDR27" s="206"/>
      <c r="NDS27" s="206"/>
      <c r="NDT27" s="206"/>
      <c r="NDU27" s="206"/>
      <c r="NDV27" s="206"/>
      <c r="NDW27" s="206"/>
      <c r="NDX27" s="206"/>
      <c r="NDY27" s="206"/>
      <c r="NDZ27" s="206"/>
      <c r="NEA27" s="206"/>
      <c r="NEB27" s="206"/>
      <c r="NEC27" s="206"/>
      <c r="NED27" s="206"/>
      <c r="NEE27" s="206"/>
      <c r="NEF27" s="206"/>
      <c r="NEG27" s="206"/>
      <c r="NEH27" s="206"/>
      <c r="NEI27" s="206"/>
      <c r="NEJ27" s="206"/>
      <c r="NEK27" s="206"/>
      <c r="NEL27" s="206"/>
      <c r="NEM27" s="206"/>
      <c r="NEN27" s="206"/>
      <c r="NEO27" s="206"/>
      <c r="NEP27" s="206"/>
      <c r="NEQ27" s="206"/>
      <c r="NER27" s="206"/>
      <c r="NES27" s="206"/>
      <c r="NET27" s="206"/>
      <c r="NEU27" s="206"/>
      <c r="NEV27" s="206"/>
      <c r="NEW27" s="206"/>
      <c r="NEX27" s="206"/>
      <c r="NEY27" s="206"/>
      <c r="NEZ27" s="206"/>
      <c r="NFA27" s="206"/>
      <c r="NFB27" s="206"/>
      <c r="NFC27" s="206"/>
      <c r="NFD27" s="206"/>
      <c r="NFE27" s="206"/>
      <c r="NFF27" s="206"/>
      <c r="NFG27" s="206"/>
      <c r="NFH27" s="206"/>
      <c r="NFI27" s="206"/>
      <c r="NFJ27" s="206"/>
      <c r="NFK27" s="206"/>
      <c r="NFL27" s="206"/>
      <c r="NFM27" s="206"/>
      <c r="NFN27" s="206"/>
      <c r="NFO27" s="206"/>
      <c r="NFP27" s="206"/>
      <c r="NFQ27" s="206"/>
      <c r="NFR27" s="206"/>
      <c r="NFS27" s="206"/>
      <c r="NFT27" s="206"/>
      <c r="NFU27" s="206"/>
      <c r="NFV27" s="206"/>
      <c r="NFW27" s="206"/>
      <c r="NFX27" s="206"/>
      <c r="NFY27" s="206"/>
      <c r="NFZ27" s="206"/>
      <c r="NGA27" s="206"/>
      <c r="NGB27" s="206"/>
      <c r="NGC27" s="206"/>
      <c r="NGD27" s="206"/>
      <c r="NGE27" s="206"/>
      <c r="NGF27" s="206"/>
      <c r="NGG27" s="206"/>
      <c r="NGH27" s="206"/>
      <c r="NGI27" s="206"/>
      <c r="NGJ27" s="206"/>
      <c r="NGK27" s="206"/>
      <c r="NGL27" s="206"/>
      <c r="NGM27" s="206"/>
      <c r="NGN27" s="206"/>
      <c r="NGO27" s="206"/>
      <c r="NGP27" s="206"/>
      <c r="NGQ27" s="206"/>
      <c r="NGR27" s="206"/>
      <c r="NGS27" s="206"/>
      <c r="NGT27" s="206"/>
      <c r="NGU27" s="206"/>
      <c r="NGV27" s="206"/>
      <c r="NGW27" s="206"/>
      <c r="NGX27" s="206"/>
      <c r="NGY27" s="206"/>
      <c r="NGZ27" s="206"/>
      <c r="NHA27" s="206"/>
      <c r="NHB27" s="206"/>
      <c r="NHC27" s="206"/>
      <c r="NHD27" s="206"/>
      <c r="NHE27" s="206"/>
      <c r="NHF27" s="206"/>
      <c r="NHG27" s="206"/>
      <c r="NHH27" s="206"/>
      <c r="NHI27" s="206"/>
      <c r="NHJ27" s="206"/>
      <c r="NHK27" s="206"/>
      <c r="NHL27" s="206"/>
      <c r="NHM27" s="206"/>
      <c r="NHN27" s="206"/>
      <c r="NHO27" s="206"/>
      <c r="NHP27" s="206"/>
      <c r="NHQ27" s="206"/>
      <c r="NHR27" s="206"/>
      <c r="NHS27" s="206"/>
      <c r="NHT27" s="206"/>
      <c r="NHU27" s="206"/>
      <c r="NHV27" s="206"/>
      <c r="NHW27" s="206"/>
      <c r="NHX27" s="206"/>
      <c r="NHY27" s="206"/>
      <c r="NHZ27" s="206"/>
      <c r="NIA27" s="206"/>
      <c r="NIB27" s="206"/>
      <c r="NIC27" s="206"/>
      <c r="NID27" s="206"/>
      <c r="NIE27" s="206"/>
      <c r="NIF27" s="206"/>
      <c r="NIG27" s="206"/>
      <c r="NIH27" s="206"/>
      <c r="NII27" s="206"/>
      <c r="NIJ27" s="206"/>
      <c r="NIK27" s="206"/>
      <c r="NIL27" s="206"/>
      <c r="NIM27" s="206"/>
      <c r="NIN27" s="206"/>
      <c r="NIO27" s="206"/>
      <c r="NIP27" s="206"/>
      <c r="NIQ27" s="206"/>
      <c r="NIR27" s="206"/>
      <c r="NIS27" s="206"/>
      <c r="NIT27" s="206"/>
      <c r="NIU27" s="206"/>
      <c r="NIV27" s="206"/>
      <c r="NIW27" s="206"/>
      <c r="NIX27" s="206"/>
      <c r="NIY27" s="206"/>
      <c r="NIZ27" s="206"/>
      <c r="NJA27" s="206"/>
      <c r="NJB27" s="206"/>
      <c r="NJC27" s="206"/>
      <c r="NJD27" s="206"/>
      <c r="NJE27" s="206"/>
      <c r="NJF27" s="206"/>
      <c r="NJG27" s="206"/>
      <c r="NJH27" s="206"/>
      <c r="NJI27" s="206"/>
      <c r="NJJ27" s="206"/>
      <c r="NJK27" s="206"/>
      <c r="NJL27" s="206"/>
      <c r="NJM27" s="206"/>
      <c r="NJN27" s="206"/>
      <c r="NJO27" s="206"/>
      <c r="NJP27" s="206"/>
      <c r="NJQ27" s="206"/>
      <c r="NJR27" s="206"/>
      <c r="NJS27" s="206"/>
      <c r="NJT27" s="206"/>
      <c r="NJU27" s="206"/>
      <c r="NJV27" s="206"/>
      <c r="NJW27" s="206"/>
      <c r="NJX27" s="206"/>
      <c r="NJY27" s="206"/>
      <c r="NJZ27" s="206"/>
      <c r="NKA27" s="206"/>
      <c r="NKB27" s="206"/>
      <c r="NKC27" s="206"/>
      <c r="NKD27" s="206"/>
      <c r="NKE27" s="206"/>
      <c r="NKF27" s="206"/>
      <c r="NKG27" s="206"/>
      <c r="NKH27" s="206"/>
      <c r="NKI27" s="206"/>
      <c r="NKJ27" s="206"/>
      <c r="NKK27" s="206"/>
      <c r="NKL27" s="206"/>
      <c r="NKM27" s="206"/>
      <c r="NKN27" s="206"/>
      <c r="NKO27" s="206"/>
      <c r="NKP27" s="206"/>
      <c r="NKQ27" s="206"/>
      <c r="NKR27" s="206"/>
      <c r="NKS27" s="206"/>
      <c r="NKT27" s="206"/>
      <c r="NKU27" s="206"/>
      <c r="NKV27" s="206"/>
      <c r="NKW27" s="206"/>
      <c r="NKX27" s="206"/>
      <c r="NKY27" s="206"/>
      <c r="NKZ27" s="206"/>
      <c r="NLA27" s="206"/>
      <c r="NLB27" s="206"/>
      <c r="NLC27" s="206"/>
      <c r="NLD27" s="206"/>
      <c r="NLE27" s="206"/>
      <c r="NLF27" s="206"/>
      <c r="NLG27" s="206"/>
      <c r="NLH27" s="206"/>
      <c r="NLI27" s="206"/>
      <c r="NLJ27" s="206"/>
      <c r="NLK27" s="206"/>
      <c r="NLL27" s="206"/>
      <c r="NLM27" s="206"/>
      <c r="NLN27" s="206"/>
      <c r="NLO27" s="206"/>
      <c r="NLP27" s="206"/>
      <c r="NLQ27" s="206"/>
      <c r="NLR27" s="206"/>
      <c r="NLS27" s="206"/>
      <c r="NLT27" s="206"/>
      <c r="NLU27" s="206"/>
      <c r="NLV27" s="206"/>
      <c r="NLW27" s="206"/>
      <c r="NLX27" s="206"/>
      <c r="NLY27" s="206"/>
      <c r="NLZ27" s="206"/>
      <c r="NMA27" s="206"/>
      <c r="NMB27" s="206"/>
      <c r="NMC27" s="206"/>
      <c r="NMD27" s="206"/>
      <c r="NME27" s="206"/>
      <c r="NMF27" s="206"/>
      <c r="NMG27" s="206"/>
      <c r="NMH27" s="206"/>
      <c r="NMI27" s="206"/>
      <c r="NMJ27" s="206"/>
      <c r="NMK27" s="206"/>
      <c r="NML27" s="206"/>
      <c r="NMM27" s="206"/>
      <c r="NMN27" s="206"/>
      <c r="NMO27" s="206"/>
      <c r="NMP27" s="206"/>
      <c r="NMQ27" s="206"/>
      <c r="NMR27" s="206"/>
      <c r="NMS27" s="206"/>
      <c r="NMT27" s="206"/>
      <c r="NMU27" s="206"/>
      <c r="NMV27" s="206"/>
      <c r="NMW27" s="206"/>
      <c r="NMX27" s="206"/>
      <c r="NMY27" s="206"/>
      <c r="NMZ27" s="206"/>
      <c r="NNA27" s="206"/>
      <c r="NNB27" s="206"/>
      <c r="NNC27" s="206"/>
      <c r="NND27" s="206"/>
      <c r="NNE27" s="206"/>
      <c r="NNF27" s="206"/>
      <c r="NNG27" s="206"/>
      <c r="NNH27" s="206"/>
      <c r="NNI27" s="206"/>
      <c r="NNJ27" s="206"/>
      <c r="NNK27" s="206"/>
      <c r="NNL27" s="206"/>
      <c r="NNM27" s="206"/>
      <c r="NNN27" s="206"/>
      <c r="NNO27" s="206"/>
      <c r="NNP27" s="206"/>
      <c r="NNQ27" s="206"/>
      <c r="NNR27" s="206"/>
      <c r="NNS27" s="206"/>
      <c r="NNT27" s="206"/>
      <c r="NNU27" s="206"/>
      <c r="NNV27" s="206"/>
      <c r="NNW27" s="206"/>
      <c r="NNX27" s="206"/>
      <c r="NNY27" s="206"/>
      <c r="NNZ27" s="206"/>
      <c r="NOA27" s="206"/>
      <c r="NOB27" s="206"/>
      <c r="NOC27" s="206"/>
      <c r="NOD27" s="206"/>
      <c r="NOE27" s="206"/>
      <c r="NOF27" s="206"/>
      <c r="NOG27" s="206"/>
      <c r="NOH27" s="206"/>
      <c r="NOI27" s="206"/>
      <c r="NOJ27" s="206"/>
      <c r="NOK27" s="206"/>
      <c r="NOL27" s="206"/>
      <c r="NOM27" s="206"/>
      <c r="NON27" s="206"/>
      <c r="NOO27" s="206"/>
      <c r="NOP27" s="206"/>
      <c r="NOQ27" s="206"/>
      <c r="NOR27" s="206"/>
      <c r="NOS27" s="206"/>
      <c r="NOT27" s="206"/>
      <c r="NOU27" s="206"/>
      <c r="NOV27" s="206"/>
      <c r="NOW27" s="206"/>
      <c r="NOX27" s="206"/>
      <c r="NOY27" s="206"/>
      <c r="NOZ27" s="206"/>
      <c r="NPA27" s="206"/>
      <c r="NPB27" s="206"/>
      <c r="NPC27" s="206"/>
      <c r="NPD27" s="206"/>
      <c r="NPE27" s="206"/>
      <c r="NPF27" s="206"/>
      <c r="NPG27" s="206"/>
      <c r="NPH27" s="206"/>
      <c r="NPI27" s="206"/>
      <c r="NPJ27" s="206"/>
      <c r="NPK27" s="206"/>
      <c r="NPL27" s="206"/>
      <c r="NPM27" s="206"/>
      <c r="NPN27" s="206"/>
      <c r="NPO27" s="206"/>
      <c r="NPP27" s="206"/>
      <c r="NPQ27" s="206"/>
      <c r="NPR27" s="206"/>
      <c r="NPS27" s="206"/>
      <c r="NPT27" s="206"/>
      <c r="NPU27" s="206"/>
      <c r="NPV27" s="206"/>
      <c r="NPW27" s="206"/>
      <c r="NPX27" s="206"/>
      <c r="NPY27" s="206"/>
      <c r="NPZ27" s="206"/>
      <c r="NQA27" s="206"/>
      <c r="NQB27" s="206"/>
      <c r="NQC27" s="206"/>
      <c r="NQD27" s="206"/>
      <c r="NQE27" s="206"/>
      <c r="NQF27" s="206"/>
      <c r="NQG27" s="206"/>
      <c r="NQH27" s="206"/>
      <c r="NQI27" s="206"/>
      <c r="NQJ27" s="206"/>
      <c r="NQK27" s="206"/>
      <c r="NQL27" s="206"/>
      <c r="NQM27" s="206"/>
      <c r="NQN27" s="206"/>
      <c r="NQO27" s="206"/>
      <c r="NQP27" s="206"/>
      <c r="NQQ27" s="206"/>
      <c r="NQR27" s="206"/>
      <c r="NQS27" s="206"/>
      <c r="NQT27" s="206"/>
      <c r="NQU27" s="206"/>
      <c r="NQV27" s="206"/>
      <c r="NQW27" s="206"/>
      <c r="NQX27" s="206"/>
      <c r="NQY27" s="206"/>
      <c r="NQZ27" s="206"/>
      <c r="NRA27" s="206"/>
      <c r="NRB27" s="206"/>
      <c r="NRC27" s="206"/>
      <c r="NRD27" s="206"/>
      <c r="NRE27" s="206"/>
      <c r="NRF27" s="206"/>
      <c r="NRG27" s="206"/>
      <c r="NRH27" s="206"/>
      <c r="NRI27" s="206"/>
      <c r="NRJ27" s="206"/>
      <c r="NRK27" s="206"/>
      <c r="NRL27" s="206"/>
      <c r="NRM27" s="206"/>
      <c r="NRN27" s="206"/>
      <c r="NRO27" s="206"/>
      <c r="NRP27" s="206"/>
      <c r="NRQ27" s="206"/>
      <c r="NRR27" s="206"/>
      <c r="NRS27" s="206"/>
      <c r="NRT27" s="206"/>
      <c r="NRU27" s="206"/>
      <c r="NRV27" s="206"/>
      <c r="NRW27" s="206"/>
      <c r="NRX27" s="206"/>
      <c r="NRY27" s="206"/>
      <c r="NRZ27" s="206"/>
      <c r="NSA27" s="206"/>
      <c r="NSB27" s="206"/>
      <c r="NSC27" s="206"/>
      <c r="NSD27" s="206"/>
      <c r="NSE27" s="206"/>
      <c r="NSF27" s="206"/>
      <c r="NSG27" s="206"/>
      <c r="NSH27" s="206"/>
      <c r="NSI27" s="206"/>
      <c r="NSJ27" s="206"/>
      <c r="NSK27" s="206"/>
      <c r="NSL27" s="206"/>
      <c r="NSM27" s="206"/>
      <c r="NSN27" s="206"/>
      <c r="NSO27" s="206"/>
      <c r="NSP27" s="206"/>
      <c r="NSQ27" s="206"/>
      <c r="NSR27" s="206"/>
      <c r="NSS27" s="206"/>
      <c r="NST27" s="206"/>
      <c r="NSU27" s="206"/>
      <c r="NSV27" s="206"/>
      <c r="NSW27" s="206"/>
      <c r="NSX27" s="206"/>
      <c r="NSY27" s="206"/>
      <c r="NSZ27" s="206"/>
      <c r="NTA27" s="206"/>
      <c r="NTB27" s="206"/>
      <c r="NTC27" s="206"/>
      <c r="NTD27" s="206"/>
      <c r="NTE27" s="206"/>
      <c r="NTF27" s="206"/>
      <c r="NTG27" s="206"/>
      <c r="NTH27" s="206"/>
      <c r="NTI27" s="206"/>
      <c r="NTJ27" s="206"/>
      <c r="NTK27" s="206"/>
      <c r="NTL27" s="206"/>
      <c r="NTM27" s="206"/>
      <c r="NTN27" s="206"/>
      <c r="NTO27" s="206"/>
      <c r="NTP27" s="206"/>
      <c r="NTQ27" s="206"/>
      <c r="NTR27" s="206"/>
      <c r="NTS27" s="206"/>
      <c r="NTT27" s="206"/>
      <c r="NTU27" s="206"/>
      <c r="NTV27" s="206"/>
      <c r="NTW27" s="206"/>
      <c r="NTX27" s="206"/>
      <c r="NTY27" s="206"/>
      <c r="NTZ27" s="206"/>
      <c r="NUA27" s="206"/>
      <c r="NUB27" s="206"/>
      <c r="NUC27" s="206"/>
      <c r="NUD27" s="206"/>
      <c r="NUE27" s="206"/>
      <c r="NUF27" s="206"/>
      <c r="NUG27" s="206"/>
      <c r="NUH27" s="206"/>
      <c r="NUI27" s="206"/>
      <c r="NUJ27" s="206"/>
      <c r="NUK27" s="206"/>
      <c r="NUL27" s="206"/>
      <c r="NUM27" s="206"/>
      <c r="NUN27" s="206"/>
      <c r="NUO27" s="206"/>
      <c r="NUP27" s="206"/>
      <c r="NUQ27" s="206"/>
      <c r="NUR27" s="206"/>
      <c r="NUS27" s="206"/>
      <c r="NUT27" s="206"/>
      <c r="NUU27" s="206"/>
      <c r="NUV27" s="206"/>
      <c r="NUW27" s="206"/>
      <c r="NUX27" s="206"/>
      <c r="NUY27" s="206"/>
      <c r="NUZ27" s="206"/>
      <c r="NVA27" s="206"/>
      <c r="NVB27" s="206"/>
      <c r="NVC27" s="206"/>
      <c r="NVD27" s="206"/>
      <c r="NVE27" s="206"/>
      <c r="NVF27" s="206"/>
      <c r="NVG27" s="206"/>
      <c r="NVH27" s="206"/>
      <c r="NVI27" s="206"/>
      <c r="NVJ27" s="206"/>
      <c r="NVK27" s="206"/>
      <c r="NVL27" s="206"/>
      <c r="NVM27" s="206"/>
      <c r="NVN27" s="206"/>
      <c r="NVO27" s="206"/>
      <c r="NVP27" s="206"/>
      <c r="NVQ27" s="206"/>
      <c r="NVR27" s="206"/>
      <c r="NVS27" s="206"/>
      <c r="NVT27" s="206"/>
      <c r="NVU27" s="206"/>
      <c r="NVV27" s="206"/>
      <c r="NVW27" s="206"/>
      <c r="NVX27" s="206"/>
      <c r="NVY27" s="206"/>
      <c r="NVZ27" s="206"/>
      <c r="NWA27" s="206"/>
      <c r="NWB27" s="206"/>
      <c r="NWC27" s="206"/>
      <c r="NWD27" s="206"/>
      <c r="NWE27" s="206"/>
      <c r="NWF27" s="206"/>
      <c r="NWG27" s="206"/>
      <c r="NWH27" s="206"/>
      <c r="NWI27" s="206"/>
      <c r="NWJ27" s="206"/>
      <c r="NWK27" s="206"/>
      <c r="NWL27" s="206"/>
      <c r="NWM27" s="206"/>
      <c r="NWN27" s="206"/>
      <c r="NWO27" s="206"/>
      <c r="NWP27" s="206"/>
      <c r="NWQ27" s="206"/>
      <c r="NWR27" s="206"/>
      <c r="NWS27" s="206"/>
      <c r="NWT27" s="206"/>
      <c r="NWU27" s="206"/>
      <c r="NWV27" s="206"/>
      <c r="NWW27" s="206"/>
      <c r="NWX27" s="206"/>
      <c r="NWY27" s="206"/>
      <c r="NWZ27" s="206"/>
      <c r="NXA27" s="206"/>
      <c r="NXB27" s="206"/>
      <c r="NXC27" s="206"/>
      <c r="NXD27" s="206"/>
      <c r="NXE27" s="206"/>
      <c r="NXF27" s="206"/>
      <c r="NXG27" s="206"/>
      <c r="NXH27" s="206"/>
      <c r="NXI27" s="206"/>
      <c r="NXJ27" s="206"/>
      <c r="NXK27" s="206"/>
      <c r="NXL27" s="206"/>
      <c r="NXM27" s="206"/>
      <c r="NXN27" s="206"/>
      <c r="NXO27" s="206"/>
      <c r="NXP27" s="206"/>
      <c r="NXQ27" s="206"/>
      <c r="NXR27" s="206"/>
      <c r="NXS27" s="206"/>
      <c r="NXT27" s="206"/>
      <c r="NXU27" s="206"/>
      <c r="NXV27" s="206"/>
      <c r="NXW27" s="206"/>
      <c r="NXX27" s="206"/>
      <c r="NXY27" s="206"/>
      <c r="NXZ27" s="206"/>
      <c r="NYA27" s="206"/>
      <c r="NYB27" s="206"/>
      <c r="NYC27" s="206"/>
      <c r="NYD27" s="206"/>
      <c r="NYE27" s="206"/>
      <c r="NYF27" s="206"/>
      <c r="NYG27" s="206"/>
      <c r="NYH27" s="206"/>
      <c r="NYI27" s="206"/>
      <c r="NYJ27" s="206"/>
      <c r="NYK27" s="206"/>
      <c r="NYL27" s="206"/>
      <c r="NYM27" s="206"/>
      <c r="NYN27" s="206"/>
      <c r="NYO27" s="206"/>
      <c r="NYP27" s="206"/>
      <c r="NYQ27" s="206"/>
      <c r="NYR27" s="206"/>
      <c r="NYS27" s="206"/>
      <c r="NYT27" s="206"/>
      <c r="NYU27" s="206"/>
      <c r="NYV27" s="206"/>
      <c r="NYW27" s="206"/>
      <c r="NYX27" s="206"/>
      <c r="NYY27" s="206"/>
      <c r="NYZ27" s="206"/>
      <c r="NZA27" s="206"/>
      <c r="NZB27" s="206"/>
      <c r="NZC27" s="206"/>
      <c r="NZD27" s="206"/>
      <c r="NZE27" s="206"/>
      <c r="NZF27" s="206"/>
      <c r="NZG27" s="206"/>
      <c r="NZH27" s="206"/>
      <c r="NZI27" s="206"/>
      <c r="NZJ27" s="206"/>
      <c r="NZK27" s="206"/>
      <c r="NZL27" s="206"/>
      <c r="NZM27" s="206"/>
      <c r="NZN27" s="206"/>
      <c r="NZO27" s="206"/>
      <c r="NZP27" s="206"/>
      <c r="NZQ27" s="206"/>
      <c r="NZR27" s="206"/>
      <c r="NZS27" s="206"/>
      <c r="NZT27" s="206"/>
      <c r="NZU27" s="206"/>
      <c r="NZV27" s="206"/>
      <c r="NZW27" s="206"/>
      <c r="NZX27" s="206"/>
      <c r="NZY27" s="206"/>
      <c r="NZZ27" s="206"/>
      <c r="OAA27" s="206"/>
      <c r="OAB27" s="206"/>
      <c r="OAC27" s="206"/>
      <c r="OAD27" s="206"/>
      <c r="OAE27" s="206"/>
      <c r="OAF27" s="206"/>
      <c r="OAG27" s="206"/>
      <c r="OAH27" s="206"/>
      <c r="OAI27" s="206"/>
      <c r="OAJ27" s="206"/>
      <c r="OAK27" s="206"/>
      <c r="OAL27" s="206"/>
      <c r="OAM27" s="206"/>
      <c r="OAN27" s="206"/>
      <c r="OAO27" s="206"/>
      <c r="OAP27" s="206"/>
      <c r="OAQ27" s="206"/>
      <c r="OAR27" s="206"/>
      <c r="OAS27" s="206"/>
      <c r="OAT27" s="206"/>
      <c r="OAU27" s="206"/>
      <c r="OAV27" s="206"/>
      <c r="OAW27" s="206"/>
      <c r="OAX27" s="206"/>
      <c r="OAY27" s="206"/>
      <c r="OAZ27" s="206"/>
      <c r="OBA27" s="206"/>
      <c r="OBB27" s="206"/>
      <c r="OBC27" s="206"/>
      <c r="OBD27" s="206"/>
      <c r="OBE27" s="206"/>
      <c r="OBF27" s="206"/>
      <c r="OBG27" s="206"/>
      <c r="OBH27" s="206"/>
      <c r="OBI27" s="206"/>
      <c r="OBJ27" s="206"/>
      <c r="OBK27" s="206"/>
      <c r="OBL27" s="206"/>
      <c r="OBM27" s="206"/>
      <c r="OBN27" s="206"/>
      <c r="OBO27" s="206"/>
      <c r="OBP27" s="206"/>
      <c r="OBQ27" s="206"/>
      <c r="OBR27" s="206"/>
      <c r="OBS27" s="206"/>
      <c r="OBT27" s="206"/>
      <c r="OBU27" s="206"/>
      <c r="OBV27" s="206"/>
      <c r="OBW27" s="206"/>
      <c r="OBX27" s="206"/>
      <c r="OBY27" s="206"/>
      <c r="OBZ27" s="206"/>
      <c r="OCA27" s="206"/>
      <c r="OCB27" s="206"/>
      <c r="OCC27" s="206"/>
      <c r="OCD27" s="206"/>
      <c r="OCE27" s="206"/>
      <c r="OCF27" s="206"/>
      <c r="OCG27" s="206"/>
      <c r="OCH27" s="206"/>
      <c r="OCI27" s="206"/>
      <c r="OCJ27" s="206"/>
      <c r="OCK27" s="206"/>
      <c r="OCL27" s="206"/>
      <c r="OCM27" s="206"/>
      <c r="OCN27" s="206"/>
      <c r="OCO27" s="206"/>
      <c r="OCP27" s="206"/>
      <c r="OCQ27" s="206"/>
      <c r="OCR27" s="206"/>
      <c r="OCS27" s="206"/>
      <c r="OCT27" s="206"/>
      <c r="OCU27" s="206"/>
      <c r="OCV27" s="206"/>
      <c r="OCW27" s="206"/>
      <c r="OCX27" s="206"/>
      <c r="OCY27" s="206"/>
      <c r="OCZ27" s="206"/>
      <c r="ODA27" s="206"/>
      <c r="ODB27" s="206"/>
      <c r="ODC27" s="206"/>
      <c r="ODD27" s="206"/>
      <c r="ODE27" s="206"/>
      <c r="ODF27" s="206"/>
      <c r="ODG27" s="206"/>
      <c r="ODH27" s="206"/>
      <c r="ODI27" s="206"/>
      <c r="ODJ27" s="206"/>
      <c r="ODK27" s="206"/>
      <c r="ODL27" s="206"/>
      <c r="ODM27" s="206"/>
      <c r="ODN27" s="206"/>
      <c r="ODO27" s="206"/>
      <c r="ODP27" s="206"/>
      <c r="ODQ27" s="206"/>
      <c r="ODR27" s="206"/>
      <c r="ODS27" s="206"/>
      <c r="ODT27" s="206"/>
      <c r="ODU27" s="206"/>
      <c r="ODV27" s="206"/>
      <c r="ODW27" s="206"/>
      <c r="ODX27" s="206"/>
      <c r="ODY27" s="206"/>
      <c r="ODZ27" s="206"/>
      <c r="OEA27" s="206"/>
      <c r="OEB27" s="206"/>
      <c r="OEC27" s="206"/>
      <c r="OED27" s="206"/>
      <c r="OEE27" s="206"/>
      <c r="OEF27" s="206"/>
      <c r="OEG27" s="206"/>
      <c r="OEH27" s="206"/>
      <c r="OEI27" s="206"/>
      <c r="OEJ27" s="206"/>
      <c r="OEK27" s="206"/>
      <c r="OEL27" s="206"/>
      <c r="OEM27" s="206"/>
      <c r="OEN27" s="206"/>
      <c r="OEO27" s="206"/>
      <c r="OEP27" s="206"/>
      <c r="OEQ27" s="206"/>
      <c r="OER27" s="206"/>
      <c r="OES27" s="206"/>
      <c r="OET27" s="206"/>
      <c r="OEU27" s="206"/>
      <c r="OEV27" s="206"/>
      <c r="OEW27" s="206"/>
      <c r="OEX27" s="206"/>
      <c r="OEY27" s="206"/>
      <c r="OEZ27" s="206"/>
      <c r="OFA27" s="206"/>
      <c r="OFB27" s="206"/>
      <c r="OFC27" s="206"/>
      <c r="OFD27" s="206"/>
      <c r="OFE27" s="206"/>
      <c r="OFF27" s="206"/>
      <c r="OFG27" s="206"/>
      <c r="OFH27" s="206"/>
      <c r="OFI27" s="206"/>
      <c r="OFJ27" s="206"/>
      <c r="OFK27" s="206"/>
      <c r="OFL27" s="206"/>
      <c r="OFM27" s="206"/>
      <c r="OFN27" s="206"/>
      <c r="OFO27" s="206"/>
      <c r="OFP27" s="206"/>
      <c r="OFQ27" s="206"/>
      <c r="OFR27" s="206"/>
      <c r="OFS27" s="206"/>
      <c r="OFT27" s="206"/>
      <c r="OFU27" s="206"/>
      <c r="OFV27" s="206"/>
      <c r="OFW27" s="206"/>
      <c r="OFX27" s="206"/>
      <c r="OFY27" s="206"/>
      <c r="OFZ27" s="206"/>
      <c r="OGA27" s="206"/>
      <c r="OGB27" s="206"/>
      <c r="OGC27" s="206"/>
      <c r="OGD27" s="206"/>
      <c r="OGE27" s="206"/>
      <c r="OGF27" s="206"/>
      <c r="OGG27" s="206"/>
      <c r="OGH27" s="206"/>
      <c r="OGI27" s="206"/>
      <c r="OGJ27" s="206"/>
      <c r="OGK27" s="206"/>
      <c r="OGL27" s="206"/>
      <c r="OGM27" s="206"/>
      <c r="OGN27" s="206"/>
      <c r="OGO27" s="206"/>
      <c r="OGP27" s="206"/>
      <c r="OGQ27" s="206"/>
      <c r="OGR27" s="206"/>
      <c r="OGS27" s="206"/>
      <c r="OGT27" s="206"/>
      <c r="OGU27" s="206"/>
      <c r="OGV27" s="206"/>
      <c r="OGW27" s="206"/>
      <c r="OGX27" s="206"/>
      <c r="OGY27" s="206"/>
      <c r="OGZ27" s="206"/>
      <c r="OHA27" s="206"/>
      <c r="OHB27" s="206"/>
      <c r="OHC27" s="206"/>
      <c r="OHD27" s="206"/>
      <c r="OHE27" s="206"/>
      <c r="OHF27" s="206"/>
      <c r="OHG27" s="206"/>
      <c r="OHH27" s="206"/>
      <c r="OHI27" s="206"/>
      <c r="OHJ27" s="206"/>
      <c r="OHK27" s="206"/>
      <c r="OHL27" s="206"/>
      <c r="OHM27" s="206"/>
      <c r="OHN27" s="206"/>
      <c r="OHO27" s="206"/>
      <c r="OHP27" s="206"/>
      <c r="OHQ27" s="206"/>
      <c r="OHR27" s="206"/>
      <c r="OHS27" s="206"/>
      <c r="OHT27" s="206"/>
      <c r="OHU27" s="206"/>
      <c r="OHV27" s="206"/>
      <c r="OHW27" s="206"/>
      <c r="OHX27" s="206"/>
      <c r="OHY27" s="206"/>
      <c r="OHZ27" s="206"/>
      <c r="OIA27" s="206"/>
      <c r="OIB27" s="206"/>
      <c r="OIC27" s="206"/>
      <c r="OID27" s="206"/>
      <c r="OIE27" s="206"/>
      <c r="OIF27" s="206"/>
      <c r="OIG27" s="206"/>
      <c r="OIH27" s="206"/>
      <c r="OII27" s="206"/>
      <c r="OIJ27" s="206"/>
      <c r="OIK27" s="206"/>
      <c r="OIL27" s="206"/>
      <c r="OIM27" s="206"/>
      <c r="OIN27" s="206"/>
      <c r="OIO27" s="206"/>
      <c r="OIP27" s="206"/>
      <c r="OIQ27" s="206"/>
      <c r="OIR27" s="206"/>
      <c r="OIS27" s="206"/>
      <c r="OIT27" s="206"/>
      <c r="OIU27" s="206"/>
      <c r="OIV27" s="206"/>
      <c r="OIW27" s="206"/>
      <c r="OIX27" s="206"/>
      <c r="OIY27" s="206"/>
      <c r="OIZ27" s="206"/>
      <c r="OJA27" s="206"/>
      <c r="OJB27" s="206"/>
      <c r="OJC27" s="206"/>
      <c r="OJD27" s="206"/>
      <c r="OJE27" s="206"/>
      <c r="OJF27" s="206"/>
      <c r="OJG27" s="206"/>
      <c r="OJH27" s="206"/>
      <c r="OJI27" s="206"/>
      <c r="OJJ27" s="206"/>
      <c r="OJK27" s="206"/>
      <c r="OJL27" s="206"/>
      <c r="OJM27" s="206"/>
      <c r="OJN27" s="206"/>
      <c r="OJO27" s="206"/>
      <c r="OJP27" s="206"/>
      <c r="OJQ27" s="206"/>
      <c r="OJR27" s="206"/>
      <c r="OJS27" s="206"/>
      <c r="OJT27" s="206"/>
      <c r="OJU27" s="206"/>
      <c r="OJV27" s="206"/>
      <c r="OJW27" s="206"/>
      <c r="OJX27" s="206"/>
      <c r="OJY27" s="206"/>
      <c r="OJZ27" s="206"/>
      <c r="OKA27" s="206"/>
      <c r="OKB27" s="206"/>
      <c r="OKC27" s="206"/>
      <c r="OKD27" s="206"/>
      <c r="OKE27" s="206"/>
      <c r="OKF27" s="206"/>
      <c r="OKG27" s="206"/>
      <c r="OKH27" s="206"/>
      <c r="OKI27" s="206"/>
      <c r="OKJ27" s="206"/>
      <c r="OKK27" s="206"/>
      <c r="OKL27" s="206"/>
      <c r="OKM27" s="206"/>
      <c r="OKN27" s="206"/>
      <c r="OKO27" s="206"/>
      <c r="OKP27" s="206"/>
      <c r="OKQ27" s="206"/>
      <c r="OKR27" s="206"/>
      <c r="OKS27" s="206"/>
      <c r="OKT27" s="206"/>
      <c r="OKU27" s="206"/>
      <c r="OKV27" s="206"/>
      <c r="OKW27" s="206"/>
      <c r="OKX27" s="206"/>
      <c r="OKY27" s="206"/>
      <c r="OKZ27" s="206"/>
      <c r="OLA27" s="206"/>
      <c r="OLB27" s="206"/>
      <c r="OLC27" s="206"/>
      <c r="OLD27" s="206"/>
      <c r="OLE27" s="206"/>
      <c r="OLF27" s="206"/>
      <c r="OLG27" s="206"/>
      <c r="OLH27" s="206"/>
      <c r="OLI27" s="206"/>
      <c r="OLJ27" s="206"/>
      <c r="OLK27" s="206"/>
      <c r="OLL27" s="206"/>
      <c r="OLM27" s="206"/>
      <c r="OLN27" s="206"/>
      <c r="OLO27" s="206"/>
      <c r="OLP27" s="206"/>
      <c r="OLQ27" s="206"/>
      <c r="OLR27" s="206"/>
      <c r="OLS27" s="206"/>
      <c r="OLT27" s="206"/>
      <c r="OLU27" s="206"/>
      <c r="OLV27" s="206"/>
      <c r="OLW27" s="206"/>
      <c r="OLX27" s="206"/>
      <c r="OLY27" s="206"/>
      <c r="OLZ27" s="206"/>
      <c r="OMA27" s="206"/>
      <c r="OMB27" s="206"/>
      <c r="OMC27" s="206"/>
      <c r="OMD27" s="206"/>
      <c r="OME27" s="206"/>
      <c r="OMF27" s="206"/>
      <c r="OMG27" s="206"/>
      <c r="OMH27" s="206"/>
      <c r="OMI27" s="206"/>
      <c r="OMJ27" s="206"/>
      <c r="OMK27" s="206"/>
      <c r="OML27" s="206"/>
      <c r="OMM27" s="206"/>
      <c r="OMN27" s="206"/>
      <c r="OMO27" s="206"/>
      <c r="OMP27" s="206"/>
      <c r="OMQ27" s="206"/>
      <c r="OMR27" s="206"/>
      <c r="OMS27" s="206"/>
      <c r="OMT27" s="206"/>
      <c r="OMU27" s="206"/>
      <c r="OMV27" s="206"/>
      <c r="OMW27" s="206"/>
      <c r="OMX27" s="206"/>
      <c r="OMY27" s="206"/>
      <c r="OMZ27" s="206"/>
      <c r="ONA27" s="206"/>
      <c r="ONB27" s="206"/>
      <c r="ONC27" s="206"/>
      <c r="OND27" s="206"/>
      <c r="ONE27" s="206"/>
      <c r="ONF27" s="206"/>
      <c r="ONG27" s="206"/>
      <c r="ONH27" s="206"/>
      <c r="ONI27" s="206"/>
      <c r="ONJ27" s="206"/>
      <c r="ONK27" s="206"/>
      <c r="ONL27" s="206"/>
      <c r="ONM27" s="206"/>
      <c r="ONN27" s="206"/>
      <c r="ONO27" s="206"/>
      <c r="ONP27" s="206"/>
      <c r="ONQ27" s="206"/>
      <c r="ONR27" s="206"/>
      <c r="ONS27" s="206"/>
      <c r="ONT27" s="206"/>
      <c r="ONU27" s="206"/>
      <c r="ONV27" s="206"/>
      <c r="ONW27" s="206"/>
      <c r="ONX27" s="206"/>
      <c r="ONY27" s="206"/>
      <c r="ONZ27" s="206"/>
      <c r="OOA27" s="206"/>
      <c r="OOB27" s="206"/>
      <c r="OOC27" s="206"/>
      <c r="OOD27" s="206"/>
      <c r="OOE27" s="206"/>
      <c r="OOF27" s="206"/>
      <c r="OOG27" s="206"/>
      <c r="OOH27" s="206"/>
      <c r="OOI27" s="206"/>
      <c r="OOJ27" s="206"/>
      <c r="OOK27" s="206"/>
      <c r="OOL27" s="206"/>
      <c r="OOM27" s="206"/>
      <c r="OON27" s="206"/>
      <c r="OOO27" s="206"/>
      <c r="OOP27" s="206"/>
      <c r="OOQ27" s="206"/>
      <c r="OOR27" s="206"/>
      <c r="OOS27" s="206"/>
      <c r="OOT27" s="206"/>
      <c r="OOU27" s="206"/>
      <c r="OOV27" s="206"/>
      <c r="OOW27" s="206"/>
      <c r="OOX27" s="206"/>
      <c r="OOY27" s="206"/>
      <c r="OOZ27" s="206"/>
      <c r="OPA27" s="206"/>
      <c r="OPB27" s="206"/>
      <c r="OPC27" s="206"/>
      <c r="OPD27" s="206"/>
      <c r="OPE27" s="206"/>
      <c r="OPF27" s="206"/>
      <c r="OPG27" s="206"/>
      <c r="OPH27" s="206"/>
      <c r="OPI27" s="206"/>
      <c r="OPJ27" s="206"/>
      <c r="OPK27" s="206"/>
      <c r="OPL27" s="206"/>
      <c r="OPM27" s="206"/>
      <c r="OPN27" s="206"/>
      <c r="OPO27" s="206"/>
      <c r="OPP27" s="206"/>
      <c r="OPQ27" s="206"/>
      <c r="OPR27" s="206"/>
      <c r="OPS27" s="206"/>
      <c r="OPT27" s="206"/>
      <c r="OPU27" s="206"/>
      <c r="OPV27" s="206"/>
      <c r="OPW27" s="206"/>
      <c r="OPX27" s="206"/>
      <c r="OPY27" s="206"/>
      <c r="OPZ27" s="206"/>
      <c r="OQA27" s="206"/>
      <c r="OQB27" s="206"/>
      <c r="OQC27" s="206"/>
      <c r="OQD27" s="206"/>
      <c r="OQE27" s="206"/>
      <c r="OQF27" s="206"/>
      <c r="OQG27" s="206"/>
      <c r="OQH27" s="206"/>
      <c r="OQI27" s="206"/>
      <c r="OQJ27" s="206"/>
      <c r="OQK27" s="206"/>
      <c r="OQL27" s="206"/>
      <c r="OQM27" s="206"/>
      <c r="OQN27" s="206"/>
      <c r="OQO27" s="206"/>
      <c r="OQP27" s="206"/>
      <c r="OQQ27" s="206"/>
      <c r="OQR27" s="206"/>
      <c r="OQS27" s="206"/>
      <c r="OQT27" s="206"/>
      <c r="OQU27" s="206"/>
      <c r="OQV27" s="206"/>
      <c r="OQW27" s="206"/>
      <c r="OQX27" s="206"/>
      <c r="OQY27" s="206"/>
      <c r="OQZ27" s="206"/>
      <c r="ORA27" s="206"/>
      <c r="ORB27" s="206"/>
      <c r="ORC27" s="206"/>
      <c r="ORD27" s="206"/>
      <c r="ORE27" s="206"/>
      <c r="ORF27" s="206"/>
      <c r="ORG27" s="206"/>
      <c r="ORH27" s="206"/>
      <c r="ORI27" s="206"/>
      <c r="ORJ27" s="206"/>
      <c r="ORK27" s="206"/>
      <c r="ORL27" s="206"/>
      <c r="ORM27" s="206"/>
      <c r="ORN27" s="206"/>
      <c r="ORO27" s="206"/>
      <c r="ORP27" s="206"/>
      <c r="ORQ27" s="206"/>
      <c r="ORR27" s="206"/>
      <c r="ORS27" s="206"/>
      <c r="ORT27" s="206"/>
      <c r="ORU27" s="206"/>
      <c r="ORV27" s="206"/>
      <c r="ORW27" s="206"/>
      <c r="ORX27" s="206"/>
      <c r="ORY27" s="206"/>
      <c r="ORZ27" s="206"/>
      <c r="OSA27" s="206"/>
      <c r="OSB27" s="206"/>
      <c r="OSC27" s="206"/>
      <c r="OSD27" s="206"/>
      <c r="OSE27" s="206"/>
      <c r="OSF27" s="206"/>
      <c r="OSG27" s="206"/>
      <c r="OSH27" s="206"/>
      <c r="OSI27" s="206"/>
      <c r="OSJ27" s="206"/>
      <c r="OSK27" s="206"/>
      <c r="OSL27" s="206"/>
      <c r="OSM27" s="206"/>
      <c r="OSN27" s="206"/>
      <c r="OSO27" s="206"/>
      <c r="OSP27" s="206"/>
      <c r="OSQ27" s="206"/>
      <c r="OSR27" s="206"/>
      <c r="OSS27" s="206"/>
      <c r="OST27" s="206"/>
      <c r="OSU27" s="206"/>
      <c r="OSV27" s="206"/>
      <c r="OSW27" s="206"/>
      <c r="OSX27" s="206"/>
      <c r="OSY27" s="206"/>
      <c r="OSZ27" s="206"/>
      <c r="OTA27" s="206"/>
      <c r="OTB27" s="206"/>
      <c r="OTC27" s="206"/>
      <c r="OTD27" s="206"/>
      <c r="OTE27" s="206"/>
      <c r="OTF27" s="206"/>
      <c r="OTG27" s="206"/>
      <c r="OTH27" s="206"/>
      <c r="OTI27" s="206"/>
      <c r="OTJ27" s="206"/>
      <c r="OTK27" s="206"/>
      <c r="OTL27" s="206"/>
      <c r="OTM27" s="206"/>
      <c r="OTN27" s="206"/>
      <c r="OTO27" s="206"/>
      <c r="OTP27" s="206"/>
      <c r="OTQ27" s="206"/>
      <c r="OTR27" s="206"/>
      <c r="OTS27" s="206"/>
      <c r="OTT27" s="206"/>
      <c r="OTU27" s="206"/>
      <c r="OTV27" s="206"/>
      <c r="OTW27" s="206"/>
      <c r="OTX27" s="206"/>
      <c r="OTY27" s="206"/>
      <c r="OTZ27" s="206"/>
      <c r="OUA27" s="206"/>
      <c r="OUB27" s="206"/>
      <c r="OUC27" s="206"/>
      <c r="OUD27" s="206"/>
      <c r="OUE27" s="206"/>
      <c r="OUF27" s="206"/>
      <c r="OUG27" s="206"/>
      <c r="OUH27" s="206"/>
      <c r="OUI27" s="206"/>
      <c r="OUJ27" s="206"/>
      <c r="OUK27" s="206"/>
      <c r="OUL27" s="206"/>
      <c r="OUM27" s="206"/>
      <c r="OUN27" s="206"/>
      <c r="OUO27" s="206"/>
      <c r="OUP27" s="206"/>
      <c r="OUQ27" s="206"/>
      <c r="OUR27" s="206"/>
      <c r="OUS27" s="206"/>
      <c r="OUT27" s="206"/>
      <c r="OUU27" s="206"/>
      <c r="OUV27" s="206"/>
      <c r="OUW27" s="206"/>
      <c r="OUX27" s="206"/>
      <c r="OUY27" s="206"/>
      <c r="OUZ27" s="206"/>
      <c r="OVA27" s="206"/>
      <c r="OVB27" s="206"/>
      <c r="OVC27" s="206"/>
      <c r="OVD27" s="206"/>
      <c r="OVE27" s="206"/>
      <c r="OVF27" s="206"/>
      <c r="OVG27" s="206"/>
      <c r="OVH27" s="206"/>
      <c r="OVI27" s="206"/>
      <c r="OVJ27" s="206"/>
      <c r="OVK27" s="206"/>
      <c r="OVL27" s="206"/>
      <c r="OVM27" s="206"/>
      <c r="OVN27" s="206"/>
      <c r="OVO27" s="206"/>
      <c r="OVP27" s="206"/>
      <c r="OVQ27" s="206"/>
      <c r="OVR27" s="206"/>
      <c r="OVS27" s="206"/>
      <c r="OVT27" s="206"/>
      <c r="OVU27" s="206"/>
      <c r="OVV27" s="206"/>
      <c r="OVW27" s="206"/>
      <c r="OVX27" s="206"/>
      <c r="OVY27" s="206"/>
      <c r="OVZ27" s="206"/>
      <c r="OWA27" s="206"/>
      <c r="OWB27" s="206"/>
      <c r="OWC27" s="206"/>
      <c r="OWD27" s="206"/>
      <c r="OWE27" s="206"/>
      <c r="OWF27" s="206"/>
      <c r="OWG27" s="206"/>
      <c r="OWH27" s="206"/>
      <c r="OWI27" s="206"/>
      <c r="OWJ27" s="206"/>
      <c r="OWK27" s="206"/>
      <c r="OWL27" s="206"/>
      <c r="OWM27" s="206"/>
      <c r="OWN27" s="206"/>
      <c r="OWO27" s="206"/>
      <c r="OWP27" s="206"/>
      <c r="OWQ27" s="206"/>
      <c r="OWR27" s="206"/>
      <c r="OWS27" s="206"/>
      <c r="OWT27" s="206"/>
      <c r="OWU27" s="206"/>
      <c r="OWV27" s="206"/>
      <c r="OWW27" s="206"/>
      <c r="OWX27" s="206"/>
      <c r="OWY27" s="206"/>
      <c r="OWZ27" s="206"/>
      <c r="OXA27" s="206"/>
      <c r="OXB27" s="206"/>
      <c r="OXC27" s="206"/>
      <c r="OXD27" s="206"/>
      <c r="OXE27" s="206"/>
      <c r="OXF27" s="206"/>
      <c r="OXG27" s="206"/>
      <c r="OXH27" s="206"/>
      <c r="OXI27" s="206"/>
      <c r="OXJ27" s="206"/>
      <c r="OXK27" s="206"/>
      <c r="OXL27" s="206"/>
      <c r="OXM27" s="206"/>
      <c r="OXN27" s="206"/>
      <c r="OXO27" s="206"/>
      <c r="OXP27" s="206"/>
      <c r="OXQ27" s="206"/>
      <c r="OXR27" s="206"/>
      <c r="OXS27" s="206"/>
      <c r="OXT27" s="206"/>
      <c r="OXU27" s="206"/>
      <c r="OXV27" s="206"/>
      <c r="OXW27" s="206"/>
      <c r="OXX27" s="206"/>
      <c r="OXY27" s="206"/>
      <c r="OXZ27" s="206"/>
      <c r="OYA27" s="206"/>
      <c r="OYB27" s="206"/>
      <c r="OYC27" s="206"/>
      <c r="OYD27" s="206"/>
      <c r="OYE27" s="206"/>
      <c r="OYF27" s="206"/>
      <c r="OYG27" s="206"/>
      <c r="OYH27" s="206"/>
      <c r="OYI27" s="206"/>
      <c r="OYJ27" s="206"/>
      <c r="OYK27" s="206"/>
      <c r="OYL27" s="206"/>
      <c r="OYM27" s="206"/>
      <c r="OYN27" s="206"/>
      <c r="OYO27" s="206"/>
      <c r="OYP27" s="206"/>
      <c r="OYQ27" s="206"/>
      <c r="OYR27" s="206"/>
      <c r="OYS27" s="206"/>
      <c r="OYT27" s="206"/>
      <c r="OYU27" s="206"/>
      <c r="OYV27" s="206"/>
      <c r="OYW27" s="206"/>
      <c r="OYX27" s="206"/>
      <c r="OYY27" s="206"/>
      <c r="OYZ27" s="206"/>
      <c r="OZA27" s="206"/>
      <c r="OZB27" s="206"/>
      <c r="OZC27" s="206"/>
      <c r="OZD27" s="206"/>
      <c r="OZE27" s="206"/>
      <c r="OZF27" s="206"/>
      <c r="OZG27" s="206"/>
      <c r="OZH27" s="206"/>
      <c r="OZI27" s="206"/>
      <c r="OZJ27" s="206"/>
      <c r="OZK27" s="206"/>
      <c r="OZL27" s="206"/>
      <c r="OZM27" s="206"/>
      <c r="OZN27" s="206"/>
      <c r="OZO27" s="206"/>
      <c r="OZP27" s="206"/>
      <c r="OZQ27" s="206"/>
      <c r="OZR27" s="206"/>
      <c r="OZS27" s="206"/>
      <c r="OZT27" s="206"/>
      <c r="OZU27" s="206"/>
      <c r="OZV27" s="206"/>
      <c r="OZW27" s="206"/>
      <c r="OZX27" s="206"/>
      <c r="OZY27" s="206"/>
      <c r="OZZ27" s="206"/>
      <c r="PAA27" s="206"/>
      <c r="PAB27" s="206"/>
      <c r="PAC27" s="206"/>
      <c r="PAD27" s="206"/>
      <c r="PAE27" s="206"/>
      <c r="PAF27" s="206"/>
      <c r="PAG27" s="206"/>
      <c r="PAH27" s="206"/>
      <c r="PAI27" s="206"/>
      <c r="PAJ27" s="206"/>
      <c r="PAK27" s="206"/>
      <c r="PAL27" s="206"/>
      <c r="PAM27" s="206"/>
      <c r="PAN27" s="206"/>
      <c r="PAO27" s="206"/>
      <c r="PAP27" s="206"/>
      <c r="PAQ27" s="206"/>
      <c r="PAR27" s="206"/>
      <c r="PAS27" s="206"/>
      <c r="PAT27" s="206"/>
      <c r="PAU27" s="206"/>
      <c r="PAV27" s="206"/>
      <c r="PAW27" s="206"/>
      <c r="PAX27" s="206"/>
      <c r="PAY27" s="206"/>
      <c r="PAZ27" s="206"/>
      <c r="PBA27" s="206"/>
      <c r="PBB27" s="206"/>
      <c r="PBC27" s="206"/>
      <c r="PBD27" s="206"/>
      <c r="PBE27" s="206"/>
      <c r="PBF27" s="206"/>
      <c r="PBG27" s="206"/>
      <c r="PBH27" s="206"/>
      <c r="PBI27" s="206"/>
      <c r="PBJ27" s="206"/>
      <c r="PBK27" s="206"/>
      <c r="PBL27" s="206"/>
      <c r="PBM27" s="206"/>
      <c r="PBN27" s="206"/>
      <c r="PBO27" s="206"/>
      <c r="PBP27" s="206"/>
      <c r="PBQ27" s="206"/>
      <c r="PBR27" s="206"/>
      <c r="PBS27" s="206"/>
      <c r="PBT27" s="206"/>
      <c r="PBU27" s="206"/>
      <c r="PBV27" s="206"/>
      <c r="PBW27" s="206"/>
      <c r="PBX27" s="206"/>
      <c r="PBY27" s="206"/>
      <c r="PBZ27" s="206"/>
      <c r="PCA27" s="206"/>
      <c r="PCB27" s="206"/>
      <c r="PCC27" s="206"/>
      <c r="PCD27" s="206"/>
      <c r="PCE27" s="206"/>
      <c r="PCF27" s="206"/>
      <c r="PCG27" s="206"/>
      <c r="PCH27" s="206"/>
      <c r="PCI27" s="206"/>
      <c r="PCJ27" s="206"/>
      <c r="PCK27" s="206"/>
      <c r="PCL27" s="206"/>
      <c r="PCM27" s="206"/>
      <c r="PCN27" s="206"/>
      <c r="PCO27" s="206"/>
      <c r="PCP27" s="206"/>
      <c r="PCQ27" s="206"/>
      <c r="PCR27" s="206"/>
      <c r="PCS27" s="206"/>
      <c r="PCT27" s="206"/>
      <c r="PCU27" s="206"/>
      <c r="PCV27" s="206"/>
      <c r="PCW27" s="206"/>
      <c r="PCX27" s="206"/>
      <c r="PCY27" s="206"/>
      <c r="PCZ27" s="206"/>
      <c r="PDA27" s="206"/>
      <c r="PDB27" s="206"/>
      <c r="PDC27" s="206"/>
      <c r="PDD27" s="206"/>
      <c r="PDE27" s="206"/>
      <c r="PDF27" s="206"/>
      <c r="PDG27" s="206"/>
      <c r="PDH27" s="206"/>
      <c r="PDI27" s="206"/>
      <c r="PDJ27" s="206"/>
      <c r="PDK27" s="206"/>
      <c r="PDL27" s="206"/>
      <c r="PDM27" s="206"/>
      <c r="PDN27" s="206"/>
      <c r="PDO27" s="206"/>
      <c r="PDP27" s="206"/>
      <c r="PDQ27" s="206"/>
      <c r="PDR27" s="206"/>
      <c r="PDS27" s="206"/>
      <c r="PDT27" s="206"/>
      <c r="PDU27" s="206"/>
      <c r="PDV27" s="206"/>
      <c r="PDW27" s="206"/>
      <c r="PDX27" s="206"/>
      <c r="PDY27" s="206"/>
      <c r="PDZ27" s="206"/>
      <c r="PEA27" s="206"/>
      <c r="PEB27" s="206"/>
      <c r="PEC27" s="206"/>
      <c r="PED27" s="206"/>
      <c r="PEE27" s="206"/>
      <c r="PEF27" s="206"/>
      <c r="PEG27" s="206"/>
      <c r="PEH27" s="206"/>
      <c r="PEI27" s="206"/>
      <c r="PEJ27" s="206"/>
      <c r="PEK27" s="206"/>
      <c r="PEL27" s="206"/>
      <c r="PEM27" s="206"/>
      <c r="PEN27" s="206"/>
      <c r="PEO27" s="206"/>
      <c r="PEP27" s="206"/>
      <c r="PEQ27" s="206"/>
      <c r="PER27" s="206"/>
      <c r="PES27" s="206"/>
      <c r="PET27" s="206"/>
      <c r="PEU27" s="206"/>
      <c r="PEV27" s="206"/>
      <c r="PEW27" s="206"/>
      <c r="PEX27" s="206"/>
      <c r="PEY27" s="206"/>
      <c r="PEZ27" s="206"/>
      <c r="PFA27" s="206"/>
      <c r="PFB27" s="206"/>
      <c r="PFC27" s="206"/>
      <c r="PFD27" s="206"/>
      <c r="PFE27" s="206"/>
      <c r="PFF27" s="206"/>
      <c r="PFG27" s="206"/>
      <c r="PFH27" s="206"/>
      <c r="PFI27" s="206"/>
      <c r="PFJ27" s="206"/>
      <c r="PFK27" s="206"/>
      <c r="PFL27" s="206"/>
      <c r="PFM27" s="206"/>
      <c r="PFN27" s="206"/>
      <c r="PFO27" s="206"/>
      <c r="PFP27" s="206"/>
      <c r="PFQ27" s="206"/>
      <c r="PFR27" s="206"/>
      <c r="PFS27" s="206"/>
      <c r="PFT27" s="206"/>
      <c r="PFU27" s="206"/>
      <c r="PFV27" s="206"/>
      <c r="PFW27" s="206"/>
      <c r="PFX27" s="206"/>
      <c r="PFY27" s="206"/>
      <c r="PFZ27" s="206"/>
      <c r="PGA27" s="206"/>
      <c r="PGB27" s="206"/>
      <c r="PGC27" s="206"/>
      <c r="PGD27" s="206"/>
      <c r="PGE27" s="206"/>
      <c r="PGF27" s="206"/>
      <c r="PGG27" s="206"/>
      <c r="PGH27" s="206"/>
      <c r="PGI27" s="206"/>
      <c r="PGJ27" s="206"/>
      <c r="PGK27" s="206"/>
      <c r="PGL27" s="206"/>
      <c r="PGM27" s="206"/>
      <c r="PGN27" s="206"/>
      <c r="PGO27" s="206"/>
      <c r="PGP27" s="206"/>
      <c r="PGQ27" s="206"/>
      <c r="PGR27" s="206"/>
      <c r="PGS27" s="206"/>
      <c r="PGT27" s="206"/>
      <c r="PGU27" s="206"/>
      <c r="PGV27" s="206"/>
      <c r="PGW27" s="206"/>
      <c r="PGX27" s="206"/>
      <c r="PGY27" s="206"/>
      <c r="PGZ27" s="206"/>
      <c r="PHA27" s="206"/>
      <c r="PHB27" s="206"/>
      <c r="PHC27" s="206"/>
      <c r="PHD27" s="206"/>
      <c r="PHE27" s="206"/>
      <c r="PHF27" s="206"/>
      <c r="PHG27" s="206"/>
      <c r="PHH27" s="206"/>
      <c r="PHI27" s="206"/>
      <c r="PHJ27" s="206"/>
      <c r="PHK27" s="206"/>
      <c r="PHL27" s="206"/>
      <c r="PHM27" s="206"/>
      <c r="PHN27" s="206"/>
      <c r="PHO27" s="206"/>
      <c r="PHP27" s="206"/>
      <c r="PHQ27" s="206"/>
      <c r="PHR27" s="206"/>
      <c r="PHS27" s="206"/>
      <c r="PHT27" s="206"/>
      <c r="PHU27" s="206"/>
      <c r="PHV27" s="206"/>
      <c r="PHW27" s="206"/>
      <c r="PHX27" s="206"/>
      <c r="PHY27" s="206"/>
      <c r="PHZ27" s="206"/>
      <c r="PIA27" s="206"/>
      <c r="PIB27" s="206"/>
      <c r="PIC27" s="206"/>
      <c r="PID27" s="206"/>
      <c r="PIE27" s="206"/>
      <c r="PIF27" s="206"/>
      <c r="PIG27" s="206"/>
      <c r="PIH27" s="206"/>
      <c r="PII27" s="206"/>
      <c r="PIJ27" s="206"/>
      <c r="PIK27" s="206"/>
      <c r="PIL27" s="206"/>
      <c r="PIM27" s="206"/>
      <c r="PIN27" s="206"/>
      <c r="PIO27" s="206"/>
      <c r="PIP27" s="206"/>
      <c r="PIQ27" s="206"/>
      <c r="PIR27" s="206"/>
      <c r="PIS27" s="206"/>
      <c r="PIT27" s="206"/>
      <c r="PIU27" s="206"/>
      <c r="PIV27" s="206"/>
      <c r="PIW27" s="206"/>
      <c r="PIX27" s="206"/>
      <c r="PIY27" s="206"/>
      <c r="PIZ27" s="206"/>
      <c r="PJA27" s="206"/>
      <c r="PJB27" s="206"/>
      <c r="PJC27" s="206"/>
      <c r="PJD27" s="206"/>
      <c r="PJE27" s="206"/>
      <c r="PJF27" s="206"/>
      <c r="PJG27" s="206"/>
      <c r="PJH27" s="206"/>
      <c r="PJI27" s="206"/>
      <c r="PJJ27" s="206"/>
      <c r="PJK27" s="206"/>
      <c r="PJL27" s="206"/>
      <c r="PJM27" s="206"/>
      <c r="PJN27" s="206"/>
      <c r="PJO27" s="206"/>
      <c r="PJP27" s="206"/>
      <c r="PJQ27" s="206"/>
      <c r="PJR27" s="206"/>
      <c r="PJS27" s="206"/>
      <c r="PJT27" s="206"/>
      <c r="PJU27" s="206"/>
      <c r="PJV27" s="206"/>
      <c r="PJW27" s="206"/>
      <c r="PJX27" s="206"/>
      <c r="PJY27" s="206"/>
      <c r="PJZ27" s="206"/>
      <c r="PKA27" s="206"/>
      <c r="PKB27" s="206"/>
      <c r="PKC27" s="206"/>
      <c r="PKD27" s="206"/>
      <c r="PKE27" s="206"/>
      <c r="PKF27" s="206"/>
      <c r="PKG27" s="206"/>
      <c r="PKH27" s="206"/>
      <c r="PKI27" s="206"/>
      <c r="PKJ27" s="206"/>
      <c r="PKK27" s="206"/>
      <c r="PKL27" s="206"/>
      <c r="PKM27" s="206"/>
      <c r="PKN27" s="206"/>
      <c r="PKO27" s="206"/>
      <c r="PKP27" s="206"/>
      <c r="PKQ27" s="206"/>
      <c r="PKR27" s="206"/>
      <c r="PKS27" s="206"/>
      <c r="PKT27" s="206"/>
      <c r="PKU27" s="206"/>
      <c r="PKV27" s="206"/>
      <c r="PKW27" s="206"/>
      <c r="PKX27" s="206"/>
      <c r="PKY27" s="206"/>
      <c r="PKZ27" s="206"/>
      <c r="PLA27" s="206"/>
      <c r="PLB27" s="206"/>
      <c r="PLC27" s="206"/>
      <c r="PLD27" s="206"/>
      <c r="PLE27" s="206"/>
      <c r="PLF27" s="206"/>
      <c r="PLG27" s="206"/>
      <c r="PLH27" s="206"/>
      <c r="PLI27" s="206"/>
      <c r="PLJ27" s="206"/>
      <c r="PLK27" s="206"/>
      <c r="PLL27" s="206"/>
      <c r="PLM27" s="206"/>
      <c r="PLN27" s="206"/>
      <c r="PLO27" s="206"/>
      <c r="PLP27" s="206"/>
      <c r="PLQ27" s="206"/>
      <c r="PLR27" s="206"/>
      <c r="PLS27" s="206"/>
      <c r="PLT27" s="206"/>
      <c r="PLU27" s="206"/>
      <c r="PLV27" s="206"/>
      <c r="PLW27" s="206"/>
      <c r="PLX27" s="206"/>
      <c r="PLY27" s="206"/>
      <c r="PLZ27" s="206"/>
      <c r="PMA27" s="206"/>
      <c r="PMB27" s="206"/>
      <c r="PMC27" s="206"/>
      <c r="PMD27" s="206"/>
      <c r="PME27" s="206"/>
      <c r="PMF27" s="206"/>
      <c r="PMG27" s="206"/>
      <c r="PMH27" s="206"/>
      <c r="PMI27" s="206"/>
      <c r="PMJ27" s="206"/>
      <c r="PMK27" s="206"/>
      <c r="PML27" s="206"/>
      <c r="PMM27" s="206"/>
      <c r="PMN27" s="206"/>
      <c r="PMO27" s="206"/>
      <c r="PMP27" s="206"/>
      <c r="PMQ27" s="206"/>
      <c r="PMR27" s="206"/>
      <c r="PMS27" s="206"/>
      <c r="PMT27" s="206"/>
      <c r="PMU27" s="206"/>
      <c r="PMV27" s="206"/>
      <c r="PMW27" s="206"/>
      <c r="PMX27" s="206"/>
      <c r="PMY27" s="206"/>
      <c r="PMZ27" s="206"/>
      <c r="PNA27" s="206"/>
      <c r="PNB27" s="206"/>
      <c r="PNC27" s="206"/>
      <c r="PND27" s="206"/>
      <c r="PNE27" s="206"/>
      <c r="PNF27" s="206"/>
      <c r="PNG27" s="206"/>
      <c r="PNH27" s="206"/>
      <c r="PNI27" s="206"/>
      <c r="PNJ27" s="206"/>
      <c r="PNK27" s="206"/>
      <c r="PNL27" s="206"/>
      <c r="PNM27" s="206"/>
      <c r="PNN27" s="206"/>
      <c r="PNO27" s="206"/>
      <c r="PNP27" s="206"/>
      <c r="PNQ27" s="206"/>
      <c r="PNR27" s="206"/>
      <c r="PNS27" s="206"/>
      <c r="PNT27" s="206"/>
      <c r="PNU27" s="206"/>
      <c r="PNV27" s="206"/>
      <c r="PNW27" s="206"/>
      <c r="PNX27" s="206"/>
      <c r="PNY27" s="206"/>
      <c r="PNZ27" s="206"/>
      <c r="POA27" s="206"/>
      <c r="POB27" s="206"/>
      <c r="POC27" s="206"/>
      <c r="POD27" s="206"/>
      <c r="POE27" s="206"/>
      <c r="POF27" s="206"/>
      <c r="POG27" s="206"/>
      <c r="POH27" s="206"/>
      <c r="POI27" s="206"/>
      <c r="POJ27" s="206"/>
      <c r="POK27" s="206"/>
      <c r="POL27" s="206"/>
      <c r="POM27" s="206"/>
      <c r="PON27" s="206"/>
      <c r="POO27" s="206"/>
      <c r="POP27" s="206"/>
      <c r="POQ27" s="206"/>
      <c r="POR27" s="206"/>
      <c r="POS27" s="206"/>
      <c r="POT27" s="206"/>
      <c r="POU27" s="206"/>
      <c r="POV27" s="206"/>
      <c r="POW27" s="206"/>
      <c r="POX27" s="206"/>
      <c r="POY27" s="206"/>
      <c r="POZ27" s="206"/>
      <c r="PPA27" s="206"/>
      <c r="PPB27" s="206"/>
      <c r="PPC27" s="206"/>
      <c r="PPD27" s="206"/>
      <c r="PPE27" s="206"/>
      <c r="PPF27" s="206"/>
      <c r="PPG27" s="206"/>
      <c r="PPH27" s="206"/>
      <c r="PPI27" s="206"/>
      <c r="PPJ27" s="206"/>
      <c r="PPK27" s="206"/>
      <c r="PPL27" s="206"/>
      <c r="PPM27" s="206"/>
      <c r="PPN27" s="206"/>
      <c r="PPO27" s="206"/>
      <c r="PPP27" s="206"/>
      <c r="PPQ27" s="206"/>
      <c r="PPR27" s="206"/>
      <c r="PPS27" s="206"/>
      <c r="PPT27" s="206"/>
      <c r="PPU27" s="206"/>
      <c r="PPV27" s="206"/>
      <c r="PPW27" s="206"/>
      <c r="PPX27" s="206"/>
      <c r="PPY27" s="206"/>
      <c r="PPZ27" s="206"/>
      <c r="PQA27" s="206"/>
      <c r="PQB27" s="206"/>
      <c r="PQC27" s="206"/>
      <c r="PQD27" s="206"/>
      <c r="PQE27" s="206"/>
      <c r="PQF27" s="206"/>
      <c r="PQG27" s="206"/>
      <c r="PQH27" s="206"/>
      <c r="PQI27" s="206"/>
      <c r="PQJ27" s="206"/>
      <c r="PQK27" s="206"/>
      <c r="PQL27" s="206"/>
      <c r="PQM27" s="206"/>
      <c r="PQN27" s="206"/>
      <c r="PQO27" s="206"/>
      <c r="PQP27" s="206"/>
      <c r="PQQ27" s="206"/>
      <c r="PQR27" s="206"/>
      <c r="PQS27" s="206"/>
      <c r="PQT27" s="206"/>
      <c r="PQU27" s="206"/>
      <c r="PQV27" s="206"/>
      <c r="PQW27" s="206"/>
      <c r="PQX27" s="206"/>
      <c r="PQY27" s="206"/>
      <c r="PQZ27" s="206"/>
      <c r="PRA27" s="206"/>
      <c r="PRB27" s="206"/>
      <c r="PRC27" s="206"/>
      <c r="PRD27" s="206"/>
      <c r="PRE27" s="206"/>
      <c r="PRF27" s="206"/>
      <c r="PRG27" s="206"/>
      <c r="PRH27" s="206"/>
      <c r="PRI27" s="206"/>
      <c r="PRJ27" s="206"/>
      <c r="PRK27" s="206"/>
      <c r="PRL27" s="206"/>
      <c r="PRM27" s="206"/>
      <c r="PRN27" s="206"/>
      <c r="PRO27" s="206"/>
      <c r="PRP27" s="206"/>
      <c r="PRQ27" s="206"/>
      <c r="PRR27" s="206"/>
      <c r="PRS27" s="206"/>
      <c r="PRT27" s="206"/>
      <c r="PRU27" s="206"/>
      <c r="PRV27" s="206"/>
      <c r="PRW27" s="206"/>
      <c r="PRX27" s="206"/>
      <c r="PRY27" s="206"/>
      <c r="PRZ27" s="206"/>
      <c r="PSA27" s="206"/>
      <c r="PSB27" s="206"/>
      <c r="PSC27" s="206"/>
      <c r="PSD27" s="206"/>
      <c r="PSE27" s="206"/>
      <c r="PSF27" s="206"/>
      <c r="PSG27" s="206"/>
      <c r="PSH27" s="206"/>
      <c r="PSI27" s="206"/>
      <c r="PSJ27" s="206"/>
      <c r="PSK27" s="206"/>
      <c r="PSL27" s="206"/>
      <c r="PSM27" s="206"/>
      <c r="PSN27" s="206"/>
      <c r="PSO27" s="206"/>
      <c r="PSP27" s="206"/>
      <c r="PSQ27" s="206"/>
      <c r="PSR27" s="206"/>
      <c r="PSS27" s="206"/>
      <c r="PST27" s="206"/>
      <c r="PSU27" s="206"/>
      <c r="PSV27" s="206"/>
      <c r="PSW27" s="206"/>
      <c r="PSX27" s="206"/>
      <c r="PSY27" s="206"/>
      <c r="PSZ27" s="206"/>
      <c r="PTA27" s="206"/>
      <c r="PTB27" s="206"/>
      <c r="PTC27" s="206"/>
      <c r="PTD27" s="206"/>
      <c r="PTE27" s="206"/>
      <c r="PTF27" s="206"/>
      <c r="PTG27" s="206"/>
      <c r="PTH27" s="206"/>
      <c r="PTI27" s="206"/>
      <c r="PTJ27" s="206"/>
      <c r="PTK27" s="206"/>
      <c r="PTL27" s="206"/>
      <c r="PTM27" s="206"/>
      <c r="PTN27" s="206"/>
      <c r="PTO27" s="206"/>
      <c r="PTP27" s="206"/>
      <c r="PTQ27" s="206"/>
      <c r="PTR27" s="206"/>
      <c r="PTS27" s="206"/>
      <c r="PTT27" s="206"/>
      <c r="PTU27" s="206"/>
      <c r="PTV27" s="206"/>
      <c r="PTW27" s="206"/>
      <c r="PTX27" s="206"/>
      <c r="PTY27" s="206"/>
      <c r="PTZ27" s="206"/>
      <c r="PUA27" s="206"/>
      <c r="PUB27" s="206"/>
      <c r="PUC27" s="206"/>
      <c r="PUD27" s="206"/>
      <c r="PUE27" s="206"/>
      <c r="PUF27" s="206"/>
      <c r="PUG27" s="206"/>
      <c r="PUH27" s="206"/>
      <c r="PUI27" s="206"/>
      <c r="PUJ27" s="206"/>
      <c r="PUK27" s="206"/>
      <c r="PUL27" s="206"/>
      <c r="PUM27" s="206"/>
      <c r="PUN27" s="206"/>
      <c r="PUO27" s="206"/>
      <c r="PUP27" s="206"/>
      <c r="PUQ27" s="206"/>
      <c r="PUR27" s="206"/>
      <c r="PUS27" s="206"/>
      <c r="PUT27" s="206"/>
      <c r="PUU27" s="206"/>
      <c r="PUV27" s="206"/>
      <c r="PUW27" s="206"/>
      <c r="PUX27" s="206"/>
      <c r="PUY27" s="206"/>
      <c r="PUZ27" s="206"/>
      <c r="PVA27" s="206"/>
      <c r="PVB27" s="206"/>
      <c r="PVC27" s="206"/>
      <c r="PVD27" s="206"/>
      <c r="PVE27" s="206"/>
      <c r="PVF27" s="206"/>
      <c r="PVG27" s="206"/>
      <c r="PVH27" s="206"/>
      <c r="PVI27" s="206"/>
      <c r="PVJ27" s="206"/>
      <c r="PVK27" s="206"/>
      <c r="PVL27" s="206"/>
      <c r="PVM27" s="206"/>
      <c r="PVN27" s="206"/>
      <c r="PVO27" s="206"/>
      <c r="PVP27" s="206"/>
      <c r="PVQ27" s="206"/>
      <c r="PVR27" s="206"/>
      <c r="PVS27" s="206"/>
      <c r="PVT27" s="206"/>
      <c r="PVU27" s="206"/>
      <c r="PVV27" s="206"/>
      <c r="PVW27" s="206"/>
      <c r="PVX27" s="206"/>
      <c r="PVY27" s="206"/>
      <c r="PVZ27" s="206"/>
      <c r="PWA27" s="206"/>
      <c r="PWB27" s="206"/>
      <c r="PWC27" s="206"/>
      <c r="PWD27" s="206"/>
      <c r="PWE27" s="206"/>
      <c r="PWF27" s="206"/>
      <c r="PWG27" s="206"/>
      <c r="PWH27" s="206"/>
      <c r="PWI27" s="206"/>
      <c r="PWJ27" s="206"/>
      <c r="PWK27" s="206"/>
      <c r="PWL27" s="206"/>
      <c r="PWM27" s="206"/>
      <c r="PWN27" s="206"/>
      <c r="PWO27" s="206"/>
      <c r="PWP27" s="206"/>
      <c r="PWQ27" s="206"/>
      <c r="PWR27" s="206"/>
      <c r="PWS27" s="206"/>
      <c r="PWT27" s="206"/>
      <c r="PWU27" s="206"/>
      <c r="PWV27" s="206"/>
      <c r="PWW27" s="206"/>
      <c r="PWX27" s="206"/>
      <c r="PWY27" s="206"/>
      <c r="PWZ27" s="206"/>
      <c r="PXA27" s="206"/>
      <c r="PXB27" s="206"/>
      <c r="PXC27" s="206"/>
      <c r="PXD27" s="206"/>
      <c r="PXE27" s="206"/>
      <c r="PXF27" s="206"/>
      <c r="PXG27" s="206"/>
      <c r="PXH27" s="206"/>
      <c r="PXI27" s="206"/>
      <c r="PXJ27" s="206"/>
      <c r="PXK27" s="206"/>
      <c r="PXL27" s="206"/>
      <c r="PXM27" s="206"/>
      <c r="PXN27" s="206"/>
      <c r="PXO27" s="206"/>
      <c r="PXP27" s="206"/>
      <c r="PXQ27" s="206"/>
      <c r="PXR27" s="206"/>
      <c r="PXS27" s="206"/>
      <c r="PXT27" s="206"/>
      <c r="PXU27" s="206"/>
      <c r="PXV27" s="206"/>
      <c r="PXW27" s="206"/>
      <c r="PXX27" s="206"/>
      <c r="PXY27" s="206"/>
      <c r="PXZ27" s="206"/>
      <c r="PYA27" s="206"/>
      <c r="PYB27" s="206"/>
      <c r="PYC27" s="206"/>
      <c r="PYD27" s="206"/>
      <c r="PYE27" s="206"/>
      <c r="PYF27" s="206"/>
      <c r="PYG27" s="206"/>
      <c r="PYH27" s="206"/>
      <c r="PYI27" s="206"/>
      <c r="PYJ27" s="206"/>
      <c r="PYK27" s="206"/>
      <c r="PYL27" s="206"/>
      <c r="PYM27" s="206"/>
      <c r="PYN27" s="206"/>
      <c r="PYO27" s="206"/>
      <c r="PYP27" s="206"/>
      <c r="PYQ27" s="206"/>
      <c r="PYR27" s="206"/>
      <c r="PYS27" s="206"/>
      <c r="PYT27" s="206"/>
      <c r="PYU27" s="206"/>
      <c r="PYV27" s="206"/>
      <c r="PYW27" s="206"/>
      <c r="PYX27" s="206"/>
      <c r="PYY27" s="206"/>
      <c r="PYZ27" s="206"/>
      <c r="PZA27" s="206"/>
      <c r="PZB27" s="206"/>
      <c r="PZC27" s="206"/>
      <c r="PZD27" s="206"/>
      <c r="PZE27" s="206"/>
      <c r="PZF27" s="206"/>
      <c r="PZG27" s="206"/>
      <c r="PZH27" s="206"/>
      <c r="PZI27" s="206"/>
      <c r="PZJ27" s="206"/>
      <c r="PZK27" s="206"/>
      <c r="PZL27" s="206"/>
      <c r="PZM27" s="206"/>
      <c r="PZN27" s="206"/>
      <c r="PZO27" s="206"/>
      <c r="PZP27" s="206"/>
      <c r="PZQ27" s="206"/>
      <c r="PZR27" s="206"/>
      <c r="PZS27" s="206"/>
      <c r="PZT27" s="206"/>
      <c r="PZU27" s="206"/>
      <c r="PZV27" s="206"/>
      <c r="PZW27" s="206"/>
      <c r="PZX27" s="206"/>
      <c r="PZY27" s="206"/>
      <c r="PZZ27" s="206"/>
      <c r="QAA27" s="206"/>
      <c r="QAB27" s="206"/>
      <c r="QAC27" s="206"/>
      <c r="QAD27" s="206"/>
      <c r="QAE27" s="206"/>
      <c r="QAF27" s="206"/>
      <c r="QAG27" s="206"/>
      <c r="QAH27" s="206"/>
      <c r="QAI27" s="206"/>
      <c r="QAJ27" s="206"/>
      <c r="QAK27" s="206"/>
      <c r="QAL27" s="206"/>
      <c r="QAM27" s="206"/>
      <c r="QAN27" s="206"/>
      <c r="QAO27" s="206"/>
      <c r="QAP27" s="206"/>
      <c r="QAQ27" s="206"/>
      <c r="QAR27" s="206"/>
      <c r="QAS27" s="206"/>
      <c r="QAT27" s="206"/>
      <c r="QAU27" s="206"/>
      <c r="QAV27" s="206"/>
      <c r="QAW27" s="206"/>
      <c r="QAX27" s="206"/>
      <c r="QAY27" s="206"/>
      <c r="QAZ27" s="206"/>
      <c r="QBA27" s="206"/>
      <c r="QBB27" s="206"/>
      <c r="QBC27" s="206"/>
      <c r="QBD27" s="206"/>
      <c r="QBE27" s="206"/>
      <c r="QBF27" s="206"/>
      <c r="QBG27" s="206"/>
      <c r="QBH27" s="206"/>
      <c r="QBI27" s="206"/>
      <c r="QBJ27" s="206"/>
      <c r="QBK27" s="206"/>
      <c r="QBL27" s="206"/>
      <c r="QBM27" s="206"/>
      <c r="QBN27" s="206"/>
      <c r="QBO27" s="206"/>
      <c r="QBP27" s="206"/>
      <c r="QBQ27" s="206"/>
      <c r="QBR27" s="206"/>
      <c r="QBS27" s="206"/>
      <c r="QBT27" s="206"/>
      <c r="QBU27" s="206"/>
      <c r="QBV27" s="206"/>
      <c r="QBW27" s="206"/>
      <c r="QBX27" s="206"/>
      <c r="QBY27" s="206"/>
      <c r="QBZ27" s="206"/>
      <c r="QCA27" s="206"/>
      <c r="QCB27" s="206"/>
      <c r="QCC27" s="206"/>
      <c r="QCD27" s="206"/>
      <c r="QCE27" s="206"/>
      <c r="QCF27" s="206"/>
      <c r="QCG27" s="206"/>
      <c r="QCH27" s="206"/>
      <c r="QCI27" s="206"/>
      <c r="QCJ27" s="206"/>
      <c r="QCK27" s="206"/>
      <c r="QCL27" s="206"/>
      <c r="QCM27" s="206"/>
      <c r="QCN27" s="206"/>
      <c r="QCO27" s="206"/>
      <c r="QCP27" s="206"/>
      <c r="QCQ27" s="206"/>
      <c r="QCR27" s="206"/>
      <c r="QCS27" s="206"/>
      <c r="QCT27" s="206"/>
      <c r="QCU27" s="206"/>
      <c r="QCV27" s="206"/>
      <c r="QCW27" s="206"/>
      <c r="QCX27" s="206"/>
      <c r="QCY27" s="206"/>
      <c r="QCZ27" s="206"/>
      <c r="QDA27" s="206"/>
      <c r="QDB27" s="206"/>
      <c r="QDC27" s="206"/>
      <c r="QDD27" s="206"/>
      <c r="QDE27" s="206"/>
      <c r="QDF27" s="206"/>
      <c r="QDG27" s="206"/>
      <c r="QDH27" s="206"/>
      <c r="QDI27" s="206"/>
      <c r="QDJ27" s="206"/>
      <c r="QDK27" s="206"/>
      <c r="QDL27" s="206"/>
      <c r="QDM27" s="206"/>
      <c r="QDN27" s="206"/>
      <c r="QDO27" s="206"/>
      <c r="QDP27" s="206"/>
      <c r="QDQ27" s="206"/>
      <c r="QDR27" s="206"/>
      <c r="QDS27" s="206"/>
      <c r="QDT27" s="206"/>
      <c r="QDU27" s="206"/>
      <c r="QDV27" s="206"/>
      <c r="QDW27" s="206"/>
      <c r="QDX27" s="206"/>
      <c r="QDY27" s="206"/>
      <c r="QDZ27" s="206"/>
      <c r="QEA27" s="206"/>
      <c r="QEB27" s="206"/>
      <c r="QEC27" s="206"/>
      <c r="QED27" s="206"/>
      <c r="QEE27" s="206"/>
      <c r="QEF27" s="206"/>
      <c r="QEG27" s="206"/>
      <c r="QEH27" s="206"/>
      <c r="QEI27" s="206"/>
      <c r="QEJ27" s="206"/>
      <c r="QEK27" s="206"/>
      <c r="QEL27" s="206"/>
      <c r="QEM27" s="206"/>
      <c r="QEN27" s="206"/>
      <c r="QEO27" s="206"/>
      <c r="QEP27" s="206"/>
      <c r="QEQ27" s="206"/>
      <c r="QER27" s="206"/>
      <c r="QES27" s="206"/>
      <c r="QET27" s="206"/>
      <c r="QEU27" s="206"/>
      <c r="QEV27" s="206"/>
      <c r="QEW27" s="206"/>
      <c r="QEX27" s="206"/>
      <c r="QEY27" s="206"/>
      <c r="QEZ27" s="206"/>
      <c r="QFA27" s="206"/>
      <c r="QFB27" s="206"/>
      <c r="QFC27" s="206"/>
      <c r="QFD27" s="206"/>
      <c r="QFE27" s="206"/>
      <c r="QFF27" s="206"/>
      <c r="QFG27" s="206"/>
      <c r="QFH27" s="206"/>
      <c r="QFI27" s="206"/>
      <c r="QFJ27" s="206"/>
      <c r="QFK27" s="206"/>
      <c r="QFL27" s="206"/>
      <c r="QFM27" s="206"/>
      <c r="QFN27" s="206"/>
      <c r="QFO27" s="206"/>
      <c r="QFP27" s="206"/>
      <c r="QFQ27" s="206"/>
      <c r="QFR27" s="206"/>
      <c r="QFS27" s="206"/>
      <c r="QFT27" s="206"/>
      <c r="QFU27" s="206"/>
      <c r="QFV27" s="206"/>
      <c r="QFW27" s="206"/>
      <c r="QFX27" s="206"/>
      <c r="QFY27" s="206"/>
      <c r="QFZ27" s="206"/>
      <c r="QGA27" s="206"/>
      <c r="QGB27" s="206"/>
      <c r="QGC27" s="206"/>
      <c r="QGD27" s="206"/>
      <c r="QGE27" s="206"/>
      <c r="QGF27" s="206"/>
      <c r="QGG27" s="206"/>
      <c r="QGH27" s="206"/>
      <c r="QGI27" s="206"/>
      <c r="QGJ27" s="206"/>
      <c r="QGK27" s="206"/>
      <c r="QGL27" s="206"/>
      <c r="QGM27" s="206"/>
      <c r="QGN27" s="206"/>
      <c r="QGO27" s="206"/>
      <c r="QGP27" s="206"/>
      <c r="QGQ27" s="206"/>
      <c r="QGR27" s="206"/>
      <c r="QGS27" s="206"/>
      <c r="QGT27" s="206"/>
      <c r="QGU27" s="206"/>
      <c r="QGV27" s="206"/>
      <c r="QGW27" s="206"/>
      <c r="QGX27" s="206"/>
      <c r="QGY27" s="206"/>
      <c r="QGZ27" s="206"/>
      <c r="QHA27" s="206"/>
      <c r="QHB27" s="206"/>
      <c r="QHC27" s="206"/>
      <c r="QHD27" s="206"/>
      <c r="QHE27" s="206"/>
      <c r="QHF27" s="206"/>
      <c r="QHG27" s="206"/>
      <c r="QHH27" s="206"/>
      <c r="QHI27" s="206"/>
      <c r="QHJ27" s="206"/>
      <c r="QHK27" s="206"/>
      <c r="QHL27" s="206"/>
      <c r="QHM27" s="206"/>
      <c r="QHN27" s="206"/>
      <c r="QHO27" s="206"/>
      <c r="QHP27" s="206"/>
      <c r="QHQ27" s="206"/>
      <c r="QHR27" s="206"/>
      <c r="QHS27" s="206"/>
      <c r="QHT27" s="206"/>
      <c r="QHU27" s="206"/>
      <c r="QHV27" s="206"/>
      <c r="QHW27" s="206"/>
      <c r="QHX27" s="206"/>
      <c r="QHY27" s="206"/>
      <c r="QHZ27" s="206"/>
      <c r="QIA27" s="206"/>
      <c r="QIB27" s="206"/>
      <c r="QIC27" s="206"/>
      <c r="QID27" s="206"/>
      <c r="QIE27" s="206"/>
      <c r="QIF27" s="206"/>
      <c r="QIG27" s="206"/>
      <c r="QIH27" s="206"/>
      <c r="QII27" s="206"/>
      <c r="QIJ27" s="206"/>
      <c r="QIK27" s="206"/>
      <c r="QIL27" s="206"/>
      <c r="QIM27" s="206"/>
      <c r="QIN27" s="206"/>
      <c r="QIO27" s="206"/>
      <c r="QIP27" s="206"/>
      <c r="QIQ27" s="206"/>
      <c r="QIR27" s="206"/>
      <c r="QIS27" s="206"/>
      <c r="QIT27" s="206"/>
      <c r="QIU27" s="206"/>
      <c r="QIV27" s="206"/>
      <c r="QIW27" s="206"/>
      <c r="QIX27" s="206"/>
      <c r="QIY27" s="206"/>
      <c r="QIZ27" s="206"/>
      <c r="QJA27" s="206"/>
      <c r="QJB27" s="206"/>
      <c r="QJC27" s="206"/>
      <c r="QJD27" s="206"/>
      <c r="QJE27" s="206"/>
      <c r="QJF27" s="206"/>
      <c r="QJG27" s="206"/>
      <c r="QJH27" s="206"/>
      <c r="QJI27" s="206"/>
      <c r="QJJ27" s="206"/>
      <c r="QJK27" s="206"/>
      <c r="QJL27" s="206"/>
      <c r="QJM27" s="206"/>
      <c r="QJN27" s="206"/>
      <c r="QJO27" s="206"/>
      <c r="QJP27" s="206"/>
      <c r="QJQ27" s="206"/>
      <c r="QJR27" s="206"/>
      <c r="QJS27" s="206"/>
      <c r="QJT27" s="206"/>
      <c r="QJU27" s="206"/>
      <c r="QJV27" s="206"/>
      <c r="QJW27" s="206"/>
      <c r="QJX27" s="206"/>
      <c r="QJY27" s="206"/>
      <c r="QJZ27" s="206"/>
      <c r="QKA27" s="206"/>
      <c r="QKB27" s="206"/>
      <c r="QKC27" s="206"/>
      <c r="QKD27" s="206"/>
      <c r="QKE27" s="206"/>
      <c r="QKF27" s="206"/>
      <c r="QKG27" s="206"/>
      <c r="QKH27" s="206"/>
      <c r="QKI27" s="206"/>
      <c r="QKJ27" s="206"/>
      <c r="QKK27" s="206"/>
      <c r="QKL27" s="206"/>
      <c r="QKM27" s="206"/>
      <c r="QKN27" s="206"/>
      <c r="QKO27" s="206"/>
      <c r="QKP27" s="206"/>
      <c r="QKQ27" s="206"/>
      <c r="QKR27" s="206"/>
      <c r="QKS27" s="206"/>
      <c r="QKT27" s="206"/>
      <c r="QKU27" s="206"/>
      <c r="QKV27" s="206"/>
      <c r="QKW27" s="206"/>
      <c r="QKX27" s="206"/>
      <c r="QKY27" s="206"/>
      <c r="QKZ27" s="206"/>
      <c r="QLA27" s="206"/>
      <c r="QLB27" s="206"/>
      <c r="QLC27" s="206"/>
      <c r="QLD27" s="206"/>
      <c r="QLE27" s="206"/>
      <c r="QLF27" s="206"/>
      <c r="QLG27" s="206"/>
      <c r="QLH27" s="206"/>
      <c r="QLI27" s="206"/>
      <c r="QLJ27" s="206"/>
      <c r="QLK27" s="206"/>
      <c r="QLL27" s="206"/>
      <c r="QLM27" s="206"/>
      <c r="QLN27" s="206"/>
      <c r="QLO27" s="206"/>
      <c r="QLP27" s="206"/>
      <c r="QLQ27" s="206"/>
      <c r="QLR27" s="206"/>
      <c r="QLS27" s="206"/>
      <c r="QLT27" s="206"/>
      <c r="QLU27" s="206"/>
      <c r="QLV27" s="206"/>
      <c r="QLW27" s="206"/>
      <c r="QLX27" s="206"/>
      <c r="QLY27" s="206"/>
      <c r="QLZ27" s="206"/>
      <c r="QMA27" s="206"/>
      <c r="QMB27" s="206"/>
      <c r="QMC27" s="206"/>
      <c r="QMD27" s="206"/>
      <c r="QME27" s="206"/>
      <c r="QMF27" s="206"/>
      <c r="QMG27" s="206"/>
      <c r="QMH27" s="206"/>
      <c r="QMI27" s="206"/>
      <c r="QMJ27" s="206"/>
      <c r="QMK27" s="206"/>
      <c r="QML27" s="206"/>
      <c r="QMM27" s="206"/>
      <c r="QMN27" s="206"/>
      <c r="QMO27" s="206"/>
      <c r="QMP27" s="206"/>
      <c r="QMQ27" s="206"/>
      <c r="QMR27" s="206"/>
      <c r="QMS27" s="206"/>
      <c r="QMT27" s="206"/>
      <c r="QMU27" s="206"/>
      <c r="QMV27" s="206"/>
      <c r="QMW27" s="206"/>
      <c r="QMX27" s="206"/>
      <c r="QMY27" s="206"/>
      <c r="QMZ27" s="206"/>
      <c r="QNA27" s="206"/>
      <c r="QNB27" s="206"/>
      <c r="QNC27" s="206"/>
      <c r="QND27" s="206"/>
      <c r="QNE27" s="206"/>
      <c r="QNF27" s="206"/>
      <c r="QNG27" s="206"/>
      <c r="QNH27" s="206"/>
      <c r="QNI27" s="206"/>
      <c r="QNJ27" s="206"/>
      <c r="QNK27" s="206"/>
      <c r="QNL27" s="206"/>
      <c r="QNM27" s="206"/>
      <c r="QNN27" s="206"/>
      <c r="QNO27" s="206"/>
      <c r="QNP27" s="206"/>
      <c r="QNQ27" s="206"/>
      <c r="QNR27" s="206"/>
      <c r="QNS27" s="206"/>
      <c r="QNT27" s="206"/>
      <c r="QNU27" s="206"/>
      <c r="QNV27" s="206"/>
      <c r="QNW27" s="206"/>
      <c r="QNX27" s="206"/>
      <c r="QNY27" s="206"/>
      <c r="QNZ27" s="206"/>
      <c r="QOA27" s="206"/>
      <c r="QOB27" s="206"/>
      <c r="QOC27" s="206"/>
      <c r="QOD27" s="206"/>
      <c r="QOE27" s="206"/>
      <c r="QOF27" s="206"/>
      <c r="QOG27" s="206"/>
      <c r="QOH27" s="206"/>
      <c r="QOI27" s="206"/>
      <c r="QOJ27" s="206"/>
      <c r="QOK27" s="206"/>
      <c r="QOL27" s="206"/>
      <c r="QOM27" s="206"/>
      <c r="QON27" s="206"/>
      <c r="QOO27" s="206"/>
      <c r="QOP27" s="206"/>
      <c r="QOQ27" s="206"/>
      <c r="QOR27" s="206"/>
      <c r="QOS27" s="206"/>
      <c r="QOT27" s="206"/>
      <c r="QOU27" s="206"/>
      <c r="QOV27" s="206"/>
      <c r="QOW27" s="206"/>
      <c r="QOX27" s="206"/>
      <c r="QOY27" s="206"/>
      <c r="QOZ27" s="206"/>
      <c r="QPA27" s="206"/>
      <c r="QPB27" s="206"/>
      <c r="QPC27" s="206"/>
      <c r="QPD27" s="206"/>
      <c r="QPE27" s="206"/>
      <c r="QPF27" s="206"/>
      <c r="QPG27" s="206"/>
      <c r="QPH27" s="206"/>
      <c r="QPI27" s="206"/>
      <c r="QPJ27" s="206"/>
      <c r="QPK27" s="206"/>
      <c r="QPL27" s="206"/>
      <c r="QPM27" s="206"/>
      <c r="QPN27" s="206"/>
      <c r="QPO27" s="206"/>
      <c r="QPP27" s="206"/>
      <c r="QPQ27" s="206"/>
      <c r="QPR27" s="206"/>
      <c r="QPS27" s="206"/>
      <c r="QPT27" s="206"/>
      <c r="QPU27" s="206"/>
      <c r="QPV27" s="206"/>
      <c r="QPW27" s="206"/>
      <c r="QPX27" s="206"/>
      <c r="QPY27" s="206"/>
      <c r="QPZ27" s="206"/>
      <c r="QQA27" s="206"/>
      <c r="QQB27" s="206"/>
      <c r="QQC27" s="206"/>
      <c r="QQD27" s="206"/>
      <c r="QQE27" s="206"/>
      <c r="QQF27" s="206"/>
      <c r="QQG27" s="206"/>
      <c r="QQH27" s="206"/>
      <c r="QQI27" s="206"/>
      <c r="QQJ27" s="206"/>
      <c r="QQK27" s="206"/>
      <c r="QQL27" s="206"/>
      <c r="QQM27" s="206"/>
      <c r="QQN27" s="206"/>
      <c r="QQO27" s="206"/>
      <c r="QQP27" s="206"/>
      <c r="QQQ27" s="206"/>
      <c r="QQR27" s="206"/>
      <c r="QQS27" s="206"/>
      <c r="QQT27" s="206"/>
      <c r="QQU27" s="206"/>
      <c r="QQV27" s="206"/>
      <c r="QQW27" s="206"/>
      <c r="QQX27" s="206"/>
      <c r="QQY27" s="206"/>
      <c r="QQZ27" s="206"/>
      <c r="QRA27" s="206"/>
      <c r="QRB27" s="206"/>
      <c r="QRC27" s="206"/>
      <c r="QRD27" s="206"/>
      <c r="QRE27" s="206"/>
      <c r="QRF27" s="206"/>
      <c r="QRG27" s="206"/>
      <c r="QRH27" s="206"/>
      <c r="QRI27" s="206"/>
      <c r="QRJ27" s="206"/>
      <c r="QRK27" s="206"/>
      <c r="QRL27" s="206"/>
      <c r="QRM27" s="206"/>
      <c r="QRN27" s="206"/>
      <c r="QRO27" s="206"/>
      <c r="QRP27" s="206"/>
      <c r="QRQ27" s="206"/>
      <c r="QRR27" s="206"/>
      <c r="QRS27" s="206"/>
      <c r="QRT27" s="206"/>
      <c r="QRU27" s="206"/>
      <c r="QRV27" s="206"/>
      <c r="QRW27" s="206"/>
      <c r="QRX27" s="206"/>
      <c r="QRY27" s="206"/>
      <c r="QRZ27" s="206"/>
      <c r="QSA27" s="206"/>
      <c r="QSB27" s="206"/>
      <c r="QSC27" s="206"/>
      <c r="QSD27" s="206"/>
      <c r="QSE27" s="206"/>
      <c r="QSF27" s="206"/>
      <c r="QSG27" s="206"/>
      <c r="QSH27" s="206"/>
      <c r="QSI27" s="206"/>
      <c r="QSJ27" s="206"/>
      <c r="QSK27" s="206"/>
      <c r="QSL27" s="206"/>
      <c r="QSM27" s="206"/>
      <c r="QSN27" s="206"/>
      <c r="QSO27" s="206"/>
      <c r="QSP27" s="206"/>
      <c r="QSQ27" s="206"/>
      <c r="QSR27" s="206"/>
      <c r="QSS27" s="206"/>
      <c r="QST27" s="206"/>
      <c r="QSU27" s="206"/>
      <c r="QSV27" s="206"/>
      <c r="QSW27" s="206"/>
      <c r="QSX27" s="206"/>
      <c r="QSY27" s="206"/>
      <c r="QSZ27" s="206"/>
      <c r="QTA27" s="206"/>
      <c r="QTB27" s="206"/>
      <c r="QTC27" s="206"/>
      <c r="QTD27" s="206"/>
      <c r="QTE27" s="206"/>
      <c r="QTF27" s="206"/>
      <c r="QTG27" s="206"/>
      <c r="QTH27" s="206"/>
      <c r="QTI27" s="206"/>
      <c r="QTJ27" s="206"/>
      <c r="QTK27" s="206"/>
      <c r="QTL27" s="206"/>
      <c r="QTM27" s="206"/>
      <c r="QTN27" s="206"/>
      <c r="QTO27" s="206"/>
      <c r="QTP27" s="206"/>
      <c r="QTQ27" s="206"/>
      <c r="QTR27" s="206"/>
      <c r="QTS27" s="206"/>
      <c r="QTT27" s="206"/>
      <c r="QTU27" s="206"/>
      <c r="QTV27" s="206"/>
      <c r="QTW27" s="206"/>
      <c r="QTX27" s="206"/>
      <c r="QTY27" s="206"/>
      <c r="QTZ27" s="206"/>
      <c r="QUA27" s="206"/>
      <c r="QUB27" s="206"/>
      <c r="QUC27" s="206"/>
      <c r="QUD27" s="206"/>
      <c r="QUE27" s="206"/>
      <c r="QUF27" s="206"/>
      <c r="QUG27" s="206"/>
      <c r="QUH27" s="206"/>
      <c r="QUI27" s="206"/>
      <c r="QUJ27" s="206"/>
      <c r="QUK27" s="206"/>
      <c r="QUL27" s="206"/>
      <c r="QUM27" s="206"/>
      <c r="QUN27" s="206"/>
      <c r="QUO27" s="206"/>
      <c r="QUP27" s="206"/>
      <c r="QUQ27" s="206"/>
      <c r="QUR27" s="206"/>
      <c r="QUS27" s="206"/>
      <c r="QUT27" s="206"/>
      <c r="QUU27" s="206"/>
      <c r="QUV27" s="206"/>
      <c r="QUW27" s="206"/>
      <c r="QUX27" s="206"/>
      <c r="QUY27" s="206"/>
      <c r="QUZ27" s="206"/>
      <c r="QVA27" s="206"/>
      <c r="QVB27" s="206"/>
      <c r="QVC27" s="206"/>
      <c r="QVD27" s="206"/>
      <c r="QVE27" s="206"/>
      <c r="QVF27" s="206"/>
      <c r="QVG27" s="206"/>
      <c r="QVH27" s="206"/>
      <c r="QVI27" s="206"/>
      <c r="QVJ27" s="206"/>
      <c r="QVK27" s="206"/>
      <c r="QVL27" s="206"/>
      <c r="QVM27" s="206"/>
      <c r="QVN27" s="206"/>
      <c r="QVO27" s="206"/>
      <c r="QVP27" s="206"/>
      <c r="QVQ27" s="206"/>
      <c r="QVR27" s="206"/>
      <c r="QVS27" s="206"/>
      <c r="QVT27" s="206"/>
      <c r="QVU27" s="206"/>
      <c r="QVV27" s="206"/>
      <c r="QVW27" s="206"/>
      <c r="QVX27" s="206"/>
      <c r="QVY27" s="206"/>
      <c r="QVZ27" s="206"/>
      <c r="QWA27" s="206"/>
      <c r="QWB27" s="206"/>
      <c r="QWC27" s="206"/>
      <c r="QWD27" s="206"/>
      <c r="QWE27" s="206"/>
      <c r="QWF27" s="206"/>
      <c r="QWG27" s="206"/>
      <c r="QWH27" s="206"/>
      <c r="QWI27" s="206"/>
      <c r="QWJ27" s="206"/>
      <c r="QWK27" s="206"/>
      <c r="QWL27" s="206"/>
      <c r="QWM27" s="206"/>
      <c r="QWN27" s="206"/>
      <c r="QWO27" s="206"/>
      <c r="QWP27" s="206"/>
      <c r="QWQ27" s="206"/>
      <c r="QWR27" s="206"/>
      <c r="QWS27" s="206"/>
      <c r="QWT27" s="206"/>
      <c r="QWU27" s="206"/>
      <c r="QWV27" s="206"/>
      <c r="QWW27" s="206"/>
      <c r="QWX27" s="206"/>
      <c r="QWY27" s="206"/>
      <c r="QWZ27" s="206"/>
      <c r="QXA27" s="206"/>
      <c r="QXB27" s="206"/>
      <c r="QXC27" s="206"/>
      <c r="QXD27" s="206"/>
      <c r="QXE27" s="206"/>
      <c r="QXF27" s="206"/>
      <c r="QXG27" s="206"/>
      <c r="QXH27" s="206"/>
      <c r="QXI27" s="206"/>
      <c r="QXJ27" s="206"/>
      <c r="QXK27" s="206"/>
      <c r="QXL27" s="206"/>
      <c r="QXM27" s="206"/>
      <c r="QXN27" s="206"/>
      <c r="QXO27" s="206"/>
      <c r="QXP27" s="206"/>
      <c r="QXQ27" s="206"/>
      <c r="QXR27" s="206"/>
      <c r="QXS27" s="206"/>
      <c r="QXT27" s="206"/>
      <c r="QXU27" s="206"/>
      <c r="QXV27" s="206"/>
      <c r="QXW27" s="206"/>
      <c r="QXX27" s="206"/>
      <c r="QXY27" s="206"/>
      <c r="QXZ27" s="206"/>
      <c r="QYA27" s="206"/>
      <c r="QYB27" s="206"/>
      <c r="QYC27" s="206"/>
      <c r="QYD27" s="206"/>
      <c r="QYE27" s="206"/>
      <c r="QYF27" s="206"/>
      <c r="QYG27" s="206"/>
      <c r="QYH27" s="206"/>
      <c r="QYI27" s="206"/>
      <c r="QYJ27" s="206"/>
      <c r="QYK27" s="206"/>
      <c r="QYL27" s="206"/>
      <c r="QYM27" s="206"/>
      <c r="QYN27" s="206"/>
      <c r="QYO27" s="206"/>
      <c r="QYP27" s="206"/>
      <c r="QYQ27" s="206"/>
      <c r="QYR27" s="206"/>
      <c r="QYS27" s="206"/>
      <c r="QYT27" s="206"/>
      <c r="QYU27" s="206"/>
      <c r="QYV27" s="206"/>
      <c r="QYW27" s="206"/>
      <c r="QYX27" s="206"/>
      <c r="QYY27" s="206"/>
      <c r="QYZ27" s="206"/>
      <c r="QZA27" s="206"/>
      <c r="QZB27" s="206"/>
      <c r="QZC27" s="206"/>
      <c r="QZD27" s="206"/>
      <c r="QZE27" s="206"/>
      <c r="QZF27" s="206"/>
      <c r="QZG27" s="206"/>
      <c r="QZH27" s="206"/>
      <c r="QZI27" s="206"/>
      <c r="QZJ27" s="206"/>
      <c r="QZK27" s="206"/>
      <c r="QZL27" s="206"/>
      <c r="QZM27" s="206"/>
      <c r="QZN27" s="206"/>
      <c r="QZO27" s="206"/>
      <c r="QZP27" s="206"/>
      <c r="QZQ27" s="206"/>
      <c r="QZR27" s="206"/>
      <c r="QZS27" s="206"/>
      <c r="QZT27" s="206"/>
      <c r="QZU27" s="206"/>
      <c r="QZV27" s="206"/>
      <c r="QZW27" s="206"/>
      <c r="QZX27" s="206"/>
      <c r="QZY27" s="206"/>
      <c r="QZZ27" s="206"/>
      <c r="RAA27" s="206"/>
      <c r="RAB27" s="206"/>
      <c r="RAC27" s="206"/>
      <c r="RAD27" s="206"/>
      <c r="RAE27" s="206"/>
      <c r="RAF27" s="206"/>
      <c r="RAG27" s="206"/>
      <c r="RAH27" s="206"/>
      <c r="RAI27" s="206"/>
      <c r="RAJ27" s="206"/>
      <c r="RAK27" s="206"/>
      <c r="RAL27" s="206"/>
      <c r="RAM27" s="206"/>
      <c r="RAN27" s="206"/>
      <c r="RAO27" s="206"/>
      <c r="RAP27" s="206"/>
      <c r="RAQ27" s="206"/>
      <c r="RAR27" s="206"/>
      <c r="RAS27" s="206"/>
      <c r="RAT27" s="206"/>
      <c r="RAU27" s="206"/>
      <c r="RAV27" s="206"/>
      <c r="RAW27" s="206"/>
      <c r="RAX27" s="206"/>
      <c r="RAY27" s="206"/>
      <c r="RAZ27" s="206"/>
      <c r="RBA27" s="206"/>
      <c r="RBB27" s="206"/>
      <c r="RBC27" s="206"/>
      <c r="RBD27" s="206"/>
      <c r="RBE27" s="206"/>
      <c r="RBF27" s="206"/>
      <c r="RBG27" s="206"/>
      <c r="RBH27" s="206"/>
      <c r="RBI27" s="206"/>
      <c r="RBJ27" s="206"/>
      <c r="RBK27" s="206"/>
      <c r="RBL27" s="206"/>
      <c r="RBM27" s="206"/>
      <c r="RBN27" s="206"/>
      <c r="RBO27" s="206"/>
      <c r="RBP27" s="206"/>
      <c r="RBQ27" s="206"/>
      <c r="RBR27" s="206"/>
      <c r="RBS27" s="206"/>
      <c r="RBT27" s="206"/>
      <c r="RBU27" s="206"/>
      <c r="RBV27" s="206"/>
      <c r="RBW27" s="206"/>
      <c r="RBX27" s="206"/>
      <c r="RBY27" s="206"/>
      <c r="RBZ27" s="206"/>
      <c r="RCA27" s="206"/>
      <c r="RCB27" s="206"/>
      <c r="RCC27" s="206"/>
      <c r="RCD27" s="206"/>
      <c r="RCE27" s="206"/>
      <c r="RCF27" s="206"/>
      <c r="RCG27" s="206"/>
      <c r="RCH27" s="206"/>
      <c r="RCI27" s="206"/>
      <c r="RCJ27" s="206"/>
      <c r="RCK27" s="206"/>
      <c r="RCL27" s="206"/>
      <c r="RCM27" s="206"/>
      <c r="RCN27" s="206"/>
      <c r="RCO27" s="206"/>
      <c r="RCP27" s="206"/>
      <c r="RCQ27" s="206"/>
      <c r="RCR27" s="206"/>
      <c r="RCS27" s="206"/>
      <c r="RCT27" s="206"/>
      <c r="RCU27" s="206"/>
      <c r="RCV27" s="206"/>
      <c r="RCW27" s="206"/>
      <c r="RCX27" s="206"/>
      <c r="RCY27" s="206"/>
      <c r="RCZ27" s="206"/>
      <c r="RDA27" s="206"/>
      <c r="RDB27" s="206"/>
      <c r="RDC27" s="206"/>
      <c r="RDD27" s="206"/>
      <c r="RDE27" s="206"/>
      <c r="RDF27" s="206"/>
      <c r="RDG27" s="206"/>
      <c r="RDH27" s="206"/>
      <c r="RDI27" s="206"/>
      <c r="RDJ27" s="206"/>
      <c r="RDK27" s="206"/>
      <c r="RDL27" s="206"/>
      <c r="RDM27" s="206"/>
      <c r="RDN27" s="206"/>
      <c r="RDO27" s="206"/>
      <c r="RDP27" s="206"/>
      <c r="RDQ27" s="206"/>
      <c r="RDR27" s="206"/>
      <c r="RDS27" s="206"/>
      <c r="RDT27" s="206"/>
      <c r="RDU27" s="206"/>
      <c r="RDV27" s="206"/>
      <c r="RDW27" s="206"/>
      <c r="RDX27" s="206"/>
      <c r="RDY27" s="206"/>
      <c r="RDZ27" s="206"/>
      <c r="REA27" s="206"/>
      <c r="REB27" s="206"/>
      <c r="REC27" s="206"/>
      <c r="RED27" s="206"/>
      <c r="REE27" s="206"/>
      <c r="REF27" s="206"/>
      <c r="REG27" s="206"/>
      <c r="REH27" s="206"/>
      <c r="REI27" s="206"/>
      <c r="REJ27" s="206"/>
      <c r="REK27" s="206"/>
      <c r="REL27" s="206"/>
      <c r="REM27" s="206"/>
      <c r="REN27" s="206"/>
      <c r="REO27" s="206"/>
      <c r="REP27" s="206"/>
      <c r="REQ27" s="206"/>
      <c r="RER27" s="206"/>
      <c r="RES27" s="206"/>
      <c r="RET27" s="206"/>
      <c r="REU27" s="206"/>
      <c r="REV27" s="206"/>
      <c r="REW27" s="206"/>
      <c r="REX27" s="206"/>
      <c r="REY27" s="206"/>
      <c r="REZ27" s="206"/>
      <c r="RFA27" s="206"/>
      <c r="RFB27" s="206"/>
      <c r="RFC27" s="206"/>
      <c r="RFD27" s="206"/>
      <c r="RFE27" s="206"/>
      <c r="RFF27" s="206"/>
      <c r="RFG27" s="206"/>
      <c r="RFH27" s="206"/>
      <c r="RFI27" s="206"/>
      <c r="RFJ27" s="206"/>
      <c r="RFK27" s="206"/>
      <c r="RFL27" s="206"/>
      <c r="RFM27" s="206"/>
      <c r="RFN27" s="206"/>
      <c r="RFO27" s="206"/>
      <c r="RFP27" s="206"/>
      <c r="RFQ27" s="206"/>
      <c r="RFR27" s="206"/>
      <c r="RFS27" s="206"/>
      <c r="RFT27" s="206"/>
      <c r="RFU27" s="206"/>
      <c r="RFV27" s="206"/>
      <c r="RFW27" s="206"/>
      <c r="RFX27" s="206"/>
      <c r="RFY27" s="206"/>
      <c r="RFZ27" s="206"/>
      <c r="RGA27" s="206"/>
      <c r="RGB27" s="206"/>
      <c r="RGC27" s="206"/>
      <c r="RGD27" s="206"/>
      <c r="RGE27" s="206"/>
      <c r="RGF27" s="206"/>
      <c r="RGG27" s="206"/>
      <c r="RGH27" s="206"/>
      <c r="RGI27" s="206"/>
      <c r="RGJ27" s="206"/>
      <c r="RGK27" s="206"/>
      <c r="RGL27" s="206"/>
      <c r="RGM27" s="206"/>
      <c r="RGN27" s="206"/>
      <c r="RGO27" s="206"/>
      <c r="RGP27" s="206"/>
      <c r="RGQ27" s="206"/>
      <c r="RGR27" s="206"/>
      <c r="RGS27" s="206"/>
      <c r="RGT27" s="206"/>
      <c r="RGU27" s="206"/>
      <c r="RGV27" s="206"/>
      <c r="RGW27" s="206"/>
      <c r="RGX27" s="206"/>
      <c r="RGY27" s="206"/>
      <c r="RGZ27" s="206"/>
      <c r="RHA27" s="206"/>
      <c r="RHB27" s="206"/>
      <c r="RHC27" s="206"/>
      <c r="RHD27" s="206"/>
      <c r="RHE27" s="206"/>
      <c r="RHF27" s="206"/>
      <c r="RHG27" s="206"/>
      <c r="RHH27" s="206"/>
      <c r="RHI27" s="206"/>
      <c r="RHJ27" s="206"/>
      <c r="RHK27" s="206"/>
      <c r="RHL27" s="206"/>
      <c r="RHM27" s="206"/>
      <c r="RHN27" s="206"/>
      <c r="RHO27" s="206"/>
      <c r="RHP27" s="206"/>
      <c r="RHQ27" s="206"/>
      <c r="RHR27" s="206"/>
      <c r="RHS27" s="206"/>
      <c r="RHT27" s="206"/>
      <c r="RHU27" s="206"/>
      <c r="RHV27" s="206"/>
      <c r="RHW27" s="206"/>
      <c r="RHX27" s="206"/>
      <c r="RHY27" s="206"/>
      <c r="RHZ27" s="206"/>
      <c r="RIA27" s="206"/>
      <c r="RIB27" s="206"/>
      <c r="RIC27" s="206"/>
      <c r="RID27" s="206"/>
      <c r="RIE27" s="206"/>
      <c r="RIF27" s="206"/>
      <c r="RIG27" s="206"/>
      <c r="RIH27" s="206"/>
      <c r="RII27" s="206"/>
      <c r="RIJ27" s="206"/>
      <c r="RIK27" s="206"/>
      <c r="RIL27" s="206"/>
      <c r="RIM27" s="206"/>
      <c r="RIN27" s="206"/>
      <c r="RIO27" s="206"/>
      <c r="RIP27" s="206"/>
      <c r="RIQ27" s="206"/>
      <c r="RIR27" s="206"/>
      <c r="RIS27" s="206"/>
      <c r="RIT27" s="206"/>
      <c r="RIU27" s="206"/>
      <c r="RIV27" s="206"/>
      <c r="RIW27" s="206"/>
      <c r="RIX27" s="206"/>
      <c r="RIY27" s="206"/>
      <c r="RIZ27" s="206"/>
      <c r="RJA27" s="206"/>
      <c r="RJB27" s="206"/>
      <c r="RJC27" s="206"/>
      <c r="RJD27" s="206"/>
      <c r="RJE27" s="206"/>
      <c r="RJF27" s="206"/>
      <c r="RJG27" s="206"/>
      <c r="RJH27" s="206"/>
      <c r="RJI27" s="206"/>
      <c r="RJJ27" s="206"/>
      <c r="RJK27" s="206"/>
      <c r="RJL27" s="206"/>
      <c r="RJM27" s="206"/>
      <c r="RJN27" s="206"/>
      <c r="RJO27" s="206"/>
      <c r="RJP27" s="206"/>
      <c r="RJQ27" s="206"/>
      <c r="RJR27" s="206"/>
      <c r="RJS27" s="206"/>
      <c r="RJT27" s="206"/>
      <c r="RJU27" s="206"/>
      <c r="RJV27" s="206"/>
      <c r="RJW27" s="206"/>
      <c r="RJX27" s="206"/>
      <c r="RJY27" s="206"/>
      <c r="RJZ27" s="206"/>
      <c r="RKA27" s="206"/>
      <c r="RKB27" s="206"/>
      <c r="RKC27" s="206"/>
      <c r="RKD27" s="206"/>
      <c r="RKE27" s="206"/>
      <c r="RKF27" s="206"/>
      <c r="RKG27" s="206"/>
      <c r="RKH27" s="206"/>
      <c r="RKI27" s="206"/>
      <c r="RKJ27" s="206"/>
      <c r="RKK27" s="206"/>
      <c r="RKL27" s="206"/>
      <c r="RKM27" s="206"/>
      <c r="RKN27" s="206"/>
      <c r="RKO27" s="206"/>
      <c r="RKP27" s="206"/>
      <c r="RKQ27" s="206"/>
      <c r="RKR27" s="206"/>
      <c r="RKS27" s="206"/>
      <c r="RKT27" s="206"/>
      <c r="RKU27" s="206"/>
      <c r="RKV27" s="206"/>
      <c r="RKW27" s="206"/>
      <c r="RKX27" s="206"/>
      <c r="RKY27" s="206"/>
      <c r="RKZ27" s="206"/>
      <c r="RLA27" s="206"/>
      <c r="RLB27" s="206"/>
      <c r="RLC27" s="206"/>
      <c r="RLD27" s="206"/>
      <c r="RLE27" s="206"/>
      <c r="RLF27" s="206"/>
      <c r="RLG27" s="206"/>
      <c r="RLH27" s="206"/>
      <c r="RLI27" s="206"/>
      <c r="RLJ27" s="206"/>
      <c r="RLK27" s="206"/>
      <c r="RLL27" s="206"/>
      <c r="RLM27" s="206"/>
      <c r="RLN27" s="206"/>
      <c r="RLO27" s="206"/>
      <c r="RLP27" s="206"/>
      <c r="RLQ27" s="206"/>
      <c r="RLR27" s="206"/>
      <c r="RLS27" s="206"/>
      <c r="RLT27" s="206"/>
      <c r="RLU27" s="206"/>
      <c r="RLV27" s="206"/>
      <c r="RLW27" s="206"/>
      <c r="RLX27" s="206"/>
      <c r="RLY27" s="206"/>
      <c r="RLZ27" s="206"/>
      <c r="RMA27" s="206"/>
      <c r="RMB27" s="206"/>
      <c r="RMC27" s="206"/>
      <c r="RMD27" s="206"/>
      <c r="RME27" s="206"/>
      <c r="RMF27" s="206"/>
      <c r="RMG27" s="206"/>
      <c r="RMH27" s="206"/>
      <c r="RMI27" s="206"/>
      <c r="RMJ27" s="206"/>
      <c r="RMK27" s="206"/>
      <c r="RML27" s="206"/>
      <c r="RMM27" s="206"/>
      <c r="RMN27" s="206"/>
      <c r="RMO27" s="206"/>
      <c r="RMP27" s="206"/>
      <c r="RMQ27" s="206"/>
      <c r="RMR27" s="206"/>
      <c r="RMS27" s="206"/>
      <c r="RMT27" s="206"/>
      <c r="RMU27" s="206"/>
      <c r="RMV27" s="206"/>
      <c r="RMW27" s="206"/>
      <c r="RMX27" s="206"/>
      <c r="RMY27" s="206"/>
      <c r="RMZ27" s="206"/>
      <c r="RNA27" s="206"/>
      <c r="RNB27" s="206"/>
      <c r="RNC27" s="206"/>
      <c r="RND27" s="206"/>
      <c r="RNE27" s="206"/>
      <c r="RNF27" s="206"/>
      <c r="RNG27" s="206"/>
      <c r="RNH27" s="206"/>
      <c r="RNI27" s="206"/>
      <c r="RNJ27" s="206"/>
      <c r="RNK27" s="206"/>
      <c r="RNL27" s="206"/>
      <c r="RNM27" s="206"/>
      <c r="RNN27" s="206"/>
      <c r="RNO27" s="206"/>
      <c r="RNP27" s="206"/>
      <c r="RNQ27" s="206"/>
      <c r="RNR27" s="206"/>
      <c r="RNS27" s="206"/>
      <c r="RNT27" s="206"/>
      <c r="RNU27" s="206"/>
      <c r="RNV27" s="206"/>
      <c r="RNW27" s="206"/>
      <c r="RNX27" s="206"/>
      <c r="RNY27" s="206"/>
      <c r="RNZ27" s="206"/>
      <c r="ROA27" s="206"/>
      <c r="ROB27" s="206"/>
      <c r="ROC27" s="206"/>
      <c r="ROD27" s="206"/>
      <c r="ROE27" s="206"/>
      <c r="ROF27" s="206"/>
      <c r="ROG27" s="206"/>
      <c r="ROH27" s="206"/>
      <c r="ROI27" s="206"/>
      <c r="ROJ27" s="206"/>
      <c r="ROK27" s="206"/>
      <c r="ROL27" s="206"/>
      <c r="ROM27" s="206"/>
      <c r="RON27" s="206"/>
      <c r="ROO27" s="206"/>
      <c r="ROP27" s="206"/>
      <c r="ROQ27" s="206"/>
      <c r="ROR27" s="206"/>
      <c r="ROS27" s="206"/>
      <c r="ROT27" s="206"/>
      <c r="ROU27" s="206"/>
      <c r="ROV27" s="206"/>
      <c r="ROW27" s="206"/>
      <c r="ROX27" s="206"/>
      <c r="ROY27" s="206"/>
      <c r="ROZ27" s="206"/>
      <c r="RPA27" s="206"/>
      <c r="RPB27" s="206"/>
      <c r="RPC27" s="206"/>
      <c r="RPD27" s="206"/>
      <c r="RPE27" s="206"/>
      <c r="RPF27" s="206"/>
      <c r="RPG27" s="206"/>
      <c r="RPH27" s="206"/>
      <c r="RPI27" s="206"/>
      <c r="RPJ27" s="206"/>
      <c r="RPK27" s="206"/>
      <c r="RPL27" s="206"/>
      <c r="RPM27" s="206"/>
      <c r="RPN27" s="206"/>
      <c r="RPO27" s="206"/>
      <c r="RPP27" s="206"/>
      <c r="RPQ27" s="206"/>
      <c r="RPR27" s="206"/>
      <c r="RPS27" s="206"/>
      <c r="RPT27" s="206"/>
      <c r="RPU27" s="206"/>
      <c r="RPV27" s="206"/>
      <c r="RPW27" s="206"/>
      <c r="RPX27" s="206"/>
      <c r="RPY27" s="206"/>
      <c r="RPZ27" s="206"/>
      <c r="RQA27" s="206"/>
      <c r="RQB27" s="206"/>
      <c r="RQC27" s="206"/>
      <c r="RQD27" s="206"/>
      <c r="RQE27" s="206"/>
      <c r="RQF27" s="206"/>
      <c r="RQG27" s="206"/>
      <c r="RQH27" s="206"/>
      <c r="RQI27" s="206"/>
      <c r="RQJ27" s="206"/>
      <c r="RQK27" s="206"/>
      <c r="RQL27" s="206"/>
      <c r="RQM27" s="206"/>
      <c r="RQN27" s="206"/>
      <c r="RQO27" s="206"/>
      <c r="RQP27" s="206"/>
      <c r="RQQ27" s="206"/>
      <c r="RQR27" s="206"/>
      <c r="RQS27" s="206"/>
      <c r="RQT27" s="206"/>
      <c r="RQU27" s="206"/>
      <c r="RQV27" s="206"/>
      <c r="RQW27" s="206"/>
      <c r="RQX27" s="206"/>
      <c r="RQY27" s="206"/>
      <c r="RQZ27" s="206"/>
      <c r="RRA27" s="206"/>
      <c r="RRB27" s="206"/>
      <c r="RRC27" s="206"/>
      <c r="RRD27" s="206"/>
      <c r="RRE27" s="206"/>
      <c r="RRF27" s="206"/>
      <c r="RRG27" s="206"/>
      <c r="RRH27" s="206"/>
      <c r="RRI27" s="206"/>
      <c r="RRJ27" s="206"/>
      <c r="RRK27" s="206"/>
      <c r="RRL27" s="206"/>
      <c r="RRM27" s="206"/>
      <c r="RRN27" s="206"/>
      <c r="RRO27" s="206"/>
      <c r="RRP27" s="206"/>
      <c r="RRQ27" s="206"/>
      <c r="RRR27" s="206"/>
      <c r="RRS27" s="206"/>
      <c r="RRT27" s="206"/>
      <c r="RRU27" s="206"/>
      <c r="RRV27" s="206"/>
      <c r="RRW27" s="206"/>
      <c r="RRX27" s="206"/>
      <c r="RRY27" s="206"/>
      <c r="RRZ27" s="206"/>
      <c r="RSA27" s="206"/>
      <c r="RSB27" s="206"/>
      <c r="RSC27" s="206"/>
      <c r="RSD27" s="206"/>
      <c r="RSE27" s="206"/>
      <c r="RSF27" s="206"/>
      <c r="RSG27" s="206"/>
      <c r="RSH27" s="206"/>
      <c r="RSI27" s="206"/>
      <c r="RSJ27" s="206"/>
      <c r="RSK27" s="206"/>
      <c r="RSL27" s="206"/>
      <c r="RSM27" s="206"/>
      <c r="RSN27" s="206"/>
      <c r="RSO27" s="206"/>
      <c r="RSP27" s="206"/>
      <c r="RSQ27" s="206"/>
      <c r="RSR27" s="206"/>
      <c r="RSS27" s="206"/>
      <c r="RST27" s="206"/>
      <c r="RSU27" s="206"/>
      <c r="RSV27" s="206"/>
      <c r="RSW27" s="206"/>
      <c r="RSX27" s="206"/>
      <c r="RSY27" s="206"/>
      <c r="RSZ27" s="206"/>
      <c r="RTA27" s="206"/>
      <c r="RTB27" s="206"/>
      <c r="RTC27" s="206"/>
      <c r="RTD27" s="206"/>
      <c r="RTE27" s="206"/>
      <c r="RTF27" s="206"/>
      <c r="RTG27" s="206"/>
      <c r="RTH27" s="206"/>
      <c r="RTI27" s="206"/>
      <c r="RTJ27" s="206"/>
      <c r="RTK27" s="206"/>
      <c r="RTL27" s="206"/>
      <c r="RTM27" s="206"/>
      <c r="RTN27" s="206"/>
      <c r="RTO27" s="206"/>
      <c r="RTP27" s="206"/>
      <c r="RTQ27" s="206"/>
      <c r="RTR27" s="206"/>
      <c r="RTS27" s="206"/>
      <c r="RTT27" s="206"/>
      <c r="RTU27" s="206"/>
      <c r="RTV27" s="206"/>
      <c r="RTW27" s="206"/>
      <c r="RTX27" s="206"/>
      <c r="RTY27" s="206"/>
      <c r="RTZ27" s="206"/>
      <c r="RUA27" s="206"/>
      <c r="RUB27" s="206"/>
      <c r="RUC27" s="206"/>
      <c r="RUD27" s="206"/>
      <c r="RUE27" s="206"/>
      <c r="RUF27" s="206"/>
      <c r="RUG27" s="206"/>
      <c r="RUH27" s="206"/>
      <c r="RUI27" s="206"/>
      <c r="RUJ27" s="206"/>
      <c r="RUK27" s="206"/>
      <c r="RUL27" s="206"/>
      <c r="RUM27" s="206"/>
      <c r="RUN27" s="206"/>
      <c r="RUO27" s="206"/>
      <c r="RUP27" s="206"/>
      <c r="RUQ27" s="206"/>
      <c r="RUR27" s="206"/>
      <c r="RUS27" s="206"/>
      <c r="RUT27" s="206"/>
      <c r="RUU27" s="206"/>
      <c r="RUV27" s="206"/>
      <c r="RUW27" s="206"/>
      <c r="RUX27" s="206"/>
      <c r="RUY27" s="206"/>
      <c r="RUZ27" s="206"/>
      <c r="RVA27" s="206"/>
      <c r="RVB27" s="206"/>
      <c r="RVC27" s="206"/>
      <c r="RVD27" s="206"/>
      <c r="RVE27" s="206"/>
      <c r="RVF27" s="206"/>
      <c r="RVG27" s="206"/>
      <c r="RVH27" s="206"/>
      <c r="RVI27" s="206"/>
      <c r="RVJ27" s="206"/>
      <c r="RVK27" s="206"/>
      <c r="RVL27" s="206"/>
      <c r="RVM27" s="206"/>
      <c r="RVN27" s="206"/>
      <c r="RVO27" s="206"/>
      <c r="RVP27" s="206"/>
      <c r="RVQ27" s="206"/>
      <c r="RVR27" s="206"/>
      <c r="RVS27" s="206"/>
      <c r="RVT27" s="206"/>
      <c r="RVU27" s="206"/>
      <c r="RVV27" s="206"/>
      <c r="RVW27" s="206"/>
      <c r="RVX27" s="206"/>
      <c r="RVY27" s="206"/>
      <c r="RVZ27" s="206"/>
      <c r="RWA27" s="206"/>
      <c r="RWB27" s="206"/>
      <c r="RWC27" s="206"/>
      <c r="RWD27" s="206"/>
      <c r="RWE27" s="206"/>
      <c r="RWF27" s="206"/>
      <c r="RWG27" s="206"/>
      <c r="RWH27" s="206"/>
      <c r="RWI27" s="206"/>
      <c r="RWJ27" s="206"/>
      <c r="RWK27" s="206"/>
      <c r="RWL27" s="206"/>
      <c r="RWM27" s="206"/>
      <c r="RWN27" s="206"/>
      <c r="RWO27" s="206"/>
      <c r="RWP27" s="206"/>
      <c r="RWQ27" s="206"/>
      <c r="RWR27" s="206"/>
      <c r="RWS27" s="206"/>
      <c r="RWT27" s="206"/>
      <c r="RWU27" s="206"/>
      <c r="RWV27" s="206"/>
      <c r="RWW27" s="206"/>
      <c r="RWX27" s="206"/>
      <c r="RWY27" s="206"/>
      <c r="RWZ27" s="206"/>
      <c r="RXA27" s="206"/>
      <c r="RXB27" s="206"/>
      <c r="RXC27" s="206"/>
      <c r="RXD27" s="206"/>
      <c r="RXE27" s="206"/>
      <c r="RXF27" s="206"/>
      <c r="RXG27" s="206"/>
      <c r="RXH27" s="206"/>
      <c r="RXI27" s="206"/>
      <c r="RXJ27" s="206"/>
      <c r="RXK27" s="206"/>
      <c r="RXL27" s="206"/>
      <c r="RXM27" s="206"/>
      <c r="RXN27" s="206"/>
      <c r="RXO27" s="206"/>
      <c r="RXP27" s="206"/>
      <c r="RXQ27" s="206"/>
      <c r="RXR27" s="206"/>
      <c r="RXS27" s="206"/>
      <c r="RXT27" s="206"/>
      <c r="RXU27" s="206"/>
      <c r="RXV27" s="206"/>
      <c r="RXW27" s="206"/>
      <c r="RXX27" s="206"/>
      <c r="RXY27" s="206"/>
      <c r="RXZ27" s="206"/>
      <c r="RYA27" s="206"/>
      <c r="RYB27" s="206"/>
      <c r="RYC27" s="206"/>
      <c r="RYD27" s="206"/>
      <c r="RYE27" s="206"/>
      <c r="RYF27" s="206"/>
      <c r="RYG27" s="206"/>
      <c r="RYH27" s="206"/>
      <c r="RYI27" s="206"/>
      <c r="RYJ27" s="206"/>
      <c r="RYK27" s="206"/>
      <c r="RYL27" s="206"/>
      <c r="RYM27" s="206"/>
      <c r="RYN27" s="206"/>
      <c r="RYO27" s="206"/>
      <c r="RYP27" s="206"/>
      <c r="RYQ27" s="206"/>
      <c r="RYR27" s="206"/>
      <c r="RYS27" s="206"/>
      <c r="RYT27" s="206"/>
      <c r="RYU27" s="206"/>
      <c r="RYV27" s="206"/>
      <c r="RYW27" s="206"/>
      <c r="RYX27" s="206"/>
      <c r="RYY27" s="206"/>
      <c r="RYZ27" s="206"/>
      <c r="RZA27" s="206"/>
      <c r="RZB27" s="206"/>
      <c r="RZC27" s="206"/>
      <c r="RZD27" s="206"/>
      <c r="RZE27" s="206"/>
      <c r="RZF27" s="206"/>
      <c r="RZG27" s="206"/>
      <c r="RZH27" s="206"/>
      <c r="RZI27" s="206"/>
      <c r="RZJ27" s="206"/>
      <c r="RZK27" s="206"/>
      <c r="RZL27" s="206"/>
      <c r="RZM27" s="206"/>
      <c r="RZN27" s="206"/>
      <c r="RZO27" s="206"/>
      <c r="RZP27" s="206"/>
      <c r="RZQ27" s="206"/>
      <c r="RZR27" s="206"/>
      <c r="RZS27" s="206"/>
      <c r="RZT27" s="206"/>
      <c r="RZU27" s="206"/>
      <c r="RZV27" s="206"/>
      <c r="RZW27" s="206"/>
      <c r="RZX27" s="206"/>
      <c r="RZY27" s="206"/>
      <c r="RZZ27" s="206"/>
      <c r="SAA27" s="206"/>
      <c r="SAB27" s="206"/>
      <c r="SAC27" s="206"/>
      <c r="SAD27" s="206"/>
      <c r="SAE27" s="206"/>
      <c r="SAF27" s="206"/>
      <c r="SAG27" s="206"/>
      <c r="SAH27" s="206"/>
      <c r="SAI27" s="206"/>
      <c r="SAJ27" s="206"/>
      <c r="SAK27" s="206"/>
      <c r="SAL27" s="206"/>
      <c r="SAM27" s="206"/>
      <c r="SAN27" s="206"/>
      <c r="SAO27" s="206"/>
      <c r="SAP27" s="206"/>
      <c r="SAQ27" s="206"/>
      <c r="SAR27" s="206"/>
      <c r="SAS27" s="206"/>
      <c r="SAT27" s="206"/>
      <c r="SAU27" s="206"/>
      <c r="SAV27" s="206"/>
      <c r="SAW27" s="206"/>
      <c r="SAX27" s="206"/>
      <c r="SAY27" s="206"/>
      <c r="SAZ27" s="206"/>
      <c r="SBA27" s="206"/>
      <c r="SBB27" s="206"/>
      <c r="SBC27" s="206"/>
      <c r="SBD27" s="206"/>
      <c r="SBE27" s="206"/>
      <c r="SBF27" s="206"/>
      <c r="SBG27" s="206"/>
      <c r="SBH27" s="206"/>
      <c r="SBI27" s="206"/>
      <c r="SBJ27" s="206"/>
      <c r="SBK27" s="206"/>
      <c r="SBL27" s="206"/>
      <c r="SBM27" s="206"/>
      <c r="SBN27" s="206"/>
      <c r="SBO27" s="206"/>
      <c r="SBP27" s="206"/>
      <c r="SBQ27" s="206"/>
      <c r="SBR27" s="206"/>
      <c r="SBS27" s="206"/>
      <c r="SBT27" s="206"/>
      <c r="SBU27" s="206"/>
      <c r="SBV27" s="206"/>
      <c r="SBW27" s="206"/>
      <c r="SBX27" s="206"/>
      <c r="SBY27" s="206"/>
      <c r="SBZ27" s="206"/>
      <c r="SCA27" s="206"/>
      <c r="SCB27" s="206"/>
      <c r="SCC27" s="206"/>
      <c r="SCD27" s="206"/>
      <c r="SCE27" s="206"/>
      <c r="SCF27" s="206"/>
      <c r="SCG27" s="206"/>
      <c r="SCH27" s="206"/>
      <c r="SCI27" s="206"/>
      <c r="SCJ27" s="206"/>
      <c r="SCK27" s="206"/>
      <c r="SCL27" s="206"/>
      <c r="SCM27" s="206"/>
      <c r="SCN27" s="206"/>
      <c r="SCO27" s="206"/>
      <c r="SCP27" s="206"/>
      <c r="SCQ27" s="206"/>
      <c r="SCR27" s="206"/>
      <c r="SCS27" s="206"/>
      <c r="SCT27" s="206"/>
      <c r="SCU27" s="206"/>
      <c r="SCV27" s="206"/>
      <c r="SCW27" s="206"/>
      <c r="SCX27" s="206"/>
      <c r="SCY27" s="206"/>
      <c r="SCZ27" s="206"/>
      <c r="SDA27" s="206"/>
      <c r="SDB27" s="206"/>
      <c r="SDC27" s="206"/>
      <c r="SDD27" s="206"/>
      <c r="SDE27" s="206"/>
      <c r="SDF27" s="206"/>
      <c r="SDG27" s="206"/>
      <c r="SDH27" s="206"/>
      <c r="SDI27" s="206"/>
      <c r="SDJ27" s="206"/>
      <c r="SDK27" s="206"/>
      <c r="SDL27" s="206"/>
      <c r="SDM27" s="206"/>
      <c r="SDN27" s="206"/>
      <c r="SDO27" s="206"/>
      <c r="SDP27" s="206"/>
      <c r="SDQ27" s="206"/>
      <c r="SDR27" s="206"/>
      <c r="SDS27" s="206"/>
      <c r="SDT27" s="206"/>
      <c r="SDU27" s="206"/>
      <c r="SDV27" s="206"/>
      <c r="SDW27" s="206"/>
      <c r="SDX27" s="206"/>
      <c r="SDY27" s="206"/>
      <c r="SDZ27" s="206"/>
      <c r="SEA27" s="206"/>
      <c r="SEB27" s="206"/>
      <c r="SEC27" s="206"/>
      <c r="SED27" s="206"/>
      <c r="SEE27" s="206"/>
      <c r="SEF27" s="206"/>
      <c r="SEG27" s="206"/>
      <c r="SEH27" s="206"/>
      <c r="SEI27" s="206"/>
      <c r="SEJ27" s="206"/>
      <c r="SEK27" s="206"/>
      <c r="SEL27" s="206"/>
      <c r="SEM27" s="206"/>
      <c r="SEN27" s="206"/>
      <c r="SEO27" s="206"/>
      <c r="SEP27" s="206"/>
      <c r="SEQ27" s="206"/>
      <c r="SER27" s="206"/>
      <c r="SES27" s="206"/>
      <c r="SET27" s="206"/>
      <c r="SEU27" s="206"/>
      <c r="SEV27" s="206"/>
      <c r="SEW27" s="206"/>
      <c r="SEX27" s="206"/>
      <c r="SEY27" s="206"/>
      <c r="SEZ27" s="206"/>
      <c r="SFA27" s="206"/>
      <c r="SFB27" s="206"/>
      <c r="SFC27" s="206"/>
      <c r="SFD27" s="206"/>
      <c r="SFE27" s="206"/>
      <c r="SFF27" s="206"/>
      <c r="SFG27" s="206"/>
      <c r="SFH27" s="206"/>
      <c r="SFI27" s="206"/>
      <c r="SFJ27" s="206"/>
      <c r="SFK27" s="206"/>
      <c r="SFL27" s="206"/>
      <c r="SFM27" s="206"/>
      <c r="SFN27" s="206"/>
      <c r="SFO27" s="206"/>
      <c r="SFP27" s="206"/>
      <c r="SFQ27" s="206"/>
      <c r="SFR27" s="206"/>
      <c r="SFS27" s="206"/>
      <c r="SFT27" s="206"/>
      <c r="SFU27" s="206"/>
      <c r="SFV27" s="206"/>
      <c r="SFW27" s="206"/>
      <c r="SFX27" s="206"/>
      <c r="SFY27" s="206"/>
      <c r="SFZ27" s="206"/>
      <c r="SGA27" s="206"/>
      <c r="SGB27" s="206"/>
      <c r="SGC27" s="206"/>
      <c r="SGD27" s="206"/>
      <c r="SGE27" s="206"/>
      <c r="SGF27" s="206"/>
      <c r="SGG27" s="206"/>
      <c r="SGH27" s="206"/>
      <c r="SGI27" s="206"/>
      <c r="SGJ27" s="206"/>
      <c r="SGK27" s="206"/>
      <c r="SGL27" s="206"/>
      <c r="SGM27" s="206"/>
      <c r="SGN27" s="206"/>
      <c r="SGO27" s="206"/>
      <c r="SGP27" s="206"/>
      <c r="SGQ27" s="206"/>
      <c r="SGR27" s="206"/>
      <c r="SGS27" s="206"/>
      <c r="SGT27" s="206"/>
      <c r="SGU27" s="206"/>
      <c r="SGV27" s="206"/>
      <c r="SGW27" s="206"/>
      <c r="SGX27" s="206"/>
      <c r="SGY27" s="206"/>
      <c r="SGZ27" s="206"/>
      <c r="SHA27" s="206"/>
      <c r="SHB27" s="206"/>
      <c r="SHC27" s="206"/>
      <c r="SHD27" s="206"/>
      <c r="SHE27" s="206"/>
      <c r="SHF27" s="206"/>
      <c r="SHG27" s="206"/>
      <c r="SHH27" s="206"/>
      <c r="SHI27" s="206"/>
      <c r="SHJ27" s="206"/>
      <c r="SHK27" s="206"/>
      <c r="SHL27" s="206"/>
      <c r="SHM27" s="206"/>
      <c r="SHN27" s="206"/>
      <c r="SHO27" s="206"/>
      <c r="SHP27" s="206"/>
      <c r="SHQ27" s="206"/>
      <c r="SHR27" s="206"/>
      <c r="SHS27" s="206"/>
      <c r="SHT27" s="206"/>
      <c r="SHU27" s="206"/>
      <c r="SHV27" s="206"/>
      <c r="SHW27" s="206"/>
      <c r="SHX27" s="206"/>
      <c r="SHY27" s="206"/>
      <c r="SHZ27" s="206"/>
      <c r="SIA27" s="206"/>
      <c r="SIB27" s="206"/>
      <c r="SIC27" s="206"/>
      <c r="SID27" s="206"/>
      <c r="SIE27" s="206"/>
      <c r="SIF27" s="206"/>
      <c r="SIG27" s="206"/>
      <c r="SIH27" s="206"/>
      <c r="SII27" s="206"/>
      <c r="SIJ27" s="206"/>
      <c r="SIK27" s="206"/>
      <c r="SIL27" s="206"/>
      <c r="SIM27" s="206"/>
      <c r="SIN27" s="206"/>
      <c r="SIO27" s="206"/>
      <c r="SIP27" s="206"/>
      <c r="SIQ27" s="206"/>
      <c r="SIR27" s="206"/>
      <c r="SIS27" s="206"/>
      <c r="SIT27" s="206"/>
      <c r="SIU27" s="206"/>
      <c r="SIV27" s="206"/>
      <c r="SIW27" s="206"/>
      <c r="SIX27" s="206"/>
      <c r="SIY27" s="206"/>
      <c r="SIZ27" s="206"/>
      <c r="SJA27" s="206"/>
      <c r="SJB27" s="206"/>
      <c r="SJC27" s="206"/>
      <c r="SJD27" s="206"/>
      <c r="SJE27" s="206"/>
      <c r="SJF27" s="206"/>
      <c r="SJG27" s="206"/>
      <c r="SJH27" s="206"/>
      <c r="SJI27" s="206"/>
      <c r="SJJ27" s="206"/>
      <c r="SJK27" s="206"/>
      <c r="SJL27" s="206"/>
      <c r="SJM27" s="206"/>
      <c r="SJN27" s="206"/>
      <c r="SJO27" s="206"/>
      <c r="SJP27" s="206"/>
      <c r="SJQ27" s="206"/>
      <c r="SJR27" s="206"/>
      <c r="SJS27" s="206"/>
      <c r="SJT27" s="206"/>
      <c r="SJU27" s="206"/>
      <c r="SJV27" s="206"/>
      <c r="SJW27" s="206"/>
      <c r="SJX27" s="206"/>
      <c r="SJY27" s="206"/>
      <c r="SJZ27" s="206"/>
      <c r="SKA27" s="206"/>
      <c r="SKB27" s="206"/>
      <c r="SKC27" s="206"/>
      <c r="SKD27" s="206"/>
      <c r="SKE27" s="206"/>
      <c r="SKF27" s="206"/>
      <c r="SKG27" s="206"/>
      <c r="SKH27" s="206"/>
      <c r="SKI27" s="206"/>
      <c r="SKJ27" s="206"/>
      <c r="SKK27" s="206"/>
      <c r="SKL27" s="206"/>
      <c r="SKM27" s="206"/>
      <c r="SKN27" s="206"/>
      <c r="SKO27" s="206"/>
      <c r="SKP27" s="206"/>
      <c r="SKQ27" s="206"/>
      <c r="SKR27" s="206"/>
      <c r="SKS27" s="206"/>
      <c r="SKT27" s="206"/>
      <c r="SKU27" s="206"/>
      <c r="SKV27" s="206"/>
      <c r="SKW27" s="206"/>
      <c r="SKX27" s="206"/>
      <c r="SKY27" s="206"/>
      <c r="SKZ27" s="206"/>
      <c r="SLA27" s="206"/>
      <c r="SLB27" s="206"/>
      <c r="SLC27" s="206"/>
      <c r="SLD27" s="206"/>
      <c r="SLE27" s="206"/>
      <c r="SLF27" s="206"/>
      <c r="SLG27" s="206"/>
      <c r="SLH27" s="206"/>
      <c r="SLI27" s="206"/>
      <c r="SLJ27" s="206"/>
      <c r="SLK27" s="206"/>
      <c r="SLL27" s="206"/>
      <c r="SLM27" s="206"/>
      <c r="SLN27" s="206"/>
      <c r="SLO27" s="206"/>
      <c r="SLP27" s="206"/>
      <c r="SLQ27" s="206"/>
      <c r="SLR27" s="206"/>
      <c r="SLS27" s="206"/>
      <c r="SLT27" s="206"/>
      <c r="SLU27" s="206"/>
      <c r="SLV27" s="206"/>
      <c r="SLW27" s="206"/>
      <c r="SLX27" s="206"/>
      <c r="SLY27" s="206"/>
      <c r="SLZ27" s="206"/>
      <c r="SMA27" s="206"/>
      <c r="SMB27" s="206"/>
      <c r="SMC27" s="206"/>
      <c r="SMD27" s="206"/>
      <c r="SME27" s="206"/>
      <c r="SMF27" s="206"/>
      <c r="SMG27" s="206"/>
      <c r="SMH27" s="206"/>
      <c r="SMI27" s="206"/>
      <c r="SMJ27" s="206"/>
      <c r="SMK27" s="206"/>
      <c r="SML27" s="206"/>
      <c r="SMM27" s="206"/>
      <c r="SMN27" s="206"/>
      <c r="SMO27" s="206"/>
      <c r="SMP27" s="206"/>
      <c r="SMQ27" s="206"/>
      <c r="SMR27" s="206"/>
      <c r="SMS27" s="206"/>
      <c r="SMT27" s="206"/>
      <c r="SMU27" s="206"/>
      <c r="SMV27" s="206"/>
      <c r="SMW27" s="206"/>
      <c r="SMX27" s="206"/>
      <c r="SMY27" s="206"/>
      <c r="SMZ27" s="206"/>
      <c r="SNA27" s="206"/>
      <c r="SNB27" s="206"/>
      <c r="SNC27" s="206"/>
      <c r="SND27" s="206"/>
      <c r="SNE27" s="206"/>
      <c r="SNF27" s="206"/>
      <c r="SNG27" s="206"/>
      <c r="SNH27" s="206"/>
      <c r="SNI27" s="206"/>
      <c r="SNJ27" s="206"/>
      <c r="SNK27" s="206"/>
      <c r="SNL27" s="206"/>
      <c r="SNM27" s="206"/>
      <c r="SNN27" s="206"/>
      <c r="SNO27" s="206"/>
      <c r="SNP27" s="206"/>
      <c r="SNQ27" s="206"/>
      <c r="SNR27" s="206"/>
      <c r="SNS27" s="206"/>
      <c r="SNT27" s="206"/>
      <c r="SNU27" s="206"/>
      <c r="SNV27" s="206"/>
      <c r="SNW27" s="206"/>
      <c r="SNX27" s="206"/>
      <c r="SNY27" s="206"/>
      <c r="SNZ27" s="206"/>
      <c r="SOA27" s="206"/>
      <c r="SOB27" s="206"/>
      <c r="SOC27" s="206"/>
      <c r="SOD27" s="206"/>
      <c r="SOE27" s="206"/>
      <c r="SOF27" s="206"/>
      <c r="SOG27" s="206"/>
      <c r="SOH27" s="206"/>
      <c r="SOI27" s="206"/>
      <c r="SOJ27" s="206"/>
      <c r="SOK27" s="206"/>
      <c r="SOL27" s="206"/>
      <c r="SOM27" s="206"/>
      <c r="SON27" s="206"/>
      <c r="SOO27" s="206"/>
      <c r="SOP27" s="206"/>
      <c r="SOQ27" s="206"/>
      <c r="SOR27" s="206"/>
      <c r="SOS27" s="206"/>
      <c r="SOT27" s="206"/>
      <c r="SOU27" s="206"/>
      <c r="SOV27" s="206"/>
      <c r="SOW27" s="206"/>
      <c r="SOX27" s="206"/>
      <c r="SOY27" s="206"/>
      <c r="SOZ27" s="206"/>
      <c r="SPA27" s="206"/>
      <c r="SPB27" s="206"/>
      <c r="SPC27" s="206"/>
      <c r="SPD27" s="206"/>
      <c r="SPE27" s="206"/>
      <c r="SPF27" s="206"/>
      <c r="SPG27" s="206"/>
      <c r="SPH27" s="206"/>
      <c r="SPI27" s="206"/>
      <c r="SPJ27" s="206"/>
      <c r="SPK27" s="206"/>
      <c r="SPL27" s="206"/>
      <c r="SPM27" s="206"/>
      <c r="SPN27" s="206"/>
      <c r="SPO27" s="206"/>
      <c r="SPP27" s="206"/>
      <c r="SPQ27" s="206"/>
      <c r="SPR27" s="206"/>
      <c r="SPS27" s="206"/>
      <c r="SPT27" s="206"/>
      <c r="SPU27" s="206"/>
      <c r="SPV27" s="206"/>
      <c r="SPW27" s="206"/>
      <c r="SPX27" s="206"/>
      <c r="SPY27" s="206"/>
      <c r="SPZ27" s="206"/>
      <c r="SQA27" s="206"/>
      <c r="SQB27" s="206"/>
      <c r="SQC27" s="206"/>
      <c r="SQD27" s="206"/>
      <c r="SQE27" s="206"/>
      <c r="SQF27" s="206"/>
      <c r="SQG27" s="206"/>
      <c r="SQH27" s="206"/>
      <c r="SQI27" s="206"/>
      <c r="SQJ27" s="206"/>
      <c r="SQK27" s="206"/>
      <c r="SQL27" s="206"/>
      <c r="SQM27" s="206"/>
      <c r="SQN27" s="206"/>
      <c r="SQO27" s="206"/>
      <c r="SQP27" s="206"/>
      <c r="SQQ27" s="206"/>
      <c r="SQR27" s="206"/>
      <c r="SQS27" s="206"/>
      <c r="SQT27" s="206"/>
      <c r="SQU27" s="206"/>
      <c r="SQV27" s="206"/>
      <c r="SQW27" s="206"/>
      <c r="SQX27" s="206"/>
      <c r="SQY27" s="206"/>
      <c r="SQZ27" s="206"/>
      <c r="SRA27" s="206"/>
      <c r="SRB27" s="206"/>
      <c r="SRC27" s="206"/>
      <c r="SRD27" s="206"/>
      <c r="SRE27" s="206"/>
      <c r="SRF27" s="206"/>
      <c r="SRG27" s="206"/>
      <c r="SRH27" s="206"/>
      <c r="SRI27" s="206"/>
      <c r="SRJ27" s="206"/>
      <c r="SRK27" s="206"/>
      <c r="SRL27" s="206"/>
      <c r="SRM27" s="206"/>
      <c r="SRN27" s="206"/>
      <c r="SRO27" s="206"/>
      <c r="SRP27" s="206"/>
      <c r="SRQ27" s="206"/>
      <c r="SRR27" s="206"/>
      <c r="SRS27" s="206"/>
      <c r="SRT27" s="206"/>
      <c r="SRU27" s="206"/>
      <c r="SRV27" s="206"/>
      <c r="SRW27" s="206"/>
      <c r="SRX27" s="206"/>
      <c r="SRY27" s="206"/>
      <c r="SRZ27" s="206"/>
      <c r="SSA27" s="206"/>
      <c r="SSB27" s="206"/>
      <c r="SSC27" s="206"/>
      <c r="SSD27" s="206"/>
      <c r="SSE27" s="206"/>
      <c r="SSF27" s="206"/>
      <c r="SSG27" s="206"/>
      <c r="SSH27" s="206"/>
      <c r="SSI27" s="206"/>
      <c r="SSJ27" s="206"/>
      <c r="SSK27" s="206"/>
      <c r="SSL27" s="206"/>
      <c r="SSM27" s="206"/>
      <c r="SSN27" s="206"/>
      <c r="SSO27" s="206"/>
      <c r="SSP27" s="206"/>
      <c r="SSQ27" s="206"/>
      <c r="SSR27" s="206"/>
      <c r="SSS27" s="206"/>
      <c r="SST27" s="206"/>
      <c r="SSU27" s="206"/>
      <c r="SSV27" s="206"/>
      <c r="SSW27" s="206"/>
      <c r="SSX27" s="206"/>
      <c r="SSY27" s="206"/>
      <c r="SSZ27" s="206"/>
      <c r="STA27" s="206"/>
      <c r="STB27" s="206"/>
      <c r="STC27" s="206"/>
      <c r="STD27" s="206"/>
      <c r="STE27" s="206"/>
      <c r="STF27" s="206"/>
      <c r="STG27" s="206"/>
      <c r="STH27" s="206"/>
      <c r="STI27" s="206"/>
      <c r="STJ27" s="206"/>
      <c r="STK27" s="206"/>
      <c r="STL27" s="206"/>
      <c r="STM27" s="206"/>
      <c r="STN27" s="206"/>
      <c r="STO27" s="206"/>
      <c r="STP27" s="206"/>
      <c r="STQ27" s="206"/>
      <c r="STR27" s="206"/>
      <c r="STS27" s="206"/>
      <c r="STT27" s="206"/>
      <c r="STU27" s="206"/>
      <c r="STV27" s="206"/>
      <c r="STW27" s="206"/>
      <c r="STX27" s="206"/>
      <c r="STY27" s="206"/>
      <c r="STZ27" s="206"/>
      <c r="SUA27" s="206"/>
      <c r="SUB27" s="206"/>
      <c r="SUC27" s="206"/>
      <c r="SUD27" s="206"/>
      <c r="SUE27" s="206"/>
      <c r="SUF27" s="206"/>
      <c r="SUG27" s="206"/>
      <c r="SUH27" s="206"/>
      <c r="SUI27" s="206"/>
      <c r="SUJ27" s="206"/>
      <c r="SUK27" s="206"/>
      <c r="SUL27" s="206"/>
      <c r="SUM27" s="206"/>
      <c r="SUN27" s="206"/>
      <c r="SUO27" s="206"/>
      <c r="SUP27" s="206"/>
      <c r="SUQ27" s="206"/>
      <c r="SUR27" s="206"/>
      <c r="SUS27" s="206"/>
      <c r="SUT27" s="206"/>
      <c r="SUU27" s="206"/>
      <c r="SUV27" s="206"/>
      <c r="SUW27" s="206"/>
      <c r="SUX27" s="206"/>
      <c r="SUY27" s="206"/>
      <c r="SUZ27" s="206"/>
      <c r="SVA27" s="206"/>
      <c r="SVB27" s="206"/>
      <c r="SVC27" s="206"/>
      <c r="SVD27" s="206"/>
      <c r="SVE27" s="206"/>
      <c r="SVF27" s="206"/>
      <c r="SVG27" s="206"/>
      <c r="SVH27" s="206"/>
      <c r="SVI27" s="206"/>
      <c r="SVJ27" s="206"/>
      <c r="SVK27" s="206"/>
      <c r="SVL27" s="206"/>
      <c r="SVM27" s="206"/>
      <c r="SVN27" s="206"/>
      <c r="SVO27" s="206"/>
      <c r="SVP27" s="206"/>
      <c r="SVQ27" s="206"/>
      <c r="SVR27" s="206"/>
      <c r="SVS27" s="206"/>
      <c r="SVT27" s="206"/>
      <c r="SVU27" s="206"/>
      <c r="SVV27" s="206"/>
      <c r="SVW27" s="206"/>
      <c r="SVX27" s="206"/>
      <c r="SVY27" s="206"/>
      <c r="SVZ27" s="206"/>
      <c r="SWA27" s="206"/>
      <c r="SWB27" s="206"/>
      <c r="SWC27" s="206"/>
      <c r="SWD27" s="206"/>
      <c r="SWE27" s="206"/>
      <c r="SWF27" s="206"/>
      <c r="SWG27" s="206"/>
      <c r="SWH27" s="206"/>
      <c r="SWI27" s="206"/>
      <c r="SWJ27" s="206"/>
      <c r="SWK27" s="206"/>
      <c r="SWL27" s="206"/>
      <c r="SWM27" s="206"/>
      <c r="SWN27" s="206"/>
      <c r="SWO27" s="206"/>
      <c r="SWP27" s="206"/>
      <c r="SWQ27" s="206"/>
      <c r="SWR27" s="206"/>
      <c r="SWS27" s="206"/>
      <c r="SWT27" s="206"/>
      <c r="SWU27" s="206"/>
      <c r="SWV27" s="206"/>
      <c r="SWW27" s="206"/>
      <c r="SWX27" s="206"/>
      <c r="SWY27" s="206"/>
      <c r="SWZ27" s="206"/>
      <c r="SXA27" s="206"/>
      <c r="SXB27" s="206"/>
      <c r="SXC27" s="206"/>
      <c r="SXD27" s="206"/>
      <c r="SXE27" s="206"/>
      <c r="SXF27" s="206"/>
      <c r="SXG27" s="206"/>
      <c r="SXH27" s="206"/>
      <c r="SXI27" s="206"/>
      <c r="SXJ27" s="206"/>
      <c r="SXK27" s="206"/>
      <c r="SXL27" s="206"/>
      <c r="SXM27" s="206"/>
      <c r="SXN27" s="206"/>
      <c r="SXO27" s="206"/>
      <c r="SXP27" s="206"/>
      <c r="SXQ27" s="206"/>
      <c r="SXR27" s="206"/>
      <c r="SXS27" s="206"/>
      <c r="SXT27" s="206"/>
      <c r="SXU27" s="206"/>
      <c r="SXV27" s="206"/>
      <c r="SXW27" s="206"/>
      <c r="SXX27" s="206"/>
      <c r="SXY27" s="206"/>
      <c r="SXZ27" s="206"/>
      <c r="SYA27" s="206"/>
      <c r="SYB27" s="206"/>
      <c r="SYC27" s="206"/>
      <c r="SYD27" s="206"/>
      <c r="SYE27" s="206"/>
      <c r="SYF27" s="206"/>
      <c r="SYG27" s="206"/>
      <c r="SYH27" s="206"/>
      <c r="SYI27" s="206"/>
      <c r="SYJ27" s="206"/>
      <c r="SYK27" s="206"/>
      <c r="SYL27" s="206"/>
      <c r="SYM27" s="206"/>
      <c r="SYN27" s="206"/>
      <c r="SYO27" s="206"/>
      <c r="SYP27" s="206"/>
      <c r="SYQ27" s="206"/>
      <c r="SYR27" s="206"/>
      <c r="SYS27" s="206"/>
      <c r="SYT27" s="206"/>
      <c r="SYU27" s="206"/>
      <c r="SYV27" s="206"/>
      <c r="SYW27" s="206"/>
      <c r="SYX27" s="206"/>
      <c r="SYY27" s="206"/>
      <c r="SYZ27" s="206"/>
      <c r="SZA27" s="206"/>
      <c r="SZB27" s="206"/>
      <c r="SZC27" s="206"/>
      <c r="SZD27" s="206"/>
      <c r="SZE27" s="206"/>
      <c r="SZF27" s="206"/>
      <c r="SZG27" s="206"/>
      <c r="SZH27" s="206"/>
      <c r="SZI27" s="206"/>
      <c r="SZJ27" s="206"/>
      <c r="SZK27" s="206"/>
      <c r="SZL27" s="206"/>
      <c r="SZM27" s="206"/>
      <c r="SZN27" s="206"/>
      <c r="SZO27" s="206"/>
      <c r="SZP27" s="206"/>
      <c r="SZQ27" s="206"/>
      <c r="SZR27" s="206"/>
      <c r="SZS27" s="206"/>
      <c r="SZT27" s="206"/>
      <c r="SZU27" s="206"/>
      <c r="SZV27" s="206"/>
      <c r="SZW27" s="206"/>
      <c r="SZX27" s="206"/>
      <c r="SZY27" s="206"/>
      <c r="SZZ27" s="206"/>
      <c r="TAA27" s="206"/>
      <c r="TAB27" s="206"/>
      <c r="TAC27" s="206"/>
      <c r="TAD27" s="206"/>
      <c r="TAE27" s="206"/>
      <c r="TAF27" s="206"/>
      <c r="TAG27" s="206"/>
      <c r="TAH27" s="206"/>
      <c r="TAI27" s="206"/>
      <c r="TAJ27" s="206"/>
      <c r="TAK27" s="206"/>
      <c r="TAL27" s="206"/>
      <c r="TAM27" s="206"/>
      <c r="TAN27" s="206"/>
      <c r="TAO27" s="206"/>
      <c r="TAP27" s="206"/>
      <c r="TAQ27" s="206"/>
      <c r="TAR27" s="206"/>
      <c r="TAS27" s="206"/>
      <c r="TAT27" s="206"/>
      <c r="TAU27" s="206"/>
      <c r="TAV27" s="206"/>
      <c r="TAW27" s="206"/>
      <c r="TAX27" s="206"/>
      <c r="TAY27" s="206"/>
      <c r="TAZ27" s="206"/>
      <c r="TBA27" s="206"/>
      <c r="TBB27" s="206"/>
      <c r="TBC27" s="206"/>
      <c r="TBD27" s="206"/>
      <c r="TBE27" s="206"/>
      <c r="TBF27" s="206"/>
      <c r="TBG27" s="206"/>
      <c r="TBH27" s="206"/>
      <c r="TBI27" s="206"/>
      <c r="TBJ27" s="206"/>
      <c r="TBK27" s="206"/>
      <c r="TBL27" s="206"/>
      <c r="TBM27" s="206"/>
      <c r="TBN27" s="206"/>
      <c r="TBO27" s="206"/>
      <c r="TBP27" s="206"/>
      <c r="TBQ27" s="206"/>
      <c r="TBR27" s="206"/>
      <c r="TBS27" s="206"/>
      <c r="TBT27" s="206"/>
      <c r="TBU27" s="206"/>
      <c r="TBV27" s="206"/>
      <c r="TBW27" s="206"/>
      <c r="TBX27" s="206"/>
      <c r="TBY27" s="206"/>
      <c r="TBZ27" s="206"/>
      <c r="TCA27" s="206"/>
      <c r="TCB27" s="206"/>
      <c r="TCC27" s="206"/>
      <c r="TCD27" s="206"/>
      <c r="TCE27" s="206"/>
      <c r="TCF27" s="206"/>
      <c r="TCG27" s="206"/>
      <c r="TCH27" s="206"/>
      <c r="TCI27" s="206"/>
      <c r="TCJ27" s="206"/>
      <c r="TCK27" s="206"/>
      <c r="TCL27" s="206"/>
      <c r="TCM27" s="206"/>
      <c r="TCN27" s="206"/>
      <c r="TCO27" s="206"/>
      <c r="TCP27" s="206"/>
      <c r="TCQ27" s="206"/>
      <c r="TCR27" s="206"/>
      <c r="TCS27" s="206"/>
      <c r="TCT27" s="206"/>
      <c r="TCU27" s="206"/>
      <c r="TCV27" s="206"/>
      <c r="TCW27" s="206"/>
      <c r="TCX27" s="206"/>
      <c r="TCY27" s="206"/>
      <c r="TCZ27" s="206"/>
      <c r="TDA27" s="206"/>
      <c r="TDB27" s="206"/>
      <c r="TDC27" s="206"/>
      <c r="TDD27" s="206"/>
      <c r="TDE27" s="206"/>
      <c r="TDF27" s="206"/>
      <c r="TDG27" s="206"/>
      <c r="TDH27" s="206"/>
      <c r="TDI27" s="206"/>
      <c r="TDJ27" s="206"/>
      <c r="TDK27" s="206"/>
      <c r="TDL27" s="206"/>
      <c r="TDM27" s="206"/>
      <c r="TDN27" s="206"/>
      <c r="TDO27" s="206"/>
      <c r="TDP27" s="206"/>
      <c r="TDQ27" s="206"/>
      <c r="TDR27" s="206"/>
      <c r="TDS27" s="206"/>
      <c r="TDT27" s="206"/>
      <c r="TDU27" s="206"/>
      <c r="TDV27" s="206"/>
      <c r="TDW27" s="206"/>
      <c r="TDX27" s="206"/>
      <c r="TDY27" s="206"/>
      <c r="TDZ27" s="206"/>
      <c r="TEA27" s="206"/>
      <c r="TEB27" s="206"/>
      <c r="TEC27" s="206"/>
      <c r="TED27" s="206"/>
      <c r="TEE27" s="206"/>
      <c r="TEF27" s="206"/>
      <c r="TEG27" s="206"/>
      <c r="TEH27" s="206"/>
      <c r="TEI27" s="206"/>
      <c r="TEJ27" s="206"/>
      <c r="TEK27" s="206"/>
      <c r="TEL27" s="206"/>
      <c r="TEM27" s="206"/>
      <c r="TEN27" s="206"/>
      <c r="TEO27" s="206"/>
      <c r="TEP27" s="206"/>
      <c r="TEQ27" s="206"/>
      <c r="TER27" s="206"/>
      <c r="TES27" s="206"/>
      <c r="TET27" s="206"/>
      <c r="TEU27" s="206"/>
      <c r="TEV27" s="206"/>
      <c r="TEW27" s="206"/>
      <c r="TEX27" s="206"/>
      <c r="TEY27" s="206"/>
      <c r="TEZ27" s="206"/>
      <c r="TFA27" s="206"/>
      <c r="TFB27" s="206"/>
      <c r="TFC27" s="206"/>
      <c r="TFD27" s="206"/>
      <c r="TFE27" s="206"/>
      <c r="TFF27" s="206"/>
      <c r="TFG27" s="206"/>
      <c r="TFH27" s="206"/>
      <c r="TFI27" s="206"/>
      <c r="TFJ27" s="206"/>
      <c r="TFK27" s="206"/>
      <c r="TFL27" s="206"/>
      <c r="TFM27" s="206"/>
      <c r="TFN27" s="206"/>
      <c r="TFO27" s="206"/>
      <c r="TFP27" s="206"/>
      <c r="TFQ27" s="206"/>
      <c r="TFR27" s="206"/>
      <c r="TFS27" s="206"/>
      <c r="TFT27" s="206"/>
      <c r="TFU27" s="206"/>
      <c r="TFV27" s="206"/>
      <c r="TFW27" s="206"/>
      <c r="TFX27" s="206"/>
      <c r="TFY27" s="206"/>
      <c r="TFZ27" s="206"/>
      <c r="TGA27" s="206"/>
      <c r="TGB27" s="206"/>
      <c r="TGC27" s="206"/>
      <c r="TGD27" s="206"/>
      <c r="TGE27" s="206"/>
      <c r="TGF27" s="206"/>
      <c r="TGG27" s="206"/>
      <c r="TGH27" s="206"/>
      <c r="TGI27" s="206"/>
      <c r="TGJ27" s="206"/>
      <c r="TGK27" s="206"/>
      <c r="TGL27" s="206"/>
      <c r="TGM27" s="206"/>
      <c r="TGN27" s="206"/>
      <c r="TGO27" s="206"/>
      <c r="TGP27" s="206"/>
      <c r="TGQ27" s="206"/>
      <c r="TGR27" s="206"/>
      <c r="TGS27" s="206"/>
      <c r="TGT27" s="206"/>
      <c r="TGU27" s="206"/>
      <c r="TGV27" s="206"/>
      <c r="TGW27" s="206"/>
      <c r="TGX27" s="206"/>
      <c r="TGY27" s="206"/>
      <c r="TGZ27" s="206"/>
      <c r="THA27" s="206"/>
      <c r="THB27" s="206"/>
      <c r="THC27" s="206"/>
      <c r="THD27" s="206"/>
      <c r="THE27" s="206"/>
      <c r="THF27" s="206"/>
      <c r="THG27" s="206"/>
      <c r="THH27" s="206"/>
      <c r="THI27" s="206"/>
      <c r="THJ27" s="206"/>
      <c r="THK27" s="206"/>
      <c r="THL27" s="206"/>
      <c r="THM27" s="206"/>
      <c r="THN27" s="206"/>
      <c r="THO27" s="206"/>
      <c r="THP27" s="206"/>
      <c r="THQ27" s="206"/>
      <c r="THR27" s="206"/>
      <c r="THS27" s="206"/>
      <c r="THT27" s="206"/>
      <c r="THU27" s="206"/>
      <c r="THV27" s="206"/>
      <c r="THW27" s="206"/>
      <c r="THX27" s="206"/>
      <c r="THY27" s="206"/>
      <c r="THZ27" s="206"/>
      <c r="TIA27" s="206"/>
      <c r="TIB27" s="206"/>
      <c r="TIC27" s="206"/>
      <c r="TID27" s="206"/>
      <c r="TIE27" s="206"/>
      <c r="TIF27" s="206"/>
      <c r="TIG27" s="206"/>
      <c r="TIH27" s="206"/>
      <c r="TII27" s="206"/>
      <c r="TIJ27" s="206"/>
      <c r="TIK27" s="206"/>
      <c r="TIL27" s="206"/>
      <c r="TIM27" s="206"/>
      <c r="TIN27" s="206"/>
      <c r="TIO27" s="206"/>
      <c r="TIP27" s="206"/>
      <c r="TIQ27" s="206"/>
      <c r="TIR27" s="206"/>
      <c r="TIS27" s="206"/>
      <c r="TIT27" s="206"/>
      <c r="TIU27" s="206"/>
      <c r="TIV27" s="206"/>
      <c r="TIW27" s="206"/>
      <c r="TIX27" s="206"/>
      <c r="TIY27" s="206"/>
      <c r="TIZ27" s="206"/>
      <c r="TJA27" s="206"/>
      <c r="TJB27" s="206"/>
      <c r="TJC27" s="206"/>
      <c r="TJD27" s="206"/>
      <c r="TJE27" s="206"/>
      <c r="TJF27" s="206"/>
      <c r="TJG27" s="206"/>
      <c r="TJH27" s="206"/>
      <c r="TJI27" s="206"/>
      <c r="TJJ27" s="206"/>
      <c r="TJK27" s="206"/>
      <c r="TJL27" s="206"/>
      <c r="TJM27" s="206"/>
      <c r="TJN27" s="206"/>
      <c r="TJO27" s="206"/>
      <c r="TJP27" s="206"/>
      <c r="TJQ27" s="206"/>
      <c r="TJR27" s="206"/>
      <c r="TJS27" s="206"/>
      <c r="TJT27" s="206"/>
      <c r="TJU27" s="206"/>
      <c r="TJV27" s="206"/>
      <c r="TJW27" s="206"/>
      <c r="TJX27" s="206"/>
      <c r="TJY27" s="206"/>
      <c r="TJZ27" s="206"/>
      <c r="TKA27" s="206"/>
      <c r="TKB27" s="206"/>
      <c r="TKC27" s="206"/>
      <c r="TKD27" s="206"/>
      <c r="TKE27" s="206"/>
      <c r="TKF27" s="206"/>
      <c r="TKG27" s="206"/>
      <c r="TKH27" s="206"/>
      <c r="TKI27" s="206"/>
      <c r="TKJ27" s="206"/>
      <c r="TKK27" s="206"/>
      <c r="TKL27" s="206"/>
      <c r="TKM27" s="206"/>
      <c r="TKN27" s="206"/>
      <c r="TKO27" s="206"/>
      <c r="TKP27" s="206"/>
      <c r="TKQ27" s="206"/>
      <c r="TKR27" s="206"/>
      <c r="TKS27" s="206"/>
      <c r="TKT27" s="206"/>
      <c r="TKU27" s="206"/>
      <c r="TKV27" s="206"/>
      <c r="TKW27" s="206"/>
      <c r="TKX27" s="206"/>
      <c r="TKY27" s="206"/>
      <c r="TKZ27" s="206"/>
      <c r="TLA27" s="206"/>
      <c r="TLB27" s="206"/>
      <c r="TLC27" s="206"/>
      <c r="TLD27" s="206"/>
      <c r="TLE27" s="206"/>
      <c r="TLF27" s="206"/>
      <c r="TLG27" s="206"/>
      <c r="TLH27" s="206"/>
      <c r="TLI27" s="206"/>
      <c r="TLJ27" s="206"/>
      <c r="TLK27" s="206"/>
      <c r="TLL27" s="206"/>
      <c r="TLM27" s="206"/>
      <c r="TLN27" s="206"/>
      <c r="TLO27" s="206"/>
      <c r="TLP27" s="206"/>
      <c r="TLQ27" s="206"/>
      <c r="TLR27" s="206"/>
      <c r="TLS27" s="206"/>
      <c r="TLT27" s="206"/>
      <c r="TLU27" s="206"/>
      <c r="TLV27" s="206"/>
      <c r="TLW27" s="206"/>
      <c r="TLX27" s="206"/>
      <c r="TLY27" s="206"/>
      <c r="TLZ27" s="206"/>
      <c r="TMA27" s="206"/>
      <c r="TMB27" s="206"/>
      <c r="TMC27" s="206"/>
      <c r="TMD27" s="206"/>
      <c r="TME27" s="206"/>
      <c r="TMF27" s="206"/>
      <c r="TMG27" s="206"/>
      <c r="TMH27" s="206"/>
      <c r="TMI27" s="206"/>
      <c r="TMJ27" s="206"/>
      <c r="TMK27" s="206"/>
      <c r="TML27" s="206"/>
      <c r="TMM27" s="206"/>
      <c r="TMN27" s="206"/>
      <c r="TMO27" s="206"/>
      <c r="TMP27" s="206"/>
      <c r="TMQ27" s="206"/>
      <c r="TMR27" s="206"/>
      <c r="TMS27" s="206"/>
      <c r="TMT27" s="206"/>
      <c r="TMU27" s="206"/>
      <c r="TMV27" s="206"/>
      <c r="TMW27" s="206"/>
      <c r="TMX27" s="206"/>
      <c r="TMY27" s="206"/>
      <c r="TMZ27" s="206"/>
      <c r="TNA27" s="206"/>
      <c r="TNB27" s="206"/>
      <c r="TNC27" s="206"/>
      <c r="TND27" s="206"/>
      <c r="TNE27" s="206"/>
      <c r="TNF27" s="206"/>
      <c r="TNG27" s="206"/>
      <c r="TNH27" s="206"/>
      <c r="TNI27" s="206"/>
      <c r="TNJ27" s="206"/>
      <c r="TNK27" s="206"/>
      <c r="TNL27" s="206"/>
      <c r="TNM27" s="206"/>
      <c r="TNN27" s="206"/>
      <c r="TNO27" s="206"/>
      <c r="TNP27" s="206"/>
      <c r="TNQ27" s="206"/>
      <c r="TNR27" s="206"/>
      <c r="TNS27" s="206"/>
      <c r="TNT27" s="206"/>
      <c r="TNU27" s="206"/>
      <c r="TNV27" s="206"/>
      <c r="TNW27" s="206"/>
      <c r="TNX27" s="206"/>
      <c r="TNY27" s="206"/>
      <c r="TNZ27" s="206"/>
      <c r="TOA27" s="206"/>
      <c r="TOB27" s="206"/>
      <c r="TOC27" s="206"/>
      <c r="TOD27" s="206"/>
      <c r="TOE27" s="206"/>
      <c r="TOF27" s="206"/>
      <c r="TOG27" s="206"/>
      <c r="TOH27" s="206"/>
      <c r="TOI27" s="206"/>
      <c r="TOJ27" s="206"/>
      <c r="TOK27" s="206"/>
      <c r="TOL27" s="206"/>
      <c r="TOM27" s="206"/>
      <c r="TON27" s="206"/>
      <c r="TOO27" s="206"/>
      <c r="TOP27" s="206"/>
      <c r="TOQ27" s="206"/>
      <c r="TOR27" s="206"/>
      <c r="TOS27" s="206"/>
      <c r="TOT27" s="206"/>
      <c r="TOU27" s="206"/>
      <c r="TOV27" s="206"/>
      <c r="TOW27" s="206"/>
      <c r="TOX27" s="206"/>
      <c r="TOY27" s="206"/>
      <c r="TOZ27" s="206"/>
      <c r="TPA27" s="206"/>
      <c r="TPB27" s="206"/>
      <c r="TPC27" s="206"/>
      <c r="TPD27" s="206"/>
      <c r="TPE27" s="206"/>
      <c r="TPF27" s="206"/>
      <c r="TPG27" s="206"/>
      <c r="TPH27" s="206"/>
      <c r="TPI27" s="206"/>
      <c r="TPJ27" s="206"/>
      <c r="TPK27" s="206"/>
      <c r="TPL27" s="206"/>
      <c r="TPM27" s="206"/>
      <c r="TPN27" s="206"/>
      <c r="TPO27" s="206"/>
      <c r="TPP27" s="206"/>
      <c r="TPQ27" s="206"/>
      <c r="TPR27" s="206"/>
      <c r="TPS27" s="206"/>
      <c r="TPT27" s="206"/>
      <c r="TPU27" s="206"/>
      <c r="TPV27" s="206"/>
      <c r="TPW27" s="206"/>
      <c r="TPX27" s="206"/>
      <c r="TPY27" s="206"/>
      <c r="TPZ27" s="206"/>
      <c r="TQA27" s="206"/>
      <c r="TQB27" s="206"/>
      <c r="TQC27" s="206"/>
      <c r="TQD27" s="206"/>
      <c r="TQE27" s="206"/>
      <c r="TQF27" s="206"/>
      <c r="TQG27" s="206"/>
      <c r="TQH27" s="206"/>
      <c r="TQI27" s="206"/>
      <c r="TQJ27" s="206"/>
      <c r="TQK27" s="206"/>
      <c r="TQL27" s="206"/>
      <c r="TQM27" s="206"/>
      <c r="TQN27" s="206"/>
      <c r="TQO27" s="206"/>
      <c r="TQP27" s="206"/>
      <c r="TQQ27" s="206"/>
      <c r="TQR27" s="206"/>
      <c r="TQS27" s="206"/>
      <c r="TQT27" s="206"/>
      <c r="TQU27" s="206"/>
      <c r="TQV27" s="206"/>
      <c r="TQW27" s="206"/>
      <c r="TQX27" s="206"/>
      <c r="TQY27" s="206"/>
      <c r="TQZ27" s="206"/>
      <c r="TRA27" s="206"/>
      <c r="TRB27" s="206"/>
      <c r="TRC27" s="206"/>
      <c r="TRD27" s="206"/>
      <c r="TRE27" s="206"/>
      <c r="TRF27" s="206"/>
      <c r="TRG27" s="206"/>
      <c r="TRH27" s="206"/>
      <c r="TRI27" s="206"/>
      <c r="TRJ27" s="206"/>
      <c r="TRK27" s="206"/>
      <c r="TRL27" s="206"/>
      <c r="TRM27" s="206"/>
      <c r="TRN27" s="206"/>
      <c r="TRO27" s="206"/>
      <c r="TRP27" s="206"/>
      <c r="TRQ27" s="206"/>
      <c r="TRR27" s="206"/>
      <c r="TRS27" s="206"/>
      <c r="TRT27" s="206"/>
      <c r="TRU27" s="206"/>
      <c r="TRV27" s="206"/>
      <c r="TRW27" s="206"/>
      <c r="TRX27" s="206"/>
      <c r="TRY27" s="206"/>
      <c r="TRZ27" s="206"/>
      <c r="TSA27" s="206"/>
      <c r="TSB27" s="206"/>
      <c r="TSC27" s="206"/>
      <c r="TSD27" s="206"/>
      <c r="TSE27" s="206"/>
      <c r="TSF27" s="206"/>
      <c r="TSG27" s="206"/>
      <c r="TSH27" s="206"/>
      <c r="TSI27" s="206"/>
      <c r="TSJ27" s="206"/>
      <c r="TSK27" s="206"/>
      <c r="TSL27" s="206"/>
      <c r="TSM27" s="206"/>
      <c r="TSN27" s="206"/>
      <c r="TSO27" s="206"/>
      <c r="TSP27" s="206"/>
      <c r="TSQ27" s="206"/>
      <c r="TSR27" s="206"/>
      <c r="TSS27" s="206"/>
      <c r="TST27" s="206"/>
      <c r="TSU27" s="206"/>
      <c r="TSV27" s="206"/>
      <c r="TSW27" s="206"/>
      <c r="TSX27" s="206"/>
      <c r="TSY27" s="206"/>
      <c r="TSZ27" s="206"/>
      <c r="TTA27" s="206"/>
      <c r="TTB27" s="206"/>
      <c r="TTC27" s="206"/>
      <c r="TTD27" s="206"/>
      <c r="TTE27" s="206"/>
      <c r="TTF27" s="206"/>
      <c r="TTG27" s="206"/>
      <c r="TTH27" s="206"/>
      <c r="TTI27" s="206"/>
      <c r="TTJ27" s="206"/>
      <c r="TTK27" s="206"/>
      <c r="TTL27" s="206"/>
      <c r="TTM27" s="206"/>
      <c r="TTN27" s="206"/>
      <c r="TTO27" s="206"/>
      <c r="TTP27" s="206"/>
      <c r="TTQ27" s="206"/>
      <c r="TTR27" s="206"/>
      <c r="TTS27" s="206"/>
      <c r="TTT27" s="206"/>
      <c r="TTU27" s="206"/>
      <c r="TTV27" s="206"/>
      <c r="TTW27" s="206"/>
      <c r="TTX27" s="206"/>
      <c r="TTY27" s="206"/>
      <c r="TTZ27" s="206"/>
      <c r="TUA27" s="206"/>
      <c r="TUB27" s="206"/>
      <c r="TUC27" s="206"/>
      <c r="TUD27" s="206"/>
      <c r="TUE27" s="206"/>
      <c r="TUF27" s="206"/>
      <c r="TUG27" s="206"/>
      <c r="TUH27" s="206"/>
      <c r="TUI27" s="206"/>
      <c r="TUJ27" s="206"/>
      <c r="TUK27" s="206"/>
      <c r="TUL27" s="206"/>
      <c r="TUM27" s="206"/>
      <c r="TUN27" s="206"/>
      <c r="TUO27" s="206"/>
      <c r="TUP27" s="206"/>
      <c r="TUQ27" s="206"/>
      <c r="TUR27" s="206"/>
      <c r="TUS27" s="206"/>
      <c r="TUT27" s="206"/>
      <c r="TUU27" s="206"/>
      <c r="TUV27" s="206"/>
      <c r="TUW27" s="206"/>
      <c r="TUX27" s="206"/>
      <c r="TUY27" s="206"/>
      <c r="TUZ27" s="206"/>
      <c r="TVA27" s="206"/>
      <c r="TVB27" s="206"/>
      <c r="TVC27" s="206"/>
      <c r="TVD27" s="206"/>
      <c r="TVE27" s="206"/>
      <c r="TVF27" s="206"/>
      <c r="TVG27" s="206"/>
      <c r="TVH27" s="206"/>
      <c r="TVI27" s="206"/>
      <c r="TVJ27" s="206"/>
      <c r="TVK27" s="206"/>
      <c r="TVL27" s="206"/>
      <c r="TVM27" s="206"/>
      <c r="TVN27" s="206"/>
      <c r="TVO27" s="206"/>
      <c r="TVP27" s="206"/>
      <c r="TVQ27" s="206"/>
      <c r="TVR27" s="206"/>
      <c r="TVS27" s="206"/>
      <c r="TVT27" s="206"/>
      <c r="TVU27" s="206"/>
      <c r="TVV27" s="206"/>
      <c r="TVW27" s="206"/>
      <c r="TVX27" s="206"/>
      <c r="TVY27" s="206"/>
      <c r="TVZ27" s="206"/>
      <c r="TWA27" s="206"/>
      <c r="TWB27" s="206"/>
      <c r="TWC27" s="206"/>
      <c r="TWD27" s="206"/>
      <c r="TWE27" s="206"/>
      <c r="TWF27" s="206"/>
      <c r="TWG27" s="206"/>
      <c r="TWH27" s="206"/>
      <c r="TWI27" s="206"/>
      <c r="TWJ27" s="206"/>
      <c r="TWK27" s="206"/>
      <c r="TWL27" s="206"/>
      <c r="TWM27" s="206"/>
      <c r="TWN27" s="206"/>
      <c r="TWO27" s="206"/>
      <c r="TWP27" s="206"/>
      <c r="TWQ27" s="206"/>
      <c r="TWR27" s="206"/>
      <c r="TWS27" s="206"/>
      <c r="TWT27" s="206"/>
      <c r="TWU27" s="206"/>
      <c r="TWV27" s="206"/>
      <c r="TWW27" s="206"/>
      <c r="TWX27" s="206"/>
      <c r="TWY27" s="206"/>
      <c r="TWZ27" s="206"/>
      <c r="TXA27" s="206"/>
      <c r="TXB27" s="206"/>
      <c r="TXC27" s="206"/>
      <c r="TXD27" s="206"/>
      <c r="TXE27" s="206"/>
      <c r="TXF27" s="206"/>
      <c r="TXG27" s="206"/>
      <c r="TXH27" s="206"/>
      <c r="TXI27" s="206"/>
      <c r="TXJ27" s="206"/>
      <c r="TXK27" s="206"/>
      <c r="TXL27" s="206"/>
      <c r="TXM27" s="206"/>
      <c r="TXN27" s="206"/>
      <c r="TXO27" s="206"/>
      <c r="TXP27" s="206"/>
      <c r="TXQ27" s="206"/>
      <c r="TXR27" s="206"/>
      <c r="TXS27" s="206"/>
      <c r="TXT27" s="206"/>
      <c r="TXU27" s="206"/>
      <c r="TXV27" s="206"/>
      <c r="TXW27" s="206"/>
      <c r="TXX27" s="206"/>
      <c r="TXY27" s="206"/>
      <c r="TXZ27" s="206"/>
      <c r="TYA27" s="206"/>
      <c r="TYB27" s="206"/>
      <c r="TYC27" s="206"/>
      <c r="TYD27" s="206"/>
      <c r="TYE27" s="206"/>
      <c r="TYF27" s="206"/>
      <c r="TYG27" s="206"/>
      <c r="TYH27" s="206"/>
      <c r="TYI27" s="206"/>
      <c r="TYJ27" s="206"/>
      <c r="TYK27" s="206"/>
      <c r="TYL27" s="206"/>
      <c r="TYM27" s="206"/>
      <c r="TYN27" s="206"/>
      <c r="TYO27" s="206"/>
      <c r="TYP27" s="206"/>
      <c r="TYQ27" s="206"/>
      <c r="TYR27" s="206"/>
      <c r="TYS27" s="206"/>
      <c r="TYT27" s="206"/>
      <c r="TYU27" s="206"/>
      <c r="TYV27" s="206"/>
      <c r="TYW27" s="206"/>
      <c r="TYX27" s="206"/>
      <c r="TYY27" s="206"/>
      <c r="TYZ27" s="206"/>
      <c r="TZA27" s="206"/>
      <c r="TZB27" s="206"/>
      <c r="TZC27" s="206"/>
      <c r="TZD27" s="206"/>
      <c r="TZE27" s="206"/>
      <c r="TZF27" s="206"/>
      <c r="TZG27" s="206"/>
      <c r="TZH27" s="206"/>
      <c r="TZI27" s="206"/>
      <c r="TZJ27" s="206"/>
      <c r="TZK27" s="206"/>
      <c r="TZL27" s="206"/>
      <c r="TZM27" s="206"/>
      <c r="TZN27" s="206"/>
      <c r="TZO27" s="206"/>
      <c r="TZP27" s="206"/>
      <c r="TZQ27" s="206"/>
      <c r="TZR27" s="206"/>
      <c r="TZS27" s="206"/>
      <c r="TZT27" s="206"/>
      <c r="TZU27" s="206"/>
      <c r="TZV27" s="206"/>
      <c r="TZW27" s="206"/>
      <c r="TZX27" s="206"/>
      <c r="TZY27" s="206"/>
      <c r="TZZ27" s="206"/>
      <c r="UAA27" s="206"/>
      <c r="UAB27" s="206"/>
      <c r="UAC27" s="206"/>
      <c r="UAD27" s="206"/>
      <c r="UAE27" s="206"/>
      <c r="UAF27" s="206"/>
      <c r="UAG27" s="206"/>
      <c r="UAH27" s="206"/>
      <c r="UAI27" s="206"/>
      <c r="UAJ27" s="206"/>
      <c r="UAK27" s="206"/>
      <c r="UAL27" s="206"/>
      <c r="UAM27" s="206"/>
      <c r="UAN27" s="206"/>
      <c r="UAO27" s="206"/>
      <c r="UAP27" s="206"/>
      <c r="UAQ27" s="206"/>
      <c r="UAR27" s="206"/>
      <c r="UAS27" s="206"/>
      <c r="UAT27" s="206"/>
      <c r="UAU27" s="206"/>
      <c r="UAV27" s="206"/>
      <c r="UAW27" s="206"/>
      <c r="UAX27" s="206"/>
      <c r="UAY27" s="206"/>
      <c r="UAZ27" s="206"/>
      <c r="UBA27" s="206"/>
      <c r="UBB27" s="206"/>
      <c r="UBC27" s="206"/>
      <c r="UBD27" s="206"/>
      <c r="UBE27" s="206"/>
      <c r="UBF27" s="206"/>
      <c r="UBG27" s="206"/>
      <c r="UBH27" s="206"/>
      <c r="UBI27" s="206"/>
      <c r="UBJ27" s="206"/>
      <c r="UBK27" s="206"/>
      <c r="UBL27" s="206"/>
      <c r="UBM27" s="206"/>
      <c r="UBN27" s="206"/>
      <c r="UBO27" s="206"/>
      <c r="UBP27" s="206"/>
      <c r="UBQ27" s="206"/>
      <c r="UBR27" s="206"/>
      <c r="UBS27" s="206"/>
      <c r="UBT27" s="206"/>
      <c r="UBU27" s="206"/>
      <c r="UBV27" s="206"/>
      <c r="UBW27" s="206"/>
      <c r="UBX27" s="206"/>
      <c r="UBY27" s="206"/>
      <c r="UBZ27" s="206"/>
      <c r="UCA27" s="206"/>
      <c r="UCB27" s="206"/>
      <c r="UCC27" s="206"/>
      <c r="UCD27" s="206"/>
      <c r="UCE27" s="206"/>
      <c r="UCF27" s="206"/>
      <c r="UCG27" s="206"/>
      <c r="UCH27" s="206"/>
      <c r="UCI27" s="206"/>
      <c r="UCJ27" s="206"/>
      <c r="UCK27" s="206"/>
      <c r="UCL27" s="206"/>
      <c r="UCM27" s="206"/>
      <c r="UCN27" s="206"/>
      <c r="UCO27" s="206"/>
      <c r="UCP27" s="206"/>
      <c r="UCQ27" s="206"/>
      <c r="UCR27" s="206"/>
      <c r="UCS27" s="206"/>
      <c r="UCT27" s="206"/>
      <c r="UCU27" s="206"/>
      <c r="UCV27" s="206"/>
      <c r="UCW27" s="206"/>
      <c r="UCX27" s="206"/>
      <c r="UCY27" s="206"/>
      <c r="UCZ27" s="206"/>
      <c r="UDA27" s="206"/>
      <c r="UDB27" s="206"/>
      <c r="UDC27" s="206"/>
      <c r="UDD27" s="206"/>
      <c r="UDE27" s="206"/>
      <c r="UDF27" s="206"/>
      <c r="UDG27" s="206"/>
      <c r="UDH27" s="206"/>
      <c r="UDI27" s="206"/>
      <c r="UDJ27" s="206"/>
      <c r="UDK27" s="206"/>
      <c r="UDL27" s="206"/>
      <c r="UDM27" s="206"/>
      <c r="UDN27" s="206"/>
      <c r="UDO27" s="206"/>
      <c r="UDP27" s="206"/>
      <c r="UDQ27" s="206"/>
      <c r="UDR27" s="206"/>
      <c r="UDS27" s="206"/>
      <c r="UDT27" s="206"/>
      <c r="UDU27" s="206"/>
      <c r="UDV27" s="206"/>
      <c r="UDW27" s="206"/>
      <c r="UDX27" s="206"/>
      <c r="UDY27" s="206"/>
      <c r="UDZ27" s="206"/>
      <c r="UEA27" s="206"/>
      <c r="UEB27" s="206"/>
      <c r="UEC27" s="206"/>
      <c r="UED27" s="206"/>
      <c r="UEE27" s="206"/>
      <c r="UEF27" s="206"/>
      <c r="UEG27" s="206"/>
      <c r="UEH27" s="206"/>
      <c r="UEI27" s="206"/>
      <c r="UEJ27" s="206"/>
      <c r="UEK27" s="206"/>
      <c r="UEL27" s="206"/>
      <c r="UEM27" s="206"/>
      <c r="UEN27" s="206"/>
      <c r="UEO27" s="206"/>
      <c r="UEP27" s="206"/>
      <c r="UEQ27" s="206"/>
      <c r="UER27" s="206"/>
      <c r="UES27" s="206"/>
      <c r="UET27" s="206"/>
      <c r="UEU27" s="206"/>
      <c r="UEV27" s="206"/>
      <c r="UEW27" s="206"/>
      <c r="UEX27" s="206"/>
      <c r="UEY27" s="206"/>
      <c r="UEZ27" s="206"/>
      <c r="UFA27" s="206"/>
      <c r="UFB27" s="206"/>
      <c r="UFC27" s="206"/>
      <c r="UFD27" s="206"/>
      <c r="UFE27" s="206"/>
      <c r="UFF27" s="206"/>
      <c r="UFG27" s="206"/>
      <c r="UFH27" s="206"/>
      <c r="UFI27" s="206"/>
      <c r="UFJ27" s="206"/>
      <c r="UFK27" s="206"/>
      <c r="UFL27" s="206"/>
      <c r="UFM27" s="206"/>
      <c r="UFN27" s="206"/>
      <c r="UFO27" s="206"/>
      <c r="UFP27" s="206"/>
      <c r="UFQ27" s="206"/>
      <c r="UFR27" s="206"/>
      <c r="UFS27" s="206"/>
      <c r="UFT27" s="206"/>
      <c r="UFU27" s="206"/>
      <c r="UFV27" s="206"/>
      <c r="UFW27" s="206"/>
      <c r="UFX27" s="206"/>
      <c r="UFY27" s="206"/>
      <c r="UFZ27" s="206"/>
      <c r="UGA27" s="206"/>
      <c r="UGB27" s="206"/>
      <c r="UGC27" s="206"/>
      <c r="UGD27" s="206"/>
      <c r="UGE27" s="206"/>
      <c r="UGF27" s="206"/>
      <c r="UGG27" s="206"/>
      <c r="UGH27" s="206"/>
      <c r="UGI27" s="206"/>
      <c r="UGJ27" s="206"/>
      <c r="UGK27" s="206"/>
      <c r="UGL27" s="206"/>
      <c r="UGM27" s="206"/>
      <c r="UGN27" s="206"/>
      <c r="UGO27" s="206"/>
      <c r="UGP27" s="206"/>
      <c r="UGQ27" s="206"/>
      <c r="UGR27" s="206"/>
      <c r="UGS27" s="206"/>
      <c r="UGT27" s="206"/>
      <c r="UGU27" s="206"/>
      <c r="UGV27" s="206"/>
      <c r="UGW27" s="206"/>
      <c r="UGX27" s="206"/>
      <c r="UGY27" s="206"/>
      <c r="UGZ27" s="206"/>
      <c r="UHA27" s="206"/>
      <c r="UHB27" s="206"/>
      <c r="UHC27" s="206"/>
      <c r="UHD27" s="206"/>
      <c r="UHE27" s="206"/>
      <c r="UHF27" s="206"/>
      <c r="UHG27" s="206"/>
      <c r="UHH27" s="206"/>
      <c r="UHI27" s="206"/>
      <c r="UHJ27" s="206"/>
      <c r="UHK27" s="206"/>
      <c r="UHL27" s="206"/>
      <c r="UHM27" s="206"/>
      <c r="UHN27" s="206"/>
      <c r="UHO27" s="206"/>
      <c r="UHP27" s="206"/>
      <c r="UHQ27" s="206"/>
      <c r="UHR27" s="206"/>
      <c r="UHS27" s="206"/>
      <c r="UHT27" s="206"/>
      <c r="UHU27" s="206"/>
      <c r="UHV27" s="206"/>
      <c r="UHW27" s="206"/>
      <c r="UHX27" s="206"/>
      <c r="UHY27" s="206"/>
      <c r="UHZ27" s="206"/>
      <c r="UIA27" s="206"/>
      <c r="UIB27" s="206"/>
      <c r="UIC27" s="206"/>
      <c r="UID27" s="206"/>
      <c r="UIE27" s="206"/>
      <c r="UIF27" s="206"/>
      <c r="UIG27" s="206"/>
      <c r="UIH27" s="206"/>
      <c r="UII27" s="206"/>
      <c r="UIJ27" s="206"/>
      <c r="UIK27" s="206"/>
      <c r="UIL27" s="206"/>
      <c r="UIM27" s="206"/>
      <c r="UIN27" s="206"/>
      <c r="UIO27" s="206"/>
      <c r="UIP27" s="206"/>
      <c r="UIQ27" s="206"/>
      <c r="UIR27" s="206"/>
      <c r="UIS27" s="206"/>
      <c r="UIT27" s="206"/>
      <c r="UIU27" s="206"/>
      <c r="UIV27" s="206"/>
      <c r="UIW27" s="206"/>
      <c r="UIX27" s="206"/>
      <c r="UIY27" s="206"/>
      <c r="UIZ27" s="206"/>
      <c r="UJA27" s="206"/>
      <c r="UJB27" s="206"/>
      <c r="UJC27" s="206"/>
      <c r="UJD27" s="206"/>
      <c r="UJE27" s="206"/>
      <c r="UJF27" s="206"/>
      <c r="UJG27" s="206"/>
      <c r="UJH27" s="206"/>
      <c r="UJI27" s="206"/>
      <c r="UJJ27" s="206"/>
      <c r="UJK27" s="206"/>
      <c r="UJL27" s="206"/>
      <c r="UJM27" s="206"/>
      <c r="UJN27" s="206"/>
      <c r="UJO27" s="206"/>
      <c r="UJP27" s="206"/>
      <c r="UJQ27" s="206"/>
      <c r="UJR27" s="206"/>
      <c r="UJS27" s="206"/>
      <c r="UJT27" s="206"/>
      <c r="UJU27" s="206"/>
      <c r="UJV27" s="206"/>
      <c r="UJW27" s="206"/>
      <c r="UJX27" s="206"/>
      <c r="UJY27" s="206"/>
      <c r="UJZ27" s="206"/>
      <c r="UKA27" s="206"/>
      <c r="UKB27" s="206"/>
      <c r="UKC27" s="206"/>
      <c r="UKD27" s="206"/>
      <c r="UKE27" s="206"/>
      <c r="UKF27" s="206"/>
      <c r="UKG27" s="206"/>
      <c r="UKH27" s="206"/>
      <c r="UKI27" s="206"/>
      <c r="UKJ27" s="206"/>
      <c r="UKK27" s="206"/>
      <c r="UKL27" s="206"/>
      <c r="UKM27" s="206"/>
      <c r="UKN27" s="206"/>
      <c r="UKO27" s="206"/>
      <c r="UKP27" s="206"/>
      <c r="UKQ27" s="206"/>
      <c r="UKR27" s="206"/>
      <c r="UKS27" s="206"/>
      <c r="UKT27" s="206"/>
      <c r="UKU27" s="206"/>
      <c r="UKV27" s="206"/>
      <c r="UKW27" s="206"/>
      <c r="UKX27" s="206"/>
      <c r="UKY27" s="206"/>
      <c r="UKZ27" s="206"/>
      <c r="ULA27" s="206"/>
      <c r="ULB27" s="206"/>
      <c r="ULC27" s="206"/>
      <c r="ULD27" s="206"/>
      <c r="ULE27" s="206"/>
      <c r="ULF27" s="206"/>
      <c r="ULG27" s="206"/>
      <c r="ULH27" s="206"/>
      <c r="ULI27" s="206"/>
      <c r="ULJ27" s="206"/>
      <c r="ULK27" s="206"/>
      <c r="ULL27" s="206"/>
      <c r="ULM27" s="206"/>
      <c r="ULN27" s="206"/>
      <c r="ULO27" s="206"/>
      <c r="ULP27" s="206"/>
      <c r="ULQ27" s="206"/>
      <c r="ULR27" s="206"/>
      <c r="ULS27" s="206"/>
      <c r="ULT27" s="206"/>
      <c r="ULU27" s="206"/>
      <c r="ULV27" s="206"/>
      <c r="ULW27" s="206"/>
      <c r="ULX27" s="206"/>
      <c r="ULY27" s="206"/>
      <c r="ULZ27" s="206"/>
      <c r="UMA27" s="206"/>
      <c r="UMB27" s="206"/>
      <c r="UMC27" s="206"/>
      <c r="UMD27" s="206"/>
      <c r="UME27" s="206"/>
      <c r="UMF27" s="206"/>
      <c r="UMG27" s="206"/>
      <c r="UMH27" s="206"/>
      <c r="UMI27" s="206"/>
      <c r="UMJ27" s="206"/>
      <c r="UMK27" s="206"/>
      <c r="UML27" s="206"/>
      <c r="UMM27" s="206"/>
      <c r="UMN27" s="206"/>
      <c r="UMO27" s="206"/>
      <c r="UMP27" s="206"/>
      <c r="UMQ27" s="206"/>
      <c r="UMR27" s="206"/>
      <c r="UMS27" s="206"/>
      <c r="UMT27" s="206"/>
      <c r="UMU27" s="206"/>
      <c r="UMV27" s="206"/>
      <c r="UMW27" s="206"/>
      <c r="UMX27" s="206"/>
      <c r="UMY27" s="206"/>
      <c r="UMZ27" s="206"/>
      <c r="UNA27" s="206"/>
      <c r="UNB27" s="206"/>
      <c r="UNC27" s="206"/>
      <c r="UND27" s="206"/>
      <c r="UNE27" s="206"/>
      <c r="UNF27" s="206"/>
      <c r="UNG27" s="206"/>
      <c r="UNH27" s="206"/>
      <c r="UNI27" s="206"/>
      <c r="UNJ27" s="206"/>
      <c r="UNK27" s="206"/>
      <c r="UNL27" s="206"/>
      <c r="UNM27" s="206"/>
      <c r="UNN27" s="206"/>
      <c r="UNO27" s="206"/>
      <c r="UNP27" s="206"/>
      <c r="UNQ27" s="206"/>
      <c r="UNR27" s="206"/>
      <c r="UNS27" s="206"/>
      <c r="UNT27" s="206"/>
      <c r="UNU27" s="206"/>
      <c r="UNV27" s="206"/>
      <c r="UNW27" s="206"/>
      <c r="UNX27" s="206"/>
      <c r="UNY27" s="206"/>
      <c r="UNZ27" s="206"/>
      <c r="UOA27" s="206"/>
      <c r="UOB27" s="206"/>
      <c r="UOC27" s="206"/>
      <c r="UOD27" s="206"/>
      <c r="UOE27" s="206"/>
      <c r="UOF27" s="206"/>
      <c r="UOG27" s="206"/>
      <c r="UOH27" s="206"/>
      <c r="UOI27" s="206"/>
      <c r="UOJ27" s="206"/>
      <c r="UOK27" s="206"/>
      <c r="UOL27" s="206"/>
      <c r="UOM27" s="206"/>
      <c r="UON27" s="206"/>
      <c r="UOO27" s="206"/>
      <c r="UOP27" s="206"/>
      <c r="UOQ27" s="206"/>
      <c r="UOR27" s="206"/>
      <c r="UOS27" s="206"/>
      <c r="UOT27" s="206"/>
      <c r="UOU27" s="206"/>
      <c r="UOV27" s="206"/>
      <c r="UOW27" s="206"/>
      <c r="UOX27" s="206"/>
      <c r="UOY27" s="206"/>
      <c r="UOZ27" s="206"/>
      <c r="UPA27" s="206"/>
      <c r="UPB27" s="206"/>
      <c r="UPC27" s="206"/>
      <c r="UPD27" s="206"/>
      <c r="UPE27" s="206"/>
      <c r="UPF27" s="206"/>
      <c r="UPG27" s="206"/>
      <c r="UPH27" s="206"/>
      <c r="UPI27" s="206"/>
      <c r="UPJ27" s="206"/>
      <c r="UPK27" s="206"/>
      <c r="UPL27" s="206"/>
      <c r="UPM27" s="206"/>
      <c r="UPN27" s="206"/>
      <c r="UPO27" s="206"/>
      <c r="UPP27" s="206"/>
      <c r="UPQ27" s="206"/>
      <c r="UPR27" s="206"/>
      <c r="UPS27" s="206"/>
      <c r="UPT27" s="206"/>
      <c r="UPU27" s="206"/>
      <c r="UPV27" s="206"/>
      <c r="UPW27" s="206"/>
      <c r="UPX27" s="206"/>
      <c r="UPY27" s="206"/>
      <c r="UPZ27" s="206"/>
      <c r="UQA27" s="206"/>
      <c r="UQB27" s="206"/>
      <c r="UQC27" s="206"/>
      <c r="UQD27" s="206"/>
      <c r="UQE27" s="206"/>
      <c r="UQF27" s="206"/>
      <c r="UQG27" s="206"/>
      <c r="UQH27" s="206"/>
      <c r="UQI27" s="206"/>
      <c r="UQJ27" s="206"/>
      <c r="UQK27" s="206"/>
      <c r="UQL27" s="206"/>
      <c r="UQM27" s="206"/>
      <c r="UQN27" s="206"/>
      <c r="UQO27" s="206"/>
      <c r="UQP27" s="206"/>
      <c r="UQQ27" s="206"/>
      <c r="UQR27" s="206"/>
      <c r="UQS27" s="206"/>
      <c r="UQT27" s="206"/>
      <c r="UQU27" s="206"/>
      <c r="UQV27" s="206"/>
      <c r="UQW27" s="206"/>
      <c r="UQX27" s="206"/>
      <c r="UQY27" s="206"/>
      <c r="UQZ27" s="206"/>
      <c r="URA27" s="206"/>
      <c r="URB27" s="206"/>
      <c r="URC27" s="206"/>
      <c r="URD27" s="206"/>
      <c r="URE27" s="206"/>
      <c r="URF27" s="206"/>
      <c r="URG27" s="206"/>
      <c r="URH27" s="206"/>
      <c r="URI27" s="206"/>
      <c r="URJ27" s="206"/>
      <c r="URK27" s="206"/>
      <c r="URL27" s="206"/>
      <c r="URM27" s="206"/>
      <c r="URN27" s="206"/>
      <c r="URO27" s="206"/>
      <c r="URP27" s="206"/>
      <c r="URQ27" s="206"/>
      <c r="URR27" s="206"/>
      <c r="URS27" s="206"/>
      <c r="URT27" s="206"/>
      <c r="URU27" s="206"/>
      <c r="URV27" s="206"/>
      <c r="URW27" s="206"/>
      <c r="URX27" s="206"/>
      <c r="URY27" s="206"/>
      <c r="URZ27" s="206"/>
      <c r="USA27" s="206"/>
      <c r="USB27" s="206"/>
      <c r="USC27" s="206"/>
      <c r="USD27" s="206"/>
      <c r="USE27" s="206"/>
      <c r="USF27" s="206"/>
      <c r="USG27" s="206"/>
      <c r="USH27" s="206"/>
      <c r="USI27" s="206"/>
      <c r="USJ27" s="206"/>
      <c r="USK27" s="206"/>
      <c r="USL27" s="206"/>
      <c r="USM27" s="206"/>
      <c r="USN27" s="206"/>
      <c r="USO27" s="206"/>
      <c r="USP27" s="206"/>
      <c r="USQ27" s="206"/>
      <c r="USR27" s="206"/>
      <c r="USS27" s="206"/>
      <c r="UST27" s="206"/>
      <c r="USU27" s="206"/>
      <c r="USV27" s="206"/>
      <c r="USW27" s="206"/>
      <c r="USX27" s="206"/>
      <c r="USY27" s="206"/>
      <c r="USZ27" s="206"/>
      <c r="UTA27" s="206"/>
      <c r="UTB27" s="206"/>
      <c r="UTC27" s="206"/>
      <c r="UTD27" s="206"/>
      <c r="UTE27" s="206"/>
      <c r="UTF27" s="206"/>
      <c r="UTG27" s="206"/>
      <c r="UTH27" s="206"/>
      <c r="UTI27" s="206"/>
      <c r="UTJ27" s="206"/>
      <c r="UTK27" s="206"/>
      <c r="UTL27" s="206"/>
      <c r="UTM27" s="206"/>
      <c r="UTN27" s="206"/>
      <c r="UTO27" s="206"/>
      <c r="UTP27" s="206"/>
      <c r="UTQ27" s="206"/>
      <c r="UTR27" s="206"/>
      <c r="UTS27" s="206"/>
      <c r="UTT27" s="206"/>
      <c r="UTU27" s="206"/>
      <c r="UTV27" s="206"/>
      <c r="UTW27" s="206"/>
      <c r="UTX27" s="206"/>
      <c r="UTY27" s="206"/>
      <c r="UTZ27" s="206"/>
      <c r="UUA27" s="206"/>
      <c r="UUB27" s="206"/>
      <c r="UUC27" s="206"/>
      <c r="UUD27" s="206"/>
      <c r="UUE27" s="206"/>
      <c r="UUF27" s="206"/>
      <c r="UUG27" s="206"/>
      <c r="UUH27" s="206"/>
      <c r="UUI27" s="206"/>
      <c r="UUJ27" s="206"/>
      <c r="UUK27" s="206"/>
      <c r="UUL27" s="206"/>
      <c r="UUM27" s="206"/>
      <c r="UUN27" s="206"/>
      <c r="UUO27" s="206"/>
      <c r="UUP27" s="206"/>
      <c r="UUQ27" s="206"/>
      <c r="UUR27" s="206"/>
      <c r="UUS27" s="206"/>
      <c r="UUT27" s="206"/>
      <c r="UUU27" s="206"/>
      <c r="UUV27" s="206"/>
      <c r="UUW27" s="206"/>
      <c r="UUX27" s="206"/>
      <c r="UUY27" s="206"/>
      <c r="UUZ27" s="206"/>
      <c r="UVA27" s="206"/>
      <c r="UVB27" s="206"/>
      <c r="UVC27" s="206"/>
      <c r="UVD27" s="206"/>
      <c r="UVE27" s="206"/>
      <c r="UVF27" s="206"/>
      <c r="UVG27" s="206"/>
      <c r="UVH27" s="206"/>
      <c r="UVI27" s="206"/>
      <c r="UVJ27" s="206"/>
      <c r="UVK27" s="206"/>
      <c r="UVL27" s="206"/>
      <c r="UVM27" s="206"/>
      <c r="UVN27" s="206"/>
      <c r="UVO27" s="206"/>
      <c r="UVP27" s="206"/>
      <c r="UVQ27" s="206"/>
      <c r="UVR27" s="206"/>
      <c r="UVS27" s="206"/>
      <c r="UVT27" s="206"/>
      <c r="UVU27" s="206"/>
      <c r="UVV27" s="206"/>
      <c r="UVW27" s="206"/>
      <c r="UVX27" s="206"/>
      <c r="UVY27" s="206"/>
      <c r="UVZ27" s="206"/>
      <c r="UWA27" s="206"/>
      <c r="UWB27" s="206"/>
      <c r="UWC27" s="206"/>
      <c r="UWD27" s="206"/>
      <c r="UWE27" s="206"/>
      <c r="UWF27" s="206"/>
      <c r="UWG27" s="206"/>
      <c r="UWH27" s="206"/>
      <c r="UWI27" s="206"/>
      <c r="UWJ27" s="206"/>
      <c r="UWK27" s="206"/>
      <c r="UWL27" s="206"/>
      <c r="UWM27" s="206"/>
      <c r="UWN27" s="206"/>
      <c r="UWO27" s="206"/>
      <c r="UWP27" s="206"/>
      <c r="UWQ27" s="206"/>
      <c r="UWR27" s="206"/>
      <c r="UWS27" s="206"/>
      <c r="UWT27" s="206"/>
      <c r="UWU27" s="206"/>
      <c r="UWV27" s="206"/>
      <c r="UWW27" s="206"/>
      <c r="UWX27" s="206"/>
      <c r="UWY27" s="206"/>
      <c r="UWZ27" s="206"/>
      <c r="UXA27" s="206"/>
      <c r="UXB27" s="206"/>
      <c r="UXC27" s="206"/>
      <c r="UXD27" s="206"/>
      <c r="UXE27" s="206"/>
      <c r="UXF27" s="206"/>
      <c r="UXG27" s="206"/>
      <c r="UXH27" s="206"/>
      <c r="UXI27" s="206"/>
      <c r="UXJ27" s="206"/>
      <c r="UXK27" s="206"/>
      <c r="UXL27" s="206"/>
      <c r="UXM27" s="206"/>
      <c r="UXN27" s="206"/>
      <c r="UXO27" s="206"/>
      <c r="UXP27" s="206"/>
      <c r="UXQ27" s="206"/>
      <c r="UXR27" s="206"/>
      <c r="UXS27" s="206"/>
      <c r="UXT27" s="206"/>
      <c r="UXU27" s="206"/>
      <c r="UXV27" s="206"/>
      <c r="UXW27" s="206"/>
      <c r="UXX27" s="206"/>
      <c r="UXY27" s="206"/>
      <c r="UXZ27" s="206"/>
      <c r="UYA27" s="206"/>
      <c r="UYB27" s="206"/>
      <c r="UYC27" s="206"/>
      <c r="UYD27" s="206"/>
      <c r="UYE27" s="206"/>
      <c r="UYF27" s="206"/>
      <c r="UYG27" s="206"/>
      <c r="UYH27" s="206"/>
      <c r="UYI27" s="206"/>
      <c r="UYJ27" s="206"/>
      <c r="UYK27" s="206"/>
      <c r="UYL27" s="206"/>
      <c r="UYM27" s="206"/>
      <c r="UYN27" s="206"/>
      <c r="UYO27" s="206"/>
      <c r="UYP27" s="206"/>
      <c r="UYQ27" s="206"/>
      <c r="UYR27" s="206"/>
      <c r="UYS27" s="206"/>
      <c r="UYT27" s="206"/>
      <c r="UYU27" s="206"/>
      <c r="UYV27" s="206"/>
      <c r="UYW27" s="206"/>
      <c r="UYX27" s="206"/>
      <c r="UYY27" s="206"/>
      <c r="UYZ27" s="206"/>
      <c r="UZA27" s="206"/>
      <c r="UZB27" s="206"/>
      <c r="UZC27" s="206"/>
      <c r="UZD27" s="206"/>
      <c r="UZE27" s="206"/>
      <c r="UZF27" s="206"/>
      <c r="UZG27" s="206"/>
      <c r="UZH27" s="206"/>
      <c r="UZI27" s="206"/>
      <c r="UZJ27" s="206"/>
      <c r="UZK27" s="206"/>
      <c r="UZL27" s="206"/>
      <c r="UZM27" s="206"/>
      <c r="UZN27" s="206"/>
      <c r="UZO27" s="206"/>
      <c r="UZP27" s="206"/>
      <c r="UZQ27" s="206"/>
      <c r="UZR27" s="206"/>
      <c r="UZS27" s="206"/>
      <c r="UZT27" s="206"/>
      <c r="UZU27" s="206"/>
      <c r="UZV27" s="206"/>
      <c r="UZW27" s="206"/>
      <c r="UZX27" s="206"/>
      <c r="UZY27" s="206"/>
      <c r="UZZ27" s="206"/>
      <c r="VAA27" s="206"/>
      <c r="VAB27" s="206"/>
      <c r="VAC27" s="206"/>
      <c r="VAD27" s="206"/>
      <c r="VAE27" s="206"/>
      <c r="VAF27" s="206"/>
      <c r="VAG27" s="206"/>
      <c r="VAH27" s="206"/>
      <c r="VAI27" s="206"/>
      <c r="VAJ27" s="206"/>
      <c r="VAK27" s="206"/>
      <c r="VAL27" s="206"/>
      <c r="VAM27" s="206"/>
      <c r="VAN27" s="206"/>
      <c r="VAO27" s="206"/>
      <c r="VAP27" s="206"/>
      <c r="VAQ27" s="206"/>
      <c r="VAR27" s="206"/>
      <c r="VAS27" s="206"/>
      <c r="VAT27" s="206"/>
      <c r="VAU27" s="206"/>
      <c r="VAV27" s="206"/>
      <c r="VAW27" s="206"/>
      <c r="VAX27" s="206"/>
      <c r="VAY27" s="206"/>
      <c r="VAZ27" s="206"/>
      <c r="VBA27" s="206"/>
      <c r="VBB27" s="206"/>
      <c r="VBC27" s="206"/>
      <c r="VBD27" s="206"/>
      <c r="VBE27" s="206"/>
      <c r="VBF27" s="206"/>
      <c r="VBG27" s="206"/>
      <c r="VBH27" s="206"/>
      <c r="VBI27" s="206"/>
      <c r="VBJ27" s="206"/>
      <c r="VBK27" s="206"/>
      <c r="VBL27" s="206"/>
      <c r="VBM27" s="206"/>
      <c r="VBN27" s="206"/>
      <c r="VBO27" s="206"/>
      <c r="VBP27" s="206"/>
      <c r="VBQ27" s="206"/>
      <c r="VBR27" s="206"/>
      <c r="VBS27" s="206"/>
      <c r="VBT27" s="206"/>
      <c r="VBU27" s="206"/>
      <c r="VBV27" s="206"/>
      <c r="VBW27" s="206"/>
      <c r="VBX27" s="206"/>
      <c r="VBY27" s="206"/>
      <c r="VBZ27" s="206"/>
      <c r="VCA27" s="206"/>
      <c r="VCB27" s="206"/>
      <c r="VCC27" s="206"/>
      <c r="VCD27" s="206"/>
      <c r="VCE27" s="206"/>
      <c r="VCF27" s="206"/>
      <c r="VCG27" s="206"/>
      <c r="VCH27" s="206"/>
      <c r="VCI27" s="206"/>
      <c r="VCJ27" s="206"/>
      <c r="VCK27" s="206"/>
      <c r="VCL27" s="206"/>
      <c r="VCM27" s="206"/>
      <c r="VCN27" s="206"/>
      <c r="VCO27" s="206"/>
      <c r="VCP27" s="206"/>
      <c r="VCQ27" s="206"/>
      <c r="VCR27" s="206"/>
      <c r="VCS27" s="206"/>
      <c r="VCT27" s="206"/>
      <c r="VCU27" s="206"/>
      <c r="VCV27" s="206"/>
      <c r="VCW27" s="206"/>
      <c r="VCX27" s="206"/>
      <c r="VCY27" s="206"/>
      <c r="VCZ27" s="206"/>
      <c r="VDA27" s="206"/>
      <c r="VDB27" s="206"/>
      <c r="VDC27" s="206"/>
      <c r="VDD27" s="206"/>
      <c r="VDE27" s="206"/>
      <c r="VDF27" s="206"/>
      <c r="VDG27" s="206"/>
      <c r="VDH27" s="206"/>
      <c r="VDI27" s="206"/>
      <c r="VDJ27" s="206"/>
      <c r="VDK27" s="206"/>
      <c r="VDL27" s="206"/>
      <c r="VDM27" s="206"/>
      <c r="VDN27" s="206"/>
      <c r="VDO27" s="206"/>
      <c r="VDP27" s="206"/>
      <c r="VDQ27" s="206"/>
      <c r="VDR27" s="206"/>
      <c r="VDS27" s="206"/>
      <c r="VDT27" s="206"/>
      <c r="VDU27" s="206"/>
      <c r="VDV27" s="206"/>
      <c r="VDW27" s="206"/>
      <c r="VDX27" s="206"/>
      <c r="VDY27" s="206"/>
      <c r="VDZ27" s="206"/>
      <c r="VEA27" s="206"/>
      <c r="VEB27" s="206"/>
      <c r="VEC27" s="206"/>
      <c r="VED27" s="206"/>
      <c r="VEE27" s="206"/>
      <c r="VEF27" s="206"/>
      <c r="VEG27" s="206"/>
      <c r="VEH27" s="206"/>
      <c r="VEI27" s="206"/>
      <c r="VEJ27" s="206"/>
      <c r="VEK27" s="206"/>
      <c r="VEL27" s="206"/>
      <c r="VEM27" s="206"/>
      <c r="VEN27" s="206"/>
      <c r="VEO27" s="206"/>
      <c r="VEP27" s="206"/>
      <c r="VEQ27" s="206"/>
      <c r="VER27" s="206"/>
      <c r="VES27" s="206"/>
      <c r="VET27" s="206"/>
      <c r="VEU27" s="206"/>
      <c r="VEV27" s="206"/>
      <c r="VEW27" s="206"/>
      <c r="VEX27" s="206"/>
      <c r="VEY27" s="206"/>
      <c r="VEZ27" s="206"/>
      <c r="VFA27" s="206"/>
      <c r="VFB27" s="206"/>
      <c r="VFC27" s="206"/>
      <c r="VFD27" s="206"/>
      <c r="VFE27" s="206"/>
      <c r="VFF27" s="206"/>
      <c r="VFG27" s="206"/>
      <c r="VFH27" s="206"/>
      <c r="VFI27" s="206"/>
      <c r="VFJ27" s="206"/>
      <c r="VFK27" s="206"/>
      <c r="VFL27" s="206"/>
      <c r="VFM27" s="206"/>
      <c r="VFN27" s="206"/>
      <c r="VFO27" s="206"/>
      <c r="VFP27" s="206"/>
      <c r="VFQ27" s="206"/>
      <c r="VFR27" s="206"/>
      <c r="VFS27" s="206"/>
      <c r="VFT27" s="206"/>
      <c r="VFU27" s="206"/>
      <c r="VFV27" s="206"/>
      <c r="VFW27" s="206"/>
      <c r="VFX27" s="206"/>
      <c r="VFY27" s="206"/>
      <c r="VFZ27" s="206"/>
      <c r="VGA27" s="206"/>
      <c r="VGB27" s="206"/>
      <c r="VGC27" s="206"/>
      <c r="VGD27" s="206"/>
      <c r="VGE27" s="206"/>
      <c r="VGF27" s="206"/>
      <c r="VGG27" s="206"/>
      <c r="VGH27" s="206"/>
      <c r="VGI27" s="206"/>
      <c r="VGJ27" s="206"/>
      <c r="VGK27" s="206"/>
      <c r="VGL27" s="206"/>
      <c r="VGM27" s="206"/>
      <c r="VGN27" s="206"/>
      <c r="VGO27" s="206"/>
      <c r="VGP27" s="206"/>
      <c r="VGQ27" s="206"/>
      <c r="VGR27" s="206"/>
      <c r="VGS27" s="206"/>
      <c r="VGT27" s="206"/>
      <c r="VGU27" s="206"/>
      <c r="VGV27" s="206"/>
      <c r="VGW27" s="206"/>
      <c r="VGX27" s="206"/>
      <c r="VGY27" s="206"/>
      <c r="VGZ27" s="206"/>
      <c r="VHA27" s="206"/>
      <c r="VHB27" s="206"/>
      <c r="VHC27" s="206"/>
      <c r="VHD27" s="206"/>
      <c r="VHE27" s="206"/>
      <c r="VHF27" s="206"/>
      <c r="VHG27" s="206"/>
      <c r="VHH27" s="206"/>
      <c r="VHI27" s="206"/>
      <c r="VHJ27" s="206"/>
      <c r="VHK27" s="206"/>
      <c r="VHL27" s="206"/>
      <c r="VHM27" s="206"/>
      <c r="VHN27" s="206"/>
      <c r="VHO27" s="206"/>
      <c r="VHP27" s="206"/>
      <c r="VHQ27" s="206"/>
      <c r="VHR27" s="206"/>
      <c r="VHS27" s="206"/>
      <c r="VHT27" s="206"/>
      <c r="VHU27" s="206"/>
      <c r="VHV27" s="206"/>
      <c r="VHW27" s="206"/>
      <c r="VHX27" s="206"/>
      <c r="VHY27" s="206"/>
      <c r="VHZ27" s="206"/>
      <c r="VIA27" s="206"/>
      <c r="VIB27" s="206"/>
      <c r="VIC27" s="206"/>
      <c r="VID27" s="206"/>
      <c r="VIE27" s="206"/>
      <c r="VIF27" s="206"/>
      <c r="VIG27" s="206"/>
      <c r="VIH27" s="206"/>
      <c r="VII27" s="206"/>
      <c r="VIJ27" s="206"/>
      <c r="VIK27" s="206"/>
      <c r="VIL27" s="206"/>
      <c r="VIM27" s="206"/>
      <c r="VIN27" s="206"/>
      <c r="VIO27" s="206"/>
      <c r="VIP27" s="206"/>
      <c r="VIQ27" s="206"/>
      <c r="VIR27" s="206"/>
      <c r="VIS27" s="206"/>
      <c r="VIT27" s="206"/>
      <c r="VIU27" s="206"/>
      <c r="VIV27" s="206"/>
      <c r="VIW27" s="206"/>
      <c r="VIX27" s="206"/>
      <c r="VIY27" s="206"/>
      <c r="VIZ27" s="206"/>
      <c r="VJA27" s="206"/>
      <c r="VJB27" s="206"/>
      <c r="VJC27" s="206"/>
      <c r="VJD27" s="206"/>
      <c r="VJE27" s="206"/>
      <c r="VJF27" s="206"/>
      <c r="VJG27" s="206"/>
      <c r="VJH27" s="206"/>
      <c r="VJI27" s="206"/>
      <c r="VJJ27" s="206"/>
      <c r="VJK27" s="206"/>
      <c r="VJL27" s="206"/>
      <c r="VJM27" s="206"/>
      <c r="VJN27" s="206"/>
      <c r="VJO27" s="206"/>
      <c r="VJP27" s="206"/>
      <c r="VJQ27" s="206"/>
      <c r="VJR27" s="206"/>
      <c r="VJS27" s="206"/>
      <c r="VJT27" s="206"/>
      <c r="VJU27" s="206"/>
      <c r="VJV27" s="206"/>
      <c r="VJW27" s="206"/>
      <c r="VJX27" s="206"/>
      <c r="VJY27" s="206"/>
      <c r="VJZ27" s="206"/>
      <c r="VKA27" s="206"/>
      <c r="VKB27" s="206"/>
      <c r="VKC27" s="206"/>
      <c r="VKD27" s="206"/>
      <c r="VKE27" s="206"/>
      <c r="VKF27" s="206"/>
      <c r="VKG27" s="206"/>
      <c r="VKH27" s="206"/>
      <c r="VKI27" s="206"/>
      <c r="VKJ27" s="206"/>
      <c r="VKK27" s="206"/>
      <c r="VKL27" s="206"/>
      <c r="VKM27" s="206"/>
      <c r="VKN27" s="206"/>
      <c r="VKO27" s="206"/>
      <c r="VKP27" s="206"/>
      <c r="VKQ27" s="206"/>
      <c r="VKR27" s="206"/>
      <c r="VKS27" s="206"/>
      <c r="VKT27" s="206"/>
      <c r="VKU27" s="206"/>
      <c r="VKV27" s="206"/>
      <c r="VKW27" s="206"/>
      <c r="VKX27" s="206"/>
      <c r="VKY27" s="206"/>
      <c r="VKZ27" s="206"/>
      <c r="VLA27" s="206"/>
      <c r="VLB27" s="206"/>
      <c r="VLC27" s="206"/>
      <c r="VLD27" s="206"/>
      <c r="VLE27" s="206"/>
      <c r="VLF27" s="206"/>
      <c r="VLG27" s="206"/>
      <c r="VLH27" s="206"/>
      <c r="VLI27" s="206"/>
      <c r="VLJ27" s="206"/>
      <c r="VLK27" s="206"/>
      <c r="VLL27" s="206"/>
      <c r="VLM27" s="206"/>
      <c r="VLN27" s="206"/>
      <c r="VLO27" s="206"/>
      <c r="VLP27" s="206"/>
      <c r="VLQ27" s="206"/>
      <c r="VLR27" s="206"/>
      <c r="VLS27" s="206"/>
      <c r="VLT27" s="206"/>
      <c r="VLU27" s="206"/>
      <c r="VLV27" s="206"/>
      <c r="VLW27" s="206"/>
      <c r="VLX27" s="206"/>
      <c r="VLY27" s="206"/>
      <c r="VLZ27" s="206"/>
      <c r="VMA27" s="206"/>
      <c r="VMB27" s="206"/>
      <c r="VMC27" s="206"/>
      <c r="VMD27" s="206"/>
      <c r="VME27" s="206"/>
      <c r="VMF27" s="206"/>
      <c r="VMG27" s="206"/>
      <c r="VMH27" s="206"/>
      <c r="VMI27" s="206"/>
      <c r="VMJ27" s="206"/>
      <c r="VMK27" s="206"/>
      <c r="VML27" s="206"/>
      <c r="VMM27" s="206"/>
      <c r="VMN27" s="206"/>
      <c r="VMO27" s="206"/>
      <c r="VMP27" s="206"/>
      <c r="VMQ27" s="206"/>
      <c r="VMR27" s="206"/>
      <c r="VMS27" s="206"/>
      <c r="VMT27" s="206"/>
      <c r="VMU27" s="206"/>
      <c r="VMV27" s="206"/>
      <c r="VMW27" s="206"/>
      <c r="VMX27" s="206"/>
      <c r="VMY27" s="206"/>
      <c r="VMZ27" s="206"/>
      <c r="VNA27" s="206"/>
      <c r="VNB27" s="206"/>
      <c r="VNC27" s="206"/>
      <c r="VND27" s="206"/>
      <c r="VNE27" s="206"/>
      <c r="VNF27" s="206"/>
      <c r="VNG27" s="206"/>
      <c r="VNH27" s="206"/>
      <c r="VNI27" s="206"/>
      <c r="VNJ27" s="206"/>
      <c r="VNK27" s="206"/>
      <c r="VNL27" s="206"/>
      <c r="VNM27" s="206"/>
      <c r="VNN27" s="206"/>
      <c r="VNO27" s="206"/>
      <c r="VNP27" s="206"/>
      <c r="VNQ27" s="206"/>
      <c r="VNR27" s="206"/>
      <c r="VNS27" s="206"/>
      <c r="VNT27" s="206"/>
      <c r="VNU27" s="206"/>
      <c r="VNV27" s="206"/>
      <c r="VNW27" s="206"/>
      <c r="VNX27" s="206"/>
      <c r="VNY27" s="206"/>
      <c r="VNZ27" s="206"/>
      <c r="VOA27" s="206"/>
      <c r="VOB27" s="206"/>
      <c r="VOC27" s="206"/>
      <c r="VOD27" s="206"/>
      <c r="VOE27" s="206"/>
      <c r="VOF27" s="206"/>
      <c r="VOG27" s="206"/>
      <c r="VOH27" s="206"/>
      <c r="VOI27" s="206"/>
      <c r="VOJ27" s="206"/>
      <c r="VOK27" s="206"/>
      <c r="VOL27" s="206"/>
      <c r="VOM27" s="206"/>
      <c r="VON27" s="206"/>
      <c r="VOO27" s="206"/>
      <c r="VOP27" s="206"/>
      <c r="VOQ27" s="206"/>
      <c r="VOR27" s="206"/>
      <c r="VOS27" s="206"/>
      <c r="VOT27" s="206"/>
      <c r="VOU27" s="206"/>
      <c r="VOV27" s="206"/>
      <c r="VOW27" s="206"/>
      <c r="VOX27" s="206"/>
      <c r="VOY27" s="206"/>
      <c r="VOZ27" s="206"/>
      <c r="VPA27" s="206"/>
      <c r="VPB27" s="206"/>
      <c r="VPC27" s="206"/>
      <c r="VPD27" s="206"/>
      <c r="VPE27" s="206"/>
      <c r="VPF27" s="206"/>
      <c r="VPG27" s="206"/>
      <c r="VPH27" s="206"/>
      <c r="VPI27" s="206"/>
      <c r="VPJ27" s="206"/>
      <c r="VPK27" s="206"/>
      <c r="VPL27" s="206"/>
      <c r="VPM27" s="206"/>
      <c r="VPN27" s="206"/>
      <c r="VPO27" s="206"/>
      <c r="VPP27" s="206"/>
      <c r="VPQ27" s="206"/>
      <c r="VPR27" s="206"/>
      <c r="VPS27" s="206"/>
      <c r="VPT27" s="206"/>
      <c r="VPU27" s="206"/>
      <c r="VPV27" s="206"/>
      <c r="VPW27" s="206"/>
      <c r="VPX27" s="206"/>
      <c r="VPY27" s="206"/>
      <c r="VPZ27" s="206"/>
      <c r="VQA27" s="206"/>
      <c r="VQB27" s="206"/>
      <c r="VQC27" s="206"/>
      <c r="VQD27" s="206"/>
      <c r="VQE27" s="206"/>
      <c r="VQF27" s="206"/>
      <c r="VQG27" s="206"/>
      <c r="VQH27" s="206"/>
      <c r="VQI27" s="206"/>
      <c r="VQJ27" s="206"/>
      <c r="VQK27" s="206"/>
      <c r="VQL27" s="206"/>
      <c r="VQM27" s="206"/>
      <c r="VQN27" s="206"/>
      <c r="VQO27" s="206"/>
      <c r="VQP27" s="206"/>
      <c r="VQQ27" s="206"/>
      <c r="VQR27" s="206"/>
      <c r="VQS27" s="206"/>
      <c r="VQT27" s="206"/>
      <c r="VQU27" s="206"/>
      <c r="VQV27" s="206"/>
      <c r="VQW27" s="206"/>
      <c r="VQX27" s="206"/>
      <c r="VQY27" s="206"/>
      <c r="VQZ27" s="206"/>
      <c r="VRA27" s="206"/>
      <c r="VRB27" s="206"/>
      <c r="VRC27" s="206"/>
      <c r="VRD27" s="206"/>
      <c r="VRE27" s="206"/>
      <c r="VRF27" s="206"/>
      <c r="VRG27" s="206"/>
      <c r="VRH27" s="206"/>
      <c r="VRI27" s="206"/>
      <c r="VRJ27" s="206"/>
      <c r="VRK27" s="206"/>
      <c r="VRL27" s="206"/>
      <c r="VRM27" s="206"/>
      <c r="VRN27" s="206"/>
      <c r="VRO27" s="206"/>
      <c r="VRP27" s="206"/>
      <c r="VRQ27" s="206"/>
      <c r="VRR27" s="206"/>
      <c r="VRS27" s="206"/>
      <c r="VRT27" s="206"/>
      <c r="VRU27" s="206"/>
      <c r="VRV27" s="206"/>
      <c r="VRW27" s="206"/>
      <c r="VRX27" s="206"/>
      <c r="VRY27" s="206"/>
      <c r="VRZ27" s="206"/>
      <c r="VSA27" s="206"/>
      <c r="VSB27" s="206"/>
      <c r="VSC27" s="206"/>
      <c r="VSD27" s="206"/>
      <c r="VSE27" s="206"/>
      <c r="VSF27" s="206"/>
      <c r="VSG27" s="206"/>
      <c r="VSH27" s="206"/>
      <c r="VSI27" s="206"/>
      <c r="VSJ27" s="206"/>
      <c r="VSK27" s="206"/>
      <c r="VSL27" s="206"/>
      <c r="VSM27" s="206"/>
      <c r="VSN27" s="206"/>
      <c r="VSO27" s="206"/>
      <c r="VSP27" s="206"/>
      <c r="VSQ27" s="206"/>
      <c r="VSR27" s="206"/>
      <c r="VSS27" s="206"/>
      <c r="VST27" s="206"/>
      <c r="VSU27" s="206"/>
      <c r="VSV27" s="206"/>
      <c r="VSW27" s="206"/>
      <c r="VSX27" s="206"/>
      <c r="VSY27" s="206"/>
      <c r="VSZ27" s="206"/>
      <c r="VTA27" s="206"/>
      <c r="VTB27" s="206"/>
      <c r="VTC27" s="206"/>
      <c r="VTD27" s="206"/>
      <c r="VTE27" s="206"/>
      <c r="VTF27" s="206"/>
      <c r="VTG27" s="206"/>
      <c r="VTH27" s="206"/>
      <c r="VTI27" s="206"/>
      <c r="VTJ27" s="206"/>
      <c r="VTK27" s="206"/>
      <c r="VTL27" s="206"/>
      <c r="VTM27" s="206"/>
      <c r="VTN27" s="206"/>
      <c r="VTO27" s="206"/>
      <c r="VTP27" s="206"/>
      <c r="VTQ27" s="206"/>
      <c r="VTR27" s="206"/>
      <c r="VTS27" s="206"/>
      <c r="VTT27" s="206"/>
      <c r="VTU27" s="206"/>
      <c r="VTV27" s="206"/>
      <c r="VTW27" s="206"/>
      <c r="VTX27" s="206"/>
      <c r="VTY27" s="206"/>
      <c r="VTZ27" s="206"/>
      <c r="VUA27" s="206"/>
      <c r="VUB27" s="206"/>
      <c r="VUC27" s="206"/>
      <c r="VUD27" s="206"/>
      <c r="VUE27" s="206"/>
      <c r="VUF27" s="206"/>
      <c r="VUG27" s="206"/>
      <c r="VUH27" s="206"/>
      <c r="VUI27" s="206"/>
      <c r="VUJ27" s="206"/>
      <c r="VUK27" s="206"/>
      <c r="VUL27" s="206"/>
      <c r="VUM27" s="206"/>
      <c r="VUN27" s="206"/>
      <c r="VUO27" s="206"/>
      <c r="VUP27" s="206"/>
      <c r="VUQ27" s="206"/>
      <c r="VUR27" s="206"/>
      <c r="VUS27" s="206"/>
      <c r="VUT27" s="206"/>
      <c r="VUU27" s="206"/>
      <c r="VUV27" s="206"/>
      <c r="VUW27" s="206"/>
      <c r="VUX27" s="206"/>
      <c r="VUY27" s="206"/>
      <c r="VUZ27" s="206"/>
      <c r="VVA27" s="206"/>
      <c r="VVB27" s="206"/>
      <c r="VVC27" s="206"/>
      <c r="VVD27" s="206"/>
      <c r="VVE27" s="206"/>
      <c r="VVF27" s="206"/>
      <c r="VVG27" s="206"/>
      <c r="VVH27" s="206"/>
      <c r="VVI27" s="206"/>
      <c r="VVJ27" s="206"/>
      <c r="VVK27" s="206"/>
      <c r="VVL27" s="206"/>
      <c r="VVM27" s="206"/>
      <c r="VVN27" s="206"/>
      <c r="VVO27" s="206"/>
      <c r="VVP27" s="206"/>
      <c r="VVQ27" s="206"/>
      <c r="VVR27" s="206"/>
      <c r="VVS27" s="206"/>
      <c r="VVT27" s="206"/>
      <c r="VVU27" s="206"/>
      <c r="VVV27" s="206"/>
      <c r="VVW27" s="206"/>
      <c r="VVX27" s="206"/>
      <c r="VVY27" s="206"/>
      <c r="VVZ27" s="206"/>
      <c r="VWA27" s="206"/>
      <c r="VWB27" s="206"/>
      <c r="VWC27" s="206"/>
      <c r="VWD27" s="206"/>
      <c r="VWE27" s="206"/>
      <c r="VWF27" s="206"/>
      <c r="VWG27" s="206"/>
      <c r="VWH27" s="206"/>
      <c r="VWI27" s="206"/>
      <c r="VWJ27" s="206"/>
      <c r="VWK27" s="206"/>
      <c r="VWL27" s="206"/>
      <c r="VWM27" s="206"/>
      <c r="VWN27" s="206"/>
      <c r="VWO27" s="206"/>
      <c r="VWP27" s="206"/>
      <c r="VWQ27" s="206"/>
      <c r="VWR27" s="206"/>
      <c r="VWS27" s="206"/>
      <c r="VWT27" s="206"/>
      <c r="VWU27" s="206"/>
      <c r="VWV27" s="206"/>
      <c r="VWW27" s="206"/>
      <c r="VWX27" s="206"/>
      <c r="VWY27" s="206"/>
      <c r="VWZ27" s="206"/>
      <c r="VXA27" s="206"/>
      <c r="VXB27" s="206"/>
      <c r="VXC27" s="206"/>
      <c r="VXD27" s="206"/>
      <c r="VXE27" s="206"/>
      <c r="VXF27" s="206"/>
      <c r="VXG27" s="206"/>
      <c r="VXH27" s="206"/>
      <c r="VXI27" s="206"/>
      <c r="VXJ27" s="206"/>
      <c r="VXK27" s="206"/>
      <c r="VXL27" s="206"/>
      <c r="VXM27" s="206"/>
      <c r="VXN27" s="206"/>
      <c r="VXO27" s="206"/>
      <c r="VXP27" s="206"/>
      <c r="VXQ27" s="206"/>
      <c r="VXR27" s="206"/>
      <c r="VXS27" s="206"/>
      <c r="VXT27" s="206"/>
      <c r="VXU27" s="206"/>
      <c r="VXV27" s="206"/>
      <c r="VXW27" s="206"/>
      <c r="VXX27" s="206"/>
      <c r="VXY27" s="206"/>
      <c r="VXZ27" s="206"/>
      <c r="VYA27" s="206"/>
      <c r="VYB27" s="206"/>
      <c r="VYC27" s="206"/>
      <c r="VYD27" s="206"/>
      <c r="VYE27" s="206"/>
      <c r="VYF27" s="206"/>
      <c r="VYG27" s="206"/>
      <c r="VYH27" s="206"/>
      <c r="VYI27" s="206"/>
      <c r="VYJ27" s="206"/>
      <c r="VYK27" s="206"/>
      <c r="VYL27" s="206"/>
      <c r="VYM27" s="206"/>
      <c r="VYN27" s="206"/>
      <c r="VYO27" s="206"/>
      <c r="VYP27" s="206"/>
      <c r="VYQ27" s="206"/>
      <c r="VYR27" s="206"/>
      <c r="VYS27" s="206"/>
      <c r="VYT27" s="206"/>
      <c r="VYU27" s="206"/>
      <c r="VYV27" s="206"/>
      <c r="VYW27" s="206"/>
      <c r="VYX27" s="206"/>
      <c r="VYY27" s="206"/>
      <c r="VYZ27" s="206"/>
      <c r="VZA27" s="206"/>
      <c r="VZB27" s="206"/>
      <c r="VZC27" s="206"/>
      <c r="VZD27" s="206"/>
      <c r="VZE27" s="206"/>
      <c r="VZF27" s="206"/>
      <c r="VZG27" s="206"/>
      <c r="VZH27" s="206"/>
      <c r="VZI27" s="206"/>
      <c r="VZJ27" s="206"/>
      <c r="VZK27" s="206"/>
      <c r="VZL27" s="206"/>
      <c r="VZM27" s="206"/>
      <c r="VZN27" s="206"/>
      <c r="VZO27" s="206"/>
      <c r="VZP27" s="206"/>
      <c r="VZQ27" s="206"/>
      <c r="VZR27" s="206"/>
      <c r="VZS27" s="206"/>
      <c r="VZT27" s="206"/>
      <c r="VZU27" s="206"/>
      <c r="VZV27" s="206"/>
      <c r="VZW27" s="206"/>
      <c r="VZX27" s="206"/>
      <c r="VZY27" s="206"/>
      <c r="VZZ27" s="206"/>
      <c r="WAA27" s="206"/>
      <c r="WAB27" s="206"/>
      <c r="WAC27" s="206"/>
      <c r="WAD27" s="206"/>
      <c r="WAE27" s="206"/>
      <c r="WAF27" s="206"/>
      <c r="WAG27" s="206"/>
      <c r="WAH27" s="206"/>
      <c r="WAI27" s="206"/>
      <c r="WAJ27" s="206"/>
      <c r="WAK27" s="206"/>
      <c r="WAL27" s="206"/>
      <c r="WAM27" s="206"/>
      <c r="WAN27" s="206"/>
      <c r="WAO27" s="206"/>
      <c r="WAP27" s="206"/>
      <c r="WAQ27" s="206"/>
      <c r="WAR27" s="206"/>
      <c r="WAS27" s="206"/>
      <c r="WAT27" s="206"/>
      <c r="WAU27" s="206"/>
      <c r="WAV27" s="206"/>
      <c r="WAW27" s="206"/>
      <c r="WAX27" s="206"/>
      <c r="WAY27" s="206"/>
      <c r="WAZ27" s="206"/>
      <c r="WBA27" s="206"/>
      <c r="WBB27" s="206"/>
      <c r="WBC27" s="206"/>
      <c r="WBD27" s="206"/>
      <c r="WBE27" s="206"/>
      <c r="WBF27" s="206"/>
      <c r="WBG27" s="206"/>
      <c r="WBH27" s="206"/>
      <c r="WBI27" s="206"/>
      <c r="WBJ27" s="206"/>
      <c r="WBK27" s="206"/>
      <c r="WBL27" s="206"/>
      <c r="WBM27" s="206"/>
      <c r="WBN27" s="206"/>
      <c r="WBO27" s="206"/>
      <c r="WBP27" s="206"/>
      <c r="WBQ27" s="206"/>
      <c r="WBR27" s="206"/>
      <c r="WBS27" s="206"/>
      <c r="WBT27" s="206"/>
      <c r="WBU27" s="206"/>
      <c r="WBV27" s="206"/>
      <c r="WBW27" s="206"/>
      <c r="WBX27" s="206"/>
      <c r="WBY27" s="206"/>
      <c r="WBZ27" s="206"/>
      <c r="WCA27" s="206"/>
      <c r="WCB27" s="206"/>
      <c r="WCC27" s="206"/>
      <c r="WCD27" s="206"/>
      <c r="WCE27" s="206"/>
      <c r="WCF27" s="206"/>
      <c r="WCG27" s="206"/>
      <c r="WCH27" s="206"/>
      <c r="WCI27" s="206"/>
      <c r="WCJ27" s="206"/>
      <c r="WCK27" s="206"/>
      <c r="WCL27" s="206"/>
      <c r="WCM27" s="206"/>
      <c r="WCN27" s="206"/>
      <c r="WCO27" s="206"/>
      <c r="WCP27" s="206"/>
      <c r="WCQ27" s="206"/>
      <c r="WCR27" s="206"/>
      <c r="WCS27" s="206"/>
      <c r="WCT27" s="206"/>
      <c r="WCU27" s="206"/>
      <c r="WCV27" s="206"/>
      <c r="WCW27" s="206"/>
      <c r="WCX27" s="206"/>
      <c r="WCY27" s="206"/>
      <c r="WCZ27" s="206"/>
      <c r="WDA27" s="206"/>
      <c r="WDB27" s="206"/>
      <c r="WDC27" s="206"/>
      <c r="WDD27" s="206"/>
      <c r="WDE27" s="206"/>
      <c r="WDF27" s="206"/>
      <c r="WDG27" s="206"/>
      <c r="WDH27" s="206"/>
      <c r="WDI27" s="206"/>
      <c r="WDJ27" s="206"/>
      <c r="WDK27" s="206"/>
      <c r="WDL27" s="206"/>
      <c r="WDM27" s="206"/>
      <c r="WDN27" s="206"/>
      <c r="WDO27" s="206"/>
      <c r="WDP27" s="206"/>
      <c r="WDQ27" s="206"/>
      <c r="WDR27" s="206"/>
      <c r="WDS27" s="206"/>
      <c r="WDT27" s="206"/>
      <c r="WDU27" s="206"/>
      <c r="WDV27" s="206"/>
      <c r="WDW27" s="206"/>
      <c r="WDX27" s="206"/>
      <c r="WDY27" s="206"/>
      <c r="WDZ27" s="206"/>
      <c r="WEA27" s="206"/>
      <c r="WEB27" s="206"/>
      <c r="WEC27" s="206"/>
      <c r="WED27" s="206"/>
      <c r="WEE27" s="206"/>
      <c r="WEF27" s="206"/>
      <c r="WEG27" s="206"/>
      <c r="WEH27" s="206"/>
      <c r="WEI27" s="206"/>
      <c r="WEJ27" s="206"/>
      <c r="WEK27" s="206"/>
      <c r="WEL27" s="206"/>
      <c r="WEM27" s="206"/>
      <c r="WEN27" s="206"/>
      <c r="WEO27" s="206"/>
      <c r="WEP27" s="206"/>
      <c r="WEQ27" s="206"/>
      <c r="WER27" s="206"/>
      <c r="WES27" s="206"/>
      <c r="WET27" s="206"/>
      <c r="WEU27" s="206"/>
      <c r="WEV27" s="206"/>
      <c r="WEW27" s="206"/>
      <c r="WEX27" s="206"/>
      <c r="WEY27" s="206"/>
      <c r="WEZ27" s="206"/>
      <c r="WFA27" s="206"/>
      <c r="WFB27" s="206"/>
      <c r="WFC27" s="206"/>
      <c r="WFD27" s="206"/>
      <c r="WFE27" s="206"/>
      <c r="WFF27" s="206"/>
      <c r="WFG27" s="206"/>
      <c r="WFH27" s="206"/>
      <c r="WFI27" s="206"/>
      <c r="WFJ27" s="206"/>
      <c r="WFK27" s="206"/>
      <c r="WFL27" s="206"/>
      <c r="WFM27" s="206"/>
      <c r="WFN27" s="206"/>
      <c r="WFO27" s="206"/>
      <c r="WFP27" s="206"/>
      <c r="WFQ27" s="206"/>
      <c r="WFR27" s="206"/>
      <c r="WFS27" s="206"/>
      <c r="WFT27" s="206"/>
      <c r="WFU27" s="206"/>
      <c r="WFV27" s="206"/>
      <c r="WFW27" s="206"/>
      <c r="WFX27" s="206"/>
      <c r="WFY27" s="206"/>
      <c r="WFZ27" s="206"/>
      <c r="WGA27" s="206"/>
      <c r="WGB27" s="206"/>
      <c r="WGC27" s="206"/>
      <c r="WGD27" s="206"/>
      <c r="WGE27" s="206"/>
      <c r="WGF27" s="206"/>
      <c r="WGG27" s="206"/>
      <c r="WGH27" s="206"/>
      <c r="WGI27" s="206"/>
      <c r="WGJ27" s="206"/>
      <c r="WGK27" s="206"/>
      <c r="WGL27" s="206"/>
      <c r="WGM27" s="206"/>
      <c r="WGN27" s="206"/>
      <c r="WGO27" s="206"/>
      <c r="WGP27" s="206"/>
      <c r="WGQ27" s="206"/>
      <c r="WGR27" s="206"/>
      <c r="WGS27" s="206"/>
      <c r="WGT27" s="206"/>
      <c r="WGU27" s="206"/>
      <c r="WGV27" s="206"/>
      <c r="WGW27" s="206"/>
      <c r="WGX27" s="206"/>
      <c r="WGY27" s="206"/>
      <c r="WGZ27" s="206"/>
      <c r="WHA27" s="206"/>
      <c r="WHB27" s="206"/>
      <c r="WHC27" s="206"/>
      <c r="WHD27" s="206"/>
      <c r="WHE27" s="206"/>
      <c r="WHF27" s="206"/>
      <c r="WHG27" s="206"/>
      <c r="WHH27" s="206"/>
      <c r="WHI27" s="206"/>
      <c r="WHJ27" s="206"/>
      <c r="WHK27" s="206"/>
      <c r="WHL27" s="206"/>
      <c r="WHM27" s="206"/>
      <c r="WHN27" s="206"/>
      <c r="WHO27" s="206"/>
      <c r="WHP27" s="206"/>
      <c r="WHQ27" s="206"/>
      <c r="WHR27" s="206"/>
      <c r="WHS27" s="206"/>
      <c r="WHT27" s="206"/>
      <c r="WHU27" s="206"/>
      <c r="WHV27" s="206"/>
      <c r="WHW27" s="206"/>
      <c r="WHX27" s="206"/>
      <c r="WHY27" s="206"/>
      <c r="WHZ27" s="206"/>
      <c r="WIA27" s="206"/>
      <c r="WIB27" s="206"/>
      <c r="WIC27" s="206"/>
      <c r="WID27" s="206"/>
      <c r="WIE27" s="206"/>
      <c r="WIF27" s="206"/>
      <c r="WIG27" s="206"/>
      <c r="WIH27" s="206"/>
      <c r="WII27" s="206"/>
      <c r="WIJ27" s="206"/>
      <c r="WIK27" s="206"/>
      <c r="WIL27" s="206"/>
      <c r="WIM27" s="206"/>
      <c r="WIN27" s="206"/>
      <c r="WIO27" s="206"/>
      <c r="WIP27" s="206"/>
      <c r="WIQ27" s="206"/>
      <c r="WIR27" s="206"/>
      <c r="WIS27" s="206"/>
      <c r="WIT27" s="206"/>
      <c r="WIU27" s="206"/>
      <c r="WIV27" s="206"/>
      <c r="WIW27" s="206"/>
      <c r="WIX27" s="206"/>
      <c r="WIY27" s="206"/>
      <c r="WIZ27" s="206"/>
      <c r="WJA27" s="206"/>
      <c r="WJB27" s="206"/>
      <c r="WJC27" s="206"/>
      <c r="WJD27" s="206"/>
      <c r="WJE27" s="206"/>
      <c r="WJF27" s="206"/>
      <c r="WJG27" s="206"/>
      <c r="WJH27" s="206"/>
      <c r="WJI27" s="206"/>
      <c r="WJJ27" s="206"/>
      <c r="WJK27" s="206"/>
      <c r="WJL27" s="206"/>
      <c r="WJM27" s="206"/>
      <c r="WJN27" s="206"/>
      <c r="WJO27" s="206"/>
      <c r="WJP27" s="206"/>
      <c r="WJQ27" s="206"/>
      <c r="WJR27" s="206"/>
      <c r="WJS27" s="206"/>
      <c r="WJT27" s="206"/>
      <c r="WJU27" s="206"/>
      <c r="WJV27" s="206"/>
      <c r="WJW27" s="206"/>
      <c r="WJX27" s="206"/>
      <c r="WJY27" s="206"/>
      <c r="WJZ27" s="206"/>
      <c r="WKA27" s="206"/>
      <c r="WKB27" s="206"/>
      <c r="WKC27" s="206"/>
      <c r="WKD27" s="206"/>
      <c r="WKE27" s="206"/>
      <c r="WKF27" s="206"/>
      <c r="WKG27" s="206"/>
      <c r="WKH27" s="206"/>
      <c r="WKI27" s="206"/>
      <c r="WKJ27" s="206"/>
      <c r="WKK27" s="206"/>
      <c r="WKL27" s="206"/>
      <c r="WKM27" s="206"/>
      <c r="WKN27" s="206"/>
      <c r="WKO27" s="206"/>
      <c r="WKP27" s="206"/>
      <c r="WKQ27" s="206"/>
      <c r="WKR27" s="206"/>
      <c r="WKS27" s="206"/>
      <c r="WKT27" s="206"/>
      <c r="WKU27" s="206"/>
      <c r="WKV27" s="206"/>
      <c r="WKW27" s="206"/>
      <c r="WKX27" s="206"/>
      <c r="WKY27" s="206"/>
      <c r="WKZ27" s="206"/>
      <c r="WLA27" s="206"/>
      <c r="WLB27" s="206"/>
      <c r="WLC27" s="206"/>
      <c r="WLD27" s="206"/>
      <c r="WLE27" s="206"/>
      <c r="WLF27" s="206"/>
      <c r="WLG27" s="206"/>
      <c r="WLH27" s="206"/>
      <c r="WLI27" s="206"/>
      <c r="WLJ27" s="206"/>
      <c r="WLK27" s="206"/>
      <c r="WLL27" s="206"/>
      <c r="WLM27" s="206"/>
      <c r="WLN27" s="206"/>
      <c r="WLO27" s="206"/>
      <c r="WLP27" s="206"/>
      <c r="WLQ27" s="206"/>
      <c r="WLR27" s="206"/>
      <c r="WLS27" s="206"/>
      <c r="WLT27" s="206"/>
      <c r="WLU27" s="206"/>
      <c r="WLV27" s="206"/>
      <c r="WLW27" s="206"/>
      <c r="WLX27" s="206"/>
      <c r="WLY27" s="206"/>
      <c r="WLZ27" s="206"/>
      <c r="WMA27" s="206"/>
      <c r="WMB27" s="206"/>
      <c r="WMC27" s="206"/>
      <c r="WMD27" s="206"/>
      <c r="WME27" s="206"/>
      <c r="WMF27" s="206"/>
      <c r="WMG27" s="206"/>
      <c r="WMH27" s="206"/>
      <c r="WMI27" s="206"/>
      <c r="WMJ27" s="206"/>
      <c r="WMK27" s="206"/>
      <c r="WML27" s="206"/>
      <c r="WMM27" s="206"/>
      <c r="WMN27" s="206"/>
      <c r="WMO27" s="206"/>
      <c r="WMP27" s="206"/>
      <c r="WMQ27" s="206"/>
      <c r="WMR27" s="206"/>
      <c r="WMS27" s="206"/>
      <c r="WMT27" s="206"/>
      <c r="WMU27" s="206"/>
      <c r="WMV27" s="206"/>
      <c r="WMW27" s="206"/>
      <c r="WMX27" s="206"/>
      <c r="WMY27" s="206"/>
      <c r="WMZ27" s="206"/>
      <c r="WNA27" s="206"/>
      <c r="WNB27" s="206"/>
      <c r="WNC27" s="206"/>
      <c r="WND27" s="206"/>
      <c r="WNE27" s="206"/>
      <c r="WNF27" s="206"/>
      <c r="WNG27" s="206"/>
      <c r="WNH27" s="206"/>
      <c r="WNI27" s="206"/>
      <c r="WNJ27" s="206"/>
      <c r="WNK27" s="206"/>
      <c r="WNL27" s="206"/>
      <c r="WNM27" s="206"/>
      <c r="WNN27" s="206"/>
      <c r="WNO27" s="206"/>
      <c r="WNP27" s="206"/>
      <c r="WNQ27" s="206"/>
      <c r="WNR27" s="206"/>
      <c r="WNS27" s="206"/>
      <c r="WNT27" s="206"/>
      <c r="WNU27" s="206"/>
      <c r="WNV27" s="206"/>
      <c r="WNW27" s="206"/>
      <c r="WNX27" s="206"/>
      <c r="WNY27" s="206"/>
      <c r="WNZ27" s="206"/>
      <c r="WOA27" s="206"/>
      <c r="WOB27" s="206"/>
      <c r="WOC27" s="206"/>
      <c r="WOD27" s="206"/>
      <c r="WOE27" s="206"/>
      <c r="WOF27" s="206"/>
      <c r="WOG27" s="206"/>
      <c r="WOH27" s="206"/>
      <c r="WOI27" s="206"/>
      <c r="WOJ27" s="206"/>
      <c r="WOK27" s="206"/>
      <c r="WOL27" s="206"/>
      <c r="WOM27" s="206"/>
      <c r="WON27" s="206"/>
      <c r="WOO27" s="206"/>
      <c r="WOP27" s="206"/>
      <c r="WOQ27" s="206"/>
      <c r="WOR27" s="206"/>
      <c r="WOS27" s="206"/>
      <c r="WOT27" s="206"/>
      <c r="WOU27" s="206"/>
      <c r="WOV27" s="206"/>
      <c r="WOW27" s="206"/>
      <c r="WOX27" s="206"/>
      <c r="WOY27" s="206"/>
      <c r="WOZ27" s="206"/>
      <c r="WPA27" s="206"/>
      <c r="WPB27" s="206"/>
      <c r="WPC27" s="206"/>
      <c r="WPD27" s="206"/>
      <c r="WPE27" s="206"/>
      <c r="WPF27" s="206"/>
      <c r="WPG27" s="206"/>
      <c r="WPH27" s="206"/>
      <c r="WPI27" s="206"/>
      <c r="WPJ27" s="206"/>
      <c r="WPK27" s="206"/>
      <c r="WPL27" s="206"/>
      <c r="WPM27" s="206"/>
      <c r="WPN27" s="206"/>
      <c r="WPO27" s="206"/>
      <c r="WPP27" s="206"/>
      <c r="WPQ27" s="206"/>
      <c r="WPR27" s="206"/>
      <c r="WPS27" s="206"/>
      <c r="WPT27" s="206"/>
      <c r="WPU27" s="206"/>
      <c r="WPV27" s="206"/>
      <c r="WPW27" s="206"/>
      <c r="WPX27" s="206"/>
      <c r="WPY27" s="206"/>
      <c r="WPZ27" s="206"/>
      <c r="WQA27" s="206"/>
      <c r="WQB27" s="206"/>
      <c r="WQC27" s="206"/>
      <c r="WQD27" s="206"/>
      <c r="WQE27" s="206"/>
      <c r="WQF27" s="206"/>
      <c r="WQG27" s="206"/>
      <c r="WQH27" s="206"/>
      <c r="WQI27" s="206"/>
      <c r="WQJ27" s="206"/>
      <c r="WQK27" s="206"/>
      <c r="WQL27" s="206"/>
      <c r="WQM27" s="206"/>
      <c r="WQN27" s="206"/>
      <c r="WQO27" s="206"/>
      <c r="WQP27" s="206"/>
      <c r="WQQ27" s="206"/>
      <c r="WQR27" s="206"/>
      <c r="WQS27" s="206"/>
      <c r="WQT27" s="206"/>
      <c r="WQU27" s="206"/>
      <c r="WQV27" s="206"/>
      <c r="WQW27" s="206"/>
      <c r="WQX27" s="206"/>
      <c r="WQY27" s="206"/>
      <c r="WQZ27" s="206"/>
      <c r="WRA27" s="206"/>
      <c r="WRB27" s="206"/>
      <c r="WRC27" s="206"/>
      <c r="WRD27" s="206"/>
      <c r="WRE27" s="206"/>
      <c r="WRF27" s="206"/>
      <c r="WRG27" s="206"/>
      <c r="WRH27" s="206"/>
      <c r="WRI27" s="206"/>
      <c r="WRJ27" s="206"/>
      <c r="WRK27" s="206"/>
      <c r="WRL27" s="206"/>
      <c r="WRM27" s="206"/>
      <c r="WRN27" s="206"/>
      <c r="WRO27" s="206"/>
      <c r="WRP27" s="206"/>
      <c r="WRQ27" s="206"/>
      <c r="WRR27" s="206"/>
      <c r="WRS27" s="206"/>
      <c r="WRT27" s="206"/>
      <c r="WRU27" s="206"/>
      <c r="WRV27" s="206"/>
      <c r="WRW27" s="206"/>
      <c r="WRX27" s="206"/>
      <c r="WRY27" s="206"/>
      <c r="WRZ27" s="206"/>
      <c r="WSA27" s="206"/>
      <c r="WSB27" s="206"/>
      <c r="WSC27" s="206"/>
      <c r="WSD27" s="206"/>
      <c r="WSE27" s="206"/>
      <c r="WSF27" s="206"/>
      <c r="WSG27" s="206"/>
      <c r="WSH27" s="206"/>
      <c r="WSI27" s="206"/>
      <c r="WSJ27" s="206"/>
      <c r="WSK27" s="206"/>
      <c r="WSL27" s="206"/>
      <c r="WSM27" s="206"/>
      <c r="WSN27" s="206"/>
      <c r="WSO27" s="206"/>
      <c r="WSP27" s="206"/>
      <c r="WSQ27" s="206"/>
      <c r="WSR27" s="206"/>
      <c r="WSS27" s="206"/>
      <c r="WST27" s="206"/>
      <c r="WSU27" s="206"/>
      <c r="WSV27" s="206"/>
      <c r="WSW27" s="206"/>
      <c r="WSX27" s="206"/>
      <c r="WSY27" s="206"/>
      <c r="WSZ27" s="206"/>
      <c r="WTA27" s="206"/>
      <c r="WTB27" s="206"/>
      <c r="WTC27" s="206"/>
      <c r="WTD27" s="206"/>
      <c r="WTE27" s="206"/>
      <c r="WTF27" s="206"/>
      <c r="WTG27" s="206"/>
      <c r="WTH27" s="206"/>
      <c r="WTI27" s="206"/>
      <c r="WTJ27" s="206"/>
      <c r="WTK27" s="206"/>
      <c r="WTL27" s="206"/>
      <c r="WTM27" s="206"/>
      <c r="WTN27" s="206"/>
      <c r="WTO27" s="206"/>
      <c r="WTP27" s="206"/>
      <c r="WTQ27" s="206"/>
      <c r="WTR27" s="206"/>
      <c r="WTS27" s="206"/>
      <c r="WTT27" s="206"/>
      <c r="WTU27" s="206"/>
      <c r="WTV27" s="206"/>
      <c r="WTW27" s="206"/>
      <c r="WTX27" s="206"/>
      <c r="WTY27" s="206"/>
      <c r="WTZ27" s="206"/>
      <c r="WUA27" s="206"/>
      <c r="WUB27" s="206"/>
      <c r="WUC27" s="206"/>
      <c r="WUD27" s="206"/>
      <c r="WUE27" s="206"/>
      <c r="WUF27" s="206"/>
      <c r="WUG27" s="206"/>
      <c r="WUH27" s="206"/>
      <c r="WUI27" s="206"/>
      <c r="WUJ27" s="206"/>
      <c r="WUK27" s="206"/>
      <c r="WUL27" s="206"/>
      <c r="WUM27" s="206"/>
      <c r="WUN27" s="206"/>
      <c r="WUO27" s="206"/>
      <c r="WUP27" s="206"/>
      <c r="WUQ27" s="206"/>
      <c r="WUR27" s="206"/>
      <c r="WUS27" s="206"/>
      <c r="WUT27" s="206"/>
      <c r="WUU27" s="206"/>
      <c r="WUV27" s="206"/>
      <c r="WUW27" s="206"/>
      <c r="WUX27" s="206"/>
      <c r="WUY27" s="206"/>
      <c r="WUZ27" s="206"/>
      <c r="WVA27" s="206"/>
      <c r="WVB27" s="206"/>
      <c r="WVC27" s="206"/>
      <c r="WVD27" s="206"/>
      <c r="WVE27" s="206"/>
      <c r="WVF27" s="206"/>
      <c r="WVG27" s="206"/>
      <c r="WVH27" s="206"/>
      <c r="WVI27" s="206"/>
      <c r="WVJ27" s="206"/>
      <c r="WVK27" s="206"/>
      <c r="WVL27" s="206"/>
      <c r="WVM27" s="206"/>
      <c r="WVN27" s="206"/>
      <c r="WVO27" s="206"/>
      <c r="WVP27" s="206"/>
      <c r="WVQ27" s="206"/>
      <c r="WVR27" s="206"/>
      <c r="WVS27" s="206"/>
      <c r="WVT27" s="206"/>
      <c r="WVU27" s="206"/>
      <c r="WVV27" s="206"/>
      <c r="WVW27" s="206"/>
      <c r="WVX27" s="206"/>
      <c r="WVY27" s="206"/>
      <c r="WVZ27" s="206"/>
      <c r="WWA27" s="206"/>
      <c r="WWB27" s="206"/>
      <c r="WWC27" s="206"/>
      <c r="WWD27" s="206"/>
      <c r="WWE27" s="206"/>
      <c r="WWF27" s="206"/>
      <c r="WWG27" s="206"/>
      <c r="WWH27" s="206"/>
      <c r="WWI27" s="206"/>
      <c r="WWJ27" s="206"/>
      <c r="WWK27" s="206"/>
      <c r="WWL27" s="206"/>
      <c r="WWM27" s="206"/>
      <c r="WWN27" s="206"/>
      <c r="WWO27" s="206"/>
      <c r="WWP27" s="206"/>
      <c r="WWQ27" s="206"/>
      <c r="WWR27" s="206"/>
      <c r="WWS27" s="206"/>
      <c r="WWT27" s="206"/>
      <c r="WWU27" s="206"/>
      <c r="WWV27" s="206"/>
      <c r="WWW27" s="206"/>
      <c r="WWX27" s="206"/>
      <c r="WWY27" s="206"/>
      <c r="WWZ27" s="206"/>
      <c r="WXA27" s="206"/>
      <c r="WXB27" s="206"/>
      <c r="WXC27" s="206"/>
      <c r="WXD27" s="206"/>
      <c r="WXE27" s="206"/>
      <c r="WXF27" s="206"/>
      <c r="WXG27" s="206"/>
      <c r="WXH27" s="206"/>
      <c r="WXI27" s="206"/>
      <c r="WXJ27" s="206"/>
      <c r="WXK27" s="206"/>
      <c r="WXL27" s="206"/>
      <c r="WXM27" s="206"/>
      <c r="WXN27" s="206"/>
      <c r="WXO27" s="206"/>
      <c r="WXP27" s="206"/>
      <c r="WXQ27" s="206"/>
      <c r="WXR27" s="206"/>
      <c r="WXS27" s="206"/>
      <c r="WXT27" s="206"/>
      <c r="WXU27" s="206"/>
      <c r="WXV27" s="206"/>
      <c r="WXW27" s="206"/>
      <c r="WXX27" s="206"/>
      <c r="WXY27" s="206"/>
      <c r="WXZ27" s="206"/>
      <c r="WYA27" s="206"/>
      <c r="WYB27" s="206"/>
      <c r="WYC27" s="206"/>
      <c r="WYD27" s="206"/>
      <c r="WYE27" s="206"/>
      <c r="WYF27" s="206"/>
      <c r="WYG27" s="206"/>
      <c r="WYH27" s="206"/>
      <c r="WYI27" s="206"/>
      <c r="WYJ27" s="206"/>
      <c r="WYK27" s="206"/>
      <c r="WYL27" s="206"/>
      <c r="WYM27" s="206"/>
      <c r="WYN27" s="206"/>
      <c r="WYO27" s="206"/>
      <c r="WYP27" s="206"/>
      <c r="WYQ27" s="206"/>
      <c r="WYR27" s="206"/>
      <c r="WYS27" s="206"/>
      <c r="WYT27" s="206"/>
      <c r="WYU27" s="206"/>
      <c r="WYV27" s="206"/>
      <c r="WYW27" s="206"/>
      <c r="WYX27" s="206"/>
      <c r="WYY27" s="206"/>
      <c r="WYZ27" s="206"/>
      <c r="WZA27" s="206"/>
      <c r="WZB27" s="206"/>
      <c r="WZC27" s="206"/>
      <c r="WZD27" s="206"/>
      <c r="WZE27" s="206"/>
      <c r="WZF27" s="206"/>
      <c r="WZG27" s="206"/>
      <c r="WZH27" s="206"/>
      <c r="WZI27" s="206"/>
      <c r="WZJ27" s="206"/>
      <c r="WZK27" s="206"/>
      <c r="WZL27" s="206"/>
      <c r="WZM27" s="206"/>
      <c r="WZN27" s="206"/>
      <c r="WZO27" s="206"/>
      <c r="WZP27" s="206"/>
      <c r="WZQ27" s="206"/>
      <c r="WZR27" s="206"/>
      <c r="WZS27" s="206"/>
      <c r="WZT27" s="206"/>
      <c r="WZU27" s="206"/>
      <c r="WZV27" s="206"/>
      <c r="WZW27" s="206"/>
      <c r="WZX27" s="206"/>
      <c r="WZY27" s="206"/>
      <c r="WZZ27" s="206"/>
      <c r="XAA27" s="206"/>
      <c r="XAB27" s="206"/>
      <c r="XAC27" s="206"/>
      <c r="XAD27" s="206"/>
      <c r="XAE27" s="206"/>
      <c r="XAF27" s="206"/>
      <c r="XAG27" s="206"/>
      <c r="XAH27" s="206"/>
      <c r="XAI27" s="206"/>
      <c r="XAJ27" s="206"/>
      <c r="XAK27" s="206"/>
      <c r="XAL27" s="206"/>
      <c r="XAM27" s="206"/>
      <c r="XAN27" s="206"/>
      <c r="XAO27" s="206"/>
      <c r="XAP27" s="206"/>
      <c r="XAQ27" s="206"/>
      <c r="XAR27" s="206"/>
      <c r="XAS27" s="206"/>
      <c r="XAT27" s="206"/>
      <c r="XAU27" s="206"/>
      <c r="XAV27" s="206"/>
      <c r="XAW27" s="206"/>
      <c r="XAX27" s="206"/>
      <c r="XAY27" s="206"/>
      <c r="XAZ27" s="206"/>
      <c r="XBA27" s="206"/>
      <c r="XBB27" s="206"/>
      <c r="XBC27" s="206"/>
      <c r="XBD27" s="206"/>
      <c r="XBE27" s="206"/>
      <c r="XBF27" s="206"/>
      <c r="XBG27" s="206"/>
      <c r="XBH27" s="206"/>
      <c r="XBI27" s="206"/>
      <c r="XBJ27" s="206"/>
      <c r="XBK27" s="206"/>
      <c r="XBL27" s="206"/>
      <c r="XBM27" s="206"/>
      <c r="XBN27" s="206"/>
      <c r="XBO27" s="206"/>
      <c r="XBP27" s="206"/>
      <c r="XBQ27" s="206"/>
      <c r="XBR27" s="206"/>
      <c r="XBS27" s="206"/>
      <c r="XBT27" s="206"/>
      <c r="XBU27" s="206"/>
      <c r="XBV27" s="206"/>
      <c r="XBW27" s="206"/>
      <c r="XBX27" s="206"/>
      <c r="XBY27" s="206"/>
      <c r="XBZ27" s="206"/>
      <c r="XCA27" s="206"/>
      <c r="XCB27" s="206"/>
      <c r="XCC27" s="206"/>
      <c r="XCD27" s="206"/>
      <c r="XCE27" s="206"/>
      <c r="XCF27" s="206"/>
      <c r="XCG27" s="206"/>
      <c r="XCH27" s="206"/>
      <c r="XCI27" s="206"/>
      <c r="XCJ27" s="206"/>
      <c r="XCK27" s="206"/>
      <c r="XCL27" s="206"/>
      <c r="XCM27" s="206"/>
      <c r="XCN27" s="206"/>
      <c r="XCO27" s="206"/>
      <c r="XCP27" s="206"/>
      <c r="XCQ27" s="206"/>
      <c r="XCR27" s="206"/>
      <c r="XCS27" s="206"/>
      <c r="XCT27" s="206"/>
      <c r="XCU27" s="206"/>
      <c r="XCV27" s="206"/>
      <c r="XCW27" s="206"/>
      <c r="XCX27" s="206"/>
      <c r="XCY27" s="206"/>
      <c r="XCZ27" s="206"/>
      <c r="XDA27" s="206"/>
      <c r="XDB27" s="206"/>
      <c r="XDC27" s="206"/>
      <c r="XDD27" s="206"/>
      <c r="XDE27" s="206"/>
      <c r="XDF27" s="206"/>
      <c r="XDG27" s="206"/>
      <c r="XDH27" s="206"/>
      <c r="XDI27" s="206"/>
      <c r="XDJ27" s="206"/>
      <c r="XDK27" s="206"/>
      <c r="XDL27" s="206"/>
      <c r="XDM27" s="206"/>
      <c r="XDN27" s="206"/>
      <c r="XDO27" s="206"/>
      <c r="XDP27" s="206"/>
      <c r="XDQ27" s="206"/>
      <c r="XDR27" s="206"/>
      <c r="XDS27" s="206"/>
      <c r="XDT27" s="206"/>
      <c r="XDU27" s="206"/>
      <c r="XDV27" s="206"/>
      <c r="XDW27" s="206"/>
      <c r="XDX27" s="206"/>
      <c r="XDY27" s="206"/>
      <c r="XDZ27" s="206"/>
      <c r="XEA27" s="206"/>
      <c r="XEB27" s="206"/>
      <c r="XEC27" s="206"/>
      <c r="XED27" s="206"/>
      <c r="XEE27" s="206"/>
      <c r="XEF27" s="206"/>
      <c r="XEG27" s="206"/>
      <c r="XEH27" s="206"/>
      <c r="XEI27" s="206"/>
      <c r="XEJ27" s="206"/>
      <c r="XEK27" s="206"/>
      <c r="XEL27" s="206"/>
      <c r="XEM27" s="206"/>
      <c r="XEN27" s="206"/>
      <c r="XEO27" s="206"/>
      <c r="XEP27" s="206"/>
      <c r="XEQ27" s="206"/>
      <c r="XER27" s="206"/>
      <c r="XES27" s="206"/>
      <c r="XET27" s="206"/>
      <c r="XEU27" s="206"/>
      <c r="XEV27" s="206"/>
      <c r="XEW27" s="206"/>
      <c r="XEX27" s="206"/>
      <c r="XEY27" s="206"/>
      <c r="XEZ27" s="206"/>
      <c r="XFA27" s="206"/>
      <c r="XFB27" s="206"/>
    </row>
    <row r="28" spans="1:16382" s="197" customFormat="1" x14ac:dyDescent="0.25">
      <c r="A28" s="259"/>
      <c r="B28" s="130" t="s">
        <v>514</v>
      </c>
      <c r="C28" s="259"/>
      <c r="D28" s="280" t="s">
        <v>391</v>
      </c>
      <c r="E28" s="133">
        <f>'Rekapitulacija Posebni dio'!C560</f>
        <v>0</v>
      </c>
      <c r="F28" s="133">
        <f>'Rekapitulacija Posebni dio'!D560</f>
        <v>3730</v>
      </c>
      <c r="G28" s="133">
        <f>'Rekapitulacija Posebni dio'!E560</f>
        <v>3730</v>
      </c>
      <c r="H28" s="133">
        <f>'Rekapitulacija Posebni dio'!F560</f>
        <v>0</v>
      </c>
      <c r="I28" s="480">
        <f t="shared" si="1"/>
        <v>0</v>
      </c>
      <c r="J28" s="480">
        <f t="shared" si="0"/>
        <v>0</v>
      </c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7"/>
      <c r="AV28" s="207"/>
      <c r="AW28" s="207"/>
      <c r="AX28" s="207"/>
      <c r="AY28" s="207"/>
      <c r="AZ28" s="207"/>
      <c r="BA28" s="207"/>
      <c r="BB28" s="207"/>
      <c r="BC28" s="207"/>
      <c r="BD28" s="207"/>
      <c r="BE28" s="207"/>
      <c r="BF28" s="207"/>
      <c r="BG28" s="207"/>
      <c r="BH28" s="207"/>
      <c r="BI28" s="207"/>
      <c r="BJ28" s="207"/>
      <c r="BK28" s="207"/>
      <c r="BL28" s="207"/>
      <c r="BM28" s="207"/>
      <c r="BN28" s="207"/>
      <c r="BO28" s="207"/>
      <c r="BP28" s="207"/>
      <c r="BQ28" s="207"/>
      <c r="BR28" s="207"/>
      <c r="BS28" s="207"/>
      <c r="BT28" s="207"/>
      <c r="BU28" s="207"/>
      <c r="BV28" s="207"/>
      <c r="BW28" s="207"/>
      <c r="BX28" s="207"/>
      <c r="BY28" s="207"/>
      <c r="BZ28" s="207"/>
      <c r="CA28" s="207"/>
      <c r="CB28" s="207"/>
      <c r="CC28" s="207"/>
      <c r="CD28" s="207"/>
      <c r="CE28" s="207"/>
      <c r="CF28" s="207"/>
      <c r="CG28" s="207"/>
      <c r="CH28" s="207"/>
      <c r="CI28" s="207"/>
      <c r="CJ28" s="207"/>
      <c r="CK28" s="207"/>
      <c r="CL28" s="207"/>
      <c r="CM28" s="207"/>
      <c r="CN28" s="207"/>
      <c r="CO28" s="207"/>
      <c r="CP28" s="207"/>
      <c r="CQ28" s="207"/>
      <c r="CR28" s="207"/>
      <c r="CS28" s="207"/>
      <c r="CT28" s="207"/>
      <c r="CU28" s="207"/>
      <c r="CV28" s="207"/>
      <c r="CW28" s="207"/>
      <c r="CX28" s="207"/>
      <c r="CY28" s="207"/>
      <c r="CZ28" s="207"/>
      <c r="DA28" s="207"/>
      <c r="DB28" s="207"/>
      <c r="DC28" s="207"/>
      <c r="DD28" s="207"/>
      <c r="DE28" s="207"/>
      <c r="DF28" s="207"/>
      <c r="DG28" s="207"/>
      <c r="DH28" s="207"/>
      <c r="DI28" s="207"/>
      <c r="DJ28" s="207"/>
      <c r="DK28" s="207"/>
      <c r="DL28" s="207"/>
      <c r="DM28" s="207"/>
      <c r="DN28" s="207"/>
      <c r="DO28" s="207"/>
      <c r="DP28" s="207"/>
      <c r="DQ28" s="207"/>
      <c r="DR28" s="207"/>
      <c r="DS28" s="207"/>
      <c r="DT28" s="207"/>
      <c r="DU28" s="207"/>
      <c r="DV28" s="207"/>
      <c r="DW28" s="207"/>
      <c r="DX28" s="207"/>
      <c r="DY28" s="207"/>
      <c r="DZ28" s="207"/>
      <c r="EA28" s="207"/>
      <c r="EB28" s="207"/>
      <c r="EC28" s="207"/>
      <c r="ED28" s="207"/>
      <c r="EE28" s="207"/>
      <c r="EF28" s="207"/>
      <c r="EG28" s="207"/>
      <c r="EH28" s="207"/>
      <c r="EI28" s="207"/>
      <c r="EJ28" s="207"/>
      <c r="EK28" s="207"/>
      <c r="EL28" s="207"/>
      <c r="EM28" s="207"/>
      <c r="EN28" s="207"/>
      <c r="EO28" s="207"/>
      <c r="EP28" s="207"/>
      <c r="EQ28" s="207"/>
      <c r="ER28" s="207"/>
      <c r="ES28" s="207"/>
      <c r="ET28" s="207"/>
      <c r="EU28" s="207"/>
      <c r="EV28" s="207"/>
      <c r="EW28" s="207"/>
      <c r="EX28" s="207"/>
      <c r="EY28" s="207"/>
      <c r="EZ28" s="207"/>
      <c r="FA28" s="207"/>
      <c r="FB28" s="207"/>
      <c r="FC28" s="207"/>
      <c r="FD28" s="207"/>
      <c r="FE28" s="207"/>
      <c r="FF28" s="207"/>
      <c r="FG28" s="207"/>
      <c r="FH28" s="207"/>
      <c r="FI28" s="207"/>
      <c r="FJ28" s="207"/>
      <c r="FK28" s="207"/>
      <c r="FL28" s="207"/>
      <c r="FM28" s="207"/>
      <c r="FN28" s="207"/>
      <c r="FO28" s="207"/>
      <c r="FP28" s="207"/>
      <c r="FQ28" s="207"/>
      <c r="FR28" s="207"/>
      <c r="FS28" s="207"/>
      <c r="FT28" s="207"/>
      <c r="FU28" s="207"/>
      <c r="FV28" s="207"/>
      <c r="FW28" s="207"/>
      <c r="FX28" s="207"/>
      <c r="FY28" s="207"/>
      <c r="FZ28" s="207"/>
      <c r="GA28" s="207"/>
      <c r="GB28" s="207"/>
      <c r="GC28" s="207"/>
      <c r="GD28" s="207"/>
      <c r="GE28" s="207"/>
      <c r="GF28" s="207"/>
      <c r="GG28" s="207"/>
      <c r="GH28" s="207"/>
      <c r="GI28" s="207"/>
      <c r="GJ28" s="207"/>
      <c r="GK28" s="207"/>
      <c r="GL28" s="207"/>
      <c r="GM28" s="207"/>
      <c r="GN28" s="207"/>
      <c r="GO28" s="207"/>
      <c r="GP28" s="207"/>
      <c r="GQ28" s="207"/>
      <c r="GR28" s="207"/>
      <c r="GS28" s="207"/>
      <c r="GT28" s="207"/>
      <c r="GU28" s="207"/>
      <c r="GV28" s="207"/>
      <c r="GW28" s="207"/>
      <c r="GX28" s="207"/>
      <c r="GY28" s="207"/>
      <c r="GZ28" s="207"/>
      <c r="HA28" s="207"/>
      <c r="HB28" s="207"/>
      <c r="HC28" s="207"/>
      <c r="HD28" s="207"/>
      <c r="HE28" s="207"/>
      <c r="HF28" s="207"/>
      <c r="HG28" s="207"/>
      <c r="HH28" s="207"/>
      <c r="HI28" s="207"/>
      <c r="HJ28" s="207"/>
      <c r="HK28" s="207"/>
      <c r="HL28" s="207"/>
      <c r="HM28" s="207"/>
      <c r="HN28" s="207"/>
      <c r="HO28" s="207"/>
      <c r="HP28" s="207"/>
      <c r="HQ28" s="207"/>
      <c r="HR28" s="207"/>
      <c r="HS28" s="207"/>
      <c r="HT28" s="207"/>
      <c r="HU28" s="207"/>
      <c r="HV28" s="207"/>
      <c r="HW28" s="207"/>
      <c r="HX28" s="207"/>
      <c r="HY28" s="207"/>
      <c r="HZ28" s="207"/>
      <c r="IA28" s="207"/>
      <c r="IB28" s="207"/>
      <c r="IC28" s="207"/>
      <c r="ID28" s="207"/>
      <c r="IE28" s="207"/>
      <c r="IF28" s="207"/>
      <c r="IG28" s="207"/>
      <c r="IH28" s="207"/>
      <c r="II28" s="207"/>
      <c r="IJ28" s="207"/>
      <c r="IK28" s="207"/>
      <c r="IL28" s="207"/>
      <c r="IM28" s="207"/>
      <c r="IN28" s="207"/>
      <c r="IO28" s="207"/>
      <c r="IP28" s="207"/>
      <c r="IQ28" s="207"/>
      <c r="IR28" s="207"/>
      <c r="IS28" s="207"/>
      <c r="IT28" s="207"/>
      <c r="IU28" s="207"/>
      <c r="IV28" s="207"/>
      <c r="IW28" s="207"/>
      <c r="IX28" s="207"/>
      <c r="IY28" s="207"/>
      <c r="IZ28" s="207"/>
      <c r="JA28" s="207"/>
      <c r="JB28" s="207"/>
      <c r="JC28" s="207"/>
      <c r="JD28" s="207"/>
      <c r="JE28" s="207"/>
      <c r="JF28" s="207"/>
      <c r="JG28" s="207"/>
      <c r="JH28" s="207"/>
      <c r="JI28" s="207"/>
      <c r="JJ28" s="207"/>
      <c r="JK28" s="207"/>
      <c r="JL28" s="207"/>
      <c r="JM28" s="207"/>
      <c r="JN28" s="207"/>
      <c r="JO28" s="207"/>
      <c r="JP28" s="207"/>
      <c r="JQ28" s="207"/>
      <c r="JR28" s="207"/>
      <c r="JS28" s="207"/>
      <c r="JT28" s="207"/>
      <c r="JU28" s="207"/>
      <c r="JV28" s="207"/>
      <c r="JW28" s="207"/>
      <c r="JX28" s="207"/>
      <c r="JY28" s="207"/>
      <c r="JZ28" s="207"/>
      <c r="KA28" s="207"/>
      <c r="KB28" s="207"/>
      <c r="KC28" s="207"/>
      <c r="KD28" s="207"/>
      <c r="KE28" s="207"/>
      <c r="KF28" s="207"/>
      <c r="KG28" s="207"/>
      <c r="KH28" s="207"/>
      <c r="KI28" s="207"/>
      <c r="KJ28" s="207"/>
      <c r="KK28" s="207"/>
      <c r="KL28" s="207"/>
      <c r="KM28" s="207"/>
      <c r="KN28" s="207"/>
      <c r="KO28" s="207"/>
      <c r="KP28" s="207"/>
      <c r="KQ28" s="207"/>
      <c r="KR28" s="207"/>
      <c r="KS28" s="207"/>
      <c r="KT28" s="207"/>
      <c r="KU28" s="207"/>
      <c r="KV28" s="207"/>
      <c r="KW28" s="207"/>
      <c r="KX28" s="207"/>
      <c r="KY28" s="207"/>
      <c r="KZ28" s="207"/>
      <c r="LA28" s="207"/>
      <c r="LB28" s="207"/>
      <c r="LC28" s="207"/>
      <c r="LD28" s="207"/>
      <c r="LE28" s="207"/>
      <c r="LF28" s="207"/>
      <c r="LG28" s="207"/>
      <c r="LH28" s="207"/>
      <c r="LI28" s="207"/>
      <c r="LJ28" s="207"/>
      <c r="LK28" s="207"/>
      <c r="LL28" s="207"/>
      <c r="LM28" s="207"/>
      <c r="LN28" s="207"/>
      <c r="LO28" s="207"/>
      <c r="LP28" s="207"/>
      <c r="LQ28" s="207"/>
      <c r="LR28" s="207"/>
      <c r="LS28" s="207"/>
      <c r="LT28" s="207"/>
      <c r="LU28" s="207"/>
      <c r="LV28" s="207"/>
      <c r="LW28" s="207"/>
      <c r="LX28" s="207"/>
      <c r="LY28" s="207"/>
      <c r="LZ28" s="207"/>
      <c r="MA28" s="207"/>
      <c r="MB28" s="207"/>
      <c r="MC28" s="207"/>
      <c r="MD28" s="207"/>
      <c r="ME28" s="207"/>
      <c r="MF28" s="207"/>
      <c r="MG28" s="207"/>
      <c r="MH28" s="207"/>
      <c r="MI28" s="207"/>
      <c r="MJ28" s="207"/>
      <c r="MK28" s="207"/>
      <c r="ML28" s="207"/>
      <c r="MM28" s="207"/>
      <c r="MN28" s="207"/>
      <c r="MO28" s="207"/>
      <c r="MP28" s="207"/>
      <c r="MQ28" s="207"/>
      <c r="MR28" s="207"/>
      <c r="MS28" s="207"/>
      <c r="MT28" s="207"/>
      <c r="MU28" s="207"/>
      <c r="MV28" s="207"/>
      <c r="MW28" s="207"/>
      <c r="MX28" s="207"/>
      <c r="MY28" s="207"/>
      <c r="MZ28" s="207"/>
      <c r="NA28" s="207"/>
      <c r="NB28" s="207"/>
      <c r="NC28" s="207"/>
      <c r="ND28" s="207"/>
      <c r="NE28" s="207"/>
      <c r="NF28" s="207"/>
      <c r="NG28" s="207"/>
      <c r="NH28" s="207"/>
      <c r="NI28" s="207"/>
      <c r="NJ28" s="207"/>
      <c r="NK28" s="207"/>
      <c r="NL28" s="207"/>
      <c r="NM28" s="207"/>
      <c r="NN28" s="207"/>
      <c r="NO28" s="207"/>
      <c r="NP28" s="207"/>
      <c r="NQ28" s="207"/>
      <c r="NR28" s="207"/>
      <c r="NS28" s="207"/>
      <c r="NT28" s="207"/>
      <c r="NU28" s="207"/>
      <c r="NV28" s="207"/>
      <c r="NW28" s="207"/>
      <c r="NX28" s="207"/>
      <c r="NY28" s="207"/>
      <c r="NZ28" s="207"/>
      <c r="OA28" s="207"/>
      <c r="OB28" s="207"/>
      <c r="OC28" s="207"/>
      <c r="OD28" s="207"/>
      <c r="OE28" s="207"/>
      <c r="OF28" s="207"/>
      <c r="OG28" s="207"/>
      <c r="OH28" s="207"/>
      <c r="OI28" s="207"/>
      <c r="OJ28" s="207"/>
      <c r="OK28" s="207"/>
      <c r="OL28" s="207"/>
      <c r="OM28" s="207"/>
      <c r="ON28" s="207"/>
      <c r="OO28" s="207"/>
      <c r="OP28" s="207"/>
      <c r="OQ28" s="207"/>
      <c r="OR28" s="207"/>
      <c r="OS28" s="207"/>
      <c r="OT28" s="207"/>
      <c r="OU28" s="207"/>
      <c r="OV28" s="207"/>
      <c r="OW28" s="207"/>
      <c r="OX28" s="207"/>
      <c r="OY28" s="207"/>
      <c r="OZ28" s="207"/>
      <c r="PA28" s="207"/>
      <c r="PB28" s="207"/>
      <c r="PC28" s="207"/>
      <c r="PD28" s="207"/>
      <c r="PE28" s="207"/>
      <c r="PF28" s="207"/>
      <c r="PG28" s="207"/>
      <c r="PH28" s="207"/>
      <c r="PI28" s="207"/>
      <c r="PJ28" s="207"/>
      <c r="PK28" s="207"/>
      <c r="PL28" s="207"/>
      <c r="PM28" s="207"/>
      <c r="PN28" s="207"/>
      <c r="PO28" s="207"/>
      <c r="PP28" s="207"/>
      <c r="PQ28" s="207"/>
      <c r="PR28" s="207"/>
      <c r="PS28" s="207"/>
      <c r="PT28" s="207"/>
      <c r="PU28" s="207"/>
      <c r="PV28" s="207"/>
      <c r="PW28" s="207"/>
      <c r="PX28" s="207"/>
      <c r="PY28" s="207"/>
      <c r="PZ28" s="207"/>
      <c r="QA28" s="207"/>
      <c r="QB28" s="207"/>
      <c r="QC28" s="207"/>
      <c r="QD28" s="207"/>
      <c r="QE28" s="207"/>
      <c r="QF28" s="207"/>
      <c r="QG28" s="207"/>
      <c r="QH28" s="207"/>
      <c r="QI28" s="207"/>
      <c r="QJ28" s="207"/>
      <c r="QK28" s="207"/>
      <c r="QL28" s="207"/>
      <c r="QM28" s="207"/>
      <c r="QN28" s="207"/>
      <c r="QO28" s="207"/>
      <c r="QP28" s="207"/>
      <c r="QQ28" s="207"/>
      <c r="QR28" s="207"/>
      <c r="QS28" s="207"/>
      <c r="QT28" s="207"/>
      <c r="QU28" s="207"/>
      <c r="QV28" s="207"/>
      <c r="QW28" s="207"/>
      <c r="QX28" s="207"/>
      <c r="QY28" s="207"/>
      <c r="QZ28" s="207"/>
      <c r="RA28" s="207"/>
      <c r="RB28" s="207"/>
      <c r="RC28" s="207"/>
      <c r="RD28" s="207"/>
      <c r="RE28" s="207"/>
      <c r="RF28" s="207"/>
      <c r="RG28" s="207"/>
      <c r="RH28" s="207"/>
      <c r="RI28" s="207"/>
      <c r="RJ28" s="207"/>
      <c r="RK28" s="207"/>
      <c r="RL28" s="207"/>
      <c r="RM28" s="207"/>
      <c r="RN28" s="207"/>
      <c r="RO28" s="207"/>
      <c r="RP28" s="207"/>
      <c r="RQ28" s="207"/>
      <c r="RR28" s="207"/>
      <c r="RS28" s="207"/>
      <c r="RT28" s="207"/>
      <c r="RU28" s="207"/>
      <c r="RV28" s="207"/>
      <c r="RW28" s="207"/>
      <c r="RX28" s="207"/>
      <c r="RY28" s="207"/>
      <c r="RZ28" s="207"/>
      <c r="SA28" s="207"/>
      <c r="SB28" s="207"/>
      <c r="SC28" s="207"/>
      <c r="SD28" s="207"/>
      <c r="SE28" s="207"/>
      <c r="SF28" s="207"/>
      <c r="SG28" s="207"/>
      <c r="SH28" s="207"/>
      <c r="SI28" s="207"/>
      <c r="SJ28" s="207"/>
      <c r="SK28" s="207"/>
      <c r="SL28" s="207"/>
      <c r="SM28" s="207"/>
      <c r="SN28" s="207"/>
      <c r="SO28" s="207"/>
      <c r="SP28" s="207"/>
      <c r="SQ28" s="207"/>
      <c r="SR28" s="207"/>
      <c r="SS28" s="207"/>
      <c r="ST28" s="207"/>
      <c r="SU28" s="207"/>
      <c r="SV28" s="207"/>
      <c r="SW28" s="207"/>
      <c r="SX28" s="207"/>
      <c r="SY28" s="207"/>
      <c r="SZ28" s="207"/>
      <c r="TA28" s="207"/>
      <c r="TB28" s="207"/>
      <c r="TC28" s="207"/>
      <c r="TD28" s="207"/>
      <c r="TE28" s="207"/>
      <c r="TF28" s="207"/>
      <c r="TG28" s="207"/>
      <c r="TH28" s="207"/>
      <c r="TI28" s="207"/>
      <c r="TJ28" s="207"/>
      <c r="TK28" s="207"/>
      <c r="TL28" s="207"/>
      <c r="TM28" s="207"/>
      <c r="TN28" s="207"/>
      <c r="TO28" s="207"/>
      <c r="TP28" s="207"/>
      <c r="TQ28" s="207"/>
      <c r="TR28" s="207"/>
      <c r="TS28" s="207"/>
      <c r="TT28" s="207"/>
      <c r="TU28" s="207"/>
      <c r="TV28" s="207"/>
      <c r="TW28" s="207"/>
      <c r="TX28" s="207"/>
      <c r="TY28" s="207"/>
      <c r="TZ28" s="207"/>
      <c r="UA28" s="207"/>
      <c r="UB28" s="207"/>
      <c r="UC28" s="207"/>
      <c r="UD28" s="207"/>
      <c r="UE28" s="207"/>
      <c r="UF28" s="207"/>
      <c r="UG28" s="207"/>
      <c r="UH28" s="207"/>
      <c r="UI28" s="207"/>
      <c r="UJ28" s="207"/>
      <c r="UK28" s="207"/>
      <c r="UL28" s="207"/>
      <c r="UM28" s="207"/>
      <c r="UN28" s="207"/>
      <c r="UO28" s="207"/>
      <c r="UP28" s="207"/>
      <c r="UQ28" s="207"/>
      <c r="UR28" s="207"/>
      <c r="US28" s="207"/>
      <c r="UT28" s="207"/>
      <c r="UU28" s="207"/>
      <c r="UV28" s="207"/>
      <c r="UW28" s="207"/>
      <c r="UX28" s="207"/>
      <c r="UY28" s="207"/>
      <c r="UZ28" s="207"/>
      <c r="VA28" s="207"/>
      <c r="VB28" s="207"/>
      <c r="VC28" s="207"/>
      <c r="VD28" s="207"/>
      <c r="VE28" s="207"/>
      <c r="VF28" s="207"/>
      <c r="VG28" s="207"/>
      <c r="VH28" s="207"/>
      <c r="VI28" s="207"/>
      <c r="VJ28" s="207"/>
      <c r="VK28" s="207"/>
      <c r="VL28" s="207"/>
      <c r="VM28" s="207"/>
      <c r="VN28" s="207"/>
      <c r="VO28" s="207"/>
      <c r="VP28" s="207"/>
      <c r="VQ28" s="207"/>
      <c r="VR28" s="207"/>
      <c r="VS28" s="207"/>
      <c r="VT28" s="207"/>
      <c r="VU28" s="207"/>
      <c r="VV28" s="207"/>
      <c r="VW28" s="207"/>
      <c r="VX28" s="207"/>
      <c r="VY28" s="207"/>
      <c r="VZ28" s="207"/>
      <c r="WA28" s="207"/>
      <c r="WB28" s="207"/>
      <c r="WC28" s="207"/>
      <c r="WD28" s="207"/>
      <c r="WE28" s="207"/>
      <c r="WF28" s="207"/>
      <c r="WG28" s="207"/>
      <c r="WH28" s="207"/>
      <c r="WI28" s="207"/>
      <c r="WJ28" s="207"/>
      <c r="WK28" s="207"/>
      <c r="WL28" s="207"/>
      <c r="WM28" s="207"/>
      <c r="WN28" s="207"/>
      <c r="WO28" s="207"/>
      <c r="WP28" s="207"/>
      <c r="WQ28" s="207"/>
      <c r="WR28" s="207"/>
      <c r="WS28" s="207"/>
      <c r="WT28" s="207"/>
      <c r="WU28" s="207"/>
      <c r="WV28" s="207"/>
      <c r="WW28" s="207"/>
      <c r="WX28" s="207"/>
      <c r="WY28" s="207"/>
      <c r="WZ28" s="207"/>
      <c r="XA28" s="207"/>
      <c r="XB28" s="207"/>
      <c r="XC28" s="207"/>
      <c r="XD28" s="207"/>
      <c r="XE28" s="207"/>
      <c r="XF28" s="207"/>
      <c r="XG28" s="207"/>
      <c r="XH28" s="207"/>
      <c r="XI28" s="207"/>
      <c r="XJ28" s="207"/>
      <c r="XK28" s="207"/>
      <c r="XL28" s="207"/>
      <c r="XM28" s="207"/>
      <c r="XN28" s="207"/>
      <c r="XO28" s="207"/>
      <c r="XP28" s="207"/>
      <c r="XQ28" s="207"/>
      <c r="XR28" s="207"/>
      <c r="XS28" s="207"/>
      <c r="XT28" s="207"/>
      <c r="XU28" s="207"/>
      <c r="XV28" s="207"/>
      <c r="XW28" s="207"/>
      <c r="XX28" s="207"/>
      <c r="XY28" s="207"/>
      <c r="XZ28" s="207"/>
      <c r="YA28" s="207"/>
      <c r="YB28" s="207"/>
      <c r="YC28" s="207"/>
      <c r="YD28" s="207"/>
      <c r="YE28" s="207"/>
      <c r="YF28" s="207"/>
      <c r="YG28" s="207"/>
      <c r="YH28" s="207"/>
      <c r="YI28" s="207"/>
      <c r="YJ28" s="207"/>
      <c r="YK28" s="207"/>
      <c r="YL28" s="207"/>
      <c r="YM28" s="207"/>
      <c r="YN28" s="207"/>
      <c r="YO28" s="207"/>
      <c r="YP28" s="207"/>
      <c r="YQ28" s="207"/>
      <c r="YR28" s="207"/>
      <c r="YS28" s="207"/>
      <c r="YT28" s="207"/>
      <c r="YU28" s="207"/>
      <c r="YV28" s="207"/>
      <c r="YW28" s="207"/>
      <c r="YX28" s="207"/>
      <c r="YY28" s="207"/>
      <c r="YZ28" s="207"/>
      <c r="ZA28" s="207"/>
      <c r="ZB28" s="207"/>
      <c r="ZC28" s="207"/>
      <c r="ZD28" s="207"/>
      <c r="ZE28" s="207"/>
      <c r="ZF28" s="207"/>
      <c r="ZG28" s="207"/>
      <c r="ZH28" s="207"/>
      <c r="ZI28" s="207"/>
      <c r="ZJ28" s="207"/>
      <c r="ZK28" s="207"/>
      <c r="ZL28" s="207"/>
      <c r="ZM28" s="207"/>
      <c r="ZN28" s="207"/>
      <c r="ZO28" s="207"/>
      <c r="ZP28" s="207"/>
      <c r="ZQ28" s="207"/>
      <c r="ZR28" s="207"/>
      <c r="ZS28" s="207"/>
      <c r="ZT28" s="207"/>
      <c r="ZU28" s="207"/>
      <c r="ZV28" s="207"/>
      <c r="ZW28" s="207"/>
      <c r="ZX28" s="207"/>
      <c r="ZY28" s="207"/>
      <c r="ZZ28" s="207"/>
      <c r="AAA28" s="207"/>
      <c r="AAB28" s="207"/>
      <c r="AAC28" s="207"/>
      <c r="AAD28" s="207"/>
      <c r="AAE28" s="207"/>
      <c r="AAF28" s="207"/>
      <c r="AAG28" s="207"/>
      <c r="AAH28" s="207"/>
      <c r="AAI28" s="207"/>
      <c r="AAJ28" s="207"/>
      <c r="AAK28" s="207"/>
      <c r="AAL28" s="207"/>
      <c r="AAM28" s="207"/>
      <c r="AAN28" s="207"/>
      <c r="AAO28" s="207"/>
      <c r="AAP28" s="207"/>
      <c r="AAQ28" s="207"/>
      <c r="AAR28" s="207"/>
      <c r="AAS28" s="207"/>
      <c r="AAT28" s="207"/>
      <c r="AAU28" s="207"/>
      <c r="AAV28" s="207"/>
      <c r="AAW28" s="207"/>
      <c r="AAX28" s="207"/>
      <c r="AAY28" s="207"/>
      <c r="AAZ28" s="207"/>
      <c r="ABA28" s="207"/>
      <c r="ABB28" s="207"/>
      <c r="ABC28" s="207"/>
      <c r="ABD28" s="207"/>
      <c r="ABE28" s="207"/>
      <c r="ABF28" s="207"/>
      <c r="ABG28" s="207"/>
      <c r="ABH28" s="207"/>
      <c r="ABI28" s="207"/>
      <c r="ABJ28" s="207"/>
      <c r="ABK28" s="207"/>
      <c r="ABL28" s="207"/>
      <c r="ABM28" s="207"/>
      <c r="ABN28" s="207"/>
      <c r="ABO28" s="207"/>
      <c r="ABP28" s="207"/>
      <c r="ABQ28" s="207"/>
      <c r="ABR28" s="207"/>
      <c r="ABS28" s="207"/>
      <c r="ABT28" s="207"/>
      <c r="ABU28" s="207"/>
      <c r="ABV28" s="207"/>
      <c r="ABW28" s="207"/>
      <c r="ABX28" s="207"/>
      <c r="ABY28" s="207"/>
      <c r="ABZ28" s="207"/>
      <c r="ACA28" s="207"/>
      <c r="ACB28" s="207"/>
      <c r="ACC28" s="207"/>
      <c r="ACD28" s="207"/>
      <c r="ACE28" s="207"/>
      <c r="ACF28" s="207"/>
      <c r="ACG28" s="207"/>
      <c r="ACH28" s="207"/>
      <c r="ACI28" s="207"/>
      <c r="ACJ28" s="207"/>
      <c r="ACK28" s="207"/>
      <c r="ACL28" s="207"/>
      <c r="ACM28" s="207"/>
      <c r="ACN28" s="207"/>
      <c r="ACO28" s="207"/>
      <c r="ACP28" s="207"/>
      <c r="ACQ28" s="207"/>
      <c r="ACR28" s="207"/>
      <c r="ACS28" s="207"/>
      <c r="ACT28" s="207"/>
      <c r="ACU28" s="207"/>
      <c r="ACV28" s="207"/>
      <c r="ACW28" s="207"/>
      <c r="ACX28" s="207"/>
      <c r="ACY28" s="207"/>
      <c r="ACZ28" s="207"/>
      <c r="ADA28" s="207"/>
      <c r="ADB28" s="207"/>
      <c r="ADC28" s="207"/>
      <c r="ADD28" s="207"/>
      <c r="ADE28" s="207"/>
      <c r="ADF28" s="207"/>
      <c r="ADG28" s="207"/>
      <c r="ADH28" s="207"/>
      <c r="ADI28" s="207"/>
      <c r="ADJ28" s="207"/>
      <c r="ADK28" s="207"/>
      <c r="ADL28" s="207"/>
      <c r="ADM28" s="207"/>
      <c r="ADN28" s="207"/>
      <c r="ADO28" s="207"/>
      <c r="ADP28" s="207"/>
      <c r="ADQ28" s="207"/>
      <c r="ADR28" s="207"/>
      <c r="ADS28" s="207"/>
      <c r="ADT28" s="207"/>
      <c r="ADU28" s="207"/>
      <c r="ADV28" s="207"/>
      <c r="ADW28" s="207"/>
      <c r="ADX28" s="207"/>
      <c r="ADY28" s="207"/>
      <c r="ADZ28" s="207"/>
      <c r="AEA28" s="207"/>
      <c r="AEB28" s="207"/>
      <c r="AEC28" s="207"/>
      <c r="AED28" s="207"/>
      <c r="AEE28" s="207"/>
      <c r="AEF28" s="207"/>
      <c r="AEG28" s="207"/>
      <c r="AEH28" s="207"/>
      <c r="AEI28" s="207"/>
      <c r="AEJ28" s="207"/>
      <c r="AEK28" s="207"/>
      <c r="AEL28" s="207"/>
      <c r="AEM28" s="207"/>
      <c r="AEN28" s="207"/>
      <c r="AEO28" s="207"/>
      <c r="AEP28" s="207"/>
      <c r="AEQ28" s="207"/>
      <c r="AER28" s="207"/>
      <c r="AES28" s="207"/>
      <c r="AET28" s="207"/>
      <c r="AEU28" s="207"/>
      <c r="AEV28" s="207"/>
      <c r="AEW28" s="207"/>
      <c r="AEX28" s="207"/>
      <c r="AEY28" s="207"/>
      <c r="AEZ28" s="207"/>
      <c r="AFA28" s="207"/>
      <c r="AFB28" s="207"/>
      <c r="AFC28" s="207"/>
      <c r="AFD28" s="207"/>
      <c r="AFE28" s="207"/>
      <c r="AFF28" s="207"/>
      <c r="AFG28" s="207"/>
      <c r="AFH28" s="207"/>
      <c r="AFI28" s="207"/>
      <c r="AFJ28" s="207"/>
      <c r="AFK28" s="207"/>
      <c r="AFL28" s="207"/>
      <c r="AFM28" s="207"/>
      <c r="AFN28" s="207"/>
      <c r="AFO28" s="207"/>
      <c r="AFP28" s="207"/>
      <c r="AFQ28" s="207"/>
      <c r="AFR28" s="207"/>
      <c r="AFS28" s="207"/>
      <c r="AFT28" s="207"/>
      <c r="AFU28" s="207"/>
      <c r="AFV28" s="207"/>
      <c r="AFW28" s="207"/>
      <c r="AFX28" s="207"/>
      <c r="AFY28" s="207"/>
      <c r="AFZ28" s="207"/>
      <c r="AGA28" s="207"/>
      <c r="AGB28" s="207"/>
      <c r="AGC28" s="207"/>
      <c r="AGD28" s="207"/>
      <c r="AGE28" s="207"/>
      <c r="AGF28" s="207"/>
      <c r="AGG28" s="207"/>
      <c r="AGH28" s="207"/>
      <c r="AGI28" s="207"/>
      <c r="AGJ28" s="207"/>
      <c r="AGK28" s="207"/>
      <c r="AGL28" s="207"/>
      <c r="AGM28" s="207"/>
      <c r="AGN28" s="207"/>
      <c r="AGO28" s="207"/>
      <c r="AGP28" s="207"/>
      <c r="AGQ28" s="207"/>
      <c r="AGR28" s="207"/>
      <c r="AGS28" s="207"/>
      <c r="AGT28" s="207"/>
      <c r="AGU28" s="207"/>
      <c r="AGV28" s="207"/>
      <c r="AGW28" s="207"/>
      <c r="AGX28" s="207"/>
      <c r="AGY28" s="207"/>
      <c r="AGZ28" s="207"/>
      <c r="AHA28" s="207"/>
      <c r="AHB28" s="207"/>
      <c r="AHC28" s="207"/>
      <c r="AHD28" s="207"/>
      <c r="AHE28" s="207"/>
      <c r="AHF28" s="207"/>
      <c r="AHG28" s="207"/>
      <c r="AHH28" s="207"/>
      <c r="AHI28" s="207"/>
      <c r="AHJ28" s="207"/>
      <c r="AHK28" s="207"/>
      <c r="AHL28" s="207"/>
      <c r="AHM28" s="207"/>
      <c r="AHN28" s="207"/>
      <c r="AHO28" s="207"/>
      <c r="AHP28" s="207"/>
      <c r="AHQ28" s="207"/>
      <c r="AHR28" s="207"/>
      <c r="AHS28" s="207"/>
      <c r="AHT28" s="207"/>
      <c r="AHU28" s="207"/>
      <c r="AHV28" s="207"/>
      <c r="AHW28" s="207"/>
      <c r="AHX28" s="207"/>
      <c r="AHY28" s="207"/>
      <c r="AHZ28" s="207"/>
      <c r="AIA28" s="207"/>
      <c r="AIB28" s="207"/>
      <c r="AIC28" s="207"/>
      <c r="AID28" s="207"/>
      <c r="AIE28" s="207"/>
      <c r="AIF28" s="207"/>
      <c r="AIG28" s="207"/>
      <c r="AIH28" s="207"/>
      <c r="AII28" s="207"/>
      <c r="AIJ28" s="207"/>
      <c r="AIK28" s="207"/>
      <c r="AIL28" s="207"/>
      <c r="AIM28" s="207"/>
      <c r="AIN28" s="207"/>
      <c r="AIO28" s="207"/>
      <c r="AIP28" s="207"/>
      <c r="AIQ28" s="207"/>
      <c r="AIR28" s="207"/>
      <c r="AIS28" s="207"/>
      <c r="AIT28" s="207"/>
      <c r="AIU28" s="207"/>
      <c r="AIV28" s="207"/>
      <c r="AIW28" s="207"/>
      <c r="AIX28" s="207"/>
      <c r="AIY28" s="207"/>
      <c r="AIZ28" s="207"/>
      <c r="AJA28" s="207"/>
      <c r="AJB28" s="207"/>
      <c r="AJC28" s="207"/>
      <c r="AJD28" s="207"/>
      <c r="AJE28" s="207"/>
      <c r="AJF28" s="207"/>
      <c r="AJG28" s="207"/>
      <c r="AJH28" s="207"/>
      <c r="AJI28" s="207"/>
      <c r="AJJ28" s="207"/>
      <c r="AJK28" s="207"/>
      <c r="AJL28" s="207"/>
      <c r="AJM28" s="207"/>
      <c r="AJN28" s="207"/>
      <c r="AJO28" s="207"/>
      <c r="AJP28" s="207"/>
      <c r="AJQ28" s="207"/>
      <c r="AJR28" s="207"/>
      <c r="AJS28" s="207"/>
      <c r="AJT28" s="207"/>
      <c r="AJU28" s="207"/>
      <c r="AJV28" s="207"/>
      <c r="AJW28" s="207"/>
      <c r="AJX28" s="207"/>
      <c r="AJY28" s="207"/>
      <c r="AJZ28" s="207"/>
      <c r="AKA28" s="207"/>
      <c r="AKB28" s="207"/>
      <c r="AKC28" s="207"/>
      <c r="AKD28" s="207"/>
      <c r="AKE28" s="207"/>
      <c r="AKF28" s="207"/>
      <c r="AKG28" s="207"/>
      <c r="AKH28" s="207"/>
      <c r="AKI28" s="207"/>
      <c r="AKJ28" s="207"/>
      <c r="AKK28" s="207"/>
      <c r="AKL28" s="207"/>
      <c r="AKM28" s="207"/>
      <c r="AKN28" s="207"/>
      <c r="AKO28" s="207"/>
      <c r="AKP28" s="207"/>
      <c r="AKQ28" s="207"/>
      <c r="AKR28" s="207"/>
      <c r="AKS28" s="207"/>
      <c r="AKT28" s="207"/>
      <c r="AKU28" s="207"/>
      <c r="AKV28" s="207"/>
      <c r="AKW28" s="207"/>
      <c r="AKX28" s="207"/>
      <c r="AKY28" s="207"/>
      <c r="AKZ28" s="207"/>
      <c r="ALA28" s="207"/>
      <c r="ALB28" s="207"/>
      <c r="ALC28" s="207"/>
      <c r="ALD28" s="207"/>
      <c r="ALE28" s="207"/>
      <c r="ALF28" s="207"/>
      <c r="ALG28" s="207"/>
      <c r="ALH28" s="207"/>
      <c r="ALI28" s="207"/>
      <c r="ALJ28" s="207"/>
      <c r="ALK28" s="207"/>
      <c r="ALL28" s="207"/>
      <c r="ALM28" s="207"/>
      <c r="ALN28" s="207"/>
      <c r="ALO28" s="207"/>
      <c r="ALP28" s="207"/>
      <c r="ALQ28" s="207"/>
      <c r="ALR28" s="207"/>
      <c r="ALS28" s="207"/>
      <c r="ALT28" s="207"/>
      <c r="ALU28" s="207"/>
      <c r="ALV28" s="207"/>
      <c r="ALW28" s="207"/>
      <c r="ALX28" s="207"/>
      <c r="ALY28" s="207"/>
      <c r="ALZ28" s="207"/>
      <c r="AMA28" s="207"/>
      <c r="AMB28" s="207"/>
      <c r="AMC28" s="207"/>
      <c r="AMD28" s="207"/>
      <c r="AME28" s="207"/>
      <c r="AMF28" s="207"/>
      <c r="AMG28" s="207"/>
      <c r="AMH28" s="207"/>
      <c r="AMI28" s="207"/>
      <c r="AMJ28" s="207"/>
      <c r="AMK28" s="207"/>
      <c r="AML28" s="207"/>
      <c r="AMM28" s="207"/>
      <c r="AMN28" s="207"/>
      <c r="AMO28" s="207"/>
      <c r="AMP28" s="207"/>
      <c r="AMQ28" s="207"/>
      <c r="AMR28" s="207"/>
      <c r="AMS28" s="207"/>
      <c r="AMT28" s="207"/>
      <c r="AMU28" s="207"/>
      <c r="AMV28" s="207"/>
      <c r="AMW28" s="207"/>
      <c r="AMX28" s="207"/>
      <c r="AMY28" s="207"/>
      <c r="AMZ28" s="207"/>
      <c r="ANA28" s="207"/>
      <c r="ANB28" s="207"/>
      <c r="ANC28" s="207"/>
      <c r="AND28" s="207"/>
      <c r="ANE28" s="207"/>
      <c r="ANF28" s="207"/>
      <c r="ANG28" s="207"/>
      <c r="ANH28" s="207"/>
      <c r="ANI28" s="207"/>
      <c r="ANJ28" s="207"/>
      <c r="ANK28" s="207"/>
      <c r="ANL28" s="207"/>
      <c r="ANM28" s="207"/>
      <c r="ANN28" s="207"/>
      <c r="ANO28" s="207"/>
      <c r="ANP28" s="207"/>
      <c r="ANQ28" s="207"/>
      <c r="ANR28" s="207"/>
      <c r="ANS28" s="207"/>
      <c r="ANT28" s="207"/>
      <c r="ANU28" s="207"/>
      <c r="ANV28" s="207"/>
      <c r="ANW28" s="207"/>
      <c r="ANX28" s="207"/>
      <c r="ANY28" s="207"/>
      <c r="ANZ28" s="207"/>
      <c r="AOA28" s="207"/>
      <c r="AOB28" s="207"/>
      <c r="AOC28" s="207"/>
      <c r="AOD28" s="207"/>
      <c r="AOE28" s="207"/>
      <c r="AOF28" s="207"/>
      <c r="AOG28" s="207"/>
      <c r="AOH28" s="207"/>
      <c r="AOI28" s="207"/>
      <c r="AOJ28" s="207"/>
      <c r="AOK28" s="207"/>
      <c r="AOL28" s="207"/>
      <c r="AOM28" s="207"/>
      <c r="AON28" s="207"/>
      <c r="AOO28" s="207"/>
      <c r="AOP28" s="207"/>
      <c r="AOQ28" s="207"/>
      <c r="AOR28" s="207"/>
      <c r="AOS28" s="207"/>
      <c r="AOT28" s="207"/>
      <c r="AOU28" s="207"/>
      <c r="AOV28" s="207"/>
      <c r="AOW28" s="207"/>
      <c r="AOX28" s="207"/>
      <c r="AOY28" s="207"/>
      <c r="AOZ28" s="207"/>
      <c r="APA28" s="207"/>
      <c r="APB28" s="207"/>
      <c r="APC28" s="207"/>
      <c r="APD28" s="207"/>
      <c r="APE28" s="207"/>
      <c r="APF28" s="207"/>
      <c r="APG28" s="207"/>
      <c r="APH28" s="207"/>
      <c r="API28" s="207"/>
      <c r="APJ28" s="207"/>
      <c r="APK28" s="207"/>
      <c r="APL28" s="207"/>
      <c r="APM28" s="207"/>
      <c r="APN28" s="207"/>
      <c r="APO28" s="207"/>
      <c r="APP28" s="207"/>
      <c r="APQ28" s="207"/>
      <c r="APR28" s="207"/>
      <c r="APS28" s="207"/>
      <c r="APT28" s="207"/>
      <c r="APU28" s="207"/>
      <c r="APV28" s="207"/>
      <c r="APW28" s="207"/>
      <c r="APX28" s="207"/>
      <c r="APY28" s="207"/>
      <c r="APZ28" s="207"/>
      <c r="AQA28" s="207"/>
      <c r="AQB28" s="207"/>
      <c r="AQC28" s="207"/>
      <c r="AQD28" s="207"/>
      <c r="AQE28" s="207"/>
      <c r="AQF28" s="207"/>
      <c r="AQG28" s="207"/>
      <c r="AQH28" s="207"/>
      <c r="AQI28" s="207"/>
      <c r="AQJ28" s="207"/>
      <c r="AQK28" s="207"/>
      <c r="AQL28" s="207"/>
      <c r="AQM28" s="207"/>
      <c r="AQN28" s="207"/>
      <c r="AQO28" s="207"/>
      <c r="AQP28" s="207"/>
      <c r="AQQ28" s="207"/>
      <c r="AQR28" s="207"/>
      <c r="AQS28" s="207"/>
      <c r="AQT28" s="207"/>
      <c r="AQU28" s="207"/>
      <c r="AQV28" s="207"/>
      <c r="AQW28" s="207"/>
      <c r="AQX28" s="207"/>
      <c r="AQY28" s="207"/>
      <c r="AQZ28" s="207"/>
      <c r="ARA28" s="207"/>
      <c r="ARB28" s="207"/>
      <c r="ARC28" s="207"/>
      <c r="ARD28" s="207"/>
      <c r="ARE28" s="207"/>
      <c r="ARF28" s="207"/>
      <c r="ARG28" s="207"/>
      <c r="ARH28" s="207"/>
      <c r="ARI28" s="207"/>
      <c r="ARJ28" s="207"/>
      <c r="ARK28" s="207"/>
      <c r="ARL28" s="207"/>
      <c r="ARM28" s="207"/>
      <c r="ARN28" s="207"/>
      <c r="ARO28" s="207"/>
      <c r="ARP28" s="207"/>
      <c r="ARQ28" s="207"/>
      <c r="ARR28" s="207"/>
      <c r="ARS28" s="207"/>
      <c r="ART28" s="207"/>
      <c r="ARU28" s="207"/>
      <c r="ARV28" s="207"/>
      <c r="ARW28" s="207"/>
      <c r="ARX28" s="207"/>
      <c r="ARY28" s="207"/>
      <c r="ARZ28" s="207"/>
      <c r="ASA28" s="207"/>
      <c r="ASB28" s="207"/>
      <c r="ASC28" s="207"/>
      <c r="ASD28" s="207"/>
      <c r="ASE28" s="207"/>
      <c r="ASF28" s="207"/>
      <c r="ASG28" s="207"/>
      <c r="ASH28" s="207"/>
      <c r="ASI28" s="207"/>
      <c r="ASJ28" s="207"/>
      <c r="ASK28" s="207"/>
      <c r="ASL28" s="207"/>
      <c r="ASM28" s="207"/>
      <c r="ASN28" s="207"/>
      <c r="ASO28" s="207"/>
      <c r="ASP28" s="207"/>
      <c r="ASQ28" s="207"/>
      <c r="ASR28" s="207"/>
      <c r="ASS28" s="207"/>
      <c r="AST28" s="207"/>
      <c r="ASU28" s="207"/>
      <c r="ASV28" s="207"/>
      <c r="ASW28" s="207"/>
      <c r="ASX28" s="207"/>
      <c r="ASY28" s="207"/>
      <c r="ASZ28" s="207"/>
      <c r="ATA28" s="207"/>
      <c r="ATB28" s="207"/>
      <c r="ATC28" s="207"/>
      <c r="ATD28" s="207"/>
      <c r="ATE28" s="207"/>
      <c r="ATF28" s="207"/>
      <c r="ATG28" s="207"/>
      <c r="ATH28" s="207"/>
      <c r="ATI28" s="207"/>
      <c r="ATJ28" s="207"/>
      <c r="ATK28" s="207"/>
      <c r="ATL28" s="207"/>
      <c r="ATM28" s="207"/>
      <c r="ATN28" s="207"/>
      <c r="ATO28" s="207"/>
      <c r="ATP28" s="207"/>
      <c r="ATQ28" s="207"/>
      <c r="ATR28" s="207"/>
      <c r="ATS28" s="207"/>
      <c r="ATT28" s="207"/>
      <c r="ATU28" s="207"/>
      <c r="ATV28" s="207"/>
      <c r="ATW28" s="207"/>
      <c r="ATX28" s="207"/>
      <c r="ATY28" s="207"/>
      <c r="ATZ28" s="207"/>
      <c r="AUA28" s="207"/>
      <c r="AUB28" s="207"/>
      <c r="AUC28" s="207"/>
      <c r="AUD28" s="207"/>
      <c r="AUE28" s="207"/>
      <c r="AUF28" s="207"/>
      <c r="AUG28" s="207"/>
      <c r="AUH28" s="207"/>
      <c r="AUI28" s="207"/>
      <c r="AUJ28" s="207"/>
      <c r="AUK28" s="207"/>
      <c r="AUL28" s="207"/>
      <c r="AUM28" s="207"/>
      <c r="AUN28" s="207"/>
      <c r="AUO28" s="207"/>
      <c r="AUP28" s="207"/>
      <c r="AUQ28" s="207"/>
      <c r="AUR28" s="207"/>
      <c r="AUS28" s="207"/>
      <c r="AUT28" s="207"/>
      <c r="AUU28" s="207"/>
      <c r="AUV28" s="207"/>
      <c r="AUW28" s="207"/>
      <c r="AUX28" s="207"/>
      <c r="AUY28" s="207"/>
      <c r="AUZ28" s="207"/>
      <c r="AVA28" s="207"/>
      <c r="AVB28" s="207"/>
      <c r="AVC28" s="207"/>
      <c r="AVD28" s="207"/>
      <c r="AVE28" s="207"/>
      <c r="AVF28" s="207"/>
      <c r="AVG28" s="207"/>
      <c r="AVH28" s="207"/>
      <c r="AVI28" s="207"/>
      <c r="AVJ28" s="207"/>
      <c r="AVK28" s="207"/>
      <c r="AVL28" s="207"/>
      <c r="AVM28" s="207"/>
      <c r="AVN28" s="207"/>
      <c r="AVO28" s="207"/>
      <c r="AVP28" s="207"/>
      <c r="AVQ28" s="207"/>
      <c r="AVR28" s="207"/>
      <c r="AVS28" s="207"/>
      <c r="AVT28" s="207"/>
      <c r="AVU28" s="207"/>
      <c r="AVV28" s="207"/>
      <c r="AVW28" s="207"/>
      <c r="AVX28" s="207"/>
      <c r="AVY28" s="207"/>
      <c r="AVZ28" s="207"/>
      <c r="AWA28" s="207"/>
      <c r="AWB28" s="207"/>
      <c r="AWC28" s="207"/>
      <c r="AWD28" s="207"/>
      <c r="AWE28" s="207"/>
      <c r="AWF28" s="207"/>
      <c r="AWG28" s="207"/>
      <c r="AWH28" s="207"/>
      <c r="AWI28" s="207"/>
      <c r="AWJ28" s="207"/>
      <c r="AWK28" s="207"/>
      <c r="AWL28" s="207"/>
      <c r="AWM28" s="207"/>
      <c r="AWN28" s="207"/>
      <c r="AWO28" s="207"/>
      <c r="AWP28" s="207"/>
      <c r="AWQ28" s="207"/>
      <c r="AWR28" s="207"/>
      <c r="AWS28" s="207"/>
      <c r="AWT28" s="207"/>
      <c r="AWU28" s="207"/>
      <c r="AWV28" s="207"/>
      <c r="AWW28" s="207"/>
      <c r="AWX28" s="207"/>
      <c r="AWY28" s="207"/>
      <c r="AWZ28" s="207"/>
      <c r="AXA28" s="207"/>
      <c r="AXB28" s="207"/>
      <c r="AXC28" s="207"/>
      <c r="AXD28" s="207"/>
      <c r="AXE28" s="207"/>
      <c r="AXF28" s="207"/>
      <c r="AXG28" s="207"/>
      <c r="AXH28" s="207"/>
      <c r="AXI28" s="207"/>
      <c r="AXJ28" s="207"/>
      <c r="AXK28" s="207"/>
      <c r="AXL28" s="207"/>
      <c r="AXM28" s="207"/>
      <c r="AXN28" s="207"/>
      <c r="AXO28" s="207"/>
      <c r="AXP28" s="207"/>
      <c r="AXQ28" s="207"/>
      <c r="AXR28" s="207"/>
      <c r="AXS28" s="207"/>
      <c r="AXT28" s="207"/>
      <c r="AXU28" s="207"/>
      <c r="AXV28" s="207"/>
      <c r="AXW28" s="207"/>
      <c r="AXX28" s="207"/>
      <c r="AXY28" s="207"/>
      <c r="AXZ28" s="207"/>
      <c r="AYA28" s="207"/>
      <c r="AYB28" s="207"/>
      <c r="AYC28" s="207"/>
      <c r="AYD28" s="207"/>
      <c r="AYE28" s="207"/>
      <c r="AYF28" s="207"/>
      <c r="AYG28" s="207"/>
      <c r="AYH28" s="207"/>
      <c r="AYI28" s="207"/>
      <c r="AYJ28" s="207"/>
      <c r="AYK28" s="207"/>
      <c r="AYL28" s="207"/>
      <c r="AYM28" s="207"/>
      <c r="AYN28" s="207"/>
      <c r="AYO28" s="207"/>
      <c r="AYP28" s="207"/>
      <c r="AYQ28" s="207"/>
      <c r="AYR28" s="207"/>
      <c r="AYS28" s="207"/>
      <c r="AYT28" s="207"/>
      <c r="AYU28" s="207"/>
      <c r="AYV28" s="207"/>
      <c r="AYW28" s="207"/>
      <c r="AYX28" s="207"/>
      <c r="AYY28" s="207"/>
      <c r="AYZ28" s="207"/>
      <c r="AZA28" s="207"/>
      <c r="AZB28" s="207"/>
      <c r="AZC28" s="207"/>
      <c r="AZD28" s="207"/>
      <c r="AZE28" s="207"/>
      <c r="AZF28" s="207"/>
      <c r="AZG28" s="207"/>
      <c r="AZH28" s="207"/>
      <c r="AZI28" s="207"/>
      <c r="AZJ28" s="207"/>
      <c r="AZK28" s="207"/>
      <c r="AZL28" s="207"/>
      <c r="AZM28" s="207"/>
      <c r="AZN28" s="207"/>
      <c r="AZO28" s="207"/>
      <c r="AZP28" s="207"/>
      <c r="AZQ28" s="207"/>
      <c r="AZR28" s="207"/>
      <c r="AZS28" s="207"/>
      <c r="AZT28" s="207"/>
      <c r="AZU28" s="207"/>
      <c r="AZV28" s="207"/>
      <c r="AZW28" s="207"/>
      <c r="AZX28" s="207"/>
      <c r="AZY28" s="207"/>
      <c r="AZZ28" s="207"/>
      <c r="BAA28" s="207"/>
      <c r="BAB28" s="207"/>
      <c r="BAC28" s="207"/>
      <c r="BAD28" s="207"/>
      <c r="BAE28" s="207"/>
      <c r="BAF28" s="207"/>
      <c r="BAG28" s="207"/>
      <c r="BAH28" s="207"/>
      <c r="BAI28" s="207"/>
      <c r="BAJ28" s="207"/>
      <c r="BAK28" s="207"/>
      <c r="BAL28" s="207"/>
      <c r="BAM28" s="207"/>
      <c r="BAN28" s="207"/>
      <c r="BAO28" s="207"/>
      <c r="BAP28" s="207"/>
      <c r="BAQ28" s="207"/>
      <c r="BAR28" s="207"/>
      <c r="BAS28" s="207"/>
      <c r="BAT28" s="207"/>
      <c r="BAU28" s="207"/>
      <c r="BAV28" s="207"/>
      <c r="BAW28" s="207"/>
      <c r="BAX28" s="207"/>
      <c r="BAY28" s="207"/>
      <c r="BAZ28" s="207"/>
      <c r="BBA28" s="207"/>
      <c r="BBB28" s="207"/>
      <c r="BBC28" s="207"/>
      <c r="BBD28" s="207"/>
      <c r="BBE28" s="207"/>
      <c r="BBF28" s="207"/>
      <c r="BBG28" s="207"/>
      <c r="BBH28" s="207"/>
      <c r="BBI28" s="207"/>
      <c r="BBJ28" s="207"/>
      <c r="BBK28" s="207"/>
      <c r="BBL28" s="207"/>
      <c r="BBM28" s="207"/>
      <c r="BBN28" s="207"/>
      <c r="BBO28" s="207"/>
      <c r="BBP28" s="207"/>
      <c r="BBQ28" s="207"/>
      <c r="BBR28" s="207"/>
      <c r="BBS28" s="207"/>
      <c r="BBT28" s="207"/>
      <c r="BBU28" s="207"/>
      <c r="BBV28" s="207"/>
      <c r="BBW28" s="207"/>
      <c r="BBX28" s="207"/>
      <c r="BBY28" s="207"/>
      <c r="BBZ28" s="207"/>
      <c r="BCA28" s="207"/>
      <c r="BCB28" s="207"/>
      <c r="BCC28" s="207"/>
      <c r="BCD28" s="207"/>
      <c r="BCE28" s="207"/>
      <c r="BCF28" s="207"/>
      <c r="BCG28" s="207"/>
      <c r="BCH28" s="207"/>
      <c r="BCI28" s="207"/>
      <c r="BCJ28" s="207"/>
      <c r="BCK28" s="207"/>
      <c r="BCL28" s="207"/>
      <c r="BCM28" s="207"/>
      <c r="BCN28" s="207"/>
      <c r="BCO28" s="207"/>
      <c r="BCP28" s="207"/>
      <c r="BCQ28" s="207"/>
      <c r="BCR28" s="207"/>
      <c r="BCS28" s="207"/>
      <c r="BCT28" s="207"/>
      <c r="BCU28" s="207"/>
      <c r="BCV28" s="207"/>
      <c r="BCW28" s="207"/>
      <c r="BCX28" s="207"/>
      <c r="BCY28" s="207"/>
      <c r="BCZ28" s="207"/>
      <c r="BDA28" s="207"/>
      <c r="BDB28" s="207"/>
      <c r="BDC28" s="207"/>
      <c r="BDD28" s="207"/>
      <c r="BDE28" s="207"/>
      <c r="BDF28" s="207"/>
      <c r="BDG28" s="207"/>
      <c r="BDH28" s="207"/>
      <c r="BDI28" s="207"/>
      <c r="BDJ28" s="207"/>
      <c r="BDK28" s="207"/>
      <c r="BDL28" s="207"/>
      <c r="BDM28" s="207"/>
      <c r="BDN28" s="207"/>
      <c r="BDO28" s="207"/>
      <c r="BDP28" s="207"/>
      <c r="BDQ28" s="207"/>
      <c r="BDR28" s="207"/>
      <c r="BDS28" s="207"/>
      <c r="BDT28" s="207"/>
      <c r="BDU28" s="207"/>
      <c r="BDV28" s="207"/>
      <c r="BDW28" s="207"/>
      <c r="BDX28" s="207"/>
      <c r="BDY28" s="207"/>
      <c r="BDZ28" s="207"/>
      <c r="BEA28" s="207"/>
      <c r="BEB28" s="207"/>
      <c r="BEC28" s="207"/>
      <c r="BED28" s="207"/>
      <c r="BEE28" s="207"/>
      <c r="BEF28" s="207"/>
      <c r="BEG28" s="207"/>
      <c r="BEH28" s="207"/>
      <c r="BEI28" s="207"/>
      <c r="BEJ28" s="207"/>
      <c r="BEK28" s="207"/>
      <c r="BEL28" s="207"/>
      <c r="BEM28" s="207"/>
      <c r="BEN28" s="207"/>
      <c r="BEO28" s="207"/>
      <c r="BEP28" s="207"/>
      <c r="BEQ28" s="207"/>
      <c r="BER28" s="207"/>
      <c r="BES28" s="207"/>
      <c r="BET28" s="207"/>
      <c r="BEU28" s="207"/>
      <c r="BEV28" s="207"/>
      <c r="BEW28" s="207"/>
      <c r="BEX28" s="207"/>
      <c r="BEY28" s="207"/>
      <c r="BEZ28" s="207"/>
      <c r="BFA28" s="207"/>
      <c r="BFB28" s="207"/>
      <c r="BFC28" s="207"/>
      <c r="BFD28" s="207"/>
      <c r="BFE28" s="207"/>
      <c r="BFF28" s="207"/>
      <c r="BFG28" s="207"/>
      <c r="BFH28" s="207"/>
      <c r="BFI28" s="207"/>
      <c r="BFJ28" s="207"/>
      <c r="BFK28" s="207"/>
      <c r="BFL28" s="207"/>
      <c r="BFM28" s="207"/>
      <c r="BFN28" s="207"/>
      <c r="BFO28" s="207"/>
      <c r="BFP28" s="207"/>
      <c r="BFQ28" s="207"/>
      <c r="BFR28" s="207"/>
      <c r="BFS28" s="207"/>
      <c r="BFT28" s="207"/>
      <c r="BFU28" s="207"/>
      <c r="BFV28" s="207"/>
      <c r="BFW28" s="207"/>
      <c r="BFX28" s="207"/>
      <c r="BFY28" s="207"/>
      <c r="BFZ28" s="207"/>
      <c r="BGA28" s="207"/>
      <c r="BGB28" s="207"/>
      <c r="BGC28" s="207"/>
      <c r="BGD28" s="207"/>
      <c r="BGE28" s="207"/>
      <c r="BGF28" s="207"/>
      <c r="BGG28" s="207"/>
      <c r="BGH28" s="207"/>
      <c r="BGI28" s="207"/>
      <c r="BGJ28" s="207"/>
      <c r="BGK28" s="207"/>
      <c r="BGL28" s="207"/>
      <c r="BGM28" s="207"/>
      <c r="BGN28" s="207"/>
      <c r="BGO28" s="207"/>
      <c r="BGP28" s="207"/>
      <c r="BGQ28" s="207"/>
      <c r="BGR28" s="207"/>
      <c r="BGS28" s="207"/>
      <c r="BGT28" s="207"/>
      <c r="BGU28" s="207"/>
      <c r="BGV28" s="207"/>
      <c r="BGW28" s="207"/>
      <c r="BGX28" s="207"/>
      <c r="BGY28" s="207"/>
      <c r="BGZ28" s="207"/>
      <c r="BHA28" s="207"/>
      <c r="BHB28" s="207"/>
      <c r="BHC28" s="207"/>
      <c r="BHD28" s="207"/>
      <c r="BHE28" s="207"/>
      <c r="BHF28" s="207"/>
      <c r="BHG28" s="207"/>
      <c r="BHH28" s="207"/>
      <c r="BHI28" s="207"/>
      <c r="BHJ28" s="207"/>
      <c r="BHK28" s="207"/>
      <c r="BHL28" s="207"/>
      <c r="BHM28" s="207"/>
      <c r="BHN28" s="207"/>
      <c r="BHO28" s="207"/>
      <c r="BHP28" s="207"/>
      <c r="BHQ28" s="207"/>
      <c r="BHR28" s="207"/>
      <c r="BHS28" s="207"/>
      <c r="BHT28" s="207"/>
      <c r="BHU28" s="207"/>
      <c r="BHV28" s="207"/>
      <c r="BHW28" s="207"/>
      <c r="BHX28" s="207"/>
      <c r="BHY28" s="207"/>
      <c r="BHZ28" s="207"/>
      <c r="BIA28" s="207"/>
      <c r="BIB28" s="207"/>
      <c r="BIC28" s="207"/>
      <c r="BID28" s="207"/>
      <c r="BIE28" s="207"/>
      <c r="BIF28" s="207"/>
      <c r="BIG28" s="207"/>
      <c r="BIH28" s="207"/>
      <c r="BII28" s="207"/>
      <c r="BIJ28" s="207"/>
      <c r="BIK28" s="207"/>
      <c r="BIL28" s="207"/>
      <c r="BIM28" s="207"/>
      <c r="BIN28" s="207"/>
      <c r="BIO28" s="207"/>
      <c r="BIP28" s="207"/>
      <c r="BIQ28" s="207"/>
      <c r="BIR28" s="207"/>
      <c r="BIS28" s="207"/>
      <c r="BIT28" s="207"/>
      <c r="BIU28" s="207"/>
      <c r="BIV28" s="207"/>
      <c r="BIW28" s="207"/>
      <c r="BIX28" s="207"/>
      <c r="BIY28" s="207"/>
      <c r="BIZ28" s="207"/>
      <c r="BJA28" s="207"/>
      <c r="BJB28" s="207"/>
      <c r="BJC28" s="207"/>
      <c r="BJD28" s="207"/>
      <c r="BJE28" s="207"/>
      <c r="BJF28" s="207"/>
      <c r="BJG28" s="207"/>
      <c r="BJH28" s="207"/>
      <c r="BJI28" s="207"/>
      <c r="BJJ28" s="207"/>
      <c r="BJK28" s="207"/>
      <c r="BJL28" s="207"/>
      <c r="BJM28" s="207"/>
      <c r="BJN28" s="207"/>
      <c r="BJO28" s="207"/>
      <c r="BJP28" s="207"/>
      <c r="BJQ28" s="207"/>
      <c r="BJR28" s="207"/>
      <c r="BJS28" s="207"/>
      <c r="BJT28" s="207"/>
      <c r="BJU28" s="207"/>
      <c r="BJV28" s="207"/>
      <c r="BJW28" s="207"/>
      <c r="BJX28" s="207"/>
      <c r="BJY28" s="207"/>
      <c r="BJZ28" s="207"/>
      <c r="BKA28" s="207"/>
      <c r="BKB28" s="207"/>
      <c r="BKC28" s="207"/>
      <c r="BKD28" s="207"/>
      <c r="BKE28" s="207"/>
      <c r="BKF28" s="207"/>
      <c r="BKG28" s="207"/>
      <c r="BKH28" s="207"/>
      <c r="BKI28" s="207"/>
      <c r="BKJ28" s="207"/>
      <c r="BKK28" s="207"/>
      <c r="BKL28" s="207"/>
      <c r="BKM28" s="207"/>
      <c r="BKN28" s="207"/>
      <c r="BKO28" s="207"/>
      <c r="BKP28" s="207"/>
      <c r="BKQ28" s="207"/>
      <c r="BKR28" s="207"/>
      <c r="BKS28" s="207"/>
      <c r="BKT28" s="207"/>
      <c r="BKU28" s="207"/>
      <c r="BKV28" s="207"/>
      <c r="BKW28" s="207"/>
      <c r="BKX28" s="207"/>
      <c r="BKY28" s="207"/>
      <c r="BKZ28" s="207"/>
      <c r="BLA28" s="207"/>
      <c r="BLB28" s="207"/>
      <c r="BLC28" s="207"/>
      <c r="BLD28" s="207"/>
      <c r="BLE28" s="207"/>
      <c r="BLF28" s="207"/>
      <c r="BLG28" s="207"/>
      <c r="BLH28" s="207"/>
      <c r="BLI28" s="207"/>
      <c r="BLJ28" s="207"/>
      <c r="BLK28" s="207"/>
      <c r="BLL28" s="207"/>
      <c r="BLM28" s="207"/>
      <c r="BLN28" s="207"/>
      <c r="BLO28" s="207"/>
      <c r="BLP28" s="207"/>
      <c r="BLQ28" s="207"/>
      <c r="BLR28" s="207"/>
      <c r="BLS28" s="207"/>
      <c r="BLT28" s="207"/>
      <c r="BLU28" s="207"/>
      <c r="BLV28" s="207"/>
      <c r="BLW28" s="207"/>
      <c r="BLX28" s="207"/>
      <c r="BLY28" s="207"/>
      <c r="BLZ28" s="207"/>
      <c r="BMA28" s="207"/>
      <c r="BMB28" s="207"/>
      <c r="BMC28" s="207"/>
      <c r="BMD28" s="207"/>
      <c r="BME28" s="207"/>
      <c r="BMF28" s="207"/>
      <c r="BMG28" s="207"/>
      <c r="BMH28" s="207"/>
      <c r="BMI28" s="207"/>
      <c r="BMJ28" s="207"/>
      <c r="BMK28" s="207"/>
      <c r="BML28" s="207"/>
      <c r="BMM28" s="207"/>
      <c r="BMN28" s="207"/>
      <c r="BMO28" s="207"/>
      <c r="BMP28" s="207"/>
      <c r="BMQ28" s="207"/>
      <c r="BMR28" s="207"/>
      <c r="BMS28" s="207"/>
      <c r="BMT28" s="207"/>
      <c r="BMU28" s="207"/>
      <c r="BMV28" s="207"/>
      <c r="BMW28" s="207"/>
      <c r="BMX28" s="207"/>
      <c r="BMY28" s="207"/>
      <c r="BMZ28" s="207"/>
      <c r="BNA28" s="207"/>
      <c r="BNB28" s="207"/>
      <c r="BNC28" s="207"/>
      <c r="BND28" s="207"/>
      <c r="BNE28" s="207"/>
      <c r="BNF28" s="207"/>
      <c r="BNG28" s="207"/>
      <c r="BNH28" s="207"/>
      <c r="BNI28" s="207"/>
      <c r="BNJ28" s="207"/>
      <c r="BNK28" s="207"/>
      <c r="BNL28" s="207"/>
      <c r="BNM28" s="207"/>
      <c r="BNN28" s="207"/>
      <c r="BNO28" s="207"/>
      <c r="BNP28" s="207"/>
      <c r="BNQ28" s="207"/>
      <c r="BNR28" s="207"/>
      <c r="BNS28" s="207"/>
      <c r="BNT28" s="207"/>
      <c r="BNU28" s="207"/>
      <c r="BNV28" s="207"/>
      <c r="BNW28" s="207"/>
      <c r="BNX28" s="207"/>
      <c r="BNY28" s="207"/>
      <c r="BNZ28" s="207"/>
      <c r="BOA28" s="207"/>
      <c r="BOB28" s="207"/>
      <c r="BOC28" s="207"/>
      <c r="BOD28" s="207"/>
      <c r="BOE28" s="207"/>
      <c r="BOF28" s="207"/>
      <c r="BOG28" s="207"/>
      <c r="BOH28" s="207"/>
      <c r="BOI28" s="207"/>
      <c r="BOJ28" s="207"/>
      <c r="BOK28" s="207"/>
      <c r="BOL28" s="207"/>
      <c r="BOM28" s="207"/>
      <c r="BON28" s="207"/>
      <c r="BOO28" s="207"/>
      <c r="BOP28" s="207"/>
      <c r="BOQ28" s="207"/>
      <c r="BOR28" s="207"/>
      <c r="BOS28" s="207"/>
      <c r="BOT28" s="207"/>
      <c r="BOU28" s="207"/>
      <c r="BOV28" s="207"/>
      <c r="BOW28" s="207"/>
      <c r="BOX28" s="207"/>
      <c r="BOY28" s="207"/>
      <c r="BOZ28" s="207"/>
      <c r="BPA28" s="207"/>
      <c r="BPB28" s="207"/>
      <c r="BPC28" s="207"/>
      <c r="BPD28" s="207"/>
      <c r="BPE28" s="207"/>
      <c r="BPF28" s="207"/>
      <c r="BPG28" s="207"/>
      <c r="BPH28" s="207"/>
      <c r="BPI28" s="207"/>
      <c r="BPJ28" s="207"/>
      <c r="BPK28" s="207"/>
      <c r="BPL28" s="207"/>
      <c r="BPM28" s="207"/>
      <c r="BPN28" s="207"/>
      <c r="BPO28" s="207"/>
      <c r="BPP28" s="207"/>
      <c r="BPQ28" s="207"/>
      <c r="BPR28" s="207"/>
      <c r="BPS28" s="207"/>
      <c r="BPT28" s="207"/>
      <c r="BPU28" s="207"/>
      <c r="BPV28" s="207"/>
      <c r="BPW28" s="207"/>
      <c r="BPX28" s="207"/>
      <c r="BPY28" s="207"/>
      <c r="BPZ28" s="207"/>
      <c r="BQA28" s="207"/>
      <c r="BQB28" s="207"/>
      <c r="BQC28" s="207"/>
      <c r="BQD28" s="207"/>
      <c r="BQE28" s="207"/>
      <c r="BQF28" s="207"/>
      <c r="BQG28" s="207"/>
      <c r="BQH28" s="207"/>
      <c r="BQI28" s="207"/>
      <c r="BQJ28" s="207"/>
      <c r="BQK28" s="207"/>
      <c r="BQL28" s="207"/>
      <c r="BQM28" s="207"/>
      <c r="BQN28" s="207"/>
      <c r="BQO28" s="207"/>
      <c r="BQP28" s="207"/>
      <c r="BQQ28" s="207"/>
      <c r="BQR28" s="207"/>
      <c r="BQS28" s="207"/>
      <c r="BQT28" s="207"/>
      <c r="BQU28" s="207"/>
      <c r="BQV28" s="207"/>
      <c r="BQW28" s="207"/>
      <c r="BQX28" s="207"/>
      <c r="BQY28" s="207"/>
      <c r="BQZ28" s="207"/>
      <c r="BRA28" s="207"/>
      <c r="BRB28" s="207"/>
      <c r="BRC28" s="207"/>
      <c r="BRD28" s="207"/>
      <c r="BRE28" s="207"/>
      <c r="BRF28" s="207"/>
      <c r="BRG28" s="207"/>
      <c r="BRH28" s="207"/>
      <c r="BRI28" s="207"/>
      <c r="BRJ28" s="207"/>
      <c r="BRK28" s="207"/>
      <c r="BRL28" s="207"/>
      <c r="BRM28" s="207"/>
      <c r="BRN28" s="207"/>
      <c r="BRO28" s="207"/>
      <c r="BRP28" s="207"/>
      <c r="BRQ28" s="207"/>
      <c r="BRR28" s="207"/>
      <c r="BRS28" s="207"/>
      <c r="BRT28" s="207"/>
      <c r="BRU28" s="207"/>
      <c r="BRV28" s="207"/>
      <c r="BRW28" s="207"/>
      <c r="BRX28" s="207"/>
      <c r="BRY28" s="207"/>
      <c r="BRZ28" s="207"/>
      <c r="BSA28" s="207"/>
      <c r="BSB28" s="207"/>
      <c r="BSC28" s="207"/>
      <c r="BSD28" s="207"/>
      <c r="BSE28" s="207"/>
      <c r="BSF28" s="207"/>
      <c r="BSG28" s="207"/>
      <c r="BSH28" s="207"/>
      <c r="BSI28" s="207"/>
      <c r="BSJ28" s="207"/>
      <c r="BSK28" s="207"/>
      <c r="BSL28" s="207"/>
      <c r="BSM28" s="207"/>
      <c r="BSN28" s="207"/>
      <c r="BSO28" s="207"/>
      <c r="BSP28" s="207"/>
      <c r="BSQ28" s="207"/>
      <c r="BSR28" s="207"/>
      <c r="BSS28" s="207"/>
      <c r="BST28" s="207"/>
      <c r="BSU28" s="207"/>
      <c r="BSV28" s="207"/>
      <c r="BSW28" s="207"/>
      <c r="BSX28" s="207"/>
      <c r="BSY28" s="207"/>
      <c r="BSZ28" s="207"/>
      <c r="BTA28" s="207"/>
      <c r="BTB28" s="207"/>
      <c r="BTC28" s="207"/>
      <c r="BTD28" s="207"/>
      <c r="BTE28" s="207"/>
      <c r="BTF28" s="207"/>
      <c r="BTG28" s="207"/>
      <c r="BTH28" s="207"/>
      <c r="BTI28" s="207"/>
      <c r="BTJ28" s="207"/>
      <c r="BTK28" s="207"/>
      <c r="BTL28" s="207"/>
      <c r="BTM28" s="207"/>
      <c r="BTN28" s="207"/>
      <c r="BTO28" s="207"/>
      <c r="BTP28" s="207"/>
      <c r="BTQ28" s="207"/>
      <c r="BTR28" s="207"/>
      <c r="BTS28" s="207"/>
      <c r="BTT28" s="207"/>
      <c r="BTU28" s="207"/>
      <c r="BTV28" s="207"/>
      <c r="BTW28" s="207"/>
      <c r="BTX28" s="207"/>
      <c r="BTY28" s="207"/>
      <c r="BTZ28" s="207"/>
      <c r="BUA28" s="207"/>
      <c r="BUB28" s="207"/>
      <c r="BUC28" s="207"/>
      <c r="BUD28" s="207"/>
      <c r="BUE28" s="207"/>
      <c r="BUF28" s="207"/>
      <c r="BUG28" s="207"/>
      <c r="BUH28" s="207"/>
      <c r="BUI28" s="207"/>
      <c r="BUJ28" s="207"/>
      <c r="BUK28" s="207"/>
      <c r="BUL28" s="207"/>
      <c r="BUM28" s="207"/>
      <c r="BUN28" s="207"/>
      <c r="BUO28" s="207"/>
      <c r="BUP28" s="207"/>
      <c r="BUQ28" s="207"/>
      <c r="BUR28" s="207"/>
      <c r="BUS28" s="207"/>
      <c r="BUT28" s="207"/>
      <c r="BUU28" s="207"/>
      <c r="BUV28" s="207"/>
      <c r="BUW28" s="207"/>
      <c r="BUX28" s="207"/>
      <c r="BUY28" s="207"/>
      <c r="BUZ28" s="207"/>
      <c r="BVA28" s="207"/>
      <c r="BVB28" s="207"/>
      <c r="BVC28" s="207"/>
      <c r="BVD28" s="207"/>
      <c r="BVE28" s="207"/>
      <c r="BVF28" s="207"/>
      <c r="BVG28" s="207"/>
      <c r="BVH28" s="207"/>
      <c r="BVI28" s="207"/>
      <c r="BVJ28" s="207"/>
      <c r="BVK28" s="207"/>
      <c r="BVL28" s="207"/>
      <c r="BVM28" s="207"/>
      <c r="BVN28" s="207"/>
      <c r="BVO28" s="207"/>
      <c r="BVP28" s="207"/>
      <c r="BVQ28" s="207"/>
      <c r="BVR28" s="207"/>
      <c r="BVS28" s="207"/>
      <c r="BVT28" s="207"/>
      <c r="BVU28" s="207"/>
      <c r="BVV28" s="207"/>
      <c r="BVW28" s="207"/>
      <c r="BVX28" s="207"/>
      <c r="BVY28" s="207"/>
      <c r="BVZ28" s="207"/>
      <c r="BWA28" s="207"/>
      <c r="BWB28" s="207"/>
      <c r="BWC28" s="207"/>
      <c r="BWD28" s="207"/>
      <c r="BWE28" s="207"/>
      <c r="BWF28" s="207"/>
      <c r="BWG28" s="207"/>
      <c r="BWH28" s="207"/>
      <c r="BWI28" s="207"/>
      <c r="BWJ28" s="207"/>
      <c r="BWK28" s="207"/>
      <c r="BWL28" s="207"/>
      <c r="BWM28" s="207"/>
      <c r="BWN28" s="207"/>
      <c r="BWO28" s="207"/>
      <c r="BWP28" s="207"/>
      <c r="BWQ28" s="207"/>
      <c r="BWR28" s="207"/>
      <c r="BWS28" s="207"/>
      <c r="BWT28" s="207"/>
      <c r="BWU28" s="207"/>
      <c r="BWV28" s="207"/>
      <c r="BWW28" s="207"/>
      <c r="BWX28" s="207"/>
      <c r="BWY28" s="207"/>
      <c r="BWZ28" s="207"/>
      <c r="BXA28" s="207"/>
      <c r="BXB28" s="207"/>
      <c r="BXC28" s="207"/>
      <c r="BXD28" s="207"/>
      <c r="BXE28" s="207"/>
      <c r="BXF28" s="207"/>
      <c r="BXG28" s="207"/>
      <c r="BXH28" s="207"/>
      <c r="BXI28" s="207"/>
      <c r="BXJ28" s="207"/>
      <c r="BXK28" s="207"/>
      <c r="BXL28" s="207"/>
      <c r="BXM28" s="207"/>
      <c r="BXN28" s="207"/>
      <c r="BXO28" s="207"/>
      <c r="BXP28" s="207"/>
      <c r="BXQ28" s="207"/>
      <c r="BXR28" s="207"/>
      <c r="BXS28" s="207"/>
      <c r="BXT28" s="207"/>
      <c r="BXU28" s="207"/>
      <c r="BXV28" s="207"/>
      <c r="BXW28" s="207"/>
      <c r="BXX28" s="207"/>
      <c r="BXY28" s="207"/>
      <c r="BXZ28" s="207"/>
      <c r="BYA28" s="207"/>
      <c r="BYB28" s="207"/>
      <c r="BYC28" s="207"/>
      <c r="BYD28" s="207"/>
      <c r="BYE28" s="207"/>
      <c r="BYF28" s="207"/>
      <c r="BYG28" s="207"/>
      <c r="BYH28" s="207"/>
      <c r="BYI28" s="207"/>
      <c r="BYJ28" s="207"/>
      <c r="BYK28" s="207"/>
      <c r="BYL28" s="207"/>
      <c r="BYM28" s="207"/>
      <c r="BYN28" s="207"/>
      <c r="BYO28" s="207"/>
      <c r="BYP28" s="207"/>
      <c r="BYQ28" s="207"/>
      <c r="BYR28" s="207"/>
      <c r="BYS28" s="207"/>
      <c r="BYT28" s="207"/>
      <c r="BYU28" s="207"/>
      <c r="BYV28" s="207"/>
      <c r="BYW28" s="207"/>
      <c r="BYX28" s="207"/>
      <c r="BYY28" s="207"/>
      <c r="BYZ28" s="207"/>
      <c r="BZA28" s="207"/>
      <c r="BZB28" s="207"/>
      <c r="BZC28" s="207"/>
      <c r="BZD28" s="207"/>
      <c r="BZE28" s="207"/>
      <c r="BZF28" s="207"/>
      <c r="BZG28" s="207"/>
      <c r="BZH28" s="207"/>
      <c r="BZI28" s="207"/>
      <c r="BZJ28" s="207"/>
      <c r="BZK28" s="207"/>
      <c r="BZL28" s="207"/>
      <c r="BZM28" s="207"/>
      <c r="BZN28" s="207"/>
      <c r="BZO28" s="207"/>
      <c r="BZP28" s="207"/>
      <c r="BZQ28" s="207"/>
      <c r="BZR28" s="207"/>
      <c r="BZS28" s="207"/>
      <c r="BZT28" s="207"/>
      <c r="BZU28" s="207"/>
      <c r="BZV28" s="207"/>
      <c r="BZW28" s="207"/>
      <c r="BZX28" s="207"/>
      <c r="BZY28" s="207"/>
      <c r="BZZ28" s="207"/>
      <c r="CAA28" s="207"/>
      <c r="CAB28" s="207"/>
      <c r="CAC28" s="207"/>
      <c r="CAD28" s="207"/>
      <c r="CAE28" s="207"/>
      <c r="CAF28" s="207"/>
      <c r="CAG28" s="207"/>
      <c r="CAH28" s="207"/>
      <c r="CAI28" s="207"/>
      <c r="CAJ28" s="207"/>
      <c r="CAK28" s="207"/>
      <c r="CAL28" s="207"/>
      <c r="CAM28" s="207"/>
      <c r="CAN28" s="207"/>
      <c r="CAO28" s="207"/>
      <c r="CAP28" s="207"/>
      <c r="CAQ28" s="207"/>
      <c r="CAR28" s="207"/>
      <c r="CAS28" s="207"/>
      <c r="CAT28" s="207"/>
      <c r="CAU28" s="207"/>
      <c r="CAV28" s="207"/>
      <c r="CAW28" s="207"/>
      <c r="CAX28" s="207"/>
      <c r="CAY28" s="207"/>
      <c r="CAZ28" s="207"/>
      <c r="CBA28" s="207"/>
      <c r="CBB28" s="207"/>
      <c r="CBC28" s="207"/>
      <c r="CBD28" s="207"/>
      <c r="CBE28" s="207"/>
      <c r="CBF28" s="207"/>
      <c r="CBG28" s="207"/>
      <c r="CBH28" s="207"/>
      <c r="CBI28" s="207"/>
      <c r="CBJ28" s="207"/>
      <c r="CBK28" s="207"/>
      <c r="CBL28" s="207"/>
      <c r="CBM28" s="207"/>
      <c r="CBN28" s="207"/>
      <c r="CBO28" s="207"/>
      <c r="CBP28" s="207"/>
      <c r="CBQ28" s="207"/>
      <c r="CBR28" s="207"/>
      <c r="CBS28" s="207"/>
      <c r="CBT28" s="207"/>
      <c r="CBU28" s="207"/>
      <c r="CBV28" s="207"/>
      <c r="CBW28" s="207"/>
      <c r="CBX28" s="207"/>
      <c r="CBY28" s="207"/>
      <c r="CBZ28" s="207"/>
      <c r="CCA28" s="207"/>
      <c r="CCB28" s="207"/>
      <c r="CCC28" s="207"/>
      <c r="CCD28" s="207"/>
      <c r="CCE28" s="207"/>
      <c r="CCF28" s="207"/>
      <c r="CCG28" s="207"/>
      <c r="CCH28" s="207"/>
      <c r="CCI28" s="207"/>
      <c r="CCJ28" s="207"/>
      <c r="CCK28" s="207"/>
      <c r="CCL28" s="207"/>
      <c r="CCM28" s="207"/>
      <c r="CCN28" s="207"/>
      <c r="CCO28" s="207"/>
      <c r="CCP28" s="207"/>
      <c r="CCQ28" s="207"/>
      <c r="CCR28" s="207"/>
      <c r="CCS28" s="207"/>
      <c r="CCT28" s="207"/>
      <c r="CCU28" s="207"/>
      <c r="CCV28" s="207"/>
      <c r="CCW28" s="207"/>
      <c r="CCX28" s="207"/>
      <c r="CCY28" s="207"/>
      <c r="CCZ28" s="207"/>
      <c r="CDA28" s="207"/>
      <c r="CDB28" s="207"/>
      <c r="CDC28" s="207"/>
      <c r="CDD28" s="207"/>
      <c r="CDE28" s="207"/>
      <c r="CDF28" s="207"/>
      <c r="CDG28" s="207"/>
      <c r="CDH28" s="207"/>
      <c r="CDI28" s="207"/>
      <c r="CDJ28" s="207"/>
      <c r="CDK28" s="207"/>
      <c r="CDL28" s="207"/>
      <c r="CDM28" s="207"/>
      <c r="CDN28" s="207"/>
      <c r="CDO28" s="207"/>
      <c r="CDP28" s="207"/>
      <c r="CDQ28" s="207"/>
      <c r="CDR28" s="207"/>
      <c r="CDS28" s="207"/>
      <c r="CDT28" s="207"/>
      <c r="CDU28" s="207"/>
      <c r="CDV28" s="207"/>
      <c r="CDW28" s="207"/>
      <c r="CDX28" s="207"/>
      <c r="CDY28" s="207"/>
      <c r="CDZ28" s="207"/>
      <c r="CEA28" s="207"/>
      <c r="CEB28" s="207"/>
      <c r="CEC28" s="207"/>
      <c r="CED28" s="207"/>
      <c r="CEE28" s="207"/>
      <c r="CEF28" s="207"/>
      <c r="CEG28" s="207"/>
      <c r="CEH28" s="207"/>
      <c r="CEI28" s="207"/>
      <c r="CEJ28" s="207"/>
      <c r="CEK28" s="207"/>
      <c r="CEL28" s="207"/>
      <c r="CEM28" s="207"/>
      <c r="CEN28" s="207"/>
      <c r="CEO28" s="207"/>
      <c r="CEP28" s="207"/>
      <c r="CEQ28" s="207"/>
      <c r="CER28" s="207"/>
      <c r="CES28" s="207"/>
      <c r="CET28" s="207"/>
      <c r="CEU28" s="207"/>
      <c r="CEV28" s="207"/>
      <c r="CEW28" s="207"/>
      <c r="CEX28" s="207"/>
      <c r="CEY28" s="207"/>
      <c r="CEZ28" s="207"/>
      <c r="CFA28" s="207"/>
      <c r="CFB28" s="207"/>
      <c r="CFC28" s="207"/>
      <c r="CFD28" s="207"/>
      <c r="CFE28" s="207"/>
      <c r="CFF28" s="207"/>
      <c r="CFG28" s="207"/>
      <c r="CFH28" s="207"/>
      <c r="CFI28" s="207"/>
      <c r="CFJ28" s="207"/>
      <c r="CFK28" s="207"/>
      <c r="CFL28" s="207"/>
      <c r="CFM28" s="207"/>
      <c r="CFN28" s="207"/>
      <c r="CFO28" s="207"/>
      <c r="CFP28" s="207"/>
      <c r="CFQ28" s="207"/>
      <c r="CFR28" s="207"/>
      <c r="CFS28" s="207"/>
      <c r="CFT28" s="207"/>
      <c r="CFU28" s="207"/>
      <c r="CFV28" s="207"/>
      <c r="CFW28" s="207"/>
      <c r="CFX28" s="207"/>
      <c r="CFY28" s="207"/>
      <c r="CFZ28" s="207"/>
      <c r="CGA28" s="207"/>
      <c r="CGB28" s="207"/>
      <c r="CGC28" s="207"/>
      <c r="CGD28" s="207"/>
      <c r="CGE28" s="207"/>
      <c r="CGF28" s="207"/>
      <c r="CGG28" s="207"/>
      <c r="CGH28" s="207"/>
      <c r="CGI28" s="207"/>
      <c r="CGJ28" s="207"/>
      <c r="CGK28" s="207"/>
      <c r="CGL28" s="207"/>
      <c r="CGM28" s="207"/>
      <c r="CGN28" s="207"/>
      <c r="CGO28" s="207"/>
      <c r="CGP28" s="207"/>
      <c r="CGQ28" s="207"/>
      <c r="CGR28" s="207"/>
      <c r="CGS28" s="207"/>
      <c r="CGT28" s="207"/>
      <c r="CGU28" s="207"/>
      <c r="CGV28" s="207"/>
      <c r="CGW28" s="207"/>
      <c r="CGX28" s="207"/>
      <c r="CGY28" s="207"/>
      <c r="CGZ28" s="207"/>
      <c r="CHA28" s="207"/>
      <c r="CHB28" s="207"/>
      <c r="CHC28" s="207"/>
      <c r="CHD28" s="207"/>
      <c r="CHE28" s="207"/>
      <c r="CHF28" s="207"/>
      <c r="CHG28" s="207"/>
      <c r="CHH28" s="207"/>
      <c r="CHI28" s="207"/>
      <c r="CHJ28" s="207"/>
      <c r="CHK28" s="207"/>
      <c r="CHL28" s="207"/>
      <c r="CHM28" s="207"/>
      <c r="CHN28" s="207"/>
      <c r="CHO28" s="207"/>
      <c r="CHP28" s="207"/>
      <c r="CHQ28" s="207"/>
      <c r="CHR28" s="207"/>
      <c r="CHS28" s="207"/>
      <c r="CHT28" s="207"/>
      <c r="CHU28" s="207"/>
      <c r="CHV28" s="207"/>
      <c r="CHW28" s="207"/>
      <c r="CHX28" s="207"/>
      <c r="CHY28" s="207"/>
      <c r="CHZ28" s="207"/>
      <c r="CIA28" s="207"/>
      <c r="CIB28" s="207"/>
      <c r="CIC28" s="207"/>
      <c r="CID28" s="207"/>
      <c r="CIE28" s="207"/>
      <c r="CIF28" s="207"/>
      <c r="CIG28" s="207"/>
      <c r="CIH28" s="207"/>
      <c r="CII28" s="207"/>
      <c r="CIJ28" s="207"/>
      <c r="CIK28" s="207"/>
      <c r="CIL28" s="207"/>
      <c r="CIM28" s="207"/>
      <c r="CIN28" s="207"/>
      <c r="CIO28" s="207"/>
      <c r="CIP28" s="207"/>
      <c r="CIQ28" s="207"/>
      <c r="CIR28" s="207"/>
      <c r="CIS28" s="207"/>
      <c r="CIT28" s="207"/>
      <c r="CIU28" s="207"/>
      <c r="CIV28" s="207"/>
      <c r="CIW28" s="207"/>
      <c r="CIX28" s="207"/>
      <c r="CIY28" s="207"/>
      <c r="CIZ28" s="207"/>
      <c r="CJA28" s="207"/>
      <c r="CJB28" s="207"/>
      <c r="CJC28" s="207"/>
      <c r="CJD28" s="207"/>
      <c r="CJE28" s="207"/>
      <c r="CJF28" s="207"/>
      <c r="CJG28" s="207"/>
      <c r="CJH28" s="207"/>
      <c r="CJI28" s="207"/>
      <c r="CJJ28" s="207"/>
      <c r="CJK28" s="207"/>
      <c r="CJL28" s="207"/>
      <c r="CJM28" s="207"/>
      <c r="CJN28" s="207"/>
      <c r="CJO28" s="207"/>
      <c r="CJP28" s="207"/>
      <c r="CJQ28" s="207"/>
      <c r="CJR28" s="207"/>
      <c r="CJS28" s="207"/>
      <c r="CJT28" s="207"/>
      <c r="CJU28" s="207"/>
      <c r="CJV28" s="207"/>
      <c r="CJW28" s="207"/>
      <c r="CJX28" s="207"/>
      <c r="CJY28" s="207"/>
      <c r="CJZ28" s="207"/>
      <c r="CKA28" s="207"/>
      <c r="CKB28" s="207"/>
      <c r="CKC28" s="207"/>
      <c r="CKD28" s="207"/>
      <c r="CKE28" s="207"/>
      <c r="CKF28" s="207"/>
      <c r="CKG28" s="207"/>
      <c r="CKH28" s="207"/>
      <c r="CKI28" s="207"/>
      <c r="CKJ28" s="207"/>
      <c r="CKK28" s="207"/>
      <c r="CKL28" s="207"/>
      <c r="CKM28" s="207"/>
      <c r="CKN28" s="207"/>
      <c r="CKO28" s="207"/>
      <c r="CKP28" s="207"/>
      <c r="CKQ28" s="207"/>
      <c r="CKR28" s="207"/>
      <c r="CKS28" s="207"/>
      <c r="CKT28" s="207"/>
      <c r="CKU28" s="207"/>
      <c r="CKV28" s="207"/>
      <c r="CKW28" s="207"/>
      <c r="CKX28" s="207"/>
      <c r="CKY28" s="207"/>
      <c r="CKZ28" s="207"/>
      <c r="CLA28" s="207"/>
      <c r="CLB28" s="207"/>
      <c r="CLC28" s="207"/>
      <c r="CLD28" s="207"/>
      <c r="CLE28" s="207"/>
      <c r="CLF28" s="207"/>
      <c r="CLG28" s="207"/>
      <c r="CLH28" s="207"/>
      <c r="CLI28" s="207"/>
      <c r="CLJ28" s="207"/>
      <c r="CLK28" s="207"/>
      <c r="CLL28" s="207"/>
      <c r="CLM28" s="207"/>
      <c r="CLN28" s="207"/>
      <c r="CLO28" s="207"/>
      <c r="CLP28" s="207"/>
      <c r="CLQ28" s="207"/>
      <c r="CLR28" s="207"/>
      <c r="CLS28" s="207"/>
      <c r="CLT28" s="207"/>
      <c r="CLU28" s="207"/>
      <c r="CLV28" s="207"/>
      <c r="CLW28" s="207"/>
      <c r="CLX28" s="207"/>
      <c r="CLY28" s="207"/>
      <c r="CLZ28" s="207"/>
      <c r="CMA28" s="207"/>
      <c r="CMB28" s="207"/>
      <c r="CMC28" s="207"/>
      <c r="CMD28" s="207"/>
      <c r="CME28" s="207"/>
      <c r="CMF28" s="207"/>
      <c r="CMG28" s="207"/>
      <c r="CMH28" s="207"/>
      <c r="CMI28" s="207"/>
      <c r="CMJ28" s="207"/>
      <c r="CMK28" s="207"/>
      <c r="CML28" s="207"/>
      <c r="CMM28" s="207"/>
      <c r="CMN28" s="207"/>
      <c r="CMO28" s="207"/>
      <c r="CMP28" s="207"/>
      <c r="CMQ28" s="207"/>
      <c r="CMR28" s="207"/>
      <c r="CMS28" s="207"/>
      <c r="CMT28" s="207"/>
      <c r="CMU28" s="207"/>
      <c r="CMV28" s="207"/>
      <c r="CMW28" s="207"/>
      <c r="CMX28" s="207"/>
      <c r="CMY28" s="207"/>
      <c r="CMZ28" s="207"/>
      <c r="CNA28" s="207"/>
      <c r="CNB28" s="207"/>
      <c r="CNC28" s="207"/>
      <c r="CND28" s="207"/>
      <c r="CNE28" s="207"/>
      <c r="CNF28" s="207"/>
      <c r="CNG28" s="207"/>
      <c r="CNH28" s="207"/>
      <c r="CNI28" s="207"/>
      <c r="CNJ28" s="207"/>
      <c r="CNK28" s="207"/>
      <c r="CNL28" s="207"/>
      <c r="CNM28" s="207"/>
      <c r="CNN28" s="207"/>
      <c r="CNO28" s="207"/>
      <c r="CNP28" s="207"/>
      <c r="CNQ28" s="207"/>
      <c r="CNR28" s="207"/>
      <c r="CNS28" s="207"/>
      <c r="CNT28" s="207"/>
      <c r="CNU28" s="207"/>
      <c r="CNV28" s="207"/>
      <c r="CNW28" s="207"/>
      <c r="CNX28" s="207"/>
      <c r="CNY28" s="207"/>
      <c r="CNZ28" s="207"/>
      <c r="COA28" s="207"/>
      <c r="COB28" s="207"/>
      <c r="COC28" s="207"/>
      <c r="COD28" s="207"/>
      <c r="COE28" s="207"/>
      <c r="COF28" s="207"/>
      <c r="COG28" s="207"/>
      <c r="COH28" s="207"/>
      <c r="COI28" s="207"/>
      <c r="COJ28" s="207"/>
      <c r="COK28" s="207"/>
      <c r="COL28" s="207"/>
      <c r="COM28" s="207"/>
      <c r="CON28" s="207"/>
      <c r="COO28" s="207"/>
      <c r="COP28" s="207"/>
      <c r="COQ28" s="207"/>
      <c r="COR28" s="207"/>
      <c r="COS28" s="207"/>
      <c r="COT28" s="207"/>
      <c r="COU28" s="207"/>
      <c r="COV28" s="207"/>
      <c r="COW28" s="207"/>
      <c r="COX28" s="207"/>
      <c r="COY28" s="207"/>
      <c r="COZ28" s="207"/>
      <c r="CPA28" s="207"/>
      <c r="CPB28" s="207"/>
      <c r="CPC28" s="207"/>
      <c r="CPD28" s="207"/>
      <c r="CPE28" s="207"/>
      <c r="CPF28" s="207"/>
      <c r="CPG28" s="207"/>
      <c r="CPH28" s="207"/>
      <c r="CPI28" s="207"/>
      <c r="CPJ28" s="207"/>
      <c r="CPK28" s="207"/>
      <c r="CPL28" s="207"/>
      <c r="CPM28" s="207"/>
      <c r="CPN28" s="207"/>
      <c r="CPO28" s="207"/>
      <c r="CPP28" s="207"/>
      <c r="CPQ28" s="207"/>
      <c r="CPR28" s="207"/>
      <c r="CPS28" s="207"/>
      <c r="CPT28" s="207"/>
      <c r="CPU28" s="207"/>
      <c r="CPV28" s="207"/>
      <c r="CPW28" s="207"/>
      <c r="CPX28" s="207"/>
      <c r="CPY28" s="207"/>
      <c r="CPZ28" s="207"/>
      <c r="CQA28" s="207"/>
      <c r="CQB28" s="207"/>
      <c r="CQC28" s="207"/>
      <c r="CQD28" s="207"/>
      <c r="CQE28" s="207"/>
      <c r="CQF28" s="207"/>
      <c r="CQG28" s="207"/>
      <c r="CQH28" s="207"/>
      <c r="CQI28" s="207"/>
      <c r="CQJ28" s="207"/>
      <c r="CQK28" s="207"/>
      <c r="CQL28" s="207"/>
      <c r="CQM28" s="207"/>
      <c r="CQN28" s="207"/>
      <c r="CQO28" s="207"/>
      <c r="CQP28" s="207"/>
      <c r="CQQ28" s="207"/>
      <c r="CQR28" s="207"/>
      <c r="CQS28" s="207"/>
      <c r="CQT28" s="207"/>
      <c r="CQU28" s="207"/>
      <c r="CQV28" s="207"/>
      <c r="CQW28" s="207"/>
      <c r="CQX28" s="207"/>
      <c r="CQY28" s="207"/>
      <c r="CQZ28" s="207"/>
      <c r="CRA28" s="207"/>
      <c r="CRB28" s="207"/>
      <c r="CRC28" s="207"/>
      <c r="CRD28" s="207"/>
      <c r="CRE28" s="207"/>
      <c r="CRF28" s="207"/>
      <c r="CRG28" s="207"/>
      <c r="CRH28" s="207"/>
      <c r="CRI28" s="207"/>
      <c r="CRJ28" s="207"/>
      <c r="CRK28" s="207"/>
      <c r="CRL28" s="207"/>
      <c r="CRM28" s="207"/>
      <c r="CRN28" s="207"/>
      <c r="CRO28" s="207"/>
      <c r="CRP28" s="207"/>
      <c r="CRQ28" s="207"/>
      <c r="CRR28" s="207"/>
      <c r="CRS28" s="207"/>
      <c r="CRT28" s="207"/>
      <c r="CRU28" s="207"/>
      <c r="CRV28" s="207"/>
      <c r="CRW28" s="207"/>
      <c r="CRX28" s="207"/>
      <c r="CRY28" s="207"/>
      <c r="CRZ28" s="207"/>
      <c r="CSA28" s="207"/>
      <c r="CSB28" s="207"/>
      <c r="CSC28" s="207"/>
      <c r="CSD28" s="207"/>
      <c r="CSE28" s="207"/>
      <c r="CSF28" s="207"/>
      <c r="CSG28" s="207"/>
      <c r="CSH28" s="207"/>
      <c r="CSI28" s="207"/>
      <c r="CSJ28" s="207"/>
      <c r="CSK28" s="207"/>
      <c r="CSL28" s="207"/>
      <c r="CSM28" s="207"/>
      <c r="CSN28" s="207"/>
      <c r="CSO28" s="207"/>
      <c r="CSP28" s="207"/>
      <c r="CSQ28" s="207"/>
      <c r="CSR28" s="207"/>
      <c r="CSS28" s="207"/>
      <c r="CST28" s="207"/>
      <c r="CSU28" s="207"/>
      <c r="CSV28" s="207"/>
      <c r="CSW28" s="207"/>
      <c r="CSX28" s="207"/>
      <c r="CSY28" s="207"/>
      <c r="CSZ28" s="207"/>
      <c r="CTA28" s="207"/>
      <c r="CTB28" s="207"/>
      <c r="CTC28" s="207"/>
      <c r="CTD28" s="207"/>
      <c r="CTE28" s="207"/>
      <c r="CTF28" s="207"/>
      <c r="CTG28" s="207"/>
      <c r="CTH28" s="207"/>
      <c r="CTI28" s="207"/>
      <c r="CTJ28" s="207"/>
      <c r="CTK28" s="207"/>
      <c r="CTL28" s="207"/>
      <c r="CTM28" s="207"/>
      <c r="CTN28" s="207"/>
      <c r="CTO28" s="207"/>
      <c r="CTP28" s="207"/>
      <c r="CTQ28" s="207"/>
      <c r="CTR28" s="207"/>
      <c r="CTS28" s="207"/>
      <c r="CTT28" s="207"/>
      <c r="CTU28" s="207"/>
      <c r="CTV28" s="207"/>
      <c r="CTW28" s="207"/>
      <c r="CTX28" s="207"/>
      <c r="CTY28" s="207"/>
      <c r="CTZ28" s="207"/>
      <c r="CUA28" s="207"/>
      <c r="CUB28" s="207"/>
      <c r="CUC28" s="207"/>
      <c r="CUD28" s="207"/>
      <c r="CUE28" s="207"/>
      <c r="CUF28" s="207"/>
      <c r="CUG28" s="207"/>
      <c r="CUH28" s="207"/>
      <c r="CUI28" s="207"/>
      <c r="CUJ28" s="207"/>
      <c r="CUK28" s="207"/>
      <c r="CUL28" s="207"/>
      <c r="CUM28" s="207"/>
      <c r="CUN28" s="207"/>
      <c r="CUO28" s="207"/>
      <c r="CUP28" s="207"/>
      <c r="CUQ28" s="207"/>
      <c r="CUR28" s="207"/>
      <c r="CUS28" s="207"/>
      <c r="CUT28" s="207"/>
      <c r="CUU28" s="207"/>
      <c r="CUV28" s="207"/>
      <c r="CUW28" s="207"/>
      <c r="CUX28" s="207"/>
      <c r="CUY28" s="207"/>
      <c r="CUZ28" s="207"/>
      <c r="CVA28" s="207"/>
      <c r="CVB28" s="207"/>
      <c r="CVC28" s="207"/>
      <c r="CVD28" s="207"/>
      <c r="CVE28" s="207"/>
      <c r="CVF28" s="207"/>
      <c r="CVG28" s="207"/>
      <c r="CVH28" s="207"/>
      <c r="CVI28" s="207"/>
      <c r="CVJ28" s="207"/>
      <c r="CVK28" s="207"/>
      <c r="CVL28" s="207"/>
      <c r="CVM28" s="207"/>
      <c r="CVN28" s="207"/>
      <c r="CVO28" s="207"/>
      <c r="CVP28" s="207"/>
      <c r="CVQ28" s="207"/>
      <c r="CVR28" s="207"/>
      <c r="CVS28" s="207"/>
      <c r="CVT28" s="207"/>
      <c r="CVU28" s="207"/>
      <c r="CVV28" s="207"/>
      <c r="CVW28" s="207"/>
      <c r="CVX28" s="207"/>
      <c r="CVY28" s="207"/>
      <c r="CVZ28" s="207"/>
      <c r="CWA28" s="207"/>
      <c r="CWB28" s="207"/>
      <c r="CWC28" s="207"/>
      <c r="CWD28" s="207"/>
      <c r="CWE28" s="207"/>
      <c r="CWF28" s="207"/>
      <c r="CWG28" s="207"/>
      <c r="CWH28" s="207"/>
      <c r="CWI28" s="207"/>
      <c r="CWJ28" s="207"/>
      <c r="CWK28" s="207"/>
      <c r="CWL28" s="207"/>
      <c r="CWM28" s="207"/>
      <c r="CWN28" s="207"/>
      <c r="CWO28" s="207"/>
      <c r="CWP28" s="207"/>
      <c r="CWQ28" s="207"/>
      <c r="CWR28" s="207"/>
      <c r="CWS28" s="207"/>
      <c r="CWT28" s="207"/>
      <c r="CWU28" s="207"/>
      <c r="CWV28" s="207"/>
      <c r="CWW28" s="207"/>
      <c r="CWX28" s="207"/>
      <c r="CWY28" s="207"/>
      <c r="CWZ28" s="207"/>
      <c r="CXA28" s="207"/>
      <c r="CXB28" s="207"/>
      <c r="CXC28" s="207"/>
      <c r="CXD28" s="207"/>
      <c r="CXE28" s="207"/>
      <c r="CXF28" s="207"/>
      <c r="CXG28" s="207"/>
      <c r="CXH28" s="207"/>
      <c r="CXI28" s="207"/>
      <c r="CXJ28" s="207"/>
      <c r="CXK28" s="207"/>
      <c r="CXL28" s="207"/>
      <c r="CXM28" s="207"/>
      <c r="CXN28" s="207"/>
      <c r="CXO28" s="207"/>
      <c r="CXP28" s="207"/>
      <c r="CXQ28" s="207"/>
      <c r="CXR28" s="207"/>
      <c r="CXS28" s="207"/>
      <c r="CXT28" s="207"/>
      <c r="CXU28" s="207"/>
      <c r="CXV28" s="207"/>
      <c r="CXW28" s="207"/>
      <c r="CXX28" s="207"/>
      <c r="CXY28" s="207"/>
      <c r="CXZ28" s="207"/>
      <c r="CYA28" s="207"/>
      <c r="CYB28" s="207"/>
      <c r="CYC28" s="207"/>
      <c r="CYD28" s="207"/>
      <c r="CYE28" s="207"/>
      <c r="CYF28" s="207"/>
      <c r="CYG28" s="207"/>
      <c r="CYH28" s="207"/>
      <c r="CYI28" s="207"/>
      <c r="CYJ28" s="207"/>
      <c r="CYK28" s="207"/>
      <c r="CYL28" s="207"/>
      <c r="CYM28" s="207"/>
      <c r="CYN28" s="207"/>
      <c r="CYO28" s="207"/>
      <c r="CYP28" s="207"/>
      <c r="CYQ28" s="207"/>
      <c r="CYR28" s="207"/>
      <c r="CYS28" s="207"/>
      <c r="CYT28" s="207"/>
      <c r="CYU28" s="207"/>
      <c r="CYV28" s="207"/>
      <c r="CYW28" s="207"/>
      <c r="CYX28" s="207"/>
      <c r="CYY28" s="207"/>
      <c r="CYZ28" s="207"/>
      <c r="CZA28" s="207"/>
      <c r="CZB28" s="207"/>
      <c r="CZC28" s="207"/>
      <c r="CZD28" s="207"/>
      <c r="CZE28" s="207"/>
      <c r="CZF28" s="207"/>
      <c r="CZG28" s="207"/>
      <c r="CZH28" s="207"/>
      <c r="CZI28" s="207"/>
      <c r="CZJ28" s="207"/>
      <c r="CZK28" s="207"/>
      <c r="CZL28" s="207"/>
      <c r="CZM28" s="207"/>
      <c r="CZN28" s="207"/>
      <c r="CZO28" s="207"/>
      <c r="CZP28" s="207"/>
      <c r="CZQ28" s="207"/>
      <c r="CZR28" s="207"/>
      <c r="CZS28" s="207"/>
      <c r="CZT28" s="207"/>
      <c r="CZU28" s="207"/>
      <c r="CZV28" s="207"/>
      <c r="CZW28" s="207"/>
      <c r="CZX28" s="207"/>
      <c r="CZY28" s="207"/>
      <c r="CZZ28" s="207"/>
      <c r="DAA28" s="207"/>
      <c r="DAB28" s="207"/>
      <c r="DAC28" s="207"/>
      <c r="DAD28" s="207"/>
      <c r="DAE28" s="207"/>
      <c r="DAF28" s="207"/>
      <c r="DAG28" s="207"/>
      <c r="DAH28" s="207"/>
      <c r="DAI28" s="207"/>
      <c r="DAJ28" s="207"/>
      <c r="DAK28" s="207"/>
      <c r="DAL28" s="207"/>
      <c r="DAM28" s="207"/>
      <c r="DAN28" s="207"/>
      <c r="DAO28" s="207"/>
      <c r="DAP28" s="207"/>
      <c r="DAQ28" s="207"/>
      <c r="DAR28" s="207"/>
      <c r="DAS28" s="207"/>
      <c r="DAT28" s="207"/>
      <c r="DAU28" s="207"/>
      <c r="DAV28" s="207"/>
      <c r="DAW28" s="207"/>
      <c r="DAX28" s="207"/>
      <c r="DAY28" s="207"/>
      <c r="DAZ28" s="207"/>
      <c r="DBA28" s="207"/>
      <c r="DBB28" s="207"/>
      <c r="DBC28" s="207"/>
      <c r="DBD28" s="207"/>
      <c r="DBE28" s="207"/>
      <c r="DBF28" s="207"/>
      <c r="DBG28" s="207"/>
      <c r="DBH28" s="207"/>
      <c r="DBI28" s="207"/>
      <c r="DBJ28" s="207"/>
      <c r="DBK28" s="207"/>
      <c r="DBL28" s="207"/>
      <c r="DBM28" s="207"/>
      <c r="DBN28" s="207"/>
      <c r="DBO28" s="207"/>
      <c r="DBP28" s="207"/>
      <c r="DBQ28" s="207"/>
      <c r="DBR28" s="207"/>
      <c r="DBS28" s="207"/>
      <c r="DBT28" s="207"/>
      <c r="DBU28" s="207"/>
      <c r="DBV28" s="207"/>
      <c r="DBW28" s="207"/>
      <c r="DBX28" s="207"/>
      <c r="DBY28" s="207"/>
      <c r="DBZ28" s="207"/>
      <c r="DCA28" s="207"/>
      <c r="DCB28" s="207"/>
      <c r="DCC28" s="207"/>
      <c r="DCD28" s="207"/>
      <c r="DCE28" s="207"/>
      <c r="DCF28" s="207"/>
      <c r="DCG28" s="207"/>
      <c r="DCH28" s="207"/>
      <c r="DCI28" s="207"/>
      <c r="DCJ28" s="207"/>
      <c r="DCK28" s="207"/>
      <c r="DCL28" s="207"/>
      <c r="DCM28" s="207"/>
      <c r="DCN28" s="207"/>
      <c r="DCO28" s="207"/>
      <c r="DCP28" s="207"/>
      <c r="DCQ28" s="207"/>
      <c r="DCR28" s="207"/>
      <c r="DCS28" s="207"/>
      <c r="DCT28" s="207"/>
      <c r="DCU28" s="207"/>
      <c r="DCV28" s="207"/>
      <c r="DCW28" s="207"/>
      <c r="DCX28" s="207"/>
      <c r="DCY28" s="207"/>
      <c r="DCZ28" s="207"/>
      <c r="DDA28" s="207"/>
      <c r="DDB28" s="207"/>
      <c r="DDC28" s="207"/>
      <c r="DDD28" s="207"/>
      <c r="DDE28" s="207"/>
      <c r="DDF28" s="207"/>
      <c r="DDG28" s="207"/>
      <c r="DDH28" s="207"/>
      <c r="DDI28" s="207"/>
      <c r="DDJ28" s="207"/>
      <c r="DDK28" s="207"/>
      <c r="DDL28" s="207"/>
      <c r="DDM28" s="207"/>
      <c r="DDN28" s="207"/>
      <c r="DDO28" s="207"/>
      <c r="DDP28" s="207"/>
      <c r="DDQ28" s="207"/>
      <c r="DDR28" s="207"/>
      <c r="DDS28" s="207"/>
      <c r="DDT28" s="207"/>
      <c r="DDU28" s="207"/>
      <c r="DDV28" s="207"/>
      <c r="DDW28" s="207"/>
      <c r="DDX28" s="207"/>
      <c r="DDY28" s="207"/>
      <c r="DDZ28" s="207"/>
      <c r="DEA28" s="207"/>
      <c r="DEB28" s="207"/>
      <c r="DEC28" s="207"/>
      <c r="DED28" s="207"/>
      <c r="DEE28" s="207"/>
      <c r="DEF28" s="207"/>
      <c r="DEG28" s="207"/>
      <c r="DEH28" s="207"/>
      <c r="DEI28" s="207"/>
      <c r="DEJ28" s="207"/>
      <c r="DEK28" s="207"/>
      <c r="DEL28" s="207"/>
      <c r="DEM28" s="207"/>
      <c r="DEN28" s="207"/>
      <c r="DEO28" s="207"/>
      <c r="DEP28" s="207"/>
      <c r="DEQ28" s="207"/>
      <c r="DER28" s="207"/>
      <c r="DES28" s="207"/>
      <c r="DET28" s="207"/>
      <c r="DEU28" s="207"/>
      <c r="DEV28" s="207"/>
      <c r="DEW28" s="207"/>
      <c r="DEX28" s="207"/>
      <c r="DEY28" s="207"/>
      <c r="DEZ28" s="207"/>
      <c r="DFA28" s="207"/>
      <c r="DFB28" s="207"/>
      <c r="DFC28" s="207"/>
      <c r="DFD28" s="207"/>
      <c r="DFE28" s="207"/>
      <c r="DFF28" s="207"/>
      <c r="DFG28" s="207"/>
      <c r="DFH28" s="207"/>
      <c r="DFI28" s="207"/>
      <c r="DFJ28" s="207"/>
      <c r="DFK28" s="207"/>
      <c r="DFL28" s="207"/>
      <c r="DFM28" s="207"/>
      <c r="DFN28" s="207"/>
      <c r="DFO28" s="207"/>
      <c r="DFP28" s="207"/>
      <c r="DFQ28" s="207"/>
      <c r="DFR28" s="207"/>
      <c r="DFS28" s="207"/>
      <c r="DFT28" s="207"/>
      <c r="DFU28" s="207"/>
      <c r="DFV28" s="207"/>
      <c r="DFW28" s="207"/>
      <c r="DFX28" s="207"/>
      <c r="DFY28" s="207"/>
      <c r="DFZ28" s="207"/>
      <c r="DGA28" s="207"/>
      <c r="DGB28" s="207"/>
      <c r="DGC28" s="207"/>
      <c r="DGD28" s="207"/>
      <c r="DGE28" s="207"/>
      <c r="DGF28" s="207"/>
      <c r="DGG28" s="207"/>
      <c r="DGH28" s="207"/>
      <c r="DGI28" s="207"/>
      <c r="DGJ28" s="207"/>
      <c r="DGK28" s="207"/>
      <c r="DGL28" s="207"/>
      <c r="DGM28" s="207"/>
      <c r="DGN28" s="207"/>
      <c r="DGO28" s="207"/>
      <c r="DGP28" s="207"/>
      <c r="DGQ28" s="207"/>
      <c r="DGR28" s="207"/>
      <c r="DGS28" s="207"/>
      <c r="DGT28" s="207"/>
      <c r="DGU28" s="207"/>
      <c r="DGV28" s="207"/>
      <c r="DGW28" s="207"/>
      <c r="DGX28" s="207"/>
      <c r="DGY28" s="207"/>
      <c r="DGZ28" s="207"/>
      <c r="DHA28" s="207"/>
      <c r="DHB28" s="207"/>
      <c r="DHC28" s="207"/>
      <c r="DHD28" s="207"/>
      <c r="DHE28" s="207"/>
      <c r="DHF28" s="207"/>
      <c r="DHG28" s="207"/>
      <c r="DHH28" s="207"/>
      <c r="DHI28" s="207"/>
      <c r="DHJ28" s="207"/>
      <c r="DHK28" s="207"/>
      <c r="DHL28" s="207"/>
      <c r="DHM28" s="207"/>
      <c r="DHN28" s="207"/>
      <c r="DHO28" s="207"/>
      <c r="DHP28" s="207"/>
      <c r="DHQ28" s="207"/>
      <c r="DHR28" s="207"/>
      <c r="DHS28" s="207"/>
      <c r="DHT28" s="207"/>
      <c r="DHU28" s="207"/>
      <c r="DHV28" s="207"/>
      <c r="DHW28" s="207"/>
      <c r="DHX28" s="207"/>
      <c r="DHY28" s="207"/>
      <c r="DHZ28" s="207"/>
      <c r="DIA28" s="207"/>
      <c r="DIB28" s="207"/>
      <c r="DIC28" s="207"/>
      <c r="DID28" s="207"/>
      <c r="DIE28" s="207"/>
      <c r="DIF28" s="207"/>
      <c r="DIG28" s="207"/>
      <c r="DIH28" s="207"/>
      <c r="DII28" s="207"/>
      <c r="DIJ28" s="207"/>
      <c r="DIK28" s="207"/>
      <c r="DIL28" s="207"/>
      <c r="DIM28" s="207"/>
      <c r="DIN28" s="207"/>
      <c r="DIO28" s="207"/>
      <c r="DIP28" s="207"/>
      <c r="DIQ28" s="207"/>
      <c r="DIR28" s="207"/>
      <c r="DIS28" s="207"/>
      <c r="DIT28" s="207"/>
      <c r="DIU28" s="207"/>
      <c r="DIV28" s="207"/>
      <c r="DIW28" s="207"/>
      <c r="DIX28" s="207"/>
      <c r="DIY28" s="207"/>
      <c r="DIZ28" s="207"/>
      <c r="DJA28" s="207"/>
      <c r="DJB28" s="207"/>
      <c r="DJC28" s="207"/>
      <c r="DJD28" s="207"/>
      <c r="DJE28" s="207"/>
      <c r="DJF28" s="207"/>
      <c r="DJG28" s="207"/>
      <c r="DJH28" s="207"/>
      <c r="DJI28" s="207"/>
      <c r="DJJ28" s="207"/>
      <c r="DJK28" s="207"/>
      <c r="DJL28" s="207"/>
      <c r="DJM28" s="207"/>
      <c r="DJN28" s="207"/>
      <c r="DJO28" s="207"/>
      <c r="DJP28" s="207"/>
      <c r="DJQ28" s="207"/>
      <c r="DJR28" s="207"/>
      <c r="DJS28" s="207"/>
      <c r="DJT28" s="207"/>
      <c r="DJU28" s="207"/>
      <c r="DJV28" s="207"/>
      <c r="DJW28" s="207"/>
      <c r="DJX28" s="207"/>
      <c r="DJY28" s="207"/>
      <c r="DJZ28" s="207"/>
      <c r="DKA28" s="207"/>
      <c r="DKB28" s="207"/>
      <c r="DKC28" s="207"/>
      <c r="DKD28" s="207"/>
      <c r="DKE28" s="207"/>
      <c r="DKF28" s="207"/>
      <c r="DKG28" s="207"/>
      <c r="DKH28" s="207"/>
      <c r="DKI28" s="207"/>
      <c r="DKJ28" s="207"/>
      <c r="DKK28" s="207"/>
      <c r="DKL28" s="207"/>
      <c r="DKM28" s="207"/>
      <c r="DKN28" s="207"/>
      <c r="DKO28" s="207"/>
      <c r="DKP28" s="207"/>
      <c r="DKQ28" s="207"/>
      <c r="DKR28" s="207"/>
      <c r="DKS28" s="207"/>
      <c r="DKT28" s="207"/>
      <c r="DKU28" s="207"/>
      <c r="DKV28" s="207"/>
      <c r="DKW28" s="207"/>
      <c r="DKX28" s="207"/>
      <c r="DKY28" s="207"/>
      <c r="DKZ28" s="207"/>
      <c r="DLA28" s="207"/>
      <c r="DLB28" s="207"/>
      <c r="DLC28" s="207"/>
      <c r="DLD28" s="207"/>
      <c r="DLE28" s="207"/>
      <c r="DLF28" s="207"/>
      <c r="DLG28" s="207"/>
      <c r="DLH28" s="207"/>
      <c r="DLI28" s="207"/>
      <c r="DLJ28" s="207"/>
      <c r="DLK28" s="207"/>
      <c r="DLL28" s="207"/>
      <c r="DLM28" s="207"/>
      <c r="DLN28" s="207"/>
      <c r="DLO28" s="207"/>
      <c r="DLP28" s="207"/>
      <c r="DLQ28" s="207"/>
      <c r="DLR28" s="207"/>
      <c r="DLS28" s="207"/>
      <c r="DLT28" s="207"/>
      <c r="DLU28" s="207"/>
      <c r="DLV28" s="207"/>
      <c r="DLW28" s="207"/>
      <c r="DLX28" s="207"/>
      <c r="DLY28" s="207"/>
      <c r="DLZ28" s="207"/>
      <c r="DMA28" s="207"/>
      <c r="DMB28" s="207"/>
      <c r="DMC28" s="207"/>
      <c r="DMD28" s="207"/>
      <c r="DME28" s="207"/>
      <c r="DMF28" s="207"/>
      <c r="DMG28" s="207"/>
      <c r="DMH28" s="207"/>
      <c r="DMI28" s="207"/>
      <c r="DMJ28" s="207"/>
      <c r="DMK28" s="207"/>
      <c r="DML28" s="207"/>
      <c r="DMM28" s="207"/>
      <c r="DMN28" s="207"/>
      <c r="DMO28" s="207"/>
      <c r="DMP28" s="207"/>
      <c r="DMQ28" s="207"/>
      <c r="DMR28" s="207"/>
      <c r="DMS28" s="207"/>
      <c r="DMT28" s="207"/>
      <c r="DMU28" s="207"/>
      <c r="DMV28" s="207"/>
      <c r="DMW28" s="207"/>
      <c r="DMX28" s="207"/>
      <c r="DMY28" s="207"/>
      <c r="DMZ28" s="207"/>
      <c r="DNA28" s="207"/>
      <c r="DNB28" s="207"/>
      <c r="DNC28" s="207"/>
      <c r="DND28" s="207"/>
      <c r="DNE28" s="207"/>
      <c r="DNF28" s="207"/>
      <c r="DNG28" s="207"/>
      <c r="DNH28" s="207"/>
      <c r="DNI28" s="207"/>
      <c r="DNJ28" s="207"/>
      <c r="DNK28" s="207"/>
      <c r="DNL28" s="207"/>
      <c r="DNM28" s="207"/>
      <c r="DNN28" s="207"/>
      <c r="DNO28" s="207"/>
      <c r="DNP28" s="207"/>
      <c r="DNQ28" s="207"/>
      <c r="DNR28" s="207"/>
      <c r="DNS28" s="207"/>
      <c r="DNT28" s="207"/>
      <c r="DNU28" s="207"/>
      <c r="DNV28" s="207"/>
      <c r="DNW28" s="207"/>
      <c r="DNX28" s="207"/>
      <c r="DNY28" s="207"/>
      <c r="DNZ28" s="207"/>
      <c r="DOA28" s="207"/>
      <c r="DOB28" s="207"/>
      <c r="DOC28" s="207"/>
      <c r="DOD28" s="207"/>
      <c r="DOE28" s="207"/>
      <c r="DOF28" s="207"/>
      <c r="DOG28" s="207"/>
      <c r="DOH28" s="207"/>
      <c r="DOI28" s="207"/>
      <c r="DOJ28" s="207"/>
      <c r="DOK28" s="207"/>
      <c r="DOL28" s="207"/>
      <c r="DOM28" s="207"/>
      <c r="DON28" s="207"/>
      <c r="DOO28" s="207"/>
      <c r="DOP28" s="207"/>
      <c r="DOQ28" s="207"/>
      <c r="DOR28" s="207"/>
      <c r="DOS28" s="207"/>
      <c r="DOT28" s="207"/>
      <c r="DOU28" s="207"/>
      <c r="DOV28" s="207"/>
      <c r="DOW28" s="207"/>
      <c r="DOX28" s="207"/>
      <c r="DOY28" s="207"/>
      <c r="DOZ28" s="207"/>
      <c r="DPA28" s="207"/>
      <c r="DPB28" s="207"/>
      <c r="DPC28" s="207"/>
      <c r="DPD28" s="207"/>
      <c r="DPE28" s="207"/>
      <c r="DPF28" s="207"/>
      <c r="DPG28" s="207"/>
      <c r="DPH28" s="207"/>
      <c r="DPI28" s="207"/>
      <c r="DPJ28" s="207"/>
      <c r="DPK28" s="207"/>
      <c r="DPL28" s="207"/>
      <c r="DPM28" s="207"/>
      <c r="DPN28" s="207"/>
      <c r="DPO28" s="207"/>
      <c r="DPP28" s="207"/>
      <c r="DPQ28" s="207"/>
      <c r="DPR28" s="207"/>
      <c r="DPS28" s="207"/>
      <c r="DPT28" s="207"/>
      <c r="DPU28" s="207"/>
      <c r="DPV28" s="207"/>
      <c r="DPW28" s="207"/>
      <c r="DPX28" s="207"/>
      <c r="DPY28" s="207"/>
      <c r="DPZ28" s="207"/>
      <c r="DQA28" s="207"/>
      <c r="DQB28" s="207"/>
      <c r="DQC28" s="207"/>
      <c r="DQD28" s="207"/>
      <c r="DQE28" s="207"/>
      <c r="DQF28" s="207"/>
      <c r="DQG28" s="207"/>
      <c r="DQH28" s="207"/>
      <c r="DQI28" s="207"/>
      <c r="DQJ28" s="207"/>
      <c r="DQK28" s="207"/>
      <c r="DQL28" s="207"/>
      <c r="DQM28" s="207"/>
      <c r="DQN28" s="207"/>
      <c r="DQO28" s="207"/>
      <c r="DQP28" s="207"/>
      <c r="DQQ28" s="207"/>
      <c r="DQR28" s="207"/>
      <c r="DQS28" s="207"/>
      <c r="DQT28" s="207"/>
      <c r="DQU28" s="207"/>
      <c r="DQV28" s="207"/>
      <c r="DQW28" s="207"/>
      <c r="DQX28" s="207"/>
      <c r="DQY28" s="207"/>
      <c r="DQZ28" s="207"/>
      <c r="DRA28" s="207"/>
      <c r="DRB28" s="207"/>
      <c r="DRC28" s="207"/>
      <c r="DRD28" s="207"/>
      <c r="DRE28" s="207"/>
      <c r="DRF28" s="207"/>
      <c r="DRG28" s="207"/>
      <c r="DRH28" s="207"/>
      <c r="DRI28" s="207"/>
      <c r="DRJ28" s="207"/>
      <c r="DRK28" s="207"/>
      <c r="DRL28" s="207"/>
      <c r="DRM28" s="207"/>
      <c r="DRN28" s="207"/>
      <c r="DRO28" s="207"/>
      <c r="DRP28" s="207"/>
      <c r="DRQ28" s="207"/>
      <c r="DRR28" s="207"/>
      <c r="DRS28" s="207"/>
      <c r="DRT28" s="207"/>
      <c r="DRU28" s="207"/>
      <c r="DRV28" s="207"/>
      <c r="DRW28" s="207"/>
      <c r="DRX28" s="207"/>
      <c r="DRY28" s="207"/>
      <c r="DRZ28" s="207"/>
      <c r="DSA28" s="207"/>
      <c r="DSB28" s="207"/>
      <c r="DSC28" s="207"/>
      <c r="DSD28" s="207"/>
      <c r="DSE28" s="207"/>
      <c r="DSF28" s="207"/>
      <c r="DSG28" s="207"/>
      <c r="DSH28" s="207"/>
      <c r="DSI28" s="207"/>
      <c r="DSJ28" s="207"/>
      <c r="DSK28" s="207"/>
      <c r="DSL28" s="207"/>
      <c r="DSM28" s="207"/>
      <c r="DSN28" s="207"/>
      <c r="DSO28" s="207"/>
      <c r="DSP28" s="207"/>
      <c r="DSQ28" s="207"/>
      <c r="DSR28" s="207"/>
      <c r="DSS28" s="207"/>
      <c r="DST28" s="207"/>
      <c r="DSU28" s="207"/>
      <c r="DSV28" s="207"/>
      <c r="DSW28" s="207"/>
      <c r="DSX28" s="207"/>
      <c r="DSY28" s="207"/>
      <c r="DSZ28" s="207"/>
      <c r="DTA28" s="207"/>
      <c r="DTB28" s="207"/>
      <c r="DTC28" s="207"/>
      <c r="DTD28" s="207"/>
      <c r="DTE28" s="207"/>
      <c r="DTF28" s="207"/>
      <c r="DTG28" s="207"/>
      <c r="DTH28" s="207"/>
      <c r="DTI28" s="207"/>
      <c r="DTJ28" s="207"/>
      <c r="DTK28" s="207"/>
      <c r="DTL28" s="207"/>
      <c r="DTM28" s="207"/>
      <c r="DTN28" s="207"/>
      <c r="DTO28" s="207"/>
      <c r="DTP28" s="207"/>
      <c r="DTQ28" s="207"/>
      <c r="DTR28" s="207"/>
      <c r="DTS28" s="207"/>
      <c r="DTT28" s="207"/>
      <c r="DTU28" s="207"/>
      <c r="DTV28" s="207"/>
      <c r="DTW28" s="207"/>
      <c r="DTX28" s="207"/>
      <c r="DTY28" s="207"/>
      <c r="DTZ28" s="207"/>
      <c r="DUA28" s="207"/>
      <c r="DUB28" s="207"/>
      <c r="DUC28" s="207"/>
      <c r="DUD28" s="207"/>
      <c r="DUE28" s="207"/>
      <c r="DUF28" s="207"/>
      <c r="DUG28" s="207"/>
      <c r="DUH28" s="207"/>
      <c r="DUI28" s="207"/>
      <c r="DUJ28" s="207"/>
      <c r="DUK28" s="207"/>
      <c r="DUL28" s="207"/>
      <c r="DUM28" s="207"/>
      <c r="DUN28" s="207"/>
      <c r="DUO28" s="207"/>
      <c r="DUP28" s="207"/>
      <c r="DUQ28" s="207"/>
      <c r="DUR28" s="207"/>
      <c r="DUS28" s="207"/>
      <c r="DUT28" s="207"/>
      <c r="DUU28" s="207"/>
      <c r="DUV28" s="207"/>
      <c r="DUW28" s="207"/>
      <c r="DUX28" s="207"/>
      <c r="DUY28" s="207"/>
      <c r="DUZ28" s="207"/>
      <c r="DVA28" s="207"/>
      <c r="DVB28" s="207"/>
      <c r="DVC28" s="207"/>
      <c r="DVD28" s="207"/>
      <c r="DVE28" s="207"/>
      <c r="DVF28" s="207"/>
      <c r="DVG28" s="207"/>
      <c r="DVH28" s="207"/>
      <c r="DVI28" s="207"/>
      <c r="DVJ28" s="207"/>
      <c r="DVK28" s="207"/>
      <c r="DVL28" s="207"/>
      <c r="DVM28" s="207"/>
      <c r="DVN28" s="207"/>
      <c r="DVO28" s="207"/>
      <c r="DVP28" s="207"/>
      <c r="DVQ28" s="207"/>
      <c r="DVR28" s="207"/>
      <c r="DVS28" s="207"/>
      <c r="DVT28" s="207"/>
      <c r="DVU28" s="207"/>
      <c r="DVV28" s="207"/>
      <c r="DVW28" s="207"/>
      <c r="DVX28" s="207"/>
      <c r="DVY28" s="207"/>
      <c r="DVZ28" s="207"/>
      <c r="DWA28" s="207"/>
      <c r="DWB28" s="207"/>
      <c r="DWC28" s="207"/>
      <c r="DWD28" s="207"/>
      <c r="DWE28" s="207"/>
      <c r="DWF28" s="207"/>
      <c r="DWG28" s="207"/>
      <c r="DWH28" s="207"/>
      <c r="DWI28" s="207"/>
      <c r="DWJ28" s="207"/>
      <c r="DWK28" s="207"/>
      <c r="DWL28" s="207"/>
      <c r="DWM28" s="207"/>
      <c r="DWN28" s="207"/>
      <c r="DWO28" s="207"/>
      <c r="DWP28" s="207"/>
      <c r="DWQ28" s="207"/>
      <c r="DWR28" s="207"/>
      <c r="DWS28" s="207"/>
      <c r="DWT28" s="207"/>
      <c r="DWU28" s="207"/>
      <c r="DWV28" s="207"/>
      <c r="DWW28" s="207"/>
      <c r="DWX28" s="207"/>
      <c r="DWY28" s="207"/>
      <c r="DWZ28" s="207"/>
      <c r="DXA28" s="207"/>
      <c r="DXB28" s="207"/>
      <c r="DXC28" s="207"/>
      <c r="DXD28" s="207"/>
      <c r="DXE28" s="207"/>
      <c r="DXF28" s="207"/>
      <c r="DXG28" s="207"/>
      <c r="DXH28" s="207"/>
      <c r="DXI28" s="207"/>
      <c r="DXJ28" s="207"/>
      <c r="DXK28" s="207"/>
      <c r="DXL28" s="207"/>
      <c r="DXM28" s="207"/>
      <c r="DXN28" s="207"/>
      <c r="DXO28" s="207"/>
      <c r="DXP28" s="207"/>
      <c r="DXQ28" s="207"/>
      <c r="DXR28" s="207"/>
      <c r="DXS28" s="207"/>
      <c r="DXT28" s="207"/>
      <c r="DXU28" s="207"/>
      <c r="DXV28" s="207"/>
      <c r="DXW28" s="207"/>
      <c r="DXX28" s="207"/>
      <c r="DXY28" s="207"/>
      <c r="DXZ28" s="207"/>
      <c r="DYA28" s="207"/>
      <c r="DYB28" s="207"/>
      <c r="DYC28" s="207"/>
      <c r="DYD28" s="207"/>
      <c r="DYE28" s="207"/>
      <c r="DYF28" s="207"/>
      <c r="DYG28" s="207"/>
      <c r="DYH28" s="207"/>
      <c r="DYI28" s="207"/>
      <c r="DYJ28" s="207"/>
      <c r="DYK28" s="207"/>
      <c r="DYL28" s="207"/>
      <c r="DYM28" s="207"/>
      <c r="DYN28" s="207"/>
      <c r="DYO28" s="207"/>
      <c r="DYP28" s="207"/>
      <c r="DYQ28" s="207"/>
      <c r="DYR28" s="207"/>
      <c r="DYS28" s="207"/>
      <c r="DYT28" s="207"/>
      <c r="DYU28" s="207"/>
      <c r="DYV28" s="207"/>
      <c r="DYW28" s="207"/>
      <c r="DYX28" s="207"/>
      <c r="DYY28" s="207"/>
      <c r="DYZ28" s="207"/>
      <c r="DZA28" s="207"/>
      <c r="DZB28" s="207"/>
      <c r="DZC28" s="207"/>
      <c r="DZD28" s="207"/>
      <c r="DZE28" s="207"/>
      <c r="DZF28" s="207"/>
      <c r="DZG28" s="207"/>
      <c r="DZH28" s="207"/>
      <c r="DZI28" s="207"/>
      <c r="DZJ28" s="207"/>
      <c r="DZK28" s="207"/>
      <c r="DZL28" s="207"/>
      <c r="DZM28" s="207"/>
      <c r="DZN28" s="207"/>
      <c r="DZO28" s="207"/>
      <c r="DZP28" s="207"/>
      <c r="DZQ28" s="207"/>
      <c r="DZR28" s="207"/>
      <c r="DZS28" s="207"/>
      <c r="DZT28" s="207"/>
      <c r="DZU28" s="207"/>
      <c r="DZV28" s="207"/>
      <c r="DZW28" s="207"/>
      <c r="DZX28" s="207"/>
      <c r="DZY28" s="207"/>
      <c r="DZZ28" s="207"/>
      <c r="EAA28" s="207"/>
      <c r="EAB28" s="207"/>
      <c r="EAC28" s="207"/>
      <c r="EAD28" s="207"/>
      <c r="EAE28" s="207"/>
      <c r="EAF28" s="207"/>
      <c r="EAG28" s="207"/>
      <c r="EAH28" s="207"/>
      <c r="EAI28" s="207"/>
      <c r="EAJ28" s="207"/>
      <c r="EAK28" s="207"/>
      <c r="EAL28" s="207"/>
      <c r="EAM28" s="207"/>
      <c r="EAN28" s="207"/>
      <c r="EAO28" s="207"/>
      <c r="EAP28" s="207"/>
      <c r="EAQ28" s="207"/>
      <c r="EAR28" s="207"/>
      <c r="EAS28" s="207"/>
      <c r="EAT28" s="207"/>
      <c r="EAU28" s="207"/>
      <c r="EAV28" s="207"/>
      <c r="EAW28" s="207"/>
      <c r="EAX28" s="207"/>
      <c r="EAY28" s="207"/>
      <c r="EAZ28" s="207"/>
      <c r="EBA28" s="207"/>
      <c r="EBB28" s="207"/>
      <c r="EBC28" s="207"/>
      <c r="EBD28" s="207"/>
      <c r="EBE28" s="207"/>
      <c r="EBF28" s="207"/>
      <c r="EBG28" s="207"/>
      <c r="EBH28" s="207"/>
      <c r="EBI28" s="207"/>
      <c r="EBJ28" s="207"/>
      <c r="EBK28" s="207"/>
      <c r="EBL28" s="207"/>
      <c r="EBM28" s="207"/>
      <c r="EBN28" s="207"/>
      <c r="EBO28" s="207"/>
      <c r="EBP28" s="207"/>
      <c r="EBQ28" s="207"/>
      <c r="EBR28" s="207"/>
      <c r="EBS28" s="207"/>
      <c r="EBT28" s="207"/>
      <c r="EBU28" s="207"/>
      <c r="EBV28" s="207"/>
      <c r="EBW28" s="207"/>
      <c r="EBX28" s="207"/>
      <c r="EBY28" s="207"/>
      <c r="EBZ28" s="207"/>
      <c r="ECA28" s="207"/>
      <c r="ECB28" s="207"/>
      <c r="ECC28" s="207"/>
      <c r="ECD28" s="207"/>
      <c r="ECE28" s="207"/>
      <c r="ECF28" s="207"/>
      <c r="ECG28" s="207"/>
      <c r="ECH28" s="207"/>
      <c r="ECI28" s="207"/>
      <c r="ECJ28" s="207"/>
      <c r="ECK28" s="207"/>
      <c r="ECL28" s="207"/>
      <c r="ECM28" s="207"/>
      <c r="ECN28" s="207"/>
      <c r="ECO28" s="207"/>
      <c r="ECP28" s="207"/>
      <c r="ECQ28" s="207"/>
      <c r="ECR28" s="207"/>
      <c r="ECS28" s="207"/>
      <c r="ECT28" s="207"/>
      <c r="ECU28" s="207"/>
      <c r="ECV28" s="207"/>
      <c r="ECW28" s="207"/>
      <c r="ECX28" s="207"/>
      <c r="ECY28" s="207"/>
      <c r="ECZ28" s="207"/>
      <c r="EDA28" s="207"/>
      <c r="EDB28" s="207"/>
      <c r="EDC28" s="207"/>
      <c r="EDD28" s="207"/>
      <c r="EDE28" s="207"/>
      <c r="EDF28" s="207"/>
      <c r="EDG28" s="207"/>
      <c r="EDH28" s="207"/>
      <c r="EDI28" s="207"/>
      <c r="EDJ28" s="207"/>
      <c r="EDK28" s="207"/>
      <c r="EDL28" s="207"/>
      <c r="EDM28" s="207"/>
      <c r="EDN28" s="207"/>
      <c r="EDO28" s="207"/>
      <c r="EDP28" s="207"/>
      <c r="EDQ28" s="207"/>
      <c r="EDR28" s="207"/>
      <c r="EDS28" s="207"/>
      <c r="EDT28" s="207"/>
      <c r="EDU28" s="207"/>
      <c r="EDV28" s="207"/>
      <c r="EDW28" s="207"/>
      <c r="EDX28" s="207"/>
      <c r="EDY28" s="207"/>
      <c r="EDZ28" s="207"/>
      <c r="EEA28" s="207"/>
      <c r="EEB28" s="207"/>
      <c r="EEC28" s="207"/>
      <c r="EED28" s="207"/>
      <c r="EEE28" s="207"/>
      <c r="EEF28" s="207"/>
      <c r="EEG28" s="207"/>
      <c r="EEH28" s="207"/>
      <c r="EEI28" s="207"/>
      <c r="EEJ28" s="207"/>
      <c r="EEK28" s="207"/>
      <c r="EEL28" s="207"/>
      <c r="EEM28" s="207"/>
      <c r="EEN28" s="207"/>
      <c r="EEO28" s="207"/>
      <c r="EEP28" s="207"/>
      <c r="EEQ28" s="207"/>
      <c r="EER28" s="207"/>
      <c r="EES28" s="207"/>
      <c r="EET28" s="207"/>
      <c r="EEU28" s="207"/>
      <c r="EEV28" s="207"/>
      <c r="EEW28" s="207"/>
      <c r="EEX28" s="207"/>
      <c r="EEY28" s="207"/>
      <c r="EEZ28" s="207"/>
      <c r="EFA28" s="207"/>
      <c r="EFB28" s="207"/>
      <c r="EFC28" s="207"/>
      <c r="EFD28" s="207"/>
      <c r="EFE28" s="207"/>
      <c r="EFF28" s="207"/>
      <c r="EFG28" s="207"/>
      <c r="EFH28" s="207"/>
      <c r="EFI28" s="207"/>
      <c r="EFJ28" s="207"/>
      <c r="EFK28" s="207"/>
      <c r="EFL28" s="207"/>
      <c r="EFM28" s="207"/>
      <c r="EFN28" s="207"/>
      <c r="EFO28" s="207"/>
      <c r="EFP28" s="207"/>
      <c r="EFQ28" s="207"/>
      <c r="EFR28" s="207"/>
      <c r="EFS28" s="207"/>
      <c r="EFT28" s="207"/>
      <c r="EFU28" s="207"/>
      <c r="EFV28" s="207"/>
      <c r="EFW28" s="207"/>
      <c r="EFX28" s="207"/>
      <c r="EFY28" s="207"/>
      <c r="EFZ28" s="207"/>
      <c r="EGA28" s="207"/>
      <c r="EGB28" s="207"/>
      <c r="EGC28" s="207"/>
      <c r="EGD28" s="207"/>
      <c r="EGE28" s="207"/>
      <c r="EGF28" s="207"/>
      <c r="EGG28" s="207"/>
      <c r="EGH28" s="207"/>
      <c r="EGI28" s="207"/>
      <c r="EGJ28" s="207"/>
      <c r="EGK28" s="207"/>
      <c r="EGL28" s="207"/>
      <c r="EGM28" s="207"/>
      <c r="EGN28" s="207"/>
      <c r="EGO28" s="207"/>
      <c r="EGP28" s="207"/>
      <c r="EGQ28" s="207"/>
      <c r="EGR28" s="207"/>
      <c r="EGS28" s="207"/>
      <c r="EGT28" s="207"/>
      <c r="EGU28" s="207"/>
      <c r="EGV28" s="207"/>
      <c r="EGW28" s="207"/>
      <c r="EGX28" s="207"/>
      <c r="EGY28" s="207"/>
      <c r="EGZ28" s="207"/>
      <c r="EHA28" s="207"/>
      <c r="EHB28" s="207"/>
      <c r="EHC28" s="207"/>
      <c r="EHD28" s="207"/>
      <c r="EHE28" s="207"/>
      <c r="EHF28" s="207"/>
      <c r="EHG28" s="207"/>
      <c r="EHH28" s="207"/>
      <c r="EHI28" s="207"/>
      <c r="EHJ28" s="207"/>
      <c r="EHK28" s="207"/>
      <c r="EHL28" s="207"/>
      <c r="EHM28" s="207"/>
      <c r="EHN28" s="207"/>
      <c r="EHO28" s="207"/>
      <c r="EHP28" s="207"/>
      <c r="EHQ28" s="207"/>
      <c r="EHR28" s="207"/>
      <c r="EHS28" s="207"/>
      <c r="EHT28" s="207"/>
      <c r="EHU28" s="207"/>
      <c r="EHV28" s="207"/>
      <c r="EHW28" s="207"/>
      <c r="EHX28" s="207"/>
      <c r="EHY28" s="207"/>
      <c r="EHZ28" s="207"/>
      <c r="EIA28" s="207"/>
      <c r="EIB28" s="207"/>
      <c r="EIC28" s="207"/>
      <c r="EID28" s="207"/>
      <c r="EIE28" s="207"/>
      <c r="EIF28" s="207"/>
      <c r="EIG28" s="207"/>
      <c r="EIH28" s="207"/>
      <c r="EII28" s="207"/>
      <c r="EIJ28" s="207"/>
      <c r="EIK28" s="207"/>
      <c r="EIL28" s="207"/>
      <c r="EIM28" s="207"/>
      <c r="EIN28" s="207"/>
      <c r="EIO28" s="207"/>
      <c r="EIP28" s="207"/>
      <c r="EIQ28" s="207"/>
      <c r="EIR28" s="207"/>
      <c r="EIS28" s="207"/>
      <c r="EIT28" s="207"/>
      <c r="EIU28" s="207"/>
      <c r="EIV28" s="207"/>
      <c r="EIW28" s="207"/>
      <c r="EIX28" s="207"/>
      <c r="EIY28" s="207"/>
      <c r="EIZ28" s="207"/>
      <c r="EJA28" s="207"/>
      <c r="EJB28" s="207"/>
      <c r="EJC28" s="207"/>
      <c r="EJD28" s="207"/>
      <c r="EJE28" s="207"/>
      <c r="EJF28" s="207"/>
      <c r="EJG28" s="207"/>
      <c r="EJH28" s="207"/>
      <c r="EJI28" s="207"/>
      <c r="EJJ28" s="207"/>
      <c r="EJK28" s="207"/>
      <c r="EJL28" s="207"/>
      <c r="EJM28" s="207"/>
      <c r="EJN28" s="207"/>
      <c r="EJO28" s="207"/>
      <c r="EJP28" s="207"/>
      <c r="EJQ28" s="207"/>
      <c r="EJR28" s="207"/>
      <c r="EJS28" s="207"/>
      <c r="EJT28" s="207"/>
      <c r="EJU28" s="207"/>
      <c r="EJV28" s="207"/>
      <c r="EJW28" s="207"/>
      <c r="EJX28" s="207"/>
      <c r="EJY28" s="207"/>
      <c r="EJZ28" s="207"/>
      <c r="EKA28" s="207"/>
      <c r="EKB28" s="207"/>
      <c r="EKC28" s="207"/>
      <c r="EKD28" s="207"/>
      <c r="EKE28" s="207"/>
      <c r="EKF28" s="207"/>
      <c r="EKG28" s="207"/>
      <c r="EKH28" s="207"/>
      <c r="EKI28" s="207"/>
      <c r="EKJ28" s="207"/>
      <c r="EKK28" s="207"/>
      <c r="EKL28" s="207"/>
      <c r="EKM28" s="207"/>
      <c r="EKN28" s="207"/>
      <c r="EKO28" s="207"/>
      <c r="EKP28" s="207"/>
      <c r="EKQ28" s="207"/>
      <c r="EKR28" s="207"/>
      <c r="EKS28" s="207"/>
      <c r="EKT28" s="207"/>
      <c r="EKU28" s="207"/>
      <c r="EKV28" s="207"/>
      <c r="EKW28" s="207"/>
      <c r="EKX28" s="207"/>
      <c r="EKY28" s="207"/>
      <c r="EKZ28" s="207"/>
      <c r="ELA28" s="207"/>
      <c r="ELB28" s="207"/>
      <c r="ELC28" s="207"/>
      <c r="ELD28" s="207"/>
      <c r="ELE28" s="207"/>
      <c r="ELF28" s="207"/>
      <c r="ELG28" s="207"/>
      <c r="ELH28" s="207"/>
      <c r="ELI28" s="207"/>
      <c r="ELJ28" s="207"/>
      <c r="ELK28" s="207"/>
      <c r="ELL28" s="207"/>
      <c r="ELM28" s="207"/>
      <c r="ELN28" s="207"/>
      <c r="ELO28" s="207"/>
      <c r="ELP28" s="207"/>
      <c r="ELQ28" s="207"/>
      <c r="ELR28" s="207"/>
      <c r="ELS28" s="207"/>
      <c r="ELT28" s="207"/>
      <c r="ELU28" s="207"/>
      <c r="ELV28" s="207"/>
      <c r="ELW28" s="207"/>
      <c r="ELX28" s="207"/>
      <c r="ELY28" s="207"/>
      <c r="ELZ28" s="207"/>
      <c r="EMA28" s="207"/>
      <c r="EMB28" s="207"/>
      <c r="EMC28" s="207"/>
      <c r="EMD28" s="207"/>
      <c r="EME28" s="207"/>
      <c r="EMF28" s="207"/>
      <c r="EMG28" s="207"/>
      <c r="EMH28" s="207"/>
      <c r="EMI28" s="207"/>
      <c r="EMJ28" s="207"/>
      <c r="EMK28" s="207"/>
      <c r="EML28" s="207"/>
      <c r="EMM28" s="207"/>
      <c r="EMN28" s="207"/>
      <c r="EMO28" s="207"/>
      <c r="EMP28" s="207"/>
      <c r="EMQ28" s="207"/>
      <c r="EMR28" s="207"/>
      <c r="EMS28" s="207"/>
      <c r="EMT28" s="207"/>
      <c r="EMU28" s="207"/>
      <c r="EMV28" s="207"/>
      <c r="EMW28" s="207"/>
      <c r="EMX28" s="207"/>
      <c r="EMY28" s="207"/>
      <c r="EMZ28" s="207"/>
      <c r="ENA28" s="207"/>
      <c r="ENB28" s="207"/>
      <c r="ENC28" s="207"/>
      <c r="END28" s="207"/>
      <c r="ENE28" s="207"/>
      <c r="ENF28" s="207"/>
      <c r="ENG28" s="207"/>
      <c r="ENH28" s="207"/>
      <c r="ENI28" s="207"/>
      <c r="ENJ28" s="207"/>
      <c r="ENK28" s="207"/>
      <c r="ENL28" s="207"/>
      <c r="ENM28" s="207"/>
      <c r="ENN28" s="207"/>
      <c r="ENO28" s="207"/>
      <c r="ENP28" s="207"/>
      <c r="ENQ28" s="207"/>
      <c r="ENR28" s="207"/>
      <c r="ENS28" s="207"/>
      <c r="ENT28" s="207"/>
      <c r="ENU28" s="207"/>
      <c r="ENV28" s="207"/>
      <c r="ENW28" s="207"/>
      <c r="ENX28" s="207"/>
      <c r="ENY28" s="207"/>
      <c r="ENZ28" s="207"/>
      <c r="EOA28" s="207"/>
      <c r="EOB28" s="207"/>
      <c r="EOC28" s="207"/>
      <c r="EOD28" s="207"/>
      <c r="EOE28" s="207"/>
      <c r="EOF28" s="207"/>
      <c r="EOG28" s="207"/>
      <c r="EOH28" s="207"/>
      <c r="EOI28" s="207"/>
      <c r="EOJ28" s="207"/>
      <c r="EOK28" s="207"/>
      <c r="EOL28" s="207"/>
      <c r="EOM28" s="207"/>
      <c r="EON28" s="207"/>
      <c r="EOO28" s="207"/>
      <c r="EOP28" s="207"/>
      <c r="EOQ28" s="207"/>
      <c r="EOR28" s="207"/>
      <c r="EOS28" s="207"/>
      <c r="EOT28" s="207"/>
      <c r="EOU28" s="207"/>
      <c r="EOV28" s="207"/>
      <c r="EOW28" s="207"/>
      <c r="EOX28" s="207"/>
      <c r="EOY28" s="207"/>
      <c r="EOZ28" s="207"/>
      <c r="EPA28" s="207"/>
      <c r="EPB28" s="207"/>
      <c r="EPC28" s="207"/>
      <c r="EPD28" s="207"/>
      <c r="EPE28" s="207"/>
      <c r="EPF28" s="207"/>
      <c r="EPG28" s="207"/>
      <c r="EPH28" s="207"/>
      <c r="EPI28" s="207"/>
      <c r="EPJ28" s="207"/>
      <c r="EPK28" s="207"/>
      <c r="EPL28" s="207"/>
      <c r="EPM28" s="207"/>
      <c r="EPN28" s="207"/>
      <c r="EPO28" s="207"/>
      <c r="EPP28" s="207"/>
      <c r="EPQ28" s="207"/>
      <c r="EPR28" s="207"/>
      <c r="EPS28" s="207"/>
      <c r="EPT28" s="207"/>
      <c r="EPU28" s="207"/>
      <c r="EPV28" s="207"/>
      <c r="EPW28" s="207"/>
      <c r="EPX28" s="207"/>
      <c r="EPY28" s="207"/>
      <c r="EPZ28" s="207"/>
      <c r="EQA28" s="207"/>
      <c r="EQB28" s="207"/>
      <c r="EQC28" s="207"/>
      <c r="EQD28" s="207"/>
      <c r="EQE28" s="207"/>
      <c r="EQF28" s="207"/>
      <c r="EQG28" s="207"/>
      <c r="EQH28" s="207"/>
      <c r="EQI28" s="207"/>
      <c r="EQJ28" s="207"/>
      <c r="EQK28" s="207"/>
      <c r="EQL28" s="207"/>
      <c r="EQM28" s="207"/>
      <c r="EQN28" s="207"/>
      <c r="EQO28" s="207"/>
      <c r="EQP28" s="207"/>
      <c r="EQQ28" s="207"/>
      <c r="EQR28" s="207"/>
      <c r="EQS28" s="207"/>
      <c r="EQT28" s="207"/>
      <c r="EQU28" s="207"/>
      <c r="EQV28" s="207"/>
      <c r="EQW28" s="207"/>
      <c r="EQX28" s="207"/>
      <c r="EQY28" s="207"/>
      <c r="EQZ28" s="207"/>
      <c r="ERA28" s="207"/>
      <c r="ERB28" s="207"/>
      <c r="ERC28" s="207"/>
      <c r="ERD28" s="207"/>
      <c r="ERE28" s="207"/>
      <c r="ERF28" s="207"/>
      <c r="ERG28" s="207"/>
      <c r="ERH28" s="207"/>
      <c r="ERI28" s="207"/>
      <c r="ERJ28" s="207"/>
      <c r="ERK28" s="207"/>
      <c r="ERL28" s="207"/>
      <c r="ERM28" s="207"/>
      <c r="ERN28" s="207"/>
      <c r="ERO28" s="207"/>
      <c r="ERP28" s="207"/>
      <c r="ERQ28" s="207"/>
      <c r="ERR28" s="207"/>
      <c r="ERS28" s="207"/>
      <c r="ERT28" s="207"/>
      <c r="ERU28" s="207"/>
      <c r="ERV28" s="207"/>
      <c r="ERW28" s="207"/>
      <c r="ERX28" s="207"/>
      <c r="ERY28" s="207"/>
      <c r="ERZ28" s="207"/>
      <c r="ESA28" s="207"/>
      <c r="ESB28" s="207"/>
      <c r="ESC28" s="207"/>
      <c r="ESD28" s="207"/>
      <c r="ESE28" s="207"/>
      <c r="ESF28" s="207"/>
      <c r="ESG28" s="207"/>
      <c r="ESH28" s="207"/>
      <c r="ESI28" s="207"/>
      <c r="ESJ28" s="207"/>
      <c r="ESK28" s="207"/>
      <c r="ESL28" s="207"/>
      <c r="ESM28" s="207"/>
      <c r="ESN28" s="207"/>
      <c r="ESO28" s="207"/>
      <c r="ESP28" s="207"/>
      <c r="ESQ28" s="207"/>
      <c r="ESR28" s="207"/>
      <c r="ESS28" s="207"/>
      <c r="EST28" s="207"/>
      <c r="ESU28" s="207"/>
      <c r="ESV28" s="207"/>
      <c r="ESW28" s="207"/>
      <c r="ESX28" s="207"/>
      <c r="ESY28" s="207"/>
      <c r="ESZ28" s="207"/>
      <c r="ETA28" s="207"/>
      <c r="ETB28" s="207"/>
      <c r="ETC28" s="207"/>
      <c r="ETD28" s="207"/>
      <c r="ETE28" s="207"/>
      <c r="ETF28" s="207"/>
      <c r="ETG28" s="207"/>
      <c r="ETH28" s="207"/>
      <c r="ETI28" s="207"/>
      <c r="ETJ28" s="207"/>
      <c r="ETK28" s="207"/>
      <c r="ETL28" s="207"/>
      <c r="ETM28" s="207"/>
      <c r="ETN28" s="207"/>
      <c r="ETO28" s="207"/>
      <c r="ETP28" s="207"/>
      <c r="ETQ28" s="207"/>
      <c r="ETR28" s="207"/>
      <c r="ETS28" s="207"/>
      <c r="ETT28" s="207"/>
      <c r="ETU28" s="207"/>
      <c r="ETV28" s="207"/>
      <c r="ETW28" s="207"/>
      <c r="ETX28" s="207"/>
      <c r="ETY28" s="207"/>
      <c r="ETZ28" s="207"/>
      <c r="EUA28" s="207"/>
      <c r="EUB28" s="207"/>
      <c r="EUC28" s="207"/>
      <c r="EUD28" s="207"/>
      <c r="EUE28" s="207"/>
      <c r="EUF28" s="207"/>
      <c r="EUG28" s="207"/>
      <c r="EUH28" s="207"/>
      <c r="EUI28" s="207"/>
      <c r="EUJ28" s="207"/>
      <c r="EUK28" s="207"/>
      <c r="EUL28" s="207"/>
      <c r="EUM28" s="207"/>
      <c r="EUN28" s="207"/>
      <c r="EUO28" s="207"/>
      <c r="EUP28" s="207"/>
      <c r="EUQ28" s="207"/>
      <c r="EUR28" s="207"/>
      <c r="EUS28" s="207"/>
      <c r="EUT28" s="207"/>
      <c r="EUU28" s="207"/>
      <c r="EUV28" s="207"/>
      <c r="EUW28" s="207"/>
      <c r="EUX28" s="207"/>
      <c r="EUY28" s="207"/>
      <c r="EUZ28" s="207"/>
      <c r="EVA28" s="207"/>
      <c r="EVB28" s="207"/>
      <c r="EVC28" s="207"/>
      <c r="EVD28" s="207"/>
      <c r="EVE28" s="207"/>
      <c r="EVF28" s="207"/>
      <c r="EVG28" s="207"/>
      <c r="EVH28" s="207"/>
      <c r="EVI28" s="207"/>
      <c r="EVJ28" s="207"/>
      <c r="EVK28" s="207"/>
      <c r="EVL28" s="207"/>
      <c r="EVM28" s="207"/>
      <c r="EVN28" s="207"/>
      <c r="EVO28" s="207"/>
      <c r="EVP28" s="207"/>
      <c r="EVQ28" s="207"/>
      <c r="EVR28" s="207"/>
      <c r="EVS28" s="207"/>
      <c r="EVT28" s="207"/>
      <c r="EVU28" s="207"/>
      <c r="EVV28" s="207"/>
      <c r="EVW28" s="207"/>
      <c r="EVX28" s="207"/>
      <c r="EVY28" s="207"/>
      <c r="EVZ28" s="207"/>
      <c r="EWA28" s="207"/>
      <c r="EWB28" s="207"/>
      <c r="EWC28" s="207"/>
      <c r="EWD28" s="207"/>
      <c r="EWE28" s="207"/>
      <c r="EWF28" s="207"/>
      <c r="EWG28" s="207"/>
      <c r="EWH28" s="207"/>
      <c r="EWI28" s="207"/>
      <c r="EWJ28" s="207"/>
      <c r="EWK28" s="207"/>
      <c r="EWL28" s="207"/>
      <c r="EWM28" s="207"/>
      <c r="EWN28" s="207"/>
      <c r="EWO28" s="207"/>
      <c r="EWP28" s="207"/>
      <c r="EWQ28" s="207"/>
      <c r="EWR28" s="207"/>
      <c r="EWS28" s="207"/>
      <c r="EWT28" s="207"/>
      <c r="EWU28" s="207"/>
      <c r="EWV28" s="207"/>
      <c r="EWW28" s="207"/>
      <c r="EWX28" s="207"/>
      <c r="EWY28" s="207"/>
      <c r="EWZ28" s="207"/>
      <c r="EXA28" s="207"/>
      <c r="EXB28" s="207"/>
      <c r="EXC28" s="207"/>
      <c r="EXD28" s="207"/>
      <c r="EXE28" s="207"/>
      <c r="EXF28" s="207"/>
      <c r="EXG28" s="207"/>
      <c r="EXH28" s="207"/>
      <c r="EXI28" s="207"/>
      <c r="EXJ28" s="207"/>
      <c r="EXK28" s="207"/>
      <c r="EXL28" s="207"/>
      <c r="EXM28" s="207"/>
      <c r="EXN28" s="207"/>
      <c r="EXO28" s="207"/>
      <c r="EXP28" s="207"/>
      <c r="EXQ28" s="207"/>
      <c r="EXR28" s="207"/>
      <c r="EXS28" s="207"/>
      <c r="EXT28" s="207"/>
      <c r="EXU28" s="207"/>
      <c r="EXV28" s="207"/>
      <c r="EXW28" s="207"/>
      <c r="EXX28" s="207"/>
      <c r="EXY28" s="207"/>
      <c r="EXZ28" s="207"/>
      <c r="EYA28" s="207"/>
      <c r="EYB28" s="207"/>
      <c r="EYC28" s="207"/>
      <c r="EYD28" s="207"/>
      <c r="EYE28" s="207"/>
      <c r="EYF28" s="207"/>
      <c r="EYG28" s="207"/>
      <c r="EYH28" s="207"/>
      <c r="EYI28" s="207"/>
      <c r="EYJ28" s="207"/>
      <c r="EYK28" s="207"/>
      <c r="EYL28" s="207"/>
      <c r="EYM28" s="207"/>
      <c r="EYN28" s="207"/>
      <c r="EYO28" s="207"/>
      <c r="EYP28" s="207"/>
      <c r="EYQ28" s="207"/>
      <c r="EYR28" s="207"/>
      <c r="EYS28" s="207"/>
      <c r="EYT28" s="207"/>
      <c r="EYU28" s="207"/>
      <c r="EYV28" s="207"/>
      <c r="EYW28" s="207"/>
      <c r="EYX28" s="207"/>
      <c r="EYY28" s="207"/>
      <c r="EYZ28" s="207"/>
      <c r="EZA28" s="207"/>
      <c r="EZB28" s="207"/>
      <c r="EZC28" s="207"/>
      <c r="EZD28" s="207"/>
      <c r="EZE28" s="207"/>
      <c r="EZF28" s="207"/>
      <c r="EZG28" s="207"/>
      <c r="EZH28" s="207"/>
      <c r="EZI28" s="207"/>
      <c r="EZJ28" s="207"/>
      <c r="EZK28" s="207"/>
      <c r="EZL28" s="207"/>
      <c r="EZM28" s="207"/>
      <c r="EZN28" s="207"/>
      <c r="EZO28" s="207"/>
      <c r="EZP28" s="207"/>
      <c r="EZQ28" s="207"/>
      <c r="EZR28" s="207"/>
      <c r="EZS28" s="207"/>
      <c r="EZT28" s="207"/>
      <c r="EZU28" s="207"/>
      <c r="EZV28" s="207"/>
      <c r="EZW28" s="207"/>
      <c r="EZX28" s="207"/>
      <c r="EZY28" s="207"/>
      <c r="EZZ28" s="207"/>
      <c r="FAA28" s="207"/>
      <c r="FAB28" s="207"/>
      <c r="FAC28" s="207"/>
      <c r="FAD28" s="207"/>
      <c r="FAE28" s="207"/>
      <c r="FAF28" s="207"/>
      <c r="FAG28" s="207"/>
      <c r="FAH28" s="207"/>
      <c r="FAI28" s="207"/>
      <c r="FAJ28" s="207"/>
      <c r="FAK28" s="207"/>
      <c r="FAL28" s="207"/>
      <c r="FAM28" s="207"/>
      <c r="FAN28" s="207"/>
      <c r="FAO28" s="207"/>
      <c r="FAP28" s="207"/>
      <c r="FAQ28" s="207"/>
      <c r="FAR28" s="207"/>
      <c r="FAS28" s="207"/>
      <c r="FAT28" s="207"/>
      <c r="FAU28" s="207"/>
      <c r="FAV28" s="207"/>
      <c r="FAW28" s="207"/>
      <c r="FAX28" s="207"/>
      <c r="FAY28" s="207"/>
      <c r="FAZ28" s="207"/>
      <c r="FBA28" s="207"/>
      <c r="FBB28" s="207"/>
      <c r="FBC28" s="207"/>
      <c r="FBD28" s="207"/>
      <c r="FBE28" s="207"/>
      <c r="FBF28" s="207"/>
      <c r="FBG28" s="207"/>
      <c r="FBH28" s="207"/>
      <c r="FBI28" s="207"/>
      <c r="FBJ28" s="207"/>
      <c r="FBK28" s="207"/>
      <c r="FBL28" s="207"/>
      <c r="FBM28" s="207"/>
      <c r="FBN28" s="207"/>
      <c r="FBO28" s="207"/>
      <c r="FBP28" s="207"/>
      <c r="FBQ28" s="207"/>
      <c r="FBR28" s="207"/>
      <c r="FBS28" s="207"/>
      <c r="FBT28" s="207"/>
      <c r="FBU28" s="207"/>
      <c r="FBV28" s="207"/>
      <c r="FBW28" s="207"/>
      <c r="FBX28" s="207"/>
      <c r="FBY28" s="207"/>
      <c r="FBZ28" s="207"/>
      <c r="FCA28" s="207"/>
      <c r="FCB28" s="207"/>
      <c r="FCC28" s="207"/>
      <c r="FCD28" s="207"/>
      <c r="FCE28" s="207"/>
      <c r="FCF28" s="207"/>
      <c r="FCG28" s="207"/>
      <c r="FCH28" s="207"/>
      <c r="FCI28" s="207"/>
      <c r="FCJ28" s="207"/>
      <c r="FCK28" s="207"/>
      <c r="FCL28" s="207"/>
      <c r="FCM28" s="207"/>
      <c r="FCN28" s="207"/>
      <c r="FCO28" s="207"/>
      <c r="FCP28" s="207"/>
      <c r="FCQ28" s="207"/>
      <c r="FCR28" s="207"/>
      <c r="FCS28" s="207"/>
      <c r="FCT28" s="207"/>
      <c r="FCU28" s="207"/>
      <c r="FCV28" s="207"/>
      <c r="FCW28" s="207"/>
      <c r="FCX28" s="207"/>
      <c r="FCY28" s="207"/>
      <c r="FCZ28" s="207"/>
      <c r="FDA28" s="207"/>
      <c r="FDB28" s="207"/>
      <c r="FDC28" s="207"/>
      <c r="FDD28" s="207"/>
      <c r="FDE28" s="207"/>
      <c r="FDF28" s="207"/>
      <c r="FDG28" s="207"/>
      <c r="FDH28" s="207"/>
      <c r="FDI28" s="207"/>
      <c r="FDJ28" s="207"/>
      <c r="FDK28" s="207"/>
      <c r="FDL28" s="207"/>
      <c r="FDM28" s="207"/>
      <c r="FDN28" s="207"/>
      <c r="FDO28" s="207"/>
      <c r="FDP28" s="207"/>
      <c r="FDQ28" s="207"/>
      <c r="FDR28" s="207"/>
      <c r="FDS28" s="207"/>
      <c r="FDT28" s="207"/>
      <c r="FDU28" s="207"/>
      <c r="FDV28" s="207"/>
      <c r="FDW28" s="207"/>
      <c r="FDX28" s="207"/>
      <c r="FDY28" s="207"/>
      <c r="FDZ28" s="207"/>
      <c r="FEA28" s="207"/>
      <c r="FEB28" s="207"/>
      <c r="FEC28" s="207"/>
      <c r="FED28" s="207"/>
      <c r="FEE28" s="207"/>
      <c r="FEF28" s="207"/>
      <c r="FEG28" s="207"/>
      <c r="FEH28" s="207"/>
      <c r="FEI28" s="207"/>
      <c r="FEJ28" s="207"/>
      <c r="FEK28" s="207"/>
      <c r="FEL28" s="207"/>
      <c r="FEM28" s="207"/>
      <c r="FEN28" s="207"/>
      <c r="FEO28" s="207"/>
      <c r="FEP28" s="207"/>
      <c r="FEQ28" s="207"/>
      <c r="FER28" s="207"/>
      <c r="FES28" s="207"/>
      <c r="FET28" s="207"/>
      <c r="FEU28" s="207"/>
      <c r="FEV28" s="207"/>
      <c r="FEW28" s="207"/>
      <c r="FEX28" s="207"/>
      <c r="FEY28" s="207"/>
      <c r="FEZ28" s="207"/>
      <c r="FFA28" s="207"/>
      <c r="FFB28" s="207"/>
      <c r="FFC28" s="207"/>
      <c r="FFD28" s="207"/>
      <c r="FFE28" s="207"/>
      <c r="FFF28" s="207"/>
      <c r="FFG28" s="207"/>
      <c r="FFH28" s="207"/>
      <c r="FFI28" s="207"/>
      <c r="FFJ28" s="207"/>
      <c r="FFK28" s="207"/>
      <c r="FFL28" s="207"/>
      <c r="FFM28" s="207"/>
      <c r="FFN28" s="207"/>
      <c r="FFO28" s="207"/>
      <c r="FFP28" s="207"/>
      <c r="FFQ28" s="207"/>
      <c r="FFR28" s="207"/>
      <c r="FFS28" s="207"/>
      <c r="FFT28" s="207"/>
      <c r="FFU28" s="207"/>
      <c r="FFV28" s="207"/>
      <c r="FFW28" s="207"/>
      <c r="FFX28" s="207"/>
      <c r="FFY28" s="207"/>
      <c r="FFZ28" s="207"/>
      <c r="FGA28" s="207"/>
      <c r="FGB28" s="207"/>
      <c r="FGC28" s="207"/>
      <c r="FGD28" s="207"/>
      <c r="FGE28" s="207"/>
      <c r="FGF28" s="207"/>
      <c r="FGG28" s="207"/>
      <c r="FGH28" s="207"/>
      <c r="FGI28" s="207"/>
      <c r="FGJ28" s="207"/>
      <c r="FGK28" s="207"/>
      <c r="FGL28" s="207"/>
      <c r="FGM28" s="207"/>
      <c r="FGN28" s="207"/>
      <c r="FGO28" s="207"/>
      <c r="FGP28" s="207"/>
      <c r="FGQ28" s="207"/>
      <c r="FGR28" s="207"/>
      <c r="FGS28" s="207"/>
      <c r="FGT28" s="207"/>
      <c r="FGU28" s="207"/>
      <c r="FGV28" s="207"/>
      <c r="FGW28" s="207"/>
      <c r="FGX28" s="207"/>
      <c r="FGY28" s="207"/>
      <c r="FGZ28" s="207"/>
      <c r="FHA28" s="207"/>
      <c r="FHB28" s="207"/>
      <c r="FHC28" s="207"/>
      <c r="FHD28" s="207"/>
      <c r="FHE28" s="207"/>
      <c r="FHF28" s="207"/>
      <c r="FHG28" s="207"/>
      <c r="FHH28" s="207"/>
      <c r="FHI28" s="207"/>
      <c r="FHJ28" s="207"/>
      <c r="FHK28" s="207"/>
      <c r="FHL28" s="207"/>
      <c r="FHM28" s="207"/>
      <c r="FHN28" s="207"/>
      <c r="FHO28" s="207"/>
      <c r="FHP28" s="207"/>
      <c r="FHQ28" s="207"/>
      <c r="FHR28" s="207"/>
      <c r="FHS28" s="207"/>
      <c r="FHT28" s="207"/>
      <c r="FHU28" s="207"/>
      <c r="FHV28" s="207"/>
      <c r="FHW28" s="207"/>
      <c r="FHX28" s="207"/>
      <c r="FHY28" s="207"/>
      <c r="FHZ28" s="207"/>
      <c r="FIA28" s="207"/>
      <c r="FIB28" s="207"/>
      <c r="FIC28" s="207"/>
      <c r="FID28" s="207"/>
      <c r="FIE28" s="207"/>
      <c r="FIF28" s="207"/>
      <c r="FIG28" s="207"/>
      <c r="FIH28" s="207"/>
      <c r="FII28" s="207"/>
      <c r="FIJ28" s="207"/>
      <c r="FIK28" s="207"/>
      <c r="FIL28" s="207"/>
      <c r="FIM28" s="207"/>
      <c r="FIN28" s="207"/>
      <c r="FIO28" s="207"/>
      <c r="FIP28" s="207"/>
      <c r="FIQ28" s="207"/>
      <c r="FIR28" s="207"/>
      <c r="FIS28" s="207"/>
      <c r="FIT28" s="207"/>
      <c r="FIU28" s="207"/>
      <c r="FIV28" s="207"/>
      <c r="FIW28" s="207"/>
      <c r="FIX28" s="207"/>
      <c r="FIY28" s="207"/>
      <c r="FIZ28" s="207"/>
      <c r="FJA28" s="207"/>
      <c r="FJB28" s="207"/>
      <c r="FJC28" s="207"/>
      <c r="FJD28" s="207"/>
      <c r="FJE28" s="207"/>
      <c r="FJF28" s="207"/>
      <c r="FJG28" s="207"/>
      <c r="FJH28" s="207"/>
      <c r="FJI28" s="207"/>
      <c r="FJJ28" s="207"/>
      <c r="FJK28" s="207"/>
      <c r="FJL28" s="207"/>
      <c r="FJM28" s="207"/>
      <c r="FJN28" s="207"/>
      <c r="FJO28" s="207"/>
      <c r="FJP28" s="207"/>
      <c r="FJQ28" s="207"/>
      <c r="FJR28" s="207"/>
      <c r="FJS28" s="207"/>
      <c r="FJT28" s="207"/>
      <c r="FJU28" s="207"/>
      <c r="FJV28" s="207"/>
      <c r="FJW28" s="207"/>
      <c r="FJX28" s="207"/>
      <c r="FJY28" s="207"/>
      <c r="FJZ28" s="207"/>
      <c r="FKA28" s="207"/>
      <c r="FKB28" s="207"/>
      <c r="FKC28" s="207"/>
      <c r="FKD28" s="207"/>
      <c r="FKE28" s="207"/>
      <c r="FKF28" s="207"/>
      <c r="FKG28" s="207"/>
      <c r="FKH28" s="207"/>
      <c r="FKI28" s="207"/>
      <c r="FKJ28" s="207"/>
      <c r="FKK28" s="207"/>
      <c r="FKL28" s="207"/>
      <c r="FKM28" s="207"/>
      <c r="FKN28" s="207"/>
      <c r="FKO28" s="207"/>
      <c r="FKP28" s="207"/>
      <c r="FKQ28" s="207"/>
      <c r="FKR28" s="207"/>
      <c r="FKS28" s="207"/>
      <c r="FKT28" s="207"/>
      <c r="FKU28" s="207"/>
      <c r="FKV28" s="207"/>
      <c r="FKW28" s="207"/>
      <c r="FKX28" s="207"/>
      <c r="FKY28" s="207"/>
      <c r="FKZ28" s="207"/>
      <c r="FLA28" s="207"/>
      <c r="FLB28" s="207"/>
      <c r="FLC28" s="207"/>
      <c r="FLD28" s="207"/>
      <c r="FLE28" s="207"/>
      <c r="FLF28" s="207"/>
      <c r="FLG28" s="207"/>
      <c r="FLH28" s="207"/>
      <c r="FLI28" s="207"/>
      <c r="FLJ28" s="207"/>
      <c r="FLK28" s="207"/>
      <c r="FLL28" s="207"/>
      <c r="FLM28" s="207"/>
      <c r="FLN28" s="207"/>
      <c r="FLO28" s="207"/>
      <c r="FLP28" s="207"/>
      <c r="FLQ28" s="207"/>
      <c r="FLR28" s="207"/>
      <c r="FLS28" s="207"/>
      <c r="FLT28" s="207"/>
      <c r="FLU28" s="207"/>
      <c r="FLV28" s="207"/>
      <c r="FLW28" s="207"/>
      <c r="FLX28" s="207"/>
      <c r="FLY28" s="207"/>
      <c r="FLZ28" s="207"/>
      <c r="FMA28" s="207"/>
      <c r="FMB28" s="207"/>
      <c r="FMC28" s="207"/>
      <c r="FMD28" s="207"/>
      <c r="FME28" s="207"/>
      <c r="FMF28" s="207"/>
      <c r="FMG28" s="207"/>
      <c r="FMH28" s="207"/>
      <c r="FMI28" s="207"/>
      <c r="FMJ28" s="207"/>
      <c r="FMK28" s="207"/>
      <c r="FML28" s="207"/>
      <c r="FMM28" s="207"/>
      <c r="FMN28" s="207"/>
      <c r="FMO28" s="207"/>
      <c r="FMP28" s="207"/>
      <c r="FMQ28" s="207"/>
      <c r="FMR28" s="207"/>
      <c r="FMS28" s="207"/>
      <c r="FMT28" s="207"/>
      <c r="FMU28" s="207"/>
      <c r="FMV28" s="207"/>
      <c r="FMW28" s="207"/>
      <c r="FMX28" s="207"/>
      <c r="FMY28" s="207"/>
      <c r="FMZ28" s="207"/>
      <c r="FNA28" s="207"/>
      <c r="FNB28" s="207"/>
      <c r="FNC28" s="207"/>
      <c r="FND28" s="207"/>
      <c r="FNE28" s="207"/>
      <c r="FNF28" s="207"/>
      <c r="FNG28" s="207"/>
      <c r="FNH28" s="207"/>
      <c r="FNI28" s="207"/>
      <c r="FNJ28" s="207"/>
      <c r="FNK28" s="207"/>
      <c r="FNL28" s="207"/>
      <c r="FNM28" s="207"/>
      <c r="FNN28" s="207"/>
      <c r="FNO28" s="207"/>
      <c r="FNP28" s="207"/>
      <c r="FNQ28" s="207"/>
      <c r="FNR28" s="207"/>
      <c r="FNS28" s="207"/>
      <c r="FNT28" s="207"/>
      <c r="FNU28" s="207"/>
      <c r="FNV28" s="207"/>
      <c r="FNW28" s="207"/>
      <c r="FNX28" s="207"/>
      <c r="FNY28" s="207"/>
      <c r="FNZ28" s="207"/>
      <c r="FOA28" s="207"/>
      <c r="FOB28" s="207"/>
      <c r="FOC28" s="207"/>
      <c r="FOD28" s="207"/>
      <c r="FOE28" s="207"/>
      <c r="FOF28" s="207"/>
      <c r="FOG28" s="207"/>
      <c r="FOH28" s="207"/>
      <c r="FOI28" s="207"/>
      <c r="FOJ28" s="207"/>
      <c r="FOK28" s="207"/>
      <c r="FOL28" s="207"/>
      <c r="FOM28" s="207"/>
      <c r="FON28" s="207"/>
      <c r="FOO28" s="207"/>
      <c r="FOP28" s="207"/>
      <c r="FOQ28" s="207"/>
      <c r="FOR28" s="207"/>
      <c r="FOS28" s="207"/>
      <c r="FOT28" s="207"/>
      <c r="FOU28" s="207"/>
      <c r="FOV28" s="207"/>
      <c r="FOW28" s="207"/>
      <c r="FOX28" s="207"/>
      <c r="FOY28" s="207"/>
      <c r="FOZ28" s="207"/>
      <c r="FPA28" s="207"/>
      <c r="FPB28" s="207"/>
      <c r="FPC28" s="207"/>
      <c r="FPD28" s="207"/>
      <c r="FPE28" s="207"/>
      <c r="FPF28" s="207"/>
      <c r="FPG28" s="207"/>
      <c r="FPH28" s="207"/>
      <c r="FPI28" s="207"/>
      <c r="FPJ28" s="207"/>
      <c r="FPK28" s="207"/>
      <c r="FPL28" s="207"/>
      <c r="FPM28" s="207"/>
      <c r="FPN28" s="207"/>
      <c r="FPO28" s="207"/>
      <c r="FPP28" s="207"/>
      <c r="FPQ28" s="207"/>
      <c r="FPR28" s="207"/>
      <c r="FPS28" s="207"/>
      <c r="FPT28" s="207"/>
      <c r="FPU28" s="207"/>
      <c r="FPV28" s="207"/>
      <c r="FPW28" s="207"/>
      <c r="FPX28" s="207"/>
      <c r="FPY28" s="207"/>
      <c r="FPZ28" s="207"/>
      <c r="FQA28" s="207"/>
      <c r="FQB28" s="207"/>
      <c r="FQC28" s="207"/>
      <c r="FQD28" s="207"/>
      <c r="FQE28" s="207"/>
      <c r="FQF28" s="207"/>
      <c r="FQG28" s="207"/>
      <c r="FQH28" s="207"/>
      <c r="FQI28" s="207"/>
      <c r="FQJ28" s="207"/>
      <c r="FQK28" s="207"/>
      <c r="FQL28" s="207"/>
      <c r="FQM28" s="207"/>
      <c r="FQN28" s="207"/>
      <c r="FQO28" s="207"/>
      <c r="FQP28" s="207"/>
      <c r="FQQ28" s="207"/>
      <c r="FQR28" s="207"/>
      <c r="FQS28" s="207"/>
      <c r="FQT28" s="207"/>
      <c r="FQU28" s="207"/>
      <c r="FQV28" s="207"/>
      <c r="FQW28" s="207"/>
      <c r="FQX28" s="207"/>
      <c r="FQY28" s="207"/>
      <c r="FQZ28" s="207"/>
      <c r="FRA28" s="207"/>
      <c r="FRB28" s="207"/>
      <c r="FRC28" s="207"/>
      <c r="FRD28" s="207"/>
      <c r="FRE28" s="207"/>
      <c r="FRF28" s="207"/>
      <c r="FRG28" s="207"/>
      <c r="FRH28" s="207"/>
      <c r="FRI28" s="207"/>
      <c r="FRJ28" s="207"/>
      <c r="FRK28" s="207"/>
      <c r="FRL28" s="207"/>
      <c r="FRM28" s="207"/>
      <c r="FRN28" s="207"/>
      <c r="FRO28" s="207"/>
      <c r="FRP28" s="207"/>
      <c r="FRQ28" s="207"/>
      <c r="FRR28" s="207"/>
      <c r="FRS28" s="207"/>
      <c r="FRT28" s="207"/>
      <c r="FRU28" s="207"/>
      <c r="FRV28" s="207"/>
      <c r="FRW28" s="207"/>
      <c r="FRX28" s="207"/>
      <c r="FRY28" s="207"/>
      <c r="FRZ28" s="207"/>
      <c r="FSA28" s="207"/>
      <c r="FSB28" s="207"/>
      <c r="FSC28" s="207"/>
      <c r="FSD28" s="207"/>
      <c r="FSE28" s="207"/>
      <c r="FSF28" s="207"/>
      <c r="FSG28" s="207"/>
      <c r="FSH28" s="207"/>
      <c r="FSI28" s="207"/>
      <c r="FSJ28" s="207"/>
      <c r="FSK28" s="207"/>
      <c r="FSL28" s="207"/>
      <c r="FSM28" s="207"/>
      <c r="FSN28" s="207"/>
      <c r="FSO28" s="207"/>
      <c r="FSP28" s="207"/>
      <c r="FSQ28" s="207"/>
      <c r="FSR28" s="207"/>
      <c r="FSS28" s="207"/>
      <c r="FST28" s="207"/>
      <c r="FSU28" s="207"/>
      <c r="FSV28" s="207"/>
      <c r="FSW28" s="207"/>
      <c r="FSX28" s="207"/>
      <c r="FSY28" s="207"/>
      <c r="FSZ28" s="207"/>
      <c r="FTA28" s="207"/>
      <c r="FTB28" s="207"/>
      <c r="FTC28" s="207"/>
      <c r="FTD28" s="207"/>
      <c r="FTE28" s="207"/>
      <c r="FTF28" s="207"/>
      <c r="FTG28" s="207"/>
      <c r="FTH28" s="207"/>
      <c r="FTI28" s="207"/>
      <c r="FTJ28" s="207"/>
      <c r="FTK28" s="207"/>
      <c r="FTL28" s="207"/>
      <c r="FTM28" s="207"/>
      <c r="FTN28" s="207"/>
      <c r="FTO28" s="207"/>
      <c r="FTP28" s="207"/>
      <c r="FTQ28" s="207"/>
      <c r="FTR28" s="207"/>
      <c r="FTS28" s="207"/>
      <c r="FTT28" s="207"/>
      <c r="FTU28" s="207"/>
      <c r="FTV28" s="207"/>
      <c r="FTW28" s="207"/>
      <c r="FTX28" s="207"/>
      <c r="FTY28" s="207"/>
      <c r="FTZ28" s="207"/>
      <c r="FUA28" s="207"/>
      <c r="FUB28" s="207"/>
      <c r="FUC28" s="207"/>
      <c r="FUD28" s="207"/>
      <c r="FUE28" s="207"/>
      <c r="FUF28" s="207"/>
      <c r="FUG28" s="207"/>
      <c r="FUH28" s="207"/>
      <c r="FUI28" s="207"/>
      <c r="FUJ28" s="207"/>
      <c r="FUK28" s="207"/>
      <c r="FUL28" s="207"/>
      <c r="FUM28" s="207"/>
      <c r="FUN28" s="207"/>
      <c r="FUO28" s="207"/>
      <c r="FUP28" s="207"/>
      <c r="FUQ28" s="207"/>
      <c r="FUR28" s="207"/>
      <c r="FUS28" s="207"/>
      <c r="FUT28" s="207"/>
      <c r="FUU28" s="207"/>
      <c r="FUV28" s="207"/>
      <c r="FUW28" s="207"/>
      <c r="FUX28" s="207"/>
      <c r="FUY28" s="207"/>
      <c r="FUZ28" s="207"/>
      <c r="FVA28" s="207"/>
      <c r="FVB28" s="207"/>
      <c r="FVC28" s="207"/>
      <c r="FVD28" s="207"/>
      <c r="FVE28" s="207"/>
      <c r="FVF28" s="207"/>
      <c r="FVG28" s="207"/>
      <c r="FVH28" s="207"/>
      <c r="FVI28" s="207"/>
      <c r="FVJ28" s="207"/>
      <c r="FVK28" s="207"/>
      <c r="FVL28" s="207"/>
      <c r="FVM28" s="207"/>
      <c r="FVN28" s="207"/>
      <c r="FVO28" s="207"/>
      <c r="FVP28" s="207"/>
      <c r="FVQ28" s="207"/>
      <c r="FVR28" s="207"/>
      <c r="FVS28" s="207"/>
      <c r="FVT28" s="207"/>
      <c r="FVU28" s="207"/>
      <c r="FVV28" s="207"/>
      <c r="FVW28" s="207"/>
      <c r="FVX28" s="207"/>
      <c r="FVY28" s="207"/>
      <c r="FVZ28" s="207"/>
      <c r="FWA28" s="207"/>
      <c r="FWB28" s="207"/>
      <c r="FWC28" s="207"/>
      <c r="FWD28" s="207"/>
      <c r="FWE28" s="207"/>
      <c r="FWF28" s="207"/>
      <c r="FWG28" s="207"/>
      <c r="FWH28" s="207"/>
      <c r="FWI28" s="207"/>
      <c r="FWJ28" s="207"/>
      <c r="FWK28" s="207"/>
      <c r="FWL28" s="207"/>
      <c r="FWM28" s="207"/>
      <c r="FWN28" s="207"/>
      <c r="FWO28" s="207"/>
      <c r="FWP28" s="207"/>
      <c r="FWQ28" s="207"/>
      <c r="FWR28" s="207"/>
      <c r="FWS28" s="207"/>
      <c r="FWT28" s="207"/>
      <c r="FWU28" s="207"/>
      <c r="FWV28" s="207"/>
      <c r="FWW28" s="207"/>
      <c r="FWX28" s="207"/>
      <c r="FWY28" s="207"/>
      <c r="FWZ28" s="207"/>
      <c r="FXA28" s="207"/>
      <c r="FXB28" s="207"/>
      <c r="FXC28" s="207"/>
      <c r="FXD28" s="207"/>
      <c r="FXE28" s="207"/>
      <c r="FXF28" s="207"/>
      <c r="FXG28" s="207"/>
      <c r="FXH28" s="207"/>
      <c r="FXI28" s="207"/>
      <c r="FXJ28" s="207"/>
      <c r="FXK28" s="207"/>
      <c r="FXL28" s="207"/>
      <c r="FXM28" s="207"/>
      <c r="FXN28" s="207"/>
      <c r="FXO28" s="207"/>
      <c r="FXP28" s="207"/>
      <c r="FXQ28" s="207"/>
      <c r="FXR28" s="207"/>
      <c r="FXS28" s="207"/>
      <c r="FXT28" s="207"/>
      <c r="FXU28" s="207"/>
      <c r="FXV28" s="207"/>
      <c r="FXW28" s="207"/>
      <c r="FXX28" s="207"/>
      <c r="FXY28" s="207"/>
      <c r="FXZ28" s="207"/>
      <c r="FYA28" s="207"/>
      <c r="FYB28" s="207"/>
      <c r="FYC28" s="207"/>
      <c r="FYD28" s="207"/>
      <c r="FYE28" s="207"/>
      <c r="FYF28" s="207"/>
      <c r="FYG28" s="207"/>
      <c r="FYH28" s="207"/>
      <c r="FYI28" s="207"/>
      <c r="FYJ28" s="207"/>
      <c r="FYK28" s="207"/>
      <c r="FYL28" s="207"/>
      <c r="FYM28" s="207"/>
      <c r="FYN28" s="207"/>
      <c r="FYO28" s="207"/>
      <c r="FYP28" s="207"/>
      <c r="FYQ28" s="207"/>
      <c r="FYR28" s="207"/>
      <c r="FYS28" s="207"/>
      <c r="FYT28" s="207"/>
      <c r="FYU28" s="207"/>
      <c r="FYV28" s="207"/>
      <c r="FYW28" s="207"/>
      <c r="FYX28" s="207"/>
      <c r="FYY28" s="207"/>
      <c r="FYZ28" s="207"/>
      <c r="FZA28" s="207"/>
      <c r="FZB28" s="207"/>
      <c r="FZC28" s="207"/>
      <c r="FZD28" s="207"/>
      <c r="FZE28" s="207"/>
      <c r="FZF28" s="207"/>
      <c r="FZG28" s="207"/>
      <c r="FZH28" s="207"/>
      <c r="FZI28" s="207"/>
      <c r="FZJ28" s="207"/>
      <c r="FZK28" s="207"/>
      <c r="FZL28" s="207"/>
      <c r="FZM28" s="207"/>
      <c r="FZN28" s="207"/>
      <c r="FZO28" s="207"/>
      <c r="FZP28" s="207"/>
      <c r="FZQ28" s="207"/>
      <c r="FZR28" s="207"/>
      <c r="FZS28" s="207"/>
      <c r="FZT28" s="207"/>
      <c r="FZU28" s="207"/>
      <c r="FZV28" s="207"/>
      <c r="FZW28" s="207"/>
      <c r="FZX28" s="207"/>
      <c r="FZY28" s="207"/>
      <c r="FZZ28" s="207"/>
      <c r="GAA28" s="207"/>
      <c r="GAB28" s="207"/>
      <c r="GAC28" s="207"/>
      <c r="GAD28" s="207"/>
      <c r="GAE28" s="207"/>
      <c r="GAF28" s="207"/>
      <c r="GAG28" s="207"/>
      <c r="GAH28" s="207"/>
      <c r="GAI28" s="207"/>
      <c r="GAJ28" s="207"/>
      <c r="GAK28" s="207"/>
      <c r="GAL28" s="207"/>
      <c r="GAM28" s="207"/>
      <c r="GAN28" s="207"/>
      <c r="GAO28" s="207"/>
      <c r="GAP28" s="207"/>
      <c r="GAQ28" s="207"/>
      <c r="GAR28" s="207"/>
      <c r="GAS28" s="207"/>
      <c r="GAT28" s="207"/>
      <c r="GAU28" s="207"/>
      <c r="GAV28" s="207"/>
      <c r="GAW28" s="207"/>
      <c r="GAX28" s="207"/>
      <c r="GAY28" s="207"/>
      <c r="GAZ28" s="207"/>
      <c r="GBA28" s="207"/>
      <c r="GBB28" s="207"/>
      <c r="GBC28" s="207"/>
      <c r="GBD28" s="207"/>
      <c r="GBE28" s="207"/>
      <c r="GBF28" s="207"/>
      <c r="GBG28" s="207"/>
      <c r="GBH28" s="207"/>
      <c r="GBI28" s="207"/>
      <c r="GBJ28" s="207"/>
      <c r="GBK28" s="207"/>
      <c r="GBL28" s="207"/>
      <c r="GBM28" s="207"/>
      <c r="GBN28" s="207"/>
      <c r="GBO28" s="207"/>
      <c r="GBP28" s="207"/>
      <c r="GBQ28" s="207"/>
      <c r="GBR28" s="207"/>
      <c r="GBS28" s="207"/>
      <c r="GBT28" s="207"/>
      <c r="GBU28" s="207"/>
      <c r="GBV28" s="207"/>
      <c r="GBW28" s="207"/>
      <c r="GBX28" s="207"/>
      <c r="GBY28" s="207"/>
      <c r="GBZ28" s="207"/>
      <c r="GCA28" s="207"/>
      <c r="GCB28" s="207"/>
      <c r="GCC28" s="207"/>
      <c r="GCD28" s="207"/>
      <c r="GCE28" s="207"/>
      <c r="GCF28" s="207"/>
      <c r="GCG28" s="207"/>
      <c r="GCH28" s="207"/>
      <c r="GCI28" s="207"/>
      <c r="GCJ28" s="207"/>
      <c r="GCK28" s="207"/>
      <c r="GCL28" s="207"/>
      <c r="GCM28" s="207"/>
      <c r="GCN28" s="207"/>
      <c r="GCO28" s="207"/>
      <c r="GCP28" s="207"/>
      <c r="GCQ28" s="207"/>
      <c r="GCR28" s="207"/>
      <c r="GCS28" s="207"/>
      <c r="GCT28" s="207"/>
      <c r="GCU28" s="207"/>
      <c r="GCV28" s="207"/>
      <c r="GCW28" s="207"/>
      <c r="GCX28" s="207"/>
      <c r="GCY28" s="207"/>
      <c r="GCZ28" s="207"/>
      <c r="GDA28" s="207"/>
      <c r="GDB28" s="207"/>
      <c r="GDC28" s="207"/>
      <c r="GDD28" s="207"/>
      <c r="GDE28" s="207"/>
      <c r="GDF28" s="207"/>
      <c r="GDG28" s="207"/>
      <c r="GDH28" s="207"/>
      <c r="GDI28" s="207"/>
      <c r="GDJ28" s="207"/>
      <c r="GDK28" s="207"/>
      <c r="GDL28" s="207"/>
      <c r="GDM28" s="207"/>
      <c r="GDN28" s="207"/>
      <c r="GDO28" s="207"/>
      <c r="GDP28" s="207"/>
      <c r="GDQ28" s="207"/>
      <c r="GDR28" s="207"/>
      <c r="GDS28" s="207"/>
      <c r="GDT28" s="207"/>
      <c r="GDU28" s="207"/>
      <c r="GDV28" s="207"/>
      <c r="GDW28" s="207"/>
      <c r="GDX28" s="207"/>
      <c r="GDY28" s="207"/>
      <c r="GDZ28" s="207"/>
      <c r="GEA28" s="207"/>
      <c r="GEB28" s="207"/>
      <c r="GEC28" s="207"/>
      <c r="GED28" s="207"/>
      <c r="GEE28" s="207"/>
      <c r="GEF28" s="207"/>
      <c r="GEG28" s="207"/>
      <c r="GEH28" s="207"/>
      <c r="GEI28" s="207"/>
      <c r="GEJ28" s="207"/>
      <c r="GEK28" s="207"/>
      <c r="GEL28" s="207"/>
      <c r="GEM28" s="207"/>
      <c r="GEN28" s="207"/>
      <c r="GEO28" s="207"/>
      <c r="GEP28" s="207"/>
      <c r="GEQ28" s="207"/>
      <c r="GER28" s="207"/>
      <c r="GES28" s="207"/>
      <c r="GET28" s="207"/>
      <c r="GEU28" s="207"/>
      <c r="GEV28" s="207"/>
      <c r="GEW28" s="207"/>
      <c r="GEX28" s="207"/>
      <c r="GEY28" s="207"/>
      <c r="GEZ28" s="207"/>
      <c r="GFA28" s="207"/>
      <c r="GFB28" s="207"/>
      <c r="GFC28" s="207"/>
      <c r="GFD28" s="207"/>
      <c r="GFE28" s="207"/>
      <c r="GFF28" s="207"/>
      <c r="GFG28" s="207"/>
      <c r="GFH28" s="207"/>
      <c r="GFI28" s="207"/>
      <c r="GFJ28" s="207"/>
      <c r="GFK28" s="207"/>
      <c r="GFL28" s="207"/>
      <c r="GFM28" s="207"/>
      <c r="GFN28" s="207"/>
      <c r="GFO28" s="207"/>
      <c r="GFP28" s="207"/>
      <c r="GFQ28" s="207"/>
      <c r="GFR28" s="207"/>
      <c r="GFS28" s="207"/>
      <c r="GFT28" s="207"/>
      <c r="GFU28" s="207"/>
      <c r="GFV28" s="207"/>
      <c r="GFW28" s="207"/>
      <c r="GFX28" s="207"/>
      <c r="GFY28" s="207"/>
      <c r="GFZ28" s="207"/>
      <c r="GGA28" s="207"/>
      <c r="GGB28" s="207"/>
      <c r="GGC28" s="207"/>
      <c r="GGD28" s="207"/>
      <c r="GGE28" s="207"/>
      <c r="GGF28" s="207"/>
      <c r="GGG28" s="207"/>
      <c r="GGH28" s="207"/>
      <c r="GGI28" s="207"/>
      <c r="GGJ28" s="207"/>
      <c r="GGK28" s="207"/>
      <c r="GGL28" s="207"/>
      <c r="GGM28" s="207"/>
      <c r="GGN28" s="207"/>
      <c r="GGO28" s="207"/>
      <c r="GGP28" s="207"/>
      <c r="GGQ28" s="207"/>
      <c r="GGR28" s="207"/>
      <c r="GGS28" s="207"/>
      <c r="GGT28" s="207"/>
      <c r="GGU28" s="207"/>
      <c r="GGV28" s="207"/>
      <c r="GGW28" s="207"/>
      <c r="GGX28" s="207"/>
      <c r="GGY28" s="207"/>
      <c r="GGZ28" s="207"/>
      <c r="GHA28" s="207"/>
      <c r="GHB28" s="207"/>
      <c r="GHC28" s="207"/>
      <c r="GHD28" s="207"/>
      <c r="GHE28" s="207"/>
      <c r="GHF28" s="207"/>
      <c r="GHG28" s="207"/>
      <c r="GHH28" s="207"/>
      <c r="GHI28" s="207"/>
      <c r="GHJ28" s="207"/>
      <c r="GHK28" s="207"/>
      <c r="GHL28" s="207"/>
      <c r="GHM28" s="207"/>
      <c r="GHN28" s="207"/>
      <c r="GHO28" s="207"/>
      <c r="GHP28" s="207"/>
      <c r="GHQ28" s="207"/>
      <c r="GHR28" s="207"/>
      <c r="GHS28" s="207"/>
      <c r="GHT28" s="207"/>
      <c r="GHU28" s="207"/>
      <c r="GHV28" s="207"/>
      <c r="GHW28" s="207"/>
      <c r="GHX28" s="207"/>
      <c r="GHY28" s="207"/>
      <c r="GHZ28" s="207"/>
      <c r="GIA28" s="207"/>
      <c r="GIB28" s="207"/>
      <c r="GIC28" s="207"/>
      <c r="GID28" s="207"/>
      <c r="GIE28" s="207"/>
      <c r="GIF28" s="207"/>
      <c r="GIG28" s="207"/>
      <c r="GIH28" s="207"/>
      <c r="GII28" s="207"/>
      <c r="GIJ28" s="207"/>
      <c r="GIK28" s="207"/>
      <c r="GIL28" s="207"/>
      <c r="GIM28" s="207"/>
      <c r="GIN28" s="207"/>
      <c r="GIO28" s="207"/>
      <c r="GIP28" s="207"/>
      <c r="GIQ28" s="207"/>
      <c r="GIR28" s="207"/>
      <c r="GIS28" s="207"/>
      <c r="GIT28" s="207"/>
      <c r="GIU28" s="207"/>
      <c r="GIV28" s="207"/>
      <c r="GIW28" s="207"/>
      <c r="GIX28" s="207"/>
      <c r="GIY28" s="207"/>
      <c r="GIZ28" s="207"/>
      <c r="GJA28" s="207"/>
      <c r="GJB28" s="207"/>
      <c r="GJC28" s="207"/>
      <c r="GJD28" s="207"/>
      <c r="GJE28" s="207"/>
      <c r="GJF28" s="207"/>
      <c r="GJG28" s="207"/>
      <c r="GJH28" s="207"/>
      <c r="GJI28" s="207"/>
      <c r="GJJ28" s="207"/>
      <c r="GJK28" s="207"/>
      <c r="GJL28" s="207"/>
      <c r="GJM28" s="207"/>
      <c r="GJN28" s="207"/>
      <c r="GJO28" s="207"/>
      <c r="GJP28" s="207"/>
      <c r="GJQ28" s="207"/>
      <c r="GJR28" s="207"/>
      <c r="GJS28" s="207"/>
      <c r="GJT28" s="207"/>
      <c r="GJU28" s="207"/>
      <c r="GJV28" s="207"/>
      <c r="GJW28" s="207"/>
      <c r="GJX28" s="207"/>
      <c r="GJY28" s="207"/>
      <c r="GJZ28" s="207"/>
      <c r="GKA28" s="207"/>
      <c r="GKB28" s="207"/>
      <c r="GKC28" s="207"/>
      <c r="GKD28" s="207"/>
      <c r="GKE28" s="207"/>
      <c r="GKF28" s="207"/>
      <c r="GKG28" s="207"/>
      <c r="GKH28" s="207"/>
      <c r="GKI28" s="207"/>
      <c r="GKJ28" s="207"/>
      <c r="GKK28" s="207"/>
      <c r="GKL28" s="207"/>
      <c r="GKM28" s="207"/>
      <c r="GKN28" s="207"/>
      <c r="GKO28" s="207"/>
      <c r="GKP28" s="207"/>
      <c r="GKQ28" s="207"/>
      <c r="GKR28" s="207"/>
      <c r="GKS28" s="207"/>
      <c r="GKT28" s="207"/>
      <c r="GKU28" s="207"/>
      <c r="GKV28" s="207"/>
      <c r="GKW28" s="207"/>
      <c r="GKX28" s="207"/>
      <c r="GKY28" s="207"/>
      <c r="GKZ28" s="207"/>
      <c r="GLA28" s="207"/>
      <c r="GLB28" s="207"/>
      <c r="GLC28" s="207"/>
      <c r="GLD28" s="207"/>
      <c r="GLE28" s="207"/>
      <c r="GLF28" s="207"/>
      <c r="GLG28" s="207"/>
      <c r="GLH28" s="207"/>
      <c r="GLI28" s="207"/>
      <c r="GLJ28" s="207"/>
      <c r="GLK28" s="207"/>
      <c r="GLL28" s="207"/>
      <c r="GLM28" s="207"/>
      <c r="GLN28" s="207"/>
      <c r="GLO28" s="207"/>
      <c r="GLP28" s="207"/>
      <c r="GLQ28" s="207"/>
      <c r="GLR28" s="207"/>
      <c r="GLS28" s="207"/>
      <c r="GLT28" s="207"/>
      <c r="GLU28" s="207"/>
      <c r="GLV28" s="207"/>
      <c r="GLW28" s="207"/>
      <c r="GLX28" s="207"/>
      <c r="GLY28" s="207"/>
      <c r="GLZ28" s="207"/>
      <c r="GMA28" s="207"/>
      <c r="GMB28" s="207"/>
      <c r="GMC28" s="207"/>
      <c r="GMD28" s="207"/>
      <c r="GME28" s="207"/>
      <c r="GMF28" s="207"/>
      <c r="GMG28" s="207"/>
      <c r="GMH28" s="207"/>
      <c r="GMI28" s="207"/>
      <c r="GMJ28" s="207"/>
      <c r="GMK28" s="207"/>
      <c r="GML28" s="207"/>
      <c r="GMM28" s="207"/>
      <c r="GMN28" s="207"/>
      <c r="GMO28" s="207"/>
      <c r="GMP28" s="207"/>
      <c r="GMQ28" s="207"/>
      <c r="GMR28" s="207"/>
      <c r="GMS28" s="207"/>
      <c r="GMT28" s="207"/>
      <c r="GMU28" s="207"/>
      <c r="GMV28" s="207"/>
      <c r="GMW28" s="207"/>
      <c r="GMX28" s="207"/>
      <c r="GMY28" s="207"/>
      <c r="GMZ28" s="207"/>
      <c r="GNA28" s="207"/>
      <c r="GNB28" s="207"/>
      <c r="GNC28" s="207"/>
      <c r="GND28" s="207"/>
      <c r="GNE28" s="207"/>
      <c r="GNF28" s="207"/>
      <c r="GNG28" s="207"/>
      <c r="GNH28" s="207"/>
      <c r="GNI28" s="207"/>
      <c r="GNJ28" s="207"/>
      <c r="GNK28" s="207"/>
      <c r="GNL28" s="207"/>
      <c r="GNM28" s="207"/>
      <c r="GNN28" s="207"/>
      <c r="GNO28" s="207"/>
      <c r="GNP28" s="207"/>
      <c r="GNQ28" s="207"/>
      <c r="GNR28" s="207"/>
      <c r="GNS28" s="207"/>
      <c r="GNT28" s="207"/>
      <c r="GNU28" s="207"/>
      <c r="GNV28" s="207"/>
      <c r="GNW28" s="207"/>
      <c r="GNX28" s="207"/>
      <c r="GNY28" s="207"/>
      <c r="GNZ28" s="207"/>
      <c r="GOA28" s="207"/>
      <c r="GOB28" s="207"/>
      <c r="GOC28" s="207"/>
      <c r="GOD28" s="207"/>
      <c r="GOE28" s="207"/>
      <c r="GOF28" s="207"/>
      <c r="GOG28" s="207"/>
      <c r="GOH28" s="207"/>
      <c r="GOI28" s="207"/>
      <c r="GOJ28" s="207"/>
      <c r="GOK28" s="207"/>
      <c r="GOL28" s="207"/>
      <c r="GOM28" s="207"/>
      <c r="GON28" s="207"/>
      <c r="GOO28" s="207"/>
      <c r="GOP28" s="207"/>
      <c r="GOQ28" s="207"/>
      <c r="GOR28" s="207"/>
      <c r="GOS28" s="207"/>
      <c r="GOT28" s="207"/>
      <c r="GOU28" s="207"/>
      <c r="GOV28" s="207"/>
      <c r="GOW28" s="207"/>
      <c r="GOX28" s="207"/>
      <c r="GOY28" s="207"/>
      <c r="GOZ28" s="207"/>
      <c r="GPA28" s="207"/>
      <c r="GPB28" s="207"/>
      <c r="GPC28" s="207"/>
      <c r="GPD28" s="207"/>
      <c r="GPE28" s="207"/>
      <c r="GPF28" s="207"/>
      <c r="GPG28" s="207"/>
      <c r="GPH28" s="207"/>
      <c r="GPI28" s="207"/>
      <c r="GPJ28" s="207"/>
      <c r="GPK28" s="207"/>
      <c r="GPL28" s="207"/>
      <c r="GPM28" s="207"/>
      <c r="GPN28" s="207"/>
      <c r="GPO28" s="207"/>
      <c r="GPP28" s="207"/>
      <c r="GPQ28" s="207"/>
      <c r="GPR28" s="207"/>
      <c r="GPS28" s="207"/>
      <c r="GPT28" s="207"/>
      <c r="GPU28" s="207"/>
      <c r="GPV28" s="207"/>
      <c r="GPW28" s="207"/>
      <c r="GPX28" s="207"/>
      <c r="GPY28" s="207"/>
      <c r="GPZ28" s="207"/>
      <c r="GQA28" s="207"/>
      <c r="GQB28" s="207"/>
      <c r="GQC28" s="207"/>
      <c r="GQD28" s="207"/>
      <c r="GQE28" s="207"/>
      <c r="GQF28" s="207"/>
      <c r="GQG28" s="207"/>
      <c r="GQH28" s="207"/>
      <c r="GQI28" s="207"/>
      <c r="GQJ28" s="207"/>
      <c r="GQK28" s="207"/>
      <c r="GQL28" s="207"/>
      <c r="GQM28" s="207"/>
      <c r="GQN28" s="207"/>
      <c r="GQO28" s="207"/>
      <c r="GQP28" s="207"/>
      <c r="GQQ28" s="207"/>
      <c r="GQR28" s="207"/>
      <c r="GQS28" s="207"/>
      <c r="GQT28" s="207"/>
      <c r="GQU28" s="207"/>
      <c r="GQV28" s="207"/>
      <c r="GQW28" s="207"/>
      <c r="GQX28" s="207"/>
      <c r="GQY28" s="207"/>
      <c r="GQZ28" s="207"/>
      <c r="GRA28" s="207"/>
      <c r="GRB28" s="207"/>
      <c r="GRC28" s="207"/>
      <c r="GRD28" s="207"/>
      <c r="GRE28" s="207"/>
      <c r="GRF28" s="207"/>
      <c r="GRG28" s="207"/>
      <c r="GRH28" s="207"/>
      <c r="GRI28" s="207"/>
      <c r="GRJ28" s="207"/>
      <c r="GRK28" s="207"/>
      <c r="GRL28" s="207"/>
      <c r="GRM28" s="207"/>
      <c r="GRN28" s="207"/>
      <c r="GRO28" s="207"/>
      <c r="GRP28" s="207"/>
      <c r="GRQ28" s="207"/>
      <c r="GRR28" s="207"/>
      <c r="GRS28" s="207"/>
      <c r="GRT28" s="207"/>
      <c r="GRU28" s="207"/>
      <c r="GRV28" s="207"/>
      <c r="GRW28" s="207"/>
      <c r="GRX28" s="207"/>
      <c r="GRY28" s="207"/>
      <c r="GRZ28" s="207"/>
      <c r="GSA28" s="207"/>
      <c r="GSB28" s="207"/>
      <c r="GSC28" s="207"/>
      <c r="GSD28" s="207"/>
      <c r="GSE28" s="207"/>
      <c r="GSF28" s="207"/>
      <c r="GSG28" s="207"/>
      <c r="GSH28" s="207"/>
      <c r="GSI28" s="207"/>
      <c r="GSJ28" s="207"/>
      <c r="GSK28" s="207"/>
      <c r="GSL28" s="207"/>
      <c r="GSM28" s="207"/>
      <c r="GSN28" s="207"/>
      <c r="GSO28" s="207"/>
      <c r="GSP28" s="207"/>
      <c r="GSQ28" s="207"/>
      <c r="GSR28" s="207"/>
      <c r="GSS28" s="207"/>
      <c r="GST28" s="207"/>
      <c r="GSU28" s="207"/>
      <c r="GSV28" s="207"/>
      <c r="GSW28" s="207"/>
      <c r="GSX28" s="207"/>
      <c r="GSY28" s="207"/>
      <c r="GSZ28" s="207"/>
      <c r="GTA28" s="207"/>
      <c r="GTB28" s="207"/>
      <c r="GTC28" s="207"/>
      <c r="GTD28" s="207"/>
      <c r="GTE28" s="207"/>
      <c r="GTF28" s="207"/>
      <c r="GTG28" s="207"/>
      <c r="GTH28" s="207"/>
      <c r="GTI28" s="207"/>
      <c r="GTJ28" s="207"/>
      <c r="GTK28" s="207"/>
      <c r="GTL28" s="207"/>
      <c r="GTM28" s="207"/>
      <c r="GTN28" s="207"/>
      <c r="GTO28" s="207"/>
      <c r="GTP28" s="207"/>
      <c r="GTQ28" s="207"/>
      <c r="GTR28" s="207"/>
      <c r="GTS28" s="207"/>
      <c r="GTT28" s="207"/>
      <c r="GTU28" s="207"/>
      <c r="GTV28" s="207"/>
      <c r="GTW28" s="207"/>
      <c r="GTX28" s="207"/>
      <c r="GTY28" s="207"/>
      <c r="GTZ28" s="207"/>
      <c r="GUA28" s="207"/>
      <c r="GUB28" s="207"/>
      <c r="GUC28" s="207"/>
      <c r="GUD28" s="207"/>
      <c r="GUE28" s="207"/>
      <c r="GUF28" s="207"/>
      <c r="GUG28" s="207"/>
      <c r="GUH28" s="207"/>
      <c r="GUI28" s="207"/>
      <c r="GUJ28" s="207"/>
      <c r="GUK28" s="207"/>
      <c r="GUL28" s="207"/>
      <c r="GUM28" s="207"/>
      <c r="GUN28" s="207"/>
      <c r="GUO28" s="207"/>
      <c r="GUP28" s="207"/>
      <c r="GUQ28" s="207"/>
      <c r="GUR28" s="207"/>
      <c r="GUS28" s="207"/>
      <c r="GUT28" s="207"/>
      <c r="GUU28" s="207"/>
      <c r="GUV28" s="207"/>
      <c r="GUW28" s="207"/>
      <c r="GUX28" s="207"/>
      <c r="GUY28" s="207"/>
      <c r="GUZ28" s="207"/>
      <c r="GVA28" s="207"/>
      <c r="GVB28" s="207"/>
      <c r="GVC28" s="207"/>
      <c r="GVD28" s="207"/>
      <c r="GVE28" s="207"/>
      <c r="GVF28" s="207"/>
      <c r="GVG28" s="207"/>
      <c r="GVH28" s="207"/>
      <c r="GVI28" s="207"/>
      <c r="GVJ28" s="207"/>
      <c r="GVK28" s="207"/>
      <c r="GVL28" s="207"/>
      <c r="GVM28" s="207"/>
      <c r="GVN28" s="207"/>
      <c r="GVO28" s="207"/>
      <c r="GVP28" s="207"/>
      <c r="GVQ28" s="207"/>
      <c r="GVR28" s="207"/>
      <c r="GVS28" s="207"/>
      <c r="GVT28" s="207"/>
      <c r="GVU28" s="207"/>
      <c r="GVV28" s="207"/>
      <c r="GVW28" s="207"/>
      <c r="GVX28" s="207"/>
      <c r="GVY28" s="207"/>
      <c r="GVZ28" s="207"/>
      <c r="GWA28" s="207"/>
      <c r="GWB28" s="207"/>
      <c r="GWC28" s="207"/>
      <c r="GWD28" s="207"/>
      <c r="GWE28" s="207"/>
      <c r="GWF28" s="207"/>
      <c r="GWG28" s="207"/>
      <c r="GWH28" s="207"/>
      <c r="GWI28" s="207"/>
      <c r="GWJ28" s="207"/>
      <c r="GWK28" s="207"/>
      <c r="GWL28" s="207"/>
      <c r="GWM28" s="207"/>
      <c r="GWN28" s="207"/>
      <c r="GWO28" s="207"/>
      <c r="GWP28" s="207"/>
      <c r="GWQ28" s="207"/>
      <c r="GWR28" s="207"/>
      <c r="GWS28" s="207"/>
      <c r="GWT28" s="207"/>
      <c r="GWU28" s="207"/>
      <c r="GWV28" s="207"/>
      <c r="GWW28" s="207"/>
      <c r="GWX28" s="207"/>
      <c r="GWY28" s="207"/>
      <c r="GWZ28" s="207"/>
      <c r="GXA28" s="207"/>
      <c r="GXB28" s="207"/>
      <c r="GXC28" s="207"/>
      <c r="GXD28" s="207"/>
      <c r="GXE28" s="207"/>
      <c r="GXF28" s="207"/>
      <c r="GXG28" s="207"/>
      <c r="GXH28" s="207"/>
      <c r="GXI28" s="207"/>
      <c r="GXJ28" s="207"/>
      <c r="GXK28" s="207"/>
      <c r="GXL28" s="207"/>
      <c r="GXM28" s="207"/>
      <c r="GXN28" s="207"/>
      <c r="GXO28" s="207"/>
      <c r="GXP28" s="207"/>
      <c r="GXQ28" s="207"/>
      <c r="GXR28" s="207"/>
      <c r="GXS28" s="207"/>
      <c r="GXT28" s="207"/>
      <c r="GXU28" s="207"/>
      <c r="GXV28" s="207"/>
      <c r="GXW28" s="207"/>
      <c r="GXX28" s="207"/>
      <c r="GXY28" s="207"/>
      <c r="GXZ28" s="207"/>
      <c r="GYA28" s="207"/>
      <c r="GYB28" s="207"/>
      <c r="GYC28" s="207"/>
      <c r="GYD28" s="207"/>
      <c r="GYE28" s="207"/>
      <c r="GYF28" s="207"/>
      <c r="GYG28" s="207"/>
      <c r="GYH28" s="207"/>
      <c r="GYI28" s="207"/>
      <c r="GYJ28" s="207"/>
      <c r="GYK28" s="207"/>
      <c r="GYL28" s="207"/>
      <c r="GYM28" s="207"/>
      <c r="GYN28" s="207"/>
      <c r="GYO28" s="207"/>
      <c r="GYP28" s="207"/>
      <c r="GYQ28" s="207"/>
      <c r="GYR28" s="207"/>
      <c r="GYS28" s="207"/>
      <c r="GYT28" s="207"/>
      <c r="GYU28" s="207"/>
      <c r="GYV28" s="207"/>
      <c r="GYW28" s="207"/>
      <c r="GYX28" s="207"/>
      <c r="GYY28" s="207"/>
      <c r="GYZ28" s="207"/>
      <c r="GZA28" s="207"/>
      <c r="GZB28" s="207"/>
      <c r="GZC28" s="207"/>
      <c r="GZD28" s="207"/>
      <c r="GZE28" s="207"/>
      <c r="GZF28" s="207"/>
      <c r="GZG28" s="207"/>
      <c r="GZH28" s="207"/>
      <c r="GZI28" s="207"/>
      <c r="GZJ28" s="207"/>
      <c r="GZK28" s="207"/>
      <c r="GZL28" s="207"/>
      <c r="GZM28" s="207"/>
      <c r="GZN28" s="207"/>
      <c r="GZO28" s="207"/>
      <c r="GZP28" s="207"/>
      <c r="GZQ28" s="207"/>
      <c r="GZR28" s="207"/>
      <c r="GZS28" s="207"/>
      <c r="GZT28" s="207"/>
      <c r="GZU28" s="207"/>
      <c r="GZV28" s="207"/>
      <c r="GZW28" s="207"/>
      <c r="GZX28" s="207"/>
      <c r="GZY28" s="207"/>
      <c r="GZZ28" s="207"/>
      <c r="HAA28" s="207"/>
      <c r="HAB28" s="207"/>
      <c r="HAC28" s="207"/>
      <c r="HAD28" s="207"/>
      <c r="HAE28" s="207"/>
      <c r="HAF28" s="207"/>
      <c r="HAG28" s="207"/>
      <c r="HAH28" s="207"/>
      <c r="HAI28" s="207"/>
      <c r="HAJ28" s="207"/>
      <c r="HAK28" s="207"/>
      <c r="HAL28" s="207"/>
      <c r="HAM28" s="207"/>
      <c r="HAN28" s="207"/>
      <c r="HAO28" s="207"/>
      <c r="HAP28" s="207"/>
      <c r="HAQ28" s="207"/>
      <c r="HAR28" s="207"/>
      <c r="HAS28" s="207"/>
      <c r="HAT28" s="207"/>
      <c r="HAU28" s="207"/>
      <c r="HAV28" s="207"/>
      <c r="HAW28" s="207"/>
      <c r="HAX28" s="207"/>
      <c r="HAY28" s="207"/>
      <c r="HAZ28" s="207"/>
      <c r="HBA28" s="207"/>
      <c r="HBB28" s="207"/>
      <c r="HBC28" s="207"/>
      <c r="HBD28" s="207"/>
      <c r="HBE28" s="207"/>
      <c r="HBF28" s="207"/>
      <c r="HBG28" s="207"/>
      <c r="HBH28" s="207"/>
      <c r="HBI28" s="207"/>
      <c r="HBJ28" s="207"/>
      <c r="HBK28" s="207"/>
      <c r="HBL28" s="207"/>
      <c r="HBM28" s="207"/>
      <c r="HBN28" s="207"/>
      <c r="HBO28" s="207"/>
      <c r="HBP28" s="207"/>
      <c r="HBQ28" s="207"/>
      <c r="HBR28" s="207"/>
      <c r="HBS28" s="207"/>
      <c r="HBT28" s="207"/>
      <c r="HBU28" s="207"/>
      <c r="HBV28" s="207"/>
      <c r="HBW28" s="207"/>
      <c r="HBX28" s="207"/>
      <c r="HBY28" s="207"/>
      <c r="HBZ28" s="207"/>
      <c r="HCA28" s="207"/>
      <c r="HCB28" s="207"/>
      <c r="HCC28" s="207"/>
      <c r="HCD28" s="207"/>
      <c r="HCE28" s="207"/>
      <c r="HCF28" s="207"/>
      <c r="HCG28" s="207"/>
      <c r="HCH28" s="207"/>
      <c r="HCI28" s="207"/>
      <c r="HCJ28" s="207"/>
      <c r="HCK28" s="207"/>
      <c r="HCL28" s="207"/>
      <c r="HCM28" s="207"/>
      <c r="HCN28" s="207"/>
      <c r="HCO28" s="207"/>
      <c r="HCP28" s="207"/>
      <c r="HCQ28" s="207"/>
      <c r="HCR28" s="207"/>
      <c r="HCS28" s="207"/>
      <c r="HCT28" s="207"/>
      <c r="HCU28" s="207"/>
      <c r="HCV28" s="207"/>
      <c r="HCW28" s="207"/>
      <c r="HCX28" s="207"/>
      <c r="HCY28" s="207"/>
      <c r="HCZ28" s="207"/>
      <c r="HDA28" s="207"/>
      <c r="HDB28" s="207"/>
      <c r="HDC28" s="207"/>
      <c r="HDD28" s="207"/>
      <c r="HDE28" s="207"/>
      <c r="HDF28" s="207"/>
      <c r="HDG28" s="207"/>
      <c r="HDH28" s="207"/>
      <c r="HDI28" s="207"/>
      <c r="HDJ28" s="207"/>
      <c r="HDK28" s="207"/>
      <c r="HDL28" s="207"/>
      <c r="HDM28" s="207"/>
      <c r="HDN28" s="207"/>
      <c r="HDO28" s="207"/>
      <c r="HDP28" s="207"/>
      <c r="HDQ28" s="207"/>
      <c r="HDR28" s="207"/>
      <c r="HDS28" s="207"/>
      <c r="HDT28" s="207"/>
      <c r="HDU28" s="207"/>
      <c r="HDV28" s="207"/>
      <c r="HDW28" s="207"/>
      <c r="HDX28" s="207"/>
      <c r="HDY28" s="207"/>
      <c r="HDZ28" s="207"/>
      <c r="HEA28" s="207"/>
      <c r="HEB28" s="207"/>
      <c r="HEC28" s="207"/>
      <c r="HED28" s="207"/>
      <c r="HEE28" s="207"/>
      <c r="HEF28" s="207"/>
      <c r="HEG28" s="207"/>
      <c r="HEH28" s="207"/>
      <c r="HEI28" s="207"/>
      <c r="HEJ28" s="207"/>
      <c r="HEK28" s="207"/>
      <c r="HEL28" s="207"/>
      <c r="HEM28" s="207"/>
      <c r="HEN28" s="207"/>
      <c r="HEO28" s="207"/>
      <c r="HEP28" s="207"/>
      <c r="HEQ28" s="207"/>
      <c r="HER28" s="207"/>
      <c r="HES28" s="207"/>
      <c r="HET28" s="207"/>
      <c r="HEU28" s="207"/>
      <c r="HEV28" s="207"/>
      <c r="HEW28" s="207"/>
      <c r="HEX28" s="207"/>
      <c r="HEY28" s="207"/>
      <c r="HEZ28" s="207"/>
      <c r="HFA28" s="207"/>
      <c r="HFB28" s="207"/>
      <c r="HFC28" s="207"/>
      <c r="HFD28" s="207"/>
      <c r="HFE28" s="207"/>
      <c r="HFF28" s="207"/>
      <c r="HFG28" s="207"/>
      <c r="HFH28" s="207"/>
      <c r="HFI28" s="207"/>
      <c r="HFJ28" s="207"/>
      <c r="HFK28" s="207"/>
      <c r="HFL28" s="207"/>
      <c r="HFM28" s="207"/>
      <c r="HFN28" s="207"/>
      <c r="HFO28" s="207"/>
      <c r="HFP28" s="207"/>
      <c r="HFQ28" s="207"/>
      <c r="HFR28" s="207"/>
      <c r="HFS28" s="207"/>
      <c r="HFT28" s="207"/>
      <c r="HFU28" s="207"/>
      <c r="HFV28" s="207"/>
      <c r="HFW28" s="207"/>
      <c r="HFX28" s="207"/>
      <c r="HFY28" s="207"/>
      <c r="HFZ28" s="207"/>
      <c r="HGA28" s="207"/>
      <c r="HGB28" s="207"/>
      <c r="HGC28" s="207"/>
      <c r="HGD28" s="207"/>
      <c r="HGE28" s="207"/>
      <c r="HGF28" s="207"/>
      <c r="HGG28" s="207"/>
      <c r="HGH28" s="207"/>
      <c r="HGI28" s="207"/>
      <c r="HGJ28" s="207"/>
      <c r="HGK28" s="207"/>
      <c r="HGL28" s="207"/>
      <c r="HGM28" s="207"/>
      <c r="HGN28" s="207"/>
      <c r="HGO28" s="207"/>
      <c r="HGP28" s="207"/>
      <c r="HGQ28" s="207"/>
      <c r="HGR28" s="207"/>
      <c r="HGS28" s="207"/>
      <c r="HGT28" s="207"/>
      <c r="HGU28" s="207"/>
      <c r="HGV28" s="207"/>
      <c r="HGW28" s="207"/>
      <c r="HGX28" s="207"/>
      <c r="HGY28" s="207"/>
      <c r="HGZ28" s="207"/>
      <c r="HHA28" s="207"/>
      <c r="HHB28" s="207"/>
      <c r="HHC28" s="207"/>
      <c r="HHD28" s="207"/>
      <c r="HHE28" s="207"/>
      <c r="HHF28" s="207"/>
      <c r="HHG28" s="207"/>
      <c r="HHH28" s="207"/>
      <c r="HHI28" s="207"/>
      <c r="HHJ28" s="207"/>
      <c r="HHK28" s="207"/>
      <c r="HHL28" s="207"/>
      <c r="HHM28" s="207"/>
      <c r="HHN28" s="207"/>
      <c r="HHO28" s="207"/>
      <c r="HHP28" s="207"/>
      <c r="HHQ28" s="207"/>
      <c r="HHR28" s="207"/>
      <c r="HHS28" s="207"/>
      <c r="HHT28" s="207"/>
      <c r="HHU28" s="207"/>
      <c r="HHV28" s="207"/>
      <c r="HHW28" s="207"/>
      <c r="HHX28" s="207"/>
      <c r="HHY28" s="207"/>
      <c r="HHZ28" s="207"/>
      <c r="HIA28" s="207"/>
      <c r="HIB28" s="207"/>
      <c r="HIC28" s="207"/>
      <c r="HID28" s="207"/>
      <c r="HIE28" s="207"/>
      <c r="HIF28" s="207"/>
      <c r="HIG28" s="207"/>
      <c r="HIH28" s="207"/>
      <c r="HII28" s="207"/>
      <c r="HIJ28" s="207"/>
      <c r="HIK28" s="207"/>
      <c r="HIL28" s="207"/>
      <c r="HIM28" s="207"/>
      <c r="HIN28" s="207"/>
      <c r="HIO28" s="207"/>
      <c r="HIP28" s="207"/>
      <c r="HIQ28" s="207"/>
      <c r="HIR28" s="207"/>
      <c r="HIS28" s="207"/>
      <c r="HIT28" s="207"/>
      <c r="HIU28" s="207"/>
      <c r="HIV28" s="207"/>
      <c r="HIW28" s="207"/>
      <c r="HIX28" s="207"/>
      <c r="HIY28" s="207"/>
      <c r="HIZ28" s="207"/>
      <c r="HJA28" s="207"/>
      <c r="HJB28" s="207"/>
      <c r="HJC28" s="207"/>
      <c r="HJD28" s="207"/>
      <c r="HJE28" s="207"/>
      <c r="HJF28" s="207"/>
      <c r="HJG28" s="207"/>
      <c r="HJH28" s="207"/>
      <c r="HJI28" s="207"/>
      <c r="HJJ28" s="207"/>
      <c r="HJK28" s="207"/>
      <c r="HJL28" s="207"/>
      <c r="HJM28" s="207"/>
      <c r="HJN28" s="207"/>
      <c r="HJO28" s="207"/>
      <c r="HJP28" s="207"/>
      <c r="HJQ28" s="207"/>
      <c r="HJR28" s="207"/>
      <c r="HJS28" s="207"/>
      <c r="HJT28" s="207"/>
      <c r="HJU28" s="207"/>
      <c r="HJV28" s="207"/>
      <c r="HJW28" s="207"/>
      <c r="HJX28" s="207"/>
      <c r="HJY28" s="207"/>
      <c r="HJZ28" s="207"/>
      <c r="HKA28" s="207"/>
      <c r="HKB28" s="207"/>
      <c r="HKC28" s="207"/>
      <c r="HKD28" s="207"/>
      <c r="HKE28" s="207"/>
      <c r="HKF28" s="207"/>
      <c r="HKG28" s="207"/>
      <c r="HKH28" s="207"/>
      <c r="HKI28" s="207"/>
      <c r="HKJ28" s="207"/>
      <c r="HKK28" s="207"/>
      <c r="HKL28" s="207"/>
      <c r="HKM28" s="207"/>
      <c r="HKN28" s="207"/>
      <c r="HKO28" s="207"/>
      <c r="HKP28" s="207"/>
      <c r="HKQ28" s="207"/>
      <c r="HKR28" s="207"/>
      <c r="HKS28" s="207"/>
      <c r="HKT28" s="207"/>
      <c r="HKU28" s="207"/>
      <c r="HKV28" s="207"/>
      <c r="HKW28" s="207"/>
      <c r="HKX28" s="207"/>
      <c r="HKY28" s="207"/>
      <c r="HKZ28" s="207"/>
      <c r="HLA28" s="207"/>
      <c r="HLB28" s="207"/>
      <c r="HLC28" s="207"/>
      <c r="HLD28" s="207"/>
      <c r="HLE28" s="207"/>
      <c r="HLF28" s="207"/>
      <c r="HLG28" s="207"/>
      <c r="HLH28" s="207"/>
      <c r="HLI28" s="207"/>
      <c r="HLJ28" s="207"/>
      <c r="HLK28" s="207"/>
      <c r="HLL28" s="207"/>
      <c r="HLM28" s="207"/>
      <c r="HLN28" s="207"/>
      <c r="HLO28" s="207"/>
      <c r="HLP28" s="207"/>
      <c r="HLQ28" s="207"/>
      <c r="HLR28" s="207"/>
      <c r="HLS28" s="207"/>
      <c r="HLT28" s="207"/>
      <c r="HLU28" s="207"/>
      <c r="HLV28" s="207"/>
      <c r="HLW28" s="207"/>
      <c r="HLX28" s="207"/>
      <c r="HLY28" s="207"/>
      <c r="HLZ28" s="207"/>
      <c r="HMA28" s="207"/>
      <c r="HMB28" s="207"/>
      <c r="HMC28" s="207"/>
      <c r="HMD28" s="207"/>
      <c r="HME28" s="207"/>
      <c r="HMF28" s="207"/>
      <c r="HMG28" s="207"/>
      <c r="HMH28" s="207"/>
      <c r="HMI28" s="207"/>
      <c r="HMJ28" s="207"/>
      <c r="HMK28" s="207"/>
      <c r="HML28" s="207"/>
      <c r="HMM28" s="207"/>
      <c r="HMN28" s="207"/>
      <c r="HMO28" s="207"/>
      <c r="HMP28" s="207"/>
      <c r="HMQ28" s="207"/>
      <c r="HMR28" s="207"/>
      <c r="HMS28" s="207"/>
      <c r="HMT28" s="207"/>
      <c r="HMU28" s="207"/>
      <c r="HMV28" s="207"/>
      <c r="HMW28" s="207"/>
      <c r="HMX28" s="207"/>
      <c r="HMY28" s="207"/>
      <c r="HMZ28" s="207"/>
      <c r="HNA28" s="207"/>
      <c r="HNB28" s="207"/>
      <c r="HNC28" s="207"/>
      <c r="HND28" s="207"/>
      <c r="HNE28" s="207"/>
      <c r="HNF28" s="207"/>
      <c r="HNG28" s="207"/>
      <c r="HNH28" s="207"/>
      <c r="HNI28" s="207"/>
      <c r="HNJ28" s="207"/>
      <c r="HNK28" s="207"/>
      <c r="HNL28" s="207"/>
      <c r="HNM28" s="207"/>
      <c r="HNN28" s="207"/>
      <c r="HNO28" s="207"/>
      <c r="HNP28" s="207"/>
      <c r="HNQ28" s="207"/>
      <c r="HNR28" s="207"/>
      <c r="HNS28" s="207"/>
      <c r="HNT28" s="207"/>
      <c r="HNU28" s="207"/>
      <c r="HNV28" s="207"/>
      <c r="HNW28" s="207"/>
      <c r="HNX28" s="207"/>
      <c r="HNY28" s="207"/>
      <c r="HNZ28" s="207"/>
      <c r="HOA28" s="207"/>
      <c r="HOB28" s="207"/>
      <c r="HOC28" s="207"/>
      <c r="HOD28" s="207"/>
      <c r="HOE28" s="207"/>
      <c r="HOF28" s="207"/>
      <c r="HOG28" s="207"/>
      <c r="HOH28" s="207"/>
      <c r="HOI28" s="207"/>
      <c r="HOJ28" s="207"/>
      <c r="HOK28" s="207"/>
      <c r="HOL28" s="207"/>
      <c r="HOM28" s="207"/>
      <c r="HON28" s="207"/>
      <c r="HOO28" s="207"/>
      <c r="HOP28" s="207"/>
      <c r="HOQ28" s="207"/>
      <c r="HOR28" s="207"/>
      <c r="HOS28" s="207"/>
      <c r="HOT28" s="207"/>
      <c r="HOU28" s="207"/>
      <c r="HOV28" s="207"/>
      <c r="HOW28" s="207"/>
      <c r="HOX28" s="207"/>
      <c r="HOY28" s="207"/>
      <c r="HOZ28" s="207"/>
      <c r="HPA28" s="207"/>
      <c r="HPB28" s="207"/>
      <c r="HPC28" s="207"/>
      <c r="HPD28" s="207"/>
      <c r="HPE28" s="207"/>
      <c r="HPF28" s="207"/>
      <c r="HPG28" s="207"/>
      <c r="HPH28" s="207"/>
      <c r="HPI28" s="207"/>
      <c r="HPJ28" s="207"/>
      <c r="HPK28" s="207"/>
      <c r="HPL28" s="207"/>
      <c r="HPM28" s="207"/>
      <c r="HPN28" s="207"/>
      <c r="HPO28" s="207"/>
      <c r="HPP28" s="207"/>
      <c r="HPQ28" s="207"/>
      <c r="HPR28" s="207"/>
      <c r="HPS28" s="207"/>
      <c r="HPT28" s="207"/>
      <c r="HPU28" s="207"/>
      <c r="HPV28" s="207"/>
      <c r="HPW28" s="207"/>
      <c r="HPX28" s="207"/>
      <c r="HPY28" s="207"/>
      <c r="HPZ28" s="207"/>
      <c r="HQA28" s="207"/>
      <c r="HQB28" s="207"/>
      <c r="HQC28" s="207"/>
      <c r="HQD28" s="207"/>
      <c r="HQE28" s="207"/>
      <c r="HQF28" s="207"/>
      <c r="HQG28" s="207"/>
      <c r="HQH28" s="207"/>
      <c r="HQI28" s="207"/>
      <c r="HQJ28" s="207"/>
      <c r="HQK28" s="207"/>
      <c r="HQL28" s="207"/>
      <c r="HQM28" s="207"/>
      <c r="HQN28" s="207"/>
      <c r="HQO28" s="207"/>
      <c r="HQP28" s="207"/>
      <c r="HQQ28" s="207"/>
      <c r="HQR28" s="207"/>
      <c r="HQS28" s="207"/>
      <c r="HQT28" s="207"/>
      <c r="HQU28" s="207"/>
      <c r="HQV28" s="207"/>
      <c r="HQW28" s="207"/>
      <c r="HQX28" s="207"/>
      <c r="HQY28" s="207"/>
      <c r="HQZ28" s="207"/>
      <c r="HRA28" s="207"/>
      <c r="HRB28" s="207"/>
      <c r="HRC28" s="207"/>
      <c r="HRD28" s="207"/>
      <c r="HRE28" s="207"/>
      <c r="HRF28" s="207"/>
      <c r="HRG28" s="207"/>
      <c r="HRH28" s="207"/>
      <c r="HRI28" s="207"/>
      <c r="HRJ28" s="207"/>
      <c r="HRK28" s="207"/>
      <c r="HRL28" s="207"/>
      <c r="HRM28" s="207"/>
      <c r="HRN28" s="207"/>
      <c r="HRO28" s="207"/>
      <c r="HRP28" s="207"/>
      <c r="HRQ28" s="207"/>
      <c r="HRR28" s="207"/>
      <c r="HRS28" s="207"/>
      <c r="HRT28" s="207"/>
      <c r="HRU28" s="207"/>
      <c r="HRV28" s="207"/>
      <c r="HRW28" s="207"/>
      <c r="HRX28" s="207"/>
      <c r="HRY28" s="207"/>
      <c r="HRZ28" s="207"/>
      <c r="HSA28" s="207"/>
      <c r="HSB28" s="207"/>
      <c r="HSC28" s="207"/>
      <c r="HSD28" s="207"/>
      <c r="HSE28" s="207"/>
      <c r="HSF28" s="207"/>
      <c r="HSG28" s="207"/>
      <c r="HSH28" s="207"/>
      <c r="HSI28" s="207"/>
      <c r="HSJ28" s="207"/>
      <c r="HSK28" s="207"/>
      <c r="HSL28" s="207"/>
      <c r="HSM28" s="207"/>
      <c r="HSN28" s="207"/>
      <c r="HSO28" s="207"/>
      <c r="HSP28" s="207"/>
      <c r="HSQ28" s="207"/>
      <c r="HSR28" s="207"/>
      <c r="HSS28" s="207"/>
      <c r="HST28" s="207"/>
      <c r="HSU28" s="207"/>
      <c r="HSV28" s="207"/>
      <c r="HSW28" s="207"/>
      <c r="HSX28" s="207"/>
      <c r="HSY28" s="207"/>
      <c r="HSZ28" s="207"/>
      <c r="HTA28" s="207"/>
      <c r="HTB28" s="207"/>
      <c r="HTC28" s="207"/>
      <c r="HTD28" s="207"/>
      <c r="HTE28" s="207"/>
      <c r="HTF28" s="207"/>
      <c r="HTG28" s="207"/>
      <c r="HTH28" s="207"/>
      <c r="HTI28" s="207"/>
      <c r="HTJ28" s="207"/>
      <c r="HTK28" s="207"/>
      <c r="HTL28" s="207"/>
      <c r="HTM28" s="207"/>
      <c r="HTN28" s="207"/>
      <c r="HTO28" s="207"/>
      <c r="HTP28" s="207"/>
      <c r="HTQ28" s="207"/>
      <c r="HTR28" s="207"/>
      <c r="HTS28" s="207"/>
      <c r="HTT28" s="207"/>
      <c r="HTU28" s="207"/>
      <c r="HTV28" s="207"/>
      <c r="HTW28" s="207"/>
      <c r="HTX28" s="207"/>
      <c r="HTY28" s="207"/>
      <c r="HTZ28" s="207"/>
      <c r="HUA28" s="207"/>
      <c r="HUB28" s="207"/>
      <c r="HUC28" s="207"/>
      <c r="HUD28" s="207"/>
      <c r="HUE28" s="207"/>
      <c r="HUF28" s="207"/>
      <c r="HUG28" s="207"/>
      <c r="HUH28" s="207"/>
      <c r="HUI28" s="207"/>
      <c r="HUJ28" s="207"/>
      <c r="HUK28" s="207"/>
      <c r="HUL28" s="207"/>
      <c r="HUM28" s="207"/>
      <c r="HUN28" s="207"/>
      <c r="HUO28" s="207"/>
      <c r="HUP28" s="207"/>
      <c r="HUQ28" s="207"/>
      <c r="HUR28" s="207"/>
      <c r="HUS28" s="207"/>
      <c r="HUT28" s="207"/>
      <c r="HUU28" s="207"/>
      <c r="HUV28" s="207"/>
      <c r="HUW28" s="207"/>
      <c r="HUX28" s="207"/>
      <c r="HUY28" s="207"/>
      <c r="HUZ28" s="207"/>
      <c r="HVA28" s="207"/>
      <c r="HVB28" s="207"/>
      <c r="HVC28" s="207"/>
      <c r="HVD28" s="207"/>
      <c r="HVE28" s="207"/>
      <c r="HVF28" s="207"/>
      <c r="HVG28" s="207"/>
      <c r="HVH28" s="207"/>
      <c r="HVI28" s="207"/>
      <c r="HVJ28" s="207"/>
      <c r="HVK28" s="207"/>
      <c r="HVL28" s="207"/>
      <c r="HVM28" s="207"/>
      <c r="HVN28" s="207"/>
      <c r="HVO28" s="207"/>
      <c r="HVP28" s="207"/>
      <c r="HVQ28" s="207"/>
      <c r="HVR28" s="207"/>
      <c r="HVS28" s="207"/>
      <c r="HVT28" s="207"/>
      <c r="HVU28" s="207"/>
      <c r="HVV28" s="207"/>
      <c r="HVW28" s="207"/>
      <c r="HVX28" s="207"/>
      <c r="HVY28" s="207"/>
      <c r="HVZ28" s="207"/>
      <c r="HWA28" s="207"/>
      <c r="HWB28" s="207"/>
      <c r="HWC28" s="207"/>
      <c r="HWD28" s="207"/>
      <c r="HWE28" s="207"/>
      <c r="HWF28" s="207"/>
      <c r="HWG28" s="207"/>
      <c r="HWH28" s="207"/>
      <c r="HWI28" s="207"/>
      <c r="HWJ28" s="207"/>
      <c r="HWK28" s="207"/>
      <c r="HWL28" s="207"/>
      <c r="HWM28" s="207"/>
      <c r="HWN28" s="207"/>
      <c r="HWO28" s="207"/>
      <c r="HWP28" s="207"/>
      <c r="HWQ28" s="207"/>
      <c r="HWR28" s="207"/>
      <c r="HWS28" s="207"/>
      <c r="HWT28" s="207"/>
      <c r="HWU28" s="207"/>
      <c r="HWV28" s="207"/>
      <c r="HWW28" s="207"/>
      <c r="HWX28" s="207"/>
      <c r="HWY28" s="207"/>
      <c r="HWZ28" s="207"/>
      <c r="HXA28" s="207"/>
      <c r="HXB28" s="207"/>
      <c r="HXC28" s="207"/>
      <c r="HXD28" s="207"/>
      <c r="HXE28" s="207"/>
      <c r="HXF28" s="207"/>
      <c r="HXG28" s="207"/>
      <c r="HXH28" s="207"/>
      <c r="HXI28" s="207"/>
      <c r="HXJ28" s="207"/>
      <c r="HXK28" s="207"/>
      <c r="HXL28" s="207"/>
      <c r="HXM28" s="207"/>
      <c r="HXN28" s="207"/>
      <c r="HXO28" s="207"/>
      <c r="HXP28" s="207"/>
      <c r="HXQ28" s="207"/>
      <c r="HXR28" s="207"/>
      <c r="HXS28" s="207"/>
      <c r="HXT28" s="207"/>
      <c r="HXU28" s="207"/>
      <c r="HXV28" s="207"/>
      <c r="HXW28" s="207"/>
      <c r="HXX28" s="207"/>
      <c r="HXY28" s="207"/>
      <c r="HXZ28" s="207"/>
      <c r="HYA28" s="207"/>
      <c r="HYB28" s="207"/>
      <c r="HYC28" s="207"/>
      <c r="HYD28" s="207"/>
      <c r="HYE28" s="207"/>
      <c r="HYF28" s="207"/>
      <c r="HYG28" s="207"/>
      <c r="HYH28" s="207"/>
      <c r="HYI28" s="207"/>
      <c r="HYJ28" s="207"/>
      <c r="HYK28" s="207"/>
      <c r="HYL28" s="207"/>
      <c r="HYM28" s="207"/>
      <c r="HYN28" s="207"/>
      <c r="HYO28" s="207"/>
      <c r="HYP28" s="207"/>
      <c r="HYQ28" s="207"/>
      <c r="HYR28" s="207"/>
      <c r="HYS28" s="207"/>
      <c r="HYT28" s="207"/>
      <c r="HYU28" s="207"/>
      <c r="HYV28" s="207"/>
      <c r="HYW28" s="207"/>
      <c r="HYX28" s="207"/>
      <c r="HYY28" s="207"/>
      <c r="HYZ28" s="207"/>
      <c r="HZA28" s="207"/>
      <c r="HZB28" s="207"/>
      <c r="HZC28" s="207"/>
      <c r="HZD28" s="207"/>
      <c r="HZE28" s="207"/>
      <c r="HZF28" s="207"/>
      <c r="HZG28" s="207"/>
      <c r="HZH28" s="207"/>
      <c r="HZI28" s="207"/>
      <c r="HZJ28" s="207"/>
      <c r="HZK28" s="207"/>
      <c r="HZL28" s="207"/>
      <c r="HZM28" s="207"/>
      <c r="HZN28" s="207"/>
      <c r="HZO28" s="207"/>
      <c r="HZP28" s="207"/>
      <c r="HZQ28" s="207"/>
      <c r="HZR28" s="207"/>
      <c r="HZS28" s="207"/>
      <c r="HZT28" s="207"/>
      <c r="HZU28" s="207"/>
      <c r="HZV28" s="207"/>
      <c r="HZW28" s="207"/>
      <c r="HZX28" s="207"/>
      <c r="HZY28" s="207"/>
      <c r="HZZ28" s="207"/>
      <c r="IAA28" s="207"/>
      <c r="IAB28" s="207"/>
      <c r="IAC28" s="207"/>
      <c r="IAD28" s="207"/>
      <c r="IAE28" s="207"/>
      <c r="IAF28" s="207"/>
      <c r="IAG28" s="207"/>
      <c r="IAH28" s="207"/>
      <c r="IAI28" s="207"/>
      <c r="IAJ28" s="207"/>
      <c r="IAK28" s="207"/>
      <c r="IAL28" s="207"/>
      <c r="IAM28" s="207"/>
      <c r="IAN28" s="207"/>
      <c r="IAO28" s="207"/>
      <c r="IAP28" s="207"/>
      <c r="IAQ28" s="207"/>
      <c r="IAR28" s="207"/>
      <c r="IAS28" s="207"/>
      <c r="IAT28" s="207"/>
      <c r="IAU28" s="207"/>
      <c r="IAV28" s="207"/>
      <c r="IAW28" s="207"/>
      <c r="IAX28" s="207"/>
      <c r="IAY28" s="207"/>
      <c r="IAZ28" s="207"/>
      <c r="IBA28" s="207"/>
      <c r="IBB28" s="207"/>
      <c r="IBC28" s="207"/>
      <c r="IBD28" s="207"/>
      <c r="IBE28" s="207"/>
      <c r="IBF28" s="207"/>
      <c r="IBG28" s="207"/>
      <c r="IBH28" s="207"/>
      <c r="IBI28" s="207"/>
      <c r="IBJ28" s="207"/>
      <c r="IBK28" s="207"/>
      <c r="IBL28" s="207"/>
      <c r="IBM28" s="207"/>
      <c r="IBN28" s="207"/>
      <c r="IBO28" s="207"/>
      <c r="IBP28" s="207"/>
      <c r="IBQ28" s="207"/>
      <c r="IBR28" s="207"/>
      <c r="IBS28" s="207"/>
      <c r="IBT28" s="207"/>
      <c r="IBU28" s="207"/>
      <c r="IBV28" s="207"/>
      <c r="IBW28" s="207"/>
      <c r="IBX28" s="207"/>
      <c r="IBY28" s="207"/>
      <c r="IBZ28" s="207"/>
      <c r="ICA28" s="207"/>
      <c r="ICB28" s="207"/>
      <c r="ICC28" s="207"/>
      <c r="ICD28" s="207"/>
      <c r="ICE28" s="207"/>
      <c r="ICF28" s="207"/>
      <c r="ICG28" s="207"/>
      <c r="ICH28" s="207"/>
      <c r="ICI28" s="207"/>
      <c r="ICJ28" s="207"/>
      <c r="ICK28" s="207"/>
      <c r="ICL28" s="207"/>
      <c r="ICM28" s="207"/>
      <c r="ICN28" s="207"/>
      <c r="ICO28" s="207"/>
      <c r="ICP28" s="207"/>
      <c r="ICQ28" s="207"/>
      <c r="ICR28" s="207"/>
      <c r="ICS28" s="207"/>
      <c r="ICT28" s="207"/>
      <c r="ICU28" s="207"/>
      <c r="ICV28" s="207"/>
      <c r="ICW28" s="207"/>
      <c r="ICX28" s="207"/>
      <c r="ICY28" s="207"/>
      <c r="ICZ28" s="207"/>
      <c r="IDA28" s="207"/>
      <c r="IDB28" s="207"/>
      <c r="IDC28" s="207"/>
      <c r="IDD28" s="207"/>
      <c r="IDE28" s="207"/>
      <c r="IDF28" s="207"/>
      <c r="IDG28" s="207"/>
      <c r="IDH28" s="207"/>
      <c r="IDI28" s="207"/>
      <c r="IDJ28" s="207"/>
      <c r="IDK28" s="207"/>
      <c r="IDL28" s="207"/>
      <c r="IDM28" s="207"/>
      <c r="IDN28" s="207"/>
      <c r="IDO28" s="207"/>
      <c r="IDP28" s="207"/>
      <c r="IDQ28" s="207"/>
      <c r="IDR28" s="207"/>
      <c r="IDS28" s="207"/>
      <c r="IDT28" s="207"/>
      <c r="IDU28" s="207"/>
      <c r="IDV28" s="207"/>
      <c r="IDW28" s="207"/>
      <c r="IDX28" s="207"/>
      <c r="IDY28" s="207"/>
      <c r="IDZ28" s="207"/>
      <c r="IEA28" s="207"/>
      <c r="IEB28" s="207"/>
      <c r="IEC28" s="207"/>
      <c r="IED28" s="207"/>
      <c r="IEE28" s="207"/>
      <c r="IEF28" s="207"/>
      <c r="IEG28" s="207"/>
      <c r="IEH28" s="207"/>
      <c r="IEI28" s="207"/>
      <c r="IEJ28" s="207"/>
      <c r="IEK28" s="207"/>
      <c r="IEL28" s="207"/>
      <c r="IEM28" s="207"/>
      <c r="IEN28" s="207"/>
      <c r="IEO28" s="207"/>
      <c r="IEP28" s="207"/>
      <c r="IEQ28" s="207"/>
      <c r="IER28" s="207"/>
      <c r="IES28" s="207"/>
      <c r="IET28" s="207"/>
      <c r="IEU28" s="207"/>
      <c r="IEV28" s="207"/>
      <c r="IEW28" s="207"/>
      <c r="IEX28" s="207"/>
      <c r="IEY28" s="207"/>
      <c r="IEZ28" s="207"/>
      <c r="IFA28" s="207"/>
      <c r="IFB28" s="207"/>
      <c r="IFC28" s="207"/>
      <c r="IFD28" s="207"/>
      <c r="IFE28" s="207"/>
      <c r="IFF28" s="207"/>
      <c r="IFG28" s="207"/>
      <c r="IFH28" s="207"/>
      <c r="IFI28" s="207"/>
      <c r="IFJ28" s="207"/>
      <c r="IFK28" s="207"/>
      <c r="IFL28" s="207"/>
      <c r="IFM28" s="207"/>
      <c r="IFN28" s="207"/>
      <c r="IFO28" s="207"/>
      <c r="IFP28" s="207"/>
      <c r="IFQ28" s="207"/>
      <c r="IFR28" s="207"/>
      <c r="IFS28" s="207"/>
      <c r="IFT28" s="207"/>
      <c r="IFU28" s="207"/>
      <c r="IFV28" s="207"/>
      <c r="IFW28" s="207"/>
      <c r="IFX28" s="207"/>
      <c r="IFY28" s="207"/>
      <c r="IFZ28" s="207"/>
      <c r="IGA28" s="207"/>
      <c r="IGB28" s="207"/>
      <c r="IGC28" s="207"/>
      <c r="IGD28" s="207"/>
      <c r="IGE28" s="207"/>
      <c r="IGF28" s="207"/>
      <c r="IGG28" s="207"/>
      <c r="IGH28" s="207"/>
      <c r="IGI28" s="207"/>
      <c r="IGJ28" s="207"/>
      <c r="IGK28" s="207"/>
      <c r="IGL28" s="207"/>
      <c r="IGM28" s="207"/>
      <c r="IGN28" s="207"/>
      <c r="IGO28" s="207"/>
      <c r="IGP28" s="207"/>
      <c r="IGQ28" s="207"/>
      <c r="IGR28" s="207"/>
      <c r="IGS28" s="207"/>
      <c r="IGT28" s="207"/>
      <c r="IGU28" s="207"/>
      <c r="IGV28" s="207"/>
      <c r="IGW28" s="207"/>
      <c r="IGX28" s="207"/>
      <c r="IGY28" s="207"/>
      <c r="IGZ28" s="207"/>
      <c r="IHA28" s="207"/>
      <c r="IHB28" s="207"/>
      <c r="IHC28" s="207"/>
      <c r="IHD28" s="207"/>
      <c r="IHE28" s="207"/>
      <c r="IHF28" s="207"/>
      <c r="IHG28" s="207"/>
      <c r="IHH28" s="207"/>
      <c r="IHI28" s="207"/>
      <c r="IHJ28" s="207"/>
      <c r="IHK28" s="207"/>
      <c r="IHL28" s="207"/>
      <c r="IHM28" s="207"/>
      <c r="IHN28" s="207"/>
      <c r="IHO28" s="207"/>
      <c r="IHP28" s="207"/>
      <c r="IHQ28" s="207"/>
      <c r="IHR28" s="207"/>
      <c r="IHS28" s="207"/>
      <c r="IHT28" s="207"/>
      <c r="IHU28" s="207"/>
      <c r="IHV28" s="207"/>
      <c r="IHW28" s="207"/>
      <c r="IHX28" s="207"/>
      <c r="IHY28" s="207"/>
      <c r="IHZ28" s="207"/>
      <c r="IIA28" s="207"/>
      <c r="IIB28" s="207"/>
      <c r="IIC28" s="207"/>
      <c r="IID28" s="207"/>
      <c r="IIE28" s="207"/>
      <c r="IIF28" s="207"/>
      <c r="IIG28" s="207"/>
      <c r="IIH28" s="207"/>
      <c r="III28" s="207"/>
      <c r="IIJ28" s="207"/>
      <c r="IIK28" s="207"/>
      <c r="IIL28" s="207"/>
      <c r="IIM28" s="207"/>
      <c r="IIN28" s="207"/>
      <c r="IIO28" s="207"/>
      <c r="IIP28" s="207"/>
      <c r="IIQ28" s="207"/>
      <c r="IIR28" s="207"/>
      <c r="IIS28" s="207"/>
      <c r="IIT28" s="207"/>
      <c r="IIU28" s="207"/>
      <c r="IIV28" s="207"/>
      <c r="IIW28" s="207"/>
      <c r="IIX28" s="207"/>
      <c r="IIY28" s="207"/>
      <c r="IIZ28" s="207"/>
      <c r="IJA28" s="207"/>
      <c r="IJB28" s="207"/>
      <c r="IJC28" s="207"/>
      <c r="IJD28" s="207"/>
      <c r="IJE28" s="207"/>
      <c r="IJF28" s="207"/>
      <c r="IJG28" s="207"/>
      <c r="IJH28" s="207"/>
      <c r="IJI28" s="207"/>
      <c r="IJJ28" s="207"/>
      <c r="IJK28" s="207"/>
      <c r="IJL28" s="207"/>
      <c r="IJM28" s="207"/>
      <c r="IJN28" s="207"/>
      <c r="IJO28" s="207"/>
      <c r="IJP28" s="207"/>
      <c r="IJQ28" s="207"/>
      <c r="IJR28" s="207"/>
      <c r="IJS28" s="207"/>
      <c r="IJT28" s="207"/>
      <c r="IJU28" s="207"/>
      <c r="IJV28" s="207"/>
      <c r="IJW28" s="207"/>
      <c r="IJX28" s="207"/>
      <c r="IJY28" s="207"/>
      <c r="IJZ28" s="207"/>
      <c r="IKA28" s="207"/>
      <c r="IKB28" s="207"/>
      <c r="IKC28" s="207"/>
      <c r="IKD28" s="207"/>
      <c r="IKE28" s="207"/>
      <c r="IKF28" s="207"/>
      <c r="IKG28" s="207"/>
      <c r="IKH28" s="207"/>
      <c r="IKI28" s="207"/>
      <c r="IKJ28" s="207"/>
      <c r="IKK28" s="207"/>
      <c r="IKL28" s="207"/>
      <c r="IKM28" s="207"/>
      <c r="IKN28" s="207"/>
      <c r="IKO28" s="207"/>
      <c r="IKP28" s="207"/>
      <c r="IKQ28" s="207"/>
      <c r="IKR28" s="207"/>
      <c r="IKS28" s="207"/>
      <c r="IKT28" s="207"/>
      <c r="IKU28" s="207"/>
      <c r="IKV28" s="207"/>
      <c r="IKW28" s="207"/>
      <c r="IKX28" s="207"/>
      <c r="IKY28" s="207"/>
      <c r="IKZ28" s="207"/>
      <c r="ILA28" s="207"/>
      <c r="ILB28" s="207"/>
      <c r="ILC28" s="207"/>
      <c r="ILD28" s="207"/>
      <c r="ILE28" s="207"/>
      <c r="ILF28" s="207"/>
      <c r="ILG28" s="207"/>
      <c r="ILH28" s="207"/>
      <c r="ILI28" s="207"/>
      <c r="ILJ28" s="207"/>
      <c r="ILK28" s="207"/>
      <c r="ILL28" s="207"/>
      <c r="ILM28" s="207"/>
      <c r="ILN28" s="207"/>
      <c r="ILO28" s="207"/>
      <c r="ILP28" s="207"/>
      <c r="ILQ28" s="207"/>
      <c r="ILR28" s="207"/>
      <c r="ILS28" s="207"/>
      <c r="ILT28" s="207"/>
      <c r="ILU28" s="207"/>
      <c r="ILV28" s="207"/>
      <c r="ILW28" s="207"/>
      <c r="ILX28" s="207"/>
      <c r="ILY28" s="207"/>
      <c r="ILZ28" s="207"/>
      <c r="IMA28" s="207"/>
      <c r="IMB28" s="207"/>
      <c r="IMC28" s="207"/>
      <c r="IMD28" s="207"/>
      <c r="IME28" s="207"/>
      <c r="IMF28" s="207"/>
      <c r="IMG28" s="207"/>
      <c r="IMH28" s="207"/>
      <c r="IMI28" s="207"/>
      <c r="IMJ28" s="207"/>
      <c r="IMK28" s="207"/>
      <c r="IML28" s="207"/>
      <c r="IMM28" s="207"/>
      <c r="IMN28" s="207"/>
      <c r="IMO28" s="207"/>
      <c r="IMP28" s="207"/>
      <c r="IMQ28" s="207"/>
      <c r="IMR28" s="207"/>
      <c r="IMS28" s="207"/>
      <c r="IMT28" s="207"/>
      <c r="IMU28" s="207"/>
      <c r="IMV28" s="207"/>
      <c r="IMW28" s="207"/>
      <c r="IMX28" s="207"/>
      <c r="IMY28" s="207"/>
      <c r="IMZ28" s="207"/>
      <c r="INA28" s="207"/>
      <c r="INB28" s="207"/>
      <c r="INC28" s="207"/>
      <c r="IND28" s="207"/>
      <c r="INE28" s="207"/>
      <c r="INF28" s="207"/>
      <c r="ING28" s="207"/>
      <c r="INH28" s="207"/>
      <c r="INI28" s="207"/>
      <c r="INJ28" s="207"/>
      <c r="INK28" s="207"/>
      <c r="INL28" s="207"/>
      <c r="INM28" s="207"/>
      <c r="INN28" s="207"/>
      <c r="INO28" s="207"/>
      <c r="INP28" s="207"/>
      <c r="INQ28" s="207"/>
      <c r="INR28" s="207"/>
      <c r="INS28" s="207"/>
      <c r="INT28" s="207"/>
      <c r="INU28" s="207"/>
      <c r="INV28" s="207"/>
      <c r="INW28" s="207"/>
      <c r="INX28" s="207"/>
      <c r="INY28" s="207"/>
      <c r="INZ28" s="207"/>
      <c r="IOA28" s="207"/>
      <c r="IOB28" s="207"/>
      <c r="IOC28" s="207"/>
      <c r="IOD28" s="207"/>
      <c r="IOE28" s="207"/>
      <c r="IOF28" s="207"/>
      <c r="IOG28" s="207"/>
      <c r="IOH28" s="207"/>
      <c r="IOI28" s="207"/>
      <c r="IOJ28" s="207"/>
      <c r="IOK28" s="207"/>
      <c r="IOL28" s="207"/>
      <c r="IOM28" s="207"/>
      <c r="ION28" s="207"/>
      <c r="IOO28" s="207"/>
      <c r="IOP28" s="207"/>
      <c r="IOQ28" s="207"/>
      <c r="IOR28" s="207"/>
      <c r="IOS28" s="207"/>
      <c r="IOT28" s="207"/>
      <c r="IOU28" s="207"/>
      <c r="IOV28" s="207"/>
      <c r="IOW28" s="207"/>
      <c r="IOX28" s="207"/>
      <c r="IOY28" s="207"/>
      <c r="IOZ28" s="207"/>
      <c r="IPA28" s="207"/>
      <c r="IPB28" s="207"/>
      <c r="IPC28" s="207"/>
      <c r="IPD28" s="207"/>
      <c r="IPE28" s="207"/>
      <c r="IPF28" s="207"/>
      <c r="IPG28" s="207"/>
      <c r="IPH28" s="207"/>
      <c r="IPI28" s="207"/>
      <c r="IPJ28" s="207"/>
      <c r="IPK28" s="207"/>
      <c r="IPL28" s="207"/>
      <c r="IPM28" s="207"/>
      <c r="IPN28" s="207"/>
      <c r="IPO28" s="207"/>
      <c r="IPP28" s="207"/>
      <c r="IPQ28" s="207"/>
      <c r="IPR28" s="207"/>
      <c r="IPS28" s="207"/>
      <c r="IPT28" s="207"/>
      <c r="IPU28" s="207"/>
      <c r="IPV28" s="207"/>
      <c r="IPW28" s="207"/>
      <c r="IPX28" s="207"/>
      <c r="IPY28" s="207"/>
      <c r="IPZ28" s="207"/>
      <c r="IQA28" s="207"/>
      <c r="IQB28" s="207"/>
      <c r="IQC28" s="207"/>
      <c r="IQD28" s="207"/>
      <c r="IQE28" s="207"/>
      <c r="IQF28" s="207"/>
      <c r="IQG28" s="207"/>
      <c r="IQH28" s="207"/>
      <c r="IQI28" s="207"/>
      <c r="IQJ28" s="207"/>
      <c r="IQK28" s="207"/>
      <c r="IQL28" s="207"/>
      <c r="IQM28" s="207"/>
      <c r="IQN28" s="207"/>
      <c r="IQO28" s="207"/>
      <c r="IQP28" s="207"/>
      <c r="IQQ28" s="207"/>
      <c r="IQR28" s="207"/>
      <c r="IQS28" s="207"/>
      <c r="IQT28" s="207"/>
      <c r="IQU28" s="207"/>
      <c r="IQV28" s="207"/>
      <c r="IQW28" s="207"/>
      <c r="IQX28" s="207"/>
      <c r="IQY28" s="207"/>
      <c r="IQZ28" s="207"/>
      <c r="IRA28" s="207"/>
      <c r="IRB28" s="207"/>
      <c r="IRC28" s="207"/>
      <c r="IRD28" s="207"/>
      <c r="IRE28" s="207"/>
      <c r="IRF28" s="207"/>
      <c r="IRG28" s="207"/>
      <c r="IRH28" s="207"/>
      <c r="IRI28" s="207"/>
      <c r="IRJ28" s="207"/>
      <c r="IRK28" s="207"/>
      <c r="IRL28" s="207"/>
      <c r="IRM28" s="207"/>
      <c r="IRN28" s="207"/>
      <c r="IRO28" s="207"/>
      <c r="IRP28" s="207"/>
      <c r="IRQ28" s="207"/>
      <c r="IRR28" s="207"/>
      <c r="IRS28" s="207"/>
      <c r="IRT28" s="207"/>
      <c r="IRU28" s="207"/>
      <c r="IRV28" s="207"/>
      <c r="IRW28" s="207"/>
      <c r="IRX28" s="207"/>
      <c r="IRY28" s="207"/>
      <c r="IRZ28" s="207"/>
      <c r="ISA28" s="207"/>
      <c r="ISB28" s="207"/>
      <c r="ISC28" s="207"/>
      <c r="ISD28" s="207"/>
      <c r="ISE28" s="207"/>
      <c r="ISF28" s="207"/>
      <c r="ISG28" s="207"/>
      <c r="ISH28" s="207"/>
      <c r="ISI28" s="207"/>
      <c r="ISJ28" s="207"/>
      <c r="ISK28" s="207"/>
      <c r="ISL28" s="207"/>
      <c r="ISM28" s="207"/>
      <c r="ISN28" s="207"/>
      <c r="ISO28" s="207"/>
      <c r="ISP28" s="207"/>
      <c r="ISQ28" s="207"/>
      <c r="ISR28" s="207"/>
      <c r="ISS28" s="207"/>
      <c r="IST28" s="207"/>
      <c r="ISU28" s="207"/>
      <c r="ISV28" s="207"/>
      <c r="ISW28" s="207"/>
      <c r="ISX28" s="207"/>
      <c r="ISY28" s="207"/>
      <c r="ISZ28" s="207"/>
      <c r="ITA28" s="207"/>
      <c r="ITB28" s="207"/>
      <c r="ITC28" s="207"/>
      <c r="ITD28" s="207"/>
      <c r="ITE28" s="207"/>
      <c r="ITF28" s="207"/>
      <c r="ITG28" s="207"/>
      <c r="ITH28" s="207"/>
      <c r="ITI28" s="207"/>
      <c r="ITJ28" s="207"/>
      <c r="ITK28" s="207"/>
      <c r="ITL28" s="207"/>
      <c r="ITM28" s="207"/>
      <c r="ITN28" s="207"/>
      <c r="ITO28" s="207"/>
      <c r="ITP28" s="207"/>
      <c r="ITQ28" s="207"/>
      <c r="ITR28" s="207"/>
      <c r="ITS28" s="207"/>
      <c r="ITT28" s="207"/>
      <c r="ITU28" s="207"/>
      <c r="ITV28" s="207"/>
      <c r="ITW28" s="207"/>
      <c r="ITX28" s="207"/>
      <c r="ITY28" s="207"/>
      <c r="ITZ28" s="207"/>
      <c r="IUA28" s="207"/>
      <c r="IUB28" s="207"/>
      <c r="IUC28" s="207"/>
      <c r="IUD28" s="207"/>
      <c r="IUE28" s="207"/>
      <c r="IUF28" s="207"/>
      <c r="IUG28" s="207"/>
      <c r="IUH28" s="207"/>
      <c r="IUI28" s="207"/>
      <c r="IUJ28" s="207"/>
      <c r="IUK28" s="207"/>
      <c r="IUL28" s="207"/>
      <c r="IUM28" s="207"/>
      <c r="IUN28" s="207"/>
      <c r="IUO28" s="207"/>
      <c r="IUP28" s="207"/>
      <c r="IUQ28" s="207"/>
      <c r="IUR28" s="207"/>
      <c r="IUS28" s="207"/>
      <c r="IUT28" s="207"/>
      <c r="IUU28" s="207"/>
      <c r="IUV28" s="207"/>
      <c r="IUW28" s="207"/>
      <c r="IUX28" s="207"/>
      <c r="IUY28" s="207"/>
      <c r="IUZ28" s="207"/>
      <c r="IVA28" s="207"/>
      <c r="IVB28" s="207"/>
      <c r="IVC28" s="207"/>
      <c r="IVD28" s="207"/>
      <c r="IVE28" s="207"/>
      <c r="IVF28" s="207"/>
      <c r="IVG28" s="207"/>
      <c r="IVH28" s="207"/>
      <c r="IVI28" s="207"/>
      <c r="IVJ28" s="207"/>
      <c r="IVK28" s="207"/>
      <c r="IVL28" s="207"/>
      <c r="IVM28" s="207"/>
      <c r="IVN28" s="207"/>
      <c r="IVO28" s="207"/>
      <c r="IVP28" s="207"/>
      <c r="IVQ28" s="207"/>
      <c r="IVR28" s="207"/>
      <c r="IVS28" s="207"/>
      <c r="IVT28" s="207"/>
      <c r="IVU28" s="207"/>
      <c r="IVV28" s="207"/>
      <c r="IVW28" s="207"/>
      <c r="IVX28" s="207"/>
      <c r="IVY28" s="207"/>
      <c r="IVZ28" s="207"/>
      <c r="IWA28" s="207"/>
      <c r="IWB28" s="207"/>
      <c r="IWC28" s="207"/>
      <c r="IWD28" s="207"/>
      <c r="IWE28" s="207"/>
      <c r="IWF28" s="207"/>
      <c r="IWG28" s="207"/>
      <c r="IWH28" s="207"/>
      <c r="IWI28" s="207"/>
      <c r="IWJ28" s="207"/>
      <c r="IWK28" s="207"/>
      <c r="IWL28" s="207"/>
      <c r="IWM28" s="207"/>
      <c r="IWN28" s="207"/>
      <c r="IWO28" s="207"/>
      <c r="IWP28" s="207"/>
      <c r="IWQ28" s="207"/>
      <c r="IWR28" s="207"/>
      <c r="IWS28" s="207"/>
      <c r="IWT28" s="207"/>
      <c r="IWU28" s="207"/>
      <c r="IWV28" s="207"/>
      <c r="IWW28" s="207"/>
      <c r="IWX28" s="207"/>
      <c r="IWY28" s="207"/>
      <c r="IWZ28" s="207"/>
      <c r="IXA28" s="207"/>
      <c r="IXB28" s="207"/>
      <c r="IXC28" s="207"/>
      <c r="IXD28" s="207"/>
      <c r="IXE28" s="207"/>
      <c r="IXF28" s="207"/>
      <c r="IXG28" s="207"/>
      <c r="IXH28" s="207"/>
      <c r="IXI28" s="207"/>
      <c r="IXJ28" s="207"/>
      <c r="IXK28" s="207"/>
      <c r="IXL28" s="207"/>
      <c r="IXM28" s="207"/>
      <c r="IXN28" s="207"/>
      <c r="IXO28" s="207"/>
      <c r="IXP28" s="207"/>
      <c r="IXQ28" s="207"/>
      <c r="IXR28" s="207"/>
      <c r="IXS28" s="207"/>
      <c r="IXT28" s="207"/>
      <c r="IXU28" s="207"/>
      <c r="IXV28" s="207"/>
      <c r="IXW28" s="207"/>
      <c r="IXX28" s="207"/>
      <c r="IXY28" s="207"/>
      <c r="IXZ28" s="207"/>
      <c r="IYA28" s="207"/>
      <c r="IYB28" s="207"/>
      <c r="IYC28" s="207"/>
      <c r="IYD28" s="207"/>
      <c r="IYE28" s="207"/>
      <c r="IYF28" s="207"/>
      <c r="IYG28" s="207"/>
      <c r="IYH28" s="207"/>
      <c r="IYI28" s="207"/>
      <c r="IYJ28" s="207"/>
      <c r="IYK28" s="207"/>
      <c r="IYL28" s="207"/>
      <c r="IYM28" s="207"/>
      <c r="IYN28" s="207"/>
      <c r="IYO28" s="207"/>
      <c r="IYP28" s="207"/>
      <c r="IYQ28" s="207"/>
      <c r="IYR28" s="207"/>
      <c r="IYS28" s="207"/>
      <c r="IYT28" s="207"/>
      <c r="IYU28" s="207"/>
      <c r="IYV28" s="207"/>
      <c r="IYW28" s="207"/>
      <c r="IYX28" s="207"/>
      <c r="IYY28" s="207"/>
      <c r="IYZ28" s="207"/>
      <c r="IZA28" s="207"/>
      <c r="IZB28" s="207"/>
      <c r="IZC28" s="207"/>
      <c r="IZD28" s="207"/>
      <c r="IZE28" s="207"/>
      <c r="IZF28" s="207"/>
      <c r="IZG28" s="207"/>
      <c r="IZH28" s="207"/>
      <c r="IZI28" s="207"/>
      <c r="IZJ28" s="207"/>
      <c r="IZK28" s="207"/>
      <c r="IZL28" s="207"/>
      <c r="IZM28" s="207"/>
      <c r="IZN28" s="207"/>
      <c r="IZO28" s="207"/>
      <c r="IZP28" s="207"/>
      <c r="IZQ28" s="207"/>
      <c r="IZR28" s="207"/>
      <c r="IZS28" s="207"/>
      <c r="IZT28" s="207"/>
      <c r="IZU28" s="207"/>
      <c r="IZV28" s="207"/>
      <c r="IZW28" s="207"/>
      <c r="IZX28" s="207"/>
      <c r="IZY28" s="207"/>
      <c r="IZZ28" s="207"/>
      <c r="JAA28" s="207"/>
      <c r="JAB28" s="207"/>
      <c r="JAC28" s="207"/>
      <c r="JAD28" s="207"/>
      <c r="JAE28" s="207"/>
      <c r="JAF28" s="207"/>
      <c r="JAG28" s="207"/>
      <c r="JAH28" s="207"/>
      <c r="JAI28" s="207"/>
      <c r="JAJ28" s="207"/>
      <c r="JAK28" s="207"/>
      <c r="JAL28" s="207"/>
      <c r="JAM28" s="207"/>
      <c r="JAN28" s="207"/>
      <c r="JAO28" s="207"/>
      <c r="JAP28" s="207"/>
      <c r="JAQ28" s="207"/>
      <c r="JAR28" s="207"/>
      <c r="JAS28" s="207"/>
      <c r="JAT28" s="207"/>
      <c r="JAU28" s="207"/>
      <c r="JAV28" s="207"/>
      <c r="JAW28" s="207"/>
      <c r="JAX28" s="207"/>
      <c r="JAY28" s="207"/>
      <c r="JAZ28" s="207"/>
      <c r="JBA28" s="207"/>
      <c r="JBB28" s="207"/>
      <c r="JBC28" s="207"/>
      <c r="JBD28" s="207"/>
      <c r="JBE28" s="207"/>
      <c r="JBF28" s="207"/>
      <c r="JBG28" s="207"/>
      <c r="JBH28" s="207"/>
      <c r="JBI28" s="207"/>
      <c r="JBJ28" s="207"/>
      <c r="JBK28" s="207"/>
      <c r="JBL28" s="207"/>
      <c r="JBM28" s="207"/>
      <c r="JBN28" s="207"/>
      <c r="JBO28" s="207"/>
      <c r="JBP28" s="207"/>
      <c r="JBQ28" s="207"/>
      <c r="JBR28" s="207"/>
      <c r="JBS28" s="207"/>
      <c r="JBT28" s="207"/>
      <c r="JBU28" s="207"/>
      <c r="JBV28" s="207"/>
      <c r="JBW28" s="207"/>
      <c r="JBX28" s="207"/>
      <c r="JBY28" s="207"/>
      <c r="JBZ28" s="207"/>
      <c r="JCA28" s="207"/>
      <c r="JCB28" s="207"/>
      <c r="JCC28" s="207"/>
      <c r="JCD28" s="207"/>
      <c r="JCE28" s="207"/>
      <c r="JCF28" s="207"/>
      <c r="JCG28" s="207"/>
      <c r="JCH28" s="207"/>
      <c r="JCI28" s="207"/>
      <c r="JCJ28" s="207"/>
      <c r="JCK28" s="207"/>
      <c r="JCL28" s="207"/>
      <c r="JCM28" s="207"/>
      <c r="JCN28" s="207"/>
      <c r="JCO28" s="207"/>
      <c r="JCP28" s="207"/>
      <c r="JCQ28" s="207"/>
      <c r="JCR28" s="207"/>
      <c r="JCS28" s="207"/>
      <c r="JCT28" s="207"/>
      <c r="JCU28" s="207"/>
      <c r="JCV28" s="207"/>
      <c r="JCW28" s="207"/>
      <c r="JCX28" s="207"/>
      <c r="JCY28" s="207"/>
      <c r="JCZ28" s="207"/>
      <c r="JDA28" s="207"/>
      <c r="JDB28" s="207"/>
      <c r="JDC28" s="207"/>
      <c r="JDD28" s="207"/>
      <c r="JDE28" s="207"/>
      <c r="JDF28" s="207"/>
      <c r="JDG28" s="207"/>
      <c r="JDH28" s="207"/>
      <c r="JDI28" s="207"/>
      <c r="JDJ28" s="207"/>
      <c r="JDK28" s="207"/>
      <c r="JDL28" s="207"/>
      <c r="JDM28" s="207"/>
      <c r="JDN28" s="207"/>
      <c r="JDO28" s="207"/>
      <c r="JDP28" s="207"/>
      <c r="JDQ28" s="207"/>
      <c r="JDR28" s="207"/>
      <c r="JDS28" s="207"/>
      <c r="JDT28" s="207"/>
      <c r="JDU28" s="207"/>
      <c r="JDV28" s="207"/>
      <c r="JDW28" s="207"/>
      <c r="JDX28" s="207"/>
      <c r="JDY28" s="207"/>
      <c r="JDZ28" s="207"/>
      <c r="JEA28" s="207"/>
      <c r="JEB28" s="207"/>
      <c r="JEC28" s="207"/>
      <c r="JED28" s="207"/>
      <c r="JEE28" s="207"/>
      <c r="JEF28" s="207"/>
      <c r="JEG28" s="207"/>
      <c r="JEH28" s="207"/>
      <c r="JEI28" s="207"/>
      <c r="JEJ28" s="207"/>
      <c r="JEK28" s="207"/>
      <c r="JEL28" s="207"/>
      <c r="JEM28" s="207"/>
      <c r="JEN28" s="207"/>
      <c r="JEO28" s="207"/>
      <c r="JEP28" s="207"/>
      <c r="JEQ28" s="207"/>
      <c r="JER28" s="207"/>
      <c r="JES28" s="207"/>
      <c r="JET28" s="207"/>
      <c r="JEU28" s="207"/>
      <c r="JEV28" s="207"/>
      <c r="JEW28" s="207"/>
      <c r="JEX28" s="207"/>
      <c r="JEY28" s="207"/>
      <c r="JEZ28" s="207"/>
      <c r="JFA28" s="207"/>
      <c r="JFB28" s="207"/>
      <c r="JFC28" s="207"/>
      <c r="JFD28" s="207"/>
      <c r="JFE28" s="207"/>
      <c r="JFF28" s="207"/>
      <c r="JFG28" s="207"/>
      <c r="JFH28" s="207"/>
      <c r="JFI28" s="207"/>
      <c r="JFJ28" s="207"/>
      <c r="JFK28" s="207"/>
      <c r="JFL28" s="207"/>
      <c r="JFM28" s="207"/>
      <c r="JFN28" s="207"/>
      <c r="JFO28" s="207"/>
      <c r="JFP28" s="207"/>
      <c r="JFQ28" s="207"/>
      <c r="JFR28" s="207"/>
      <c r="JFS28" s="207"/>
      <c r="JFT28" s="207"/>
      <c r="JFU28" s="207"/>
      <c r="JFV28" s="207"/>
      <c r="JFW28" s="207"/>
      <c r="JFX28" s="207"/>
      <c r="JFY28" s="207"/>
      <c r="JFZ28" s="207"/>
      <c r="JGA28" s="207"/>
      <c r="JGB28" s="207"/>
      <c r="JGC28" s="207"/>
      <c r="JGD28" s="207"/>
      <c r="JGE28" s="207"/>
      <c r="JGF28" s="207"/>
      <c r="JGG28" s="207"/>
      <c r="JGH28" s="207"/>
      <c r="JGI28" s="207"/>
      <c r="JGJ28" s="207"/>
      <c r="JGK28" s="207"/>
      <c r="JGL28" s="207"/>
      <c r="JGM28" s="207"/>
      <c r="JGN28" s="207"/>
      <c r="JGO28" s="207"/>
      <c r="JGP28" s="207"/>
      <c r="JGQ28" s="207"/>
      <c r="JGR28" s="207"/>
      <c r="JGS28" s="207"/>
      <c r="JGT28" s="207"/>
      <c r="JGU28" s="207"/>
      <c r="JGV28" s="207"/>
      <c r="JGW28" s="207"/>
      <c r="JGX28" s="207"/>
      <c r="JGY28" s="207"/>
      <c r="JGZ28" s="207"/>
      <c r="JHA28" s="207"/>
      <c r="JHB28" s="207"/>
      <c r="JHC28" s="207"/>
      <c r="JHD28" s="207"/>
      <c r="JHE28" s="207"/>
      <c r="JHF28" s="207"/>
      <c r="JHG28" s="207"/>
      <c r="JHH28" s="207"/>
      <c r="JHI28" s="207"/>
      <c r="JHJ28" s="207"/>
      <c r="JHK28" s="207"/>
      <c r="JHL28" s="207"/>
      <c r="JHM28" s="207"/>
      <c r="JHN28" s="207"/>
      <c r="JHO28" s="207"/>
      <c r="JHP28" s="207"/>
      <c r="JHQ28" s="207"/>
      <c r="JHR28" s="207"/>
      <c r="JHS28" s="207"/>
      <c r="JHT28" s="207"/>
      <c r="JHU28" s="207"/>
      <c r="JHV28" s="207"/>
      <c r="JHW28" s="207"/>
      <c r="JHX28" s="207"/>
      <c r="JHY28" s="207"/>
      <c r="JHZ28" s="207"/>
      <c r="JIA28" s="207"/>
      <c r="JIB28" s="207"/>
      <c r="JIC28" s="207"/>
      <c r="JID28" s="207"/>
      <c r="JIE28" s="207"/>
      <c r="JIF28" s="207"/>
      <c r="JIG28" s="207"/>
      <c r="JIH28" s="207"/>
      <c r="JII28" s="207"/>
      <c r="JIJ28" s="207"/>
      <c r="JIK28" s="207"/>
      <c r="JIL28" s="207"/>
      <c r="JIM28" s="207"/>
      <c r="JIN28" s="207"/>
      <c r="JIO28" s="207"/>
      <c r="JIP28" s="207"/>
      <c r="JIQ28" s="207"/>
      <c r="JIR28" s="207"/>
      <c r="JIS28" s="207"/>
      <c r="JIT28" s="207"/>
      <c r="JIU28" s="207"/>
      <c r="JIV28" s="207"/>
      <c r="JIW28" s="207"/>
      <c r="JIX28" s="207"/>
      <c r="JIY28" s="207"/>
      <c r="JIZ28" s="207"/>
      <c r="JJA28" s="207"/>
      <c r="JJB28" s="207"/>
      <c r="JJC28" s="207"/>
      <c r="JJD28" s="207"/>
      <c r="JJE28" s="207"/>
      <c r="JJF28" s="207"/>
      <c r="JJG28" s="207"/>
      <c r="JJH28" s="207"/>
      <c r="JJI28" s="207"/>
      <c r="JJJ28" s="207"/>
      <c r="JJK28" s="207"/>
      <c r="JJL28" s="207"/>
      <c r="JJM28" s="207"/>
      <c r="JJN28" s="207"/>
      <c r="JJO28" s="207"/>
      <c r="JJP28" s="207"/>
      <c r="JJQ28" s="207"/>
      <c r="JJR28" s="207"/>
      <c r="JJS28" s="207"/>
      <c r="JJT28" s="207"/>
      <c r="JJU28" s="207"/>
      <c r="JJV28" s="207"/>
      <c r="JJW28" s="207"/>
      <c r="JJX28" s="207"/>
      <c r="JJY28" s="207"/>
      <c r="JJZ28" s="207"/>
      <c r="JKA28" s="207"/>
      <c r="JKB28" s="207"/>
      <c r="JKC28" s="207"/>
      <c r="JKD28" s="207"/>
      <c r="JKE28" s="207"/>
      <c r="JKF28" s="207"/>
      <c r="JKG28" s="207"/>
      <c r="JKH28" s="207"/>
      <c r="JKI28" s="207"/>
      <c r="JKJ28" s="207"/>
      <c r="JKK28" s="207"/>
      <c r="JKL28" s="207"/>
      <c r="JKM28" s="207"/>
      <c r="JKN28" s="207"/>
      <c r="JKO28" s="207"/>
      <c r="JKP28" s="207"/>
      <c r="JKQ28" s="207"/>
      <c r="JKR28" s="207"/>
      <c r="JKS28" s="207"/>
      <c r="JKT28" s="207"/>
      <c r="JKU28" s="207"/>
      <c r="JKV28" s="207"/>
      <c r="JKW28" s="207"/>
      <c r="JKX28" s="207"/>
      <c r="JKY28" s="207"/>
      <c r="JKZ28" s="207"/>
      <c r="JLA28" s="207"/>
      <c r="JLB28" s="207"/>
      <c r="JLC28" s="207"/>
      <c r="JLD28" s="207"/>
      <c r="JLE28" s="207"/>
      <c r="JLF28" s="207"/>
      <c r="JLG28" s="207"/>
      <c r="JLH28" s="207"/>
      <c r="JLI28" s="207"/>
      <c r="JLJ28" s="207"/>
      <c r="JLK28" s="207"/>
      <c r="JLL28" s="207"/>
      <c r="JLM28" s="207"/>
      <c r="JLN28" s="207"/>
      <c r="JLO28" s="207"/>
      <c r="JLP28" s="207"/>
      <c r="JLQ28" s="207"/>
      <c r="JLR28" s="207"/>
      <c r="JLS28" s="207"/>
      <c r="JLT28" s="207"/>
      <c r="JLU28" s="207"/>
      <c r="JLV28" s="207"/>
      <c r="JLW28" s="207"/>
      <c r="JLX28" s="207"/>
      <c r="JLY28" s="207"/>
      <c r="JLZ28" s="207"/>
      <c r="JMA28" s="207"/>
      <c r="JMB28" s="207"/>
      <c r="JMC28" s="207"/>
      <c r="JMD28" s="207"/>
      <c r="JME28" s="207"/>
      <c r="JMF28" s="207"/>
      <c r="JMG28" s="207"/>
      <c r="JMH28" s="207"/>
      <c r="JMI28" s="207"/>
      <c r="JMJ28" s="207"/>
      <c r="JMK28" s="207"/>
      <c r="JML28" s="207"/>
      <c r="JMM28" s="207"/>
      <c r="JMN28" s="207"/>
      <c r="JMO28" s="207"/>
      <c r="JMP28" s="207"/>
      <c r="JMQ28" s="207"/>
      <c r="JMR28" s="207"/>
      <c r="JMS28" s="207"/>
      <c r="JMT28" s="207"/>
      <c r="JMU28" s="207"/>
      <c r="JMV28" s="207"/>
      <c r="JMW28" s="207"/>
      <c r="JMX28" s="207"/>
      <c r="JMY28" s="207"/>
      <c r="JMZ28" s="207"/>
      <c r="JNA28" s="207"/>
      <c r="JNB28" s="207"/>
      <c r="JNC28" s="207"/>
      <c r="JND28" s="207"/>
      <c r="JNE28" s="207"/>
      <c r="JNF28" s="207"/>
      <c r="JNG28" s="207"/>
      <c r="JNH28" s="207"/>
      <c r="JNI28" s="207"/>
      <c r="JNJ28" s="207"/>
      <c r="JNK28" s="207"/>
      <c r="JNL28" s="207"/>
      <c r="JNM28" s="207"/>
      <c r="JNN28" s="207"/>
      <c r="JNO28" s="207"/>
      <c r="JNP28" s="207"/>
      <c r="JNQ28" s="207"/>
      <c r="JNR28" s="207"/>
      <c r="JNS28" s="207"/>
      <c r="JNT28" s="207"/>
      <c r="JNU28" s="207"/>
      <c r="JNV28" s="207"/>
      <c r="JNW28" s="207"/>
      <c r="JNX28" s="207"/>
      <c r="JNY28" s="207"/>
      <c r="JNZ28" s="207"/>
      <c r="JOA28" s="207"/>
      <c r="JOB28" s="207"/>
      <c r="JOC28" s="207"/>
      <c r="JOD28" s="207"/>
      <c r="JOE28" s="207"/>
      <c r="JOF28" s="207"/>
      <c r="JOG28" s="207"/>
      <c r="JOH28" s="207"/>
      <c r="JOI28" s="207"/>
      <c r="JOJ28" s="207"/>
      <c r="JOK28" s="207"/>
      <c r="JOL28" s="207"/>
      <c r="JOM28" s="207"/>
      <c r="JON28" s="207"/>
      <c r="JOO28" s="207"/>
      <c r="JOP28" s="207"/>
      <c r="JOQ28" s="207"/>
      <c r="JOR28" s="207"/>
      <c r="JOS28" s="207"/>
      <c r="JOT28" s="207"/>
      <c r="JOU28" s="207"/>
      <c r="JOV28" s="207"/>
      <c r="JOW28" s="207"/>
      <c r="JOX28" s="207"/>
      <c r="JOY28" s="207"/>
      <c r="JOZ28" s="207"/>
      <c r="JPA28" s="207"/>
      <c r="JPB28" s="207"/>
      <c r="JPC28" s="207"/>
      <c r="JPD28" s="207"/>
      <c r="JPE28" s="207"/>
      <c r="JPF28" s="207"/>
      <c r="JPG28" s="207"/>
      <c r="JPH28" s="207"/>
      <c r="JPI28" s="207"/>
      <c r="JPJ28" s="207"/>
      <c r="JPK28" s="207"/>
      <c r="JPL28" s="207"/>
      <c r="JPM28" s="207"/>
      <c r="JPN28" s="207"/>
      <c r="JPO28" s="207"/>
      <c r="JPP28" s="207"/>
      <c r="JPQ28" s="207"/>
      <c r="JPR28" s="207"/>
      <c r="JPS28" s="207"/>
      <c r="JPT28" s="207"/>
      <c r="JPU28" s="207"/>
      <c r="JPV28" s="207"/>
      <c r="JPW28" s="207"/>
      <c r="JPX28" s="207"/>
      <c r="JPY28" s="207"/>
      <c r="JPZ28" s="207"/>
      <c r="JQA28" s="207"/>
      <c r="JQB28" s="207"/>
      <c r="JQC28" s="207"/>
      <c r="JQD28" s="207"/>
      <c r="JQE28" s="207"/>
      <c r="JQF28" s="207"/>
      <c r="JQG28" s="207"/>
      <c r="JQH28" s="207"/>
      <c r="JQI28" s="207"/>
      <c r="JQJ28" s="207"/>
      <c r="JQK28" s="207"/>
      <c r="JQL28" s="207"/>
      <c r="JQM28" s="207"/>
      <c r="JQN28" s="207"/>
      <c r="JQO28" s="207"/>
      <c r="JQP28" s="207"/>
      <c r="JQQ28" s="207"/>
      <c r="JQR28" s="207"/>
      <c r="JQS28" s="207"/>
      <c r="JQT28" s="207"/>
      <c r="JQU28" s="207"/>
      <c r="JQV28" s="207"/>
      <c r="JQW28" s="207"/>
      <c r="JQX28" s="207"/>
      <c r="JQY28" s="207"/>
      <c r="JQZ28" s="207"/>
      <c r="JRA28" s="207"/>
      <c r="JRB28" s="207"/>
      <c r="JRC28" s="207"/>
      <c r="JRD28" s="207"/>
      <c r="JRE28" s="207"/>
      <c r="JRF28" s="207"/>
      <c r="JRG28" s="207"/>
      <c r="JRH28" s="207"/>
      <c r="JRI28" s="207"/>
      <c r="JRJ28" s="207"/>
      <c r="JRK28" s="207"/>
      <c r="JRL28" s="207"/>
      <c r="JRM28" s="207"/>
      <c r="JRN28" s="207"/>
      <c r="JRO28" s="207"/>
      <c r="JRP28" s="207"/>
      <c r="JRQ28" s="207"/>
      <c r="JRR28" s="207"/>
      <c r="JRS28" s="207"/>
      <c r="JRT28" s="207"/>
      <c r="JRU28" s="207"/>
      <c r="JRV28" s="207"/>
      <c r="JRW28" s="207"/>
      <c r="JRX28" s="207"/>
      <c r="JRY28" s="207"/>
      <c r="JRZ28" s="207"/>
      <c r="JSA28" s="207"/>
      <c r="JSB28" s="207"/>
      <c r="JSC28" s="207"/>
      <c r="JSD28" s="207"/>
      <c r="JSE28" s="207"/>
      <c r="JSF28" s="207"/>
      <c r="JSG28" s="207"/>
      <c r="JSH28" s="207"/>
      <c r="JSI28" s="207"/>
      <c r="JSJ28" s="207"/>
      <c r="JSK28" s="207"/>
      <c r="JSL28" s="207"/>
      <c r="JSM28" s="207"/>
      <c r="JSN28" s="207"/>
      <c r="JSO28" s="207"/>
      <c r="JSP28" s="207"/>
      <c r="JSQ28" s="207"/>
      <c r="JSR28" s="207"/>
      <c r="JSS28" s="207"/>
      <c r="JST28" s="207"/>
      <c r="JSU28" s="207"/>
      <c r="JSV28" s="207"/>
      <c r="JSW28" s="207"/>
      <c r="JSX28" s="207"/>
      <c r="JSY28" s="207"/>
      <c r="JSZ28" s="207"/>
      <c r="JTA28" s="207"/>
      <c r="JTB28" s="207"/>
      <c r="JTC28" s="207"/>
      <c r="JTD28" s="207"/>
      <c r="JTE28" s="207"/>
      <c r="JTF28" s="207"/>
      <c r="JTG28" s="207"/>
      <c r="JTH28" s="207"/>
      <c r="JTI28" s="207"/>
      <c r="JTJ28" s="207"/>
      <c r="JTK28" s="207"/>
      <c r="JTL28" s="207"/>
      <c r="JTM28" s="207"/>
      <c r="JTN28" s="207"/>
      <c r="JTO28" s="207"/>
      <c r="JTP28" s="207"/>
      <c r="JTQ28" s="207"/>
      <c r="JTR28" s="207"/>
      <c r="JTS28" s="207"/>
      <c r="JTT28" s="207"/>
      <c r="JTU28" s="207"/>
      <c r="JTV28" s="207"/>
      <c r="JTW28" s="207"/>
      <c r="JTX28" s="207"/>
      <c r="JTY28" s="207"/>
      <c r="JTZ28" s="207"/>
      <c r="JUA28" s="207"/>
      <c r="JUB28" s="207"/>
      <c r="JUC28" s="207"/>
      <c r="JUD28" s="207"/>
      <c r="JUE28" s="207"/>
      <c r="JUF28" s="207"/>
      <c r="JUG28" s="207"/>
      <c r="JUH28" s="207"/>
      <c r="JUI28" s="207"/>
      <c r="JUJ28" s="207"/>
      <c r="JUK28" s="207"/>
      <c r="JUL28" s="207"/>
      <c r="JUM28" s="207"/>
      <c r="JUN28" s="207"/>
      <c r="JUO28" s="207"/>
      <c r="JUP28" s="207"/>
      <c r="JUQ28" s="207"/>
      <c r="JUR28" s="207"/>
      <c r="JUS28" s="207"/>
      <c r="JUT28" s="207"/>
      <c r="JUU28" s="207"/>
      <c r="JUV28" s="207"/>
      <c r="JUW28" s="207"/>
      <c r="JUX28" s="207"/>
      <c r="JUY28" s="207"/>
      <c r="JUZ28" s="207"/>
      <c r="JVA28" s="207"/>
      <c r="JVB28" s="207"/>
      <c r="JVC28" s="207"/>
      <c r="JVD28" s="207"/>
      <c r="JVE28" s="207"/>
      <c r="JVF28" s="207"/>
      <c r="JVG28" s="207"/>
      <c r="JVH28" s="207"/>
      <c r="JVI28" s="207"/>
      <c r="JVJ28" s="207"/>
      <c r="JVK28" s="207"/>
      <c r="JVL28" s="207"/>
      <c r="JVM28" s="207"/>
      <c r="JVN28" s="207"/>
      <c r="JVO28" s="207"/>
      <c r="JVP28" s="207"/>
      <c r="JVQ28" s="207"/>
      <c r="JVR28" s="207"/>
      <c r="JVS28" s="207"/>
      <c r="JVT28" s="207"/>
      <c r="JVU28" s="207"/>
      <c r="JVV28" s="207"/>
      <c r="JVW28" s="207"/>
      <c r="JVX28" s="207"/>
      <c r="JVY28" s="207"/>
      <c r="JVZ28" s="207"/>
      <c r="JWA28" s="207"/>
      <c r="JWB28" s="207"/>
      <c r="JWC28" s="207"/>
      <c r="JWD28" s="207"/>
      <c r="JWE28" s="207"/>
      <c r="JWF28" s="207"/>
      <c r="JWG28" s="207"/>
      <c r="JWH28" s="207"/>
      <c r="JWI28" s="207"/>
      <c r="JWJ28" s="207"/>
      <c r="JWK28" s="207"/>
      <c r="JWL28" s="207"/>
      <c r="JWM28" s="207"/>
      <c r="JWN28" s="207"/>
      <c r="JWO28" s="207"/>
      <c r="JWP28" s="207"/>
      <c r="JWQ28" s="207"/>
      <c r="JWR28" s="207"/>
      <c r="JWS28" s="207"/>
      <c r="JWT28" s="207"/>
      <c r="JWU28" s="207"/>
      <c r="JWV28" s="207"/>
      <c r="JWW28" s="207"/>
      <c r="JWX28" s="207"/>
      <c r="JWY28" s="207"/>
      <c r="JWZ28" s="207"/>
      <c r="JXA28" s="207"/>
      <c r="JXB28" s="207"/>
      <c r="JXC28" s="207"/>
      <c r="JXD28" s="207"/>
      <c r="JXE28" s="207"/>
      <c r="JXF28" s="207"/>
      <c r="JXG28" s="207"/>
      <c r="JXH28" s="207"/>
      <c r="JXI28" s="207"/>
      <c r="JXJ28" s="207"/>
      <c r="JXK28" s="207"/>
      <c r="JXL28" s="207"/>
      <c r="JXM28" s="207"/>
      <c r="JXN28" s="207"/>
      <c r="JXO28" s="207"/>
      <c r="JXP28" s="207"/>
      <c r="JXQ28" s="207"/>
      <c r="JXR28" s="207"/>
      <c r="JXS28" s="207"/>
      <c r="JXT28" s="207"/>
      <c r="JXU28" s="207"/>
      <c r="JXV28" s="207"/>
      <c r="JXW28" s="207"/>
      <c r="JXX28" s="207"/>
      <c r="JXY28" s="207"/>
      <c r="JXZ28" s="207"/>
      <c r="JYA28" s="207"/>
      <c r="JYB28" s="207"/>
      <c r="JYC28" s="207"/>
      <c r="JYD28" s="207"/>
      <c r="JYE28" s="207"/>
      <c r="JYF28" s="207"/>
      <c r="JYG28" s="207"/>
      <c r="JYH28" s="207"/>
      <c r="JYI28" s="207"/>
      <c r="JYJ28" s="207"/>
      <c r="JYK28" s="207"/>
      <c r="JYL28" s="207"/>
      <c r="JYM28" s="207"/>
      <c r="JYN28" s="207"/>
      <c r="JYO28" s="207"/>
      <c r="JYP28" s="207"/>
      <c r="JYQ28" s="207"/>
      <c r="JYR28" s="207"/>
      <c r="JYS28" s="207"/>
      <c r="JYT28" s="207"/>
      <c r="JYU28" s="207"/>
      <c r="JYV28" s="207"/>
      <c r="JYW28" s="207"/>
      <c r="JYX28" s="207"/>
      <c r="JYY28" s="207"/>
      <c r="JYZ28" s="207"/>
      <c r="JZA28" s="207"/>
      <c r="JZB28" s="207"/>
      <c r="JZC28" s="207"/>
      <c r="JZD28" s="207"/>
      <c r="JZE28" s="207"/>
      <c r="JZF28" s="207"/>
      <c r="JZG28" s="207"/>
      <c r="JZH28" s="207"/>
      <c r="JZI28" s="207"/>
      <c r="JZJ28" s="207"/>
      <c r="JZK28" s="207"/>
      <c r="JZL28" s="207"/>
      <c r="JZM28" s="207"/>
      <c r="JZN28" s="207"/>
      <c r="JZO28" s="207"/>
      <c r="JZP28" s="207"/>
      <c r="JZQ28" s="207"/>
      <c r="JZR28" s="207"/>
      <c r="JZS28" s="207"/>
      <c r="JZT28" s="207"/>
      <c r="JZU28" s="207"/>
      <c r="JZV28" s="207"/>
      <c r="JZW28" s="207"/>
      <c r="JZX28" s="207"/>
      <c r="JZY28" s="207"/>
      <c r="JZZ28" s="207"/>
      <c r="KAA28" s="207"/>
      <c r="KAB28" s="207"/>
      <c r="KAC28" s="207"/>
      <c r="KAD28" s="207"/>
      <c r="KAE28" s="207"/>
      <c r="KAF28" s="207"/>
      <c r="KAG28" s="207"/>
      <c r="KAH28" s="207"/>
      <c r="KAI28" s="207"/>
      <c r="KAJ28" s="207"/>
      <c r="KAK28" s="207"/>
      <c r="KAL28" s="207"/>
      <c r="KAM28" s="207"/>
      <c r="KAN28" s="207"/>
      <c r="KAO28" s="207"/>
      <c r="KAP28" s="207"/>
      <c r="KAQ28" s="207"/>
      <c r="KAR28" s="207"/>
      <c r="KAS28" s="207"/>
      <c r="KAT28" s="207"/>
      <c r="KAU28" s="207"/>
      <c r="KAV28" s="207"/>
      <c r="KAW28" s="207"/>
      <c r="KAX28" s="207"/>
      <c r="KAY28" s="207"/>
      <c r="KAZ28" s="207"/>
      <c r="KBA28" s="207"/>
      <c r="KBB28" s="207"/>
      <c r="KBC28" s="207"/>
      <c r="KBD28" s="207"/>
      <c r="KBE28" s="207"/>
      <c r="KBF28" s="207"/>
      <c r="KBG28" s="207"/>
      <c r="KBH28" s="207"/>
      <c r="KBI28" s="207"/>
      <c r="KBJ28" s="207"/>
      <c r="KBK28" s="207"/>
      <c r="KBL28" s="207"/>
      <c r="KBM28" s="207"/>
      <c r="KBN28" s="207"/>
      <c r="KBO28" s="207"/>
      <c r="KBP28" s="207"/>
      <c r="KBQ28" s="207"/>
      <c r="KBR28" s="207"/>
      <c r="KBS28" s="207"/>
      <c r="KBT28" s="207"/>
      <c r="KBU28" s="207"/>
      <c r="KBV28" s="207"/>
      <c r="KBW28" s="207"/>
      <c r="KBX28" s="207"/>
      <c r="KBY28" s="207"/>
      <c r="KBZ28" s="207"/>
      <c r="KCA28" s="207"/>
      <c r="KCB28" s="207"/>
      <c r="KCC28" s="207"/>
      <c r="KCD28" s="207"/>
      <c r="KCE28" s="207"/>
      <c r="KCF28" s="207"/>
      <c r="KCG28" s="207"/>
      <c r="KCH28" s="207"/>
      <c r="KCI28" s="207"/>
      <c r="KCJ28" s="207"/>
      <c r="KCK28" s="207"/>
      <c r="KCL28" s="207"/>
      <c r="KCM28" s="207"/>
      <c r="KCN28" s="207"/>
      <c r="KCO28" s="207"/>
      <c r="KCP28" s="207"/>
      <c r="KCQ28" s="207"/>
      <c r="KCR28" s="207"/>
      <c r="KCS28" s="207"/>
      <c r="KCT28" s="207"/>
      <c r="KCU28" s="207"/>
      <c r="KCV28" s="207"/>
      <c r="KCW28" s="207"/>
      <c r="KCX28" s="207"/>
      <c r="KCY28" s="207"/>
      <c r="KCZ28" s="207"/>
      <c r="KDA28" s="207"/>
      <c r="KDB28" s="207"/>
      <c r="KDC28" s="207"/>
      <c r="KDD28" s="207"/>
      <c r="KDE28" s="207"/>
      <c r="KDF28" s="207"/>
      <c r="KDG28" s="207"/>
      <c r="KDH28" s="207"/>
      <c r="KDI28" s="207"/>
      <c r="KDJ28" s="207"/>
      <c r="KDK28" s="207"/>
      <c r="KDL28" s="207"/>
      <c r="KDM28" s="207"/>
      <c r="KDN28" s="207"/>
      <c r="KDO28" s="207"/>
      <c r="KDP28" s="207"/>
      <c r="KDQ28" s="207"/>
      <c r="KDR28" s="207"/>
      <c r="KDS28" s="207"/>
      <c r="KDT28" s="207"/>
      <c r="KDU28" s="207"/>
      <c r="KDV28" s="207"/>
      <c r="KDW28" s="207"/>
      <c r="KDX28" s="207"/>
      <c r="KDY28" s="207"/>
      <c r="KDZ28" s="207"/>
      <c r="KEA28" s="207"/>
      <c r="KEB28" s="207"/>
      <c r="KEC28" s="207"/>
      <c r="KED28" s="207"/>
      <c r="KEE28" s="207"/>
      <c r="KEF28" s="207"/>
      <c r="KEG28" s="207"/>
      <c r="KEH28" s="207"/>
      <c r="KEI28" s="207"/>
      <c r="KEJ28" s="207"/>
      <c r="KEK28" s="207"/>
      <c r="KEL28" s="207"/>
      <c r="KEM28" s="207"/>
      <c r="KEN28" s="207"/>
      <c r="KEO28" s="207"/>
      <c r="KEP28" s="207"/>
      <c r="KEQ28" s="207"/>
      <c r="KER28" s="207"/>
      <c r="KES28" s="207"/>
      <c r="KET28" s="207"/>
      <c r="KEU28" s="207"/>
      <c r="KEV28" s="207"/>
      <c r="KEW28" s="207"/>
      <c r="KEX28" s="207"/>
      <c r="KEY28" s="207"/>
      <c r="KEZ28" s="207"/>
      <c r="KFA28" s="207"/>
      <c r="KFB28" s="207"/>
      <c r="KFC28" s="207"/>
      <c r="KFD28" s="207"/>
      <c r="KFE28" s="207"/>
      <c r="KFF28" s="207"/>
      <c r="KFG28" s="207"/>
      <c r="KFH28" s="207"/>
      <c r="KFI28" s="207"/>
      <c r="KFJ28" s="207"/>
      <c r="KFK28" s="207"/>
      <c r="KFL28" s="207"/>
      <c r="KFM28" s="207"/>
      <c r="KFN28" s="207"/>
      <c r="KFO28" s="207"/>
      <c r="KFP28" s="207"/>
      <c r="KFQ28" s="207"/>
      <c r="KFR28" s="207"/>
      <c r="KFS28" s="207"/>
      <c r="KFT28" s="207"/>
      <c r="KFU28" s="207"/>
      <c r="KFV28" s="207"/>
      <c r="KFW28" s="207"/>
      <c r="KFX28" s="207"/>
      <c r="KFY28" s="207"/>
      <c r="KFZ28" s="207"/>
      <c r="KGA28" s="207"/>
      <c r="KGB28" s="207"/>
      <c r="KGC28" s="207"/>
      <c r="KGD28" s="207"/>
      <c r="KGE28" s="207"/>
      <c r="KGF28" s="207"/>
      <c r="KGG28" s="207"/>
      <c r="KGH28" s="207"/>
      <c r="KGI28" s="207"/>
      <c r="KGJ28" s="207"/>
      <c r="KGK28" s="207"/>
      <c r="KGL28" s="207"/>
      <c r="KGM28" s="207"/>
      <c r="KGN28" s="207"/>
      <c r="KGO28" s="207"/>
      <c r="KGP28" s="207"/>
      <c r="KGQ28" s="207"/>
      <c r="KGR28" s="207"/>
      <c r="KGS28" s="207"/>
      <c r="KGT28" s="207"/>
      <c r="KGU28" s="207"/>
      <c r="KGV28" s="207"/>
      <c r="KGW28" s="207"/>
      <c r="KGX28" s="207"/>
      <c r="KGY28" s="207"/>
      <c r="KGZ28" s="207"/>
      <c r="KHA28" s="207"/>
      <c r="KHB28" s="207"/>
      <c r="KHC28" s="207"/>
      <c r="KHD28" s="207"/>
      <c r="KHE28" s="207"/>
      <c r="KHF28" s="207"/>
      <c r="KHG28" s="207"/>
      <c r="KHH28" s="207"/>
      <c r="KHI28" s="207"/>
      <c r="KHJ28" s="207"/>
      <c r="KHK28" s="207"/>
      <c r="KHL28" s="207"/>
      <c r="KHM28" s="207"/>
      <c r="KHN28" s="207"/>
      <c r="KHO28" s="207"/>
      <c r="KHP28" s="207"/>
      <c r="KHQ28" s="207"/>
      <c r="KHR28" s="207"/>
      <c r="KHS28" s="207"/>
      <c r="KHT28" s="207"/>
      <c r="KHU28" s="207"/>
      <c r="KHV28" s="207"/>
      <c r="KHW28" s="207"/>
      <c r="KHX28" s="207"/>
      <c r="KHY28" s="207"/>
      <c r="KHZ28" s="207"/>
      <c r="KIA28" s="207"/>
      <c r="KIB28" s="207"/>
      <c r="KIC28" s="207"/>
      <c r="KID28" s="207"/>
      <c r="KIE28" s="207"/>
      <c r="KIF28" s="207"/>
      <c r="KIG28" s="207"/>
      <c r="KIH28" s="207"/>
      <c r="KII28" s="207"/>
      <c r="KIJ28" s="207"/>
      <c r="KIK28" s="207"/>
      <c r="KIL28" s="207"/>
      <c r="KIM28" s="207"/>
      <c r="KIN28" s="207"/>
      <c r="KIO28" s="207"/>
      <c r="KIP28" s="207"/>
      <c r="KIQ28" s="207"/>
      <c r="KIR28" s="207"/>
      <c r="KIS28" s="207"/>
      <c r="KIT28" s="207"/>
      <c r="KIU28" s="207"/>
      <c r="KIV28" s="207"/>
      <c r="KIW28" s="207"/>
      <c r="KIX28" s="207"/>
      <c r="KIY28" s="207"/>
      <c r="KIZ28" s="207"/>
      <c r="KJA28" s="207"/>
      <c r="KJB28" s="207"/>
      <c r="KJC28" s="207"/>
      <c r="KJD28" s="207"/>
      <c r="KJE28" s="207"/>
      <c r="KJF28" s="207"/>
      <c r="KJG28" s="207"/>
      <c r="KJH28" s="207"/>
      <c r="KJI28" s="207"/>
      <c r="KJJ28" s="207"/>
      <c r="KJK28" s="207"/>
      <c r="KJL28" s="207"/>
      <c r="KJM28" s="207"/>
      <c r="KJN28" s="207"/>
      <c r="KJO28" s="207"/>
      <c r="KJP28" s="207"/>
      <c r="KJQ28" s="207"/>
      <c r="KJR28" s="207"/>
      <c r="KJS28" s="207"/>
      <c r="KJT28" s="207"/>
      <c r="KJU28" s="207"/>
      <c r="KJV28" s="207"/>
      <c r="KJW28" s="207"/>
      <c r="KJX28" s="207"/>
      <c r="KJY28" s="207"/>
      <c r="KJZ28" s="207"/>
      <c r="KKA28" s="207"/>
      <c r="KKB28" s="207"/>
      <c r="KKC28" s="207"/>
      <c r="KKD28" s="207"/>
      <c r="KKE28" s="207"/>
      <c r="KKF28" s="207"/>
      <c r="KKG28" s="207"/>
      <c r="KKH28" s="207"/>
      <c r="KKI28" s="207"/>
      <c r="KKJ28" s="207"/>
      <c r="KKK28" s="207"/>
      <c r="KKL28" s="207"/>
      <c r="KKM28" s="207"/>
      <c r="KKN28" s="207"/>
      <c r="KKO28" s="207"/>
      <c r="KKP28" s="207"/>
      <c r="KKQ28" s="207"/>
      <c r="KKR28" s="207"/>
      <c r="KKS28" s="207"/>
      <c r="KKT28" s="207"/>
      <c r="KKU28" s="207"/>
      <c r="KKV28" s="207"/>
      <c r="KKW28" s="207"/>
      <c r="KKX28" s="207"/>
      <c r="KKY28" s="207"/>
      <c r="KKZ28" s="207"/>
      <c r="KLA28" s="207"/>
      <c r="KLB28" s="207"/>
      <c r="KLC28" s="207"/>
      <c r="KLD28" s="207"/>
      <c r="KLE28" s="207"/>
      <c r="KLF28" s="207"/>
      <c r="KLG28" s="207"/>
      <c r="KLH28" s="207"/>
      <c r="KLI28" s="207"/>
      <c r="KLJ28" s="207"/>
      <c r="KLK28" s="207"/>
      <c r="KLL28" s="207"/>
      <c r="KLM28" s="207"/>
      <c r="KLN28" s="207"/>
      <c r="KLO28" s="207"/>
      <c r="KLP28" s="207"/>
      <c r="KLQ28" s="207"/>
      <c r="KLR28" s="207"/>
      <c r="KLS28" s="207"/>
      <c r="KLT28" s="207"/>
      <c r="KLU28" s="207"/>
      <c r="KLV28" s="207"/>
      <c r="KLW28" s="207"/>
      <c r="KLX28" s="207"/>
      <c r="KLY28" s="207"/>
      <c r="KLZ28" s="207"/>
      <c r="KMA28" s="207"/>
      <c r="KMB28" s="207"/>
      <c r="KMC28" s="207"/>
      <c r="KMD28" s="207"/>
      <c r="KME28" s="207"/>
      <c r="KMF28" s="207"/>
      <c r="KMG28" s="207"/>
      <c r="KMH28" s="207"/>
      <c r="KMI28" s="207"/>
      <c r="KMJ28" s="207"/>
      <c r="KMK28" s="207"/>
      <c r="KML28" s="207"/>
      <c r="KMM28" s="207"/>
      <c r="KMN28" s="207"/>
      <c r="KMO28" s="207"/>
      <c r="KMP28" s="207"/>
      <c r="KMQ28" s="207"/>
      <c r="KMR28" s="207"/>
      <c r="KMS28" s="207"/>
      <c r="KMT28" s="207"/>
      <c r="KMU28" s="207"/>
      <c r="KMV28" s="207"/>
      <c r="KMW28" s="207"/>
      <c r="KMX28" s="207"/>
      <c r="KMY28" s="207"/>
      <c r="KMZ28" s="207"/>
      <c r="KNA28" s="207"/>
      <c r="KNB28" s="207"/>
      <c r="KNC28" s="207"/>
      <c r="KND28" s="207"/>
      <c r="KNE28" s="207"/>
      <c r="KNF28" s="207"/>
      <c r="KNG28" s="207"/>
      <c r="KNH28" s="207"/>
      <c r="KNI28" s="207"/>
      <c r="KNJ28" s="207"/>
      <c r="KNK28" s="207"/>
      <c r="KNL28" s="207"/>
      <c r="KNM28" s="207"/>
      <c r="KNN28" s="207"/>
      <c r="KNO28" s="207"/>
      <c r="KNP28" s="207"/>
      <c r="KNQ28" s="207"/>
      <c r="KNR28" s="207"/>
      <c r="KNS28" s="207"/>
      <c r="KNT28" s="207"/>
      <c r="KNU28" s="207"/>
      <c r="KNV28" s="207"/>
      <c r="KNW28" s="207"/>
      <c r="KNX28" s="207"/>
      <c r="KNY28" s="207"/>
      <c r="KNZ28" s="207"/>
      <c r="KOA28" s="207"/>
      <c r="KOB28" s="207"/>
      <c r="KOC28" s="207"/>
      <c r="KOD28" s="207"/>
      <c r="KOE28" s="207"/>
      <c r="KOF28" s="207"/>
      <c r="KOG28" s="207"/>
      <c r="KOH28" s="207"/>
      <c r="KOI28" s="207"/>
      <c r="KOJ28" s="207"/>
      <c r="KOK28" s="207"/>
      <c r="KOL28" s="207"/>
      <c r="KOM28" s="207"/>
      <c r="KON28" s="207"/>
      <c r="KOO28" s="207"/>
      <c r="KOP28" s="207"/>
      <c r="KOQ28" s="207"/>
      <c r="KOR28" s="207"/>
      <c r="KOS28" s="207"/>
      <c r="KOT28" s="207"/>
      <c r="KOU28" s="207"/>
      <c r="KOV28" s="207"/>
      <c r="KOW28" s="207"/>
      <c r="KOX28" s="207"/>
      <c r="KOY28" s="207"/>
      <c r="KOZ28" s="207"/>
      <c r="KPA28" s="207"/>
      <c r="KPB28" s="207"/>
      <c r="KPC28" s="207"/>
      <c r="KPD28" s="207"/>
      <c r="KPE28" s="207"/>
      <c r="KPF28" s="207"/>
      <c r="KPG28" s="207"/>
      <c r="KPH28" s="207"/>
      <c r="KPI28" s="207"/>
      <c r="KPJ28" s="207"/>
      <c r="KPK28" s="207"/>
      <c r="KPL28" s="207"/>
      <c r="KPM28" s="207"/>
      <c r="KPN28" s="207"/>
      <c r="KPO28" s="207"/>
      <c r="KPP28" s="207"/>
      <c r="KPQ28" s="207"/>
      <c r="KPR28" s="207"/>
      <c r="KPS28" s="207"/>
      <c r="KPT28" s="207"/>
      <c r="KPU28" s="207"/>
      <c r="KPV28" s="207"/>
      <c r="KPW28" s="207"/>
      <c r="KPX28" s="207"/>
      <c r="KPY28" s="207"/>
      <c r="KPZ28" s="207"/>
      <c r="KQA28" s="207"/>
      <c r="KQB28" s="207"/>
      <c r="KQC28" s="207"/>
      <c r="KQD28" s="207"/>
      <c r="KQE28" s="207"/>
      <c r="KQF28" s="207"/>
      <c r="KQG28" s="207"/>
      <c r="KQH28" s="207"/>
      <c r="KQI28" s="207"/>
      <c r="KQJ28" s="207"/>
      <c r="KQK28" s="207"/>
      <c r="KQL28" s="207"/>
      <c r="KQM28" s="207"/>
      <c r="KQN28" s="207"/>
      <c r="KQO28" s="207"/>
      <c r="KQP28" s="207"/>
      <c r="KQQ28" s="207"/>
      <c r="KQR28" s="207"/>
      <c r="KQS28" s="207"/>
      <c r="KQT28" s="207"/>
      <c r="KQU28" s="207"/>
      <c r="KQV28" s="207"/>
      <c r="KQW28" s="207"/>
      <c r="KQX28" s="207"/>
      <c r="KQY28" s="207"/>
      <c r="KQZ28" s="207"/>
      <c r="KRA28" s="207"/>
      <c r="KRB28" s="207"/>
      <c r="KRC28" s="207"/>
      <c r="KRD28" s="207"/>
      <c r="KRE28" s="207"/>
      <c r="KRF28" s="207"/>
      <c r="KRG28" s="207"/>
      <c r="KRH28" s="207"/>
      <c r="KRI28" s="207"/>
      <c r="KRJ28" s="207"/>
      <c r="KRK28" s="207"/>
      <c r="KRL28" s="207"/>
      <c r="KRM28" s="207"/>
      <c r="KRN28" s="207"/>
      <c r="KRO28" s="207"/>
      <c r="KRP28" s="207"/>
      <c r="KRQ28" s="207"/>
      <c r="KRR28" s="207"/>
      <c r="KRS28" s="207"/>
      <c r="KRT28" s="207"/>
      <c r="KRU28" s="207"/>
      <c r="KRV28" s="207"/>
      <c r="KRW28" s="207"/>
      <c r="KRX28" s="207"/>
      <c r="KRY28" s="207"/>
      <c r="KRZ28" s="207"/>
      <c r="KSA28" s="207"/>
      <c r="KSB28" s="207"/>
      <c r="KSC28" s="207"/>
      <c r="KSD28" s="207"/>
      <c r="KSE28" s="207"/>
      <c r="KSF28" s="207"/>
      <c r="KSG28" s="207"/>
      <c r="KSH28" s="207"/>
      <c r="KSI28" s="207"/>
      <c r="KSJ28" s="207"/>
      <c r="KSK28" s="207"/>
      <c r="KSL28" s="207"/>
      <c r="KSM28" s="207"/>
      <c r="KSN28" s="207"/>
      <c r="KSO28" s="207"/>
      <c r="KSP28" s="207"/>
      <c r="KSQ28" s="207"/>
      <c r="KSR28" s="207"/>
      <c r="KSS28" s="207"/>
      <c r="KST28" s="207"/>
      <c r="KSU28" s="207"/>
      <c r="KSV28" s="207"/>
      <c r="KSW28" s="207"/>
      <c r="KSX28" s="207"/>
      <c r="KSY28" s="207"/>
      <c r="KSZ28" s="207"/>
      <c r="KTA28" s="207"/>
      <c r="KTB28" s="207"/>
      <c r="KTC28" s="207"/>
      <c r="KTD28" s="207"/>
      <c r="KTE28" s="207"/>
      <c r="KTF28" s="207"/>
      <c r="KTG28" s="207"/>
      <c r="KTH28" s="207"/>
      <c r="KTI28" s="207"/>
      <c r="KTJ28" s="207"/>
      <c r="KTK28" s="207"/>
      <c r="KTL28" s="207"/>
      <c r="KTM28" s="207"/>
      <c r="KTN28" s="207"/>
      <c r="KTO28" s="207"/>
      <c r="KTP28" s="207"/>
      <c r="KTQ28" s="207"/>
      <c r="KTR28" s="207"/>
      <c r="KTS28" s="207"/>
      <c r="KTT28" s="207"/>
      <c r="KTU28" s="207"/>
      <c r="KTV28" s="207"/>
      <c r="KTW28" s="207"/>
      <c r="KTX28" s="207"/>
      <c r="KTY28" s="207"/>
      <c r="KTZ28" s="207"/>
      <c r="KUA28" s="207"/>
      <c r="KUB28" s="207"/>
      <c r="KUC28" s="207"/>
      <c r="KUD28" s="207"/>
      <c r="KUE28" s="207"/>
      <c r="KUF28" s="207"/>
      <c r="KUG28" s="207"/>
      <c r="KUH28" s="207"/>
      <c r="KUI28" s="207"/>
      <c r="KUJ28" s="207"/>
      <c r="KUK28" s="207"/>
      <c r="KUL28" s="207"/>
      <c r="KUM28" s="207"/>
      <c r="KUN28" s="207"/>
      <c r="KUO28" s="207"/>
      <c r="KUP28" s="207"/>
      <c r="KUQ28" s="207"/>
      <c r="KUR28" s="207"/>
      <c r="KUS28" s="207"/>
      <c r="KUT28" s="207"/>
      <c r="KUU28" s="207"/>
      <c r="KUV28" s="207"/>
      <c r="KUW28" s="207"/>
      <c r="KUX28" s="207"/>
      <c r="KUY28" s="207"/>
      <c r="KUZ28" s="207"/>
      <c r="KVA28" s="207"/>
      <c r="KVB28" s="207"/>
      <c r="KVC28" s="207"/>
      <c r="KVD28" s="207"/>
      <c r="KVE28" s="207"/>
      <c r="KVF28" s="207"/>
      <c r="KVG28" s="207"/>
      <c r="KVH28" s="207"/>
      <c r="KVI28" s="207"/>
      <c r="KVJ28" s="207"/>
      <c r="KVK28" s="207"/>
      <c r="KVL28" s="207"/>
      <c r="KVM28" s="207"/>
      <c r="KVN28" s="207"/>
      <c r="KVO28" s="207"/>
      <c r="KVP28" s="207"/>
      <c r="KVQ28" s="207"/>
      <c r="KVR28" s="207"/>
      <c r="KVS28" s="207"/>
      <c r="KVT28" s="207"/>
      <c r="KVU28" s="207"/>
      <c r="KVV28" s="207"/>
      <c r="KVW28" s="207"/>
      <c r="KVX28" s="207"/>
      <c r="KVY28" s="207"/>
      <c r="KVZ28" s="207"/>
      <c r="KWA28" s="207"/>
      <c r="KWB28" s="207"/>
      <c r="KWC28" s="207"/>
      <c r="KWD28" s="207"/>
      <c r="KWE28" s="207"/>
      <c r="KWF28" s="207"/>
      <c r="KWG28" s="207"/>
      <c r="KWH28" s="207"/>
      <c r="KWI28" s="207"/>
      <c r="KWJ28" s="207"/>
      <c r="KWK28" s="207"/>
      <c r="KWL28" s="207"/>
      <c r="KWM28" s="207"/>
      <c r="KWN28" s="207"/>
      <c r="KWO28" s="207"/>
      <c r="KWP28" s="207"/>
      <c r="KWQ28" s="207"/>
      <c r="KWR28" s="207"/>
      <c r="KWS28" s="207"/>
      <c r="KWT28" s="207"/>
      <c r="KWU28" s="207"/>
      <c r="KWV28" s="207"/>
      <c r="KWW28" s="207"/>
      <c r="KWX28" s="207"/>
      <c r="KWY28" s="207"/>
      <c r="KWZ28" s="207"/>
      <c r="KXA28" s="207"/>
      <c r="KXB28" s="207"/>
      <c r="KXC28" s="207"/>
      <c r="KXD28" s="207"/>
      <c r="KXE28" s="207"/>
      <c r="KXF28" s="207"/>
      <c r="KXG28" s="207"/>
      <c r="KXH28" s="207"/>
      <c r="KXI28" s="207"/>
      <c r="KXJ28" s="207"/>
      <c r="KXK28" s="207"/>
      <c r="KXL28" s="207"/>
      <c r="KXM28" s="207"/>
      <c r="KXN28" s="207"/>
      <c r="KXO28" s="207"/>
      <c r="KXP28" s="207"/>
      <c r="KXQ28" s="207"/>
      <c r="KXR28" s="207"/>
      <c r="KXS28" s="207"/>
      <c r="KXT28" s="207"/>
      <c r="KXU28" s="207"/>
      <c r="KXV28" s="207"/>
      <c r="KXW28" s="207"/>
      <c r="KXX28" s="207"/>
      <c r="KXY28" s="207"/>
      <c r="KXZ28" s="207"/>
      <c r="KYA28" s="207"/>
      <c r="KYB28" s="207"/>
      <c r="KYC28" s="207"/>
      <c r="KYD28" s="207"/>
      <c r="KYE28" s="207"/>
      <c r="KYF28" s="207"/>
      <c r="KYG28" s="207"/>
      <c r="KYH28" s="207"/>
      <c r="KYI28" s="207"/>
      <c r="KYJ28" s="207"/>
      <c r="KYK28" s="207"/>
      <c r="KYL28" s="207"/>
      <c r="KYM28" s="207"/>
      <c r="KYN28" s="207"/>
      <c r="KYO28" s="207"/>
      <c r="KYP28" s="207"/>
      <c r="KYQ28" s="207"/>
      <c r="KYR28" s="207"/>
      <c r="KYS28" s="207"/>
      <c r="KYT28" s="207"/>
      <c r="KYU28" s="207"/>
      <c r="KYV28" s="207"/>
      <c r="KYW28" s="207"/>
      <c r="KYX28" s="207"/>
      <c r="KYY28" s="207"/>
      <c r="KYZ28" s="207"/>
      <c r="KZA28" s="207"/>
      <c r="KZB28" s="207"/>
      <c r="KZC28" s="207"/>
      <c r="KZD28" s="207"/>
      <c r="KZE28" s="207"/>
      <c r="KZF28" s="207"/>
      <c r="KZG28" s="207"/>
      <c r="KZH28" s="207"/>
      <c r="KZI28" s="207"/>
      <c r="KZJ28" s="207"/>
      <c r="KZK28" s="207"/>
      <c r="KZL28" s="207"/>
      <c r="KZM28" s="207"/>
      <c r="KZN28" s="207"/>
      <c r="KZO28" s="207"/>
      <c r="KZP28" s="207"/>
      <c r="KZQ28" s="207"/>
      <c r="KZR28" s="207"/>
      <c r="KZS28" s="207"/>
      <c r="KZT28" s="207"/>
      <c r="KZU28" s="207"/>
      <c r="KZV28" s="207"/>
      <c r="KZW28" s="207"/>
      <c r="KZX28" s="207"/>
      <c r="KZY28" s="207"/>
      <c r="KZZ28" s="207"/>
      <c r="LAA28" s="207"/>
      <c r="LAB28" s="207"/>
      <c r="LAC28" s="207"/>
      <c r="LAD28" s="207"/>
      <c r="LAE28" s="207"/>
      <c r="LAF28" s="207"/>
      <c r="LAG28" s="207"/>
      <c r="LAH28" s="207"/>
      <c r="LAI28" s="207"/>
      <c r="LAJ28" s="207"/>
      <c r="LAK28" s="207"/>
      <c r="LAL28" s="207"/>
      <c r="LAM28" s="207"/>
      <c r="LAN28" s="207"/>
      <c r="LAO28" s="207"/>
      <c r="LAP28" s="207"/>
      <c r="LAQ28" s="207"/>
      <c r="LAR28" s="207"/>
      <c r="LAS28" s="207"/>
      <c r="LAT28" s="207"/>
      <c r="LAU28" s="207"/>
      <c r="LAV28" s="207"/>
      <c r="LAW28" s="207"/>
      <c r="LAX28" s="207"/>
      <c r="LAY28" s="207"/>
      <c r="LAZ28" s="207"/>
      <c r="LBA28" s="207"/>
      <c r="LBB28" s="207"/>
      <c r="LBC28" s="207"/>
      <c r="LBD28" s="207"/>
      <c r="LBE28" s="207"/>
      <c r="LBF28" s="207"/>
      <c r="LBG28" s="207"/>
      <c r="LBH28" s="207"/>
      <c r="LBI28" s="207"/>
      <c r="LBJ28" s="207"/>
      <c r="LBK28" s="207"/>
      <c r="LBL28" s="207"/>
      <c r="LBM28" s="207"/>
      <c r="LBN28" s="207"/>
      <c r="LBO28" s="207"/>
      <c r="LBP28" s="207"/>
      <c r="LBQ28" s="207"/>
      <c r="LBR28" s="207"/>
      <c r="LBS28" s="207"/>
      <c r="LBT28" s="207"/>
      <c r="LBU28" s="207"/>
      <c r="LBV28" s="207"/>
      <c r="LBW28" s="207"/>
      <c r="LBX28" s="207"/>
      <c r="LBY28" s="207"/>
      <c r="LBZ28" s="207"/>
      <c r="LCA28" s="207"/>
      <c r="LCB28" s="207"/>
      <c r="LCC28" s="207"/>
      <c r="LCD28" s="207"/>
      <c r="LCE28" s="207"/>
      <c r="LCF28" s="207"/>
      <c r="LCG28" s="207"/>
      <c r="LCH28" s="207"/>
      <c r="LCI28" s="207"/>
      <c r="LCJ28" s="207"/>
      <c r="LCK28" s="207"/>
      <c r="LCL28" s="207"/>
      <c r="LCM28" s="207"/>
      <c r="LCN28" s="207"/>
      <c r="LCO28" s="207"/>
      <c r="LCP28" s="207"/>
      <c r="LCQ28" s="207"/>
      <c r="LCR28" s="207"/>
      <c r="LCS28" s="207"/>
      <c r="LCT28" s="207"/>
      <c r="LCU28" s="207"/>
      <c r="LCV28" s="207"/>
      <c r="LCW28" s="207"/>
      <c r="LCX28" s="207"/>
      <c r="LCY28" s="207"/>
      <c r="LCZ28" s="207"/>
      <c r="LDA28" s="207"/>
      <c r="LDB28" s="207"/>
      <c r="LDC28" s="207"/>
      <c r="LDD28" s="207"/>
      <c r="LDE28" s="207"/>
      <c r="LDF28" s="207"/>
      <c r="LDG28" s="207"/>
      <c r="LDH28" s="207"/>
      <c r="LDI28" s="207"/>
      <c r="LDJ28" s="207"/>
      <c r="LDK28" s="207"/>
      <c r="LDL28" s="207"/>
      <c r="LDM28" s="207"/>
      <c r="LDN28" s="207"/>
      <c r="LDO28" s="207"/>
      <c r="LDP28" s="207"/>
      <c r="LDQ28" s="207"/>
      <c r="LDR28" s="207"/>
      <c r="LDS28" s="207"/>
      <c r="LDT28" s="207"/>
      <c r="LDU28" s="207"/>
      <c r="LDV28" s="207"/>
      <c r="LDW28" s="207"/>
      <c r="LDX28" s="207"/>
      <c r="LDY28" s="207"/>
      <c r="LDZ28" s="207"/>
      <c r="LEA28" s="207"/>
      <c r="LEB28" s="207"/>
      <c r="LEC28" s="207"/>
      <c r="LED28" s="207"/>
      <c r="LEE28" s="207"/>
      <c r="LEF28" s="207"/>
      <c r="LEG28" s="207"/>
      <c r="LEH28" s="207"/>
      <c r="LEI28" s="207"/>
      <c r="LEJ28" s="207"/>
      <c r="LEK28" s="207"/>
      <c r="LEL28" s="207"/>
      <c r="LEM28" s="207"/>
      <c r="LEN28" s="207"/>
      <c r="LEO28" s="207"/>
      <c r="LEP28" s="207"/>
      <c r="LEQ28" s="207"/>
      <c r="LER28" s="207"/>
      <c r="LES28" s="207"/>
      <c r="LET28" s="207"/>
      <c r="LEU28" s="207"/>
      <c r="LEV28" s="207"/>
      <c r="LEW28" s="207"/>
      <c r="LEX28" s="207"/>
      <c r="LEY28" s="207"/>
      <c r="LEZ28" s="207"/>
      <c r="LFA28" s="207"/>
      <c r="LFB28" s="207"/>
      <c r="LFC28" s="207"/>
      <c r="LFD28" s="207"/>
      <c r="LFE28" s="207"/>
      <c r="LFF28" s="207"/>
      <c r="LFG28" s="207"/>
      <c r="LFH28" s="207"/>
      <c r="LFI28" s="207"/>
      <c r="LFJ28" s="207"/>
      <c r="LFK28" s="207"/>
      <c r="LFL28" s="207"/>
      <c r="LFM28" s="207"/>
      <c r="LFN28" s="207"/>
      <c r="LFO28" s="207"/>
      <c r="LFP28" s="207"/>
      <c r="LFQ28" s="207"/>
      <c r="LFR28" s="207"/>
      <c r="LFS28" s="207"/>
      <c r="LFT28" s="207"/>
      <c r="LFU28" s="207"/>
      <c r="LFV28" s="207"/>
      <c r="LFW28" s="207"/>
      <c r="LFX28" s="207"/>
      <c r="LFY28" s="207"/>
      <c r="LFZ28" s="207"/>
      <c r="LGA28" s="207"/>
      <c r="LGB28" s="207"/>
      <c r="LGC28" s="207"/>
      <c r="LGD28" s="207"/>
      <c r="LGE28" s="207"/>
      <c r="LGF28" s="207"/>
      <c r="LGG28" s="207"/>
      <c r="LGH28" s="207"/>
      <c r="LGI28" s="207"/>
      <c r="LGJ28" s="207"/>
      <c r="LGK28" s="207"/>
      <c r="LGL28" s="207"/>
      <c r="LGM28" s="207"/>
      <c r="LGN28" s="207"/>
      <c r="LGO28" s="207"/>
      <c r="LGP28" s="207"/>
      <c r="LGQ28" s="207"/>
      <c r="LGR28" s="207"/>
      <c r="LGS28" s="207"/>
      <c r="LGT28" s="207"/>
      <c r="LGU28" s="207"/>
      <c r="LGV28" s="207"/>
      <c r="LGW28" s="207"/>
      <c r="LGX28" s="207"/>
      <c r="LGY28" s="207"/>
      <c r="LGZ28" s="207"/>
      <c r="LHA28" s="207"/>
      <c r="LHB28" s="207"/>
      <c r="LHC28" s="207"/>
      <c r="LHD28" s="207"/>
      <c r="LHE28" s="207"/>
      <c r="LHF28" s="207"/>
      <c r="LHG28" s="207"/>
      <c r="LHH28" s="207"/>
      <c r="LHI28" s="207"/>
      <c r="LHJ28" s="207"/>
      <c r="LHK28" s="207"/>
      <c r="LHL28" s="207"/>
      <c r="LHM28" s="207"/>
      <c r="LHN28" s="207"/>
      <c r="LHO28" s="207"/>
      <c r="LHP28" s="207"/>
      <c r="LHQ28" s="207"/>
      <c r="LHR28" s="207"/>
      <c r="LHS28" s="207"/>
      <c r="LHT28" s="207"/>
      <c r="LHU28" s="207"/>
      <c r="LHV28" s="207"/>
      <c r="LHW28" s="207"/>
      <c r="LHX28" s="207"/>
      <c r="LHY28" s="207"/>
      <c r="LHZ28" s="207"/>
      <c r="LIA28" s="207"/>
      <c r="LIB28" s="207"/>
      <c r="LIC28" s="207"/>
      <c r="LID28" s="207"/>
      <c r="LIE28" s="207"/>
      <c r="LIF28" s="207"/>
      <c r="LIG28" s="207"/>
      <c r="LIH28" s="207"/>
      <c r="LII28" s="207"/>
      <c r="LIJ28" s="207"/>
      <c r="LIK28" s="207"/>
      <c r="LIL28" s="207"/>
      <c r="LIM28" s="207"/>
      <c r="LIN28" s="207"/>
      <c r="LIO28" s="207"/>
      <c r="LIP28" s="207"/>
      <c r="LIQ28" s="207"/>
      <c r="LIR28" s="207"/>
      <c r="LIS28" s="207"/>
      <c r="LIT28" s="207"/>
      <c r="LIU28" s="207"/>
      <c r="LIV28" s="207"/>
      <c r="LIW28" s="207"/>
      <c r="LIX28" s="207"/>
      <c r="LIY28" s="207"/>
      <c r="LIZ28" s="207"/>
      <c r="LJA28" s="207"/>
      <c r="LJB28" s="207"/>
      <c r="LJC28" s="207"/>
      <c r="LJD28" s="207"/>
      <c r="LJE28" s="207"/>
      <c r="LJF28" s="207"/>
      <c r="LJG28" s="207"/>
      <c r="LJH28" s="207"/>
      <c r="LJI28" s="207"/>
      <c r="LJJ28" s="207"/>
      <c r="LJK28" s="207"/>
      <c r="LJL28" s="207"/>
      <c r="LJM28" s="207"/>
      <c r="LJN28" s="207"/>
      <c r="LJO28" s="207"/>
      <c r="LJP28" s="207"/>
      <c r="LJQ28" s="207"/>
      <c r="LJR28" s="207"/>
      <c r="LJS28" s="207"/>
      <c r="LJT28" s="207"/>
      <c r="LJU28" s="207"/>
      <c r="LJV28" s="207"/>
      <c r="LJW28" s="207"/>
      <c r="LJX28" s="207"/>
      <c r="LJY28" s="207"/>
      <c r="LJZ28" s="207"/>
      <c r="LKA28" s="207"/>
      <c r="LKB28" s="207"/>
      <c r="LKC28" s="207"/>
      <c r="LKD28" s="207"/>
      <c r="LKE28" s="207"/>
      <c r="LKF28" s="207"/>
      <c r="LKG28" s="207"/>
      <c r="LKH28" s="207"/>
      <c r="LKI28" s="207"/>
      <c r="LKJ28" s="207"/>
      <c r="LKK28" s="207"/>
      <c r="LKL28" s="207"/>
      <c r="LKM28" s="207"/>
      <c r="LKN28" s="207"/>
      <c r="LKO28" s="207"/>
      <c r="LKP28" s="207"/>
      <c r="LKQ28" s="207"/>
      <c r="LKR28" s="207"/>
      <c r="LKS28" s="207"/>
      <c r="LKT28" s="207"/>
      <c r="LKU28" s="207"/>
      <c r="LKV28" s="207"/>
      <c r="LKW28" s="207"/>
      <c r="LKX28" s="207"/>
      <c r="LKY28" s="207"/>
      <c r="LKZ28" s="207"/>
      <c r="LLA28" s="207"/>
      <c r="LLB28" s="207"/>
      <c r="LLC28" s="207"/>
      <c r="LLD28" s="207"/>
      <c r="LLE28" s="207"/>
      <c r="LLF28" s="207"/>
      <c r="LLG28" s="207"/>
      <c r="LLH28" s="207"/>
      <c r="LLI28" s="207"/>
      <c r="LLJ28" s="207"/>
      <c r="LLK28" s="207"/>
      <c r="LLL28" s="207"/>
      <c r="LLM28" s="207"/>
      <c r="LLN28" s="207"/>
      <c r="LLO28" s="207"/>
      <c r="LLP28" s="207"/>
      <c r="LLQ28" s="207"/>
      <c r="LLR28" s="207"/>
      <c r="LLS28" s="207"/>
      <c r="LLT28" s="207"/>
      <c r="LLU28" s="207"/>
      <c r="LLV28" s="207"/>
      <c r="LLW28" s="207"/>
      <c r="LLX28" s="207"/>
      <c r="LLY28" s="207"/>
      <c r="LLZ28" s="207"/>
      <c r="LMA28" s="207"/>
      <c r="LMB28" s="207"/>
      <c r="LMC28" s="207"/>
      <c r="LMD28" s="207"/>
      <c r="LME28" s="207"/>
      <c r="LMF28" s="207"/>
      <c r="LMG28" s="207"/>
      <c r="LMH28" s="207"/>
      <c r="LMI28" s="207"/>
      <c r="LMJ28" s="207"/>
      <c r="LMK28" s="207"/>
      <c r="LML28" s="207"/>
      <c r="LMM28" s="207"/>
      <c r="LMN28" s="207"/>
      <c r="LMO28" s="207"/>
      <c r="LMP28" s="207"/>
      <c r="LMQ28" s="207"/>
      <c r="LMR28" s="207"/>
      <c r="LMS28" s="207"/>
      <c r="LMT28" s="207"/>
      <c r="LMU28" s="207"/>
      <c r="LMV28" s="207"/>
      <c r="LMW28" s="207"/>
      <c r="LMX28" s="207"/>
      <c r="LMY28" s="207"/>
      <c r="LMZ28" s="207"/>
      <c r="LNA28" s="207"/>
      <c r="LNB28" s="207"/>
      <c r="LNC28" s="207"/>
      <c r="LND28" s="207"/>
      <c r="LNE28" s="207"/>
      <c r="LNF28" s="207"/>
      <c r="LNG28" s="207"/>
      <c r="LNH28" s="207"/>
      <c r="LNI28" s="207"/>
      <c r="LNJ28" s="207"/>
      <c r="LNK28" s="207"/>
      <c r="LNL28" s="207"/>
      <c r="LNM28" s="207"/>
      <c r="LNN28" s="207"/>
      <c r="LNO28" s="207"/>
      <c r="LNP28" s="207"/>
      <c r="LNQ28" s="207"/>
      <c r="LNR28" s="207"/>
      <c r="LNS28" s="207"/>
      <c r="LNT28" s="207"/>
      <c r="LNU28" s="207"/>
      <c r="LNV28" s="207"/>
      <c r="LNW28" s="207"/>
      <c r="LNX28" s="207"/>
      <c r="LNY28" s="207"/>
      <c r="LNZ28" s="207"/>
      <c r="LOA28" s="207"/>
      <c r="LOB28" s="207"/>
      <c r="LOC28" s="207"/>
      <c r="LOD28" s="207"/>
      <c r="LOE28" s="207"/>
      <c r="LOF28" s="207"/>
      <c r="LOG28" s="207"/>
      <c r="LOH28" s="207"/>
      <c r="LOI28" s="207"/>
      <c r="LOJ28" s="207"/>
      <c r="LOK28" s="207"/>
      <c r="LOL28" s="207"/>
      <c r="LOM28" s="207"/>
      <c r="LON28" s="207"/>
      <c r="LOO28" s="207"/>
      <c r="LOP28" s="207"/>
      <c r="LOQ28" s="207"/>
      <c r="LOR28" s="207"/>
      <c r="LOS28" s="207"/>
      <c r="LOT28" s="207"/>
      <c r="LOU28" s="207"/>
      <c r="LOV28" s="207"/>
      <c r="LOW28" s="207"/>
      <c r="LOX28" s="207"/>
      <c r="LOY28" s="207"/>
      <c r="LOZ28" s="207"/>
      <c r="LPA28" s="207"/>
      <c r="LPB28" s="207"/>
      <c r="LPC28" s="207"/>
      <c r="LPD28" s="207"/>
      <c r="LPE28" s="207"/>
      <c r="LPF28" s="207"/>
      <c r="LPG28" s="207"/>
      <c r="LPH28" s="207"/>
      <c r="LPI28" s="207"/>
      <c r="LPJ28" s="207"/>
      <c r="LPK28" s="207"/>
      <c r="LPL28" s="207"/>
      <c r="LPM28" s="207"/>
      <c r="LPN28" s="207"/>
      <c r="LPO28" s="207"/>
      <c r="LPP28" s="207"/>
      <c r="LPQ28" s="207"/>
      <c r="LPR28" s="207"/>
      <c r="LPS28" s="207"/>
      <c r="LPT28" s="207"/>
      <c r="LPU28" s="207"/>
      <c r="LPV28" s="207"/>
      <c r="LPW28" s="207"/>
      <c r="LPX28" s="207"/>
      <c r="LPY28" s="207"/>
      <c r="LPZ28" s="207"/>
      <c r="LQA28" s="207"/>
      <c r="LQB28" s="207"/>
      <c r="LQC28" s="207"/>
      <c r="LQD28" s="207"/>
      <c r="LQE28" s="207"/>
      <c r="LQF28" s="207"/>
      <c r="LQG28" s="207"/>
      <c r="LQH28" s="207"/>
      <c r="LQI28" s="207"/>
      <c r="LQJ28" s="207"/>
      <c r="LQK28" s="207"/>
      <c r="LQL28" s="207"/>
      <c r="LQM28" s="207"/>
      <c r="LQN28" s="207"/>
      <c r="LQO28" s="207"/>
      <c r="LQP28" s="207"/>
      <c r="LQQ28" s="207"/>
      <c r="LQR28" s="207"/>
      <c r="LQS28" s="207"/>
      <c r="LQT28" s="207"/>
      <c r="LQU28" s="207"/>
      <c r="LQV28" s="207"/>
      <c r="LQW28" s="207"/>
      <c r="LQX28" s="207"/>
      <c r="LQY28" s="207"/>
      <c r="LQZ28" s="207"/>
      <c r="LRA28" s="207"/>
      <c r="LRB28" s="207"/>
      <c r="LRC28" s="207"/>
      <c r="LRD28" s="207"/>
      <c r="LRE28" s="207"/>
      <c r="LRF28" s="207"/>
      <c r="LRG28" s="207"/>
      <c r="LRH28" s="207"/>
      <c r="LRI28" s="207"/>
      <c r="LRJ28" s="207"/>
      <c r="LRK28" s="207"/>
      <c r="LRL28" s="207"/>
      <c r="LRM28" s="207"/>
      <c r="LRN28" s="207"/>
      <c r="LRO28" s="207"/>
      <c r="LRP28" s="207"/>
      <c r="LRQ28" s="207"/>
      <c r="LRR28" s="207"/>
      <c r="LRS28" s="207"/>
      <c r="LRT28" s="207"/>
      <c r="LRU28" s="207"/>
      <c r="LRV28" s="207"/>
      <c r="LRW28" s="207"/>
      <c r="LRX28" s="207"/>
      <c r="LRY28" s="207"/>
      <c r="LRZ28" s="207"/>
      <c r="LSA28" s="207"/>
      <c r="LSB28" s="207"/>
      <c r="LSC28" s="207"/>
      <c r="LSD28" s="207"/>
      <c r="LSE28" s="207"/>
      <c r="LSF28" s="207"/>
      <c r="LSG28" s="207"/>
      <c r="LSH28" s="207"/>
      <c r="LSI28" s="207"/>
      <c r="LSJ28" s="207"/>
      <c r="LSK28" s="207"/>
      <c r="LSL28" s="207"/>
      <c r="LSM28" s="207"/>
      <c r="LSN28" s="207"/>
      <c r="LSO28" s="207"/>
      <c r="LSP28" s="207"/>
      <c r="LSQ28" s="207"/>
      <c r="LSR28" s="207"/>
      <c r="LSS28" s="207"/>
      <c r="LST28" s="207"/>
      <c r="LSU28" s="207"/>
      <c r="LSV28" s="207"/>
      <c r="LSW28" s="207"/>
      <c r="LSX28" s="207"/>
      <c r="LSY28" s="207"/>
      <c r="LSZ28" s="207"/>
      <c r="LTA28" s="207"/>
      <c r="LTB28" s="207"/>
      <c r="LTC28" s="207"/>
      <c r="LTD28" s="207"/>
      <c r="LTE28" s="207"/>
      <c r="LTF28" s="207"/>
      <c r="LTG28" s="207"/>
      <c r="LTH28" s="207"/>
      <c r="LTI28" s="207"/>
      <c r="LTJ28" s="207"/>
      <c r="LTK28" s="207"/>
      <c r="LTL28" s="207"/>
      <c r="LTM28" s="207"/>
      <c r="LTN28" s="207"/>
      <c r="LTO28" s="207"/>
      <c r="LTP28" s="207"/>
      <c r="LTQ28" s="207"/>
      <c r="LTR28" s="207"/>
      <c r="LTS28" s="207"/>
      <c r="LTT28" s="207"/>
      <c r="LTU28" s="207"/>
      <c r="LTV28" s="207"/>
      <c r="LTW28" s="207"/>
      <c r="LTX28" s="207"/>
      <c r="LTY28" s="207"/>
      <c r="LTZ28" s="207"/>
      <c r="LUA28" s="207"/>
      <c r="LUB28" s="207"/>
      <c r="LUC28" s="207"/>
      <c r="LUD28" s="207"/>
      <c r="LUE28" s="207"/>
      <c r="LUF28" s="207"/>
      <c r="LUG28" s="207"/>
      <c r="LUH28" s="207"/>
      <c r="LUI28" s="207"/>
      <c r="LUJ28" s="207"/>
      <c r="LUK28" s="207"/>
      <c r="LUL28" s="207"/>
      <c r="LUM28" s="207"/>
      <c r="LUN28" s="207"/>
      <c r="LUO28" s="207"/>
      <c r="LUP28" s="207"/>
      <c r="LUQ28" s="207"/>
      <c r="LUR28" s="207"/>
      <c r="LUS28" s="207"/>
      <c r="LUT28" s="207"/>
      <c r="LUU28" s="207"/>
      <c r="LUV28" s="207"/>
      <c r="LUW28" s="207"/>
      <c r="LUX28" s="207"/>
      <c r="LUY28" s="207"/>
      <c r="LUZ28" s="207"/>
      <c r="LVA28" s="207"/>
      <c r="LVB28" s="207"/>
      <c r="LVC28" s="207"/>
      <c r="LVD28" s="207"/>
      <c r="LVE28" s="207"/>
      <c r="LVF28" s="207"/>
      <c r="LVG28" s="207"/>
      <c r="LVH28" s="207"/>
      <c r="LVI28" s="207"/>
      <c r="LVJ28" s="207"/>
      <c r="LVK28" s="207"/>
      <c r="LVL28" s="207"/>
      <c r="LVM28" s="207"/>
      <c r="LVN28" s="207"/>
      <c r="LVO28" s="207"/>
      <c r="LVP28" s="207"/>
      <c r="LVQ28" s="207"/>
      <c r="LVR28" s="207"/>
      <c r="LVS28" s="207"/>
      <c r="LVT28" s="207"/>
      <c r="LVU28" s="207"/>
      <c r="LVV28" s="207"/>
      <c r="LVW28" s="207"/>
      <c r="LVX28" s="207"/>
      <c r="LVY28" s="207"/>
      <c r="LVZ28" s="207"/>
      <c r="LWA28" s="207"/>
      <c r="LWB28" s="207"/>
      <c r="LWC28" s="207"/>
      <c r="LWD28" s="207"/>
      <c r="LWE28" s="207"/>
      <c r="LWF28" s="207"/>
      <c r="LWG28" s="207"/>
      <c r="LWH28" s="207"/>
      <c r="LWI28" s="207"/>
      <c r="LWJ28" s="207"/>
      <c r="LWK28" s="207"/>
      <c r="LWL28" s="207"/>
      <c r="LWM28" s="207"/>
      <c r="LWN28" s="207"/>
      <c r="LWO28" s="207"/>
      <c r="LWP28" s="207"/>
      <c r="LWQ28" s="207"/>
      <c r="LWR28" s="207"/>
      <c r="LWS28" s="207"/>
      <c r="LWT28" s="207"/>
      <c r="LWU28" s="207"/>
      <c r="LWV28" s="207"/>
      <c r="LWW28" s="207"/>
      <c r="LWX28" s="207"/>
      <c r="LWY28" s="207"/>
      <c r="LWZ28" s="207"/>
      <c r="LXA28" s="207"/>
      <c r="LXB28" s="207"/>
      <c r="LXC28" s="207"/>
      <c r="LXD28" s="207"/>
      <c r="LXE28" s="207"/>
      <c r="LXF28" s="207"/>
      <c r="LXG28" s="207"/>
      <c r="LXH28" s="207"/>
      <c r="LXI28" s="207"/>
      <c r="LXJ28" s="207"/>
      <c r="LXK28" s="207"/>
      <c r="LXL28" s="207"/>
      <c r="LXM28" s="207"/>
      <c r="LXN28" s="207"/>
      <c r="LXO28" s="207"/>
      <c r="LXP28" s="207"/>
      <c r="LXQ28" s="207"/>
      <c r="LXR28" s="207"/>
      <c r="LXS28" s="207"/>
      <c r="LXT28" s="207"/>
      <c r="LXU28" s="207"/>
      <c r="LXV28" s="207"/>
      <c r="LXW28" s="207"/>
      <c r="LXX28" s="207"/>
      <c r="LXY28" s="207"/>
      <c r="LXZ28" s="207"/>
      <c r="LYA28" s="207"/>
      <c r="LYB28" s="207"/>
      <c r="LYC28" s="207"/>
      <c r="LYD28" s="207"/>
      <c r="LYE28" s="207"/>
      <c r="LYF28" s="207"/>
      <c r="LYG28" s="207"/>
      <c r="LYH28" s="207"/>
      <c r="LYI28" s="207"/>
      <c r="LYJ28" s="207"/>
      <c r="LYK28" s="207"/>
      <c r="LYL28" s="207"/>
      <c r="LYM28" s="207"/>
      <c r="LYN28" s="207"/>
      <c r="LYO28" s="207"/>
      <c r="LYP28" s="207"/>
      <c r="LYQ28" s="207"/>
      <c r="LYR28" s="207"/>
      <c r="LYS28" s="207"/>
      <c r="LYT28" s="207"/>
      <c r="LYU28" s="207"/>
      <c r="LYV28" s="207"/>
      <c r="LYW28" s="207"/>
      <c r="LYX28" s="207"/>
      <c r="LYY28" s="207"/>
      <c r="LYZ28" s="207"/>
      <c r="LZA28" s="207"/>
      <c r="LZB28" s="207"/>
      <c r="LZC28" s="207"/>
      <c r="LZD28" s="207"/>
      <c r="LZE28" s="207"/>
      <c r="LZF28" s="207"/>
      <c r="LZG28" s="207"/>
      <c r="LZH28" s="207"/>
      <c r="LZI28" s="207"/>
      <c r="LZJ28" s="207"/>
      <c r="LZK28" s="207"/>
      <c r="LZL28" s="207"/>
      <c r="LZM28" s="207"/>
      <c r="LZN28" s="207"/>
      <c r="LZO28" s="207"/>
      <c r="LZP28" s="207"/>
      <c r="LZQ28" s="207"/>
      <c r="LZR28" s="207"/>
      <c r="LZS28" s="207"/>
      <c r="LZT28" s="207"/>
      <c r="LZU28" s="207"/>
      <c r="LZV28" s="207"/>
      <c r="LZW28" s="207"/>
      <c r="LZX28" s="207"/>
      <c r="LZY28" s="207"/>
      <c r="LZZ28" s="207"/>
      <c r="MAA28" s="207"/>
      <c r="MAB28" s="207"/>
      <c r="MAC28" s="207"/>
      <c r="MAD28" s="207"/>
      <c r="MAE28" s="207"/>
      <c r="MAF28" s="207"/>
      <c r="MAG28" s="207"/>
      <c r="MAH28" s="207"/>
      <c r="MAI28" s="207"/>
      <c r="MAJ28" s="207"/>
      <c r="MAK28" s="207"/>
      <c r="MAL28" s="207"/>
      <c r="MAM28" s="207"/>
      <c r="MAN28" s="207"/>
      <c r="MAO28" s="207"/>
      <c r="MAP28" s="207"/>
      <c r="MAQ28" s="207"/>
      <c r="MAR28" s="207"/>
      <c r="MAS28" s="207"/>
      <c r="MAT28" s="207"/>
      <c r="MAU28" s="207"/>
      <c r="MAV28" s="207"/>
      <c r="MAW28" s="207"/>
      <c r="MAX28" s="207"/>
      <c r="MAY28" s="207"/>
      <c r="MAZ28" s="207"/>
      <c r="MBA28" s="207"/>
      <c r="MBB28" s="207"/>
      <c r="MBC28" s="207"/>
      <c r="MBD28" s="207"/>
      <c r="MBE28" s="207"/>
      <c r="MBF28" s="207"/>
      <c r="MBG28" s="207"/>
      <c r="MBH28" s="207"/>
      <c r="MBI28" s="207"/>
      <c r="MBJ28" s="207"/>
      <c r="MBK28" s="207"/>
      <c r="MBL28" s="207"/>
      <c r="MBM28" s="207"/>
      <c r="MBN28" s="207"/>
      <c r="MBO28" s="207"/>
      <c r="MBP28" s="207"/>
      <c r="MBQ28" s="207"/>
      <c r="MBR28" s="207"/>
      <c r="MBS28" s="207"/>
      <c r="MBT28" s="207"/>
      <c r="MBU28" s="207"/>
      <c r="MBV28" s="207"/>
      <c r="MBW28" s="207"/>
      <c r="MBX28" s="207"/>
      <c r="MBY28" s="207"/>
      <c r="MBZ28" s="207"/>
      <c r="MCA28" s="207"/>
      <c r="MCB28" s="207"/>
      <c r="MCC28" s="207"/>
      <c r="MCD28" s="207"/>
      <c r="MCE28" s="207"/>
      <c r="MCF28" s="207"/>
      <c r="MCG28" s="207"/>
      <c r="MCH28" s="207"/>
      <c r="MCI28" s="207"/>
      <c r="MCJ28" s="207"/>
      <c r="MCK28" s="207"/>
      <c r="MCL28" s="207"/>
      <c r="MCM28" s="207"/>
      <c r="MCN28" s="207"/>
      <c r="MCO28" s="207"/>
      <c r="MCP28" s="207"/>
      <c r="MCQ28" s="207"/>
      <c r="MCR28" s="207"/>
      <c r="MCS28" s="207"/>
      <c r="MCT28" s="207"/>
      <c r="MCU28" s="207"/>
      <c r="MCV28" s="207"/>
      <c r="MCW28" s="207"/>
      <c r="MCX28" s="207"/>
      <c r="MCY28" s="207"/>
      <c r="MCZ28" s="207"/>
      <c r="MDA28" s="207"/>
      <c r="MDB28" s="207"/>
      <c r="MDC28" s="207"/>
      <c r="MDD28" s="207"/>
      <c r="MDE28" s="207"/>
      <c r="MDF28" s="207"/>
      <c r="MDG28" s="207"/>
      <c r="MDH28" s="207"/>
      <c r="MDI28" s="207"/>
      <c r="MDJ28" s="207"/>
      <c r="MDK28" s="207"/>
      <c r="MDL28" s="207"/>
      <c r="MDM28" s="207"/>
      <c r="MDN28" s="207"/>
      <c r="MDO28" s="207"/>
      <c r="MDP28" s="207"/>
      <c r="MDQ28" s="207"/>
      <c r="MDR28" s="207"/>
      <c r="MDS28" s="207"/>
      <c r="MDT28" s="207"/>
      <c r="MDU28" s="207"/>
      <c r="MDV28" s="207"/>
      <c r="MDW28" s="207"/>
      <c r="MDX28" s="207"/>
      <c r="MDY28" s="207"/>
      <c r="MDZ28" s="207"/>
      <c r="MEA28" s="207"/>
      <c r="MEB28" s="207"/>
      <c r="MEC28" s="207"/>
      <c r="MED28" s="207"/>
      <c r="MEE28" s="207"/>
      <c r="MEF28" s="207"/>
      <c r="MEG28" s="207"/>
      <c r="MEH28" s="207"/>
      <c r="MEI28" s="207"/>
      <c r="MEJ28" s="207"/>
      <c r="MEK28" s="207"/>
      <c r="MEL28" s="207"/>
      <c r="MEM28" s="207"/>
      <c r="MEN28" s="207"/>
      <c r="MEO28" s="207"/>
      <c r="MEP28" s="207"/>
      <c r="MEQ28" s="207"/>
      <c r="MER28" s="207"/>
      <c r="MES28" s="207"/>
      <c r="MET28" s="207"/>
      <c r="MEU28" s="207"/>
      <c r="MEV28" s="207"/>
      <c r="MEW28" s="207"/>
      <c r="MEX28" s="207"/>
      <c r="MEY28" s="207"/>
      <c r="MEZ28" s="207"/>
      <c r="MFA28" s="207"/>
      <c r="MFB28" s="207"/>
      <c r="MFC28" s="207"/>
      <c r="MFD28" s="207"/>
      <c r="MFE28" s="207"/>
      <c r="MFF28" s="207"/>
      <c r="MFG28" s="207"/>
      <c r="MFH28" s="207"/>
      <c r="MFI28" s="207"/>
      <c r="MFJ28" s="207"/>
      <c r="MFK28" s="207"/>
      <c r="MFL28" s="207"/>
      <c r="MFM28" s="207"/>
      <c r="MFN28" s="207"/>
      <c r="MFO28" s="207"/>
      <c r="MFP28" s="207"/>
      <c r="MFQ28" s="207"/>
      <c r="MFR28" s="207"/>
      <c r="MFS28" s="207"/>
      <c r="MFT28" s="207"/>
      <c r="MFU28" s="207"/>
      <c r="MFV28" s="207"/>
      <c r="MFW28" s="207"/>
      <c r="MFX28" s="207"/>
      <c r="MFY28" s="207"/>
      <c r="MFZ28" s="207"/>
      <c r="MGA28" s="207"/>
      <c r="MGB28" s="207"/>
      <c r="MGC28" s="207"/>
      <c r="MGD28" s="207"/>
      <c r="MGE28" s="207"/>
      <c r="MGF28" s="207"/>
      <c r="MGG28" s="207"/>
      <c r="MGH28" s="207"/>
      <c r="MGI28" s="207"/>
      <c r="MGJ28" s="207"/>
      <c r="MGK28" s="207"/>
      <c r="MGL28" s="207"/>
      <c r="MGM28" s="207"/>
      <c r="MGN28" s="207"/>
      <c r="MGO28" s="207"/>
      <c r="MGP28" s="207"/>
      <c r="MGQ28" s="207"/>
      <c r="MGR28" s="207"/>
      <c r="MGS28" s="207"/>
      <c r="MGT28" s="207"/>
      <c r="MGU28" s="207"/>
      <c r="MGV28" s="207"/>
      <c r="MGW28" s="207"/>
      <c r="MGX28" s="207"/>
      <c r="MGY28" s="207"/>
      <c r="MGZ28" s="207"/>
      <c r="MHA28" s="207"/>
      <c r="MHB28" s="207"/>
      <c r="MHC28" s="207"/>
      <c r="MHD28" s="207"/>
      <c r="MHE28" s="207"/>
      <c r="MHF28" s="207"/>
      <c r="MHG28" s="207"/>
      <c r="MHH28" s="207"/>
      <c r="MHI28" s="207"/>
      <c r="MHJ28" s="207"/>
      <c r="MHK28" s="207"/>
      <c r="MHL28" s="207"/>
      <c r="MHM28" s="207"/>
      <c r="MHN28" s="207"/>
      <c r="MHO28" s="207"/>
      <c r="MHP28" s="207"/>
      <c r="MHQ28" s="207"/>
      <c r="MHR28" s="207"/>
      <c r="MHS28" s="207"/>
      <c r="MHT28" s="207"/>
      <c r="MHU28" s="207"/>
      <c r="MHV28" s="207"/>
      <c r="MHW28" s="207"/>
      <c r="MHX28" s="207"/>
      <c r="MHY28" s="207"/>
      <c r="MHZ28" s="207"/>
      <c r="MIA28" s="207"/>
      <c r="MIB28" s="207"/>
      <c r="MIC28" s="207"/>
      <c r="MID28" s="207"/>
      <c r="MIE28" s="207"/>
      <c r="MIF28" s="207"/>
      <c r="MIG28" s="207"/>
      <c r="MIH28" s="207"/>
      <c r="MII28" s="207"/>
      <c r="MIJ28" s="207"/>
      <c r="MIK28" s="207"/>
      <c r="MIL28" s="207"/>
      <c r="MIM28" s="207"/>
      <c r="MIN28" s="207"/>
      <c r="MIO28" s="207"/>
      <c r="MIP28" s="207"/>
      <c r="MIQ28" s="207"/>
      <c r="MIR28" s="207"/>
      <c r="MIS28" s="207"/>
      <c r="MIT28" s="207"/>
      <c r="MIU28" s="207"/>
      <c r="MIV28" s="207"/>
      <c r="MIW28" s="207"/>
      <c r="MIX28" s="207"/>
      <c r="MIY28" s="207"/>
      <c r="MIZ28" s="207"/>
      <c r="MJA28" s="207"/>
      <c r="MJB28" s="207"/>
      <c r="MJC28" s="207"/>
      <c r="MJD28" s="207"/>
      <c r="MJE28" s="207"/>
      <c r="MJF28" s="207"/>
      <c r="MJG28" s="207"/>
      <c r="MJH28" s="207"/>
      <c r="MJI28" s="207"/>
      <c r="MJJ28" s="207"/>
      <c r="MJK28" s="207"/>
      <c r="MJL28" s="207"/>
      <c r="MJM28" s="207"/>
      <c r="MJN28" s="207"/>
      <c r="MJO28" s="207"/>
      <c r="MJP28" s="207"/>
      <c r="MJQ28" s="207"/>
      <c r="MJR28" s="207"/>
      <c r="MJS28" s="207"/>
      <c r="MJT28" s="207"/>
      <c r="MJU28" s="207"/>
      <c r="MJV28" s="207"/>
      <c r="MJW28" s="207"/>
      <c r="MJX28" s="207"/>
      <c r="MJY28" s="207"/>
      <c r="MJZ28" s="207"/>
      <c r="MKA28" s="207"/>
      <c r="MKB28" s="207"/>
      <c r="MKC28" s="207"/>
      <c r="MKD28" s="207"/>
      <c r="MKE28" s="207"/>
      <c r="MKF28" s="207"/>
      <c r="MKG28" s="207"/>
      <c r="MKH28" s="207"/>
      <c r="MKI28" s="207"/>
      <c r="MKJ28" s="207"/>
      <c r="MKK28" s="207"/>
      <c r="MKL28" s="207"/>
      <c r="MKM28" s="207"/>
      <c r="MKN28" s="207"/>
      <c r="MKO28" s="207"/>
      <c r="MKP28" s="207"/>
      <c r="MKQ28" s="207"/>
      <c r="MKR28" s="207"/>
      <c r="MKS28" s="207"/>
      <c r="MKT28" s="207"/>
      <c r="MKU28" s="207"/>
      <c r="MKV28" s="207"/>
      <c r="MKW28" s="207"/>
      <c r="MKX28" s="207"/>
      <c r="MKY28" s="207"/>
      <c r="MKZ28" s="207"/>
      <c r="MLA28" s="207"/>
      <c r="MLB28" s="207"/>
      <c r="MLC28" s="207"/>
      <c r="MLD28" s="207"/>
      <c r="MLE28" s="207"/>
      <c r="MLF28" s="207"/>
      <c r="MLG28" s="207"/>
      <c r="MLH28" s="207"/>
      <c r="MLI28" s="207"/>
      <c r="MLJ28" s="207"/>
      <c r="MLK28" s="207"/>
      <c r="MLL28" s="207"/>
      <c r="MLM28" s="207"/>
      <c r="MLN28" s="207"/>
      <c r="MLO28" s="207"/>
      <c r="MLP28" s="207"/>
      <c r="MLQ28" s="207"/>
      <c r="MLR28" s="207"/>
      <c r="MLS28" s="207"/>
      <c r="MLT28" s="207"/>
      <c r="MLU28" s="207"/>
      <c r="MLV28" s="207"/>
      <c r="MLW28" s="207"/>
      <c r="MLX28" s="207"/>
      <c r="MLY28" s="207"/>
      <c r="MLZ28" s="207"/>
      <c r="MMA28" s="207"/>
      <c r="MMB28" s="207"/>
      <c r="MMC28" s="207"/>
      <c r="MMD28" s="207"/>
      <c r="MME28" s="207"/>
      <c r="MMF28" s="207"/>
      <c r="MMG28" s="207"/>
      <c r="MMH28" s="207"/>
      <c r="MMI28" s="207"/>
      <c r="MMJ28" s="207"/>
      <c r="MMK28" s="207"/>
      <c r="MML28" s="207"/>
      <c r="MMM28" s="207"/>
      <c r="MMN28" s="207"/>
      <c r="MMO28" s="207"/>
      <c r="MMP28" s="207"/>
      <c r="MMQ28" s="207"/>
      <c r="MMR28" s="207"/>
      <c r="MMS28" s="207"/>
      <c r="MMT28" s="207"/>
      <c r="MMU28" s="207"/>
      <c r="MMV28" s="207"/>
      <c r="MMW28" s="207"/>
      <c r="MMX28" s="207"/>
      <c r="MMY28" s="207"/>
      <c r="MMZ28" s="207"/>
      <c r="MNA28" s="207"/>
      <c r="MNB28" s="207"/>
      <c r="MNC28" s="207"/>
      <c r="MND28" s="207"/>
      <c r="MNE28" s="207"/>
      <c r="MNF28" s="207"/>
      <c r="MNG28" s="207"/>
      <c r="MNH28" s="207"/>
      <c r="MNI28" s="207"/>
      <c r="MNJ28" s="207"/>
      <c r="MNK28" s="207"/>
      <c r="MNL28" s="207"/>
      <c r="MNM28" s="207"/>
      <c r="MNN28" s="207"/>
      <c r="MNO28" s="207"/>
      <c r="MNP28" s="207"/>
      <c r="MNQ28" s="207"/>
      <c r="MNR28" s="207"/>
      <c r="MNS28" s="207"/>
      <c r="MNT28" s="207"/>
      <c r="MNU28" s="207"/>
      <c r="MNV28" s="207"/>
      <c r="MNW28" s="207"/>
      <c r="MNX28" s="207"/>
      <c r="MNY28" s="207"/>
      <c r="MNZ28" s="207"/>
      <c r="MOA28" s="207"/>
      <c r="MOB28" s="207"/>
      <c r="MOC28" s="207"/>
      <c r="MOD28" s="207"/>
      <c r="MOE28" s="207"/>
      <c r="MOF28" s="207"/>
      <c r="MOG28" s="207"/>
      <c r="MOH28" s="207"/>
      <c r="MOI28" s="207"/>
      <c r="MOJ28" s="207"/>
      <c r="MOK28" s="207"/>
      <c r="MOL28" s="207"/>
      <c r="MOM28" s="207"/>
      <c r="MON28" s="207"/>
      <c r="MOO28" s="207"/>
      <c r="MOP28" s="207"/>
      <c r="MOQ28" s="207"/>
      <c r="MOR28" s="207"/>
      <c r="MOS28" s="207"/>
      <c r="MOT28" s="207"/>
      <c r="MOU28" s="207"/>
      <c r="MOV28" s="207"/>
      <c r="MOW28" s="207"/>
      <c r="MOX28" s="207"/>
      <c r="MOY28" s="207"/>
      <c r="MOZ28" s="207"/>
      <c r="MPA28" s="207"/>
      <c r="MPB28" s="207"/>
      <c r="MPC28" s="207"/>
      <c r="MPD28" s="207"/>
      <c r="MPE28" s="207"/>
      <c r="MPF28" s="207"/>
      <c r="MPG28" s="207"/>
      <c r="MPH28" s="207"/>
      <c r="MPI28" s="207"/>
      <c r="MPJ28" s="207"/>
      <c r="MPK28" s="207"/>
      <c r="MPL28" s="207"/>
      <c r="MPM28" s="207"/>
      <c r="MPN28" s="207"/>
      <c r="MPO28" s="207"/>
      <c r="MPP28" s="207"/>
      <c r="MPQ28" s="207"/>
      <c r="MPR28" s="207"/>
      <c r="MPS28" s="207"/>
      <c r="MPT28" s="207"/>
      <c r="MPU28" s="207"/>
      <c r="MPV28" s="207"/>
      <c r="MPW28" s="207"/>
      <c r="MPX28" s="207"/>
      <c r="MPY28" s="207"/>
      <c r="MPZ28" s="207"/>
      <c r="MQA28" s="207"/>
      <c r="MQB28" s="207"/>
      <c r="MQC28" s="207"/>
      <c r="MQD28" s="207"/>
      <c r="MQE28" s="207"/>
      <c r="MQF28" s="207"/>
      <c r="MQG28" s="207"/>
      <c r="MQH28" s="207"/>
      <c r="MQI28" s="207"/>
      <c r="MQJ28" s="207"/>
      <c r="MQK28" s="207"/>
      <c r="MQL28" s="207"/>
      <c r="MQM28" s="207"/>
      <c r="MQN28" s="207"/>
      <c r="MQO28" s="207"/>
      <c r="MQP28" s="207"/>
      <c r="MQQ28" s="207"/>
      <c r="MQR28" s="207"/>
      <c r="MQS28" s="207"/>
      <c r="MQT28" s="207"/>
      <c r="MQU28" s="207"/>
      <c r="MQV28" s="207"/>
      <c r="MQW28" s="207"/>
      <c r="MQX28" s="207"/>
      <c r="MQY28" s="207"/>
      <c r="MQZ28" s="207"/>
      <c r="MRA28" s="207"/>
      <c r="MRB28" s="207"/>
      <c r="MRC28" s="207"/>
      <c r="MRD28" s="207"/>
      <c r="MRE28" s="207"/>
      <c r="MRF28" s="207"/>
      <c r="MRG28" s="207"/>
      <c r="MRH28" s="207"/>
      <c r="MRI28" s="207"/>
      <c r="MRJ28" s="207"/>
      <c r="MRK28" s="207"/>
      <c r="MRL28" s="207"/>
      <c r="MRM28" s="207"/>
      <c r="MRN28" s="207"/>
      <c r="MRO28" s="207"/>
      <c r="MRP28" s="207"/>
      <c r="MRQ28" s="207"/>
      <c r="MRR28" s="207"/>
      <c r="MRS28" s="207"/>
      <c r="MRT28" s="207"/>
      <c r="MRU28" s="207"/>
      <c r="MRV28" s="207"/>
      <c r="MRW28" s="207"/>
      <c r="MRX28" s="207"/>
      <c r="MRY28" s="207"/>
      <c r="MRZ28" s="207"/>
      <c r="MSA28" s="207"/>
      <c r="MSB28" s="207"/>
      <c r="MSC28" s="207"/>
      <c r="MSD28" s="207"/>
      <c r="MSE28" s="207"/>
      <c r="MSF28" s="207"/>
      <c r="MSG28" s="207"/>
      <c r="MSH28" s="207"/>
      <c r="MSI28" s="207"/>
      <c r="MSJ28" s="207"/>
      <c r="MSK28" s="207"/>
      <c r="MSL28" s="207"/>
      <c r="MSM28" s="207"/>
      <c r="MSN28" s="207"/>
      <c r="MSO28" s="207"/>
      <c r="MSP28" s="207"/>
      <c r="MSQ28" s="207"/>
      <c r="MSR28" s="207"/>
      <c r="MSS28" s="207"/>
      <c r="MST28" s="207"/>
      <c r="MSU28" s="207"/>
      <c r="MSV28" s="207"/>
      <c r="MSW28" s="207"/>
      <c r="MSX28" s="207"/>
      <c r="MSY28" s="207"/>
      <c r="MSZ28" s="207"/>
      <c r="MTA28" s="207"/>
      <c r="MTB28" s="207"/>
      <c r="MTC28" s="207"/>
      <c r="MTD28" s="207"/>
      <c r="MTE28" s="207"/>
      <c r="MTF28" s="207"/>
      <c r="MTG28" s="207"/>
      <c r="MTH28" s="207"/>
      <c r="MTI28" s="207"/>
      <c r="MTJ28" s="207"/>
      <c r="MTK28" s="207"/>
      <c r="MTL28" s="207"/>
      <c r="MTM28" s="207"/>
      <c r="MTN28" s="207"/>
      <c r="MTO28" s="207"/>
      <c r="MTP28" s="207"/>
      <c r="MTQ28" s="207"/>
      <c r="MTR28" s="207"/>
      <c r="MTS28" s="207"/>
      <c r="MTT28" s="207"/>
      <c r="MTU28" s="207"/>
      <c r="MTV28" s="207"/>
      <c r="MTW28" s="207"/>
      <c r="MTX28" s="207"/>
      <c r="MTY28" s="207"/>
      <c r="MTZ28" s="207"/>
      <c r="MUA28" s="207"/>
      <c r="MUB28" s="207"/>
      <c r="MUC28" s="207"/>
      <c r="MUD28" s="207"/>
      <c r="MUE28" s="207"/>
      <c r="MUF28" s="207"/>
      <c r="MUG28" s="207"/>
      <c r="MUH28" s="207"/>
      <c r="MUI28" s="207"/>
      <c r="MUJ28" s="207"/>
      <c r="MUK28" s="207"/>
      <c r="MUL28" s="207"/>
      <c r="MUM28" s="207"/>
      <c r="MUN28" s="207"/>
      <c r="MUO28" s="207"/>
      <c r="MUP28" s="207"/>
      <c r="MUQ28" s="207"/>
      <c r="MUR28" s="207"/>
      <c r="MUS28" s="207"/>
      <c r="MUT28" s="207"/>
      <c r="MUU28" s="207"/>
      <c r="MUV28" s="207"/>
      <c r="MUW28" s="207"/>
      <c r="MUX28" s="207"/>
      <c r="MUY28" s="207"/>
      <c r="MUZ28" s="207"/>
      <c r="MVA28" s="207"/>
      <c r="MVB28" s="207"/>
      <c r="MVC28" s="207"/>
      <c r="MVD28" s="207"/>
      <c r="MVE28" s="207"/>
      <c r="MVF28" s="207"/>
      <c r="MVG28" s="207"/>
      <c r="MVH28" s="207"/>
      <c r="MVI28" s="207"/>
      <c r="MVJ28" s="207"/>
      <c r="MVK28" s="207"/>
      <c r="MVL28" s="207"/>
      <c r="MVM28" s="207"/>
      <c r="MVN28" s="207"/>
      <c r="MVO28" s="207"/>
      <c r="MVP28" s="207"/>
      <c r="MVQ28" s="207"/>
      <c r="MVR28" s="207"/>
      <c r="MVS28" s="207"/>
      <c r="MVT28" s="207"/>
      <c r="MVU28" s="207"/>
      <c r="MVV28" s="207"/>
      <c r="MVW28" s="207"/>
      <c r="MVX28" s="207"/>
      <c r="MVY28" s="207"/>
      <c r="MVZ28" s="207"/>
      <c r="MWA28" s="207"/>
      <c r="MWB28" s="207"/>
      <c r="MWC28" s="207"/>
      <c r="MWD28" s="207"/>
      <c r="MWE28" s="207"/>
      <c r="MWF28" s="207"/>
      <c r="MWG28" s="207"/>
      <c r="MWH28" s="207"/>
      <c r="MWI28" s="207"/>
      <c r="MWJ28" s="207"/>
      <c r="MWK28" s="207"/>
      <c r="MWL28" s="207"/>
      <c r="MWM28" s="207"/>
      <c r="MWN28" s="207"/>
      <c r="MWO28" s="207"/>
      <c r="MWP28" s="207"/>
      <c r="MWQ28" s="207"/>
      <c r="MWR28" s="207"/>
      <c r="MWS28" s="207"/>
      <c r="MWT28" s="207"/>
      <c r="MWU28" s="207"/>
      <c r="MWV28" s="207"/>
      <c r="MWW28" s="207"/>
      <c r="MWX28" s="207"/>
      <c r="MWY28" s="207"/>
      <c r="MWZ28" s="207"/>
      <c r="MXA28" s="207"/>
      <c r="MXB28" s="207"/>
      <c r="MXC28" s="207"/>
      <c r="MXD28" s="207"/>
      <c r="MXE28" s="207"/>
      <c r="MXF28" s="207"/>
      <c r="MXG28" s="207"/>
      <c r="MXH28" s="207"/>
      <c r="MXI28" s="207"/>
      <c r="MXJ28" s="207"/>
      <c r="MXK28" s="207"/>
      <c r="MXL28" s="207"/>
      <c r="MXM28" s="207"/>
      <c r="MXN28" s="207"/>
      <c r="MXO28" s="207"/>
      <c r="MXP28" s="207"/>
      <c r="MXQ28" s="207"/>
      <c r="MXR28" s="207"/>
      <c r="MXS28" s="207"/>
      <c r="MXT28" s="207"/>
      <c r="MXU28" s="207"/>
      <c r="MXV28" s="207"/>
      <c r="MXW28" s="207"/>
      <c r="MXX28" s="207"/>
      <c r="MXY28" s="207"/>
      <c r="MXZ28" s="207"/>
      <c r="MYA28" s="207"/>
      <c r="MYB28" s="207"/>
      <c r="MYC28" s="207"/>
      <c r="MYD28" s="207"/>
      <c r="MYE28" s="207"/>
      <c r="MYF28" s="207"/>
      <c r="MYG28" s="207"/>
      <c r="MYH28" s="207"/>
      <c r="MYI28" s="207"/>
      <c r="MYJ28" s="207"/>
      <c r="MYK28" s="207"/>
      <c r="MYL28" s="207"/>
      <c r="MYM28" s="207"/>
      <c r="MYN28" s="207"/>
      <c r="MYO28" s="207"/>
      <c r="MYP28" s="207"/>
      <c r="MYQ28" s="207"/>
      <c r="MYR28" s="207"/>
      <c r="MYS28" s="207"/>
      <c r="MYT28" s="207"/>
      <c r="MYU28" s="207"/>
      <c r="MYV28" s="207"/>
      <c r="MYW28" s="207"/>
      <c r="MYX28" s="207"/>
      <c r="MYY28" s="207"/>
      <c r="MYZ28" s="207"/>
      <c r="MZA28" s="207"/>
      <c r="MZB28" s="207"/>
      <c r="MZC28" s="207"/>
      <c r="MZD28" s="207"/>
      <c r="MZE28" s="207"/>
      <c r="MZF28" s="207"/>
      <c r="MZG28" s="207"/>
      <c r="MZH28" s="207"/>
      <c r="MZI28" s="207"/>
      <c r="MZJ28" s="207"/>
      <c r="MZK28" s="207"/>
      <c r="MZL28" s="207"/>
      <c r="MZM28" s="207"/>
      <c r="MZN28" s="207"/>
      <c r="MZO28" s="207"/>
      <c r="MZP28" s="207"/>
      <c r="MZQ28" s="207"/>
      <c r="MZR28" s="207"/>
      <c r="MZS28" s="207"/>
      <c r="MZT28" s="207"/>
      <c r="MZU28" s="207"/>
      <c r="MZV28" s="207"/>
      <c r="MZW28" s="207"/>
      <c r="MZX28" s="207"/>
      <c r="MZY28" s="207"/>
      <c r="MZZ28" s="207"/>
      <c r="NAA28" s="207"/>
      <c r="NAB28" s="207"/>
      <c r="NAC28" s="207"/>
      <c r="NAD28" s="207"/>
      <c r="NAE28" s="207"/>
      <c r="NAF28" s="207"/>
      <c r="NAG28" s="207"/>
      <c r="NAH28" s="207"/>
      <c r="NAI28" s="207"/>
      <c r="NAJ28" s="207"/>
      <c r="NAK28" s="207"/>
      <c r="NAL28" s="207"/>
      <c r="NAM28" s="207"/>
      <c r="NAN28" s="207"/>
      <c r="NAO28" s="207"/>
      <c r="NAP28" s="207"/>
      <c r="NAQ28" s="207"/>
      <c r="NAR28" s="207"/>
      <c r="NAS28" s="207"/>
      <c r="NAT28" s="207"/>
      <c r="NAU28" s="207"/>
      <c r="NAV28" s="207"/>
      <c r="NAW28" s="207"/>
      <c r="NAX28" s="207"/>
      <c r="NAY28" s="207"/>
      <c r="NAZ28" s="207"/>
      <c r="NBA28" s="207"/>
      <c r="NBB28" s="207"/>
      <c r="NBC28" s="207"/>
      <c r="NBD28" s="207"/>
      <c r="NBE28" s="207"/>
      <c r="NBF28" s="207"/>
      <c r="NBG28" s="207"/>
      <c r="NBH28" s="207"/>
      <c r="NBI28" s="207"/>
      <c r="NBJ28" s="207"/>
      <c r="NBK28" s="207"/>
      <c r="NBL28" s="207"/>
      <c r="NBM28" s="207"/>
      <c r="NBN28" s="207"/>
      <c r="NBO28" s="207"/>
      <c r="NBP28" s="207"/>
      <c r="NBQ28" s="207"/>
      <c r="NBR28" s="207"/>
      <c r="NBS28" s="207"/>
      <c r="NBT28" s="207"/>
      <c r="NBU28" s="207"/>
      <c r="NBV28" s="207"/>
      <c r="NBW28" s="207"/>
      <c r="NBX28" s="207"/>
      <c r="NBY28" s="207"/>
      <c r="NBZ28" s="207"/>
      <c r="NCA28" s="207"/>
      <c r="NCB28" s="207"/>
      <c r="NCC28" s="207"/>
      <c r="NCD28" s="207"/>
      <c r="NCE28" s="207"/>
      <c r="NCF28" s="207"/>
      <c r="NCG28" s="207"/>
      <c r="NCH28" s="207"/>
      <c r="NCI28" s="207"/>
      <c r="NCJ28" s="207"/>
      <c r="NCK28" s="207"/>
      <c r="NCL28" s="207"/>
      <c r="NCM28" s="207"/>
      <c r="NCN28" s="207"/>
      <c r="NCO28" s="207"/>
      <c r="NCP28" s="207"/>
      <c r="NCQ28" s="207"/>
      <c r="NCR28" s="207"/>
      <c r="NCS28" s="207"/>
      <c r="NCT28" s="207"/>
      <c r="NCU28" s="207"/>
      <c r="NCV28" s="207"/>
      <c r="NCW28" s="207"/>
      <c r="NCX28" s="207"/>
      <c r="NCY28" s="207"/>
      <c r="NCZ28" s="207"/>
      <c r="NDA28" s="207"/>
      <c r="NDB28" s="207"/>
      <c r="NDC28" s="207"/>
      <c r="NDD28" s="207"/>
      <c r="NDE28" s="207"/>
      <c r="NDF28" s="207"/>
      <c r="NDG28" s="207"/>
      <c r="NDH28" s="207"/>
      <c r="NDI28" s="207"/>
      <c r="NDJ28" s="207"/>
      <c r="NDK28" s="207"/>
      <c r="NDL28" s="207"/>
      <c r="NDM28" s="207"/>
      <c r="NDN28" s="207"/>
      <c r="NDO28" s="207"/>
      <c r="NDP28" s="207"/>
      <c r="NDQ28" s="207"/>
      <c r="NDR28" s="207"/>
      <c r="NDS28" s="207"/>
      <c r="NDT28" s="207"/>
      <c r="NDU28" s="207"/>
      <c r="NDV28" s="207"/>
      <c r="NDW28" s="207"/>
      <c r="NDX28" s="207"/>
      <c r="NDY28" s="207"/>
      <c r="NDZ28" s="207"/>
      <c r="NEA28" s="207"/>
      <c r="NEB28" s="207"/>
      <c r="NEC28" s="207"/>
      <c r="NED28" s="207"/>
      <c r="NEE28" s="207"/>
      <c r="NEF28" s="207"/>
      <c r="NEG28" s="207"/>
      <c r="NEH28" s="207"/>
      <c r="NEI28" s="207"/>
      <c r="NEJ28" s="207"/>
      <c r="NEK28" s="207"/>
      <c r="NEL28" s="207"/>
      <c r="NEM28" s="207"/>
      <c r="NEN28" s="207"/>
      <c r="NEO28" s="207"/>
      <c r="NEP28" s="207"/>
      <c r="NEQ28" s="207"/>
      <c r="NER28" s="207"/>
      <c r="NES28" s="207"/>
      <c r="NET28" s="207"/>
      <c r="NEU28" s="207"/>
      <c r="NEV28" s="207"/>
      <c r="NEW28" s="207"/>
      <c r="NEX28" s="207"/>
      <c r="NEY28" s="207"/>
      <c r="NEZ28" s="207"/>
      <c r="NFA28" s="207"/>
      <c r="NFB28" s="207"/>
      <c r="NFC28" s="207"/>
      <c r="NFD28" s="207"/>
      <c r="NFE28" s="207"/>
      <c r="NFF28" s="207"/>
      <c r="NFG28" s="207"/>
      <c r="NFH28" s="207"/>
      <c r="NFI28" s="207"/>
      <c r="NFJ28" s="207"/>
      <c r="NFK28" s="207"/>
      <c r="NFL28" s="207"/>
      <c r="NFM28" s="207"/>
      <c r="NFN28" s="207"/>
      <c r="NFO28" s="207"/>
      <c r="NFP28" s="207"/>
      <c r="NFQ28" s="207"/>
      <c r="NFR28" s="207"/>
      <c r="NFS28" s="207"/>
      <c r="NFT28" s="207"/>
      <c r="NFU28" s="207"/>
      <c r="NFV28" s="207"/>
      <c r="NFW28" s="207"/>
      <c r="NFX28" s="207"/>
      <c r="NFY28" s="207"/>
      <c r="NFZ28" s="207"/>
      <c r="NGA28" s="207"/>
      <c r="NGB28" s="207"/>
      <c r="NGC28" s="207"/>
      <c r="NGD28" s="207"/>
      <c r="NGE28" s="207"/>
      <c r="NGF28" s="207"/>
      <c r="NGG28" s="207"/>
      <c r="NGH28" s="207"/>
      <c r="NGI28" s="207"/>
      <c r="NGJ28" s="207"/>
      <c r="NGK28" s="207"/>
      <c r="NGL28" s="207"/>
      <c r="NGM28" s="207"/>
      <c r="NGN28" s="207"/>
      <c r="NGO28" s="207"/>
      <c r="NGP28" s="207"/>
      <c r="NGQ28" s="207"/>
      <c r="NGR28" s="207"/>
      <c r="NGS28" s="207"/>
      <c r="NGT28" s="207"/>
      <c r="NGU28" s="207"/>
      <c r="NGV28" s="207"/>
      <c r="NGW28" s="207"/>
      <c r="NGX28" s="207"/>
      <c r="NGY28" s="207"/>
      <c r="NGZ28" s="207"/>
      <c r="NHA28" s="207"/>
      <c r="NHB28" s="207"/>
      <c r="NHC28" s="207"/>
      <c r="NHD28" s="207"/>
      <c r="NHE28" s="207"/>
      <c r="NHF28" s="207"/>
      <c r="NHG28" s="207"/>
      <c r="NHH28" s="207"/>
      <c r="NHI28" s="207"/>
      <c r="NHJ28" s="207"/>
      <c r="NHK28" s="207"/>
      <c r="NHL28" s="207"/>
      <c r="NHM28" s="207"/>
      <c r="NHN28" s="207"/>
      <c r="NHO28" s="207"/>
      <c r="NHP28" s="207"/>
      <c r="NHQ28" s="207"/>
      <c r="NHR28" s="207"/>
      <c r="NHS28" s="207"/>
      <c r="NHT28" s="207"/>
      <c r="NHU28" s="207"/>
      <c r="NHV28" s="207"/>
      <c r="NHW28" s="207"/>
      <c r="NHX28" s="207"/>
      <c r="NHY28" s="207"/>
      <c r="NHZ28" s="207"/>
      <c r="NIA28" s="207"/>
      <c r="NIB28" s="207"/>
      <c r="NIC28" s="207"/>
      <c r="NID28" s="207"/>
      <c r="NIE28" s="207"/>
      <c r="NIF28" s="207"/>
      <c r="NIG28" s="207"/>
      <c r="NIH28" s="207"/>
      <c r="NII28" s="207"/>
      <c r="NIJ28" s="207"/>
      <c r="NIK28" s="207"/>
      <c r="NIL28" s="207"/>
      <c r="NIM28" s="207"/>
      <c r="NIN28" s="207"/>
      <c r="NIO28" s="207"/>
      <c r="NIP28" s="207"/>
      <c r="NIQ28" s="207"/>
      <c r="NIR28" s="207"/>
      <c r="NIS28" s="207"/>
      <c r="NIT28" s="207"/>
      <c r="NIU28" s="207"/>
      <c r="NIV28" s="207"/>
      <c r="NIW28" s="207"/>
      <c r="NIX28" s="207"/>
      <c r="NIY28" s="207"/>
      <c r="NIZ28" s="207"/>
      <c r="NJA28" s="207"/>
      <c r="NJB28" s="207"/>
      <c r="NJC28" s="207"/>
      <c r="NJD28" s="207"/>
      <c r="NJE28" s="207"/>
      <c r="NJF28" s="207"/>
      <c r="NJG28" s="207"/>
      <c r="NJH28" s="207"/>
      <c r="NJI28" s="207"/>
      <c r="NJJ28" s="207"/>
      <c r="NJK28" s="207"/>
      <c r="NJL28" s="207"/>
      <c r="NJM28" s="207"/>
      <c r="NJN28" s="207"/>
      <c r="NJO28" s="207"/>
      <c r="NJP28" s="207"/>
      <c r="NJQ28" s="207"/>
      <c r="NJR28" s="207"/>
      <c r="NJS28" s="207"/>
      <c r="NJT28" s="207"/>
      <c r="NJU28" s="207"/>
      <c r="NJV28" s="207"/>
      <c r="NJW28" s="207"/>
      <c r="NJX28" s="207"/>
      <c r="NJY28" s="207"/>
      <c r="NJZ28" s="207"/>
      <c r="NKA28" s="207"/>
      <c r="NKB28" s="207"/>
      <c r="NKC28" s="207"/>
      <c r="NKD28" s="207"/>
      <c r="NKE28" s="207"/>
      <c r="NKF28" s="207"/>
      <c r="NKG28" s="207"/>
      <c r="NKH28" s="207"/>
      <c r="NKI28" s="207"/>
      <c r="NKJ28" s="207"/>
      <c r="NKK28" s="207"/>
      <c r="NKL28" s="207"/>
      <c r="NKM28" s="207"/>
      <c r="NKN28" s="207"/>
      <c r="NKO28" s="207"/>
      <c r="NKP28" s="207"/>
      <c r="NKQ28" s="207"/>
      <c r="NKR28" s="207"/>
      <c r="NKS28" s="207"/>
      <c r="NKT28" s="207"/>
      <c r="NKU28" s="207"/>
      <c r="NKV28" s="207"/>
      <c r="NKW28" s="207"/>
      <c r="NKX28" s="207"/>
      <c r="NKY28" s="207"/>
      <c r="NKZ28" s="207"/>
      <c r="NLA28" s="207"/>
      <c r="NLB28" s="207"/>
      <c r="NLC28" s="207"/>
      <c r="NLD28" s="207"/>
      <c r="NLE28" s="207"/>
      <c r="NLF28" s="207"/>
      <c r="NLG28" s="207"/>
      <c r="NLH28" s="207"/>
      <c r="NLI28" s="207"/>
      <c r="NLJ28" s="207"/>
      <c r="NLK28" s="207"/>
      <c r="NLL28" s="207"/>
      <c r="NLM28" s="207"/>
      <c r="NLN28" s="207"/>
      <c r="NLO28" s="207"/>
      <c r="NLP28" s="207"/>
      <c r="NLQ28" s="207"/>
      <c r="NLR28" s="207"/>
      <c r="NLS28" s="207"/>
      <c r="NLT28" s="207"/>
      <c r="NLU28" s="207"/>
      <c r="NLV28" s="207"/>
      <c r="NLW28" s="207"/>
      <c r="NLX28" s="207"/>
      <c r="NLY28" s="207"/>
      <c r="NLZ28" s="207"/>
      <c r="NMA28" s="207"/>
      <c r="NMB28" s="207"/>
      <c r="NMC28" s="207"/>
      <c r="NMD28" s="207"/>
      <c r="NME28" s="207"/>
      <c r="NMF28" s="207"/>
      <c r="NMG28" s="207"/>
      <c r="NMH28" s="207"/>
      <c r="NMI28" s="207"/>
      <c r="NMJ28" s="207"/>
      <c r="NMK28" s="207"/>
      <c r="NML28" s="207"/>
      <c r="NMM28" s="207"/>
      <c r="NMN28" s="207"/>
      <c r="NMO28" s="207"/>
      <c r="NMP28" s="207"/>
      <c r="NMQ28" s="207"/>
      <c r="NMR28" s="207"/>
      <c r="NMS28" s="207"/>
      <c r="NMT28" s="207"/>
      <c r="NMU28" s="207"/>
      <c r="NMV28" s="207"/>
      <c r="NMW28" s="207"/>
      <c r="NMX28" s="207"/>
      <c r="NMY28" s="207"/>
      <c r="NMZ28" s="207"/>
      <c r="NNA28" s="207"/>
      <c r="NNB28" s="207"/>
      <c r="NNC28" s="207"/>
      <c r="NND28" s="207"/>
      <c r="NNE28" s="207"/>
      <c r="NNF28" s="207"/>
      <c r="NNG28" s="207"/>
      <c r="NNH28" s="207"/>
      <c r="NNI28" s="207"/>
      <c r="NNJ28" s="207"/>
      <c r="NNK28" s="207"/>
      <c r="NNL28" s="207"/>
      <c r="NNM28" s="207"/>
      <c r="NNN28" s="207"/>
      <c r="NNO28" s="207"/>
      <c r="NNP28" s="207"/>
      <c r="NNQ28" s="207"/>
      <c r="NNR28" s="207"/>
      <c r="NNS28" s="207"/>
      <c r="NNT28" s="207"/>
      <c r="NNU28" s="207"/>
      <c r="NNV28" s="207"/>
      <c r="NNW28" s="207"/>
      <c r="NNX28" s="207"/>
      <c r="NNY28" s="207"/>
      <c r="NNZ28" s="207"/>
      <c r="NOA28" s="207"/>
      <c r="NOB28" s="207"/>
      <c r="NOC28" s="207"/>
      <c r="NOD28" s="207"/>
      <c r="NOE28" s="207"/>
      <c r="NOF28" s="207"/>
      <c r="NOG28" s="207"/>
      <c r="NOH28" s="207"/>
      <c r="NOI28" s="207"/>
      <c r="NOJ28" s="207"/>
      <c r="NOK28" s="207"/>
      <c r="NOL28" s="207"/>
      <c r="NOM28" s="207"/>
      <c r="NON28" s="207"/>
      <c r="NOO28" s="207"/>
      <c r="NOP28" s="207"/>
      <c r="NOQ28" s="207"/>
      <c r="NOR28" s="207"/>
      <c r="NOS28" s="207"/>
      <c r="NOT28" s="207"/>
      <c r="NOU28" s="207"/>
      <c r="NOV28" s="207"/>
      <c r="NOW28" s="207"/>
      <c r="NOX28" s="207"/>
      <c r="NOY28" s="207"/>
      <c r="NOZ28" s="207"/>
      <c r="NPA28" s="207"/>
      <c r="NPB28" s="207"/>
      <c r="NPC28" s="207"/>
      <c r="NPD28" s="207"/>
      <c r="NPE28" s="207"/>
      <c r="NPF28" s="207"/>
      <c r="NPG28" s="207"/>
      <c r="NPH28" s="207"/>
      <c r="NPI28" s="207"/>
      <c r="NPJ28" s="207"/>
      <c r="NPK28" s="207"/>
      <c r="NPL28" s="207"/>
      <c r="NPM28" s="207"/>
      <c r="NPN28" s="207"/>
      <c r="NPO28" s="207"/>
      <c r="NPP28" s="207"/>
      <c r="NPQ28" s="207"/>
      <c r="NPR28" s="207"/>
      <c r="NPS28" s="207"/>
      <c r="NPT28" s="207"/>
      <c r="NPU28" s="207"/>
      <c r="NPV28" s="207"/>
      <c r="NPW28" s="207"/>
      <c r="NPX28" s="207"/>
      <c r="NPY28" s="207"/>
      <c r="NPZ28" s="207"/>
      <c r="NQA28" s="207"/>
      <c r="NQB28" s="207"/>
      <c r="NQC28" s="207"/>
      <c r="NQD28" s="207"/>
      <c r="NQE28" s="207"/>
      <c r="NQF28" s="207"/>
      <c r="NQG28" s="207"/>
      <c r="NQH28" s="207"/>
      <c r="NQI28" s="207"/>
      <c r="NQJ28" s="207"/>
      <c r="NQK28" s="207"/>
      <c r="NQL28" s="207"/>
      <c r="NQM28" s="207"/>
      <c r="NQN28" s="207"/>
      <c r="NQO28" s="207"/>
      <c r="NQP28" s="207"/>
      <c r="NQQ28" s="207"/>
      <c r="NQR28" s="207"/>
      <c r="NQS28" s="207"/>
      <c r="NQT28" s="207"/>
      <c r="NQU28" s="207"/>
      <c r="NQV28" s="207"/>
      <c r="NQW28" s="207"/>
      <c r="NQX28" s="207"/>
      <c r="NQY28" s="207"/>
      <c r="NQZ28" s="207"/>
      <c r="NRA28" s="207"/>
      <c r="NRB28" s="207"/>
      <c r="NRC28" s="207"/>
      <c r="NRD28" s="207"/>
      <c r="NRE28" s="207"/>
      <c r="NRF28" s="207"/>
      <c r="NRG28" s="207"/>
      <c r="NRH28" s="207"/>
      <c r="NRI28" s="207"/>
      <c r="NRJ28" s="207"/>
      <c r="NRK28" s="207"/>
      <c r="NRL28" s="207"/>
      <c r="NRM28" s="207"/>
      <c r="NRN28" s="207"/>
      <c r="NRO28" s="207"/>
      <c r="NRP28" s="207"/>
      <c r="NRQ28" s="207"/>
      <c r="NRR28" s="207"/>
      <c r="NRS28" s="207"/>
      <c r="NRT28" s="207"/>
      <c r="NRU28" s="207"/>
      <c r="NRV28" s="207"/>
      <c r="NRW28" s="207"/>
      <c r="NRX28" s="207"/>
      <c r="NRY28" s="207"/>
      <c r="NRZ28" s="207"/>
      <c r="NSA28" s="207"/>
      <c r="NSB28" s="207"/>
      <c r="NSC28" s="207"/>
      <c r="NSD28" s="207"/>
      <c r="NSE28" s="207"/>
      <c r="NSF28" s="207"/>
      <c r="NSG28" s="207"/>
      <c r="NSH28" s="207"/>
      <c r="NSI28" s="207"/>
      <c r="NSJ28" s="207"/>
      <c r="NSK28" s="207"/>
      <c r="NSL28" s="207"/>
      <c r="NSM28" s="207"/>
      <c r="NSN28" s="207"/>
      <c r="NSO28" s="207"/>
      <c r="NSP28" s="207"/>
      <c r="NSQ28" s="207"/>
      <c r="NSR28" s="207"/>
      <c r="NSS28" s="207"/>
      <c r="NST28" s="207"/>
      <c r="NSU28" s="207"/>
      <c r="NSV28" s="207"/>
      <c r="NSW28" s="207"/>
      <c r="NSX28" s="207"/>
      <c r="NSY28" s="207"/>
      <c r="NSZ28" s="207"/>
      <c r="NTA28" s="207"/>
      <c r="NTB28" s="207"/>
      <c r="NTC28" s="207"/>
      <c r="NTD28" s="207"/>
      <c r="NTE28" s="207"/>
      <c r="NTF28" s="207"/>
      <c r="NTG28" s="207"/>
      <c r="NTH28" s="207"/>
      <c r="NTI28" s="207"/>
      <c r="NTJ28" s="207"/>
      <c r="NTK28" s="207"/>
      <c r="NTL28" s="207"/>
      <c r="NTM28" s="207"/>
      <c r="NTN28" s="207"/>
      <c r="NTO28" s="207"/>
      <c r="NTP28" s="207"/>
      <c r="NTQ28" s="207"/>
      <c r="NTR28" s="207"/>
      <c r="NTS28" s="207"/>
      <c r="NTT28" s="207"/>
      <c r="NTU28" s="207"/>
      <c r="NTV28" s="207"/>
      <c r="NTW28" s="207"/>
      <c r="NTX28" s="207"/>
      <c r="NTY28" s="207"/>
      <c r="NTZ28" s="207"/>
      <c r="NUA28" s="207"/>
      <c r="NUB28" s="207"/>
      <c r="NUC28" s="207"/>
      <c r="NUD28" s="207"/>
      <c r="NUE28" s="207"/>
      <c r="NUF28" s="207"/>
      <c r="NUG28" s="207"/>
      <c r="NUH28" s="207"/>
      <c r="NUI28" s="207"/>
      <c r="NUJ28" s="207"/>
      <c r="NUK28" s="207"/>
      <c r="NUL28" s="207"/>
      <c r="NUM28" s="207"/>
      <c r="NUN28" s="207"/>
      <c r="NUO28" s="207"/>
      <c r="NUP28" s="207"/>
      <c r="NUQ28" s="207"/>
      <c r="NUR28" s="207"/>
      <c r="NUS28" s="207"/>
      <c r="NUT28" s="207"/>
      <c r="NUU28" s="207"/>
      <c r="NUV28" s="207"/>
      <c r="NUW28" s="207"/>
      <c r="NUX28" s="207"/>
      <c r="NUY28" s="207"/>
      <c r="NUZ28" s="207"/>
      <c r="NVA28" s="207"/>
      <c r="NVB28" s="207"/>
      <c r="NVC28" s="207"/>
      <c r="NVD28" s="207"/>
      <c r="NVE28" s="207"/>
      <c r="NVF28" s="207"/>
      <c r="NVG28" s="207"/>
      <c r="NVH28" s="207"/>
      <c r="NVI28" s="207"/>
      <c r="NVJ28" s="207"/>
      <c r="NVK28" s="207"/>
      <c r="NVL28" s="207"/>
      <c r="NVM28" s="207"/>
      <c r="NVN28" s="207"/>
      <c r="NVO28" s="207"/>
      <c r="NVP28" s="207"/>
      <c r="NVQ28" s="207"/>
      <c r="NVR28" s="207"/>
      <c r="NVS28" s="207"/>
      <c r="NVT28" s="207"/>
      <c r="NVU28" s="207"/>
      <c r="NVV28" s="207"/>
      <c r="NVW28" s="207"/>
      <c r="NVX28" s="207"/>
      <c r="NVY28" s="207"/>
      <c r="NVZ28" s="207"/>
      <c r="NWA28" s="207"/>
      <c r="NWB28" s="207"/>
      <c r="NWC28" s="207"/>
      <c r="NWD28" s="207"/>
      <c r="NWE28" s="207"/>
      <c r="NWF28" s="207"/>
      <c r="NWG28" s="207"/>
      <c r="NWH28" s="207"/>
      <c r="NWI28" s="207"/>
      <c r="NWJ28" s="207"/>
      <c r="NWK28" s="207"/>
      <c r="NWL28" s="207"/>
      <c r="NWM28" s="207"/>
      <c r="NWN28" s="207"/>
      <c r="NWO28" s="207"/>
      <c r="NWP28" s="207"/>
      <c r="NWQ28" s="207"/>
      <c r="NWR28" s="207"/>
      <c r="NWS28" s="207"/>
      <c r="NWT28" s="207"/>
      <c r="NWU28" s="207"/>
      <c r="NWV28" s="207"/>
      <c r="NWW28" s="207"/>
      <c r="NWX28" s="207"/>
      <c r="NWY28" s="207"/>
      <c r="NWZ28" s="207"/>
      <c r="NXA28" s="207"/>
      <c r="NXB28" s="207"/>
      <c r="NXC28" s="207"/>
      <c r="NXD28" s="207"/>
      <c r="NXE28" s="207"/>
      <c r="NXF28" s="207"/>
      <c r="NXG28" s="207"/>
      <c r="NXH28" s="207"/>
      <c r="NXI28" s="207"/>
      <c r="NXJ28" s="207"/>
      <c r="NXK28" s="207"/>
      <c r="NXL28" s="207"/>
      <c r="NXM28" s="207"/>
      <c r="NXN28" s="207"/>
      <c r="NXO28" s="207"/>
      <c r="NXP28" s="207"/>
      <c r="NXQ28" s="207"/>
      <c r="NXR28" s="207"/>
      <c r="NXS28" s="207"/>
      <c r="NXT28" s="207"/>
      <c r="NXU28" s="207"/>
      <c r="NXV28" s="207"/>
      <c r="NXW28" s="207"/>
      <c r="NXX28" s="207"/>
      <c r="NXY28" s="207"/>
      <c r="NXZ28" s="207"/>
      <c r="NYA28" s="207"/>
      <c r="NYB28" s="207"/>
      <c r="NYC28" s="207"/>
      <c r="NYD28" s="207"/>
      <c r="NYE28" s="207"/>
      <c r="NYF28" s="207"/>
      <c r="NYG28" s="207"/>
      <c r="NYH28" s="207"/>
      <c r="NYI28" s="207"/>
      <c r="NYJ28" s="207"/>
      <c r="NYK28" s="207"/>
      <c r="NYL28" s="207"/>
      <c r="NYM28" s="207"/>
      <c r="NYN28" s="207"/>
      <c r="NYO28" s="207"/>
      <c r="NYP28" s="207"/>
      <c r="NYQ28" s="207"/>
      <c r="NYR28" s="207"/>
      <c r="NYS28" s="207"/>
      <c r="NYT28" s="207"/>
      <c r="NYU28" s="207"/>
      <c r="NYV28" s="207"/>
      <c r="NYW28" s="207"/>
      <c r="NYX28" s="207"/>
      <c r="NYY28" s="207"/>
      <c r="NYZ28" s="207"/>
      <c r="NZA28" s="207"/>
      <c r="NZB28" s="207"/>
      <c r="NZC28" s="207"/>
      <c r="NZD28" s="207"/>
      <c r="NZE28" s="207"/>
      <c r="NZF28" s="207"/>
      <c r="NZG28" s="207"/>
      <c r="NZH28" s="207"/>
      <c r="NZI28" s="207"/>
      <c r="NZJ28" s="207"/>
      <c r="NZK28" s="207"/>
      <c r="NZL28" s="207"/>
      <c r="NZM28" s="207"/>
      <c r="NZN28" s="207"/>
      <c r="NZO28" s="207"/>
      <c r="NZP28" s="207"/>
      <c r="NZQ28" s="207"/>
      <c r="NZR28" s="207"/>
      <c r="NZS28" s="207"/>
      <c r="NZT28" s="207"/>
      <c r="NZU28" s="207"/>
      <c r="NZV28" s="207"/>
      <c r="NZW28" s="207"/>
      <c r="NZX28" s="207"/>
      <c r="NZY28" s="207"/>
      <c r="NZZ28" s="207"/>
      <c r="OAA28" s="207"/>
      <c r="OAB28" s="207"/>
      <c r="OAC28" s="207"/>
      <c r="OAD28" s="207"/>
      <c r="OAE28" s="207"/>
      <c r="OAF28" s="207"/>
      <c r="OAG28" s="207"/>
      <c r="OAH28" s="207"/>
      <c r="OAI28" s="207"/>
      <c r="OAJ28" s="207"/>
      <c r="OAK28" s="207"/>
      <c r="OAL28" s="207"/>
      <c r="OAM28" s="207"/>
      <c r="OAN28" s="207"/>
      <c r="OAO28" s="207"/>
      <c r="OAP28" s="207"/>
      <c r="OAQ28" s="207"/>
      <c r="OAR28" s="207"/>
      <c r="OAS28" s="207"/>
      <c r="OAT28" s="207"/>
      <c r="OAU28" s="207"/>
      <c r="OAV28" s="207"/>
      <c r="OAW28" s="207"/>
      <c r="OAX28" s="207"/>
      <c r="OAY28" s="207"/>
      <c r="OAZ28" s="207"/>
      <c r="OBA28" s="207"/>
      <c r="OBB28" s="207"/>
      <c r="OBC28" s="207"/>
      <c r="OBD28" s="207"/>
      <c r="OBE28" s="207"/>
      <c r="OBF28" s="207"/>
      <c r="OBG28" s="207"/>
      <c r="OBH28" s="207"/>
      <c r="OBI28" s="207"/>
      <c r="OBJ28" s="207"/>
      <c r="OBK28" s="207"/>
      <c r="OBL28" s="207"/>
      <c r="OBM28" s="207"/>
      <c r="OBN28" s="207"/>
      <c r="OBO28" s="207"/>
      <c r="OBP28" s="207"/>
      <c r="OBQ28" s="207"/>
      <c r="OBR28" s="207"/>
      <c r="OBS28" s="207"/>
      <c r="OBT28" s="207"/>
      <c r="OBU28" s="207"/>
      <c r="OBV28" s="207"/>
      <c r="OBW28" s="207"/>
      <c r="OBX28" s="207"/>
      <c r="OBY28" s="207"/>
      <c r="OBZ28" s="207"/>
      <c r="OCA28" s="207"/>
      <c r="OCB28" s="207"/>
      <c r="OCC28" s="207"/>
      <c r="OCD28" s="207"/>
      <c r="OCE28" s="207"/>
      <c r="OCF28" s="207"/>
      <c r="OCG28" s="207"/>
      <c r="OCH28" s="207"/>
      <c r="OCI28" s="207"/>
      <c r="OCJ28" s="207"/>
      <c r="OCK28" s="207"/>
      <c r="OCL28" s="207"/>
      <c r="OCM28" s="207"/>
      <c r="OCN28" s="207"/>
      <c r="OCO28" s="207"/>
      <c r="OCP28" s="207"/>
      <c r="OCQ28" s="207"/>
      <c r="OCR28" s="207"/>
      <c r="OCS28" s="207"/>
      <c r="OCT28" s="207"/>
      <c r="OCU28" s="207"/>
      <c r="OCV28" s="207"/>
      <c r="OCW28" s="207"/>
      <c r="OCX28" s="207"/>
      <c r="OCY28" s="207"/>
      <c r="OCZ28" s="207"/>
      <c r="ODA28" s="207"/>
      <c r="ODB28" s="207"/>
      <c r="ODC28" s="207"/>
      <c r="ODD28" s="207"/>
      <c r="ODE28" s="207"/>
      <c r="ODF28" s="207"/>
      <c r="ODG28" s="207"/>
      <c r="ODH28" s="207"/>
      <c r="ODI28" s="207"/>
      <c r="ODJ28" s="207"/>
      <c r="ODK28" s="207"/>
      <c r="ODL28" s="207"/>
      <c r="ODM28" s="207"/>
      <c r="ODN28" s="207"/>
      <c r="ODO28" s="207"/>
      <c r="ODP28" s="207"/>
      <c r="ODQ28" s="207"/>
      <c r="ODR28" s="207"/>
      <c r="ODS28" s="207"/>
      <c r="ODT28" s="207"/>
      <c r="ODU28" s="207"/>
      <c r="ODV28" s="207"/>
      <c r="ODW28" s="207"/>
      <c r="ODX28" s="207"/>
      <c r="ODY28" s="207"/>
      <c r="ODZ28" s="207"/>
      <c r="OEA28" s="207"/>
      <c r="OEB28" s="207"/>
      <c r="OEC28" s="207"/>
      <c r="OED28" s="207"/>
      <c r="OEE28" s="207"/>
      <c r="OEF28" s="207"/>
      <c r="OEG28" s="207"/>
      <c r="OEH28" s="207"/>
      <c r="OEI28" s="207"/>
      <c r="OEJ28" s="207"/>
      <c r="OEK28" s="207"/>
      <c r="OEL28" s="207"/>
      <c r="OEM28" s="207"/>
      <c r="OEN28" s="207"/>
      <c r="OEO28" s="207"/>
      <c r="OEP28" s="207"/>
      <c r="OEQ28" s="207"/>
      <c r="OER28" s="207"/>
      <c r="OES28" s="207"/>
      <c r="OET28" s="207"/>
      <c r="OEU28" s="207"/>
      <c r="OEV28" s="207"/>
      <c r="OEW28" s="207"/>
      <c r="OEX28" s="207"/>
      <c r="OEY28" s="207"/>
      <c r="OEZ28" s="207"/>
      <c r="OFA28" s="207"/>
      <c r="OFB28" s="207"/>
      <c r="OFC28" s="207"/>
      <c r="OFD28" s="207"/>
      <c r="OFE28" s="207"/>
      <c r="OFF28" s="207"/>
      <c r="OFG28" s="207"/>
      <c r="OFH28" s="207"/>
      <c r="OFI28" s="207"/>
      <c r="OFJ28" s="207"/>
      <c r="OFK28" s="207"/>
      <c r="OFL28" s="207"/>
      <c r="OFM28" s="207"/>
      <c r="OFN28" s="207"/>
      <c r="OFO28" s="207"/>
      <c r="OFP28" s="207"/>
      <c r="OFQ28" s="207"/>
      <c r="OFR28" s="207"/>
      <c r="OFS28" s="207"/>
      <c r="OFT28" s="207"/>
      <c r="OFU28" s="207"/>
      <c r="OFV28" s="207"/>
      <c r="OFW28" s="207"/>
      <c r="OFX28" s="207"/>
      <c r="OFY28" s="207"/>
      <c r="OFZ28" s="207"/>
      <c r="OGA28" s="207"/>
      <c r="OGB28" s="207"/>
      <c r="OGC28" s="207"/>
      <c r="OGD28" s="207"/>
      <c r="OGE28" s="207"/>
      <c r="OGF28" s="207"/>
      <c r="OGG28" s="207"/>
      <c r="OGH28" s="207"/>
      <c r="OGI28" s="207"/>
      <c r="OGJ28" s="207"/>
      <c r="OGK28" s="207"/>
      <c r="OGL28" s="207"/>
      <c r="OGM28" s="207"/>
      <c r="OGN28" s="207"/>
      <c r="OGO28" s="207"/>
      <c r="OGP28" s="207"/>
      <c r="OGQ28" s="207"/>
      <c r="OGR28" s="207"/>
      <c r="OGS28" s="207"/>
      <c r="OGT28" s="207"/>
      <c r="OGU28" s="207"/>
      <c r="OGV28" s="207"/>
      <c r="OGW28" s="207"/>
      <c r="OGX28" s="207"/>
      <c r="OGY28" s="207"/>
      <c r="OGZ28" s="207"/>
      <c r="OHA28" s="207"/>
      <c r="OHB28" s="207"/>
      <c r="OHC28" s="207"/>
      <c r="OHD28" s="207"/>
      <c r="OHE28" s="207"/>
      <c r="OHF28" s="207"/>
      <c r="OHG28" s="207"/>
      <c r="OHH28" s="207"/>
      <c r="OHI28" s="207"/>
      <c r="OHJ28" s="207"/>
      <c r="OHK28" s="207"/>
      <c r="OHL28" s="207"/>
      <c r="OHM28" s="207"/>
      <c r="OHN28" s="207"/>
      <c r="OHO28" s="207"/>
      <c r="OHP28" s="207"/>
      <c r="OHQ28" s="207"/>
      <c r="OHR28" s="207"/>
      <c r="OHS28" s="207"/>
      <c r="OHT28" s="207"/>
      <c r="OHU28" s="207"/>
      <c r="OHV28" s="207"/>
      <c r="OHW28" s="207"/>
      <c r="OHX28" s="207"/>
      <c r="OHY28" s="207"/>
      <c r="OHZ28" s="207"/>
      <c r="OIA28" s="207"/>
      <c r="OIB28" s="207"/>
      <c r="OIC28" s="207"/>
      <c r="OID28" s="207"/>
      <c r="OIE28" s="207"/>
      <c r="OIF28" s="207"/>
      <c r="OIG28" s="207"/>
      <c r="OIH28" s="207"/>
      <c r="OII28" s="207"/>
      <c r="OIJ28" s="207"/>
      <c r="OIK28" s="207"/>
      <c r="OIL28" s="207"/>
      <c r="OIM28" s="207"/>
      <c r="OIN28" s="207"/>
      <c r="OIO28" s="207"/>
      <c r="OIP28" s="207"/>
      <c r="OIQ28" s="207"/>
      <c r="OIR28" s="207"/>
      <c r="OIS28" s="207"/>
      <c r="OIT28" s="207"/>
      <c r="OIU28" s="207"/>
      <c r="OIV28" s="207"/>
      <c r="OIW28" s="207"/>
      <c r="OIX28" s="207"/>
      <c r="OIY28" s="207"/>
      <c r="OIZ28" s="207"/>
      <c r="OJA28" s="207"/>
      <c r="OJB28" s="207"/>
      <c r="OJC28" s="207"/>
      <c r="OJD28" s="207"/>
      <c r="OJE28" s="207"/>
      <c r="OJF28" s="207"/>
      <c r="OJG28" s="207"/>
      <c r="OJH28" s="207"/>
      <c r="OJI28" s="207"/>
      <c r="OJJ28" s="207"/>
      <c r="OJK28" s="207"/>
      <c r="OJL28" s="207"/>
      <c r="OJM28" s="207"/>
      <c r="OJN28" s="207"/>
      <c r="OJO28" s="207"/>
      <c r="OJP28" s="207"/>
      <c r="OJQ28" s="207"/>
      <c r="OJR28" s="207"/>
      <c r="OJS28" s="207"/>
      <c r="OJT28" s="207"/>
      <c r="OJU28" s="207"/>
      <c r="OJV28" s="207"/>
      <c r="OJW28" s="207"/>
      <c r="OJX28" s="207"/>
      <c r="OJY28" s="207"/>
      <c r="OJZ28" s="207"/>
      <c r="OKA28" s="207"/>
      <c r="OKB28" s="207"/>
      <c r="OKC28" s="207"/>
      <c r="OKD28" s="207"/>
      <c r="OKE28" s="207"/>
      <c r="OKF28" s="207"/>
      <c r="OKG28" s="207"/>
      <c r="OKH28" s="207"/>
      <c r="OKI28" s="207"/>
      <c r="OKJ28" s="207"/>
      <c r="OKK28" s="207"/>
      <c r="OKL28" s="207"/>
      <c r="OKM28" s="207"/>
      <c r="OKN28" s="207"/>
      <c r="OKO28" s="207"/>
      <c r="OKP28" s="207"/>
      <c r="OKQ28" s="207"/>
      <c r="OKR28" s="207"/>
      <c r="OKS28" s="207"/>
      <c r="OKT28" s="207"/>
      <c r="OKU28" s="207"/>
      <c r="OKV28" s="207"/>
      <c r="OKW28" s="207"/>
      <c r="OKX28" s="207"/>
      <c r="OKY28" s="207"/>
      <c r="OKZ28" s="207"/>
      <c r="OLA28" s="207"/>
      <c r="OLB28" s="207"/>
      <c r="OLC28" s="207"/>
      <c r="OLD28" s="207"/>
      <c r="OLE28" s="207"/>
      <c r="OLF28" s="207"/>
      <c r="OLG28" s="207"/>
      <c r="OLH28" s="207"/>
      <c r="OLI28" s="207"/>
      <c r="OLJ28" s="207"/>
      <c r="OLK28" s="207"/>
      <c r="OLL28" s="207"/>
      <c r="OLM28" s="207"/>
      <c r="OLN28" s="207"/>
      <c r="OLO28" s="207"/>
      <c r="OLP28" s="207"/>
      <c r="OLQ28" s="207"/>
      <c r="OLR28" s="207"/>
      <c r="OLS28" s="207"/>
      <c r="OLT28" s="207"/>
      <c r="OLU28" s="207"/>
      <c r="OLV28" s="207"/>
      <c r="OLW28" s="207"/>
      <c r="OLX28" s="207"/>
      <c r="OLY28" s="207"/>
      <c r="OLZ28" s="207"/>
      <c r="OMA28" s="207"/>
      <c r="OMB28" s="207"/>
      <c r="OMC28" s="207"/>
      <c r="OMD28" s="207"/>
      <c r="OME28" s="207"/>
      <c r="OMF28" s="207"/>
      <c r="OMG28" s="207"/>
      <c r="OMH28" s="207"/>
      <c r="OMI28" s="207"/>
      <c r="OMJ28" s="207"/>
      <c r="OMK28" s="207"/>
      <c r="OML28" s="207"/>
      <c r="OMM28" s="207"/>
      <c r="OMN28" s="207"/>
      <c r="OMO28" s="207"/>
      <c r="OMP28" s="207"/>
      <c r="OMQ28" s="207"/>
      <c r="OMR28" s="207"/>
      <c r="OMS28" s="207"/>
      <c r="OMT28" s="207"/>
      <c r="OMU28" s="207"/>
      <c r="OMV28" s="207"/>
      <c r="OMW28" s="207"/>
      <c r="OMX28" s="207"/>
      <c r="OMY28" s="207"/>
      <c r="OMZ28" s="207"/>
      <c r="ONA28" s="207"/>
      <c r="ONB28" s="207"/>
      <c r="ONC28" s="207"/>
      <c r="OND28" s="207"/>
      <c r="ONE28" s="207"/>
      <c r="ONF28" s="207"/>
      <c r="ONG28" s="207"/>
      <c r="ONH28" s="207"/>
      <c r="ONI28" s="207"/>
      <c r="ONJ28" s="207"/>
      <c r="ONK28" s="207"/>
      <c r="ONL28" s="207"/>
      <c r="ONM28" s="207"/>
      <c r="ONN28" s="207"/>
      <c r="ONO28" s="207"/>
      <c r="ONP28" s="207"/>
      <c r="ONQ28" s="207"/>
      <c r="ONR28" s="207"/>
      <c r="ONS28" s="207"/>
      <c r="ONT28" s="207"/>
      <c r="ONU28" s="207"/>
      <c r="ONV28" s="207"/>
      <c r="ONW28" s="207"/>
      <c r="ONX28" s="207"/>
      <c r="ONY28" s="207"/>
      <c r="ONZ28" s="207"/>
      <c r="OOA28" s="207"/>
      <c r="OOB28" s="207"/>
      <c r="OOC28" s="207"/>
      <c r="OOD28" s="207"/>
      <c r="OOE28" s="207"/>
      <c r="OOF28" s="207"/>
      <c r="OOG28" s="207"/>
      <c r="OOH28" s="207"/>
      <c r="OOI28" s="207"/>
      <c r="OOJ28" s="207"/>
      <c r="OOK28" s="207"/>
      <c r="OOL28" s="207"/>
      <c r="OOM28" s="207"/>
      <c r="OON28" s="207"/>
      <c r="OOO28" s="207"/>
      <c r="OOP28" s="207"/>
      <c r="OOQ28" s="207"/>
      <c r="OOR28" s="207"/>
      <c r="OOS28" s="207"/>
      <c r="OOT28" s="207"/>
      <c r="OOU28" s="207"/>
      <c r="OOV28" s="207"/>
      <c r="OOW28" s="207"/>
      <c r="OOX28" s="207"/>
      <c r="OOY28" s="207"/>
      <c r="OOZ28" s="207"/>
      <c r="OPA28" s="207"/>
      <c r="OPB28" s="207"/>
      <c r="OPC28" s="207"/>
      <c r="OPD28" s="207"/>
      <c r="OPE28" s="207"/>
      <c r="OPF28" s="207"/>
      <c r="OPG28" s="207"/>
      <c r="OPH28" s="207"/>
      <c r="OPI28" s="207"/>
      <c r="OPJ28" s="207"/>
      <c r="OPK28" s="207"/>
      <c r="OPL28" s="207"/>
      <c r="OPM28" s="207"/>
      <c r="OPN28" s="207"/>
      <c r="OPO28" s="207"/>
      <c r="OPP28" s="207"/>
      <c r="OPQ28" s="207"/>
      <c r="OPR28" s="207"/>
      <c r="OPS28" s="207"/>
      <c r="OPT28" s="207"/>
      <c r="OPU28" s="207"/>
      <c r="OPV28" s="207"/>
      <c r="OPW28" s="207"/>
      <c r="OPX28" s="207"/>
      <c r="OPY28" s="207"/>
      <c r="OPZ28" s="207"/>
      <c r="OQA28" s="207"/>
      <c r="OQB28" s="207"/>
      <c r="OQC28" s="207"/>
      <c r="OQD28" s="207"/>
      <c r="OQE28" s="207"/>
      <c r="OQF28" s="207"/>
      <c r="OQG28" s="207"/>
      <c r="OQH28" s="207"/>
      <c r="OQI28" s="207"/>
      <c r="OQJ28" s="207"/>
      <c r="OQK28" s="207"/>
      <c r="OQL28" s="207"/>
      <c r="OQM28" s="207"/>
      <c r="OQN28" s="207"/>
      <c r="OQO28" s="207"/>
      <c r="OQP28" s="207"/>
      <c r="OQQ28" s="207"/>
      <c r="OQR28" s="207"/>
      <c r="OQS28" s="207"/>
      <c r="OQT28" s="207"/>
      <c r="OQU28" s="207"/>
      <c r="OQV28" s="207"/>
      <c r="OQW28" s="207"/>
      <c r="OQX28" s="207"/>
      <c r="OQY28" s="207"/>
      <c r="OQZ28" s="207"/>
      <c r="ORA28" s="207"/>
      <c r="ORB28" s="207"/>
      <c r="ORC28" s="207"/>
      <c r="ORD28" s="207"/>
      <c r="ORE28" s="207"/>
      <c r="ORF28" s="207"/>
      <c r="ORG28" s="207"/>
      <c r="ORH28" s="207"/>
      <c r="ORI28" s="207"/>
      <c r="ORJ28" s="207"/>
      <c r="ORK28" s="207"/>
      <c r="ORL28" s="207"/>
      <c r="ORM28" s="207"/>
      <c r="ORN28" s="207"/>
      <c r="ORO28" s="207"/>
      <c r="ORP28" s="207"/>
      <c r="ORQ28" s="207"/>
      <c r="ORR28" s="207"/>
      <c r="ORS28" s="207"/>
      <c r="ORT28" s="207"/>
      <c r="ORU28" s="207"/>
      <c r="ORV28" s="207"/>
      <c r="ORW28" s="207"/>
      <c r="ORX28" s="207"/>
      <c r="ORY28" s="207"/>
      <c r="ORZ28" s="207"/>
      <c r="OSA28" s="207"/>
      <c r="OSB28" s="207"/>
      <c r="OSC28" s="207"/>
      <c r="OSD28" s="207"/>
      <c r="OSE28" s="207"/>
      <c r="OSF28" s="207"/>
      <c r="OSG28" s="207"/>
      <c r="OSH28" s="207"/>
      <c r="OSI28" s="207"/>
      <c r="OSJ28" s="207"/>
      <c r="OSK28" s="207"/>
      <c r="OSL28" s="207"/>
      <c r="OSM28" s="207"/>
      <c r="OSN28" s="207"/>
      <c r="OSO28" s="207"/>
      <c r="OSP28" s="207"/>
      <c r="OSQ28" s="207"/>
      <c r="OSR28" s="207"/>
      <c r="OSS28" s="207"/>
      <c r="OST28" s="207"/>
      <c r="OSU28" s="207"/>
      <c r="OSV28" s="207"/>
      <c r="OSW28" s="207"/>
      <c r="OSX28" s="207"/>
      <c r="OSY28" s="207"/>
      <c r="OSZ28" s="207"/>
      <c r="OTA28" s="207"/>
      <c r="OTB28" s="207"/>
      <c r="OTC28" s="207"/>
      <c r="OTD28" s="207"/>
      <c r="OTE28" s="207"/>
      <c r="OTF28" s="207"/>
      <c r="OTG28" s="207"/>
      <c r="OTH28" s="207"/>
      <c r="OTI28" s="207"/>
      <c r="OTJ28" s="207"/>
      <c r="OTK28" s="207"/>
      <c r="OTL28" s="207"/>
      <c r="OTM28" s="207"/>
      <c r="OTN28" s="207"/>
      <c r="OTO28" s="207"/>
      <c r="OTP28" s="207"/>
      <c r="OTQ28" s="207"/>
      <c r="OTR28" s="207"/>
      <c r="OTS28" s="207"/>
      <c r="OTT28" s="207"/>
      <c r="OTU28" s="207"/>
      <c r="OTV28" s="207"/>
      <c r="OTW28" s="207"/>
      <c r="OTX28" s="207"/>
      <c r="OTY28" s="207"/>
      <c r="OTZ28" s="207"/>
      <c r="OUA28" s="207"/>
      <c r="OUB28" s="207"/>
      <c r="OUC28" s="207"/>
      <c r="OUD28" s="207"/>
      <c r="OUE28" s="207"/>
      <c r="OUF28" s="207"/>
      <c r="OUG28" s="207"/>
      <c r="OUH28" s="207"/>
      <c r="OUI28" s="207"/>
      <c r="OUJ28" s="207"/>
      <c r="OUK28" s="207"/>
      <c r="OUL28" s="207"/>
      <c r="OUM28" s="207"/>
      <c r="OUN28" s="207"/>
      <c r="OUO28" s="207"/>
      <c r="OUP28" s="207"/>
      <c r="OUQ28" s="207"/>
      <c r="OUR28" s="207"/>
      <c r="OUS28" s="207"/>
      <c r="OUT28" s="207"/>
      <c r="OUU28" s="207"/>
      <c r="OUV28" s="207"/>
      <c r="OUW28" s="207"/>
      <c r="OUX28" s="207"/>
      <c r="OUY28" s="207"/>
      <c r="OUZ28" s="207"/>
      <c r="OVA28" s="207"/>
      <c r="OVB28" s="207"/>
      <c r="OVC28" s="207"/>
      <c r="OVD28" s="207"/>
      <c r="OVE28" s="207"/>
      <c r="OVF28" s="207"/>
      <c r="OVG28" s="207"/>
      <c r="OVH28" s="207"/>
      <c r="OVI28" s="207"/>
      <c r="OVJ28" s="207"/>
      <c r="OVK28" s="207"/>
      <c r="OVL28" s="207"/>
      <c r="OVM28" s="207"/>
      <c r="OVN28" s="207"/>
      <c r="OVO28" s="207"/>
      <c r="OVP28" s="207"/>
      <c r="OVQ28" s="207"/>
      <c r="OVR28" s="207"/>
      <c r="OVS28" s="207"/>
      <c r="OVT28" s="207"/>
      <c r="OVU28" s="207"/>
      <c r="OVV28" s="207"/>
      <c r="OVW28" s="207"/>
      <c r="OVX28" s="207"/>
      <c r="OVY28" s="207"/>
      <c r="OVZ28" s="207"/>
      <c r="OWA28" s="207"/>
      <c r="OWB28" s="207"/>
      <c r="OWC28" s="207"/>
      <c r="OWD28" s="207"/>
      <c r="OWE28" s="207"/>
      <c r="OWF28" s="207"/>
      <c r="OWG28" s="207"/>
      <c r="OWH28" s="207"/>
      <c r="OWI28" s="207"/>
      <c r="OWJ28" s="207"/>
      <c r="OWK28" s="207"/>
      <c r="OWL28" s="207"/>
      <c r="OWM28" s="207"/>
      <c r="OWN28" s="207"/>
      <c r="OWO28" s="207"/>
      <c r="OWP28" s="207"/>
      <c r="OWQ28" s="207"/>
      <c r="OWR28" s="207"/>
      <c r="OWS28" s="207"/>
      <c r="OWT28" s="207"/>
      <c r="OWU28" s="207"/>
      <c r="OWV28" s="207"/>
      <c r="OWW28" s="207"/>
      <c r="OWX28" s="207"/>
      <c r="OWY28" s="207"/>
      <c r="OWZ28" s="207"/>
      <c r="OXA28" s="207"/>
      <c r="OXB28" s="207"/>
      <c r="OXC28" s="207"/>
      <c r="OXD28" s="207"/>
      <c r="OXE28" s="207"/>
      <c r="OXF28" s="207"/>
      <c r="OXG28" s="207"/>
      <c r="OXH28" s="207"/>
      <c r="OXI28" s="207"/>
      <c r="OXJ28" s="207"/>
      <c r="OXK28" s="207"/>
      <c r="OXL28" s="207"/>
      <c r="OXM28" s="207"/>
      <c r="OXN28" s="207"/>
      <c r="OXO28" s="207"/>
      <c r="OXP28" s="207"/>
      <c r="OXQ28" s="207"/>
      <c r="OXR28" s="207"/>
      <c r="OXS28" s="207"/>
      <c r="OXT28" s="207"/>
      <c r="OXU28" s="207"/>
      <c r="OXV28" s="207"/>
      <c r="OXW28" s="207"/>
      <c r="OXX28" s="207"/>
      <c r="OXY28" s="207"/>
      <c r="OXZ28" s="207"/>
      <c r="OYA28" s="207"/>
      <c r="OYB28" s="207"/>
      <c r="OYC28" s="207"/>
      <c r="OYD28" s="207"/>
      <c r="OYE28" s="207"/>
      <c r="OYF28" s="207"/>
      <c r="OYG28" s="207"/>
      <c r="OYH28" s="207"/>
      <c r="OYI28" s="207"/>
      <c r="OYJ28" s="207"/>
      <c r="OYK28" s="207"/>
      <c r="OYL28" s="207"/>
      <c r="OYM28" s="207"/>
      <c r="OYN28" s="207"/>
      <c r="OYO28" s="207"/>
      <c r="OYP28" s="207"/>
      <c r="OYQ28" s="207"/>
      <c r="OYR28" s="207"/>
      <c r="OYS28" s="207"/>
      <c r="OYT28" s="207"/>
      <c r="OYU28" s="207"/>
      <c r="OYV28" s="207"/>
      <c r="OYW28" s="207"/>
      <c r="OYX28" s="207"/>
      <c r="OYY28" s="207"/>
      <c r="OYZ28" s="207"/>
      <c r="OZA28" s="207"/>
      <c r="OZB28" s="207"/>
      <c r="OZC28" s="207"/>
      <c r="OZD28" s="207"/>
      <c r="OZE28" s="207"/>
      <c r="OZF28" s="207"/>
      <c r="OZG28" s="207"/>
      <c r="OZH28" s="207"/>
      <c r="OZI28" s="207"/>
      <c r="OZJ28" s="207"/>
      <c r="OZK28" s="207"/>
      <c r="OZL28" s="207"/>
      <c r="OZM28" s="207"/>
      <c r="OZN28" s="207"/>
      <c r="OZO28" s="207"/>
      <c r="OZP28" s="207"/>
      <c r="OZQ28" s="207"/>
      <c r="OZR28" s="207"/>
      <c r="OZS28" s="207"/>
      <c r="OZT28" s="207"/>
      <c r="OZU28" s="207"/>
      <c r="OZV28" s="207"/>
      <c r="OZW28" s="207"/>
      <c r="OZX28" s="207"/>
      <c r="OZY28" s="207"/>
      <c r="OZZ28" s="207"/>
      <c r="PAA28" s="207"/>
      <c r="PAB28" s="207"/>
      <c r="PAC28" s="207"/>
      <c r="PAD28" s="207"/>
      <c r="PAE28" s="207"/>
      <c r="PAF28" s="207"/>
      <c r="PAG28" s="207"/>
      <c r="PAH28" s="207"/>
      <c r="PAI28" s="207"/>
      <c r="PAJ28" s="207"/>
      <c r="PAK28" s="207"/>
      <c r="PAL28" s="207"/>
      <c r="PAM28" s="207"/>
      <c r="PAN28" s="207"/>
      <c r="PAO28" s="207"/>
      <c r="PAP28" s="207"/>
      <c r="PAQ28" s="207"/>
      <c r="PAR28" s="207"/>
      <c r="PAS28" s="207"/>
      <c r="PAT28" s="207"/>
      <c r="PAU28" s="207"/>
      <c r="PAV28" s="207"/>
      <c r="PAW28" s="207"/>
      <c r="PAX28" s="207"/>
      <c r="PAY28" s="207"/>
      <c r="PAZ28" s="207"/>
      <c r="PBA28" s="207"/>
      <c r="PBB28" s="207"/>
      <c r="PBC28" s="207"/>
      <c r="PBD28" s="207"/>
      <c r="PBE28" s="207"/>
      <c r="PBF28" s="207"/>
      <c r="PBG28" s="207"/>
      <c r="PBH28" s="207"/>
      <c r="PBI28" s="207"/>
      <c r="PBJ28" s="207"/>
      <c r="PBK28" s="207"/>
      <c r="PBL28" s="207"/>
      <c r="PBM28" s="207"/>
      <c r="PBN28" s="207"/>
      <c r="PBO28" s="207"/>
      <c r="PBP28" s="207"/>
      <c r="PBQ28" s="207"/>
      <c r="PBR28" s="207"/>
      <c r="PBS28" s="207"/>
      <c r="PBT28" s="207"/>
      <c r="PBU28" s="207"/>
      <c r="PBV28" s="207"/>
      <c r="PBW28" s="207"/>
      <c r="PBX28" s="207"/>
      <c r="PBY28" s="207"/>
      <c r="PBZ28" s="207"/>
      <c r="PCA28" s="207"/>
      <c r="PCB28" s="207"/>
      <c r="PCC28" s="207"/>
      <c r="PCD28" s="207"/>
      <c r="PCE28" s="207"/>
      <c r="PCF28" s="207"/>
      <c r="PCG28" s="207"/>
      <c r="PCH28" s="207"/>
      <c r="PCI28" s="207"/>
      <c r="PCJ28" s="207"/>
      <c r="PCK28" s="207"/>
      <c r="PCL28" s="207"/>
      <c r="PCM28" s="207"/>
      <c r="PCN28" s="207"/>
      <c r="PCO28" s="207"/>
      <c r="PCP28" s="207"/>
      <c r="PCQ28" s="207"/>
      <c r="PCR28" s="207"/>
      <c r="PCS28" s="207"/>
      <c r="PCT28" s="207"/>
      <c r="PCU28" s="207"/>
      <c r="PCV28" s="207"/>
      <c r="PCW28" s="207"/>
      <c r="PCX28" s="207"/>
      <c r="PCY28" s="207"/>
      <c r="PCZ28" s="207"/>
      <c r="PDA28" s="207"/>
      <c r="PDB28" s="207"/>
      <c r="PDC28" s="207"/>
      <c r="PDD28" s="207"/>
      <c r="PDE28" s="207"/>
      <c r="PDF28" s="207"/>
      <c r="PDG28" s="207"/>
      <c r="PDH28" s="207"/>
      <c r="PDI28" s="207"/>
      <c r="PDJ28" s="207"/>
      <c r="PDK28" s="207"/>
      <c r="PDL28" s="207"/>
      <c r="PDM28" s="207"/>
      <c r="PDN28" s="207"/>
      <c r="PDO28" s="207"/>
      <c r="PDP28" s="207"/>
      <c r="PDQ28" s="207"/>
      <c r="PDR28" s="207"/>
      <c r="PDS28" s="207"/>
      <c r="PDT28" s="207"/>
      <c r="PDU28" s="207"/>
      <c r="PDV28" s="207"/>
      <c r="PDW28" s="207"/>
      <c r="PDX28" s="207"/>
      <c r="PDY28" s="207"/>
      <c r="PDZ28" s="207"/>
      <c r="PEA28" s="207"/>
      <c r="PEB28" s="207"/>
      <c r="PEC28" s="207"/>
      <c r="PED28" s="207"/>
      <c r="PEE28" s="207"/>
      <c r="PEF28" s="207"/>
      <c r="PEG28" s="207"/>
      <c r="PEH28" s="207"/>
      <c r="PEI28" s="207"/>
      <c r="PEJ28" s="207"/>
      <c r="PEK28" s="207"/>
      <c r="PEL28" s="207"/>
      <c r="PEM28" s="207"/>
      <c r="PEN28" s="207"/>
      <c r="PEO28" s="207"/>
      <c r="PEP28" s="207"/>
      <c r="PEQ28" s="207"/>
      <c r="PER28" s="207"/>
      <c r="PES28" s="207"/>
      <c r="PET28" s="207"/>
      <c r="PEU28" s="207"/>
      <c r="PEV28" s="207"/>
      <c r="PEW28" s="207"/>
      <c r="PEX28" s="207"/>
      <c r="PEY28" s="207"/>
      <c r="PEZ28" s="207"/>
      <c r="PFA28" s="207"/>
      <c r="PFB28" s="207"/>
      <c r="PFC28" s="207"/>
      <c r="PFD28" s="207"/>
      <c r="PFE28" s="207"/>
      <c r="PFF28" s="207"/>
      <c r="PFG28" s="207"/>
      <c r="PFH28" s="207"/>
      <c r="PFI28" s="207"/>
      <c r="PFJ28" s="207"/>
      <c r="PFK28" s="207"/>
      <c r="PFL28" s="207"/>
      <c r="PFM28" s="207"/>
      <c r="PFN28" s="207"/>
      <c r="PFO28" s="207"/>
      <c r="PFP28" s="207"/>
      <c r="PFQ28" s="207"/>
      <c r="PFR28" s="207"/>
      <c r="PFS28" s="207"/>
      <c r="PFT28" s="207"/>
      <c r="PFU28" s="207"/>
      <c r="PFV28" s="207"/>
      <c r="PFW28" s="207"/>
      <c r="PFX28" s="207"/>
      <c r="PFY28" s="207"/>
      <c r="PFZ28" s="207"/>
      <c r="PGA28" s="207"/>
      <c r="PGB28" s="207"/>
      <c r="PGC28" s="207"/>
      <c r="PGD28" s="207"/>
      <c r="PGE28" s="207"/>
      <c r="PGF28" s="207"/>
      <c r="PGG28" s="207"/>
      <c r="PGH28" s="207"/>
      <c r="PGI28" s="207"/>
      <c r="PGJ28" s="207"/>
      <c r="PGK28" s="207"/>
      <c r="PGL28" s="207"/>
      <c r="PGM28" s="207"/>
      <c r="PGN28" s="207"/>
      <c r="PGO28" s="207"/>
      <c r="PGP28" s="207"/>
      <c r="PGQ28" s="207"/>
      <c r="PGR28" s="207"/>
      <c r="PGS28" s="207"/>
      <c r="PGT28" s="207"/>
      <c r="PGU28" s="207"/>
      <c r="PGV28" s="207"/>
      <c r="PGW28" s="207"/>
      <c r="PGX28" s="207"/>
      <c r="PGY28" s="207"/>
      <c r="PGZ28" s="207"/>
      <c r="PHA28" s="207"/>
      <c r="PHB28" s="207"/>
      <c r="PHC28" s="207"/>
      <c r="PHD28" s="207"/>
      <c r="PHE28" s="207"/>
      <c r="PHF28" s="207"/>
      <c r="PHG28" s="207"/>
      <c r="PHH28" s="207"/>
      <c r="PHI28" s="207"/>
      <c r="PHJ28" s="207"/>
      <c r="PHK28" s="207"/>
      <c r="PHL28" s="207"/>
      <c r="PHM28" s="207"/>
      <c r="PHN28" s="207"/>
      <c r="PHO28" s="207"/>
      <c r="PHP28" s="207"/>
      <c r="PHQ28" s="207"/>
      <c r="PHR28" s="207"/>
      <c r="PHS28" s="207"/>
      <c r="PHT28" s="207"/>
      <c r="PHU28" s="207"/>
      <c r="PHV28" s="207"/>
      <c r="PHW28" s="207"/>
      <c r="PHX28" s="207"/>
      <c r="PHY28" s="207"/>
      <c r="PHZ28" s="207"/>
      <c r="PIA28" s="207"/>
      <c r="PIB28" s="207"/>
      <c r="PIC28" s="207"/>
      <c r="PID28" s="207"/>
      <c r="PIE28" s="207"/>
      <c r="PIF28" s="207"/>
      <c r="PIG28" s="207"/>
      <c r="PIH28" s="207"/>
      <c r="PII28" s="207"/>
      <c r="PIJ28" s="207"/>
      <c r="PIK28" s="207"/>
      <c r="PIL28" s="207"/>
      <c r="PIM28" s="207"/>
      <c r="PIN28" s="207"/>
      <c r="PIO28" s="207"/>
      <c r="PIP28" s="207"/>
      <c r="PIQ28" s="207"/>
      <c r="PIR28" s="207"/>
      <c r="PIS28" s="207"/>
      <c r="PIT28" s="207"/>
      <c r="PIU28" s="207"/>
      <c r="PIV28" s="207"/>
      <c r="PIW28" s="207"/>
      <c r="PIX28" s="207"/>
      <c r="PIY28" s="207"/>
      <c r="PIZ28" s="207"/>
      <c r="PJA28" s="207"/>
      <c r="PJB28" s="207"/>
      <c r="PJC28" s="207"/>
      <c r="PJD28" s="207"/>
      <c r="PJE28" s="207"/>
      <c r="PJF28" s="207"/>
      <c r="PJG28" s="207"/>
      <c r="PJH28" s="207"/>
      <c r="PJI28" s="207"/>
      <c r="PJJ28" s="207"/>
      <c r="PJK28" s="207"/>
      <c r="PJL28" s="207"/>
      <c r="PJM28" s="207"/>
      <c r="PJN28" s="207"/>
      <c r="PJO28" s="207"/>
      <c r="PJP28" s="207"/>
      <c r="PJQ28" s="207"/>
      <c r="PJR28" s="207"/>
      <c r="PJS28" s="207"/>
      <c r="PJT28" s="207"/>
      <c r="PJU28" s="207"/>
      <c r="PJV28" s="207"/>
      <c r="PJW28" s="207"/>
      <c r="PJX28" s="207"/>
      <c r="PJY28" s="207"/>
      <c r="PJZ28" s="207"/>
      <c r="PKA28" s="207"/>
      <c r="PKB28" s="207"/>
      <c r="PKC28" s="207"/>
      <c r="PKD28" s="207"/>
      <c r="PKE28" s="207"/>
      <c r="PKF28" s="207"/>
      <c r="PKG28" s="207"/>
      <c r="PKH28" s="207"/>
      <c r="PKI28" s="207"/>
      <c r="PKJ28" s="207"/>
      <c r="PKK28" s="207"/>
      <c r="PKL28" s="207"/>
      <c r="PKM28" s="207"/>
      <c r="PKN28" s="207"/>
      <c r="PKO28" s="207"/>
      <c r="PKP28" s="207"/>
      <c r="PKQ28" s="207"/>
      <c r="PKR28" s="207"/>
      <c r="PKS28" s="207"/>
      <c r="PKT28" s="207"/>
      <c r="PKU28" s="207"/>
      <c r="PKV28" s="207"/>
      <c r="PKW28" s="207"/>
      <c r="PKX28" s="207"/>
      <c r="PKY28" s="207"/>
      <c r="PKZ28" s="207"/>
      <c r="PLA28" s="207"/>
      <c r="PLB28" s="207"/>
      <c r="PLC28" s="207"/>
      <c r="PLD28" s="207"/>
      <c r="PLE28" s="207"/>
      <c r="PLF28" s="207"/>
      <c r="PLG28" s="207"/>
      <c r="PLH28" s="207"/>
      <c r="PLI28" s="207"/>
      <c r="PLJ28" s="207"/>
      <c r="PLK28" s="207"/>
      <c r="PLL28" s="207"/>
      <c r="PLM28" s="207"/>
      <c r="PLN28" s="207"/>
      <c r="PLO28" s="207"/>
      <c r="PLP28" s="207"/>
      <c r="PLQ28" s="207"/>
      <c r="PLR28" s="207"/>
      <c r="PLS28" s="207"/>
      <c r="PLT28" s="207"/>
      <c r="PLU28" s="207"/>
      <c r="PLV28" s="207"/>
      <c r="PLW28" s="207"/>
      <c r="PLX28" s="207"/>
      <c r="PLY28" s="207"/>
      <c r="PLZ28" s="207"/>
      <c r="PMA28" s="207"/>
      <c r="PMB28" s="207"/>
      <c r="PMC28" s="207"/>
      <c r="PMD28" s="207"/>
      <c r="PME28" s="207"/>
      <c r="PMF28" s="207"/>
      <c r="PMG28" s="207"/>
      <c r="PMH28" s="207"/>
      <c r="PMI28" s="207"/>
      <c r="PMJ28" s="207"/>
      <c r="PMK28" s="207"/>
      <c r="PML28" s="207"/>
      <c r="PMM28" s="207"/>
      <c r="PMN28" s="207"/>
      <c r="PMO28" s="207"/>
      <c r="PMP28" s="207"/>
      <c r="PMQ28" s="207"/>
      <c r="PMR28" s="207"/>
      <c r="PMS28" s="207"/>
      <c r="PMT28" s="207"/>
      <c r="PMU28" s="207"/>
      <c r="PMV28" s="207"/>
      <c r="PMW28" s="207"/>
      <c r="PMX28" s="207"/>
      <c r="PMY28" s="207"/>
      <c r="PMZ28" s="207"/>
      <c r="PNA28" s="207"/>
      <c r="PNB28" s="207"/>
      <c r="PNC28" s="207"/>
      <c r="PND28" s="207"/>
      <c r="PNE28" s="207"/>
      <c r="PNF28" s="207"/>
      <c r="PNG28" s="207"/>
      <c r="PNH28" s="207"/>
      <c r="PNI28" s="207"/>
      <c r="PNJ28" s="207"/>
      <c r="PNK28" s="207"/>
      <c r="PNL28" s="207"/>
      <c r="PNM28" s="207"/>
      <c r="PNN28" s="207"/>
      <c r="PNO28" s="207"/>
      <c r="PNP28" s="207"/>
      <c r="PNQ28" s="207"/>
      <c r="PNR28" s="207"/>
      <c r="PNS28" s="207"/>
      <c r="PNT28" s="207"/>
      <c r="PNU28" s="207"/>
      <c r="PNV28" s="207"/>
      <c r="PNW28" s="207"/>
      <c r="PNX28" s="207"/>
      <c r="PNY28" s="207"/>
      <c r="PNZ28" s="207"/>
      <c r="POA28" s="207"/>
      <c r="POB28" s="207"/>
      <c r="POC28" s="207"/>
      <c r="POD28" s="207"/>
      <c r="POE28" s="207"/>
      <c r="POF28" s="207"/>
      <c r="POG28" s="207"/>
      <c r="POH28" s="207"/>
      <c r="POI28" s="207"/>
      <c r="POJ28" s="207"/>
      <c r="POK28" s="207"/>
      <c r="POL28" s="207"/>
      <c r="POM28" s="207"/>
      <c r="PON28" s="207"/>
      <c r="POO28" s="207"/>
      <c r="POP28" s="207"/>
      <c r="POQ28" s="207"/>
      <c r="POR28" s="207"/>
      <c r="POS28" s="207"/>
      <c r="POT28" s="207"/>
      <c r="POU28" s="207"/>
      <c r="POV28" s="207"/>
      <c r="POW28" s="207"/>
      <c r="POX28" s="207"/>
      <c r="POY28" s="207"/>
      <c r="POZ28" s="207"/>
      <c r="PPA28" s="207"/>
      <c r="PPB28" s="207"/>
      <c r="PPC28" s="207"/>
      <c r="PPD28" s="207"/>
      <c r="PPE28" s="207"/>
      <c r="PPF28" s="207"/>
      <c r="PPG28" s="207"/>
      <c r="PPH28" s="207"/>
      <c r="PPI28" s="207"/>
      <c r="PPJ28" s="207"/>
      <c r="PPK28" s="207"/>
      <c r="PPL28" s="207"/>
      <c r="PPM28" s="207"/>
      <c r="PPN28" s="207"/>
      <c r="PPO28" s="207"/>
      <c r="PPP28" s="207"/>
      <c r="PPQ28" s="207"/>
      <c r="PPR28" s="207"/>
      <c r="PPS28" s="207"/>
      <c r="PPT28" s="207"/>
      <c r="PPU28" s="207"/>
      <c r="PPV28" s="207"/>
      <c r="PPW28" s="207"/>
      <c r="PPX28" s="207"/>
      <c r="PPY28" s="207"/>
      <c r="PPZ28" s="207"/>
      <c r="PQA28" s="207"/>
      <c r="PQB28" s="207"/>
      <c r="PQC28" s="207"/>
      <c r="PQD28" s="207"/>
      <c r="PQE28" s="207"/>
      <c r="PQF28" s="207"/>
      <c r="PQG28" s="207"/>
      <c r="PQH28" s="207"/>
      <c r="PQI28" s="207"/>
      <c r="PQJ28" s="207"/>
      <c r="PQK28" s="207"/>
      <c r="PQL28" s="207"/>
      <c r="PQM28" s="207"/>
      <c r="PQN28" s="207"/>
      <c r="PQO28" s="207"/>
      <c r="PQP28" s="207"/>
      <c r="PQQ28" s="207"/>
      <c r="PQR28" s="207"/>
      <c r="PQS28" s="207"/>
      <c r="PQT28" s="207"/>
      <c r="PQU28" s="207"/>
      <c r="PQV28" s="207"/>
      <c r="PQW28" s="207"/>
      <c r="PQX28" s="207"/>
      <c r="PQY28" s="207"/>
      <c r="PQZ28" s="207"/>
      <c r="PRA28" s="207"/>
      <c r="PRB28" s="207"/>
      <c r="PRC28" s="207"/>
      <c r="PRD28" s="207"/>
      <c r="PRE28" s="207"/>
      <c r="PRF28" s="207"/>
      <c r="PRG28" s="207"/>
      <c r="PRH28" s="207"/>
      <c r="PRI28" s="207"/>
      <c r="PRJ28" s="207"/>
      <c r="PRK28" s="207"/>
      <c r="PRL28" s="207"/>
      <c r="PRM28" s="207"/>
      <c r="PRN28" s="207"/>
      <c r="PRO28" s="207"/>
      <c r="PRP28" s="207"/>
      <c r="PRQ28" s="207"/>
      <c r="PRR28" s="207"/>
      <c r="PRS28" s="207"/>
      <c r="PRT28" s="207"/>
      <c r="PRU28" s="207"/>
      <c r="PRV28" s="207"/>
      <c r="PRW28" s="207"/>
      <c r="PRX28" s="207"/>
      <c r="PRY28" s="207"/>
      <c r="PRZ28" s="207"/>
      <c r="PSA28" s="207"/>
      <c r="PSB28" s="207"/>
      <c r="PSC28" s="207"/>
      <c r="PSD28" s="207"/>
      <c r="PSE28" s="207"/>
      <c r="PSF28" s="207"/>
      <c r="PSG28" s="207"/>
      <c r="PSH28" s="207"/>
      <c r="PSI28" s="207"/>
      <c r="PSJ28" s="207"/>
      <c r="PSK28" s="207"/>
      <c r="PSL28" s="207"/>
      <c r="PSM28" s="207"/>
      <c r="PSN28" s="207"/>
      <c r="PSO28" s="207"/>
      <c r="PSP28" s="207"/>
      <c r="PSQ28" s="207"/>
      <c r="PSR28" s="207"/>
      <c r="PSS28" s="207"/>
      <c r="PST28" s="207"/>
      <c r="PSU28" s="207"/>
      <c r="PSV28" s="207"/>
      <c r="PSW28" s="207"/>
      <c r="PSX28" s="207"/>
      <c r="PSY28" s="207"/>
      <c r="PSZ28" s="207"/>
      <c r="PTA28" s="207"/>
      <c r="PTB28" s="207"/>
      <c r="PTC28" s="207"/>
      <c r="PTD28" s="207"/>
      <c r="PTE28" s="207"/>
      <c r="PTF28" s="207"/>
      <c r="PTG28" s="207"/>
      <c r="PTH28" s="207"/>
      <c r="PTI28" s="207"/>
      <c r="PTJ28" s="207"/>
      <c r="PTK28" s="207"/>
      <c r="PTL28" s="207"/>
      <c r="PTM28" s="207"/>
      <c r="PTN28" s="207"/>
      <c r="PTO28" s="207"/>
      <c r="PTP28" s="207"/>
      <c r="PTQ28" s="207"/>
      <c r="PTR28" s="207"/>
      <c r="PTS28" s="207"/>
      <c r="PTT28" s="207"/>
      <c r="PTU28" s="207"/>
      <c r="PTV28" s="207"/>
      <c r="PTW28" s="207"/>
      <c r="PTX28" s="207"/>
      <c r="PTY28" s="207"/>
      <c r="PTZ28" s="207"/>
      <c r="PUA28" s="207"/>
      <c r="PUB28" s="207"/>
      <c r="PUC28" s="207"/>
      <c r="PUD28" s="207"/>
      <c r="PUE28" s="207"/>
      <c r="PUF28" s="207"/>
      <c r="PUG28" s="207"/>
      <c r="PUH28" s="207"/>
      <c r="PUI28" s="207"/>
      <c r="PUJ28" s="207"/>
      <c r="PUK28" s="207"/>
      <c r="PUL28" s="207"/>
      <c r="PUM28" s="207"/>
      <c r="PUN28" s="207"/>
      <c r="PUO28" s="207"/>
      <c r="PUP28" s="207"/>
      <c r="PUQ28" s="207"/>
      <c r="PUR28" s="207"/>
      <c r="PUS28" s="207"/>
      <c r="PUT28" s="207"/>
      <c r="PUU28" s="207"/>
      <c r="PUV28" s="207"/>
      <c r="PUW28" s="207"/>
      <c r="PUX28" s="207"/>
      <c r="PUY28" s="207"/>
      <c r="PUZ28" s="207"/>
      <c r="PVA28" s="207"/>
      <c r="PVB28" s="207"/>
      <c r="PVC28" s="207"/>
      <c r="PVD28" s="207"/>
      <c r="PVE28" s="207"/>
      <c r="PVF28" s="207"/>
      <c r="PVG28" s="207"/>
      <c r="PVH28" s="207"/>
      <c r="PVI28" s="207"/>
      <c r="PVJ28" s="207"/>
      <c r="PVK28" s="207"/>
      <c r="PVL28" s="207"/>
      <c r="PVM28" s="207"/>
      <c r="PVN28" s="207"/>
      <c r="PVO28" s="207"/>
      <c r="PVP28" s="207"/>
      <c r="PVQ28" s="207"/>
      <c r="PVR28" s="207"/>
      <c r="PVS28" s="207"/>
      <c r="PVT28" s="207"/>
      <c r="PVU28" s="207"/>
      <c r="PVV28" s="207"/>
      <c r="PVW28" s="207"/>
      <c r="PVX28" s="207"/>
      <c r="PVY28" s="207"/>
      <c r="PVZ28" s="207"/>
      <c r="PWA28" s="207"/>
      <c r="PWB28" s="207"/>
      <c r="PWC28" s="207"/>
      <c r="PWD28" s="207"/>
      <c r="PWE28" s="207"/>
      <c r="PWF28" s="207"/>
      <c r="PWG28" s="207"/>
      <c r="PWH28" s="207"/>
      <c r="PWI28" s="207"/>
      <c r="PWJ28" s="207"/>
      <c r="PWK28" s="207"/>
      <c r="PWL28" s="207"/>
      <c r="PWM28" s="207"/>
      <c r="PWN28" s="207"/>
      <c r="PWO28" s="207"/>
      <c r="PWP28" s="207"/>
      <c r="PWQ28" s="207"/>
      <c r="PWR28" s="207"/>
      <c r="PWS28" s="207"/>
      <c r="PWT28" s="207"/>
      <c r="PWU28" s="207"/>
      <c r="PWV28" s="207"/>
      <c r="PWW28" s="207"/>
      <c r="PWX28" s="207"/>
      <c r="PWY28" s="207"/>
      <c r="PWZ28" s="207"/>
      <c r="PXA28" s="207"/>
      <c r="PXB28" s="207"/>
      <c r="PXC28" s="207"/>
      <c r="PXD28" s="207"/>
      <c r="PXE28" s="207"/>
      <c r="PXF28" s="207"/>
      <c r="PXG28" s="207"/>
      <c r="PXH28" s="207"/>
      <c r="PXI28" s="207"/>
      <c r="PXJ28" s="207"/>
      <c r="PXK28" s="207"/>
      <c r="PXL28" s="207"/>
      <c r="PXM28" s="207"/>
      <c r="PXN28" s="207"/>
      <c r="PXO28" s="207"/>
      <c r="PXP28" s="207"/>
      <c r="PXQ28" s="207"/>
      <c r="PXR28" s="207"/>
      <c r="PXS28" s="207"/>
      <c r="PXT28" s="207"/>
      <c r="PXU28" s="207"/>
      <c r="PXV28" s="207"/>
      <c r="PXW28" s="207"/>
      <c r="PXX28" s="207"/>
      <c r="PXY28" s="207"/>
      <c r="PXZ28" s="207"/>
      <c r="PYA28" s="207"/>
      <c r="PYB28" s="207"/>
      <c r="PYC28" s="207"/>
      <c r="PYD28" s="207"/>
      <c r="PYE28" s="207"/>
      <c r="PYF28" s="207"/>
      <c r="PYG28" s="207"/>
      <c r="PYH28" s="207"/>
      <c r="PYI28" s="207"/>
      <c r="PYJ28" s="207"/>
      <c r="PYK28" s="207"/>
      <c r="PYL28" s="207"/>
      <c r="PYM28" s="207"/>
      <c r="PYN28" s="207"/>
      <c r="PYO28" s="207"/>
      <c r="PYP28" s="207"/>
      <c r="PYQ28" s="207"/>
      <c r="PYR28" s="207"/>
      <c r="PYS28" s="207"/>
      <c r="PYT28" s="207"/>
      <c r="PYU28" s="207"/>
      <c r="PYV28" s="207"/>
      <c r="PYW28" s="207"/>
      <c r="PYX28" s="207"/>
      <c r="PYY28" s="207"/>
      <c r="PYZ28" s="207"/>
      <c r="PZA28" s="207"/>
      <c r="PZB28" s="207"/>
      <c r="PZC28" s="207"/>
      <c r="PZD28" s="207"/>
      <c r="PZE28" s="207"/>
      <c r="PZF28" s="207"/>
      <c r="PZG28" s="207"/>
      <c r="PZH28" s="207"/>
      <c r="PZI28" s="207"/>
      <c r="PZJ28" s="207"/>
      <c r="PZK28" s="207"/>
      <c r="PZL28" s="207"/>
      <c r="PZM28" s="207"/>
      <c r="PZN28" s="207"/>
      <c r="PZO28" s="207"/>
      <c r="PZP28" s="207"/>
      <c r="PZQ28" s="207"/>
      <c r="PZR28" s="207"/>
      <c r="PZS28" s="207"/>
      <c r="PZT28" s="207"/>
      <c r="PZU28" s="207"/>
      <c r="PZV28" s="207"/>
      <c r="PZW28" s="207"/>
      <c r="PZX28" s="207"/>
      <c r="PZY28" s="207"/>
      <c r="PZZ28" s="207"/>
      <c r="QAA28" s="207"/>
      <c r="QAB28" s="207"/>
      <c r="QAC28" s="207"/>
      <c r="QAD28" s="207"/>
      <c r="QAE28" s="207"/>
      <c r="QAF28" s="207"/>
      <c r="QAG28" s="207"/>
      <c r="QAH28" s="207"/>
      <c r="QAI28" s="207"/>
      <c r="QAJ28" s="207"/>
      <c r="QAK28" s="207"/>
      <c r="QAL28" s="207"/>
      <c r="QAM28" s="207"/>
      <c r="QAN28" s="207"/>
      <c r="QAO28" s="207"/>
      <c r="QAP28" s="207"/>
      <c r="QAQ28" s="207"/>
      <c r="QAR28" s="207"/>
      <c r="QAS28" s="207"/>
      <c r="QAT28" s="207"/>
      <c r="QAU28" s="207"/>
      <c r="QAV28" s="207"/>
      <c r="QAW28" s="207"/>
      <c r="QAX28" s="207"/>
      <c r="QAY28" s="207"/>
      <c r="QAZ28" s="207"/>
      <c r="QBA28" s="207"/>
      <c r="QBB28" s="207"/>
      <c r="QBC28" s="207"/>
      <c r="QBD28" s="207"/>
      <c r="QBE28" s="207"/>
      <c r="QBF28" s="207"/>
      <c r="QBG28" s="207"/>
      <c r="QBH28" s="207"/>
      <c r="QBI28" s="207"/>
      <c r="QBJ28" s="207"/>
      <c r="QBK28" s="207"/>
      <c r="QBL28" s="207"/>
      <c r="QBM28" s="207"/>
      <c r="QBN28" s="207"/>
      <c r="QBO28" s="207"/>
      <c r="QBP28" s="207"/>
      <c r="QBQ28" s="207"/>
      <c r="QBR28" s="207"/>
      <c r="QBS28" s="207"/>
      <c r="QBT28" s="207"/>
      <c r="QBU28" s="207"/>
      <c r="QBV28" s="207"/>
      <c r="QBW28" s="207"/>
      <c r="QBX28" s="207"/>
      <c r="QBY28" s="207"/>
      <c r="QBZ28" s="207"/>
      <c r="QCA28" s="207"/>
      <c r="QCB28" s="207"/>
      <c r="QCC28" s="207"/>
      <c r="QCD28" s="207"/>
      <c r="QCE28" s="207"/>
      <c r="QCF28" s="207"/>
      <c r="QCG28" s="207"/>
      <c r="QCH28" s="207"/>
      <c r="QCI28" s="207"/>
      <c r="QCJ28" s="207"/>
      <c r="QCK28" s="207"/>
      <c r="QCL28" s="207"/>
      <c r="QCM28" s="207"/>
      <c r="QCN28" s="207"/>
      <c r="QCO28" s="207"/>
      <c r="QCP28" s="207"/>
      <c r="QCQ28" s="207"/>
      <c r="QCR28" s="207"/>
      <c r="QCS28" s="207"/>
      <c r="QCT28" s="207"/>
      <c r="QCU28" s="207"/>
      <c r="QCV28" s="207"/>
      <c r="QCW28" s="207"/>
      <c r="QCX28" s="207"/>
      <c r="QCY28" s="207"/>
      <c r="QCZ28" s="207"/>
      <c r="QDA28" s="207"/>
      <c r="QDB28" s="207"/>
      <c r="QDC28" s="207"/>
      <c r="QDD28" s="207"/>
      <c r="QDE28" s="207"/>
      <c r="QDF28" s="207"/>
      <c r="QDG28" s="207"/>
      <c r="QDH28" s="207"/>
      <c r="QDI28" s="207"/>
      <c r="QDJ28" s="207"/>
      <c r="QDK28" s="207"/>
      <c r="QDL28" s="207"/>
      <c r="QDM28" s="207"/>
      <c r="QDN28" s="207"/>
      <c r="QDO28" s="207"/>
      <c r="QDP28" s="207"/>
      <c r="QDQ28" s="207"/>
      <c r="QDR28" s="207"/>
      <c r="QDS28" s="207"/>
      <c r="QDT28" s="207"/>
      <c r="QDU28" s="207"/>
      <c r="QDV28" s="207"/>
      <c r="QDW28" s="207"/>
      <c r="QDX28" s="207"/>
      <c r="QDY28" s="207"/>
      <c r="QDZ28" s="207"/>
      <c r="QEA28" s="207"/>
      <c r="QEB28" s="207"/>
      <c r="QEC28" s="207"/>
      <c r="QED28" s="207"/>
      <c r="QEE28" s="207"/>
      <c r="QEF28" s="207"/>
      <c r="QEG28" s="207"/>
      <c r="QEH28" s="207"/>
      <c r="QEI28" s="207"/>
      <c r="QEJ28" s="207"/>
      <c r="QEK28" s="207"/>
      <c r="QEL28" s="207"/>
      <c r="QEM28" s="207"/>
      <c r="QEN28" s="207"/>
      <c r="QEO28" s="207"/>
      <c r="QEP28" s="207"/>
      <c r="QEQ28" s="207"/>
      <c r="QER28" s="207"/>
      <c r="QES28" s="207"/>
      <c r="QET28" s="207"/>
      <c r="QEU28" s="207"/>
      <c r="QEV28" s="207"/>
      <c r="QEW28" s="207"/>
      <c r="QEX28" s="207"/>
      <c r="QEY28" s="207"/>
      <c r="QEZ28" s="207"/>
      <c r="QFA28" s="207"/>
      <c r="QFB28" s="207"/>
      <c r="QFC28" s="207"/>
      <c r="QFD28" s="207"/>
      <c r="QFE28" s="207"/>
      <c r="QFF28" s="207"/>
      <c r="QFG28" s="207"/>
      <c r="QFH28" s="207"/>
      <c r="QFI28" s="207"/>
      <c r="QFJ28" s="207"/>
      <c r="QFK28" s="207"/>
      <c r="QFL28" s="207"/>
      <c r="QFM28" s="207"/>
      <c r="QFN28" s="207"/>
      <c r="QFO28" s="207"/>
      <c r="QFP28" s="207"/>
      <c r="QFQ28" s="207"/>
      <c r="QFR28" s="207"/>
      <c r="QFS28" s="207"/>
      <c r="QFT28" s="207"/>
      <c r="QFU28" s="207"/>
      <c r="QFV28" s="207"/>
      <c r="QFW28" s="207"/>
      <c r="QFX28" s="207"/>
      <c r="QFY28" s="207"/>
      <c r="QFZ28" s="207"/>
      <c r="QGA28" s="207"/>
      <c r="QGB28" s="207"/>
      <c r="QGC28" s="207"/>
      <c r="QGD28" s="207"/>
      <c r="QGE28" s="207"/>
      <c r="QGF28" s="207"/>
      <c r="QGG28" s="207"/>
      <c r="QGH28" s="207"/>
      <c r="QGI28" s="207"/>
      <c r="QGJ28" s="207"/>
      <c r="QGK28" s="207"/>
      <c r="QGL28" s="207"/>
      <c r="QGM28" s="207"/>
      <c r="QGN28" s="207"/>
      <c r="QGO28" s="207"/>
      <c r="QGP28" s="207"/>
      <c r="QGQ28" s="207"/>
      <c r="QGR28" s="207"/>
      <c r="QGS28" s="207"/>
      <c r="QGT28" s="207"/>
      <c r="QGU28" s="207"/>
      <c r="QGV28" s="207"/>
      <c r="QGW28" s="207"/>
      <c r="QGX28" s="207"/>
      <c r="QGY28" s="207"/>
      <c r="QGZ28" s="207"/>
      <c r="QHA28" s="207"/>
      <c r="QHB28" s="207"/>
      <c r="QHC28" s="207"/>
      <c r="QHD28" s="207"/>
      <c r="QHE28" s="207"/>
      <c r="QHF28" s="207"/>
      <c r="QHG28" s="207"/>
      <c r="QHH28" s="207"/>
      <c r="QHI28" s="207"/>
      <c r="QHJ28" s="207"/>
      <c r="QHK28" s="207"/>
      <c r="QHL28" s="207"/>
      <c r="QHM28" s="207"/>
      <c r="QHN28" s="207"/>
      <c r="QHO28" s="207"/>
      <c r="QHP28" s="207"/>
      <c r="QHQ28" s="207"/>
      <c r="QHR28" s="207"/>
      <c r="QHS28" s="207"/>
      <c r="QHT28" s="207"/>
      <c r="QHU28" s="207"/>
      <c r="QHV28" s="207"/>
      <c r="QHW28" s="207"/>
      <c r="QHX28" s="207"/>
      <c r="QHY28" s="207"/>
      <c r="QHZ28" s="207"/>
      <c r="QIA28" s="207"/>
      <c r="QIB28" s="207"/>
      <c r="QIC28" s="207"/>
      <c r="QID28" s="207"/>
      <c r="QIE28" s="207"/>
      <c r="QIF28" s="207"/>
      <c r="QIG28" s="207"/>
      <c r="QIH28" s="207"/>
      <c r="QII28" s="207"/>
      <c r="QIJ28" s="207"/>
      <c r="QIK28" s="207"/>
      <c r="QIL28" s="207"/>
      <c r="QIM28" s="207"/>
      <c r="QIN28" s="207"/>
      <c r="QIO28" s="207"/>
      <c r="QIP28" s="207"/>
      <c r="QIQ28" s="207"/>
      <c r="QIR28" s="207"/>
      <c r="QIS28" s="207"/>
      <c r="QIT28" s="207"/>
      <c r="QIU28" s="207"/>
      <c r="QIV28" s="207"/>
      <c r="QIW28" s="207"/>
      <c r="QIX28" s="207"/>
      <c r="QIY28" s="207"/>
      <c r="QIZ28" s="207"/>
      <c r="QJA28" s="207"/>
      <c r="QJB28" s="207"/>
      <c r="QJC28" s="207"/>
      <c r="QJD28" s="207"/>
      <c r="QJE28" s="207"/>
      <c r="QJF28" s="207"/>
      <c r="QJG28" s="207"/>
      <c r="QJH28" s="207"/>
      <c r="QJI28" s="207"/>
      <c r="QJJ28" s="207"/>
      <c r="QJK28" s="207"/>
      <c r="QJL28" s="207"/>
      <c r="QJM28" s="207"/>
      <c r="QJN28" s="207"/>
      <c r="QJO28" s="207"/>
      <c r="QJP28" s="207"/>
      <c r="QJQ28" s="207"/>
      <c r="QJR28" s="207"/>
      <c r="QJS28" s="207"/>
      <c r="QJT28" s="207"/>
      <c r="QJU28" s="207"/>
      <c r="QJV28" s="207"/>
      <c r="QJW28" s="207"/>
      <c r="QJX28" s="207"/>
      <c r="QJY28" s="207"/>
      <c r="QJZ28" s="207"/>
      <c r="QKA28" s="207"/>
      <c r="QKB28" s="207"/>
      <c r="QKC28" s="207"/>
      <c r="QKD28" s="207"/>
      <c r="QKE28" s="207"/>
      <c r="QKF28" s="207"/>
      <c r="QKG28" s="207"/>
      <c r="QKH28" s="207"/>
      <c r="QKI28" s="207"/>
      <c r="QKJ28" s="207"/>
      <c r="QKK28" s="207"/>
      <c r="QKL28" s="207"/>
      <c r="QKM28" s="207"/>
      <c r="QKN28" s="207"/>
      <c r="QKO28" s="207"/>
      <c r="QKP28" s="207"/>
      <c r="QKQ28" s="207"/>
      <c r="QKR28" s="207"/>
      <c r="QKS28" s="207"/>
      <c r="QKT28" s="207"/>
      <c r="QKU28" s="207"/>
      <c r="QKV28" s="207"/>
      <c r="QKW28" s="207"/>
      <c r="QKX28" s="207"/>
      <c r="QKY28" s="207"/>
      <c r="QKZ28" s="207"/>
      <c r="QLA28" s="207"/>
      <c r="QLB28" s="207"/>
      <c r="QLC28" s="207"/>
      <c r="QLD28" s="207"/>
      <c r="QLE28" s="207"/>
      <c r="QLF28" s="207"/>
      <c r="QLG28" s="207"/>
      <c r="QLH28" s="207"/>
      <c r="QLI28" s="207"/>
      <c r="QLJ28" s="207"/>
      <c r="QLK28" s="207"/>
      <c r="QLL28" s="207"/>
      <c r="QLM28" s="207"/>
      <c r="QLN28" s="207"/>
      <c r="QLO28" s="207"/>
      <c r="QLP28" s="207"/>
      <c r="QLQ28" s="207"/>
      <c r="QLR28" s="207"/>
      <c r="QLS28" s="207"/>
      <c r="QLT28" s="207"/>
      <c r="QLU28" s="207"/>
      <c r="QLV28" s="207"/>
      <c r="QLW28" s="207"/>
      <c r="QLX28" s="207"/>
      <c r="QLY28" s="207"/>
      <c r="QLZ28" s="207"/>
      <c r="QMA28" s="207"/>
      <c r="QMB28" s="207"/>
      <c r="QMC28" s="207"/>
      <c r="QMD28" s="207"/>
      <c r="QME28" s="207"/>
      <c r="QMF28" s="207"/>
      <c r="QMG28" s="207"/>
      <c r="QMH28" s="207"/>
      <c r="QMI28" s="207"/>
      <c r="QMJ28" s="207"/>
      <c r="QMK28" s="207"/>
      <c r="QML28" s="207"/>
      <c r="QMM28" s="207"/>
      <c r="QMN28" s="207"/>
      <c r="QMO28" s="207"/>
      <c r="QMP28" s="207"/>
      <c r="QMQ28" s="207"/>
      <c r="QMR28" s="207"/>
      <c r="QMS28" s="207"/>
      <c r="QMT28" s="207"/>
      <c r="QMU28" s="207"/>
      <c r="QMV28" s="207"/>
      <c r="QMW28" s="207"/>
      <c r="QMX28" s="207"/>
      <c r="QMY28" s="207"/>
      <c r="QMZ28" s="207"/>
      <c r="QNA28" s="207"/>
      <c r="QNB28" s="207"/>
      <c r="QNC28" s="207"/>
      <c r="QND28" s="207"/>
      <c r="QNE28" s="207"/>
      <c r="QNF28" s="207"/>
      <c r="QNG28" s="207"/>
      <c r="QNH28" s="207"/>
      <c r="QNI28" s="207"/>
      <c r="QNJ28" s="207"/>
      <c r="QNK28" s="207"/>
      <c r="QNL28" s="207"/>
      <c r="QNM28" s="207"/>
      <c r="QNN28" s="207"/>
      <c r="QNO28" s="207"/>
      <c r="QNP28" s="207"/>
      <c r="QNQ28" s="207"/>
      <c r="QNR28" s="207"/>
      <c r="QNS28" s="207"/>
      <c r="QNT28" s="207"/>
      <c r="QNU28" s="207"/>
      <c r="QNV28" s="207"/>
      <c r="QNW28" s="207"/>
      <c r="QNX28" s="207"/>
      <c r="QNY28" s="207"/>
      <c r="QNZ28" s="207"/>
      <c r="QOA28" s="207"/>
      <c r="QOB28" s="207"/>
      <c r="QOC28" s="207"/>
      <c r="QOD28" s="207"/>
      <c r="QOE28" s="207"/>
      <c r="QOF28" s="207"/>
      <c r="QOG28" s="207"/>
      <c r="QOH28" s="207"/>
      <c r="QOI28" s="207"/>
      <c r="QOJ28" s="207"/>
      <c r="QOK28" s="207"/>
      <c r="QOL28" s="207"/>
      <c r="QOM28" s="207"/>
      <c r="QON28" s="207"/>
      <c r="QOO28" s="207"/>
      <c r="QOP28" s="207"/>
      <c r="QOQ28" s="207"/>
      <c r="QOR28" s="207"/>
      <c r="QOS28" s="207"/>
      <c r="QOT28" s="207"/>
      <c r="QOU28" s="207"/>
      <c r="QOV28" s="207"/>
      <c r="QOW28" s="207"/>
      <c r="QOX28" s="207"/>
      <c r="QOY28" s="207"/>
      <c r="QOZ28" s="207"/>
      <c r="QPA28" s="207"/>
      <c r="QPB28" s="207"/>
      <c r="QPC28" s="207"/>
      <c r="QPD28" s="207"/>
      <c r="QPE28" s="207"/>
      <c r="QPF28" s="207"/>
      <c r="QPG28" s="207"/>
      <c r="QPH28" s="207"/>
      <c r="QPI28" s="207"/>
      <c r="QPJ28" s="207"/>
      <c r="QPK28" s="207"/>
      <c r="QPL28" s="207"/>
      <c r="QPM28" s="207"/>
      <c r="QPN28" s="207"/>
      <c r="QPO28" s="207"/>
      <c r="QPP28" s="207"/>
      <c r="QPQ28" s="207"/>
      <c r="QPR28" s="207"/>
      <c r="QPS28" s="207"/>
      <c r="QPT28" s="207"/>
      <c r="QPU28" s="207"/>
      <c r="QPV28" s="207"/>
      <c r="QPW28" s="207"/>
      <c r="QPX28" s="207"/>
      <c r="QPY28" s="207"/>
      <c r="QPZ28" s="207"/>
      <c r="QQA28" s="207"/>
      <c r="QQB28" s="207"/>
      <c r="QQC28" s="207"/>
      <c r="QQD28" s="207"/>
      <c r="QQE28" s="207"/>
      <c r="QQF28" s="207"/>
      <c r="QQG28" s="207"/>
      <c r="QQH28" s="207"/>
      <c r="QQI28" s="207"/>
      <c r="QQJ28" s="207"/>
      <c r="QQK28" s="207"/>
      <c r="QQL28" s="207"/>
      <c r="QQM28" s="207"/>
      <c r="QQN28" s="207"/>
      <c r="QQO28" s="207"/>
      <c r="QQP28" s="207"/>
      <c r="QQQ28" s="207"/>
      <c r="QQR28" s="207"/>
      <c r="QQS28" s="207"/>
      <c r="QQT28" s="207"/>
      <c r="QQU28" s="207"/>
      <c r="QQV28" s="207"/>
      <c r="QQW28" s="207"/>
      <c r="QQX28" s="207"/>
      <c r="QQY28" s="207"/>
      <c r="QQZ28" s="207"/>
      <c r="QRA28" s="207"/>
      <c r="QRB28" s="207"/>
      <c r="QRC28" s="207"/>
      <c r="QRD28" s="207"/>
      <c r="QRE28" s="207"/>
      <c r="QRF28" s="207"/>
      <c r="QRG28" s="207"/>
      <c r="QRH28" s="207"/>
      <c r="QRI28" s="207"/>
      <c r="QRJ28" s="207"/>
      <c r="QRK28" s="207"/>
      <c r="QRL28" s="207"/>
      <c r="QRM28" s="207"/>
      <c r="QRN28" s="207"/>
      <c r="QRO28" s="207"/>
      <c r="QRP28" s="207"/>
      <c r="QRQ28" s="207"/>
      <c r="QRR28" s="207"/>
      <c r="QRS28" s="207"/>
      <c r="QRT28" s="207"/>
      <c r="QRU28" s="207"/>
      <c r="QRV28" s="207"/>
      <c r="QRW28" s="207"/>
      <c r="QRX28" s="207"/>
      <c r="QRY28" s="207"/>
      <c r="QRZ28" s="207"/>
      <c r="QSA28" s="207"/>
      <c r="QSB28" s="207"/>
      <c r="QSC28" s="207"/>
      <c r="QSD28" s="207"/>
      <c r="QSE28" s="207"/>
      <c r="QSF28" s="207"/>
      <c r="QSG28" s="207"/>
      <c r="QSH28" s="207"/>
      <c r="QSI28" s="207"/>
      <c r="QSJ28" s="207"/>
      <c r="QSK28" s="207"/>
      <c r="QSL28" s="207"/>
      <c r="QSM28" s="207"/>
      <c r="QSN28" s="207"/>
      <c r="QSO28" s="207"/>
      <c r="QSP28" s="207"/>
      <c r="QSQ28" s="207"/>
      <c r="QSR28" s="207"/>
      <c r="QSS28" s="207"/>
      <c r="QST28" s="207"/>
      <c r="QSU28" s="207"/>
      <c r="QSV28" s="207"/>
      <c r="QSW28" s="207"/>
      <c r="QSX28" s="207"/>
      <c r="QSY28" s="207"/>
      <c r="QSZ28" s="207"/>
      <c r="QTA28" s="207"/>
      <c r="QTB28" s="207"/>
      <c r="QTC28" s="207"/>
      <c r="QTD28" s="207"/>
      <c r="QTE28" s="207"/>
      <c r="QTF28" s="207"/>
      <c r="QTG28" s="207"/>
      <c r="QTH28" s="207"/>
      <c r="QTI28" s="207"/>
      <c r="QTJ28" s="207"/>
      <c r="QTK28" s="207"/>
      <c r="QTL28" s="207"/>
      <c r="QTM28" s="207"/>
      <c r="QTN28" s="207"/>
      <c r="QTO28" s="207"/>
      <c r="QTP28" s="207"/>
      <c r="QTQ28" s="207"/>
      <c r="QTR28" s="207"/>
      <c r="QTS28" s="207"/>
      <c r="QTT28" s="207"/>
      <c r="QTU28" s="207"/>
      <c r="QTV28" s="207"/>
      <c r="QTW28" s="207"/>
      <c r="QTX28" s="207"/>
      <c r="QTY28" s="207"/>
      <c r="QTZ28" s="207"/>
      <c r="QUA28" s="207"/>
      <c r="QUB28" s="207"/>
      <c r="QUC28" s="207"/>
      <c r="QUD28" s="207"/>
      <c r="QUE28" s="207"/>
      <c r="QUF28" s="207"/>
      <c r="QUG28" s="207"/>
      <c r="QUH28" s="207"/>
      <c r="QUI28" s="207"/>
      <c r="QUJ28" s="207"/>
      <c r="QUK28" s="207"/>
      <c r="QUL28" s="207"/>
      <c r="QUM28" s="207"/>
      <c r="QUN28" s="207"/>
      <c r="QUO28" s="207"/>
      <c r="QUP28" s="207"/>
      <c r="QUQ28" s="207"/>
      <c r="QUR28" s="207"/>
      <c r="QUS28" s="207"/>
      <c r="QUT28" s="207"/>
      <c r="QUU28" s="207"/>
      <c r="QUV28" s="207"/>
      <c r="QUW28" s="207"/>
      <c r="QUX28" s="207"/>
      <c r="QUY28" s="207"/>
      <c r="QUZ28" s="207"/>
      <c r="QVA28" s="207"/>
      <c r="QVB28" s="207"/>
      <c r="QVC28" s="207"/>
      <c r="QVD28" s="207"/>
      <c r="QVE28" s="207"/>
      <c r="QVF28" s="207"/>
      <c r="QVG28" s="207"/>
      <c r="QVH28" s="207"/>
      <c r="QVI28" s="207"/>
      <c r="QVJ28" s="207"/>
      <c r="QVK28" s="207"/>
      <c r="QVL28" s="207"/>
      <c r="QVM28" s="207"/>
      <c r="QVN28" s="207"/>
      <c r="QVO28" s="207"/>
      <c r="QVP28" s="207"/>
      <c r="QVQ28" s="207"/>
      <c r="QVR28" s="207"/>
      <c r="QVS28" s="207"/>
      <c r="QVT28" s="207"/>
      <c r="QVU28" s="207"/>
      <c r="QVV28" s="207"/>
      <c r="QVW28" s="207"/>
      <c r="QVX28" s="207"/>
      <c r="QVY28" s="207"/>
      <c r="QVZ28" s="207"/>
      <c r="QWA28" s="207"/>
      <c r="QWB28" s="207"/>
      <c r="QWC28" s="207"/>
      <c r="QWD28" s="207"/>
      <c r="QWE28" s="207"/>
      <c r="QWF28" s="207"/>
      <c r="QWG28" s="207"/>
      <c r="QWH28" s="207"/>
      <c r="QWI28" s="207"/>
      <c r="QWJ28" s="207"/>
      <c r="QWK28" s="207"/>
      <c r="QWL28" s="207"/>
      <c r="QWM28" s="207"/>
      <c r="QWN28" s="207"/>
      <c r="QWO28" s="207"/>
      <c r="QWP28" s="207"/>
      <c r="QWQ28" s="207"/>
      <c r="QWR28" s="207"/>
      <c r="QWS28" s="207"/>
      <c r="QWT28" s="207"/>
      <c r="QWU28" s="207"/>
      <c r="QWV28" s="207"/>
      <c r="QWW28" s="207"/>
      <c r="QWX28" s="207"/>
      <c r="QWY28" s="207"/>
      <c r="QWZ28" s="207"/>
      <c r="QXA28" s="207"/>
      <c r="QXB28" s="207"/>
      <c r="QXC28" s="207"/>
      <c r="QXD28" s="207"/>
      <c r="QXE28" s="207"/>
      <c r="QXF28" s="207"/>
      <c r="QXG28" s="207"/>
      <c r="QXH28" s="207"/>
      <c r="QXI28" s="207"/>
      <c r="QXJ28" s="207"/>
      <c r="QXK28" s="207"/>
      <c r="QXL28" s="207"/>
      <c r="QXM28" s="207"/>
      <c r="QXN28" s="207"/>
      <c r="QXO28" s="207"/>
      <c r="QXP28" s="207"/>
      <c r="QXQ28" s="207"/>
      <c r="QXR28" s="207"/>
      <c r="QXS28" s="207"/>
      <c r="QXT28" s="207"/>
      <c r="QXU28" s="207"/>
      <c r="QXV28" s="207"/>
      <c r="QXW28" s="207"/>
      <c r="QXX28" s="207"/>
      <c r="QXY28" s="207"/>
      <c r="QXZ28" s="207"/>
      <c r="QYA28" s="207"/>
      <c r="QYB28" s="207"/>
      <c r="QYC28" s="207"/>
      <c r="QYD28" s="207"/>
      <c r="QYE28" s="207"/>
      <c r="QYF28" s="207"/>
      <c r="QYG28" s="207"/>
      <c r="QYH28" s="207"/>
      <c r="QYI28" s="207"/>
      <c r="QYJ28" s="207"/>
      <c r="QYK28" s="207"/>
      <c r="QYL28" s="207"/>
      <c r="QYM28" s="207"/>
      <c r="QYN28" s="207"/>
      <c r="QYO28" s="207"/>
      <c r="QYP28" s="207"/>
      <c r="QYQ28" s="207"/>
      <c r="QYR28" s="207"/>
      <c r="QYS28" s="207"/>
      <c r="QYT28" s="207"/>
      <c r="QYU28" s="207"/>
      <c r="QYV28" s="207"/>
      <c r="QYW28" s="207"/>
      <c r="QYX28" s="207"/>
      <c r="QYY28" s="207"/>
      <c r="QYZ28" s="207"/>
      <c r="QZA28" s="207"/>
      <c r="QZB28" s="207"/>
      <c r="QZC28" s="207"/>
      <c r="QZD28" s="207"/>
      <c r="QZE28" s="207"/>
      <c r="QZF28" s="207"/>
      <c r="QZG28" s="207"/>
      <c r="QZH28" s="207"/>
      <c r="QZI28" s="207"/>
      <c r="QZJ28" s="207"/>
      <c r="QZK28" s="207"/>
      <c r="QZL28" s="207"/>
      <c r="QZM28" s="207"/>
      <c r="QZN28" s="207"/>
      <c r="QZO28" s="207"/>
      <c r="QZP28" s="207"/>
      <c r="QZQ28" s="207"/>
      <c r="QZR28" s="207"/>
      <c r="QZS28" s="207"/>
      <c r="QZT28" s="207"/>
      <c r="QZU28" s="207"/>
      <c r="QZV28" s="207"/>
      <c r="QZW28" s="207"/>
      <c r="QZX28" s="207"/>
      <c r="QZY28" s="207"/>
      <c r="QZZ28" s="207"/>
      <c r="RAA28" s="207"/>
      <c r="RAB28" s="207"/>
      <c r="RAC28" s="207"/>
      <c r="RAD28" s="207"/>
      <c r="RAE28" s="207"/>
      <c r="RAF28" s="207"/>
      <c r="RAG28" s="207"/>
      <c r="RAH28" s="207"/>
      <c r="RAI28" s="207"/>
      <c r="RAJ28" s="207"/>
      <c r="RAK28" s="207"/>
      <c r="RAL28" s="207"/>
      <c r="RAM28" s="207"/>
      <c r="RAN28" s="207"/>
      <c r="RAO28" s="207"/>
      <c r="RAP28" s="207"/>
      <c r="RAQ28" s="207"/>
      <c r="RAR28" s="207"/>
      <c r="RAS28" s="207"/>
      <c r="RAT28" s="207"/>
      <c r="RAU28" s="207"/>
      <c r="RAV28" s="207"/>
      <c r="RAW28" s="207"/>
      <c r="RAX28" s="207"/>
      <c r="RAY28" s="207"/>
      <c r="RAZ28" s="207"/>
      <c r="RBA28" s="207"/>
      <c r="RBB28" s="207"/>
      <c r="RBC28" s="207"/>
      <c r="RBD28" s="207"/>
      <c r="RBE28" s="207"/>
      <c r="RBF28" s="207"/>
      <c r="RBG28" s="207"/>
      <c r="RBH28" s="207"/>
      <c r="RBI28" s="207"/>
      <c r="RBJ28" s="207"/>
      <c r="RBK28" s="207"/>
      <c r="RBL28" s="207"/>
      <c r="RBM28" s="207"/>
      <c r="RBN28" s="207"/>
      <c r="RBO28" s="207"/>
      <c r="RBP28" s="207"/>
      <c r="RBQ28" s="207"/>
      <c r="RBR28" s="207"/>
      <c r="RBS28" s="207"/>
      <c r="RBT28" s="207"/>
      <c r="RBU28" s="207"/>
      <c r="RBV28" s="207"/>
      <c r="RBW28" s="207"/>
      <c r="RBX28" s="207"/>
      <c r="RBY28" s="207"/>
      <c r="RBZ28" s="207"/>
      <c r="RCA28" s="207"/>
      <c r="RCB28" s="207"/>
      <c r="RCC28" s="207"/>
      <c r="RCD28" s="207"/>
      <c r="RCE28" s="207"/>
      <c r="RCF28" s="207"/>
      <c r="RCG28" s="207"/>
      <c r="RCH28" s="207"/>
      <c r="RCI28" s="207"/>
      <c r="RCJ28" s="207"/>
      <c r="RCK28" s="207"/>
      <c r="RCL28" s="207"/>
      <c r="RCM28" s="207"/>
      <c r="RCN28" s="207"/>
      <c r="RCO28" s="207"/>
      <c r="RCP28" s="207"/>
      <c r="RCQ28" s="207"/>
      <c r="RCR28" s="207"/>
      <c r="RCS28" s="207"/>
      <c r="RCT28" s="207"/>
      <c r="RCU28" s="207"/>
      <c r="RCV28" s="207"/>
      <c r="RCW28" s="207"/>
      <c r="RCX28" s="207"/>
      <c r="RCY28" s="207"/>
      <c r="RCZ28" s="207"/>
      <c r="RDA28" s="207"/>
      <c r="RDB28" s="207"/>
      <c r="RDC28" s="207"/>
      <c r="RDD28" s="207"/>
      <c r="RDE28" s="207"/>
      <c r="RDF28" s="207"/>
      <c r="RDG28" s="207"/>
      <c r="RDH28" s="207"/>
      <c r="RDI28" s="207"/>
      <c r="RDJ28" s="207"/>
      <c r="RDK28" s="207"/>
      <c r="RDL28" s="207"/>
      <c r="RDM28" s="207"/>
      <c r="RDN28" s="207"/>
      <c r="RDO28" s="207"/>
      <c r="RDP28" s="207"/>
      <c r="RDQ28" s="207"/>
      <c r="RDR28" s="207"/>
      <c r="RDS28" s="207"/>
      <c r="RDT28" s="207"/>
      <c r="RDU28" s="207"/>
      <c r="RDV28" s="207"/>
      <c r="RDW28" s="207"/>
      <c r="RDX28" s="207"/>
      <c r="RDY28" s="207"/>
      <c r="RDZ28" s="207"/>
      <c r="REA28" s="207"/>
      <c r="REB28" s="207"/>
      <c r="REC28" s="207"/>
      <c r="RED28" s="207"/>
      <c r="REE28" s="207"/>
      <c r="REF28" s="207"/>
      <c r="REG28" s="207"/>
      <c r="REH28" s="207"/>
      <c r="REI28" s="207"/>
      <c r="REJ28" s="207"/>
      <c r="REK28" s="207"/>
      <c r="REL28" s="207"/>
      <c r="REM28" s="207"/>
      <c r="REN28" s="207"/>
      <c r="REO28" s="207"/>
      <c r="REP28" s="207"/>
      <c r="REQ28" s="207"/>
      <c r="RER28" s="207"/>
      <c r="RES28" s="207"/>
      <c r="RET28" s="207"/>
      <c r="REU28" s="207"/>
      <c r="REV28" s="207"/>
      <c r="REW28" s="207"/>
      <c r="REX28" s="207"/>
      <c r="REY28" s="207"/>
      <c r="REZ28" s="207"/>
      <c r="RFA28" s="207"/>
      <c r="RFB28" s="207"/>
      <c r="RFC28" s="207"/>
      <c r="RFD28" s="207"/>
      <c r="RFE28" s="207"/>
      <c r="RFF28" s="207"/>
      <c r="RFG28" s="207"/>
      <c r="RFH28" s="207"/>
      <c r="RFI28" s="207"/>
      <c r="RFJ28" s="207"/>
      <c r="RFK28" s="207"/>
      <c r="RFL28" s="207"/>
      <c r="RFM28" s="207"/>
      <c r="RFN28" s="207"/>
      <c r="RFO28" s="207"/>
      <c r="RFP28" s="207"/>
      <c r="RFQ28" s="207"/>
      <c r="RFR28" s="207"/>
      <c r="RFS28" s="207"/>
      <c r="RFT28" s="207"/>
      <c r="RFU28" s="207"/>
      <c r="RFV28" s="207"/>
      <c r="RFW28" s="207"/>
      <c r="RFX28" s="207"/>
      <c r="RFY28" s="207"/>
      <c r="RFZ28" s="207"/>
      <c r="RGA28" s="207"/>
      <c r="RGB28" s="207"/>
      <c r="RGC28" s="207"/>
      <c r="RGD28" s="207"/>
      <c r="RGE28" s="207"/>
      <c r="RGF28" s="207"/>
      <c r="RGG28" s="207"/>
      <c r="RGH28" s="207"/>
      <c r="RGI28" s="207"/>
      <c r="RGJ28" s="207"/>
      <c r="RGK28" s="207"/>
      <c r="RGL28" s="207"/>
      <c r="RGM28" s="207"/>
      <c r="RGN28" s="207"/>
      <c r="RGO28" s="207"/>
      <c r="RGP28" s="207"/>
      <c r="RGQ28" s="207"/>
      <c r="RGR28" s="207"/>
      <c r="RGS28" s="207"/>
      <c r="RGT28" s="207"/>
      <c r="RGU28" s="207"/>
      <c r="RGV28" s="207"/>
      <c r="RGW28" s="207"/>
      <c r="RGX28" s="207"/>
      <c r="RGY28" s="207"/>
      <c r="RGZ28" s="207"/>
      <c r="RHA28" s="207"/>
      <c r="RHB28" s="207"/>
      <c r="RHC28" s="207"/>
      <c r="RHD28" s="207"/>
      <c r="RHE28" s="207"/>
      <c r="RHF28" s="207"/>
      <c r="RHG28" s="207"/>
      <c r="RHH28" s="207"/>
      <c r="RHI28" s="207"/>
      <c r="RHJ28" s="207"/>
      <c r="RHK28" s="207"/>
      <c r="RHL28" s="207"/>
      <c r="RHM28" s="207"/>
      <c r="RHN28" s="207"/>
      <c r="RHO28" s="207"/>
      <c r="RHP28" s="207"/>
      <c r="RHQ28" s="207"/>
      <c r="RHR28" s="207"/>
      <c r="RHS28" s="207"/>
      <c r="RHT28" s="207"/>
      <c r="RHU28" s="207"/>
      <c r="RHV28" s="207"/>
      <c r="RHW28" s="207"/>
      <c r="RHX28" s="207"/>
      <c r="RHY28" s="207"/>
      <c r="RHZ28" s="207"/>
      <c r="RIA28" s="207"/>
      <c r="RIB28" s="207"/>
      <c r="RIC28" s="207"/>
      <c r="RID28" s="207"/>
      <c r="RIE28" s="207"/>
      <c r="RIF28" s="207"/>
      <c r="RIG28" s="207"/>
      <c r="RIH28" s="207"/>
      <c r="RII28" s="207"/>
      <c r="RIJ28" s="207"/>
      <c r="RIK28" s="207"/>
      <c r="RIL28" s="207"/>
      <c r="RIM28" s="207"/>
      <c r="RIN28" s="207"/>
      <c r="RIO28" s="207"/>
      <c r="RIP28" s="207"/>
      <c r="RIQ28" s="207"/>
      <c r="RIR28" s="207"/>
      <c r="RIS28" s="207"/>
      <c r="RIT28" s="207"/>
      <c r="RIU28" s="207"/>
      <c r="RIV28" s="207"/>
      <c r="RIW28" s="207"/>
      <c r="RIX28" s="207"/>
      <c r="RIY28" s="207"/>
      <c r="RIZ28" s="207"/>
      <c r="RJA28" s="207"/>
      <c r="RJB28" s="207"/>
      <c r="RJC28" s="207"/>
      <c r="RJD28" s="207"/>
      <c r="RJE28" s="207"/>
      <c r="RJF28" s="207"/>
      <c r="RJG28" s="207"/>
      <c r="RJH28" s="207"/>
      <c r="RJI28" s="207"/>
      <c r="RJJ28" s="207"/>
      <c r="RJK28" s="207"/>
      <c r="RJL28" s="207"/>
      <c r="RJM28" s="207"/>
      <c r="RJN28" s="207"/>
      <c r="RJO28" s="207"/>
      <c r="RJP28" s="207"/>
      <c r="RJQ28" s="207"/>
      <c r="RJR28" s="207"/>
      <c r="RJS28" s="207"/>
      <c r="RJT28" s="207"/>
      <c r="RJU28" s="207"/>
      <c r="RJV28" s="207"/>
      <c r="RJW28" s="207"/>
      <c r="RJX28" s="207"/>
      <c r="RJY28" s="207"/>
      <c r="RJZ28" s="207"/>
      <c r="RKA28" s="207"/>
      <c r="RKB28" s="207"/>
      <c r="RKC28" s="207"/>
      <c r="RKD28" s="207"/>
      <c r="RKE28" s="207"/>
      <c r="RKF28" s="207"/>
      <c r="RKG28" s="207"/>
      <c r="RKH28" s="207"/>
      <c r="RKI28" s="207"/>
      <c r="RKJ28" s="207"/>
      <c r="RKK28" s="207"/>
      <c r="RKL28" s="207"/>
      <c r="RKM28" s="207"/>
      <c r="RKN28" s="207"/>
      <c r="RKO28" s="207"/>
      <c r="RKP28" s="207"/>
      <c r="RKQ28" s="207"/>
      <c r="RKR28" s="207"/>
      <c r="RKS28" s="207"/>
      <c r="RKT28" s="207"/>
      <c r="RKU28" s="207"/>
      <c r="RKV28" s="207"/>
      <c r="RKW28" s="207"/>
      <c r="RKX28" s="207"/>
      <c r="RKY28" s="207"/>
      <c r="RKZ28" s="207"/>
      <c r="RLA28" s="207"/>
      <c r="RLB28" s="207"/>
      <c r="RLC28" s="207"/>
      <c r="RLD28" s="207"/>
      <c r="RLE28" s="207"/>
      <c r="RLF28" s="207"/>
      <c r="RLG28" s="207"/>
      <c r="RLH28" s="207"/>
      <c r="RLI28" s="207"/>
      <c r="RLJ28" s="207"/>
      <c r="RLK28" s="207"/>
      <c r="RLL28" s="207"/>
      <c r="RLM28" s="207"/>
      <c r="RLN28" s="207"/>
      <c r="RLO28" s="207"/>
      <c r="RLP28" s="207"/>
      <c r="RLQ28" s="207"/>
      <c r="RLR28" s="207"/>
      <c r="RLS28" s="207"/>
      <c r="RLT28" s="207"/>
      <c r="RLU28" s="207"/>
      <c r="RLV28" s="207"/>
      <c r="RLW28" s="207"/>
      <c r="RLX28" s="207"/>
      <c r="RLY28" s="207"/>
      <c r="RLZ28" s="207"/>
      <c r="RMA28" s="207"/>
      <c r="RMB28" s="207"/>
      <c r="RMC28" s="207"/>
      <c r="RMD28" s="207"/>
      <c r="RME28" s="207"/>
      <c r="RMF28" s="207"/>
      <c r="RMG28" s="207"/>
      <c r="RMH28" s="207"/>
      <c r="RMI28" s="207"/>
      <c r="RMJ28" s="207"/>
      <c r="RMK28" s="207"/>
      <c r="RML28" s="207"/>
      <c r="RMM28" s="207"/>
      <c r="RMN28" s="207"/>
      <c r="RMO28" s="207"/>
      <c r="RMP28" s="207"/>
      <c r="RMQ28" s="207"/>
      <c r="RMR28" s="207"/>
      <c r="RMS28" s="207"/>
      <c r="RMT28" s="207"/>
      <c r="RMU28" s="207"/>
      <c r="RMV28" s="207"/>
      <c r="RMW28" s="207"/>
      <c r="RMX28" s="207"/>
      <c r="RMY28" s="207"/>
      <c r="RMZ28" s="207"/>
      <c r="RNA28" s="207"/>
      <c r="RNB28" s="207"/>
      <c r="RNC28" s="207"/>
      <c r="RND28" s="207"/>
      <c r="RNE28" s="207"/>
      <c r="RNF28" s="207"/>
      <c r="RNG28" s="207"/>
      <c r="RNH28" s="207"/>
      <c r="RNI28" s="207"/>
      <c r="RNJ28" s="207"/>
      <c r="RNK28" s="207"/>
      <c r="RNL28" s="207"/>
      <c r="RNM28" s="207"/>
      <c r="RNN28" s="207"/>
      <c r="RNO28" s="207"/>
      <c r="RNP28" s="207"/>
      <c r="RNQ28" s="207"/>
      <c r="RNR28" s="207"/>
      <c r="RNS28" s="207"/>
      <c r="RNT28" s="207"/>
      <c r="RNU28" s="207"/>
      <c r="RNV28" s="207"/>
      <c r="RNW28" s="207"/>
      <c r="RNX28" s="207"/>
      <c r="RNY28" s="207"/>
      <c r="RNZ28" s="207"/>
      <c r="ROA28" s="207"/>
      <c r="ROB28" s="207"/>
      <c r="ROC28" s="207"/>
      <c r="ROD28" s="207"/>
      <c r="ROE28" s="207"/>
      <c r="ROF28" s="207"/>
      <c r="ROG28" s="207"/>
      <c r="ROH28" s="207"/>
      <c r="ROI28" s="207"/>
      <c r="ROJ28" s="207"/>
      <c r="ROK28" s="207"/>
      <c r="ROL28" s="207"/>
      <c r="ROM28" s="207"/>
      <c r="RON28" s="207"/>
      <c r="ROO28" s="207"/>
      <c r="ROP28" s="207"/>
      <c r="ROQ28" s="207"/>
      <c r="ROR28" s="207"/>
      <c r="ROS28" s="207"/>
      <c r="ROT28" s="207"/>
      <c r="ROU28" s="207"/>
      <c r="ROV28" s="207"/>
      <c r="ROW28" s="207"/>
      <c r="ROX28" s="207"/>
      <c r="ROY28" s="207"/>
      <c r="ROZ28" s="207"/>
      <c r="RPA28" s="207"/>
      <c r="RPB28" s="207"/>
      <c r="RPC28" s="207"/>
      <c r="RPD28" s="207"/>
      <c r="RPE28" s="207"/>
      <c r="RPF28" s="207"/>
      <c r="RPG28" s="207"/>
      <c r="RPH28" s="207"/>
      <c r="RPI28" s="207"/>
      <c r="RPJ28" s="207"/>
      <c r="RPK28" s="207"/>
      <c r="RPL28" s="207"/>
      <c r="RPM28" s="207"/>
      <c r="RPN28" s="207"/>
      <c r="RPO28" s="207"/>
      <c r="RPP28" s="207"/>
      <c r="RPQ28" s="207"/>
      <c r="RPR28" s="207"/>
      <c r="RPS28" s="207"/>
      <c r="RPT28" s="207"/>
      <c r="RPU28" s="207"/>
      <c r="RPV28" s="207"/>
      <c r="RPW28" s="207"/>
      <c r="RPX28" s="207"/>
      <c r="RPY28" s="207"/>
      <c r="RPZ28" s="207"/>
      <c r="RQA28" s="207"/>
      <c r="RQB28" s="207"/>
      <c r="RQC28" s="207"/>
      <c r="RQD28" s="207"/>
      <c r="RQE28" s="207"/>
      <c r="RQF28" s="207"/>
      <c r="RQG28" s="207"/>
      <c r="RQH28" s="207"/>
      <c r="RQI28" s="207"/>
      <c r="RQJ28" s="207"/>
      <c r="RQK28" s="207"/>
      <c r="RQL28" s="207"/>
      <c r="RQM28" s="207"/>
      <c r="RQN28" s="207"/>
      <c r="RQO28" s="207"/>
      <c r="RQP28" s="207"/>
      <c r="RQQ28" s="207"/>
      <c r="RQR28" s="207"/>
      <c r="RQS28" s="207"/>
      <c r="RQT28" s="207"/>
      <c r="RQU28" s="207"/>
      <c r="RQV28" s="207"/>
      <c r="RQW28" s="207"/>
      <c r="RQX28" s="207"/>
      <c r="RQY28" s="207"/>
      <c r="RQZ28" s="207"/>
      <c r="RRA28" s="207"/>
      <c r="RRB28" s="207"/>
      <c r="RRC28" s="207"/>
      <c r="RRD28" s="207"/>
      <c r="RRE28" s="207"/>
      <c r="RRF28" s="207"/>
      <c r="RRG28" s="207"/>
      <c r="RRH28" s="207"/>
      <c r="RRI28" s="207"/>
      <c r="RRJ28" s="207"/>
      <c r="RRK28" s="207"/>
      <c r="RRL28" s="207"/>
      <c r="RRM28" s="207"/>
      <c r="RRN28" s="207"/>
      <c r="RRO28" s="207"/>
      <c r="RRP28" s="207"/>
      <c r="RRQ28" s="207"/>
      <c r="RRR28" s="207"/>
      <c r="RRS28" s="207"/>
      <c r="RRT28" s="207"/>
      <c r="RRU28" s="207"/>
      <c r="RRV28" s="207"/>
      <c r="RRW28" s="207"/>
      <c r="RRX28" s="207"/>
      <c r="RRY28" s="207"/>
      <c r="RRZ28" s="207"/>
      <c r="RSA28" s="207"/>
      <c r="RSB28" s="207"/>
      <c r="RSC28" s="207"/>
      <c r="RSD28" s="207"/>
      <c r="RSE28" s="207"/>
      <c r="RSF28" s="207"/>
      <c r="RSG28" s="207"/>
      <c r="RSH28" s="207"/>
      <c r="RSI28" s="207"/>
      <c r="RSJ28" s="207"/>
      <c r="RSK28" s="207"/>
      <c r="RSL28" s="207"/>
      <c r="RSM28" s="207"/>
      <c r="RSN28" s="207"/>
      <c r="RSO28" s="207"/>
      <c r="RSP28" s="207"/>
      <c r="RSQ28" s="207"/>
      <c r="RSR28" s="207"/>
      <c r="RSS28" s="207"/>
      <c r="RST28" s="207"/>
      <c r="RSU28" s="207"/>
      <c r="RSV28" s="207"/>
      <c r="RSW28" s="207"/>
      <c r="RSX28" s="207"/>
      <c r="RSY28" s="207"/>
      <c r="RSZ28" s="207"/>
      <c r="RTA28" s="207"/>
      <c r="RTB28" s="207"/>
      <c r="RTC28" s="207"/>
      <c r="RTD28" s="207"/>
      <c r="RTE28" s="207"/>
      <c r="RTF28" s="207"/>
      <c r="RTG28" s="207"/>
      <c r="RTH28" s="207"/>
      <c r="RTI28" s="207"/>
      <c r="RTJ28" s="207"/>
      <c r="RTK28" s="207"/>
      <c r="RTL28" s="207"/>
      <c r="RTM28" s="207"/>
      <c r="RTN28" s="207"/>
      <c r="RTO28" s="207"/>
      <c r="RTP28" s="207"/>
      <c r="RTQ28" s="207"/>
      <c r="RTR28" s="207"/>
      <c r="RTS28" s="207"/>
      <c r="RTT28" s="207"/>
      <c r="RTU28" s="207"/>
      <c r="RTV28" s="207"/>
      <c r="RTW28" s="207"/>
      <c r="RTX28" s="207"/>
      <c r="RTY28" s="207"/>
      <c r="RTZ28" s="207"/>
      <c r="RUA28" s="207"/>
      <c r="RUB28" s="207"/>
      <c r="RUC28" s="207"/>
      <c r="RUD28" s="207"/>
      <c r="RUE28" s="207"/>
      <c r="RUF28" s="207"/>
      <c r="RUG28" s="207"/>
      <c r="RUH28" s="207"/>
      <c r="RUI28" s="207"/>
      <c r="RUJ28" s="207"/>
      <c r="RUK28" s="207"/>
      <c r="RUL28" s="207"/>
      <c r="RUM28" s="207"/>
      <c r="RUN28" s="207"/>
      <c r="RUO28" s="207"/>
      <c r="RUP28" s="207"/>
      <c r="RUQ28" s="207"/>
      <c r="RUR28" s="207"/>
      <c r="RUS28" s="207"/>
      <c r="RUT28" s="207"/>
      <c r="RUU28" s="207"/>
      <c r="RUV28" s="207"/>
      <c r="RUW28" s="207"/>
      <c r="RUX28" s="207"/>
      <c r="RUY28" s="207"/>
      <c r="RUZ28" s="207"/>
      <c r="RVA28" s="207"/>
      <c r="RVB28" s="207"/>
      <c r="RVC28" s="207"/>
      <c r="RVD28" s="207"/>
      <c r="RVE28" s="207"/>
      <c r="RVF28" s="207"/>
      <c r="RVG28" s="207"/>
      <c r="RVH28" s="207"/>
      <c r="RVI28" s="207"/>
      <c r="RVJ28" s="207"/>
      <c r="RVK28" s="207"/>
      <c r="RVL28" s="207"/>
      <c r="RVM28" s="207"/>
      <c r="RVN28" s="207"/>
      <c r="RVO28" s="207"/>
      <c r="RVP28" s="207"/>
      <c r="RVQ28" s="207"/>
      <c r="RVR28" s="207"/>
      <c r="RVS28" s="207"/>
      <c r="RVT28" s="207"/>
      <c r="RVU28" s="207"/>
      <c r="RVV28" s="207"/>
      <c r="RVW28" s="207"/>
      <c r="RVX28" s="207"/>
      <c r="RVY28" s="207"/>
      <c r="RVZ28" s="207"/>
      <c r="RWA28" s="207"/>
      <c r="RWB28" s="207"/>
      <c r="RWC28" s="207"/>
      <c r="RWD28" s="207"/>
      <c r="RWE28" s="207"/>
      <c r="RWF28" s="207"/>
      <c r="RWG28" s="207"/>
      <c r="RWH28" s="207"/>
      <c r="RWI28" s="207"/>
      <c r="RWJ28" s="207"/>
      <c r="RWK28" s="207"/>
      <c r="RWL28" s="207"/>
      <c r="RWM28" s="207"/>
      <c r="RWN28" s="207"/>
      <c r="RWO28" s="207"/>
      <c r="RWP28" s="207"/>
      <c r="RWQ28" s="207"/>
      <c r="RWR28" s="207"/>
      <c r="RWS28" s="207"/>
      <c r="RWT28" s="207"/>
      <c r="RWU28" s="207"/>
      <c r="RWV28" s="207"/>
      <c r="RWW28" s="207"/>
      <c r="RWX28" s="207"/>
      <c r="RWY28" s="207"/>
      <c r="RWZ28" s="207"/>
      <c r="RXA28" s="207"/>
      <c r="RXB28" s="207"/>
      <c r="RXC28" s="207"/>
      <c r="RXD28" s="207"/>
      <c r="RXE28" s="207"/>
      <c r="RXF28" s="207"/>
      <c r="RXG28" s="207"/>
      <c r="RXH28" s="207"/>
      <c r="RXI28" s="207"/>
      <c r="RXJ28" s="207"/>
      <c r="RXK28" s="207"/>
      <c r="RXL28" s="207"/>
      <c r="RXM28" s="207"/>
      <c r="RXN28" s="207"/>
      <c r="RXO28" s="207"/>
      <c r="RXP28" s="207"/>
      <c r="RXQ28" s="207"/>
      <c r="RXR28" s="207"/>
      <c r="RXS28" s="207"/>
      <c r="RXT28" s="207"/>
      <c r="RXU28" s="207"/>
      <c r="RXV28" s="207"/>
      <c r="RXW28" s="207"/>
      <c r="RXX28" s="207"/>
      <c r="RXY28" s="207"/>
      <c r="RXZ28" s="207"/>
      <c r="RYA28" s="207"/>
      <c r="RYB28" s="207"/>
      <c r="RYC28" s="207"/>
      <c r="RYD28" s="207"/>
      <c r="RYE28" s="207"/>
      <c r="RYF28" s="207"/>
      <c r="RYG28" s="207"/>
      <c r="RYH28" s="207"/>
      <c r="RYI28" s="207"/>
      <c r="RYJ28" s="207"/>
      <c r="RYK28" s="207"/>
      <c r="RYL28" s="207"/>
      <c r="RYM28" s="207"/>
      <c r="RYN28" s="207"/>
      <c r="RYO28" s="207"/>
      <c r="RYP28" s="207"/>
      <c r="RYQ28" s="207"/>
      <c r="RYR28" s="207"/>
      <c r="RYS28" s="207"/>
      <c r="RYT28" s="207"/>
      <c r="RYU28" s="207"/>
      <c r="RYV28" s="207"/>
      <c r="RYW28" s="207"/>
      <c r="RYX28" s="207"/>
      <c r="RYY28" s="207"/>
      <c r="RYZ28" s="207"/>
      <c r="RZA28" s="207"/>
      <c r="RZB28" s="207"/>
      <c r="RZC28" s="207"/>
      <c r="RZD28" s="207"/>
      <c r="RZE28" s="207"/>
      <c r="RZF28" s="207"/>
      <c r="RZG28" s="207"/>
      <c r="RZH28" s="207"/>
      <c r="RZI28" s="207"/>
      <c r="RZJ28" s="207"/>
      <c r="RZK28" s="207"/>
      <c r="RZL28" s="207"/>
      <c r="RZM28" s="207"/>
      <c r="RZN28" s="207"/>
      <c r="RZO28" s="207"/>
      <c r="RZP28" s="207"/>
      <c r="RZQ28" s="207"/>
      <c r="RZR28" s="207"/>
      <c r="RZS28" s="207"/>
      <c r="RZT28" s="207"/>
      <c r="RZU28" s="207"/>
      <c r="RZV28" s="207"/>
      <c r="RZW28" s="207"/>
      <c r="RZX28" s="207"/>
      <c r="RZY28" s="207"/>
      <c r="RZZ28" s="207"/>
      <c r="SAA28" s="207"/>
      <c r="SAB28" s="207"/>
      <c r="SAC28" s="207"/>
      <c r="SAD28" s="207"/>
      <c r="SAE28" s="207"/>
      <c r="SAF28" s="207"/>
      <c r="SAG28" s="207"/>
      <c r="SAH28" s="207"/>
      <c r="SAI28" s="207"/>
      <c r="SAJ28" s="207"/>
      <c r="SAK28" s="207"/>
      <c r="SAL28" s="207"/>
      <c r="SAM28" s="207"/>
      <c r="SAN28" s="207"/>
      <c r="SAO28" s="207"/>
      <c r="SAP28" s="207"/>
      <c r="SAQ28" s="207"/>
      <c r="SAR28" s="207"/>
      <c r="SAS28" s="207"/>
      <c r="SAT28" s="207"/>
      <c r="SAU28" s="207"/>
      <c r="SAV28" s="207"/>
      <c r="SAW28" s="207"/>
      <c r="SAX28" s="207"/>
      <c r="SAY28" s="207"/>
      <c r="SAZ28" s="207"/>
      <c r="SBA28" s="207"/>
      <c r="SBB28" s="207"/>
      <c r="SBC28" s="207"/>
      <c r="SBD28" s="207"/>
      <c r="SBE28" s="207"/>
      <c r="SBF28" s="207"/>
      <c r="SBG28" s="207"/>
      <c r="SBH28" s="207"/>
      <c r="SBI28" s="207"/>
      <c r="SBJ28" s="207"/>
      <c r="SBK28" s="207"/>
      <c r="SBL28" s="207"/>
      <c r="SBM28" s="207"/>
      <c r="SBN28" s="207"/>
      <c r="SBO28" s="207"/>
      <c r="SBP28" s="207"/>
      <c r="SBQ28" s="207"/>
      <c r="SBR28" s="207"/>
      <c r="SBS28" s="207"/>
      <c r="SBT28" s="207"/>
      <c r="SBU28" s="207"/>
      <c r="SBV28" s="207"/>
      <c r="SBW28" s="207"/>
      <c r="SBX28" s="207"/>
      <c r="SBY28" s="207"/>
      <c r="SBZ28" s="207"/>
      <c r="SCA28" s="207"/>
      <c r="SCB28" s="207"/>
      <c r="SCC28" s="207"/>
      <c r="SCD28" s="207"/>
      <c r="SCE28" s="207"/>
      <c r="SCF28" s="207"/>
      <c r="SCG28" s="207"/>
      <c r="SCH28" s="207"/>
      <c r="SCI28" s="207"/>
      <c r="SCJ28" s="207"/>
      <c r="SCK28" s="207"/>
      <c r="SCL28" s="207"/>
      <c r="SCM28" s="207"/>
      <c r="SCN28" s="207"/>
      <c r="SCO28" s="207"/>
      <c r="SCP28" s="207"/>
      <c r="SCQ28" s="207"/>
      <c r="SCR28" s="207"/>
      <c r="SCS28" s="207"/>
      <c r="SCT28" s="207"/>
      <c r="SCU28" s="207"/>
      <c r="SCV28" s="207"/>
      <c r="SCW28" s="207"/>
      <c r="SCX28" s="207"/>
      <c r="SCY28" s="207"/>
      <c r="SCZ28" s="207"/>
      <c r="SDA28" s="207"/>
      <c r="SDB28" s="207"/>
      <c r="SDC28" s="207"/>
      <c r="SDD28" s="207"/>
      <c r="SDE28" s="207"/>
      <c r="SDF28" s="207"/>
      <c r="SDG28" s="207"/>
      <c r="SDH28" s="207"/>
      <c r="SDI28" s="207"/>
      <c r="SDJ28" s="207"/>
      <c r="SDK28" s="207"/>
      <c r="SDL28" s="207"/>
      <c r="SDM28" s="207"/>
      <c r="SDN28" s="207"/>
      <c r="SDO28" s="207"/>
      <c r="SDP28" s="207"/>
      <c r="SDQ28" s="207"/>
      <c r="SDR28" s="207"/>
      <c r="SDS28" s="207"/>
      <c r="SDT28" s="207"/>
      <c r="SDU28" s="207"/>
      <c r="SDV28" s="207"/>
      <c r="SDW28" s="207"/>
      <c r="SDX28" s="207"/>
      <c r="SDY28" s="207"/>
      <c r="SDZ28" s="207"/>
      <c r="SEA28" s="207"/>
      <c r="SEB28" s="207"/>
      <c r="SEC28" s="207"/>
      <c r="SED28" s="207"/>
      <c r="SEE28" s="207"/>
      <c r="SEF28" s="207"/>
      <c r="SEG28" s="207"/>
      <c r="SEH28" s="207"/>
      <c r="SEI28" s="207"/>
      <c r="SEJ28" s="207"/>
      <c r="SEK28" s="207"/>
      <c r="SEL28" s="207"/>
      <c r="SEM28" s="207"/>
      <c r="SEN28" s="207"/>
      <c r="SEO28" s="207"/>
      <c r="SEP28" s="207"/>
      <c r="SEQ28" s="207"/>
      <c r="SER28" s="207"/>
      <c r="SES28" s="207"/>
      <c r="SET28" s="207"/>
      <c r="SEU28" s="207"/>
      <c r="SEV28" s="207"/>
      <c r="SEW28" s="207"/>
      <c r="SEX28" s="207"/>
      <c r="SEY28" s="207"/>
      <c r="SEZ28" s="207"/>
      <c r="SFA28" s="207"/>
      <c r="SFB28" s="207"/>
      <c r="SFC28" s="207"/>
      <c r="SFD28" s="207"/>
      <c r="SFE28" s="207"/>
      <c r="SFF28" s="207"/>
      <c r="SFG28" s="207"/>
      <c r="SFH28" s="207"/>
      <c r="SFI28" s="207"/>
      <c r="SFJ28" s="207"/>
      <c r="SFK28" s="207"/>
      <c r="SFL28" s="207"/>
      <c r="SFM28" s="207"/>
      <c r="SFN28" s="207"/>
      <c r="SFO28" s="207"/>
      <c r="SFP28" s="207"/>
      <c r="SFQ28" s="207"/>
      <c r="SFR28" s="207"/>
      <c r="SFS28" s="207"/>
      <c r="SFT28" s="207"/>
      <c r="SFU28" s="207"/>
      <c r="SFV28" s="207"/>
      <c r="SFW28" s="207"/>
      <c r="SFX28" s="207"/>
      <c r="SFY28" s="207"/>
      <c r="SFZ28" s="207"/>
      <c r="SGA28" s="207"/>
      <c r="SGB28" s="207"/>
      <c r="SGC28" s="207"/>
      <c r="SGD28" s="207"/>
      <c r="SGE28" s="207"/>
      <c r="SGF28" s="207"/>
      <c r="SGG28" s="207"/>
      <c r="SGH28" s="207"/>
      <c r="SGI28" s="207"/>
      <c r="SGJ28" s="207"/>
      <c r="SGK28" s="207"/>
      <c r="SGL28" s="207"/>
      <c r="SGM28" s="207"/>
      <c r="SGN28" s="207"/>
      <c r="SGO28" s="207"/>
      <c r="SGP28" s="207"/>
      <c r="SGQ28" s="207"/>
      <c r="SGR28" s="207"/>
      <c r="SGS28" s="207"/>
      <c r="SGT28" s="207"/>
      <c r="SGU28" s="207"/>
      <c r="SGV28" s="207"/>
      <c r="SGW28" s="207"/>
      <c r="SGX28" s="207"/>
      <c r="SGY28" s="207"/>
      <c r="SGZ28" s="207"/>
      <c r="SHA28" s="207"/>
      <c r="SHB28" s="207"/>
      <c r="SHC28" s="207"/>
      <c r="SHD28" s="207"/>
      <c r="SHE28" s="207"/>
      <c r="SHF28" s="207"/>
      <c r="SHG28" s="207"/>
      <c r="SHH28" s="207"/>
      <c r="SHI28" s="207"/>
      <c r="SHJ28" s="207"/>
      <c r="SHK28" s="207"/>
      <c r="SHL28" s="207"/>
      <c r="SHM28" s="207"/>
      <c r="SHN28" s="207"/>
      <c r="SHO28" s="207"/>
      <c r="SHP28" s="207"/>
      <c r="SHQ28" s="207"/>
      <c r="SHR28" s="207"/>
      <c r="SHS28" s="207"/>
      <c r="SHT28" s="207"/>
      <c r="SHU28" s="207"/>
      <c r="SHV28" s="207"/>
      <c r="SHW28" s="207"/>
      <c r="SHX28" s="207"/>
      <c r="SHY28" s="207"/>
      <c r="SHZ28" s="207"/>
      <c r="SIA28" s="207"/>
      <c r="SIB28" s="207"/>
      <c r="SIC28" s="207"/>
      <c r="SID28" s="207"/>
      <c r="SIE28" s="207"/>
      <c r="SIF28" s="207"/>
      <c r="SIG28" s="207"/>
      <c r="SIH28" s="207"/>
      <c r="SII28" s="207"/>
      <c r="SIJ28" s="207"/>
      <c r="SIK28" s="207"/>
      <c r="SIL28" s="207"/>
      <c r="SIM28" s="207"/>
      <c r="SIN28" s="207"/>
      <c r="SIO28" s="207"/>
      <c r="SIP28" s="207"/>
      <c r="SIQ28" s="207"/>
      <c r="SIR28" s="207"/>
      <c r="SIS28" s="207"/>
      <c r="SIT28" s="207"/>
      <c r="SIU28" s="207"/>
      <c r="SIV28" s="207"/>
      <c r="SIW28" s="207"/>
      <c r="SIX28" s="207"/>
      <c r="SIY28" s="207"/>
      <c r="SIZ28" s="207"/>
      <c r="SJA28" s="207"/>
      <c r="SJB28" s="207"/>
      <c r="SJC28" s="207"/>
      <c r="SJD28" s="207"/>
      <c r="SJE28" s="207"/>
      <c r="SJF28" s="207"/>
      <c r="SJG28" s="207"/>
      <c r="SJH28" s="207"/>
      <c r="SJI28" s="207"/>
      <c r="SJJ28" s="207"/>
      <c r="SJK28" s="207"/>
      <c r="SJL28" s="207"/>
      <c r="SJM28" s="207"/>
      <c r="SJN28" s="207"/>
      <c r="SJO28" s="207"/>
      <c r="SJP28" s="207"/>
      <c r="SJQ28" s="207"/>
      <c r="SJR28" s="207"/>
      <c r="SJS28" s="207"/>
      <c r="SJT28" s="207"/>
      <c r="SJU28" s="207"/>
      <c r="SJV28" s="207"/>
      <c r="SJW28" s="207"/>
      <c r="SJX28" s="207"/>
      <c r="SJY28" s="207"/>
      <c r="SJZ28" s="207"/>
      <c r="SKA28" s="207"/>
      <c r="SKB28" s="207"/>
      <c r="SKC28" s="207"/>
      <c r="SKD28" s="207"/>
      <c r="SKE28" s="207"/>
      <c r="SKF28" s="207"/>
      <c r="SKG28" s="207"/>
      <c r="SKH28" s="207"/>
      <c r="SKI28" s="207"/>
      <c r="SKJ28" s="207"/>
      <c r="SKK28" s="207"/>
      <c r="SKL28" s="207"/>
      <c r="SKM28" s="207"/>
      <c r="SKN28" s="207"/>
      <c r="SKO28" s="207"/>
      <c r="SKP28" s="207"/>
      <c r="SKQ28" s="207"/>
      <c r="SKR28" s="207"/>
      <c r="SKS28" s="207"/>
      <c r="SKT28" s="207"/>
      <c r="SKU28" s="207"/>
      <c r="SKV28" s="207"/>
      <c r="SKW28" s="207"/>
      <c r="SKX28" s="207"/>
      <c r="SKY28" s="207"/>
      <c r="SKZ28" s="207"/>
      <c r="SLA28" s="207"/>
      <c r="SLB28" s="207"/>
      <c r="SLC28" s="207"/>
      <c r="SLD28" s="207"/>
      <c r="SLE28" s="207"/>
      <c r="SLF28" s="207"/>
      <c r="SLG28" s="207"/>
      <c r="SLH28" s="207"/>
      <c r="SLI28" s="207"/>
      <c r="SLJ28" s="207"/>
      <c r="SLK28" s="207"/>
      <c r="SLL28" s="207"/>
      <c r="SLM28" s="207"/>
      <c r="SLN28" s="207"/>
      <c r="SLO28" s="207"/>
      <c r="SLP28" s="207"/>
      <c r="SLQ28" s="207"/>
      <c r="SLR28" s="207"/>
      <c r="SLS28" s="207"/>
      <c r="SLT28" s="207"/>
      <c r="SLU28" s="207"/>
      <c r="SLV28" s="207"/>
      <c r="SLW28" s="207"/>
      <c r="SLX28" s="207"/>
      <c r="SLY28" s="207"/>
      <c r="SLZ28" s="207"/>
      <c r="SMA28" s="207"/>
      <c r="SMB28" s="207"/>
      <c r="SMC28" s="207"/>
      <c r="SMD28" s="207"/>
      <c r="SME28" s="207"/>
      <c r="SMF28" s="207"/>
      <c r="SMG28" s="207"/>
      <c r="SMH28" s="207"/>
      <c r="SMI28" s="207"/>
      <c r="SMJ28" s="207"/>
      <c r="SMK28" s="207"/>
      <c r="SML28" s="207"/>
      <c r="SMM28" s="207"/>
      <c r="SMN28" s="207"/>
      <c r="SMO28" s="207"/>
      <c r="SMP28" s="207"/>
      <c r="SMQ28" s="207"/>
      <c r="SMR28" s="207"/>
      <c r="SMS28" s="207"/>
      <c r="SMT28" s="207"/>
      <c r="SMU28" s="207"/>
      <c r="SMV28" s="207"/>
      <c r="SMW28" s="207"/>
      <c r="SMX28" s="207"/>
      <c r="SMY28" s="207"/>
      <c r="SMZ28" s="207"/>
      <c r="SNA28" s="207"/>
      <c r="SNB28" s="207"/>
      <c r="SNC28" s="207"/>
      <c r="SND28" s="207"/>
      <c r="SNE28" s="207"/>
      <c r="SNF28" s="207"/>
      <c r="SNG28" s="207"/>
      <c r="SNH28" s="207"/>
      <c r="SNI28" s="207"/>
      <c r="SNJ28" s="207"/>
      <c r="SNK28" s="207"/>
      <c r="SNL28" s="207"/>
      <c r="SNM28" s="207"/>
      <c r="SNN28" s="207"/>
      <c r="SNO28" s="207"/>
      <c r="SNP28" s="207"/>
      <c r="SNQ28" s="207"/>
      <c r="SNR28" s="207"/>
      <c r="SNS28" s="207"/>
      <c r="SNT28" s="207"/>
      <c r="SNU28" s="207"/>
      <c r="SNV28" s="207"/>
      <c r="SNW28" s="207"/>
      <c r="SNX28" s="207"/>
      <c r="SNY28" s="207"/>
      <c r="SNZ28" s="207"/>
      <c r="SOA28" s="207"/>
      <c r="SOB28" s="207"/>
      <c r="SOC28" s="207"/>
      <c r="SOD28" s="207"/>
      <c r="SOE28" s="207"/>
      <c r="SOF28" s="207"/>
      <c r="SOG28" s="207"/>
      <c r="SOH28" s="207"/>
      <c r="SOI28" s="207"/>
      <c r="SOJ28" s="207"/>
      <c r="SOK28" s="207"/>
      <c r="SOL28" s="207"/>
      <c r="SOM28" s="207"/>
      <c r="SON28" s="207"/>
      <c r="SOO28" s="207"/>
      <c r="SOP28" s="207"/>
      <c r="SOQ28" s="207"/>
      <c r="SOR28" s="207"/>
      <c r="SOS28" s="207"/>
      <c r="SOT28" s="207"/>
      <c r="SOU28" s="207"/>
      <c r="SOV28" s="207"/>
      <c r="SOW28" s="207"/>
      <c r="SOX28" s="207"/>
      <c r="SOY28" s="207"/>
      <c r="SOZ28" s="207"/>
      <c r="SPA28" s="207"/>
      <c r="SPB28" s="207"/>
      <c r="SPC28" s="207"/>
      <c r="SPD28" s="207"/>
      <c r="SPE28" s="207"/>
      <c r="SPF28" s="207"/>
      <c r="SPG28" s="207"/>
      <c r="SPH28" s="207"/>
      <c r="SPI28" s="207"/>
      <c r="SPJ28" s="207"/>
      <c r="SPK28" s="207"/>
      <c r="SPL28" s="207"/>
      <c r="SPM28" s="207"/>
      <c r="SPN28" s="207"/>
      <c r="SPO28" s="207"/>
      <c r="SPP28" s="207"/>
      <c r="SPQ28" s="207"/>
      <c r="SPR28" s="207"/>
      <c r="SPS28" s="207"/>
      <c r="SPT28" s="207"/>
      <c r="SPU28" s="207"/>
      <c r="SPV28" s="207"/>
      <c r="SPW28" s="207"/>
      <c r="SPX28" s="207"/>
      <c r="SPY28" s="207"/>
      <c r="SPZ28" s="207"/>
      <c r="SQA28" s="207"/>
      <c r="SQB28" s="207"/>
      <c r="SQC28" s="207"/>
      <c r="SQD28" s="207"/>
      <c r="SQE28" s="207"/>
      <c r="SQF28" s="207"/>
      <c r="SQG28" s="207"/>
      <c r="SQH28" s="207"/>
      <c r="SQI28" s="207"/>
      <c r="SQJ28" s="207"/>
      <c r="SQK28" s="207"/>
      <c r="SQL28" s="207"/>
      <c r="SQM28" s="207"/>
      <c r="SQN28" s="207"/>
      <c r="SQO28" s="207"/>
      <c r="SQP28" s="207"/>
      <c r="SQQ28" s="207"/>
      <c r="SQR28" s="207"/>
      <c r="SQS28" s="207"/>
      <c r="SQT28" s="207"/>
      <c r="SQU28" s="207"/>
      <c r="SQV28" s="207"/>
      <c r="SQW28" s="207"/>
      <c r="SQX28" s="207"/>
      <c r="SQY28" s="207"/>
      <c r="SQZ28" s="207"/>
      <c r="SRA28" s="207"/>
      <c r="SRB28" s="207"/>
      <c r="SRC28" s="207"/>
      <c r="SRD28" s="207"/>
      <c r="SRE28" s="207"/>
      <c r="SRF28" s="207"/>
      <c r="SRG28" s="207"/>
      <c r="SRH28" s="207"/>
      <c r="SRI28" s="207"/>
      <c r="SRJ28" s="207"/>
      <c r="SRK28" s="207"/>
      <c r="SRL28" s="207"/>
      <c r="SRM28" s="207"/>
      <c r="SRN28" s="207"/>
      <c r="SRO28" s="207"/>
      <c r="SRP28" s="207"/>
      <c r="SRQ28" s="207"/>
      <c r="SRR28" s="207"/>
      <c r="SRS28" s="207"/>
      <c r="SRT28" s="207"/>
      <c r="SRU28" s="207"/>
      <c r="SRV28" s="207"/>
      <c r="SRW28" s="207"/>
      <c r="SRX28" s="207"/>
      <c r="SRY28" s="207"/>
      <c r="SRZ28" s="207"/>
      <c r="SSA28" s="207"/>
      <c r="SSB28" s="207"/>
      <c r="SSC28" s="207"/>
      <c r="SSD28" s="207"/>
      <c r="SSE28" s="207"/>
      <c r="SSF28" s="207"/>
      <c r="SSG28" s="207"/>
      <c r="SSH28" s="207"/>
      <c r="SSI28" s="207"/>
      <c r="SSJ28" s="207"/>
      <c r="SSK28" s="207"/>
      <c r="SSL28" s="207"/>
      <c r="SSM28" s="207"/>
      <c r="SSN28" s="207"/>
      <c r="SSO28" s="207"/>
      <c r="SSP28" s="207"/>
      <c r="SSQ28" s="207"/>
      <c r="SSR28" s="207"/>
      <c r="SSS28" s="207"/>
      <c r="SST28" s="207"/>
      <c r="SSU28" s="207"/>
      <c r="SSV28" s="207"/>
      <c r="SSW28" s="207"/>
      <c r="SSX28" s="207"/>
      <c r="SSY28" s="207"/>
      <c r="SSZ28" s="207"/>
      <c r="STA28" s="207"/>
      <c r="STB28" s="207"/>
      <c r="STC28" s="207"/>
      <c r="STD28" s="207"/>
      <c r="STE28" s="207"/>
      <c r="STF28" s="207"/>
      <c r="STG28" s="207"/>
      <c r="STH28" s="207"/>
      <c r="STI28" s="207"/>
      <c r="STJ28" s="207"/>
      <c r="STK28" s="207"/>
      <c r="STL28" s="207"/>
      <c r="STM28" s="207"/>
      <c r="STN28" s="207"/>
      <c r="STO28" s="207"/>
      <c r="STP28" s="207"/>
      <c r="STQ28" s="207"/>
      <c r="STR28" s="207"/>
      <c r="STS28" s="207"/>
      <c r="STT28" s="207"/>
      <c r="STU28" s="207"/>
      <c r="STV28" s="207"/>
      <c r="STW28" s="207"/>
      <c r="STX28" s="207"/>
      <c r="STY28" s="207"/>
      <c r="STZ28" s="207"/>
      <c r="SUA28" s="207"/>
      <c r="SUB28" s="207"/>
      <c r="SUC28" s="207"/>
      <c r="SUD28" s="207"/>
      <c r="SUE28" s="207"/>
      <c r="SUF28" s="207"/>
      <c r="SUG28" s="207"/>
      <c r="SUH28" s="207"/>
      <c r="SUI28" s="207"/>
      <c r="SUJ28" s="207"/>
      <c r="SUK28" s="207"/>
      <c r="SUL28" s="207"/>
      <c r="SUM28" s="207"/>
      <c r="SUN28" s="207"/>
      <c r="SUO28" s="207"/>
      <c r="SUP28" s="207"/>
      <c r="SUQ28" s="207"/>
      <c r="SUR28" s="207"/>
      <c r="SUS28" s="207"/>
      <c r="SUT28" s="207"/>
      <c r="SUU28" s="207"/>
      <c r="SUV28" s="207"/>
      <c r="SUW28" s="207"/>
      <c r="SUX28" s="207"/>
      <c r="SUY28" s="207"/>
      <c r="SUZ28" s="207"/>
      <c r="SVA28" s="207"/>
      <c r="SVB28" s="207"/>
      <c r="SVC28" s="207"/>
      <c r="SVD28" s="207"/>
      <c r="SVE28" s="207"/>
      <c r="SVF28" s="207"/>
      <c r="SVG28" s="207"/>
      <c r="SVH28" s="207"/>
      <c r="SVI28" s="207"/>
      <c r="SVJ28" s="207"/>
      <c r="SVK28" s="207"/>
      <c r="SVL28" s="207"/>
      <c r="SVM28" s="207"/>
      <c r="SVN28" s="207"/>
      <c r="SVO28" s="207"/>
      <c r="SVP28" s="207"/>
      <c r="SVQ28" s="207"/>
      <c r="SVR28" s="207"/>
      <c r="SVS28" s="207"/>
      <c r="SVT28" s="207"/>
      <c r="SVU28" s="207"/>
      <c r="SVV28" s="207"/>
      <c r="SVW28" s="207"/>
      <c r="SVX28" s="207"/>
      <c r="SVY28" s="207"/>
      <c r="SVZ28" s="207"/>
      <c r="SWA28" s="207"/>
      <c r="SWB28" s="207"/>
      <c r="SWC28" s="207"/>
      <c r="SWD28" s="207"/>
      <c r="SWE28" s="207"/>
      <c r="SWF28" s="207"/>
      <c r="SWG28" s="207"/>
      <c r="SWH28" s="207"/>
      <c r="SWI28" s="207"/>
      <c r="SWJ28" s="207"/>
      <c r="SWK28" s="207"/>
      <c r="SWL28" s="207"/>
      <c r="SWM28" s="207"/>
      <c r="SWN28" s="207"/>
      <c r="SWO28" s="207"/>
      <c r="SWP28" s="207"/>
      <c r="SWQ28" s="207"/>
      <c r="SWR28" s="207"/>
      <c r="SWS28" s="207"/>
      <c r="SWT28" s="207"/>
      <c r="SWU28" s="207"/>
      <c r="SWV28" s="207"/>
      <c r="SWW28" s="207"/>
      <c r="SWX28" s="207"/>
      <c r="SWY28" s="207"/>
      <c r="SWZ28" s="207"/>
      <c r="SXA28" s="207"/>
      <c r="SXB28" s="207"/>
      <c r="SXC28" s="207"/>
      <c r="SXD28" s="207"/>
      <c r="SXE28" s="207"/>
      <c r="SXF28" s="207"/>
      <c r="SXG28" s="207"/>
      <c r="SXH28" s="207"/>
      <c r="SXI28" s="207"/>
      <c r="SXJ28" s="207"/>
      <c r="SXK28" s="207"/>
      <c r="SXL28" s="207"/>
      <c r="SXM28" s="207"/>
      <c r="SXN28" s="207"/>
      <c r="SXO28" s="207"/>
      <c r="SXP28" s="207"/>
      <c r="SXQ28" s="207"/>
      <c r="SXR28" s="207"/>
      <c r="SXS28" s="207"/>
      <c r="SXT28" s="207"/>
      <c r="SXU28" s="207"/>
      <c r="SXV28" s="207"/>
      <c r="SXW28" s="207"/>
      <c r="SXX28" s="207"/>
      <c r="SXY28" s="207"/>
      <c r="SXZ28" s="207"/>
      <c r="SYA28" s="207"/>
      <c r="SYB28" s="207"/>
      <c r="SYC28" s="207"/>
      <c r="SYD28" s="207"/>
      <c r="SYE28" s="207"/>
      <c r="SYF28" s="207"/>
      <c r="SYG28" s="207"/>
      <c r="SYH28" s="207"/>
      <c r="SYI28" s="207"/>
      <c r="SYJ28" s="207"/>
      <c r="SYK28" s="207"/>
      <c r="SYL28" s="207"/>
      <c r="SYM28" s="207"/>
      <c r="SYN28" s="207"/>
      <c r="SYO28" s="207"/>
      <c r="SYP28" s="207"/>
      <c r="SYQ28" s="207"/>
      <c r="SYR28" s="207"/>
      <c r="SYS28" s="207"/>
      <c r="SYT28" s="207"/>
      <c r="SYU28" s="207"/>
      <c r="SYV28" s="207"/>
      <c r="SYW28" s="207"/>
      <c r="SYX28" s="207"/>
      <c r="SYY28" s="207"/>
      <c r="SYZ28" s="207"/>
      <c r="SZA28" s="207"/>
      <c r="SZB28" s="207"/>
      <c r="SZC28" s="207"/>
      <c r="SZD28" s="207"/>
      <c r="SZE28" s="207"/>
      <c r="SZF28" s="207"/>
      <c r="SZG28" s="207"/>
      <c r="SZH28" s="207"/>
      <c r="SZI28" s="207"/>
      <c r="SZJ28" s="207"/>
      <c r="SZK28" s="207"/>
      <c r="SZL28" s="207"/>
      <c r="SZM28" s="207"/>
      <c r="SZN28" s="207"/>
      <c r="SZO28" s="207"/>
      <c r="SZP28" s="207"/>
      <c r="SZQ28" s="207"/>
      <c r="SZR28" s="207"/>
      <c r="SZS28" s="207"/>
      <c r="SZT28" s="207"/>
      <c r="SZU28" s="207"/>
      <c r="SZV28" s="207"/>
      <c r="SZW28" s="207"/>
      <c r="SZX28" s="207"/>
      <c r="SZY28" s="207"/>
      <c r="SZZ28" s="207"/>
      <c r="TAA28" s="207"/>
      <c r="TAB28" s="207"/>
      <c r="TAC28" s="207"/>
      <c r="TAD28" s="207"/>
      <c r="TAE28" s="207"/>
      <c r="TAF28" s="207"/>
      <c r="TAG28" s="207"/>
      <c r="TAH28" s="207"/>
      <c r="TAI28" s="207"/>
      <c r="TAJ28" s="207"/>
      <c r="TAK28" s="207"/>
      <c r="TAL28" s="207"/>
      <c r="TAM28" s="207"/>
      <c r="TAN28" s="207"/>
      <c r="TAO28" s="207"/>
      <c r="TAP28" s="207"/>
      <c r="TAQ28" s="207"/>
      <c r="TAR28" s="207"/>
      <c r="TAS28" s="207"/>
      <c r="TAT28" s="207"/>
      <c r="TAU28" s="207"/>
      <c r="TAV28" s="207"/>
      <c r="TAW28" s="207"/>
      <c r="TAX28" s="207"/>
      <c r="TAY28" s="207"/>
      <c r="TAZ28" s="207"/>
      <c r="TBA28" s="207"/>
      <c r="TBB28" s="207"/>
      <c r="TBC28" s="207"/>
      <c r="TBD28" s="207"/>
      <c r="TBE28" s="207"/>
      <c r="TBF28" s="207"/>
      <c r="TBG28" s="207"/>
      <c r="TBH28" s="207"/>
      <c r="TBI28" s="207"/>
      <c r="TBJ28" s="207"/>
      <c r="TBK28" s="207"/>
      <c r="TBL28" s="207"/>
      <c r="TBM28" s="207"/>
      <c r="TBN28" s="207"/>
      <c r="TBO28" s="207"/>
      <c r="TBP28" s="207"/>
      <c r="TBQ28" s="207"/>
      <c r="TBR28" s="207"/>
      <c r="TBS28" s="207"/>
      <c r="TBT28" s="207"/>
      <c r="TBU28" s="207"/>
      <c r="TBV28" s="207"/>
      <c r="TBW28" s="207"/>
      <c r="TBX28" s="207"/>
      <c r="TBY28" s="207"/>
      <c r="TBZ28" s="207"/>
      <c r="TCA28" s="207"/>
      <c r="TCB28" s="207"/>
      <c r="TCC28" s="207"/>
      <c r="TCD28" s="207"/>
      <c r="TCE28" s="207"/>
      <c r="TCF28" s="207"/>
      <c r="TCG28" s="207"/>
      <c r="TCH28" s="207"/>
      <c r="TCI28" s="207"/>
      <c r="TCJ28" s="207"/>
      <c r="TCK28" s="207"/>
      <c r="TCL28" s="207"/>
      <c r="TCM28" s="207"/>
      <c r="TCN28" s="207"/>
      <c r="TCO28" s="207"/>
      <c r="TCP28" s="207"/>
      <c r="TCQ28" s="207"/>
      <c r="TCR28" s="207"/>
      <c r="TCS28" s="207"/>
      <c r="TCT28" s="207"/>
      <c r="TCU28" s="207"/>
      <c r="TCV28" s="207"/>
      <c r="TCW28" s="207"/>
      <c r="TCX28" s="207"/>
      <c r="TCY28" s="207"/>
      <c r="TCZ28" s="207"/>
      <c r="TDA28" s="207"/>
      <c r="TDB28" s="207"/>
      <c r="TDC28" s="207"/>
      <c r="TDD28" s="207"/>
      <c r="TDE28" s="207"/>
      <c r="TDF28" s="207"/>
      <c r="TDG28" s="207"/>
      <c r="TDH28" s="207"/>
      <c r="TDI28" s="207"/>
      <c r="TDJ28" s="207"/>
      <c r="TDK28" s="207"/>
      <c r="TDL28" s="207"/>
      <c r="TDM28" s="207"/>
      <c r="TDN28" s="207"/>
      <c r="TDO28" s="207"/>
      <c r="TDP28" s="207"/>
      <c r="TDQ28" s="207"/>
      <c r="TDR28" s="207"/>
      <c r="TDS28" s="207"/>
      <c r="TDT28" s="207"/>
      <c r="TDU28" s="207"/>
      <c r="TDV28" s="207"/>
      <c r="TDW28" s="207"/>
      <c r="TDX28" s="207"/>
      <c r="TDY28" s="207"/>
      <c r="TDZ28" s="207"/>
      <c r="TEA28" s="207"/>
      <c r="TEB28" s="207"/>
      <c r="TEC28" s="207"/>
      <c r="TED28" s="207"/>
      <c r="TEE28" s="207"/>
      <c r="TEF28" s="207"/>
      <c r="TEG28" s="207"/>
      <c r="TEH28" s="207"/>
      <c r="TEI28" s="207"/>
      <c r="TEJ28" s="207"/>
      <c r="TEK28" s="207"/>
      <c r="TEL28" s="207"/>
      <c r="TEM28" s="207"/>
      <c r="TEN28" s="207"/>
      <c r="TEO28" s="207"/>
      <c r="TEP28" s="207"/>
      <c r="TEQ28" s="207"/>
      <c r="TER28" s="207"/>
      <c r="TES28" s="207"/>
      <c r="TET28" s="207"/>
      <c r="TEU28" s="207"/>
      <c r="TEV28" s="207"/>
      <c r="TEW28" s="207"/>
      <c r="TEX28" s="207"/>
      <c r="TEY28" s="207"/>
      <c r="TEZ28" s="207"/>
      <c r="TFA28" s="207"/>
      <c r="TFB28" s="207"/>
      <c r="TFC28" s="207"/>
      <c r="TFD28" s="207"/>
      <c r="TFE28" s="207"/>
      <c r="TFF28" s="207"/>
      <c r="TFG28" s="207"/>
      <c r="TFH28" s="207"/>
      <c r="TFI28" s="207"/>
      <c r="TFJ28" s="207"/>
      <c r="TFK28" s="207"/>
      <c r="TFL28" s="207"/>
      <c r="TFM28" s="207"/>
      <c r="TFN28" s="207"/>
      <c r="TFO28" s="207"/>
      <c r="TFP28" s="207"/>
      <c r="TFQ28" s="207"/>
      <c r="TFR28" s="207"/>
      <c r="TFS28" s="207"/>
      <c r="TFT28" s="207"/>
      <c r="TFU28" s="207"/>
      <c r="TFV28" s="207"/>
      <c r="TFW28" s="207"/>
      <c r="TFX28" s="207"/>
      <c r="TFY28" s="207"/>
      <c r="TFZ28" s="207"/>
      <c r="TGA28" s="207"/>
      <c r="TGB28" s="207"/>
      <c r="TGC28" s="207"/>
      <c r="TGD28" s="207"/>
      <c r="TGE28" s="207"/>
      <c r="TGF28" s="207"/>
      <c r="TGG28" s="207"/>
      <c r="TGH28" s="207"/>
      <c r="TGI28" s="207"/>
      <c r="TGJ28" s="207"/>
      <c r="TGK28" s="207"/>
      <c r="TGL28" s="207"/>
      <c r="TGM28" s="207"/>
      <c r="TGN28" s="207"/>
      <c r="TGO28" s="207"/>
      <c r="TGP28" s="207"/>
      <c r="TGQ28" s="207"/>
      <c r="TGR28" s="207"/>
      <c r="TGS28" s="207"/>
      <c r="TGT28" s="207"/>
      <c r="TGU28" s="207"/>
      <c r="TGV28" s="207"/>
      <c r="TGW28" s="207"/>
      <c r="TGX28" s="207"/>
      <c r="TGY28" s="207"/>
      <c r="TGZ28" s="207"/>
      <c r="THA28" s="207"/>
      <c r="THB28" s="207"/>
      <c r="THC28" s="207"/>
      <c r="THD28" s="207"/>
      <c r="THE28" s="207"/>
      <c r="THF28" s="207"/>
      <c r="THG28" s="207"/>
      <c r="THH28" s="207"/>
      <c r="THI28" s="207"/>
      <c r="THJ28" s="207"/>
      <c r="THK28" s="207"/>
      <c r="THL28" s="207"/>
      <c r="THM28" s="207"/>
      <c r="THN28" s="207"/>
      <c r="THO28" s="207"/>
      <c r="THP28" s="207"/>
      <c r="THQ28" s="207"/>
      <c r="THR28" s="207"/>
      <c r="THS28" s="207"/>
      <c r="THT28" s="207"/>
      <c r="THU28" s="207"/>
      <c r="THV28" s="207"/>
      <c r="THW28" s="207"/>
      <c r="THX28" s="207"/>
      <c r="THY28" s="207"/>
      <c r="THZ28" s="207"/>
      <c r="TIA28" s="207"/>
      <c r="TIB28" s="207"/>
      <c r="TIC28" s="207"/>
      <c r="TID28" s="207"/>
      <c r="TIE28" s="207"/>
      <c r="TIF28" s="207"/>
      <c r="TIG28" s="207"/>
      <c r="TIH28" s="207"/>
      <c r="TII28" s="207"/>
      <c r="TIJ28" s="207"/>
      <c r="TIK28" s="207"/>
      <c r="TIL28" s="207"/>
      <c r="TIM28" s="207"/>
      <c r="TIN28" s="207"/>
      <c r="TIO28" s="207"/>
      <c r="TIP28" s="207"/>
      <c r="TIQ28" s="207"/>
      <c r="TIR28" s="207"/>
      <c r="TIS28" s="207"/>
      <c r="TIT28" s="207"/>
      <c r="TIU28" s="207"/>
      <c r="TIV28" s="207"/>
      <c r="TIW28" s="207"/>
      <c r="TIX28" s="207"/>
      <c r="TIY28" s="207"/>
      <c r="TIZ28" s="207"/>
      <c r="TJA28" s="207"/>
      <c r="TJB28" s="207"/>
      <c r="TJC28" s="207"/>
      <c r="TJD28" s="207"/>
      <c r="TJE28" s="207"/>
      <c r="TJF28" s="207"/>
      <c r="TJG28" s="207"/>
      <c r="TJH28" s="207"/>
      <c r="TJI28" s="207"/>
      <c r="TJJ28" s="207"/>
      <c r="TJK28" s="207"/>
      <c r="TJL28" s="207"/>
      <c r="TJM28" s="207"/>
      <c r="TJN28" s="207"/>
      <c r="TJO28" s="207"/>
      <c r="TJP28" s="207"/>
      <c r="TJQ28" s="207"/>
      <c r="TJR28" s="207"/>
      <c r="TJS28" s="207"/>
      <c r="TJT28" s="207"/>
      <c r="TJU28" s="207"/>
      <c r="TJV28" s="207"/>
      <c r="TJW28" s="207"/>
      <c r="TJX28" s="207"/>
      <c r="TJY28" s="207"/>
      <c r="TJZ28" s="207"/>
      <c r="TKA28" s="207"/>
      <c r="TKB28" s="207"/>
      <c r="TKC28" s="207"/>
      <c r="TKD28" s="207"/>
      <c r="TKE28" s="207"/>
      <c r="TKF28" s="207"/>
      <c r="TKG28" s="207"/>
      <c r="TKH28" s="207"/>
      <c r="TKI28" s="207"/>
      <c r="TKJ28" s="207"/>
      <c r="TKK28" s="207"/>
      <c r="TKL28" s="207"/>
      <c r="TKM28" s="207"/>
      <c r="TKN28" s="207"/>
      <c r="TKO28" s="207"/>
      <c r="TKP28" s="207"/>
      <c r="TKQ28" s="207"/>
      <c r="TKR28" s="207"/>
      <c r="TKS28" s="207"/>
      <c r="TKT28" s="207"/>
      <c r="TKU28" s="207"/>
      <c r="TKV28" s="207"/>
      <c r="TKW28" s="207"/>
      <c r="TKX28" s="207"/>
      <c r="TKY28" s="207"/>
      <c r="TKZ28" s="207"/>
      <c r="TLA28" s="207"/>
      <c r="TLB28" s="207"/>
      <c r="TLC28" s="207"/>
      <c r="TLD28" s="207"/>
      <c r="TLE28" s="207"/>
      <c r="TLF28" s="207"/>
      <c r="TLG28" s="207"/>
      <c r="TLH28" s="207"/>
      <c r="TLI28" s="207"/>
      <c r="TLJ28" s="207"/>
      <c r="TLK28" s="207"/>
      <c r="TLL28" s="207"/>
      <c r="TLM28" s="207"/>
      <c r="TLN28" s="207"/>
      <c r="TLO28" s="207"/>
      <c r="TLP28" s="207"/>
      <c r="TLQ28" s="207"/>
      <c r="TLR28" s="207"/>
      <c r="TLS28" s="207"/>
      <c r="TLT28" s="207"/>
      <c r="TLU28" s="207"/>
      <c r="TLV28" s="207"/>
      <c r="TLW28" s="207"/>
      <c r="TLX28" s="207"/>
      <c r="TLY28" s="207"/>
      <c r="TLZ28" s="207"/>
      <c r="TMA28" s="207"/>
      <c r="TMB28" s="207"/>
      <c r="TMC28" s="207"/>
      <c r="TMD28" s="207"/>
      <c r="TME28" s="207"/>
      <c r="TMF28" s="207"/>
      <c r="TMG28" s="207"/>
      <c r="TMH28" s="207"/>
      <c r="TMI28" s="207"/>
      <c r="TMJ28" s="207"/>
      <c r="TMK28" s="207"/>
      <c r="TML28" s="207"/>
      <c r="TMM28" s="207"/>
      <c r="TMN28" s="207"/>
      <c r="TMO28" s="207"/>
      <c r="TMP28" s="207"/>
      <c r="TMQ28" s="207"/>
      <c r="TMR28" s="207"/>
      <c r="TMS28" s="207"/>
      <c r="TMT28" s="207"/>
      <c r="TMU28" s="207"/>
      <c r="TMV28" s="207"/>
      <c r="TMW28" s="207"/>
      <c r="TMX28" s="207"/>
      <c r="TMY28" s="207"/>
      <c r="TMZ28" s="207"/>
      <c r="TNA28" s="207"/>
      <c r="TNB28" s="207"/>
      <c r="TNC28" s="207"/>
      <c r="TND28" s="207"/>
      <c r="TNE28" s="207"/>
      <c r="TNF28" s="207"/>
      <c r="TNG28" s="207"/>
      <c r="TNH28" s="207"/>
      <c r="TNI28" s="207"/>
      <c r="TNJ28" s="207"/>
      <c r="TNK28" s="207"/>
      <c r="TNL28" s="207"/>
      <c r="TNM28" s="207"/>
      <c r="TNN28" s="207"/>
      <c r="TNO28" s="207"/>
      <c r="TNP28" s="207"/>
      <c r="TNQ28" s="207"/>
      <c r="TNR28" s="207"/>
      <c r="TNS28" s="207"/>
      <c r="TNT28" s="207"/>
      <c r="TNU28" s="207"/>
      <c r="TNV28" s="207"/>
      <c r="TNW28" s="207"/>
      <c r="TNX28" s="207"/>
      <c r="TNY28" s="207"/>
      <c r="TNZ28" s="207"/>
      <c r="TOA28" s="207"/>
      <c r="TOB28" s="207"/>
      <c r="TOC28" s="207"/>
      <c r="TOD28" s="207"/>
      <c r="TOE28" s="207"/>
      <c r="TOF28" s="207"/>
      <c r="TOG28" s="207"/>
      <c r="TOH28" s="207"/>
      <c r="TOI28" s="207"/>
      <c r="TOJ28" s="207"/>
      <c r="TOK28" s="207"/>
      <c r="TOL28" s="207"/>
      <c r="TOM28" s="207"/>
      <c r="TON28" s="207"/>
      <c r="TOO28" s="207"/>
      <c r="TOP28" s="207"/>
      <c r="TOQ28" s="207"/>
      <c r="TOR28" s="207"/>
      <c r="TOS28" s="207"/>
      <c r="TOT28" s="207"/>
      <c r="TOU28" s="207"/>
      <c r="TOV28" s="207"/>
      <c r="TOW28" s="207"/>
      <c r="TOX28" s="207"/>
      <c r="TOY28" s="207"/>
      <c r="TOZ28" s="207"/>
      <c r="TPA28" s="207"/>
      <c r="TPB28" s="207"/>
      <c r="TPC28" s="207"/>
      <c r="TPD28" s="207"/>
      <c r="TPE28" s="207"/>
      <c r="TPF28" s="207"/>
      <c r="TPG28" s="207"/>
      <c r="TPH28" s="207"/>
      <c r="TPI28" s="207"/>
      <c r="TPJ28" s="207"/>
      <c r="TPK28" s="207"/>
      <c r="TPL28" s="207"/>
      <c r="TPM28" s="207"/>
      <c r="TPN28" s="207"/>
      <c r="TPO28" s="207"/>
      <c r="TPP28" s="207"/>
      <c r="TPQ28" s="207"/>
      <c r="TPR28" s="207"/>
      <c r="TPS28" s="207"/>
      <c r="TPT28" s="207"/>
      <c r="TPU28" s="207"/>
      <c r="TPV28" s="207"/>
      <c r="TPW28" s="207"/>
      <c r="TPX28" s="207"/>
      <c r="TPY28" s="207"/>
      <c r="TPZ28" s="207"/>
      <c r="TQA28" s="207"/>
      <c r="TQB28" s="207"/>
      <c r="TQC28" s="207"/>
      <c r="TQD28" s="207"/>
      <c r="TQE28" s="207"/>
      <c r="TQF28" s="207"/>
      <c r="TQG28" s="207"/>
      <c r="TQH28" s="207"/>
      <c r="TQI28" s="207"/>
      <c r="TQJ28" s="207"/>
      <c r="TQK28" s="207"/>
      <c r="TQL28" s="207"/>
      <c r="TQM28" s="207"/>
      <c r="TQN28" s="207"/>
      <c r="TQO28" s="207"/>
      <c r="TQP28" s="207"/>
      <c r="TQQ28" s="207"/>
      <c r="TQR28" s="207"/>
      <c r="TQS28" s="207"/>
      <c r="TQT28" s="207"/>
      <c r="TQU28" s="207"/>
      <c r="TQV28" s="207"/>
      <c r="TQW28" s="207"/>
      <c r="TQX28" s="207"/>
      <c r="TQY28" s="207"/>
      <c r="TQZ28" s="207"/>
      <c r="TRA28" s="207"/>
      <c r="TRB28" s="207"/>
      <c r="TRC28" s="207"/>
      <c r="TRD28" s="207"/>
      <c r="TRE28" s="207"/>
      <c r="TRF28" s="207"/>
      <c r="TRG28" s="207"/>
      <c r="TRH28" s="207"/>
      <c r="TRI28" s="207"/>
      <c r="TRJ28" s="207"/>
      <c r="TRK28" s="207"/>
      <c r="TRL28" s="207"/>
      <c r="TRM28" s="207"/>
      <c r="TRN28" s="207"/>
      <c r="TRO28" s="207"/>
      <c r="TRP28" s="207"/>
      <c r="TRQ28" s="207"/>
      <c r="TRR28" s="207"/>
      <c r="TRS28" s="207"/>
      <c r="TRT28" s="207"/>
      <c r="TRU28" s="207"/>
      <c r="TRV28" s="207"/>
      <c r="TRW28" s="207"/>
      <c r="TRX28" s="207"/>
      <c r="TRY28" s="207"/>
      <c r="TRZ28" s="207"/>
      <c r="TSA28" s="207"/>
      <c r="TSB28" s="207"/>
      <c r="TSC28" s="207"/>
      <c r="TSD28" s="207"/>
      <c r="TSE28" s="207"/>
      <c r="TSF28" s="207"/>
      <c r="TSG28" s="207"/>
      <c r="TSH28" s="207"/>
      <c r="TSI28" s="207"/>
      <c r="TSJ28" s="207"/>
      <c r="TSK28" s="207"/>
      <c r="TSL28" s="207"/>
      <c r="TSM28" s="207"/>
      <c r="TSN28" s="207"/>
      <c r="TSO28" s="207"/>
      <c r="TSP28" s="207"/>
      <c r="TSQ28" s="207"/>
      <c r="TSR28" s="207"/>
      <c r="TSS28" s="207"/>
      <c r="TST28" s="207"/>
      <c r="TSU28" s="207"/>
      <c r="TSV28" s="207"/>
      <c r="TSW28" s="207"/>
      <c r="TSX28" s="207"/>
      <c r="TSY28" s="207"/>
      <c r="TSZ28" s="207"/>
      <c r="TTA28" s="207"/>
      <c r="TTB28" s="207"/>
      <c r="TTC28" s="207"/>
      <c r="TTD28" s="207"/>
      <c r="TTE28" s="207"/>
      <c r="TTF28" s="207"/>
      <c r="TTG28" s="207"/>
      <c r="TTH28" s="207"/>
      <c r="TTI28" s="207"/>
      <c r="TTJ28" s="207"/>
      <c r="TTK28" s="207"/>
      <c r="TTL28" s="207"/>
      <c r="TTM28" s="207"/>
      <c r="TTN28" s="207"/>
      <c r="TTO28" s="207"/>
      <c r="TTP28" s="207"/>
      <c r="TTQ28" s="207"/>
      <c r="TTR28" s="207"/>
      <c r="TTS28" s="207"/>
      <c r="TTT28" s="207"/>
      <c r="TTU28" s="207"/>
      <c r="TTV28" s="207"/>
      <c r="TTW28" s="207"/>
      <c r="TTX28" s="207"/>
      <c r="TTY28" s="207"/>
      <c r="TTZ28" s="207"/>
      <c r="TUA28" s="207"/>
      <c r="TUB28" s="207"/>
      <c r="TUC28" s="207"/>
      <c r="TUD28" s="207"/>
      <c r="TUE28" s="207"/>
      <c r="TUF28" s="207"/>
      <c r="TUG28" s="207"/>
      <c r="TUH28" s="207"/>
      <c r="TUI28" s="207"/>
      <c r="TUJ28" s="207"/>
      <c r="TUK28" s="207"/>
      <c r="TUL28" s="207"/>
      <c r="TUM28" s="207"/>
      <c r="TUN28" s="207"/>
      <c r="TUO28" s="207"/>
      <c r="TUP28" s="207"/>
      <c r="TUQ28" s="207"/>
      <c r="TUR28" s="207"/>
      <c r="TUS28" s="207"/>
      <c r="TUT28" s="207"/>
      <c r="TUU28" s="207"/>
      <c r="TUV28" s="207"/>
      <c r="TUW28" s="207"/>
      <c r="TUX28" s="207"/>
      <c r="TUY28" s="207"/>
      <c r="TUZ28" s="207"/>
      <c r="TVA28" s="207"/>
      <c r="TVB28" s="207"/>
      <c r="TVC28" s="207"/>
      <c r="TVD28" s="207"/>
      <c r="TVE28" s="207"/>
      <c r="TVF28" s="207"/>
      <c r="TVG28" s="207"/>
      <c r="TVH28" s="207"/>
      <c r="TVI28" s="207"/>
      <c r="TVJ28" s="207"/>
      <c r="TVK28" s="207"/>
      <c r="TVL28" s="207"/>
      <c r="TVM28" s="207"/>
      <c r="TVN28" s="207"/>
      <c r="TVO28" s="207"/>
      <c r="TVP28" s="207"/>
      <c r="TVQ28" s="207"/>
      <c r="TVR28" s="207"/>
      <c r="TVS28" s="207"/>
      <c r="TVT28" s="207"/>
      <c r="TVU28" s="207"/>
      <c r="TVV28" s="207"/>
      <c r="TVW28" s="207"/>
      <c r="TVX28" s="207"/>
      <c r="TVY28" s="207"/>
      <c r="TVZ28" s="207"/>
      <c r="TWA28" s="207"/>
      <c r="TWB28" s="207"/>
      <c r="TWC28" s="207"/>
      <c r="TWD28" s="207"/>
      <c r="TWE28" s="207"/>
      <c r="TWF28" s="207"/>
      <c r="TWG28" s="207"/>
      <c r="TWH28" s="207"/>
      <c r="TWI28" s="207"/>
      <c r="TWJ28" s="207"/>
      <c r="TWK28" s="207"/>
      <c r="TWL28" s="207"/>
      <c r="TWM28" s="207"/>
      <c r="TWN28" s="207"/>
      <c r="TWO28" s="207"/>
      <c r="TWP28" s="207"/>
      <c r="TWQ28" s="207"/>
      <c r="TWR28" s="207"/>
      <c r="TWS28" s="207"/>
      <c r="TWT28" s="207"/>
      <c r="TWU28" s="207"/>
      <c r="TWV28" s="207"/>
      <c r="TWW28" s="207"/>
      <c r="TWX28" s="207"/>
      <c r="TWY28" s="207"/>
      <c r="TWZ28" s="207"/>
      <c r="TXA28" s="207"/>
      <c r="TXB28" s="207"/>
      <c r="TXC28" s="207"/>
      <c r="TXD28" s="207"/>
      <c r="TXE28" s="207"/>
      <c r="TXF28" s="207"/>
      <c r="TXG28" s="207"/>
      <c r="TXH28" s="207"/>
      <c r="TXI28" s="207"/>
      <c r="TXJ28" s="207"/>
      <c r="TXK28" s="207"/>
      <c r="TXL28" s="207"/>
      <c r="TXM28" s="207"/>
      <c r="TXN28" s="207"/>
      <c r="TXO28" s="207"/>
      <c r="TXP28" s="207"/>
      <c r="TXQ28" s="207"/>
      <c r="TXR28" s="207"/>
      <c r="TXS28" s="207"/>
      <c r="TXT28" s="207"/>
      <c r="TXU28" s="207"/>
      <c r="TXV28" s="207"/>
      <c r="TXW28" s="207"/>
      <c r="TXX28" s="207"/>
      <c r="TXY28" s="207"/>
      <c r="TXZ28" s="207"/>
      <c r="TYA28" s="207"/>
      <c r="TYB28" s="207"/>
      <c r="TYC28" s="207"/>
      <c r="TYD28" s="207"/>
      <c r="TYE28" s="207"/>
      <c r="TYF28" s="207"/>
      <c r="TYG28" s="207"/>
      <c r="TYH28" s="207"/>
      <c r="TYI28" s="207"/>
      <c r="TYJ28" s="207"/>
      <c r="TYK28" s="207"/>
      <c r="TYL28" s="207"/>
      <c r="TYM28" s="207"/>
      <c r="TYN28" s="207"/>
      <c r="TYO28" s="207"/>
      <c r="TYP28" s="207"/>
      <c r="TYQ28" s="207"/>
      <c r="TYR28" s="207"/>
      <c r="TYS28" s="207"/>
      <c r="TYT28" s="207"/>
      <c r="TYU28" s="207"/>
      <c r="TYV28" s="207"/>
      <c r="TYW28" s="207"/>
      <c r="TYX28" s="207"/>
      <c r="TYY28" s="207"/>
      <c r="TYZ28" s="207"/>
      <c r="TZA28" s="207"/>
      <c r="TZB28" s="207"/>
      <c r="TZC28" s="207"/>
      <c r="TZD28" s="207"/>
      <c r="TZE28" s="207"/>
      <c r="TZF28" s="207"/>
      <c r="TZG28" s="207"/>
      <c r="TZH28" s="207"/>
      <c r="TZI28" s="207"/>
      <c r="TZJ28" s="207"/>
      <c r="TZK28" s="207"/>
      <c r="TZL28" s="207"/>
      <c r="TZM28" s="207"/>
      <c r="TZN28" s="207"/>
      <c r="TZO28" s="207"/>
      <c r="TZP28" s="207"/>
      <c r="TZQ28" s="207"/>
      <c r="TZR28" s="207"/>
      <c r="TZS28" s="207"/>
      <c r="TZT28" s="207"/>
      <c r="TZU28" s="207"/>
      <c r="TZV28" s="207"/>
      <c r="TZW28" s="207"/>
      <c r="TZX28" s="207"/>
      <c r="TZY28" s="207"/>
      <c r="TZZ28" s="207"/>
      <c r="UAA28" s="207"/>
      <c r="UAB28" s="207"/>
      <c r="UAC28" s="207"/>
      <c r="UAD28" s="207"/>
      <c r="UAE28" s="207"/>
      <c r="UAF28" s="207"/>
      <c r="UAG28" s="207"/>
      <c r="UAH28" s="207"/>
      <c r="UAI28" s="207"/>
      <c r="UAJ28" s="207"/>
      <c r="UAK28" s="207"/>
      <c r="UAL28" s="207"/>
      <c r="UAM28" s="207"/>
      <c r="UAN28" s="207"/>
      <c r="UAO28" s="207"/>
      <c r="UAP28" s="207"/>
      <c r="UAQ28" s="207"/>
      <c r="UAR28" s="207"/>
      <c r="UAS28" s="207"/>
      <c r="UAT28" s="207"/>
      <c r="UAU28" s="207"/>
      <c r="UAV28" s="207"/>
      <c r="UAW28" s="207"/>
      <c r="UAX28" s="207"/>
      <c r="UAY28" s="207"/>
      <c r="UAZ28" s="207"/>
      <c r="UBA28" s="207"/>
      <c r="UBB28" s="207"/>
      <c r="UBC28" s="207"/>
      <c r="UBD28" s="207"/>
      <c r="UBE28" s="207"/>
      <c r="UBF28" s="207"/>
      <c r="UBG28" s="207"/>
      <c r="UBH28" s="207"/>
      <c r="UBI28" s="207"/>
      <c r="UBJ28" s="207"/>
      <c r="UBK28" s="207"/>
      <c r="UBL28" s="207"/>
      <c r="UBM28" s="207"/>
      <c r="UBN28" s="207"/>
      <c r="UBO28" s="207"/>
      <c r="UBP28" s="207"/>
      <c r="UBQ28" s="207"/>
      <c r="UBR28" s="207"/>
      <c r="UBS28" s="207"/>
      <c r="UBT28" s="207"/>
      <c r="UBU28" s="207"/>
      <c r="UBV28" s="207"/>
      <c r="UBW28" s="207"/>
      <c r="UBX28" s="207"/>
      <c r="UBY28" s="207"/>
      <c r="UBZ28" s="207"/>
      <c r="UCA28" s="207"/>
      <c r="UCB28" s="207"/>
      <c r="UCC28" s="207"/>
      <c r="UCD28" s="207"/>
      <c r="UCE28" s="207"/>
      <c r="UCF28" s="207"/>
      <c r="UCG28" s="207"/>
      <c r="UCH28" s="207"/>
      <c r="UCI28" s="207"/>
      <c r="UCJ28" s="207"/>
      <c r="UCK28" s="207"/>
      <c r="UCL28" s="207"/>
      <c r="UCM28" s="207"/>
      <c r="UCN28" s="207"/>
      <c r="UCO28" s="207"/>
      <c r="UCP28" s="207"/>
      <c r="UCQ28" s="207"/>
      <c r="UCR28" s="207"/>
      <c r="UCS28" s="207"/>
      <c r="UCT28" s="207"/>
      <c r="UCU28" s="207"/>
      <c r="UCV28" s="207"/>
      <c r="UCW28" s="207"/>
      <c r="UCX28" s="207"/>
      <c r="UCY28" s="207"/>
      <c r="UCZ28" s="207"/>
      <c r="UDA28" s="207"/>
      <c r="UDB28" s="207"/>
      <c r="UDC28" s="207"/>
      <c r="UDD28" s="207"/>
      <c r="UDE28" s="207"/>
      <c r="UDF28" s="207"/>
      <c r="UDG28" s="207"/>
      <c r="UDH28" s="207"/>
      <c r="UDI28" s="207"/>
      <c r="UDJ28" s="207"/>
      <c r="UDK28" s="207"/>
      <c r="UDL28" s="207"/>
      <c r="UDM28" s="207"/>
      <c r="UDN28" s="207"/>
      <c r="UDO28" s="207"/>
      <c r="UDP28" s="207"/>
      <c r="UDQ28" s="207"/>
      <c r="UDR28" s="207"/>
      <c r="UDS28" s="207"/>
      <c r="UDT28" s="207"/>
      <c r="UDU28" s="207"/>
      <c r="UDV28" s="207"/>
      <c r="UDW28" s="207"/>
      <c r="UDX28" s="207"/>
      <c r="UDY28" s="207"/>
      <c r="UDZ28" s="207"/>
      <c r="UEA28" s="207"/>
      <c r="UEB28" s="207"/>
      <c r="UEC28" s="207"/>
      <c r="UED28" s="207"/>
      <c r="UEE28" s="207"/>
      <c r="UEF28" s="207"/>
      <c r="UEG28" s="207"/>
      <c r="UEH28" s="207"/>
      <c r="UEI28" s="207"/>
      <c r="UEJ28" s="207"/>
      <c r="UEK28" s="207"/>
      <c r="UEL28" s="207"/>
      <c r="UEM28" s="207"/>
      <c r="UEN28" s="207"/>
      <c r="UEO28" s="207"/>
      <c r="UEP28" s="207"/>
      <c r="UEQ28" s="207"/>
      <c r="UER28" s="207"/>
      <c r="UES28" s="207"/>
      <c r="UET28" s="207"/>
      <c r="UEU28" s="207"/>
      <c r="UEV28" s="207"/>
      <c r="UEW28" s="207"/>
      <c r="UEX28" s="207"/>
      <c r="UEY28" s="207"/>
      <c r="UEZ28" s="207"/>
      <c r="UFA28" s="207"/>
      <c r="UFB28" s="207"/>
      <c r="UFC28" s="207"/>
      <c r="UFD28" s="207"/>
      <c r="UFE28" s="207"/>
      <c r="UFF28" s="207"/>
      <c r="UFG28" s="207"/>
      <c r="UFH28" s="207"/>
      <c r="UFI28" s="207"/>
      <c r="UFJ28" s="207"/>
      <c r="UFK28" s="207"/>
      <c r="UFL28" s="207"/>
      <c r="UFM28" s="207"/>
      <c r="UFN28" s="207"/>
      <c r="UFO28" s="207"/>
      <c r="UFP28" s="207"/>
      <c r="UFQ28" s="207"/>
      <c r="UFR28" s="207"/>
      <c r="UFS28" s="207"/>
      <c r="UFT28" s="207"/>
      <c r="UFU28" s="207"/>
      <c r="UFV28" s="207"/>
      <c r="UFW28" s="207"/>
      <c r="UFX28" s="207"/>
      <c r="UFY28" s="207"/>
      <c r="UFZ28" s="207"/>
      <c r="UGA28" s="207"/>
      <c r="UGB28" s="207"/>
      <c r="UGC28" s="207"/>
      <c r="UGD28" s="207"/>
      <c r="UGE28" s="207"/>
      <c r="UGF28" s="207"/>
      <c r="UGG28" s="207"/>
      <c r="UGH28" s="207"/>
      <c r="UGI28" s="207"/>
      <c r="UGJ28" s="207"/>
      <c r="UGK28" s="207"/>
      <c r="UGL28" s="207"/>
      <c r="UGM28" s="207"/>
      <c r="UGN28" s="207"/>
      <c r="UGO28" s="207"/>
      <c r="UGP28" s="207"/>
      <c r="UGQ28" s="207"/>
      <c r="UGR28" s="207"/>
      <c r="UGS28" s="207"/>
      <c r="UGT28" s="207"/>
      <c r="UGU28" s="207"/>
      <c r="UGV28" s="207"/>
      <c r="UGW28" s="207"/>
      <c r="UGX28" s="207"/>
      <c r="UGY28" s="207"/>
      <c r="UGZ28" s="207"/>
      <c r="UHA28" s="207"/>
      <c r="UHB28" s="207"/>
      <c r="UHC28" s="207"/>
      <c r="UHD28" s="207"/>
      <c r="UHE28" s="207"/>
      <c r="UHF28" s="207"/>
      <c r="UHG28" s="207"/>
      <c r="UHH28" s="207"/>
      <c r="UHI28" s="207"/>
      <c r="UHJ28" s="207"/>
      <c r="UHK28" s="207"/>
      <c r="UHL28" s="207"/>
      <c r="UHM28" s="207"/>
      <c r="UHN28" s="207"/>
      <c r="UHO28" s="207"/>
      <c r="UHP28" s="207"/>
      <c r="UHQ28" s="207"/>
      <c r="UHR28" s="207"/>
      <c r="UHS28" s="207"/>
      <c r="UHT28" s="207"/>
      <c r="UHU28" s="207"/>
      <c r="UHV28" s="207"/>
      <c r="UHW28" s="207"/>
      <c r="UHX28" s="207"/>
      <c r="UHY28" s="207"/>
      <c r="UHZ28" s="207"/>
      <c r="UIA28" s="207"/>
      <c r="UIB28" s="207"/>
      <c r="UIC28" s="207"/>
      <c r="UID28" s="207"/>
      <c r="UIE28" s="207"/>
      <c r="UIF28" s="207"/>
      <c r="UIG28" s="207"/>
      <c r="UIH28" s="207"/>
      <c r="UII28" s="207"/>
      <c r="UIJ28" s="207"/>
      <c r="UIK28" s="207"/>
      <c r="UIL28" s="207"/>
      <c r="UIM28" s="207"/>
      <c r="UIN28" s="207"/>
      <c r="UIO28" s="207"/>
      <c r="UIP28" s="207"/>
      <c r="UIQ28" s="207"/>
      <c r="UIR28" s="207"/>
      <c r="UIS28" s="207"/>
      <c r="UIT28" s="207"/>
      <c r="UIU28" s="207"/>
      <c r="UIV28" s="207"/>
      <c r="UIW28" s="207"/>
      <c r="UIX28" s="207"/>
      <c r="UIY28" s="207"/>
      <c r="UIZ28" s="207"/>
      <c r="UJA28" s="207"/>
      <c r="UJB28" s="207"/>
      <c r="UJC28" s="207"/>
      <c r="UJD28" s="207"/>
      <c r="UJE28" s="207"/>
      <c r="UJF28" s="207"/>
      <c r="UJG28" s="207"/>
      <c r="UJH28" s="207"/>
      <c r="UJI28" s="207"/>
      <c r="UJJ28" s="207"/>
      <c r="UJK28" s="207"/>
      <c r="UJL28" s="207"/>
      <c r="UJM28" s="207"/>
      <c r="UJN28" s="207"/>
      <c r="UJO28" s="207"/>
      <c r="UJP28" s="207"/>
      <c r="UJQ28" s="207"/>
      <c r="UJR28" s="207"/>
      <c r="UJS28" s="207"/>
      <c r="UJT28" s="207"/>
      <c r="UJU28" s="207"/>
      <c r="UJV28" s="207"/>
      <c r="UJW28" s="207"/>
      <c r="UJX28" s="207"/>
      <c r="UJY28" s="207"/>
      <c r="UJZ28" s="207"/>
      <c r="UKA28" s="207"/>
      <c r="UKB28" s="207"/>
      <c r="UKC28" s="207"/>
      <c r="UKD28" s="207"/>
      <c r="UKE28" s="207"/>
      <c r="UKF28" s="207"/>
      <c r="UKG28" s="207"/>
      <c r="UKH28" s="207"/>
      <c r="UKI28" s="207"/>
      <c r="UKJ28" s="207"/>
      <c r="UKK28" s="207"/>
      <c r="UKL28" s="207"/>
      <c r="UKM28" s="207"/>
      <c r="UKN28" s="207"/>
      <c r="UKO28" s="207"/>
      <c r="UKP28" s="207"/>
      <c r="UKQ28" s="207"/>
      <c r="UKR28" s="207"/>
      <c r="UKS28" s="207"/>
      <c r="UKT28" s="207"/>
      <c r="UKU28" s="207"/>
      <c r="UKV28" s="207"/>
      <c r="UKW28" s="207"/>
      <c r="UKX28" s="207"/>
      <c r="UKY28" s="207"/>
      <c r="UKZ28" s="207"/>
      <c r="ULA28" s="207"/>
      <c r="ULB28" s="207"/>
      <c r="ULC28" s="207"/>
      <c r="ULD28" s="207"/>
      <c r="ULE28" s="207"/>
      <c r="ULF28" s="207"/>
      <c r="ULG28" s="207"/>
      <c r="ULH28" s="207"/>
      <c r="ULI28" s="207"/>
      <c r="ULJ28" s="207"/>
      <c r="ULK28" s="207"/>
      <c r="ULL28" s="207"/>
      <c r="ULM28" s="207"/>
      <c r="ULN28" s="207"/>
      <c r="ULO28" s="207"/>
      <c r="ULP28" s="207"/>
      <c r="ULQ28" s="207"/>
      <c r="ULR28" s="207"/>
      <c r="ULS28" s="207"/>
      <c r="ULT28" s="207"/>
      <c r="ULU28" s="207"/>
      <c r="ULV28" s="207"/>
      <c r="ULW28" s="207"/>
      <c r="ULX28" s="207"/>
      <c r="ULY28" s="207"/>
      <c r="ULZ28" s="207"/>
      <c r="UMA28" s="207"/>
      <c r="UMB28" s="207"/>
      <c r="UMC28" s="207"/>
      <c r="UMD28" s="207"/>
      <c r="UME28" s="207"/>
      <c r="UMF28" s="207"/>
      <c r="UMG28" s="207"/>
      <c r="UMH28" s="207"/>
      <c r="UMI28" s="207"/>
      <c r="UMJ28" s="207"/>
      <c r="UMK28" s="207"/>
      <c r="UML28" s="207"/>
      <c r="UMM28" s="207"/>
      <c r="UMN28" s="207"/>
      <c r="UMO28" s="207"/>
      <c r="UMP28" s="207"/>
      <c r="UMQ28" s="207"/>
      <c r="UMR28" s="207"/>
      <c r="UMS28" s="207"/>
      <c r="UMT28" s="207"/>
      <c r="UMU28" s="207"/>
      <c r="UMV28" s="207"/>
      <c r="UMW28" s="207"/>
      <c r="UMX28" s="207"/>
      <c r="UMY28" s="207"/>
      <c r="UMZ28" s="207"/>
      <c r="UNA28" s="207"/>
      <c r="UNB28" s="207"/>
      <c r="UNC28" s="207"/>
      <c r="UND28" s="207"/>
      <c r="UNE28" s="207"/>
      <c r="UNF28" s="207"/>
      <c r="UNG28" s="207"/>
      <c r="UNH28" s="207"/>
      <c r="UNI28" s="207"/>
      <c r="UNJ28" s="207"/>
      <c r="UNK28" s="207"/>
      <c r="UNL28" s="207"/>
      <c r="UNM28" s="207"/>
      <c r="UNN28" s="207"/>
      <c r="UNO28" s="207"/>
      <c r="UNP28" s="207"/>
      <c r="UNQ28" s="207"/>
      <c r="UNR28" s="207"/>
      <c r="UNS28" s="207"/>
      <c r="UNT28" s="207"/>
      <c r="UNU28" s="207"/>
      <c r="UNV28" s="207"/>
      <c r="UNW28" s="207"/>
      <c r="UNX28" s="207"/>
      <c r="UNY28" s="207"/>
      <c r="UNZ28" s="207"/>
      <c r="UOA28" s="207"/>
      <c r="UOB28" s="207"/>
      <c r="UOC28" s="207"/>
      <c r="UOD28" s="207"/>
      <c r="UOE28" s="207"/>
      <c r="UOF28" s="207"/>
      <c r="UOG28" s="207"/>
      <c r="UOH28" s="207"/>
      <c r="UOI28" s="207"/>
      <c r="UOJ28" s="207"/>
      <c r="UOK28" s="207"/>
      <c r="UOL28" s="207"/>
      <c r="UOM28" s="207"/>
      <c r="UON28" s="207"/>
      <c r="UOO28" s="207"/>
      <c r="UOP28" s="207"/>
      <c r="UOQ28" s="207"/>
      <c r="UOR28" s="207"/>
      <c r="UOS28" s="207"/>
      <c r="UOT28" s="207"/>
      <c r="UOU28" s="207"/>
      <c r="UOV28" s="207"/>
      <c r="UOW28" s="207"/>
      <c r="UOX28" s="207"/>
      <c r="UOY28" s="207"/>
      <c r="UOZ28" s="207"/>
      <c r="UPA28" s="207"/>
      <c r="UPB28" s="207"/>
      <c r="UPC28" s="207"/>
      <c r="UPD28" s="207"/>
      <c r="UPE28" s="207"/>
      <c r="UPF28" s="207"/>
      <c r="UPG28" s="207"/>
      <c r="UPH28" s="207"/>
      <c r="UPI28" s="207"/>
      <c r="UPJ28" s="207"/>
      <c r="UPK28" s="207"/>
      <c r="UPL28" s="207"/>
      <c r="UPM28" s="207"/>
      <c r="UPN28" s="207"/>
      <c r="UPO28" s="207"/>
      <c r="UPP28" s="207"/>
      <c r="UPQ28" s="207"/>
      <c r="UPR28" s="207"/>
      <c r="UPS28" s="207"/>
      <c r="UPT28" s="207"/>
      <c r="UPU28" s="207"/>
      <c r="UPV28" s="207"/>
      <c r="UPW28" s="207"/>
      <c r="UPX28" s="207"/>
      <c r="UPY28" s="207"/>
      <c r="UPZ28" s="207"/>
      <c r="UQA28" s="207"/>
      <c r="UQB28" s="207"/>
      <c r="UQC28" s="207"/>
      <c r="UQD28" s="207"/>
      <c r="UQE28" s="207"/>
      <c r="UQF28" s="207"/>
      <c r="UQG28" s="207"/>
      <c r="UQH28" s="207"/>
      <c r="UQI28" s="207"/>
      <c r="UQJ28" s="207"/>
      <c r="UQK28" s="207"/>
      <c r="UQL28" s="207"/>
      <c r="UQM28" s="207"/>
      <c r="UQN28" s="207"/>
      <c r="UQO28" s="207"/>
      <c r="UQP28" s="207"/>
      <c r="UQQ28" s="207"/>
      <c r="UQR28" s="207"/>
      <c r="UQS28" s="207"/>
      <c r="UQT28" s="207"/>
      <c r="UQU28" s="207"/>
      <c r="UQV28" s="207"/>
      <c r="UQW28" s="207"/>
      <c r="UQX28" s="207"/>
      <c r="UQY28" s="207"/>
      <c r="UQZ28" s="207"/>
      <c r="URA28" s="207"/>
      <c r="URB28" s="207"/>
      <c r="URC28" s="207"/>
      <c r="URD28" s="207"/>
      <c r="URE28" s="207"/>
      <c r="URF28" s="207"/>
      <c r="URG28" s="207"/>
      <c r="URH28" s="207"/>
      <c r="URI28" s="207"/>
      <c r="URJ28" s="207"/>
      <c r="URK28" s="207"/>
      <c r="URL28" s="207"/>
      <c r="URM28" s="207"/>
      <c r="URN28" s="207"/>
      <c r="URO28" s="207"/>
      <c r="URP28" s="207"/>
      <c r="URQ28" s="207"/>
      <c r="URR28" s="207"/>
      <c r="URS28" s="207"/>
      <c r="URT28" s="207"/>
      <c r="URU28" s="207"/>
      <c r="URV28" s="207"/>
      <c r="URW28" s="207"/>
      <c r="URX28" s="207"/>
      <c r="URY28" s="207"/>
      <c r="URZ28" s="207"/>
      <c r="USA28" s="207"/>
      <c r="USB28" s="207"/>
      <c r="USC28" s="207"/>
      <c r="USD28" s="207"/>
      <c r="USE28" s="207"/>
      <c r="USF28" s="207"/>
      <c r="USG28" s="207"/>
      <c r="USH28" s="207"/>
      <c r="USI28" s="207"/>
      <c r="USJ28" s="207"/>
      <c r="USK28" s="207"/>
      <c r="USL28" s="207"/>
      <c r="USM28" s="207"/>
      <c r="USN28" s="207"/>
      <c r="USO28" s="207"/>
      <c r="USP28" s="207"/>
      <c r="USQ28" s="207"/>
      <c r="USR28" s="207"/>
      <c r="USS28" s="207"/>
      <c r="UST28" s="207"/>
      <c r="USU28" s="207"/>
      <c r="USV28" s="207"/>
      <c r="USW28" s="207"/>
      <c r="USX28" s="207"/>
      <c r="USY28" s="207"/>
      <c r="USZ28" s="207"/>
      <c r="UTA28" s="207"/>
      <c r="UTB28" s="207"/>
      <c r="UTC28" s="207"/>
      <c r="UTD28" s="207"/>
      <c r="UTE28" s="207"/>
      <c r="UTF28" s="207"/>
      <c r="UTG28" s="207"/>
      <c r="UTH28" s="207"/>
      <c r="UTI28" s="207"/>
      <c r="UTJ28" s="207"/>
      <c r="UTK28" s="207"/>
      <c r="UTL28" s="207"/>
      <c r="UTM28" s="207"/>
      <c r="UTN28" s="207"/>
      <c r="UTO28" s="207"/>
      <c r="UTP28" s="207"/>
      <c r="UTQ28" s="207"/>
      <c r="UTR28" s="207"/>
      <c r="UTS28" s="207"/>
      <c r="UTT28" s="207"/>
      <c r="UTU28" s="207"/>
      <c r="UTV28" s="207"/>
      <c r="UTW28" s="207"/>
      <c r="UTX28" s="207"/>
      <c r="UTY28" s="207"/>
      <c r="UTZ28" s="207"/>
      <c r="UUA28" s="207"/>
      <c r="UUB28" s="207"/>
      <c r="UUC28" s="207"/>
      <c r="UUD28" s="207"/>
      <c r="UUE28" s="207"/>
      <c r="UUF28" s="207"/>
      <c r="UUG28" s="207"/>
      <c r="UUH28" s="207"/>
      <c r="UUI28" s="207"/>
      <c r="UUJ28" s="207"/>
      <c r="UUK28" s="207"/>
      <c r="UUL28" s="207"/>
      <c r="UUM28" s="207"/>
      <c r="UUN28" s="207"/>
      <c r="UUO28" s="207"/>
      <c r="UUP28" s="207"/>
      <c r="UUQ28" s="207"/>
      <c r="UUR28" s="207"/>
      <c r="UUS28" s="207"/>
      <c r="UUT28" s="207"/>
      <c r="UUU28" s="207"/>
      <c r="UUV28" s="207"/>
      <c r="UUW28" s="207"/>
      <c r="UUX28" s="207"/>
      <c r="UUY28" s="207"/>
      <c r="UUZ28" s="207"/>
      <c r="UVA28" s="207"/>
      <c r="UVB28" s="207"/>
      <c r="UVC28" s="207"/>
      <c r="UVD28" s="207"/>
      <c r="UVE28" s="207"/>
      <c r="UVF28" s="207"/>
      <c r="UVG28" s="207"/>
      <c r="UVH28" s="207"/>
      <c r="UVI28" s="207"/>
      <c r="UVJ28" s="207"/>
      <c r="UVK28" s="207"/>
      <c r="UVL28" s="207"/>
      <c r="UVM28" s="207"/>
      <c r="UVN28" s="207"/>
      <c r="UVO28" s="207"/>
      <c r="UVP28" s="207"/>
      <c r="UVQ28" s="207"/>
      <c r="UVR28" s="207"/>
      <c r="UVS28" s="207"/>
      <c r="UVT28" s="207"/>
      <c r="UVU28" s="207"/>
      <c r="UVV28" s="207"/>
      <c r="UVW28" s="207"/>
      <c r="UVX28" s="207"/>
      <c r="UVY28" s="207"/>
      <c r="UVZ28" s="207"/>
      <c r="UWA28" s="207"/>
      <c r="UWB28" s="207"/>
      <c r="UWC28" s="207"/>
      <c r="UWD28" s="207"/>
      <c r="UWE28" s="207"/>
      <c r="UWF28" s="207"/>
      <c r="UWG28" s="207"/>
      <c r="UWH28" s="207"/>
      <c r="UWI28" s="207"/>
      <c r="UWJ28" s="207"/>
      <c r="UWK28" s="207"/>
      <c r="UWL28" s="207"/>
      <c r="UWM28" s="207"/>
      <c r="UWN28" s="207"/>
      <c r="UWO28" s="207"/>
      <c r="UWP28" s="207"/>
      <c r="UWQ28" s="207"/>
      <c r="UWR28" s="207"/>
      <c r="UWS28" s="207"/>
      <c r="UWT28" s="207"/>
      <c r="UWU28" s="207"/>
      <c r="UWV28" s="207"/>
      <c r="UWW28" s="207"/>
      <c r="UWX28" s="207"/>
      <c r="UWY28" s="207"/>
      <c r="UWZ28" s="207"/>
      <c r="UXA28" s="207"/>
      <c r="UXB28" s="207"/>
      <c r="UXC28" s="207"/>
      <c r="UXD28" s="207"/>
      <c r="UXE28" s="207"/>
      <c r="UXF28" s="207"/>
      <c r="UXG28" s="207"/>
      <c r="UXH28" s="207"/>
      <c r="UXI28" s="207"/>
      <c r="UXJ28" s="207"/>
      <c r="UXK28" s="207"/>
      <c r="UXL28" s="207"/>
      <c r="UXM28" s="207"/>
      <c r="UXN28" s="207"/>
      <c r="UXO28" s="207"/>
      <c r="UXP28" s="207"/>
      <c r="UXQ28" s="207"/>
      <c r="UXR28" s="207"/>
      <c r="UXS28" s="207"/>
      <c r="UXT28" s="207"/>
      <c r="UXU28" s="207"/>
      <c r="UXV28" s="207"/>
      <c r="UXW28" s="207"/>
      <c r="UXX28" s="207"/>
      <c r="UXY28" s="207"/>
      <c r="UXZ28" s="207"/>
      <c r="UYA28" s="207"/>
      <c r="UYB28" s="207"/>
      <c r="UYC28" s="207"/>
      <c r="UYD28" s="207"/>
      <c r="UYE28" s="207"/>
      <c r="UYF28" s="207"/>
      <c r="UYG28" s="207"/>
      <c r="UYH28" s="207"/>
      <c r="UYI28" s="207"/>
      <c r="UYJ28" s="207"/>
      <c r="UYK28" s="207"/>
      <c r="UYL28" s="207"/>
      <c r="UYM28" s="207"/>
      <c r="UYN28" s="207"/>
      <c r="UYO28" s="207"/>
      <c r="UYP28" s="207"/>
      <c r="UYQ28" s="207"/>
      <c r="UYR28" s="207"/>
      <c r="UYS28" s="207"/>
      <c r="UYT28" s="207"/>
      <c r="UYU28" s="207"/>
      <c r="UYV28" s="207"/>
      <c r="UYW28" s="207"/>
      <c r="UYX28" s="207"/>
      <c r="UYY28" s="207"/>
      <c r="UYZ28" s="207"/>
      <c r="UZA28" s="207"/>
      <c r="UZB28" s="207"/>
      <c r="UZC28" s="207"/>
      <c r="UZD28" s="207"/>
      <c r="UZE28" s="207"/>
      <c r="UZF28" s="207"/>
      <c r="UZG28" s="207"/>
      <c r="UZH28" s="207"/>
      <c r="UZI28" s="207"/>
      <c r="UZJ28" s="207"/>
      <c r="UZK28" s="207"/>
      <c r="UZL28" s="207"/>
      <c r="UZM28" s="207"/>
      <c r="UZN28" s="207"/>
      <c r="UZO28" s="207"/>
      <c r="UZP28" s="207"/>
      <c r="UZQ28" s="207"/>
      <c r="UZR28" s="207"/>
      <c r="UZS28" s="207"/>
      <c r="UZT28" s="207"/>
      <c r="UZU28" s="207"/>
      <c r="UZV28" s="207"/>
      <c r="UZW28" s="207"/>
      <c r="UZX28" s="207"/>
      <c r="UZY28" s="207"/>
      <c r="UZZ28" s="207"/>
      <c r="VAA28" s="207"/>
      <c r="VAB28" s="207"/>
      <c r="VAC28" s="207"/>
      <c r="VAD28" s="207"/>
      <c r="VAE28" s="207"/>
      <c r="VAF28" s="207"/>
      <c r="VAG28" s="207"/>
      <c r="VAH28" s="207"/>
      <c r="VAI28" s="207"/>
      <c r="VAJ28" s="207"/>
      <c r="VAK28" s="207"/>
      <c r="VAL28" s="207"/>
      <c r="VAM28" s="207"/>
      <c r="VAN28" s="207"/>
      <c r="VAO28" s="207"/>
      <c r="VAP28" s="207"/>
      <c r="VAQ28" s="207"/>
      <c r="VAR28" s="207"/>
      <c r="VAS28" s="207"/>
      <c r="VAT28" s="207"/>
      <c r="VAU28" s="207"/>
      <c r="VAV28" s="207"/>
      <c r="VAW28" s="207"/>
      <c r="VAX28" s="207"/>
      <c r="VAY28" s="207"/>
      <c r="VAZ28" s="207"/>
      <c r="VBA28" s="207"/>
      <c r="VBB28" s="207"/>
      <c r="VBC28" s="207"/>
      <c r="VBD28" s="207"/>
      <c r="VBE28" s="207"/>
      <c r="VBF28" s="207"/>
      <c r="VBG28" s="207"/>
      <c r="VBH28" s="207"/>
      <c r="VBI28" s="207"/>
      <c r="VBJ28" s="207"/>
      <c r="VBK28" s="207"/>
      <c r="VBL28" s="207"/>
      <c r="VBM28" s="207"/>
      <c r="VBN28" s="207"/>
      <c r="VBO28" s="207"/>
      <c r="VBP28" s="207"/>
      <c r="VBQ28" s="207"/>
      <c r="VBR28" s="207"/>
      <c r="VBS28" s="207"/>
      <c r="VBT28" s="207"/>
      <c r="VBU28" s="207"/>
      <c r="VBV28" s="207"/>
      <c r="VBW28" s="207"/>
      <c r="VBX28" s="207"/>
      <c r="VBY28" s="207"/>
      <c r="VBZ28" s="207"/>
      <c r="VCA28" s="207"/>
      <c r="VCB28" s="207"/>
      <c r="VCC28" s="207"/>
      <c r="VCD28" s="207"/>
      <c r="VCE28" s="207"/>
      <c r="VCF28" s="207"/>
      <c r="VCG28" s="207"/>
      <c r="VCH28" s="207"/>
      <c r="VCI28" s="207"/>
      <c r="VCJ28" s="207"/>
      <c r="VCK28" s="207"/>
      <c r="VCL28" s="207"/>
      <c r="VCM28" s="207"/>
      <c r="VCN28" s="207"/>
      <c r="VCO28" s="207"/>
      <c r="VCP28" s="207"/>
      <c r="VCQ28" s="207"/>
      <c r="VCR28" s="207"/>
      <c r="VCS28" s="207"/>
      <c r="VCT28" s="207"/>
      <c r="VCU28" s="207"/>
      <c r="VCV28" s="207"/>
      <c r="VCW28" s="207"/>
      <c r="VCX28" s="207"/>
      <c r="VCY28" s="207"/>
      <c r="VCZ28" s="207"/>
      <c r="VDA28" s="207"/>
      <c r="VDB28" s="207"/>
      <c r="VDC28" s="207"/>
      <c r="VDD28" s="207"/>
      <c r="VDE28" s="207"/>
      <c r="VDF28" s="207"/>
      <c r="VDG28" s="207"/>
      <c r="VDH28" s="207"/>
      <c r="VDI28" s="207"/>
      <c r="VDJ28" s="207"/>
      <c r="VDK28" s="207"/>
      <c r="VDL28" s="207"/>
      <c r="VDM28" s="207"/>
      <c r="VDN28" s="207"/>
      <c r="VDO28" s="207"/>
      <c r="VDP28" s="207"/>
      <c r="VDQ28" s="207"/>
      <c r="VDR28" s="207"/>
      <c r="VDS28" s="207"/>
      <c r="VDT28" s="207"/>
      <c r="VDU28" s="207"/>
      <c r="VDV28" s="207"/>
      <c r="VDW28" s="207"/>
      <c r="VDX28" s="207"/>
      <c r="VDY28" s="207"/>
      <c r="VDZ28" s="207"/>
      <c r="VEA28" s="207"/>
      <c r="VEB28" s="207"/>
      <c r="VEC28" s="207"/>
      <c r="VED28" s="207"/>
      <c r="VEE28" s="207"/>
      <c r="VEF28" s="207"/>
      <c r="VEG28" s="207"/>
      <c r="VEH28" s="207"/>
      <c r="VEI28" s="207"/>
      <c r="VEJ28" s="207"/>
      <c r="VEK28" s="207"/>
      <c r="VEL28" s="207"/>
      <c r="VEM28" s="207"/>
      <c r="VEN28" s="207"/>
      <c r="VEO28" s="207"/>
      <c r="VEP28" s="207"/>
      <c r="VEQ28" s="207"/>
      <c r="VER28" s="207"/>
      <c r="VES28" s="207"/>
      <c r="VET28" s="207"/>
      <c r="VEU28" s="207"/>
      <c r="VEV28" s="207"/>
      <c r="VEW28" s="207"/>
      <c r="VEX28" s="207"/>
      <c r="VEY28" s="207"/>
      <c r="VEZ28" s="207"/>
      <c r="VFA28" s="207"/>
      <c r="VFB28" s="207"/>
      <c r="VFC28" s="207"/>
      <c r="VFD28" s="207"/>
      <c r="VFE28" s="207"/>
      <c r="VFF28" s="207"/>
      <c r="VFG28" s="207"/>
      <c r="VFH28" s="207"/>
      <c r="VFI28" s="207"/>
      <c r="VFJ28" s="207"/>
      <c r="VFK28" s="207"/>
      <c r="VFL28" s="207"/>
      <c r="VFM28" s="207"/>
      <c r="VFN28" s="207"/>
      <c r="VFO28" s="207"/>
      <c r="VFP28" s="207"/>
      <c r="VFQ28" s="207"/>
      <c r="VFR28" s="207"/>
      <c r="VFS28" s="207"/>
      <c r="VFT28" s="207"/>
      <c r="VFU28" s="207"/>
      <c r="VFV28" s="207"/>
      <c r="VFW28" s="207"/>
      <c r="VFX28" s="207"/>
      <c r="VFY28" s="207"/>
      <c r="VFZ28" s="207"/>
      <c r="VGA28" s="207"/>
      <c r="VGB28" s="207"/>
      <c r="VGC28" s="207"/>
      <c r="VGD28" s="207"/>
      <c r="VGE28" s="207"/>
      <c r="VGF28" s="207"/>
      <c r="VGG28" s="207"/>
      <c r="VGH28" s="207"/>
      <c r="VGI28" s="207"/>
      <c r="VGJ28" s="207"/>
      <c r="VGK28" s="207"/>
      <c r="VGL28" s="207"/>
      <c r="VGM28" s="207"/>
      <c r="VGN28" s="207"/>
      <c r="VGO28" s="207"/>
      <c r="VGP28" s="207"/>
      <c r="VGQ28" s="207"/>
      <c r="VGR28" s="207"/>
      <c r="VGS28" s="207"/>
      <c r="VGT28" s="207"/>
      <c r="VGU28" s="207"/>
      <c r="VGV28" s="207"/>
      <c r="VGW28" s="207"/>
      <c r="VGX28" s="207"/>
      <c r="VGY28" s="207"/>
      <c r="VGZ28" s="207"/>
      <c r="VHA28" s="207"/>
      <c r="VHB28" s="207"/>
      <c r="VHC28" s="207"/>
      <c r="VHD28" s="207"/>
      <c r="VHE28" s="207"/>
      <c r="VHF28" s="207"/>
      <c r="VHG28" s="207"/>
      <c r="VHH28" s="207"/>
      <c r="VHI28" s="207"/>
      <c r="VHJ28" s="207"/>
      <c r="VHK28" s="207"/>
      <c r="VHL28" s="207"/>
      <c r="VHM28" s="207"/>
      <c r="VHN28" s="207"/>
      <c r="VHO28" s="207"/>
      <c r="VHP28" s="207"/>
      <c r="VHQ28" s="207"/>
      <c r="VHR28" s="207"/>
      <c r="VHS28" s="207"/>
      <c r="VHT28" s="207"/>
      <c r="VHU28" s="207"/>
      <c r="VHV28" s="207"/>
      <c r="VHW28" s="207"/>
      <c r="VHX28" s="207"/>
      <c r="VHY28" s="207"/>
      <c r="VHZ28" s="207"/>
      <c r="VIA28" s="207"/>
      <c r="VIB28" s="207"/>
      <c r="VIC28" s="207"/>
      <c r="VID28" s="207"/>
      <c r="VIE28" s="207"/>
      <c r="VIF28" s="207"/>
      <c r="VIG28" s="207"/>
      <c r="VIH28" s="207"/>
      <c r="VII28" s="207"/>
      <c r="VIJ28" s="207"/>
      <c r="VIK28" s="207"/>
      <c r="VIL28" s="207"/>
      <c r="VIM28" s="207"/>
      <c r="VIN28" s="207"/>
      <c r="VIO28" s="207"/>
      <c r="VIP28" s="207"/>
      <c r="VIQ28" s="207"/>
      <c r="VIR28" s="207"/>
      <c r="VIS28" s="207"/>
      <c r="VIT28" s="207"/>
      <c r="VIU28" s="207"/>
      <c r="VIV28" s="207"/>
      <c r="VIW28" s="207"/>
      <c r="VIX28" s="207"/>
      <c r="VIY28" s="207"/>
      <c r="VIZ28" s="207"/>
      <c r="VJA28" s="207"/>
      <c r="VJB28" s="207"/>
      <c r="VJC28" s="207"/>
      <c r="VJD28" s="207"/>
      <c r="VJE28" s="207"/>
      <c r="VJF28" s="207"/>
      <c r="VJG28" s="207"/>
      <c r="VJH28" s="207"/>
      <c r="VJI28" s="207"/>
      <c r="VJJ28" s="207"/>
      <c r="VJK28" s="207"/>
      <c r="VJL28" s="207"/>
      <c r="VJM28" s="207"/>
      <c r="VJN28" s="207"/>
      <c r="VJO28" s="207"/>
      <c r="VJP28" s="207"/>
      <c r="VJQ28" s="207"/>
      <c r="VJR28" s="207"/>
      <c r="VJS28" s="207"/>
      <c r="VJT28" s="207"/>
      <c r="VJU28" s="207"/>
      <c r="VJV28" s="207"/>
      <c r="VJW28" s="207"/>
      <c r="VJX28" s="207"/>
      <c r="VJY28" s="207"/>
      <c r="VJZ28" s="207"/>
      <c r="VKA28" s="207"/>
      <c r="VKB28" s="207"/>
      <c r="VKC28" s="207"/>
      <c r="VKD28" s="207"/>
      <c r="VKE28" s="207"/>
      <c r="VKF28" s="207"/>
      <c r="VKG28" s="207"/>
      <c r="VKH28" s="207"/>
      <c r="VKI28" s="207"/>
      <c r="VKJ28" s="207"/>
      <c r="VKK28" s="207"/>
      <c r="VKL28" s="207"/>
      <c r="VKM28" s="207"/>
      <c r="VKN28" s="207"/>
      <c r="VKO28" s="207"/>
      <c r="VKP28" s="207"/>
      <c r="VKQ28" s="207"/>
      <c r="VKR28" s="207"/>
      <c r="VKS28" s="207"/>
      <c r="VKT28" s="207"/>
      <c r="VKU28" s="207"/>
      <c r="VKV28" s="207"/>
      <c r="VKW28" s="207"/>
      <c r="VKX28" s="207"/>
      <c r="VKY28" s="207"/>
      <c r="VKZ28" s="207"/>
      <c r="VLA28" s="207"/>
      <c r="VLB28" s="207"/>
      <c r="VLC28" s="207"/>
      <c r="VLD28" s="207"/>
      <c r="VLE28" s="207"/>
      <c r="VLF28" s="207"/>
      <c r="VLG28" s="207"/>
      <c r="VLH28" s="207"/>
      <c r="VLI28" s="207"/>
      <c r="VLJ28" s="207"/>
      <c r="VLK28" s="207"/>
      <c r="VLL28" s="207"/>
      <c r="VLM28" s="207"/>
      <c r="VLN28" s="207"/>
      <c r="VLO28" s="207"/>
      <c r="VLP28" s="207"/>
      <c r="VLQ28" s="207"/>
      <c r="VLR28" s="207"/>
      <c r="VLS28" s="207"/>
      <c r="VLT28" s="207"/>
      <c r="VLU28" s="207"/>
      <c r="VLV28" s="207"/>
      <c r="VLW28" s="207"/>
      <c r="VLX28" s="207"/>
      <c r="VLY28" s="207"/>
      <c r="VLZ28" s="207"/>
      <c r="VMA28" s="207"/>
      <c r="VMB28" s="207"/>
      <c r="VMC28" s="207"/>
      <c r="VMD28" s="207"/>
      <c r="VME28" s="207"/>
      <c r="VMF28" s="207"/>
      <c r="VMG28" s="207"/>
      <c r="VMH28" s="207"/>
      <c r="VMI28" s="207"/>
      <c r="VMJ28" s="207"/>
      <c r="VMK28" s="207"/>
      <c r="VML28" s="207"/>
      <c r="VMM28" s="207"/>
      <c r="VMN28" s="207"/>
      <c r="VMO28" s="207"/>
      <c r="VMP28" s="207"/>
      <c r="VMQ28" s="207"/>
      <c r="VMR28" s="207"/>
      <c r="VMS28" s="207"/>
      <c r="VMT28" s="207"/>
      <c r="VMU28" s="207"/>
      <c r="VMV28" s="207"/>
      <c r="VMW28" s="207"/>
      <c r="VMX28" s="207"/>
      <c r="VMY28" s="207"/>
      <c r="VMZ28" s="207"/>
      <c r="VNA28" s="207"/>
      <c r="VNB28" s="207"/>
      <c r="VNC28" s="207"/>
      <c r="VND28" s="207"/>
      <c r="VNE28" s="207"/>
      <c r="VNF28" s="207"/>
      <c r="VNG28" s="207"/>
      <c r="VNH28" s="207"/>
      <c r="VNI28" s="207"/>
      <c r="VNJ28" s="207"/>
      <c r="VNK28" s="207"/>
      <c r="VNL28" s="207"/>
      <c r="VNM28" s="207"/>
      <c r="VNN28" s="207"/>
      <c r="VNO28" s="207"/>
      <c r="VNP28" s="207"/>
      <c r="VNQ28" s="207"/>
      <c r="VNR28" s="207"/>
      <c r="VNS28" s="207"/>
      <c r="VNT28" s="207"/>
      <c r="VNU28" s="207"/>
      <c r="VNV28" s="207"/>
      <c r="VNW28" s="207"/>
      <c r="VNX28" s="207"/>
      <c r="VNY28" s="207"/>
      <c r="VNZ28" s="207"/>
      <c r="VOA28" s="207"/>
      <c r="VOB28" s="207"/>
      <c r="VOC28" s="207"/>
      <c r="VOD28" s="207"/>
      <c r="VOE28" s="207"/>
      <c r="VOF28" s="207"/>
      <c r="VOG28" s="207"/>
      <c r="VOH28" s="207"/>
      <c r="VOI28" s="207"/>
      <c r="VOJ28" s="207"/>
      <c r="VOK28" s="207"/>
      <c r="VOL28" s="207"/>
      <c r="VOM28" s="207"/>
      <c r="VON28" s="207"/>
      <c r="VOO28" s="207"/>
      <c r="VOP28" s="207"/>
      <c r="VOQ28" s="207"/>
      <c r="VOR28" s="207"/>
      <c r="VOS28" s="207"/>
      <c r="VOT28" s="207"/>
      <c r="VOU28" s="207"/>
      <c r="VOV28" s="207"/>
      <c r="VOW28" s="207"/>
      <c r="VOX28" s="207"/>
      <c r="VOY28" s="207"/>
      <c r="VOZ28" s="207"/>
      <c r="VPA28" s="207"/>
      <c r="VPB28" s="207"/>
      <c r="VPC28" s="207"/>
      <c r="VPD28" s="207"/>
      <c r="VPE28" s="207"/>
      <c r="VPF28" s="207"/>
      <c r="VPG28" s="207"/>
      <c r="VPH28" s="207"/>
      <c r="VPI28" s="207"/>
      <c r="VPJ28" s="207"/>
      <c r="VPK28" s="207"/>
      <c r="VPL28" s="207"/>
      <c r="VPM28" s="207"/>
      <c r="VPN28" s="207"/>
      <c r="VPO28" s="207"/>
      <c r="VPP28" s="207"/>
      <c r="VPQ28" s="207"/>
      <c r="VPR28" s="207"/>
      <c r="VPS28" s="207"/>
      <c r="VPT28" s="207"/>
      <c r="VPU28" s="207"/>
      <c r="VPV28" s="207"/>
      <c r="VPW28" s="207"/>
      <c r="VPX28" s="207"/>
      <c r="VPY28" s="207"/>
      <c r="VPZ28" s="207"/>
      <c r="VQA28" s="207"/>
      <c r="VQB28" s="207"/>
      <c r="VQC28" s="207"/>
      <c r="VQD28" s="207"/>
      <c r="VQE28" s="207"/>
      <c r="VQF28" s="207"/>
      <c r="VQG28" s="207"/>
      <c r="VQH28" s="207"/>
      <c r="VQI28" s="207"/>
      <c r="VQJ28" s="207"/>
      <c r="VQK28" s="207"/>
      <c r="VQL28" s="207"/>
      <c r="VQM28" s="207"/>
      <c r="VQN28" s="207"/>
      <c r="VQO28" s="207"/>
      <c r="VQP28" s="207"/>
      <c r="VQQ28" s="207"/>
      <c r="VQR28" s="207"/>
      <c r="VQS28" s="207"/>
      <c r="VQT28" s="207"/>
      <c r="VQU28" s="207"/>
      <c r="VQV28" s="207"/>
      <c r="VQW28" s="207"/>
      <c r="VQX28" s="207"/>
      <c r="VQY28" s="207"/>
      <c r="VQZ28" s="207"/>
      <c r="VRA28" s="207"/>
      <c r="VRB28" s="207"/>
      <c r="VRC28" s="207"/>
      <c r="VRD28" s="207"/>
      <c r="VRE28" s="207"/>
      <c r="VRF28" s="207"/>
      <c r="VRG28" s="207"/>
      <c r="VRH28" s="207"/>
      <c r="VRI28" s="207"/>
      <c r="VRJ28" s="207"/>
      <c r="VRK28" s="207"/>
      <c r="VRL28" s="207"/>
      <c r="VRM28" s="207"/>
      <c r="VRN28" s="207"/>
      <c r="VRO28" s="207"/>
      <c r="VRP28" s="207"/>
      <c r="VRQ28" s="207"/>
      <c r="VRR28" s="207"/>
      <c r="VRS28" s="207"/>
      <c r="VRT28" s="207"/>
      <c r="VRU28" s="207"/>
      <c r="VRV28" s="207"/>
      <c r="VRW28" s="207"/>
      <c r="VRX28" s="207"/>
      <c r="VRY28" s="207"/>
      <c r="VRZ28" s="207"/>
      <c r="VSA28" s="207"/>
      <c r="VSB28" s="207"/>
      <c r="VSC28" s="207"/>
      <c r="VSD28" s="207"/>
      <c r="VSE28" s="207"/>
      <c r="VSF28" s="207"/>
      <c r="VSG28" s="207"/>
      <c r="VSH28" s="207"/>
      <c r="VSI28" s="207"/>
      <c r="VSJ28" s="207"/>
      <c r="VSK28" s="207"/>
      <c r="VSL28" s="207"/>
      <c r="VSM28" s="207"/>
      <c r="VSN28" s="207"/>
      <c r="VSO28" s="207"/>
      <c r="VSP28" s="207"/>
      <c r="VSQ28" s="207"/>
      <c r="VSR28" s="207"/>
      <c r="VSS28" s="207"/>
      <c r="VST28" s="207"/>
      <c r="VSU28" s="207"/>
      <c r="VSV28" s="207"/>
      <c r="VSW28" s="207"/>
      <c r="VSX28" s="207"/>
      <c r="VSY28" s="207"/>
      <c r="VSZ28" s="207"/>
      <c r="VTA28" s="207"/>
      <c r="VTB28" s="207"/>
      <c r="VTC28" s="207"/>
      <c r="VTD28" s="207"/>
      <c r="VTE28" s="207"/>
      <c r="VTF28" s="207"/>
      <c r="VTG28" s="207"/>
      <c r="VTH28" s="207"/>
      <c r="VTI28" s="207"/>
      <c r="VTJ28" s="207"/>
      <c r="VTK28" s="207"/>
      <c r="VTL28" s="207"/>
      <c r="VTM28" s="207"/>
      <c r="VTN28" s="207"/>
      <c r="VTO28" s="207"/>
      <c r="VTP28" s="207"/>
      <c r="VTQ28" s="207"/>
      <c r="VTR28" s="207"/>
      <c r="VTS28" s="207"/>
      <c r="VTT28" s="207"/>
      <c r="VTU28" s="207"/>
      <c r="VTV28" s="207"/>
      <c r="VTW28" s="207"/>
      <c r="VTX28" s="207"/>
      <c r="VTY28" s="207"/>
      <c r="VTZ28" s="207"/>
      <c r="VUA28" s="207"/>
      <c r="VUB28" s="207"/>
      <c r="VUC28" s="207"/>
      <c r="VUD28" s="207"/>
      <c r="VUE28" s="207"/>
      <c r="VUF28" s="207"/>
      <c r="VUG28" s="207"/>
      <c r="VUH28" s="207"/>
      <c r="VUI28" s="207"/>
      <c r="VUJ28" s="207"/>
      <c r="VUK28" s="207"/>
      <c r="VUL28" s="207"/>
      <c r="VUM28" s="207"/>
      <c r="VUN28" s="207"/>
      <c r="VUO28" s="207"/>
      <c r="VUP28" s="207"/>
      <c r="VUQ28" s="207"/>
      <c r="VUR28" s="207"/>
      <c r="VUS28" s="207"/>
      <c r="VUT28" s="207"/>
      <c r="VUU28" s="207"/>
      <c r="VUV28" s="207"/>
      <c r="VUW28" s="207"/>
      <c r="VUX28" s="207"/>
      <c r="VUY28" s="207"/>
      <c r="VUZ28" s="207"/>
      <c r="VVA28" s="207"/>
      <c r="VVB28" s="207"/>
      <c r="VVC28" s="207"/>
      <c r="VVD28" s="207"/>
      <c r="VVE28" s="207"/>
      <c r="VVF28" s="207"/>
      <c r="VVG28" s="207"/>
      <c r="VVH28" s="207"/>
      <c r="VVI28" s="207"/>
      <c r="VVJ28" s="207"/>
      <c r="VVK28" s="207"/>
      <c r="VVL28" s="207"/>
      <c r="VVM28" s="207"/>
      <c r="VVN28" s="207"/>
      <c r="VVO28" s="207"/>
      <c r="VVP28" s="207"/>
      <c r="VVQ28" s="207"/>
      <c r="VVR28" s="207"/>
      <c r="VVS28" s="207"/>
      <c r="VVT28" s="207"/>
      <c r="VVU28" s="207"/>
      <c r="VVV28" s="207"/>
      <c r="VVW28" s="207"/>
      <c r="VVX28" s="207"/>
      <c r="VVY28" s="207"/>
      <c r="VVZ28" s="207"/>
      <c r="VWA28" s="207"/>
      <c r="VWB28" s="207"/>
      <c r="VWC28" s="207"/>
      <c r="VWD28" s="207"/>
      <c r="VWE28" s="207"/>
      <c r="VWF28" s="207"/>
      <c r="VWG28" s="207"/>
      <c r="VWH28" s="207"/>
      <c r="VWI28" s="207"/>
      <c r="VWJ28" s="207"/>
      <c r="VWK28" s="207"/>
      <c r="VWL28" s="207"/>
      <c r="VWM28" s="207"/>
      <c r="VWN28" s="207"/>
      <c r="VWO28" s="207"/>
      <c r="VWP28" s="207"/>
      <c r="VWQ28" s="207"/>
      <c r="VWR28" s="207"/>
      <c r="VWS28" s="207"/>
      <c r="VWT28" s="207"/>
      <c r="VWU28" s="207"/>
      <c r="VWV28" s="207"/>
      <c r="VWW28" s="207"/>
      <c r="VWX28" s="207"/>
      <c r="VWY28" s="207"/>
      <c r="VWZ28" s="207"/>
      <c r="VXA28" s="207"/>
      <c r="VXB28" s="207"/>
      <c r="VXC28" s="207"/>
      <c r="VXD28" s="207"/>
      <c r="VXE28" s="207"/>
      <c r="VXF28" s="207"/>
      <c r="VXG28" s="207"/>
      <c r="VXH28" s="207"/>
      <c r="VXI28" s="207"/>
      <c r="VXJ28" s="207"/>
      <c r="VXK28" s="207"/>
      <c r="VXL28" s="207"/>
      <c r="VXM28" s="207"/>
      <c r="VXN28" s="207"/>
      <c r="VXO28" s="207"/>
      <c r="VXP28" s="207"/>
      <c r="VXQ28" s="207"/>
      <c r="VXR28" s="207"/>
      <c r="VXS28" s="207"/>
      <c r="VXT28" s="207"/>
      <c r="VXU28" s="207"/>
      <c r="VXV28" s="207"/>
      <c r="VXW28" s="207"/>
      <c r="VXX28" s="207"/>
      <c r="VXY28" s="207"/>
      <c r="VXZ28" s="207"/>
      <c r="VYA28" s="207"/>
      <c r="VYB28" s="207"/>
      <c r="VYC28" s="207"/>
      <c r="VYD28" s="207"/>
      <c r="VYE28" s="207"/>
      <c r="VYF28" s="207"/>
      <c r="VYG28" s="207"/>
      <c r="VYH28" s="207"/>
      <c r="VYI28" s="207"/>
      <c r="VYJ28" s="207"/>
      <c r="VYK28" s="207"/>
      <c r="VYL28" s="207"/>
      <c r="VYM28" s="207"/>
      <c r="VYN28" s="207"/>
      <c r="VYO28" s="207"/>
      <c r="VYP28" s="207"/>
      <c r="VYQ28" s="207"/>
      <c r="VYR28" s="207"/>
      <c r="VYS28" s="207"/>
      <c r="VYT28" s="207"/>
      <c r="VYU28" s="207"/>
      <c r="VYV28" s="207"/>
      <c r="VYW28" s="207"/>
      <c r="VYX28" s="207"/>
      <c r="VYY28" s="207"/>
      <c r="VYZ28" s="207"/>
      <c r="VZA28" s="207"/>
      <c r="VZB28" s="207"/>
      <c r="VZC28" s="207"/>
      <c r="VZD28" s="207"/>
      <c r="VZE28" s="207"/>
      <c r="VZF28" s="207"/>
      <c r="VZG28" s="207"/>
      <c r="VZH28" s="207"/>
      <c r="VZI28" s="207"/>
      <c r="VZJ28" s="207"/>
      <c r="VZK28" s="207"/>
      <c r="VZL28" s="207"/>
      <c r="VZM28" s="207"/>
      <c r="VZN28" s="207"/>
      <c r="VZO28" s="207"/>
      <c r="VZP28" s="207"/>
      <c r="VZQ28" s="207"/>
      <c r="VZR28" s="207"/>
      <c r="VZS28" s="207"/>
      <c r="VZT28" s="207"/>
      <c r="VZU28" s="207"/>
      <c r="VZV28" s="207"/>
      <c r="VZW28" s="207"/>
      <c r="VZX28" s="207"/>
      <c r="VZY28" s="207"/>
      <c r="VZZ28" s="207"/>
      <c r="WAA28" s="207"/>
      <c r="WAB28" s="207"/>
      <c r="WAC28" s="207"/>
      <c r="WAD28" s="207"/>
      <c r="WAE28" s="207"/>
      <c r="WAF28" s="207"/>
      <c r="WAG28" s="207"/>
      <c r="WAH28" s="207"/>
      <c r="WAI28" s="207"/>
      <c r="WAJ28" s="207"/>
      <c r="WAK28" s="207"/>
      <c r="WAL28" s="207"/>
      <c r="WAM28" s="207"/>
      <c r="WAN28" s="207"/>
      <c r="WAO28" s="207"/>
      <c r="WAP28" s="207"/>
      <c r="WAQ28" s="207"/>
      <c r="WAR28" s="207"/>
      <c r="WAS28" s="207"/>
      <c r="WAT28" s="207"/>
      <c r="WAU28" s="207"/>
      <c r="WAV28" s="207"/>
      <c r="WAW28" s="207"/>
      <c r="WAX28" s="207"/>
      <c r="WAY28" s="207"/>
      <c r="WAZ28" s="207"/>
      <c r="WBA28" s="207"/>
      <c r="WBB28" s="207"/>
      <c r="WBC28" s="207"/>
      <c r="WBD28" s="207"/>
      <c r="WBE28" s="207"/>
      <c r="WBF28" s="207"/>
      <c r="WBG28" s="207"/>
      <c r="WBH28" s="207"/>
      <c r="WBI28" s="207"/>
      <c r="WBJ28" s="207"/>
      <c r="WBK28" s="207"/>
      <c r="WBL28" s="207"/>
      <c r="WBM28" s="207"/>
      <c r="WBN28" s="207"/>
      <c r="WBO28" s="207"/>
      <c r="WBP28" s="207"/>
      <c r="WBQ28" s="207"/>
      <c r="WBR28" s="207"/>
      <c r="WBS28" s="207"/>
      <c r="WBT28" s="207"/>
      <c r="WBU28" s="207"/>
      <c r="WBV28" s="207"/>
      <c r="WBW28" s="207"/>
      <c r="WBX28" s="207"/>
      <c r="WBY28" s="207"/>
      <c r="WBZ28" s="207"/>
      <c r="WCA28" s="207"/>
      <c r="WCB28" s="207"/>
      <c r="WCC28" s="207"/>
      <c r="WCD28" s="207"/>
      <c r="WCE28" s="207"/>
      <c r="WCF28" s="207"/>
      <c r="WCG28" s="207"/>
      <c r="WCH28" s="207"/>
      <c r="WCI28" s="207"/>
      <c r="WCJ28" s="207"/>
      <c r="WCK28" s="207"/>
      <c r="WCL28" s="207"/>
      <c r="WCM28" s="207"/>
      <c r="WCN28" s="207"/>
      <c r="WCO28" s="207"/>
      <c r="WCP28" s="207"/>
      <c r="WCQ28" s="207"/>
      <c r="WCR28" s="207"/>
      <c r="WCS28" s="207"/>
      <c r="WCT28" s="207"/>
      <c r="WCU28" s="207"/>
      <c r="WCV28" s="207"/>
      <c r="WCW28" s="207"/>
      <c r="WCX28" s="207"/>
      <c r="WCY28" s="207"/>
      <c r="WCZ28" s="207"/>
      <c r="WDA28" s="207"/>
      <c r="WDB28" s="207"/>
      <c r="WDC28" s="207"/>
      <c r="WDD28" s="207"/>
      <c r="WDE28" s="207"/>
      <c r="WDF28" s="207"/>
      <c r="WDG28" s="207"/>
      <c r="WDH28" s="207"/>
      <c r="WDI28" s="207"/>
      <c r="WDJ28" s="207"/>
      <c r="WDK28" s="207"/>
      <c r="WDL28" s="207"/>
      <c r="WDM28" s="207"/>
      <c r="WDN28" s="207"/>
      <c r="WDO28" s="207"/>
      <c r="WDP28" s="207"/>
      <c r="WDQ28" s="207"/>
      <c r="WDR28" s="207"/>
      <c r="WDS28" s="207"/>
      <c r="WDT28" s="207"/>
      <c r="WDU28" s="207"/>
      <c r="WDV28" s="207"/>
      <c r="WDW28" s="207"/>
      <c r="WDX28" s="207"/>
      <c r="WDY28" s="207"/>
      <c r="WDZ28" s="207"/>
      <c r="WEA28" s="207"/>
      <c r="WEB28" s="207"/>
      <c r="WEC28" s="207"/>
      <c r="WED28" s="207"/>
      <c r="WEE28" s="207"/>
      <c r="WEF28" s="207"/>
      <c r="WEG28" s="207"/>
      <c r="WEH28" s="207"/>
      <c r="WEI28" s="207"/>
      <c r="WEJ28" s="207"/>
      <c r="WEK28" s="207"/>
      <c r="WEL28" s="207"/>
      <c r="WEM28" s="207"/>
      <c r="WEN28" s="207"/>
      <c r="WEO28" s="207"/>
      <c r="WEP28" s="207"/>
      <c r="WEQ28" s="207"/>
      <c r="WER28" s="207"/>
      <c r="WES28" s="207"/>
      <c r="WET28" s="207"/>
      <c r="WEU28" s="207"/>
      <c r="WEV28" s="207"/>
      <c r="WEW28" s="207"/>
      <c r="WEX28" s="207"/>
      <c r="WEY28" s="207"/>
      <c r="WEZ28" s="207"/>
      <c r="WFA28" s="207"/>
      <c r="WFB28" s="207"/>
      <c r="WFC28" s="207"/>
      <c r="WFD28" s="207"/>
      <c r="WFE28" s="207"/>
      <c r="WFF28" s="207"/>
      <c r="WFG28" s="207"/>
      <c r="WFH28" s="207"/>
      <c r="WFI28" s="207"/>
      <c r="WFJ28" s="207"/>
      <c r="WFK28" s="207"/>
      <c r="WFL28" s="207"/>
      <c r="WFM28" s="207"/>
      <c r="WFN28" s="207"/>
      <c r="WFO28" s="207"/>
      <c r="WFP28" s="207"/>
      <c r="WFQ28" s="207"/>
      <c r="WFR28" s="207"/>
      <c r="WFS28" s="207"/>
      <c r="WFT28" s="207"/>
      <c r="WFU28" s="207"/>
      <c r="WFV28" s="207"/>
      <c r="WFW28" s="207"/>
      <c r="WFX28" s="207"/>
      <c r="WFY28" s="207"/>
      <c r="WFZ28" s="207"/>
      <c r="WGA28" s="207"/>
      <c r="WGB28" s="207"/>
      <c r="WGC28" s="207"/>
      <c r="WGD28" s="207"/>
      <c r="WGE28" s="207"/>
      <c r="WGF28" s="207"/>
      <c r="WGG28" s="207"/>
      <c r="WGH28" s="207"/>
      <c r="WGI28" s="207"/>
      <c r="WGJ28" s="207"/>
      <c r="WGK28" s="207"/>
      <c r="WGL28" s="207"/>
      <c r="WGM28" s="207"/>
      <c r="WGN28" s="207"/>
      <c r="WGO28" s="207"/>
      <c r="WGP28" s="207"/>
      <c r="WGQ28" s="207"/>
      <c r="WGR28" s="207"/>
      <c r="WGS28" s="207"/>
      <c r="WGT28" s="207"/>
      <c r="WGU28" s="207"/>
      <c r="WGV28" s="207"/>
      <c r="WGW28" s="207"/>
      <c r="WGX28" s="207"/>
      <c r="WGY28" s="207"/>
      <c r="WGZ28" s="207"/>
      <c r="WHA28" s="207"/>
      <c r="WHB28" s="207"/>
      <c r="WHC28" s="207"/>
      <c r="WHD28" s="207"/>
      <c r="WHE28" s="207"/>
      <c r="WHF28" s="207"/>
      <c r="WHG28" s="207"/>
      <c r="WHH28" s="207"/>
      <c r="WHI28" s="207"/>
      <c r="WHJ28" s="207"/>
      <c r="WHK28" s="207"/>
      <c r="WHL28" s="207"/>
      <c r="WHM28" s="207"/>
      <c r="WHN28" s="207"/>
      <c r="WHO28" s="207"/>
      <c r="WHP28" s="207"/>
      <c r="WHQ28" s="207"/>
      <c r="WHR28" s="207"/>
      <c r="WHS28" s="207"/>
      <c r="WHT28" s="207"/>
      <c r="WHU28" s="207"/>
      <c r="WHV28" s="207"/>
      <c r="WHW28" s="207"/>
      <c r="WHX28" s="207"/>
      <c r="WHY28" s="207"/>
      <c r="WHZ28" s="207"/>
      <c r="WIA28" s="207"/>
      <c r="WIB28" s="207"/>
      <c r="WIC28" s="207"/>
      <c r="WID28" s="207"/>
      <c r="WIE28" s="207"/>
      <c r="WIF28" s="207"/>
      <c r="WIG28" s="207"/>
      <c r="WIH28" s="207"/>
      <c r="WII28" s="207"/>
      <c r="WIJ28" s="207"/>
      <c r="WIK28" s="207"/>
      <c r="WIL28" s="207"/>
      <c r="WIM28" s="207"/>
      <c r="WIN28" s="207"/>
      <c r="WIO28" s="207"/>
      <c r="WIP28" s="207"/>
      <c r="WIQ28" s="207"/>
      <c r="WIR28" s="207"/>
      <c r="WIS28" s="207"/>
      <c r="WIT28" s="207"/>
      <c r="WIU28" s="207"/>
      <c r="WIV28" s="207"/>
      <c r="WIW28" s="207"/>
      <c r="WIX28" s="207"/>
      <c r="WIY28" s="207"/>
      <c r="WIZ28" s="207"/>
      <c r="WJA28" s="207"/>
      <c r="WJB28" s="207"/>
      <c r="WJC28" s="207"/>
      <c r="WJD28" s="207"/>
      <c r="WJE28" s="207"/>
      <c r="WJF28" s="207"/>
      <c r="WJG28" s="207"/>
      <c r="WJH28" s="207"/>
      <c r="WJI28" s="207"/>
      <c r="WJJ28" s="207"/>
      <c r="WJK28" s="207"/>
      <c r="WJL28" s="207"/>
      <c r="WJM28" s="207"/>
      <c r="WJN28" s="207"/>
      <c r="WJO28" s="207"/>
      <c r="WJP28" s="207"/>
      <c r="WJQ28" s="207"/>
      <c r="WJR28" s="207"/>
      <c r="WJS28" s="207"/>
      <c r="WJT28" s="207"/>
      <c r="WJU28" s="207"/>
      <c r="WJV28" s="207"/>
      <c r="WJW28" s="207"/>
      <c r="WJX28" s="207"/>
      <c r="WJY28" s="207"/>
      <c r="WJZ28" s="207"/>
      <c r="WKA28" s="207"/>
      <c r="WKB28" s="207"/>
      <c r="WKC28" s="207"/>
      <c r="WKD28" s="207"/>
      <c r="WKE28" s="207"/>
      <c r="WKF28" s="207"/>
      <c r="WKG28" s="207"/>
      <c r="WKH28" s="207"/>
      <c r="WKI28" s="207"/>
      <c r="WKJ28" s="207"/>
      <c r="WKK28" s="207"/>
      <c r="WKL28" s="207"/>
      <c r="WKM28" s="207"/>
      <c r="WKN28" s="207"/>
      <c r="WKO28" s="207"/>
      <c r="WKP28" s="207"/>
      <c r="WKQ28" s="207"/>
      <c r="WKR28" s="207"/>
      <c r="WKS28" s="207"/>
      <c r="WKT28" s="207"/>
      <c r="WKU28" s="207"/>
      <c r="WKV28" s="207"/>
      <c r="WKW28" s="207"/>
      <c r="WKX28" s="207"/>
      <c r="WKY28" s="207"/>
      <c r="WKZ28" s="207"/>
      <c r="WLA28" s="207"/>
      <c r="WLB28" s="207"/>
      <c r="WLC28" s="207"/>
      <c r="WLD28" s="207"/>
      <c r="WLE28" s="207"/>
      <c r="WLF28" s="207"/>
      <c r="WLG28" s="207"/>
      <c r="WLH28" s="207"/>
      <c r="WLI28" s="207"/>
      <c r="WLJ28" s="207"/>
      <c r="WLK28" s="207"/>
      <c r="WLL28" s="207"/>
      <c r="WLM28" s="207"/>
      <c r="WLN28" s="207"/>
      <c r="WLO28" s="207"/>
      <c r="WLP28" s="207"/>
      <c r="WLQ28" s="207"/>
      <c r="WLR28" s="207"/>
      <c r="WLS28" s="207"/>
      <c r="WLT28" s="207"/>
      <c r="WLU28" s="207"/>
      <c r="WLV28" s="207"/>
      <c r="WLW28" s="207"/>
      <c r="WLX28" s="207"/>
      <c r="WLY28" s="207"/>
      <c r="WLZ28" s="207"/>
      <c r="WMA28" s="207"/>
      <c r="WMB28" s="207"/>
      <c r="WMC28" s="207"/>
      <c r="WMD28" s="207"/>
      <c r="WME28" s="207"/>
      <c r="WMF28" s="207"/>
      <c r="WMG28" s="207"/>
      <c r="WMH28" s="207"/>
      <c r="WMI28" s="207"/>
      <c r="WMJ28" s="207"/>
      <c r="WMK28" s="207"/>
      <c r="WML28" s="207"/>
      <c r="WMM28" s="207"/>
      <c r="WMN28" s="207"/>
      <c r="WMO28" s="207"/>
      <c r="WMP28" s="207"/>
      <c r="WMQ28" s="207"/>
      <c r="WMR28" s="207"/>
      <c r="WMS28" s="207"/>
      <c r="WMT28" s="207"/>
      <c r="WMU28" s="207"/>
      <c r="WMV28" s="207"/>
      <c r="WMW28" s="207"/>
      <c r="WMX28" s="207"/>
      <c r="WMY28" s="207"/>
      <c r="WMZ28" s="207"/>
      <c r="WNA28" s="207"/>
      <c r="WNB28" s="207"/>
      <c r="WNC28" s="207"/>
      <c r="WND28" s="207"/>
      <c r="WNE28" s="207"/>
      <c r="WNF28" s="207"/>
      <c r="WNG28" s="207"/>
      <c r="WNH28" s="207"/>
      <c r="WNI28" s="207"/>
      <c r="WNJ28" s="207"/>
      <c r="WNK28" s="207"/>
      <c r="WNL28" s="207"/>
      <c r="WNM28" s="207"/>
      <c r="WNN28" s="207"/>
      <c r="WNO28" s="207"/>
      <c r="WNP28" s="207"/>
      <c r="WNQ28" s="207"/>
      <c r="WNR28" s="207"/>
      <c r="WNS28" s="207"/>
      <c r="WNT28" s="207"/>
      <c r="WNU28" s="207"/>
      <c r="WNV28" s="207"/>
      <c r="WNW28" s="207"/>
      <c r="WNX28" s="207"/>
      <c r="WNY28" s="207"/>
      <c r="WNZ28" s="207"/>
      <c r="WOA28" s="207"/>
      <c r="WOB28" s="207"/>
      <c r="WOC28" s="207"/>
      <c r="WOD28" s="207"/>
      <c r="WOE28" s="207"/>
      <c r="WOF28" s="207"/>
      <c r="WOG28" s="207"/>
      <c r="WOH28" s="207"/>
      <c r="WOI28" s="207"/>
      <c r="WOJ28" s="207"/>
      <c r="WOK28" s="207"/>
      <c r="WOL28" s="207"/>
      <c r="WOM28" s="207"/>
      <c r="WON28" s="207"/>
      <c r="WOO28" s="207"/>
      <c r="WOP28" s="207"/>
      <c r="WOQ28" s="207"/>
      <c r="WOR28" s="207"/>
      <c r="WOS28" s="207"/>
      <c r="WOT28" s="207"/>
      <c r="WOU28" s="207"/>
      <c r="WOV28" s="207"/>
      <c r="WOW28" s="207"/>
      <c r="WOX28" s="207"/>
      <c r="WOY28" s="207"/>
      <c r="WOZ28" s="207"/>
      <c r="WPA28" s="207"/>
      <c r="WPB28" s="207"/>
      <c r="WPC28" s="207"/>
      <c r="WPD28" s="207"/>
      <c r="WPE28" s="207"/>
      <c r="WPF28" s="207"/>
      <c r="WPG28" s="207"/>
      <c r="WPH28" s="207"/>
      <c r="WPI28" s="207"/>
      <c r="WPJ28" s="207"/>
      <c r="WPK28" s="207"/>
      <c r="WPL28" s="207"/>
      <c r="WPM28" s="207"/>
      <c r="WPN28" s="207"/>
      <c r="WPO28" s="207"/>
      <c r="WPP28" s="207"/>
      <c r="WPQ28" s="207"/>
      <c r="WPR28" s="207"/>
      <c r="WPS28" s="207"/>
      <c r="WPT28" s="207"/>
      <c r="WPU28" s="207"/>
      <c r="WPV28" s="207"/>
      <c r="WPW28" s="207"/>
      <c r="WPX28" s="207"/>
      <c r="WPY28" s="207"/>
      <c r="WPZ28" s="207"/>
      <c r="WQA28" s="207"/>
      <c r="WQB28" s="207"/>
      <c r="WQC28" s="207"/>
      <c r="WQD28" s="207"/>
      <c r="WQE28" s="207"/>
      <c r="WQF28" s="207"/>
      <c r="WQG28" s="207"/>
      <c r="WQH28" s="207"/>
      <c r="WQI28" s="207"/>
      <c r="WQJ28" s="207"/>
      <c r="WQK28" s="207"/>
      <c r="WQL28" s="207"/>
      <c r="WQM28" s="207"/>
      <c r="WQN28" s="207"/>
      <c r="WQO28" s="207"/>
      <c r="WQP28" s="207"/>
      <c r="WQQ28" s="207"/>
      <c r="WQR28" s="207"/>
      <c r="WQS28" s="207"/>
      <c r="WQT28" s="207"/>
      <c r="WQU28" s="207"/>
      <c r="WQV28" s="207"/>
      <c r="WQW28" s="207"/>
      <c r="WQX28" s="207"/>
      <c r="WQY28" s="207"/>
      <c r="WQZ28" s="207"/>
      <c r="WRA28" s="207"/>
      <c r="WRB28" s="207"/>
      <c r="WRC28" s="207"/>
      <c r="WRD28" s="207"/>
      <c r="WRE28" s="207"/>
      <c r="WRF28" s="207"/>
      <c r="WRG28" s="207"/>
      <c r="WRH28" s="207"/>
      <c r="WRI28" s="207"/>
      <c r="WRJ28" s="207"/>
      <c r="WRK28" s="207"/>
      <c r="WRL28" s="207"/>
      <c r="WRM28" s="207"/>
      <c r="WRN28" s="207"/>
      <c r="WRO28" s="207"/>
      <c r="WRP28" s="207"/>
      <c r="WRQ28" s="207"/>
      <c r="WRR28" s="207"/>
      <c r="WRS28" s="207"/>
      <c r="WRT28" s="207"/>
      <c r="WRU28" s="207"/>
      <c r="WRV28" s="207"/>
      <c r="WRW28" s="207"/>
      <c r="WRX28" s="207"/>
      <c r="WRY28" s="207"/>
      <c r="WRZ28" s="207"/>
      <c r="WSA28" s="207"/>
      <c r="WSB28" s="207"/>
      <c r="WSC28" s="207"/>
      <c r="WSD28" s="207"/>
      <c r="WSE28" s="207"/>
      <c r="WSF28" s="207"/>
      <c r="WSG28" s="207"/>
      <c r="WSH28" s="207"/>
      <c r="WSI28" s="207"/>
      <c r="WSJ28" s="207"/>
      <c r="WSK28" s="207"/>
      <c r="WSL28" s="207"/>
      <c r="WSM28" s="207"/>
      <c r="WSN28" s="207"/>
      <c r="WSO28" s="207"/>
      <c r="WSP28" s="207"/>
      <c r="WSQ28" s="207"/>
      <c r="WSR28" s="207"/>
      <c r="WSS28" s="207"/>
      <c r="WST28" s="207"/>
      <c r="WSU28" s="207"/>
      <c r="WSV28" s="207"/>
      <c r="WSW28" s="207"/>
      <c r="WSX28" s="207"/>
      <c r="WSY28" s="207"/>
      <c r="WSZ28" s="207"/>
      <c r="WTA28" s="207"/>
      <c r="WTB28" s="207"/>
      <c r="WTC28" s="207"/>
      <c r="WTD28" s="207"/>
      <c r="WTE28" s="207"/>
      <c r="WTF28" s="207"/>
      <c r="WTG28" s="207"/>
      <c r="WTH28" s="207"/>
      <c r="WTI28" s="207"/>
      <c r="WTJ28" s="207"/>
      <c r="WTK28" s="207"/>
      <c r="WTL28" s="207"/>
      <c r="WTM28" s="207"/>
      <c r="WTN28" s="207"/>
      <c r="WTO28" s="207"/>
      <c r="WTP28" s="207"/>
      <c r="WTQ28" s="207"/>
      <c r="WTR28" s="207"/>
      <c r="WTS28" s="207"/>
      <c r="WTT28" s="207"/>
      <c r="WTU28" s="207"/>
      <c r="WTV28" s="207"/>
      <c r="WTW28" s="207"/>
      <c r="WTX28" s="207"/>
      <c r="WTY28" s="207"/>
      <c r="WTZ28" s="207"/>
      <c r="WUA28" s="207"/>
      <c r="WUB28" s="207"/>
      <c r="WUC28" s="207"/>
      <c r="WUD28" s="207"/>
      <c r="WUE28" s="207"/>
      <c r="WUF28" s="207"/>
      <c r="WUG28" s="207"/>
      <c r="WUH28" s="207"/>
      <c r="WUI28" s="207"/>
      <c r="WUJ28" s="207"/>
      <c r="WUK28" s="207"/>
      <c r="WUL28" s="207"/>
      <c r="WUM28" s="207"/>
      <c r="WUN28" s="207"/>
      <c r="WUO28" s="207"/>
      <c r="WUP28" s="207"/>
      <c r="WUQ28" s="207"/>
      <c r="WUR28" s="207"/>
      <c r="WUS28" s="207"/>
      <c r="WUT28" s="207"/>
      <c r="WUU28" s="207"/>
      <c r="WUV28" s="207"/>
      <c r="WUW28" s="207"/>
      <c r="WUX28" s="207"/>
      <c r="WUY28" s="207"/>
      <c r="WUZ28" s="207"/>
      <c r="WVA28" s="207"/>
      <c r="WVB28" s="207"/>
      <c r="WVC28" s="207"/>
      <c r="WVD28" s="207"/>
      <c r="WVE28" s="207"/>
      <c r="WVF28" s="207"/>
      <c r="WVG28" s="207"/>
      <c r="WVH28" s="207"/>
      <c r="WVI28" s="207"/>
      <c r="WVJ28" s="207"/>
      <c r="WVK28" s="207"/>
      <c r="WVL28" s="207"/>
      <c r="WVM28" s="207"/>
      <c r="WVN28" s="207"/>
      <c r="WVO28" s="207"/>
      <c r="WVP28" s="207"/>
      <c r="WVQ28" s="207"/>
      <c r="WVR28" s="207"/>
      <c r="WVS28" s="207"/>
      <c r="WVT28" s="207"/>
      <c r="WVU28" s="207"/>
      <c r="WVV28" s="207"/>
      <c r="WVW28" s="207"/>
      <c r="WVX28" s="207"/>
      <c r="WVY28" s="207"/>
      <c r="WVZ28" s="207"/>
      <c r="WWA28" s="207"/>
      <c r="WWB28" s="207"/>
      <c r="WWC28" s="207"/>
      <c r="WWD28" s="207"/>
      <c r="WWE28" s="207"/>
      <c r="WWF28" s="207"/>
      <c r="WWG28" s="207"/>
      <c r="WWH28" s="207"/>
      <c r="WWI28" s="207"/>
      <c r="WWJ28" s="207"/>
      <c r="WWK28" s="207"/>
      <c r="WWL28" s="207"/>
      <c r="WWM28" s="207"/>
      <c r="WWN28" s="207"/>
      <c r="WWO28" s="207"/>
      <c r="WWP28" s="207"/>
      <c r="WWQ28" s="207"/>
      <c r="WWR28" s="207"/>
      <c r="WWS28" s="207"/>
      <c r="WWT28" s="207"/>
      <c r="WWU28" s="207"/>
      <c r="WWV28" s="207"/>
      <c r="WWW28" s="207"/>
      <c r="WWX28" s="207"/>
      <c r="WWY28" s="207"/>
      <c r="WWZ28" s="207"/>
      <c r="WXA28" s="207"/>
      <c r="WXB28" s="207"/>
      <c r="WXC28" s="207"/>
      <c r="WXD28" s="207"/>
      <c r="WXE28" s="207"/>
      <c r="WXF28" s="207"/>
      <c r="WXG28" s="207"/>
      <c r="WXH28" s="207"/>
      <c r="WXI28" s="207"/>
      <c r="WXJ28" s="207"/>
      <c r="WXK28" s="207"/>
      <c r="WXL28" s="207"/>
      <c r="WXM28" s="207"/>
      <c r="WXN28" s="207"/>
      <c r="WXO28" s="207"/>
      <c r="WXP28" s="207"/>
      <c r="WXQ28" s="207"/>
      <c r="WXR28" s="207"/>
      <c r="WXS28" s="207"/>
      <c r="WXT28" s="207"/>
      <c r="WXU28" s="207"/>
      <c r="WXV28" s="207"/>
      <c r="WXW28" s="207"/>
      <c r="WXX28" s="207"/>
      <c r="WXY28" s="207"/>
      <c r="WXZ28" s="207"/>
      <c r="WYA28" s="207"/>
      <c r="WYB28" s="207"/>
      <c r="WYC28" s="207"/>
      <c r="WYD28" s="207"/>
      <c r="WYE28" s="207"/>
      <c r="WYF28" s="207"/>
      <c r="WYG28" s="207"/>
      <c r="WYH28" s="207"/>
      <c r="WYI28" s="207"/>
      <c r="WYJ28" s="207"/>
      <c r="WYK28" s="207"/>
      <c r="WYL28" s="207"/>
      <c r="WYM28" s="207"/>
      <c r="WYN28" s="207"/>
      <c r="WYO28" s="207"/>
      <c r="WYP28" s="207"/>
      <c r="WYQ28" s="207"/>
      <c r="WYR28" s="207"/>
      <c r="WYS28" s="207"/>
      <c r="WYT28" s="207"/>
      <c r="WYU28" s="207"/>
      <c r="WYV28" s="207"/>
      <c r="WYW28" s="207"/>
      <c r="WYX28" s="207"/>
      <c r="WYY28" s="207"/>
      <c r="WYZ28" s="207"/>
      <c r="WZA28" s="207"/>
      <c r="WZB28" s="207"/>
      <c r="WZC28" s="207"/>
      <c r="WZD28" s="207"/>
      <c r="WZE28" s="207"/>
      <c r="WZF28" s="207"/>
      <c r="WZG28" s="207"/>
      <c r="WZH28" s="207"/>
      <c r="WZI28" s="207"/>
      <c r="WZJ28" s="207"/>
      <c r="WZK28" s="207"/>
      <c r="WZL28" s="207"/>
      <c r="WZM28" s="207"/>
      <c r="WZN28" s="207"/>
      <c r="WZO28" s="207"/>
      <c r="WZP28" s="207"/>
      <c r="WZQ28" s="207"/>
      <c r="WZR28" s="207"/>
      <c r="WZS28" s="207"/>
      <c r="WZT28" s="207"/>
      <c r="WZU28" s="207"/>
      <c r="WZV28" s="207"/>
      <c r="WZW28" s="207"/>
      <c r="WZX28" s="207"/>
      <c r="WZY28" s="207"/>
      <c r="WZZ28" s="207"/>
      <c r="XAA28" s="207"/>
      <c r="XAB28" s="207"/>
      <c r="XAC28" s="207"/>
      <c r="XAD28" s="207"/>
      <c r="XAE28" s="207"/>
      <c r="XAF28" s="207"/>
      <c r="XAG28" s="207"/>
      <c r="XAH28" s="207"/>
      <c r="XAI28" s="207"/>
      <c r="XAJ28" s="207"/>
      <c r="XAK28" s="207"/>
      <c r="XAL28" s="207"/>
      <c r="XAM28" s="207"/>
      <c r="XAN28" s="207"/>
      <c r="XAO28" s="207"/>
      <c r="XAP28" s="207"/>
      <c r="XAQ28" s="207"/>
      <c r="XAR28" s="207"/>
      <c r="XAS28" s="207"/>
      <c r="XAT28" s="207"/>
      <c r="XAU28" s="207"/>
      <c r="XAV28" s="207"/>
      <c r="XAW28" s="207"/>
      <c r="XAX28" s="207"/>
      <c r="XAY28" s="207"/>
      <c r="XAZ28" s="207"/>
      <c r="XBA28" s="207"/>
      <c r="XBB28" s="207"/>
      <c r="XBC28" s="207"/>
      <c r="XBD28" s="207"/>
      <c r="XBE28" s="207"/>
      <c r="XBF28" s="207"/>
      <c r="XBG28" s="207"/>
      <c r="XBH28" s="207"/>
      <c r="XBI28" s="207"/>
      <c r="XBJ28" s="207"/>
      <c r="XBK28" s="207"/>
      <c r="XBL28" s="207"/>
      <c r="XBM28" s="207"/>
      <c r="XBN28" s="207"/>
      <c r="XBO28" s="207"/>
      <c r="XBP28" s="207"/>
      <c r="XBQ28" s="207"/>
      <c r="XBR28" s="207"/>
      <c r="XBS28" s="207"/>
      <c r="XBT28" s="207"/>
      <c r="XBU28" s="207"/>
      <c r="XBV28" s="207"/>
      <c r="XBW28" s="207"/>
      <c r="XBX28" s="207"/>
      <c r="XBY28" s="207"/>
      <c r="XBZ28" s="207"/>
      <c r="XCA28" s="207"/>
      <c r="XCB28" s="207"/>
      <c r="XCC28" s="207"/>
      <c r="XCD28" s="207"/>
      <c r="XCE28" s="207"/>
      <c r="XCF28" s="207"/>
      <c r="XCG28" s="207"/>
      <c r="XCH28" s="207"/>
      <c r="XCI28" s="207"/>
      <c r="XCJ28" s="207"/>
      <c r="XCK28" s="207"/>
      <c r="XCL28" s="207"/>
      <c r="XCM28" s="207"/>
      <c r="XCN28" s="207"/>
      <c r="XCO28" s="207"/>
      <c r="XCP28" s="207"/>
      <c r="XCQ28" s="207"/>
      <c r="XCR28" s="207"/>
      <c r="XCS28" s="207"/>
      <c r="XCT28" s="207"/>
      <c r="XCU28" s="207"/>
      <c r="XCV28" s="207"/>
      <c r="XCW28" s="207"/>
      <c r="XCX28" s="207"/>
      <c r="XCY28" s="207"/>
      <c r="XCZ28" s="207"/>
      <c r="XDA28" s="207"/>
      <c r="XDB28" s="207"/>
      <c r="XDC28" s="207"/>
      <c r="XDD28" s="207"/>
      <c r="XDE28" s="207"/>
      <c r="XDF28" s="207"/>
      <c r="XDG28" s="207"/>
      <c r="XDH28" s="207"/>
      <c r="XDI28" s="207"/>
      <c r="XDJ28" s="207"/>
      <c r="XDK28" s="207"/>
      <c r="XDL28" s="207"/>
      <c r="XDM28" s="207"/>
      <c r="XDN28" s="207"/>
      <c r="XDO28" s="207"/>
      <c r="XDP28" s="207"/>
      <c r="XDQ28" s="207"/>
      <c r="XDR28" s="207"/>
      <c r="XDS28" s="207"/>
      <c r="XDT28" s="207"/>
      <c r="XDU28" s="207"/>
      <c r="XDV28" s="207"/>
      <c r="XDW28" s="207"/>
      <c r="XDX28" s="207"/>
      <c r="XDY28" s="207"/>
      <c r="XDZ28" s="207"/>
      <c r="XEA28" s="207"/>
      <c r="XEB28" s="207"/>
      <c r="XEC28" s="207"/>
      <c r="XED28" s="207"/>
      <c r="XEE28" s="207"/>
      <c r="XEF28" s="207"/>
      <c r="XEG28" s="207"/>
      <c r="XEH28" s="207"/>
      <c r="XEI28" s="207"/>
      <c r="XEJ28" s="207"/>
      <c r="XEK28" s="207"/>
      <c r="XEL28" s="207"/>
      <c r="XEM28" s="207"/>
      <c r="XEN28" s="207"/>
      <c r="XEO28" s="207"/>
      <c r="XEP28" s="207"/>
      <c r="XEQ28" s="207"/>
      <c r="XER28" s="207"/>
      <c r="XES28" s="207"/>
      <c r="XET28" s="207"/>
      <c r="XEU28" s="207"/>
      <c r="XEV28" s="207"/>
      <c r="XEW28" s="207"/>
      <c r="XEX28" s="207"/>
      <c r="XEY28" s="207"/>
      <c r="XEZ28" s="207"/>
      <c r="XFA28" s="207"/>
      <c r="XFB28" s="207"/>
    </row>
    <row r="29" spans="1:16382" s="106" customFormat="1" x14ac:dyDescent="0.25">
      <c r="A29" s="178"/>
      <c r="B29" s="140" t="s">
        <v>107</v>
      </c>
      <c r="C29" s="178"/>
      <c r="D29" s="219" t="s">
        <v>108</v>
      </c>
      <c r="E29" s="143">
        <f>E30+E33+E36+E40</f>
        <v>0</v>
      </c>
      <c r="F29" s="143">
        <f>F30+F33+F36+F40</f>
        <v>154892.1</v>
      </c>
      <c r="G29" s="143">
        <f>G30+G33+G36+G40</f>
        <v>165200</v>
      </c>
      <c r="H29" s="143">
        <f>H30+H33+H36+H40</f>
        <v>896.59</v>
      </c>
      <c r="I29" s="483">
        <f t="shared" si="1"/>
        <v>0.57884811426793226</v>
      </c>
      <c r="J29" s="483">
        <f t="shared" si="0"/>
        <v>0.54273002421307504</v>
      </c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  <c r="Y29" s="207"/>
      <c r="Z29" s="207"/>
      <c r="AA29" s="207"/>
      <c r="AB29" s="207"/>
      <c r="AC29" s="207"/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  <c r="BI29" s="207"/>
      <c r="BJ29" s="207"/>
      <c r="BK29" s="207"/>
      <c r="BL29" s="207"/>
      <c r="BM29" s="207"/>
      <c r="BN29" s="207"/>
      <c r="BO29" s="207"/>
      <c r="BP29" s="207"/>
      <c r="BQ29" s="207"/>
      <c r="BR29" s="207"/>
      <c r="BS29" s="207"/>
      <c r="BT29" s="207"/>
      <c r="BU29" s="207"/>
      <c r="BV29" s="207"/>
      <c r="BW29" s="207"/>
      <c r="BX29" s="207"/>
      <c r="BY29" s="207"/>
      <c r="BZ29" s="207"/>
      <c r="CA29" s="207"/>
      <c r="CB29" s="207"/>
      <c r="CC29" s="207"/>
      <c r="CD29" s="207"/>
      <c r="CE29" s="207"/>
      <c r="CF29" s="207"/>
      <c r="CG29" s="207"/>
      <c r="CH29" s="207"/>
      <c r="CI29" s="207"/>
      <c r="CJ29" s="207"/>
      <c r="CK29" s="207"/>
      <c r="CL29" s="207"/>
      <c r="CM29" s="207"/>
      <c r="CN29" s="207"/>
      <c r="CO29" s="207"/>
      <c r="CP29" s="207"/>
      <c r="CQ29" s="207"/>
      <c r="CR29" s="207"/>
      <c r="CS29" s="207"/>
      <c r="CT29" s="207"/>
      <c r="CU29" s="207"/>
      <c r="CV29" s="207"/>
      <c r="CW29" s="207"/>
      <c r="CX29" s="207"/>
      <c r="CY29" s="207"/>
      <c r="CZ29" s="207"/>
      <c r="DA29" s="207"/>
      <c r="DB29" s="207"/>
      <c r="DC29" s="207"/>
      <c r="DD29" s="207"/>
      <c r="DE29" s="207"/>
      <c r="DF29" s="207"/>
      <c r="DG29" s="207"/>
      <c r="DH29" s="207"/>
      <c r="DI29" s="207"/>
      <c r="DJ29" s="207"/>
      <c r="DK29" s="207"/>
      <c r="DL29" s="207"/>
      <c r="DM29" s="207"/>
      <c r="DN29" s="207"/>
      <c r="DO29" s="207"/>
      <c r="DP29" s="207"/>
      <c r="DQ29" s="207"/>
      <c r="DR29" s="207"/>
      <c r="DS29" s="207"/>
      <c r="DT29" s="207"/>
      <c r="DU29" s="207"/>
      <c r="DV29" s="207"/>
      <c r="DW29" s="207"/>
      <c r="DX29" s="207"/>
      <c r="DY29" s="207"/>
      <c r="DZ29" s="207"/>
      <c r="EA29" s="207"/>
      <c r="EB29" s="207"/>
      <c r="EC29" s="207"/>
      <c r="ED29" s="207"/>
      <c r="EE29" s="207"/>
      <c r="EF29" s="207"/>
      <c r="EG29" s="207"/>
      <c r="EH29" s="207"/>
      <c r="EI29" s="207"/>
      <c r="EJ29" s="207"/>
      <c r="EK29" s="207"/>
      <c r="EL29" s="207"/>
      <c r="EM29" s="207"/>
      <c r="EN29" s="207"/>
      <c r="EO29" s="207"/>
      <c r="EP29" s="207"/>
      <c r="EQ29" s="207"/>
      <c r="ER29" s="207"/>
      <c r="ES29" s="207"/>
      <c r="ET29" s="207"/>
      <c r="EU29" s="207"/>
      <c r="EV29" s="207"/>
      <c r="EW29" s="207"/>
      <c r="EX29" s="207"/>
      <c r="EY29" s="207"/>
      <c r="EZ29" s="207"/>
      <c r="FA29" s="207"/>
      <c r="FB29" s="207"/>
      <c r="FC29" s="207"/>
      <c r="FD29" s="207"/>
      <c r="FE29" s="207"/>
      <c r="FF29" s="207"/>
      <c r="FG29" s="207"/>
      <c r="FH29" s="207"/>
      <c r="FI29" s="207"/>
      <c r="FJ29" s="207"/>
      <c r="FK29" s="207"/>
      <c r="FL29" s="207"/>
      <c r="FM29" s="207"/>
      <c r="FN29" s="207"/>
      <c r="FO29" s="207"/>
      <c r="FP29" s="207"/>
      <c r="FQ29" s="207"/>
      <c r="FR29" s="207"/>
      <c r="FS29" s="207"/>
      <c r="FT29" s="207"/>
      <c r="FU29" s="207"/>
      <c r="FV29" s="207"/>
      <c r="FW29" s="207"/>
      <c r="FX29" s="207"/>
      <c r="FY29" s="207"/>
      <c r="FZ29" s="207"/>
      <c r="GA29" s="207"/>
      <c r="GB29" s="207"/>
      <c r="GC29" s="207"/>
      <c r="GD29" s="207"/>
      <c r="GE29" s="207"/>
      <c r="GF29" s="207"/>
      <c r="GG29" s="207"/>
      <c r="GH29" s="207"/>
      <c r="GI29" s="207"/>
      <c r="GJ29" s="207"/>
      <c r="GK29" s="207"/>
      <c r="GL29" s="207"/>
      <c r="GM29" s="207"/>
      <c r="GN29" s="207"/>
      <c r="GO29" s="207"/>
      <c r="GP29" s="207"/>
      <c r="GQ29" s="207"/>
      <c r="GR29" s="207"/>
      <c r="GS29" s="207"/>
      <c r="GT29" s="207"/>
      <c r="GU29" s="207"/>
      <c r="GV29" s="207"/>
      <c r="GW29" s="207"/>
      <c r="GX29" s="207"/>
      <c r="GY29" s="207"/>
      <c r="GZ29" s="207"/>
      <c r="HA29" s="207"/>
      <c r="HB29" s="207"/>
      <c r="HC29" s="207"/>
      <c r="HD29" s="207"/>
      <c r="HE29" s="207"/>
      <c r="HF29" s="207"/>
      <c r="HG29" s="207"/>
      <c r="HH29" s="207"/>
      <c r="HI29" s="207"/>
      <c r="HJ29" s="207"/>
      <c r="HK29" s="207"/>
      <c r="HL29" s="207"/>
      <c r="HM29" s="207"/>
      <c r="HN29" s="207"/>
      <c r="HO29" s="207"/>
      <c r="HP29" s="207"/>
      <c r="HQ29" s="207"/>
      <c r="HR29" s="207"/>
      <c r="HS29" s="207"/>
      <c r="HT29" s="207"/>
      <c r="HU29" s="207"/>
      <c r="HV29" s="207"/>
      <c r="HW29" s="207"/>
      <c r="HX29" s="207"/>
      <c r="HY29" s="207"/>
      <c r="HZ29" s="207"/>
      <c r="IA29" s="207"/>
      <c r="IB29" s="207"/>
      <c r="IC29" s="207"/>
      <c r="ID29" s="207"/>
      <c r="IE29" s="207"/>
      <c r="IF29" s="207"/>
      <c r="IG29" s="207"/>
      <c r="IH29" s="207"/>
      <c r="II29" s="207"/>
      <c r="IJ29" s="207"/>
      <c r="IK29" s="207"/>
      <c r="IL29" s="207"/>
      <c r="IM29" s="207"/>
      <c r="IN29" s="207"/>
      <c r="IO29" s="207"/>
      <c r="IP29" s="207"/>
      <c r="IQ29" s="207"/>
      <c r="IR29" s="207"/>
      <c r="IS29" s="207"/>
      <c r="IT29" s="207"/>
      <c r="IU29" s="207"/>
      <c r="IV29" s="207"/>
      <c r="IW29" s="207"/>
      <c r="IX29" s="207"/>
      <c r="IY29" s="207"/>
      <c r="IZ29" s="207"/>
      <c r="JA29" s="207"/>
      <c r="JB29" s="207"/>
      <c r="JC29" s="207"/>
      <c r="JD29" s="207"/>
      <c r="JE29" s="207"/>
      <c r="JF29" s="207"/>
      <c r="JG29" s="207"/>
      <c r="JH29" s="207"/>
      <c r="JI29" s="207"/>
      <c r="JJ29" s="207"/>
      <c r="JK29" s="207"/>
      <c r="JL29" s="207"/>
      <c r="JM29" s="207"/>
      <c r="JN29" s="207"/>
      <c r="JO29" s="207"/>
      <c r="JP29" s="207"/>
      <c r="JQ29" s="207"/>
      <c r="JR29" s="207"/>
      <c r="JS29" s="207"/>
      <c r="JT29" s="207"/>
      <c r="JU29" s="207"/>
      <c r="JV29" s="207"/>
      <c r="JW29" s="207"/>
      <c r="JX29" s="207"/>
      <c r="JY29" s="207"/>
      <c r="JZ29" s="207"/>
      <c r="KA29" s="207"/>
      <c r="KB29" s="207"/>
      <c r="KC29" s="207"/>
      <c r="KD29" s="207"/>
      <c r="KE29" s="207"/>
      <c r="KF29" s="207"/>
      <c r="KG29" s="207"/>
      <c r="KH29" s="207"/>
      <c r="KI29" s="207"/>
      <c r="KJ29" s="207"/>
      <c r="KK29" s="207"/>
      <c r="KL29" s="207"/>
      <c r="KM29" s="207"/>
      <c r="KN29" s="207"/>
      <c r="KO29" s="207"/>
      <c r="KP29" s="207"/>
      <c r="KQ29" s="207"/>
      <c r="KR29" s="207"/>
      <c r="KS29" s="207"/>
      <c r="KT29" s="207"/>
      <c r="KU29" s="207"/>
      <c r="KV29" s="207"/>
      <c r="KW29" s="207"/>
      <c r="KX29" s="207"/>
      <c r="KY29" s="207"/>
      <c r="KZ29" s="207"/>
      <c r="LA29" s="207"/>
      <c r="LB29" s="207"/>
      <c r="LC29" s="207"/>
      <c r="LD29" s="207"/>
      <c r="LE29" s="207"/>
      <c r="LF29" s="207"/>
      <c r="LG29" s="207"/>
      <c r="LH29" s="207"/>
      <c r="LI29" s="207"/>
      <c r="LJ29" s="207"/>
      <c r="LK29" s="207"/>
      <c r="LL29" s="207"/>
      <c r="LM29" s="207"/>
      <c r="LN29" s="207"/>
      <c r="LO29" s="207"/>
      <c r="LP29" s="207"/>
      <c r="LQ29" s="207"/>
      <c r="LR29" s="207"/>
      <c r="LS29" s="207"/>
      <c r="LT29" s="207"/>
      <c r="LU29" s="207"/>
      <c r="LV29" s="207"/>
      <c r="LW29" s="207"/>
      <c r="LX29" s="207"/>
      <c r="LY29" s="207"/>
      <c r="LZ29" s="207"/>
      <c r="MA29" s="207"/>
      <c r="MB29" s="207"/>
      <c r="MC29" s="207"/>
      <c r="MD29" s="207"/>
      <c r="ME29" s="207"/>
      <c r="MF29" s="207"/>
      <c r="MG29" s="207"/>
      <c r="MH29" s="207"/>
      <c r="MI29" s="207"/>
      <c r="MJ29" s="207"/>
      <c r="MK29" s="207"/>
      <c r="ML29" s="207"/>
      <c r="MM29" s="207"/>
      <c r="MN29" s="207"/>
      <c r="MO29" s="207"/>
      <c r="MP29" s="207"/>
      <c r="MQ29" s="207"/>
      <c r="MR29" s="207"/>
      <c r="MS29" s="207"/>
      <c r="MT29" s="207"/>
      <c r="MU29" s="207"/>
      <c r="MV29" s="207"/>
      <c r="MW29" s="207"/>
      <c r="MX29" s="207"/>
      <c r="MY29" s="207"/>
      <c r="MZ29" s="207"/>
      <c r="NA29" s="207"/>
      <c r="NB29" s="207"/>
      <c r="NC29" s="207"/>
      <c r="ND29" s="207"/>
      <c r="NE29" s="207"/>
      <c r="NF29" s="207"/>
      <c r="NG29" s="207"/>
      <c r="NH29" s="207"/>
      <c r="NI29" s="207"/>
      <c r="NJ29" s="207"/>
      <c r="NK29" s="207"/>
      <c r="NL29" s="207"/>
      <c r="NM29" s="207"/>
      <c r="NN29" s="207"/>
      <c r="NO29" s="207"/>
      <c r="NP29" s="207"/>
      <c r="NQ29" s="207"/>
      <c r="NR29" s="207"/>
      <c r="NS29" s="207"/>
      <c r="NT29" s="207"/>
      <c r="NU29" s="207"/>
      <c r="NV29" s="207"/>
      <c r="NW29" s="207"/>
      <c r="NX29" s="207"/>
      <c r="NY29" s="207"/>
      <c r="NZ29" s="207"/>
      <c r="OA29" s="207"/>
      <c r="OB29" s="207"/>
      <c r="OC29" s="207"/>
      <c r="OD29" s="207"/>
      <c r="OE29" s="207"/>
      <c r="OF29" s="207"/>
      <c r="OG29" s="207"/>
      <c r="OH29" s="207"/>
      <c r="OI29" s="207"/>
      <c r="OJ29" s="207"/>
      <c r="OK29" s="207"/>
      <c r="OL29" s="207"/>
      <c r="OM29" s="207"/>
      <c r="ON29" s="207"/>
      <c r="OO29" s="207"/>
      <c r="OP29" s="207"/>
      <c r="OQ29" s="207"/>
      <c r="OR29" s="207"/>
      <c r="OS29" s="207"/>
      <c r="OT29" s="207"/>
      <c r="OU29" s="207"/>
      <c r="OV29" s="207"/>
      <c r="OW29" s="207"/>
      <c r="OX29" s="207"/>
      <c r="OY29" s="207"/>
      <c r="OZ29" s="207"/>
      <c r="PA29" s="207"/>
      <c r="PB29" s="207"/>
      <c r="PC29" s="207"/>
      <c r="PD29" s="207"/>
      <c r="PE29" s="207"/>
      <c r="PF29" s="207"/>
      <c r="PG29" s="207"/>
      <c r="PH29" s="207"/>
      <c r="PI29" s="207"/>
      <c r="PJ29" s="207"/>
      <c r="PK29" s="207"/>
      <c r="PL29" s="207"/>
      <c r="PM29" s="207"/>
      <c r="PN29" s="207"/>
      <c r="PO29" s="207"/>
      <c r="PP29" s="207"/>
      <c r="PQ29" s="207"/>
      <c r="PR29" s="207"/>
      <c r="PS29" s="207"/>
      <c r="PT29" s="207"/>
      <c r="PU29" s="207"/>
      <c r="PV29" s="207"/>
      <c r="PW29" s="207"/>
      <c r="PX29" s="207"/>
      <c r="PY29" s="207"/>
      <c r="PZ29" s="207"/>
      <c r="QA29" s="207"/>
      <c r="QB29" s="207"/>
      <c r="QC29" s="207"/>
      <c r="QD29" s="207"/>
      <c r="QE29" s="207"/>
      <c r="QF29" s="207"/>
      <c r="QG29" s="207"/>
      <c r="QH29" s="207"/>
      <c r="QI29" s="207"/>
      <c r="QJ29" s="207"/>
      <c r="QK29" s="207"/>
      <c r="QL29" s="207"/>
      <c r="QM29" s="207"/>
      <c r="QN29" s="207"/>
      <c r="QO29" s="207"/>
      <c r="QP29" s="207"/>
      <c r="QQ29" s="207"/>
      <c r="QR29" s="207"/>
      <c r="QS29" s="207"/>
      <c r="QT29" s="207"/>
      <c r="QU29" s="207"/>
      <c r="QV29" s="207"/>
      <c r="QW29" s="207"/>
      <c r="QX29" s="207"/>
      <c r="QY29" s="207"/>
      <c r="QZ29" s="207"/>
      <c r="RA29" s="207"/>
      <c r="RB29" s="207"/>
      <c r="RC29" s="207"/>
      <c r="RD29" s="207"/>
      <c r="RE29" s="207"/>
      <c r="RF29" s="207"/>
      <c r="RG29" s="207"/>
      <c r="RH29" s="207"/>
      <c r="RI29" s="207"/>
      <c r="RJ29" s="207"/>
      <c r="RK29" s="207"/>
      <c r="RL29" s="207"/>
      <c r="RM29" s="207"/>
      <c r="RN29" s="207"/>
      <c r="RO29" s="207"/>
      <c r="RP29" s="207"/>
      <c r="RQ29" s="207"/>
      <c r="RR29" s="207"/>
      <c r="RS29" s="207"/>
      <c r="RT29" s="207"/>
      <c r="RU29" s="207"/>
      <c r="RV29" s="207"/>
      <c r="RW29" s="207"/>
      <c r="RX29" s="207"/>
      <c r="RY29" s="207"/>
      <c r="RZ29" s="207"/>
      <c r="SA29" s="207"/>
      <c r="SB29" s="207"/>
      <c r="SC29" s="207"/>
      <c r="SD29" s="207"/>
      <c r="SE29" s="207"/>
      <c r="SF29" s="207"/>
      <c r="SG29" s="207"/>
      <c r="SH29" s="207"/>
      <c r="SI29" s="207"/>
      <c r="SJ29" s="207"/>
      <c r="SK29" s="207"/>
      <c r="SL29" s="207"/>
      <c r="SM29" s="207"/>
      <c r="SN29" s="207"/>
      <c r="SO29" s="207"/>
      <c r="SP29" s="207"/>
      <c r="SQ29" s="207"/>
      <c r="SR29" s="207"/>
      <c r="SS29" s="207"/>
      <c r="ST29" s="207"/>
      <c r="SU29" s="207"/>
      <c r="SV29" s="207"/>
      <c r="SW29" s="207"/>
      <c r="SX29" s="207"/>
      <c r="SY29" s="207"/>
      <c r="SZ29" s="207"/>
      <c r="TA29" s="207"/>
      <c r="TB29" s="207"/>
      <c r="TC29" s="207"/>
      <c r="TD29" s="207"/>
      <c r="TE29" s="207"/>
      <c r="TF29" s="207"/>
      <c r="TG29" s="207"/>
      <c r="TH29" s="207"/>
      <c r="TI29" s="207"/>
      <c r="TJ29" s="207"/>
      <c r="TK29" s="207"/>
      <c r="TL29" s="207"/>
      <c r="TM29" s="207"/>
      <c r="TN29" s="207"/>
      <c r="TO29" s="207"/>
      <c r="TP29" s="207"/>
      <c r="TQ29" s="207"/>
      <c r="TR29" s="207"/>
      <c r="TS29" s="207"/>
      <c r="TT29" s="207"/>
      <c r="TU29" s="207"/>
      <c r="TV29" s="207"/>
      <c r="TW29" s="207"/>
      <c r="TX29" s="207"/>
      <c r="TY29" s="207"/>
      <c r="TZ29" s="207"/>
      <c r="UA29" s="207"/>
      <c r="UB29" s="207"/>
      <c r="UC29" s="207"/>
      <c r="UD29" s="207"/>
      <c r="UE29" s="207"/>
      <c r="UF29" s="207"/>
      <c r="UG29" s="207"/>
      <c r="UH29" s="207"/>
      <c r="UI29" s="207"/>
      <c r="UJ29" s="207"/>
      <c r="UK29" s="207"/>
      <c r="UL29" s="207"/>
      <c r="UM29" s="207"/>
      <c r="UN29" s="207"/>
      <c r="UO29" s="207"/>
      <c r="UP29" s="207"/>
      <c r="UQ29" s="207"/>
      <c r="UR29" s="207"/>
      <c r="US29" s="207"/>
      <c r="UT29" s="207"/>
      <c r="UU29" s="207"/>
      <c r="UV29" s="207"/>
      <c r="UW29" s="207"/>
      <c r="UX29" s="207"/>
      <c r="UY29" s="207"/>
      <c r="UZ29" s="207"/>
      <c r="VA29" s="207"/>
      <c r="VB29" s="207"/>
      <c r="VC29" s="207"/>
      <c r="VD29" s="207"/>
      <c r="VE29" s="207"/>
      <c r="VF29" s="207"/>
      <c r="VG29" s="207"/>
      <c r="VH29" s="207"/>
      <c r="VI29" s="207"/>
      <c r="VJ29" s="207"/>
      <c r="VK29" s="207"/>
      <c r="VL29" s="207"/>
      <c r="VM29" s="207"/>
      <c r="VN29" s="207"/>
      <c r="VO29" s="207"/>
      <c r="VP29" s="207"/>
      <c r="VQ29" s="207"/>
      <c r="VR29" s="207"/>
      <c r="VS29" s="207"/>
      <c r="VT29" s="207"/>
      <c r="VU29" s="207"/>
      <c r="VV29" s="207"/>
      <c r="VW29" s="207"/>
      <c r="VX29" s="207"/>
      <c r="VY29" s="207"/>
      <c r="VZ29" s="207"/>
      <c r="WA29" s="207"/>
      <c r="WB29" s="207"/>
      <c r="WC29" s="207"/>
      <c r="WD29" s="207"/>
      <c r="WE29" s="207"/>
      <c r="WF29" s="207"/>
      <c r="WG29" s="207"/>
      <c r="WH29" s="207"/>
      <c r="WI29" s="207"/>
      <c r="WJ29" s="207"/>
      <c r="WK29" s="207"/>
      <c r="WL29" s="207"/>
      <c r="WM29" s="207"/>
      <c r="WN29" s="207"/>
      <c r="WO29" s="207"/>
      <c r="WP29" s="207"/>
      <c r="WQ29" s="207"/>
      <c r="WR29" s="207"/>
      <c r="WS29" s="207"/>
      <c r="WT29" s="207"/>
      <c r="WU29" s="207"/>
      <c r="WV29" s="207"/>
      <c r="WW29" s="207"/>
      <c r="WX29" s="207"/>
      <c r="WY29" s="207"/>
      <c r="WZ29" s="207"/>
      <c r="XA29" s="207"/>
      <c r="XB29" s="207"/>
      <c r="XC29" s="207"/>
      <c r="XD29" s="207"/>
      <c r="XE29" s="207"/>
      <c r="XF29" s="207"/>
      <c r="XG29" s="207"/>
      <c r="XH29" s="207"/>
      <c r="XI29" s="207"/>
      <c r="XJ29" s="207"/>
      <c r="XK29" s="207"/>
      <c r="XL29" s="207"/>
      <c r="XM29" s="207"/>
      <c r="XN29" s="207"/>
      <c r="XO29" s="207"/>
      <c r="XP29" s="207"/>
      <c r="XQ29" s="207"/>
      <c r="XR29" s="207"/>
      <c r="XS29" s="207"/>
      <c r="XT29" s="207"/>
      <c r="XU29" s="207"/>
      <c r="XV29" s="207"/>
      <c r="XW29" s="207"/>
      <c r="XX29" s="207"/>
      <c r="XY29" s="207"/>
      <c r="XZ29" s="207"/>
      <c r="YA29" s="207"/>
      <c r="YB29" s="207"/>
      <c r="YC29" s="207"/>
      <c r="YD29" s="207"/>
      <c r="YE29" s="207"/>
      <c r="YF29" s="207"/>
      <c r="YG29" s="207"/>
      <c r="YH29" s="207"/>
      <c r="YI29" s="207"/>
      <c r="YJ29" s="207"/>
      <c r="YK29" s="207"/>
      <c r="YL29" s="207"/>
      <c r="YM29" s="207"/>
      <c r="YN29" s="207"/>
      <c r="YO29" s="207"/>
      <c r="YP29" s="207"/>
      <c r="YQ29" s="207"/>
      <c r="YR29" s="207"/>
      <c r="YS29" s="207"/>
      <c r="YT29" s="207"/>
      <c r="YU29" s="207"/>
      <c r="YV29" s="207"/>
      <c r="YW29" s="207"/>
      <c r="YX29" s="207"/>
      <c r="YY29" s="207"/>
      <c r="YZ29" s="207"/>
      <c r="ZA29" s="207"/>
      <c r="ZB29" s="207"/>
      <c r="ZC29" s="207"/>
      <c r="ZD29" s="207"/>
      <c r="ZE29" s="207"/>
      <c r="ZF29" s="207"/>
      <c r="ZG29" s="207"/>
      <c r="ZH29" s="207"/>
      <c r="ZI29" s="207"/>
      <c r="ZJ29" s="207"/>
      <c r="ZK29" s="207"/>
      <c r="ZL29" s="207"/>
      <c r="ZM29" s="207"/>
      <c r="ZN29" s="207"/>
      <c r="ZO29" s="207"/>
      <c r="ZP29" s="207"/>
      <c r="ZQ29" s="207"/>
      <c r="ZR29" s="207"/>
      <c r="ZS29" s="207"/>
      <c r="ZT29" s="207"/>
      <c r="ZU29" s="207"/>
      <c r="ZV29" s="207"/>
      <c r="ZW29" s="207"/>
      <c r="ZX29" s="207"/>
      <c r="ZY29" s="207"/>
      <c r="ZZ29" s="207"/>
      <c r="AAA29" s="207"/>
      <c r="AAB29" s="207"/>
      <c r="AAC29" s="207"/>
      <c r="AAD29" s="207"/>
      <c r="AAE29" s="207"/>
      <c r="AAF29" s="207"/>
      <c r="AAG29" s="207"/>
      <c r="AAH29" s="207"/>
      <c r="AAI29" s="207"/>
      <c r="AAJ29" s="207"/>
      <c r="AAK29" s="207"/>
      <c r="AAL29" s="207"/>
      <c r="AAM29" s="207"/>
      <c r="AAN29" s="207"/>
      <c r="AAO29" s="207"/>
      <c r="AAP29" s="207"/>
      <c r="AAQ29" s="207"/>
      <c r="AAR29" s="207"/>
      <c r="AAS29" s="207"/>
      <c r="AAT29" s="207"/>
      <c r="AAU29" s="207"/>
      <c r="AAV29" s="207"/>
      <c r="AAW29" s="207"/>
      <c r="AAX29" s="207"/>
      <c r="AAY29" s="207"/>
      <c r="AAZ29" s="207"/>
      <c r="ABA29" s="207"/>
      <c r="ABB29" s="207"/>
      <c r="ABC29" s="207"/>
      <c r="ABD29" s="207"/>
      <c r="ABE29" s="207"/>
      <c r="ABF29" s="207"/>
      <c r="ABG29" s="207"/>
      <c r="ABH29" s="207"/>
      <c r="ABI29" s="207"/>
      <c r="ABJ29" s="207"/>
      <c r="ABK29" s="207"/>
      <c r="ABL29" s="207"/>
      <c r="ABM29" s="207"/>
      <c r="ABN29" s="207"/>
      <c r="ABO29" s="207"/>
      <c r="ABP29" s="207"/>
      <c r="ABQ29" s="207"/>
      <c r="ABR29" s="207"/>
      <c r="ABS29" s="207"/>
      <c r="ABT29" s="207"/>
      <c r="ABU29" s="207"/>
      <c r="ABV29" s="207"/>
      <c r="ABW29" s="207"/>
      <c r="ABX29" s="207"/>
      <c r="ABY29" s="207"/>
      <c r="ABZ29" s="207"/>
      <c r="ACA29" s="207"/>
      <c r="ACB29" s="207"/>
      <c r="ACC29" s="207"/>
      <c r="ACD29" s="207"/>
      <c r="ACE29" s="207"/>
      <c r="ACF29" s="207"/>
      <c r="ACG29" s="207"/>
      <c r="ACH29" s="207"/>
      <c r="ACI29" s="207"/>
      <c r="ACJ29" s="207"/>
      <c r="ACK29" s="207"/>
      <c r="ACL29" s="207"/>
      <c r="ACM29" s="207"/>
      <c r="ACN29" s="207"/>
      <c r="ACO29" s="207"/>
      <c r="ACP29" s="207"/>
      <c r="ACQ29" s="207"/>
      <c r="ACR29" s="207"/>
      <c r="ACS29" s="207"/>
      <c r="ACT29" s="207"/>
      <c r="ACU29" s="207"/>
      <c r="ACV29" s="207"/>
      <c r="ACW29" s="207"/>
      <c r="ACX29" s="207"/>
      <c r="ACY29" s="207"/>
      <c r="ACZ29" s="207"/>
      <c r="ADA29" s="207"/>
      <c r="ADB29" s="207"/>
      <c r="ADC29" s="207"/>
      <c r="ADD29" s="207"/>
      <c r="ADE29" s="207"/>
      <c r="ADF29" s="207"/>
      <c r="ADG29" s="207"/>
      <c r="ADH29" s="207"/>
      <c r="ADI29" s="207"/>
      <c r="ADJ29" s="207"/>
      <c r="ADK29" s="207"/>
      <c r="ADL29" s="207"/>
      <c r="ADM29" s="207"/>
      <c r="ADN29" s="207"/>
      <c r="ADO29" s="207"/>
      <c r="ADP29" s="207"/>
      <c r="ADQ29" s="207"/>
      <c r="ADR29" s="207"/>
      <c r="ADS29" s="207"/>
      <c r="ADT29" s="207"/>
      <c r="ADU29" s="207"/>
      <c r="ADV29" s="207"/>
      <c r="ADW29" s="207"/>
      <c r="ADX29" s="207"/>
      <c r="ADY29" s="207"/>
      <c r="ADZ29" s="207"/>
      <c r="AEA29" s="207"/>
      <c r="AEB29" s="207"/>
      <c r="AEC29" s="207"/>
      <c r="AED29" s="207"/>
      <c r="AEE29" s="207"/>
      <c r="AEF29" s="207"/>
      <c r="AEG29" s="207"/>
      <c r="AEH29" s="207"/>
      <c r="AEI29" s="207"/>
      <c r="AEJ29" s="207"/>
      <c r="AEK29" s="207"/>
      <c r="AEL29" s="207"/>
      <c r="AEM29" s="207"/>
      <c r="AEN29" s="207"/>
      <c r="AEO29" s="207"/>
      <c r="AEP29" s="207"/>
      <c r="AEQ29" s="207"/>
      <c r="AER29" s="207"/>
      <c r="AES29" s="207"/>
      <c r="AET29" s="207"/>
      <c r="AEU29" s="207"/>
      <c r="AEV29" s="207"/>
      <c r="AEW29" s="207"/>
      <c r="AEX29" s="207"/>
      <c r="AEY29" s="207"/>
      <c r="AEZ29" s="207"/>
      <c r="AFA29" s="207"/>
      <c r="AFB29" s="207"/>
      <c r="AFC29" s="207"/>
      <c r="AFD29" s="207"/>
      <c r="AFE29" s="207"/>
      <c r="AFF29" s="207"/>
      <c r="AFG29" s="207"/>
      <c r="AFH29" s="207"/>
      <c r="AFI29" s="207"/>
      <c r="AFJ29" s="207"/>
      <c r="AFK29" s="207"/>
      <c r="AFL29" s="207"/>
      <c r="AFM29" s="207"/>
      <c r="AFN29" s="207"/>
      <c r="AFO29" s="207"/>
      <c r="AFP29" s="207"/>
      <c r="AFQ29" s="207"/>
      <c r="AFR29" s="207"/>
      <c r="AFS29" s="207"/>
      <c r="AFT29" s="207"/>
      <c r="AFU29" s="207"/>
      <c r="AFV29" s="207"/>
      <c r="AFW29" s="207"/>
      <c r="AFX29" s="207"/>
      <c r="AFY29" s="207"/>
      <c r="AFZ29" s="207"/>
      <c r="AGA29" s="207"/>
      <c r="AGB29" s="207"/>
      <c r="AGC29" s="207"/>
      <c r="AGD29" s="207"/>
      <c r="AGE29" s="207"/>
      <c r="AGF29" s="207"/>
      <c r="AGG29" s="207"/>
      <c r="AGH29" s="207"/>
      <c r="AGI29" s="207"/>
      <c r="AGJ29" s="207"/>
      <c r="AGK29" s="207"/>
      <c r="AGL29" s="207"/>
      <c r="AGM29" s="207"/>
      <c r="AGN29" s="207"/>
      <c r="AGO29" s="207"/>
      <c r="AGP29" s="207"/>
      <c r="AGQ29" s="207"/>
      <c r="AGR29" s="207"/>
      <c r="AGS29" s="207"/>
      <c r="AGT29" s="207"/>
      <c r="AGU29" s="207"/>
      <c r="AGV29" s="207"/>
      <c r="AGW29" s="207"/>
      <c r="AGX29" s="207"/>
      <c r="AGY29" s="207"/>
      <c r="AGZ29" s="207"/>
      <c r="AHA29" s="207"/>
      <c r="AHB29" s="207"/>
      <c r="AHC29" s="207"/>
      <c r="AHD29" s="207"/>
      <c r="AHE29" s="207"/>
      <c r="AHF29" s="207"/>
      <c r="AHG29" s="207"/>
      <c r="AHH29" s="207"/>
      <c r="AHI29" s="207"/>
      <c r="AHJ29" s="207"/>
      <c r="AHK29" s="207"/>
      <c r="AHL29" s="207"/>
      <c r="AHM29" s="207"/>
      <c r="AHN29" s="207"/>
      <c r="AHO29" s="207"/>
      <c r="AHP29" s="207"/>
      <c r="AHQ29" s="207"/>
      <c r="AHR29" s="207"/>
      <c r="AHS29" s="207"/>
      <c r="AHT29" s="207"/>
      <c r="AHU29" s="207"/>
      <c r="AHV29" s="207"/>
      <c r="AHW29" s="207"/>
      <c r="AHX29" s="207"/>
      <c r="AHY29" s="207"/>
      <c r="AHZ29" s="207"/>
      <c r="AIA29" s="207"/>
      <c r="AIB29" s="207"/>
      <c r="AIC29" s="207"/>
      <c r="AID29" s="207"/>
      <c r="AIE29" s="207"/>
      <c r="AIF29" s="207"/>
      <c r="AIG29" s="207"/>
      <c r="AIH29" s="207"/>
      <c r="AII29" s="207"/>
      <c r="AIJ29" s="207"/>
      <c r="AIK29" s="207"/>
      <c r="AIL29" s="207"/>
      <c r="AIM29" s="207"/>
      <c r="AIN29" s="207"/>
      <c r="AIO29" s="207"/>
      <c r="AIP29" s="207"/>
      <c r="AIQ29" s="207"/>
      <c r="AIR29" s="207"/>
      <c r="AIS29" s="207"/>
      <c r="AIT29" s="207"/>
      <c r="AIU29" s="207"/>
      <c r="AIV29" s="207"/>
      <c r="AIW29" s="207"/>
      <c r="AIX29" s="207"/>
      <c r="AIY29" s="207"/>
      <c r="AIZ29" s="207"/>
      <c r="AJA29" s="207"/>
      <c r="AJB29" s="207"/>
      <c r="AJC29" s="207"/>
      <c r="AJD29" s="207"/>
      <c r="AJE29" s="207"/>
      <c r="AJF29" s="207"/>
      <c r="AJG29" s="207"/>
      <c r="AJH29" s="207"/>
      <c r="AJI29" s="207"/>
      <c r="AJJ29" s="207"/>
      <c r="AJK29" s="207"/>
      <c r="AJL29" s="207"/>
      <c r="AJM29" s="207"/>
      <c r="AJN29" s="207"/>
      <c r="AJO29" s="207"/>
      <c r="AJP29" s="207"/>
      <c r="AJQ29" s="207"/>
      <c r="AJR29" s="207"/>
      <c r="AJS29" s="207"/>
      <c r="AJT29" s="207"/>
      <c r="AJU29" s="207"/>
      <c r="AJV29" s="207"/>
      <c r="AJW29" s="207"/>
      <c r="AJX29" s="207"/>
      <c r="AJY29" s="207"/>
      <c r="AJZ29" s="207"/>
      <c r="AKA29" s="207"/>
      <c r="AKB29" s="207"/>
      <c r="AKC29" s="207"/>
      <c r="AKD29" s="207"/>
      <c r="AKE29" s="207"/>
      <c r="AKF29" s="207"/>
      <c r="AKG29" s="207"/>
      <c r="AKH29" s="207"/>
      <c r="AKI29" s="207"/>
      <c r="AKJ29" s="207"/>
      <c r="AKK29" s="207"/>
      <c r="AKL29" s="207"/>
      <c r="AKM29" s="207"/>
      <c r="AKN29" s="207"/>
      <c r="AKO29" s="207"/>
      <c r="AKP29" s="207"/>
      <c r="AKQ29" s="207"/>
      <c r="AKR29" s="207"/>
      <c r="AKS29" s="207"/>
      <c r="AKT29" s="207"/>
      <c r="AKU29" s="207"/>
      <c r="AKV29" s="207"/>
      <c r="AKW29" s="207"/>
      <c r="AKX29" s="207"/>
      <c r="AKY29" s="207"/>
      <c r="AKZ29" s="207"/>
      <c r="ALA29" s="207"/>
      <c r="ALB29" s="207"/>
      <c r="ALC29" s="207"/>
      <c r="ALD29" s="207"/>
      <c r="ALE29" s="207"/>
      <c r="ALF29" s="207"/>
      <c r="ALG29" s="207"/>
      <c r="ALH29" s="207"/>
      <c r="ALI29" s="207"/>
      <c r="ALJ29" s="207"/>
      <c r="ALK29" s="207"/>
      <c r="ALL29" s="207"/>
      <c r="ALM29" s="207"/>
      <c r="ALN29" s="207"/>
      <c r="ALO29" s="207"/>
      <c r="ALP29" s="207"/>
      <c r="ALQ29" s="207"/>
      <c r="ALR29" s="207"/>
      <c r="ALS29" s="207"/>
      <c r="ALT29" s="207"/>
      <c r="ALU29" s="207"/>
      <c r="ALV29" s="207"/>
      <c r="ALW29" s="207"/>
      <c r="ALX29" s="207"/>
      <c r="ALY29" s="207"/>
      <c r="ALZ29" s="207"/>
      <c r="AMA29" s="207"/>
      <c r="AMB29" s="207"/>
      <c r="AMC29" s="207"/>
      <c r="AMD29" s="207"/>
      <c r="AME29" s="207"/>
      <c r="AMF29" s="207"/>
      <c r="AMG29" s="207"/>
      <c r="AMH29" s="207"/>
      <c r="AMI29" s="207"/>
      <c r="AMJ29" s="207"/>
      <c r="AMK29" s="207"/>
      <c r="AML29" s="207"/>
      <c r="AMM29" s="207"/>
      <c r="AMN29" s="207"/>
      <c r="AMO29" s="207"/>
      <c r="AMP29" s="207"/>
      <c r="AMQ29" s="207"/>
      <c r="AMR29" s="207"/>
      <c r="AMS29" s="207"/>
      <c r="AMT29" s="207"/>
      <c r="AMU29" s="207"/>
      <c r="AMV29" s="207"/>
      <c r="AMW29" s="207"/>
      <c r="AMX29" s="207"/>
      <c r="AMY29" s="207"/>
      <c r="AMZ29" s="207"/>
      <c r="ANA29" s="207"/>
      <c r="ANB29" s="207"/>
      <c r="ANC29" s="207"/>
      <c r="AND29" s="207"/>
      <c r="ANE29" s="207"/>
      <c r="ANF29" s="207"/>
      <c r="ANG29" s="207"/>
      <c r="ANH29" s="207"/>
      <c r="ANI29" s="207"/>
      <c r="ANJ29" s="207"/>
      <c r="ANK29" s="207"/>
      <c r="ANL29" s="207"/>
      <c r="ANM29" s="207"/>
      <c r="ANN29" s="207"/>
      <c r="ANO29" s="207"/>
      <c r="ANP29" s="207"/>
      <c r="ANQ29" s="207"/>
      <c r="ANR29" s="207"/>
      <c r="ANS29" s="207"/>
      <c r="ANT29" s="207"/>
      <c r="ANU29" s="207"/>
      <c r="ANV29" s="207"/>
      <c r="ANW29" s="207"/>
      <c r="ANX29" s="207"/>
      <c r="ANY29" s="207"/>
      <c r="ANZ29" s="207"/>
      <c r="AOA29" s="207"/>
      <c r="AOB29" s="207"/>
      <c r="AOC29" s="207"/>
      <c r="AOD29" s="207"/>
      <c r="AOE29" s="207"/>
      <c r="AOF29" s="207"/>
      <c r="AOG29" s="207"/>
      <c r="AOH29" s="207"/>
      <c r="AOI29" s="207"/>
      <c r="AOJ29" s="207"/>
      <c r="AOK29" s="207"/>
      <c r="AOL29" s="207"/>
      <c r="AOM29" s="207"/>
      <c r="AON29" s="207"/>
      <c r="AOO29" s="207"/>
      <c r="AOP29" s="207"/>
      <c r="AOQ29" s="207"/>
      <c r="AOR29" s="207"/>
      <c r="AOS29" s="207"/>
      <c r="AOT29" s="207"/>
      <c r="AOU29" s="207"/>
      <c r="AOV29" s="207"/>
      <c r="AOW29" s="207"/>
      <c r="AOX29" s="207"/>
      <c r="AOY29" s="207"/>
      <c r="AOZ29" s="207"/>
      <c r="APA29" s="207"/>
      <c r="APB29" s="207"/>
      <c r="APC29" s="207"/>
      <c r="APD29" s="207"/>
      <c r="APE29" s="207"/>
      <c r="APF29" s="207"/>
      <c r="APG29" s="207"/>
      <c r="APH29" s="207"/>
      <c r="API29" s="207"/>
      <c r="APJ29" s="207"/>
      <c r="APK29" s="207"/>
      <c r="APL29" s="207"/>
      <c r="APM29" s="207"/>
      <c r="APN29" s="207"/>
      <c r="APO29" s="207"/>
      <c r="APP29" s="207"/>
      <c r="APQ29" s="207"/>
      <c r="APR29" s="207"/>
      <c r="APS29" s="207"/>
      <c r="APT29" s="207"/>
      <c r="APU29" s="207"/>
      <c r="APV29" s="207"/>
      <c r="APW29" s="207"/>
      <c r="APX29" s="207"/>
      <c r="APY29" s="207"/>
      <c r="APZ29" s="207"/>
      <c r="AQA29" s="207"/>
      <c r="AQB29" s="207"/>
      <c r="AQC29" s="207"/>
      <c r="AQD29" s="207"/>
      <c r="AQE29" s="207"/>
      <c r="AQF29" s="207"/>
      <c r="AQG29" s="207"/>
      <c r="AQH29" s="207"/>
      <c r="AQI29" s="207"/>
      <c r="AQJ29" s="207"/>
      <c r="AQK29" s="207"/>
      <c r="AQL29" s="207"/>
      <c r="AQM29" s="207"/>
      <c r="AQN29" s="207"/>
      <c r="AQO29" s="207"/>
      <c r="AQP29" s="207"/>
      <c r="AQQ29" s="207"/>
      <c r="AQR29" s="207"/>
      <c r="AQS29" s="207"/>
      <c r="AQT29" s="207"/>
      <c r="AQU29" s="207"/>
      <c r="AQV29" s="207"/>
      <c r="AQW29" s="207"/>
      <c r="AQX29" s="207"/>
      <c r="AQY29" s="207"/>
      <c r="AQZ29" s="207"/>
      <c r="ARA29" s="207"/>
      <c r="ARB29" s="207"/>
      <c r="ARC29" s="207"/>
      <c r="ARD29" s="207"/>
      <c r="ARE29" s="207"/>
      <c r="ARF29" s="207"/>
      <c r="ARG29" s="207"/>
      <c r="ARH29" s="207"/>
      <c r="ARI29" s="207"/>
      <c r="ARJ29" s="207"/>
      <c r="ARK29" s="207"/>
      <c r="ARL29" s="207"/>
      <c r="ARM29" s="207"/>
      <c r="ARN29" s="207"/>
      <c r="ARO29" s="207"/>
      <c r="ARP29" s="207"/>
      <c r="ARQ29" s="207"/>
      <c r="ARR29" s="207"/>
      <c r="ARS29" s="207"/>
      <c r="ART29" s="207"/>
      <c r="ARU29" s="207"/>
      <c r="ARV29" s="207"/>
      <c r="ARW29" s="207"/>
      <c r="ARX29" s="207"/>
      <c r="ARY29" s="207"/>
      <c r="ARZ29" s="207"/>
      <c r="ASA29" s="207"/>
      <c r="ASB29" s="207"/>
      <c r="ASC29" s="207"/>
      <c r="ASD29" s="207"/>
      <c r="ASE29" s="207"/>
      <c r="ASF29" s="207"/>
      <c r="ASG29" s="207"/>
      <c r="ASH29" s="207"/>
      <c r="ASI29" s="207"/>
      <c r="ASJ29" s="207"/>
      <c r="ASK29" s="207"/>
      <c r="ASL29" s="207"/>
      <c r="ASM29" s="207"/>
      <c r="ASN29" s="207"/>
      <c r="ASO29" s="207"/>
      <c r="ASP29" s="207"/>
      <c r="ASQ29" s="207"/>
      <c r="ASR29" s="207"/>
      <c r="ASS29" s="207"/>
      <c r="AST29" s="207"/>
      <c r="ASU29" s="207"/>
      <c r="ASV29" s="207"/>
      <c r="ASW29" s="207"/>
      <c r="ASX29" s="207"/>
      <c r="ASY29" s="207"/>
      <c r="ASZ29" s="207"/>
      <c r="ATA29" s="207"/>
      <c r="ATB29" s="207"/>
      <c r="ATC29" s="207"/>
      <c r="ATD29" s="207"/>
      <c r="ATE29" s="207"/>
      <c r="ATF29" s="207"/>
      <c r="ATG29" s="207"/>
      <c r="ATH29" s="207"/>
      <c r="ATI29" s="207"/>
      <c r="ATJ29" s="207"/>
      <c r="ATK29" s="207"/>
      <c r="ATL29" s="207"/>
      <c r="ATM29" s="207"/>
      <c r="ATN29" s="207"/>
      <c r="ATO29" s="207"/>
      <c r="ATP29" s="207"/>
      <c r="ATQ29" s="207"/>
      <c r="ATR29" s="207"/>
      <c r="ATS29" s="207"/>
      <c r="ATT29" s="207"/>
      <c r="ATU29" s="207"/>
      <c r="ATV29" s="207"/>
      <c r="ATW29" s="207"/>
      <c r="ATX29" s="207"/>
      <c r="ATY29" s="207"/>
      <c r="ATZ29" s="207"/>
      <c r="AUA29" s="207"/>
      <c r="AUB29" s="207"/>
      <c r="AUC29" s="207"/>
      <c r="AUD29" s="207"/>
      <c r="AUE29" s="207"/>
      <c r="AUF29" s="207"/>
      <c r="AUG29" s="207"/>
      <c r="AUH29" s="207"/>
      <c r="AUI29" s="207"/>
      <c r="AUJ29" s="207"/>
      <c r="AUK29" s="207"/>
      <c r="AUL29" s="207"/>
      <c r="AUM29" s="207"/>
      <c r="AUN29" s="207"/>
      <c r="AUO29" s="207"/>
      <c r="AUP29" s="207"/>
      <c r="AUQ29" s="207"/>
      <c r="AUR29" s="207"/>
      <c r="AUS29" s="207"/>
      <c r="AUT29" s="207"/>
      <c r="AUU29" s="207"/>
      <c r="AUV29" s="207"/>
      <c r="AUW29" s="207"/>
      <c r="AUX29" s="207"/>
      <c r="AUY29" s="207"/>
      <c r="AUZ29" s="207"/>
      <c r="AVA29" s="207"/>
      <c r="AVB29" s="207"/>
      <c r="AVC29" s="207"/>
      <c r="AVD29" s="207"/>
      <c r="AVE29" s="207"/>
      <c r="AVF29" s="207"/>
      <c r="AVG29" s="207"/>
      <c r="AVH29" s="207"/>
      <c r="AVI29" s="207"/>
      <c r="AVJ29" s="207"/>
      <c r="AVK29" s="207"/>
      <c r="AVL29" s="207"/>
      <c r="AVM29" s="207"/>
      <c r="AVN29" s="207"/>
      <c r="AVO29" s="207"/>
      <c r="AVP29" s="207"/>
      <c r="AVQ29" s="207"/>
      <c r="AVR29" s="207"/>
      <c r="AVS29" s="207"/>
      <c r="AVT29" s="207"/>
      <c r="AVU29" s="207"/>
      <c r="AVV29" s="207"/>
      <c r="AVW29" s="207"/>
      <c r="AVX29" s="207"/>
      <c r="AVY29" s="207"/>
      <c r="AVZ29" s="207"/>
      <c r="AWA29" s="207"/>
      <c r="AWB29" s="207"/>
      <c r="AWC29" s="207"/>
      <c r="AWD29" s="207"/>
      <c r="AWE29" s="207"/>
      <c r="AWF29" s="207"/>
      <c r="AWG29" s="207"/>
      <c r="AWH29" s="207"/>
      <c r="AWI29" s="207"/>
      <c r="AWJ29" s="207"/>
      <c r="AWK29" s="207"/>
      <c r="AWL29" s="207"/>
      <c r="AWM29" s="207"/>
      <c r="AWN29" s="207"/>
      <c r="AWO29" s="207"/>
      <c r="AWP29" s="207"/>
      <c r="AWQ29" s="207"/>
      <c r="AWR29" s="207"/>
      <c r="AWS29" s="207"/>
      <c r="AWT29" s="207"/>
      <c r="AWU29" s="207"/>
      <c r="AWV29" s="207"/>
      <c r="AWW29" s="207"/>
      <c r="AWX29" s="207"/>
      <c r="AWY29" s="207"/>
      <c r="AWZ29" s="207"/>
      <c r="AXA29" s="207"/>
      <c r="AXB29" s="207"/>
      <c r="AXC29" s="207"/>
      <c r="AXD29" s="207"/>
      <c r="AXE29" s="207"/>
      <c r="AXF29" s="207"/>
      <c r="AXG29" s="207"/>
      <c r="AXH29" s="207"/>
      <c r="AXI29" s="207"/>
      <c r="AXJ29" s="207"/>
      <c r="AXK29" s="207"/>
      <c r="AXL29" s="207"/>
      <c r="AXM29" s="207"/>
      <c r="AXN29" s="207"/>
      <c r="AXO29" s="207"/>
      <c r="AXP29" s="207"/>
      <c r="AXQ29" s="207"/>
      <c r="AXR29" s="207"/>
      <c r="AXS29" s="207"/>
      <c r="AXT29" s="207"/>
      <c r="AXU29" s="207"/>
      <c r="AXV29" s="207"/>
      <c r="AXW29" s="207"/>
      <c r="AXX29" s="207"/>
      <c r="AXY29" s="207"/>
      <c r="AXZ29" s="207"/>
      <c r="AYA29" s="207"/>
      <c r="AYB29" s="207"/>
      <c r="AYC29" s="207"/>
      <c r="AYD29" s="207"/>
      <c r="AYE29" s="207"/>
      <c r="AYF29" s="207"/>
      <c r="AYG29" s="207"/>
      <c r="AYH29" s="207"/>
      <c r="AYI29" s="207"/>
      <c r="AYJ29" s="207"/>
      <c r="AYK29" s="207"/>
      <c r="AYL29" s="207"/>
      <c r="AYM29" s="207"/>
      <c r="AYN29" s="207"/>
      <c r="AYO29" s="207"/>
      <c r="AYP29" s="207"/>
      <c r="AYQ29" s="207"/>
      <c r="AYR29" s="207"/>
      <c r="AYS29" s="207"/>
      <c r="AYT29" s="207"/>
      <c r="AYU29" s="207"/>
      <c r="AYV29" s="207"/>
      <c r="AYW29" s="207"/>
      <c r="AYX29" s="207"/>
      <c r="AYY29" s="207"/>
      <c r="AYZ29" s="207"/>
      <c r="AZA29" s="207"/>
      <c r="AZB29" s="207"/>
      <c r="AZC29" s="207"/>
      <c r="AZD29" s="207"/>
      <c r="AZE29" s="207"/>
      <c r="AZF29" s="207"/>
      <c r="AZG29" s="207"/>
      <c r="AZH29" s="207"/>
      <c r="AZI29" s="207"/>
      <c r="AZJ29" s="207"/>
      <c r="AZK29" s="207"/>
      <c r="AZL29" s="207"/>
      <c r="AZM29" s="207"/>
      <c r="AZN29" s="207"/>
      <c r="AZO29" s="207"/>
      <c r="AZP29" s="207"/>
      <c r="AZQ29" s="207"/>
      <c r="AZR29" s="207"/>
      <c r="AZS29" s="207"/>
      <c r="AZT29" s="207"/>
      <c r="AZU29" s="207"/>
      <c r="AZV29" s="207"/>
      <c r="AZW29" s="207"/>
      <c r="AZX29" s="207"/>
      <c r="AZY29" s="207"/>
      <c r="AZZ29" s="207"/>
      <c r="BAA29" s="207"/>
      <c r="BAB29" s="207"/>
      <c r="BAC29" s="207"/>
      <c r="BAD29" s="207"/>
      <c r="BAE29" s="207"/>
      <c r="BAF29" s="207"/>
      <c r="BAG29" s="207"/>
      <c r="BAH29" s="207"/>
      <c r="BAI29" s="207"/>
      <c r="BAJ29" s="207"/>
      <c r="BAK29" s="207"/>
      <c r="BAL29" s="207"/>
      <c r="BAM29" s="207"/>
      <c r="BAN29" s="207"/>
      <c r="BAO29" s="207"/>
      <c r="BAP29" s="207"/>
      <c r="BAQ29" s="207"/>
      <c r="BAR29" s="207"/>
      <c r="BAS29" s="207"/>
      <c r="BAT29" s="207"/>
      <c r="BAU29" s="207"/>
      <c r="BAV29" s="207"/>
      <c r="BAW29" s="207"/>
      <c r="BAX29" s="207"/>
      <c r="BAY29" s="207"/>
      <c r="BAZ29" s="207"/>
      <c r="BBA29" s="207"/>
      <c r="BBB29" s="207"/>
      <c r="BBC29" s="207"/>
      <c r="BBD29" s="207"/>
      <c r="BBE29" s="207"/>
      <c r="BBF29" s="207"/>
      <c r="BBG29" s="207"/>
      <c r="BBH29" s="207"/>
      <c r="BBI29" s="207"/>
      <c r="BBJ29" s="207"/>
      <c r="BBK29" s="207"/>
      <c r="BBL29" s="207"/>
      <c r="BBM29" s="207"/>
      <c r="BBN29" s="207"/>
      <c r="BBO29" s="207"/>
      <c r="BBP29" s="207"/>
      <c r="BBQ29" s="207"/>
      <c r="BBR29" s="207"/>
      <c r="BBS29" s="207"/>
      <c r="BBT29" s="207"/>
      <c r="BBU29" s="207"/>
      <c r="BBV29" s="207"/>
      <c r="BBW29" s="207"/>
      <c r="BBX29" s="207"/>
      <c r="BBY29" s="207"/>
      <c r="BBZ29" s="207"/>
      <c r="BCA29" s="207"/>
      <c r="BCB29" s="207"/>
      <c r="BCC29" s="207"/>
      <c r="BCD29" s="207"/>
      <c r="BCE29" s="207"/>
      <c r="BCF29" s="207"/>
      <c r="BCG29" s="207"/>
      <c r="BCH29" s="207"/>
      <c r="BCI29" s="207"/>
      <c r="BCJ29" s="207"/>
      <c r="BCK29" s="207"/>
      <c r="BCL29" s="207"/>
      <c r="BCM29" s="207"/>
      <c r="BCN29" s="207"/>
      <c r="BCO29" s="207"/>
      <c r="BCP29" s="207"/>
      <c r="BCQ29" s="207"/>
      <c r="BCR29" s="207"/>
      <c r="BCS29" s="207"/>
      <c r="BCT29" s="207"/>
      <c r="BCU29" s="207"/>
      <c r="BCV29" s="207"/>
      <c r="BCW29" s="207"/>
      <c r="BCX29" s="207"/>
      <c r="BCY29" s="207"/>
      <c r="BCZ29" s="207"/>
      <c r="BDA29" s="207"/>
      <c r="BDB29" s="207"/>
      <c r="BDC29" s="207"/>
      <c r="BDD29" s="207"/>
      <c r="BDE29" s="207"/>
      <c r="BDF29" s="207"/>
      <c r="BDG29" s="207"/>
      <c r="BDH29" s="207"/>
      <c r="BDI29" s="207"/>
      <c r="BDJ29" s="207"/>
      <c r="BDK29" s="207"/>
      <c r="BDL29" s="207"/>
      <c r="BDM29" s="207"/>
      <c r="BDN29" s="207"/>
      <c r="BDO29" s="207"/>
      <c r="BDP29" s="207"/>
      <c r="BDQ29" s="207"/>
      <c r="BDR29" s="207"/>
      <c r="BDS29" s="207"/>
      <c r="BDT29" s="207"/>
      <c r="BDU29" s="207"/>
      <c r="BDV29" s="207"/>
      <c r="BDW29" s="207"/>
      <c r="BDX29" s="207"/>
      <c r="BDY29" s="207"/>
      <c r="BDZ29" s="207"/>
      <c r="BEA29" s="207"/>
      <c r="BEB29" s="207"/>
      <c r="BEC29" s="207"/>
      <c r="BED29" s="207"/>
      <c r="BEE29" s="207"/>
      <c r="BEF29" s="207"/>
      <c r="BEG29" s="207"/>
      <c r="BEH29" s="207"/>
      <c r="BEI29" s="207"/>
      <c r="BEJ29" s="207"/>
      <c r="BEK29" s="207"/>
      <c r="BEL29" s="207"/>
      <c r="BEM29" s="207"/>
      <c r="BEN29" s="207"/>
      <c r="BEO29" s="207"/>
      <c r="BEP29" s="207"/>
      <c r="BEQ29" s="207"/>
      <c r="BER29" s="207"/>
      <c r="BES29" s="207"/>
      <c r="BET29" s="207"/>
      <c r="BEU29" s="207"/>
      <c r="BEV29" s="207"/>
      <c r="BEW29" s="207"/>
      <c r="BEX29" s="207"/>
      <c r="BEY29" s="207"/>
      <c r="BEZ29" s="207"/>
      <c r="BFA29" s="207"/>
      <c r="BFB29" s="207"/>
      <c r="BFC29" s="207"/>
      <c r="BFD29" s="207"/>
      <c r="BFE29" s="207"/>
      <c r="BFF29" s="207"/>
      <c r="BFG29" s="207"/>
      <c r="BFH29" s="207"/>
      <c r="BFI29" s="207"/>
      <c r="BFJ29" s="207"/>
      <c r="BFK29" s="207"/>
      <c r="BFL29" s="207"/>
      <c r="BFM29" s="207"/>
      <c r="BFN29" s="207"/>
      <c r="BFO29" s="207"/>
      <c r="BFP29" s="207"/>
      <c r="BFQ29" s="207"/>
      <c r="BFR29" s="207"/>
      <c r="BFS29" s="207"/>
      <c r="BFT29" s="207"/>
      <c r="BFU29" s="207"/>
      <c r="BFV29" s="207"/>
      <c r="BFW29" s="207"/>
      <c r="BFX29" s="207"/>
      <c r="BFY29" s="207"/>
      <c r="BFZ29" s="207"/>
      <c r="BGA29" s="207"/>
      <c r="BGB29" s="207"/>
      <c r="BGC29" s="207"/>
      <c r="BGD29" s="207"/>
      <c r="BGE29" s="207"/>
      <c r="BGF29" s="207"/>
      <c r="BGG29" s="207"/>
      <c r="BGH29" s="207"/>
      <c r="BGI29" s="207"/>
      <c r="BGJ29" s="207"/>
      <c r="BGK29" s="207"/>
      <c r="BGL29" s="207"/>
      <c r="BGM29" s="207"/>
      <c r="BGN29" s="207"/>
      <c r="BGO29" s="207"/>
      <c r="BGP29" s="207"/>
      <c r="BGQ29" s="207"/>
      <c r="BGR29" s="207"/>
      <c r="BGS29" s="207"/>
      <c r="BGT29" s="207"/>
      <c r="BGU29" s="207"/>
      <c r="BGV29" s="207"/>
      <c r="BGW29" s="207"/>
      <c r="BGX29" s="207"/>
      <c r="BGY29" s="207"/>
      <c r="BGZ29" s="207"/>
      <c r="BHA29" s="207"/>
      <c r="BHB29" s="207"/>
      <c r="BHC29" s="207"/>
      <c r="BHD29" s="207"/>
      <c r="BHE29" s="207"/>
      <c r="BHF29" s="207"/>
      <c r="BHG29" s="207"/>
      <c r="BHH29" s="207"/>
      <c r="BHI29" s="207"/>
      <c r="BHJ29" s="207"/>
      <c r="BHK29" s="207"/>
      <c r="BHL29" s="207"/>
      <c r="BHM29" s="207"/>
      <c r="BHN29" s="207"/>
      <c r="BHO29" s="207"/>
      <c r="BHP29" s="207"/>
      <c r="BHQ29" s="207"/>
      <c r="BHR29" s="207"/>
      <c r="BHS29" s="207"/>
      <c r="BHT29" s="207"/>
      <c r="BHU29" s="207"/>
      <c r="BHV29" s="207"/>
      <c r="BHW29" s="207"/>
      <c r="BHX29" s="207"/>
      <c r="BHY29" s="207"/>
      <c r="BHZ29" s="207"/>
      <c r="BIA29" s="207"/>
      <c r="BIB29" s="207"/>
      <c r="BIC29" s="207"/>
      <c r="BID29" s="207"/>
      <c r="BIE29" s="207"/>
      <c r="BIF29" s="207"/>
      <c r="BIG29" s="207"/>
      <c r="BIH29" s="207"/>
      <c r="BII29" s="207"/>
      <c r="BIJ29" s="207"/>
      <c r="BIK29" s="207"/>
      <c r="BIL29" s="207"/>
      <c r="BIM29" s="207"/>
      <c r="BIN29" s="207"/>
      <c r="BIO29" s="207"/>
      <c r="BIP29" s="207"/>
      <c r="BIQ29" s="207"/>
      <c r="BIR29" s="207"/>
      <c r="BIS29" s="207"/>
      <c r="BIT29" s="207"/>
      <c r="BIU29" s="207"/>
      <c r="BIV29" s="207"/>
      <c r="BIW29" s="207"/>
      <c r="BIX29" s="207"/>
      <c r="BIY29" s="207"/>
      <c r="BIZ29" s="207"/>
      <c r="BJA29" s="207"/>
      <c r="BJB29" s="207"/>
      <c r="BJC29" s="207"/>
      <c r="BJD29" s="207"/>
      <c r="BJE29" s="207"/>
      <c r="BJF29" s="207"/>
      <c r="BJG29" s="207"/>
      <c r="BJH29" s="207"/>
      <c r="BJI29" s="207"/>
      <c r="BJJ29" s="207"/>
      <c r="BJK29" s="207"/>
      <c r="BJL29" s="207"/>
      <c r="BJM29" s="207"/>
      <c r="BJN29" s="207"/>
      <c r="BJO29" s="207"/>
      <c r="BJP29" s="207"/>
      <c r="BJQ29" s="207"/>
      <c r="BJR29" s="207"/>
      <c r="BJS29" s="207"/>
      <c r="BJT29" s="207"/>
      <c r="BJU29" s="207"/>
      <c r="BJV29" s="207"/>
      <c r="BJW29" s="207"/>
      <c r="BJX29" s="207"/>
      <c r="BJY29" s="207"/>
      <c r="BJZ29" s="207"/>
      <c r="BKA29" s="207"/>
      <c r="BKB29" s="207"/>
      <c r="BKC29" s="207"/>
      <c r="BKD29" s="207"/>
      <c r="BKE29" s="207"/>
      <c r="BKF29" s="207"/>
      <c r="BKG29" s="207"/>
      <c r="BKH29" s="207"/>
      <c r="BKI29" s="207"/>
      <c r="BKJ29" s="207"/>
      <c r="BKK29" s="207"/>
      <c r="BKL29" s="207"/>
      <c r="BKM29" s="207"/>
      <c r="BKN29" s="207"/>
      <c r="BKO29" s="207"/>
      <c r="BKP29" s="207"/>
      <c r="BKQ29" s="207"/>
      <c r="BKR29" s="207"/>
      <c r="BKS29" s="207"/>
      <c r="BKT29" s="207"/>
      <c r="BKU29" s="207"/>
      <c r="BKV29" s="207"/>
      <c r="BKW29" s="207"/>
      <c r="BKX29" s="207"/>
      <c r="BKY29" s="207"/>
      <c r="BKZ29" s="207"/>
      <c r="BLA29" s="207"/>
      <c r="BLB29" s="207"/>
      <c r="BLC29" s="207"/>
      <c r="BLD29" s="207"/>
      <c r="BLE29" s="207"/>
      <c r="BLF29" s="207"/>
      <c r="BLG29" s="207"/>
      <c r="BLH29" s="207"/>
      <c r="BLI29" s="207"/>
      <c r="BLJ29" s="207"/>
      <c r="BLK29" s="207"/>
      <c r="BLL29" s="207"/>
      <c r="BLM29" s="207"/>
      <c r="BLN29" s="207"/>
      <c r="BLO29" s="207"/>
      <c r="BLP29" s="207"/>
      <c r="BLQ29" s="207"/>
      <c r="BLR29" s="207"/>
      <c r="BLS29" s="207"/>
      <c r="BLT29" s="207"/>
      <c r="BLU29" s="207"/>
      <c r="BLV29" s="207"/>
      <c r="BLW29" s="207"/>
      <c r="BLX29" s="207"/>
      <c r="BLY29" s="207"/>
      <c r="BLZ29" s="207"/>
      <c r="BMA29" s="207"/>
      <c r="BMB29" s="207"/>
      <c r="BMC29" s="207"/>
      <c r="BMD29" s="207"/>
      <c r="BME29" s="207"/>
      <c r="BMF29" s="207"/>
      <c r="BMG29" s="207"/>
      <c r="BMH29" s="207"/>
      <c r="BMI29" s="207"/>
      <c r="BMJ29" s="207"/>
      <c r="BMK29" s="207"/>
      <c r="BML29" s="207"/>
      <c r="BMM29" s="207"/>
      <c r="BMN29" s="207"/>
      <c r="BMO29" s="207"/>
      <c r="BMP29" s="207"/>
      <c r="BMQ29" s="207"/>
      <c r="BMR29" s="207"/>
      <c r="BMS29" s="207"/>
      <c r="BMT29" s="207"/>
      <c r="BMU29" s="207"/>
      <c r="BMV29" s="207"/>
      <c r="BMW29" s="207"/>
      <c r="BMX29" s="207"/>
      <c r="BMY29" s="207"/>
      <c r="BMZ29" s="207"/>
      <c r="BNA29" s="207"/>
      <c r="BNB29" s="207"/>
      <c r="BNC29" s="207"/>
      <c r="BND29" s="207"/>
      <c r="BNE29" s="207"/>
      <c r="BNF29" s="207"/>
      <c r="BNG29" s="207"/>
      <c r="BNH29" s="207"/>
      <c r="BNI29" s="207"/>
      <c r="BNJ29" s="207"/>
      <c r="BNK29" s="207"/>
      <c r="BNL29" s="207"/>
      <c r="BNM29" s="207"/>
      <c r="BNN29" s="207"/>
      <c r="BNO29" s="207"/>
      <c r="BNP29" s="207"/>
      <c r="BNQ29" s="207"/>
      <c r="BNR29" s="207"/>
      <c r="BNS29" s="207"/>
      <c r="BNT29" s="207"/>
      <c r="BNU29" s="207"/>
      <c r="BNV29" s="207"/>
      <c r="BNW29" s="207"/>
      <c r="BNX29" s="207"/>
      <c r="BNY29" s="207"/>
      <c r="BNZ29" s="207"/>
      <c r="BOA29" s="207"/>
      <c r="BOB29" s="207"/>
      <c r="BOC29" s="207"/>
      <c r="BOD29" s="207"/>
      <c r="BOE29" s="207"/>
      <c r="BOF29" s="207"/>
      <c r="BOG29" s="207"/>
      <c r="BOH29" s="207"/>
      <c r="BOI29" s="207"/>
      <c r="BOJ29" s="207"/>
      <c r="BOK29" s="207"/>
      <c r="BOL29" s="207"/>
      <c r="BOM29" s="207"/>
      <c r="BON29" s="207"/>
      <c r="BOO29" s="207"/>
      <c r="BOP29" s="207"/>
      <c r="BOQ29" s="207"/>
      <c r="BOR29" s="207"/>
      <c r="BOS29" s="207"/>
      <c r="BOT29" s="207"/>
      <c r="BOU29" s="207"/>
      <c r="BOV29" s="207"/>
      <c r="BOW29" s="207"/>
      <c r="BOX29" s="207"/>
      <c r="BOY29" s="207"/>
      <c r="BOZ29" s="207"/>
      <c r="BPA29" s="207"/>
      <c r="BPB29" s="207"/>
      <c r="BPC29" s="207"/>
      <c r="BPD29" s="207"/>
      <c r="BPE29" s="207"/>
      <c r="BPF29" s="207"/>
      <c r="BPG29" s="207"/>
      <c r="BPH29" s="207"/>
      <c r="BPI29" s="207"/>
      <c r="BPJ29" s="207"/>
      <c r="BPK29" s="207"/>
      <c r="BPL29" s="207"/>
      <c r="BPM29" s="207"/>
      <c r="BPN29" s="207"/>
      <c r="BPO29" s="207"/>
      <c r="BPP29" s="207"/>
      <c r="BPQ29" s="207"/>
      <c r="BPR29" s="207"/>
      <c r="BPS29" s="207"/>
      <c r="BPT29" s="207"/>
      <c r="BPU29" s="207"/>
      <c r="BPV29" s="207"/>
      <c r="BPW29" s="207"/>
      <c r="BPX29" s="207"/>
      <c r="BPY29" s="207"/>
      <c r="BPZ29" s="207"/>
      <c r="BQA29" s="207"/>
      <c r="BQB29" s="207"/>
      <c r="BQC29" s="207"/>
      <c r="BQD29" s="207"/>
      <c r="BQE29" s="207"/>
      <c r="BQF29" s="207"/>
      <c r="BQG29" s="207"/>
      <c r="BQH29" s="207"/>
      <c r="BQI29" s="207"/>
      <c r="BQJ29" s="207"/>
      <c r="BQK29" s="207"/>
      <c r="BQL29" s="207"/>
      <c r="BQM29" s="207"/>
      <c r="BQN29" s="207"/>
      <c r="BQO29" s="207"/>
      <c r="BQP29" s="207"/>
      <c r="BQQ29" s="207"/>
      <c r="BQR29" s="207"/>
      <c r="BQS29" s="207"/>
      <c r="BQT29" s="207"/>
      <c r="BQU29" s="207"/>
      <c r="BQV29" s="207"/>
      <c r="BQW29" s="207"/>
      <c r="BQX29" s="207"/>
      <c r="BQY29" s="207"/>
      <c r="BQZ29" s="207"/>
      <c r="BRA29" s="207"/>
      <c r="BRB29" s="207"/>
      <c r="BRC29" s="207"/>
      <c r="BRD29" s="207"/>
      <c r="BRE29" s="207"/>
      <c r="BRF29" s="207"/>
      <c r="BRG29" s="207"/>
      <c r="BRH29" s="207"/>
      <c r="BRI29" s="207"/>
      <c r="BRJ29" s="207"/>
      <c r="BRK29" s="207"/>
      <c r="BRL29" s="207"/>
      <c r="BRM29" s="207"/>
      <c r="BRN29" s="207"/>
      <c r="BRO29" s="207"/>
      <c r="BRP29" s="207"/>
      <c r="BRQ29" s="207"/>
      <c r="BRR29" s="207"/>
      <c r="BRS29" s="207"/>
      <c r="BRT29" s="207"/>
      <c r="BRU29" s="207"/>
      <c r="BRV29" s="207"/>
      <c r="BRW29" s="207"/>
      <c r="BRX29" s="207"/>
      <c r="BRY29" s="207"/>
      <c r="BRZ29" s="207"/>
      <c r="BSA29" s="207"/>
      <c r="BSB29" s="207"/>
      <c r="BSC29" s="207"/>
      <c r="BSD29" s="207"/>
      <c r="BSE29" s="207"/>
      <c r="BSF29" s="207"/>
      <c r="BSG29" s="207"/>
      <c r="BSH29" s="207"/>
      <c r="BSI29" s="207"/>
      <c r="BSJ29" s="207"/>
      <c r="BSK29" s="207"/>
      <c r="BSL29" s="207"/>
      <c r="BSM29" s="207"/>
      <c r="BSN29" s="207"/>
      <c r="BSO29" s="207"/>
      <c r="BSP29" s="207"/>
      <c r="BSQ29" s="207"/>
      <c r="BSR29" s="207"/>
      <c r="BSS29" s="207"/>
      <c r="BST29" s="207"/>
      <c r="BSU29" s="207"/>
      <c r="BSV29" s="207"/>
      <c r="BSW29" s="207"/>
      <c r="BSX29" s="207"/>
      <c r="BSY29" s="207"/>
      <c r="BSZ29" s="207"/>
      <c r="BTA29" s="207"/>
      <c r="BTB29" s="207"/>
      <c r="BTC29" s="207"/>
      <c r="BTD29" s="207"/>
      <c r="BTE29" s="207"/>
      <c r="BTF29" s="207"/>
      <c r="BTG29" s="207"/>
      <c r="BTH29" s="207"/>
      <c r="BTI29" s="207"/>
      <c r="BTJ29" s="207"/>
      <c r="BTK29" s="207"/>
      <c r="BTL29" s="207"/>
      <c r="BTM29" s="207"/>
      <c r="BTN29" s="207"/>
      <c r="BTO29" s="207"/>
      <c r="BTP29" s="207"/>
      <c r="BTQ29" s="207"/>
      <c r="BTR29" s="207"/>
      <c r="BTS29" s="207"/>
      <c r="BTT29" s="207"/>
      <c r="BTU29" s="207"/>
      <c r="BTV29" s="207"/>
      <c r="BTW29" s="207"/>
      <c r="BTX29" s="207"/>
      <c r="BTY29" s="207"/>
      <c r="BTZ29" s="207"/>
      <c r="BUA29" s="207"/>
      <c r="BUB29" s="207"/>
      <c r="BUC29" s="207"/>
      <c r="BUD29" s="207"/>
      <c r="BUE29" s="207"/>
      <c r="BUF29" s="207"/>
      <c r="BUG29" s="207"/>
      <c r="BUH29" s="207"/>
      <c r="BUI29" s="207"/>
      <c r="BUJ29" s="207"/>
      <c r="BUK29" s="207"/>
      <c r="BUL29" s="207"/>
      <c r="BUM29" s="207"/>
      <c r="BUN29" s="207"/>
      <c r="BUO29" s="207"/>
      <c r="BUP29" s="207"/>
      <c r="BUQ29" s="207"/>
      <c r="BUR29" s="207"/>
      <c r="BUS29" s="207"/>
      <c r="BUT29" s="207"/>
      <c r="BUU29" s="207"/>
      <c r="BUV29" s="207"/>
      <c r="BUW29" s="207"/>
      <c r="BUX29" s="207"/>
      <c r="BUY29" s="207"/>
      <c r="BUZ29" s="207"/>
      <c r="BVA29" s="207"/>
      <c r="BVB29" s="207"/>
      <c r="BVC29" s="207"/>
      <c r="BVD29" s="207"/>
      <c r="BVE29" s="207"/>
      <c r="BVF29" s="207"/>
      <c r="BVG29" s="207"/>
      <c r="BVH29" s="207"/>
      <c r="BVI29" s="207"/>
      <c r="BVJ29" s="207"/>
      <c r="BVK29" s="207"/>
      <c r="BVL29" s="207"/>
      <c r="BVM29" s="207"/>
      <c r="BVN29" s="207"/>
      <c r="BVO29" s="207"/>
      <c r="BVP29" s="207"/>
      <c r="BVQ29" s="207"/>
      <c r="BVR29" s="207"/>
      <c r="BVS29" s="207"/>
      <c r="BVT29" s="207"/>
      <c r="BVU29" s="207"/>
      <c r="BVV29" s="207"/>
      <c r="BVW29" s="207"/>
      <c r="BVX29" s="207"/>
      <c r="BVY29" s="207"/>
      <c r="BVZ29" s="207"/>
      <c r="BWA29" s="207"/>
      <c r="BWB29" s="207"/>
      <c r="BWC29" s="207"/>
      <c r="BWD29" s="207"/>
      <c r="BWE29" s="207"/>
      <c r="BWF29" s="207"/>
      <c r="BWG29" s="207"/>
      <c r="BWH29" s="207"/>
      <c r="BWI29" s="207"/>
      <c r="BWJ29" s="207"/>
      <c r="BWK29" s="207"/>
      <c r="BWL29" s="207"/>
      <c r="BWM29" s="207"/>
      <c r="BWN29" s="207"/>
      <c r="BWO29" s="207"/>
      <c r="BWP29" s="207"/>
      <c r="BWQ29" s="207"/>
      <c r="BWR29" s="207"/>
      <c r="BWS29" s="207"/>
      <c r="BWT29" s="207"/>
      <c r="BWU29" s="207"/>
      <c r="BWV29" s="207"/>
      <c r="BWW29" s="207"/>
      <c r="BWX29" s="207"/>
      <c r="BWY29" s="207"/>
      <c r="BWZ29" s="207"/>
      <c r="BXA29" s="207"/>
      <c r="BXB29" s="207"/>
      <c r="BXC29" s="207"/>
      <c r="BXD29" s="207"/>
      <c r="BXE29" s="207"/>
      <c r="BXF29" s="207"/>
      <c r="BXG29" s="207"/>
      <c r="BXH29" s="207"/>
      <c r="BXI29" s="207"/>
      <c r="BXJ29" s="207"/>
      <c r="BXK29" s="207"/>
      <c r="BXL29" s="207"/>
      <c r="BXM29" s="207"/>
      <c r="BXN29" s="207"/>
      <c r="BXO29" s="207"/>
      <c r="BXP29" s="207"/>
      <c r="BXQ29" s="207"/>
      <c r="BXR29" s="207"/>
      <c r="BXS29" s="207"/>
      <c r="BXT29" s="207"/>
      <c r="BXU29" s="207"/>
      <c r="BXV29" s="207"/>
      <c r="BXW29" s="207"/>
      <c r="BXX29" s="207"/>
      <c r="BXY29" s="207"/>
      <c r="BXZ29" s="207"/>
      <c r="BYA29" s="207"/>
      <c r="BYB29" s="207"/>
      <c r="BYC29" s="207"/>
      <c r="BYD29" s="207"/>
      <c r="BYE29" s="207"/>
      <c r="BYF29" s="207"/>
      <c r="BYG29" s="207"/>
      <c r="BYH29" s="207"/>
      <c r="BYI29" s="207"/>
      <c r="BYJ29" s="207"/>
      <c r="BYK29" s="207"/>
      <c r="BYL29" s="207"/>
      <c r="BYM29" s="207"/>
      <c r="BYN29" s="207"/>
      <c r="BYO29" s="207"/>
      <c r="BYP29" s="207"/>
      <c r="BYQ29" s="207"/>
      <c r="BYR29" s="207"/>
      <c r="BYS29" s="207"/>
      <c r="BYT29" s="207"/>
      <c r="BYU29" s="207"/>
      <c r="BYV29" s="207"/>
      <c r="BYW29" s="207"/>
      <c r="BYX29" s="207"/>
      <c r="BYY29" s="207"/>
      <c r="BYZ29" s="207"/>
      <c r="BZA29" s="207"/>
      <c r="BZB29" s="207"/>
      <c r="BZC29" s="207"/>
      <c r="BZD29" s="207"/>
      <c r="BZE29" s="207"/>
      <c r="BZF29" s="207"/>
      <c r="BZG29" s="207"/>
      <c r="BZH29" s="207"/>
      <c r="BZI29" s="207"/>
      <c r="BZJ29" s="207"/>
      <c r="BZK29" s="207"/>
      <c r="BZL29" s="207"/>
      <c r="BZM29" s="207"/>
      <c r="BZN29" s="207"/>
      <c r="BZO29" s="207"/>
      <c r="BZP29" s="207"/>
      <c r="BZQ29" s="207"/>
      <c r="BZR29" s="207"/>
      <c r="BZS29" s="207"/>
      <c r="BZT29" s="207"/>
      <c r="BZU29" s="207"/>
      <c r="BZV29" s="207"/>
      <c r="BZW29" s="207"/>
      <c r="BZX29" s="207"/>
      <c r="BZY29" s="207"/>
      <c r="BZZ29" s="207"/>
      <c r="CAA29" s="207"/>
      <c r="CAB29" s="207"/>
      <c r="CAC29" s="207"/>
      <c r="CAD29" s="207"/>
      <c r="CAE29" s="207"/>
      <c r="CAF29" s="207"/>
      <c r="CAG29" s="207"/>
      <c r="CAH29" s="207"/>
      <c r="CAI29" s="207"/>
      <c r="CAJ29" s="207"/>
      <c r="CAK29" s="207"/>
      <c r="CAL29" s="207"/>
      <c r="CAM29" s="207"/>
      <c r="CAN29" s="207"/>
      <c r="CAO29" s="207"/>
      <c r="CAP29" s="207"/>
      <c r="CAQ29" s="207"/>
      <c r="CAR29" s="207"/>
      <c r="CAS29" s="207"/>
      <c r="CAT29" s="207"/>
      <c r="CAU29" s="207"/>
      <c r="CAV29" s="207"/>
      <c r="CAW29" s="207"/>
      <c r="CAX29" s="207"/>
      <c r="CAY29" s="207"/>
      <c r="CAZ29" s="207"/>
      <c r="CBA29" s="207"/>
      <c r="CBB29" s="207"/>
      <c r="CBC29" s="207"/>
      <c r="CBD29" s="207"/>
      <c r="CBE29" s="207"/>
      <c r="CBF29" s="207"/>
      <c r="CBG29" s="207"/>
      <c r="CBH29" s="207"/>
      <c r="CBI29" s="207"/>
      <c r="CBJ29" s="207"/>
      <c r="CBK29" s="207"/>
      <c r="CBL29" s="207"/>
      <c r="CBM29" s="207"/>
      <c r="CBN29" s="207"/>
      <c r="CBO29" s="207"/>
      <c r="CBP29" s="207"/>
      <c r="CBQ29" s="207"/>
      <c r="CBR29" s="207"/>
      <c r="CBS29" s="207"/>
      <c r="CBT29" s="207"/>
      <c r="CBU29" s="207"/>
      <c r="CBV29" s="207"/>
      <c r="CBW29" s="207"/>
      <c r="CBX29" s="207"/>
      <c r="CBY29" s="207"/>
      <c r="CBZ29" s="207"/>
      <c r="CCA29" s="207"/>
      <c r="CCB29" s="207"/>
      <c r="CCC29" s="207"/>
      <c r="CCD29" s="207"/>
      <c r="CCE29" s="207"/>
      <c r="CCF29" s="207"/>
      <c r="CCG29" s="207"/>
      <c r="CCH29" s="207"/>
      <c r="CCI29" s="207"/>
      <c r="CCJ29" s="207"/>
      <c r="CCK29" s="207"/>
      <c r="CCL29" s="207"/>
      <c r="CCM29" s="207"/>
      <c r="CCN29" s="207"/>
      <c r="CCO29" s="207"/>
      <c r="CCP29" s="207"/>
      <c r="CCQ29" s="207"/>
      <c r="CCR29" s="207"/>
      <c r="CCS29" s="207"/>
      <c r="CCT29" s="207"/>
      <c r="CCU29" s="207"/>
      <c r="CCV29" s="207"/>
      <c r="CCW29" s="207"/>
      <c r="CCX29" s="207"/>
      <c r="CCY29" s="207"/>
      <c r="CCZ29" s="207"/>
      <c r="CDA29" s="207"/>
      <c r="CDB29" s="207"/>
      <c r="CDC29" s="207"/>
      <c r="CDD29" s="207"/>
      <c r="CDE29" s="207"/>
      <c r="CDF29" s="207"/>
      <c r="CDG29" s="207"/>
      <c r="CDH29" s="207"/>
      <c r="CDI29" s="207"/>
      <c r="CDJ29" s="207"/>
      <c r="CDK29" s="207"/>
      <c r="CDL29" s="207"/>
      <c r="CDM29" s="207"/>
      <c r="CDN29" s="207"/>
      <c r="CDO29" s="207"/>
      <c r="CDP29" s="207"/>
      <c r="CDQ29" s="207"/>
      <c r="CDR29" s="207"/>
      <c r="CDS29" s="207"/>
      <c r="CDT29" s="207"/>
      <c r="CDU29" s="207"/>
      <c r="CDV29" s="207"/>
      <c r="CDW29" s="207"/>
      <c r="CDX29" s="207"/>
      <c r="CDY29" s="207"/>
      <c r="CDZ29" s="207"/>
      <c r="CEA29" s="207"/>
      <c r="CEB29" s="207"/>
      <c r="CEC29" s="207"/>
      <c r="CED29" s="207"/>
      <c r="CEE29" s="207"/>
      <c r="CEF29" s="207"/>
      <c r="CEG29" s="207"/>
      <c r="CEH29" s="207"/>
      <c r="CEI29" s="207"/>
      <c r="CEJ29" s="207"/>
      <c r="CEK29" s="207"/>
      <c r="CEL29" s="207"/>
      <c r="CEM29" s="207"/>
      <c r="CEN29" s="207"/>
      <c r="CEO29" s="207"/>
      <c r="CEP29" s="207"/>
      <c r="CEQ29" s="207"/>
      <c r="CER29" s="207"/>
      <c r="CES29" s="207"/>
      <c r="CET29" s="207"/>
      <c r="CEU29" s="207"/>
      <c r="CEV29" s="207"/>
      <c r="CEW29" s="207"/>
      <c r="CEX29" s="207"/>
      <c r="CEY29" s="207"/>
      <c r="CEZ29" s="207"/>
      <c r="CFA29" s="207"/>
      <c r="CFB29" s="207"/>
      <c r="CFC29" s="207"/>
      <c r="CFD29" s="207"/>
      <c r="CFE29" s="207"/>
      <c r="CFF29" s="207"/>
      <c r="CFG29" s="207"/>
      <c r="CFH29" s="207"/>
      <c r="CFI29" s="207"/>
      <c r="CFJ29" s="207"/>
      <c r="CFK29" s="207"/>
      <c r="CFL29" s="207"/>
      <c r="CFM29" s="207"/>
      <c r="CFN29" s="207"/>
      <c r="CFO29" s="207"/>
      <c r="CFP29" s="207"/>
      <c r="CFQ29" s="207"/>
      <c r="CFR29" s="207"/>
      <c r="CFS29" s="207"/>
      <c r="CFT29" s="207"/>
      <c r="CFU29" s="207"/>
      <c r="CFV29" s="207"/>
      <c r="CFW29" s="207"/>
      <c r="CFX29" s="207"/>
      <c r="CFY29" s="207"/>
      <c r="CFZ29" s="207"/>
      <c r="CGA29" s="207"/>
      <c r="CGB29" s="207"/>
      <c r="CGC29" s="207"/>
      <c r="CGD29" s="207"/>
      <c r="CGE29" s="207"/>
      <c r="CGF29" s="207"/>
      <c r="CGG29" s="207"/>
      <c r="CGH29" s="207"/>
      <c r="CGI29" s="207"/>
      <c r="CGJ29" s="207"/>
      <c r="CGK29" s="207"/>
      <c r="CGL29" s="207"/>
      <c r="CGM29" s="207"/>
      <c r="CGN29" s="207"/>
      <c r="CGO29" s="207"/>
      <c r="CGP29" s="207"/>
      <c r="CGQ29" s="207"/>
      <c r="CGR29" s="207"/>
      <c r="CGS29" s="207"/>
      <c r="CGT29" s="207"/>
      <c r="CGU29" s="207"/>
      <c r="CGV29" s="207"/>
      <c r="CGW29" s="207"/>
      <c r="CGX29" s="207"/>
      <c r="CGY29" s="207"/>
      <c r="CGZ29" s="207"/>
      <c r="CHA29" s="207"/>
      <c r="CHB29" s="207"/>
      <c r="CHC29" s="207"/>
      <c r="CHD29" s="207"/>
      <c r="CHE29" s="207"/>
      <c r="CHF29" s="207"/>
      <c r="CHG29" s="207"/>
      <c r="CHH29" s="207"/>
      <c r="CHI29" s="207"/>
      <c r="CHJ29" s="207"/>
      <c r="CHK29" s="207"/>
      <c r="CHL29" s="207"/>
      <c r="CHM29" s="207"/>
      <c r="CHN29" s="207"/>
      <c r="CHO29" s="207"/>
      <c r="CHP29" s="207"/>
      <c r="CHQ29" s="207"/>
      <c r="CHR29" s="207"/>
      <c r="CHS29" s="207"/>
      <c r="CHT29" s="207"/>
      <c r="CHU29" s="207"/>
      <c r="CHV29" s="207"/>
      <c r="CHW29" s="207"/>
      <c r="CHX29" s="207"/>
      <c r="CHY29" s="207"/>
      <c r="CHZ29" s="207"/>
      <c r="CIA29" s="207"/>
      <c r="CIB29" s="207"/>
      <c r="CIC29" s="207"/>
      <c r="CID29" s="207"/>
      <c r="CIE29" s="207"/>
      <c r="CIF29" s="207"/>
      <c r="CIG29" s="207"/>
      <c r="CIH29" s="207"/>
      <c r="CII29" s="207"/>
      <c r="CIJ29" s="207"/>
      <c r="CIK29" s="207"/>
      <c r="CIL29" s="207"/>
      <c r="CIM29" s="207"/>
      <c r="CIN29" s="207"/>
      <c r="CIO29" s="207"/>
      <c r="CIP29" s="207"/>
      <c r="CIQ29" s="207"/>
      <c r="CIR29" s="207"/>
      <c r="CIS29" s="207"/>
      <c r="CIT29" s="207"/>
      <c r="CIU29" s="207"/>
      <c r="CIV29" s="207"/>
      <c r="CIW29" s="207"/>
      <c r="CIX29" s="207"/>
      <c r="CIY29" s="207"/>
      <c r="CIZ29" s="207"/>
      <c r="CJA29" s="207"/>
      <c r="CJB29" s="207"/>
      <c r="CJC29" s="207"/>
      <c r="CJD29" s="207"/>
      <c r="CJE29" s="207"/>
      <c r="CJF29" s="207"/>
      <c r="CJG29" s="207"/>
      <c r="CJH29" s="207"/>
      <c r="CJI29" s="207"/>
      <c r="CJJ29" s="207"/>
      <c r="CJK29" s="207"/>
      <c r="CJL29" s="207"/>
      <c r="CJM29" s="207"/>
      <c r="CJN29" s="207"/>
      <c r="CJO29" s="207"/>
      <c r="CJP29" s="207"/>
      <c r="CJQ29" s="207"/>
      <c r="CJR29" s="207"/>
      <c r="CJS29" s="207"/>
      <c r="CJT29" s="207"/>
      <c r="CJU29" s="207"/>
      <c r="CJV29" s="207"/>
      <c r="CJW29" s="207"/>
      <c r="CJX29" s="207"/>
      <c r="CJY29" s="207"/>
      <c r="CJZ29" s="207"/>
      <c r="CKA29" s="207"/>
      <c r="CKB29" s="207"/>
      <c r="CKC29" s="207"/>
      <c r="CKD29" s="207"/>
      <c r="CKE29" s="207"/>
      <c r="CKF29" s="207"/>
      <c r="CKG29" s="207"/>
      <c r="CKH29" s="207"/>
      <c r="CKI29" s="207"/>
      <c r="CKJ29" s="207"/>
      <c r="CKK29" s="207"/>
      <c r="CKL29" s="207"/>
      <c r="CKM29" s="207"/>
      <c r="CKN29" s="207"/>
      <c r="CKO29" s="207"/>
      <c r="CKP29" s="207"/>
      <c r="CKQ29" s="207"/>
      <c r="CKR29" s="207"/>
      <c r="CKS29" s="207"/>
      <c r="CKT29" s="207"/>
      <c r="CKU29" s="207"/>
      <c r="CKV29" s="207"/>
      <c r="CKW29" s="207"/>
      <c r="CKX29" s="207"/>
      <c r="CKY29" s="207"/>
      <c r="CKZ29" s="207"/>
      <c r="CLA29" s="207"/>
      <c r="CLB29" s="207"/>
      <c r="CLC29" s="207"/>
      <c r="CLD29" s="207"/>
      <c r="CLE29" s="207"/>
      <c r="CLF29" s="207"/>
      <c r="CLG29" s="207"/>
      <c r="CLH29" s="207"/>
      <c r="CLI29" s="207"/>
      <c r="CLJ29" s="207"/>
      <c r="CLK29" s="207"/>
      <c r="CLL29" s="207"/>
      <c r="CLM29" s="207"/>
      <c r="CLN29" s="207"/>
      <c r="CLO29" s="207"/>
      <c r="CLP29" s="207"/>
      <c r="CLQ29" s="207"/>
      <c r="CLR29" s="207"/>
      <c r="CLS29" s="207"/>
      <c r="CLT29" s="207"/>
      <c r="CLU29" s="207"/>
      <c r="CLV29" s="207"/>
      <c r="CLW29" s="207"/>
      <c r="CLX29" s="207"/>
      <c r="CLY29" s="207"/>
      <c r="CLZ29" s="207"/>
      <c r="CMA29" s="207"/>
      <c r="CMB29" s="207"/>
      <c r="CMC29" s="207"/>
      <c r="CMD29" s="207"/>
      <c r="CME29" s="207"/>
      <c r="CMF29" s="207"/>
      <c r="CMG29" s="207"/>
      <c r="CMH29" s="207"/>
      <c r="CMI29" s="207"/>
      <c r="CMJ29" s="207"/>
      <c r="CMK29" s="207"/>
      <c r="CML29" s="207"/>
      <c r="CMM29" s="207"/>
      <c r="CMN29" s="207"/>
      <c r="CMO29" s="207"/>
      <c r="CMP29" s="207"/>
      <c r="CMQ29" s="207"/>
      <c r="CMR29" s="207"/>
      <c r="CMS29" s="207"/>
      <c r="CMT29" s="207"/>
      <c r="CMU29" s="207"/>
      <c r="CMV29" s="207"/>
      <c r="CMW29" s="207"/>
      <c r="CMX29" s="207"/>
      <c r="CMY29" s="207"/>
      <c r="CMZ29" s="207"/>
      <c r="CNA29" s="207"/>
      <c r="CNB29" s="207"/>
      <c r="CNC29" s="207"/>
      <c r="CND29" s="207"/>
      <c r="CNE29" s="207"/>
      <c r="CNF29" s="207"/>
      <c r="CNG29" s="207"/>
      <c r="CNH29" s="207"/>
      <c r="CNI29" s="207"/>
      <c r="CNJ29" s="207"/>
      <c r="CNK29" s="207"/>
      <c r="CNL29" s="207"/>
      <c r="CNM29" s="207"/>
      <c r="CNN29" s="207"/>
      <c r="CNO29" s="207"/>
      <c r="CNP29" s="207"/>
      <c r="CNQ29" s="207"/>
      <c r="CNR29" s="207"/>
      <c r="CNS29" s="207"/>
      <c r="CNT29" s="207"/>
      <c r="CNU29" s="207"/>
      <c r="CNV29" s="207"/>
      <c r="CNW29" s="207"/>
      <c r="CNX29" s="207"/>
      <c r="CNY29" s="207"/>
      <c r="CNZ29" s="207"/>
      <c r="COA29" s="207"/>
      <c r="COB29" s="207"/>
      <c r="COC29" s="207"/>
      <c r="COD29" s="207"/>
      <c r="COE29" s="207"/>
      <c r="COF29" s="207"/>
      <c r="COG29" s="207"/>
      <c r="COH29" s="207"/>
      <c r="COI29" s="207"/>
      <c r="COJ29" s="207"/>
      <c r="COK29" s="207"/>
      <c r="COL29" s="207"/>
      <c r="COM29" s="207"/>
      <c r="CON29" s="207"/>
      <c r="COO29" s="207"/>
      <c r="COP29" s="207"/>
      <c r="COQ29" s="207"/>
      <c r="COR29" s="207"/>
      <c r="COS29" s="207"/>
      <c r="COT29" s="207"/>
      <c r="COU29" s="207"/>
      <c r="COV29" s="207"/>
      <c r="COW29" s="207"/>
      <c r="COX29" s="207"/>
      <c r="COY29" s="207"/>
      <c r="COZ29" s="207"/>
      <c r="CPA29" s="207"/>
      <c r="CPB29" s="207"/>
      <c r="CPC29" s="207"/>
      <c r="CPD29" s="207"/>
      <c r="CPE29" s="207"/>
      <c r="CPF29" s="207"/>
      <c r="CPG29" s="207"/>
      <c r="CPH29" s="207"/>
      <c r="CPI29" s="207"/>
      <c r="CPJ29" s="207"/>
      <c r="CPK29" s="207"/>
      <c r="CPL29" s="207"/>
      <c r="CPM29" s="207"/>
      <c r="CPN29" s="207"/>
      <c r="CPO29" s="207"/>
      <c r="CPP29" s="207"/>
      <c r="CPQ29" s="207"/>
      <c r="CPR29" s="207"/>
      <c r="CPS29" s="207"/>
      <c r="CPT29" s="207"/>
      <c r="CPU29" s="207"/>
      <c r="CPV29" s="207"/>
      <c r="CPW29" s="207"/>
      <c r="CPX29" s="207"/>
      <c r="CPY29" s="207"/>
      <c r="CPZ29" s="207"/>
      <c r="CQA29" s="207"/>
      <c r="CQB29" s="207"/>
      <c r="CQC29" s="207"/>
      <c r="CQD29" s="207"/>
      <c r="CQE29" s="207"/>
      <c r="CQF29" s="207"/>
      <c r="CQG29" s="207"/>
      <c r="CQH29" s="207"/>
      <c r="CQI29" s="207"/>
      <c r="CQJ29" s="207"/>
      <c r="CQK29" s="207"/>
      <c r="CQL29" s="207"/>
      <c r="CQM29" s="207"/>
      <c r="CQN29" s="207"/>
      <c r="CQO29" s="207"/>
      <c r="CQP29" s="207"/>
      <c r="CQQ29" s="207"/>
      <c r="CQR29" s="207"/>
      <c r="CQS29" s="207"/>
      <c r="CQT29" s="207"/>
      <c r="CQU29" s="207"/>
      <c r="CQV29" s="207"/>
      <c r="CQW29" s="207"/>
      <c r="CQX29" s="207"/>
      <c r="CQY29" s="207"/>
      <c r="CQZ29" s="207"/>
      <c r="CRA29" s="207"/>
      <c r="CRB29" s="207"/>
      <c r="CRC29" s="207"/>
      <c r="CRD29" s="207"/>
      <c r="CRE29" s="207"/>
      <c r="CRF29" s="207"/>
      <c r="CRG29" s="207"/>
      <c r="CRH29" s="207"/>
      <c r="CRI29" s="207"/>
      <c r="CRJ29" s="207"/>
      <c r="CRK29" s="207"/>
      <c r="CRL29" s="207"/>
      <c r="CRM29" s="207"/>
      <c r="CRN29" s="207"/>
      <c r="CRO29" s="207"/>
      <c r="CRP29" s="207"/>
      <c r="CRQ29" s="207"/>
      <c r="CRR29" s="207"/>
      <c r="CRS29" s="207"/>
      <c r="CRT29" s="207"/>
      <c r="CRU29" s="207"/>
      <c r="CRV29" s="207"/>
      <c r="CRW29" s="207"/>
      <c r="CRX29" s="207"/>
      <c r="CRY29" s="207"/>
      <c r="CRZ29" s="207"/>
      <c r="CSA29" s="207"/>
      <c r="CSB29" s="207"/>
      <c r="CSC29" s="207"/>
      <c r="CSD29" s="207"/>
      <c r="CSE29" s="207"/>
      <c r="CSF29" s="207"/>
      <c r="CSG29" s="207"/>
      <c r="CSH29" s="207"/>
      <c r="CSI29" s="207"/>
      <c r="CSJ29" s="207"/>
      <c r="CSK29" s="207"/>
      <c r="CSL29" s="207"/>
      <c r="CSM29" s="207"/>
      <c r="CSN29" s="207"/>
      <c r="CSO29" s="207"/>
      <c r="CSP29" s="207"/>
      <c r="CSQ29" s="207"/>
      <c r="CSR29" s="207"/>
      <c r="CSS29" s="207"/>
      <c r="CST29" s="207"/>
      <c r="CSU29" s="207"/>
      <c r="CSV29" s="207"/>
      <c r="CSW29" s="207"/>
      <c r="CSX29" s="207"/>
      <c r="CSY29" s="207"/>
      <c r="CSZ29" s="207"/>
      <c r="CTA29" s="207"/>
      <c r="CTB29" s="207"/>
      <c r="CTC29" s="207"/>
      <c r="CTD29" s="207"/>
      <c r="CTE29" s="207"/>
      <c r="CTF29" s="207"/>
      <c r="CTG29" s="207"/>
      <c r="CTH29" s="207"/>
      <c r="CTI29" s="207"/>
      <c r="CTJ29" s="207"/>
      <c r="CTK29" s="207"/>
      <c r="CTL29" s="207"/>
      <c r="CTM29" s="207"/>
      <c r="CTN29" s="207"/>
      <c r="CTO29" s="207"/>
      <c r="CTP29" s="207"/>
      <c r="CTQ29" s="207"/>
      <c r="CTR29" s="207"/>
      <c r="CTS29" s="207"/>
      <c r="CTT29" s="207"/>
      <c r="CTU29" s="207"/>
      <c r="CTV29" s="207"/>
      <c r="CTW29" s="207"/>
      <c r="CTX29" s="207"/>
      <c r="CTY29" s="207"/>
      <c r="CTZ29" s="207"/>
      <c r="CUA29" s="207"/>
      <c r="CUB29" s="207"/>
      <c r="CUC29" s="207"/>
      <c r="CUD29" s="207"/>
      <c r="CUE29" s="207"/>
      <c r="CUF29" s="207"/>
      <c r="CUG29" s="207"/>
      <c r="CUH29" s="207"/>
      <c r="CUI29" s="207"/>
      <c r="CUJ29" s="207"/>
      <c r="CUK29" s="207"/>
      <c r="CUL29" s="207"/>
      <c r="CUM29" s="207"/>
      <c r="CUN29" s="207"/>
      <c r="CUO29" s="207"/>
      <c r="CUP29" s="207"/>
      <c r="CUQ29" s="207"/>
      <c r="CUR29" s="207"/>
      <c r="CUS29" s="207"/>
      <c r="CUT29" s="207"/>
      <c r="CUU29" s="207"/>
      <c r="CUV29" s="207"/>
      <c r="CUW29" s="207"/>
      <c r="CUX29" s="207"/>
      <c r="CUY29" s="207"/>
      <c r="CUZ29" s="207"/>
      <c r="CVA29" s="207"/>
      <c r="CVB29" s="207"/>
      <c r="CVC29" s="207"/>
      <c r="CVD29" s="207"/>
      <c r="CVE29" s="207"/>
      <c r="CVF29" s="207"/>
      <c r="CVG29" s="207"/>
      <c r="CVH29" s="207"/>
      <c r="CVI29" s="207"/>
      <c r="CVJ29" s="207"/>
      <c r="CVK29" s="207"/>
      <c r="CVL29" s="207"/>
      <c r="CVM29" s="207"/>
      <c r="CVN29" s="207"/>
      <c r="CVO29" s="207"/>
      <c r="CVP29" s="207"/>
      <c r="CVQ29" s="207"/>
      <c r="CVR29" s="207"/>
      <c r="CVS29" s="207"/>
      <c r="CVT29" s="207"/>
      <c r="CVU29" s="207"/>
      <c r="CVV29" s="207"/>
      <c r="CVW29" s="207"/>
      <c r="CVX29" s="207"/>
      <c r="CVY29" s="207"/>
      <c r="CVZ29" s="207"/>
      <c r="CWA29" s="207"/>
      <c r="CWB29" s="207"/>
      <c r="CWC29" s="207"/>
      <c r="CWD29" s="207"/>
      <c r="CWE29" s="207"/>
      <c r="CWF29" s="207"/>
      <c r="CWG29" s="207"/>
      <c r="CWH29" s="207"/>
      <c r="CWI29" s="207"/>
      <c r="CWJ29" s="207"/>
      <c r="CWK29" s="207"/>
      <c r="CWL29" s="207"/>
      <c r="CWM29" s="207"/>
      <c r="CWN29" s="207"/>
      <c r="CWO29" s="207"/>
      <c r="CWP29" s="207"/>
      <c r="CWQ29" s="207"/>
      <c r="CWR29" s="207"/>
      <c r="CWS29" s="207"/>
      <c r="CWT29" s="207"/>
      <c r="CWU29" s="207"/>
      <c r="CWV29" s="207"/>
      <c r="CWW29" s="207"/>
      <c r="CWX29" s="207"/>
      <c r="CWY29" s="207"/>
      <c r="CWZ29" s="207"/>
      <c r="CXA29" s="207"/>
      <c r="CXB29" s="207"/>
      <c r="CXC29" s="207"/>
      <c r="CXD29" s="207"/>
      <c r="CXE29" s="207"/>
      <c r="CXF29" s="207"/>
      <c r="CXG29" s="207"/>
      <c r="CXH29" s="207"/>
      <c r="CXI29" s="207"/>
      <c r="CXJ29" s="207"/>
      <c r="CXK29" s="207"/>
      <c r="CXL29" s="207"/>
      <c r="CXM29" s="207"/>
      <c r="CXN29" s="207"/>
      <c r="CXO29" s="207"/>
      <c r="CXP29" s="207"/>
      <c r="CXQ29" s="207"/>
      <c r="CXR29" s="207"/>
      <c r="CXS29" s="207"/>
      <c r="CXT29" s="207"/>
      <c r="CXU29" s="207"/>
      <c r="CXV29" s="207"/>
      <c r="CXW29" s="207"/>
      <c r="CXX29" s="207"/>
      <c r="CXY29" s="207"/>
      <c r="CXZ29" s="207"/>
      <c r="CYA29" s="207"/>
      <c r="CYB29" s="207"/>
      <c r="CYC29" s="207"/>
      <c r="CYD29" s="207"/>
      <c r="CYE29" s="207"/>
      <c r="CYF29" s="207"/>
      <c r="CYG29" s="207"/>
      <c r="CYH29" s="207"/>
      <c r="CYI29" s="207"/>
      <c r="CYJ29" s="207"/>
      <c r="CYK29" s="207"/>
      <c r="CYL29" s="207"/>
      <c r="CYM29" s="207"/>
      <c r="CYN29" s="207"/>
      <c r="CYO29" s="207"/>
      <c r="CYP29" s="207"/>
      <c r="CYQ29" s="207"/>
      <c r="CYR29" s="207"/>
      <c r="CYS29" s="207"/>
      <c r="CYT29" s="207"/>
      <c r="CYU29" s="207"/>
      <c r="CYV29" s="207"/>
      <c r="CYW29" s="207"/>
      <c r="CYX29" s="207"/>
      <c r="CYY29" s="207"/>
      <c r="CYZ29" s="207"/>
      <c r="CZA29" s="207"/>
      <c r="CZB29" s="207"/>
      <c r="CZC29" s="207"/>
      <c r="CZD29" s="207"/>
      <c r="CZE29" s="207"/>
      <c r="CZF29" s="207"/>
      <c r="CZG29" s="207"/>
      <c r="CZH29" s="207"/>
      <c r="CZI29" s="207"/>
      <c r="CZJ29" s="207"/>
      <c r="CZK29" s="207"/>
      <c r="CZL29" s="207"/>
      <c r="CZM29" s="207"/>
      <c r="CZN29" s="207"/>
      <c r="CZO29" s="207"/>
      <c r="CZP29" s="207"/>
      <c r="CZQ29" s="207"/>
      <c r="CZR29" s="207"/>
      <c r="CZS29" s="207"/>
      <c r="CZT29" s="207"/>
      <c r="CZU29" s="207"/>
      <c r="CZV29" s="207"/>
      <c r="CZW29" s="207"/>
      <c r="CZX29" s="207"/>
      <c r="CZY29" s="207"/>
      <c r="CZZ29" s="207"/>
      <c r="DAA29" s="207"/>
      <c r="DAB29" s="207"/>
      <c r="DAC29" s="207"/>
      <c r="DAD29" s="207"/>
      <c r="DAE29" s="207"/>
      <c r="DAF29" s="207"/>
      <c r="DAG29" s="207"/>
      <c r="DAH29" s="207"/>
      <c r="DAI29" s="207"/>
      <c r="DAJ29" s="207"/>
      <c r="DAK29" s="207"/>
      <c r="DAL29" s="207"/>
      <c r="DAM29" s="207"/>
      <c r="DAN29" s="207"/>
      <c r="DAO29" s="207"/>
      <c r="DAP29" s="207"/>
      <c r="DAQ29" s="207"/>
      <c r="DAR29" s="207"/>
      <c r="DAS29" s="207"/>
      <c r="DAT29" s="207"/>
      <c r="DAU29" s="207"/>
      <c r="DAV29" s="207"/>
      <c r="DAW29" s="207"/>
      <c r="DAX29" s="207"/>
      <c r="DAY29" s="207"/>
      <c r="DAZ29" s="207"/>
      <c r="DBA29" s="207"/>
      <c r="DBB29" s="207"/>
      <c r="DBC29" s="207"/>
      <c r="DBD29" s="207"/>
      <c r="DBE29" s="207"/>
      <c r="DBF29" s="207"/>
      <c r="DBG29" s="207"/>
      <c r="DBH29" s="207"/>
      <c r="DBI29" s="207"/>
      <c r="DBJ29" s="207"/>
      <c r="DBK29" s="207"/>
      <c r="DBL29" s="207"/>
      <c r="DBM29" s="207"/>
      <c r="DBN29" s="207"/>
      <c r="DBO29" s="207"/>
      <c r="DBP29" s="207"/>
      <c r="DBQ29" s="207"/>
      <c r="DBR29" s="207"/>
      <c r="DBS29" s="207"/>
      <c r="DBT29" s="207"/>
      <c r="DBU29" s="207"/>
      <c r="DBV29" s="207"/>
      <c r="DBW29" s="207"/>
      <c r="DBX29" s="207"/>
      <c r="DBY29" s="207"/>
      <c r="DBZ29" s="207"/>
      <c r="DCA29" s="207"/>
      <c r="DCB29" s="207"/>
      <c r="DCC29" s="207"/>
      <c r="DCD29" s="207"/>
      <c r="DCE29" s="207"/>
      <c r="DCF29" s="207"/>
      <c r="DCG29" s="207"/>
      <c r="DCH29" s="207"/>
      <c r="DCI29" s="207"/>
      <c r="DCJ29" s="207"/>
      <c r="DCK29" s="207"/>
      <c r="DCL29" s="207"/>
      <c r="DCM29" s="207"/>
      <c r="DCN29" s="207"/>
      <c r="DCO29" s="207"/>
      <c r="DCP29" s="207"/>
      <c r="DCQ29" s="207"/>
      <c r="DCR29" s="207"/>
      <c r="DCS29" s="207"/>
      <c r="DCT29" s="207"/>
      <c r="DCU29" s="207"/>
      <c r="DCV29" s="207"/>
      <c r="DCW29" s="207"/>
      <c r="DCX29" s="207"/>
      <c r="DCY29" s="207"/>
      <c r="DCZ29" s="207"/>
      <c r="DDA29" s="207"/>
      <c r="DDB29" s="207"/>
      <c r="DDC29" s="207"/>
      <c r="DDD29" s="207"/>
      <c r="DDE29" s="207"/>
      <c r="DDF29" s="207"/>
      <c r="DDG29" s="207"/>
      <c r="DDH29" s="207"/>
      <c r="DDI29" s="207"/>
      <c r="DDJ29" s="207"/>
      <c r="DDK29" s="207"/>
      <c r="DDL29" s="207"/>
      <c r="DDM29" s="207"/>
      <c r="DDN29" s="207"/>
      <c r="DDO29" s="207"/>
      <c r="DDP29" s="207"/>
      <c r="DDQ29" s="207"/>
      <c r="DDR29" s="207"/>
      <c r="DDS29" s="207"/>
      <c r="DDT29" s="207"/>
      <c r="DDU29" s="207"/>
      <c r="DDV29" s="207"/>
      <c r="DDW29" s="207"/>
      <c r="DDX29" s="207"/>
      <c r="DDY29" s="207"/>
      <c r="DDZ29" s="207"/>
      <c r="DEA29" s="207"/>
      <c r="DEB29" s="207"/>
      <c r="DEC29" s="207"/>
      <c r="DED29" s="207"/>
      <c r="DEE29" s="207"/>
      <c r="DEF29" s="207"/>
      <c r="DEG29" s="207"/>
      <c r="DEH29" s="207"/>
      <c r="DEI29" s="207"/>
      <c r="DEJ29" s="207"/>
      <c r="DEK29" s="207"/>
      <c r="DEL29" s="207"/>
      <c r="DEM29" s="207"/>
      <c r="DEN29" s="207"/>
      <c r="DEO29" s="207"/>
      <c r="DEP29" s="207"/>
      <c r="DEQ29" s="207"/>
      <c r="DER29" s="207"/>
      <c r="DES29" s="207"/>
      <c r="DET29" s="207"/>
      <c r="DEU29" s="207"/>
      <c r="DEV29" s="207"/>
      <c r="DEW29" s="207"/>
      <c r="DEX29" s="207"/>
      <c r="DEY29" s="207"/>
      <c r="DEZ29" s="207"/>
      <c r="DFA29" s="207"/>
      <c r="DFB29" s="207"/>
      <c r="DFC29" s="207"/>
      <c r="DFD29" s="207"/>
      <c r="DFE29" s="207"/>
      <c r="DFF29" s="207"/>
      <c r="DFG29" s="207"/>
      <c r="DFH29" s="207"/>
      <c r="DFI29" s="207"/>
      <c r="DFJ29" s="207"/>
      <c r="DFK29" s="207"/>
      <c r="DFL29" s="207"/>
      <c r="DFM29" s="207"/>
      <c r="DFN29" s="207"/>
      <c r="DFO29" s="207"/>
      <c r="DFP29" s="207"/>
      <c r="DFQ29" s="207"/>
      <c r="DFR29" s="207"/>
      <c r="DFS29" s="207"/>
      <c r="DFT29" s="207"/>
      <c r="DFU29" s="207"/>
      <c r="DFV29" s="207"/>
      <c r="DFW29" s="207"/>
      <c r="DFX29" s="207"/>
      <c r="DFY29" s="207"/>
      <c r="DFZ29" s="207"/>
      <c r="DGA29" s="207"/>
      <c r="DGB29" s="207"/>
      <c r="DGC29" s="207"/>
      <c r="DGD29" s="207"/>
      <c r="DGE29" s="207"/>
      <c r="DGF29" s="207"/>
      <c r="DGG29" s="207"/>
      <c r="DGH29" s="207"/>
      <c r="DGI29" s="207"/>
      <c r="DGJ29" s="207"/>
      <c r="DGK29" s="207"/>
      <c r="DGL29" s="207"/>
      <c r="DGM29" s="207"/>
      <c r="DGN29" s="207"/>
      <c r="DGO29" s="207"/>
      <c r="DGP29" s="207"/>
      <c r="DGQ29" s="207"/>
      <c r="DGR29" s="207"/>
      <c r="DGS29" s="207"/>
      <c r="DGT29" s="207"/>
      <c r="DGU29" s="207"/>
      <c r="DGV29" s="207"/>
      <c r="DGW29" s="207"/>
      <c r="DGX29" s="207"/>
      <c r="DGY29" s="207"/>
      <c r="DGZ29" s="207"/>
      <c r="DHA29" s="207"/>
      <c r="DHB29" s="207"/>
      <c r="DHC29" s="207"/>
      <c r="DHD29" s="207"/>
      <c r="DHE29" s="207"/>
      <c r="DHF29" s="207"/>
      <c r="DHG29" s="207"/>
      <c r="DHH29" s="207"/>
      <c r="DHI29" s="207"/>
      <c r="DHJ29" s="207"/>
      <c r="DHK29" s="207"/>
      <c r="DHL29" s="207"/>
      <c r="DHM29" s="207"/>
      <c r="DHN29" s="207"/>
      <c r="DHO29" s="207"/>
      <c r="DHP29" s="207"/>
      <c r="DHQ29" s="207"/>
      <c r="DHR29" s="207"/>
      <c r="DHS29" s="207"/>
      <c r="DHT29" s="207"/>
      <c r="DHU29" s="207"/>
      <c r="DHV29" s="207"/>
      <c r="DHW29" s="207"/>
      <c r="DHX29" s="207"/>
      <c r="DHY29" s="207"/>
      <c r="DHZ29" s="207"/>
      <c r="DIA29" s="207"/>
      <c r="DIB29" s="207"/>
      <c r="DIC29" s="207"/>
      <c r="DID29" s="207"/>
      <c r="DIE29" s="207"/>
      <c r="DIF29" s="207"/>
      <c r="DIG29" s="207"/>
      <c r="DIH29" s="207"/>
      <c r="DII29" s="207"/>
      <c r="DIJ29" s="207"/>
      <c r="DIK29" s="207"/>
      <c r="DIL29" s="207"/>
      <c r="DIM29" s="207"/>
      <c r="DIN29" s="207"/>
      <c r="DIO29" s="207"/>
      <c r="DIP29" s="207"/>
      <c r="DIQ29" s="207"/>
      <c r="DIR29" s="207"/>
      <c r="DIS29" s="207"/>
      <c r="DIT29" s="207"/>
      <c r="DIU29" s="207"/>
      <c r="DIV29" s="207"/>
      <c r="DIW29" s="207"/>
      <c r="DIX29" s="207"/>
      <c r="DIY29" s="207"/>
      <c r="DIZ29" s="207"/>
      <c r="DJA29" s="207"/>
      <c r="DJB29" s="207"/>
      <c r="DJC29" s="207"/>
      <c r="DJD29" s="207"/>
      <c r="DJE29" s="207"/>
      <c r="DJF29" s="207"/>
      <c r="DJG29" s="207"/>
      <c r="DJH29" s="207"/>
      <c r="DJI29" s="207"/>
      <c r="DJJ29" s="207"/>
      <c r="DJK29" s="207"/>
      <c r="DJL29" s="207"/>
      <c r="DJM29" s="207"/>
      <c r="DJN29" s="207"/>
      <c r="DJO29" s="207"/>
      <c r="DJP29" s="207"/>
      <c r="DJQ29" s="207"/>
      <c r="DJR29" s="207"/>
      <c r="DJS29" s="207"/>
      <c r="DJT29" s="207"/>
      <c r="DJU29" s="207"/>
      <c r="DJV29" s="207"/>
      <c r="DJW29" s="207"/>
      <c r="DJX29" s="207"/>
      <c r="DJY29" s="207"/>
      <c r="DJZ29" s="207"/>
      <c r="DKA29" s="207"/>
      <c r="DKB29" s="207"/>
      <c r="DKC29" s="207"/>
      <c r="DKD29" s="207"/>
      <c r="DKE29" s="207"/>
      <c r="DKF29" s="207"/>
      <c r="DKG29" s="207"/>
      <c r="DKH29" s="207"/>
      <c r="DKI29" s="207"/>
      <c r="DKJ29" s="207"/>
      <c r="DKK29" s="207"/>
      <c r="DKL29" s="207"/>
      <c r="DKM29" s="207"/>
      <c r="DKN29" s="207"/>
      <c r="DKO29" s="207"/>
      <c r="DKP29" s="207"/>
      <c r="DKQ29" s="207"/>
      <c r="DKR29" s="207"/>
      <c r="DKS29" s="207"/>
      <c r="DKT29" s="207"/>
      <c r="DKU29" s="207"/>
      <c r="DKV29" s="207"/>
      <c r="DKW29" s="207"/>
      <c r="DKX29" s="207"/>
      <c r="DKY29" s="207"/>
      <c r="DKZ29" s="207"/>
      <c r="DLA29" s="207"/>
      <c r="DLB29" s="207"/>
      <c r="DLC29" s="207"/>
      <c r="DLD29" s="207"/>
      <c r="DLE29" s="207"/>
      <c r="DLF29" s="207"/>
      <c r="DLG29" s="207"/>
      <c r="DLH29" s="207"/>
      <c r="DLI29" s="207"/>
      <c r="DLJ29" s="207"/>
      <c r="DLK29" s="207"/>
      <c r="DLL29" s="207"/>
      <c r="DLM29" s="207"/>
      <c r="DLN29" s="207"/>
      <c r="DLO29" s="207"/>
      <c r="DLP29" s="207"/>
      <c r="DLQ29" s="207"/>
      <c r="DLR29" s="207"/>
      <c r="DLS29" s="207"/>
      <c r="DLT29" s="207"/>
      <c r="DLU29" s="207"/>
      <c r="DLV29" s="207"/>
      <c r="DLW29" s="207"/>
      <c r="DLX29" s="207"/>
      <c r="DLY29" s="207"/>
      <c r="DLZ29" s="207"/>
      <c r="DMA29" s="207"/>
      <c r="DMB29" s="207"/>
      <c r="DMC29" s="207"/>
      <c r="DMD29" s="207"/>
      <c r="DME29" s="207"/>
      <c r="DMF29" s="207"/>
      <c r="DMG29" s="207"/>
      <c r="DMH29" s="207"/>
      <c r="DMI29" s="207"/>
      <c r="DMJ29" s="207"/>
      <c r="DMK29" s="207"/>
      <c r="DML29" s="207"/>
      <c r="DMM29" s="207"/>
      <c r="DMN29" s="207"/>
      <c r="DMO29" s="207"/>
      <c r="DMP29" s="207"/>
      <c r="DMQ29" s="207"/>
      <c r="DMR29" s="207"/>
      <c r="DMS29" s="207"/>
      <c r="DMT29" s="207"/>
      <c r="DMU29" s="207"/>
      <c r="DMV29" s="207"/>
      <c r="DMW29" s="207"/>
      <c r="DMX29" s="207"/>
      <c r="DMY29" s="207"/>
      <c r="DMZ29" s="207"/>
      <c r="DNA29" s="207"/>
      <c r="DNB29" s="207"/>
      <c r="DNC29" s="207"/>
      <c r="DND29" s="207"/>
      <c r="DNE29" s="207"/>
      <c r="DNF29" s="207"/>
      <c r="DNG29" s="207"/>
      <c r="DNH29" s="207"/>
      <c r="DNI29" s="207"/>
      <c r="DNJ29" s="207"/>
      <c r="DNK29" s="207"/>
      <c r="DNL29" s="207"/>
      <c r="DNM29" s="207"/>
      <c r="DNN29" s="207"/>
      <c r="DNO29" s="207"/>
      <c r="DNP29" s="207"/>
      <c r="DNQ29" s="207"/>
      <c r="DNR29" s="207"/>
      <c r="DNS29" s="207"/>
      <c r="DNT29" s="207"/>
      <c r="DNU29" s="207"/>
      <c r="DNV29" s="207"/>
      <c r="DNW29" s="207"/>
      <c r="DNX29" s="207"/>
      <c r="DNY29" s="207"/>
      <c r="DNZ29" s="207"/>
      <c r="DOA29" s="207"/>
      <c r="DOB29" s="207"/>
      <c r="DOC29" s="207"/>
      <c r="DOD29" s="207"/>
      <c r="DOE29" s="207"/>
      <c r="DOF29" s="207"/>
      <c r="DOG29" s="207"/>
      <c r="DOH29" s="207"/>
      <c r="DOI29" s="207"/>
      <c r="DOJ29" s="207"/>
      <c r="DOK29" s="207"/>
      <c r="DOL29" s="207"/>
      <c r="DOM29" s="207"/>
      <c r="DON29" s="207"/>
      <c r="DOO29" s="207"/>
      <c r="DOP29" s="207"/>
      <c r="DOQ29" s="207"/>
      <c r="DOR29" s="207"/>
      <c r="DOS29" s="207"/>
      <c r="DOT29" s="207"/>
      <c r="DOU29" s="207"/>
      <c r="DOV29" s="207"/>
      <c r="DOW29" s="207"/>
      <c r="DOX29" s="207"/>
      <c r="DOY29" s="207"/>
      <c r="DOZ29" s="207"/>
      <c r="DPA29" s="207"/>
      <c r="DPB29" s="207"/>
      <c r="DPC29" s="207"/>
      <c r="DPD29" s="207"/>
      <c r="DPE29" s="207"/>
      <c r="DPF29" s="207"/>
      <c r="DPG29" s="207"/>
      <c r="DPH29" s="207"/>
      <c r="DPI29" s="207"/>
      <c r="DPJ29" s="207"/>
      <c r="DPK29" s="207"/>
      <c r="DPL29" s="207"/>
      <c r="DPM29" s="207"/>
      <c r="DPN29" s="207"/>
      <c r="DPO29" s="207"/>
      <c r="DPP29" s="207"/>
      <c r="DPQ29" s="207"/>
      <c r="DPR29" s="207"/>
      <c r="DPS29" s="207"/>
      <c r="DPT29" s="207"/>
      <c r="DPU29" s="207"/>
      <c r="DPV29" s="207"/>
      <c r="DPW29" s="207"/>
      <c r="DPX29" s="207"/>
      <c r="DPY29" s="207"/>
      <c r="DPZ29" s="207"/>
      <c r="DQA29" s="207"/>
      <c r="DQB29" s="207"/>
      <c r="DQC29" s="207"/>
      <c r="DQD29" s="207"/>
      <c r="DQE29" s="207"/>
      <c r="DQF29" s="207"/>
      <c r="DQG29" s="207"/>
      <c r="DQH29" s="207"/>
      <c r="DQI29" s="207"/>
      <c r="DQJ29" s="207"/>
      <c r="DQK29" s="207"/>
      <c r="DQL29" s="207"/>
      <c r="DQM29" s="207"/>
      <c r="DQN29" s="207"/>
      <c r="DQO29" s="207"/>
      <c r="DQP29" s="207"/>
      <c r="DQQ29" s="207"/>
      <c r="DQR29" s="207"/>
      <c r="DQS29" s="207"/>
      <c r="DQT29" s="207"/>
      <c r="DQU29" s="207"/>
      <c r="DQV29" s="207"/>
      <c r="DQW29" s="207"/>
      <c r="DQX29" s="207"/>
      <c r="DQY29" s="207"/>
      <c r="DQZ29" s="207"/>
      <c r="DRA29" s="207"/>
      <c r="DRB29" s="207"/>
      <c r="DRC29" s="207"/>
      <c r="DRD29" s="207"/>
      <c r="DRE29" s="207"/>
      <c r="DRF29" s="207"/>
      <c r="DRG29" s="207"/>
      <c r="DRH29" s="207"/>
      <c r="DRI29" s="207"/>
      <c r="DRJ29" s="207"/>
      <c r="DRK29" s="207"/>
      <c r="DRL29" s="207"/>
      <c r="DRM29" s="207"/>
      <c r="DRN29" s="207"/>
      <c r="DRO29" s="207"/>
      <c r="DRP29" s="207"/>
      <c r="DRQ29" s="207"/>
      <c r="DRR29" s="207"/>
      <c r="DRS29" s="207"/>
      <c r="DRT29" s="207"/>
      <c r="DRU29" s="207"/>
      <c r="DRV29" s="207"/>
      <c r="DRW29" s="207"/>
      <c r="DRX29" s="207"/>
      <c r="DRY29" s="207"/>
      <c r="DRZ29" s="207"/>
      <c r="DSA29" s="207"/>
      <c r="DSB29" s="207"/>
      <c r="DSC29" s="207"/>
      <c r="DSD29" s="207"/>
      <c r="DSE29" s="207"/>
      <c r="DSF29" s="207"/>
      <c r="DSG29" s="207"/>
      <c r="DSH29" s="207"/>
      <c r="DSI29" s="207"/>
      <c r="DSJ29" s="207"/>
      <c r="DSK29" s="207"/>
      <c r="DSL29" s="207"/>
      <c r="DSM29" s="207"/>
      <c r="DSN29" s="207"/>
      <c r="DSO29" s="207"/>
      <c r="DSP29" s="207"/>
      <c r="DSQ29" s="207"/>
      <c r="DSR29" s="207"/>
      <c r="DSS29" s="207"/>
      <c r="DST29" s="207"/>
      <c r="DSU29" s="207"/>
      <c r="DSV29" s="207"/>
      <c r="DSW29" s="207"/>
      <c r="DSX29" s="207"/>
      <c r="DSY29" s="207"/>
      <c r="DSZ29" s="207"/>
      <c r="DTA29" s="207"/>
      <c r="DTB29" s="207"/>
      <c r="DTC29" s="207"/>
      <c r="DTD29" s="207"/>
      <c r="DTE29" s="207"/>
      <c r="DTF29" s="207"/>
      <c r="DTG29" s="207"/>
      <c r="DTH29" s="207"/>
      <c r="DTI29" s="207"/>
      <c r="DTJ29" s="207"/>
      <c r="DTK29" s="207"/>
      <c r="DTL29" s="207"/>
      <c r="DTM29" s="207"/>
      <c r="DTN29" s="207"/>
      <c r="DTO29" s="207"/>
      <c r="DTP29" s="207"/>
      <c r="DTQ29" s="207"/>
      <c r="DTR29" s="207"/>
      <c r="DTS29" s="207"/>
      <c r="DTT29" s="207"/>
      <c r="DTU29" s="207"/>
      <c r="DTV29" s="207"/>
      <c r="DTW29" s="207"/>
      <c r="DTX29" s="207"/>
      <c r="DTY29" s="207"/>
      <c r="DTZ29" s="207"/>
      <c r="DUA29" s="207"/>
      <c r="DUB29" s="207"/>
      <c r="DUC29" s="207"/>
      <c r="DUD29" s="207"/>
      <c r="DUE29" s="207"/>
      <c r="DUF29" s="207"/>
      <c r="DUG29" s="207"/>
      <c r="DUH29" s="207"/>
      <c r="DUI29" s="207"/>
      <c r="DUJ29" s="207"/>
      <c r="DUK29" s="207"/>
      <c r="DUL29" s="207"/>
      <c r="DUM29" s="207"/>
      <c r="DUN29" s="207"/>
      <c r="DUO29" s="207"/>
      <c r="DUP29" s="207"/>
      <c r="DUQ29" s="207"/>
      <c r="DUR29" s="207"/>
      <c r="DUS29" s="207"/>
      <c r="DUT29" s="207"/>
      <c r="DUU29" s="207"/>
      <c r="DUV29" s="207"/>
      <c r="DUW29" s="207"/>
      <c r="DUX29" s="207"/>
      <c r="DUY29" s="207"/>
      <c r="DUZ29" s="207"/>
      <c r="DVA29" s="207"/>
      <c r="DVB29" s="207"/>
      <c r="DVC29" s="207"/>
      <c r="DVD29" s="207"/>
      <c r="DVE29" s="207"/>
      <c r="DVF29" s="207"/>
      <c r="DVG29" s="207"/>
      <c r="DVH29" s="207"/>
      <c r="DVI29" s="207"/>
      <c r="DVJ29" s="207"/>
      <c r="DVK29" s="207"/>
      <c r="DVL29" s="207"/>
      <c r="DVM29" s="207"/>
      <c r="DVN29" s="207"/>
      <c r="DVO29" s="207"/>
      <c r="DVP29" s="207"/>
      <c r="DVQ29" s="207"/>
      <c r="DVR29" s="207"/>
      <c r="DVS29" s="207"/>
      <c r="DVT29" s="207"/>
      <c r="DVU29" s="207"/>
      <c r="DVV29" s="207"/>
      <c r="DVW29" s="207"/>
      <c r="DVX29" s="207"/>
      <c r="DVY29" s="207"/>
      <c r="DVZ29" s="207"/>
      <c r="DWA29" s="207"/>
      <c r="DWB29" s="207"/>
      <c r="DWC29" s="207"/>
      <c r="DWD29" s="207"/>
      <c r="DWE29" s="207"/>
      <c r="DWF29" s="207"/>
      <c r="DWG29" s="207"/>
      <c r="DWH29" s="207"/>
      <c r="DWI29" s="207"/>
      <c r="DWJ29" s="207"/>
      <c r="DWK29" s="207"/>
      <c r="DWL29" s="207"/>
      <c r="DWM29" s="207"/>
      <c r="DWN29" s="207"/>
      <c r="DWO29" s="207"/>
      <c r="DWP29" s="207"/>
      <c r="DWQ29" s="207"/>
      <c r="DWR29" s="207"/>
      <c r="DWS29" s="207"/>
      <c r="DWT29" s="207"/>
      <c r="DWU29" s="207"/>
      <c r="DWV29" s="207"/>
      <c r="DWW29" s="207"/>
      <c r="DWX29" s="207"/>
      <c r="DWY29" s="207"/>
      <c r="DWZ29" s="207"/>
      <c r="DXA29" s="207"/>
      <c r="DXB29" s="207"/>
      <c r="DXC29" s="207"/>
      <c r="DXD29" s="207"/>
      <c r="DXE29" s="207"/>
      <c r="DXF29" s="207"/>
      <c r="DXG29" s="207"/>
      <c r="DXH29" s="207"/>
      <c r="DXI29" s="207"/>
      <c r="DXJ29" s="207"/>
      <c r="DXK29" s="207"/>
      <c r="DXL29" s="207"/>
      <c r="DXM29" s="207"/>
      <c r="DXN29" s="207"/>
      <c r="DXO29" s="207"/>
      <c r="DXP29" s="207"/>
      <c r="DXQ29" s="207"/>
      <c r="DXR29" s="207"/>
      <c r="DXS29" s="207"/>
      <c r="DXT29" s="207"/>
      <c r="DXU29" s="207"/>
      <c r="DXV29" s="207"/>
      <c r="DXW29" s="207"/>
      <c r="DXX29" s="207"/>
      <c r="DXY29" s="207"/>
      <c r="DXZ29" s="207"/>
      <c r="DYA29" s="207"/>
      <c r="DYB29" s="207"/>
      <c r="DYC29" s="207"/>
      <c r="DYD29" s="207"/>
      <c r="DYE29" s="207"/>
      <c r="DYF29" s="207"/>
      <c r="DYG29" s="207"/>
      <c r="DYH29" s="207"/>
      <c r="DYI29" s="207"/>
      <c r="DYJ29" s="207"/>
      <c r="DYK29" s="207"/>
      <c r="DYL29" s="207"/>
      <c r="DYM29" s="207"/>
      <c r="DYN29" s="207"/>
      <c r="DYO29" s="207"/>
      <c r="DYP29" s="207"/>
      <c r="DYQ29" s="207"/>
      <c r="DYR29" s="207"/>
      <c r="DYS29" s="207"/>
      <c r="DYT29" s="207"/>
      <c r="DYU29" s="207"/>
      <c r="DYV29" s="207"/>
      <c r="DYW29" s="207"/>
      <c r="DYX29" s="207"/>
      <c r="DYY29" s="207"/>
      <c r="DYZ29" s="207"/>
      <c r="DZA29" s="207"/>
      <c r="DZB29" s="207"/>
      <c r="DZC29" s="207"/>
      <c r="DZD29" s="207"/>
      <c r="DZE29" s="207"/>
      <c r="DZF29" s="207"/>
      <c r="DZG29" s="207"/>
      <c r="DZH29" s="207"/>
      <c r="DZI29" s="207"/>
      <c r="DZJ29" s="207"/>
      <c r="DZK29" s="207"/>
      <c r="DZL29" s="207"/>
      <c r="DZM29" s="207"/>
      <c r="DZN29" s="207"/>
      <c r="DZO29" s="207"/>
      <c r="DZP29" s="207"/>
      <c r="DZQ29" s="207"/>
      <c r="DZR29" s="207"/>
      <c r="DZS29" s="207"/>
      <c r="DZT29" s="207"/>
      <c r="DZU29" s="207"/>
      <c r="DZV29" s="207"/>
      <c r="DZW29" s="207"/>
      <c r="DZX29" s="207"/>
      <c r="DZY29" s="207"/>
      <c r="DZZ29" s="207"/>
      <c r="EAA29" s="207"/>
      <c r="EAB29" s="207"/>
      <c r="EAC29" s="207"/>
      <c r="EAD29" s="207"/>
      <c r="EAE29" s="207"/>
      <c r="EAF29" s="207"/>
      <c r="EAG29" s="207"/>
      <c r="EAH29" s="207"/>
      <c r="EAI29" s="207"/>
      <c r="EAJ29" s="207"/>
      <c r="EAK29" s="207"/>
      <c r="EAL29" s="207"/>
      <c r="EAM29" s="207"/>
      <c r="EAN29" s="207"/>
      <c r="EAO29" s="207"/>
      <c r="EAP29" s="207"/>
      <c r="EAQ29" s="207"/>
      <c r="EAR29" s="207"/>
      <c r="EAS29" s="207"/>
      <c r="EAT29" s="207"/>
      <c r="EAU29" s="207"/>
      <c r="EAV29" s="207"/>
      <c r="EAW29" s="207"/>
      <c r="EAX29" s="207"/>
      <c r="EAY29" s="207"/>
      <c r="EAZ29" s="207"/>
      <c r="EBA29" s="207"/>
      <c r="EBB29" s="207"/>
      <c r="EBC29" s="207"/>
      <c r="EBD29" s="207"/>
      <c r="EBE29" s="207"/>
      <c r="EBF29" s="207"/>
      <c r="EBG29" s="207"/>
      <c r="EBH29" s="207"/>
      <c r="EBI29" s="207"/>
      <c r="EBJ29" s="207"/>
      <c r="EBK29" s="207"/>
      <c r="EBL29" s="207"/>
      <c r="EBM29" s="207"/>
      <c r="EBN29" s="207"/>
      <c r="EBO29" s="207"/>
      <c r="EBP29" s="207"/>
      <c r="EBQ29" s="207"/>
      <c r="EBR29" s="207"/>
      <c r="EBS29" s="207"/>
      <c r="EBT29" s="207"/>
      <c r="EBU29" s="207"/>
      <c r="EBV29" s="207"/>
      <c r="EBW29" s="207"/>
      <c r="EBX29" s="207"/>
      <c r="EBY29" s="207"/>
      <c r="EBZ29" s="207"/>
      <c r="ECA29" s="207"/>
      <c r="ECB29" s="207"/>
      <c r="ECC29" s="207"/>
      <c r="ECD29" s="207"/>
      <c r="ECE29" s="207"/>
      <c r="ECF29" s="207"/>
      <c r="ECG29" s="207"/>
      <c r="ECH29" s="207"/>
      <c r="ECI29" s="207"/>
      <c r="ECJ29" s="207"/>
      <c r="ECK29" s="207"/>
      <c r="ECL29" s="207"/>
      <c r="ECM29" s="207"/>
      <c r="ECN29" s="207"/>
      <c r="ECO29" s="207"/>
      <c r="ECP29" s="207"/>
      <c r="ECQ29" s="207"/>
      <c r="ECR29" s="207"/>
      <c r="ECS29" s="207"/>
      <c r="ECT29" s="207"/>
      <c r="ECU29" s="207"/>
      <c r="ECV29" s="207"/>
      <c r="ECW29" s="207"/>
      <c r="ECX29" s="207"/>
      <c r="ECY29" s="207"/>
      <c r="ECZ29" s="207"/>
      <c r="EDA29" s="207"/>
      <c r="EDB29" s="207"/>
      <c r="EDC29" s="207"/>
      <c r="EDD29" s="207"/>
      <c r="EDE29" s="207"/>
      <c r="EDF29" s="207"/>
      <c r="EDG29" s="207"/>
      <c r="EDH29" s="207"/>
      <c r="EDI29" s="207"/>
      <c r="EDJ29" s="207"/>
      <c r="EDK29" s="207"/>
      <c r="EDL29" s="207"/>
      <c r="EDM29" s="207"/>
      <c r="EDN29" s="207"/>
      <c r="EDO29" s="207"/>
      <c r="EDP29" s="207"/>
      <c r="EDQ29" s="207"/>
      <c r="EDR29" s="207"/>
      <c r="EDS29" s="207"/>
      <c r="EDT29" s="207"/>
      <c r="EDU29" s="207"/>
      <c r="EDV29" s="207"/>
      <c r="EDW29" s="207"/>
      <c r="EDX29" s="207"/>
      <c r="EDY29" s="207"/>
      <c r="EDZ29" s="207"/>
      <c r="EEA29" s="207"/>
      <c r="EEB29" s="207"/>
      <c r="EEC29" s="207"/>
      <c r="EED29" s="207"/>
      <c r="EEE29" s="207"/>
      <c r="EEF29" s="207"/>
      <c r="EEG29" s="207"/>
      <c r="EEH29" s="207"/>
      <c r="EEI29" s="207"/>
      <c r="EEJ29" s="207"/>
      <c r="EEK29" s="207"/>
      <c r="EEL29" s="207"/>
      <c r="EEM29" s="207"/>
      <c r="EEN29" s="207"/>
      <c r="EEO29" s="207"/>
      <c r="EEP29" s="207"/>
      <c r="EEQ29" s="207"/>
      <c r="EER29" s="207"/>
      <c r="EES29" s="207"/>
      <c r="EET29" s="207"/>
      <c r="EEU29" s="207"/>
      <c r="EEV29" s="207"/>
      <c r="EEW29" s="207"/>
      <c r="EEX29" s="207"/>
      <c r="EEY29" s="207"/>
      <c r="EEZ29" s="207"/>
      <c r="EFA29" s="207"/>
      <c r="EFB29" s="207"/>
      <c r="EFC29" s="207"/>
      <c r="EFD29" s="207"/>
      <c r="EFE29" s="207"/>
      <c r="EFF29" s="207"/>
      <c r="EFG29" s="207"/>
      <c r="EFH29" s="207"/>
      <c r="EFI29" s="207"/>
      <c r="EFJ29" s="207"/>
      <c r="EFK29" s="207"/>
      <c r="EFL29" s="207"/>
      <c r="EFM29" s="207"/>
      <c r="EFN29" s="207"/>
      <c r="EFO29" s="207"/>
      <c r="EFP29" s="207"/>
      <c r="EFQ29" s="207"/>
      <c r="EFR29" s="207"/>
      <c r="EFS29" s="207"/>
      <c r="EFT29" s="207"/>
      <c r="EFU29" s="207"/>
      <c r="EFV29" s="207"/>
      <c r="EFW29" s="207"/>
      <c r="EFX29" s="207"/>
      <c r="EFY29" s="207"/>
      <c r="EFZ29" s="207"/>
      <c r="EGA29" s="207"/>
      <c r="EGB29" s="207"/>
      <c r="EGC29" s="207"/>
      <c r="EGD29" s="207"/>
      <c r="EGE29" s="207"/>
      <c r="EGF29" s="207"/>
      <c r="EGG29" s="207"/>
      <c r="EGH29" s="207"/>
      <c r="EGI29" s="207"/>
      <c r="EGJ29" s="207"/>
      <c r="EGK29" s="207"/>
      <c r="EGL29" s="207"/>
      <c r="EGM29" s="207"/>
      <c r="EGN29" s="207"/>
      <c r="EGO29" s="207"/>
      <c r="EGP29" s="207"/>
      <c r="EGQ29" s="207"/>
      <c r="EGR29" s="207"/>
      <c r="EGS29" s="207"/>
      <c r="EGT29" s="207"/>
      <c r="EGU29" s="207"/>
      <c r="EGV29" s="207"/>
      <c r="EGW29" s="207"/>
      <c r="EGX29" s="207"/>
      <c r="EGY29" s="207"/>
      <c r="EGZ29" s="207"/>
      <c r="EHA29" s="207"/>
      <c r="EHB29" s="207"/>
      <c r="EHC29" s="207"/>
      <c r="EHD29" s="207"/>
      <c r="EHE29" s="207"/>
      <c r="EHF29" s="207"/>
      <c r="EHG29" s="207"/>
      <c r="EHH29" s="207"/>
      <c r="EHI29" s="207"/>
      <c r="EHJ29" s="207"/>
      <c r="EHK29" s="207"/>
      <c r="EHL29" s="207"/>
      <c r="EHM29" s="207"/>
      <c r="EHN29" s="207"/>
      <c r="EHO29" s="207"/>
      <c r="EHP29" s="207"/>
      <c r="EHQ29" s="207"/>
      <c r="EHR29" s="207"/>
      <c r="EHS29" s="207"/>
      <c r="EHT29" s="207"/>
      <c r="EHU29" s="207"/>
      <c r="EHV29" s="207"/>
      <c r="EHW29" s="207"/>
      <c r="EHX29" s="207"/>
      <c r="EHY29" s="207"/>
      <c r="EHZ29" s="207"/>
      <c r="EIA29" s="207"/>
      <c r="EIB29" s="207"/>
      <c r="EIC29" s="207"/>
      <c r="EID29" s="207"/>
      <c r="EIE29" s="207"/>
      <c r="EIF29" s="207"/>
      <c r="EIG29" s="207"/>
      <c r="EIH29" s="207"/>
      <c r="EII29" s="207"/>
      <c r="EIJ29" s="207"/>
      <c r="EIK29" s="207"/>
      <c r="EIL29" s="207"/>
      <c r="EIM29" s="207"/>
      <c r="EIN29" s="207"/>
      <c r="EIO29" s="207"/>
      <c r="EIP29" s="207"/>
      <c r="EIQ29" s="207"/>
      <c r="EIR29" s="207"/>
      <c r="EIS29" s="207"/>
      <c r="EIT29" s="207"/>
      <c r="EIU29" s="207"/>
      <c r="EIV29" s="207"/>
      <c r="EIW29" s="207"/>
      <c r="EIX29" s="207"/>
      <c r="EIY29" s="207"/>
      <c r="EIZ29" s="207"/>
      <c r="EJA29" s="207"/>
      <c r="EJB29" s="207"/>
      <c r="EJC29" s="207"/>
      <c r="EJD29" s="207"/>
      <c r="EJE29" s="207"/>
      <c r="EJF29" s="207"/>
      <c r="EJG29" s="207"/>
      <c r="EJH29" s="207"/>
      <c r="EJI29" s="207"/>
      <c r="EJJ29" s="207"/>
      <c r="EJK29" s="207"/>
      <c r="EJL29" s="207"/>
      <c r="EJM29" s="207"/>
      <c r="EJN29" s="207"/>
      <c r="EJO29" s="207"/>
      <c r="EJP29" s="207"/>
      <c r="EJQ29" s="207"/>
      <c r="EJR29" s="207"/>
      <c r="EJS29" s="207"/>
      <c r="EJT29" s="207"/>
      <c r="EJU29" s="207"/>
      <c r="EJV29" s="207"/>
      <c r="EJW29" s="207"/>
      <c r="EJX29" s="207"/>
      <c r="EJY29" s="207"/>
      <c r="EJZ29" s="207"/>
      <c r="EKA29" s="207"/>
      <c r="EKB29" s="207"/>
      <c r="EKC29" s="207"/>
      <c r="EKD29" s="207"/>
      <c r="EKE29" s="207"/>
      <c r="EKF29" s="207"/>
      <c r="EKG29" s="207"/>
      <c r="EKH29" s="207"/>
      <c r="EKI29" s="207"/>
      <c r="EKJ29" s="207"/>
      <c r="EKK29" s="207"/>
      <c r="EKL29" s="207"/>
      <c r="EKM29" s="207"/>
      <c r="EKN29" s="207"/>
      <c r="EKO29" s="207"/>
      <c r="EKP29" s="207"/>
      <c r="EKQ29" s="207"/>
      <c r="EKR29" s="207"/>
      <c r="EKS29" s="207"/>
      <c r="EKT29" s="207"/>
      <c r="EKU29" s="207"/>
      <c r="EKV29" s="207"/>
      <c r="EKW29" s="207"/>
      <c r="EKX29" s="207"/>
      <c r="EKY29" s="207"/>
      <c r="EKZ29" s="207"/>
      <c r="ELA29" s="207"/>
      <c r="ELB29" s="207"/>
      <c r="ELC29" s="207"/>
      <c r="ELD29" s="207"/>
      <c r="ELE29" s="207"/>
      <c r="ELF29" s="207"/>
      <c r="ELG29" s="207"/>
      <c r="ELH29" s="207"/>
      <c r="ELI29" s="207"/>
      <c r="ELJ29" s="207"/>
      <c r="ELK29" s="207"/>
      <c r="ELL29" s="207"/>
      <c r="ELM29" s="207"/>
      <c r="ELN29" s="207"/>
      <c r="ELO29" s="207"/>
      <c r="ELP29" s="207"/>
      <c r="ELQ29" s="207"/>
      <c r="ELR29" s="207"/>
      <c r="ELS29" s="207"/>
      <c r="ELT29" s="207"/>
      <c r="ELU29" s="207"/>
      <c r="ELV29" s="207"/>
      <c r="ELW29" s="207"/>
      <c r="ELX29" s="207"/>
      <c r="ELY29" s="207"/>
      <c r="ELZ29" s="207"/>
      <c r="EMA29" s="207"/>
      <c r="EMB29" s="207"/>
      <c r="EMC29" s="207"/>
      <c r="EMD29" s="207"/>
      <c r="EME29" s="207"/>
      <c r="EMF29" s="207"/>
      <c r="EMG29" s="207"/>
      <c r="EMH29" s="207"/>
      <c r="EMI29" s="207"/>
      <c r="EMJ29" s="207"/>
      <c r="EMK29" s="207"/>
      <c r="EML29" s="207"/>
      <c r="EMM29" s="207"/>
      <c r="EMN29" s="207"/>
      <c r="EMO29" s="207"/>
      <c r="EMP29" s="207"/>
      <c r="EMQ29" s="207"/>
      <c r="EMR29" s="207"/>
      <c r="EMS29" s="207"/>
      <c r="EMT29" s="207"/>
      <c r="EMU29" s="207"/>
      <c r="EMV29" s="207"/>
      <c r="EMW29" s="207"/>
      <c r="EMX29" s="207"/>
      <c r="EMY29" s="207"/>
      <c r="EMZ29" s="207"/>
      <c r="ENA29" s="207"/>
      <c r="ENB29" s="207"/>
      <c r="ENC29" s="207"/>
      <c r="END29" s="207"/>
      <c r="ENE29" s="207"/>
      <c r="ENF29" s="207"/>
      <c r="ENG29" s="207"/>
      <c r="ENH29" s="207"/>
      <c r="ENI29" s="207"/>
      <c r="ENJ29" s="207"/>
      <c r="ENK29" s="207"/>
      <c r="ENL29" s="207"/>
      <c r="ENM29" s="207"/>
      <c r="ENN29" s="207"/>
      <c r="ENO29" s="207"/>
      <c r="ENP29" s="207"/>
      <c r="ENQ29" s="207"/>
      <c r="ENR29" s="207"/>
      <c r="ENS29" s="207"/>
      <c r="ENT29" s="207"/>
      <c r="ENU29" s="207"/>
      <c r="ENV29" s="207"/>
      <c r="ENW29" s="207"/>
      <c r="ENX29" s="207"/>
      <c r="ENY29" s="207"/>
      <c r="ENZ29" s="207"/>
      <c r="EOA29" s="207"/>
      <c r="EOB29" s="207"/>
      <c r="EOC29" s="207"/>
      <c r="EOD29" s="207"/>
      <c r="EOE29" s="207"/>
      <c r="EOF29" s="207"/>
      <c r="EOG29" s="207"/>
      <c r="EOH29" s="207"/>
      <c r="EOI29" s="207"/>
      <c r="EOJ29" s="207"/>
      <c r="EOK29" s="207"/>
      <c r="EOL29" s="207"/>
      <c r="EOM29" s="207"/>
      <c r="EON29" s="207"/>
      <c r="EOO29" s="207"/>
      <c r="EOP29" s="207"/>
      <c r="EOQ29" s="207"/>
      <c r="EOR29" s="207"/>
      <c r="EOS29" s="207"/>
      <c r="EOT29" s="207"/>
      <c r="EOU29" s="207"/>
      <c r="EOV29" s="207"/>
      <c r="EOW29" s="207"/>
      <c r="EOX29" s="207"/>
      <c r="EOY29" s="207"/>
      <c r="EOZ29" s="207"/>
      <c r="EPA29" s="207"/>
      <c r="EPB29" s="207"/>
      <c r="EPC29" s="207"/>
      <c r="EPD29" s="207"/>
      <c r="EPE29" s="207"/>
      <c r="EPF29" s="207"/>
      <c r="EPG29" s="207"/>
      <c r="EPH29" s="207"/>
      <c r="EPI29" s="207"/>
      <c r="EPJ29" s="207"/>
      <c r="EPK29" s="207"/>
      <c r="EPL29" s="207"/>
      <c r="EPM29" s="207"/>
      <c r="EPN29" s="207"/>
      <c r="EPO29" s="207"/>
      <c r="EPP29" s="207"/>
      <c r="EPQ29" s="207"/>
      <c r="EPR29" s="207"/>
      <c r="EPS29" s="207"/>
      <c r="EPT29" s="207"/>
      <c r="EPU29" s="207"/>
      <c r="EPV29" s="207"/>
      <c r="EPW29" s="207"/>
      <c r="EPX29" s="207"/>
      <c r="EPY29" s="207"/>
      <c r="EPZ29" s="207"/>
      <c r="EQA29" s="207"/>
      <c r="EQB29" s="207"/>
      <c r="EQC29" s="207"/>
      <c r="EQD29" s="207"/>
      <c r="EQE29" s="207"/>
      <c r="EQF29" s="207"/>
      <c r="EQG29" s="207"/>
      <c r="EQH29" s="207"/>
      <c r="EQI29" s="207"/>
      <c r="EQJ29" s="207"/>
      <c r="EQK29" s="207"/>
      <c r="EQL29" s="207"/>
      <c r="EQM29" s="207"/>
      <c r="EQN29" s="207"/>
      <c r="EQO29" s="207"/>
      <c r="EQP29" s="207"/>
      <c r="EQQ29" s="207"/>
      <c r="EQR29" s="207"/>
      <c r="EQS29" s="207"/>
      <c r="EQT29" s="207"/>
      <c r="EQU29" s="207"/>
      <c r="EQV29" s="207"/>
      <c r="EQW29" s="207"/>
      <c r="EQX29" s="207"/>
      <c r="EQY29" s="207"/>
      <c r="EQZ29" s="207"/>
      <c r="ERA29" s="207"/>
      <c r="ERB29" s="207"/>
      <c r="ERC29" s="207"/>
      <c r="ERD29" s="207"/>
      <c r="ERE29" s="207"/>
      <c r="ERF29" s="207"/>
      <c r="ERG29" s="207"/>
      <c r="ERH29" s="207"/>
      <c r="ERI29" s="207"/>
      <c r="ERJ29" s="207"/>
      <c r="ERK29" s="207"/>
      <c r="ERL29" s="207"/>
      <c r="ERM29" s="207"/>
      <c r="ERN29" s="207"/>
      <c r="ERO29" s="207"/>
      <c r="ERP29" s="207"/>
      <c r="ERQ29" s="207"/>
      <c r="ERR29" s="207"/>
      <c r="ERS29" s="207"/>
      <c r="ERT29" s="207"/>
      <c r="ERU29" s="207"/>
      <c r="ERV29" s="207"/>
      <c r="ERW29" s="207"/>
      <c r="ERX29" s="207"/>
      <c r="ERY29" s="207"/>
      <c r="ERZ29" s="207"/>
      <c r="ESA29" s="207"/>
      <c r="ESB29" s="207"/>
      <c r="ESC29" s="207"/>
      <c r="ESD29" s="207"/>
      <c r="ESE29" s="207"/>
      <c r="ESF29" s="207"/>
      <c r="ESG29" s="207"/>
      <c r="ESH29" s="207"/>
      <c r="ESI29" s="207"/>
      <c r="ESJ29" s="207"/>
      <c r="ESK29" s="207"/>
      <c r="ESL29" s="207"/>
      <c r="ESM29" s="207"/>
      <c r="ESN29" s="207"/>
      <c r="ESO29" s="207"/>
      <c r="ESP29" s="207"/>
      <c r="ESQ29" s="207"/>
      <c r="ESR29" s="207"/>
      <c r="ESS29" s="207"/>
      <c r="EST29" s="207"/>
      <c r="ESU29" s="207"/>
      <c r="ESV29" s="207"/>
      <c r="ESW29" s="207"/>
      <c r="ESX29" s="207"/>
      <c r="ESY29" s="207"/>
      <c r="ESZ29" s="207"/>
      <c r="ETA29" s="207"/>
      <c r="ETB29" s="207"/>
      <c r="ETC29" s="207"/>
      <c r="ETD29" s="207"/>
      <c r="ETE29" s="207"/>
      <c r="ETF29" s="207"/>
      <c r="ETG29" s="207"/>
      <c r="ETH29" s="207"/>
      <c r="ETI29" s="207"/>
      <c r="ETJ29" s="207"/>
      <c r="ETK29" s="207"/>
      <c r="ETL29" s="207"/>
      <c r="ETM29" s="207"/>
      <c r="ETN29" s="207"/>
      <c r="ETO29" s="207"/>
      <c r="ETP29" s="207"/>
      <c r="ETQ29" s="207"/>
      <c r="ETR29" s="207"/>
      <c r="ETS29" s="207"/>
      <c r="ETT29" s="207"/>
      <c r="ETU29" s="207"/>
      <c r="ETV29" s="207"/>
      <c r="ETW29" s="207"/>
      <c r="ETX29" s="207"/>
      <c r="ETY29" s="207"/>
      <c r="ETZ29" s="207"/>
      <c r="EUA29" s="207"/>
      <c r="EUB29" s="207"/>
      <c r="EUC29" s="207"/>
      <c r="EUD29" s="207"/>
      <c r="EUE29" s="207"/>
      <c r="EUF29" s="207"/>
      <c r="EUG29" s="207"/>
      <c r="EUH29" s="207"/>
      <c r="EUI29" s="207"/>
      <c r="EUJ29" s="207"/>
      <c r="EUK29" s="207"/>
      <c r="EUL29" s="207"/>
      <c r="EUM29" s="207"/>
      <c r="EUN29" s="207"/>
      <c r="EUO29" s="207"/>
      <c r="EUP29" s="207"/>
      <c r="EUQ29" s="207"/>
      <c r="EUR29" s="207"/>
      <c r="EUS29" s="207"/>
      <c r="EUT29" s="207"/>
      <c r="EUU29" s="207"/>
      <c r="EUV29" s="207"/>
      <c r="EUW29" s="207"/>
      <c r="EUX29" s="207"/>
      <c r="EUY29" s="207"/>
      <c r="EUZ29" s="207"/>
      <c r="EVA29" s="207"/>
      <c r="EVB29" s="207"/>
      <c r="EVC29" s="207"/>
      <c r="EVD29" s="207"/>
      <c r="EVE29" s="207"/>
      <c r="EVF29" s="207"/>
      <c r="EVG29" s="207"/>
      <c r="EVH29" s="207"/>
      <c r="EVI29" s="207"/>
      <c r="EVJ29" s="207"/>
      <c r="EVK29" s="207"/>
      <c r="EVL29" s="207"/>
      <c r="EVM29" s="207"/>
      <c r="EVN29" s="207"/>
      <c r="EVO29" s="207"/>
      <c r="EVP29" s="207"/>
      <c r="EVQ29" s="207"/>
      <c r="EVR29" s="207"/>
      <c r="EVS29" s="207"/>
      <c r="EVT29" s="207"/>
      <c r="EVU29" s="207"/>
      <c r="EVV29" s="207"/>
      <c r="EVW29" s="207"/>
      <c r="EVX29" s="207"/>
      <c r="EVY29" s="207"/>
      <c r="EVZ29" s="207"/>
      <c r="EWA29" s="207"/>
      <c r="EWB29" s="207"/>
      <c r="EWC29" s="207"/>
      <c r="EWD29" s="207"/>
      <c r="EWE29" s="207"/>
      <c r="EWF29" s="207"/>
      <c r="EWG29" s="207"/>
      <c r="EWH29" s="207"/>
      <c r="EWI29" s="207"/>
      <c r="EWJ29" s="207"/>
      <c r="EWK29" s="207"/>
      <c r="EWL29" s="207"/>
      <c r="EWM29" s="207"/>
      <c r="EWN29" s="207"/>
      <c r="EWO29" s="207"/>
      <c r="EWP29" s="207"/>
      <c r="EWQ29" s="207"/>
      <c r="EWR29" s="207"/>
      <c r="EWS29" s="207"/>
      <c r="EWT29" s="207"/>
      <c r="EWU29" s="207"/>
      <c r="EWV29" s="207"/>
      <c r="EWW29" s="207"/>
      <c r="EWX29" s="207"/>
      <c r="EWY29" s="207"/>
      <c r="EWZ29" s="207"/>
      <c r="EXA29" s="207"/>
      <c r="EXB29" s="207"/>
      <c r="EXC29" s="207"/>
      <c r="EXD29" s="207"/>
      <c r="EXE29" s="207"/>
      <c r="EXF29" s="207"/>
      <c r="EXG29" s="207"/>
      <c r="EXH29" s="207"/>
      <c r="EXI29" s="207"/>
      <c r="EXJ29" s="207"/>
      <c r="EXK29" s="207"/>
      <c r="EXL29" s="207"/>
      <c r="EXM29" s="207"/>
      <c r="EXN29" s="207"/>
      <c r="EXO29" s="207"/>
      <c r="EXP29" s="207"/>
      <c r="EXQ29" s="207"/>
      <c r="EXR29" s="207"/>
      <c r="EXS29" s="207"/>
      <c r="EXT29" s="207"/>
      <c r="EXU29" s="207"/>
      <c r="EXV29" s="207"/>
      <c r="EXW29" s="207"/>
      <c r="EXX29" s="207"/>
      <c r="EXY29" s="207"/>
      <c r="EXZ29" s="207"/>
      <c r="EYA29" s="207"/>
      <c r="EYB29" s="207"/>
      <c r="EYC29" s="207"/>
      <c r="EYD29" s="207"/>
      <c r="EYE29" s="207"/>
      <c r="EYF29" s="207"/>
      <c r="EYG29" s="207"/>
      <c r="EYH29" s="207"/>
      <c r="EYI29" s="207"/>
      <c r="EYJ29" s="207"/>
      <c r="EYK29" s="207"/>
      <c r="EYL29" s="207"/>
      <c r="EYM29" s="207"/>
      <c r="EYN29" s="207"/>
      <c r="EYO29" s="207"/>
      <c r="EYP29" s="207"/>
      <c r="EYQ29" s="207"/>
      <c r="EYR29" s="207"/>
      <c r="EYS29" s="207"/>
      <c r="EYT29" s="207"/>
      <c r="EYU29" s="207"/>
      <c r="EYV29" s="207"/>
      <c r="EYW29" s="207"/>
      <c r="EYX29" s="207"/>
      <c r="EYY29" s="207"/>
      <c r="EYZ29" s="207"/>
      <c r="EZA29" s="207"/>
      <c r="EZB29" s="207"/>
      <c r="EZC29" s="207"/>
      <c r="EZD29" s="207"/>
      <c r="EZE29" s="207"/>
      <c r="EZF29" s="207"/>
      <c r="EZG29" s="207"/>
      <c r="EZH29" s="207"/>
      <c r="EZI29" s="207"/>
      <c r="EZJ29" s="207"/>
      <c r="EZK29" s="207"/>
      <c r="EZL29" s="207"/>
      <c r="EZM29" s="207"/>
      <c r="EZN29" s="207"/>
      <c r="EZO29" s="207"/>
      <c r="EZP29" s="207"/>
      <c r="EZQ29" s="207"/>
      <c r="EZR29" s="207"/>
      <c r="EZS29" s="207"/>
      <c r="EZT29" s="207"/>
      <c r="EZU29" s="207"/>
      <c r="EZV29" s="207"/>
      <c r="EZW29" s="207"/>
      <c r="EZX29" s="207"/>
      <c r="EZY29" s="207"/>
      <c r="EZZ29" s="207"/>
      <c r="FAA29" s="207"/>
      <c r="FAB29" s="207"/>
      <c r="FAC29" s="207"/>
      <c r="FAD29" s="207"/>
      <c r="FAE29" s="207"/>
      <c r="FAF29" s="207"/>
      <c r="FAG29" s="207"/>
      <c r="FAH29" s="207"/>
      <c r="FAI29" s="207"/>
      <c r="FAJ29" s="207"/>
      <c r="FAK29" s="207"/>
      <c r="FAL29" s="207"/>
      <c r="FAM29" s="207"/>
      <c r="FAN29" s="207"/>
      <c r="FAO29" s="207"/>
      <c r="FAP29" s="207"/>
      <c r="FAQ29" s="207"/>
      <c r="FAR29" s="207"/>
      <c r="FAS29" s="207"/>
      <c r="FAT29" s="207"/>
      <c r="FAU29" s="207"/>
      <c r="FAV29" s="207"/>
      <c r="FAW29" s="207"/>
      <c r="FAX29" s="207"/>
      <c r="FAY29" s="207"/>
      <c r="FAZ29" s="207"/>
      <c r="FBA29" s="207"/>
      <c r="FBB29" s="207"/>
      <c r="FBC29" s="207"/>
      <c r="FBD29" s="207"/>
      <c r="FBE29" s="207"/>
      <c r="FBF29" s="207"/>
      <c r="FBG29" s="207"/>
      <c r="FBH29" s="207"/>
      <c r="FBI29" s="207"/>
      <c r="FBJ29" s="207"/>
      <c r="FBK29" s="207"/>
      <c r="FBL29" s="207"/>
      <c r="FBM29" s="207"/>
      <c r="FBN29" s="207"/>
      <c r="FBO29" s="207"/>
      <c r="FBP29" s="207"/>
      <c r="FBQ29" s="207"/>
      <c r="FBR29" s="207"/>
      <c r="FBS29" s="207"/>
      <c r="FBT29" s="207"/>
      <c r="FBU29" s="207"/>
      <c r="FBV29" s="207"/>
      <c r="FBW29" s="207"/>
      <c r="FBX29" s="207"/>
      <c r="FBY29" s="207"/>
      <c r="FBZ29" s="207"/>
      <c r="FCA29" s="207"/>
      <c r="FCB29" s="207"/>
      <c r="FCC29" s="207"/>
      <c r="FCD29" s="207"/>
      <c r="FCE29" s="207"/>
      <c r="FCF29" s="207"/>
      <c r="FCG29" s="207"/>
      <c r="FCH29" s="207"/>
      <c r="FCI29" s="207"/>
      <c r="FCJ29" s="207"/>
      <c r="FCK29" s="207"/>
      <c r="FCL29" s="207"/>
      <c r="FCM29" s="207"/>
      <c r="FCN29" s="207"/>
      <c r="FCO29" s="207"/>
      <c r="FCP29" s="207"/>
      <c r="FCQ29" s="207"/>
      <c r="FCR29" s="207"/>
      <c r="FCS29" s="207"/>
      <c r="FCT29" s="207"/>
      <c r="FCU29" s="207"/>
      <c r="FCV29" s="207"/>
      <c r="FCW29" s="207"/>
      <c r="FCX29" s="207"/>
      <c r="FCY29" s="207"/>
      <c r="FCZ29" s="207"/>
      <c r="FDA29" s="207"/>
      <c r="FDB29" s="207"/>
      <c r="FDC29" s="207"/>
      <c r="FDD29" s="207"/>
      <c r="FDE29" s="207"/>
      <c r="FDF29" s="207"/>
      <c r="FDG29" s="207"/>
      <c r="FDH29" s="207"/>
      <c r="FDI29" s="207"/>
      <c r="FDJ29" s="207"/>
      <c r="FDK29" s="207"/>
      <c r="FDL29" s="207"/>
      <c r="FDM29" s="207"/>
      <c r="FDN29" s="207"/>
      <c r="FDO29" s="207"/>
      <c r="FDP29" s="207"/>
      <c r="FDQ29" s="207"/>
      <c r="FDR29" s="207"/>
      <c r="FDS29" s="207"/>
      <c r="FDT29" s="207"/>
      <c r="FDU29" s="207"/>
      <c r="FDV29" s="207"/>
      <c r="FDW29" s="207"/>
      <c r="FDX29" s="207"/>
      <c r="FDY29" s="207"/>
      <c r="FDZ29" s="207"/>
      <c r="FEA29" s="207"/>
      <c r="FEB29" s="207"/>
      <c r="FEC29" s="207"/>
      <c r="FED29" s="207"/>
      <c r="FEE29" s="207"/>
      <c r="FEF29" s="207"/>
      <c r="FEG29" s="207"/>
      <c r="FEH29" s="207"/>
      <c r="FEI29" s="207"/>
      <c r="FEJ29" s="207"/>
      <c r="FEK29" s="207"/>
      <c r="FEL29" s="207"/>
      <c r="FEM29" s="207"/>
      <c r="FEN29" s="207"/>
      <c r="FEO29" s="207"/>
      <c r="FEP29" s="207"/>
      <c r="FEQ29" s="207"/>
      <c r="FER29" s="207"/>
      <c r="FES29" s="207"/>
      <c r="FET29" s="207"/>
      <c r="FEU29" s="207"/>
      <c r="FEV29" s="207"/>
      <c r="FEW29" s="207"/>
      <c r="FEX29" s="207"/>
      <c r="FEY29" s="207"/>
      <c r="FEZ29" s="207"/>
      <c r="FFA29" s="207"/>
      <c r="FFB29" s="207"/>
      <c r="FFC29" s="207"/>
      <c r="FFD29" s="207"/>
      <c r="FFE29" s="207"/>
      <c r="FFF29" s="207"/>
      <c r="FFG29" s="207"/>
      <c r="FFH29" s="207"/>
      <c r="FFI29" s="207"/>
      <c r="FFJ29" s="207"/>
      <c r="FFK29" s="207"/>
      <c r="FFL29" s="207"/>
      <c r="FFM29" s="207"/>
      <c r="FFN29" s="207"/>
      <c r="FFO29" s="207"/>
      <c r="FFP29" s="207"/>
      <c r="FFQ29" s="207"/>
      <c r="FFR29" s="207"/>
      <c r="FFS29" s="207"/>
      <c r="FFT29" s="207"/>
      <c r="FFU29" s="207"/>
      <c r="FFV29" s="207"/>
      <c r="FFW29" s="207"/>
      <c r="FFX29" s="207"/>
      <c r="FFY29" s="207"/>
      <c r="FFZ29" s="207"/>
      <c r="FGA29" s="207"/>
      <c r="FGB29" s="207"/>
      <c r="FGC29" s="207"/>
      <c r="FGD29" s="207"/>
      <c r="FGE29" s="207"/>
      <c r="FGF29" s="207"/>
      <c r="FGG29" s="207"/>
      <c r="FGH29" s="207"/>
      <c r="FGI29" s="207"/>
      <c r="FGJ29" s="207"/>
      <c r="FGK29" s="207"/>
      <c r="FGL29" s="207"/>
      <c r="FGM29" s="207"/>
      <c r="FGN29" s="207"/>
      <c r="FGO29" s="207"/>
      <c r="FGP29" s="207"/>
      <c r="FGQ29" s="207"/>
      <c r="FGR29" s="207"/>
      <c r="FGS29" s="207"/>
      <c r="FGT29" s="207"/>
      <c r="FGU29" s="207"/>
      <c r="FGV29" s="207"/>
      <c r="FGW29" s="207"/>
      <c r="FGX29" s="207"/>
      <c r="FGY29" s="207"/>
      <c r="FGZ29" s="207"/>
      <c r="FHA29" s="207"/>
      <c r="FHB29" s="207"/>
      <c r="FHC29" s="207"/>
      <c r="FHD29" s="207"/>
      <c r="FHE29" s="207"/>
      <c r="FHF29" s="207"/>
      <c r="FHG29" s="207"/>
      <c r="FHH29" s="207"/>
      <c r="FHI29" s="207"/>
      <c r="FHJ29" s="207"/>
      <c r="FHK29" s="207"/>
      <c r="FHL29" s="207"/>
      <c r="FHM29" s="207"/>
      <c r="FHN29" s="207"/>
      <c r="FHO29" s="207"/>
      <c r="FHP29" s="207"/>
      <c r="FHQ29" s="207"/>
      <c r="FHR29" s="207"/>
      <c r="FHS29" s="207"/>
      <c r="FHT29" s="207"/>
      <c r="FHU29" s="207"/>
      <c r="FHV29" s="207"/>
      <c r="FHW29" s="207"/>
      <c r="FHX29" s="207"/>
      <c r="FHY29" s="207"/>
      <c r="FHZ29" s="207"/>
      <c r="FIA29" s="207"/>
      <c r="FIB29" s="207"/>
      <c r="FIC29" s="207"/>
      <c r="FID29" s="207"/>
      <c r="FIE29" s="207"/>
      <c r="FIF29" s="207"/>
      <c r="FIG29" s="207"/>
      <c r="FIH29" s="207"/>
      <c r="FII29" s="207"/>
      <c r="FIJ29" s="207"/>
      <c r="FIK29" s="207"/>
      <c r="FIL29" s="207"/>
      <c r="FIM29" s="207"/>
      <c r="FIN29" s="207"/>
      <c r="FIO29" s="207"/>
      <c r="FIP29" s="207"/>
      <c r="FIQ29" s="207"/>
      <c r="FIR29" s="207"/>
      <c r="FIS29" s="207"/>
      <c r="FIT29" s="207"/>
      <c r="FIU29" s="207"/>
      <c r="FIV29" s="207"/>
      <c r="FIW29" s="207"/>
      <c r="FIX29" s="207"/>
      <c r="FIY29" s="207"/>
      <c r="FIZ29" s="207"/>
      <c r="FJA29" s="207"/>
      <c r="FJB29" s="207"/>
      <c r="FJC29" s="207"/>
      <c r="FJD29" s="207"/>
      <c r="FJE29" s="207"/>
      <c r="FJF29" s="207"/>
      <c r="FJG29" s="207"/>
      <c r="FJH29" s="207"/>
      <c r="FJI29" s="207"/>
      <c r="FJJ29" s="207"/>
      <c r="FJK29" s="207"/>
      <c r="FJL29" s="207"/>
      <c r="FJM29" s="207"/>
      <c r="FJN29" s="207"/>
      <c r="FJO29" s="207"/>
      <c r="FJP29" s="207"/>
      <c r="FJQ29" s="207"/>
      <c r="FJR29" s="207"/>
      <c r="FJS29" s="207"/>
      <c r="FJT29" s="207"/>
      <c r="FJU29" s="207"/>
      <c r="FJV29" s="207"/>
      <c r="FJW29" s="207"/>
      <c r="FJX29" s="207"/>
      <c r="FJY29" s="207"/>
      <c r="FJZ29" s="207"/>
      <c r="FKA29" s="207"/>
      <c r="FKB29" s="207"/>
      <c r="FKC29" s="207"/>
      <c r="FKD29" s="207"/>
      <c r="FKE29" s="207"/>
      <c r="FKF29" s="207"/>
      <c r="FKG29" s="207"/>
      <c r="FKH29" s="207"/>
      <c r="FKI29" s="207"/>
      <c r="FKJ29" s="207"/>
      <c r="FKK29" s="207"/>
      <c r="FKL29" s="207"/>
      <c r="FKM29" s="207"/>
      <c r="FKN29" s="207"/>
      <c r="FKO29" s="207"/>
      <c r="FKP29" s="207"/>
      <c r="FKQ29" s="207"/>
      <c r="FKR29" s="207"/>
      <c r="FKS29" s="207"/>
      <c r="FKT29" s="207"/>
      <c r="FKU29" s="207"/>
      <c r="FKV29" s="207"/>
      <c r="FKW29" s="207"/>
      <c r="FKX29" s="207"/>
      <c r="FKY29" s="207"/>
      <c r="FKZ29" s="207"/>
      <c r="FLA29" s="207"/>
      <c r="FLB29" s="207"/>
      <c r="FLC29" s="207"/>
      <c r="FLD29" s="207"/>
      <c r="FLE29" s="207"/>
      <c r="FLF29" s="207"/>
      <c r="FLG29" s="207"/>
      <c r="FLH29" s="207"/>
      <c r="FLI29" s="207"/>
      <c r="FLJ29" s="207"/>
      <c r="FLK29" s="207"/>
      <c r="FLL29" s="207"/>
      <c r="FLM29" s="207"/>
      <c r="FLN29" s="207"/>
      <c r="FLO29" s="207"/>
      <c r="FLP29" s="207"/>
      <c r="FLQ29" s="207"/>
      <c r="FLR29" s="207"/>
      <c r="FLS29" s="207"/>
      <c r="FLT29" s="207"/>
      <c r="FLU29" s="207"/>
      <c r="FLV29" s="207"/>
      <c r="FLW29" s="207"/>
      <c r="FLX29" s="207"/>
      <c r="FLY29" s="207"/>
      <c r="FLZ29" s="207"/>
      <c r="FMA29" s="207"/>
      <c r="FMB29" s="207"/>
      <c r="FMC29" s="207"/>
      <c r="FMD29" s="207"/>
      <c r="FME29" s="207"/>
      <c r="FMF29" s="207"/>
      <c r="FMG29" s="207"/>
      <c r="FMH29" s="207"/>
      <c r="FMI29" s="207"/>
      <c r="FMJ29" s="207"/>
      <c r="FMK29" s="207"/>
      <c r="FML29" s="207"/>
      <c r="FMM29" s="207"/>
      <c r="FMN29" s="207"/>
      <c r="FMO29" s="207"/>
      <c r="FMP29" s="207"/>
      <c r="FMQ29" s="207"/>
      <c r="FMR29" s="207"/>
      <c r="FMS29" s="207"/>
      <c r="FMT29" s="207"/>
      <c r="FMU29" s="207"/>
      <c r="FMV29" s="207"/>
      <c r="FMW29" s="207"/>
      <c r="FMX29" s="207"/>
      <c r="FMY29" s="207"/>
      <c r="FMZ29" s="207"/>
      <c r="FNA29" s="207"/>
      <c r="FNB29" s="207"/>
      <c r="FNC29" s="207"/>
      <c r="FND29" s="207"/>
      <c r="FNE29" s="207"/>
      <c r="FNF29" s="207"/>
      <c r="FNG29" s="207"/>
      <c r="FNH29" s="207"/>
      <c r="FNI29" s="207"/>
      <c r="FNJ29" s="207"/>
      <c r="FNK29" s="207"/>
      <c r="FNL29" s="207"/>
      <c r="FNM29" s="207"/>
      <c r="FNN29" s="207"/>
      <c r="FNO29" s="207"/>
      <c r="FNP29" s="207"/>
      <c r="FNQ29" s="207"/>
      <c r="FNR29" s="207"/>
      <c r="FNS29" s="207"/>
      <c r="FNT29" s="207"/>
      <c r="FNU29" s="207"/>
      <c r="FNV29" s="207"/>
      <c r="FNW29" s="207"/>
      <c r="FNX29" s="207"/>
      <c r="FNY29" s="207"/>
      <c r="FNZ29" s="207"/>
      <c r="FOA29" s="207"/>
      <c r="FOB29" s="207"/>
      <c r="FOC29" s="207"/>
      <c r="FOD29" s="207"/>
      <c r="FOE29" s="207"/>
      <c r="FOF29" s="207"/>
      <c r="FOG29" s="207"/>
      <c r="FOH29" s="207"/>
      <c r="FOI29" s="207"/>
      <c r="FOJ29" s="207"/>
      <c r="FOK29" s="207"/>
      <c r="FOL29" s="207"/>
      <c r="FOM29" s="207"/>
      <c r="FON29" s="207"/>
      <c r="FOO29" s="207"/>
      <c r="FOP29" s="207"/>
      <c r="FOQ29" s="207"/>
      <c r="FOR29" s="207"/>
      <c r="FOS29" s="207"/>
      <c r="FOT29" s="207"/>
      <c r="FOU29" s="207"/>
      <c r="FOV29" s="207"/>
      <c r="FOW29" s="207"/>
      <c r="FOX29" s="207"/>
      <c r="FOY29" s="207"/>
      <c r="FOZ29" s="207"/>
      <c r="FPA29" s="207"/>
      <c r="FPB29" s="207"/>
      <c r="FPC29" s="207"/>
      <c r="FPD29" s="207"/>
      <c r="FPE29" s="207"/>
      <c r="FPF29" s="207"/>
      <c r="FPG29" s="207"/>
      <c r="FPH29" s="207"/>
      <c r="FPI29" s="207"/>
      <c r="FPJ29" s="207"/>
      <c r="FPK29" s="207"/>
      <c r="FPL29" s="207"/>
      <c r="FPM29" s="207"/>
      <c r="FPN29" s="207"/>
      <c r="FPO29" s="207"/>
      <c r="FPP29" s="207"/>
      <c r="FPQ29" s="207"/>
      <c r="FPR29" s="207"/>
      <c r="FPS29" s="207"/>
      <c r="FPT29" s="207"/>
      <c r="FPU29" s="207"/>
      <c r="FPV29" s="207"/>
      <c r="FPW29" s="207"/>
      <c r="FPX29" s="207"/>
      <c r="FPY29" s="207"/>
      <c r="FPZ29" s="207"/>
      <c r="FQA29" s="207"/>
      <c r="FQB29" s="207"/>
      <c r="FQC29" s="207"/>
      <c r="FQD29" s="207"/>
      <c r="FQE29" s="207"/>
      <c r="FQF29" s="207"/>
      <c r="FQG29" s="207"/>
      <c r="FQH29" s="207"/>
      <c r="FQI29" s="207"/>
      <c r="FQJ29" s="207"/>
      <c r="FQK29" s="207"/>
      <c r="FQL29" s="207"/>
      <c r="FQM29" s="207"/>
      <c r="FQN29" s="207"/>
      <c r="FQO29" s="207"/>
      <c r="FQP29" s="207"/>
      <c r="FQQ29" s="207"/>
      <c r="FQR29" s="207"/>
      <c r="FQS29" s="207"/>
      <c r="FQT29" s="207"/>
      <c r="FQU29" s="207"/>
      <c r="FQV29" s="207"/>
      <c r="FQW29" s="207"/>
      <c r="FQX29" s="207"/>
      <c r="FQY29" s="207"/>
      <c r="FQZ29" s="207"/>
      <c r="FRA29" s="207"/>
      <c r="FRB29" s="207"/>
      <c r="FRC29" s="207"/>
      <c r="FRD29" s="207"/>
      <c r="FRE29" s="207"/>
      <c r="FRF29" s="207"/>
      <c r="FRG29" s="207"/>
      <c r="FRH29" s="207"/>
      <c r="FRI29" s="207"/>
      <c r="FRJ29" s="207"/>
      <c r="FRK29" s="207"/>
      <c r="FRL29" s="207"/>
      <c r="FRM29" s="207"/>
      <c r="FRN29" s="207"/>
      <c r="FRO29" s="207"/>
      <c r="FRP29" s="207"/>
      <c r="FRQ29" s="207"/>
      <c r="FRR29" s="207"/>
      <c r="FRS29" s="207"/>
      <c r="FRT29" s="207"/>
      <c r="FRU29" s="207"/>
      <c r="FRV29" s="207"/>
      <c r="FRW29" s="207"/>
      <c r="FRX29" s="207"/>
      <c r="FRY29" s="207"/>
      <c r="FRZ29" s="207"/>
      <c r="FSA29" s="207"/>
      <c r="FSB29" s="207"/>
      <c r="FSC29" s="207"/>
      <c r="FSD29" s="207"/>
      <c r="FSE29" s="207"/>
      <c r="FSF29" s="207"/>
      <c r="FSG29" s="207"/>
      <c r="FSH29" s="207"/>
      <c r="FSI29" s="207"/>
      <c r="FSJ29" s="207"/>
      <c r="FSK29" s="207"/>
      <c r="FSL29" s="207"/>
      <c r="FSM29" s="207"/>
      <c r="FSN29" s="207"/>
      <c r="FSO29" s="207"/>
      <c r="FSP29" s="207"/>
      <c r="FSQ29" s="207"/>
      <c r="FSR29" s="207"/>
      <c r="FSS29" s="207"/>
      <c r="FST29" s="207"/>
      <c r="FSU29" s="207"/>
      <c r="FSV29" s="207"/>
      <c r="FSW29" s="207"/>
      <c r="FSX29" s="207"/>
      <c r="FSY29" s="207"/>
      <c r="FSZ29" s="207"/>
      <c r="FTA29" s="207"/>
      <c r="FTB29" s="207"/>
      <c r="FTC29" s="207"/>
      <c r="FTD29" s="207"/>
      <c r="FTE29" s="207"/>
      <c r="FTF29" s="207"/>
      <c r="FTG29" s="207"/>
      <c r="FTH29" s="207"/>
      <c r="FTI29" s="207"/>
      <c r="FTJ29" s="207"/>
      <c r="FTK29" s="207"/>
      <c r="FTL29" s="207"/>
      <c r="FTM29" s="207"/>
      <c r="FTN29" s="207"/>
      <c r="FTO29" s="207"/>
      <c r="FTP29" s="207"/>
      <c r="FTQ29" s="207"/>
      <c r="FTR29" s="207"/>
      <c r="FTS29" s="207"/>
      <c r="FTT29" s="207"/>
      <c r="FTU29" s="207"/>
      <c r="FTV29" s="207"/>
      <c r="FTW29" s="207"/>
      <c r="FTX29" s="207"/>
      <c r="FTY29" s="207"/>
      <c r="FTZ29" s="207"/>
      <c r="FUA29" s="207"/>
      <c r="FUB29" s="207"/>
      <c r="FUC29" s="207"/>
      <c r="FUD29" s="207"/>
      <c r="FUE29" s="207"/>
      <c r="FUF29" s="207"/>
      <c r="FUG29" s="207"/>
      <c r="FUH29" s="207"/>
      <c r="FUI29" s="207"/>
      <c r="FUJ29" s="207"/>
      <c r="FUK29" s="207"/>
      <c r="FUL29" s="207"/>
      <c r="FUM29" s="207"/>
      <c r="FUN29" s="207"/>
      <c r="FUO29" s="207"/>
      <c r="FUP29" s="207"/>
      <c r="FUQ29" s="207"/>
      <c r="FUR29" s="207"/>
      <c r="FUS29" s="207"/>
      <c r="FUT29" s="207"/>
      <c r="FUU29" s="207"/>
      <c r="FUV29" s="207"/>
      <c r="FUW29" s="207"/>
      <c r="FUX29" s="207"/>
      <c r="FUY29" s="207"/>
      <c r="FUZ29" s="207"/>
      <c r="FVA29" s="207"/>
      <c r="FVB29" s="207"/>
      <c r="FVC29" s="207"/>
      <c r="FVD29" s="207"/>
      <c r="FVE29" s="207"/>
      <c r="FVF29" s="207"/>
      <c r="FVG29" s="207"/>
      <c r="FVH29" s="207"/>
      <c r="FVI29" s="207"/>
      <c r="FVJ29" s="207"/>
      <c r="FVK29" s="207"/>
      <c r="FVL29" s="207"/>
      <c r="FVM29" s="207"/>
      <c r="FVN29" s="207"/>
      <c r="FVO29" s="207"/>
      <c r="FVP29" s="207"/>
      <c r="FVQ29" s="207"/>
      <c r="FVR29" s="207"/>
      <c r="FVS29" s="207"/>
      <c r="FVT29" s="207"/>
      <c r="FVU29" s="207"/>
      <c r="FVV29" s="207"/>
      <c r="FVW29" s="207"/>
      <c r="FVX29" s="207"/>
      <c r="FVY29" s="207"/>
      <c r="FVZ29" s="207"/>
      <c r="FWA29" s="207"/>
      <c r="FWB29" s="207"/>
      <c r="FWC29" s="207"/>
      <c r="FWD29" s="207"/>
      <c r="FWE29" s="207"/>
      <c r="FWF29" s="207"/>
      <c r="FWG29" s="207"/>
      <c r="FWH29" s="207"/>
      <c r="FWI29" s="207"/>
      <c r="FWJ29" s="207"/>
      <c r="FWK29" s="207"/>
      <c r="FWL29" s="207"/>
      <c r="FWM29" s="207"/>
      <c r="FWN29" s="207"/>
      <c r="FWO29" s="207"/>
      <c r="FWP29" s="207"/>
      <c r="FWQ29" s="207"/>
      <c r="FWR29" s="207"/>
      <c r="FWS29" s="207"/>
      <c r="FWT29" s="207"/>
      <c r="FWU29" s="207"/>
      <c r="FWV29" s="207"/>
      <c r="FWW29" s="207"/>
      <c r="FWX29" s="207"/>
      <c r="FWY29" s="207"/>
      <c r="FWZ29" s="207"/>
      <c r="FXA29" s="207"/>
      <c r="FXB29" s="207"/>
      <c r="FXC29" s="207"/>
      <c r="FXD29" s="207"/>
      <c r="FXE29" s="207"/>
      <c r="FXF29" s="207"/>
      <c r="FXG29" s="207"/>
      <c r="FXH29" s="207"/>
      <c r="FXI29" s="207"/>
      <c r="FXJ29" s="207"/>
      <c r="FXK29" s="207"/>
      <c r="FXL29" s="207"/>
      <c r="FXM29" s="207"/>
      <c r="FXN29" s="207"/>
      <c r="FXO29" s="207"/>
      <c r="FXP29" s="207"/>
      <c r="FXQ29" s="207"/>
      <c r="FXR29" s="207"/>
      <c r="FXS29" s="207"/>
      <c r="FXT29" s="207"/>
      <c r="FXU29" s="207"/>
      <c r="FXV29" s="207"/>
      <c r="FXW29" s="207"/>
      <c r="FXX29" s="207"/>
      <c r="FXY29" s="207"/>
      <c r="FXZ29" s="207"/>
      <c r="FYA29" s="207"/>
      <c r="FYB29" s="207"/>
      <c r="FYC29" s="207"/>
      <c r="FYD29" s="207"/>
      <c r="FYE29" s="207"/>
      <c r="FYF29" s="207"/>
      <c r="FYG29" s="207"/>
      <c r="FYH29" s="207"/>
      <c r="FYI29" s="207"/>
      <c r="FYJ29" s="207"/>
      <c r="FYK29" s="207"/>
      <c r="FYL29" s="207"/>
      <c r="FYM29" s="207"/>
      <c r="FYN29" s="207"/>
      <c r="FYO29" s="207"/>
      <c r="FYP29" s="207"/>
      <c r="FYQ29" s="207"/>
      <c r="FYR29" s="207"/>
      <c r="FYS29" s="207"/>
      <c r="FYT29" s="207"/>
      <c r="FYU29" s="207"/>
      <c r="FYV29" s="207"/>
      <c r="FYW29" s="207"/>
      <c r="FYX29" s="207"/>
      <c r="FYY29" s="207"/>
      <c r="FYZ29" s="207"/>
      <c r="FZA29" s="207"/>
      <c r="FZB29" s="207"/>
      <c r="FZC29" s="207"/>
      <c r="FZD29" s="207"/>
      <c r="FZE29" s="207"/>
      <c r="FZF29" s="207"/>
      <c r="FZG29" s="207"/>
      <c r="FZH29" s="207"/>
      <c r="FZI29" s="207"/>
      <c r="FZJ29" s="207"/>
      <c r="FZK29" s="207"/>
      <c r="FZL29" s="207"/>
      <c r="FZM29" s="207"/>
      <c r="FZN29" s="207"/>
      <c r="FZO29" s="207"/>
      <c r="FZP29" s="207"/>
      <c r="FZQ29" s="207"/>
      <c r="FZR29" s="207"/>
      <c r="FZS29" s="207"/>
      <c r="FZT29" s="207"/>
      <c r="FZU29" s="207"/>
      <c r="FZV29" s="207"/>
      <c r="FZW29" s="207"/>
      <c r="FZX29" s="207"/>
      <c r="FZY29" s="207"/>
      <c r="FZZ29" s="207"/>
      <c r="GAA29" s="207"/>
      <c r="GAB29" s="207"/>
      <c r="GAC29" s="207"/>
      <c r="GAD29" s="207"/>
      <c r="GAE29" s="207"/>
      <c r="GAF29" s="207"/>
      <c r="GAG29" s="207"/>
      <c r="GAH29" s="207"/>
      <c r="GAI29" s="207"/>
      <c r="GAJ29" s="207"/>
      <c r="GAK29" s="207"/>
      <c r="GAL29" s="207"/>
      <c r="GAM29" s="207"/>
      <c r="GAN29" s="207"/>
      <c r="GAO29" s="207"/>
      <c r="GAP29" s="207"/>
      <c r="GAQ29" s="207"/>
      <c r="GAR29" s="207"/>
      <c r="GAS29" s="207"/>
      <c r="GAT29" s="207"/>
      <c r="GAU29" s="207"/>
      <c r="GAV29" s="207"/>
      <c r="GAW29" s="207"/>
      <c r="GAX29" s="207"/>
      <c r="GAY29" s="207"/>
      <c r="GAZ29" s="207"/>
      <c r="GBA29" s="207"/>
      <c r="GBB29" s="207"/>
      <c r="GBC29" s="207"/>
      <c r="GBD29" s="207"/>
      <c r="GBE29" s="207"/>
      <c r="GBF29" s="207"/>
      <c r="GBG29" s="207"/>
      <c r="GBH29" s="207"/>
      <c r="GBI29" s="207"/>
      <c r="GBJ29" s="207"/>
      <c r="GBK29" s="207"/>
      <c r="GBL29" s="207"/>
      <c r="GBM29" s="207"/>
      <c r="GBN29" s="207"/>
      <c r="GBO29" s="207"/>
      <c r="GBP29" s="207"/>
      <c r="GBQ29" s="207"/>
      <c r="GBR29" s="207"/>
      <c r="GBS29" s="207"/>
      <c r="GBT29" s="207"/>
      <c r="GBU29" s="207"/>
      <c r="GBV29" s="207"/>
      <c r="GBW29" s="207"/>
      <c r="GBX29" s="207"/>
      <c r="GBY29" s="207"/>
      <c r="GBZ29" s="207"/>
      <c r="GCA29" s="207"/>
      <c r="GCB29" s="207"/>
      <c r="GCC29" s="207"/>
      <c r="GCD29" s="207"/>
      <c r="GCE29" s="207"/>
      <c r="GCF29" s="207"/>
      <c r="GCG29" s="207"/>
      <c r="GCH29" s="207"/>
      <c r="GCI29" s="207"/>
      <c r="GCJ29" s="207"/>
      <c r="GCK29" s="207"/>
      <c r="GCL29" s="207"/>
      <c r="GCM29" s="207"/>
      <c r="GCN29" s="207"/>
      <c r="GCO29" s="207"/>
      <c r="GCP29" s="207"/>
      <c r="GCQ29" s="207"/>
      <c r="GCR29" s="207"/>
      <c r="GCS29" s="207"/>
      <c r="GCT29" s="207"/>
      <c r="GCU29" s="207"/>
      <c r="GCV29" s="207"/>
      <c r="GCW29" s="207"/>
      <c r="GCX29" s="207"/>
      <c r="GCY29" s="207"/>
      <c r="GCZ29" s="207"/>
      <c r="GDA29" s="207"/>
      <c r="GDB29" s="207"/>
      <c r="GDC29" s="207"/>
      <c r="GDD29" s="207"/>
      <c r="GDE29" s="207"/>
      <c r="GDF29" s="207"/>
      <c r="GDG29" s="207"/>
      <c r="GDH29" s="207"/>
      <c r="GDI29" s="207"/>
      <c r="GDJ29" s="207"/>
      <c r="GDK29" s="207"/>
      <c r="GDL29" s="207"/>
      <c r="GDM29" s="207"/>
      <c r="GDN29" s="207"/>
      <c r="GDO29" s="207"/>
      <c r="GDP29" s="207"/>
      <c r="GDQ29" s="207"/>
      <c r="GDR29" s="207"/>
      <c r="GDS29" s="207"/>
      <c r="GDT29" s="207"/>
      <c r="GDU29" s="207"/>
      <c r="GDV29" s="207"/>
      <c r="GDW29" s="207"/>
      <c r="GDX29" s="207"/>
      <c r="GDY29" s="207"/>
      <c r="GDZ29" s="207"/>
      <c r="GEA29" s="207"/>
      <c r="GEB29" s="207"/>
      <c r="GEC29" s="207"/>
      <c r="GED29" s="207"/>
      <c r="GEE29" s="207"/>
      <c r="GEF29" s="207"/>
      <c r="GEG29" s="207"/>
      <c r="GEH29" s="207"/>
      <c r="GEI29" s="207"/>
      <c r="GEJ29" s="207"/>
      <c r="GEK29" s="207"/>
      <c r="GEL29" s="207"/>
      <c r="GEM29" s="207"/>
      <c r="GEN29" s="207"/>
      <c r="GEO29" s="207"/>
      <c r="GEP29" s="207"/>
      <c r="GEQ29" s="207"/>
      <c r="GER29" s="207"/>
      <c r="GES29" s="207"/>
      <c r="GET29" s="207"/>
      <c r="GEU29" s="207"/>
      <c r="GEV29" s="207"/>
      <c r="GEW29" s="207"/>
      <c r="GEX29" s="207"/>
      <c r="GEY29" s="207"/>
      <c r="GEZ29" s="207"/>
      <c r="GFA29" s="207"/>
      <c r="GFB29" s="207"/>
      <c r="GFC29" s="207"/>
      <c r="GFD29" s="207"/>
      <c r="GFE29" s="207"/>
      <c r="GFF29" s="207"/>
      <c r="GFG29" s="207"/>
      <c r="GFH29" s="207"/>
      <c r="GFI29" s="207"/>
      <c r="GFJ29" s="207"/>
      <c r="GFK29" s="207"/>
      <c r="GFL29" s="207"/>
      <c r="GFM29" s="207"/>
      <c r="GFN29" s="207"/>
      <c r="GFO29" s="207"/>
      <c r="GFP29" s="207"/>
      <c r="GFQ29" s="207"/>
      <c r="GFR29" s="207"/>
      <c r="GFS29" s="207"/>
      <c r="GFT29" s="207"/>
      <c r="GFU29" s="207"/>
      <c r="GFV29" s="207"/>
      <c r="GFW29" s="207"/>
      <c r="GFX29" s="207"/>
      <c r="GFY29" s="207"/>
      <c r="GFZ29" s="207"/>
      <c r="GGA29" s="207"/>
      <c r="GGB29" s="207"/>
      <c r="GGC29" s="207"/>
      <c r="GGD29" s="207"/>
      <c r="GGE29" s="207"/>
      <c r="GGF29" s="207"/>
      <c r="GGG29" s="207"/>
      <c r="GGH29" s="207"/>
      <c r="GGI29" s="207"/>
      <c r="GGJ29" s="207"/>
      <c r="GGK29" s="207"/>
      <c r="GGL29" s="207"/>
      <c r="GGM29" s="207"/>
      <c r="GGN29" s="207"/>
      <c r="GGO29" s="207"/>
      <c r="GGP29" s="207"/>
      <c r="GGQ29" s="207"/>
      <c r="GGR29" s="207"/>
      <c r="GGS29" s="207"/>
      <c r="GGT29" s="207"/>
      <c r="GGU29" s="207"/>
      <c r="GGV29" s="207"/>
      <c r="GGW29" s="207"/>
      <c r="GGX29" s="207"/>
      <c r="GGY29" s="207"/>
      <c r="GGZ29" s="207"/>
      <c r="GHA29" s="207"/>
      <c r="GHB29" s="207"/>
      <c r="GHC29" s="207"/>
      <c r="GHD29" s="207"/>
      <c r="GHE29" s="207"/>
      <c r="GHF29" s="207"/>
      <c r="GHG29" s="207"/>
      <c r="GHH29" s="207"/>
      <c r="GHI29" s="207"/>
      <c r="GHJ29" s="207"/>
      <c r="GHK29" s="207"/>
      <c r="GHL29" s="207"/>
      <c r="GHM29" s="207"/>
      <c r="GHN29" s="207"/>
      <c r="GHO29" s="207"/>
      <c r="GHP29" s="207"/>
      <c r="GHQ29" s="207"/>
      <c r="GHR29" s="207"/>
      <c r="GHS29" s="207"/>
      <c r="GHT29" s="207"/>
      <c r="GHU29" s="207"/>
      <c r="GHV29" s="207"/>
      <c r="GHW29" s="207"/>
      <c r="GHX29" s="207"/>
      <c r="GHY29" s="207"/>
      <c r="GHZ29" s="207"/>
      <c r="GIA29" s="207"/>
      <c r="GIB29" s="207"/>
      <c r="GIC29" s="207"/>
      <c r="GID29" s="207"/>
      <c r="GIE29" s="207"/>
      <c r="GIF29" s="207"/>
      <c r="GIG29" s="207"/>
      <c r="GIH29" s="207"/>
      <c r="GII29" s="207"/>
      <c r="GIJ29" s="207"/>
      <c r="GIK29" s="207"/>
      <c r="GIL29" s="207"/>
      <c r="GIM29" s="207"/>
      <c r="GIN29" s="207"/>
      <c r="GIO29" s="207"/>
      <c r="GIP29" s="207"/>
      <c r="GIQ29" s="207"/>
      <c r="GIR29" s="207"/>
      <c r="GIS29" s="207"/>
      <c r="GIT29" s="207"/>
      <c r="GIU29" s="207"/>
      <c r="GIV29" s="207"/>
      <c r="GIW29" s="207"/>
      <c r="GIX29" s="207"/>
      <c r="GIY29" s="207"/>
      <c r="GIZ29" s="207"/>
      <c r="GJA29" s="207"/>
      <c r="GJB29" s="207"/>
      <c r="GJC29" s="207"/>
      <c r="GJD29" s="207"/>
      <c r="GJE29" s="207"/>
      <c r="GJF29" s="207"/>
      <c r="GJG29" s="207"/>
      <c r="GJH29" s="207"/>
      <c r="GJI29" s="207"/>
      <c r="GJJ29" s="207"/>
      <c r="GJK29" s="207"/>
      <c r="GJL29" s="207"/>
      <c r="GJM29" s="207"/>
      <c r="GJN29" s="207"/>
      <c r="GJO29" s="207"/>
      <c r="GJP29" s="207"/>
      <c r="GJQ29" s="207"/>
      <c r="GJR29" s="207"/>
      <c r="GJS29" s="207"/>
      <c r="GJT29" s="207"/>
      <c r="GJU29" s="207"/>
      <c r="GJV29" s="207"/>
      <c r="GJW29" s="207"/>
      <c r="GJX29" s="207"/>
      <c r="GJY29" s="207"/>
      <c r="GJZ29" s="207"/>
      <c r="GKA29" s="207"/>
      <c r="GKB29" s="207"/>
      <c r="GKC29" s="207"/>
      <c r="GKD29" s="207"/>
      <c r="GKE29" s="207"/>
      <c r="GKF29" s="207"/>
      <c r="GKG29" s="207"/>
      <c r="GKH29" s="207"/>
      <c r="GKI29" s="207"/>
      <c r="GKJ29" s="207"/>
      <c r="GKK29" s="207"/>
      <c r="GKL29" s="207"/>
      <c r="GKM29" s="207"/>
      <c r="GKN29" s="207"/>
      <c r="GKO29" s="207"/>
      <c r="GKP29" s="207"/>
      <c r="GKQ29" s="207"/>
      <c r="GKR29" s="207"/>
      <c r="GKS29" s="207"/>
      <c r="GKT29" s="207"/>
      <c r="GKU29" s="207"/>
      <c r="GKV29" s="207"/>
      <c r="GKW29" s="207"/>
      <c r="GKX29" s="207"/>
      <c r="GKY29" s="207"/>
      <c r="GKZ29" s="207"/>
      <c r="GLA29" s="207"/>
      <c r="GLB29" s="207"/>
      <c r="GLC29" s="207"/>
      <c r="GLD29" s="207"/>
      <c r="GLE29" s="207"/>
      <c r="GLF29" s="207"/>
      <c r="GLG29" s="207"/>
      <c r="GLH29" s="207"/>
      <c r="GLI29" s="207"/>
      <c r="GLJ29" s="207"/>
      <c r="GLK29" s="207"/>
      <c r="GLL29" s="207"/>
      <c r="GLM29" s="207"/>
      <c r="GLN29" s="207"/>
      <c r="GLO29" s="207"/>
      <c r="GLP29" s="207"/>
      <c r="GLQ29" s="207"/>
      <c r="GLR29" s="207"/>
      <c r="GLS29" s="207"/>
      <c r="GLT29" s="207"/>
      <c r="GLU29" s="207"/>
      <c r="GLV29" s="207"/>
      <c r="GLW29" s="207"/>
      <c r="GLX29" s="207"/>
      <c r="GLY29" s="207"/>
      <c r="GLZ29" s="207"/>
      <c r="GMA29" s="207"/>
      <c r="GMB29" s="207"/>
      <c r="GMC29" s="207"/>
      <c r="GMD29" s="207"/>
      <c r="GME29" s="207"/>
      <c r="GMF29" s="207"/>
      <c r="GMG29" s="207"/>
      <c r="GMH29" s="207"/>
      <c r="GMI29" s="207"/>
      <c r="GMJ29" s="207"/>
      <c r="GMK29" s="207"/>
      <c r="GML29" s="207"/>
      <c r="GMM29" s="207"/>
      <c r="GMN29" s="207"/>
      <c r="GMO29" s="207"/>
      <c r="GMP29" s="207"/>
      <c r="GMQ29" s="207"/>
      <c r="GMR29" s="207"/>
      <c r="GMS29" s="207"/>
      <c r="GMT29" s="207"/>
      <c r="GMU29" s="207"/>
      <c r="GMV29" s="207"/>
      <c r="GMW29" s="207"/>
      <c r="GMX29" s="207"/>
      <c r="GMY29" s="207"/>
      <c r="GMZ29" s="207"/>
      <c r="GNA29" s="207"/>
      <c r="GNB29" s="207"/>
      <c r="GNC29" s="207"/>
      <c r="GND29" s="207"/>
      <c r="GNE29" s="207"/>
      <c r="GNF29" s="207"/>
      <c r="GNG29" s="207"/>
      <c r="GNH29" s="207"/>
      <c r="GNI29" s="207"/>
      <c r="GNJ29" s="207"/>
      <c r="GNK29" s="207"/>
      <c r="GNL29" s="207"/>
      <c r="GNM29" s="207"/>
      <c r="GNN29" s="207"/>
      <c r="GNO29" s="207"/>
      <c r="GNP29" s="207"/>
      <c r="GNQ29" s="207"/>
      <c r="GNR29" s="207"/>
      <c r="GNS29" s="207"/>
      <c r="GNT29" s="207"/>
      <c r="GNU29" s="207"/>
      <c r="GNV29" s="207"/>
      <c r="GNW29" s="207"/>
      <c r="GNX29" s="207"/>
      <c r="GNY29" s="207"/>
      <c r="GNZ29" s="207"/>
      <c r="GOA29" s="207"/>
      <c r="GOB29" s="207"/>
      <c r="GOC29" s="207"/>
      <c r="GOD29" s="207"/>
      <c r="GOE29" s="207"/>
      <c r="GOF29" s="207"/>
      <c r="GOG29" s="207"/>
      <c r="GOH29" s="207"/>
      <c r="GOI29" s="207"/>
      <c r="GOJ29" s="207"/>
      <c r="GOK29" s="207"/>
      <c r="GOL29" s="207"/>
      <c r="GOM29" s="207"/>
      <c r="GON29" s="207"/>
      <c r="GOO29" s="207"/>
      <c r="GOP29" s="207"/>
      <c r="GOQ29" s="207"/>
      <c r="GOR29" s="207"/>
      <c r="GOS29" s="207"/>
      <c r="GOT29" s="207"/>
      <c r="GOU29" s="207"/>
      <c r="GOV29" s="207"/>
      <c r="GOW29" s="207"/>
      <c r="GOX29" s="207"/>
      <c r="GOY29" s="207"/>
      <c r="GOZ29" s="207"/>
      <c r="GPA29" s="207"/>
      <c r="GPB29" s="207"/>
      <c r="GPC29" s="207"/>
      <c r="GPD29" s="207"/>
      <c r="GPE29" s="207"/>
      <c r="GPF29" s="207"/>
      <c r="GPG29" s="207"/>
      <c r="GPH29" s="207"/>
      <c r="GPI29" s="207"/>
      <c r="GPJ29" s="207"/>
      <c r="GPK29" s="207"/>
      <c r="GPL29" s="207"/>
      <c r="GPM29" s="207"/>
      <c r="GPN29" s="207"/>
      <c r="GPO29" s="207"/>
      <c r="GPP29" s="207"/>
      <c r="GPQ29" s="207"/>
      <c r="GPR29" s="207"/>
      <c r="GPS29" s="207"/>
      <c r="GPT29" s="207"/>
      <c r="GPU29" s="207"/>
      <c r="GPV29" s="207"/>
      <c r="GPW29" s="207"/>
      <c r="GPX29" s="207"/>
      <c r="GPY29" s="207"/>
      <c r="GPZ29" s="207"/>
      <c r="GQA29" s="207"/>
      <c r="GQB29" s="207"/>
      <c r="GQC29" s="207"/>
      <c r="GQD29" s="207"/>
      <c r="GQE29" s="207"/>
      <c r="GQF29" s="207"/>
      <c r="GQG29" s="207"/>
      <c r="GQH29" s="207"/>
      <c r="GQI29" s="207"/>
      <c r="GQJ29" s="207"/>
      <c r="GQK29" s="207"/>
      <c r="GQL29" s="207"/>
      <c r="GQM29" s="207"/>
      <c r="GQN29" s="207"/>
      <c r="GQO29" s="207"/>
      <c r="GQP29" s="207"/>
      <c r="GQQ29" s="207"/>
      <c r="GQR29" s="207"/>
      <c r="GQS29" s="207"/>
      <c r="GQT29" s="207"/>
      <c r="GQU29" s="207"/>
      <c r="GQV29" s="207"/>
      <c r="GQW29" s="207"/>
      <c r="GQX29" s="207"/>
      <c r="GQY29" s="207"/>
      <c r="GQZ29" s="207"/>
      <c r="GRA29" s="207"/>
      <c r="GRB29" s="207"/>
      <c r="GRC29" s="207"/>
      <c r="GRD29" s="207"/>
      <c r="GRE29" s="207"/>
      <c r="GRF29" s="207"/>
      <c r="GRG29" s="207"/>
      <c r="GRH29" s="207"/>
      <c r="GRI29" s="207"/>
      <c r="GRJ29" s="207"/>
      <c r="GRK29" s="207"/>
      <c r="GRL29" s="207"/>
      <c r="GRM29" s="207"/>
      <c r="GRN29" s="207"/>
      <c r="GRO29" s="207"/>
      <c r="GRP29" s="207"/>
      <c r="GRQ29" s="207"/>
      <c r="GRR29" s="207"/>
      <c r="GRS29" s="207"/>
      <c r="GRT29" s="207"/>
      <c r="GRU29" s="207"/>
      <c r="GRV29" s="207"/>
      <c r="GRW29" s="207"/>
      <c r="GRX29" s="207"/>
      <c r="GRY29" s="207"/>
      <c r="GRZ29" s="207"/>
      <c r="GSA29" s="207"/>
      <c r="GSB29" s="207"/>
      <c r="GSC29" s="207"/>
      <c r="GSD29" s="207"/>
      <c r="GSE29" s="207"/>
      <c r="GSF29" s="207"/>
      <c r="GSG29" s="207"/>
      <c r="GSH29" s="207"/>
      <c r="GSI29" s="207"/>
      <c r="GSJ29" s="207"/>
      <c r="GSK29" s="207"/>
      <c r="GSL29" s="207"/>
      <c r="GSM29" s="207"/>
      <c r="GSN29" s="207"/>
      <c r="GSO29" s="207"/>
      <c r="GSP29" s="207"/>
      <c r="GSQ29" s="207"/>
      <c r="GSR29" s="207"/>
      <c r="GSS29" s="207"/>
      <c r="GST29" s="207"/>
      <c r="GSU29" s="207"/>
      <c r="GSV29" s="207"/>
      <c r="GSW29" s="207"/>
      <c r="GSX29" s="207"/>
      <c r="GSY29" s="207"/>
      <c r="GSZ29" s="207"/>
      <c r="GTA29" s="207"/>
      <c r="GTB29" s="207"/>
      <c r="GTC29" s="207"/>
      <c r="GTD29" s="207"/>
      <c r="GTE29" s="207"/>
      <c r="GTF29" s="207"/>
      <c r="GTG29" s="207"/>
      <c r="GTH29" s="207"/>
      <c r="GTI29" s="207"/>
      <c r="GTJ29" s="207"/>
      <c r="GTK29" s="207"/>
      <c r="GTL29" s="207"/>
      <c r="GTM29" s="207"/>
      <c r="GTN29" s="207"/>
      <c r="GTO29" s="207"/>
      <c r="GTP29" s="207"/>
      <c r="GTQ29" s="207"/>
      <c r="GTR29" s="207"/>
      <c r="GTS29" s="207"/>
      <c r="GTT29" s="207"/>
      <c r="GTU29" s="207"/>
      <c r="GTV29" s="207"/>
      <c r="GTW29" s="207"/>
      <c r="GTX29" s="207"/>
      <c r="GTY29" s="207"/>
      <c r="GTZ29" s="207"/>
      <c r="GUA29" s="207"/>
      <c r="GUB29" s="207"/>
      <c r="GUC29" s="207"/>
      <c r="GUD29" s="207"/>
      <c r="GUE29" s="207"/>
      <c r="GUF29" s="207"/>
      <c r="GUG29" s="207"/>
      <c r="GUH29" s="207"/>
      <c r="GUI29" s="207"/>
      <c r="GUJ29" s="207"/>
      <c r="GUK29" s="207"/>
      <c r="GUL29" s="207"/>
      <c r="GUM29" s="207"/>
      <c r="GUN29" s="207"/>
      <c r="GUO29" s="207"/>
      <c r="GUP29" s="207"/>
      <c r="GUQ29" s="207"/>
      <c r="GUR29" s="207"/>
      <c r="GUS29" s="207"/>
      <c r="GUT29" s="207"/>
      <c r="GUU29" s="207"/>
      <c r="GUV29" s="207"/>
      <c r="GUW29" s="207"/>
      <c r="GUX29" s="207"/>
      <c r="GUY29" s="207"/>
      <c r="GUZ29" s="207"/>
      <c r="GVA29" s="207"/>
      <c r="GVB29" s="207"/>
      <c r="GVC29" s="207"/>
      <c r="GVD29" s="207"/>
      <c r="GVE29" s="207"/>
      <c r="GVF29" s="207"/>
      <c r="GVG29" s="207"/>
      <c r="GVH29" s="207"/>
      <c r="GVI29" s="207"/>
      <c r="GVJ29" s="207"/>
      <c r="GVK29" s="207"/>
      <c r="GVL29" s="207"/>
      <c r="GVM29" s="207"/>
      <c r="GVN29" s="207"/>
      <c r="GVO29" s="207"/>
      <c r="GVP29" s="207"/>
      <c r="GVQ29" s="207"/>
      <c r="GVR29" s="207"/>
      <c r="GVS29" s="207"/>
      <c r="GVT29" s="207"/>
      <c r="GVU29" s="207"/>
      <c r="GVV29" s="207"/>
      <c r="GVW29" s="207"/>
      <c r="GVX29" s="207"/>
      <c r="GVY29" s="207"/>
      <c r="GVZ29" s="207"/>
      <c r="GWA29" s="207"/>
      <c r="GWB29" s="207"/>
      <c r="GWC29" s="207"/>
      <c r="GWD29" s="207"/>
      <c r="GWE29" s="207"/>
      <c r="GWF29" s="207"/>
      <c r="GWG29" s="207"/>
      <c r="GWH29" s="207"/>
      <c r="GWI29" s="207"/>
      <c r="GWJ29" s="207"/>
      <c r="GWK29" s="207"/>
      <c r="GWL29" s="207"/>
      <c r="GWM29" s="207"/>
      <c r="GWN29" s="207"/>
      <c r="GWO29" s="207"/>
      <c r="GWP29" s="207"/>
      <c r="GWQ29" s="207"/>
      <c r="GWR29" s="207"/>
      <c r="GWS29" s="207"/>
      <c r="GWT29" s="207"/>
      <c r="GWU29" s="207"/>
      <c r="GWV29" s="207"/>
      <c r="GWW29" s="207"/>
      <c r="GWX29" s="207"/>
      <c r="GWY29" s="207"/>
      <c r="GWZ29" s="207"/>
      <c r="GXA29" s="207"/>
      <c r="GXB29" s="207"/>
      <c r="GXC29" s="207"/>
      <c r="GXD29" s="207"/>
      <c r="GXE29" s="207"/>
      <c r="GXF29" s="207"/>
      <c r="GXG29" s="207"/>
      <c r="GXH29" s="207"/>
      <c r="GXI29" s="207"/>
      <c r="GXJ29" s="207"/>
      <c r="GXK29" s="207"/>
      <c r="GXL29" s="207"/>
      <c r="GXM29" s="207"/>
      <c r="GXN29" s="207"/>
      <c r="GXO29" s="207"/>
      <c r="GXP29" s="207"/>
      <c r="GXQ29" s="207"/>
      <c r="GXR29" s="207"/>
      <c r="GXS29" s="207"/>
      <c r="GXT29" s="207"/>
      <c r="GXU29" s="207"/>
      <c r="GXV29" s="207"/>
      <c r="GXW29" s="207"/>
      <c r="GXX29" s="207"/>
      <c r="GXY29" s="207"/>
      <c r="GXZ29" s="207"/>
      <c r="GYA29" s="207"/>
      <c r="GYB29" s="207"/>
      <c r="GYC29" s="207"/>
      <c r="GYD29" s="207"/>
      <c r="GYE29" s="207"/>
      <c r="GYF29" s="207"/>
      <c r="GYG29" s="207"/>
      <c r="GYH29" s="207"/>
      <c r="GYI29" s="207"/>
      <c r="GYJ29" s="207"/>
      <c r="GYK29" s="207"/>
      <c r="GYL29" s="207"/>
      <c r="GYM29" s="207"/>
      <c r="GYN29" s="207"/>
      <c r="GYO29" s="207"/>
      <c r="GYP29" s="207"/>
      <c r="GYQ29" s="207"/>
      <c r="GYR29" s="207"/>
      <c r="GYS29" s="207"/>
      <c r="GYT29" s="207"/>
      <c r="GYU29" s="207"/>
      <c r="GYV29" s="207"/>
      <c r="GYW29" s="207"/>
      <c r="GYX29" s="207"/>
      <c r="GYY29" s="207"/>
      <c r="GYZ29" s="207"/>
      <c r="GZA29" s="207"/>
      <c r="GZB29" s="207"/>
      <c r="GZC29" s="207"/>
      <c r="GZD29" s="207"/>
      <c r="GZE29" s="207"/>
      <c r="GZF29" s="207"/>
      <c r="GZG29" s="207"/>
      <c r="GZH29" s="207"/>
      <c r="GZI29" s="207"/>
      <c r="GZJ29" s="207"/>
      <c r="GZK29" s="207"/>
      <c r="GZL29" s="207"/>
      <c r="GZM29" s="207"/>
      <c r="GZN29" s="207"/>
      <c r="GZO29" s="207"/>
      <c r="GZP29" s="207"/>
      <c r="GZQ29" s="207"/>
      <c r="GZR29" s="207"/>
      <c r="GZS29" s="207"/>
      <c r="GZT29" s="207"/>
      <c r="GZU29" s="207"/>
      <c r="GZV29" s="207"/>
      <c r="GZW29" s="207"/>
      <c r="GZX29" s="207"/>
      <c r="GZY29" s="207"/>
      <c r="GZZ29" s="207"/>
      <c r="HAA29" s="207"/>
      <c r="HAB29" s="207"/>
      <c r="HAC29" s="207"/>
      <c r="HAD29" s="207"/>
      <c r="HAE29" s="207"/>
      <c r="HAF29" s="207"/>
      <c r="HAG29" s="207"/>
      <c r="HAH29" s="207"/>
      <c r="HAI29" s="207"/>
      <c r="HAJ29" s="207"/>
      <c r="HAK29" s="207"/>
      <c r="HAL29" s="207"/>
      <c r="HAM29" s="207"/>
      <c r="HAN29" s="207"/>
      <c r="HAO29" s="207"/>
      <c r="HAP29" s="207"/>
      <c r="HAQ29" s="207"/>
      <c r="HAR29" s="207"/>
      <c r="HAS29" s="207"/>
      <c r="HAT29" s="207"/>
      <c r="HAU29" s="207"/>
      <c r="HAV29" s="207"/>
      <c r="HAW29" s="207"/>
      <c r="HAX29" s="207"/>
      <c r="HAY29" s="207"/>
      <c r="HAZ29" s="207"/>
      <c r="HBA29" s="207"/>
      <c r="HBB29" s="207"/>
      <c r="HBC29" s="207"/>
      <c r="HBD29" s="207"/>
      <c r="HBE29" s="207"/>
      <c r="HBF29" s="207"/>
      <c r="HBG29" s="207"/>
      <c r="HBH29" s="207"/>
      <c r="HBI29" s="207"/>
      <c r="HBJ29" s="207"/>
      <c r="HBK29" s="207"/>
      <c r="HBL29" s="207"/>
      <c r="HBM29" s="207"/>
      <c r="HBN29" s="207"/>
      <c r="HBO29" s="207"/>
      <c r="HBP29" s="207"/>
      <c r="HBQ29" s="207"/>
      <c r="HBR29" s="207"/>
      <c r="HBS29" s="207"/>
      <c r="HBT29" s="207"/>
      <c r="HBU29" s="207"/>
      <c r="HBV29" s="207"/>
      <c r="HBW29" s="207"/>
      <c r="HBX29" s="207"/>
      <c r="HBY29" s="207"/>
      <c r="HBZ29" s="207"/>
      <c r="HCA29" s="207"/>
      <c r="HCB29" s="207"/>
      <c r="HCC29" s="207"/>
      <c r="HCD29" s="207"/>
      <c r="HCE29" s="207"/>
      <c r="HCF29" s="207"/>
      <c r="HCG29" s="207"/>
      <c r="HCH29" s="207"/>
      <c r="HCI29" s="207"/>
      <c r="HCJ29" s="207"/>
      <c r="HCK29" s="207"/>
      <c r="HCL29" s="207"/>
      <c r="HCM29" s="207"/>
      <c r="HCN29" s="207"/>
      <c r="HCO29" s="207"/>
      <c r="HCP29" s="207"/>
      <c r="HCQ29" s="207"/>
      <c r="HCR29" s="207"/>
      <c r="HCS29" s="207"/>
      <c r="HCT29" s="207"/>
      <c r="HCU29" s="207"/>
      <c r="HCV29" s="207"/>
      <c r="HCW29" s="207"/>
      <c r="HCX29" s="207"/>
      <c r="HCY29" s="207"/>
      <c r="HCZ29" s="207"/>
      <c r="HDA29" s="207"/>
      <c r="HDB29" s="207"/>
      <c r="HDC29" s="207"/>
      <c r="HDD29" s="207"/>
      <c r="HDE29" s="207"/>
      <c r="HDF29" s="207"/>
      <c r="HDG29" s="207"/>
      <c r="HDH29" s="207"/>
      <c r="HDI29" s="207"/>
      <c r="HDJ29" s="207"/>
      <c r="HDK29" s="207"/>
      <c r="HDL29" s="207"/>
      <c r="HDM29" s="207"/>
      <c r="HDN29" s="207"/>
      <c r="HDO29" s="207"/>
      <c r="HDP29" s="207"/>
      <c r="HDQ29" s="207"/>
      <c r="HDR29" s="207"/>
      <c r="HDS29" s="207"/>
      <c r="HDT29" s="207"/>
      <c r="HDU29" s="207"/>
      <c r="HDV29" s="207"/>
      <c r="HDW29" s="207"/>
      <c r="HDX29" s="207"/>
      <c r="HDY29" s="207"/>
      <c r="HDZ29" s="207"/>
      <c r="HEA29" s="207"/>
      <c r="HEB29" s="207"/>
      <c r="HEC29" s="207"/>
      <c r="HED29" s="207"/>
      <c r="HEE29" s="207"/>
      <c r="HEF29" s="207"/>
      <c r="HEG29" s="207"/>
      <c r="HEH29" s="207"/>
      <c r="HEI29" s="207"/>
      <c r="HEJ29" s="207"/>
      <c r="HEK29" s="207"/>
      <c r="HEL29" s="207"/>
      <c r="HEM29" s="207"/>
      <c r="HEN29" s="207"/>
      <c r="HEO29" s="207"/>
      <c r="HEP29" s="207"/>
      <c r="HEQ29" s="207"/>
      <c r="HER29" s="207"/>
      <c r="HES29" s="207"/>
      <c r="HET29" s="207"/>
      <c r="HEU29" s="207"/>
      <c r="HEV29" s="207"/>
      <c r="HEW29" s="207"/>
      <c r="HEX29" s="207"/>
      <c r="HEY29" s="207"/>
      <c r="HEZ29" s="207"/>
      <c r="HFA29" s="207"/>
      <c r="HFB29" s="207"/>
      <c r="HFC29" s="207"/>
      <c r="HFD29" s="207"/>
      <c r="HFE29" s="207"/>
      <c r="HFF29" s="207"/>
      <c r="HFG29" s="207"/>
      <c r="HFH29" s="207"/>
      <c r="HFI29" s="207"/>
      <c r="HFJ29" s="207"/>
      <c r="HFK29" s="207"/>
      <c r="HFL29" s="207"/>
      <c r="HFM29" s="207"/>
      <c r="HFN29" s="207"/>
      <c r="HFO29" s="207"/>
      <c r="HFP29" s="207"/>
      <c r="HFQ29" s="207"/>
      <c r="HFR29" s="207"/>
      <c r="HFS29" s="207"/>
      <c r="HFT29" s="207"/>
      <c r="HFU29" s="207"/>
      <c r="HFV29" s="207"/>
      <c r="HFW29" s="207"/>
      <c r="HFX29" s="207"/>
      <c r="HFY29" s="207"/>
      <c r="HFZ29" s="207"/>
      <c r="HGA29" s="207"/>
      <c r="HGB29" s="207"/>
      <c r="HGC29" s="207"/>
      <c r="HGD29" s="207"/>
      <c r="HGE29" s="207"/>
      <c r="HGF29" s="207"/>
      <c r="HGG29" s="207"/>
      <c r="HGH29" s="207"/>
      <c r="HGI29" s="207"/>
      <c r="HGJ29" s="207"/>
      <c r="HGK29" s="207"/>
      <c r="HGL29" s="207"/>
      <c r="HGM29" s="207"/>
      <c r="HGN29" s="207"/>
      <c r="HGO29" s="207"/>
      <c r="HGP29" s="207"/>
      <c r="HGQ29" s="207"/>
      <c r="HGR29" s="207"/>
      <c r="HGS29" s="207"/>
      <c r="HGT29" s="207"/>
      <c r="HGU29" s="207"/>
      <c r="HGV29" s="207"/>
      <c r="HGW29" s="207"/>
      <c r="HGX29" s="207"/>
      <c r="HGY29" s="207"/>
      <c r="HGZ29" s="207"/>
      <c r="HHA29" s="207"/>
      <c r="HHB29" s="207"/>
      <c r="HHC29" s="207"/>
      <c r="HHD29" s="207"/>
      <c r="HHE29" s="207"/>
      <c r="HHF29" s="207"/>
      <c r="HHG29" s="207"/>
      <c r="HHH29" s="207"/>
      <c r="HHI29" s="207"/>
      <c r="HHJ29" s="207"/>
      <c r="HHK29" s="207"/>
      <c r="HHL29" s="207"/>
      <c r="HHM29" s="207"/>
      <c r="HHN29" s="207"/>
      <c r="HHO29" s="207"/>
      <c r="HHP29" s="207"/>
      <c r="HHQ29" s="207"/>
      <c r="HHR29" s="207"/>
      <c r="HHS29" s="207"/>
      <c r="HHT29" s="207"/>
      <c r="HHU29" s="207"/>
      <c r="HHV29" s="207"/>
      <c r="HHW29" s="207"/>
      <c r="HHX29" s="207"/>
      <c r="HHY29" s="207"/>
      <c r="HHZ29" s="207"/>
      <c r="HIA29" s="207"/>
      <c r="HIB29" s="207"/>
      <c r="HIC29" s="207"/>
      <c r="HID29" s="207"/>
      <c r="HIE29" s="207"/>
      <c r="HIF29" s="207"/>
      <c r="HIG29" s="207"/>
      <c r="HIH29" s="207"/>
      <c r="HII29" s="207"/>
      <c r="HIJ29" s="207"/>
      <c r="HIK29" s="207"/>
      <c r="HIL29" s="207"/>
      <c r="HIM29" s="207"/>
      <c r="HIN29" s="207"/>
      <c r="HIO29" s="207"/>
      <c r="HIP29" s="207"/>
      <c r="HIQ29" s="207"/>
      <c r="HIR29" s="207"/>
      <c r="HIS29" s="207"/>
      <c r="HIT29" s="207"/>
      <c r="HIU29" s="207"/>
      <c r="HIV29" s="207"/>
      <c r="HIW29" s="207"/>
      <c r="HIX29" s="207"/>
      <c r="HIY29" s="207"/>
      <c r="HIZ29" s="207"/>
      <c r="HJA29" s="207"/>
      <c r="HJB29" s="207"/>
      <c r="HJC29" s="207"/>
      <c r="HJD29" s="207"/>
      <c r="HJE29" s="207"/>
      <c r="HJF29" s="207"/>
      <c r="HJG29" s="207"/>
      <c r="HJH29" s="207"/>
      <c r="HJI29" s="207"/>
      <c r="HJJ29" s="207"/>
      <c r="HJK29" s="207"/>
      <c r="HJL29" s="207"/>
      <c r="HJM29" s="207"/>
      <c r="HJN29" s="207"/>
      <c r="HJO29" s="207"/>
      <c r="HJP29" s="207"/>
      <c r="HJQ29" s="207"/>
      <c r="HJR29" s="207"/>
      <c r="HJS29" s="207"/>
      <c r="HJT29" s="207"/>
      <c r="HJU29" s="207"/>
      <c r="HJV29" s="207"/>
      <c r="HJW29" s="207"/>
      <c r="HJX29" s="207"/>
      <c r="HJY29" s="207"/>
      <c r="HJZ29" s="207"/>
      <c r="HKA29" s="207"/>
      <c r="HKB29" s="207"/>
      <c r="HKC29" s="207"/>
      <c r="HKD29" s="207"/>
      <c r="HKE29" s="207"/>
      <c r="HKF29" s="207"/>
      <c r="HKG29" s="207"/>
      <c r="HKH29" s="207"/>
      <c r="HKI29" s="207"/>
      <c r="HKJ29" s="207"/>
      <c r="HKK29" s="207"/>
      <c r="HKL29" s="207"/>
      <c r="HKM29" s="207"/>
      <c r="HKN29" s="207"/>
      <c r="HKO29" s="207"/>
      <c r="HKP29" s="207"/>
      <c r="HKQ29" s="207"/>
      <c r="HKR29" s="207"/>
      <c r="HKS29" s="207"/>
      <c r="HKT29" s="207"/>
      <c r="HKU29" s="207"/>
      <c r="HKV29" s="207"/>
      <c r="HKW29" s="207"/>
      <c r="HKX29" s="207"/>
      <c r="HKY29" s="207"/>
      <c r="HKZ29" s="207"/>
      <c r="HLA29" s="207"/>
      <c r="HLB29" s="207"/>
      <c r="HLC29" s="207"/>
      <c r="HLD29" s="207"/>
      <c r="HLE29" s="207"/>
      <c r="HLF29" s="207"/>
      <c r="HLG29" s="207"/>
      <c r="HLH29" s="207"/>
      <c r="HLI29" s="207"/>
      <c r="HLJ29" s="207"/>
      <c r="HLK29" s="207"/>
      <c r="HLL29" s="207"/>
      <c r="HLM29" s="207"/>
      <c r="HLN29" s="207"/>
      <c r="HLO29" s="207"/>
      <c r="HLP29" s="207"/>
      <c r="HLQ29" s="207"/>
      <c r="HLR29" s="207"/>
      <c r="HLS29" s="207"/>
      <c r="HLT29" s="207"/>
      <c r="HLU29" s="207"/>
      <c r="HLV29" s="207"/>
      <c r="HLW29" s="207"/>
      <c r="HLX29" s="207"/>
      <c r="HLY29" s="207"/>
      <c r="HLZ29" s="207"/>
      <c r="HMA29" s="207"/>
      <c r="HMB29" s="207"/>
      <c r="HMC29" s="207"/>
      <c r="HMD29" s="207"/>
      <c r="HME29" s="207"/>
      <c r="HMF29" s="207"/>
      <c r="HMG29" s="207"/>
      <c r="HMH29" s="207"/>
      <c r="HMI29" s="207"/>
      <c r="HMJ29" s="207"/>
      <c r="HMK29" s="207"/>
      <c r="HML29" s="207"/>
      <c r="HMM29" s="207"/>
      <c r="HMN29" s="207"/>
      <c r="HMO29" s="207"/>
      <c r="HMP29" s="207"/>
      <c r="HMQ29" s="207"/>
      <c r="HMR29" s="207"/>
      <c r="HMS29" s="207"/>
      <c r="HMT29" s="207"/>
      <c r="HMU29" s="207"/>
      <c r="HMV29" s="207"/>
      <c r="HMW29" s="207"/>
      <c r="HMX29" s="207"/>
      <c r="HMY29" s="207"/>
      <c r="HMZ29" s="207"/>
      <c r="HNA29" s="207"/>
      <c r="HNB29" s="207"/>
      <c r="HNC29" s="207"/>
      <c r="HND29" s="207"/>
      <c r="HNE29" s="207"/>
      <c r="HNF29" s="207"/>
      <c r="HNG29" s="207"/>
      <c r="HNH29" s="207"/>
      <c r="HNI29" s="207"/>
      <c r="HNJ29" s="207"/>
      <c r="HNK29" s="207"/>
      <c r="HNL29" s="207"/>
      <c r="HNM29" s="207"/>
      <c r="HNN29" s="207"/>
      <c r="HNO29" s="207"/>
      <c r="HNP29" s="207"/>
      <c r="HNQ29" s="207"/>
      <c r="HNR29" s="207"/>
      <c r="HNS29" s="207"/>
      <c r="HNT29" s="207"/>
      <c r="HNU29" s="207"/>
      <c r="HNV29" s="207"/>
      <c r="HNW29" s="207"/>
      <c r="HNX29" s="207"/>
      <c r="HNY29" s="207"/>
      <c r="HNZ29" s="207"/>
      <c r="HOA29" s="207"/>
      <c r="HOB29" s="207"/>
      <c r="HOC29" s="207"/>
      <c r="HOD29" s="207"/>
      <c r="HOE29" s="207"/>
      <c r="HOF29" s="207"/>
      <c r="HOG29" s="207"/>
      <c r="HOH29" s="207"/>
      <c r="HOI29" s="207"/>
      <c r="HOJ29" s="207"/>
      <c r="HOK29" s="207"/>
      <c r="HOL29" s="207"/>
      <c r="HOM29" s="207"/>
      <c r="HON29" s="207"/>
      <c r="HOO29" s="207"/>
      <c r="HOP29" s="207"/>
      <c r="HOQ29" s="207"/>
      <c r="HOR29" s="207"/>
      <c r="HOS29" s="207"/>
      <c r="HOT29" s="207"/>
      <c r="HOU29" s="207"/>
      <c r="HOV29" s="207"/>
      <c r="HOW29" s="207"/>
      <c r="HOX29" s="207"/>
      <c r="HOY29" s="207"/>
      <c r="HOZ29" s="207"/>
      <c r="HPA29" s="207"/>
      <c r="HPB29" s="207"/>
      <c r="HPC29" s="207"/>
      <c r="HPD29" s="207"/>
      <c r="HPE29" s="207"/>
      <c r="HPF29" s="207"/>
      <c r="HPG29" s="207"/>
      <c r="HPH29" s="207"/>
      <c r="HPI29" s="207"/>
      <c r="HPJ29" s="207"/>
      <c r="HPK29" s="207"/>
      <c r="HPL29" s="207"/>
      <c r="HPM29" s="207"/>
      <c r="HPN29" s="207"/>
      <c r="HPO29" s="207"/>
      <c r="HPP29" s="207"/>
      <c r="HPQ29" s="207"/>
      <c r="HPR29" s="207"/>
      <c r="HPS29" s="207"/>
      <c r="HPT29" s="207"/>
      <c r="HPU29" s="207"/>
      <c r="HPV29" s="207"/>
      <c r="HPW29" s="207"/>
      <c r="HPX29" s="207"/>
      <c r="HPY29" s="207"/>
      <c r="HPZ29" s="207"/>
      <c r="HQA29" s="207"/>
      <c r="HQB29" s="207"/>
      <c r="HQC29" s="207"/>
      <c r="HQD29" s="207"/>
      <c r="HQE29" s="207"/>
      <c r="HQF29" s="207"/>
      <c r="HQG29" s="207"/>
      <c r="HQH29" s="207"/>
      <c r="HQI29" s="207"/>
      <c r="HQJ29" s="207"/>
      <c r="HQK29" s="207"/>
      <c r="HQL29" s="207"/>
      <c r="HQM29" s="207"/>
      <c r="HQN29" s="207"/>
      <c r="HQO29" s="207"/>
      <c r="HQP29" s="207"/>
      <c r="HQQ29" s="207"/>
      <c r="HQR29" s="207"/>
      <c r="HQS29" s="207"/>
      <c r="HQT29" s="207"/>
      <c r="HQU29" s="207"/>
      <c r="HQV29" s="207"/>
      <c r="HQW29" s="207"/>
      <c r="HQX29" s="207"/>
      <c r="HQY29" s="207"/>
      <c r="HQZ29" s="207"/>
      <c r="HRA29" s="207"/>
      <c r="HRB29" s="207"/>
      <c r="HRC29" s="207"/>
      <c r="HRD29" s="207"/>
      <c r="HRE29" s="207"/>
      <c r="HRF29" s="207"/>
      <c r="HRG29" s="207"/>
      <c r="HRH29" s="207"/>
      <c r="HRI29" s="207"/>
      <c r="HRJ29" s="207"/>
      <c r="HRK29" s="207"/>
      <c r="HRL29" s="207"/>
      <c r="HRM29" s="207"/>
      <c r="HRN29" s="207"/>
      <c r="HRO29" s="207"/>
      <c r="HRP29" s="207"/>
      <c r="HRQ29" s="207"/>
      <c r="HRR29" s="207"/>
      <c r="HRS29" s="207"/>
      <c r="HRT29" s="207"/>
      <c r="HRU29" s="207"/>
      <c r="HRV29" s="207"/>
      <c r="HRW29" s="207"/>
      <c r="HRX29" s="207"/>
      <c r="HRY29" s="207"/>
      <c r="HRZ29" s="207"/>
      <c r="HSA29" s="207"/>
      <c r="HSB29" s="207"/>
      <c r="HSC29" s="207"/>
      <c r="HSD29" s="207"/>
      <c r="HSE29" s="207"/>
      <c r="HSF29" s="207"/>
      <c r="HSG29" s="207"/>
      <c r="HSH29" s="207"/>
      <c r="HSI29" s="207"/>
      <c r="HSJ29" s="207"/>
      <c r="HSK29" s="207"/>
      <c r="HSL29" s="207"/>
      <c r="HSM29" s="207"/>
      <c r="HSN29" s="207"/>
      <c r="HSO29" s="207"/>
      <c r="HSP29" s="207"/>
      <c r="HSQ29" s="207"/>
      <c r="HSR29" s="207"/>
      <c r="HSS29" s="207"/>
      <c r="HST29" s="207"/>
      <c r="HSU29" s="207"/>
      <c r="HSV29" s="207"/>
      <c r="HSW29" s="207"/>
      <c r="HSX29" s="207"/>
      <c r="HSY29" s="207"/>
      <c r="HSZ29" s="207"/>
      <c r="HTA29" s="207"/>
      <c r="HTB29" s="207"/>
      <c r="HTC29" s="207"/>
      <c r="HTD29" s="207"/>
      <c r="HTE29" s="207"/>
      <c r="HTF29" s="207"/>
      <c r="HTG29" s="207"/>
      <c r="HTH29" s="207"/>
      <c r="HTI29" s="207"/>
      <c r="HTJ29" s="207"/>
      <c r="HTK29" s="207"/>
      <c r="HTL29" s="207"/>
      <c r="HTM29" s="207"/>
      <c r="HTN29" s="207"/>
      <c r="HTO29" s="207"/>
      <c r="HTP29" s="207"/>
      <c r="HTQ29" s="207"/>
      <c r="HTR29" s="207"/>
      <c r="HTS29" s="207"/>
      <c r="HTT29" s="207"/>
      <c r="HTU29" s="207"/>
      <c r="HTV29" s="207"/>
      <c r="HTW29" s="207"/>
      <c r="HTX29" s="207"/>
      <c r="HTY29" s="207"/>
      <c r="HTZ29" s="207"/>
      <c r="HUA29" s="207"/>
      <c r="HUB29" s="207"/>
      <c r="HUC29" s="207"/>
      <c r="HUD29" s="207"/>
      <c r="HUE29" s="207"/>
      <c r="HUF29" s="207"/>
      <c r="HUG29" s="207"/>
      <c r="HUH29" s="207"/>
      <c r="HUI29" s="207"/>
      <c r="HUJ29" s="207"/>
      <c r="HUK29" s="207"/>
      <c r="HUL29" s="207"/>
      <c r="HUM29" s="207"/>
      <c r="HUN29" s="207"/>
      <c r="HUO29" s="207"/>
      <c r="HUP29" s="207"/>
      <c r="HUQ29" s="207"/>
      <c r="HUR29" s="207"/>
      <c r="HUS29" s="207"/>
      <c r="HUT29" s="207"/>
      <c r="HUU29" s="207"/>
      <c r="HUV29" s="207"/>
      <c r="HUW29" s="207"/>
      <c r="HUX29" s="207"/>
      <c r="HUY29" s="207"/>
      <c r="HUZ29" s="207"/>
      <c r="HVA29" s="207"/>
      <c r="HVB29" s="207"/>
      <c r="HVC29" s="207"/>
      <c r="HVD29" s="207"/>
      <c r="HVE29" s="207"/>
      <c r="HVF29" s="207"/>
      <c r="HVG29" s="207"/>
      <c r="HVH29" s="207"/>
      <c r="HVI29" s="207"/>
      <c r="HVJ29" s="207"/>
      <c r="HVK29" s="207"/>
      <c r="HVL29" s="207"/>
      <c r="HVM29" s="207"/>
      <c r="HVN29" s="207"/>
      <c r="HVO29" s="207"/>
      <c r="HVP29" s="207"/>
      <c r="HVQ29" s="207"/>
      <c r="HVR29" s="207"/>
      <c r="HVS29" s="207"/>
      <c r="HVT29" s="207"/>
      <c r="HVU29" s="207"/>
      <c r="HVV29" s="207"/>
      <c r="HVW29" s="207"/>
      <c r="HVX29" s="207"/>
      <c r="HVY29" s="207"/>
      <c r="HVZ29" s="207"/>
      <c r="HWA29" s="207"/>
      <c r="HWB29" s="207"/>
      <c r="HWC29" s="207"/>
      <c r="HWD29" s="207"/>
      <c r="HWE29" s="207"/>
      <c r="HWF29" s="207"/>
      <c r="HWG29" s="207"/>
      <c r="HWH29" s="207"/>
      <c r="HWI29" s="207"/>
      <c r="HWJ29" s="207"/>
      <c r="HWK29" s="207"/>
      <c r="HWL29" s="207"/>
      <c r="HWM29" s="207"/>
      <c r="HWN29" s="207"/>
      <c r="HWO29" s="207"/>
      <c r="HWP29" s="207"/>
      <c r="HWQ29" s="207"/>
      <c r="HWR29" s="207"/>
      <c r="HWS29" s="207"/>
      <c r="HWT29" s="207"/>
      <c r="HWU29" s="207"/>
      <c r="HWV29" s="207"/>
      <c r="HWW29" s="207"/>
      <c r="HWX29" s="207"/>
      <c r="HWY29" s="207"/>
      <c r="HWZ29" s="207"/>
      <c r="HXA29" s="207"/>
      <c r="HXB29" s="207"/>
      <c r="HXC29" s="207"/>
      <c r="HXD29" s="207"/>
      <c r="HXE29" s="207"/>
      <c r="HXF29" s="207"/>
      <c r="HXG29" s="207"/>
      <c r="HXH29" s="207"/>
      <c r="HXI29" s="207"/>
      <c r="HXJ29" s="207"/>
      <c r="HXK29" s="207"/>
      <c r="HXL29" s="207"/>
      <c r="HXM29" s="207"/>
      <c r="HXN29" s="207"/>
      <c r="HXO29" s="207"/>
      <c r="HXP29" s="207"/>
      <c r="HXQ29" s="207"/>
      <c r="HXR29" s="207"/>
      <c r="HXS29" s="207"/>
      <c r="HXT29" s="207"/>
      <c r="HXU29" s="207"/>
      <c r="HXV29" s="207"/>
      <c r="HXW29" s="207"/>
      <c r="HXX29" s="207"/>
      <c r="HXY29" s="207"/>
      <c r="HXZ29" s="207"/>
      <c r="HYA29" s="207"/>
      <c r="HYB29" s="207"/>
      <c r="HYC29" s="207"/>
      <c r="HYD29" s="207"/>
      <c r="HYE29" s="207"/>
      <c r="HYF29" s="207"/>
      <c r="HYG29" s="207"/>
      <c r="HYH29" s="207"/>
      <c r="HYI29" s="207"/>
      <c r="HYJ29" s="207"/>
      <c r="HYK29" s="207"/>
      <c r="HYL29" s="207"/>
      <c r="HYM29" s="207"/>
      <c r="HYN29" s="207"/>
      <c r="HYO29" s="207"/>
      <c r="HYP29" s="207"/>
      <c r="HYQ29" s="207"/>
      <c r="HYR29" s="207"/>
      <c r="HYS29" s="207"/>
      <c r="HYT29" s="207"/>
      <c r="HYU29" s="207"/>
      <c r="HYV29" s="207"/>
      <c r="HYW29" s="207"/>
      <c r="HYX29" s="207"/>
      <c r="HYY29" s="207"/>
      <c r="HYZ29" s="207"/>
      <c r="HZA29" s="207"/>
      <c r="HZB29" s="207"/>
      <c r="HZC29" s="207"/>
      <c r="HZD29" s="207"/>
      <c r="HZE29" s="207"/>
      <c r="HZF29" s="207"/>
      <c r="HZG29" s="207"/>
      <c r="HZH29" s="207"/>
      <c r="HZI29" s="207"/>
      <c r="HZJ29" s="207"/>
      <c r="HZK29" s="207"/>
      <c r="HZL29" s="207"/>
      <c r="HZM29" s="207"/>
      <c r="HZN29" s="207"/>
      <c r="HZO29" s="207"/>
      <c r="HZP29" s="207"/>
      <c r="HZQ29" s="207"/>
      <c r="HZR29" s="207"/>
      <c r="HZS29" s="207"/>
      <c r="HZT29" s="207"/>
      <c r="HZU29" s="207"/>
      <c r="HZV29" s="207"/>
      <c r="HZW29" s="207"/>
      <c r="HZX29" s="207"/>
      <c r="HZY29" s="207"/>
      <c r="HZZ29" s="207"/>
      <c r="IAA29" s="207"/>
      <c r="IAB29" s="207"/>
      <c r="IAC29" s="207"/>
      <c r="IAD29" s="207"/>
      <c r="IAE29" s="207"/>
      <c r="IAF29" s="207"/>
      <c r="IAG29" s="207"/>
      <c r="IAH29" s="207"/>
      <c r="IAI29" s="207"/>
      <c r="IAJ29" s="207"/>
      <c r="IAK29" s="207"/>
      <c r="IAL29" s="207"/>
      <c r="IAM29" s="207"/>
      <c r="IAN29" s="207"/>
      <c r="IAO29" s="207"/>
      <c r="IAP29" s="207"/>
      <c r="IAQ29" s="207"/>
      <c r="IAR29" s="207"/>
      <c r="IAS29" s="207"/>
      <c r="IAT29" s="207"/>
      <c r="IAU29" s="207"/>
      <c r="IAV29" s="207"/>
      <c r="IAW29" s="207"/>
      <c r="IAX29" s="207"/>
      <c r="IAY29" s="207"/>
      <c r="IAZ29" s="207"/>
      <c r="IBA29" s="207"/>
      <c r="IBB29" s="207"/>
      <c r="IBC29" s="207"/>
      <c r="IBD29" s="207"/>
      <c r="IBE29" s="207"/>
      <c r="IBF29" s="207"/>
      <c r="IBG29" s="207"/>
      <c r="IBH29" s="207"/>
      <c r="IBI29" s="207"/>
      <c r="IBJ29" s="207"/>
      <c r="IBK29" s="207"/>
      <c r="IBL29" s="207"/>
      <c r="IBM29" s="207"/>
      <c r="IBN29" s="207"/>
      <c r="IBO29" s="207"/>
      <c r="IBP29" s="207"/>
      <c r="IBQ29" s="207"/>
      <c r="IBR29" s="207"/>
      <c r="IBS29" s="207"/>
      <c r="IBT29" s="207"/>
      <c r="IBU29" s="207"/>
      <c r="IBV29" s="207"/>
      <c r="IBW29" s="207"/>
      <c r="IBX29" s="207"/>
      <c r="IBY29" s="207"/>
      <c r="IBZ29" s="207"/>
      <c r="ICA29" s="207"/>
      <c r="ICB29" s="207"/>
      <c r="ICC29" s="207"/>
      <c r="ICD29" s="207"/>
      <c r="ICE29" s="207"/>
      <c r="ICF29" s="207"/>
      <c r="ICG29" s="207"/>
      <c r="ICH29" s="207"/>
      <c r="ICI29" s="207"/>
      <c r="ICJ29" s="207"/>
      <c r="ICK29" s="207"/>
      <c r="ICL29" s="207"/>
      <c r="ICM29" s="207"/>
      <c r="ICN29" s="207"/>
      <c r="ICO29" s="207"/>
      <c r="ICP29" s="207"/>
      <c r="ICQ29" s="207"/>
      <c r="ICR29" s="207"/>
      <c r="ICS29" s="207"/>
      <c r="ICT29" s="207"/>
      <c r="ICU29" s="207"/>
      <c r="ICV29" s="207"/>
      <c r="ICW29" s="207"/>
      <c r="ICX29" s="207"/>
      <c r="ICY29" s="207"/>
      <c r="ICZ29" s="207"/>
      <c r="IDA29" s="207"/>
      <c r="IDB29" s="207"/>
      <c r="IDC29" s="207"/>
      <c r="IDD29" s="207"/>
      <c r="IDE29" s="207"/>
      <c r="IDF29" s="207"/>
      <c r="IDG29" s="207"/>
      <c r="IDH29" s="207"/>
      <c r="IDI29" s="207"/>
      <c r="IDJ29" s="207"/>
      <c r="IDK29" s="207"/>
      <c r="IDL29" s="207"/>
      <c r="IDM29" s="207"/>
      <c r="IDN29" s="207"/>
      <c r="IDO29" s="207"/>
      <c r="IDP29" s="207"/>
      <c r="IDQ29" s="207"/>
      <c r="IDR29" s="207"/>
      <c r="IDS29" s="207"/>
      <c r="IDT29" s="207"/>
      <c r="IDU29" s="207"/>
      <c r="IDV29" s="207"/>
      <c r="IDW29" s="207"/>
      <c r="IDX29" s="207"/>
      <c r="IDY29" s="207"/>
      <c r="IDZ29" s="207"/>
      <c r="IEA29" s="207"/>
      <c r="IEB29" s="207"/>
      <c r="IEC29" s="207"/>
      <c r="IED29" s="207"/>
      <c r="IEE29" s="207"/>
      <c r="IEF29" s="207"/>
      <c r="IEG29" s="207"/>
      <c r="IEH29" s="207"/>
      <c r="IEI29" s="207"/>
      <c r="IEJ29" s="207"/>
      <c r="IEK29" s="207"/>
      <c r="IEL29" s="207"/>
      <c r="IEM29" s="207"/>
      <c r="IEN29" s="207"/>
      <c r="IEO29" s="207"/>
      <c r="IEP29" s="207"/>
      <c r="IEQ29" s="207"/>
      <c r="IER29" s="207"/>
      <c r="IES29" s="207"/>
      <c r="IET29" s="207"/>
      <c r="IEU29" s="207"/>
      <c r="IEV29" s="207"/>
      <c r="IEW29" s="207"/>
      <c r="IEX29" s="207"/>
      <c r="IEY29" s="207"/>
      <c r="IEZ29" s="207"/>
      <c r="IFA29" s="207"/>
      <c r="IFB29" s="207"/>
      <c r="IFC29" s="207"/>
      <c r="IFD29" s="207"/>
      <c r="IFE29" s="207"/>
      <c r="IFF29" s="207"/>
      <c r="IFG29" s="207"/>
      <c r="IFH29" s="207"/>
      <c r="IFI29" s="207"/>
      <c r="IFJ29" s="207"/>
      <c r="IFK29" s="207"/>
      <c r="IFL29" s="207"/>
      <c r="IFM29" s="207"/>
      <c r="IFN29" s="207"/>
      <c r="IFO29" s="207"/>
      <c r="IFP29" s="207"/>
      <c r="IFQ29" s="207"/>
      <c r="IFR29" s="207"/>
      <c r="IFS29" s="207"/>
      <c r="IFT29" s="207"/>
      <c r="IFU29" s="207"/>
      <c r="IFV29" s="207"/>
      <c r="IFW29" s="207"/>
      <c r="IFX29" s="207"/>
      <c r="IFY29" s="207"/>
      <c r="IFZ29" s="207"/>
      <c r="IGA29" s="207"/>
      <c r="IGB29" s="207"/>
      <c r="IGC29" s="207"/>
      <c r="IGD29" s="207"/>
      <c r="IGE29" s="207"/>
      <c r="IGF29" s="207"/>
      <c r="IGG29" s="207"/>
      <c r="IGH29" s="207"/>
      <c r="IGI29" s="207"/>
      <c r="IGJ29" s="207"/>
      <c r="IGK29" s="207"/>
      <c r="IGL29" s="207"/>
      <c r="IGM29" s="207"/>
      <c r="IGN29" s="207"/>
      <c r="IGO29" s="207"/>
      <c r="IGP29" s="207"/>
      <c r="IGQ29" s="207"/>
      <c r="IGR29" s="207"/>
      <c r="IGS29" s="207"/>
      <c r="IGT29" s="207"/>
      <c r="IGU29" s="207"/>
      <c r="IGV29" s="207"/>
      <c r="IGW29" s="207"/>
      <c r="IGX29" s="207"/>
      <c r="IGY29" s="207"/>
      <c r="IGZ29" s="207"/>
      <c r="IHA29" s="207"/>
      <c r="IHB29" s="207"/>
      <c r="IHC29" s="207"/>
      <c r="IHD29" s="207"/>
      <c r="IHE29" s="207"/>
      <c r="IHF29" s="207"/>
      <c r="IHG29" s="207"/>
      <c r="IHH29" s="207"/>
      <c r="IHI29" s="207"/>
      <c r="IHJ29" s="207"/>
      <c r="IHK29" s="207"/>
      <c r="IHL29" s="207"/>
      <c r="IHM29" s="207"/>
      <c r="IHN29" s="207"/>
      <c r="IHO29" s="207"/>
      <c r="IHP29" s="207"/>
      <c r="IHQ29" s="207"/>
      <c r="IHR29" s="207"/>
      <c r="IHS29" s="207"/>
      <c r="IHT29" s="207"/>
      <c r="IHU29" s="207"/>
      <c r="IHV29" s="207"/>
      <c r="IHW29" s="207"/>
      <c r="IHX29" s="207"/>
      <c r="IHY29" s="207"/>
      <c r="IHZ29" s="207"/>
      <c r="IIA29" s="207"/>
      <c r="IIB29" s="207"/>
      <c r="IIC29" s="207"/>
      <c r="IID29" s="207"/>
      <c r="IIE29" s="207"/>
      <c r="IIF29" s="207"/>
      <c r="IIG29" s="207"/>
      <c r="IIH29" s="207"/>
      <c r="III29" s="207"/>
      <c r="IIJ29" s="207"/>
      <c r="IIK29" s="207"/>
      <c r="IIL29" s="207"/>
      <c r="IIM29" s="207"/>
      <c r="IIN29" s="207"/>
      <c r="IIO29" s="207"/>
      <c r="IIP29" s="207"/>
      <c r="IIQ29" s="207"/>
      <c r="IIR29" s="207"/>
      <c r="IIS29" s="207"/>
      <c r="IIT29" s="207"/>
      <c r="IIU29" s="207"/>
      <c r="IIV29" s="207"/>
      <c r="IIW29" s="207"/>
      <c r="IIX29" s="207"/>
      <c r="IIY29" s="207"/>
      <c r="IIZ29" s="207"/>
      <c r="IJA29" s="207"/>
      <c r="IJB29" s="207"/>
      <c r="IJC29" s="207"/>
      <c r="IJD29" s="207"/>
      <c r="IJE29" s="207"/>
      <c r="IJF29" s="207"/>
      <c r="IJG29" s="207"/>
      <c r="IJH29" s="207"/>
      <c r="IJI29" s="207"/>
      <c r="IJJ29" s="207"/>
      <c r="IJK29" s="207"/>
      <c r="IJL29" s="207"/>
      <c r="IJM29" s="207"/>
      <c r="IJN29" s="207"/>
      <c r="IJO29" s="207"/>
      <c r="IJP29" s="207"/>
      <c r="IJQ29" s="207"/>
      <c r="IJR29" s="207"/>
      <c r="IJS29" s="207"/>
      <c r="IJT29" s="207"/>
      <c r="IJU29" s="207"/>
      <c r="IJV29" s="207"/>
      <c r="IJW29" s="207"/>
      <c r="IJX29" s="207"/>
      <c r="IJY29" s="207"/>
      <c r="IJZ29" s="207"/>
      <c r="IKA29" s="207"/>
      <c r="IKB29" s="207"/>
      <c r="IKC29" s="207"/>
      <c r="IKD29" s="207"/>
      <c r="IKE29" s="207"/>
      <c r="IKF29" s="207"/>
      <c r="IKG29" s="207"/>
      <c r="IKH29" s="207"/>
      <c r="IKI29" s="207"/>
      <c r="IKJ29" s="207"/>
      <c r="IKK29" s="207"/>
      <c r="IKL29" s="207"/>
      <c r="IKM29" s="207"/>
      <c r="IKN29" s="207"/>
      <c r="IKO29" s="207"/>
      <c r="IKP29" s="207"/>
      <c r="IKQ29" s="207"/>
      <c r="IKR29" s="207"/>
      <c r="IKS29" s="207"/>
      <c r="IKT29" s="207"/>
      <c r="IKU29" s="207"/>
      <c r="IKV29" s="207"/>
      <c r="IKW29" s="207"/>
      <c r="IKX29" s="207"/>
      <c r="IKY29" s="207"/>
      <c r="IKZ29" s="207"/>
      <c r="ILA29" s="207"/>
      <c r="ILB29" s="207"/>
      <c r="ILC29" s="207"/>
      <c r="ILD29" s="207"/>
      <c r="ILE29" s="207"/>
      <c r="ILF29" s="207"/>
      <c r="ILG29" s="207"/>
      <c r="ILH29" s="207"/>
      <c r="ILI29" s="207"/>
      <c r="ILJ29" s="207"/>
      <c r="ILK29" s="207"/>
      <c r="ILL29" s="207"/>
      <c r="ILM29" s="207"/>
      <c r="ILN29" s="207"/>
      <c r="ILO29" s="207"/>
      <c r="ILP29" s="207"/>
      <c r="ILQ29" s="207"/>
      <c r="ILR29" s="207"/>
      <c r="ILS29" s="207"/>
      <c r="ILT29" s="207"/>
      <c r="ILU29" s="207"/>
      <c r="ILV29" s="207"/>
      <c r="ILW29" s="207"/>
      <c r="ILX29" s="207"/>
      <c r="ILY29" s="207"/>
      <c r="ILZ29" s="207"/>
      <c r="IMA29" s="207"/>
      <c r="IMB29" s="207"/>
      <c r="IMC29" s="207"/>
      <c r="IMD29" s="207"/>
      <c r="IME29" s="207"/>
      <c r="IMF29" s="207"/>
      <c r="IMG29" s="207"/>
      <c r="IMH29" s="207"/>
      <c r="IMI29" s="207"/>
      <c r="IMJ29" s="207"/>
      <c r="IMK29" s="207"/>
      <c r="IML29" s="207"/>
      <c r="IMM29" s="207"/>
      <c r="IMN29" s="207"/>
      <c r="IMO29" s="207"/>
      <c r="IMP29" s="207"/>
      <c r="IMQ29" s="207"/>
      <c r="IMR29" s="207"/>
      <c r="IMS29" s="207"/>
      <c r="IMT29" s="207"/>
      <c r="IMU29" s="207"/>
      <c r="IMV29" s="207"/>
      <c r="IMW29" s="207"/>
      <c r="IMX29" s="207"/>
      <c r="IMY29" s="207"/>
      <c r="IMZ29" s="207"/>
      <c r="INA29" s="207"/>
      <c r="INB29" s="207"/>
      <c r="INC29" s="207"/>
      <c r="IND29" s="207"/>
      <c r="INE29" s="207"/>
      <c r="INF29" s="207"/>
      <c r="ING29" s="207"/>
      <c r="INH29" s="207"/>
      <c r="INI29" s="207"/>
      <c r="INJ29" s="207"/>
      <c r="INK29" s="207"/>
      <c r="INL29" s="207"/>
      <c r="INM29" s="207"/>
      <c r="INN29" s="207"/>
      <c r="INO29" s="207"/>
      <c r="INP29" s="207"/>
      <c r="INQ29" s="207"/>
      <c r="INR29" s="207"/>
      <c r="INS29" s="207"/>
      <c r="INT29" s="207"/>
      <c r="INU29" s="207"/>
      <c r="INV29" s="207"/>
      <c r="INW29" s="207"/>
      <c r="INX29" s="207"/>
      <c r="INY29" s="207"/>
      <c r="INZ29" s="207"/>
      <c r="IOA29" s="207"/>
      <c r="IOB29" s="207"/>
      <c r="IOC29" s="207"/>
      <c r="IOD29" s="207"/>
      <c r="IOE29" s="207"/>
      <c r="IOF29" s="207"/>
      <c r="IOG29" s="207"/>
      <c r="IOH29" s="207"/>
      <c r="IOI29" s="207"/>
      <c r="IOJ29" s="207"/>
      <c r="IOK29" s="207"/>
      <c r="IOL29" s="207"/>
      <c r="IOM29" s="207"/>
      <c r="ION29" s="207"/>
      <c r="IOO29" s="207"/>
      <c r="IOP29" s="207"/>
      <c r="IOQ29" s="207"/>
      <c r="IOR29" s="207"/>
      <c r="IOS29" s="207"/>
      <c r="IOT29" s="207"/>
      <c r="IOU29" s="207"/>
      <c r="IOV29" s="207"/>
      <c r="IOW29" s="207"/>
      <c r="IOX29" s="207"/>
      <c r="IOY29" s="207"/>
      <c r="IOZ29" s="207"/>
      <c r="IPA29" s="207"/>
      <c r="IPB29" s="207"/>
      <c r="IPC29" s="207"/>
      <c r="IPD29" s="207"/>
      <c r="IPE29" s="207"/>
      <c r="IPF29" s="207"/>
      <c r="IPG29" s="207"/>
      <c r="IPH29" s="207"/>
      <c r="IPI29" s="207"/>
      <c r="IPJ29" s="207"/>
      <c r="IPK29" s="207"/>
      <c r="IPL29" s="207"/>
      <c r="IPM29" s="207"/>
      <c r="IPN29" s="207"/>
      <c r="IPO29" s="207"/>
      <c r="IPP29" s="207"/>
      <c r="IPQ29" s="207"/>
      <c r="IPR29" s="207"/>
      <c r="IPS29" s="207"/>
      <c r="IPT29" s="207"/>
      <c r="IPU29" s="207"/>
      <c r="IPV29" s="207"/>
      <c r="IPW29" s="207"/>
      <c r="IPX29" s="207"/>
      <c r="IPY29" s="207"/>
      <c r="IPZ29" s="207"/>
      <c r="IQA29" s="207"/>
      <c r="IQB29" s="207"/>
      <c r="IQC29" s="207"/>
      <c r="IQD29" s="207"/>
      <c r="IQE29" s="207"/>
      <c r="IQF29" s="207"/>
      <c r="IQG29" s="207"/>
      <c r="IQH29" s="207"/>
      <c r="IQI29" s="207"/>
      <c r="IQJ29" s="207"/>
      <c r="IQK29" s="207"/>
      <c r="IQL29" s="207"/>
      <c r="IQM29" s="207"/>
      <c r="IQN29" s="207"/>
      <c r="IQO29" s="207"/>
      <c r="IQP29" s="207"/>
      <c r="IQQ29" s="207"/>
      <c r="IQR29" s="207"/>
      <c r="IQS29" s="207"/>
      <c r="IQT29" s="207"/>
      <c r="IQU29" s="207"/>
      <c r="IQV29" s="207"/>
      <c r="IQW29" s="207"/>
      <c r="IQX29" s="207"/>
      <c r="IQY29" s="207"/>
      <c r="IQZ29" s="207"/>
      <c r="IRA29" s="207"/>
      <c r="IRB29" s="207"/>
      <c r="IRC29" s="207"/>
      <c r="IRD29" s="207"/>
      <c r="IRE29" s="207"/>
      <c r="IRF29" s="207"/>
      <c r="IRG29" s="207"/>
      <c r="IRH29" s="207"/>
      <c r="IRI29" s="207"/>
      <c r="IRJ29" s="207"/>
      <c r="IRK29" s="207"/>
      <c r="IRL29" s="207"/>
      <c r="IRM29" s="207"/>
      <c r="IRN29" s="207"/>
      <c r="IRO29" s="207"/>
      <c r="IRP29" s="207"/>
      <c r="IRQ29" s="207"/>
      <c r="IRR29" s="207"/>
      <c r="IRS29" s="207"/>
      <c r="IRT29" s="207"/>
      <c r="IRU29" s="207"/>
      <c r="IRV29" s="207"/>
      <c r="IRW29" s="207"/>
      <c r="IRX29" s="207"/>
      <c r="IRY29" s="207"/>
      <c r="IRZ29" s="207"/>
      <c r="ISA29" s="207"/>
      <c r="ISB29" s="207"/>
      <c r="ISC29" s="207"/>
      <c r="ISD29" s="207"/>
      <c r="ISE29" s="207"/>
      <c r="ISF29" s="207"/>
      <c r="ISG29" s="207"/>
      <c r="ISH29" s="207"/>
      <c r="ISI29" s="207"/>
      <c r="ISJ29" s="207"/>
      <c r="ISK29" s="207"/>
      <c r="ISL29" s="207"/>
      <c r="ISM29" s="207"/>
      <c r="ISN29" s="207"/>
      <c r="ISO29" s="207"/>
      <c r="ISP29" s="207"/>
      <c r="ISQ29" s="207"/>
      <c r="ISR29" s="207"/>
      <c r="ISS29" s="207"/>
      <c r="IST29" s="207"/>
      <c r="ISU29" s="207"/>
      <c r="ISV29" s="207"/>
      <c r="ISW29" s="207"/>
      <c r="ISX29" s="207"/>
      <c r="ISY29" s="207"/>
      <c r="ISZ29" s="207"/>
      <c r="ITA29" s="207"/>
      <c r="ITB29" s="207"/>
      <c r="ITC29" s="207"/>
      <c r="ITD29" s="207"/>
      <c r="ITE29" s="207"/>
      <c r="ITF29" s="207"/>
      <c r="ITG29" s="207"/>
      <c r="ITH29" s="207"/>
      <c r="ITI29" s="207"/>
      <c r="ITJ29" s="207"/>
      <c r="ITK29" s="207"/>
      <c r="ITL29" s="207"/>
      <c r="ITM29" s="207"/>
      <c r="ITN29" s="207"/>
      <c r="ITO29" s="207"/>
      <c r="ITP29" s="207"/>
      <c r="ITQ29" s="207"/>
      <c r="ITR29" s="207"/>
      <c r="ITS29" s="207"/>
      <c r="ITT29" s="207"/>
      <c r="ITU29" s="207"/>
      <c r="ITV29" s="207"/>
      <c r="ITW29" s="207"/>
      <c r="ITX29" s="207"/>
      <c r="ITY29" s="207"/>
      <c r="ITZ29" s="207"/>
      <c r="IUA29" s="207"/>
      <c r="IUB29" s="207"/>
      <c r="IUC29" s="207"/>
      <c r="IUD29" s="207"/>
      <c r="IUE29" s="207"/>
      <c r="IUF29" s="207"/>
      <c r="IUG29" s="207"/>
      <c r="IUH29" s="207"/>
      <c r="IUI29" s="207"/>
      <c r="IUJ29" s="207"/>
      <c r="IUK29" s="207"/>
      <c r="IUL29" s="207"/>
      <c r="IUM29" s="207"/>
      <c r="IUN29" s="207"/>
      <c r="IUO29" s="207"/>
      <c r="IUP29" s="207"/>
      <c r="IUQ29" s="207"/>
      <c r="IUR29" s="207"/>
      <c r="IUS29" s="207"/>
      <c r="IUT29" s="207"/>
      <c r="IUU29" s="207"/>
      <c r="IUV29" s="207"/>
      <c r="IUW29" s="207"/>
      <c r="IUX29" s="207"/>
      <c r="IUY29" s="207"/>
      <c r="IUZ29" s="207"/>
      <c r="IVA29" s="207"/>
      <c r="IVB29" s="207"/>
      <c r="IVC29" s="207"/>
      <c r="IVD29" s="207"/>
      <c r="IVE29" s="207"/>
      <c r="IVF29" s="207"/>
      <c r="IVG29" s="207"/>
      <c r="IVH29" s="207"/>
      <c r="IVI29" s="207"/>
      <c r="IVJ29" s="207"/>
      <c r="IVK29" s="207"/>
      <c r="IVL29" s="207"/>
      <c r="IVM29" s="207"/>
      <c r="IVN29" s="207"/>
      <c r="IVO29" s="207"/>
      <c r="IVP29" s="207"/>
      <c r="IVQ29" s="207"/>
      <c r="IVR29" s="207"/>
      <c r="IVS29" s="207"/>
      <c r="IVT29" s="207"/>
      <c r="IVU29" s="207"/>
      <c r="IVV29" s="207"/>
      <c r="IVW29" s="207"/>
      <c r="IVX29" s="207"/>
      <c r="IVY29" s="207"/>
      <c r="IVZ29" s="207"/>
      <c r="IWA29" s="207"/>
      <c r="IWB29" s="207"/>
      <c r="IWC29" s="207"/>
      <c r="IWD29" s="207"/>
      <c r="IWE29" s="207"/>
      <c r="IWF29" s="207"/>
      <c r="IWG29" s="207"/>
      <c r="IWH29" s="207"/>
      <c r="IWI29" s="207"/>
      <c r="IWJ29" s="207"/>
      <c r="IWK29" s="207"/>
      <c r="IWL29" s="207"/>
      <c r="IWM29" s="207"/>
      <c r="IWN29" s="207"/>
      <c r="IWO29" s="207"/>
      <c r="IWP29" s="207"/>
      <c r="IWQ29" s="207"/>
      <c r="IWR29" s="207"/>
      <c r="IWS29" s="207"/>
      <c r="IWT29" s="207"/>
      <c r="IWU29" s="207"/>
      <c r="IWV29" s="207"/>
      <c r="IWW29" s="207"/>
      <c r="IWX29" s="207"/>
      <c r="IWY29" s="207"/>
      <c r="IWZ29" s="207"/>
      <c r="IXA29" s="207"/>
      <c r="IXB29" s="207"/>
      <c r="IXC29" s="207"/>
      <c r="IXD29" s="207"/>
      <c r="IXE29" s="207"/>
      <c r="IXF29" s="207"/>
      <c r="IXG29" s="207"/>
      <c r="IXH29" s="207"/>
      <c r="IXI29" s="207"/>
      <c r="IXJ29" s="207"/>
      <c r="IXK29" s="207"/>
      <c r="IXL29" s="207"/>
      <c r="IXM29" s="207"/>
      <c r="IXN29" s="207"/>
      <c r="IXO29" s="207"/>
      <c r="IXP29" s="207"/>
      <c r="IXQ29" s="207"/>
      <c r="IXR29" s="207"/>
      <c r="IXS29" s="207"/>
      <c r="IXT29" s="207"/>
      <c r="IXU29" s="207"/>
      <c r="IXV29" s="207"/>
      <c r="IXW29" s="207"/>
      <c r="IXX29" s="207"/>
      <c r="IXY29" s="207"/>
      <c r="IXZ29" s="207"/>
      <c r="IYA29" s="207"/>
      <c r="IYB29" s="207"/>
      <c r="IYC29" s="207"/>
      <c r="IYD29" s="207"/>
      <c r="IYE29" s="207"/>
      <c r="IYF29" s="207"/>
      <c r="IYG29" s="207"/>
      <c r="IYH29" s="207"/>
      <c r="IYI29" s="207"/>
      <c r="IYJ29" s="207"/>
      <c r="IYK29" s="207"/>
      <c r="IYL29" s="207"/>
      <c r="IYM29" s="207"/>
      <c r="IYN29" s="207"/>
      <c r="IYO29" s="207"/>
      <c r="IYP29" s="207"/>
      <c r="IYQ29" s="207"/>
      <c r="IYR29" s="207"/>
      <c r="IYS29" s="207"/>
      <c r="IYT29" s="207"/>
      <c r="IYU29" s="207"/>
      <c r="IYV29" s="207"/>
      <c r="IYW29" s="207"/>
      <c r="IYX29" s="207"/>
      <c r="IYY29" s="207"/>
      <c r="IYZ29" s="207"/>
      <c r="IZA29" s="207"/>
      <c r="IZB29" s="207"/>
      <c r="IZC29" s="207"/>
      <c r="IZD29" s="207"/>
      <c r="IZE29" s="207"/>
      <c r="IZF29" s="207"/>
      <c r="IZG29" s="207"/>
      <c r="IZH29" s="207"/>
      <c r="IZI29" s="207"/>
      <c r="IZJ29" s="207"/>
      <c r="IZK29" s="207"/>
      <c r="IZL29" s="207"/>
      <c r="IZM29" s="207"/>
      <c r="IZN29" s="207"/>
      <c r="IZO29" s="207"/>
      <c r="IZP29" s="207"/>
      <c r="IZQ29" s="207"/>
      <c r="IZR29" s="207"/>
      <c r="IZS29" s="207"/>
      <c r="IZT29" s="207"/>
      <c r="IZU29" s="207"/>
      <c r="IZV29" s="207"/>
      <c r="IZW29" s="207"/>
      <c r="IZX29" s="207"/>
      <c r="IZY29" s="207"/>
      <c r="IZZ29" s="207"/>
      <c r="JAA29" s="207"/>
      <c r="JAB29" s="207"/>
      <c r="JAC29" s="207"/>
      <c r="JAD29" s="207"/>
      <c r="JAE29" s="207"/>
      <c r="JAF29" s="207"/>
      <c r="JAG29" s="207"/>
      <c r="JAH29" s="207"/>
      <c r="JAI29" s="207"/>
      <c r="JAJ29" s="207"/>
      <c r="JAK29" s="207"/>
      <c r="JAL29" s="207"/>
      <c r="JAM29" s="207"/>
      <c r="JAN29" s="207"/>
      <c r="JAO29" s="207"/>
      <c r="JAP29" s="207"/>
      <c r="JAQ29" s="207"/>
      <c r="JAR29" s="207"/>
      <c r="JAS29" s="207"/>
      <c r="JAT29" s="207"/>
      <c r="JAU29" s="207"/>
      <c r="JAV29" s="207"/>
      <c r="JAW29" s="207"/>
      <c r="JAX29" s="207"/>
      <c r="JAY29" s="207"/>
      <c r="JAZ29" s="207"/>
      <c r="JBA29" s="207"/>
      <c r="JBB29" s="207"/>
      <c r="JBC29" s="207"/>
      <c r="JBD29" s="207"/>
      <c r="JBE29" s="207"/>
      <c r="JBF29" s="207"/>
      <c r="JBG29" s="207"/>
      <c r="JBH29" s="207"/>
      <c r="JBI29" s="207"/>
      <c r="JBJ29" s="207"/>
      <c r="JBK29" s="207"/>
      <c r="JBL29" s="207"/>
      <c r="JBM29" s="207"/>
      <c r="JBN29" s="207"/>
      <c r="JBO29" s="207"/>
      <c r="JBP29" s="207"/>
      <c r="JBQ29" s="207"/>
      <c r="JBR29" s="207"/>
      <c r="JBS29" s="207"/>
      <c r="JBT29" s="207"/>
      <c r="JBU29" s="207"/>
      <c r="JBV29" s="207"/>
      <c r="JBW29" s="207"/>
      <c r="JBX29" s="207"/>
      <c r="JBY29" s="207"/>
      <c r="JBZ29" s="207"/>
      <c r="JCA29" s="207"/>
      <c r="JCB29" s="207"/>
      <c r="JCC29" s="207"/>
      <c r="JCD29" s="207"/>
      <c r="JCE29" s="207"/>
      <c r="JCF29" s="207"/>
      <c r="JCG29" s="207"/>
      <c r="JCH29" s="207"/>
      <c r="JCI29" s="207"/>
      <c r="JCJ29" s="207"/>
      <c r="JCK29" s="207"/>
      <c r="JCL29" s="207"/>
      <c r="JCM29" s="207"/>
      <c r="JCN29" s="207"/>
      <c r="JCO29" s="207"/>
      <c r="JCP29" s="207"/>
      <c r="JCQ29" s="207"/>
      <c r="JCR29" s="207"/>
      <c r="JCS29" s="207"/>
      <c r="JCT29" s="207"/>
      <c r="JCU29" s="207"/>
      <c r="JCV29" s="207"/>
      <c r="JCW29" s="207"/>
      <c r="JCX29" s="207"/>
      <c r="JCY29" s="207"/>
      <c r="JCZ29" s="207"/>
      <c r="JDA29" s="207"/>
      <c r="JDB29" s="207"/>
      <c r="JDC29" s="207"/>
      <c r="JDD29" s="207"/>
      <c r="JDE29" s="207"/>
      <c r="JDF29" s="207"/>
      <c r="JDG29" s="207"/>
      <c r="JDH29" s="207"/>
      <c r="JDI29" s="207"/>
      <c r="JDJ29" s="207"/>
      <c r="JDK29" s="207"/>
      <c r="JDL29" s="207"/>
      <c r="JDM29" s="207"/>
      <c r="JDN29" s="207"/>
      <c r="JDO29" s="207"/>
      <c r="JDP29" s="207"/>
      <c r="JDQ29" s="207"/>
      <c r="JDR29" s="207"/>
      <c r="JDS29" s="207"/>
      <c r="JDT29" s="207"/>
      <c r="JDU29" s="207"/>
      <c r="JDV29" s="207"/>
      <c r="JDW29" s="207"/>
      <c r="JDX29" s="207"/>
      <c r="JDY29" s="207"/>
      <c r="JDZ29" s="207"/>
      <c r="JEA29" s="207"/>
      <c r="JEB29" s="207"/>
      <c r="JEC29" s="207"/>
      <c r="JED29" s="207"/>
      <c r="JEE29" s="207"/>
      <c r="JEF29" s="207"/>
      <c r="JEG29" s="207"/>
      <c r="JEH29" s="207"/>
      <c r="JEI29" s="207"/>
      <c r="JEJ29" s="207"/>
      <c r="JEK29" s="207"/>
      <c r="JEL29" s="207"/>
      <c r="JEM29" s="207"/>
      <c r="JEN29" s="207"/>
      <c r="JEO29" s="207"/>
      <c r="JEP29" s="207"/>
      <c r="JEQ29" s="207"/>
      <c r="JER29" s="207"/>
      <c r="JES29" s="207"/>
      <c r="JET29" s="207"/>
      <c r="JEU29" s="207"/>
      <c r="JEV29" s="207"/>
      <c r="JEW29" s="207"/>
      <c r="JEX29" s="207"/>
      <c r="JEY29" s="207"/>
      <c r="JEZ29" s="207"/>
      <c r="JFA29" s="207"/>
      <c r="JFB29" s="207"/>
      <c r="JFC29" s="207"/>
      <c r="JFD29" s="207"/>
      <c r="JFE29" s="207"/>
      <c r="JFF29" s="207"/>
      <c r="JFG29" s="207"/>
      <c r="JFH29" s="207"/>
      <c r="JFI29" s="207"/>
      <c r="JFJ29" s="207"/>
      <c r="JFK29" s="207"/>
      <c r="JFL29" s="207"/>
      <c r="JFM29" s="207"/>
      <c r="JFN29" s="207"/>
      <c r="JFO29" s="207"/>
      <c r="JFP29" s="207"/>
      <c r="JFQ29" s="207"/>
      <c r="JFR29" s="207"/>
      <c r="JFS29" s="207"/>
      <c r="JFT29" s="207"/>
      <c r="JFU29" s="207"/>
      <c r="JFV29" s="207"/>
      <c r="JFW29" s="207"/>
      <c r="JFX29" s="207"/>
      <c r="JFY29" s="207"/>
      <c r="JFZ29" s="207"/>
      <c r="JGA29" s="207"/>
      <c r="JGB29" s="207"/>
      <c r="JGC29" s="207"/>
      <c r="JGD29" s="207"/>
      <c r="JGE29" s="207"/>
      <c r="JGF29" s="207"/>
      <c r="JGG29" s="207"/>
      <c r="JGH29" s="207"/>
      <c r="JGI29" s="207"/>
      <c r="JGJ29" s="207"/>
      <c r="JGK29" s="207"/>
      <c r="JGL29" s="207"/>
      <c r="JGM29" s="207"/>
      <c r="JGN29" s="207"/>
      <c r="JGO29" s="207"/>
      <c r="JGP29" s="207"/>
      <c r="JGQ29" s="207"/>
      <c r="JGR29" s="207"/>
      <c r="JGS29" s="207"/>
      <c r="JGT29" s="207"/>
      <c r="JGU29" s="207"/>
      <c r="JGV29" s="207"/>
      <c r="JGW29" s="207"/>
      <c r="JGX29" s="207"/>
      <c r="JGY29" s="207"/>
      <c r="JGZ29" s="207"/>
      <c r="JHA29" s="207"/>
      <c r="JHB29" s="207"/>
      <c r="JHC29" s="207"/>
      <c r="JHD29" s="207"/>
      <c r="JHE29" s="207"/>
      <c r="JHF29" s="207"/>
      <c r="JHG29" s="207"/>
      <c r="JHH29" s="207"/>
      <c r="JHI29" s="207"/>
      <c r="JHJ29" s="207"/>
      <c r="JHK29" s="207"/>
      <c r="JHL29" s="207"/>
      <c r="JHM29" s="207"/>
      <c r="JHN29" s="207"/>
      <c r="JHO29" s="207"/>
      <c r="JHP29" s="207"/>
      <c r="JHQ29" s="207"/>
      <c r="JHR29" s="207"/>
      <c r="JHS29" s="207"/>
      <c r="JHT29" s="207"/>
      <c r="JHU29" s="207"/>
      <c r="JHV29" s="207"/>
      <c r="JHW29" s="207"/>
      <c r="JHX29" s="207"/>
      <c r="JHY29" s="207"/>
      <c r="JHZ29" s="207"/>
      <c r="JIA29" s="207"/>
      <c r="JIB29" s="207"/>
      <c r="JIC29" s="207"/>
      <c r="JID29" s="207"/>
      <c r="JIE29" s="207"/>
      <c r="JIF29" s="207"/>
      <c r="JIG29" s="207"/>
      <c r="JIH29" s="207"/>
      <c r="JII29" s="207"/>
      <c r="JIJ29" s="207"/>
      <c r="JIK29" s="207"/>
      <c r="JIL29" s="207"/>
      <c r="JIM29" s="207"/>
      <c r="JIN29" s="207"/>
      <c r="JIO29" s="207"/>
      <c r="JIP29" s="207"/>
      <c r="JIQ29" s="207"/>
      <c r="JIR29" s="207"/>
      <c r="JIS29" s="207"/>
      <c r="JIT29" s="207"/>
      <c r="JIU29" s="207"/>
      <c r="JIV29" s="207"/>
      <c r="JIW29" s="207"/>
      <c r="JIX29" s="207"/>
      <c r="JIY29" s="207"/>
      <c r="JIZ29" s="207"/>
      <c r="JJA29" s="207"/>
      <c r="JJB29" s="207"/>
      <c r="JJC29" s="207"/>
      <c r="JJD29" s="207"/>
      <c r="JJE29" s="207"/>
      <c r="JJF29" s="207"/>
      <c r="JJG29" s="207"/>
      <c r="JJH29" s="207"/>
      <c r="JJI29" s="207"/>
      <c r="JJJ29" s="207"/>
      <c r="JJK29" s="207"/>
      <c r="JJL29" s="207"/>
      <c r="JJM29" s="207"/>
      <c r="JJN29" s="207"/>
      <c r="JJO29" s="207"/>
      <c r="JJP29" s="207"/>
      <c r="JJQ29" s="207"/>
      <c r="JJR29" s="207"/>
      <c r="JJS29" s="207"/>
      <c r="JJT29" s="207"/>
      <c r="JJU29" s="207"/>
      <c r="JJV29" s="207"/>
      <c r="JJW29" s="207"/>
      <c r="JJX29" s="207"/>
      <c r="JJY29" s="207"/>
      <c r="JJZ29" s="207"/>
      <c r="JKA29" s="207"/>
      <c r="JKB29" s="207"/>
      <c r="JKC29" s="207"/>
      <c r="JKD29" s="207"/>
      <c r="JKE29" s="207"/>
      <c r="JKF29" s="207"/>
      <c r="JKG29" s="207"/>
      <c r="JKH29" s="207"/>
      <c r="JKI29" s="207"/>
      <c r="JKJ29" s="207"/>
      <c r="JKK29" s="207"/>
      <c r="JKL29" s="207"/>
      <c r="JKM29" s="207"/>
      <c r="JKN29" s="207"/>
      <c r="JKO29" s="207"/>
      <c r="JKP29" s="207"/>
      <c r="JKQ29" s="207"/>
      <c r="JKR29" s="207"/>
      <c r="JKS29" s="207"/>
      <c r="JKT29" s="207"/>
      <c r="JKU29" s="207"/>
      <c r="JKV29" s="207"/>
      <c r="JKW29" s="207"/>
      <c r="JKX29" s="207"/>
      <c r="JKY29" s="207"/>
      <c r="JKZ29" s="207"/>
      <c r="JLA29" s="207"/>
      <c r="JLB29" s="207"/>
      <c r="JLC29" s="207"/>
      <c r="JLD29" s="207"/>
      <c r="JLE29" s="207"/>
      <c r="JLF29" s="207"/>
      <c r="JLG29" s="207"/>
      <c r="JLH29" s="207"/>
      <c r="JLI29" s="207"/>
      <c r="JLJ29" s="207"/>
      <c r="JLK29" s="207"/>
      <c r="JLL29" s="207"/>
      <c r="JLM29" s="207"/>
      <c r="JLN29" s="207"/>
      <c r="JLO29" s="207"/>
      <c r="JLP29" s="207"/>
      <c r="JLQ29" s="207"/>
      <c r="JLR29" s="207"/>
      <c r="JLS29" s="207"/>
      <c r="JLT29" s="207"/>
      <c r="JLU29" s="207"/>
      <c r="JLV29" s="207"/>
      <c r="JLW29" s="207"/>
      <c r="JLX29" s="207"/>
      <c r="JLY29" s="207"/>
      <c r="JLZ29" s="207"/>
      <c r="JMA29" s="207"/>
      <c r="JMB29" s="207"/>
      <c r="JMC29" s="207"/>
      <c r="JMD29" s="207"/>
      <c r="JME29" s="207"/>
      <c r="JMF29" s="207"/>
      <c r="JMG29" s="207"/>
      <c r="JMH29" s="207"/>
      <c r="JMI29" s="207"/>
      <c r="JMJ29" s="207"/>
      <c r="JMK29" s="207"/>
      <c r="JML29" s="207"/>
      <c r="JMM29" s="207"/>
      <c r="JMN29" s="207"/>
      <c r="JMO29" s="207"/>
      <c r="JMP29" s="207"/>
      <c r="JMQ29" s="207"/>
      <c r="JMR29" s="207"/>
      <c r="JMS29" s="207"/>
      <c r="JMT29" s="207"/>
      <c r="JMU29" s="207"/>
      <c r="JMV29" s="207"/>
      <c r="JMW29" s="207"/>
      <c r="JMX29" s="207"/>
      <c r="JMY29" s="207"/>
      <c r="JMZ29" s="207"/>
      <c r="JNA29" s="207"/>
      <c r="JNB29" s="207"/>
      <c r="JNC29" s="207"/>
      <c r="JND29" s="207"/>
      <c r="JNE29" s="207"/>
      <c r="JNF29" s="207"/>
      <c r="JNG29" s="207"/>
      <c r="JNH29" s="207"/>
      <c r="JNI29" s="207"/>
      <c r="JNJ29" s="207"/>
      <c r="JNK29" s="207"/>
      <c r="JNL29" s="207"/>
      <c r="JNM29" s="207"/>
      <c r="JNN29" s="207"/>
      <c r="JNO29" s="207"/>
      <c r="JNP29" s="207"/>
      <c r="JNQ29" s="207"/>
      <c r="JNR29" s="207"/>
      <c r="JNS29" s="207"/>
      <c r="JNT29" s="207"/>
      <c r="JNU29" s="207"/>
      <c r="JNV29" s="207"/>
      <c r="JNW29" s="207"/>
      <c r="JNX29" s="207"/>
      <c r="JNY29" s="207"/>
      <c r="JNZ29" s="207"/>
      <c r="JOA29" s="207"/>
      <c r="JOB29" s="207"/>
      <c r="JOC29" s="207"/>
      <c r="JOD29" s="207"/>
      <c r="JOE29" s="207"/>
      <c r="JOF29" s="207"/>
      <c r="JOG29" s="207"/>
      <c r="JOH29" s="207"/>
      <c r="JOI29" s="207"/>
      <c r="JOJ29" s="207"/>
      <c r="JOK29" s="207"/>
      <c r="JOL29" s="207"/>
      <c r="JOM29" s="207"/>
      <c r="JON29" s="207"/>
      <c r="JOO29" s="207"/>
      <c r="JOP29" s="207"/>
      <c r="JOQ29" s="207"/>
      <c r="JOR29" s="207"/>
      <c r="JOS29" s="207"/>
      <c r="JOT29" s="207"/>
      <c r="JOU29" s="207"/>
      <c r="JOV29" s="207"/>
      <c r="JOW29" s="207"/>
      <c r="JOX29" s="207"/>
      <c r="JOY29" s="207"/>
      <c r="JOZ29" s="207"/>
      <c r="JPA29" s="207"/>
      <c r="JPB29" s="207"/>
      <c r="JPC29" s="207"/>
      <c r="JPD29" s="207"/>
      <c r="JPE29" s="207"/>
      <c r="JPF29" s="207"/>
      <c r="JPG29" s="207"/>
      <c r="JPH29" s="207"/>
      <c r="JPI29" s="207"/>
      <c r="JPJ29" s="207"/>
      <c r="JPK29" s="207"/>
      <c r="JPL29" s="207"/>
      <c r="JPM29" s="207"/>
      <c r="JPN29" s="207"/>
      <c r="JPO29" s="207"/>
      <c r="JPP29" s="207"/>
      <c r="JPQ29" s="207"/>
      <c r="JPR29" s="207"/>
      <c r="JPS29" s="207"/>
      <c r="JPT29" s="207"/>
      <c r="JPU29" s="207"/>
      <c r="JPV29" s="207"/>
      <c r="JPW29" s="207"/>
      <c r="JPX29" s="207"/>
      <c r="JPY29" s="207"/>
      <c r="JPZ29" s="207"/>
      <c r="JQA29" s="207"/>
      <c r="JQB29" s="207"/>
      <c r="JQC29" s="207"/>
      <c r="JQD29" s="207"/>
      <c r="JQE29" s="207"/>
      <c r="JQF29" s="207"/>
      <c r="JQG29" s="207"/>
      <c r="JQH29" s="207"/>
      <c r="JQI29" s="207"/>
      <c r="JQJ29" s="207"/>
      <c r="JQK29" s="207"/>
      <c r="JQL29" s="207"/>
      <c r="JQM29" s="207"/>
      <c r="JQN29" s="207"/>
      <c r="JQO29" s="207"/>
      <c r="JQP29" s="207"/>
      <c r="JQQ29" s="207"/>
      <c r="JQR29" s="207"/>
      <c r="JQS29" s="207"/>
      <c r="JQT29" s="207"/>
      <c r="JQU29" s="207"/>
      <c r="JQV29" s="207"/>
      <c r="JQW29" s="207"/>
      <c r="JQX29" s="207"/>
      <c r="JQY29" s="207"/>
      <c r="JQZ29" s="207"/>
      <c r="JRA29" s="207"/>
      <c r="JRB29" s="207"/>
      <c r="JRC29" s="207"/>
      <c r="JRD29" s="207"/>
      <c r="JRE29" s="207"/>
      <c r="JRF29" s="207"/>
      <c r="JRG29" s="207"/>
      <c r="JRH29" s="207"/>
      <c r="JRI29" s="207"/>
      <c r="JRJ29" s="207"/>
      <c r="JRK29" s="207"/>
      <c r="JRL29" s="207"/>
      <c r="JRM29" s="207"/>
      <c r="JRN29" s="207"/>
      <c r="JRO29" s="207"/>
      <c r="JRP29" s="207"/>
      <c r="JRQ29" s="207"/>
      <c r="JRR29" s="207"/>
      <c r="JRS29" s="207"/>
      <c r="JRT29" s="207"/>
      <c r="JRU29" s="207"/>
      <c r="JRV29" s="207"/>
      <c r="JRW29" s="207"/>
      <c r="JRX29" s="207"/>
      <c r="JRY29" s="207"/>
      <c r="JRZ29" s="207"/>
      <c r="JSA29" s="207"/>
      <c r="JSB29" s="207"/>
      <c r="JSC29" s="207"/>
      <c r="JSD29" s="207"/>
      <c r="JSE29" s="207"/>
      <c r="JSF29" s="207"/>
      <c r="JSG29" s="207"/>
      <c r="JSH29" s="207"/>
      <c r="JSI29" s="207"/>
      <c r="JSJ29" s="207"/>
      <c r="JSK29" s="207"/>
      <c r="JSL29" s="207"/>
      <c r="JSM29" s="207"/>
      <c r="JSN29" s="207"/>
      <c r="JSO29" s="207"/>
      <c r="JSP29" s="207"/>
      <c r="JSQ29" s="207"/>
      <c r="JSR29" s="207"/>
      <c r="JSS29" s="207"/>
      <c r="JST29" s="207"/>
      <c r="JSU29" s="207"/>
      <c r="JSV29" s="207"/>
      <c r="JSW29" s="207"/>
      <c r="JSX29" s="207"/>
      <c r="JSY29" s="207"/>
      <c r="JSZ29" s="207"/>
      <c r="JTA29" s="207"/>
      <c r="JTB29" s="207"/>
      <c r="JTC29" s="207"/>
      <c r="JTD29" s="207"/>
      <c r="JTE29" s="207"/>
      <c r="JTF29" s="207"/>
      <c r="JTG29" s="207"/>
      <c r="JTH29" s="207"/>
      <c r="JTI29" s="207"/>
      <c r="JTJ29" s="207"/>
      <c r="JTK29" s="207"/>
      <c r="JTL29" s="207"/>
      <c r="JTM29" s="207"/>
      <c r="JTN29" s="207"/>
      <c r="JTO29" s="207"/>
      <c r="JTP29" s="207"/>
      <c r="JTQ29" s="207"/>
      <c r="JTR29" s="207"/>
      <c r="JTS29" s="207"/>
      <c r="JTT29" s="207"/>
      <c r="JTU29" s="207"/>
      <c r="JTV29" s="207"/>
      <c r="JTW29" s="207"/>
      <c r="JTX29" s="207"/>
      <c r="JTY29" s="207"/>
      <c r="JTZ29" s="207"/>
      <c r="JUA29" s="207"/>
      <c r="JUB29" s="207"/>
      <c r="JUC29" s="207"/>
      <c r="JUD29" s="207"/>
      <c r="JUE29" s="207"/>
      <c r="JUF29" s="207"/>
      <c r="JUG29" s="207"/>
      <c r="JUH29" s="207"/>
      <c r="JUI29" s="207"/>
      <c r="JUJ29" s="207"/>
      <c r="JUK29" s="207"/>
      <c r="JUL29" s="207"/>
      <c r="JUM29" s="207"/>
      <c r="JUN29" s="207"/>
      <c r="JUO29" s="207"/>
      <c r="JUP29" s="207"/>
      <c r="JUQ29" s="207"/>
      <c r="JUR29" s="207"/>
      <c r="JUS29" s="207"/>
      <c r="JUT29" s="207"/>
      <c r="JUU29" s="207"/>
      <c r="JUV29" s="207"/>
      <c r="JUW29" s="207"/>
      <c r="JUX29" s="207"/>
      <c r="JUY29" s="207"/>
      <c r="JUZ29" s="207"/>
      <c r="JVA29" s="207"/>
      <c r="JVB29" s="207"/>
      <c r="JVC29" s="207"/>
      <c r="JVD29" s="207"/>
      <c r="JVE29" s="207"/>
      <c r="JVF29" s="207"/>
      <c r="JVG29" s="207"/>
      <c r="JVH29" s="207"/>
      <c r="JVI29" s="207"/>
      <c r="JVJ29" s="207"/>
      <c r="JVK29" s="207"/>
      <c r="JVL29" s="207"/>
      <c r="JVM29" s="207"/>
      <c r="JVN29" s="207"/>
      <c r="JVO29" s="207"/>
      <c r="JVP29" s="207"/>
      <c r="JVQ29" s="207"/>
      <c r="JVR29" s="207"/>
      <c r="JVS29" s="207"/>
      <c r="JVT29" s="207"/>
      <c r="JVU29" s="207"/>
      <c r="JVV29" s="207"/>
      <c r="JVW29" s="207"/>
      <c r="JVX29" s="207"/>
      <c r="JVY29" s="207"/>
      <c r="JVZ29" s="207"/>
      <c r="JWA29" s="207"/>
      <c r="JWB29" s="207"/>
      <c r="JWC29" s="207"/>
      <c r="JWD29" s="207"/>
      <c r="JWE29" s="207"/>
      <c r="JWF29" s="207"/>
      <c r="JWG29" s="207"/>
      <c r="JWH29" s="207"/>
      <c r="JWI29" s="207"/>
      <c r="JWJ29" s="207"/>
      <c r="JWK29" s="207"/>
      <c r="JWL29" s="207"/>
      <c r="JWM29" s="207"/>
      <c r="JWN29" s="207"/>
      <c r="JWO29" s="207"/>
      <c r="JWP29" s="207"/>
      <c r="JWQ29" s="207"/>
      <c r="JWR29" s="207"/>
      <c r="JWS29" s="207"/>
      <c r="JWT29" s="207"/>
      <c r="JWU29" s="207"/>
      <c r="JWV29" s="207"/>
      <c r="JWW29" s="207"/>
      <c r="JWX29" s="207"/>
      <c r="JWY29" s="207"/>
      <c r="JWZ29" s="207"/>
      <c r="JXA29" s="207"/>
      <c r="JXB29" s="207"/>
      <c r="JXC29" s="207"/>
      <c r="JXD29" s="207"/>
      <c r="JXE29" s="207"/>
      <c r="JXF29" s="207"/>
      <c r="JXG29" s="207"/>
      <c r="JXH29" s="207"/>
      <c r="JXI29" s="207"/>
      <c r="JXJ29" s="207"/>
      <c r="JXK29" s="207"/>
      <c r="JXL29" s="207"/>
      <c r="JXM29" s="207"/>
      <c r="JXN29" s="207"/>
      <c r="JXO29" s="207"/>
      <c r="JXP29" s="207"/>
      <c r="JXQ29" s="207"/>
      <c r="JXR29" s="207"/>
      <c r="JXS29" s="207"/>
      <c r="JXT29" s="207"/>
      <c r="JXU29" s="207"/>
      <c r="JXV29" s="207"/>
      <c r="JXW29" s="207"/>
      <c r="JXX29" s="207"/>
      <c r="JXY29" s="207"/>
      <c r="JXZ29" s="207"/>
      <c r="JYA29" s="207"/>
      <c r="JYB29" s="207"/>
      <c r="JYC29" s="207"/>
      <c r="JYD29" s="207"/>
      <c r="JYE29" s="207"/>
      <c r="JYF29" s="207"/>
      <c r="JYG29" s="207"/>
      <c r="JYH29" s="207"/>
      <c r="JYI29" s="207"/>
      <c r="JYJ29" s="207"/>
      <c r="JYK29" s="207"/>
      <c r="JYL29" s="207"/>
      <c r="JYM29" s="207"/>
      <c r="JYN29" s="207"/>
      <c r="JYO29" s="207"/>
      <c r="JYP29" s="207"/>
      <c r="JYQ29" s="207"/>
      <c r="JYR29" s="207"/>
      <c r="JYS29" s="207"/>
      <c r="JYT29" s="207"/>
      <c r="JYU29" s="207"/>
      <c r="JYV29" s="207"/>
      <c r="JYW29" s="207"/>
      <c r="JYX29" s="207"/>
      <c r="JYY29" s="207"/>
      <c r="JYZ29" s="207"/>
      <c r="JZA29" s="207"/>
      <c r="JZB29" s="207"/>
      <c r="JZC29" s="207"/>
      <c r="JZD29" s="207"/>
      <c r="JZE29" s="207"/>
      <c r="JZF29" s="207"/>
      <c r="JZG29" s="207"/>
      <c r="JZH29" s="207"/>
      <c r="JZI29" s="207"/>
      <c r="JZJ29" s="207"/>
      <c r="JZK29" s="207"/>
      <c r="JZL29" s="207"/>
      <c r="JZM29" s="207"/>
      <c r="JZN29" s="207"/>
      <c r="JZO29" s="207"/>
      <c r="JZP29" s="207"/>
      <c r="JZQ29" s="207"/>
      <c r="JZR29" s="207"/>
      <c r="JZS29" s="207"/>
      <c r="JZT29" s="207"/>
      <c r="JZU29" s="207"/>
      <c r="JZV29" s="207"/>
      <c r="JZW29" s="207"/>
      <c r="JZX29" s="207"/>
      <c r="JZY29" s="207"/>
      <c r="JZZ29" s="207"/>
      <c r="KAA29" s="207"/>
      <c r="KAB29" s="207"/>
      <c r="KAC29" s="207"/>
      <c r="KAD29" s="207"/>
      <c r="KAE29" s="207"/>
      <c r="KAF29" s="207"/>
      <c r="KAG29" s="207"/>
      <c r="KAH29" s="207"/>
      <c r="KAI29" s="207"/>
      <c r="KAJ29" s="207"/>
      <c r="KAK29" s="207"/>
      <c r="KAL29" s="207"/>
      <c r="KAM29" s="207"/>
      <c r="KAN29" s="207"/>
      <c r="KAO29" s="207"/>
      <c r="KAP29" s="207"/>
      <c r="KAQ29" s="207"/>
      <c r="KAR29" s="207"/>
      <c r="KAS29" s="207"/>
      <c r="KAT29" s="207"/>
      <c r="KAU29" s="207"/>
      <c r="KAV29" s="207"/>
      <c r="KAW29" s="207"/>
      <c r="KAX29" s="207"/>
      <c r="KAY29" s="207"/>
      <c r="KAZ29" s="207"/>
      <c r="KBA29" s="207"/>
      <c r="KBB29" s="207"/>
      <c r="KBC29" s="207"/>
      <c r="KBD29" s="207"/>
      <c r="KBE29" s="207"/>
      <c r="KBF29" s="207"/>
      <c r="KBG29" s="207"/>
      <c r="KBH29" s="207"/>
      <c r="KBI29" s="207"/>
      <c r="KBJ29" s="207"/>
      <c r="KBK29" s="207"/>
      <c r="KBL29" s="207"/>
      <c r="KBM29" s="207"/>
      <c r="KBN29" s="207"/>
      <c r="KBO29" s="207"/>
      <c r="KBP29" s="207"/>
      <c r="KBQ29" s="207"/>
      <c r="KBR29" s="207"/>
      <c r="KBS29" s="207"/>
      <c r="KBT29" s="207"/>
      <c r="KBU29" s="207"/>
      <c r="KBV29" s="207"/>
      <c r="KBW29" s="207"/>
      <c r="KBX29" s="207"/>
      <c r="KBY29" s="207"/>
      <c r="KBZ29" s="207"/>
      <c r="KCA29" s="207"/>
      <c r="KCB29" s="207"/>
      <c r="KCC29" s="207"/>
      <c r="KCD29" s="207"/>
      <c r="KCE29" s="207"/>
      <c r="KCF29" s="207"/>
      <c r="KCG29" s="207"/>
      <c r="KCH29" s="207"/>
      <c r="KCI29" s="207"/>
      <c r="KCJ29" s="207"/>
      <c r="KCK29" s="207"/>
      <c r="KCL29" s="207"/>
      <c r="KCM29" s="207"/>
      <c r="KCN29" s="207"/>
      <c r="KCO29" s="207"/>
      <c r="KCP29" s="207"/>
      <c r="KCQ29" s="207"/>
      <c r="KCR29" s="207"/>
      <c r="KCS29" s="207"/>
      <c r="KCT29" s="207"/>
      <c r="KCU29" s="207"/>
      <c r="KCV29" s="207"/>
      <c r="KCW29" s="207"/>
      <c r="KCX29" s="207"/>
      <c r="KCY29" s="207"/>
      <c r="KCZ29" s="207"/>
      <c r="KDA29" s="207"/>
      <c r="KDB29" s="207"/>
      <c r="KDC29" s="207"/>
      <c r="KDD29" s="207"/>
      <c r="KDE29" s="207"/>
      <c r="KDF29" s="207"/>
      <c r="KDG29" s="207"/>
      <c r="KDH29" s="207"/>
      <c r="KDI29" s="207"/>
      <c r="KDJ29" s="207"/>
      <c r="KDK29" s="207"/>
      <c r="KDL29" s="207"/>
      <c r="KDM29" s="207"/>
      <c r="KDN29" s="207"/>
      <c r="KDO29" s="207"/>
      <c r="KDP29" s="207"/>
      <c r="KDQ29" s="207"/>
      <c r="KDR29" s="207"/>
      <c r="KDS29" s="207"/>
      <c r="KDT29" s="207"/>
      <c r="KDU29" s="207"/>
      <c r="KDV29" s="207"/>
      <c r="KDW29" s="207"/>
      <c r="KDX29" s="207"/>
      <c r="KDY29" s="207"/>
      <c r="KDZ29" s="207"/>
      <c r="KEA29" s="207"/>
      <c r="KEB29" s="207"/>
      <c r="KEC29" s="207"/>
      <c r="KED29" s="207"/>
      <c r="KEE29" s="207"/>
      <c r="KEF29" s="207"/>
      <c r="KEG29" s="207"/>
      <c r="KEH29" s="207"/>
      <c r="KEI29" s="207"/>
      <c r="KEJ29" s="207"/>
      <c r="KEK29" s="207"/>
      <c r="KEL29" s="207"/>
      <c r="KEM29" s="207"/>
      <c r="KEN29" s="207"/>
      <c r="KEO29" s="207"/>
      <c r="KEP29" s="207"/>
      <c r="KEQ29" s="207"/>
      <c r="KER29" s="207"/>
      <c r="KES29" s="207"/>
      <c r="KET29" s="207"/>
      <c r="KEU29" s="207"/>
      <c r="KEV29" s="207"/>
      <c r="KEW29" s="207"/>
      <c r="KEX29" s="207"/>
      <c r="KEY29" s="207"/>
      <c r="KEZ29" s="207"/>
      <c r="KFA29" s="207"/>
      <c r="KFB29" s="207"/>
      <c r="KFC29" s="207"/>
      <c r="KFD29" s="207"/>
      <c r="KFE29" s="207"/>
      <c r="KFF29" s="207"/>
      <c r="KFG29" s="207"/>
      <c r="KFH29" s="207"/>
      <c r="KFI29" s="207"/>
      <c r="KFJ29" s="207"/>
      <c r="KFK29" s="207"/>
      <c r="KFL29" s="207"/>
      <c r="KFM29" s="207"/>
      <c r="KFN29" s="207"/>
      <c r="KFO29" s="207"/>
      <c r="KFP29" s="207"/>
      <c r="KFQ29" s="207"/>
      <c r="KFR29" s="207"/>
      <c r="KFS29" s="207"/>
      <c r="KFT29" s="207"/>
      <c r="KFU29" s="207"/>
      <c r="KFV29" s="207"/>
      <c r="KFW29" s="207"/>
      <c r="KFX29" s="207"/>
      <c r="KFY29" s="207"/>
      <c r="KFZ29" s="207"/>
      <c r="KGA29" s="207"/>
      <c r="KGB29" s="207"/>
      <c r="KGC29" s="207"/>
      <c r="KGD29" s="207"/>
      <c r="KGE29" s="207"/>
      <c r="KGF29" s="207"/>
      <c r="KGG29" s="207"/>
      <c r="KGH29" s="207"/>
      <c r="KGI29" s="207"/>
      <c r="KGJ29" s="207"/>
      <c r="KGK29" s="207"/>
      <c r="KGL29" s="207"/>
      <c r="KGM29" s="207"/>
      <c r="KGN29" s="207"/>
      <c r="KGO29" s="207"/>
      <c r="KGP29" s="207"/>
      <c r="KGQ29" s="207"/>
      <c r="KGR29" s="207"/>
      <c r="KGS29" s="207"/>
      <c r="KGT29" s="207"/>
      <c r="KGU29" s="207"/>
      <c r="KGV29" s="207"/>
      <c r="KGW29" s="207"/>
      <c r="KGX29" s="207"/>
      <c r="KGY29" s="207"/>
      <c r="KGZ29" s="207"/>
      <c r="KHA29" s="207"/>
      <c r="KHB29" s="207"/>
      <c r="KHC29" s="207"/>
      <c r="KHD29" s="207"/>
      <c r="KHE29" s="207"/>
      <c r="KHF29" s="207"/>
      <c r="KHG29" s="207"/>
      <c r="KHH29" s="207"/>
      <c r="KHI29" s="207"/>
      <c r="KHJ29" s="207"/>
      <c r="KHK29" s="207"/>
      <c r="KHL29" s="207"/>
      <c r="KHM29" s="207"/>
      <c r="KHN29" s="207"/>
      <c r="KHO29" s="207"/>
      <c r="KHP29" s="207"/>
      <c r="KHQ29" s="207"/>
      <c r="KHR29" s="207"/>
      <c r="KHS29" s="207"/>
      <c r="KHT29" s="207"/>
      <c r="KHU29" s="207"/>
      <c r="KHV29" s="207"/>
      <c r="KHW29" s="207"/>
      <c r="KHX29" s="207"/>
      <c r="KHY29" s="207"/>
      <c r="KHZ29" s="207"/>
      <c r="KIA29" s="207"/>
      <c r="KIB29" s="207"/>
      <c r="KIC29" s="207"/>
      <c r="KID29" s="207"/>
      <c r="KIE29" s="207"/>
      <c r="KIF29" s="207"/>
      <c r="KIG29" s="207"/>
      <c r="KIH29" s="207"/>
      <c r="KII29" s="207"/>
      <c r="KIJ29" s="207"/>
      <c r="KIK29" s="207"/>
      <c r="KIL29" s="207"/>
      <c r="KIM29" s="207"/>
      <c r="KIN29" s="207"/>
      <c r="KIO29" s="207"/>
      <c r="KIP29" s="207"/>
      <c r="KIQ29" s="207"/>
      <c r="KIR29" s="207"/>
      <c r="KIS29" s="207"/>
      <c r="KIT29" s="207"/>
      <c r="KIU29" s="207"/>
      <c r="KIV29" s="207"/>
      <c r="KIW29" s="207"/>
      <c r="KIX29" s="207"/>
      <c r="KIY29" s="207"/>
      <c r="KIZ29" s="207"/>
      <c r="KJA29" s="207"/>
      <c r="KJB29" s="207"/>
      <c r="KJC29" s="207"/>
      <c r="KJD29" s="207"/>
      <c r="KJE29" s="207"/>
      <c r="KJF29" s="207"/>
      <c r="KJG29" s="207"/>
      <c r="KJH29" s="207"/>
      <c r="KJI29" s="207"/>
      <c r="KJJ29" s="207"/>
      <c r="KJK29" s="207"/>
      <c r="KJL29" s="207"/>
      <c r="KJM29" s="207"/>
      <c r="KJN29" s="207"/>
      <c r="KJO29" s="207"/>
      <c r="KJP29" s="207"/>
      <c r="KJQ29" s="207"/>
      <c r="KJR29" s="207"/>
      <c r="KJS29" s="207"/>
      <c r="KJT29" s="207"/>
      <c r="KJU29" s="207"/>
      <c r="KJV29" s="207"/>
      <c r="KJW29" s="207"/>
      <c r="KJX29" s="207"/>
      <c r="KJY29" s="207"/>
      <c r="KJZ29" s="207"/>
      <c r="KKA29" s="207"/>
      <c r="KKB29" s="207"/>
      <c r="KKC29" s="207"/>
      <c r="KKD29" s="207"/>
      <c r="KKE29" s="207"/>
      <c r="KKF29" s="207"/>
      <c r="KKG29" s="207"/>
      <c r="KKH29" s="207"/>
      <c r="KKI29" s="207"/>
      <c r="KKJ29" s="207"/>
      <c r="KKK29" s="207"/>
      <c r="KKL29" s="207"/>
      <c r="KKM29" s="207"/>
      <c r="KKN29" s="207"/>
      <c r="KKO29" s="207"/>
      <c r="KKP29" s="207"/>
      <c r="KKQ29" s="207"/>
      <c r="KKR29" s="207"/>
      <c r="KKS29" s="207"/>
      <c r="KKT29" s="207"/>
      <c r="KKU29" s="207"/>
      <c r="KKV29" s="207"/>
      <c r="KKW29" s="207"/>
      <c r="KKX29" s="207"/>
      <c r="KKY29" s="207"/>
      <c r="KKZ29" s="207"/>
      <c r="KLA29" s="207"/>
      <c r="KLB29" s="207"/>
      <c r="KLC29" s="207"/>
      <c r="KLD29" s="207"/>
      <c r="KLE29" s="207"/>
      <c r="KLF29" s="207"/>
      <c r="KLG29" s="207"/>
      <c r="KLH29" s="207"/>
      <c r="KLI29" s="207"/>
      <c r="KLJ29" s="207"/>
      <c r="KLK29" s="207"/>
      <c r="KLL29" s="207"/>
      <c r="KLM29" s="207"/>
      <c r="KLN29" s="207"/>
      <c r="KLO29" s="207"/>
      <c r="KLP29" s="207"/>
      <c r="KLQ29" s="207"/>
      <c r="KLR29" s="207"/>
      <c r="KLS29" s="207"/>
      <c r="KLT29" s="207"/>
      <c r="KLU29" s="207"/>
      <c r="KLV29" s="207"/>
      <c r="KLW29" s="207"/>
      <c r="KLX29" s="207"/>
      <c r="KLY29" s="207"/>
      <c r="KLZ29" s="207"/>
      <c r="KMA29" s="207"/>
      <c r="KMB29" s="207"/>
      <c r="KMC29" s="207"/>
      <c r="KMD29" s="207"/>
      <c r="KME29" s="207"/>
      <c r="KMF29" s="207"/>
      <c r="KMG29" s="207"/>
      <c r="KMH29" s="207"/>
      <c r="KMI29" s="207"/>
      <c r="KMJ29" s="207"/>
      <c r="KMK29" s="207"/>
      <c r="KML29" s="207"/>
      <c r="KMM29" s="207"/>
      <c r="KMN29" s="207"/>
      <c r="KMO29" s="207"/>
      <c r="KMP29" s="207"/>
      <c r="KMQ29" s="207"/>
      <c r="KMR29" s="207"/>
      <c r="KMS29" s="207"/>
      <c r="KMT29" s="207"/>
      <c r="KMU29" s="207"/>
      <c r="KMV29" s="207"/>
      <c r="KMW29" s="207"/>
      <c r="KMX29" s="207"/>
      <c r="KMY29" s="207"/>
      <c r="KMZ29" s="207"/>
      <c r="KNA29" s="207"/>
      <c r="KNB29" s="207"/>
      <c r="KNC29" s="207"/>
      <c r="KND29" s="207"/>
      <c r="KNE29" s="207"/>
      <c r="KNF29" s="207"/>
      <c r="KNG29" s="207"/>
      <c r="KNH29" s="207"/>
      <c r="KNI29" s="207"/>
      <c r="KNJ29" s="207"/>
      <c r="KNK29" s="207"/>
      <c r="KNL29" s="207"/>
      <c r="KNM29" s="207"/>
      <c r="KNN29" s="207"/>
      <c r="KNO29" s="207"/>
      <c r="KNP29" s="207"/>
      <c r="KNQ29" s="207"/>
      <c r="KNR29" s="207"/>
      <c r="KNS29" s="207"/>
      <c r="KNT29" s="207"/>
      <c r="KNU29" s="207"/>
      <c r="KNV29" s="207"/>
      <c r="KNW29" s="207"/>
      <c r="KNX29" s="207"/>
      <c r="KNY29" s="207"/>
      <c r="KNZ29" s="207"/>
      <c r="KOA29" s="207"/>
      <c r="KOB29" s="207"/>
      <c r="KOC29" s="207"/>
      <c r="KOD29" s="207"/>
      <c r="KOE29" s="207"/>
      <c r="KOF29" s="207"/>
      <c r="KOG29" s="207"/>
      <c r="KOH29" s="207"/>
      <c r="KOI29" s="207"/>
      <c r="KOJ29" s="207"/>
      <c r="KOK29" s="207"/>
      <c r="KOL29" s="207"/>
      <c r="KOM29" s="207"/>
      <c r="KON29" s="207"/>
      <c r="KOO29" s="207"/>
      <c r="KOP29" s="207"/>
      <c r="KOQ29" s="207"/>
      <c r="KOR29" s="207"/>
      <c r="KOS29" s="207"/>
      <c r="KOT29" s="207"/>
      <c r="KOU29" s="207"/>
      <c r="KOV29" s="207"/>
      <c r="KOW29" s="207"/>
      <c r="KOX29" s="207"/>
      <c r="KOY29" s="207"/>
      <c r="KOZ29" s="207"/>
      <c r="KPA29" s="207"/>
      <c r="KPB29" s="207"/>
      <c r="KPC29" s="207"/>
      <c r="KPD29" s="207"/>
      <c r="KPE29" s="207"/>
      <c r="KPF29" s="207"/>
      <c r="KPG29" s="207"/>
      <c r="KPH29" s="207"/>
      <c r="KPI29" s="207"/>
      <c r="KPJ29" s="207"/>
      <c r="KPK29" s="207"/>
      <c r="KPL29" s="207"/>
      <c r="KPM29" s="207"/>
      <c r="KPN29" s="207"/>
      <c r="KPO29" s="207"/>
      <c r="KPP29" s="207"/>
      <c r="KPQ29" s="207"/>
      <c r="KPR29" s="207"/>
      <c r="KPS29" s="207"/>
      <c r="KPT29" s="207"/>
      <c r="KPU29" s="207"/>
      <c r="KPV29" s="207"/>
      <c r="KPW29" s="207"/>
      <c r="KPX29" s="207"/>
      <c r="KPY29" s="207"/>
      <c r="KPZ29" s="207"/>
      <c r="KQA29" s="207"/>
      <c r="KQB29" s="207"/>
      <c r="KQC29" s="207"/>
      <c r="KQD29" s="207"/>
      <c r="KQE29" s="207"/>
      <c r="KQF29" s="207"/>
      <c r="KQG29" s="207"/>
      <c r="KQH29" s="207"/>
      <c r="KQI29" s="207"/>
      <c r="KQJ29" s="207"/>
      <c r="KQK29" s="207"/>
      <c r="KQL29" s="207"/>
      <c r="KQM29" s="207"/>
      <c r="KQN29" s="207"/>
      <c r="KQO29" s="207"/>
      <c r="KQP29" s="207"/>
      <c r="KQQ29" s="207"/>
      <c r="KQR29" s="207"/>
      <c r="KQS29" s="207"/>
      <c r="KQT29" s="207"/>
      <c r="KQU29" s="207"/>
      <c r="KQV29" s="207"/>
      <c r="KQW29" s="207"/>
      <c r="KQX29" s="207"/>
      <c r="KQY29" s="207"/>
      <c r="KQZ29" s="207"/>
      <c r="KRA29" s="207"/>
      <c r="KRB29" s="207"/>
      <c r="KRC29" s="207"/>
      <c r="KRD29" s="207"/>
      <c r="KRE29" s="207"/>
      <c r="KRF29" s="207"/>
      <c r="KRG29" s="207"/>
      <c r="KRH29" s="207"/>
      <c r="KRI29" s="207"/>
      <c r="KRJ29" s="207"/>
      <c r="KRK29" s="207"/>
      <c r="KRL29" s="207"/>
      <c r="KRM29" s="207"/>
      <c r="KRN29" s="207"/>
      <c r="KRO29" s="207"/>
      <c r="KRP29" s="207"/>
      <c r="KRQ29" s="207"/>
      <c r="KRR29" s="207"/>
      <c r="KRS29" s="207"/>
      <c r="KRT29" s="207"/>
      <c r="KRU29" s="207"/>
      <c r="KRV29" s="207"/>
      <c r="KRW29" s="207"/>
      <c r="KRX29" s="207"/>
      <c r="KRY29" s="207"/>
      <c r="KRZ29" s="207"/>
      <c r="KSA29" s="207"/>
      <c r="KSB29" s="207"/>
      <c r="KSC29" s="207"/>
      <c r="KSD29" s="207"/>
      <c r="KSE29" s="207"/>
      <c r="KSF29" s="207"/>
      <c r="KSG29" s="207"/>
      <c r="KSH29" s="207"/>
      <c r="KSI29" s="207"/>
      <c r="KSJ29" s="207"/>
      <c r="KSK29" s="207"/>
      <c r="KSL29" s="207"/>
      <c r="KSM29" s="207"/>
      <c r="KSN29" s="207"/>
      <c r="KSO29" s="207"/>
      <c r="KSP29" s="207"/>
      <c r="KSQ29" s="207"/>
      <c r="KSR29" s="207"/>
      <c r="KSS29" s="207"/>
      <c r="KST29" s="207"/>
      <c r="KSU29" s="207"/>
      <c r="KSV29" s="207"/>
      <c r="KSW29" s="207"/>
      <c r="KSX29" s="207"/>
      <c r="KSY29" s="207"/>
      <c r="KSZ29" s="207"/>
      <c r="KTA29" s="207"/>
      <c r="KTB29" s="207"/>
      <c r="KTC29" s="207"/>
      <c r="KTD29" s="207"/>
      <c r="KTE29" s="207"/>
      <c r="KTF29" s="207"/>
      <c r="KTG29" s="207"/>
      <c r="KTH29" s="207"/>
      <c r="KTI29" s="207"/>
      <c r="KTJ29" s="207"/>
      <c r="KTK29" s="207"/>
      <c r="KTL29" s="207"/>
      <c r="KTM29" s="207"/>
      <c r="KTN29" s="207"/>
      <c r="KTO29" s="207"/>
      <c r="KTP29" s="207"/>
      <c r="KTQ29" s="207"/>
      <c r="KTR29" s="207"/>
      <c r="KTS29" s="207"/>
      <c r="KTT29" s="207"/>
      <c r="KTU29" s="207"/>
      <c r="KTV29" s="207"/>
      <c r="KTW29" s="207"/>
      <c r="KTX29" s="207"/>
      <c r="KTY29" s="207"/>
      <c r="KTZ29" s="207"/>
      <c r="KUA29" s="207"/>
      <c r="KUB29" s="207"/>
      <c r="KUC29" s="207"/>
      <c r="KUD29" s="207"/>
      <c r="KUE29" s="207"/>
      <c r="KUF29" s="207"/>
      <c r="KUG29" s="207"/>
      <c r="KUH29" s="207"/>
      <c r="KUI29" s="207"/>
      <c r="KUJ29" s="207"/>
      <c r="KUK29" s="207"/>
      <c r="KUL29" s="207"/>
      <c r="KUM29" s="207"/>
      <c r="KUN29" s="207"/>
      <c r="KUO29" s="207"/>
      <c r="KUP29" s="207"/>
      <c r="KUQ29" s="207"/>
      <c r="KUR29" s="207"/>
      <c r="KUS29" s="207"/>
      <c r="KUT29" s="207"/>
      <c r="KUU29" s="207"/>
      <c r="KUV29" s="207"/>
      <c r="KUW29" s="207"/>
      <c r="KUX29" s="207"/>
      <c r="KUY29" s="207"/>
      <c r="KUZ29" s="207"/>
      <c r="KVA29" s="207"/>
      <c r="KVB29" s="207"/>
      <c r="KVC29" s="207"/>
      <c r="KVD29" s="207"/>
      <c r="KVE29" s="207"/>
      <c r="KVF29" s="207"/>
      <c r="KVG29" s="207"/>
      <c r="KVH29" s="207"/>
      <c r="KVI29" s="207"/>
      <c r="KVJ29" s="207"/>
      <c r="KVK29" s="207"/>
      <c r="KVL29" s="207"/>
      <c r="KVM29" s="207"/>
      <c r="KVN29" s="207"/>
      <c r="KVO29" s="207"/>
      <c r="KVP29" s="207"/>
      <c r="KVQ29" s="207"/>
      <c r="KVR29" s="207"/>
      <c r="KVS29" s="207"/>
      <c r="KVT29" s="207"/>
      <c r="KVU29" s="207"/>
      <c r="KVV29" s="207"/>
      <c r="KVW29" s="207"/>
      <c r="KVX29" s="207"/>
      <c r="KVY29" s="207"/>
      <c r="KVZ29" s="207"/>
      <c r="KWA29" s="207"/>
      <c r="KWB29" s="207"/>
      <c r="KWC29" s="207"/>
      <c r="KWD29" s="207"/>
      <c r="KWE29" s="207"/>
      <c r="KWF29" s="207"/>
      <c r="KWG29" s="207"/>
      <c r="KWH29" s="207"/>
      <c r="KWI29" s="207"/>
      <c r="KWJ29" s="207"/>
      <c r="KWK29" s="207"/>
      <c r="KWL29" s="207"/>
      <c r="KWM29" s="207"/>
      <c r="KWN29" s="207"/>
      <c r="KWO29" s="207"/>
      <c r="KWP29" s="207"/>
      <c r="KWQ29" s="207"/>
      <c r="KWR29" s="207"/>
      <c r="KWS29" s="207"/>
      <c r="KWT29" s="207"/>
      <c r="KWU29" s="207"/>
      <c r="KWV29" s="207"/>
      <c r="KWW29" s="207"/>
      <c r="KWX29" s="207"/>
      <c r="KWY29" s="207"/>
      <c r="KWZ29" s="207"/>
      <c r="KXA29" s="207"/>
      <c r="KXB29" s="207"/>
      <c r="KXC29" s="207"/>
      <c r="KXD29" s="207"/>
      <c r="KXE29" s="207"/>
      <c r="KXF29" s="207"/>
      <c r="KXG29" s="207"/>
      <c r="KXH29" s="207"/>
      <c r="KXI29" s="207"/>
      <c r="KXJ29" s="207"/>
      <c r="KXK29" s="207"/>
      <c r="KXL29" s="207"/>
      <c r="KXM29" s="207"/>
      <c r="KXN29" s="207"/>
      <c r="KXO29" s="207"/>
      <c r="KXP29" s="207"/>
      <c r="KXQ29" s="207"/>
      <c r="KXR29" s="207"/>
      <c r="KXS29" s="207"/>
      <c r="KXT29" s="207"/>
      <c r="KXU29" s="207"/>
      <c r="KXV29" s="207"/>
      <c r="KXW29" s="207"/>
      <c r="KXX29" s="207"/>
      <c r="KXY29" s="207"/>
      <c r="KXZ29" s="207"/>
      <c r="KYA29" s="207"/>
      <c r="KYB29" s="207"/>
      <c r="KYC29" s="207"/>
      <c r="KYD29" s="207"/>
      <c r="KYE29" s="207"/>
      <c r="KYF29" s="207"/>
      <c r="KYG29" s="207"/>
      <c r="KYH29" s="207"/>
      <c r="KYI29" s="207"/>
      <c r="KYJ29" s="207"/>
      <c r="KYK29" s="207"/>
      <c r="KYL29" s="207"/>
      <c r="KYM29" s="207"/>
      <c r="KYN29" s="207"/>
      <c r="KYO29" s="207"/>
      <c r="KYP29" s="207"/>
      <c r="KYQ29" s="207"/>
      <c r="KYR29" s="207"/>
      <c r="KYS29" s="207"/>
      <c r="KYT29" s="207"/>
      <c r="KYU29" s="207"/>
      <c r="KYV29" s="207"/>
      <c r="KYW29" s="207"/>
      <c r="KYX29" s="207"/>
      <c r="KYY29" s="207"/>
      <c r="KYZ29" s="207"/>
      <c r="KZA29" s="207"/>
      <c r="KZB29" s="207"/>
      <c r="KZC29" s="207"/>
      <c r="KZD29" s="207"/>
      <c r="KZE29" s="207"/>
      <c r="KZF29" s="207"/>
      <c r="KZG29" s="207"/>
      <c r="KZH29" s="207"/>
      <c r="KZI29" s="207"/>
      <c r="KZJ29" s="207"/>
      <c r="KZK29" s="207"/>
      <c r="KZL29" s="207"/>
      <c r="KZM29" s="207"/>
      <c r="KZN29" s="207"/>
      <c r="KZO29" s="207"/>
      <c r="KZP29" s="207"/>
      <c r="KZQ29" s="207"/>
      <c r="KZR29" s="207"/>
      <c r="KZS29" s="207"/>
      <c r="KZT29" s="207"/>
      <c r="KZU29" s="207"/>
      <c r="KZV29" s="207"/>
      <c r="KZW29" s="207"/>
      <c r="KZX29" s="207"/>
      <c r="KZY29" s="207"/>
      <c r="KZZ29" s="207"/>
      <c r="LAA29" s="207"/>
      <c r="LAB29" s="207"/>
      <c r="LAC29" s="207"/>
      <c r="LAD29" s="207"/>
      <c r="LAE29" s="207"/>
      <c r="LAF29" s="207"/>
      <c r="LAG29" s="207"/>
      <c r="LAH29" s="207"/>
      <c r="LAI29" s="207"/>
      <c r="LAJ29" s="207"/>
      <c r="LAK29" s="207"/>
      <c r="LAL29" s="207"/>
      <c r="LAM29" s="207"/>
      <c r="LAN29" s="207"/>
      <c r="LAO29" s="207"/>
      <c r="LAP29" s="207"/>
      <c r="LAQ29" s="207"/>
      <c r="LAR29" s="207"/>
      <c r="LAS29" s="207"/>
      <c r="LAT29" s="207"/>
      <c r="LAU29" s="207"/>
      <c r="LAV29" s="207"/>
      <c r="LAW29" s="207"/>
      <c r="LAX29" s="207"/>
      <c r="LAY29" s="207"/>
      <c r="LAZ29" s="207"/>
      <c r="LBA29" s="207"/>
      <c r="LBB29" s="207"/>
      <c r="LBC29" s="207"/>
      <c r="LBD29" s="207"/>
      <c r="LBE29" s="207"/>
      <c r="LBF29" s="207"/>
      <c r="LBG29" s="207"/>
      <c r="LBH29" s="207"/>
      <c r="LBI29" s="207"/>
      <c r="LBJ29" s="207"/>
      <c r="LBK29" s="207"/>
      <c r="LBL29" s="207"/>
      <c r="LBM29" s="207"/>
      <c r="LBN29" s="207"/>
      <c r="LBO29" s="207"/>
      <c r="LBP29" s="207"/>
      <c r="LBQ29" s="207"/>
      <c r="LBR29" s="207"/>
      <c r="LBS29" s="207"/>
      <c r="LBT29" s="207"/>
      <c r="LBU29" s="207"/>
      <c r="LBV29" s="207"/>
      <c r="LBW29" s="207"/>
      <c r="LBX29" s="207"/>
      <c r="LBY29" s="207"/>
      <c r="LBZ29" s="207"/>
      <c r="LCA29" s="207"/>
      <c r="LCB29" s="207"/>
      <c r="LCC29" s="207"/>
      <c r="LCD29" s="207"/>
      <c r="LCE29" s="207"/>
      <c r="LCF29" s="207"/>
      <c r="LCG29" s="207"/>
      <c r="LCH29" s="207"/>
      <c r="LCI29" s="207"/>
      <c r="LCJ29" s="207"/>
      <c r="LCK29" s="207"/>
      <c r="LCL29" s="207"/>
      <c r="LCM29" s="207"/>
      <c r="LCN29" s="207"/>
      <c r="LCO29" s="207"/>
      <c r="LCP29" s="207"/>
      <c r="LCQ29" s="207"/>
      <c r="LCR29" s="207"/>
      <c r="LCS29" s="207"/>
      <c r="LCT29" s="207"/>
      <c r="LCU29" s="207"/>
      <c r="LCV29" s="207"/>
      <c r="LCW29" s="207"/>
      <c r="LCX29" s="207"/>
      <c r="LCY29" s="207"/>
      <c r="LCZ29" s="207"/>
      <c r="LDA29" s="207"/>
      <c r="LDB29" s="207"/>
      <c r="LDC29" s="207"/>
      <c r="LDD29" s="207"/>
      <c r="LDE29" s="207"/>
      <c r="LDF29" s="207"/>
      <c r="LDG29" s="207"/>
      <c r="LDH29" s="207"/>
      <c r="LDI29" s="207"/>
      <c r="LDJ29" s="207"/>
      <c r="LDK29" s="207"/>
      <c r="LDL29" s="207"/>
      <c r="LDM29" s="207"/>
      <c r="LDN29" s="207"/>
      <c r="LDO29" s="207"/>
      <c r="LDP29" s="207"/>
      <c r="LDQ29" s="207"/>
      <c r="LDR29" s="207"/>
      <c r="LDS29" s="207"/>
      <c r="LDT29" s="207"/>
      <c r="LDU29" s="207"/>
      <c r="LDV29" s="207"/>
      <c r="LDW29" s="207"/>
      <c r="LDX29" s="207"/>
      <c r="LDY29" s="207"/>
      <c r="LDZ29" s="207"/>
      <c r="LEA29" s="207"/>
      <c r="LEB29" s="207"/>
      <c r="LEC29" s="207"/>
      <c r="LED29" s="207"/>
      <c r="LEE29" s="207"/>
      <c r="LEF29" s="207"/>
      <c r="LEG29" s="207"/>
      <c r="LEH29" s="207"/>
      <c r="LEI29" s="207"/>
      <c r="LEJ29" s="207"/>
      <c r="LEK29" s="207"/>
      <c r="LEL29" s="207"/>
      <c r="LEM29" s="207"/>
      <c r="LEN29" s="207"/>
      <c r="LEO29" s="207"/>
      <c r="LEP29" s="207"/>
      <c r="LEQ29" s="207"/>
      <c r="LER29" s="207"/>
      <c r="LES29" s="207"/>
      <c r="LET29" s="207"/>
      <c r="LEU29" s="207"/>
      <c r="LEV29" s="207"/>
      <c r="LEW29" s="207"/>
      <c r="LEX29" s="207"/>
      <c r="LEY29" s="207"/>
      <c r="LEZ29" s="207"/>
      <c r="LFA29" s="207"/>
      <c r="LFB29" s="207"/>
      <c r="LFC29" s="207"/>
      <c r="LFD29" s="207"/>
      <c r="LFE29" s="207"/>
      <c r="LFF29" s="207"/>
      <c r="LFG29" s="207"/>
      <c r="LFH29" s="207"/>
      <c r="LFI29" s="207"/>
      <c r="LFJ29" s="207"/>
      <c r="LFK29" s="207"/>
      <c r="LFL29" s="207"/>
      <c r="LFM29" s="207"/>
      <c r="LFN29" s="207"/>
      <c r="LFO29" s="207"/>
      <c r="LFP29" s="207"/>
      <c r="LFQ29" s="207"/>
      <c r="LFR29" s="207"/>
      <c r="LFS29" s="207"/>
      <c r="LFT29" s="207"/>
      <c r="LFU29" s="207"/>
      <c r="LFV29" s="207"/>
      <c r="LFW29" s="207"/>
      <c r="LFX29" s="207"/>
      <c r="LFY29" s="207"/>
      <c r="LFZ29" s="207"/>
      <c r="LGA29" s="207"/>
      <c r="LGB29" s="207"/>
      <c r="LGC29" s="207"/>
      <c r="LGD29" s="207"/>
      <c r="LGE29" s="207"/>
      <c r="LGF29" s="207"/>
      <c r="LGG29" s="207"/>
      <c r="LGH29" s="207"/>
      <c r="LGI29" s="207"/>
      <c r="LGJ29" s="207"/>
      <c r="LGK29" s="207"/>
      <c r="LGL29" s="207"/>
      <c r="LGM29" s="207"/>
      <c r="LGN29" s="207"/>
      <c r="LGO29" s="207"/>
      <c r="LGP29" s="207"/>
      <c r="LGQ29" s="207"/>
      <c r="LGR29" s="207"/>
      <c r="LGS29" s="207"/>
      <c r="LGT29" s="207"/>
      <c r="LGU29" s="207"/>
      <c r="LGV29" s="207"/>
      <c r="LGW29" s="207"/>
      <c r="LGX29" s="207"/>
      <c r="LGY29" s="207"/>
      <c r="LGZ29" s="207"/>
      <c r="LHA29" s="207"/>
      <c r="LHB29" s="207"/>
      <c r="LHC29" s="207"/>
      <c r="LHD29" s="207"/>
      <c r="LHE29" s="207"/>
      <c r="LHF29" s="207"/>
      <c r="LHG29" s="207"/>
      <c r="LHH29" s="207"/>
      <c r="LHI29" s="207"/>
      <c r="LHJ29" s="207"/>
      <c r="LHK29" s="207"/>
      <c r="LHL29" s="207"/>
      <c r="LHM29" s="207"/>
      <c r="LHN29" s="207"/>
      <c r="LHO29" s="207"/>
      <c r="LHP29" s="207"/>
      <c r="LHQ29" s="207"/>
      <c r="LHR29" s="207"/>
      <c r="LHS29" s="207"/>
      <c r="LHT29" s="207"/>
      <c r="LHU29" s="207"/>
      <c r="LHV29" s="207"/>
      <c r="LHW29" s="207"/>
      <c r="LHX29" s="207"/>
      <c r="LHY29" s="207"/>
      <c r="LHZ29" s="207"/>
      <c r="LIA29" s="207"/>
      <c r="LIB29" s="207"/>
      <c r="LIC29" s="207"/>
      <c r="LID29" s="207"/>
      <c r="LIE29" s="207"/>
      <c r="LIF29" s="207"/>
      <c r="LIG29" s="207"/>
      <c r="LIH29" s="207"/>
      <c r="LII29" s="207"/>
      <c r="LIJ29" s="207"/>
      <c r="LIK29" s="207"/>
      <c r="LIL29" s="207"/>
      <c r="LIM29" s="207"/>
      <c r="LIN29" s="207"/>
      <c r="LIO29" s="207"/>
      <c r="LIP29" s="207"/>
      <c r="LIQ29" s="207"/>
      <c r="LIR29" s="207"/>
      <c r="LIS29" s="207"/>
      <c r="LIT29" s="207"/>
      <c r="LIU29" s="207"/>
      <c r="LIV29" s="207"/>
      <c r="LIW29" s="207"/>
      <c r="LIX29" s="207"/>
      <c r="LIY29" s="207"/>
      <c r="LIZ29" s="207"/>
      <c r="LJA29" s="207"/>
      <c r="LJB29" s="207"/>
      <c r="LJC29" s="207"/>
      <c r="LJD29" s="207"/>
      <c r="LJE29" s="207"/>
      <c r="LJF29" s="207"/>
      <c r="LJG29" s="207"/>
      <c r="LJH29" s="207"/>
      <c r="LJI29" s="207"/>
      <c r="LJJ29" s="207"/>
      <c r="LJK29" s="207"/>
      <c r="LJL29" s="207"/>
      <c r="LJM29" s="207"/>
      <c r="LJN29" s="207"/>
      <c r="LJO29" s="207"/>
      <c r="LJP29" s="207"/>
      <c r="LJQ29" s="207"/>
      <c r="LJR29" s="207"/>
      <c r="LJS29" s="207"/>
      <c r="LJT29" s="207"/>
      <c r="LJU29" s="207"/>
      <c r="LJV29" s="207"/>
      <c r="LJW29" s="207"/>
      <c r="LJX29" s="207"/>
      <c r="LJY29" s="207"/>
      <c r="LJZ29" s="207"/>
      <c r="LKA29" s="207"/>
      <c r="LKB29" s="207"/>
      <c r="LKC29" s="207"/>
      <c r="LKD29" s="207"/>
      <c r="LKE29" s="207"/>
      <c r="LKF29" s="207"/>
      <c r="LKG29" s="207"/>
      <c r="LKH29" s="207"/>
      <c r="LKI29" s="207"/>
      <c r="LKJ29" s="207"/>
      <c r="LKK29" s="207"/>
      <c r="LKL29" s="207"/>
      <c r="LKM29" s="207"/>
      <c r="LKN29" s="207"/>
      <c r="LKO29" s="207"/>
      <c r="LKP29" s="207"/>
      <c r="LKQ29" s="207"/>
      <c r="LKR29" s="207"/>
      <c r="LKS29" s="207"/>
      <c r="LKT29" s="207"/>
      <c r="LKU29" s="207"/>
      <c r="LKV29" s="207"/>
      <c r="LKW29" s="207"/>
      <c r="LKX29" s="207"/>
      <c r="LKY29" s="207"/>
      <c r="LKZ29" s="207"/>
      <c r="LLA29" s="207"/>
      <c r="LLB29" s="207"/>
      <c r="LLC29" s="207"/>
      <c r="LLD29" s="207"/>
      <c r="LLE29" s="207"/>
      <c r="LLF29" s="207"/>
      <c r="LLG29" s="207"/>
      <c r="LLH29" s="207"/>
      <c r="LLI29" s="207"/>
      <c r="LLJ29" s="207"/>
      <c r="LLK29" s="207"/>
      <c r="LLL29" s="207"/>
      <c r="LLM29" s="207"/>
      <c r="LLN29" s="207"/>
      <c r="LLO29" s="207"/>
      <c r="LLP29" s="207"/>
      <c r="LLQ29" s="207"/>
      <c r="LLR29" s="207"/>
      <c r="LLS29" s="207"/>
      <c r="LLT29" s="207"/>
      <c r="LLU29" s="207"/>
      <c r="LLV29" s="207"/>
      <c r="LLW29" s="207"/>
      <c r="LLX29" s="207"/>
      <c r="LLY29" s="207"/>
      <c r="LLZ29" s="207"/>
      <c r="LMA29" s="207"/>
      <c r="LMB29" s="207"/>
      <c r="LMC29" s="207"/>
      <c r="LMD29" s="207"/>
      <c r="LME29" s="207"/>
      <c r="LMF29" s="207"/>
      <c r="LMG29" s="207"/>
      <c r="LMH29" s="207"/>
      <c r="LMI29" s="207"/>
      <c r="LMJ29" s="207"/>
      <c r="LMK29" s="207"/>
      <c r="LML29" s="207"/>
      <c r="LMM29" s="207"/>
      <c r="LMN29" s="207"/>
      <c r="LMO29" s="207"/>
      <c r="LMP29" s="207"/>
      <c r="LMQ29" s="207"/>
      <c r="LMR29" s="207"/>
      <c r="LMS29" s="207"/>
      <c r="LMT29" s="207"/>
      <c r="LMU29" s="207"/>
      <c r="LMV29" s="207"/>
      <c r="LMW29" s="207"/>
      <c r="LMX29" s="207"/>
      <c r="LMY29" s="207"/>
      <c r="LMZ29" s="207"/>
      <c r="LNA29" s="207"/>
      <c r="LNB29" s="207"/>
      <c r="LNC29" s="207"/>
      <c r="LND29" s="207"/>
      <c r="LNE29" s="207"/>
      <c r="LNF29" s="207"/>
      <c r="LNG29" s="207"/>
      <c r="LNH29" s="207"/>
      <c r="LNI29" s="207"/>
      <c r="LNJ29" s="207"/>
      <c r="LNK29" s="207"/>
      <c r="LNL29" s="207"/>
      <c r="LNM29" s="207"/>
      <c r="LNN29" s="207"/>
      <c r="LNO29" s="207"/>
      <c r="LNP29" s="207"/>
      <c r="LNQ29" s="207"/>
      <c r="LNR29" s="207"/>
      <c r="LNS29" s="207"/>
      <c r="LNT29" s="207"/>
      <c r="LNU29" s="207"/>
      <c r="LNV29" s="207"/>
      <c r="LNW29" s="207"/>
      <c r="LNX29" s="207"/>
      <c r="LNY29" s="207"/>
      <c r="LNZ29" s="207"/>
      <c r="LOA29" s="207"/>
      <c r="LOB29" s="207"/>
      <c r="LOC29" s="207"/>
      <c r="LOD29" s="207"/>
      <c r="LOE29" s="207"/>
      <c r="LOF29" s="207"/>
      <c r="LOG29" s="207"/>
      <c r="LOH29" s="207"/>
      <c r="LOI29" s="207"/>
      <c r="LOJ29" s="207"/>
      <c r="LOK29" s="207"/>
      <c r="LOL29" s="207"/>
      <c r="LOM29" s="207"/>
      <c r="LON29" s="207"/>
      <c r="LOO29" s="207"/>
      <c r="LOP29" s="207"/>
      <c r="LOQ29" s="207"/>
      <c r="LOR29" s="207"/>
      <c r="LOS29" s="207"/>
      <c r="LOT29" s="207"/>
      <c r="LOU29" s="207"/>
      <c r="LOV29" s="207"/>
      <c r="LOW29" s="207"/>
      <c r="LOX29" s="207"/>
      <c r="LOY29" s="207"/>
      <c r="LOZ29" s="207"/>
      <c r="LPA29" s="207"/>
      <c r="LPB29" s="207"/>
      <c r="LPC29" s="207"/>
      <c r="LPD29" s="207"/>
      <c r="LPE29" s="207"/>
      <c r="LPF29" s="207"/>
      <c r="LPG29" s="207"/>
      <c r="LPH29" s="207"/>
      <c r="LPI29" s="207"/>
      <c r="LPJ29" s="207"/>
      <c r="LPK29" s="207"/>
      <c r="LPL29" s="207"/>
      <c r="LPM29" s="207"/>
      <c r="LPN29" s="207"/>
      <c r="LPO29" s="207"/>
      <c r="LPP29" s="207"/>
      <c r="LPQ29" s="207"/>
      <c r="LPR29" s="207"/>
      <c r="LPS29" s="207"/>
      <c r="LPT29" s="207"/>
      <c r="LPU29" s="207"/>
      <c r="LPV29" s="207"/>
      <c r="LPW29" s="207"/>
      <c r="LPX29" s="207"/>
      <c r="LPY29" s="207"/>
      <c r="LPZ29" s="207"/>
      <c r="LQA29" s="207"/>
      <c r="LQB29" s="207"/>
      <c r="LQC29" s="207"/>
      <c r="LQD29" s="207"/>
      <c r="LQE29" s="207"/>
      <c r="LQF29" s="207"/>
      <c r="LQG29" s="207"/>
      <c r="LQH29" s="207"/>
      <c r="LQI29" s="207"/>
      <c r="LQJ29" s="207"/>
      <c r="LQK29" s="207"/>
      <c r="LQL29" s="207"/>
      <c r="LQM29" s="207"/>
      <c r="LQN29" s="207"/>
      <c r="LQO29" s="207"/>
      <c r="LQP29" s="207"/>
      <c r="LQQ29" s="207"/>
      <c r="LQR29" s="207"/>
      <c r="LQS29" s="207"/>
      <c r="LQT29" s="207"/>
      <c r="LQU29" s="207"/>
      <c r="LQV29" s="207"/>
      <c r="LQW29" s="207"/>
      <c r="LQX29" s="207"/>
      <c r="LQY29" s="207"/>
      <c r="LQZ29" s="207"/>
      <c r="LRA29" s="207"/>
      <c r="LRB29" s="207"/>
      <c r="LRC29" s="207"/>
      <c r="LRD29" s="207"/>
      <c r="LRE29" s="207"/>
      <c r="LRF29" s="207"/>
      <c r="LRG29" s="207"/>
      <c r="LRH29" s="207"/>
      <c r="LRI29" s="207"/>
      <c r="LRJ29" s="207"/>
      <c r="LRK29" s="207"/>
      <c r="LRL29" s="207"/>
      <c r="LRM29" s="207"/>
      <c r="LRN29" s="207"/>
      <c r="LRO29" s="207"/>
      <c r="LRP29" s="207"/>
      <c r="LRQ29" s="207"/>
      <c r="LRR29" s="207"/>
      <c r="LRS29" s="207"/>
      <c r="LRT29" s="207"/>
      <c r="LRU29" s="207"/>
      <c r="LRV29" s="207"/>
      <c r="LRW29" s="207"/>
      <c r="LRX29" s="207"/>
      <c r="LRY29" s="207"/>
      <c r="LRZ29" s="207"/>
      <c r="LSA29" s="207"/>
      <c r="LSB29" s="207"/>
      <c r="LSC29" s="207"/>
      <c r="LSD29" s="207"/>
      <c r="LSE29" s="207"/>
      <c r="LSF29" s="207"/>
      <c r="LSG29" s="207"/>
      <c r="LSH29" s="207"/>
      <c r="LSI29" s="207"/>
      <c r="LSJ29" s="207"/>
      <c r="LSK29" s="207"/>
      <c r="LSL29" s="207"/>
      <c r="LSM29" s="207"/>
      <c r="LSN29" s="207"/>
      <c r="LSO29" s="207"/>
      <c r="LSP29" s="207"/>
      <c r="LSQ29" s="207"/>
      <c r="LSR29" s="207"/>
      <c r="LSS29" s="207"/>
      <c r="LST29" s="207"/>
      <c r="LSU29" s="207"/>
      <c r="LSV29" s="207"/>
      <c r="LSW29" s="207"/>
      <c r="LSX29" s="207"/>
      <c r="LSY29" s="207"/>
      <c r="LSZ29" s="207"/>
      <c r="LTA29" s="207"/>
      <c r="LTB29" s="207"/>
      <c r="LTC29" s="207"/>
      <c r="LTD29" s="207"/>
      <c r="LTE29" s="207"/>
      <c r="LTF29" s="207"/>
      <c r="LTG29" s="207"/>
      <c r="LTH29" s="207"/>
      <c r="LTI29" s="207"/>
      <c r="LTJ29" s="207"/>
      <c r="LTK29" s="207"/>
      <c r="LTL29" s="207"/>
      <c r="LTM29" s="207"/>
      <c r="LTN29" s="207"/>
      <c r="LTO29" s="207"/>
      <c r="LTP29" s="207"/>
      <c r="LTQ29" s="207"/>
      <c r="LTR29" s="207"/>
      <c r="LTS29" s="207"/>
      <c r="LTT29" s="207"/>
      <c r="LTU29" s="207"/>
      <c r="LTV29" s="207"/>
      <c r="LTW29" s="207"/>
      <c r="LTX29" s="207"/>
      <c r="LTY29" s="207"/>
      <c r="LTZ29" s="207"/>
      <c r="LUA29" s="207"/>
      <c r="LUB29" s="207"/>
      <c r="LUC29" s="207"/>
      <c r="LUD29" s="207"/>
      <c r="LUE29" s="207"/>
      <c r="LUF29" s="207"/>
      <c r="LUG29" s="207"/>
      <c r="LUH29" s="207"/>
      <c r="LUI29" s="207"/>
      <c r="LUJ29" s="207"/>
      <c r="LUK29" s="207"/>
      <c r="LUL29" s="207"/>
      <c r="LUM29" s="207"/>
      <c r="LUN29" s="207"/>
      <c r="LUO29" s="207"/>
      <c r="LUP29" s="207"/>
      <c r="LUQ29" s="207"/>
      <c r="LUR29" s="207"/>
      <c r="LUS29" s="207"/>
      <c r="LUT29" s="207"/>
      <c r="LUU29" s="207"/>
      <c r="LUV29" s="207"/>
      <c r="LUW29" s="207"/>
      <c r="LUX29" s="207"/>
      <c r="LUY29" s="207"/>
      <c r="LUZ29" s="207"/>
      <c r="LVA29" s="207"/>
      <c r="LVB29" s="207"/>
      <c r="LVC29" s="207"/>
      <c r="LVD29" s="207"/>
      <c r="LVE29" s="207"/>
      <c r="LVF29" s="207"/>
      <c r="LVG29" s="207"/>
      <c r="LVH29" s="207"/>
      <c r="LVI29" s="207"/>
      <c r="LVJ29" s="207"/>
      <c r="LVK29" s="207"/>
      <c r="LVL29" s="207"/>
      <c r="LVM29" s="207"/>
      <c r="LVN29" s="207"/>
      <c r="LVO29" s="207"/>
      <c r="LVP29" s="207"/>
      <c r="LVQ29" s="207"/>
      <c r="LVR29" s="207"/>
      <c r="LVS29" s="207"/>
      <c r="LVT29" s="207"/>
      <c r="LVU29" s="207"/>
      <c r="LVV29" s="207"/>
      <c r="LVW29" s="207"/>
      <c r="LVX29" s="207"/>
      <c r="LVY29" s="207"/>
      <c r="LVZ29" s="207"/>
      <c r="LWA29" s="207"/>
      <c r="LWB29" s="207"/>
      <c r="LWC29" s="207"/>
      <c r="LWD29" s="207"/>
      <c r="LWE29" s="207"/>
      <c r="LWF29" s="207"/>
      <c r="LWG29" s="207"/>
      <c r="LWH29" s="207"/>
      <c r="LWI29" s="207"/>
      <c r="LWJ29" s="207"/>
      <c r="LWK29" s="207"/>
      <c r="LWL29" s="207"/>
      <c r="LWM29" s="207"/>
      <c r="LWN29" s="207"/>
      <c r="LWO29" s="207"/>
      <c r="LWP29" s="207"/>
      <c r="LWQ29" s="207"/>
      <c r="LWR29" s="207"/>
      <c r="LWS29" s="207"/>
      <c r="LWT29" s="207"/>
      <c r="LWU29" s="207"/>
      <c r="LWV29" s="207"/>
      <c r="LWW29" s="207"/>
      <c r="LWX29" s="207"/>
      <c r="LWY29" s="207"/>
      <c r="LWZ29" s="207"/>
      <c r="LXA29" s="207"/>
      <c r="LXB29" s="207"/>
      <c r="LXC29" s="207"/>
      <c r="LXD29" s="207"/>
      <c r="LXE29" s="207"/>
      <c r="LXF29" s="207"/>
      <c r="LXG29" s="207"/>
      <c r="LXH29" s="207"/>
      <c r="LXI29" s="207"/>
      <c r="LXJ29" s="207"/>
      <c r="LXK29" s="207"/>
      <c r="LXL29" s="207"/>
      <c r="LXM29" s="207"/>
      <c r="LXN29" s="207"/>
      <c r="LXO29" s="207"/>
      <c r="LXP29" s="207"/>
      <c r="LXQ29" s="207"/>
      <c r="LXR29" s="207"/>
      <c r="LXS29" s="207"/>
      <c r="LXT29" s="207"/>
      <c r="LXU29" s="207"/>
      <c r="LXV29" s="207"/>
      <c r="LXW29" s="207"/>
      <c r="LXX29" s="207"/>
      <c r="LXY29" s="207"/>
      <c r="LXZ29" s="207"/>
      <c r="LYA29" s="207"/>
      <c r="LYB29" s="207"/>
      <c r="LYC29" s="207"/>
      <c r="LYD29" s="207"/>
      <c r="LYE29" s="207"/>
      <c r="LYF29" s="207"/>
      <c r="LYG29" s="207"/>
      <c r="LYH29" s="207"/>
      <c r="LYI29" s="207"/>
      <c r="LYJ29" s="207"/>
      <c r="LYK29" s="207"/>
      <c r="LYL29" s="207"/>
      <c r="LYM29" s="207"/>
      <c r="LYN29" s="207"/>
      <c r="LYO29" s="207"/>
      <c r="LYP29" s="207"/>
      <c r="LYQ29" s="207"/>
      <c r="LYR29" s="207"/>
      <c r="LYS29" s="207"/>
      <c r="LYT29" s="207"/>
      <c r="LYU29" s="207"/>
      <c r="LYV29" s="207"/>
      <c r="LYW29" s="207"/>
      <c r="LYX29" s="207"/>
      <c r="LYY29" s="207"/>
      <c r="LYZ29" s="207"/>
      <c r="LZA29" s="207"/>
      <c r="LZB29" s="207"/>
      <c r="LZC29" s="207"/>
      <c r="LZD29" s="207"/>
      <c r="LZE29" s="207"/>
      <c r="LZF29" s="207"/>
      <c r="LZG29" s="207"/>
      <c r="LZH29" s="207"/>
      <c r="LZI29" s="207"/>
      <c r="LZJ29" s="207"/>
      <c r="LZK29" s="207"/>
      <c r="LZL29" s="207"/>
      <c r="LZM29" s="207"/>
      <c r="LZN29" s="207"/>
      <c r="LZO29" s="207"/>
      <c r="LZP29" s="207"/>
      <c r="LZQ29" s="207"/>
      <c r="LZR29" s="207"/>
      <c r="LZS29" s="207"/>
      <c r="LZT29" s="207"/>
      <c r="LZU29" s="207"/>
      <c r="LZV29" s="207"/>
      <c r="LZW29" s="207"/>
      <c r="LZX29" s="207"/>
      <c r="LZY29" s="207"/>
      <c r="LZZ29" s="207"/>
      <c r="MAA29" s="207"/>
      <c r="MAB29" s="207"/>
      <c r="MAC29" s="207"/>
      <c r="MAD29" s="207"/>
      <c r="MAE29" s="207"/>
      <c r="MAF29" s="207"/>
      <c r="MAG29" s="207"/>
      <c r="MAH29" s="207"/>
      <c r="MAI29" s="207"/>
      <c r="MAJ29" s="207"/>
      <c r="MAK29" s="207"/>
      <c r="MAL29" s="207"/>
      <c r="MAM29" s="207"/>
      <c r="MAN29" s="207"/>
      <c r="MAO29" s="207"/>
      <c r="MAP29" s="207"/>
      <c r="MAQ29" s="207"/>
      <c r="MAR29" s="207"/>
      <c r="MAS29" s="207"/>
      <c r="MAT29" s="207"/>
      <c r="MAU29" s="207"/>
      <c r="MAV29" s="207"/>
      <c r="MAW29" s="207"/>
      <c r="MAX29" s="207"/>
      <c r="MAY29" s="207"/>
      <c r="MAZ29" s="207"/>
      <c r="MBA29" s="207"/>
      <c r="MBB29" s="207"/>
      <c r="MBC29" s="207"/>
      <c r="MBD29" s="207"/>
      <c r="MBE29" s="207"/>
      <c r="MBF29" s="207"/>
      <c r="MBG29" s="207"/>
      <c r="MBH29" s="207"/>
      <c r="MBI29" s="207"/>
      <c r="MBJ29" s="207"/>
      <c r="MBK29" s="207"/>
      <c r="MBL29" s="207"/>
      <c r="MBM29" s="207"/>
      <c r="MBN29" s="207"/>
      <c r="MBO29" s="207"/>
      <c r="MBP29" s="207"/>
      <c r="MBQ29" s="207"/>
      <c r="MBR29" s="207"/>
      <c r="MBS29" s="207"/>
      <c r="MBT29" s="207"/>
      <c r="MBU29" s="207"/>
      <c r="MBV29" s="207"/>
      <c r="MBW29" s="207"/>
      <c r="MBX29" s="207"/>
      <c r="MBY29" s="207"/>
      <c r="MBZ29" s="207"/>
      <c r="MCA29" s="207"/>
      <c r="MCB29" s="207"/>
      <c r="MCC29" s="207"/>
      <c r="MCD29" s="207"/>
      <c r="MCE29" s="207"/>
      <c r="MCF29" s="207"/>
      <c r="MCG29" s="207"/>
      <c r="MCH29" s="207"/>
      <c r="MCI29" s="207"/>
      <c r="MCJ29" s="207"/>
      <c r="MCK29" s="207"/>
      <c r="MCL29" s="207"/>
      <c r="MCM29" s="207"/>
      <c r="MCN29" s="207"/>
      <c r="MCO29" s="207"/>
      <c r="MCP29" s="207"/>
      <c r="MCQ29" s="207"/>
      <c r="MCR29" s="207"/>
      <c r="MCS29" s="207"/>
      <c r="MCT29" s="207"/>
      <c r="MCU29" s="207"/>
      <c r="MCV29" s="207"/>
      <c r="MCW29" s="207"/>
      <c r="MCX29" s="207"/>
      <c r="MCY29" s="207"/>
      <c r="MCZ29" s="207"/>
      <c r="MDA29" s="207"/>
      <c r="MDB29" s="207"/>
      <c r="MDC29" s="207"/>
      <c r="MDD29" s="207"/>
      <c r="MDE29" s="207"/>
      <c r="MDF29" s="207"/>
      <c r="MDG29" s="207"/>
      <c r="MDH29" s="207"/>
      <c r="MDI29" s="207"/>
      <c r="MDJ29" s="207"/>
      <c r="MDK29" s="207"/>
      <c r="MDL29" s="207"/>
      <c r="MDM29" s="207"/>
      <c r="MDN29" s="207"/>
      <c r="MDO29" s="207"/>
      <c r="MDP29" s="207"/>
      <c r="MDQ29" s="207"/>
      <c r="MDR29" s="207"/>
      <c r="MDS29" s="207"/>
      <c r="MDT29" s="207"/>
      <c r="MDU29" s="207"/>
      <c r="MDV29" s="207"/>
      <c r="MDW29" s="207"/>
      <c r="MDX29" s="207"/>
      <c r="MDY29" s="207"/>
      <c r="MDZ29" s="207"/>
      <c r="MEA29" s="207"/>
      <c r="MEB29" s="207"/>
      <c r="MEC29" s="207"/>
      <c r="MED29" s="207"/>
      <c r="MEE29" s="207"/>
      <c r="MEF29" s="207"/>
      <c r="MEG29" s="207"/>
      <c r="MEH29" s="207"/>
      <c r="MEI29" s="207"/>
      <c r="MEJ29" s="207"/>
      <c r="MEK29" s="207"/>
      <c r="MEL29" s="207"/>
      <c r="MEM29" s="207"/>
      <c r="MEN29" s="207"/>
      <c r="MEO29" s="207"/>
      <c r="MEP29" s="207"/>
      <c r="MEQ29" s="207"/>
      <c r="MER29" s="207"/>
      <c r="MES29" s="207"/>
      <c r="MET29" s="207"/>
      <c r="MEU29" s="207"/>
      <c r="MEV29" s="207"/>
      <c r="MEW29" s="207"/>
      <c r="MEX29" s="207"/>
      <c r="MEY29" s="207"/>
      <c r="MEZ29" s="207"/>
      <c r="MFA29" s="207"/>
      <c r="MFB29" s="207"/>
      <c r="MFC29" s="207"/>
      <c r="MFD29" s="207"/>
      <c r="MFE29" s="207"/>
      <c r="MFF29" s="207"/>
      <c r="MFG29" s="207"/>
      <c r="MFH29" s="207"/>
      <c r="MFI29" s="207"/>
      <c r="MFJ29" s="207"/>
      <c r="MFK29" s="207"/>
      <c r="MFL29" s="207"/>
      <c r="MFM29" s="207"/>
      <c r="MFN29" s="207"/>
      <c r="MFO29" s="207"/>
      <c r="MFP29" s="207"/>
      <c r="MFQ29" s="207"/>
      <c r="MFR29" s="207"/>
      <c r="MFS29" s="207"/>
      <c r="MFT29" s="207"/>
      <c r="MFU29" s="207"/>
      <c r="MFV29" s="207"/>
      <c r="MFW29" s="207"/>
      <c r="MFX29" s="207"/>
      <c r="MFY29" s="207"/>
      <c r="MFZ29" s="207"/>
      <c r="MGA29" s="207"/>
      <c r="MGB29" s="207"/>
      <c r="MGC29" s="207"/>
      <c r="MGD29" s="207"/>
      <c r="MGE29" s="207"/>
      <c r="MGF29" s="207"/>
      <c r="MGG29" s="207"/>
      <c r="MGH29" s="207"/>
      <c r="MGI29" s="207"/>
      <c r="MGJ29" s="207"/>
      <c r="MGK29" s="207"/>
      <c r="MGL29" s="207"/>
      <c r="MGM29" s="207"/>
      <c r="MGN29" s="207"/>
      <c r="MGO29" s="207"/>
      <c r="MGP29" s="207"/>
      <c r="MGQ29" s="207"/>
      <c r="MGR29" s="207"/>
      <c r="MGS29" s="207"/>
      <c r="MGT29" s="207"/>
      <c r="MGU29" s="207"/>
      <c r="MGV29" s="207"/>
      <c r="MGW29" s="207"/>
      <c r="MGX29" s="207"/>
      <c r="MGY29" s="207"/>
      <c r="MGZ29" s="207"/>
      <c r="MHA29" s="207"/>
      <c r="MHB29" s="207"/>
      <c r="MHC29" s="207"/>
      <c r="MHD29" s="207"/>
      <c r="MHE29" s="207"/>
      <c r="MHF29" s="207"/>
      <c r="MHG29" s="207"/>
      <c r="MHH29" s="207"/>
      <c r="MHI29" s="207"/>
      <c r="MHJ29" s="207"/>
      <c r="MHK29" s="207"/>
      <c r="MHL29" s="207"/>
      <c r="MHM29" s="207"/>
      <c r="MHN29" s="207"/>
      <c r="MHO29" s="207"/>
      <c r="MHP29" s="207"/>
      <c r="MHQ29" s="207"/>
      <c r="MHR29" s="207"/>
      <c r="MHS29" s="207"/>
      <c r="MHT29" s="207"/>
      <c r="MHU29" s="207"/>
      <c r="MHV29" s="207"/>
      <c r="MHW29" s="207"/>
      <c r="MHX29" s="207"/>
      <c r="MHY29" s="207"/>
      <c r="MHZ29" s="207"/>
      <c r="MIA29" s="207"/>
      <c r="MIB29" s="207"/>
      <c r="MIC29" s="207"/>
      <c r="MID29" s="207"/>
      <c r="MIE29" s="207"/>
      <c r="MIF29" s="207"/>
      <c r="MIG29" s="207"/>
      <c r="MIH29" s="207"/>
      <c r="MII29" s="207"/>
      <c r="MIJ29" s="207"/>
      <c r="MIK29" s="207"/>
      <c r="MIL29" s="207"/>
      <c r="MIM29" s="207"/>
      <c r="MIN29" s="207"/>
      <c r="MIO29" s="207"/>
      <c r="MIP29" s="207"/>
      <c r="MIQ29" s="207"/>
      <c r="MIR29" s="207"/>
      <c r="MIS29" s="207"/>
      <c r="MIT29" s="207"/>
      <c r="MIU29" s="207"/>
      <c r="MIV29" s="207"/>
      <c r="MIW29" s="207"/>
      <c r="MIX29" s="207"/>
      <c r="MIY29" s="207"/>
      <c r="MIZ29" s="207"/>
      <c r="MJA29" s="207"/>
      <c r="MJB29" s="207"/>
      <c r="MJC29" s="207"/>
      <c r="MJD29" s="207"/>
      <c r="MJE29" s="207"/>
      <c r="MJF29" s="207"/>
      <c r="MJG29" s="207"/>
      <c r="MJH29" s="207"/>
      <c r="MJI29" s="207"/>
      <c r="MJJ29" s="207"/>
      <c r="MJK29" s="207"/>
      <c r="MJL29" s="207"/>
      <c r="MJM29" s="207"/>
      <c r="MJN29" s="207"/>
      <c r="MJO29" s="207"/>
      <c r="MJP29" s="207"/>
      <c r="MJQ29" s="207"/>
      <c r="MJR29" s="207"/>
      <c r="MJS29" s="207"/>
      <c r="MJT29" s="207"/>
      <c r="MJU29" s="207"/>
      <c r="MJV29" s="207"/>
      <c r="MJW29" s="207"/>
      <c r="MJX29" s="207"/>
      <c r="MJY29" s="207"/>
      <c r="MJZ29" s="207"/>
      <c r="MKA29" s="207"/>
      <c r="MKB29" s="207"/>
      <c r="MKC29" s="207"/>
      <c r="MKD29" s="207"/>
      <c r="MKE29" s="207"/>
      <c r="MKF29" s="207"/>
      <c r="MKG29" s="207"/>
      <c r="MKH29" s="207"/>
      <c r="MKI29" s="207"/>
      <c r="MKJ29" s="207"/>
      <c r="MKK29" s="207"/>
      <c r="MKL29" s="207"/>
      <c r="MKM29" s="207"/>
      <c r="MKN29" s="207"/>
      <c r="MKO29" s="207"/>
      <c r="MKP29" s="207"/>
      <c r="MKQ29" s="207"/>
      <c r="MKR29" s="207"/>
      <c r="MKS29" s="207"/>
      <c r="MKT29" s="207"/>
      <c r="MKU29" s="207"/>
      <c r="MKV29" s="207"/>
      <c r="MKW29" s="207"/>
      <c r="MKX29" s="207"/>
      <c r="MKY29" s="207"/>
      <c r="MKZ29" s="207"/>
      <c r="MLA29" s="207"/>
      <c r="MLB29" s="207"/>
      <c r="MLC29" s="207"/>
      <c r="MLD29" s="207"/>
      <c r="MLE29" s="207"/>
      <c r="MLF29" s="207"/>
      <c r="MLG29" s="207"/>
      <c r="MLH29" s="207"/>
      <c r="MLI29" s="207"/>
      <c r="MLJ29" s="207"/>
      <c r="MLK29" s="207"/>
      <c r="MLL29" s="207"/>
      <c r="MLM29" s="207"/>
      <c r="MLN29" s="207"/>
      <c r="MLO29" s="207"/>
      <c r="MLP29" s="207"/>
      <c r="MLQ29" s="207"/>
      <c r="MLR29" s="207"/>
      <c r="MLS29" s="207"/>
      <c r="MLT29" s="207"/>
      <c r="MLU29" s="207"/>
      <c r="MLV29" s="207"/>
      <c r="MLW29" s="207"/>
      <c r="MLX29" s="207"/>
      <c r="MLY29" s="207"/>
      <c r="MLZ29" s="207"/>
      <c r="MMA29" s="207"/>
      <c r="MMB29" s="207"/>
      <c r="MMC29" s="207"/>
      <c r="MMD29" s="207"/>
      <c r="MME29" s="207"/>
      <c r="MMF29" s="207"/>
      <c r="MMG29" s="207"/>
      <c r="MMH29" s="207"/>
      <c r="MMI29" s="207"/>
      <c r="MMJ29" s="207"/>
      <c r="MMK29" s="207"/>
      <c r="MML29" s="207"/>
      <c r="MMM29" s="207"/>
      <c r="MMN29" s="207"/>
      <c r="MMO29" s="207"/>
      <c r="MMP29" s="207"/>
      <c r="MMQ29" s="207"/>
      <c r="MMR29" s="207"/>
      <c r="MMS29" s="207"/>
      <c r="MMT29" s="207"/>
      <c r="MMU29" s="207"/>
      <c r="MMV29" s="207"/>
      <c r="MMW29" s="207"/>
      <c r="MMX29" s="207"/>
      <c r="MMY29" s="207"/>
      <c r="MMZ29" s="207"/>
      <c r="MNA29" s="207"/>
      <c r="MNB29" s="207"/>
      <c r="MNC29" s="207"/>
      <c r="MND29" s="207"/>
      <c r="MNE29" s="207"/>
      <c r="MNF29" s="207"/>
      <c r="MNG29" s="207"/>
      <c r="MNH29" s="207"/>
      <c r="MNI29" s="207"/>
      <c r="MNJ29" s="207"/>
      <c r="MNK29" s="207"/>
      <c r="MNL29" s="207"/>
      <c r="MNM29" s="207"/>
      <c r="MNN29" s="207"/>
      <c r="MNO29" s="207"/>
      <c r="MNP29" s="207"/>
      <c r="MNQ29" s="207"/>
      <c r="MNR29" s="207"/>
      <c r="MNS29" s="207"/>
      <c r="MNT29" s="207"/>
      <c r="MNU29" s="207"/>
      <c r="MNV29" s="207"/>
      <c r="MNW29" s="207"/>
      <c r="MNX29" s="207"/>
      <c r="MNY29" s="207"/>
      <c r="MNZ29" s="207"/>
      <c r="MOA29" s="207"/>
      <c r="MOB29" s="207"/>
      <c r="MOC29" s="207"/>
      <c r="MOD29" s="207"/>
      <c r="MOE29" s="207"/>
      <c r="MOF29" s="207"/>
      <c r="MOG29" s="207"/>
      <c r="MOH29" s="207"/>
      <c r="MOI29" s="207"/>
      <c r="MOJ29" s="207"/>
      <c r="MOK29" s="207"/>
      <c r="MOL29" s="207"/>
      <c r="MOM29" s="207"/>
      <c r="MON29" s="207"/>
      <c r="MOO29" s="207"/>
      <c r="MOP29" s="207"/>
      <c r="MOQ29" s="207"/>
      <c r="MOR29" s="207"/>
      <c r="MOS29" s="207"/>
      <c r="MOT29" s="207"/>
      <c r="MOU29" s="207"/>
      <c r="MOV29" s="207"/>
      <c r="MOW29" s="207"/>
      <c r="MOX29" s="207"/>
      <c r="MOY29" s="207"/>
      <c r="MOZ29" s="207"/>
      <c r="MPA29" s="207"/>
      <c r="MPB29" s="207"/>
      <c r="MPC29" s="207"/>
      <c r="MPD29" s="207"/>
      <c r="MPE29" s="207"/>
      <c r="MPF29" s="207"/>
      <c r="MPG29" s="207"/>
      <c r="MPH29" s="207"/>
      <c r="MPI29" s="207"/>
      <c r="MPJ29" s="207"/>
      <c r="MPK29" s="207"/>
      <c r="MPL29" s="207"/>
      <c r="MPM29" s="207"/>
      <c r="MPN29" s="207"/>
      <c r="MPO29" s="207"/>
      <c r="MPP29" s="207"/>
      <c r="MPQ29" s="207"/>
      <c r="MPR29" s="207"/>
      <c r="MPS29" s="207"/>
      <c r="MPT29" s="207"/>
      <c r="MPU29" s="207"/>
      <c r="MPV29" s="207"/>
      <c r="MPW29" s="207"/>
      <c r="MPX29" s="207"/>
      <c r="MPY29" s="207"/>
      <c r="MPZ29" s="207"/>
      <c r="MQA29" s="207"/>
      <c r="MQB29" s="207"/>
      <c r="MQC29" s="207"/>
      <c r="MQD29" s="207"/>
      <c r="MQE29" s="207"/>
      <c r="MQF29" s="207"/>
      <c r="MQG29" s="207"/>
      <c r="MQH29" s="207"/>
      <c r="MQI29" s="207"/>
      <c r="MQJ29" s="207"/>
      <c r="MQK29" s="207"/>
      <c r="MQL29" s="207"/>
      <c r="MQM29" s="207"/>
      <c r="MQN29" s="207"/>
      <c r="MQO29" s="207"/>
      <c r="MQP29" s="207"/>
      <c r="MQQ29" s="207"/>
      <c r="MQR29" s="207"/>
      <c r="MQS29" s="207"/>
      <c r="MQT29" s="207"/>
      <c r="MQU29" s="207"/>
      <c r="MQV29" s="207"/>
      <c r="MQW29" s="207"/>
      <c r="MQX29" s="207"/>
      <c r="MQY29" s="207"/>
      <c r="MQZ29" s="207"/>
      <c r="MRA29" s="207"/>
      <c r="MRB29" s="207"/>
      <c r="MRC29" s="207"/>
      <c r="MRD29" s="207"/>
      <c r="MRE29" s="207"/>
      <c r="MRF29" s="207"/>
      <c r="MRG29" s="207"/>
      <c r="MRH29" s="207"/>
      <c r="MRI29" s="207"/>
      <c r="MRJ29" s="207"/>
      <c r="MRK29" s="207"/>
      <c r="MRL29" s="207"/>
      <c r="MRM29" s="207"/>
      <c r="MRN29" s="207"/>
      <c r="MRO29" s="207"/>
      <c r="MRP29" s="207"/>
      <c r="MRQ29" s="207"/>
      <c r="MRR29" s="207"/>
      <c r="MRS29" s="207"/>
      <c r="MRT29" s="207"/>
      <c r="MRU29" s="207"/>
      <c r="MRV29" s="207"/>
      <c r="MRW29" s="207"/>
      <c r="MRX29" s="207"/>
      <c r="MRY29" s="207"/>
      <c r="MRZ29" s="207"/>
      <c r="MSA29" s="207"/>
      <c r="MSB29" s="207"/>
      <c r="MSC29" s="207"/>
      <c r="MSD29" s="207"/>
      <c r="MSE29" s="207"/>
      <c r="MSF29" s="207"/>
      <c r="MSG29" s="207"/>
      <c r="MSH29" s="207"/>
      <c r="MSI29" s="207"/>
      <c r="MSJ29" s="207"/>
      <c r="MSK29" s="207"/>
      <c r="MSL29" s="207"/>
      <c r="MSM29" s="207"/>
      <c r="MSN29" s="207"/>
      <c r="MSO29" s="207"/>
      <c r="MSP29" s="207"/>
      <c r="MSQ29" s="207"/>
      <c r="MSR29" s="207"/>
      <c r="MSS29" s="207"/>
      <c r="MST29" s="207"/>
      <c r="MSU29" s="207"/>
      <c r="MSV29" s="207"/>
      <c r="MSW29" s="207"/>
      <c r="MSX29" s="207"/>
      <c r="MSY29" s="207"/>
      <c r="MSZ29" s="207"/>
      <c r="MTA29" s="207"/>
      <c r="MTB29" s="207"/>
      <c r="MTC29" s="207"/>
      <c r="MTD29" s="207"/>
      <c r="MTE29" s="207"/>
      <c r="MTF29" s="207"/>
      <c r="MTG29" s="207"/>
      <c r="MTH29" s="207"/>
      <c r="MTI29" s="207"/>
      <c r="MTJ29" s="207"/>
      <c r="MTK29" s="207"/>
      <c r="MTL29" s="207"/>
      <c r="MTM29" s="207"/>
      <c r="MTN29" s="207"/>
      <c r="MTO29" s="207"/>
      <c r="MTP29" s="207"/>
      <c r="MTQ29" s="207"/>
      <c r="MTR29" s="207"/>
      <c r="MTS29" s="207"/>
      <c r="MTT29" s="207"/>
      <c r="MTU29" s="207"/>
      <c r="MTV29" s="207"/>
      <c r="MTW29" s="207"/>
      <c r="MTX29" s="207"/>
      <c r="MTY29" s="207"/>
      <c r="MTZ29" s="207"/>
      <c r="MUA29" s="207"/>
      <c r="MUB29" s="207"/>
      <c r="MUC29" s="207"/>
      <c r="MUD29" s="207"/>
      <c r="MUE29" s="207"/>
      <c r="MUF29" s="207"/>
      <c r="MUG29" s="207"/>
      <c r="MUH29" s="207"/>
      <c r="MUI29" s="207"/>
      <c r="MUJ29" s="207"/>
      <c r="MUK29" s="207"/>
      <c r="MUL29" s="207"/>
      <c r="MUM29" s="207"/>
      <c r="MUN29" s="207"/>
      <c r="MUO29" s="207"/>
      <c r="MUP29" s="207"/>
      <c r="MUQ29" s="207"/>
      <c r="MUR29" s="207"/>
      <c r="MUS29" s="207"/>
      <c r="MUT29" s="207"/>
      <c r="MUU29" s="207"/>
      <c r="MUV29" s="207"/>
      <c r="MUW29" s="207"/>
      <c r="MUX29" s="207"/>
      <c r="MUY29" s="207"/>
      <c r="MUZ29" s="207"/>
      <c r="MVA29" s="207"/>
      <c r="MVB29" s="207"/>
      <c r="MVC29" s="207"/>
      <c r="MVD29" s="207"/>
      <c r="MVE29" s="207"/>
      <c r="MVF29" s="207"/>
      <c r="MVG29" s="207"/>
      <c r="MVH29" s="207"/>
      <c r="MVI29" s="207"/>
      <c r="MVJ29" s="207"/>
      <c r="MVK29" s="207"/>
      <c r="MVL29" s="207"/>
      <c r="MVM29" s="207"/>
      <c r="MVN29" s="207"/>
      <c r="MVO29" s="207"/>
      <c r="MVP29" s="207"/>
      <c r="MVQ29" s="207"/>
      <c r="MVR29" s="207"/>
      <c r="MVS29" s="207"/>
      <c r="MVT29" s="207"/>
      <c r="MVU29" s="207"/>
      <c r="MVV29" s="207"/>
      <c r="MVW29" s="207"/>
      <c r="MVX29" s="207"/>
      <c r="MVY29" s="207"/>
      <c r="MVZ29" s="207"/>
      <c r="MWA29" s="207"/>
      <c r="MWB29" s="207"/>
      <c r="MWC29" s="207"/>
      <c r="MWD29" s="207"/>
      <c r="MWE29" s="207"/>
      <c r="MWF29" s="207"/>
      <c r="MWG29" s="207"/>
      <c r="MWH29" s="207"/>
      <c r="MWI29" s="207"/>
      <c r="MWJ29" s="207"/>
      <c r="MWK29" s="207"/>
      <c r="MWL29" s="207"/>
      <c r="MWM29" s="207"/>
      <c r="MWN29" s="207"/>
      <c r="MWO29" s="207"/>
      <c r="MWP29" s="207"/>
      <c r="MWQ29" s="207"/>
      <c r="MWR29" s="207"/>
      <c r="MWS29" s="207"/>
      <c r="MWT29" s="207"/>
      <c r="MWU29" s="207"/>
      <c r="MWV29" s="207"/>
      <c r="MWW29" s="207"/>
      <c r="MWX29" s="207"/>
      <c r="MWY29" s="207"/>
      <c r="MWZ29" s="207"/>
      <c r="MXA29" s="207"/>
      <c r="MXB29" s="207"/>
      <c r="MXC29" s="207"/>
      <c r="MXD29" s="207"/>
      <c r="MXE29" s="207"/>
      <c r="MXF29" s="207"/>
      <c r="MXG29" s="207"/>
      <c r="MXH29" s="207"/>
      <c r="MXI29" s="207"/>
      <c r="MXJ29" s="207"/>
      <c r="MXK29" s="207"/>
      <c r="MXL29" s="207"/>
      <c r="MXM29" s="207"/>
      <c r="MXN29" s="207"/>
      <c r="MXO29" s="207"/>
      <c r="MXP29" s="207"/>
      <c r="MXQ29" s="207"/>
      <c r="MXR29" s="207"/>
      <c r="MXS29" s="207"/>
      <c r="MXT29" s="207"/>
      <c r="MXU29" s="207"/>
      <c r="MXV29" s="207"/>
      <c r="MXW29" s="207"/>
      <c r="MXX29" s="207"/>
      <c r="MXY29" s="207"/>
      <c r="MXZ29" s="207"/>
      <c r="MYA29" s="207"/>
      <c r="MYB29" s="207"/>
      <c r="MYC29" s="207"/>
      <c r="MYD29" s="207"/>
      <c r="MYE29" s="207"/>
      <c r="MYF29" s="207"/>
      <c r="MYG29" s="207"/>
      <c r="MYH29" s="207"/>
      <c r="MYI29" s="207"/>
      <c r="MYJ29" s="207"/>
      <c r="MYK29" s="207"/>
      <c r="MYL29" s="207"/>
      <c r="MYM29" s="207"/>
      <c r="MYN29" s="207"/>
      <c r="MYO29" s="207"/>
      <c r="MYP29" s="207"/>
      <c r="MYQ29" s="207"/>
      <c r="MYR29" s="207"/>
      <c r="MYS29" s="207"/>
      <c r="MYT29" s="207"/>
      <c r="MYU29" s="207"/>
      <c r="MYV29" s="207"/>
      <c r="MYW29" s="207"/>
      <c r="MYX29" s="207"/>
      <c r="MYY29" s="207"/>
      <c r="MYZ29" s="207"/>
      <c r="MZA29" s="207"/>
      <c r="MZB29" s="207"/>
      <c r="MZC29" s="207"/>
      <c r="MZD29" s="207"/>
      <c r="MZE29" s="207"/>
      <c r="MZF29" s="207"/>
      <c r="MZG29" s="207"/>
      <c r="MZH29" s="207"/>
      <c r="MZI29" s="207"/>
      <c r="MZJ29" s="207"/>
      <c r="MZK29" s="207"/>
      <c r="MZL29" s="207"/>
      <c r="MZM29" s="207"/>
      <c r="MZN29" s="207"/>
      <c r="MZO29" s="207"/>
      <c r="MZP29" s="207"/>
      <c r="MZQ29" s="207"/>
      <c r="MZR29" s="207"/>
      <c r="MZS29" s="207"/>
      <c r="MZT29" s="207"/>
      <c r="MZU29" s="207"/>
      <c r="MZV29" s="207"/>
      <c r="MZW29" s="207"/>
      <c r="MZX29" s="207"/>
      <c r="MZY29" s="207"/>
      <c r="MZZ29" s="207"/>
      <c r="NAA29" s="207"/>
      <c r="NAB29" s="207"/>
      <c r="NAC29" s="207"/>
      <c r="NAD29" s="207"/>
      <c r="NAE29" s="207"/>
      <c r="NAF29" s="207"/>
      <c r="NAG29" s="207"/>
      <c r="NAH29" s="207"/>
      <c r="NAI29" s="207"/>
      <c r="NAJ29" s="207"/>
      <c r="NAK29" s="207"/>
      <c r="NAL29" s="207"/>
      <c r="NAM29" s="207"/>
      <c r="NAN29" s="207"/>
      <c r="NAO29" s="207"/>
      <c r="NAP29" s="207"/>
      <c r="NAQ29" s="207"/>
      <c r="NAR29" s="207"/>
      <c r="NAS29" s="207"/>
      <c r="NAT29" s="207"/>
      <c r="NAU29" s="207"/>
      <c r="NAV29" s="207"/>
      <c r="NAW29" s="207"/>
      <c r="NAX29" s="207"/>
      <c r="NAY29" s="207"/>
      <c r="NAZ29" s="207"/>
      <c r="NBA29" s="207"/>
      <c r="NBB29" s="207"/>
      <c r="NBC29" s="207"/>
      <c r="NBD29" s="207"/>
      <c r="NBE29" s="207"/>
      <c r="NBF29" s="207"/>
      <c r="NBG29" s="207"/>
      <c r="NBH29" s="207"/>
      <c r="NBI29" s="207"/>
      <c r="NBJ29" s="207"/>
      <c r="NBK29" s="207"/>
      <c r="NBL29" s="207"/>
      <c r="NBM29" s="207"/>
      <c r="NBN29" s="207"/>
      <c r="NBO29" s="207"/>
      <c r="NBP29" s="207"/>
      <c r="NBQ29" s="207"/>
      <c r="NBR29" s="207"/>
      <c r="NBS29" s="207"/>
      <c r="NBT29" s="207"/>
      <c r="NBU29" s="207"/>
      <c r="NBV29" s="207"/>
      <c r="NBW29" s="207"/>
      <c r="NBX29" s="207"/>
      <c r="NBY29" s="207"/>
      <c r="NBZ29" s="207"/>
      <c r="NCA29" s="207"/>
      <c r="NCB29" s="207"/>
      <c r="NCC29" s="207"/>
      <c r="NCD29" s="207"/>
      <c r="NCE29" s="207"/>
      <c r="NCF29" s="207"/>
      <c r="NCG29" s="207"/>
      <c r="NCH29" s="207"/>
      <c r="NCI29" s="207"/>
      <c r="NCJ29" s="207"/>
      <c r="NCK29" s="207"/>
      <c r="NCL29" s="207"/>
      <c r="NCM29" s="207"/>
      <c r="NCN29" s="207"/>
      <c r="NCO29" s="207"/>
      <c r="NCP29" s="207"/>
      <c r="NCQ29" s="207"/>
      <c r="NCR29" s="207"/>
      <c r="NCS29" s="207"/>
      <c r="NCT29" s="207"/>
      <c r="NCU29" s="207"/>
      <c r="NCV29" s="207"/>
      <c r="NCW29" s="207"/>
      <c r="NCX29" s="207"/>
      <c r="NCY29" s="207"/>
      <c r="NCZ29" s="207"/>
      <c r="NDA29" s="207"/>
      <c r="NDB29" s="207"/>
      <c r="NDC29" s="207"/>
      <c r="NDD29" s="207"/>
      <c r="NDE29" s="207"/>
      <c r="NDF29" s="207"/>
      <c r="NDG29" s="207"/>
      <c r="NDH29" s="207"/>
      <c r="NDI29" s="207"/>
      <c r="NDJ29" s="207"/>
      <c r="NDK29" s="207"/>
      <c r="NDL29" s="207"/>
      <c r="NDM29" s="207"/>
      <c r="NDN29" s="207"/>
      <c r="NDO29" s="207"/>
      <c r="NDP29" s="207"/>
      <c r="NDQ29" s="207"/>
      <c r="NDR29" s="207"/>
      <c r="NDS29" s="207"/>
      <c r="NDT29" s="207"/>
      <c r="NDU29" s="207"/>
      <c r="NDV29" s="207"/>
      <c r="NDW29" s="207"/>
      <c r="NDX29" s="207"/>
      <c r="NDY29" s="207"/>
      <c r="NDZ29" s="207"/>
      <c r="NEA29" s="207"/>
      <c r="NEB29" s="207"/>
      <c r="NEC29" s="207"/>
      <c r="NED29" s="207"/>
      <c r="NEE29" s="207"/>
      <c r="NEF29" s="207"/>
      <c r="NEG29" s="207"/>
      <c r="NEH29" s="207"/>
      <c r="NEI29" s="207"/>
      <c r="NEJ29" s="207"/>
      <c r="NEK29" s="207"/>
      <c r="NEL29" s="207"/>
      <c r="NEM29" s="207"/>
      <c r="NEN29" s="207"/>
      <c r="NEO29" s="207"/>
      <c r="NEP29" s="207"/>
      <c r="NEQ29" s="207"/>
      <c r="NER29" s="207"/>
      <c r="NES29" s="207"/>
      <c r="NET29" s="207"/>
      <c r="NEU29" s="207"/>
      <c r="NEV29" s="207"/>
      <c r="NEW29" s="207"/>
      <c r="NEX29" s="207"/>
      <c r="NEY29" s="207"/>
      <c r="NEZ29" s="207"/>
      <c r="NFA29" s="207"/>
      <c r="NFB29" s="207"/>
      <c r="NFC29" s="207"/>
      <c r="NFD29" s="207"/>
      <c r="NFE29" s="207"/>
      <c r="NFF29" s="207"/>
      <c r="NFG29" s="207"/>
      <c r="NFH29" s="207"/>
      <c r="NFI29" s="207"/>
      <c r="NFJ29" s="207"/>
      <c r="NFK29" s="207"/>
      <c r="NFL29" s="207"/>
      <c r="NFM29" s="207"/>
      <c r="NFN29" s="207"/>
      <c r="NFO29" s="207"/>
      <c r="NFP29" s="207"/>
      <c r="NFQ29" s="207"/>
      <c r="NFR29" s="207"/>
      <c r="NFS29" s="207"/>
      <c r="NFT29" s="207"/>
      <c r="NFU29" s="207"/>
      <c r="NFV29" s="207"/>
      <c r="NFW29" s="207"/>
      <c r="NFX29" s="207"/>
      <c r="NFY29" s="207"/>
      <c r="NFZ29" s="207"/>
      <c r="NGA29" s="207"/>
      <c r="NGB29" s="207"/>
      <c r="NGC29" s="207"/>
      <c r="NGD29" s="207"/>
      <c r="NGE29" s="207"/>
      <c r="NGF29" s="207"/>
      <c r="NGG29" s="207"/>
      <c r="NGH29" s="207"/>
      <c r="NGI29" s="207"/>
      <c r="NGJ29" s="207"/>
      <c r="NGK29" s="207"/>
      <c r="NGL29" s="207"/>
      <c r="NGM29" s="207"/>
      <c r="NGN29" s="207"/>
      <c r="NGO29" s="207"/>
      <c r="NGP29" s="207"/>
      <c r="NGQ29" s="207"/>
      <c r="NGR29" s="207"/>
      <c r="NGS29" s="207"/>
      <c r="NGT29" s="207"/>
      <c r="NGU29" s="207"/>
      <c r="NGV29" s="207"/>
      <c r="NGW29" s="207"/>
      <c r="NGX29" s="207"/>
      <c r="NGY29" s="207"/>
      <c r="NGZ29" s="207"/>
      <c r="NHA29" s="207"/>
      <c r="NHB29" s="207"/>
      <c r="NHC29" s="207"/>
      <c r="NHD29" s="207"/>
      <c r="NHE29" s="207"/>
      <c r="NHF29" s="207"/>
      <c r="NHG29" s="207"/>
      <c r="NHH29" s="207"/>
      <c r="NHI29" s="207"/>
      <c r="NHJ29" s="207"/>
      <c r="NHK29" s="207"/>
      <c r="NHL29" s="207"/>
      <c r="NHM29" s="207"/>
      <c r="NHN29" s="207"/>
      <c r="NHO29" s="207"/>
      <c r="NHP29" s="207"/>
      <c r="NHQ29" s="207"/>
      <c r="NHR29" s="207"/>
      <c r="NHS29" s="207"/>
      <c r="NHT29" s="207"/>
      <c r="NHU29" s="207"/>
      <c r="NHV29" s="207"/>
      <c r="NHW29" s="207"/>
      <c r="NHX29" s="207"/>
      <c r="NHY29" s="207"/>
      <c r="NHZ29" s="207"/>
      <c r="NIA29" s="207"/>
      <c r="NIB29" s="207"/>
      <c r="NIC29" s="207"/>
      <c r="NID29" s="207"/>
      <c r="NIE29" s="207"/>
      <c r="NIF29" s="207"/>
      <c r="NIG29" s="207"/>
      <c r="NIH29" s="207"/>
      <c r="NII29" s="207"/>
      <c r="NIJ29" s="207"/>
      <c r="NIK29" s="207"/>
      <c r="NIL29" s="207"/>
      <c r="NIM29" s="207"/>
      <c r="NIN29" s="207"/>
      <c r="NIO29" s="207"/>
      <c r="NIP29" s="207"/>
      <c r="NIQ29" s="207"/>
      <c r="NIR29" s="207"/>
      <c r="NIS29" s="207"/>
      <c r="NIT29" s="207"/>
      <c r="NIU29" s="207"/>
      <c r="NIV29" s="207"/>
      <c r="NIW29" s="207"/>
      <c r="NIX29" s="207"/>
      <c r="NIY29" s="207"/>
      <c r="NIZ29" s="207"/>
      <c r="NJA29" s="207"/>
      <c r="NJB29" s="207"/>
      <c r="NJC29" s="207"/>
      <c r="NJD29" s="207"/>
      <c r="NJE29" s="207"/>
      <c r="NJF29" s="207"/>
      <c r="NJG29" s="207"/>
      <c r="NJH29" s="207"/>
      <c r="NJI29" s="207"/>
      <c r="NJJ29" s="207"/>
      <c r="NJK29" s="207"/>
      <c r="NJL29" s="207"/>
      <c r="NJM29" s="207"/>
      <c r="NJN29" s="207"/>
      <c r="NJO29" s="207"/>
      <c r="NJP29" s="207"/>
      <c r="NJQ29" s="207"/>
      <c r="NJR29" s="207"/>
      <c r="NJS29" s="207"/>
      <c r="NJT29" s="207"/>
      <c r="NJU29" s="207"/>
      <c r="NJV29" s="207"/>
      <c r="NJW29" s="207"/>
      <c r="NJX29" s="207"/>
      <c r="NJY29" s="207"/>
      <c r="NJZ29" s="207"/>
      <c r="NKA29" s="207"/>
      <c r="NKB29" s="207"/>
      <c r="NKC29" s="207"/>
      <c r="NKD29" s="207"/>
      <c r="NKE29" s="207"/>
      <c r="NKF29" s="207"/>
      <c r="NKG29" s="207"/>
      <c r="NKH29" s="207"/>
      <c r="NKI29" s="207"/>
      <c r="NKJ29" s="207"/>
      <c r="NKK29" s="207"/>
      <c r="NKL29" s="207"/>
      <c r="NKM29" s="207"/>
      <c r="NKN29" s="207"/>
      <c r="NKO29" s="207"/>
      <c r="NKP29" s="207"/>
      <c r="NKQ29" s="207"/>
      <c r="NKR29" s="207"/>
      <c r="NKS29" s="207"/>
      <c r="NKT29" s="207"/>
      <c r="NKU29" s="207"/>
      <c r="NKV29" s="207"/>
      <c r="NKW29" s="207"/>
      <c r="NKX29" s="207"/>
      <c r="NKY29" s="207"/>
      <c r="NKZ29" s="207"/>
      <c r="NLA29" s="207"/>
      <c r="NLB29" s="207"/>
      <c r="NLC29" s="207"/>
      <c r="NLD29" s="207"/>
      <c r="NLE29" s="207"/>
      <c r="NLF29" s="207"/>
      <c r="NLG29" s="207"/>
      <c r="NLH29" s="207"/>
      <c r="NLI29" s="207"/>
      <c r="NLJ29" s="207"/>
      <c r="NLK29" s="207"/>
      <c r="NLL29" s="207"/>
      <c r="NLM29" s="207"/>
      <c r="NLN29" s="207"/>
      <c r="NLO29" s="207"/>
      <c r="NLP29" s="207"/>
      <c r="NLQ29" s="207"/>
      <c r="NLR29" s="207"/>
      <c r="NLS29" s="207"/>
      <c r="NLT29" s="207"/>
      <c r="NLU29" s="207"/>
      <c r="NLV29" s="207"/>
      <c r="NLW29" s="207"/>
      <c r="NLX29" s="207"/>
      <c r="NLY29" s="207"/>
      <c r="NLZ29" s="207"/>
      <c r="NMA29" s="207"/>
      <c r="NMB29" s="207"/>
      <c r="NMC29" s="207"/>
      <c r="NMD29" s="207"/>
      <c r="NME29" s="207"/>
      <c r="NMF29" s="207"/>
      <c r="NMG29" s="207"/>
      <c r="NMH29" s="207"/>
      <c r="NMI29" s="207"/>
      <c r="NMJ29" s="207"/>
      <c r="NMK29" s="207"/>
      <c r="NML29" s="207"/>
      <c r="NMM29" s="207"/>
      <c r="NMN29" s="207"/>
      <c r="NMO29" s="207"/>
      <c r="NMP29" s="207"/>
      <c r="NMQ29" s="207"/>
      <c r="NMR29" s="207"/>
      <c r="NMS29" s="207"/>
      <c r="NMT29" s="207"/>
      <c r="NMU29" s="207"/>
      <c r="NMV29" s="207"/>
      <c r="NMW29" s="207"/>
      <c r="NMX29" s="207"/>
      <c r="NMY29" s="207"/>
      <c r="NMZ29" s="207"/>
      <c r="NNA29" s="207"/>
      <c r="NNB29" s="207"/>
      <c r="NNC29" s="207"/>
      <c r="NND29" s="207"/>
      <c r="NNE29" s="207"/>
      <c r="NNF29" s="207"/>
      <c r="NNG29" s="207"/>
      <c r="NNH29" s="207"/>
      <c r="NNI29" s="207"/>
      <c r="NNJ29" s="207"/>
      <c r="NNK29" s="207"/>
      <c r="NNL29" s="207"/>
      <c r="NNM29" s="207"/>
      <c r="NNN29" s="207"/>
      <c r="NNO29" s="207"/>
      <c r="NNP29" s="207"/>
      <c r="NNQ29" s="207"/>
      <c r="NNR29" s="207"/>
      <c r="NNS29" s="207"/>
      <c r="NNT29" s="207"/>
      <c r="NNU29" s="207"/>
      <c r="NNV29" s="207"/>
      <c r="NNW29" s="207"/>
      <c r="NNX29" s="207"/>
      <c r="NNY29" s="207"/>
      <c r="NNZ29" s="207"/>
      <c r="NOA29" s="207"/>
      <c r="NOB29" s="207"/>
      <c r="NOC29" s="207"/>
      <c r="NOD29" s="207"/>
      <c r="NOE29" s="207"/>
      <c r="NOF29" s="207"/>
      <c r="NOG29" s="207"/>
      <c r="NOH29" s="207"/>
      <c r="NOI29" s="207"/>
      <c r="NOJ29" s="207"/>
      <c r="NOK29" s="207"/>
      <c r="NOL29" s="207"/>
      <c r="NOM29" s="207"/>
      <c r="NON29" s="207"/>
      <c r="NOO29" s="207"/>
      <c r="NOP29" s="207"/>
      <c r="NOQ29" s="207"/>
      <c r="NOR29" s="207"/>
      <c r="NOS29" s="207"/>
      <c r="NOT29" s="207"/>
      <c r="NOU29" s="207"/>
      <c r="NOV29" s="207"/>
      <c r="NOW29" s="207"/>
      <c r="NOX29" s="207"/>
      <c r="NOY29" s="207"/>
      <c r="NOZ29" s="207"/>
      <c r="NPA29" s="207"/>
      <c r="NPB29" s="207"/>
      <c r="NPC29" s="207"/>
      <c r="NPD29" s="207"/>
      <c r="NPE29" s="207"/>
      <c r="NPF29" s="207"/>
      <c r="NPG29" s="207"/>
      <c r="NPH29" s="207"/>
      <c r="NPI29" s="207"/>
      <c r="NPJ29" s="207"/>
      <c r="NPK29" s="207"/>
      <c r="NPL29" s="207"/>
      <c r="NPM29" s="207"/>
      <c r="NPN29" s="207"/>
      <c r="NPO29" s="207"/>
      <c r="NPP29" s="207"/>
      <c r="NPQ29" s="207"/>
      <c r="NPR29" s="207"/>
      <c r="NPS29" s="207"/>
      <c r="NPT29" s="207"/>
      <c r="NPU29" s="207"/>
      <c r="NPV29" s="207"/>
      <c r="NPW29" s="207"/>
      <c r="NPX29" s="207"/>
      <c r="NPY29" s="207"/>
      <c r="NPZ29" s="207"/>
      <c r="NQA29" s="207"/>
      <c r="NQB29" s="207"/>
      <c r="NQC29" s="207"/>
      <c r="NQD29" s="207"/>
      <c r="NQE29" s="207"/>
      <c r="NQF29" s="207"/>
      <c r="NQG29" s="207"/>
      <c r="NQH29" s="207"/>
      <c r="NQI29" s="207"/>
      <c r="NQJ29" s="207"/>
      <c r="NQK29" s="207"/>
      <c r="NQL29" s="207"/>
      <c r="NQM29" s="207"/>
      <c r="NQN29" s="207"/>
      <c r="NQO29" s="207"/>
      <c r="NQP29" s="207"/>
      <c r="NQQ29" s="207"/>
      <c r="NQR29" s="207"/>
      <c r="NQS29" s="207"/>
      <c r="NQT29" s="207"/>
      <c r="NQU29" s="207"/>
      <c r="NQV29" s="207"/>
      <c r="NQW29" s="207"/>
      <c r="NQX29" s="207"/>
      <c r="NQY29" s="207"/>
      <c r="NQZ29" s="207"/>
      <c r="NRA29" s="207"/>
      <c r="NRB29" s="207"/>
      <c r="NRC29" s="207"/>
      <c r="NRD29" s="207"/>
      <c r="NRE29" s="207"/>
      <c r="NRF29" s="207"/>
      <c r="NRG29" s="207"/>
      <c r="NRH29" s="207"/>
      <c r="NRI29" s="207"/>
      <c r="NRJ29" s="207"/>
      <c r="NRK29" s="207"/>
      <c r="NRL29" s="207"/>
      <c r="NRM29" s="207"/>
      <c r="NRN29" s="207"/>
      <c r="NRO29" s="207"/>
      <c r="NRP29" s="207"/>
      <c r="NRQ29" s="207"/>
      <c r="NRR29" s="207"/>
      <c r="NRS29" s="207"/>
      <c r="NRT29" s="207"/>
      <c r="NRU29" s="207"/>
      <c r="NRV29" s="207"/>
      <c r="NRW29" s="207"/>
      <c r="NRX29" s="207"/>
      <c r="NRY29" s="207"/>
      <c r="NRZ29" s="207"/>
      <c r="NSA29" s="207"/>
      <c r="NSB29" s="207"/>
      <c r="NSC29" s="207"/>
      <c r="NSD29" s="207"/>
      <c r="NSE29" s="207"/>
      <c r="NSF29" s="207"/>
      <c r="NSG29" s="207"/>
      <c r="NSH29" s="207"/>
      <c r="NSI29" s="207"/>
      <c r="NSJ29" s="207"/>
      <c r="NSK29" s="207"/>
      <c r="NSL29" s="207"/>
      <c r="NSM29" s="207"/>
      <c r="NSN29" s="207"/>
      <c r="NSO29" s="207"/>
      <c r="NSP29" s="207"/>
      <c r="NSQ29" s="207"/>
      <c r="NSR29" s="207"/>
      <c r="NSS29" s="207"/>
      <c r="NST29" s="207"/>
      <c r="NSU29" s="207"/>
      <c r="NSV29" s="207"/>
      <c r="NSW29" s="207"/>
      <c r="NSX29" s="207"/>
      <c r="NSY29" s="207"/>
      <c r="NSZ29" s="207"/>
      <c r="NTA29" s="207"/>
      <c r="NTB29" s="207"/>
      <c r="NTC29" s="207"/>
      <c r="NTD29" s="207"/>
      <c r="NTE29" s="207"/>
      <c r="NTF29" s="207"/>
      <c r="NTG29" s="207"/>
      <c r="NTH29" s="207"/>
      <c r="NTI29" s="207"/>
      <c r="NTJ29" s="207"/>
      <c r="NTK29" s="207"/>
      <c r="NTL29" s="207"/>
      <c r="NTM29" s="207"/>
      <c r="NTN29" s="207"/>
      <c r="NTO29" s="207"/>
      <c r="NTP29" s="207"/>
      <c r="NTQ29" s="207"/>
      <c r="NTR29" s="207"/>
      <c r="NTS29" s="207"/>
      <c r="NTT29" s="207"/>
      <c r="NTU29" s="207"/>
      <c r="NTV29" s="207"/>
      <c r="NTW29" s="207"/>
      <c r="NTX29" s="207"/>
      <c r="NTY29" s="207"/>
      <c r="NTZ29" s="207"/>
      <c r="NUA29" s="207"/>
      <c r="NUB29" s="207"/>
      <c r="NUC29" s="207"/>
      <c r="NUD29" s="207"/>
      <c r="NUE29" s="207"/>
      <c r="NUF29" s="207"/>
      <c r="NUG29" s="207"/>
      <c r="NUH29" s="207"/>
      <c r="NUI29" s="207"/>
      <c r="NUJ29" s="207"/>
      <c r="NUK29" s="207"/>
      <c r="NUL29" s="207"/>
      <c r="NUM29" s="207"/>
      <c r="NUN29" s="207"/>
      <c r="NUO29" s="207"/>
      <c r="NUP29" s="207"/>
      <c r="NUQ29" s="207"/>
      <c r="NUR29" s="207"/>
      <c r="NUS29" s="207"/>
      <c r="NUT29" s="207"/>
      <c r="NUU29" s="207"/>
      <c r="NUV29" s="207"/>
      <c r="NUW29" s="207"/>
      <c r="NUX29" s="207"/>
      <c r="NUY29" s="207"/>
      <c r="NUZ29" s="207"/>
      <c r="NVA29" s="207"/>
      <c r="NVB29" s="207"/>
      <c r="NVC29" s="207"/>
      <c r="NVD29" s="207"/>
      <c r="NVE29" s="207"/>
      <c r="NVF29" s="207"/>
      <c r="NVG29" s="207"/>
      <c r="NVH29" s="207"/>
      <c r="NVI29" s="207"/>
      <c r="NVJ29" s="207"/>
      <c r="NVK29" s="207"/>
      <c r="NVL29" s="207"/>
      <c r="NVM29" s="207"/>
      <c r="NVN29" s="207"/>
      <c r="NVO29" s="207"/>
      <c r="NVP29" s="207"/>
      <c r="NVQ29" s="207"/>
      <c r="NVR29" s="207"/>
      <c r="NVS29" s="207"/>
      <c r="NVT29" s="207"/>
      <c r="NVU29" s="207"/>
      <c r="NVV29" s="207"/>
      <c r="NVW29" s="207"/>
      <c r="NVX29" s="207"/>
      <c r="NVY29" s="207"/>
      <c r="NVZ29" s="207"/>
      <c r="NWA29" s="207"/>
      <c r="NWB29" s="207"/>
      <c r="NWC29" s="207"/>
      <c r="NWD29" s="207"/>
      <c r="NWE29" s="207"/>
      <c r="NWF29" s="207"/>
      <c r="NWG29" s="207"/>
      <c r="NWH29" s="207"/>
      <c r="NWI29" s="207"/>
      <c r="NWJ29" s="207"/>
      <c r="NWK29" s="207"/>
      <c r="NWL29" s="207"/>
      <c r="NWM29" s="207"/>
      <c r="NWN29" s="207"/>
      <c r="NWO29" s="207"/>
      <c r="NWP29" s="207"/>
      <c r="NWQ29" s="207"/>
      <c r="NWR29" s="207"/>
      <c r="NWS29" s="207"/>
      <c r="NWT29" s="207"/>
      <c r="NWU29" s="207"/>
      <c r="NWV29" s="207"/>
      <c r="NWW29" s="207"/>
      <c r="NWX29" s="207"/>
      <c r="NWY29" s="207"/>
      <c r="NWZ29" s="207"/>
      <c r="NXA29" s="207"/>
      <c r="NXB29" s="207"/>
      <c r="NXC29" s="207"/>
      <c r="NXD29" s="207"/>
      <c r="NXE29" s="207"/>
      <c r="NXF29" s="207"/>
      <c r="NXG29" s="207"/>
      <c r="NXH29" s="207"/>
      <c r="NXI29" s="207"/>
      <c r="NXJ29" s="207"/>
      <c r="NXK29" s="207"/>
      <c r="NXL29" s="207"/>
      <c r="NXM29" s="207"/>
      <c r="NXN29" s="207"/>
      <c r="NXO29" s="207"/>
      <c r="NXP29" s="207"/>
      <c r="NXQ29" s="207"/>
      <c r="NXR29" s="207"/>
      <c r="NXS29" s="207"/>
      <c r="NXT29" s="207"/>
      <c r="NXU29" s="207"/>
      <c r="NXV29" s="207"/>
      <c r="NXW29" s="207"/>
      <c r="NXX29" s="207"/>
      <c r="NXY29" s="207"/>
      <c r="NXZ29" s="207"/>
      <c r="NYA29" s="207"/>
      <c r="NYB29" s="207"/>
      <c r="NYC29" s="207"/>
      <c r="NYD29" s="207"/>
      <c r="NYE29" s="207"/>
      <c r="NYF29" s="207"/>
      <c r="NYG29" s="207"/>
      <c r="NYH29" s="207"/>
      <c r="NYI29" s="207"/>
      <c r="NYJ29" s="207"/>
      <c r="NYK29" s="207"/>
      <c r="NYL29" s="207"/>
      <c r="NYM29" s="207"/>
      <c r="NYN29" s="207"/>
      <c r="NYO29" s="207"/>
      <c r="NYP29" s="207"/>
      <c r="NYQ29" s="207"/>
      <c r="NYR29" s="207"/>
      <c r="NYS29" s="207"/>
      <c r="NYT29" s="207"/>
      <c r="NYU29" s="207"/>
      <c r="NYV29" s="207"/>
      <c r="NYW29" s="207"/>
      <c r="NYX29" s="207"/>
      <c r="NYY29" s="207"/>
      <c r="NYZ29" s="207"/>
      <c r="NZA29" s="207"/>
      <c r="NZB29" s="207"/>
      <c r="NZC29" s="207"/>
      <c r="NZD29" s="207"/>
      <c r="NZE29" s="207"/>
      <c r="NZF29" s="207"/>
      <c r="NZG29" s="207"/>
      <c r="NZH29" s="207"/>
      <c r="NZI29" s="207"/>
      <c r="NZJ29" s="207"/>
      <c r="NZK29" s="207"/>
      <c r="NZL29" s="207"/>
      <c r="NZM29" s="207"/>
      <c r="NZN29" s="207"/>
      <c r="NZO29" s="207"/>
      <c r="NZP29" s="207"/>
      <c r="NZQ29" s="207"/>
      <c r="NZR29" s="207"/>
      <c r="NZS29" s="207"/>
      <c r="NZT29" s="207"/>
      <c r="NZU29" s="207"/>
      <c r="NZV29" s="207"/>
      <c r="NZW29" s="207"/>
      <c r="NZX29" s="207"/>
      <c r="NZY29" s="207"/>
      <c r="NZZ29" s="207"/>
      <c r="OAA29" s="207"/>
      <c r="OAB29" s="207"/>
      <c r="OAC29" s="207"/>
      <c r="OAD29" s="207"/>
      <c r="OAE29" s="207"/>
      <c r="OAF29" s="207"/>
      <c r="OAG29" s="207"/>
      <c r="OAH29" s="207"/>
      <c r="OAI29" s="207"/>
      <c r="OAJ29" s="207"/>
      <c r="OAK29" s="207"/>
      <c r="OAL29" s="207"/>
      <c r="OAM29" s="207"/>
      <c r="OAN29" s="207"/>
      <c r="OAO29" s="207"/>
      <c r="OAP29" s="207"/>
      <c r="OAQ29" s="207"/>
      <c r="OAR29" s="207"/>
      <c r="OAS29" s="207"/>
      <c r="OAT29" s="207"/>
      <c r="OAU29" s="207"/>
      <c r="OAV29" s="207"/>
      <c r="OAW29" s="207"/>
      <c r="OAX29" s="207"/>
      <c r="OAY29" s="207"/>
      <c r="OAZ29" s="207"/>
      <c r="OBA29" s="207"/>
      <c r="OBB29" s="207"/>
      <c r="OBC29" s="207"/>
      <c r="OBD29" s="207"/>
      <c r="OBE29" s="207"/>
      <c r="OBF29" s="207"/>
      <c r="OBG29" s="207"/>
      <c r="OBH29" s="207"/>
      <c r="OBI29" s="207"/>
      <c r="OBJ29" s="207"/>
      <c r="OBK29" s="207"/>
      <c r="OBL29" s="207"/>
      <c r="OBM29" s="207"/>
      <c r="OBN29" s="207"/>
      <c r="OBO29" s="207"/>
      <c r="OBP29" s="207"/>
      <c r="OBQ29" s="207"/>
      <c r="OBR29" s="207"/>
      <c r="OBS29" s="207"/>
      <c r="OBT29" s="207"/>
      <c r="OBU29" s="207"/>
      <c r="OBV29" s="207"/>
      <c r="OBW29" s="207"/>
      <c r="OBX29" s="207"/>
      <c r="OBY29" s="207"/>
      <c r="OBZ29" s="207"/>
      <c r="OCA29" s="207"/>
      <c r="OCB29" s="207"/>
      <c r="OCC29" s="207"/>
      <c r="OCD29" s="207"/>
      <c r="OCE29" s="207"/>
      <c r="OCF29" s="207"/>
      <c r="OCG29" s="207"/>
      <c r="OCH29" s="207"/>
      <c r="OCI29" s="207"/>
      <c r="OCJ29" s="207"/>
      <c r="OCK29" s="207"/>
      <c r="OCL29" s="207"/>
      <c r="OCM29" s="207"/>
      <c r="OCN29" s="207"/>
      <c r="OCO29" s="207"/>
      <c r="OCP29" s="207"/>
      <c r="OCQ29" s="207"/>
      <c r="OCR29" s="207"/>
      <c r="OCS29" s="207"/>
      <c r="OCT29" s="207"/>
      <c r="OCU29" s="207"/>
      <c r="OCV29" s="207"/>
      <c r="OCW29" s="207"/>
      <c r="OCX29" s="207"/>
      <c r="OCY29" s="207"/>
      <c r="OCZ29" s="207"/>
      <c r="ODA29" s="207"/>
      <c r="ODB29" s="207"/>
      <c r="ODC29" s="207"/>
      <c r="ODD29" s="207"/>
      <c r="ODE29" s="207"/>
      <c r="ODF29" s="207"/>
      <c r="ODG29" s="207"/>
      <c r="ODH29" s="207"/>
      <c r="ODI29" s="207"/>
      <c r="ODJ29" s="207"/>
      <c r="ODK29" s="207"/>
      <c r="ODL29" s="207"/>
      <c r="ODM29" s="207"/>
      <c r="ODN29" s="207"/>
      <c r="ODO29" s="207"/>
      <c r="ODP29" s="207"/>
      <c r="ODQ29" s="207"/>
      <c r="ODR29" s="207"/>
      <c r="ODS29" s="207"/>
      <c r="ODT29" s="207"/>
      <c r="ODU29" s="207"/>
      <c r="ODV29" s="207"/>
      <c r="ODW29" s="207"/>
      <c r="ODX29" s="207"/>
      <c r="ODY29" s="207"/>
      <c r="ODZ29" s="207"/>
      <c r="OEA29" s="207"/>
      <c r="OEB29" s="207"/>
      <c r="OEC29" s="207"/>
      <c r="OED29" s="207"/>
      <c r="OEE29" s="207"/>
      <c r="OEF29" s="207"/>
      <c r="OEG29" s="207"/>
      <c r="OEH29" s="207"/>
      <c r="OEI29" s="207"/>
      <c r="OEJ29" s="207"/>
      <c r="OEK29" s="207"/>
      <c r="OEL29" s="207"/>
      <c r="OEM29" s="207"/>
      <c r="OEN29" s="207"/>
      <c r="OEO29" s="207"/>
      <c r="OEP29" s="207"/>
      <c r="OEQ29" s="207"/>
      <c r="OER29" s="207"/>
      <c r="OES29" s="207"/>
      <c r="OET29" s="207"/>
      <c r="OEU29" s="207"/>
      <c r="OEV29" s="207"/>
      <c r="OEW29" s="207"/>
      <c r="OEX29" s="207"/>
      <c r="OEY29" s="207"/>
      <c r="OEZ29" s="207"/>
      <c r="OFA29" s="207"/>
      <c r="OFB29" s="207"/>
      <c r="OFC29" s="207"/>
      <c r="OFD29" s="207"/>
      <c r="OFE29" s="207"/>
      <c r="OFF29" s="207"/>
      <c r="OFG29" s="207"/>
      <c r="OFH29" s="207"/>
      <c r="OFI29" s="207"/>
      <c r="OFJ29" s="207"/>
      <c r="OFK29" s="207"/>
      <c r="OFL29" s="207"/>
      <c r="OFM29" s="207"/>
      <c r="OFN29" s="207"/>
      <c r="OFO29" s="207"/>
      <c r="OFP29" s="207"/>
      <c r="OFQ29" s="207"/>
      <c r="OFR29" s="207"/>
      <c r="OFS29" s="207"/>
      <c r="OFT29" s="207"/>
      <c r="OFU29" s="207"/>
      <c r="OFV29" s="207"/>
      <c r="OFW29" s="207"/>
      <c r="OFX29" s="207"/>
      <c r="OFY29" s="207"/>
      <c r="OFZ29" s="207"/>
      <c r="OGA29" s="207"/>
      <c r="OGB29" s="207"/>
      <c r="OGC29" s="207"/>
      <c r="OGD29" s="207"/>
      <c r="OGE29" s="207"/>
      <c r="OGF29" s="207"/>
      <c r="OGG29" s="207"/>
      <c r="OGH29" s="207"/>
      <c r="OGI29" s="207"/>
      <c r="OGJ29" s="207"/>
      <c r="OGK29" s="207"/>
      <c r="OGL29" s="207"/>
      <c r="OGM29" s="207"/>
      <c r="OGN29" s="207"/>
      <c r="OGO29" s="207"/>
      <c r="OGP29" s="207"/>
      <c r="OGQ29" s="207"/>
      <c r="OGR29" s="207"/>
      <c r="OGS29" s="207"/>
      <c r="OGT29" s="207"/>
      <c r="OGU29" s="207"/>
      <c r="OGV29" s="207"/>
      <c r="OGW29" s="207"/>
      <c r="OGX29" s="207"/>
      <c r="OGY29" s="207"/>
      <c r="OGZ29" s="207"/>
      <c r="OHA29" s="207"/>
      <c r="OHB29" s="207"/>
      <c r="OHC29" s="207"/>
      <c r="OHD29" s="207"/>
      <c r="OHE29" s="207"/>
      <c r="OHF29" s="207"/>
      <c r="OHG29" s="207"/>
      <c r="OHH29" s="207"/>
      <c r="OHI29" s="207"/>
      <c r="OHJ29" s="207"/>
      <c r="OHK29" s="207"/>
      <c r="OHL29" s="207"/>
      <c r="OHM29" s="207"/>
      <c r="OHN29" s="207"/>
      <c r="OHO29" s="207"/>
      <c r="OHP29" s="207"/>
      <c r="OHQ29" s="207"/>
      <c r="OHR29" s="207"/>
      <c r="OHS29" s="207"/>
      <c r="OHT29" s="207"/>
      <c r="OHU29" s="207"/>
      <c r="OHV29" s="207"/>
      <c r="OHW29" s="207"/>
      <c r="OHX29" s="207"/>
      <c r="OHY29" s="207"/>
      <c r="OHZ29" s="207"/>
      <c r="OIA29" s="207"/>
      <c r="OIB29" s="207"/>
      <c r="OIC29" s="207"/>
      <c r="OID29" s="207"/>
      <c r="OIE29" s="207"/>
      <c r="OIF29" s="207"/>
      <c r="OIG29" s="207"/>
      <c r="OIH29" s="207"/>
      <c r="OII29" s="207"/>
      <c r="OIJ29" s="207"/>
      <c r="OIK29" s="207"/>
      <c r="OIL29" s="207"/>
      <c r="OIM29" s="207"/>
      <c r="OIN29" s="207"/>
      <c r="OIO29" s="207"/>
      <c r="OIP29" s="207"/>
      <c r="OIQ29" s="207"/>
      <c r="OIR29" s="207"/>
      <c r="OIS29" s="207"/>
      <c r="OIT29" s="207"/>
      <c r="OIU29" s="207"/>
      <c r="OIV29" s="207"/>
      <c r="OIW29" s="207"/>
      <c r="OIX29" s="207"/>
      <c r="OIY29" s="207"/>
      <c r="OIZ29" s="207"/>
      <c r="OJA29" s="207"/>
      <c r="OJB29" s="207"/>
      <c r="OJC29" s="207"/>
      <c r="OJD29" s="207"/>
      <c r="OJE29" s="207"/>
      <c r="OJF29" s="207"/>
      <c r="OJG29" s="207"/>
      <c r="OJH29" s="207"/>
      <c r="OJI29" s="207"/>
      <c r="OJJ29" s="207"/>
      <c r="OJK29" s="207"/>
      <c r="OJL29" s="207"/>
      <c r="OJM29" s="207"/>
      <c r="OJN29" s="207"/>
      <c r="OJO29" s="207"/>
      <c r="OJP29" s="207"/>
      <c r="OJQ29" s="207"/>
      <c r="OJR29" s="207"/>
      <c r="OJS29" s="207"/>
      <c r="OJT29" s="207"/>
      <c r="OJU29" s="207"/>
      <c r="OJV29" s="207"/>
      <c r="OJW29" s="207"/>
      <c r="OJX29" s="207"/>
      <c r="OJY29" s="207"/>
      <c r="OJZ29" s="207"/>
      <c r="OKA29" s="207"/>
      <c r="OKB29" s="207"/>
      <c r="OKC29" s="207"/>
      <c r="OKD29" s="207"/>
      <c r="OKE29" s="207"/>
      <c r="OKF29" s="207"/>
      <c r="OKG29" s="207"/>
      <c r="OKH29" s="207"/>
      <c r="OKI29" s="207"/>
      <c r="OKJ29" s="207"/>
      <c r="OKK29" s="207"/>
      <c r="OKL29" s="207"/>
      <c r="OKM29" s="207"/>
      <c r="OKN29" s="207"/>
      <c r="OKO29" s="207"/>
      <c r="OKP29" s="207"/>
      <c r="OKQ29" s="207"/>
      <c r="OKR29" s="207"/>
      <c r="OKS29" s="207"/>
      <c r="OKT29" s="207"/>
      <c r="OKU29" s="207"/>
      <c r="OKV29" s="207"/>
      <c r="OKW29" s="207"/>
      <c r="OKX29" s="207"/>
      <c r="OKY29" s="207"/>
      <c r="OKZ29" s="207"/>
      <c r="OLA29" s="207"/>
      <c r="OLB29" s="207"/>
      <c r="OLC29" s="207"/>
      <c r="OLD29" s="207"/>
      <c r="OLE29" s="207"/>
      <c r="OLF29" s="207"/>
      <c r="OLG29" s="207"/>
      <c r="OLH29" s="207"/>
      <c r="OLI29" s="207"/>
      <c r="OLJ29" s="207"/>
      <c r="OLK29" s="207"/>
      <c r="OLL29" s="207"/>
      <c r="OLM29" s="207"/>
      <c r="OLN29" s="207"/>
      <c r="OLO29" s="207"/>
      <c r="OLP29" s="207"/>
      <c r="OLQ29" s="207"/>
      <c r="OLR29" s="207"/>
      <c r="OLS29" s="207"/>
      <c r="OLT29" s="207"/>
      <c r="OLU29" s="207"/>
      <c r="OLV29" s="207"/>
      <c r="OLW29" s="207"/>
      <c r="OLX29" s="207"/>
      <c r="OLY29" s="207"/>
      <c r="OLZ29" s="207"/>
      <c r="OMA29" s="207"/>
      <c r="OMB29" s="207"/>
      <c r="OMC29" s="207"/>
      <c r="OMD29" s="207"/>
      <c r="OME29" s="207"/>
      <c r="OMF29" s="207"/>
      <c r="OMG29" s="207"/>
      <c r="OMH29" s="207"/>
      <c r="OMI29" s="207"/>
      <c r="OMJ29" s="207"/>
      <c r="OMK29" s="207"/>
      <c r="OML29" s="207"/>
      <c r="OMM29" s="207"/>
      <c r="OMN29" s="207"/>
      <c r="OMO29" s="207"/>
      <c r="OMP29" s="207"/>
      <c r="OMQ29" s="207"/>
      <c r="OMR29" s="207"/>
      <c r="OMS29" s="207"/>
      <c r="OMT29" s="207"/>
      <c r="OMU29" s="207"/>
      <c r="OMV29" s="207"/>
      <c r="OMW29" s="207"/>
      <c r="OMX29" s="207"/>
      <c r="OMY29" s="207"/>
      <c r="OMZ29" s="207"/>
      <c r="ONA29" s="207"/>
      <c r="ONB29" s="207"/>
      <c r="ONC29" s="207"/>
      <c r="OND29" s="207"/>
      <c r="ONE29" s="207"/>
      <c r="ONF29" s="207"/>
      <c r="ONG29" s="207"/>
      <c r="ONH29" s="207"/>
      <c r="ONI29" s="207"/>
      <c r="ONJ29" s="207"/>
      <c r="ONK29" s="207"/>
      <c r="ONL29" s="207"/>
      <c r="ONM29" s="207"/>
      <c r="ONN29" s="207"/>
      <c r="ONO29" s="207"/>
      <c r="ONP29" s="207"/>
      <c r="ONQ29" s="207"/>
      <c r="ONR29" s="207"/>
      <c r="ONS29" s="207"/>
      <c r="ONT29" s="207"/>
      <c r="ONU29" s="207"/>
      <c r="ONV29" s="207"/>
      <c r="ONW29" s="207"/>
      <c r="ONX29" s="207"/>
      <c r="ONY29" s="207"/>
      <c r="ONZ29" s="207"/>
      <c r="OOA29" s="207"/>
      <c r="OOB29" s="207"/>
      <c r="OOC29" s="207"/>
      <c r="OOD29" s="207"/>
      <c r="OOE29" s="207"/>
      <c r="OOF29" s="207"/>
      <c r="OOG29" s="207"/>
      <c r="OOH29" s="207"/>
      <c r="OOI29" s="207"/>
      <c r="OOJ29" s="207"/>
      <c r="OOK29" s="207"/>
      <c r="OOL29" s="207"/>
      <c r="OOM29" s="207"/>
      <c r="OON29" s="207"/>
      <c r="OOO29" s="207"/>
      <c r="OOP29" s="207"/>
      <c r="OOQ29" s="207"/>
      <c r="OOR29" s="207"/>
      <c r="OOS29" s="207"/>
      <c r="OOT29" s="207"/>
      <c r="OOU29" s="207"/>
      <c r="OOV29" s="207"/>
      <c r="OOW29" s="207"/>
      <c r="OOX29" s="207"/>
      <c r="OOY29" s="207"/>
      <c r="OOZ29" s="207"/>
      <c r="OPA29" s="207"/>
      <c r="OPB29" s="207"/>
      <c r="OPC29" s="207"/>
      <c r="OPD29" s="207"/>
      <c r="OPE29" s="207"/>
      <c r="OPF29" s="207"/>
      <c r="OPG29" s="207"/>
      <c r="OPH29" s="207"/>
      <c r="OPI29" s="207"/>
      <c r="OPJ29" s="207"/>
      <c r="OPK29" s="207"/>
      <c r="OPL29" s="207"/>
      <c r="OPM29" s="207"/>
      <c r="OPN29" s="207"/>
      <c r="OPO29" s="207"/>
      <c r="OPP29" s="207"/>
      <c r="OPQ29" s="207"/>
      <c r="OPR29" s="207"/>
      <c r="OPS29" s="207"/>
      <c r="OPT29" s="207"/>
      <c r="OPU29" s="207"/>
      <c r="OPV29" s="207"/>
      <c r="OPW29" s="207"/>
      <c r="OPX29" s="207"/>
      <c r="OPY29" s="207"/>
      <c r="OPZ29" s="207"/>
      <c r="OQA29" s="207"/>
      <c r="OQB29" s="207"/>
      <c r="OQC29" s="207"/>
      <c r="OQD29" s="207"/>
      <c r="OQE29" s="207"/>
      <c r="OQF29" s="207"/>
      <c r="OQG29" s="207"/>
      <c r="OQH29" s="207"/>
      <c r="OQI29" s="207"/>
      <c r="OQJ29" s="207"/>
      <c r="OQK29" s="207"/>
      <c r="OQL29" s="207"/>
      <c r="OQM29" s="207"/>
      <c r="OQN29" s="207"/>
      <c r="OQO29" s="207"/>
      <c r="OQP29" s="207"/>
      <c r="OQQ29" s="207"/>
      <c r="OQR29" s="207"/>
      <c r="OQS29" s="207"/>
      <c r="OQT29" s="207"/>
      <c r="OQU29" s="207"/>
      <c r="OQV29" s="207"/>
      <c r="OQW29" s="207"/>
      <c r="OQX29" s="207"/>
      <c r="OQY29" s="207"/>
      <c r="OQZ29" s="207"/>
      <c r="ORA29" s="207"/>
      <c r="ORB29" s="207"/>
      <c r="ORC29" s="207"/>
      <c r="ORD29" s="207"/>
      <c r="ORE29" s="207"/>
      <c r="ORF29" s="207"/>
      <c r="ORG29" s="207"/>
      <c r="ORH29" s="207"/>
      <c r="ORI29" s="207"/>
      <c r="ORJ29" s="207"/>
      <c r="ORK29" s="207"/>
      <c r="ORL29" s="207"/>
      <c r="ORM29" s="207"/>
      <c r="ORN29" s="207"/>
      <c r="ORO29" s="207"/>
      <c r="ORP29" s="207"/>
      <c r="ORQ29" s="207"/>
      <c r="ORR29" s="207"/>
      <c r="ORS29" s="207"/>
      <c r="ORT29" s="207"/>
      <c r="ORU29" s="207"/>
      <c r="ORV29" s="207"/>
      <c r="ORW29" s="207"/>
      <c r="ORX29" s="207"/>
      <c r="ORY29" s="207"/>
      <c r="ORZ29" s="207"/>
      <c r="OSA29" s="207"/>
      <c r="OSB29" s="207"/>
      <c r="OSC29" s="207"/>
      <c r="OSD29" s="207"/>
      <c r="OSE29" s="207"/>
      <c r="OSF29" s="207"/>
      <c r="OSG29" s="207"/>
      <c r="OSH29" s="207"/>
      <c r="OSI29" s="207"/>
      <c r="OSJ29" s="207"/>
      <c r="OSK29" s="207"/>
      <c r="OSL29" s="207"/>
      <c r="OSM29" s="207"/>
      <c r="OSN29" s="207"/>
      <c r="OSO29" s="207"/>
      <c r="OSP29" s="207"/>
      <c r="OSQ29" s="207"/>
      <c r="OSR29" s="207"/>
      <c r="OSS29" s="207"/>
      <c r="OST29" s="207"/>
      <c r="OSU29" s="207"/>
      <c r="OSV29" s="207"/>
      <c r="OSW29" s="207"/>
      <c r="OSX29" s="207"/>
      <c r="OSY29" s="207"/>
      <c r="OSZ29" s="207"/>
      <c r="OTA29" s="207"/>
      <c r="OTB29" s="207"/>
      <c r="OTC29" s="207"/>
      <c r="OTD29" s="207"/>
      <c r="OTE29" s="207"/>
      <c r="OTF29" s="207"/>
      <c r="OTG29" s="207"/>
      <c r="OTH29" s="207"/>
      <c r="OTI29" s="207"/>
      <c r="OTJ29" s="207"/>
      <c r="OTK29" s="207"/>
      <c r="OTL29" s="207"/>
      <c r="OTM29" s="207"/>
      <c r="OTN29" s="207"/>
      <c r="OTO29" s="207"/>
      <c r="OTP29" s="207"/>
      <c r="OTQ29" s="207"/>
      <c r="OTR29" s="207"/>
      <c r="OTS29" s="207"/>
      <c r="OTT29" s="207"/>
      <c r="OTU29" s="207"/>
      <c r="OTV29" s="207"/>
      <c r="OTW29" s="207"/>
      <c r="OTX29" s="207"/>
      <c r="OTY29" s="207"/>
      <c r="OTZ29" s="207"/>
      <c r="OUA29" s="207"/>
      <c r="OUB29" s="207"/>
      <c r="OUC29" s="207"/>
      <c r="OUD29" s="207"/>
      <c r="OUE29" s="207"/>
      <c r="OUF29" s="207"/>
      <c r="OUG29" s="207"/>
      <c r="OUH29" s="207"/>
      <c r="OUI29" s="207"/>
      <c r="OUJ29" s="207"/>
      <c r="OUK29" s="207"/>
      <c r="OUL29" s="207"/>
      <c r="OUM29" s="207"/>
      <c r="OUN29" s="207"/>
      <c r="OUO29" s="207"/>
      <c r="OUP29" s="207"/>
      <c r="OUQ29" s="207"/>
      <c r="OUR29" s="207"/>
      <c r="OUS29" s="207"/>
      <c r="OUT29" s="207"/>
      <c r="OUU29" s="207"/>
      <c r="OUV29" s="207"/>
      <c r="OUW29" s="207"/>
      <c r="OUX29" s="207"/>
      <c r="OUY29" s="207"/>
      <c r="OUZ29" s="207"/>
      <c r="OVA29" s="207"/>
      <c r="OVB29" s="207"/>
      <c r="OVC29" s="207"/>
      <c r="OVD29" s="207"/>
      <c r="OVE29" s="207"/>
      <c r="OVF29" s="207"/>
      <c r="OVG29" s="207"/>
      <c r="OVH29" s="207"/>
      <c r="OVI29" s="207"/>
      <c r="OVJ29" s="207"/>
      <c r="OVK29" s="207"/>
      <c r="OVL29" s="207"/>
      <c r="OVM29" s="207"/>
      <c r="OVN29" s="207"/>
      <c r="OVO29" s="207"/>
      <c r="OVP29" s="207"/>
      <c r="OVQ29" s="207"/>
      <c r="OVR29" s="207"/>
      <c r="OVS29" s="207"/>
      <c r="OVT29" s="207"/>
      <c r="OVU29" s="207"/>
      <c r="OVV29" s="207"/>
      <c r="OVW29" s="207"/>
      <c r="OVX29" s="207"/>
      <c r="OVY29" s="207"/>
      <c r="OVZ29" s="207"/>
      <c r="OWA29" s="207"/>
      <c r="OWB29" s="207"/>
      <c r="OWC29" s="207"/>
      <c r="OWD29" s="207"/>
      <c r="OWE29" s="207"/>
      <c r="OWF29" s="207"/>
      <c r="OWG29" s="207"/>
      <c r="OWH29" s="207"/>
      <c r="OWI29" s="207"/>
      <c r="OWJ29" s="207"/>
      <c r="OWK29" s="207"/>
      <c r="OWL29" s="207"/>
      <c r="OWM29" s="207"/>
      <c r="OWN29" s="207"/>
      <c r="OWO29" s="207"/>
      <c r="OWP29" s="207"/>
      <c r="OWQ29" s="207"/>
      <c r="OWR29" s="207"/>
      <c r="OWS29" s="207"/>
      <c r="OWT29" s="207"/>
      <c r="OWU29" s="207"/>
      <c r="OWV29" s="207"/>
      <c r="OWW29" s="207"/>
      <c r="OWX29" s="207"/>
      <c r="OWY29" s="207"/>
      <c r="OWZ29" s="207"/>
      <c r="OXA29" s="207"/>
      <c r="OXB29" s="207"/>
      <c r="OXC29" s="207"/>
      <c r="OXD29" s="207"/>
      <c r="OXE29" s="207"/>
      <c r="OXF29" s="207"/>
      <c r="OXG29" s="207"/>
      <c r="OXH29" s="207"/>
      <c r="OXI29" s="207"/>
      <c r="OXJ29" s="207"/>
      <c r="OXK29" s="207"/>
      <c r="OXL29" s="207"/>
      <c r="OXM29" s="207"/>
      <c r="OXN29" s="207"/>
      <c r="OXO29" s="207"/>
      <c r="OXP29" s="207"/>
      <c r="OXQ29" s="207"/>
      <c r="OXR29" s="207"/>
      <c r="OXS29" s="207"/>
      <c r="OXT29" s="207"/>
      <c r="OXU29" s="207"/>
      <c r="OXV29" s="207"/>
      <c r="OXW29" s="207"/>
      <c r="OXX29" s="207"/>
      <c r="OXY29" s="207"/>
      <c r="OXZ29" s="207"/>
      <c r="OYA29" s="207"/>
      <c r="OYB29" s="207"/>
      <c r="OYC29" s="207"/>
      <c r="OYD29" s="207"/>
      <c r="OYE29" s="207"/>
      <c r="OYF29" s="207"/>
      <c r="OYG29" s="207"/>
      <c r="OYH29" s="207"/>
      <c r="OYI29" s="207"/>
      <c r="OYJ29" s="207"/>
      <c r="OYK29" s="207"/>
      <c r="OYL29" s="207"/>
      <c r="OYM29" s="207"/>
      <c r="OYN29" s="207"/>
      <c r="OYO29" s="207"/>
      <c r="OYP29" s="207"/>
      <c r="OYQ29" s="207"/>
      <c r="OYR29" s="207"/>
      <c r="OYS29" s="207"/>
      <c r="OYT29" s="207"/>
      <c r="OYU29" s="207"/>
      <c r="OYV29" s="207"/>
      <c r="OYW29" s="207"/>
      <c r="OYX29" s="207"/>
      <c r="OYY29" s="207"/>
      <c r="OYZ29" s="207"/>
      <c r="OZA29" s="207"/>
      <c r="OZB29" s="207"/>
      <c r="OZC29" s="207"/>
      <c r="OZD29" s="207"/>
      <c r="OZE29" s="207"/>
      <c r="OZF29" s="207"/>
      <c r="OZG29" s="207"/>
      <c r="OZH29" s="207"/>
      <c r="OZI29" s="207"/>
      <c r="OZJ29" s="207"/>
      <c r="OZK29" s="207"/>
      <c r="OZL29" s="207"/>
      <c r="OZM29" s="207"/>
      <c r="OZN29" s="207"/>
      <c r="OZO29" s="207"/>
      <c r="OZP29" s="207"/>
      <c r="OZQ29" s="207"/>
      <c r="OZR29" s="207"/>
      <c r="OZS29" s="207"/>
      <c r="OZT29" s="207"/>
      <c r="OZU29" s="207"/>
      <c r="OZV29" s="207"/>
      <c r="OZW29" s="207"/>
      <c r="OZX29" s="207"/>
      <c r="OZY29" s="207"/>
      <c r="OZZ29" s="207"/>
      <c r="PAA29" s="207"/>
      <c r="PAB29" s="207"/>
      <c r="PAC29" s="207"/>
      <c r="PAD29" s="207"/>
      <c r="PAE29" s="207"/>
      <c r="PAF29" s="207"/>
      <c r="PAG29" s="207"/>
      <c r="PAH29" s="207"/>
      <c r="PAI29" s="207"/>
      <c r="PAJ29" s="207"/>
      <c r="PAK29" s="207"/>
      <c r="PAL29" s="207"/>
      <c r="PAM29" s="207"/>
      <c r="PAN29" s="207"/>
      <c r="PAO29" s="207"/>
      <c r="PAP29" s="207"/>
      <c r="PAQ29" s="207"/>
      <c r="PAR29" s="207"/>
      <c r="PAS29" s="207"/>
      <c r="PAT29" s="207"/>
      <c r="PAU29" s="207"/>
      <c r="PAV29" s="207"/>
      <c r="PAW29" s="207"/>
      <c r="PAX29" s="207"/>
      <c r="PAY29" s="207"/>
      <c r="PAZ29" s="207"/>
      <c r="PBA29" s="207"/>
      <c r="PBB29" s="207"/>
      <c r="PBC29" s="207"/>
      <c r="PBD29" s="207"/>
      <c r="PBE29" s="207"/>
      <c r="PBF29" s="207"/>
      <c r="PBG29" s="207"/>
      <c r="PBH29" s="207"/>
      <c r="PBI29" s="207"/>
      <c r="PBJ29" s="207"/>
      <c r="PBK29" s="207"/>
      <c r="PBL29" s="207"/>
      <c r="PBM29" s="207"/>
      <c r="PBN29" s="207"/>
      <c r="PBO29" s="207"/>
      <c r="PBP29" s="207"/>
      <c r="PBQ29" s="207"/>
      <c r="PBR29" s="207"/>
      <c r="PBS29" s="207"/>
      <c r="PBT29" s="207"/>
      <c r="PBU29" s="207"/>
      <c r="PBV29" s="207"/>
      <c r="PBW29" s="207"/>
      <c r="PBX29" s="207"/>
      <c r="PBY29" s="207"/>
      <c r="PBZ29" s="207"/>
      <c r="PCA29" s="207"/>
      <c r="PCB29" s="207"/>
      <c r="PCC29" s="207"/>
      <c r="PCD29" s="207"/>
      <c r="PCE29" s="207"/>
      <c r="PCF29" s="207"/>
      <c r="PCG29" s="207"/>
      <c r="PCH29" s="207"/>
      <c r="PCI29" s="207"/>
      <c r="PCJ29" s="207"/>
      <c r="PCK29" s="207"/>
      <c r="PCL29" s="207"/>
      <c r="PCM29" s="207"/>
      <c r="PCN29" s="207"/>
      <c r="PCO29" s="207"/>
      <c r="PCP29" s="207"/>
      <c r="PCQ29" s="207"/>
      <c r="PCR29" s="207"/>
      <c r="PCS29" s="207"/>
      <c r="PCT29" s="207"/>
      <c r="PCU29" s="207"/>
      <c r="PCV29" s="207"/>
      <c r="PCW29" s="207"/>
      <c r="PCX29" s="207"/>
      <c r="PCY29" s="207"/>
      <c r="PCZ29" s="207"/>
      <c r="PDA29" s="207"/>
      <c r="PDB29" s="207"/>
      <c r="PDC29" s="207"/>
      <c r="PDD29" s="207"/>
      <c r="PDE29" s="207"/>
      <c r="PDF29" s="207"/>
      <c r="PDG29" s="207"/>
      <c r="PDH29" s="207"/>
      <c r="PDI29" s="207"/>
      <c r="PDJ29" s="207"/>
      <c r="PDK29" s="207"/>
      <c r="PDL29" s="207"/>
      <c r="PDM29" s="207"/>
      <c r="PDN29" s="207"/>
      <c r="PDO29" s="207"/>
      <c r="PDP29" s="207"/>
      <c r="PDQ29" s="207"/>
      <c r="PDR29" s="207"/>
      <c r="PDS29" s="207"/>
      <c r="PDT29" s="207"/>
      <c r="PDU29" s="207"/>
      <c r="PDV29" s="207"/>
      <c r="PDW29" s="207"/>
      <c r="PDX29" s="207"/>
      <c r="PDY29" s="207"/>
      <c r="PDZ29" s="207"/>
      <c r="PEA29" s="207"/>
      <c r="PEB29" s="207"/>
      <c r="PEC29" s="207"/>
      <c r="PED29" s="207"/>
      <c r="PEE29" s="207"/>
      <c r="PEF29" s="207"/>
      <c r="PEG29" s="207"/>
      <c r="PEH29" s="207"/>
      <c r="PEI29" s="207"/>
      <c r="PEJ29" s="207"/>
      <c r="PEK29" s="207"/>
      <c r="PEL29" s="207"/>
      <c r="PEM29" s="207"/>
      <c r="PEN29" s="207"/>
      <c r="PEO29" s="207"/>
      <c r="PEP29" s="207"/>
      <c r="PEQ29" s="207"/>
      <c r="PER29" s="207"/>
      <c r="PES29" s="207"/>
      <c r="PET29" s="207"/>
      <c r="PEU29" s="207"/>
      <c r="PEV29" s="207"/>
      <c r="PEW29" s="207"/>
      <c r="PEX29" s="207"/>
      <c r="PEY29" s="207"/>
      <c r="PEZ29" s="207"/>
      <c r="PFA29" s="207"/>
      <c r="PFB29" s="207"/>
      <c r="PFC29" s="207"/>
      <c r="PFD29" s="207"/>
      <c r="PFE29" s="207"/>
      <c r="PFF29" s="207"/>
      <c r="PFG29" s="207"/>
      <c r="PFH29" s="207"/>
      <c r="PFI29" s="207"/>
      <c r="PFJ29" s="207"/>
      <c r="PFK29" s="207"/>
      <c r="PFL29" s="207"/>
      <c r="PFM29" s="207"/>
      <c r="PFN29" s="207"/>
      <c r="PFO29" s="207"/>
      <c r="PFP29" s="207"/>
      <c r="PFQ29" s="207"/>
      <c r="PFR29" s="207"/>
      <c r="PFS29" s="207"/>
      <c r="PFT29" s="207"/>
      <c r="PFU29" s="207"/>
      <c r="PFV29" s="207"/>
      <c r="PFW29" s="207"/>
      <c r="PFX29" s="207"/>
      <c r="PFY29" s="207"/>
      <c r="PFZ29" s="207"/>
      <c r="PGA29" s="207"/>
      <c r="PGB29" s="207"/>
      <c r="PGC29" s="207"/>
      <c r="PGD29" s="207"/>
      <c r="PGE29" s="207"/>
      <c r="PGF29" s="207"/>
      <c r="PGG29" s="207"/>
      <c r="PGH29" s="207"/>
      <c r="PGI29" s="207"/>
      <c r="PGJ29" s="207"/>
      <c r="PGK29" s="207"/>
      <c r="PGL29" s="207"/>
      <c r="PGM29" s="207"/>
      <c r="PGN29" s="207"/>
      <c r="PGO29" s="207"/>
      <c r="PGP29" s="207"/>
      <c r="PGQ29" s="207"/>
      <c r="PGR29" s="207"/>
      <c r="PGS29" s="207"/>
      <c r="PGT29" s="207"/>
      <c r="PGU29" s="207"/>
      <c r="PGV29" s="207"/>
      <c r="PGW29" s="207"/>
      <c r="PGX29" s="207"/>
      <c r="PGY29" s="207"/>
      <c r="PGZ29" s="207"/>
      <c r="PHA29" s="207"/>
      <c r="PHB29" s="207"/>
      <c r="PHC29" s="207"/>
      <c r="PHD29" s="207"/>
      <c r="PHE29" s="207"/>
      <c r="PHF29" s="207"/>
      <c r="PHG29" s="207"/>
      <c r="PHH29" s="207"/>
      <c r="PHI29" s="207"/>
      <c r="PHJ29" s="207"/>
      <c r="PHK29" s="207"/>
      <c r="PHL29" s="207"/>
      <c r="PHM29" s="207"/>
      <c r="PHN29" s="207"/>
      <c r="PHO29" s="207"/>
      <c r="PHP29" s="207"/>
      <c r="PHQ29" s="207"/>
      <c r="PHR29" s="207"/>
      <c r="PHS29" s="207"/>
      <c r="PHT29" s="207"/>
      <c r="PHU29" s="207"/>
      <c r="PHV29" s="207"/>
      <c r="PHW29" s="207"/>
      <c r="PHX29" s="207"/>
      <c r="PHY29" s="207"/>
      <c r="PHZ29" s="207"/>
      <c r="PIA29" s="207"/>
      <c r="PIB29" s="207"/>
      <c r="PIC29" s="207"/>
      <c r="PID29" s="207"/>
      <c r="PIE29" s="207"/>
      <c r="PIF29" s="207"/>
      <c r="PIG29" s="207"/>
      <c r="PIH29" s="207"/>
      <c r="PII29" s="207"/>
      <c r="PIJ29" s="207"/>
      <c r="PIK29" s="207"/>
      <c r="PIL29" s="207"/>
      <c r="PIM29" s="207"/>
      <c r="PIN29" s="207"/>
      <c r="PIO29" s="207"/>
      <c r="PIP29" s="207"/>
      <c r="PIQ29" s="207"/>
      <c r="PIR29" s="207"/>
      <c r="PIS29" s="207"/>
      <c r="PIT29" s="207"/>
      <c r="PIU29" s="207"/>
      <c r="PIV29" s="207"/>
      <c r="PIW29" s="207"/>
      <c r="PIX29" s="207"/>
      <c r="PIY29" s="207"/>
      <c r="PIZ29" s="207"/>
      <c r="PJA29" s="207"/>
      <c r="PJB29" s="207"/>
      <c r="PJC29" s="207"/>
      <c r="PJD29" s="207"/>
      <c r="PJE29" s="207"/>
      <c r="PJF29" s="207"/>
      <c r="PJG29" s="207"/>
      <c r="PJH29" s="207"/>
      <c r="PJI29" s="207"/>
      <c r="PJJ29" s="207"/>
      <c r="PJK29" s="207"/>
      <c r="PJL29" s="207"/>
      <c r="PJM29" s="207"/>
      <c r="PJN29" s="207"/>
      <c r="PJO29" s="207"/>
      <c r="PJP29" s="207"/>
      <c r="PJQ29" s="207"/>
      <c r="PJR29" s="207"/>
      <c r="PJS29" s="207"/>
      <c r="PJT29" s="207"/>
      <c r="PJU29" s="207"/>
      <c r="PJV29" s="207"/>
      <c r="PJW29" s="207"/>
      <c r="PJX29" s="207"/>
      <c r="PJY29" s="207"/>
      <c r="PJZ29" s="207"/>
      <c r="PKA29" s="207"/>
      <c r="PKB29" s="207"/>
      <c r="PKC29" s="207"/>
      <c r="PKD29" s="207"/>
      <c r="PKE29" s="207"/>
      <c r="PKF29" s="207"/>
      <c r="PKG29" s="207"/>
      <c r="PKH29" s="207"/>
      <c r="PKI29" s="207"/>
      <c r="PKJ29" s="207"/>
      <c r="PKK29" s="207"/>
      <c r="PKL29" s="207"/>
      <c r="PKM29" s="207"/>
      <c r="PKN29" s="207"/>
      <c r="PKO29" s="207"/>
      <c r="PKP29" s="207"/>
      <c r="PKQ29" s="207"/>
      <c r="PKR29" s="207"/>
      <c r="PKS29" s="207"/>
      <c r="PKT29" s="207"/>
      <c r="PKU29" s="207"/>
      <c r="PKV29" s="207"/>
      <c r="PKW29" s="207"/>
      <c r="PKX29" s="207"/>
      <c r="PKY29" s="207"/>
      <c r="PKZ29" s="207"/>
      <c r="PLA29" s="207"/>
      <c r="PLB29" s="207"/>
      <c r="PLC29" s="207"/>
      <c r="PLD29" s="207"/>
      <c r="PLE29" s="207"/>
      <c r="PLF29" s="207"/>
      <c r="PLG29" s="207"/>
      <c r="PLH29" s="207"/>
      <c r="PLI29" s="207"/>
      <c r="PLJ29" s="207"/>
      <c r="PLK29" s="207"/>
      <c r="PLL29" s="207"/>
      <c r="PLM29" s="207"/>
      <c r="PLN29" s="207"/>
      <c r="PLO29" s="207"/>
      <c r="PLP29" s="207"/>
      <c r="PLQ29" s="207"/>
      <c r="PLR29" s="207"/>
      <c r="PLS29" s="207"/>
      <c r="PLT29" s="207"/>
      <c r="PLU29" s="207"/>
      <c r="PLV29" s="207"/>
      <c r="PLW29" s="207"/>
      <c r="PLX29" s="207"/>
      <c r="PLY29" s="207"/>
      <c r="PLZ29" s="207"/>
      <c r="PMA29" s="207"/>
      <c r="PMB29" s="207"/>
      <c r="PMC29" s="207"/>
      <c r="PMD29" s="207"/>
      <c r="PME29" s="207"/>
      <c r="PMF29" s="207"/>
      <c r="PMG29" s="207"/>
      <c r="PMH29" s="207"/>
      <c r="PMI29" s="207"/>
      <c r="PMJ29" s="207"/>
      <c r="PMK29" s="207"/>
      <c r="PML29" s="207"/>
      <c r="PMM29" s="207"/>
      <c r="PMN29" s="207"/>
      <c r="PMO29" s="207"/>
      <c r="PMP29" s="207"/>
      <c r="PMQ29" s="207"/>
      <c r="PMR29" s="207"/>
      <c r="PMS29" s="207"/>
      <c r="PMT29" s="207"/>
      <c r="PMU29" s="207"/>
      <c r="PMV29" s="207"/>
      <c r="PMW29" s="207"/>
      <c r="PMX29" s="207"/>
      <c r="PMY29" s="207"/>
      <c r="PMZ29" s="207"/>
      <c r="PNA29" s="207"/>
      <c r="PNB29" s="207"/>
      <c r="PNC29" s="207"/>
      <c r="PND29" s="207"/>
      <c r="PNE29" s="207"/>
      <c r="PNF29" s="207"/>
      <c r="PNG29" s="207"/>
      <c r="PNH29" s="207"/>
      <c r="PNI29" s="207"/>
      <c r="PNJ29" s="207"/>
      <c r="PNK29" s="207"/>
      <c r="PNL29" s="207"/>
      <c r="PNM29" s="207"/>
      <c r="PNN29" s="207"/>
      <c r="PNO29" s="207"/>
      <c r="PNP29" s="207"/>
      <c r="PNQ29" s="207"/>
      <c r="PNR29" s="207"/>
      <c r="PNS29" s="207"/>
      <c r="PNT29" s="207"/>
      <c r="PNU29" s="207"/>
      <c r="PNV29" s="207"/>
      <c r="PNW29" s="207"/>
      <c r="PNX29" s="207"/>
      <c r="PNY29" s="207"/>
      <c r="PNZ29" s="207"/>
      <c r="POA29" s="207"/>
      <c r="POB29" s="207"/>
      <c r="POC29" s="207"/>
      <c r="POD29" s="207"/>
      <c r="POE29" s="207"/>
      <c r="POF29" s="207"/>
      <c r="POG29" s="207"/>
      <c r="POH29" s="207"/>
      <c r="POI29" s="207"/>
      <c r="POJ29" s="207"/>
      <c r="POK29" s="207"/>
      <c r="POL29" s="207"/>
      <c r="POM29" s="207"/>
      <c r="PON29" s="207"/>
      <c r="POO29" s="207"/>
      <c r="POP29" s="207"/>
      <c r="POQ29" s="207"/>
      <c r="POR29" s="207"/>
      <c r="POS29" s="207"/>
      <c r="POT29" s="207"/>
      <c r="POU29" s="207"/>
      <c r="POV29" s="207"/>
      <c r="POW29" s="207"/>
      <c r="POX29" s="207"/>
      <c r="POY29" s="207"/>
      <c r="POZ29" s="207"/>
      <c r="PPA29" s="207"/>
      <c r="PPB29" s="207"/>
      <c r="PPC29" s="207"/>
      <c r="PPD29" s="207"/>
      <c r="PPE29" s="207"/>
      <c r="PPF29" s="207"/>
      <c r="PPG29" s="207"/>
      <c r="PPH29" s="207"/>
      <c r="PPI29" s="207"/>
      <c r="PPJ29" s="207"/>
      <c r="PPK29" s="207"/>
      <c r="PPL29" s="207"/>
      <c r="PPM29" s="207"/>
      <c r="PPN29" s="207"/>
      <c r="PPO29" s="207"/>
      <c r="PPP29" s="207"/>
      <c r="PPQ29" s="207"/>
      <c r="PPR29" s="207"/>
      <c r="PPS29" s="207"/>
      <c r="PPT29" s="207"/>
      <c r="PPU29" s="207"/>
      <c r="PPV29" s="207"/>
      <c r="PPW29" s="207"/>
      <c r="PPX29" s="207"/>
      <c r="PPY29" s="207"/>
      <c r="PPZ29" s="207"/>
      <c r="PQA29" s="207"/>
      <c r="PQB29" s="207"/>
      <c r="PQC29" s="207"/>
      <c r="PQD29" s="207"/>
      <c r="PQE29" s="207"/>
      <c r="PQF29" s="207"/>
      <c r="PQG29" s="207"/>
      <c r="PQH29" s="207"/>
      <c r="PQI29" s="207"/>
      <c r="PQJ29" s="207"/>
      <c r="PQK29" s="207"/>
      <c r="PQL29" s="207"/>
      <c r="PQM29" s="207"/>
      <c r="PQN29" s="207"/>
      <c r="PQO29" s="207"/>
      <c r="PQP29" s="207"/>
      <c r="PQQ29" s="207"/>
      <c r="PQR29" s="207"/>
      <c r="PQS29" s="207"/>
      <c r="PQT29" s="207"/>
      <c r="PQU29" s="207"/>
      <c r="PQV29" s="207"/>
      <c r="PQW29" s="207"/>
      <c r="PQX29" s="207"/>
      <c r="PQY29" s="207"/>
      <c r="PQZ29" s="207"/>
      <c r="PRA29" s="207"/>
      <c r="PRB29" s="207"/>
      <c r="PRC29" s="207"/>
      <c r="PRD29" s="207"/>
      <c r="PRE29" s="207"/>
      <c r="PRF29" s="207"/>
      <c r="PRG29" s="207"/>
      <c r="PRH29" s="207"/>
      <c r="PRI29" s="207"/>
      <c r="PRJ29" s="207"/>
      <c r="PRK29" s="207"/>
      <c r="PRL29" s="207"/>
      <c r="PRM29" s="207"/>
      <c r="PRN29" s="207"/>
      <c r="PRO29" s="207"/>
      <c r="PRP29" s="207"/>
      <c r="PRQ29" s="207"/>
      <c r="PRR29" s="207"/>
      <c r="PRS29" s="207"/>
      <c r="PRT29" s="207"/>
      <c r="PRU29" s="207"/>
      <c r="PRV29" s="207"/>
      <c r="PRW29" s="207"/>
      <c r="PRX29" s="207"/>
      <c r="PRY29" s="207"/>
      <c r="PRZ29" s="207"/>
      <c r="PSA29" s="207"/>
      <c r="PSB29" s="207"/>
      <c r="PSC29" s="207"/>
      <c r="PSD29" s="207"/>
      <c r="PSE29" s="207"/>
      <c r="PSF29" s="207"/>
      <c r="PSG29" s="207"/>
      <c r="PSH29" s="207"/>
      <c r="PSI29" s="207"/>
      <c r="PSJ29" s="207"/>
      <c r="PSK29" s="207"/>
      <c r="PSL29" s="207"/>
      <c r="PSM29" s="207"/>
      <c r="PSN29" s="207"/>
      <c r="PSO29" s="207"/>
      <c r="PSP29" s="207"/>
      <c r="PSQ29" s="207"/>
      <c r="PSR29" s="207"/>
      <c r="PSS29" s="207"/>
      <c r="PST29" s="207"/>
      <c r="PSU29" s="207"/>
      <c r="PSV29" s="207"/>
      <c r="PSW29" s="207"/>
      <c r="PSX29" s="207"/>
      <c r="PSY29" s="207"/>
      <c r="PSZ29" s="207"/>
      <c r="PTA29" s="207"/>
      <c r="PTB29" s="207"/>
      <c r="PTC29" s="207"/>
      <c r="PTD29" s="207"/>
      <c r="PTE29" s="207"/>
      <c r="PTF29" s="207"/>
      <c r="PTG29" s="207"/>
      <c r="PTH29" s="207"/>
      <c r="PTI29" s="207"/>
      <c r="PTJ29" s="207"/>
      <c r="PTK29" s="207"/>
      <c r="PTL29" s="207"/>
      <c r="PTM29" s="207"/>
      <c r="PTN29" s="207"/>
      <c r="PTO29" s="207"/>
      <c r="PTP29" s="207"/>
      <c r="PTQ29" s="207"/>
      <c r="PTR29" s="207"/>
      <c r="PTS29" s="207"/>
      <c r="PTT29" s="207"/>
      <c r="PTU29" s="207"/>
      <c r="PTV29" s="207"/>
      <c r="PTW29" s="207"/>
      <c r="PTX29" s="207"/>
      <c r="PTY29" s="207"/>
      <c r="PTZ29" s="207"/>
      <c r="PUA29" s="207"/>
      <c r="PUB29" s="207"/>
      <c r="PUC29" s="207"/>
      <c r="PUD29" s="207"/>
      <c r="PUE29" s="207"/>
      <c r="PUF29" s="207"/>
      <c r="PUG29" s="207"/>
      <c r="PUH29" s="207"/>
      <c r="PUI29" s="207"/>
      <c r="PUJ29" s="207"/>
      <c r="PUK29" s="207"/>
      <c r="PUL29" s="207"/>
      <c r="PUM29" s="207"/>
      <c r="PUN29" s="207"/>
      <c r="PUO29" s="207"/>
      <c r="PUP29" s="207"/>
      <c r="PUQ29" s="207"/>
      <c r="PUR29" s="207"/>
      <c r="PUS29" s="207"/>
      <c r="PUT29" s="207"/>
      <c r="PUU29" s="207"/>
      <c r="PUV29" s="207"/>
      <c r="PUW29" s="207"/>
      <c r="PUX29" s="207"/>
      <c r="PUY29" s="207"/>
      <c r="PUZ29" s="207"/>
      <c r="PVA29" s="207"/>
      <c r="PVB29" s="207"/>
      <c r="PVC29" s="207"/>
      <c r="PVD29" s="207"/>
      <c r="PVE29" s="207"/>
      <c r="PVF29" s="207"/>
      <c r="PVG29" s="207"/>
      <c r="PVH29" s="207"/>
      <c r="PVI29" s="207"/>
      <c r="PVJ29" s="207"/>
      <c r="PVK29" s="207"/>
      <c r="PVL29" s="207"/>
      <c r="PVM29" s="207"/>
      <c r="PVN29" s="207"/>
      <c r="PVO29" s="207"/>
      <c r="PVP29" s="207"/>
      <c r="PVQ29" s="207"/>
      <c r="PVR29" s="207"/>
      <c r="PVS29" s="207"/>
      <c r="PVT29" s="207"/>
      <c r="PVU29" s="207"/>
      <c r="PVV29" s="207"/>
      <c r="PVW29" s="207"/>
      <c r="PVX29" s="207"/>
      <c r="PVY29" s="207"/>
      <c r="PVZ29" s="207"/>
      <c r="PWA29" s="207"/>
      <c r="PWB29" s="207"/>
      <c r="PWC29" s="207"/>
      <c r="PWD29" s="207"/>
      <c r="PWE29" s="207"/>
      <c r="PWF29" s="207"/>
      <c r="PWG29" s="207"/>
      <c r="PWH29" s="207"/>
      <c r="PWI29" s="207"/>
      <c r="PWJ29" s="207"/>
      <c r="PWK29" s="207"/>
      <c r="PWL29" s="207"/>
      <c r="PWM29" s="207"/>
      <c r="PWN29" s="207"/>
      <c r="PWO29" s="207"/>
      <c r="PWP29" s="207"/>
      <c r="PWQ29" s="207"/>
      <c r="PWR29" s="207"/>
      <c r="PWS29" s="207"/>
      <c r="PWT29" s="207"/>
      <c r="PWU29" s="207"/>
      <c r="PWV29" s="207"/>
      <c r="PWW29" s="207"/>
      <c r="PWX29" s="207"/>
      <c r="PWY29" s="207"/>
      <c r="PWZ29" s="207"/>
      <c r="PXA29" s="207"/>
      <c r="PXB29" s="207"/>
      <c r="PXC29" s="207"/>
      <c r="PXD29" s="207"/>
      <c r="PXE29" s="207"/>
      <c r="PXF29" s="207"/>
      <c r="PXG29" s="207"/>
      <c r="PXH29" s="207"/>
      <c r="PXI29" s="207"/>
      <c r="PXJ29" s="207"/>
      <c r="PXK29" s="207"/>
      <c r="PXL29" s="207"/>
      <c r="PXM29" s="207"/>
      <c r="PXN29" s="207"/>
      <c r="PXO29" s="207"/>
      <c r="PXP29" s="207"/>
      <c r="PXQ29" s="207"/>
      <c r="PXR29" s="207"/>
      <c r="PXS29" s="207"/>
      <c r="PXT29" s="207"/>
      <c r="PXU29" s="207"/>
      <c r="PXV29" s="207"/>
      <c r="PXW29" s="207"/>
      <c r="PXX29" s="207"/>
      <c r="PXY29" s="207"/>
      <c r="PXZ29" s="207"/>
      <c r="PYA29" s="207"/>
      <c r="PYB29" s="207"/>
      <c r="PYC29" s="207"/>
      <c r="PYD29" s="207"/>
      <c r="PYE29" s="207"/>
      <c r="PYF29" s="207"/>
      <c r="PYG29" s="207"/>
      <c r="PYH29" s="207"/>
      <c r="PYI29" s="207"/>
      <c r="PYJ29" s="207"/>
      <c r="PYK29" s="207"/>
      <c r="PYL29" s="207"/>
      <c r="PYM29" s="207"/>
      <c r="PYN29" s="207"/>
      <c r="PYO29" s="207"/>
      <c r="PYP29" s="207"/>
      <c r="PYQ29" s="207"/>
      <c r="PYR29" s="207"/>
      <c r="PYS29" s="207"/>
      <c r="PYT29" s="207"/>
      <c r="PYU29" s="207"/>
      <c r="PYV29" s="207"/>
      <c r="PYW29" s="207"/>
      <c r="PYX29" s="207"/>
      <c r="PYY29" s="207"/>
      <c r="PYZ29" s="207"/>
      <c r="PZA29" s="207"/>
      <c r="PZB29" s="207"/>
      <c r="PZC29" s="207"/>
      <c r="PZD29" s="207"/>
      <c r="PZE29" s="207"/>
      <c r="PZF29" s="207"/>
      <c r="PZG29" s="207"/>
      <c r="PZH29" s="207"/>
      <c r="PZI29" s="207"/>
      <c r="PZJ29" s="207"/>
      <c r="PZK29" s="207"/>
      <c r="PZL29" s="207"/>
      <c r="PZM29" s="207"/>
      <c r="PZN29" s="207"/>
      <c r="PZO29" s="207"/>
      <c r="PZP29" s="207"/>
      <c r="PZQ29" s="207"/>
      <c r="PZR29" s="207"/>
      <c r="PZS29" s="207"/>
      <c r="PZT29" s="207"/>
      <c r="PZU29" s="207"/>
      <c r="PZV29" s="207"/>
      <c r="PZW29" s="207"/>
      <c r="PZX29" s="207"/>
      <c r="PZY29" s="207"/>
      <c r="PZZ29" s="207"/>
      <c r="QAA29" s="207"/>
      <c r="QAB29" s="207"/>
      <c r="QAC29" s="207"/>
      <c r="QAD29" s="207"/>
      <c r="QAE29" s="207"/>
      <c r="QAF29" s="207"/>
      <c r="QAG29" s="207"/>
      <c r="QAH29" s="207"/>
      <c r="QAI29" s="207"/>
      <c r="QAJ29" s="207"/>
      <c r="QAK29" s="207"/>
      <c r="QAL29" s="207"/>
      <c r="QAM29" s="207"/>
      <c r="QAN29" s="207"/>
      <c r="QAO29" s="207"/>
      <c r="QAP29" s="207"/>
      <c r="QAQ29" s="207"/>
      <c r="QAR29" s="207"/>
      <c r="QAS29" s="207"/>
      <c r="QAT29" s="207"/>
      <c r="QAU29" s="207"/>
      <c r="QAV29" s="207"/>
      <c r="QAW29" s="207"/>
      <c r="QAX29" s="207"/>
      <c r="QAY29" s="207"/>
      <c r="QAZ29" s="207"/>
      <c r="QBA29" s="207"/>
      <c r="QBB29" s="207"/>
      <c r="QBC29" s="207"/>
      <c r="QBD29" s="207"/>
      <c r="QBE29" s="207"/>
      <c r="QBF29" s="207"/>
      <c r="QBG29" s="207"/>
      <c r="QBH29" s="207"/>
      <c r="QBI29" s="207"/>
      <c r="QBJ29" s="207"/>
      <c r="QBK29" s="207"/>
      <c r="QBL29" s="207"/>
      <c r="QBM29" s="207"/>
      <c r="QBN29" s="207"/>
      <c r="QBO29" s="207"/>
      <c r="QBP29" s="207"/>
      <c r="QBQ29" s="207"/>
      <c r="QBR29" s="207"/>
      <c r="QBS29" s="207"/>
      <c r="QBT29" s="207"/>
      <c r="QBU29" s="207"/>
      <c r="QBV29" s="207"/>
      <c r="QBW29" s="207"/>
      <c r="QBX29" s="207"/>
      <c r="QBY29" s="207"/>
      <c r="QBZ29" s="207"/>
      <c r="QCA29" s="207"/>
      <c r="QCB29" s="207"/>
      <c r="QCC29" s="207"/>
      <c r="QCD29" s="207"/>
      <c r="QCE29" s="207"/>
      <c r="QCF29" s="207"/>
      <c r="QCG29" s="207"/>
      <c r="QCH29" s="207"/>
      <c r="QCI29" s="207"/>
      <c r="QCJ29" s="207"/>
      <c r="QCK29" s="207"/>
      <c r="QCL29" s="207"/>
      <c r="QCM29" s="207"/>
      <c r="QCN29" s="207"/>
      <c r="QCO29" s="207"/>
      <c r="QCP29" s="207"/>
      <c r="QCQ29" s="207"/>
      <c r="QCR29" s="207"/>
      <c r="QCS29" s="207"/>
      <c r="QCT29" s="207"/>
      <c r="QCU29" s="207"/>
      <c r="QCV29" s="207"/>
      <c r="QCW29" s="207"/>
      <c r="QCX29" s="207"/>
      <c r="QCY29" s="207"/>
      <c r="QCZ29" s="207"/>
      <c r="QDA29" s="207"/>
      <c r="QDB29" s="207"/>
      <c r="QDC29" s="207"/>
      <c r="QDD29" s="207"/>
      <c r="QDE29" s="207"/>
      <c r="QDF29" s="207"/>
      <c r="QDG29" s="207"/>
      <c r="QDH29" s="207"/>
      <c r="QDI29" s="207"/>
      <c r="QDJ29" s="207"/>
      <c r="QDK29" s="207"/>
      <c r="QDL29" s="207"/>
      <c r="QDM29" s="207"/>
      <c r="QDN29" s="207"/>
      <c r="QDO29" s="207"/>
      <c r="QDP29" s="207"/>
      <c r="QDQ29" s="207"/>
      <c r="QDR29" s="207"/>
      <c r="QDS29" s="207"/>
      <c r="QDT29" s="207"/>
      <c r="QDU29" s="207"/>
      <c r="QDV29" s="207"/>
      <c r="QDW29" s="207"/>
      <c r="QDX29" s="207"/>
      <c r="QDY29" s="207"/>
      <c r="QDZ29" s="207"/>
      <c r="QEA29" s="207"/>
      <c r="QEB29" s="207"/>
      <c r="QEC29" s="207"/>
      <c r="QED29" s="207"/>
      <c r="QEE29" s="207"/>
      <c r="QEF29" s="207"/>
      <c r="QEG29" s="207"/>
      <c r="QEH29" s="207"/>
      <c r="QEI29" s="207"/>
      <c r="QEJ29" s="207"/>
      <c r="QEK29" s="207"/>
      <c r="QEL29" s="207"/>
      <c r="QEM29" s="207"/>
      <c r="QEN29" s="207"/>
      <c r="QEO29" s="207"/>
      <c r="QEP29" s="207"/>
      <c r="QEQ29" s="207"/>
      <c r="QER29" s="207"/>
      <c r="QES29" s="207"/>
      <c r="QET29" s="207"/>
      <c r="QEU29" s="207"/>
      <c r="QEV29" s="207"/>
      <c r="QEW29" s="207"/>
      <c r="QEX29" s="207"/>
      <c r="QEY29" s="207"/>
      <c r="QEZ29" s="207"/>
      <c r="QFA29" s="207"/>
      <c r="QFB29" s="207"/>
      <c r="QFC29" s="207"/>
      <c r="QFD29" s="207"/>
      <c r="QFE29" s="207"/>
      <c r="QFF29" s="207"/>
      <c r="QFG29" s="207"/>
      <c r="QFH29" s="207"/>
      <c r="QFI29" s="207"/>
      <c r="QFJ29" s="207"/>
      <c r="QFK29" s="207"/>
      <c r="QFL29" s="207"/>
      <c r="QFM29" s="207"/>
      <c r="QFN29" s="207"/>
      <c r="QFO29" s="207"/>
      <c r="QFP29" s="207"/>
      <c r="QFQ29" s="207"/>
      <c r="QFR29" s="207"/>
      <c r="QFS29" s="207"/>
      <c r="QFT29" s="207"/>
      <c r="QFU29" s="207"/>
      <c r="QFV29" s="207"/>
      <c r="QFW29" s="207"/>
      <c r="QFX29" s="207"/>
      <c r="QFY29" s="207"/>
      <c r="QFZ29" s="207"/>
      <c r="QGA29" s="207"/>
      <c r="QGB29" s="207"/>
      <c r="QGC29" s="207"/>
      <c r="QGD29" s="207"/>
      <c r="QGE29" s="207"/>
      <c r="QGF29" s="207"/>
      <c r="QGG29" s="207"/>
      <c r="QGH29" s="207"/>
      <c r="QGI29" s="207"/>
      <c r="QGJ29" s="207"/>
      <c r="QGK29" s="207"/>
      <c r="QGL29" s="207"/>
      <c r="QGM29" s="207"/>
      <c r="QGN29" s="207"/>
      <c r="QGO29" s="207"/>
      <c r="QGP29" s="207"/>
      <c r="QGQ29" s="207"/>
      <c r="QGR29" s="207"/>
      <c r="QGS29" s="207"/>
      <c r="QGT29" s="207"/>
      <c r="QGU29" s="207"/>
      <c r="QGV29" s="207"/>
      <c r="QGW29" s="207"/>
      <c r="QGX29" s="207"/>
      <c r="QGY29" s="207"/>
      <c r="QGZ29" s="207"/>
      <c r="QHA29" s="207"/>
      <c r="QHB29" s="207"/>
      <c r="QHC29" s="207"/>
      <c r="QHD29" s="207"/>
      <c r="QHE29" s="207"/>
      <c r="QHF29" s="207"/>
      <c r="QHG29" s="207"/>
      <c r="QHH29" s="207"/>
      <c r="QHI29" s="207"/>
      <c r="QHJ29" s="207"/>
      <c r="QHK29" s="207"/>
      <c r="QHL29" s="207"/>
      <c r="QHM29" s="207"/>
      <c r="QHN29" s="207"/>
      <c r="QHO29" s="207"/>
      <c r="QHP29" s="207"/>
      <c r="QHQ29" s="207"/>
      <c r="QHR29" s="207"/>
      <c r="QHS29" s="207"/>
      <c r="QHT29" s="207"/>
      <c r="QHU29" s="207"/>
      <c r="QHV29" s="207"/>
      <c r="QHW29" s="207"/>
      <c r="QHX29" s="207"/>
      <c r="QHY29" s="207"/>
      <c r="QHZ29" s="207"/>
      <c r="QIA29" s="207"/>
      <c r="QIB29" s="207"/>
      <c r="QIC29" s="207"/>
      <c r="QID29" s="207"/>
      <c r="QIE29" s="207"/>
      <c r="QIF29" s="207"/>
      <c r="QIG29" s="207"/>
      <c r="QIH29" s="207"/>
      <c r="QII29" s="207"/>
      <c r="QIJ29" s="207"/>
      <c r="QIK29" s="207"/>
      <c r="QIL29" s="207"/>
      <c r="QIM29" s="207"/>
      <c r="QIN29" s="207"/>
      <c r="QIO29" s="207"/>
      <c r="QIP29" s="207"/>
      <c r="QIQ29" s="207"/>
      <c r="QIR29" s="207"/>
      <c r="QIS29" s="207"/>
      <c r="QIT29" s="207"/>
      <c r="QIU29" s="207"/>
      <c r="QIV29" s="207"/>
      <c r="QIW29" s="207"/>
      <c r="QIX29" s="207"/>
      <c r="QIY29" s="207"/>
      <c r="QIZ29" s="207"/>
      <c r="QJA29" s="207"/>
      <c r="QJB29" s="207"/>
      <c r="QJC29" s="207"/>
      <c r="QJD29" s="207"/>
      <c r="QJE29" s="207"/>
      <c r="QJF29" s="207"/>
      <c r="QJG29" s="207"/>
      <c r="QJH29" s="207"/>
      <c r="QJI29" s="207"/>
      <c r="QJJ29" s="207"/>
      <c r="QJK29" s="207"/>
      <c r="QJL29" s="207"/>
      <c r="QJM29" s="207"/>
      <c r="QJN29" s="207"/>
      <c r="QJO29" s="207"/>
      <c r="QJP29" s="207"/>
      <c r="QJQ29" s="207"/>
      <c r="QJR29" s="207"/>
      <c r="QJS29" s="207"/>
      <c r="QJT29" s="207"/>
      <c r="QJU29" s="207"/>
      <c r="QJV29" s="207"/>
      <c r="QJW29" s="207"/>
      <c r="QJX29" s="207"/>
      <c r="QJY29" s="207"/>
      <c r="QJZ29" s="207"/>
      <c r="QKA29" s="207"/>
      <c r="QKB29" s="207"/>
      <c r="QKC29" s="207"/>
      <c r="QKD29" s="207"/>
      <c r="QKE29" s="207"/>
      <c r="QKF29" s="207"/>
      <c r="QKG29" s="207"/>
      <c r="QKH29" s="207"/>
      <c r="QKI29" s="207"/>
      <c r="QKJ29" s="207"/>
      <c r="QKK29" s="207"/>
      <c r="QKL29" s="207"/>
      <c r="QKM29" s="207"/>
      <c r="QKN29" s="207"/>
      <c r="QKO29" s="207"/>
      <c r="QKP29" s="207"/>
      <c r="QKQ29" s="207"/>
      <c r="QKR29" s="207"/>
      <c r="QKS29" s="207"/>
      <c r="QKT29" s="207"/>
      <c r="QKU29" s="207"/>
      <c r="QKV29" s="207"/>
      <c r="QKW29" s="207"/>
      <c r="QKX29" s="207"/>
      <c r="QKY29" s="207"/>
      <c r="QKZ29" s="207"/>
      <c r="QLA29" s="207"/>
      <c r="QLB29" s="207"/>
      <c r="QLC29" s="207"/>
      <c r="QLD29" s="207"/>
      <c r="QLE29" s="207"/>
      <c r="QLF29" s="207"/>
      <c r="QLG29" s="207"/>
      <c r="QLH29" s="207"/>
      <c r="QLI29" s="207"/>
      <c r="QLJ29" s="207"/>
      <c r="QLK29" s="207"/>
      <c r="QLL29" s="207"/>
      <c r="QLM29" s="207"/>
      <c r="QLN29" s="207"/>
      <c r="QLO29" s="207"/>
      <c r="QLP29" s="207"/>
      <c r="QLQ29" s="207"/>
      <c r="QLR29" s="207"/>
      <c r="QLS29" s="207"/>
      <c r="QLT29" s="207"/>
      <c r="QLU29" s="207"/>
      <c r="QLV29" s="207"/>
      <c r="QLW29" s="207"/>
      <c r="QLX29" s="207"/>
      <c r="QLY29" s="207"/>
      <c r="QLZ29" s="207"/>
      <c r="QMA29" s="207"/>
      <c r="QMB29" s="207"/>
      <c r="QMC29" s="207"/>
      <c r="QMD29" s="207"/>
      <c r="QME29" s="207"/>
      <c r="QMF29" s="207"/>
      <c r="QMG29" s="207"/>
      <c r="QMH29" s="207"/>
      <c r="QMI29" s="207"/>
      <c r="QMJ29" s="207"/>
      <c r="QMK29" s="207"/>
      <c r="QML29" s="207"/>
      <c r="QMM29" s="207"/>
      <c r="QMN29" s="207"/>
      <c r="QMO29" s="207"/>
      <c r="QMP29" s="207"/>
      <c r="QMQ29" s="207"/>
      <c r="QMR29" s="207"/>
      <c r="QMS29" s="207"/>
      <c r="QMT29" s="207"/>
      <c r="QMU29" s="207"/>
      <c r="QMV29" s="207"/>
      <c r="QMW29" s="207"/>
      <c r="QMX29" s="207"/>
      <c r="QMY29" s="207"/>
      <c r="QMZ29" s="207"/>
      <c r="QNA29" s="207"/>
      <c r="QNB29" s="207"/>
      <c r="QNC29" s="207"/>
      <c r="QND29" s="207"/>
      <c r="QNE29" s="207"/>
      <c r="QNF29" s="207"/>
      <c r="QNG29" s="207"/>
      <c r="QNH29" s="207"/>
      <c r="QNI29" s="207"/>
      <c r="QNJ29" s="207"/>
      <c r="QNK29" s="207"/>
      <c r="QNL29" s="207"/>
      <c r="QNM29" s="207"/>
      <c r="QNN29" s="207"/>
      <c r="QNO29" s="207"/>
      <c r="QNP29" s="207"/>
      <c r="QNQ29" s="207"/>
      <c r="QNR29" s="207"/>
      <c r="QNS29" s="207"/>
      <c r="QNT29" s="207"/>
      <c r="QNU29" s="207"/>
      <c r="QNV29" s="207"/>
      <c r="QNW29" s="207"/>
      <c r="QNX29" s="207"/>
      <c r="QNY29" s="207"/>
      <c r="QNZ29" s="207"/>
      <c r="QOA29" s="207"/>
      <c r="QOB29" s="207"/>
      <c r="QOC29" s="207"/>
      <c r="QOD29" s="207"/>
      <c r="QOE29" s="207"/>
      <c r="QOF29" s="207"/>
      <c r="QOG29" s="207"/>
      <c r="QOH29" s="207"/>
      <c r="QOI29" s="207"/>
      <c r="QOJ29" s="207"/>
      <c r="QOK29" s="207"/>
      <c r="QOL29" s="207"/>
      <c r="QOM29" s="207"/>
      <c r="QON29" s="207"/>
      <c r="QOO29" s="207"/>
      <c r="QOP29" s="207"/>
      <c r="QOQ29" s="207"/>
      <c r="QOR29" s="207"/>
      <c r="QOS29" s="207"/>
      <c r="QOT29" s="207"/>
      <c r="QOU29" s="207"/>
      <c r="QOV29" s="207"/>
      <c r="QOW29" s="207"/>
      <c r="QOX29" s="207"/>
      <c r="QOY29" s="207"/>
      <c r="QOZ29" s="207"/>
      <c r="QPA29" s="207"/>
      <c r="QPB29" s="207"/>
      <c r="QPC29" s="207"/>
      <c r="QPD29" s="207"/>
      <c r="QPE29" s="207"/>
      <c r="QPF29" s="207"/>
      <c r="QPG29" s="207"/>
      <c r="QPH29" s="207"/>
      <c r="QPI29" s="207"/>
      <c r="QPJ29" s="207"/>
      <c r="QPK29" s="207"/>
      <c r="QPL29" s="207"/>
      <c r="QPM29" s="207"/>
      <c r="QPN29" s="207"/>
      <c r="QPO29" s="207"/>
      <c r="QPP29" s="207"/>
      <c r="QPQ29" s="207"/>
      <c r="QPR29" s="207"/>
      <c r="QPS29" s="207"/>
      <c r="QPT29" s="207"/>
      <c r="QPU29" s="207"/>
      <c r="QPV29" s="207"/>
      <c r="QPW29" s="207"/>
      <c r="QPX29" s="207"/>
      <c r="QPY29" s="207"/>
      <c r="QPZ29" s="207"/>
      <c r="QQA29" s="207"/>
      <c r="QQB29" s="207"/>
      <c r="QQC29" s="207"/>
      <c r="QQD29" s="207"/>
      <c r="QQE29" s="207"/>
      <c r="QQF29" s="207"/>
      <c r="QQG29" s="207"/>
      <c r="QQH29" s="207"/>
      <c r="QQI29" s="207"/>
      <c r="QQJ29" s="207"/>
      <c r="QQK29" s="207"/>
      <c r="QQL29" s="207"/>
      <c r="QQM29" s="207"/>
      <c r="QQN29" s="207"/>
      <c r="QQO29" s="207"/>
      <c r="QQP29" s="207"/>
      <c r="QQQ29" s="207"/>
      <c r="QQR29" s="207"/>
      <c r="QQS29" s="207"/>
      <c r="QQT29" s="207"/>
      <c r="QQU29" s="207"/>
      <c r="QQV29" s="207"/>
      <c r="QQW29" s="207"/>
      <c r="QQX29" s="207"/>
      <c r="QQY29" s="207"/>
      <c r="QQZ29" s="207"/>
      <c r="QRA29" s="207"/>
      <c r="QRB29" s="207"/>
      <c r="QRC29" s="207"/>
      <c r="QRD29" s="207"/>
      <c r="QRE29" s="207"/>
      <c r="QRF29" s="207"/>
      <c r="QRG29" s="207"/>
      <c r="QRH29" s="207"/>
      <c r="QRI29" s="207"/>
      <c r="QRJ29" s="207"/>
      <c r="QRK29" s="207"/>
      <c r="QRL29" s="207"/>
      <c r="QRM29" s="207"/>
      <c r="QRN29" s="207"/>
      <c r="QRO29" s="207"/>
      <c r="QRP29" s="207"/>
      <c r="QRQ29" s="207"/>
      <c r="QRR29" s="207"/>
      <c r="QRS29" s="207"/>
      <c r="QRT29" s="207"/>
      <c r="QRU29" s="207"/>
      <c r="QRV29" s="207"/>
      <c r="QRW29" s="207"/>
      <c r="QRX29" s="207"/>
      <c r="QRY29" s="207"/>
      <c r="QRZ29" s="207"/>
      <c r="QSA29" s="207"/>
      <c r="QSB29" s="207"/>
      <c r="QSC29" s="207"/>
      <c r="QSD29" s="207"/>
      <c r="QSE29" s="207"/>
      <c r="QSF29" s="207"/>
      <c r="QSG29" s="207"/>
      <c r="QSH29" s="207"/>
      <c r="QSI29" s="207"/>
      <c r="QSJ29" s="207"/>
      <c r="QSK29" s="207"/>
      <c r="QSL29" s="207"/>
      <c r="QSM29" s="207"/>
      <c r="QSN29" s="207"/>
      <c r="QSO29" s="207"/>
      <c r="QSP29" s="207"/>
      <c r="QSQ29" s="207"/>
      <c r="QSR29" s="207"/>
      <c r="QSS29" s="207"/>
      <c r="QST29" s="207"/>
      <c r="QSU29" s="207"/>
      <c r="QSV29" s="207"/>
      <c r="QSW29" s="207"/>
      <c r="QSX29" s="207"/>
      <c r="QSY29" s="207"/>
      <c r="QSZ29" s="207"/>
      <c r="QTA29" s="207"/>
      <c r="QTB29" s="207"/>
      <c r="QTC29" s="207"/>
      <c r="QTD29" s="207"/>
      <c r="QTE29" s="207"/>
      <c r="QTF29" s="207"/>
      <c r="QTG29" s="207"/>
      <c r="QTH29" s="207"/>
      <c r="QTI29" s="207"/>
      <c r="QTJ29" s="207"/>
      <c r="QTK29" s="207"/>
      <c r="QTL29" s="207"/>
      <c r="QTM29" s="207"/>
      <c r="QTN29" s="207"/>
      <c r="QTO29" s="207"/>
      <c r="QTP29" s="207"/>
      <c r="QTQ29" s="207"/>
      <c r="QTR29" s="207"/>
      <c r="QTS29" s="207"/>
      <c r="QTT29" s="207"/>
      <c r="QTU29" s="207"/>
      <c r="QTV29" s="207"/>
      <c r="QTW29" s="207"/>
      <c r="QTX29" s="207"/>
      <c r="QTY29" s="207"/>
      <c r="QTZ29" s="207"/>
      <c r="QUA29" s="207"/>
      <c r="QUB29" s="207"/>
      <c r="QUC29" s="207"/>
      <c r="QUD29" s="207"/>
      <c r="QUE29" s="207"/>
      <c r="QUF29" s="207"/>
      <c r="QUG29" s="207"/>
      <c r="QUH29" s="207"/>
      <c r="QUI29" s="207"/>
      <c r="QUJ29" s="207"/>
      <c r="QUK29" s="207"/>
      <c r="QUL29" s="207"/>
      <c r="QUM29" s="207"/>
      <c r="QUN29" s="207"/>
      <c r="QUO29" s="207"/>
      <c r="QUP29" s="207"/>
      <c r="QUQ29" s="207"/>
      <c r="QUR29" s="207"/>
      <c r="QUS29" s="207"/>
      <c r="QUT29" s="207"/>
      <c r="QUU29" s="207"/>
      <c r="QUV29" s="207"/>
      <c r="QUW29" s="207"/>
      <c r="QUX29" s="207"/>
      <c r="QUY29" s="207"/>
      <c r="QUZ29" s="207"/>
      <c r="QVA29" s="207"/>
      <c r="QVB29" s="207"/>
      <c r="QVC29" s="207"/>
      <c r="QVD29" s="207"/>
      <c r="QVE29" s="207"/>
      <c r="QVF29" s="207"/>
      <c r="QVG29" s="207"/>
      <c r="QVH29" s="207"/>
      <c r="QVI29" s="207"/>
      <c r="QVJ29" s="207"/>
      <c r="QVK29" s="207"/>
      <c r="QVL29" s="207"/>
      <c r="QVM29" s="207"/>
      <c r="QVN29" s="207"/>
      <c r="QVO29" s="207"/>
      <c r="QVP29" s="207"/>
      <c r="QVQ29" s="207"/>
      <c r="QVR29" s="207"/>
      <c r="QVS29" s="207"/>
      <c r="QVT29" s="207"/>
      <c r="QVU29" s="207"/>
      <c r="QVV29" s="207"/>
      <c r="QVW29" s="207"/>
      <c r="QVX29" s="207"/>
      <c r="QVY29" s="207"/>
      <c r="QVZ29" s="207"/>
      <c r="QWA29" s="207"/>
      <c r="QWB29" s="207"/>
      <c r="QWC29" s="207"/>
      <c r="QWD29" s="207"/>
      <c r="QWE29" s="207"/>
      <c r="QWF29" s="207"/>
      <c r="QWG29" s="207"/>
      <c r="QWH29" s="207"/>
      <c r="QWI29" s="207"/>
      <c r="QWJ29" s="207"/>
      <c r="QWK29" s="207"/>
      <c r="QWL29" s="207"/>
      <c r="QWM29" s="207"/>
      <c r="QWN29" s="207"/>
      <c r="QWO29" s="207"/>
      <c r="QWP29" s="207"/>
      <c r="QWQ29" s="207"/>
      <c r="QWR29" s="207"/>
      <c r="QWS29" s="207"/>
      <c r="QWT29" s="207"/>
      <c r="QWU29" s="207"/>
      <c r="QWV29" s="207"/>
      <c r="QWW29" s="207"/>
      <c r="QWX29" s="207"/>
      <c r="QWY29" s="207"/>
      <c r="QWZ29" s="207"/>
      <c r="QXA29" s="207"/>
      <c r="QXB29" s="207"/>
      <c r="QXC29" s="207"/>
      <c r="QXD29" s="207"/>
      <c r="QXE29" s="207"/>
      <c r="QXF29" s="207"/>
      <c r="QXG29" s="207"/>
      <c r="QXH29" s="207"/>
      <c r="QXI29" s="207"/>
      <c r="QXJ29" s="207"/>
      <c r="QXK29" s="207"/>
      <c r="QXL29" s="207"/>
      <c r="QXM29" s="207"/>
      <c r="QXN29" s="207"/>
      <c r="QXO29" s="207"/>
      <c r="QXP29" s="207"/>
      <c r="QXQ29" s="207"/>
      <c r="QXR29" s="207"/>
      <c r="QXS29" s="207"/>
      <c r="QXT29" s="207"/>
      <c r="QXU29" s="207"/>
      <c r="QXV29" s="207"/>
      <c r="QXW29" s="207"/>
      <c r="QXX29" s="207"/>
      <c r="QXY29" s="207"/>
      <c r="QXZ29" s="207"/>
      <c r="QYA29" s="207"/>
      <c r="QYB29" s="207"/>
      <c r="QYC29" s="207"/>
      <c r="QYD29" s="207"/>
      <c r="QYE29" s="207"/>
      <c r="QYF29" s="207"/>
      <c r="QYG29" s="207"/>
      <c r="QYH29" s="207"/>
      <c r="QYI29" s="207"/>
      <c r="QYJ29" s="207"/>
      <c r="QYK29" s="207"/>
      <c r="QYL29" s="207"/>
      <c r="QYM29" s="207"/>
      <c r="QYN29" s="207"/>
      <c r="QYO29" s="207"/>
      <c r="QYP29" s="207"/>
      <c r="QYQ29" s="207"/>
      <c r="QYR29" s="207"/>
      <c r="QYS29" s="207"/>
      <c r="QYT29" s="207"/>
      <c r="QYU29" s="207"/>
      <c r="QYV29" s="207"/>
      <c r="QYW29" s="207"/>
      <c r="QYX29" s="207"/>
      <c r="QYY29" s="207"/>
      <c r="QYZ29" s="207"/>
      <c r="QZA29" s="207"/>
      <c r="QZB29" s="207"/>
      <c r="QZC29" s="207"/>
      <c r="QZD29" s="207"/>
      <c r="QZE29" s="207"/>
      <c r="QZF29" s="207"/>
      <c r="QZG29" s="207"/>
      <c r="QZH29" s="207"/>
      <c r="QZI29" s="207"/>
      <c r="QZJ29" s="207"/>
      <c r="QZK29" s="207"/>
      <c r="QZL29" s="207"/>
      <c r="QZM29" s="207"/>
      <c r="QZN29" s="207"/>
      <c r="QZO29" s="207"/>
      <c r="QZP29" s="207"/>
      <c r="QZQ29" s="207"/>
      <c r="QZR29" s="207"/>
      <c r="QZS29" s="207"/>
      <c r="QZT29" s="207"/>
      <c r="QZU29" s="207"/>
      <c r="QZV29" s="207"/>
      <c r="QZW29" s="207"/>
      <c r="QZX29" s="207"/>
      <c r="QZY29" s="207"/>
      <c r="QZZ29" s="207"/>
      <c r="RAA29" s="207"/>
      <c r="RAB29" s="207"/>
      <c r="RAC29" s="207"/>
      <c r="RAD29" s="207"/>
      <c r="RAE29" s="207"/>
      <c r="RAF29" s="207"/>
      <c r="RAG29" s="207"/>
      <c r="RAH29" s="207"/>
      <c r="RAI29" s="207"/>
      <c r="RAJ29" s="207"/>
      <c r="RAK29" s="207"/>
      <c r="RAL29" s="207"/>
      <c r="RAM29" s="207"/>
      <c r="RAN29" s="207"/>
      <c r="RAO29" s="207"/>
      <c r="RAP29" s="207"/>
      <c r="RAQ29" s="207"/>
      <c r="RAR29" s="207"/>
      <c r="RAS29" s="207"/>
      <c r="RAT29" s="207"/>
      <c r="RAU29" s="207"/>
      <c r="RAV29" s="207"/>
      <c r="RAW29" s="207"/>
      <c r="RAX29" s="207"/>
      <c r="RAY29" s="207"/>
      <c r="RAZ29" s="207"/>
      <c r="RBA29" s="207"/>
      <c r="RBB29" s="207"/>
      <c r="RBC29" s="207"/>
      <c r="RBD29" s="207"/>
      <c r="RBE29" s="207"/>
      <c r="RBF29" s="207"/>
      <c r="RBG29" s="207"/>
      <c r="RBH29" s="207"/>
      <c r="RBI29" s="207"/>
      <c r="RBJ29" s="207"/>
      <c r="RBK29" s="207"/>
      <c r="RBL29" s="207"/>
      <c r="RBM29" s="207"/>
      <c r="RBN29" s="207"/>
      <c r="RBO29" s="207"/>
      <c r="RBP29" s="207"/>
      <c r="RBQ29" s="207"/>
      <c r="RBR29" s="207"/>
      <c r="RBS29" s="207"/>
      <c r="RBT29" s="207"/>
      <c r="RBU29" s="207"/>
      <c r="RBV29" s="207"/>
      <c r="RBW29" s="207"/>
      <c r="RBX29" s="207"/>
      <c r="RBY29" s="207"/>
      <c r="RBZ29" s="207"/>
      <c r="RCA29" s="207"/>
      <c r="RCB29" s="207"/>
      <c r="RCC29" s="207"/>
      <c r="RCD29" s="207"/>
      <c r="RCE29" s="207"/>
      <c r="RCF29" s="207"/>
      <c r="RCG29" s="207"/>
      <c r="RCH29" s="207"/>
      <c r="RCI29" s="207"/>
      <c r="RCJ29" s="207"/>
      <c r="RCK29" s="207"/>
      <c r="RCL29" s="207"/>
      <c r="RCM29" s="207"/>
      <c r="RCN29" s="207"/>
      <c r="RCO29" s="207"/>
      <c r="RCP29" s="207"/>
      <c r="RCQ29" s="207"/>
      <c r="RCR29" s="207"/>
      <c r="RCS29" s="207"/>
      <c r="RCT29" s="207"/>
      <c r="RCU29" s="207"/>
      <c r="RCV29" s="207"/>
      <c r="RCW29" s="207"/>
      <c r="RCX29" s="207"/>
      <c r="RCY29" s="207"/>
      <c r="RCZ29" s="207"/>
      <c r="RDA29" s="207"/>
      <c r="RDB29" s="207"/>
      <c r="RDC29" s="207"/>
      <c r="RDD29" s="207"/>
      <c r="RDE29" s="207"/>
      <c r="RDF29" s="207"/>
      <c r="RDG29" s="207"/>
      <c r="RDH29" s="207"/>
      <c r="RDI29" s="207"/>
      <c r="RDJ29" s="207"/>
      <c r="RDK29" s="207"/>
      <c r="RDL29" s="207"/>
      <c r="RDM29" s="207"/>
      <c r="RDN29" s="207"/>
      <c r="RDO29" s="207"/>
      <c r="RDP29" s="207"/>
      <c r="RDQ29" s="207"/>
      <c r="RDR29" s="207"/>
      <c r="RDS29" s="207"/>
      <c r="RDT29" s="207"/>
      <c r="RDU29" s="207"/>
      <c r="RDV29" s="207"/>
      <c r="RDW29" s="207"/>
      <c r="RDX29" s="207"/>
      <c r="RDY29" s="207"/>
      <c r="RDZ29" s="207"/>
      <c r="REA29" s="207"/>
      <c r="REB29" s="207"/>
      <c r="REC29" s="207"/>
      <c r="RED29" s="207"/>
      <c r="REE29" s="207"/>
      <c r="REF29" s="207"/>
      <c r="REG29" s="207"/>
      <c r="REH29" s="207"/>
      <c r="REI29" s="207"/>
      <c r="REJ29" s="207"/>
      <c r="REK29" s="207"/>
      <c r="REL29" s="207"/>
      <c r="REM29" s="207"/>
      <c r="REN29" s="207"/>
      <c r="REO29" s="207"/>
      <c r="REP29" s="207"/>
      <c r="REQ29" s="207"/>
      <c r="RER29" s="207"/>
      <c r="RES29" s="207"/>
      <c r="RET29" s="207"/>
      <c r="REU29" s="207"/>
      <c r="REV29" s="207"/>
      <c r="REW29" s="207"/>
      <c r="REX29" s="207"/>
      <c r="REY29" s="207"/>
      <c r="REZ29" s="207"/>
      <c r="RFA29" s="207"/>
      <c r="RFB29" s="207"/>
      <c r="RFC29" s="207"/>
      <c r="RFD29" s="207"/>
      <c r="RFE29" s="207"/>
      <c r="RFF29" s="207"/>
      <c r="RFG29" s="207"/>
      <c r="RFH29" s="207"/>
      <c r="RFI29" s="207"/>
      <c r="RFJ29" s="207"/>
      <c r="RFK29" s="207"/>
      <c r="RFL29" s="207"/>
      <c r="RFM29" s="207"/>
      <c r="RFN29" s="207"/>
      <c r="RFO29" s="207"/>
      <c r="RFP29" s="207"/>
      <c r="RFQ29" s="207"/>
      <c r="RFR29" s="207"/>
      <c r="RFS29" s="207"/>
      <c r="RFT29" s="207"/>
      <c r="RFU29" s="207"/>
      <c r="RFV29" s="207"/>
      <c r="RFW29" s="207"/>
      <c r="RFX29" s="207"/>
      <c r="RFY29" s="207"/>
      <c r="RFZ29" s="207"/>
      <c r="RGA29" s="207"/>
      <c r="RGB29" s="207"/>
      <c r="RGC29" s="207"/>
      <c r="RGD29" s="207"/>
      <c r="RGE29" s="207"/>
      <c r="RGF29" s="207"/>
      <c r="RGG29" s="207"/>
      <c r="RGH29" s="207"/>
      <c r="RGI29" s="207"/>
      <c r="RGJ29" s="207"/>
      <c r="RGK29" s="207"/>
      <c r="RGL29" s="207"/>
      <c r="RGM29" s="207"/>
      <c r="RGN29" s="207"/>
      <c r="RGO29" s="207"/>
      <c r="RGP29" s="207"/>
      <c r="RGQ29" s="207"/>
      <c r="RGR29" s="207"/>
      <c r="RGS29" s="207"/>
      <c r="RGT29" s="207"/>
      <c r="RGU29" s="207"/>
      <c r="RGV29" s="207"/>
      <c r="RGW29" s="207"/>
      <c r="RGX29" s="207"/>
      <c r="RGY29" s="207"/>
      <c r="RGZ29" s="207"/>
      <c r="RHA29" s="207"/>
      <c r="RHB29" s="207"/>
      <c r="RHC29" s="207"/>
      <c r="RHD29" s="207"/>
      <c r="RHE29" s="207"/>
      <c r="RHF29" s="207"/>
      <c r="RHG29" s="207"/>
      <c r="RHH29" s="207"/>
      <c r="RHI29" s="207"/>
      <c r="RHJ29" s="207"/>
      <c r="RHK29" s="207"/>
      <c r="RHL29" s="207"/>
      <c r="RHM29" s="207"/>
      <c r="RHN29" s="207"/>
      <c r="RHO29" s="207"/>
      <c r="RHP29" s="207"/>
      <c r="RHQ29" s="207"/>
      <c r="RHR29" s="207"/>
      <c r="RHS29" s="207"/>
      <c r="RHT29" s="207"/>
      <c r="RHU29" s="207"/>
      <c r="RHV29" s="207"/>
      <c r="RHW29" s="207"/>
      <c r="RHX29" s="207"/>
      <c r="RHY29" s="207"/>
      <c r="RHZ29" s="207"/>
      <c r="RIA29" s="207"/>
      <c r="RIB29" s="207"/>
      <c r="RIC29" s="207"/>
      <c r="RID29" s="207"/>
      <c r="RIE29" s="207"/>
      <c r="RIF29" s="207"/>
      <c r="RIG29" s="207"/>
      <c r="RIH29" s="207"/>
      <c r="RII29" s="207"/>
      <c r="RIJ29" s="207"/>
      <c r="RIK29" s="207"/>
      <c r="RIL29" s="207"/>
      <c r="RIM29" s="207"/>
      <c r="RIN29" s="207"/>
      <c r="RIO29" s="207"/>
      <c r="RIP29" s="207"/>
      <c r="RIQ29" s="207"/>
      <c r="RIR29" s="207"/>
      <c r="RIS29" s="207"/>
      <c r="RIT29" s="207"/>
      <c r="RIU29" s="207"/>
      <c r="RIV29" s="207"/>
      <c r="RIW29" s="207"/>
      <c r="RIX29" s="207"/>
      <c r="RIY29" s="207"/>
      <c r="RIZ29" s="207"/>
      <c r="RJA29" s="207"/>
      <c r="RJB29" s="207"/>
      <c r="RJC29" s="207"/>
      <c r="RJD29" s="207"/>
      <c r="RJE29" s="207"/>
      <c r="RJF29" s="207"/>
      <c r="RJG29" s="207"/>
      <c r="RJH29" s="207"/>
      <c r="RJI29" s="207"/>
      <c r="RJJ29" s="207"/>
      <c r="RJK29" s="207"/>
      <c r="RJL29" s="207"/>
      <c r="RJM29" s="207"/>
      <c r="RJN29" s="207"/>
      <c r="RJO29" s="207"/>
      <c r="RJP29" s="207"/>
      <c r="RJQ29" s="207"/>
      <c r="RJR29" s="207"/>
      <c r="RJS29" s="207"/>
      <c r="RJT29" s="207"/>
      <c r="RJU29" s="207"/>
      <c r="RJV29" s="207"/>
      <c r="RJW29" s="207"/>
      <c r="RJX29" s="207"/>
      <c r="RJY29" s="207"/>
      <c r="RJZ29" s="207"/>
      <c r="RKA29" s="207"/>
      <c r="RKB29" s="207"/>
      <c r="RKC29" s="207"/>
      <c r="RKD29" s="207"/>
      <c r="RKE29" s="207"/>
      <c r="RKF29" s="207"/>
      <c r="RKG29" s="207"/>
      <c r="RKH29" s="207"/>
      <c r="RKI29" s="207"/>
      <c r="RKJ29" s="207"/>
      <c r="RKK29" s="207"/>
      <c r="RKL29" s="207"/>
      <c r="RKM29" s="207"/>
      <c r="RKN29" s="207"/>
      <c r="RKO29" s="207"/>
      <c r="RKP29" s="207"/>
      <c r="RKQ29" s="207"/>
      <c r="RKR29" s="207"/>
      <c r="RKS29" s="207"/>
      <c r="RKT29" s="207"/>
      <c r="RKU29" s="207"/>
      <c r="RKV29" s="207"/>
      <c r="RKW29" s="207"/>
      <c r="RKX29" s="207"/>
      <c r="RKY29" s="207"/>
      <c r="RKZ29" s="207"/>
      <c r="RLA29" s="207"/>
      <c r="RLB29" s="207"/>
      <c r="RLC29" s="207"/>
      <c r="RLD29" s="207"/>
      <c r="RLE29" s="207"/>
      <c r="RLF29" s="207"/>
      <c r="RLG29" s="207"/>
      <c r="RLH29" s="207"/>
      <c r="RLI29" s="207"/>
      <c r="RLJ29" s="207"/>
      <c r="RLK29" s="207"/>
      <c r="RLL29" s="207"/>
      <c r="RLM29" s="207"/>
      <c r="RLN29" s="207"/>
      <c r="RLO29" s="207"/>
      <c r="RLP29" s="207"/>
      <c r="RLQ29" s="207"/>
      <c r="RLR29" s="207"/>
      <c r="RLS29" s="207"/>
      <c r="RLT29" s="207"/>
      <c r="RLU29" s="207"/>
      <c r="RLV29" s="207"/>
      <c r="RLW29" s="207"/>
      <c r="RLX29" s="207"/>
      <c r="RLY29" s="207"/>
      <c r="RLZ29" s="207"/>
      <c r="RMA29" s="207"/>
      <c r="RMB29" s="207"/>
      <c r="RMC29" s="207"/>
      <c r="RMD29" s="207"/>
      <c r="RME29" s="207"/>
      <c r="RMF29" s="207"/>
      <c r="RMG29" s="207"/>
      <c r="RMH29" s="207"/>
      <c r="RMI29" s="207"/>
      <c r="RMJ29" s="207"/>
      <c r="RMK29" s="207"/>
      <c r="RML29" s="207"/>
      <c r="RMM29" s="207"/>
      <c r="RMN29" s="207"/>
      <c r="RMO29" s="207"/>
      <c r="RMP29" s="207"/>
      <c r="RMQ29" s="207"/>
      <c r="RMR29" s="207"/>
      <c r="RMS29" s="207"/>
      <c r="RMT29" s="207"/>
      <c r="RMU29" s="207"/>
      <c r="RMV29" s="207"/>
      <c r="RMW29" s="207"/>
      <c r="RMX29" s="207"/>
      <c r="RMY29" s="207"/>
      <c r="RMZ29" s="207"/>
      <c r="RNA29" s="207"/>
      <c r="RNB29" s="207"/>
      <c r="RNC29" s="207"/>
      <c r="RND29" s="207"/>
      <c r="RNE29" s="207"/>
      <c r="RNF29" s="207"/>
      <c r="RNG29" s="207"/>
      <c r="RNH29" s="207"/>
      <c r="RNI29" s="207"/>
      <c r="RNJ29" s="207"/>
      <c r="RNK29" s="207"/>
      <c r="RNL29" s="207"/>
      <c r="RNM29" s="207"/>
      <c r="RNN29" s="207"/>
      <c r="RNO29" s="207"/>
      <c r="RNP29" s="207"/>
      <c r="RNQ29" s="207"/>
      <c r="RNR29" s="207"/>
      <c r="RNS29" s="207"/>
      <c r="RNT29" s="207"/>
      <c r="RNU29" s="207"/>
      <c r="RNV29" s="207"/>
      <c r="RNW29" s="207"/>
      <c r="RNX29" s="207"/>
      <c r="RNY29" s="207"/>
      <c r="RNZ29" s="207"/>
      <c r="ROA29" s="207"/>
      <c r="ROB29" s="207"/>
      <c r="ROC29" s="207"/>
      <c r="ROD29" s="207"/>
      <c r="ROE29" s="207"/>
      <c r="ROF29" s="207"/>
      <c r="ROG29" s="207"/>
      <c r="ROH29" s="207"/>
      <c r="ROI29" s="207"/>
      <c r="ROJ29" s="207"/>
      <c r="ROK29" s="207"/>
      <c r="ROL29" s="207"/>
      <c r="ROM29" s="207"/>
      <c r="RON29" s="207"/>
      <c r="ROO29" s="207"/>
      <c r="ROP29" s="207"/>
      <c r="ROQ29" s="207"/>
      <c r="ROR29" s="207"/>
      <c r="ROS29" s="207"/>
      <c r="ROT29" s="207"/>
      <c r="ROU29" s="207"/>
      <c r="ROV29" s="207"/>
      <c r="ROW29" s="207"/>
      <c r="ROX29" s="207"/>
      <c r="ROY29" s="207"/>
      <c r="ROZ29" s="207"/>
      <c r="RPA29" s="207"/>
      <c r="RPB29" s="207"/>
      <c r="RPC29" s="207"/>
      <c r="RPD29" s="207"/>
      <c r="RPE29" s="207"/>
      <c r="RPF29" s="207"/>
      <c r="RPG29" s="207"/>
      <c r="RPH29" s="207"/>
      <c r="RPI29" s="207"/>
      <c r="RPJ29" s="207"/>
      <c r="RPK29" s="207"/>
      <c r="RPL29" s="207"/>
      <c r="RPM29" s="207"/>
      <c r="RPN29" s="207"/>
      <c r="RPO29" s="207"/>
      <c r="RPP29" s="207"/>
      <c r="RPQ29" s="207"/>
      <c r="RPR29" s="207"/>
      <c r="RPS29" s="207"/>
      <c r="RPT29" s="207"/>
      <c r="RPU29" s="207"/>
      <c r="RPV29" s="207"/>
      <c r="RPW29" s="207"/>
      <c r="RPX29" s="207"/>
      <c r="RPY29" s="207"/>
      <c r="RPZ29" s="207"/>
      <c r="RQA29" s="207"/>
      <c r="RQB29" s="207"/>
      <c r="RQC29" s="207"/>
      <c r="RQD29" s="207"/>
      <c r="RQE29" s="207"/>
      <c r="RQF29" s="207"/>
      <c r="RQG29" s="207"/>
      <c r="RQH29" s="207"/>
      <c r="RQI29" s="207"/>
      <c r="RQJ29" s="207"/>
      <c r="RQK29" s="207"/>
      <c r="RQL29" s="207"/>
      <c r="RQM29" s="207"/>
      <c r="RQN29" s="207"/>
      <c r="RQO29" s="207"/>
      <c r="RQP29" s="207"/>
      <c r="RQQ29" s="207"/>
      <c r="RQR29" s="207"/>
      <c r="RQS29" s="207"/>
      <c r="RQT29" s="207"/>
      <c r="RQU29" s="207"/>
      <c r="RQV29" s="207"/>
      <c r="RQW29" s="207"/>
      <c r="RQX29" s="207"/>
      <c r="RQY29" s="207"/>
      <c r="RQZ29" s="207"/>
      <c r="RRA29" s="207"/>
      <c r="RRB29" s="207"/>
      <c r="RRC29" s="207"/>
      <c r="RRD29" s="207"/>
      <c r="RRE29" s="207"/>
      <c r="RRF29" s="207"/>
      <c r="RRG29" s="207"/>
      <c r="RRH29" s="207"/>
      <c r="RRI29" s="207"/>
      <c r="RRJ29" s="207"/>
      <c r="RRK29" s="207"/>
      <c r="RRL29" s="207"/>
      <c r="RRM29" s="207"/>
      <c r="RRN29" s="207"/>
      <c r="RRO29" s="207"/>
      <c r="RRP29" s="207"/>
      <c r="RRQ29" s="207"/>
      <c r="RRR29" s="207"/>
      <c r="RRS29" s="207"/>
      <c r="RRT29" s="207"/>
      <c r="RRU29" s="207"/>
      <c r="RRV29" s="207"/>
      <c r="RRW29" s="207"/>
      <c r="RRX29" s="207"/>
      <c r="RRY29" s="207"/>
      <c r="RRZ29" s="207"/>
      <c r="RSA29" s="207"/>
      <c r="RSB29" s="207"/>
      <c r="RSC29" s="207"/>
      <c r="RSD29" s="207"/>
      <c r="RSE29" s="207"/>
      <c r="RSF29" s="207"/>
      <c r="RSG29" s="207"/>
      <c r="RSH29" s="207"/>
      <c r="RSI29" s="207"/>
      <c r="RSJ29" s="207"/>
      <c r="RSK29" s="207"/>
      <c r="RSL29" s="207"/>
      <c r="RSM29" s="207"/>
      <c r="RSN29" s="207"/>
      <c r="RSO29" s="207"/>
      <c r="RSP29" s="207"/>
      <c r="RSQ29" s="207"/>
      <c r="RSR29" s="207"/>
      <c r="RSS29" s="207"/>
      <c r="RST29" s="207"/>
      <c r="RSU29" s="207"/>
      <c r="RSV29" s="207"/>
      <c r="RSW29" s="207"/>
      <c r="RSX29" s="207"/>
      <c r="RSY29" s="207"/>
      <c r="RSZ29" s="207"/>
      <c r="RTA29" s="207"/>
      <c r="RTB29" s="207"/>
      <c r="RTC29" s="207"/>
      <c r="RTD29" s="207"/>
      <c r="RTE29" s="207"/>
      <c r="RTF29" s="207"/>
      <c r="RTG29" s="207"/>
      <c r="RTH29" s="207"/>
      <c r="RTI29" s="207"/>
      <c r="RTJ29" s="207"/>
      <c r="RTK29" s="207"/>
      <c r="RTL29" s="207"/>
      <c r="RTM29" s="207"/>
      <c r="RTN29" s="207"/>
      <c r="RTO29" s="207"/>
      <c r="RTP29" s="207"/>
      <c r="RTQ29" s="207"/>
      <c r="RTR29" s="207"/>
      <c r="RTS29" s="207"/>
      <c r="RTT29" s="207"/>
      <c r="RTU29" s="207"/>
      <c r="RTV29" s="207"/>
      <c r="RTW29" s="207"/>
      <c r="RTX29" s="207"/>
      <c r="RTY29" s="207"/>
      <c r="RTZ29" s="207"/>
      <c r="RUA29" s="207"/>
      <c r="RUB29" s="207"/>
      <c r="RUC29" s="207"/>
      <c r="RUD29" s="207"/>
      <c r="RUE29" s="207"/>
      <c r="RUF29" s="207"/>
      <c r="RUG29" s="207"/>
      <c r="RUH29" s="207"/>
      <c r="RUI29" s="207"/>
      <c r="RUJ29" s="207"/>
      <c r="RUK29" s="207"/>
      <c r="RUL29" s="207"/>
      <c r="RUM29" s="207"/>
      <c r="RUN29" s="207"/>
      <c r="RUO29" s="207"/>
      <c r="RUP29" s="207"/>
      <c r="RUQ29" s="207"/>
      <c r="RUR29" s="207"/>
      <c r="RUS29" s="207"/>
      <c r="RUT29" s="207"/>
      <c r="RUU29" s="207"/>
      <c r="RUV29" s="207"/>
      <c r="RUW29" s="207"/>
      <c r="RUX29" s="207"/>
      <c r="RUY29" s="207"/>
      <c r="RUZ29" s="207"/>
      <c r="RVA29" s="207"/>
      <c r="RVB29" s="207"/>
      <c r="RVC29" s="207"/>
      <c r="RVD29" s="207"/>
      <c r="RVE29" s="207"/>
      <c r="RVF29" s="207"/>
      <c r="RVG29" s="207"/>
      <c r="RVH29" s="207"/>
      <c r="RVI29" s="207"/>
      <c r="RVJ29" s="207"/>
      <c r="RVK29" s="207"/>
      <c r="RVL29" s="207"/>
      <c r="RVM29" s="207"/>
      <c r="RVN29" s="207"/>
      <c r="RVO29" s="207"/>
      <c r="RVP29" s="207"/>
      <c r="RVQ29" s="207"/>
      <c r="RVR29" s="207"/>
      <c r="RVS29" s="207"/>
      <c r="RVT29" s="207"/>
      <c r="RVU29" s="207"/>
      <c r="RVV29" s="207"/>
      <c r="RVW29" s="207"/>
      <c r="RVX29" s="207"/>
      <c r="RVY29" s="207"/>
      <c r="RVZ29" s="207"/>
      <c r="RWA29" s="207"/>
      <c r="RWB29" s="207"/>
      <c r="RWC29" s="207"/>
      <c r="RWD29" s="207"/>
      <c r="RWE29" s="207"/>
      <c r="RWF29" s="207"/>
      <c r="RWG29" s="207"/>
      <c r="RWH29" s="207"/>
      <c r="RWI29" s="207"/>
      <c r="RWJ29" s="207"/>
      <c r="RWK29" s="207"/>
      <c r="RWL29" s="207"/>
      <c r="RWM29" s="207"/>
      <c r="RWN29" s="207"/>
      <c r="RWO29" s="207"/>
      <c r="RWP29" s="207"/>
      <c r="RWQ29" s="207"/>
      <c r="RWR29" s="207"/>
      <c r="RWS29" s="207"/>
      <c r="RWT29" s="207"/>
      <c r="RWU29" s="207"/>
      <c r="RWV29" s="207"/>
      <c r="RWW29" s="207"/>
      <c r="RWX29" s="207"/>
      <c r="RWY29" s="207"/>
      <c r="RWZ29" s="207"/>
      <c r="RXA29" s="207"/>
      <c r="RXB29" s="207"/>
      <c r="RXC29" s="207"/>
      <c r="RXD29" s="207"/>
      <c r="RXE29" s="207"/>
      <c r="RXF29" s="207"/>
      <c r="RXG29" s="207"/>
      <c r="RXH29" s="207"/>
      <c r="RXI29" s="207"/>
      <c r="RXJ29" s="207"/>
      <c r="RXK29" s="207"/>
      <c r="RXL29" s="207"/>
      <c r="RXM29" s="207"/>
      <c r="RXN29" s="207"/>
      <c r="RXO29" s="207"/>
      <c r="RXP29" s="207"/>
      <c r="RXQ29" s="207"/>
      <c r="RXR29" s="207"/>
      <c r="RXS29" s="207"/>
      <c r="RXT29" s="207"/>
      <c r="RXU29" s="207"/>
      <c r="RXV29" s="207"/>
      <c r="RXW29" s="207"/>
      <c r="RXX29" s="207"/>
      <c r="RXY29" s="207"/>
      <c r="RXZ29" s="207"/>
      <c r="RYA29" s="207"/>
      <c r="RYB29" s="207"/>
      <c r="RYC29" s="207"/>
      <c r="RYD29" s="207"/>
      <c r="RYE29" s="207"/>
      <c r="RYF29" s="207"/>
      <c r="RYG29" s="207"/>
      <c r="RYH29" s="207"/>
      <c r="RYI29" s="207"/>
      <c r="RYJ29" s="207"/>
      <c r="RYK29" s="207"/>
      <c r="RYL29" s="207"/>
      <c r="RYM29" s="207"/>
      <c r="RYN29" s="207"/>
      <c r="RYO29" s="207"/>
      <c r="RYP29" s="207"/>
      <c r="RYQ29" s="207"/>
      <c r="RYR29" s="207"/>
      <c r="RYS29" s="207"/>
      <c r="RYT29" s="207"/>
      <c r="RYU29" s="207"/>
      <c r="RYV29" s="207"/>
      <c r="RYW29" s="207"/>
      <c r="RYX29" s="207"/>
      <c r="RYY29" s="207"/>
      <c r="RYZ29" s="207"/>
      <c r="RZA29" s="207"/>
      <c r="RZB29" s="207"/>
      <c r="RZC29" s="207"/>
      <c r="RZD29" s="207"/>
      <c r="RZE29" s="207"/>
      <c r="RZF29" s="207"/>
      <c r="RZG29" s="207"/>
      <c r="RZH29" s="207"/>
      <c r="RZI29" s="207"/>
      <c r="RZJ29" s="207"/>
      <c r="RZK29" s="207"/>
      <c r="RZL29" s="207"/>
      <c r="RZM29" s="207"/>
      <c r="RZN29" s="207"/>
      <c r="RZO29" s="207"/>
      <c r="RZP29" s="207"/>
      <c r="RZQ29" s="207"/>
      <c r="RZR29" s="207"/>
      <c r="RZS29" s="207"/>
      <c r="RZT29" s="207"/>
      <c r="RZU29" s="207"/>
      <c r="RZV29" s="207"/>
      <c r="RZW29" s="207"/>
      <c r="RZX29" s="207"/>
      <c r="RZY29" s="207"/>
      <c r="RZZ29" s="207"/>
      <c r="SAA29" s="207"/>
      <c r="SAB29" s="207"/>
      <c r="SAC29" s="207"/>
      <c r="SAD29" s="207"/>
      <c r="SAE29" s="207"/>
      <c r="SAF29" s="207"/>
      <c r="SAG29" s="207"/>
      <c r="SAH29" s="207"/>
      <c r="SAI29" s="207"/>
      <c r="SAJ29" s="207"/>
      <c r="SAK29" s="207"/>
      <c r="SAL29" s="207"/>
      <c r="SAM29" s="207"/>
      <c r="SAN29" s="207"/>
      <c r="SAO29" s="207"/>
      <c r="SAP29" s="207"/>
      <c r="SAQ29" s="207"/>
      <c r="SAR29" s="207"/>
      <c r="SAS29" s="207"/>
      <c r="SAT29" s="207"/>
      <c r="SAU29" s="207"/>
      <c r="SAV29" s="207"/>
      <c r="SAW29" s="207"/>
      <c r="SAX29" s="207"/>
      <c r="SAY29" s="207"/>
      <c r="SAZ29" s="207"/>
      <c r="SBA29" s="207"/>
      <c r="SBB29" s="207"/>
      <c r="SBC29" s="207"/>
      <c r="SBD29" s="207"/>
      <c r="SBE29" s="207"/>
      <c r="SBF29" s="207"/>
      <c r="SBG29" s="207"/>
      <c r="SBH29" s="207"/>
      <c r="SBI29" s="207"/>
      <c r="SBJ29" s="207"/>
      <c r="SBK29" s="207"/>
      <c r="SBL29" s="207"/>
      <c r="SBM29" s="207"/>
      <c r="SBN29" s="207"/>
      <c r="SBO29" s="207"/>
      <c r="SBP29" s="207"/>
      <c r="SBQ29" s="207"/>
      <c r="SBR29" s="207"/>
      <c r="SBS29" s="207"/>
      <c r="SBT29" s="207"/>
      <c r="SBU29" s="207"/>
      <c r="SBV29" s="207"/>
      <c r="SBW29" s="207"/>
      <c r="SBX29" s="207"/>
      <c r="SBY29" s="207"/>
      <c r="SBZ29" s="207"/>
      <c r="SCA29" s="207"/>
      <c r="SCB29" s="207"/>
      <c r="SCC29" s="207"/>
      <c r="SCD29" s="207"/>
      <c r="SCE29" s="207"/>
      <c r="SCF29" s="207"/>
      <c r="SCG29" s="207"/>
      <c r="SCH29" s="207"/>
      <c r="SCI29" s="207"/>
      <c r="SCJ29" s="207"/>
      <c r="SCK29" s="207"/>
      <c r="SCL29" s="207"/>
      <c r="SCM29" s="207"/>
      <c r="SCN29" s="207"/>
      <c r="SCO29" s="207"/>
      <c r="SCP29" s="207"/>
      <c r="SCQ29" s="207"/>
      <c r="SCR29" s="207"/>
      <c r="SCS29" s="207"/>
      <c r="SCT29" s="207"/>
      <c r="SCU29" s="207"/>
      <c r="SCV29" s="207"/>
      <c r="SCW29" s="207"/>
      <c r="SCX29" s="207"/>
      <c r="SCY29" s="207"/>
      <c r="SCZ29" s="207"/>
      <c r="SDA29" s="207"/>
      <c r="SDB29" s="207"/>
      <c r="SDC29" s="207"/>
      <c r="SDD29" s="207"/>
      <c r="SDE29" s="207"/>
      <c r="SDF29" s="207"/>
      <c r="SDG29" s="207"/>
      <c r="SDH29" s="207"/>
      <c r="SDI29" s="207"/>
      <c r="SDJ29" s="207"/>
      <c r="SDK29" s="207"/>
      <c r="SDL29" s="207"/>
      <c r="SDM29" s="207"/>
      <c r="SDN29" s="207"/>
      <c r="SDO29" s="207"/>
      <c r="SDP29" s="207"/>
      <c r="SDQ29" s="207"/>
      <c r="SDR29" s="207"/>
      <c r="SDS29" s="207"/>
      <c r="SDT29" s="207"/>
      <c r="SDU29" s="207"/>
      <c r="SDV29" s="207"/>
      <c r="SDW29" s="207"/>
      <c r="SDX29" s="207"/>
      <c r="SDY29" s="207"/>
      <c r="SDZ29" s="207"/>
      <c r="SEA29" s="207"/>
      <c r="SEB29" s="207"/>
      <c r="SEC29" s="207"/>
      <c r="SED29" s="207"/>
      <c r="SEE29" s="207"/>
      <c r="SEF29" s="207"/>
      <c r="SEG29" s="207"/>
      <c r="SEH29" s="207"/>
      <c r="SEI29" s="207"/>
      <c r="SEJ29" s="207"/>
      <c r="SEK29" s="207"/>
      <c r="SEL29" s="207"/>
      <c r="SEM29" s="207"/>
      <c r="SEN29" s="207"/>
      <c r="SEO29" s="207"/>
      <c r="SEP29" s="207"/>
      <c r="SEQ29" s="207"/>
      <c r="SER29" s="207"/>
      <c r="SES29" s="207"/>
      <c r="SET29" s="207"/>
      <c r="SEU29" s="207"/>
      <c r="SEV29" s="207"/>
      <c r="SEW29" s="207"/>
      <c r="SEX29" s="207"/>
      <c r="SEY29" s="207"/>
      <c r="SEZ29" s="207"/>
      <c r="SFA29" s="207"/>
      <c r="SFB29" s="207"/>
      <c r="SFC29" s="207"/>
      <c r="SFD29" s="207"/>
      <c r="SFE29" s="207"/>
      <c r="SFF29" s="207"/>
      <c r="SFG29" s="207"/>
      <c r="SFH29" s="207"/>
      <c r="SFI29" s="207"/>
      <c r="SFJ29" s="207"/>
      <c r="SFK29" s="207"/>
      <c r="SFL29" s="207"/>
      <c r="SFM29" s="207"/>
      <c r="SFN29" s="207"/>
      <c r="SFO29" s="207"/>
      <c r="SFP29" s="207"/>
      <c r="SFQ29" s="207"/>
      <c r="SFR29" s="207"/>
      <c r="SFS29" s="207"/>
      <c r="SFT29" s="207"/>
      <c r="SFU29" s="207"/>
      <c r="SFV29" s="207"/>
      <c r="SFW29" s="207"/>
      <c r="SFX29" s="207"/>
      <c r="SFY29" s="207"/>
      <c r="SFZ29" s="207"/>
      <c r="SGA29" s="207"/>
      <c r="SGB29" s="207"/>
      <c r="SGC29" s="207"/>
      <c r="SGD29" s="207"/>
      <c r="SGE29" s="207"/>
      <c r="SGF29" s="207"/>
      <c r="SGG29" s="207"/>
      <c r="SGH29" s="207"/>
      <c r="SGI29" s="207"/>
      <c r="SGJ29" s="207"/>
      <c r="SGK29" s="207"/>
      <c r="SGL29" s="207"/>
      <c r="SGM29" s="207"/>
      <c r="SGN29" s="207"/>
      <c r="SGO29" s="207"/>
      <c r="SGP29" s="207"/>
      <c r="SGQ29" s="207"/>
      <c r="SGR29" s="207"/>
      <c r="SGS29" s="207"/>
      <c r="SGT29" s="207"/>
      <c r="SGU29" s="207"/>
      <c r="SGV29" s="207"/>
      <c r="SGW29" s="207"/>
      <c r="SGX29" s="207"/>
      <c r="SGY29" s="207"/>
      <c r="SGZ29" s="207"/>
      <c r="SHA29" s="207"/>
      <c r="SHB29" s="207"/>
      <c r="SHC29" s="207"/>
      <c r="SHD29" s="207"/>
      <c r="SHE29" s="207"/>
      <c r="SHF29" s="207"/>
      <c r="SHG29" s="207"/>
      <c r="SHH29" s="207"/>
      <c r="SHI29" s="207"/>
      <c r="SHJ29" s="207"/>
      <c r="SHK29" s="207"/>
      <c r="SHL29" s="207"/>
      <c r="SHM29" s="207"/>
      <c r="SHN29" s="207"/>
      <c r="SHO29" s="207"/>
      <c r="SHP29" s="207"/>
      <c r="SHQ29" s="207"/>
      <c r="SHR29" s="207"/>
      <c r="SHS29" s="207"/>
      <c r="SHT29" s="207"/>
      <c r="SHU29" s="207"/>
      <c r="SHV29" s="207"/>
      <c r="SHW29" s="207"/>
      <c r="SHX29" s="207"/>
      <c r="SHY29" s="207"/>
      <c r="SHZ29" s="207"/>
      <c r="SIA29" s="207"/>
      <c r="SIB29" s="207"/>
      <c r="SIC29" s="207"/>
      <c r="SID29" s="207"/>
      <c r="SIE29" s="207"/>
      <c r="SIF29" s="207"/>
      <c r="SIG29" s="207"/>
      <c r="SIH29" s="207"/>
      <c r="SII29" s="207"/>
      <c r="SIJ29" s="207"/>
      <c r="SIK29" s="207"/>
      <c r="SIL29" s="207"/>
      <c r="SIM29" s="207"/>
      <c r="SIN29" s="207"/>
      <c r="SIO29" s="207"/>
      <c r="SIP29" s="207"/>
      <c r="SIQ29" s="207"/>
      <c r="SIR29" s="207"/>
      <c r="SIS29" s="207"/>
      <c r="SIT29" s="207"/>
      <c r="SIU29" s="207"/>
      <c r="SIV29" s="207"/>
      <c r="SIW29" s="207"/>
      <c r="SIX29" s="207"/>
      <c r="SIY29" s="207"/>
      <c r="SIZ29" s="207"/>
      <c r="SJA29" s="207"/>
      <c r="SJB29" s="207"/>
      <c r="SJC29" s="207"/>
      <c r="SJD29" s="207"/>
      <c r="SJE29" s="207"/>
      <c r="SJF29" s="207"/>
      <c r="SJG29" s="207"/>
      <c r="SJH29" s="207"/>
      <c r="SJI29" s="207"/>
      <c r="SJJ29" s="207"/>
      <c r="SJK29" s="207"/>
      <c r="SJL29" s="207"/>
      <c r="SJM29" s="207"/>
      <c r="SJN29" s="207"/>
      <c r="SJO29" s="207"/>
      <c r="SJP29" s="207"/>
      <c r="SJQ29" s="207"/>
      <c r="SJR29" s="207"/>
      <c r="SJS29" s="207"/>
      <c r="SJT29" s="207"/>
      <c r="SJU29" s="207"/>
      <c r="SJV29" s="207"/>
      <c r="SJW29" s="207"/>
      <c r="SJX29" s="207"/>
      <c r="SJY29" s="207"/>
      <c r="SJZ29" s="207"/>
      <c r="SKA29" s="207"/>
      <c r="SKB29" s="207"/>
      <c r="SKC29" s="207"/>
      <c r="SKD29" s="207"/>
      <c r="SKE29" s="207"/>
      <c r="SKF29" s="207"/>
      <c r="SKG29" s="207"/>
      <c r="SKH29" s="207"/>
      <c r="SKI29" s="207"/>
      <c r="SKJ29" s="207"/>
      <c r="SKK29" s="207"/>
      <c r="SKL29" s="207"/>
      <c r="SKM29" s="207"/>
      <c r="SKN29" s="207"/>
      <c r="SKO29" s="207"/>
      <c r="SKP29" s="207"/>
      <c r="SKQ29" s="207"/>
      <c r="SKR29" s="207"/>
      <c r="SKS29" s="207"/>
      <c r="SKT29" s="207"/>
      <c r="SKU29" s="207"/>
      <c r="SKV29" s="207"/>
      <c r="SKW29" s="207"/>
      <c r="SKX29" s="207"/>
      <c r="SKY29" s="207"/>
      <c r="SKZ29" s="207"/>
      <c r="SLA29" s="207"/>
      <c r="SLB29" s="207"/>
      <c r="SLC29" s="207"/>
      <c r="SLD29" s="207"/>
      <c r="SLE29" s="207"/>
      <c r="SLF29" s="207"/>
      <c r="SLG29" s="207"/>
      <c r="SLH29" s="207"/>
      <c r="SLI29" s="207"/>
      <c r="SLJ29" s="207"/>
      <c r="SLK29" s="207"/>
      <c r="SLL29" s="207"/>
      <c r="SLM29" s="207"/>
      <c r="SLN29" s="207"/>
      <c r="SLO29" s="207"/>
      <c r="SLP29" s="207"/>
      <c r="SLQ29" s="207"/>
      <c r="SLR29" s="207"/>
      <c r="SLS29" s="207"/>
      <c r="SLT29" s="207"/>
      <c r="SLU29" s="207"/>
      <c r="SLV29" s="207"/>
      <c r="SLW29" s="207"/>
      <c r="SLX29" s="207"/>
      <c r="SLY29" s="207"/>
      <c r="SLZ29" s="207"/>
      <c r="SMA29" s="207"/>
      <c r="SMB29" s="207"/>
      <c r="SMC29" s="207"/>
      <c r="SMD29" s="207"/>
      <c r="SME29" s="207"/>
      <c r="SMF29" s="207"/>
      <c r="SMG29" s="207"/>
      <c r="SMH29" s="207"/>
      <c r="SMI29" s="207"/>
      <c r="SMJ29" s="207"/>
      <c r="SMK29" s="207"/>
      <c r="SML29" s="207"/>
      <c r="SMM29" s="207"/>
      <c r="SMN29" s="207"/>
      <c r="SMO29" s="207"/>
      <c r="SMP29" s="207"/>
      <c r="SMQ29" s="207"/>
      <c r="SMR29" s="207"/>
      <c r="SMS29" s="207"/>
      <c r="SMT29" s="207"/>
      <c r="SMU29" s="207"/>
      <c r="SMV29" s="207"/>
      <c r="SMW29" s="207"/>
      <c r="SMX29" s="207"/>
      <c r="SMY29" s="207"/>
      <c r="SMZ29" s="207"/>
      <c r="SNA29" s="207"/>
      <c r="SNB29" s="207"/>
      <c r="SNC29" s="207"/>
      <c r="SND29" s="207"/>
      <c r="SNE29" s="207"/>
      <c r="SNF29" s="207"/>
      <c r="SNG29" s="207"/>
      <c r="SNH29" s="207"/>
      <c r="SNI29" s="207"/>
      <c r="SNJ29" s="207"/>
      <c r="SNK29" s="207"/>
      <c r="SNL29" s="207"/>
      <c r="SNM29" s="207"/>
      <c r="SNN29" s="207"/>
      <c r="SNO29" s="207"/>
      <c r="SNP29" s="207"/>
      <c r="SNQ29" s="207"/>
      <c r="SNR29" s="207"/>
      <c r="SNS29" s="207"/>
      <c r="SNT29" s="207"/>
      <c r="SNU29" s="207"/>
      <c r="SNV29" s="207"/>
      <c r="SNW29" s="207"/>
      <c r="SNX29" s="207"/>
      <c r="SNY29" s="207"/>
      <c r="SNZ29" s="207"/>
      <c r="SOA29" s="207"/>
      <c r="SOB29" s="207"/>
      <c r="SOC29" s="207"/>
      <c r="SOD29" s="207"/>
      <c r="SOE29" s="207"/>
      <c r="SOF29" s="207"/>
      <c r="SOG29" s="207"/>
      <c r="SOH29" s="207"/>
      <c r="SOI29" s="207"/>
      <c r="SOJ29" s="207"/>
      <c r="SOK29" s="207"/>
      <c r="SOL29" s="207"/>
      <c r="SOM29" s="207"/>
      <c r="SON29" s="207"/>
      <c r="SOO29" s="207"/>
      <c r="SOP29" s="207"/>
      <c r="SOQ29" s="207"/>
      <c r="SOR29" s="207"/>
      <c r="SOS29" s="207"/>
      <c r="SOT29" s="207"/>
      <c r="SOU29" s="207"/>
      <c r="SOV29" s="207"/>
      <c r="SOW29" s="207"/>
      <c r="SOX29" s="207"/>
      <c r="SOY29" s="207"/>
      <c r="SOZ29" s="207"/>
      <c r="SPA29" s="207"/>
      <c r="SPB29" s="207"/>
      <c r="SPC29" s="207"/>
      <c r="SPD29" s="207"/>
      <c r="SPE29" s="207"/>
      <c r="SPF29" s="207"/>
      <c r="SPG29" s="207"/>
      <c r="SPH29" s="207"/>
      <c r="SPI29" s="207"/>
      <c r="SPJ29" s="207"/>
      <c r="SPK29" s="207"/>
      <c r="SPL29" s="207"/>
      <c r="SPM29" s="207"/>
      <c r="SPN29" s="207"/>
      <c r="SPO29" s="207"/>
      <c r="SPP29" s="207"/>
      <c r="SPQ29" s="207"/>
      <c r="SPR29" s="207"/>
      <c r="SPS29" s="207"/>
      <c r="SPT29" s="207"/>
      <c r="SPU29" s="207"/>
      <c r="SPV29" s="207"/>
      <c r="SPW29" s="207"/>
      <c r="SPX29" s="207"/>
      <c r="SPY29" s="207"/>
      <c r="SPZ29" s="207"/>
      <c r="SQA29" s="207"/>
      <c r="SQB29" s="207"/>
      <c r="SQC29" s="207"/>
      <c r="SQD29" s="207"/>
      <c r="SQE29" s="207"/>
      <c r="SQF29" s="207"/>
      <c r="SQG29" s="207"/>
      <c r="SQH29" s="207"/>
      <c r="SQI29" s="207"/>
      <c r="SQJ29" s="207"/>
      <c r="SQK29" s="207"/>
      <c r="SQL29" s="207"/>
      <c r="SQM29" s="207"/>
      <c r="SQN29" s="207"/>
      <c r="SQO29" s="207"/>
      <c r="SQP29" s="207"/>
      <c r="SQQ29" s="207"/>
      <c r="SQR29" s="207"/>
      <c r="SQS29" s="207"/>
      <c r="SQT29" s="207"/>
      <c r="SQU29" s="207"/>
      <c r="SQV29" s="207"/>
      <c r="SQW29" s="207"/>
      <c r="SQX29" s="207"/>
      <c r="SQY29" s="207"/>
      <c r="SQZ29" s="207"/>
      <c r="SRA29" s="207"/>
      <c r="SRB29" s="207"/>
      <c r="SRC29" s="207"/>
      <c r="SRD29" s="207"/>
      <c r="SRE29" s="207"/>
      <c r="SRF29" s="207"/>
      <c r="SRG29" s="207"/>
      <c r="SRH29" s="207"/>
      <c r="SRI29" s="207"/>
      <c r="SRJ29" s="207"/>
      <c r="SRK29" s="207"/>
      <c r="SRL29" s="207"/>
      <c r="SRM29" s="207"/>
      <c r="SRN29" s="207"/>
      <c r="SRO29" s="207"/>
      <c r="SRP29" s="207"/>
      <c r="SRQ29" s="207"/>
      <c r="SRR29" s="207"/>
      <c r="SRS29" s="207"/>
      <c r="SRT29" s="207"/>
      <c r="SRU29" s="207"/>
      <c r="SRV29" s="207"/>
      <c r="SRW29" s="207"/>
      <c r="SRX29" s="207"/>
      <c r="SRY29" s="207"/>
      <c r="SRZ29" s="207"/>
      <c r="SSA29" s="207"/>
      <c r="SSB29" s="207"/>
      <c r="SSC29" s="207"/>
      <c r="SSD29" s="207"/>
      <c r="SSE29" s="207"/>
      <c r="SSF29" s="207"/>
      <c r="SSG29" s="207"/>
      <c r="SSH29" s="207"/>
      <c r="SSI29" s="207"/>
      <c r="SSJ29" s="207"/>
      <c r="SSK29" s="207"/>
      <c r="SSL29" s="207"/>
      <c r="SSM29" s="207"/>
      <c r="SSN29" s="207"/>
      <c r="SSO29" s="207"/>
      <c r="SSP29" s="207"/>
      <c r="SSQ29" s="207"/>
      <c r="SSR29" s="207"/>
      <c r="SSS29" s="207"/>
      <c r="SST29" s="207"/>
      <c r="SSU29" s="207"/>
      <c r="SSV29" s="207"/>
      <c r="SSW29" s="207"/>
      <c r="SSX29" s="207"/>
      <c r="SSY29" s="207"/>
      <c r="SSZ29" s="207"/>
      <c r="STA29" s="207"/>
      <c r="STB29" s="207"/>
      <c r="STC29" s="207"/>
      <c r="STD29" s="207"/>
      <c r="STE29" s="207"/>
      <c r="STF29" s="207"/>
      <c r="STG29" s="207"/>
      <c r="STH29" s="207"/>
      <c r="STI29" s="207"/>
      <c r="STJ29" s="207"/>
      <c r="STK29" s="207"/>
      <c r="STL29" s="207"/>
      <c r="STM29" s="207"/>
      <c r="STN29" s="207"/>
      <c r="STO29" s="207"/>
      <c r="STP29" s="207"/>
      <c r="STQ29" s="207"/>
      <c r="STR29" s="207"/>
      <c r="STS29" s="207"/>
      <c r="STT29" s="207"/>
      <c r="STU29" s="207"/>
      <c r="STV29" s="207"/>
      <c r="STW29" s="207"/>
      <c r="STX29" s="207"/>
      <c r="STY29" s="207"/>
      <c r="STZ29" s="207"/>
      <c r="SUA29" s="207"/>
      <c r="SUB29" s="207"/>
      <c r="SUC29" s="207"/>
      <c r="SUD29" s="207"/>
      <c r="SUE29" s="207"/>
      <c r="SUF29" s="207"/>
      <c r="SUG29" s="207"/>
      <c r="SUH29" s="207"/>
      <c r="SUI29" s="207"/>
      <c r="SUJ29" s="207"/>
      <c r="SUK29" s="207"/>
      <c r="SUL29" s="207"/>
      <c r="SUM29" s="207"/>
      <c r="SUN29" s="207"/>
      <c r="SUO29" s="207"/>
      <c r="SUP29" s="207"/>
      <c r="SUQ29" s="207"/>
      <c r="SUR29" s="207"/>
      <c r="SUS29" s="207"/>
      <c r="SUT29" s="207"/>
      <c r="SUU29" s="207"/>
      <c r="SUV29" s="207"/>
      <c r="SUW29" s="207"/>
      <c r="SUX29" s="207"/>
      <c r="SUY29" s="207"/>
      <c r="SUZ29" s="207"/>
      <c r="SVA29" s="207"/>
      <c r="SVB29" s="207"/>
      <c r="SVC29" s="207"/>
      <c r="SVD29" s="207"/>
      <c r="SVE29" s="207"/>
      <c r="SVF29" s="207"/>
      <c r="SVG29" s="207"/>
      <c r="SVH29" s="207"/>
      <c r="SVI29" s="207"/>
      <c r="SVJ29" s="207"/>
      <c r="SVK29" s="207"/>
      <c r="SVL29" s="207"/>
      <c r="SVM29" s="207"/>
      <c r="SVN29" s="207"/>
      <c r="SVO29" s="207"/>
      <c r="SVP29" s="207"/>
      <c r="SVQ29" s="207"/>
      <c r="SVR29" s="207"/>
      <c r="SVS29" s="207"/>
      <c r="SVT29" s="207"/>
      <c r="SVU29" s="207"/>
      <c r="SVV29" s="207"/>
      <c r="SVW29" s="207"/>
      <c r="SVX29" s="207"/>
      <c r="SVY29" s="207"/>
      <c r="SVZ29" s="207"/>
      <c r="SWA29" s="207"/>
      <c r="SWB29" s="207"/>
      <c r="SWC29" s="207"/>
      <c r="SWD29" s="207"/>
      <c r="SWE29" s="207"/>
      <c r="SWF29" s="207"/>
      <c r="SWG29" s="207"/>
      <c r="SWH29" s="207"/>
      <c r="SWI29" s="207"/>
      <c r="SWJ29" s="207"/>
      <c r="SWK29" s="207"/>
      <c r="SWL29" s="207"/>
      <c r="SWM29" s="207"/>
      <c r="SWN29" s="207"/>
      <c r="SWO29" s="207"/>
      <c r="SWP29" s="207"/>
      <c r="SWQ29" s="207"/>
      <c r="SWR29" s="207"/>
      <c r="SWS29" s="207"/>
      <c r="SWT29" s="207"/>
      <c r="SWU29" s="207"/>
      <c r="SWV29" s="207"/>
      <c r="SWW29" s="207"/>
      <c r="SWX29" s="207"/>
      <c r="SWY29" s="207"/>
      <c r="SWZ29" s="207"/>
      <c r="SXA29" s="207"/>
      <c r="SXB29" s="207"/>
      <c r="SXC29" s="207"/>
      <c r="SXD29" s="207"/>
      <c r="SXE29" s="207"/>
      <c r="SXF29" s="207"/>
      <c r="SXG29" s="207"/>
      <c r="SXH29" s="207"/>
      <c r="SXI29" s="207"/>
      <c r="SXJ29" s="207"/>
      <c r="SXK29" s="207"/>
      <c r="SXL29" s="207"/>
      <c r="SXM29" s="207"/>
      <c r="SXN29" s="207"/>
      <c r="SXO29" s="207"/>
      <c r="SXP29" s="207"/>
      <c r="SXQ29" s="207"/>
      <c r="SXR29" s="207"/>
      <c r="SXS29" s="207"/>
      <c r="SXT29" s="207"/>
      <c r="SXU29" s="207"/>
      <c r="SXV29" s="207"/>
      <c r="SXW29" s="207"/>
      <c r="SXX29" s="207"/>
      <c r="SXY29" s="207"/>
      <c r="SXZ29" s="207"/>
      <c r="SYA29" s="207"/>
      <c r="SYB29" s="207"/>
      <c r="SYC29" s="207"/>
      <c r="SYD29" s="207"/>
      <c r="SYE29" s="207"/>
      <c r="SYF29" s="207"/>
      <c r="SYG29" s="207"/>
      <c r="SYH29" s="207"/>
      <c r="SYI29" s="207"/>
      <c r="SYJ29" s="207"/>
      <c r="SYK29" s="207"/>
      <c r="SYL29" s="207"/>
      <c r="SYM29" s="207"/>
      <c r="SYN29" s="207"/>
      <c r="SYO29" s="207"/>
      <c r="SYP29" s="207"/>
      <c r="SYQ29" s="207"/>
      <c r="SYR29" s="207"/>
      <c r="SYS29" s="207"/>
      <c r="SYT29" s="207"/>
      <c r="SYU29" s="207"/>
      <c r="SYV29" s="207"/>
      <c r="SYW29" s="207"/>
      <c r="SYX29" s="207"/>
      <c r="SYY29" s="207"/>
      <c r="SYZ29" s="207"/>
      <c r="SZA29" s="207"/>
      <c r="SZB29" s="207"/>
      <c r="SZC29" s="207"/>
      <c r="SZD29" s="207"/>
      <c r="SZE29" s="207"/>
      <c r="SZF29" s="207"/>
      <c r="SZG29" s="207"/>
      <c r="SZH29" s="207"/>
      <c r="SZI29" s="207"/>
      <c r="SZJ29" s="207"/>
      <c r="SZK29" s="207"/>
      <c r="SZL29" s="207"/>
      <c r="SZM29" s="207"/>
      <c r="SZN29" s="207"/>
      <c r="SZO29" s="207"/>
      <c r="SZP29" s="207"/>
      <c r="SZQ29" s="207"/>
      <c r="SZR29" s="207"/>
      <c r="SZS29" s="207"/>
      <c r="SZT29" s="207"/>
      <c r="SZU29" s="207"/>
      <c r="SZV29" s="207"/>
      <c r="SZW29" s="207"/>
      <c r="SZX29" s="207"/>
      <c r="SZY29" s="207"/>
      <c r="SZZ29" s="207"/>
      <c r="TAA29" s="207"/>
      <c r="TAB29" s="207"/>
      <c r="TAC29" s="207"/>
      <c r="TAD29" s="207"/>
      <c r="TAE29" s="207"/>
      <c r="TAF29" s="207"/>
      <c r="TAG29" s="207"/>
      <c r="TAH29" s="207"/>
      <c r="TAI29" s="207"/>
      <c r="TAJ29" s="207"/>
      <c r="TAK29" s="207"/>
      <c r="TAL29" s="207"/>
      <c r="TAM29" s="207"/>
      <c r="TAN29" s="207"/>
      <c r="TAO29" s="207"/>
      <c r="TAP29" s="207"/>
      <c r="TAQ29" s="207"/>
      <c r="TAR29" s="207"/>
      <c r="TAS29" s="207"/>
      <c r="TAT29" s="207"/>
      <c r="TAU29" s="207"/>
      <c r="TAV29" s="207"/>
      <c r="TAW29" s="207"/>
      <c r="TAX29" s="207"/>
      <c r="TAY29" s="207"/>
      <c r="TAZ29" s="207"/>
      <c r="TBA29" s="207"/>
      <c r="TBB29" s="207"/>
      <c r="TBC29" s="207"/>
      <c r="TBD29" s="207"/>
      <c r="TBE29" s="207"/>
      <c r="TBF29" s="207"/>
      <c r="TBG29" s="207"/>
      <c r="TBH29" s="207"/>
      <c r="TBI29" s="207"/>
      <c r="TBJ29" s="207"/>
      <c r="TBK29" s="207"/>
      <c r="TBL29" s="207"/>
      <c r="TBM29" s="207"/>
      <c r="TBN29" s="207"/>
      <c r="TBO29" s="207"/>
      <c r="TBP29" s="207"/>
      <c r="TBQ29" s="207"/>
      <c r="TBR29" s="207"/>
      <c r="TBS29" s="207"/>
      <c r="TBT29" s="207"/>
      <c r="TBU29" s="207"/>
      <c r="TBV29" s="207"/>
      <c r="TBW29" s="207"/>
      <c r="TBX29" s="207"/>
      <c r="TBY29" s="207"/>
      <c r="TBZ29" s="207"/>
      <c r="TCA29" s="207"/>
      <c r="TCB29" s="207"/>
      <c r="TCC29" s="207"/>
      <c r="TCD29" s="207"/>
      <c r="TCE29" s="207"/>
      <c r="TCF29" s="207"/>
      <c r="TCG29" s="207"/>
      <c r="TCH29" s="207"/>
      <c r="TCI29" s="207"/>
      <c r="TCJ29" s="207"/>
      <c r="TCK29" s="207"/>
      <c r="TCL29" s="207"/>
      <c r="TCM29" s="207"/>
      <c r="TCN29" s="207"/>
      <c r="TCO29" s="207"/>
      <c r="TCP29" s="207"/>
      <c r="TCQ29" s="207"/>
      <c r="TCR29" s="207"/>
      <c r="TCS29" s="207"/>
      <c r="TCT29" s="207"/>
      <c r="TCU29" s="207"/>
      <c r="TCV29" s="207"/>
      <c r="TCW29" s="207"/>
      <c r="TCX29" s="207"/>
      <c r="TCY29" s="207"/>
      <c r="TCZ29" s="207"/>
      <c r="TDA29" s="207"/>
      <c r="TDB29" s="207"/>
      <c r="TDC29" s="207"/>
      <c r="TDD29" s="207"/>
      <c r="TDE29" s="207"/>
      <c r="TDF29" s="207"/>
      <c r="TDG29" s="207"/>
      <c r="TDH29" s="207"/>
      <c r="TDI29" s="207"/>
      <c r="TDJ29" s="207"/>
      <c r="TDK29" s="207"/>
      <c r="TDL29" s="207"/>
      <c r="TDM29" s="207"/>
      <c r="TDN29" s="207"/>
      <c r="TDO29" s="207"/>
      <c r="TDP29" s="207"/>
      <c r="TDQ29" s="207"/>
      <c r="TDR29" s="207"/>
      <c r="TDS29" s="207"/>
      <c r="TDT29" s="207"/>
      <c r="TDU29" s="207"/>
      <c r="TDV29" s="207"/>
      <c r="TDW29" s="207"/>
      <c r="TDX29" s="207"/>
      <c r="TDY29" s="207"/>
      <c r="TDZ29" s="207"/>
      <c r="TEA29" s="207"/>
      <c r="TEB29" s="207"/>
      <c r="TEC29" s="207"/>
      <c r="TED29" s="207"/>
      <c r="TEE29" s="207"/>
      <c r="TEF29" s="207"/>
      <c r="TEG29" s="207"/>
      <c r="TEH29" s="207"/>
      <c r="TEI29" s="207"/>
      <c r="TEJ29" s="207"/>
      <c r="TEK29" s="207"/>
      <c r="TEL29" s="207"/>
      <c r="TEM29" s="207"/>
      <c r="TEN29" s="207"/>
      <c r="TEO29" s="207"/>
      <c r="TEP29" s="207"/>
      <c r="TEQ29" s="207"/>
      <c r="TER29" s="207"/>
      <c r="TES29" s="207"/>
      <c r="TET29" s="207"/>
      <c r="TEU29" s="207"/>
      <c r="TEV29" s="207"/>
      <c r="TEW29" s="207"/>
      <c r="TEX29" s="207"/>
      <c r="TEY29" s="207"/>
      <c r="TEZ29" s="207"/>
      <c r="TFA29" s="207"/>
      <c r="TFB29" s="207"/>
      <c r="TFC29" s="207"/>
      <c r="TFD29" s="207"/>
      <c r="TFE29" s="207"/>
      <c r="TFF29" s="207"/>
      <c r="TFG29" s="207"/>
      <c r="TFH29" s="207"/>
      <c r="TFI29" s="207"/>
      <c r="TFJ29" s="207"/>
      <c r="TFK29" s="207"/>
      <c r="TFL29" s="207"/>
      <c r="TFM29" s="207"/>
      <c r="TFN29" s="207"/>
      <c r="TFO29" s="207"/>
      <c r="TFP29" s="207"/>
      <c r="TFQ29" s="207"/>
      <c r="TFR29" s="207"/>
      <c r="TFS29" s="207"/>
      <c r="TFT29" s="207"/>
      <c r="TFU29" s="207"/>
      <c r="TFV29" s="207"/>
      <c r="TFW29" s="207"/>
      <c r="TFX29" s="207"/>
      <c r="TFY29" s="207"/>
      <c r="TFZ29" s="207"/>
      <c r="TGA29" s="207"/>
      <c r="TGB29" s="207"/>
      <c r="TGC29" s="207"/>
      <c r="TGD29" s="207"/>
      <c r="TGE29" s="207"/>
      <c r="TGF29" s="207"/>
      <c r="TGG29" s="207"/>
      <c r="TGH29" s="207"/>
      <c r="TGI29" s="207"/>
      <c r="TGJ29" s="207"/>
      <c r="TGK29" s="207"/>
      <c r="TGL29" s="207"/>
      <c r="TGM29" s="207"/>
      <c r="TGN29" s="207"/>
      <c r="TGO29" s="207"/>
      <c r="TGP29" s="207"/>
      <c r="TGQ29" s="207"/>
      <c r="TGR29" s="207"/>
      <c r="TGS29" s="207"/>
      <c r="TGT29" s="207"/>
      <c r="TGU29" s="207"/>
      <c r="TGV29" s="207"/>
      <c r="TGW29" s="207"/>
      <c r="TGX29" s="207"/>
      <c r="TGY29" s="207"/>
      <c r="TGZ29" s="207"/>
      <c r="THA29" s="207"/>
      <c r="THB29" s="207"/>
      <c r="THC29" s="207"/>
      <c r="THD29" s="207"/>
      <c r="THE29" s="207"/>
      <c r="THF29" s="207"/>
      <c r="THG29" s="207"/>
      <c r="THH29" s="207"/>
      <c r="THI29" s="207"/>
      <c r="THJ29" s="207"/>
      <c r="THK29" s="207"/>
      <c r="THL29" s="207"/>
      <c r="THM29" s="207"/>
      <c r="THN29" s="207"/>
      <c r="THO29" s="207"/>
      <c r="THP29" s="207"/>
      <c r="THQ29" s="207"/>
      <c r="THR29" s="207"/>
      <c r="THS29" s="207"/>
      <c r="THT29" s="207"/>
      <c r="THU29" s="207"/>
      <c r="THV29" s="207"/>
      <c r="THW29" s="207"/>
      <c r="THX29" s="207"/>
      <c r="THY29" s="207"/>
      <c r="THZ29" s="207"/>
      <c r="TIA29" s="207"/>
      <c r="TIB29" s="207"/>
      <c r="TIC29" s="207"/>
      <c r="TID29" s="207"/>
      <c r="TIE29" s="207"/>
      <c r="TIF29" s="207"/>
      <c r="TIG29" s="207"/>
      <c r="TIH29" s="207"/>
      <c r="TII29" s="207"/>
      <c r="TIJ29" s="207"/>
      <c r="TIK29" s="207"/>
      <c r="TIL29" s="207"/>
      <c r="TIM29" s="207"/>
      <c r="TIN29" s="207"/>
      <c r="TIO29" s="207"/>
      <c r="TIP29" s="207"/>
      <c r="TIQ29" s="207"/>
      <c r="TIR29" s="207"/>
      <c r="TIS29" s="207"/>
      <c r="TIT29" s="207"/>
      <c r="TIU29" s="207"/>
      <c r="TIV29" s="207"/>
      <c r="TIW29" s="207"/>
      <c r="TIX29" s="207"/>
      <c r="TIY29" s="207"/>
      <c r="TIZ29" s="207"/>
      <c r="TJA29" s="207"/>
      <c r="TJB29" s="207"/>
      <c r="TJC29" s="207"/>
      <c r="TJD29" s="207"/>
      <c r="TJE29" s="207"/>
      <c r="TJF29" s="207"/>
      <c r="TJG29" s="207"/>
      <c r="TJH29" s="207"/>
      <c r="TJI29" s="207"/>
      <c r="TJJ29" s="207"/>
      <c r="TJK29" s="207"/>
      <c r="TJL29" s="207"/>
      <c r="TJM29" s="207"/>
      <c r="TJN29" s="207"/>
      <c r="TJO29" s="207"/>
      <c r="TJP29" s="207"/>
      <c r="TJQ29" s="207"/>
      <c r="TJR29" s="207"/>
      <c r="TJS29" s="207"/>
      <c r="TJT29" s="207"/>
      <c r="TJU29" s="207"/>
      <c r="TJV29" s="207"/>
      <c r="TJW29" s="207"/>
      <c r="TJX29" s="207"/>
      <c r="TJY29" s="207"/>
      <c r="TJZ29" s="207"/>
      <c r="TKA29" s="207"/>
      <c r="TKB29" s="207"/>
      <c r="TKC29" s="207"/>
      <c r="TKD29" s="207"/>
      <c r="TKE29" s="207"/>
      <c r="TKF29" s="207"/>
      <c r="TKG29" s="207"/>
      <c r="TKH29" s="207"/>
      <c r="TKI29" s="207"/>
      <c r="TKJ29" s="207"/>
      <c r="TKK29" s="207"/>
      <c r="TKL29" s="207"/>
      <c r="TKM29" s="207"/>
      <c r="TKN29" s="207"/>
      <c r="TKO29" s="207"/>
      <c r="TKP29" s="207"/>
      <c r="TKQ29" s="207"/>
      <c r="TKR29" s="207"/>
      <c r="TKS29" s="207"/>
      <c r="TKT29" s="207"/>
      <c r="TKU29" s="207"/>
      <c r="TKV29" s="207"/>
      <c r="TKW29" s="207"/>
      <c r="TKX29" s="207"/>
      <c r="TKY29" s="207"/>
      <c r="TKZ29" s="207"/>
      <c r="TLA29" s="207"/>
      <c r="TLB29" s="207"/>
      <c r="TLC29" s="207"/>
      <c r="TLD29" s="207"/>
      <c r="TLE29" s="207"/>
      <c r="TLF29" s="207"/>
      <c r="TLG29" s="207"/>
      <c r="TLH29" s="207"/>
      <c r="TLI29" s="207"/>
      <c r="TLJ29" s="207"/>
      <c r="TLK29" s="207"/>
      <c r="TLL29" s="207"/>
      <c r="TLM29" s="207"/>
      <c r="TLN29" s="207"/>
      <c r="TLO29" s="207"/>
      <c r="TLP29" s="207"/>
      <c r="TLQ29" s="207"/>
      <c r="TLR29" s="207"/>
      <c r="TLS29" s="207"/>
      <c r="TLT29" s="207"/>
      <c r="TLU29" s="207"/>
      <c r="TLV29" s="207"/>
      <c r="TLW29" s="207"/>
      <c r="TLX29" s="207"/>
      <c r="TLY29" s="207"/>
      <c r="TLZ29" s="207"/>
      <c r="TMA29" s="207"/>
      <c r="TMB29" s="207"/>
      <c r="TMC29" s="207"/>
      <c r="TMD29" s="207"/>
      <c r="TME29" s="207"/>
      <c r="TMF29" s="207"/>
      <c r="TMG29" s="207"/>
      <c r="TMH29" s="207"/>
      <c r="TMI29" s="207"/>
      <c r="TMJ29" s="207"/>
      <c r="TMK29" s="207"/>
      <c r="TML29" s="207"/>
      <c r="TMM29" s="207"/>
      <c r="TMN29" s="207"/>
      <c r="TMO29" s="207"/>
      <c r="TMP29" s="207"/>
      <c r="TMQ29" s="207"/>
      <c r="TMR29" s="207"/>
      <c r="TMS29" s="207"/>
      <c r="TMT29" s="207"/>
      <c r="TMU29" s="207"/>
      <c r="TMV29" s="207"/>
      <c r="TMW29" s="207"/>
      <c r="TMX29" s="207"/>
      <c r="TMY29" s="207"/>
      <c r="TMZ29" s="207"/>
      <c r="TNA29" s="207"/>
      <c r="TNB29" s="207"/>
      <c r="TNC29" s="207"/>
      <c r="TND29" s="207"/>
      <c r="TNE29" s="207"/>
      <c r="TNF29" s="207"/>
      <c r="TNG29" s="207"/>
      <c r="TNH29" s="207"/>
      <c r="TNI29" s="207"/>
      <c r="TNJ29" s="207"/>
      <c r="TNK29" s="207"/>
      <c r="TNL29" s="207"/>
      <c r="TNM29" s="207"/>
      <c r="TNN29" s="207"/>
      <c r="TNO29" s="207"/>
      <c r="TNP29" s="207"/>
      <c r="TNQ29" s="207"/>
      <c r="TNR29" s="207"/>
      <c r="TNS29" s="207"/>
      <c r="TNT29" s="207"/>
      <c r="TNU29" s="207"/>
      <c r="TNV29" s="207"/>
      <c r="TNW29" s="207"/>
      <c r="TNX29" s="207"/>
      <c r="TNY29" s="207"/>
      <c r="TNZ29" s="207"/>
      <c r="TOA29" s="207"/>
      <c r="TOB29" s="207"/>
      <c r="TOC29" s="207"/>
      <c r="TOD29" s="207"/>
      <c r="TOE29" s="207"/>
      <c r="TOF29" s="207"/>
      <c r="TOG29" s="207"/>
      <c r="TOH29" s="207"/>
      <c r="TOI29" s="207"/>
      <c r="TOJ29" s="207"/>
      <c r="TOK29" s="207"/>
      <c r="TOL29" s="207"/>
      <c r="TOM29" s="207"/>
      <c r="TON29" s="207"/>
      <c r="TOO29" s="207"/>
      <c r="TOP29" s="207"/>
      <c r="TOQ29" s="207"/>
      <c r="TOR29" s="207"/>
      <c r="TOS29" s="207"/>
      <c r="TOT29" s="207"/>
      <c r="TOU29" s="207"/>
      <c r="TOV29" s="207"/>
      <c r="TOW29" s="207"/>
      <c r="TOX29" s="207"/>
      <c r="TOY29" s="207"/>
      <c r="TOZ29" s="207"/>
      <c r="TPA29" s="207"/>
      <c r="TPB29" s="207"/>
      <c r="TPC29" s="207"/>
      <c r="TPD29" s="207"/>
      <c r="TPE29" s="207"/>
      <c r="TPF29" s="207"/>
      <c r="TPG29" s="207"/>
      <c r="TPH29" s="207"/>
      <c r="TPI29" s="207"/>
      <c r="TPJ29" s="207"/>
      <c r="TPK29" s="207"/>
      <c r="TPL29" s="207"/>
      <c r="TPM29" s="207"/>
      <c r="TPN29" s="207"/>
      <c r="TPO29" s="207"/>
      <c r="TPP29" s="207"/>
      <c r="TPQ29" s="207"/>
      <c r="TPR29" s="207"/>
      <c r="TPS29" s="207"/>
      <c r="TPT29" s="207"/>
      <c r="TPU29" s="207"/>
      <c r="TPV29" s="207"/>
      <c r="TPW29" s="207"/>
      <c r="TPX29" s="207"/>
      <c r="TPY29" s="207"/>
      <c r="TPZ29" s="207"/>
      <c r="TQA29" s="207"/>
      <c r="TQB29" s="207"/>
      <c r="TQC29" s="207"/>
      <c r="TQD29" s="207"/>
      <c r="TQE29" s="207"/>
      <c r="TQF29" s="207"/>
      <c r="TQG29" s="207"/>
      <c r="TQH29" s="207"/>
      <c r="TQI29" s="207"/>
      <c r="TQJ29" s="207"/>
      <c r="TQK29" s="207"/>
      <c r="TQL29" s="207"/>
      <c r="TQM29" s="207"/>
      <c r="TQN29" s="207"/>
      <c r="TQO29" s="207"/>
      <c r="TQP29" s="207"/>
      <c r="TQQ29" s="207"/>
      <c r="TQR29" s="207"/>
      <c r="TQS29" s="207"/>
      <c r="TQT29" s="207"/>
      <c r="TQU29" s="207"/>
      <c r="TQV29" s="207"/>
      <c r="TQW29" s="207"/>
      <c r="TQX29" s="207"/>
      <c r="TQY29" s="207"/>
      <c r="TQZ29" s="207"/>
      <c r="TRA29" s="207"/>
      <c r="TRB29" s="207"/>
      <c r="TRC29" s="207"/>
      <c r="TRD29" s="207"/>
      <c r="TRE29" s="207"/>
      <c r="TRF29" s="207"/>
      <c r="TRG29" s="207"/>
      <c r="TRH29" s="207"/>
      <c r="TRI29" s="207"/>
      <c r="TRJ29" s="207"/>
      <c r="TRK29" s="207"/>
      <c r="TRL29" s="207"/>
      <c r="TRM29" s="207"/>
      <c r="TRN29" s="207"/>
      <c r="TRO29" s="207"/>
      <c r="TRP29" s="207"/>
      <c r="TRQ29" s="207"/>
      <c r="TRR29" s="207"/>
      <c r="TRS29" s="207"/>
      <c r="TRT29" s="207"/>
      <c r="TRU29" s="207"/>
      <c r="TRV29" s="207"/>
      <c r="TRW29" s="207"/>
      <c r="TRX29" s="207"/>
      <c r="TRY29" s="207"/>
      <c r="TRZ29" s="207"/>
      <c r="TSA29" s="207"/>
      <c r="TSB29" s="207"/>
      <c r="TSC29" s="207"/>
      <c r="TSD29" s="207"/>
      <c r="TSE29" s="207"/>
      <c r="TSF29" s="207"/>
      <c r="TSG29" s="207"/>
      <c r="TSH29" s="207"/>
      <c r="TSI29" s="207"/>
      <c r="TSJ29" s="207"/>
      <c r="TSK29" s="207"/>
      <c r="TSL29" s="207"/>
      <c r="TSM29" s="207"/>
      <c r="TSN29" s="207"/>
      <c r="TSO29" s="207"/>
      <c r="TSP29" s="207"/>
      <c r="TSQ29" s="207"/>
      <c r="TSR29" s="207"/>
      <c r="TSS29" s="207"/>
      <c r="TST29" s="207"/>
      <c r="TSU29" s="207"/>
      <c r="TSV29" s="207"/>
      <c r="TSW29" s="207"/>
      <c r="TSX29" s="207"/>
      <c r="TSY29" s="207"/>
      <c r="TSZ29" s="207"/>
      <c r="TTA29" s="207"/>
      <c r="TTB29" s="207"/>
      <c r="TTC29" s="207"/>
      <c r="TTD29" s="207"/>
      <c r="TTE29" s="207"/>
      <c r="TTF29" s="207"/>
      <c r="TTG29" s="207"/>
      <c r="TTH29" s="207"/>
      <c r="TTI29" s="207"/>
      <c r="TTJ29" s="207"/>
      <c r="TTK29" s="207"/>
      <c r="TTL29" s="207"/>
      <c r="TTM29" s="207"/>
      <c r="TTN29" s="207"/>
      <c r="TTO29" s="207"/>
      <c r="TTP29" s="207"/>
      <c r="TTQ29" s="207"/>
      <c r="TTR29" s="207"/>
      <c r="TTS29" s="207"/>
      <c r="TTT29" s="207"/>
      <c r="TTU29" s="207"/>
      <c r="TTV29" s="207"/>
      <c r="TTW29" s="207"/>
      <c r="TTX29" s="207"/>
      <c r="TTY29" s="207"/>
      <c r="TTZ29" s="207"/>
      <c r="TUA29" s="207"/>
      <c r="TUB29" s="207"/>
      <c r="TUC29" s="207"/>
      <c r="TUD29" s="207"/>
      <c r="TUE29" s="207"/>
      <c r="TUF29" s="207"/>
      <c r="TUG29" s="207"/>
      <c r="TUH29" s="207"/>
      <c r="TUI29" s="207"/>
      <c r="TUJ29" s="207"/>
      <c r="TUK29" s="207"/>
      <c r="TUL29" s="207"/>
      <c r="TUM29" s="207"/>
      <c r="TUN29" s="207"/>
      <c r="TUO29" s="207"/>
      <c r="TUP29" s="207"/>
      <c r="TUQ29" s="207"/>
      <c r="TUR29" s="207"/>
      <c r="TUS29" s="207"/>
      <c r="TUT29" s="207"/>
      <c r="TUU29" s="207"/>
      <c r="TUV29" s="207"/>
      <c r="TUW29" s="207"/>
      <c r="TUX29" s="207"/>
      <c r="TUY29" s="207"/>
      <c r="TUZ29" s="207"/>
      <c r="TVA29" s="207"/>
      <c r="TVB29" s="207"/>
      <c r="TVC29" s="207"/>
      <c r="TVD29" s="207"/>
      <c r="TVE29" s="207"/>
      <c r="TVF29" s="207"/>
      <c r="TVG29" s="207"/>
      <c r="TVH29" s="207"/>
      <c r="TVI29" s="207"/>
      <c r="TVJ29" s="207"/>
      <c r="TVK29" s="207"/>
      <c r="TVL29" s="207"/>
      <c r="TVM29" s="207"/>
      <c r="TVN29" s="207"/>
      <c r="TVO29" s="207"/>
      <c r="TVP29" s="207"/>
      <c r="TVQ29" s="207"/>
      <c r="TVR29" s="207"/>
      <c r="TVS29" s="207"/>
      <c r="TVT29" s="207"/>
      <c r="TVU29" s="207"/>
      <c r="TVV29" s="207"/>
      <c r="TVW29" s="207"/>
      <c r="TVX29" s="207"/>
      <c r="TVY29" s="207"/>
      <c r="TVZ29" s="207"/>
      <c r="TWA29" s="207"/>
      <c r="TWB29" s="207"/>
      <c r="TWC29" s="207"/>
      <c r="TWD29" s="207"/>
      <c r="TWE29" s="207"/>
      <c r="TWF29" s="207"/>
      <c r="TWG29" s="207"/>
      <c r="TWH29" s="207"/>
      <c r="TWI29" s="207"/>
      <c r="TWJ29" s="207"/>
      <c r="TWK29" s="207"/>
      <c r="TWL29" s="207"/>
      <c r="TWM29" s="207"/>
      <c r="TWN29" s="207"/>
      <c r="TWO29" s="207"/>
      <c r="TWP29" s="207"/>
      <c r="TWQ29" s="207"/>
      <c r="TWR29" s="207"/>
      <c r="TWS29" s="207"/>
      <c r="TWT29" s="207"/>
      <c r="TWU29" s="207"/>
      <c r="TWV29" s="207"/>
      <c r="TWW29" s="207"/>
      <c r="TWX29" s="207"/>
      <c r="TWY29" s="207"/>
      <c r="TWZ29" s="207"/>
      <c r="TXA29" s="207"/>
      <c r="TXB29" s="207"/>
      <c r="TXC29" s="207"/>
      <c r="TXD29" s="207"/>
      <c r="TXE29" s="207"/>
      <c r="TXF29" s="207"/>
      <c r="TXG29" s="207"/>
      <c r="TXH29" s="207"/>
      <c r="TXI29" s="207"/>
      <c r="TXJ29" s="207"/>
      <c r="TXK29" s="207"/>
      <c r="TXL29" s="207"/>
      <c r="TXM29" s="207"/>
      <c r="TXN29" s="207"/>
      <c r="TXO29" s="207"/>
      <c r="TXP29" s="207"/>
      <c r="TXQ29" s="207"/>
      <c r="TXR29" s="207"/>
      <c r="TXS29" s="207"/>
      <c r="TXT29" s="207"/>
      <c r="TXU29" s="207"/>
      <c r="TXV29" s="207"/>
      <c r="TXW29" s="207"/>
      <c r="TXX29" s="207"/>
      <c r="TXY29" s="207"/>
      <c r="TXZ29" s="207"/>
      <c r="TYA29" s="207"/>
      <c r="TYB29" s="207"/>
      <c r="TYC29" s="207"/>
      <c r="TYD29" s="207"/>
      <c r="TYE29" s="207"/>
      <c r="TYF29" s="207"/>
      <c r="TYG29" s="207"/>
      <c r="TYH29" s="207"/>
      <c r="TYI29" s="207"/>
      <c r="TYJ29" s="207"/>
      <c r="TYK29" s="207"/>
      <c r="TYL29" s="207"/>
      <c r="TYM29" s="207"/>
      <c r="TYN29" s="207"/>
      <c r="TYO29" s="207"/>
      <c r="TYP29" s="207"/>
      <c r="TYQ29" s="207"/>
      <c r="TYR29" s="207"/>
      <c r="TYS29" s="207"/>
      <c r="TYT29" s="207"/>
      <c r="TYU29" s="207"/>
      <c r="TYV29" s="207"/>
      <c r="TYW29" s="207"/>
      <c r="TYX29" s="207"/>
      <c r="TYY29" s="207"/>
      <c r="TYZ29" s="207"/>
      <c r="TZA29" s="207"/>
      <c r="TZB29" s="207"/>
      <c r="TZC29" s="207"/>
      <c r="TZD29" s="207"/>
      <c r="TZE29" s="207"/>
      <c r="TZF29" s="207"/>
      <c r="TZG29" s="207"/>
      <c r="TZH29" s="207"/>
      <c r="TZI29" s="207"/>
      <c r="TZJ29" s="207"/>
      <c r="TZK29" s="207"/>
      <c r="TZL29" s="207"/>
      <c r="TZM29" s="207"/>
      <c r="TZN29" s="207"/>
      <c r="TZO29" s="207"/>
      <c r="TZP29" s="207"/>
      <c r="TZQ29" s="207"/>
      <c r="TZR29" s="207"/>
      <c r="TZS29" s="207"/>
      <c r="TZT29" s="207"/>
      <c r="TZU29" s="207"/>
      <c r="TZV29" s="207"/>
      <c r="TZW29" s="207"/>
      <c r="TZX29" s="207"/>
      <c r="TZY29" s="207"/>
      <c r="TZZ29" s="207"/>
      <c r="UAA29" s="207"/>
      <c r="UAB29" s="207"/>
      <c r="UAC29" s="207"/>
      <c r="UAD29" s="207"/>
      <c r="UAE29" s="207"/>
      <c r="UAF29" s="207"/>
      <c r="UAG29" s="207"/>
      <c r="UAH29" s="207"/>
      <c r="UAI29" s="207"/>
      <c r="UAJ29" s="207"/>
      <c r="UAK29" s="207"/>
      <c r="UAL29" s="207"/>
      <c r="UAM29" s="207"/>
      <c r="UAN29" s="207"/>
      <c r="UAO29" s="207"/>
      <c r="UAP29" s="207"/>
      <c r="UAQ29" s="207"/>
      <c r="UAR29" s="207"/>
      <c r="UAS29" s="207"/>
      <c r="UAT29" s="207"/>
      <c r="UAU29" s="207"/>
      <c r="UAV29" s="207"/>
      <c r="UAW29" s="207"/>
      <c r="UAX29" s="207"/>
      <c r="UAY29" s="207"/>
      <c r="UAZ29" s="207"/>
      <c r="UBA29" s="207"/>
      <c r="UBB29" s="207"/>
      <c r="UBC29" s="207"/>
      <c r="UBD29" s="207"/>
      <c r="UBE29" s="207"/>
      <c r="UBF29" s="207"/>
      <c r="UBG29" s="207"/>
      <c r="UBH29" s="207"/>
      <c r="UBI29" s="207"/>
      <c r="UBJ29" s="207"/>
      <c r="UBK29" s="207"/>
      <c r="UBL29" s="207"/>
      <c r="UBM29" s="207"/>
      <c r="UBN29" s="207"/>
      <c r="UBO29" s="207"/>
      <c r="UBP29" s="207"/>
      <c r="UBQ29" s="207"/>
      <c r="UBR29" s="207"/>
      <c r="UBS29" s="207"/>
      <c r="UBT29" s="207"/>
      <c r="UBU29" s="207"/>
      <c r="UBV29" s="207"/>
      <c r="UBW29" s="207"/>
      <c r="UBX29" s="207"/>
      <c r="UBY29" s="207"/>
      <c r="UBZ29" s="207"/>
      <c r="UCA29" s="207"/>
      <c r="UCB29" s="207"/>
      <c r="UCC29" s="207"/>
      <c r="UCD29" s="207"/>
      <c r="UCE29" s="207"/>
      <c r="UCF29" s="207"/>
      <c r="UCG29" s="207"/>
      <c r="UCH29" s="207"/>
      <c r="UCI29" s="207"/>
      <c r="UCJ29" s="207"/>
      <c r="UCK29" s="207"/>
      <c r="UCL29" s="207"/>
      <c r="UCM29" s="207"/>
      <c r="UCN29" s="207"/>
      <c r="UCO29" s="207"/>
      <c r="UCP29" s="207"/>
      <c r="UCQ29" s="207"/>
      <c r="UCR29" s="207"/>
      <c r="UCS29" s="207"/>
      <c r="UCT29" s="207"/>
      <c r="UCU29" s="207"/>
      <c r="UCV29" s="207"/>
      <c r="UCW29" s="207"/>
      <c r="UCX29" s="207"/>
      <c r="UCY29" s="207"/>
      <c r="UCZ29" s="207"/>
      <c r="UDA29" s="207"/>
      <c r="UDB29" s="207"/>
      <c r="UDC29" s="207"/>
      <c r="UDD29" s="207"/>
      <c r="UDE29" s="207"/>
      <c r="UDF29" s="207"/>
      <c r="UDG29" s="207"/>
      <c r="UDH29" s="207"/>
      <c r="UDI29" s="207"/>
      <c r="UDJ29" s="207"/>
      <c r="UDK29" s="207"/>
      <c r="UDL29" s="207"/>
      <c r="UDM29" s="207"/>
      <c r="UDN29" s="207"/>
      <c r="UDO29" s="207"/>
      <c r="UDP29" s="207"/>
      <c r="UDQ29" s="207"/>
      <c r="UDR29" s="207"/>
      <c r="UDS29" s="207"/>
      <c r="UDT29" s="207"/>
      <c r="UDU29" s="207"/>
      <c r="UDV29" s="207"/>
      <c r="UDW29" s="207"/>
      <c r="UDX29" s="207"/>
      <c r="UDY29" s="207"/>
      <c r="UDZ29" s="207"/>
      <c r="UEA29" s="207"/>
      <c r="UEB29" s="207"/>
      <c r="UEC29" s="207"/>
      <c r="UED29" s="207"/>
      <c r="UEE29" s="207"/>
      <c r="UEF29" s="207"/>
      <c r="UEG29" s="207"/>
      <c r="UEH29" s="207"/>
      <c r="UEI29" s="207"/>
      <c r="UEJ29" s="207"/>
      <c r="UEK29" s="207"/>
      <c r="UEL29" s="207"/>
      <c r="UEM29" s="207"/>
      <c r="UEN29" s="207"/>
      <c r="UEO29" s="207"/>
      <c r="UEP29" s="207"/>
      <c r="UEQ29" s="207"/>
      <c r="UER29" s="207"/>
      <c r="UES29" s="207"/>
      <c r="UET29" s="207"/>
      <c r="UEU29" s="207"/>
      <c r="UEV29" s="207"/>
      <c r="UEW29" s="207"/>
      <c r="UEX29" s="207"/>
      <c r="UEY29" s="207"/>
      <c r="UEZ29" s="207"/>
      <c r="UFA29" s="207"/>
      <c r="UFB29" s="207"/>
      <c r="UFC29" s="207"/>
      <c r="UFD29" s="207"/>
      <c r="UFE29" s="207"/>
      <c r="UFF29" s="207"/>
      <c r="UFG29" s="207"/>
      <c r="UFH29" s="207"/>
      <c r="UFI29" s="207"/>
      <c r="UFJ29" s="207"/>
      <c r="UFK29" s="207"/>
      <c r="UFL29" s="207"/>
      <c r="UFM29" s="207"/>
      <c r="UFN29" s="207"/>
      <c r="UFO29" s="207"/>
      <c r="UFP29" s="207"/>
      <c r="UFQ29" s="207"/>
      <c r="UFR29" s="207"/>
      <c r="UFS29" s="207"/>
      <c r="UFT29" s="207"/>
      <c r="UFU29" s="207"/>
      <c r="UFV29" s="207"/>
      <c r="UFW29" s="207"/>
      <c r="UFX29" s="207"/>
      <c r="UFY29" s="207"/>
      <c r="UFZ29" s="207"/>
      <c r="UGA29" s="207"/>
      <c r="UGB29" s="207"/>
      <c r="UGC29" s="207"/>
      <c r="UGD29" s="207"/>
      <c r="UGE29" s="207"/>
      <c r="UGF29" s="207"/>
      <c r="UGG29" s="207"/>
      <c r="UGH29" s="207"/>
      <c r="UGI29" s="207"/>
      <c r="UGJ29" s="207"/>
      <c r="UGK29" s="207"/>
      <c r="UGL29" s="207"/>
      <c r="UGM29" s="207"/>
      <c r="UGN29" s="207"/>
      <c r="UGO29" s="207"/>
      <c r="UGP29" s="207"/>
      <c r="UGQ29" s="207"/>
      <c r="UGR29" s="207"/>
      <c r="UGS29" s="207"/>
      <c r="UGT29" s="207"/>
      <c r="UGU29" s="207"/>
      <c r="UGV29" s="207"/>
      <c r="UGW29" s="207"/>
      <c r="UGX29" s="207"/>
      <c r="UGY29" s="207"/>
      <c r="UGZ29" s="207"/>
      <c r="UHA29" s="207"/>
      <c r="UHB29" s="207"/>
      <c r="UHC29" s="207"/>
      <c r="UHD29" s="207"/>
      <c r="UHE29" s="207"/>
      <c r="UHF29" s="207"/>
      <c r="UHG29" s="207"/>
      <c r="UHH29" s="207"/>
      <c r="UHI29" s="207"/>
      <c r="UHJ29" s="207"/>
      <c r="UHK29" s="207"/>
      <c r="UHL29" s="207"/>
      <c r="UHM29" s="207"/>
      <c r="UHN29" s="207"/>
      <c r="UHO29" s="207"/>
      <c r="UHP29" s="207"/>
      <c r="UHQ29" s="207"/>
      <c r="UHR29" s="207"/>
      <c r="UHS29" s="207"/>
      <c r="UHT29" s="207"/>
      <c r="UHU29" s="207"/>
      <c r="UHV29" s="207"/>
      <c r="UHW29" s="207"/>
      <c r="UHX29" s="207"/>
      <c r="UHY29" s="207"/>
      <c r="UHZ29" s="207"/>
      <c r="UIA29" s="207"/>
      <c r="UIB29" s="207"/>
      <c r="UIC29" s="207"/>
      <c r="UID29" s="207"/>
      <c r="UIE29" s="207"/>
      <c r="UIF29" s="207"/>
      <c r="UIG29" s="207"/>
      <c r="UIH29" s="207"/>
      <c r="UII29" s="207"/>
      <c r="UIJ29" s="207"/>
      <c r="UIK29" s="207"/>
      <c r="UIL29" s="207"/>
      <c r="UIM29" s="207"/>
      <c r="UIN29" s="207"/>
      <c r="UIO29" s="207"/>
      <c r="UIP29" s="207"/>
      <c r="UIQ29" s="207"/>
      <c r="UIR29" s="207"/>
      <c r="UIS29" s="207"/>
      <c r="UIT29" s="207"/>
      <c r="UIU29" s="207"/>
      <c r="UIV29" s="207"/>
      <c r="UIW29" s="207"/>
      <c r="UIX29" s="207"/>
      <c r="UIY29" s="207"/>
      <c r="UIZ29" s="207"/>
      <c r="UJA29" s="207"/>
      <c r="UJB29" s="207"/>
      <c r="UJC29" s="207"/>
      <c r="UJD29" s="207"/>
      <c r="UJE29" s="207"/>
      <c r="UJF29" s="207"/>
      <c r="UJG29" s="207"/>
      <c r="UJH29" s="207"/>
      <c r="UJI29" s="207"/>
      <c r="UJJ29" s="207"/>
      <c r="UJK29" s="207"/>
      <c r="UJL29" s="207"/>
      <c r="UJM29" s="207"/>
      <c r="UJN29" s="207"/>
      <c r="UJO29" s="207"/>
      <c r="UJP29" s="207"/>
      <c r="UJQ29" s="207"/>
      <c r="UJR29" s="207"/>
      <c r="UJS29" s="207"/>
      <c r="UJT29" s="207"/>
      <c r="UJU29" s="207"/>
      <c r="UJV29" s="207"/>
      <c r="UJW29" s="207"/>
      <c r="UJX29" s="207"/>
      <c r="UJY29" s="207"/>
      <c r="UJZ29" s="207"/>
      <c r="UKA29" s="207"/>
      <c r="UKB29" s="207"/>
      <c r="UKC29" s="207"/>
      <c r="UKD29" s="207"/>
      <c r="UKE29" s="207"/>
      <c r="UKF29" s="207"/>
      <c r="UKG29" s="207"/>
      <c r="UKH29" s="207"/>
      <c r="UKI29" s="207"/>
      <c r="UKJ29" s="207"/>
      <c r="UKK29" s="207"/>
      <c r="UKL29" s="207"/>
      <c r="UKM29" s="207"/>
      <c r="UKN29" s="207"/>
      <c r="UKO29" s="207"/>
      <c r="UKP29" s="207"/>
      <c r="UKQ29" s="207"/>
      <c r="UKR29" s="207"/>
      <c r="UKS29" s="207"/>
      <c r="UKT29" s="207"/>
      <c r="UKU29" s="207"/>
      <c r="UKV29" s="207"/>
      <c r="UKW29" s="207"/>
      <c r="UKX29" s="207"/>
      <c r="UKY29" s="207"/>
      <c r="UKZ29" s="207"/>
      <c r="ULA29" s="207"/>
      <c r="ULB29" s="207"/>
      <c r="ULC29" s="207"/>
      <c r="ULD29" s="207"/>
      <c r="ULE29" s="207"/>
      <c r="ULF29" s="207"/>
      <c r="ULG29" s="207"/>
      <c r="ULH29" s="207"/>
      <c r="ULI29" s="207"/>
      <c r="ULJ29" s="207"/>
      <c r="ULK29" s="207"/>
      <c r="ULL29" s="207"/>
      <c r="ULM29" s="207"/>
      <c r="ULN29" s="207"/>
      <c r="ULO29" s="207"/>
      <c r="ULP29" s="207"/>
      <c r="ULQ29" s="207"/>
      <c r="ULR29" s="207"/>
      <c r="ULS29" s="207"/>
      <c r="ULT29" s="207"/>
      <c r="ULU29" s="207"/>
      <c r="ULV29" s="207"/>
      <c r="ULW29" s="207"/>
      <c r="ULX29" s="207"/>
      <c r="ULY29" s="207"/>
      <c r="ULZ29" s="207"/>
      <c r="UMA29" s="207"/>
      <c r="UMB29" s="207"/>
      <c r="UMC29" s="207"/>
      <c r="UMD29" s="207"/>
      <c r="UME29" s="207"/>
      <c r="UMF29" s="207"/>
      <c r="UMG29" s="207"/>
      <c r="UMH29" s="207"/>
      <c r="UMI29" s="207"/>
      <c r="UMJ29" s="207"/>
      <c r="UMK29" s="207"/>
      <c r="UML29" s="207"/>
      <c r="UMM29" s="207"/>
      <c r="UMN29" s="207"/>
      <c r="UMO29" s="207"/>
      <c r="UMP29" s="207"/>
      <c r="UMQ29" s="207"/>
      <c r="UMR29" s="207"/>
      <c r="UMS29" s="207"/>
      <c r="UMT29" s="207"/>
      <c r="UMU29" s="207"/>
      <c r="UMV29" s="207"/>
      <c r="UMW29" s="207"/>
      <c r="UMX29" s="207"/>
      <c r="UMY29" s="207"/>
      <c r="UMZ29" s="207"/>
      <c r="UNA29" s="207"/>
      <c r="UNB29" s="207"/>
      <c r="UNC29" s="207"/>
      <c r="UND29" s="207"/>
      <c r="UNE29" s="207"/>
      <c r="UNF29" s="207"/>
      <c r="UNG29" s="207"/>
      <c r="UNH29" s="207"/>
      <c r="UNI29" s="207"/>
      <c r="UNJ29" s="207"/>
      <c r="UNK29" s="207"/>
      <c r="UNL29" s="207"/>
      <c r="UNM29" s="207"/>
      <c r="UNN29" s="207"/>
      <c r="UNO29" s="207"/>
      <c r="UNP29" s="207"/>
      <c r="UNQ29" s="207"/>
      <c r="UNR29" s="207"/>
      <c r="UNS29" s="207"/>
      <c r="UNT29" s="207"/>
      <c r="UNU29" s="207"/>
      <c r="UNV29" s="207"/>
      <c r="UNW29" s="207"/>
      <c r="UNX29" s="207"/>
      <c r="UNY29" s="207"/>
      <c r="UNZ29" s="207"/>
      <c r="UOA29" s="207"/>
      <c r="UOB29" s="207"/>
      <c r="UOC29" s="207"/>
      <c r="UOD29" s="207"/>
      <c r="UOE29" s="207"/>
      <c r="UOF29" s="207"/>
      <c r="UOG29" s="207"/>
      <c r="UOH29" s="207"/>
      <c r="UOI29" s="207"/>
      <c r="UOJ29" s="207"/>
      <c r="UOK29" s="207"/>
      <c r="UOL29" s="207"/>
      <c r="UOM29" s="207"/>
      <c r="UON29" s="207"/>
      <c r="UOO29" s="207"/>
      <c r="UOP29" s="207"/>
      <c r="UOQ29" s="207"/>
      <c r="UOR29" s="207"/>
      <c r="UOS29" s="207"/>
      <c r="UOT29" s="207"/>
      <c r="UOU29" s="207"/>
      <c r="UOV29" s="207"/>
      <c r="UOW29" s="207"/>
      <c r="UOX29" s="207"/>
      <c r="UOY29" s="207"/>
      <c r="UOZ29" s="207"/>
      <c r="UPA29" s="207"/>
      <c r="UPB29" s="207"/>
      <c r="UPC29" s="207"/>
      <c r="UPD29" s="207"/>
      <c r="UPE29" s="207"/>
      <c r="UPF29" s="207"/>
      <c r="UPG29" s="207"/>
      <c r="UPH29" s="207"/>
      <c r="UPI29" s="207"/>
      <c r="UPJ29" s="207"/>
      <c r="UPK29" s="207"/>
      <c r="UPL29" s="207"/>
      <c r="UPM29" s="207"/>
      <c r="UPN29" s="207"/>
      <c r="UPO29" s="207"/>
      <c r="UPP29" s="207"/>
      <c r="UPQ29" s="207"/>
      <c r="UPR29" s="207"/>
      <c r="UPS29" s="207"/>
      <c r="UPT29" s="207"/>
      <c r="UPU29" s="207"/>
      <c r="UPV29" s="207"/>
      <c r="UPW29" s="207"/>
      <c r="UPX29" s="207"/>
      <c r="UPY29" s="207"/>
      <c r="UPZ29" s="207"/>
      <c r="UQA29" s="207"/>
      <c r="UQB29" s="207"/>
      <c r="UQC29" s="207"/>
      <c r="UQD29" s="207"/>
      <c r="UQE29" s="207"/>
      <c r="UQF29" s="207"/>
      <c r="UQG29" s="207"/>
      <c r="UQH29" s="207"/>
      <c r="UQI29" s="207"/>
      <c r="UQJ29" s="207"/>
      <c r="UQK29" s="207"/>
      <c r="UQL29" s="207"/>
      <c r="UQM29" s="207"/>
      <c r="UQN29" s="207"/>
      <c r="UQO29" s="207"/>
      <c r="UQP29" s="207"/>
      <c r="UQQ29" s="207"/>
      <c r="UQR29" s="207"/>
      <c r="UQS29" s="207"/>
      <c r="UQT29" s="207"/>
      <c r="UQU29" s="207"/>
      <c r="UQV29" s="207"/>
      <c r="UQW29" s="207"/>
      <c r="UQX29" s="207"/>
      <c r="UQY29" s="207"/>
      <c r="UQZ29" s="207"/>
      <c r="URA29" s="207"/>
      <c r="URB29" s="207"/>
      <c r="URC29" s="207"/>
      <c r="URD29" s="207"/>
      <c r="URE29" s="207"/>
      <c r="URF29" s="207"/>
      <c r="URG29" s="207"/>
      <c r="URH29" s="207"/>
      <c r="URI29" s="207"/>
      <c r="URJ29" s="207"/>
      <c r="URK29" s="207"/>
      <c r="URL29" s="207"/>
      <c r="URM29" s="207"/>
      <c r="URN29" s="207"/>
      <c r="URO29" s="207"/>
      <c r="URP29" s="207"/>
      <c r="URQ29" s="207"/>
      <c r="URR29" s="207"/>
      <c r="URS29" s="207"/>
      <c r="URT29" s="207"/>
      <c r="URU29" s="207"/>
      <c r="URV29" s="207"/>
      <c r="URW29" s="207"/>
      <c r="URX29" s="207"/>
      <c r="URY29" s="207"/>
      <c r="URZ29" s="207"/>
      <c r="USA29" s="207"/>
      <c r="USB29" s="207"/>
      <c r="USC29" s="207"/>
      <c r="USD29" s="207"/>
      <c r="USE29" s="207"/>
      <c r="USF29" s="207"/>
      <c r="USG29" s="207"/>
      <c r="USH29" s="207"/>
      <c r="USI29" s="207"/>
      <c r="USJ29" s="207"/>
      <c r="USK29" s="207"/>
      <c r="USL29" s="207"/>
      <c r="USM29" s="207"/>
      <c r="USN29" s="207"/>
      <c r="USO29" s="207"/>
      <c r="USP29" s="207"/>
      <c r="USQ29" s="207"/>
      <c r="USR29" s="207"/>
      <c r="USS29" s="207"/>
      <c r="UST29" s="207"/>
      <c r="USU29" s="207"/>
      <c r="USV29" s="207"/>
      <c r="USW29" s="207"/>
      <c r="USX29" s="207"/>
      <c r="USY29" s="207"/>
      <c r="USZ29" s="207"/>
      <c r="UTA29" s="207"/>
      <c r="UTB29" s="207"/>
      <c r="UTC29" s="207"/>
      <c r="UTD29" s="207"/>
      <c r="UTE29" s="207"/>
      <c r="UTF29" s="207"/>
      <c r="UTG29" s="207"/>
      <c r="UTH29" s="207"/>
      <c r="UTI29" s="207"/>
      <c r="UTJ29" s="207"/>
      <c r="UTK29" s="207"/>
      <c r="UTL29" s="207"/>
      <c r="UTM29" s="207"/>
      <c r="UTN29" s="207"/>
      <c r="UTO29" s="207"/>
      <c r="UTP29" s="207"/>
      <c r="UTQ29" s="207"/>
      <c r="UTR29" s="207"/>
      <c r="UTS29" s="207"/>
      <c r="UTT29" s="207"/>
      <c r="UTU29" s="207"/>
      <c r="UTV29" s="207"/>
      <c r="UTW29" s="207"/>
      <c r="UTX29" s="207"/>
      <c r="UTY29" s="207"/>
      <c r="UTZ29" s="207"/>
      <c r="UUA29" s="207"/>
      <c r="UUB29" s="207"/>
      <c r="UUC29" s="207"/>
      <c r="UUD29" s="207"/>
      <c r="UUE29" s="207"/>
      <c r="UUF29" s="207"/>
      <c r="UUG29" s="207"/>
      <c r="UUH29" s="207"/>
      <c r="UUI29" s="207"/>
      <c r="UUJ29" s="207"/>
      <c r="UUK29" s="207"/>
      <c r="UUL29" s="207"/>
      <c r="UUM29" s="207"/>
      <c r="UUN29" s="207"/>
      <c r="UUO29" s="207"/>
      <c r="UUP29" s="207"/>
      <c r="UUQ29" s="207"/>
      <c r="UUR29" s="207"/>
      <c r="UUS29" s="207"/>
      <c r="UUT29" s="207"/>
      <c r="UUU29" s="207"/>
      <c r="UUV29" s="207"/>
      <c r="UUW29" s="207"/>
      <c r="UUX29" s="207"/>
      <c r="UUY29" s="207"/>
      <c r="UUZ29" s="207"/>
      <c r="UVA29" s="207"/>
      <c r="UVB29" s="207"/>
      <c r="UVC29" s="207"/>
      <c r="UVD29" s="207"/>
      <c r="UVE29" s="207"/>
      <c r="UVF29" s="207"/>
      <c r="UVG29" s="207"/>
      <c r="UVH29" s="207"/>
      <c r="UVI29" s="207"/>
      <c r="UVJ29" s="207"/>
      <c r="UVK29" s="207"/>
      <c r="UVL29" s="207"/>
      <c r="UVM29" s="207"/>
      <c r="UVN29" s="207"/>
      <c r="UVO29" s="207"/>
      <c r="UVP29" s="207"/>
      <c r="UVQ29" s="207"/>
      <c r="UVR29" s="207"/>
      <c r="UVS29" s="207"/>
      <c r="UVT29" s="207"/>
      <c r="UVU29" s="207"/>
      <c r="UVV29" s="207"/>
      <c r="UVW29" s="207"/>
      <c r="UVX29" s="207"/>
      <c r="UVY29" s="207"/>
      <c r="UVZ29" s="207"/>
      <c r="UWA29" s="207"/>
      <c r="UWB29" s="207"/>
      <c r="UWC29" s="207"/>
      <c r="UWD29" s="207"/>
      <c r="UWE29" s="207"/>
      <c r="UWF29" s="207"/>
      <c r="UWG29" s="207"/>
      <c r="UWH29" s="207"/>
      <c r="UWI29" s="207"/>
      <c r="UWJ29" s="207"/>
      <c r="UWK29" s="207"/>
      <c r="UWL29" s="207"/>
      <c r="UWM29" s="207"/>
      <c r="UWN29" s="207"/>
      <c r="UWO29" s="207"/>
      <c r="UWP29" s="207"/>
      <c r="UWQ29" s="207"/>
      <c r="UWR29" s="207"/>
      <c r="UWS29" s="207"/>
      <c r="UWT29" s="207"/>
      <c r="UWU29" s="207"/>
      <c r="UWV29" s="207"/>
      <c r="UWW29" s="207"/>
      <c r="UWX29" s="207"/>
      <c r="UWY29" s="207"/>
      <c r="UWZ29" s="207"/>
      <c r="UXA29" s="207"/>
      <c r="UXB29" s="207"/>
      <c r="UXC29" s="207"/>
      <c r="UXD29" s="207"/>
      <c r="UXE29" s="207"/>
      <c r="UXF29" s="207"/>
      <c r="UXG29" s="207"/>
      <c r="UXH29" s="207"/>
      <c r="UXI29" s="207"/>
      <c r="UXJ29" s="207"/>
      <c r="UXK29" s="207"/>
      <c r="UXL29" s="207"/>
      <c r="UXM29" s="207"/>
      <c r="UXN29" s="207"/>
      <c r="UXO29" s="207"/>
      <c r="UXP29" s="207"/>
      <c r="UXQ29" s="207"/>
      <c r="UXR29" s="207"/>
      <c r="UXS29" s="207"/>
      <c r="UXT29" s="207"/>
      <c r="UXU29" s="207"/>
      <c r="UXV29" s="207"/>
      <c r="UXW29" s="207"/>
      <c r="UXX29" s="207"/>
      <c r="UXY29" s="207"/>
      <c r="UXZ29" s="207"/>
      <c r="UYA29" s="207"/>
      <c r="UYB29" s="207"/>
      <c r="UYC29" s="207"/>
      <c r="UYD29" s="207"/>
      <c r="UYE29" s="207"/>
      <c r="UYF29" s="207"/>
      <c r="UYG29" s="207"/>
      <c r="UYH29" s="207"/>
      <c r="UYI29" s="207"/>
      <c r="UYJ29" s="207"/>
      <c r="UYK29" s="207"/>
      <c r="UYL29" s="207"/>
      <c r="UYM29" s="207"/>
      <c r="UYN29" s="207"/>
      <c r="UYO29" s="207"/>
      <c r="UYP29" s="207"/>
      <c r="UYQ29" s="207"/>
      <c r="UYR29" s="207"/>
      <c r="UYS29" s="207"/>
      <c r="UYT29" s="207"/>
      <c r="UYU29" s="207"/>
      <c r="UYV29" s="207"/>
      <c r="UYW29" s="207"/>
      <c r="UYX29" s="207"/>
      <c r="UYY29" s="207"/>
      <c r="UYZ29" s="207"/>
      <c r="UZA29" s="207"/>
      <c r="UZB29" s="207"/>
      <c r="UZC29" s="207"/>
      <c r="UZD29" s="207"/>
      <c r="UZE29" s="207"/>
      <c r="UZF29" s="207"/>
      <c r="UZG29" s="207"/>
      <c r="UZH29" s="207"/>
      <c r="UZI29" s="207"/>
      <c r="UZJ29" s="207"/>
      <c r="UZK29" s="207"/>
      <c r="UZL29" s="207"/>
      <c r="UZM29" s="207"/>
      <c r="UZN29" s="207"/>
      <c r="UZO29" s="207"/>
      <c r="UZP29" s="207"/>
      <c r="UZQ29" s="207"/>
      <c r="UZR29" s="207"/>
      <c r="UZS29" s="207"/>
      <c r="UZT29" s="207"/>
      <c r="UZU29" s="207"/>
      <c r="UZV29" s="207"/>
      <c r="UZW29" s="207"/>
      <c r="UZX29" s="207"/>
      <c r="UZY29" s="207"/>
      <c r="UZZ29" s="207"/>
      <c r="VAA29" s="207"/>
      <c r="VAB29" s="207"/>
      <c r="VAC29" s="207"/>
      <c r="VAD29" s="207"/>
      <c r="VAE29" s="207"/>
      <c r="VAF29" s="207"/>
      <c r="VAG29" s="207"/>
      <c r="VAH29" s="207"/>
      <c r="VAI29" s="207"/>
      <c r="VAJ29" s="207"/>
      <c r="VAK29" s="207"/>
      <c r="VAL29" s="207"/>
      <c r="VAM29" s="207"/>
      <c r="VAN29" s="207"/>
      <c r="VAO29" s="207"/>
      <c r="VAP29" s="207"/>
      <c r="VAQ29" s="207"/>
      <c r="VAR29" s="207"/>
      <c r="VAS29" s="207"/>
      <c r="VAT29" s="207"/>
      <c r="VAU29" s="207"/>
      <c r="VAV29" s="207"/>
      <c r="VAW29" s="207"/>
      <c r="VAX29" s="207"/>
      <c r="VAY29" s="207"/>
      <c r="VAZ29" s="207"/>
      <c r="VBA29" s="207"/>
      <c r="VBB29" s="207"/>
      <c r="VBC29" s="207"/>
      <c r="VBD29" s="207"/>
      <c r="VBE29" s="207"/>
      <c r="VBF29" s="207"/>
      <c r="VBG29" s="207"/>
      <c r="VBH29" s="207"/>
      <c r="VBI29" s="207"/>
      <c r="VBJ29" s="207"/>
      <c r="VBK29" s="207"/>
      <c r="VBL29" s="207"/>
      <c r="VBM29" s="207"/>
      <c r="VBN29" s="207"/>
      <c r="VBO29" s="207"/>
      <c r="VBP29" s="207"/>
      <c r="VBQ29" s="207"/>
      <c r="VBR29" s="207"/>
      <c r="VBS29" s="207"/>
      <c r="VBT29" s="207"/>
      <c r="VBU29" s="207"/>
      <c r="VBV29" s="207"/>
      <c r="VBW29" s="207"/>
      <c r="VBX29" s="207"/>
      <c r="VBY29" s="207"/>
      <c r="VBZ29" s="207"/>
      <c r="VCA29" s="207"/>
      <c r="VCB29" s="207"/>
      <c r="VCC29" s="207"/>
      <c r="VCD29" s="207"/>
      <c r="VCE29" s="207"/>
      <c r="VCF29" s="207"/>
      <c r="VCG29" s="207"/>
      <c r="VCH29" s="207"/>
      <c r="VCI29" s="207"/>
      <c r="VCJ29" s="207"/>
      <c r="VCK29" s="207"/>
      <c r="VCL29" s="207"/>
      <c r="VCM29" s="207"/>
      <c r="VCN29" s="207"/>
      <c r="VCO29" s="207"/>
      <c r="VCP29" s="207"/>
      <c r="VCQ29" s="207"/>
      <c r="VCR29" s="207"/>
      <c r="VCS29" s="207"/>
      <c r="VCT29" s="207"/>
      <c r="VCU29" s="207"/>
      <c r="VCV29" s="207"/>
      <c r="VCW29" s="207"/>
      <c r="VCX29" s="207"/>
      <c r="VCY29" s="207"/>
      <c r="VCZ29" s="207"/>
      <c r="VDA29" s="207"/>
      <c r="VDB29" s="207"/>
      <c r="VDC29" s="207"/>
      <c r="VDD29" s="207"/>
      <c r="VDE29" s="207"/>
      <c r="VDF29" s="207"/>
      <c r="VDG29" s="207"/>
      <c r="VDH29" s="207"/>
      <c r="VDI29" s="207"/>
      <c r="VDJ29" s="207"/>
      <c r="VDK29" s="207"/>
      <c r="VDL29" s="207"/>
      <c r="VDM29" s="207"/>
      <c r="VDN29" s="207"/>
      <c r="VDO29" s="207"/>
      <c r="VDP29" s="207"/>
      <c r="VDQ29" s="207"/>
      <c r="VDR29" s="207"/>
      <c r="VDS29" s="207"/>
      <c r="VDT29" s="207"/>
      <c r="VDU29" s="207"/>
      <c r="VDV29" s="207"/>
      <c r="VDW29" s="207"/>
      <c r="VDX29" s="207"/>
      <c r="VDY29" s="207"/>
      <c r="VDZ29" s="207"/>
      <c r="VEA29" s="207"/>
      <c r="VEB29" s="207"/>
      <c r="VEC29" s="207"/>
      <c r="VED29" s="207"/>
      <c r="VEE29" s="207"/>
      <c r="VEF29" s="207"/>
      <c r="VEG29" s="207"/>
      <c r="VEH29" s="207"/>
      <c r="VEI29" s="207"/>
      <c r="VEJ29" s="207"/>
      <c r="VEK29" s="207"/>
      <c r="VEL29" s="207"/>
      <c r="VEM29" s="207"/>
      <c r="VEN29" s="207"/>
      <c r="VEO29" s="207"/>
      <c r="VEP29" s="207"/>
      <c r="VEQ29" s="207"/>
      <c r="VER29" s="207"/>
      <c r="VES29" s="207"/>
      <c r="VET29" s="207"/>
      <c r="VEU29" s="207"/>
      <c r="VEV29" s="207"/>
      <c r="VEW29" s="207"/>
      <c r="VEX29" s="207"/>
      <c r="VEY29" s="207"/>
      <c r="VEZ29" s="207"/>
      <c r="VFA29" s="207"/>
      <c r="VFB29" s="207"/>
      <c r="VFC29" s="207"/>
      <c r="VFD29" s="207"/>
      <c r="VFE29" s="207"/>
      <c r="VFF29" s="207"/>
      <c r="VFG29" s="207"/>
      <c r="VFH29" s="207"/>
      <c r="VFI29" s="207"/>
      <c r="VFJ29" s="207"/>
      <c r="VFK29" s="207"/>
      <c r="VFL29" s="207"/>
      <c r="VFM29" s="207"/>
      <c r="VFN29" s="207"/>
      <c r="VFO29" s="207"/>
      <c r="VFP29" s="207"/>
      <c r="VFQ29" s="207"/>
      <c r="VFR29" s="207"/>
      <c r="VFS29" s="207"/>
      <c r="VFT29" s="207"/>
      <c r="VFU29" s="207"/>
      <c r="VFV29" s="207"/>
      <c r="VFW29" s="207"/>
      <c r="VFX29" s="207"/>
      <c r="VFY29" s="207"/>
      <c r="VFZ29" s="207"/>
      <c r="VGA29" s="207"/>
      <c r="VGB29" s="207"/>
      <c r="VGC29" s="207"/>
      <c r="VGD29" s="207"/>
      <c r="VGE29" s="207"/>
      <c r="VGF29" s="207"/>
      <c r="VGG29" s="207"/>
      <c r="VGH29" s="207"/>
      <c r="VGI29" s="207"/>
      <c r="VGJ29" s="207"/>
      <c r="VGK29" s="207"/>
      <c r="VGL29" s="207"/>
      <c r="VGM29" s="207"/>
      <c r="VGN29" s="207"/>
      <c r="VGO29" s="207"/>
      <c r="VGP29" s="207"/>
      <c r="VGQ29" s="207"/>
      <c r="VGR29" s="207"/>
      <c r="VGS29" s="207"/>
      <c r="VGT29" s="207"/>
      <c r="VGU29" s="207"/>
      <c r="VGV29" s="207"/>
      <c r="VGW29" s="207"/>
      <c r="VGX29" s="207"/>
      <c r="VGY29" s="207"/>
      <c r="VGZ29" s="207"/>
      <c r="VHA29" s="207"/>
      <c r="VHB29" s="207"/>
      <c r="VHC29" s="207"/>
      <c r="VHD29" s="207"/>
      <c r="VHE29" s="207"/>
      <c r="VHF29" s="207"/>
      <c r="VHG29" s="207"/>
      <c r="VHH29" s="207"/>
      <c r="VHI29" s="207"/>
      <c r="VHJ29" s="207"/>
      <c r="VHK29" s="207"/>
      <c r="VHL29" s="207"/>
      <c r="VHM29" s="207"/>
      <c r="VHN29" s="207"/>
      <c r="VHO29" s="207"/>
      <c r="VHP29" s="207"/>
      <c r="VHQ29" s="207"/>
      <c r="VHR29" s="207"/>
      <c r="VHS29" s="207"/>
      <c r="VHT29" s="207"/>
      <c r="VHU29" s="207"/>
      <c r="VHV29" s="207"/>
      <c r="VHW29" s="207"/>
      <c r="VHX29" s="207"/>
      <c r="VHY29" s="207"/>
      <c r="VHZ29" s="207"/>
      <c r="VIA29" s="207"/>
      <c r="VIB29" s="207"/>
      <c r="VIC29" s="207"/>
      <c r="VID29" s="207"/>
      <c r="VIE29" s="207"/>
      <c r="VIF29" s="207"/>
      <c r="VIG29" s="207"/>
      <c r="VIH29" s="207"/>
      <c r="VII29" s="207"/>
      <c r="VIJ29" s="207"/>
      <c r="VIK29" s="207"/>
      <c r="VIL29" s="207"/>
      <c r="VIM29" s="207"/>
      <c r="VIN29" s="207"/>
      <c r="VIO29" s="207"/>
      <c r="VIP29" s="207"/>
      <c r="VIQ29" s="207"/>
      <c r="VIR29" s="207"/>
      <c r="VIS29" s="207"/>
      <c r="VIT29" s="207"/>
      <c r="VIU29" s="207"/>
      <c r="VIV29" s="207"/>
      <c r="VIW29" s="207"/>
      <c r="VIX29" s="207"/>
      <c r="VIY29" s="207"/>
      <c r="VIZ29" s="207"/>
      <c r="VJA29" s="207"/>
      <c r="VJB29" s="207"/>
      <c r="VJC29" s="207"/>
      <c r="VJD29" s="207"/>
      <c r="VJE29" s="207"/>
      <c r="VJF29" s="207"/>
      <c r="VJG29" s="207"/>
      <c r="VJH29" s="207"/>
      <c r="VJI29" s="207"/>
      <c r="VJJ29" s="207"/>
      <c r="VJK29" s="207"/>
      <c r="VJL29" s="207"/>
      <c r="VJM29" s="207"/>
      <c r="VJN29" s="207"/>
      <c r="VJO29" s="207"/>
      <c r="VJP29" s="207"/>
      <c r="VJQ29" s="207"/>
      <c r="VJR29" s="207"/>
      <c r="VJS29" s="207"/>
      <c r="VJT29" s="207"/>
      <c r="VJU29" s="207"/>
      <c r="VJV29" s="207"/>
      <c r="VJW29" s="207"/>
      <c r="VJX29" s="207"/>
      <c r="VJY29" s="207"/>
      <c r="VJZ29" s="207"/>
      <c r="VKA29" s="207"/>
      <c r="VKB29" s="207"/>
      <c r="VKC29" s="207"/>
      <c r="VKD29" s="207"/>
      <c r="VKE29" s="207"/>
      <c r="VKF29" s="207"/>
      <c r="VKG29" s="207"/>
      <c r="VKH29" s="207"/>
      <c r="VKI29" s="207"/>
      <c r="VKJ29" s="207"/>
      <c r="VKK29" s="207"/>
      <c r="VKL29" s="207"/>
      <c r="VKM29" s="207"/>
      <c r="VKN29" s="207"/>
      <c r="VKO29" s="207"/>
      <c r="VKP29" s="207"/>
      <c r="VKQ29" s="207"/>
      <c r="VKR29" s="207"/>
      <c r="VKS29" s="207"/>
      <c r="VKT29" s="207"/>
      <c r="VKU29" s="207"/>
      <c r="VKV29" s="207"/>
      <c r="VKW29" s="207"/>
      <c r="VKX29" s="207"/>
      <c r="VKY29" s="207"/>
      <c r="VKZ29" s="207"/>
      <c r="VLA29" s="207"/>
      <c r="VLB29" s="207"/>
      <c r="VLC29" s="207"/>
      <c r="VLD29" s="207"/>
      <c r="VLE29" s="207"/>
      <c r="VLF29" s="207"/>
      <c r="VLG29" s="207"/>
      <c r="VLH29" s="207"/>
      <c r="VLI29" s="207"/>
      <c r="VLJ29" s="207"/>
      <c r="VLK29" s="207"/>
      <c r="VLL29" s="207"/>
      <c r="VLM29" s="207"/>
      <c r="VLN29" s="207"/>
      <c r="VLO29" s="207"/>
      <c r="VLP29" s="207"/>
      <c r="VLQ29" s="207"/>
      <c r="VLR29" s="207"/>
      <c r="VLS29" s="207"/>
      <c r="VLT29" s="207"/>
      <c r="VLU29" s="207"/>
      <c r="VLV29" s="207"/>
      <c r="VLW29" s="207"/>
      <c r="VLX29" s="207"/>
      <c r="VLY29" s="207"/>
      <c r="VLZ29" s="207"/>
      <c r="VMA29" s="207"/>
      <c r="VMB29" s="207"/>
      <c r="VMC29" s="207"/>
      <c r="VMD29" s="207"/>
      <c r="VME29" s="207"/>
      <c r="VMF29" s="207"/>
      <c r="VMG29" s="207"/>
      <c r="VMH29" s="207"/>
      <c r="VMI29" s="207"/>
      <c r="VMJ29" s="207"/>
      <c r="VMK29" s="207"/>
      <c r="VML29" s="207"/>
      <c r="VMM29" s="207"/>
      <c r="VMN29" s="207"/>
      <c r="VMO29" s="207"/>
      <c r="VMP29" s="207"/>
      <c r="VMQ29" s="207"/>
      <c r="VMR29" s="207"/>
      <c r="VMS29" s="207"/>
      <c r="VMT29" s="207"/>
      <c r="VMU29" s="207"/>
      <c r="VMV29" s="207"/>
      <c r="VMW29" s="207"/>
      <c r="VMX29" s="207"/>
      <c r="VMY29" s="207"/>
      <c r="VMZ29" s="207"/>
      <c r="VNA29" s="207"/>
      <c r="VNB29" s="207"/>
      <c r="VNC29" s="207"/>
      <c r="VND29" s="207"/>
      <c r="VNE29" s="207"/>
      <c r="VNF29" s="207"/>
      <c r="VNG29" s="207"/>
      <c r="VNH29" s="207"/>
      <c r="VNI29" s="207"/>
      <c r="VNJ29" s="207"/>
      <c r="VNK29" s="207"/>
      <c r="VNL29" s="207"/>
      <c r="VNM29" s="207"/>
      <c r="VNN29" s="207"/>
      <c r="VNO29" s="207"/>
      <c r="VNP29" s="207"/>
      <c r="VNQ29" s="207"/>
      <c r="VNR29" s="207"/>
      <c r="VNS29" s="207"/>
      <c r="VNT29" s="207"/>
      <c r="VNU29" s="207"/>
      <c r="VNV29" s="207"/>
      <c r="VNW29" s="207"/>
      <c r="VNX29" s="207"/>
      <c r="VNY29" s="207"/>
      <c r="VNZ29" s="207"/>
      <c r="VOA29" s="207"/>
      <c r="VOB29" s="207"/>
      <c r="VOC29" s="207"/>
      <c r="VOD29" s="207"/>
      <c r="VOE29" s="207"/>
      <c r="VOF29" s="207"/>
      <c r="VOG29" s="207"/>
      <c r="VOH29" s="207"/>
      <c r="VOI29" s="207"/>
      <c r="VOJ29" s="207"/>
      <c r="VOK29" s="207"/>
      <c r="VOL29" s="207"/>
      <c r="VOM29" s="207"/>
      <c r="VON29" s="207"/>
      <c r="VOO29" s="207"/>
      <c r="VOP29" s="207"/>
      <c r="VOQ29" s="207"/>
      <c r="VOR29" s="207"/>
      <c r="VOS29" s="207"/>
      <c r="VOT29" s="207"/>
      <c r="VOU29" s="207"/>
      <c r="VOV29" s="207"/>
      <c r="VOW29" s="207"/>
      <c r="VOX29" s="207"/>
      <c r="VOY29" s="207"/>
      <c r="VOZ29" s="207"/>
      <c r="VPA29" s="207"/>
      <c r="VPB29" s="207"/>
      <c r="VPC29" s="207"/>
      <c r="VPD29" s="207"/>
      <c r="VPE29" s="207"/>
      <c r="VPF29" s="207"/>
      <c r="VPG29" s="207"/>
      <c r="VPH29" s="207"/>
      <c r="VPI29" s="207"/>
      <c r="VPJ29" s="207"/>
      <c r="VPK29" s="207"/>
      <c r="VPL29" s="207"/>
      <c r="VPM29" s="207"/>
      <c r="VPN29" s="207"/>
      <c r="VPO29" s="207"/>
      <c r="VPP29" s="207"/>
      <c r="VPQ29" s="207"/>
      <c r="VPR29" s="207"/>
      <c r="VPS29" s="207"/>
      <c r="VPT29" s="207"/>
      <c r="VPU29" s="207"/>
      <c r="VPV29" s="207"/>
      <c r="VPW29" s="207"/>
      <c r="VPX29" s="207"/>
      <c r="VPY29" s="207"/>
      <c r="VPZ29" s="207"/>
      <c r="VQA29" s="207"/>
      <c r="VQB29" s="207"/>
      <c r="VQC29" s="207"/>
      <c r="VQD29" s="207"/>
      <c r="VQE29" s="207"/>
      <c r="VQF29" s="207"/>
      <c r="VQG29" s="207"/>
      <c r="VQH29" s="207"/>
      <c r="VQI29" s="207"/>
      <c r="VQJ29" s="207"/>
      <c r="VQK29" s="207"/>
      <c r="VQL29" s="207"/>
      <c r="VQM29" s="207"/>
      <c r="VQN29" s="207"/>
      <c r="VQO29" s="207"/>
      <c r="VQP29" s="207"/>
      <c r="VQQ29" s="207"/>
      <c r="VQR29" s="207"/>
      <c r="VQS29" s="207"/>
      <c r="VQT29" s="207"/>
      <c r="VQU29" s="207"/>
      <c r="VQV29" s="207"/>
      <c r="VQW29" s="207"/>
      <c r="VQX29" s="207"/>
      <c r="VQY29" s="207"/>
      <c r="VQZ29" s="207"/>
      <c r="VRA29" s="207"/>
      <c r="VRB29" s="207"/>
      <c r="VRC29" s="207"/>
      <c r="VRD29" s="207"/>
      <c r="VRE29" s="207"/>
      <c r="VRF29" s="207"/>
      <c r="VRG29" s="207"/>
      <c r="VRH29" s="207"/>
      <c r="VRI29" s="207"/>
      <c r="VRJ29" s="207"/>
      <c r="VRK29" s="207"/>
      <c r="VRL29" s="207"/>
      <c r="VRM29" s="207"/>
      <c r="VRN29" s="207"/>
      <c r="VRO29" s="207"/>
      <c r="VRP29" s="207"/>
      <c r="VRQ29" s="207"/>
      <c r="VRR29" s="207"/>
      <c r="VRS29" s="207"/>
      <c r="VRT29" s="207"/>
      <c r="VRU29" s="207"/>
      <c r="VRV29" s="207"/>
      <c r="VRW29" s="207"/>
      <c r="VRX29" s="207"/>
      <c r="VRY29" s="207"/>
      <c r="VRZ29" s="207"/>
      <c r="VSA29" s="207"/>
      <c r="VSB29" s="207"/>
      <c r="VSC29" s="207"/>
      <c r="VSD29" s="207"/>
      <c r="VSE29" s="207"/>
      <c r="VSF29" s="207"/>
      <c r="VSG29" s="207"/>
      <c r="VSH29" s="207"/>
      <c r="VSI29" s="207"/>
      <c r="VSJ29" s="207"/>
      <c r="VSK29" s="207"/>
      <c r="VSL29" s="207"/>
      <c r="VSM29" s="207"/>
      <c r="VSN29" s="207"/>
      <c r="VSO29" s="207"/>
      <c r="VSP29" s="207"/>
      <c r="VSQ29" s="207"/>
      <c r="VSR29" s="207"/>
      <c r="VSS29" s="207"/>
      <c r="VST29" s="207"/>
      <c r="VSU29" s="207"/>
      <c r="VSV29" s="207"/>
      <c r="VSW29" s="207"/>
      <c r="VSX29" s="207"/>
      <c r="VSY29" s="207"/>
      <c r="VSZ29" s="207"/>
      <c r="VTA29" s="207"/>
      <c r="VTB29" s="207"/>
      <c r="VTC29" s="207"/>
      <c r="VTD29" s="207"/>
      <c r="VTE29" s="207"/>
      <c r="VTF29" s="207"/>
      <c r="VTG29" s="207"/>
      <c r="VTH29" s="207"/>
      <c r="VTI29" s="207"/>
      <c r="VTJ29" s="207"/>
      <c r="VTK29" s="207"/>
      <c r="VTL29" s="207"/>
      <c r="VTM29" s="207"/>
      <c r="VTN29" s="207"/>
      <c r="VTO29" s="207"/>
      <c r="VTP29" s="207"/>
      <c r="VTQ29" s="207"/>
      <c r="VTR29" s="207"/>
      <c r="VTS29" s="207"/>
      <c r="VTT29" s="207"/>
      <c r="VTU29" s="207"/>
      <c r="VTV29" s="207"/>
      <c r="VTW29" s="207"/>
      <c r="VTX29" s="207"/>
      <c r="VTY29" s="207"/>
      <c r="VTZ29" s="207"/>
      <c r="VUA29" s="207"/>
      <c r="VUB29" s="207"/>
      <c r="VUC29" s="207"/>
      <c r="VUD29" s="207"/>
      <c r="VUE29" s="207"/>
      <c r="VUF29" s="207"/>
      <c r="VUG29" s="207"/>
      <c r="VUH29" s="207"/>
      <c r="VUI29" s="207"/>
      <c r="VUJ29" s="207"/>
      <c r="VUK29" s="207"/>
      <c r="VUL29" s="207"/>
      <c r="VUM29" s="207"/>
      <c r="VUN29" s="207"/>
      <c r="VUO29" s="207"/>
      <c r="VUP29" s="207"/>
      <c r="VUQ29" s="207"/>
      <c r="VUR29" s="207"/>
      <c r="VUS29" s="207"/>
      <c r="VUT29" s="207"/>
      <c r="VUU29" s="207"/>
      <c r="VUV29" s="207"/>
      <c r="VUW29" s="207"/>
      <c r="VUX29" s="207"/>
      <c r="VUY29" s="207"/>
      <c r="VUZ29" s="207"/>
      <c r="VVA29" s="207"/>
      <c r="VVB29" s="207"/>
      <c r="VVC29" s="207"/>
      <c r="VVD29" s="207"/>
      <c r="VVE29" s="207"/>
      <c r="VVF29" s="207"/>
      <c r="VVG29" s="207"/>
      <c r="VVH29" s="207"/>
      <c r="VVI29" s="207"/>
      <c r="VVJ29" s="207"/>
      <c r="VVK29" s="207"/>
      <c r="VVL29" s="207"/>
      <c r="VVM29" s="207"/>
      <c r="VVN29" s="207"/>
      <c r="VVO29" s="207"/>
      <c r="VVP29" s="207"/>
      <c r="VVQ29" s="207"/>
      <c r="VVR29" s="207"/>
      <c r="VVS29" s="207"/>
      <c r="VVT29" s="207"/>
      <c r="VVU29" s="207"/>
      <c r="VVV29" s="207"/>
      <c r="VVW29" s="207"/>
      <c r="VVX29" s="207"/>
      <c r="VVY29" s="207"/>
      <c r="VVZ29" s="207"/>
      <c r="VWA29" s="207"/>
      <c r="VWB29" s="207"/>
      <c r="VWC29" s="207"/>
      <c r="VWD29" s="207"/>
      <c r="VWE29" s="207"/>
      <c r="VWF29" s="207"/>
      <c r="VWG29" s="207"/>
      <c r="VWH29" s="207"/>
      <c r="VWI29" s="207"/>
      <c r="VWJ29" s="207"/>
      <c r="VWK29" s="207"/>
      <c r="VWL29" s="207"/>
      <c r="VWM29" s="207"/>
      <c r="VWN29" s="207"/>
      <c r="VWO29" s="207"/>
      <c r="VWP29" s="207"/>
      <c r="VWQ29" s="207"/>
      <c r="VWR29" s="207"/>
      <c r="VWS29" s="207"/>
      <c r="VWT29" s="207"/>
      <c r="VWU29" s="207"/>
      <c r="VWV29" s="207"/>
      <c r="VWW29" s="207"/>
      <c r="VWX29" s="207"/>
      <c r="VWY29" s="207"/>
      <c r="VWZ29" s="207"/>
      <c r="VXA29" s="207"/>
      <c r="VXB29" s="207"/>
      <c r="VXC29" s="207"/>
      <c r="VXD29" s="207"/>
      <c r="VXE29" s="207"/>
      <c r="VXF29" s="207"/>
      <c r="VXG29" s="207"/>
      <c r="VXH29" s="207"/>
      <c r="VXI29" s="207"/>
      <c r="VXJ29" s="207"/>
      <c r="VXK29" s="207"/>
      <c r="VXL29" s="207"/>
      <c r="VXM29" s="207"/>
      <c r="VXN29" s="207"/>
      <c r="VXO29" s="207"/>
      <c r="VXP29" s="207"/>
      <c r="VXQ29" s="207"/>
      <c r="VXR29" s="207"/>
      <c r="VXS29" s="207"/>
      <c r="VXT29" s="207"/>
      <c r="VXU29" s="207"/>
      <c r="VXV29" s="207"/>
      <c r="VXW29" s="207"/>
      <c r="VXX29" s="207"/>
      <c r="VXY29" s="207"/>
      <c r="VXZ29" s="207"/>
      <c r="VYA29" s="207"/>
      <c r="VYB29" s="207"/>
      <c r="VYC29" s="207"/>
      <c r="VYD29" s="207"/>
      <c r="VYE29" s="207"/>
      <c r="VYF29" s="207"/>
      <c r="VYG29" s="207"/>
      <c r="VYH29" s="207"/>
      <c r="VYI29" s="207"/>
      <c r="VYJ29" s="207"/>
      <c r="VYK29" s="207"/>
      <c r="VYL29" s="207"/>
      <c r="VYM29" s="207"/>
      <c r="VYN29" s="207"/>
      <c r="VYO29" s="207"/>
      <c r="VYP29" s="207"/>
      <c r="VYQ29" s="207"/>
      <c r="VYR29" s="207"/>
      <c r="VYS29" s="207"/>
      <c r="VYT29" s="207"/>
      <c r="VYU29" s="207"/>
      <c r="VYV29" s="207"/>
      <c r="VYW29" s="207"/>
      <c r="VYX29" s="207"/>
      <c r="VYY29" s="207"/>
      <c r="VYZ29" s="207"/>
      <c r="VZA29" s="207"/>
      <c r="VZB29" s="207"/>
      <c r="VZC29" s="207"/>
      <c r="VZD29" s="207"/>
      <c r="VZE29" s="207"/>
      <c r="VZF29" s="207"/>
      <c r="VZG29" s="207"/>
      <c r="VZH29" s="207"/>
      <c r="VZI29" s="207"/>
      <c r="VZJ29" s="207"/>
      <c r="VZK29" s="207"/>
      <c r="VZL29" s="207"/>
      <c r="VZM29" s="207"/>
      <c r="VZN29" s="207"/>
      <c r="VZO29" s="207"/>
      <c r="VZP29" s="207"/>
      <c r="VZQ29" s="207"/>
      <c r="VZR29" s="207"/>
      <c r="VZS29" s="207"/>
      <c r="VZT29" s="207"/>
      <c r="VZU29" s="207"/>
      <c r="VZV29" s="207"/>
      <c r="VZW29" s="207"/>
      <c r="VZX29" s="207"/>
      <c r="VZY29" s="207"/>
      <c r="VZZ29" s="207"/>
      <c r="WAA29" s="207"/>
      <c r="WAB29" s="207"/>
      <c r="WAC29" s="207"/>
      <c r="WAD29" s="207"/>
      <c r="WAE29" s="207"/>
      <c r="WAF29" s="207"/>
      <c r="WAG29" s="207"/>
      <c r="WAH29" s="207"/>
      <c r="WAI29" s="207"/>
      <c r="WAJ29" s="207"/>
      <c r="WAK29" s="207"/>
      <c r="WAL29" s="207"/>
      <c r="WAM29" s="207"/>
      <c r="WAN29" s="207"/>
      <c r="WAO29" s="207"/>
      <c r="WAP29" s="207"/>
      <c r="WAQ29" s="207"/>
      <c r="WAR29" s="207"/>
      <c r="WAS29" s="207"/>
      <c r="WAT29" s="207"/>
      <c r="WAU29" s="207"/>
      <c r="WAV29" s="207"/>
      <c r="WAW29" s="207"/>
      <c r="WAX29" s="207"/>
      <c r="WAY29" s="207"/>
      <c r="WAZ29" s="207"/>
      <c r="WBA29" s="207"/>
      <c r="WBB29" s="207"/>
      <c r="WBC29" s="207"/>
      <c r="WBD29" s="207"/>
      <c r="WBE29" s="207"/>
      <c r="WBF29" s="207"/>
      <c r="WBG29" s="207"/>
      <c r="WBH29" s="207"/>
      <c r="WBI29" s="207"/>
      <c r="WBJ29" s="207"/>
      <c r="WBK29" s="207"/>
      <c r="WBL29" s="207"/>
      <c r="WBM29" s="207"/>
      <c r="WBN29" s="207"/>
      <c r="WBO29" s="207"/>
      <c r="WBP29" s="207"/>
      <c r="WBQ29" s="207"/>
      <c r="WBR29" s="207"/>
      <c r="WBS29" s="207"/>
      <c r="WBT29" s="207"/>
      <c r="WBU29" s="207"/>
      <c r="WBV29" s="207"/>
      <c r="WBW29" s="207"/>
      <c r="WBX29" s="207"/>
      <c r="WBY29" s="207"/>
      <c r="WBZ29" s="207"/>
      <c r="WCA29" s="207"/>
      <c r="WCB29" s="207"/>
      <c r="WCC29" s="207"/>
      <c r="WCD29" s="207"/>
      <c r="WCE29" s="207"/>
      <c r="WCF29" s="207"/>
      <c r="WCG29" s="207"/>
      <c r="WCH29" s="207"/>
      <c r="WCI29" s="207"/>
      <c r="WCJ29" s="207"/>
      <c r="WCK29" s="207"/>
      <c r="WCL29" s="207"/>
      <c r="WCM29" s="207"/>
      <c r="WCN29" s="207"/>
      <c r="WCO29" s="207"/>
      <c r="WCP29" s="207"/>
      <c r="WCQ29" s="207"/>
      <c r="WCR29" s="207"/>
      <c r="WCS29" s="207"/>
      <c r="WCT29" s="207"/>
      <c r="WCU29" s="207"/>
      <c r="WCV29" s="207"/>
      <c r="WCW29" s="207"/>
      <c r="WCX29" s="207"/>
      <c r="WCY29" s="207"/>
      <c r="WCZ29" s="207"/>
      <c r="WDA29" s="207"/>
      <c r="WDB29" s="207"/>
      <c r="WDC29" s="207"/>
      <c r="WDD29" s="207"/>
      <c r="WDE29" s="207"/>
      <c r="WDF29" s="207"/>
      <c r="WDG29" s="207"/>
      <c r="WDH29" s="207"/>
      <c r="WDI29" s="207"/>
      <c r="WDJ29" s="207"/>
      <c r="WDK29" s="207"/>
      <c r="WDL29" s="207"/>
      <c r="WDM29" s="207"/>
      <c r="WDN29" s="207"/>
      <c r="WDO29" s="207"/>
      <c r="WDP29" s="207"/>
      <c r="WDQ29" s="207"/>
      <c r="WDR29" s="207"/>
      <c r="WDS29" s="207"/>
      <c r="WDT29" s="207"/>
      <c r="WDU29" s="207"/>
      <c r="WDV29" s="207"/>
      <c r="WDW29" s="207"/>
      <c r="WDX29" s="207"/>
      <c r="WDY29" s="207"/>
      <c r="WDZ29" s="207"/>
      <c r="WEA29" s="207"/>
      <c r="WEB29" s="207"/>
      <c r="WEC29" s="207"/>
      <c r="WED29" s="207"/>
      <c r="WEE29" s="207"/>
      <c r="WEF29" s="207"/>
      <c r="WEG29" s="207"/>
      <c r="WEH29" s="207"/>
      <c r="WEI29" s="207"/>
      <c r="WEJ29" s="207"/>
      <c r="WEK29" s="207"/>
      <c r="WEL29" s="207"/>
      <c r="WEM29" s="207"/>
      <c r="WEN29" s="207"/>
      <c r="WEO29" s="207"/>
      <c r="WEP29" s="207"/>
      <c r="WEQ29" s="207"/>
      <c r="WER29" s="207"/>
      <c r="WES29" s="207"/>
      <c r="WET29" s="207"/>
      <c r="WEU29" s="207"/>
      <c r="WEV29" s="207"/>
      <c r="WEW29" s="207"/>
      <c r="WEX29" s="207"/>
      <c r="WEY29" s="207"/>
      <c r="WEZ29" s="207"/>
      <c r="WFA29" s="207"/>
      <c r="WFB29" s="207"/>
      <c r="WFC29" s="207"/>
      <c r="WFD29" s="207"/>
      <c r="WFE29" s="207"/>
      <c r="WFF29" s="207"/>
      <c r="WFG29" s="207"/>
      <c r="WFH29" s="207"/>
      <c r="WFI29" s="207"/>
      <c r="WFJ29" s="207"/>
      <c r="WFK29" s="207"/>
      <c r="WFL29" s="207"/>
      <c r="WFM29" s="207"/>
      <c r="WFN29" s="207"/>
      <c r="WFO29" s="207"/>
      <c r="WFP29" s="207"/>
      <c r="WFQ29" s="207"/>
      <c r="WFR29" s="207"/>
      <c r="WFS29" s="207"/>
      <c r="WFT29" s="207"/>
      <c r="WFU29" s="207"/>
      <c r="WFV29" s="207"/>
      <c r="WFW29" s="207"/>
      <c r="WFX29" s="207"/>
      <c r="WFY29" s="207"/>
      <c r="WFZ29" s="207"/>
      <c r="WGA29" s="207"/>
      <c r="WGB29" s="207"/>
      <c r="WGC29" s="207"/>
      <c r="WGD29" s="207"/>
      <c r="WGE29" s="207"/>
      <c r="WGF29" s="207"/>
      <c r="WGG29" s="207"/>
      <c r="WGH29" s="207"/>
      <c r="WGI29" s="207"/>
      <c r="WGJ29" s="207"/>
      <c r="WGK29" s="207"/>
      <c r="WGL29" s="207"/>
      <c r="WGM29" s="207"/>
      <c r="WGN29" s="207"/>
      <c r="WGO29" s="207"/>
      <c r="WGP29" s="207"/>
      <c r="WGQ29" s="207"/>
      <c r="WGR29" s="207"/>
      <c r="WGS29" s="207"/>
      <c r="WGT29" s="207"/>
      <c r="WGU29" s="207"/>
      <c r="WGV29" s="207"/>
      <c r="WGW29" s="207"/>
      <c r="WGX29" s="207"/>
      <c r="WGY29" s="207"/>
      <c r="WGZ29" s="207"/>
      <c r="WHA29" s="207"/>
      <c r="WHB29" s="207"/>
      <c r="WHC29" s="207"/>
      <c r="WHD29" s="207"/>
      <c r="WHE29" s="207"/>
      <c r="WHF29" s="207"/>
      <c r="WHG29" s="207"/>
      <c r="WHH29" s="207"/>
      <c r="WHI29" s="207"/>
      <c r="WHJ29" s="207"/>
      <c r="WHK29" s="207"/>
      <c r="WHL29" s="207"/>
      <c r="WHM29" s="207"/>
      <c r="WHN29" s="207"/>
      <c r="WHO29" s="207"/>
      <c r="WHP29" s="207"/>
      <c r="WHQ29" s="207"/>
      <c r="WHR29" s="207"/>
      <c r="WHS29" s="207"/>
      <c r="WHT29" s="207"/>
      <c r="WHU29" s="207"/>
      <c r="WHV29" s="207"/>
      <c r="WHW29" s="207"/>
      <c r="WHX29" s="207"/>
      <c r="WHY29" s="207"/>
      <c r="WHZ29" s="207"/>
      <c r="WIA29" s="207"/>
      <c r="WIB29" s="207"/>
      <c r="WIC29" s="207"/>
      <c r="WID29" s="207"/>
      <c r="WIE29" s="207"/>
      <c r="WIF29" s="207"/>
      <c r="WIG29" s="207"/>
      <c r="WIH29" s="207"/>
      <c r="WII29" s="207"/>
      <c r="WIJ29" s="207"/>
      <c r="WIK29" s="207"/>
      <c r="WIL29" s="207"/>
      <c r="WIM29" s="207"/>
      <c r="WIN29" s="207"/>
      <c r="WIO29" s="207"/>
      <c r="WIP29" s="207"/>
      <c r="WIQ29" s="207"/>
      <c r="WIR29" s="207"/>
      <c r="WIS29" s="207"/>
      <c r="WIT29" s="207"/>
      <c r="WIU29" s="207"/>
      <c r="WIV29" s="207"/>
      <c r="WIW29" s="207"/>
      <c r="WIX29" s="207"/>
      <c r="WIY29" s="207"/>
      <c r="WIZ29" s="207"/>
      <c r="WJA29" s="207"/>
      <c r="WJB29" s="207"/>
      <c r="WJC29" s="207"/>
      <c r="WJD29" s="207"/>
      <c r="WJE29" s="207"/>
      <c r="WJF29" s="207"/>
      <c r="WJG29" s="207"/>
      <c r="WJH29" s="207"/>
      <c r="WJI29" s="207"/>
      <c r="WJJ29" s="207"/>
      <c r="WJK29" s="207"/>
      <c r="WJL29" s="207"/>
      <c r="WJM29" s="207"/>
      <c r="WJN29" s="207"/>
      <c r="WJO29" s="207"/>
      <c r="WJP29" s="207"/>
      <c r="WJQ29" s="207"/>
      <c r="WJR29" s="207"/>
      <c r="WJS29" s="207"/>
      <c r="WJT29" s="207"/>
      <c r="WJU29" s="207"/>
      <c r="WJV29" s="207"/>
      <c r="WJW29" s="207"/>
      <c r="WJX29" s="207"/>
      <c r="WJY29" s="207"/>
      <c r="WJZ29" s="207"/>
      <c r="WKA29" s="207"/>
      <c r="WKB29" s="207"/>
      <c r="WKC29" s="207"/>
      <c r="WKD29" s="207"/>
      <c r="WKE29" s="207"/>
      <c r="WKF29" s="207"/>
      <c r="WKG29" s="207"/>
      <c r="WKH29" s="207"/>
      <c r="WKI29" s="207"/>
      <c r="WKJ29" s="207"/>
      <c r="WKK29" s="207"/>
      <c r="WKL29" s="207"/>
      <c r="WKM29" s="207"/>
      <c r="WKN29" s="207"/>
      <c r="WKO29" s="207"/>
      <c r="WKP29" s="207"/>
      <c r="WKQ29" s="207"/>
      <c r="WKR29" s="207"/>
      <c r="WKS29" s="207"/>
      <c r="WKT29" s="207"/>
      <c r="WKU29" s="207"/>
      <c r="WKV29" s="207"/>
      <c r="WKW29" s="207"/>
      <c r="WKX29" s="207"/>
      <c r="WKY29" s="207"/>
      <c r="WKZ29" s="207"/>
      <c r="WLA29" s="207"/>
      <c r="WLB29" s="207"/>
      <c r="WLC29" s="207"/>
      <c r="WLD29" s="207"/>
      <c r="WLE29" s="207"/>
      <c r="WLF29" s="207"/>
      <c r="WLG29" s="207"/>
      <c r="WLH29" s="207"/>
      <c r="WLI29" s="207"/>
      <c r="WLJ29" s="207"/>
      <c r="WLK29" s="207"/>
      <c r="WLL29" s="207"/>
      <c r="WLM29" s="207"/>
      <c r="WLN29" s="207"/>
      <c r="WLO29" s="207"/>
      <c r="WLP29" s="207"/>
      <c r="WLQ29" s="207"/>
      <c r="WLR29" s="207"/>
      <c r="WLS29" s="207"/>
      <c r="WLT29" s="207"/>
      <c r="WLU29" s="207"/>
      <c r="WLV29" s="207"/>
      <c r="WLW29" s="207"/>
      <c r="WLX29" s="207"/>
      <c r="WLY29" s="207"/>
      <c r="WLZ29" s="207"/>
      <c r="WMA29" s="207"/>
      <c r="WMB29" s="207"/>
      <c r="WMC29" s="207"/>
      <c r="WMD29" s="207"/>
      <c r="WME29" s="207"/>
      <c r="WMF29" s="207"/>
      <c r="WMG29" s="207"/>
      <c r="WMH29" s="207"/>
      <c r="WMI29" s="207"/>
      <c r="WMJ29" s="207"/>
      <c r="WMK29" s="207"/>
      <c r="WML29" s="207"/>
      <c r="WMM29" s="207"/>
      <c r="WMN29" s="207"/>
      <c r="WMO29" s="207"/>
      <c r="WMP29" s="207"/>
      <c r="WMQ29" s="207"/>
      <c r="WMR29" s="207"/>
      <c r="WMS29" s="207"/>
      <c r="WMT29" s="207"/>
      <c r="WMU29" s="207"/>
      <c r="WMV29" s="207"/>
      <c r="WMW29" s="207"/>
      <c r="WMX29" s="207"/>
      <c r="WMY29" s="207"/>
      <c r="WMZ29" s="207"/>
      <c r="WNA29" s="207"/>
      <c r="WNB29" s="207"/>
      <c r="WNC29" s="207"/>
      <c r="WND29" s="207"/>
      <c r="WNE29" s="207"/>
      <c r="WNF29" s="207"/>
      <c r="WNG29" s="207"/>
      <c r="WNH29" s="207"/>
      <c r="WNI29" s="207"/>
      <c r="WNJ29" s="207"/>
      <c r="WNK29" s="207"/>
      <c r="WNL29" s="207"/>
      <c r="WNM29" s="207"/>
      <c r="WNN29" s="207"/>
      <c r="WNO29" s="207"/>
      <c r="WNP29" s="207"/>
      <c r="WNQ29" s="207"/>
      <c r="WNR29" s="207"/>
      <c r="WNS29" s="207"/>
      <c r="WNT29" s="207"/>
      <c r="WNU29" s="207"/>
      <c r="WNV29" s="207"/>
      <c r="WNW29" s="207"/>
      <c r="WNX29" s="207"/>
      <c r="WNY29" s="207"/>
      <c r="WNZ29" s="207"/>
      <c r="WOA29" s="207"/>
      <c r="WOB29" s="207"/>
      <c r="WOC29" s="207"/>
      <c r="WOD29" s="207"/>
      <c r="WOE29" s="207"/>
      <c r="WOF29" s="207"/>
      <c r="WOG29" s="207"/>
      <c r="WOH29" s="207"/>
      <c r="WOI29" s="207"/>
      <c r="WOJ29" s="207"/>
      <c r="WOK29" s="207"/>
      <c r="WOL29" s="207"/>
      <c r="WOM29" s="207"/>
      <c r="WON29" s="207"/>
      <c r="WOO29" s="207"/>
      <c r="WOP29" s="207"/>
      <c r="WOQ29" s="207"/>
      <c r="WOR29" s="207"/>
      <c r="WOS29" s="207"/>
      <c r="WOT29" s="207"/>
      <c r="WOU29" s="207"/>
      <c r="WOV29" s="207"/>
      <c r="WOW29" s="207"/>
      <c r="WOX29" s="207"/>
      <c r="WOY29" s="207"/>
      <c r="WOZ29" s="207"/>
      <c r="WPA29" s="207"/>
      <c r="WPB29" s="207"/>
      <c r="WPC29" s="207"/>
      <c r="WPD29" s="207"/>
      <c r="WPE29" s="207"/>
      <c r="WPF29" s="207"/>
      <c r="WPG29" s="207"/>
      <c r="WPH29" s="207"/>
      <c r="WPI29" s="207"/>
      <c r="WPJ29" s="207"/>
      <c r="WPK29" s="207"/>
      <c r="WPL29" s="207"/>
      <c r="WPM29" s="207"/>
      <c r="WPN29" s="207"/>
      <c r="WPO29" s="207"/>
      <c r="WPP29" s="207"/>
      <c r="WPQ29" s="207"/>
      <c r="WPR29" s="207"/>
      <c r="WPS29" s="207"/>
      <c r="WPT29" s="207"/>
      <c r="WPU29" s="207"/>
      <c r="WPV29" s="207"/>
      <c r="WPW29" s="207"/>
      <c r="WPX29" s="207"/>
      <c r="WPY29" s="207"/>
      <c r="WPZ29" s="207"/>
      <c r="WQA29" s="207"/>
      <c r="WQB29" s="207"/>
      <c r="WQC29" s="207"/>
      <c r="WQD29" s="207"/>
      <c r="WQE29" s="207"/>
      <c r="WQF29" s="207"/>
      <c r="WQG29" s="207"/>
      <c r="WQH29" s="207"/>
      <c r="WQI29" s="207"/>
      <c r="WQJ29" s="207"/>
      <c r="WQK29" s="207"/>
      <c r="WQL29" s="207"/>
      <c r="WQM29" s="207"/>
      <c r="WQN29" s="207"/>
      <c r="WQO29" s="207"/>
      <c r="WQP29" s="207"/>
      <c r="WQQ29" s="207"/>
      <c r="WQR29" s="207"/>
      <c r="WQS29" s="207"/>
      <c r="WQT29" s="207"/>
      <c r="WQU29" s="207"/>
      <c r="WQV29" s="207"/>
      <c r="WQW29" s="207"/>
      <c r="WQX29" s="207"/>
      <c r="WQY29" s="207"/>
      <c r="WQZ29" s="207"/>
      <c r="WRA29" s="207"/>
      <c r="WRB29" s="207"/>
      <c r="WRC29" s="207"/>
      <c r="WRD29" s="207"/>
      <c r="WRE29" s="207"/>
      <c r="WRF29" s="207"/>
      <c r="WRG29" s="207"/>
      <c r="WRH29" s="207"/>
      <c r="WRI29" s="207"/>
      <c r="WRJ29" s="207"/>
      <c r="WRK29" s="207"/>
      <c r="WRL29" s="207"/>
      <c r="WRM29" s="207"/>
      <c r="WRN29" s="207"/>
      <c r="WRO29" s="207"/>
      <c r="WRP29" s="207"/>
      <c r="WRQ29" s="207"/>
      <c r="WRR29" s="207"/>
      <c r="WRS29" s="207"/>
      <c r="WRT29" s="207"/>
      <c r="WRU29" s="207"/>
      <c r="WRV29" s="207"/>
      <c r="WRW29" s="207"/>
      <c r="WRX29" s="207"/>
      <c r="WRY29" s="207"/>
      <c r="WRZ29" s="207"/>
      <c r="WSA29" s="207"/>
      <c r="WSB29" s="207"/>
      <c r="WSC29" s="207"/>
      <c r="WSD29" s="207"/>
      <c r="WSE29" s="207"/>
      <c r="WSF29" s="207"/>
      <c r="WSG29" s="207"/>
      <c r="WSH29" s="207"/>
      <c r="WSI29" s="207"/>
      <c r="WSJ29" s="207"/>
      <c r="WSK29" s="207"/>
      <c r="WSL29" s="207"/>
      <c r="WSM29" s="207"/>
      <c r="WSN29" s="207"/>
      <c r="WSO29" s="207"/>
      <c r="WSP29" s="207"/>
      <c r="WSQ29" s="207"/>
      <c r="WSR29" s="207"/>
      <c r="WSS29" s="207"/>
      <c r="WST29" s="207"/>
      <c r="WSU29" s="207"/>
      <c r="WSV29" s="207"/>
      <c r="WSW29" s="207"/>
      <c r="WSX29" s="207"/>
      <c r="WSY29" s="207"/>
      <c r="WSZ29" s="207"/>
      <c r="WTA29" s="207"/>
      <c r="WTB29" s="207"/>
      <c r="WTC29" s="207"/>
      <c r="WTD29" s="207"/>
      <c r="WTE29" s="207"/>
      <c r="WTF29" s="207"/>
      <c r="WTG29" s="207"/>
      <c r="WTH29" s="207"/>
      <c r="WTI29" s="207"/>
      <c r="WTJ29" s="207"/>
      <c r="WTK29" s="207"/>
      <c r="WTL29" s="207"/>
      <c r="WTM29" s="207"/>
      <c r="WTN29" s="207"/>
      <c r="WTO29" s="207"/>
      <c r="WTP29" s="207"/>
      <c r="WTQ29" s="207"/>
      <c r="WTR29" s="207"/>
      <c r="WTS29" s="207"/>
      <c r="WTT29" s="207"/>
      <c r="WTU29" s="207"/>
      <c r="WTV29" s="207"/>
      <c r="WTW29" s="207"/>
      <c r="WTX29" s="207"/>
      <c r="WTY29" s="207"/>
      <c r="WTZ29" s="207"/>
      <c r="WUA29" s="207"/>
      <c r="WUB29" s="207"/>
      <c r="WUC29" s="207"/>
      <c r="WUD29" s="207"/>
      <c r="WUE29" s="207"/>
      <c r="WUF29" s="207"/>
      <c r="WUG29" s="207"/>
      <c r="WUH29" s="207"/>
      <c r="WUI29" s="207"/>
      <c r="WUJ29" s="207"/>
      <c r="WUK29" s="207"/>
      <c r="WUL29" s="207"/>
      <c r="WUM29" s="207"/>
      <c r="WUN29" s="207"/>
      <c r="WUO29" s="207"/>
      <c r="WUP29" s="207"/>
      <c r="WUQ29" s="207"/>
      <c r="WUR29" s="207"/>
      <c r="WUS29" s="207"/>
      <c r="WUT29" s="207"/>
      <c r="WUU29" s="207"/>
      <c r="WUV29" s="207"/>
      <c r="WUW29" s="207"/>
      <c r="WUX29" s="207"/>
      <c r="WUY29" s="207"/>
      <c r="WUZ29" s="207"/>
      <c r="WVA29" s="207"/>
      <c r="WVB29" s="207"/>
      <c r="WVC29" s="207"/>
      <c r="WVD29" s="207"/>
      <c r="WVE29" s="207"/>
      <c r="WVF29" s="207"/>
      <c r="WVG29" s="207"/>
      <c r="WVH29" s="207"/>
      <c r="WVI29" s="207"/>
      <c r="WVJ29" s="207"/>
      <c r="WVK29" s="207"/>
      <c r="WVL29" s="207"/>
      <c r="WVM29" s="207"/>
      <c r="WVN29" s="207"/>
      <c r="WVO29" s="207"/>
      <c r="WVP29" s="207"/>
      <c r="WVQ29" s="207"/>
      <c r="WVR29" s="207"/>
      <c r="WVS29" s="207"/>
      <c r="WVT29" s="207"/>
      <c r="WVU29" s="207"/>
      <c r="WVV29" s="207"/>
      <c r="WVW29" s="207"/>
      <c r="WVX29" s="207"/>
      <c r="WVY29" s="207"/>
      <c r="WVZ29" s="207"/>
      <c r="WWA29" s="207"/>
      <c r="WWB29" s="207"/>
      <c r="WWC29" s="207"/>
      <c r="WWD29" s="207"/>
      <c r="WWE29" s="207"/>
      <c r="WWF29" s="207"/>
      <c r="WWG29" s="207"/>
      <c r="WWH29" s="207"/>
      <c r="WWI29" s="207"/>
      <c r="WWJ29" s="207"/>
      <c r="WWK29" s="207"/>
      <c r="WWL29" s="207"/>
      <c r="WWM29" s="207"/>
      <c r="WWN29" s="207"/>
      <c r="WWO29" s="207"/>
      <c r="WWP29" s="207"/>
      <c r="WWQ29" s="207"/>
      <c r="WWR29" s="207"/>
      <c r="WWS29" s="207"/>
      <c r="WWT29" s="207"/>
      <c r="WWU29" s="207"/>
      <c r="WWV29" s="207"/>
      <c r="WWW29" s="207"/>
      <c r="WWX29" s="207"/>
      <c r="WWY29" s="207"/>
      <c r="WWZ29" s="207"/>
      <c r="WXA29" s="207"/>
      <c r="WXB29" s="207"/>
      <c r="WXC29" s="207"/>
      <c r="WXD29" s="207"/>
      <c r="WXE29" s="207"/>
      <c r="WXF29" s="207"/>
      <c r="WXG29" s="207"/>
      <c r="WXH29" s="207"/>
      <c r="WXI29" s="207"/>
      <c r="WXJ29" s="207"/>
      <c r="WXK29" s="207"/>
      <c r="WXL29" s="207"/>
      <c r="WXM29" s="207"/>
      <c r="WXN29" s="207"/>
      <c r="WXO29" s="207"/>
      <c r="WXP29" s="207"/>
      <c r="WXQ29" s="207"/>
      <c r="WXR29" s="207"/>
      <c r="WXS29" s="207"/>
      <c r="WXT29" s="207"/>
      <c r="WXU29" s="207"/>
      <c r="WXV29" s="207"/>
      <c r="WXW29" s="207"/>
      <c r="WXX29" s="207"/>
      <c r="WXY29" s="207"/>
      <c r="WXZ29" s="207"/>
      <c r="WYA29" s="207"/>
      <c r="WYB29" s="207"/>
      <c r="WYC29" s="207"/>
      <c r="WYD29" s="207"/>
      <c r="WYE29" s="207"/>
      <c r="WYF29" s="207"/>
      <c r="WYG29" s="207"/>
      <c r="WYH29" s="207"/>
      <c r="WYI29" s="207"/>
      <c r="WYJ29" s="207"/>
      <c r="WYK29" s="207"/>
      <c r="WYL29" s="207"/>
      <c r="WYM29" s="207"/>
      <c r="WYN29" s="207"/>
      <c r="WYO29" s="207"/>
      <c r="WYP29" s="207"/>
      <c r="WYQ29" s="207"/>
      <c r="WYR29" s="207"/>
      <c r="WYS29" s="207"/>
      <c r="WYT29" s="207"/>
      <c r="WYU29" s="207"/>
      <c r="WYV29" s="207"/>
      <c r="WYW29" s="207"/>
      <c r="WYX29" s="207"/>
      <c r="WYY29" s="207"/>
      <c r="WYZ29" s="207"/>
      <c r="WZA29" s="207"/>
      <c r="WZB29" s="207"/>
      <c r="WZC29" s="207"/>
      <c r="WZD29" s="207"/>
      <c r="WZE29" s="207"/>
      <c r="WZF29" s="207"/>
      <c r="WZG29" s="207"/>
      <c r="WZH29" s="207"/>
      <c r="WZI29" s="207"/>
      <c r="WZJ29" s="207"/>
      <c r="WZK29" s="207"/>
      <c r="WZL29" s="207"/>
      <c r="WZM29" s="207"/>
      <c r="WZN29" s="207"/>
      <c r="WZO29" s="207"/>
      <c r="WZP29" s="207"/>
      <c r="WZQ29" s="207"/>
      <c r="WZR29" s="207"/>
      <c r="WZS29" s="207"/>
      <c r="WZT29" s="207"/>
      <c r="WZU29" s="207"/>
      <c r="WZV29" s="207"/>
      <c r="WZW29" s="207"/>
      <c r="WZX29" s="207"/>
      <c r="WZY29" s="207"/>
      <c r="WZZ29" s="207"/>
      <c r="XAA29" s="207"/>
      <c r="XAB29" s="207"/>
      <c r="XAC29" s="207"/>
      <c r="XAD29" s="207"/>
      <c r="XAE29" s="207"/>
      <c r="XAF29" s="207"/>
      <c r="XAG29" s="207"/>
      <c r="XAH29" s="207"/>
      <c r="XAI29" s="207"/>
      <c r="XAJ29" s="207"/>
      <c r="XAK29" s="207"/>
      <c r="XAL29" s="207"/>
      <c r="XAM29" s="207"/>
      <c r="XAN29" s="207"/>
      <c r="XAO29" s="207"/>
      <c r="XAP29" s="207"/>
      <c r="XAQ29" s="207"/>
      <c r="XAR29" s="207"/>
      <c r="XAS29" s="207"/>
      <c r="XAT29" s="207"/>
      <c r="XAU29" s="207"/>
      <c r="XAV29" s="207"/>
      <c r="XAW29" s="207"/>
      <c r="XAX29" s="207"/>
      <c r="XAY29" s="207"/>
      <c r="XAZ29" s="207"/>
      <c r="XBA29" s="207"/>
      <c r="XBB29" s="207"/>
      <c r="XBC29" s="207"/>
      <c r="XBD29" s="207"/>
      <c r="XBE29" s="207"/>
      <c r="XBF29" s="207"/>
      <c r="XBG29" s="207"/>
      <c r="XBH29" s="207"/>
      <c r="XBI29" s="207"/>
      <c r="XBJ29" s="207"/>
      <c r="XBK29" s="207"/>
      <c r="XBL29" s="207"/>
      <c r="XBM29" s="207"/>
      <c r="XBN29" s="207"/>
      <c r="XBO29" s="207"/>
      <c r="XBP29" s="207"/>
      <c r="XBQ29" s="207"/>
      <c r="XBR29" s="207"/>
      <c r="XBS29" s="207"/>
      <c r="XBT29" s="207"/>
      <c r="XBU29" s="207"/>
      <c r="XBV29" s="207"/>
      <c r="XBW29" s="207"/>
      <c r="XBX29" s="207"/>
      <c r="XBY29" s="207"/>
      <c r="XBZ29" s="207"/>
      <c r="XCA29" s="207"/>
      <c r="XCB29" s="207"/>
      <c r="XCC29" s="207"/>
      <c r="XCD29" s="207"/>
      <c r="XCE29" s="207"/>
      <c r="XCF29" s="207"/>
      <c r="XCG29" s="207"/>
      <c r="XCH29" s="207"/>
      <c r="XCI29" s="207"/>
      <c r="XCJ29" s="207"/>
      <c r="XCK29" s="207"/>
      <c r="XCL29" s="207"/>
      <c r="XCM29" s="207"/>
      <c r="XCN29" s="207"/>
      <c r="XCO29" s="207"/>
      <c r="XCP29" s="207"/>
      <c r="XCQ29" s="207"/>
      <c r="XCR29" s="207"/>
      <c r="XCS29" s="207"/>
      <c r="XCT29" s="207"/>
      <c r="XCU29" s="207"/>
      <c r="XCV29" s="207"/>
      <c r="XCW29" s="207"/>
      <c r="XCX29" s="207"/>
      <c r="XCY29" s="207"/>
      <c r="XCZ29" s="207"/>
      <c r="XDA29" s="207"/>
      <c r="XDB29" s="207"/>
      <c r="XDC29" s="207"/>
      <c r="XDD29" s="207"/>
      <c r="XDE29" s="207"/>
      <c r="XDF29" s="207"/>
      <c r="XDG29" s="207"/>
      <c r="XDH29" s="207"/>
      <c r="XDI29" s="207"/>
      <c r="XDJ29" s="207"/>
      <c r="XDK29" s="207"/>
      <c r="XDL29" s="207"/>
      <c r="XDM29" s="207"/>
      <c r="XDN29" s="207"/>
      <c r="XDO29" s="207"/>
      <c r="XDP29" s="207"/>
      <c r="XDQ29" s="207"/>
      <c r="XDR29" s="207"/>
      <c r="XDS29" s="207"/>
      <c r="XDT29" s="207"/>
      <c r="XDU29" s="207"/>
      <c r="XDV29" s="207"/>
      <c r="XDW29" s="207"/>
      <c r="XDX29" s="207"/>
      <c r="XDY29" s="207"/>
      <c r="XDZ29" s="207"/>
      <c r="XEA29" s="207"/>
      <c r="XEB29" s="207"/>
      <c r="XEC29" s="207"/>
      <c r="XED29" s="207"/>
      <c r="XEE29" s="207"/>
      <c r="XEF29" s="207"/>
      <c r="XEG29" s="207"/>
      <c r="XEH29" s="207"/>
      <c r="XEI29" s="207"/>
      <c r="XEJ29" s="207"/>
      <c r="XEK29" s="207"/>
      <c r="XEL29" s="207"/>
      <c r="XEM29" s="207"/>
      <c r="XEN29" s="207"/>
      <c r="XEO29" s="207"/>
      <c r="XEP29" s="207"/>
      <c r="XEQ29" s="207"/>
      <c r="XER29" s="207"/>
      <c r="XES29" s="207"/>
      <c r="XET29" s="207"/>
      <c r="XEU29" s="207"/>
      <c r="XEV29" s="207"/>
      <c r="XEW29" s="207"/>
      <c r="XEX29" s="207"/>
      <c r="XEY29" s="207"/>
      <c r="XEZ29" s="207"/>
      <c r="XFA29" s="207"/>
      <c r="XFB29" s="207"/>
    </row>
    <row r="30" spans="1:16382" s="106" customFormat="1" hidden="1" x14ac:dyDescent="0.25">
      <c r="A30" s="178"/>
      <c r="B30" s="140" t="s">
        <v>109</v>
      </c>
      <c r="C30" s="178"/>
      <c r="D30" s="219" t="s">
        <v>110</v>
      </c>
      <c r="E30" s="143">
        <f>E31+E32</f>
        <v>0</v>
      </c>
      <c r="F30" s="143">
        <f>F31+F32</f>
        <v>0</v>
      </c>
      <c r="G30" s="143">
        <f>G31+G32</f>
        <v>0</v>
      </c>
      <c r="H30" s="143">
        <f>H31+H32</f>
        <v>0</v>
      </c>
      <c r="I30" s="483" t="e">
        <f t="shared" si="1"/>
        <v>#DIV/0!</v>
      </c>
      <c r="J30" s="483" t="e">
        <f t="shared" si="0"/>
        <v>#DIV/0!</v>
      </c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6"/>
      <c r="V30" s="206"/>
      <c r="W30" s="206"/>
      <c r="X30" s="206"/>
      <c r="Y30" s="206"/>
      <c r="Z30" s="206"/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  <c r="AK30" s="206"/>
      <c r="AL30" s="206"/>
      <c r="AM30" s="206"/>
      <c r="AN30" s="206"/>
      <c r="AO30" s="206"/>
      <c r="AP30" s="206"/>
      <c r="AQ30" s="206"/>
      <c r="AR30" s="206"/>
      <c r="AS30" s="206"/>
      <c r="AT30" s="206"/>
      <c r="AU30" s="206"/>
      <c r="AV30" s="206"/>
      <c r="AW30" s="206"/>
      <c r="AX30" s="206"/>
      <c r="AY30" s="206"/>
      <c r="AZ30" s="206"/>
      <c r="BA30" s="206"/>
      <c r="BB30" s="206"/>
      <c r="BC30" s="206"/>
      <c r="BD30" s="206"/>
      <c r="BE30" s="206"/>
      <c r="BF30" s="206"/>
      <c r="BG30" s="206"/>
      <c r="BH30" s="206"/>
      <c r="BI30" s="206"/>
      <c r="BJ30" s="206"/>
      <c r="BK30" s="206"/>
      <c r="BL30" s="206"/>
      <c r="BM30" s="206"/>
      <c r="BN30" s="206"/>
      <c r="BO30" s="206"/>
      <c r="BP30" s="206"/>
      <c r="BQ30" s="206"/>
      <c r="BR30" s="206"/>
      <c r="BS30" s="206"/>
      <c r="BT30" s="206"/>
      <c r="BU30" s="206"/>
      <c r="BV30" s="206"/>
      <c r="BW30" s="206"/>
      <c r="BX30" s="206"/>
      <c r="BY30" s="206"/>
      <c r="BZ30" s="206"/>
      <c r="CA30" s="206"/>
      <c r="CB30" s="206"/>
      <c r="CC30" s="206"/>
      <c r="CD30" s="206"/>
      <c r="CE30" s="206"/>
      <c r="CF30" s="206"/>
      <c r="CG30" s="206"/>
      <c r="CH30" s="206"/>
      <c r="CI30" s="206"/>
      <c r="CJ30" s="206"/>
      <c r="CK30" s="206"/>
      <c r="CL30" s="206"/>
      <c r="CM30" s="206"/>
      <c r="CN30" s="206"/>
      <c r="CO30" s="206"/>
      <c r="CP30" s="206"/>
      <c r="CQ30" s="206"/>
      <c r="CR30" s="206"/>
      <c r="CS30" s="206"/>
      <c r="CT30" s="206"/>
      <c r="CU30" s="206"/>
      <c r="CV30" s="206"/>
      <c r="CW30" s="206"/>
      <c r="CX30" s="206"/>
      <c r="CY30" s="206"/>
      <c r="CZ30" s="206"/>
      <c r="DA30" s="206"/>
      <c r="DB30" s="206"/>
      <c r="DC30" s="206"/>
      <c r="DD30" s="206"/>
      <c r="DE30" s="206"/>
      <c r="DF30" s="206"/>
      <c r="DG30" s="206"/>
      <c r="DH30" s="206"/>
      <c r="DI30" s="206"/>
      <c r="DJ30" s="206"/>
      <c r="DK30" s="206"/>
      <c r="DL30" s="206"/>
      <c r="DM30" s="206"/>
      <c r="DN30" s="206"/>
      <c r="DO30" s="206"/>
      <c r="DP30" s="206"/>
      <c r="DQ30" s="206"/>
      <c r="DR30" s="206"/>
      <c r="DS30" s="206"/>
      <c r="DT30" s="206"/>
      <c r="DU30" s="206"/>
      <c r="DV30" s="206"/>
      <c r="DW30" s="206"/>
      <c r="DX30" s="206"/>
      <c r="DY30" s="206"/>
      <c r="DZ30" s="206"/>
      <c r="EA30" s="206"/>
      <c r="EB30" s="206"/>
      <c r="EC30" s="206"/>
      <c r="ED30" s="206"/>
      <c r="EE30" s="206"/>
      <c r="EF30" s="206"/>
      <c r="EG30" s="206"/>
      <c r="EH30" s="206"/>
      <c r="EI30" s="206"/>
      <c r="EJ30" s="206"/>
      <c r="EK30" s="206"/>
      <c r="EL30" s="206"/>
      <c r="EM30" s="206"/>
      <c r="EN30" s="206"/>
      <c r="EO30" s="206"/>
      <c r="EP30" s="206"/>
      <c r="EQ30" s="206"/>
      <c r="ER30" s="206"/>
      <c r="ES30" s="206"/>
      <c r="ET30" s="206"/>
      <c r="EU30" s="206"/>
      <c r="EV30" s="206"/>
      <c r="EW30" s="206"/>
      <c r="EX30" s="206"/>
      <c r="EY30" s="206"/>
      <c r="EZ30" s="206"/>
      <c r="FA30" s="206"/>
      <c r="FB30" s="206"/>
      <c r="FC30" s="206"/>
      <c r="FD30" s="206"/>
      <c r="FE30" s="206"/>
      <c r="FF30" s="206"/>
      <c r="FG30" s="206"/>
      <c r="FH30" s="206"/>
      <c r="FI30" s="206"/>
      <c r="FJ30" s="206"/>
      <c r="FK30" s="206"/>
      <c r="FL30" s="206"/>
      <c r="FM30" s="206"/>
      <c r="FN30" s="206"/>
      <c r="FO30" s="206"/>
      <c r="FP30" s="206"/>
      <c r="FQ30" s="206"/>
      <c r="FR30" s="206"/>
      <c r="FS30" s="206"/>
      <c r="FT30" s="206"/>
      <c r="FU30" s="206"/>
      <c r="FV30" s="206"/>
      <c r="FW30" s="206"/>
      <c r="FX30" s="206"/>
      <c r="FY30" s="206"/>
      <c r="FZ30" s="206"/>
      <c r="GA30" s="206"/>
      <c r="GB30" s="206"/>
      <c r="GC30" s="206"/>
      <c r="GD30" s="206"/>
      <c r="GE30" s="206"/>
      <c r="GF30" s="206"/>
      <c r="GG30" s="206"/>
      <c r="GH30" s="206"/>
      <c r="GI30" s="206"/>
      <c r="GJ30" s="206"/>
      <c r="GK30" s="206"/>
      <c r="GL30" s="206"/>
      <c r="GM30" s="206"/>
      <c r="GN30" s="206"/>
      <c r="GO30" s="206"/>
      <c r="GP30" s="206"/>
      <c r="GQ30" s="206"/>
      <c r="GR30" s="206"/>
      <c r="GS30" s="206"/>
      <c r="GT30" s="206"/>
      <c r="GU30" s="206"/>
      <c r="GV30" s="206"/>
      <c r="GW30" s="206"/>
      <c r="GX30" s="206"/>
      <c r="GY30" s="206"/>
      <c r="GZ30" s="206"/>
      <c r="HA30" s="206"/>
      <c r="HB30" s="206"/>
      <c r="HC30" s="206"/>
      <c r="HD30" s="206"/>
      <c r="HE30" s="206"/>
      <c r="HF30" s="206"/>
      <c r="HG30" s="206"/>
      <c r="HH30" s="206"/>
      <c r="HI30" s="206"/>
      <c r="HJ30" s="206"/>
      <c r="HK30" s="206"/>
      <c r="HL30" s="206"/>
      <c r="HM30" s="206"/>
      <c r="HN30" s="206"/>
      <c r="HO30" s="206"/>
      <c r="HP30" s="206"/>
      <c r="HQ30" s="206"/>
      <c r="HR30" s="206"/>
      <c r="HS30" s="206"/>
      <c r="HT30" s="206"/>
      <c r="HU30" s="206"/>
      <c r="HV30" s="206"/>
      <c r="HW30" s="206"/>
      <c r="HX30" s="206"/>
      <c r="HY30" s="206"/>
      <c r="HZ30" s="206"/>
      <c r="IA30" s="206"/>
      <c r="IB30" s="206"/>
      <c r="IC30" s="206"/>
      <c r="ID30" s="206"/>
      <c r="IE30" s="206"/>
      <c r="IF30" s="206"/>
      <c r="IG30" s="206"/>
      <c r="IH30" s="206"/>
      <c r="II30" s="206"/>
      <c r="IJ30" s="206"/>
      <c r="IK30" s="206"/>
      <c r="IL30" s="206"/>
      <c r="IM30" s="206"/>
      <c r="IN30" s="206"/>
      <c r="IO30" s="206"/>
      <c r="IP30" s="206"/>
      <c r="IQ30" s="206"/>
      <c r="IR30" s="206"/>
      <c r="IS30" s="206"/>
      <c r="IT30" s="206"/>
      <c r="IU30" s="206"/>
      <c r="IV30" s="206"/>
      <c r="IW30" s="206"/>
      <c r="IX30" s="206"/>
      <c r="IY30" s="206"/>
      <c r="IZ30" s="206"/>
      <c r="JA30" s="206"/>
      <c r="JB30" s="206"/>
      <c r="JC30" s="206"/>
      <c r="JD30" s="206"/>
      <c r="JE30" s="206"/>
      <c r="JF30" s="206"/>
      <c r="JG30" s="206"/>
      <c r="JH30" s="206"/>
      <c r="JI30" s="206"/>
      <c r="JJ30" s="206"/>
      <c r="JK30" s="206"/>
      <c r="JL30" s="206"/>
      <c r="JM30" s="206"/>
      <c r="JN30" s="206"/>
      <c r="JO30" s="206"/>
      <c r="JP30" s="206"/>
      <c r="JQ30" s="206"/>
      <c r="JR30" s="206"/>
      <c r="JS30" s="206"/>
      <c r="JT30" s="206"/>
      <c r="JU30" s="206"/>
      <c r="JV30" s="206"/>
      <c r="JW30" s="206"/>
      <c r="JX30" s="206"/>
      <c r="JY30" s="206"/>
      <c r="JZ30" s="206"/>
      <c r="KA30" s="206"/>
      <c r="KB30" s="206"/>
      <c r="KC30" s="206"/>
      <c r="KD30" s="206"/>
      <c r="KE30" s="206"/>
      <c r="KF30" s="206"/>
      <c r="KG30" s="206"/>
      <c r="KH30" s="206"/>
      <c r="KI30" s="206"/>
      <c r="KJ30" s="206"/>
      <c r="KK30" s="206"/>
      <c r="KL30" s="206"/>
      <c r="KM30" s="206"/>
      <c r="KN30" s="206"/>
      <c r="KO30" s="206"/>
      <c r="KP30" s="206"/>
      <c r="KQ30" s="206"/>
      <c r="KR30" s="206"/>
      <c r="KS30" s="206"/>
      <c r="KT30" s="206"/>
      <c r="KU30" s="206"/>
      <c r="KV30" s="206"/>
      <c r="KW30" s="206"/>
      <c r="KX30" s="206"/>
      <c r="KY30" s="206"/>
      <c r="KZ30" s="206"/>
      <c r="LA30" s="206"/>
      <c r="LB30" s="206"/>
      <c r="LC30" s="206"/>
      <c r="LD30" s="206"/>
      <c r="LE30" s="206"/>
      <c r="LF30" s="206"/>
      <c r="LG30" s="206"/>
      <c r="LH30" s="206"/>
      <c r="LI30" s="206"/>
      <c r="LJ30" s="206"/>
      <c r="LK30" s="206"/>
      <c r="LL30" s="206"/>
      <c r="LM30" s="206"/>
      <c r="LN30" s="206"/>
      <c r="LO30" s="206"/>
      <c r="LP30" s="206"/>
      <c r="LQ30" s="206"/>
      <c r="LR30" s="206"/>
      <c r="LS30" s="206"/>
      <c r="LT30" s="206"/>
      <c r="LU30" s="206"/>
      <c r="LV30" s="206"/>
      <c r="LW30" s="206"/>
      <c r="LX30" s="206"/>
      <c r="LY30" s="206"/>
      <c r="LZ30" s="206"/>
      <c r="MA30" s="206"/>
      <c r="MB30" s="206"/>
      <c r="MC30" s="206"/>
      <c r="MD30" s="206"/>
      <c r="ME30" s="206"/>
      <c r="MF30" s="206"/>
      <c r="MG30" s="206"/>
      <c r="MH30" s="206"/>
      <c r="MI30" s="206"/>
      <c r="MJ30" s="206"/>
      <c r="MK30" s="206"/>
      <c r="ML30" s="206"/>
      <c r="MM30" s="206"/>
      <c r="MN30" s="206"/>
      <c r="MO30" s="206"/>
      <c r="MP30" s="206"/>
      <c r="MQ30" s="206"/>
      <c r="MR30" s="206"/>
      <c r="MS30" s="206"/>
      <c r="MT30" s="206"/>
      <c r="MU30" s="206"/>
      <c r="MV30" s="206"/>
      <c r="MW30" s="206"/>
      <c r="MX30" s="206"/>
      <c r="MY30" s="206"/>
      <c r="MZ30" s="206"/>
      <c r="NA30" s="206"/>
      <c r="NB30" s="206"/>
      <c r="NC30" s="206"/>
      <c r="ND30" s="206"/>
      <c r="NE30" s="206"/>
      <c r="NF30" s="206"/>
      <c r="NG30" s="206"/>
      <c r="NH30" s="206"/>
      <c r="NI30" s="206"/>
      <c r="NJ30" s="206"/>
      <c r="NK30" s="206"/>
      <c r="NL30" s="206"/>
      <c r="NM30" s="206"/>
      <c r="NN30" s="206"/>
      <c r="NO30" s="206"/>
      <c r="NP30" s="206"/>
      <c r="NQ30" s="206"/>
      <c r="NR30" s="206"/>
      <c r="NS30" s="206"/>
      <c r="NT30" s="206"/>
      <c r="NU30" s="206"/>
      <c r="NV30" s="206"/>
      <c r="NW30" s="206"/>
      <c r="NX30" s="206"/>
      <c r="NY30" s="206"/>
      <c r="NZ30" s="206"/>
      <c r="OA30" s="206"/>
      <c r="OB30" s="206"/>
      <c r="OC30" s="206"/>
      <c r="OD30" s="206"/>
      <c r="OE30" s="206"/>
      <c r="OF30" s="206"/>
      <c r="OG30" s="206"/>
      <c r="OH30" s="206"/>
      <c r="OI30" s="206"/>
      <c r="OJ30" s="206"/>
      <c r="OK30" s="206"/>
      <c r="OL30" s="206"/>
      <c r="OM30" s="206"/>
      <c r="ON30" s="206"/>
      <c r="OO30" s="206"/>
      <c r="OP30" s="206"/>
      <c r="OQ30" s="206"/>
      <c r="OR30" s="206"/>
      <c r="OS30" s="206"/>
      <c r="OT30" s="206"/>
      <c r="OU30" s="206"/>
      <c r="OV30" s="206"/>
      <c r="OW30" s="206"/>
      <c r="OX30" s="206"/>
      <c r="OY30" s="206"/>
      <c r="OZ30" s="206"/>
      <c r="PA30" s="206"/>
      <c r="PB30" s="206"/>
      <c r="PC30" s="206"/>
      <c r="PD30" s="206"/>
      <c r="PE30" s="206"/>
      <c r="PF30" s="206"/>
      <c r="PG30" s="206"/>
      <c r="PH30" s="206"/>
      <c r="PI30" s="206"/>
      <c r="PJ30" s="206"/>
      <c r="PK30" s="206"/>
      <c r="PL30" s="206"/>
      <c r="PM30" s="206"/>
      <c r="PN30" s="206"/>
      <c r="PO30" s="206"/>
      <c r="PP30" s="206"/>
      <c r="PQ30" s="206"/>
      <c r="PR30" s="206"/>
      <c r="PS30" s="206"/>
      <c r="PT30" s="206"/>
      <c r="PU30" s="206"/>
      <c r="PV30" s="206"/>
      <c r="PW30" s="206"/>
      <c r="PX30" s="206"/>
      <c r="PY30" s="206"/>
      <c r="PZ30" s="206"/>
      <c r="QA30" s="206"/>
      <c r="QB30" s="206"/>
      <c r="QC30" s="206"/>
      <c r="QD30" s="206"/>
      <c r="QE30" s="206"/>
      <c r="QF30" s="206"/>
      <c r="QG30" s="206"/>
      <c r="QH30" s="206"/>
      <c r="QI30" s="206"/>
      <c r="QJ30" s="206"/>
      <c r="QK30" s="206"/>
      <c r="QL30" s="206"/>
      <c r="QM30" s="206"/>
      <c r="QN30" s="206"/>
      <c r="QO30" s="206"/>
      <c r="QP30" s="206"/>
      <c r="QQ30" s="206"/>
      <c r="QR30" s="206"/>
      <c r="QS30" s="206"/>
      <c r="QT30" s="206"/>
      <c r="QU30" s="206"/>
      <c r="QV30" s="206"/>
      <c r="QW30" s="206"/>
      <c r="QX30" s="206"/>
      <c r="QY30" s="206"/>
      <c r="QZ30" s="206"/>
      <c r="RA30" s="206"/>
      <c r="RB30" s="206"/>
      <c r="RC30" s="206"/>
      <c r="RD30" s="206"/>
      <c r="RE30" s="206"/>
      <c r="RF30" s="206"/>
      <c r="RG30" s="206"/>
      <c r="RH30" s="206"/>
      <c r="RI30" s="206"/>
      <c r="RJ30" s="206"/>
      <c r="RK30" s="206"/>
      <c r="RL30" s="206"/>
      <c r="RM30" s="206"/>
      <c r="RN30" s="206"/>
      <c r="RO30" s="206"/>
      <c r="RP30" s="206"/>
      <c r="RQ30" s="206"/>
      <c r="RR30" s="206"/>
      <c r="RS30" s="206"/>
      <c r="RT30" s="206"/>
      <c r="RU30" s="206"/>
      <c r="RV30" s="206"/>
      <c r="RW30" s="206"/>
      <c r="RX30" s="206"/>
      <c r="RY30" s="206"/>
      <c r="RZ30" s="206"/>
      <c r="SA30" s="206"/>
      <c r="SB30" s="206"/>
      <c r="SC30" s="206"/>
      <c r="SD30" s="206"/>
      <c r="SE30" s="206"/>
      <c r="SF30" s="206"/>
      <c r="SG30" s="206"/>
      <c r="SH30" s="206"/>
      <c r="SI30" s="206"/>
      <c r="SJ30" s="206"/>
      <c r="SK30" s="206"/>
      <c r="SL30" s="206"/>
      <c r="SM30" s="206"/>
      <c r="SN30" s="206"/>
      <c r="SO30" s="206"/>
      <c r="SP30" s="206"/>
      <c r="SQ30" s="206"/>
      <c r="SR30" s="206"/>
      <c r="SS30" s="206"/>
      <c r="ST30" s="206"/>
      <c r="SU30" s="206"/>
      <c r="SV30" s="206"/>
      <c r="SW30" s="206"/>
      <c r="SX30" s="206"/>
      <c r="SY30" s="206"/>
      <c r="SZ30" s="206"/>
      <c r="TA30" s="206"/>
      <c r="TB30" s="206"/>
      <c r="TC30" s="206"/>
      <c r="TD30" s="206"/>
      <c r="TE30" s="206"/>
      <c r="TF30" s="206"/>
      <c r="TG30" s="206"/>
      <c r="TH30" s="206"/>
      <c r="TI30" s="206"/>
      <c r="TJ30" s="206"/>
      <c r="TK30" s="206"/>
      <c r="TL30" s="206"/>
      <c r="TM30" s="206"/>
      <c r="TN30" s="206"/>
      <c r="TO30" s="206"/>
      <c r="TP30" s="206"/>
      <c r="TQ30" s="206"/>
      <c r="TR30" s="206"/>
      <c r="TS30" s="206"/>
      <c r="TT30" s="206"/>
      <c r="TU30" s="206"/>
      <c r="TV30" s="206"/>
      <c r="TW30" s="206"/>
      <c r="TX30" s="206"/>
      <c r="TY30" s="206"/>
      <c r="TZ30" s="206"/>
      <c r="UA30" s="206"/>
      <c r="UB30" s="206"/>
      <c r="UC30" s="206"/>
      <c r="UD30" s="206"/>
      <c r="UE30" s="206"/>
      <c r="UF30" s="206"/>
      <c r="UG30" s="206"/>
      <c r="UH30" s="206"/>
      <c r="UI30" s="206"/>
      <c r="UJ30" s="206"/>
      <c r="UK30" s="206"/>
      <c r="UL30" s="206"/>
      <c r="UM30" s="206"/>
      <c r="UN30" s="206"/>
      <c r="UO30" s="206"/>
      <c r="UP30" s="206"/>
      <c r="UQ30" s="206"/>
      <c r="UR30" s="206"/>
      <c r="US30" s="206"/>
      <c r="UT30" s="206"/>
      <c r="UU30" s="206"/>
      <c r="UV30" s="206"/>
      <c r="UW30" s="206"/>
      <c r="UX30" s="206"/>
      <c r="UY30" s="206"/>
      <c r="UZ30" s="206"/>
      <c r="VA30" s="206"/>
      <c r="VB30" s="206"/>
      <c r="VC30" s="206"/>
      <c r="VD30" s="206"/>
      <c r="VE30" s="206"/>
      <c r="VF30" s="206"/>
      <c r="VG30" s="206"/>
      <c r="VH30" s="206"/>
      <c r="VI30" s="206"/>
      <c r="VJ30" s="206"/>
      <c r="VK30" s="206"/>
      <c r="VL30" s="206"/>
      <c r="VM30" s="206"/>
      <c r="VN30" s="206"/>
      <c r="VO30" s="206"/>
      <c r="VP30" s="206"/>
      <c r="VQ30" s="206"/>
      <c r="VR30" s="206"/>
      <c r="VS30" s="206"/>
      <c r="VT30" s="206"/>
      <c r="VU30" s="206"/>
      <c r="VV30" s="206"/>
      <c r="VW30" s="206"/>
      <c r="VX30" s="206"/>
      <c r="VY30" s="206"/>
      <c r="VZ30" s="206"/>
      <c r="WA30" s="206"/>
      <c r="WB30" s="206"/>
      <c r="WC30" s="206"/>
      <c r="WD30" s="206"/>
      <c r="WE30" s="206"/>
      <c r="WF30" s="206"/>
      <c r="WG30" s="206"/>
      <c r="WH30" s="206"/>
      <c r="WI30" s="206"/>
      <c r="WJ30" s="206"/>
      <c r="WK30" s="206"/>
      <c r="WL30" s="206"/>
      <c r="WM30" s="206"/>
      <c r="WN30" s="206"/>
      <c r="WO30" s="206"/>
      <c r="WP30" s="206"/>
      <c r="WQ30" s="206"/>
      <c r="WR30" s="206"/>
      <c r="WS30" s="206"/>
      <c r="WT30" s="206"/>
      <c r="WU30" s="206"/>
      <c r="WV30" s="206"/>
      <c r="WW30" s="206"/>
      <c r="WX30" s="206"/>
      <c r="WY30" s="206"/>
      <c r="WZ30" s="206"/>
      <c r="XA30" s="206"/>
      <c r="XB30" s="206"/>
      <c r="XC30" s="206"/>
      <c r="XD30" s="206"/>
      <c r="XE30" s="206"/>
      <c r="XF30" s="206"/>
      <c r="XG30" s="206"/>
      <c r="XH30" s="206"/>
      <c r="XI30" s="206"/>
      <c r="XJ30" s="206"/>
      <c r="XK30" s="206"/>
      <c r="XL30" s="206"/>
      <c r="XM30" s="206"/>
      <c r="XN30" s="206"/>
      <c r="XO30" s="206"/>
      <c r="XP30" s="206"/>
      <c r="XQ30" s="206"/>
      <c r="XR30" s="206"/>
      <c r="XS30" s="206"/>
      <c r="XT30" s="206"/>
      <c r="XU30" s="206"/>
      <c r="XV30" s="206"/>
      <c r="XW30" s="206"/>
      <c r="XX30" s="206"/>
      <c r="XY30" s="206"/>
      <c r="XZ30" s="206"/>
      <c r="YA30" s="206"/>
      <c r="YB30" s="206"/>
      <c r="YC30" s="206"/>
      <c r="YD30" s="206"/>
      <c r="YE30" s="206"/>
      <c r="YF30" s="206"/>
      <c r="YG30" s="206"/>
      <c r="YH30" s="206"/>
      <c r="YI30" s="206"/>
      <c r="YJ30" s="206"/>
      <c r="YK30" s="206"/>
      <c r="YL30" s="206"/>
      <c r="YM30" s="206"/>
      <c r="YN30" s="206"/>
      <c r="YO30" s="206"/>
      <c r="YP30" s="206"/>
      <c r="YQ30" s="206"/>
      <c r="YR30" s="206"/>
      <c r="YS30" s="206"/>
      <c r="YT30" s="206"/>
      <c r="YU30" s="206"/>
      <c r="YV30" s="206"/>
      <c r="YW30" s="206"/>
      <c r="YX30" s="206"/>
      <c r="YY30" s="206"/>
      <c r="YZ30" s="206"/>
      <c r="ZA30" s="206"/>
      <c r="ZB30" s="206"/>
      <c r="ZC30" s="206"/>
      <c r="ZD30" s="206"/>
      <c r="ZE30" s="206"/>
      <c r="ZF30" s="206"/>
      <c r="ZG30" s="206"/>
      <c r="ZH30" s="206"/>
      <c r="ZI30" s="206"/>
      <c r="ZJ30" s="206"/>
      <c r="ZK30" s="206"/>
      <c r="ZL30" s="206"/>
      <c r="ZM30" s="206"/>
      <c r="ZN30" s="206"/>
      <c r="ZO30" s="206"/>
      <c r="ZP30" s="206"/>
      <c r="ZQ30" s="206"/>
      <c r="ZR30" s="206"/>
      <c r="ZS30" s="206"/>
      <c r="ZT30" s="206"/>
      <c r="ZU30" s="206"/>
      <c r="ZV30" s="206"/>
      <c r="ZW30" s="206"/>
      <c r="ZX30" s="206"/>
      <c r="ZY30" s="206"/>
      <c r="ZZ30" s="206"/>
      <c r="AAA30" s="206"/>
      <c r="AAB30" s="206"/>
      <c r="AAC30" s="206"/>
      <c r="AAD30" s="206"/>
      <c r="AAE30" s="206"/>
      <c r="AAF30" s="206"/>
      <c r="AAG30" s="206"/>
      <c r="AAH30" s="206"/>
      <c r="AAI30" s="206"/>
      <c r="AAJ30" s="206"/>
      <c r="AAK30" s="206"/>
      <c r="AAL30" s="206"/>
      <c r="AAM30" s="206"/>
      <c r="AAN30" s="206"/>
      <c r="AAO30" s="206"/>
      <c r="AAP30" s="206"/>
      <c r="AAQ30" s="206"/>
      <c r="AAR30" s="206"/>
      <c r="AAS30" s="206"/>
      <c r="AAT30" s="206"/>
      <c r="AAU30" s="206"/>
      <c r="AAV30" s="206"/>
      <c r="AAW30" s="206"/>
      <c r="AAX30" s="206"/>
      <c r="AAY30" s="206"/>
      <c r="AAZ30" s="206"/>
      <c r="ABA30" s="206"/>
      <c r="ABB30" s="206"/>
      <c r="ABC30" s="206"/>
      <c r="ABD30" s="206"/>
      <c r="ABE30" s="206"/>
      <c r="ABF30" s="206"/>
      <c r="ABG30" s="206"/>
      <c r="ABH30" s="206"/>
      <c r="ABI30" s="206"/>
      <c r="ABJ30" s="206"/>
      <c r="ABK30" s="206"/>
      <c r="ABL30" s="206"/>
      <c r="ABM30" s="206"/>
      <c r="ABN30" s="206"/>
      <c r="ABO30" s="206"/>
      <c r="ABP30" s="206"/>
      <c r="ABQ30" s="206"/>
      <c r="ABR30" s="206"/>
      <c r="ABS30" s="206"/>
      <c r="ABT30" s="206"/>
      <c r="ABU30" s="206"/>
      <c r="ABV30" s="206"/>
      <c r="ABW30" s="206"/>
      <c r="ABX30" s="206"/>
      <c r="ABY30" s="206"/>
      <c r="ABZ30" s="206"/>
      <c r="ACA30" s="206"/>
      <c r="ACB30" s="206"/>
      <c r="ACC30" s="206"/>
      <c r="ACD30" s="206"/>
      <c r="ACE30" s="206"/>
      <c r="ACF30" s="206"/>
      <c r="ACG30" s="206"/>
      <c r="ACH30" s="206"/>
      <c r="ACI30" s="206"/>
      <c r="ACJ30" s="206"/>
      <c r="ACK30" s="206"/>
      <c r="ACL30" s="206"/>
      <c r="ACM30" s="206"/>
      <c r="ACN30" s="206"/>
      <c r="ACO30" s="206"/>
      <c r="ACP30" s="206"/>
      <c r="ACQ30" s="206"/>
      <c r="ACR30" s="206"/>
      <c r="ACS30" s="206"/>
      <c r="ACT30" s="206"/>
      <c r="ACU30" s="206"/>
      <c r="ACV30" s="206"/>
      <c r="ACW30" s="206"/>
      <c r="ACX30" s="206"/>
      <c r="ACY30" s="206"/>
      <c r="ACZ30" s="206"/>
      <c r="ADA30" s="206"/>
      <c r="ADB30" s="206"/>
      <c r="ADC30" s="206"/>
      <c r="ADD30" s="206"/>
      <c r="ADE30" s="206"/>
      <c r="ADF30" s="206"/>
      <c r="ADG30" s="206"/>
      <c r="ADH30" s="206"/>
      <c r="ADI30" s="206"/>
      <c r="ADJ30" s="206"/>
      <c r="ADK30" s="206"/>
      <c r="ADL30" s="206"/>
      <c r="ADM30" s="206"/>
      <c r="ADN30" s="206"/>
      <c r="ADO30" s="206"/>
      <c r="ADP30" s="206"/>
      <c r="ADQ30" s="206"/>
      <c r="ADR30" s="206"/>
      <c r="ADS30" s="206"/>
      <c r="ADT30" s="206"/>
      <c r="ADU30" s="206"/>
      <c r="ADV30" s="206"/>
      <c r="ADW30" s="206"/>
      <c r="ADX30" s="206"/>
      <c r="ADY30" s="206"/>
      <c r="ADZ30" s="206"/>
      <c r="AEA30" s="206"/>
      <c r="AEB30" s="206"/>
      <c r="AEC30" s="206"/>
      <c r="AED30" s="206"/>
      <c r="AEE30" s="206"/>
      <c r="AEF30" s="206"/>
      <c r="AEG30" s="206"/>
      <c r="AEH30" s="206"/>
      <c r="AEI30" s="206"/>
      <c r="AEJ30" s="206"/>
      <c r="AEK30" s="206"/>
      <c r="AEL30" s="206"/>
      <c r="AEM30" s="206"/>
      <c r="AEN30" s="206"/>
      <c r="AEO30" s="206"/>
      <c r="AEP30" s="206"/>
      <c r="AEQ30" s="206"/>
      <c r="AER30" s="206"/>
      <c r="AES30" s="206"/>
      <c r="AET30" s="206"/>
      <c r="AEU30" s="206"/>
      <c r="AEV30" s="206"/>
      <c r="AEW30" s="206"/>
      <c r="AEX30" s="206"/>
      <c r="AEY30" s="206"/>
      <c r="AEZ30" s="206"/>
      <c r="AFA30" s="206"/>
      <c r="AFB30" s="206"/>
      <c r="AFC30" s="206"/>
      <c r="AFD30" s="206"/>
      <c r="AFE30" s="206"/>
      <c r="AFF30" s="206"/>
      <c r="AFG30" s="206"/>
      <c r="AFH30" s="206"/>
      <c r="AFI30" s="206"/>
      <c r="AFJ30" s="206"/>
      <c r="AFK30" s="206"/>
      <c r="AFL30" s="206"/>
      <c r="AFM30" s="206"/>
      <c r="AFN30" s="206"/>
      <c r="AFO30" s="206"/>
      <c r="AFP30" s="206"/>
      <c r="AFQ30" s="206"/>
      <c r="AFR30" s="206"/>
      <c r="AFS30" s="206"/>
      <c r="AFT30" s="206"/>
      <c r="AFU30" s="206"/>
      <c r="AFV30" s="206"/>
      <c r="AFW30" s="206"/>
      <c r="AFX30" s="206"/>
      <c r="AFY30" s="206"/>
      <c r="AFZ30" s="206"/>
      <c r="AGA30" s="206"/>
      <c r="AGB30" s="206"/>
      <c r="AGC30" s="206"/>
      <c r="AGD30" s="206"/>
      <c r="AGE30" s="206"/>
      <c r="AGF30" s="206"/>
      <c r="AGG30" s="206"/>
      <c r="AGH30" s="206"/>
      <c r="AGI30" s="206"/>
      <c r="AGJ30" s="206"/>
      <c r="AGK30" s="206"/>
      <c r="AGL30" s="206"/>
      <c r="AGM30" s="206"/>
      <c r="AGN30" s="206"/>
      <c r="AGO30" s="206"/>
      <c r="AGP30" s="206"/>
      <c r="AGQ30" s="206"/>
      <c r="AGR30" s="206"/>
      <c r="AGS30" s="206"/>
      <c r="AGT30" s="206"/>
      <c r="AGU30" s="206"/>
      <c r="AGV30" s="206"/>
      <c r="AGW30" s="206"/>
      <c r="AGX30" s="206"/>
      <c r="AGY30" s="206"/>
      <c r="AGZ30" s="206"/>
      <c r="AHA30" s="206"/>
      <c r="AHB30" s="206"/>
      <c r="AHC30" s="206"/>
      <c r="AHD30" s="206"/>
      <c r="AHE30" s="206"/>
      <c r="AHF30" s="206"/>
      <c r="AHG30" s="206"/>
      <c r="AHH30" s="206"/>
      <c r="AHI30" s="206"/>
      <c r="AHJ30" s="206"/>
      <c r="AHK30" s="206"/>
      <c r="AHL30" s="206"/>
      <c r="AHM30" s="206"/>
      <c r="AHN30" s="206"/>
      <c r="AHO30" s="206"/>
      <c r="AHP30" s="206"/>
      <c r="AHQ30" s="206"/>
      <c r="AHR30" s="206"/>
      <c r="AHS30" s="206"/>
      <c r="AHT30" s="206"/>
      <c r="AHU30" s="206"/>
      <c r="AHV30" s="206"/>
      <c r="AHW30" s="206"/>
      <c r="AHX30" s="206"/>
      <c r="AHY30" s="206"/>
      <c r="AHZ30" s="206"/>
      <c r="AIA30" s="206"/>
      <c r="AIB30" s="206"/>
      <c r="AIC30" s="206"/>
      <c r="AID30" s="206"/>
      <c r="AIE30" s="206"/>
      <c r="AIF30" s="206"/>
      <c r="AIG30" s="206"/>
      <c r="AIH30" s="206"/>
      <c r="AII30" s="206"/>
      <c r="AIJ30" s="206"/>
      <c r="AIK30" s="206"/>
      <c r="AIL30" s="206"/>
      <c r="AIM30" s="206"/>
      <c r="AIN30" s="206"/>
      <c r="AIO30" s="206"/>
      <c r="AIP30" s="206"/>
      <c r="AIQ30" s="206"/>
      <c r="AIR30" s="206"/>
      <c r="AIS30" s="206"/>
      <c r="AIT30" s="206"/>
      <c r="AIU30" s="206"/>
      <c r="AIV30" s="206"/>
      <c r="AIW30" s="206"/>
      <c r="AIX30" s="206"/>
      <c r="AIY30" s="206"/>
      <c r="AIZ30" s="206"/>
      <c r="AJA30" s="206"/>
      <c r="AJB30" s="206"/>
      <c r="AJC30" s="206"/>
      <c r="AJD30" s="206"/>
      <c r="AJE30" s="206"/>
      <c r="AJF30" s="206"/>
      <c r="AJG30" s="206"/>
      <c r="AJH30" s="206"/>
      <c r="AJI30" s="206"/>
      <c r="AJJ30" s="206"/>
      <c r="AJK30" s="206"/>
      <c r="AJL30" s="206"/>
      <c r="AJM30" s="206"/>
      <c r="AJN30" s="206"/>
      <c r="AJO30" s="206"/>
      <c r="AJP30" s="206"/>
      <c r="AJQ30" s="206"/>
      <c r="AJR30" s="206"/>
      <c r="AJS30" s="206"/>
      <c r="AJT30" s="206"/>
      <c r="AJU30" s="206"/>
      <c r="AJV30" s="206"/>
      <c r="AJW30" s="206"/>
      <c r="AJX30" s="206"/>
      <c r="AJY30" s="206"/>
      <c r="AJZ30" s="206"/>
      <c r="AKA30" s="206"/>
      <c r="AKB30" s="206"/>
      <c r="AKC30" s="206"/>
      <c r="AKD30" s="206"/>
      <c r="AKE30" s="206"/>
      <c r="AKF30" s="206"/>
      <c r="AKG30" s="206"/>
      <c r="AKH30" s="206"/>
      <c r="AKI30" s="206"/>
      <c r="AKJ30" s="206"/>
      <c r="AKK30" s="206"/>
      <c r="AKL30" s="206"/>
      <c r="AKM30" s="206"/>
      <c r="AKN30" s="206"/>
      <c r="AKO30" s="206"/>
      <c r="AKP30" s="206"/>
      <c r="AKQ30" s="206"/>
      <c r="AKR30" s="206"/>
      <c r="AKS30" s="206"/>
      <c r="AKT30" s="206"/>
      <c r="AKU30" s="206"/>
      <c r="AKV30" s="206"/>
      <c r="AKW30" s="206"/>
      <c r="AKX30" s="206"/>
      <c r="AKY30" s="206"/>
      <c r="AKZ30" s="206"/>
      <c r="ALA30" s="206"/>
      <c r="ALB30" s="206"/>
      <c r="ALC30" s="206"/>
      <c r="ALD30" s="206"/>
      <c r="ALE30" s="206"/>
      <c r="ALF30" s="206"/>
      <c r="ALG30" s="206"/>
      <c r="ALH30" s="206"/>
      <c r="ALI30" s="206"/>
      <c r="ALJ30" s="206"/>
      <c r="ALK30" s="206"/>
      <c r="ALL30" s="206"/>
      <c r="ALM30" s="206"/>
      <c r="ALN30" s="206"/>
      <c r="ALO30" s="206"/>
      <c r="ALP30" s="206"/>
      <c r="ALQ30" s="206"/>
      <c r="ALR30" s="206"/>
      <c r="ALS30" s="206"/>
      <c r="ALT30" s="206"/>
      <c r="ALU30" s="206"/>
      <c r="ALV30" s="206"/>
      <c r="ALW30" s="206"/>
      <c r="ALX30" s="206"/>
      <c r="ALY30" s="206"/>
      <c r="ALZ30" s="206"/>
      <c r="AMA30" s="206"/>
      <c r="AMB30" s="206"/>
      <c r="AMC30" s="206"/>
      <c r="AMD30" s="206"/>
      <c r="AME30" s="206"/>
      <c r="AMF30" s="206"/>
      <c r="AMG30" s="206"/>
      <c r="AMH30" s="206"/>
      <c r="AMI30" s="206"/>
      <c r="AMJ30" s="206"/>
      <c r="AMK30" s="206"/>
      <c r="AML30" s="206"/>
      <c r="AMM30" s="206"/>
      <c r="AMN30" s="206"/>
      <c r="AMO30" s="206"/>
      <c r="AMP30" s="206"/>
      <c r="AMQ30" s="206"/>
      <c r="AMR30" s="206"/>
      <c r="AMS30" s="206"/>
      <c r="AMT30" s="206"/>
      <c r="AMU30" s="206"/>
      <c r="AMV30" s="206"/>
      <c r="AMW30" s="206"/>
      <c r="AMX30" s="206"/>
      <c r="AMY30" s="206"/>
      <c r="AMZ30" s="206"/>
      <c r="ANA30" s="206"/>
      <c r="ANB30" s="206"/>
      <c r="ANC30" s="206"/>
      <c r="AND30" s="206"/>
      <c r="ANE30" s="206"/>
      <c r="ANF30" s="206"/>
      <c r="ANG30" s="206"/>
      <c r="ANH30" s="206"/>
      <c r="ANI30" s="206"/>
      <c r="ANJ30" s="206"/>
      <c r="ANK30" s="206"/>
      <c r="ANL30" s="206"/>
      <c r="ANM30" s="206"/>
      <c r="ANN30" s="206"/>
      <c r="ANO30" s="206"/>
      <c r="ANP30" s="206"/>
      <c r="ANQ30" s="206"/>
      <c r="ANR30" s="206"/>
      <c r="ANS30" s="206"/>
      <c r="ANT30" s="206"/>
      <c r="ANU30" s="206"/>
      <c r="ANV30" s="206"/>
      <c r="ANW30" s="206"/>
      <c r="ANX30" s="206"/>
      <c r="ANY30" s="206"/>
      <c r="ANZ30" s="206"/>
      <c r="AOA30" s="206"/>
      <c r="AOB30" s="206"/>
      <c r="AOC30" s="206"/>
      <c r="AOD30" s="206"/>
      <c r="AOE30" s="206"/>
      <c r="AOF30" s="206"/>
      <c r="AOG30" s="206"/>
      <c r="AOH30" s="206"/>
      <c r="AOI30" s="206"/>
      <c r="AOJ30" s="206"/>
      <c r="AOK30" s="206"/>
      <c r="AOL30" s="206"/>
      <c r="AOM30" s="206"/>
      <c r="AON30" s="206"/>
      <c r="AOO30" s="206"/>
      <c r="AOP30" s="206"/>
      <c r="AOQ30" s="206"/>
      <c r="AOR30" s="206"/>
      <c r="AOS30" s="206"/>
      <c r="AOT30" s="206"/>
      <c r="AOU30" s="206"/>
      <c r="AOV30" s="206"/>
      <c r="AOW30" s="206"/>
      <c r="AOX30" s="206"/>
      <c r="AOY30" s="206"/>
      <c r="AOZ30" s="206"/>
      <c r="APA30" s="206"/>
      <c r="APB30" s="206"/>
      <c r="APC30" s="206"/>
      <c r="APD30" s="206"/>
      <c r="APE30" s="206"/>
      <c r="APF30" s="206"/>
      <c r="APG30" s="206"/>
      <c r="APH30" s="206"/>
      <c r="API30" s="206"/>
      <c r="APJ30" s="206"/>
      <c r="APK30" s="206"/>
      <c r="APL30" s="206"/>
      <c r="APM30" s="206"/>
      <c r="APN30" s="206"/>
      <c r="APO30" s="206"/>
      <c r="APP30" s="206"/>
      <c r="APQ30" s="206"/>
      <c r="APR30" s="206"/>
      <c r="APS30" s="206"/>
      <c r="APT30" s="206"/>
      <c r="APU30" s="206"/>
      <c r="APV30" s="206"/>
      <c r="APW30" s="206"/>
      <c r="APX30" s="206"/>
      <c r="APY30" s="206"/>
      <c r="APZ30" s="206"/>
      <c r="AQA30" s="206"/>
      <c r="AQB30" s="206"/>
      <c r="AQC30" s="206"/>
      <c r="AQD30" s="206"/>
      <c r="AQE30" s="206"/>
      <c r="AQF30" s="206"/>
      <c r="AQG30" s="206"/>
      <c r="AQH30" s="206"/>
      <c r="AQI30" s="206"/>
      <c r="AQJ30" s="206"/>
      <c r="AQK30" s="206"/>
      <c r="AQL30" s="206"/>
      <c r="AQM30" s="206"/>
      <c r="AQN30" s="206"/>
      <c r="AQO30" s="206"/>
      <c r="AQP30" s="206"/>
      <c r="AQQ30" s="206"/>
      <c r="AQR30" s="206"/>
      <c r="AQS30" s="206"/>
      <c r="AQT30" s="206"/>
      <c r="AQU30" s="206"/>
      <c r="AQV30" s="206"/>
      <c r="AQW30" s="206"/>
      <c r="AQX30" s="206"/>
      <c r="AQY30" s="206"/>
      <c r="AQZ30" s="206"/>
      <c r="ARA30" s="206"/>
      <c r="ARB30" s="206"/>
      <c r="ARC30" s="206"/>
      <c r="ARD30" s="206"/>
      <c r="ARE30" s="206"/>
      <c r="ARF30" s="206"/>
      <c r="ARG30" s="206"/>
      <c r="ARH30" s="206"/>
      <c r="ARI30" s="206"/>
      <c r="ARJ30" s="206"/>
      <c r="ARK30" s="206"/>
      <c r="ARL30" s="206"/>
      <c r="ARM30" s="206"/>
      <c r="ARN30" s="206"/>
      <c r="ARO30" s="206"/>
      <c r="ARP30" s="206"/>
      <c r="ARQ30" s="206"/>
      <c r="ARR30" s="206"/>
      <c r="ARS30" s="206"/>
      <c r="ART30" s="206"/>
      <c r="ARU30" s="206"/>
      <c r="ARV30" s="206"/>
      <c r="ARW30" s="206"/>
      <c r="ARX30" s="206"/>
      <c r="ARY30" s="206"/>
      <c r="ARZ30" s="206"/>
      <c r="ASA30" s="206"/>
      <c r="ASB30" s="206"/>
      <c r="ASC30" s="206"/>
      <c r="ASD30" s="206"/>
      <c r="ASE30" s="206"/>
      <c r="ASF30" s="206"/>
      <c r="ASG30" s="206"/>
      <c r="ASH30" s="206"/>
      <c r="ASI30" s="206"/>
      <c r="ASJ30" s="206"/>
      <c r="ASK30" s="206"/>
      <c r="ASL30" s="206"/>
      <c r="ASM30" s="206"/>
      <c r="ASN30" s="206"/>
      <c r="ASO30" s="206"/>
      <c r="ASP30" s="206"/>
      <c r="ASQ30" s="206"/>
      <c r="ASR30" s="206"/>
      <c r="ASS30" s="206"/>
      <c r="AST30" s="206"/>
      <c r="ASU30" s="206"/>
      <c r="ASV30" s="206"/>
      <c r="ASW30" s="206"/>
      <c r="ASX30" s="206"/>
      <c r="ASY30" s="206"/>
      <c r="ASZ30" s="206"/>
      <c r="ATA30" s="206"/>
      <c r="ATB30" s="206"/>
      <c r="ATC30" s="206"/>
      <c r="ATD30" s="206"/>
      <c r="ATE30" s="206"/>
      <c r="ATF30" s="206"/>
      <c r="ATG30" s="206"/>
      <c r="ATH30" s="206"/>
      <c r="ATI30" s="206"/>
      <c r="ATJ30" s="206"/>
      <c r="ATK30" s="206"/>
      <c r="ATL30" s="206"/>
      <c r="ATM30" s="206"/>
      <c r="ATN30" s="206"/>
      <c r="ATO30" s="206"/>
      <c r="ATP30" s="206"/>
      <c r="ATQ30" s="206"/>
      <c r="ATR30" s="206"/>
      <c r="ATS30" s="206"/>
      <c r="ATT30" s="206"/>
      <c r="ATU30" s="206"/>
      <c r="ATV30" s="206"/>
      <c r="ATW30" s="206"/>
      <c r="ATX30" s="206"/>
      <c r="ATY30" s="206"/>
      <c r="ATZ30" s="206"/>
      <c r="AUA30" s="206"/>
      <c r="AUB30" s="206"/>
      <c r="AUC30" s="206"/>
      <c r="AUD30" s="206"/>
      <c r="AUE30" s="206"/>
      <c r="AUF30" s="206"/>
      <c r="AUG30" s="206"/>
      <c r="AUH30" s="206"/>
      <c r="AUI30" s="206"/>
      <c r="AUJ30" s="206"/>
      <c r="AUK30" s="206"/>
      <c r="AUL30" s="206"/>
      <c r="AUM30" s="206"/>
      <c r="AUN30" s="206"/>
      <c r="AUO30" s="206"/>
      <c r="AUP30" s="206"/>
      <c r="AUQ30" s="206"/>
      <c r="AUR30" s="206"/>
      <c r="AUS30" s="206"/>
      <c r="AUT30" s="206"/>
      <c r="AUU30" s="206"/>
      <c r="AUV30" s="206"/>
      <c r="AUW30" s="206"/>
      <c r="AUX30" s="206"/>
      <c r="AUY30" s="206"/>
      <c r="AUZ30" s="206"/>
      <c r="AVA30" s="206"/>
      <c r="AVB30" s="206"/>
      <c r="AVC30" s="206"/>
      <c r="AVD30" s="206"/>
      <c r="AVE30" s="206"/>
      <c r="AVF30" s="206"/>
      <c r="AVG30" s="206"/>
      <c r="AVH30" s="206"/>
      <c r="AVI30" s="206"/>
      <c r="AVJ30" s="206"/>
      <c r="AVK30" s="206"/>
      <c r="AVL30" s="206"/>
      <c r="AVM30" s="206"/>
      <c r="AVN30" s="206"/>
      <c r="AVO30" s="206"/>
      <c r="AVP30" s="206"/>
      <c r="AVQ30" s="206"/>
      <c r="AVR30" s="206"/>
      <c r="AVS30" s="206"/>
      <c r="AVT30" s="206"/>
      <c r="AVU30" s="206"/>
      <c r="AVV30" s="206"/>
      <c r="AVW30" s="206"/>
      <c r="AVX30" s="206"/>
      <c r="AVY30" s="206"/>
      <c r="AVZ30" s="206"/>
      <c r="AWA30" s="206"/>
      <c r="AWB30" s="206"/>
      <c r="AWC30" s="206"/>
      <c r="AWD30" s="206"/>
      <c r="AWE30" s="206"/>
      <c r="AWF30" s="206"/>
      <c r="AWG30" s="206"/>
      <c r="AWH30" s="206"/>
      <c r="AWI30" s="206"/>
      <c r="AWJ30" s="206"/>
      <c r="AWK30" s="206"/>
      <c r="AWL30" s="206"/>
      <c r="AWM30" s="206"/>
      <c r="AWN30" s="206"/>
      <c r="AWO30" s="206"/>
      <c r="AWP30" s="206"/>
      <c r="AWQ30" s="206"/>
      <c r="AWR30" s="206"/>
      <c r="AWS30" s="206"/>
      <c r="AWT30" s="206"/>
      <c r="AWU30" s="206"/>
      <c r="AWV30" s="206"/>
      <c r="AWW30" s="206"/>
      <c r="AWX30" s="206"/>
      <c r="AWY30" s="206"/>
      <c r="AWZ30" s="206"/>
      <c r="AXA30" s="206"/>
      <c r="AXB30" s="206"/>
      <c r="AXC30" s="206"/>
      <c r="AXD30" s="206"/>
      <c r="AXE30" s="206"/>
      <c r="AXF30" s="206"/>
      <c r="AXG30" s="206"/>
      <c r="AXH30" s="206"/>
      <c r="AXI30" s="206"/>
      <c r="AXJ30" s="206"/>
      <c r="AXK30" s="206"/>
      <c r="AXL30" s="206"/>
      <c r="AXM30" s="206"/>
      <c r="AXN30" s="206"/>
      <c r="AXO30" s="206"/>
      <c r="AXP30" s="206"/>
      <c r="AXQ30" s="206"/>
      <c r="AXR30" s="206"/>
      <c r="AXS30" s="206"/>
      <c r="AXT30" s="206"/>
      <c r="AXU30" s="206"/>
      <c r="AXV30" s="206"/>
      <c r="AXW30" s="206"/>
      <c r="AXX30" s="206"/>
      <c r="AXY30" s="206"/>
      <c r="AXZ30" s="206"/>
      <c r="AYA30" s="206"/>
      <c r="AYB30" s="206"/>
      <c r="AYC30" s="206"/>
      <c r="AYD30" s="206"/>
      <c r="AYE30" s="206"/>
      <c r="AYF30" s="206"/>
      <c r="AYG30" s="206"/>
      <c r="AYH30" s="206"/>
      <c r="AYI30" s="206"/>
      <c r="AYJ30" s="206"/>
      <c r="AYK30" s="206"/>
      <c r="AYL30" s="206"/>
      <c r="AYM30" s="206"/>
      <c r="AYN30" s="206"/>
      <c r="AYO30" s="206"/>
      <c r="AYP30" s="206"/>
      <c r="AYQ30" s="206"/>
      <c r="AYR30" s="206"/>
      <c r="AYS30" s="206"/>
      <c r="AYT30" s="206"/>
      <c r="AYU30" s="206"/>
      <c r="AYV30" s="206"/>
      <c r="AYW30" s="206"/>
      <c r="AYX30" s="206"/>
      <c r="AYY30" s="206"/>
      <c r="AYZ30" s="206"/>
      <c r="AZA30" s="206"/>
      <c r="AZB30" s="206"/>
      <c r="AZC30" s="206"/>
      <c r="AZD30" s="206"/>
      <c r="AZE30" s="206"/>
      <c r="AZF30" s="206"/>
      <c r="AZG30" s="206"/>
      <c r="AZH30" s="206"/>
      <c r="AZI30" s="206"/>
      <c r="AZJ30" s="206"/>
      <c r="AZK30" s="206"/>
      <c r="AZL30" s="206"/>
      <c r="AZM30" s="206"/>
      <c r="AZN30" s="206"/>
      <c r="AZO30" s="206"/>
      <c r="AZP30" s="206"/>
      <c r="AZQ30" s="206"/>
      <c r="AZR30" s="206"/>
      <c r="AZS30" s="206"/>
      <c r="AZT30" s="206"/>
      <c r="AZU30" s="206"/>
      <c r="AZV30" s="206"/>
      <c r="AZW30" s="206"/>
      <c r="AZX30" s="206"/>
      <c r="AZY30" s="206"/>
      <c r="AZZ30" s="206"/>
      <c r="BAA30" s="206"/>
      <c r="BAB30" s="206"/>
      <c r="BAC30" s="206"/>
      <c r="BAD30" s="206"/>
      <c r="BAE30" s="206"/>
      <c r="BAF30" s="206"/>
      <c r="BAG30" s="206"/>
      <c r="BAH30" s="206"/>
      <c r="BAI30" s="206"/>
      <c r="BAJ30" s="206"/>
      <c r="BAK30" s="206"/>
      <c r="BAL30" s="206"/>
      <c r="BAM30" s="206"/>
      <c r="BAN30" s="206"/>
      <c r="BAO30" s="206"/>
      <c r="BAP30" s="206"/>
      <c r="BAQ30" s="206"/>
      <c r="BAR30" s="206"/>
      <c r="BAS30" s="206"/>
      <c r="BAT30" s="206"/>
      <c r="BAU30" s="206"/>
      <c r="BAV30" s="206"/>
      <c r="BAW30" s="206"/>
      <c r="BAX30" s="206"/>
      <c r="BAY30" s="206"/>
      <c r="BAZ30" s="206"/>
      <c r="BBA30" s="206"/>
      <c r="BBB30" s="206"/>
      <c r="BBC30" s="206"/>
      <c r="BBD30" s="206"/>
      <c r="BBE30" s="206"/>
      <c r="BBF30" s="206"/>
      <c r="BBG30" s="206"/>
      <c r="BBH30" s="206"/>
      <c r="BBI30" s="206"/>
      <c r="BBJ30" s="206"/>
      <c r="BBK30" s="206"/>
      <c r="BBL30" s="206"/>
      <c r="BBM30" s="206"/>
      <c r="BBN30" s="206"/>
      <c r="BBO30" s="206"/>
      <c r="BBP30" s="206"/>
      <c r="BBQ30" s="206"/>
      <c r="BBR30" s="206"/>
      <c r="BBS30" s="206"/>
      <c r="BBT30" s="206"/>
      <c r="BBU30" s="206"/>
      <c r="BBV30" s="206"/>
      <c r="BBW30" s="206"/>
      <c r="BBX30" s="206"/>
      <c r="BBY30" s="206"/>
      <c r="BBZ30" s="206"/>
      <c r="BCA30" s="206"/>
      <c r="BCB30" s="206"/>
      <c r="BCC30" s="206"/>
      <c r="BCD30" s="206"/>
      <c r="BCE30" s="206"/>
      <c r="BCF30" s="206"/>
      <c r="BCG30" s="206"/>
      <c r="BCH30" s="206"/>
      <c r="BCI30" s="206"/>
      <c r="BCJ30" s="206"/>
      <c r="BCK30" s="206"/>
      <c r="BCL30" s="206"/>
      <c r="BCM30" s="206"/>
      <c r="BCN30" s="206"/>
      <c r="BCO30" s="206"/>
      <c r="BCP30" s="206"/>
      <c r="BCQ30" s="206"/>
      <c r="BCR30" s="206"/>
      <c r="BCS30" s="206"/>
      <c r="BCT30" s="206"/>
      <c r="BCU30" s="206"/>
      <c r="BCV30" s="206"/>
      <c r="BCW30" s="206"/>
      <c r="BCX30" s="206"/>
      <c r="BCY30" s="206"/>
      <c r="BCZ30" s="206"/>
      <c r="BDA30" s="206"/>
      <c r="BDB30" s="206"/>
      <c r="BDC30" s="206"/>
      <c r="BDD30" s="206"/>
      <c r="BDE30" s="206"/>
      <c r="BDF30" s="206"/>
      <c r="BDG30" s="206"/>
      <c r="BDH30" s="206"/>
      <c r="BDI30" s="206"/>
      <c r="BDJ30" s="206"/>
      <c r="BDK30" s="206"/>
      <c r="BDL30" s="206"/>
      <c r="BDM30" s="206"/>
      <c r="BDN30" s="206"/>
      <c r="BDO30" s="206"/>
      <c r="BDP30" s="206"/>
      <c r="BDQ30" s="206"/>
      <c r="BDR30" s="206"/>
      <c r="BDS30" s="206"/>
      <c r="BDT30" s="206"/>
      <c r="BDU30" s="206"/>
      <c r="BDV30" s="206"/>
      <c r="BDW30" s="206"/>
      <c r="BDX30" s="206"/>
      <c r="BDY30" s="206"/>
      <c r="BDZ30" s="206"/>
      <c r="BEA30" s="206"/>
      <c r="BEB30" s="206"/>
      <c r="BEC30" s="206"/>
      <c r="BED30" s="206"/>
      <c r="BEE30" s="206"/>
      <c r="BEF30" s="206"/>
      <c r="BEG30" s="206"/>
      <c r="BEH30" s="206"/>
      <c r="BEI30" s="206"/>
      <c r="BEJ30" s="206"/>
      <c r="BEK30" s="206"/>
      <c r="BEL30" s="206"/>
      <c r="BEM30" s="206"/>
      <c r="BEN30" s="206"/>
      <c r="BEO30" s="206"/>
      <c r="BEP30" s="206"/>
      <c r="BEQ30" s="206"/>
      <c r="BER30" s="206"/>
      <c r="BES30" s="206"/>
      <c r="BET30" s="206"/>
      <c r="BEU30" s="206"/>
      <c r="BEV30" s="206"/>
      <c r="BEW30" s="206"/>
      <c r="BEX30" s="206"/>
      <c r="BEY30" s="206"/>
      <c r="BEZ30" s="206"/>
      <c r="BFA30" s="206"/>
      <c r="BFB30" s="206"/>
      <c r="BFC30" s="206"/>
      <c r="BFD30" s="206"/>
      <c r="BFE30" s="206"/>
      <c r="BFF30" s="206"/>
      <c r="BFG30" s="206"/>
      <c r="BFH30" s="206"/>
      <c r="BFI30" s="206"/>
      <c r="BFJ30" s="206"/>
      <c r="BFK30" s="206"/>
      <c r="BFL30" s="206"/>
      <c r="BFM30" s="206"/>
      <c r="BFN30" s="206"/>
      <c r="BFO30" s="206"/>
      <c r="BFP30" s="206"/>
      <c r="BFQ30" s="206"/>
      <c r="BFR30" s="206"/>
      <c r="BFS30" s="206"/>
      <c r="BFT30" s="206"/>
      <c r="BFU30" s="206"/>
      <c r="BFV30" s="206"/>
      <c r="BFW30" s="206"/>
      <c r="BFX30" s="206"/>
      <c r="BFY30" s="206"/>
      <c r="BFZ30" s="206"/>
      <c r="BGA30" s="206"/>
      <c r="BGB30" s="206"/>
      <c r="BGC30" s="206"/>
      <c r="BGD30" s="206"/>
      <c r="BGE30" s="206"/>
      <c r="BGF30" s="206"/>
      <c r="BGG30" s="206"/>
      <c r="BGH30" s="206"/>
      <c r="BGI30" s="206"/>
      <c r="BGJ30" s="206"/>
      <c r="BGK30" s="206"/>
      <c r="BGL30" s="206"/>
      <c r="BGM30" s="206"/>
      <c r="BGN30" s="206"/>
      <c r="BGO30" s="206"/>
      <c r="BGP30" s="206"/>
      <c r="BGQ30" s="206"/>
      <c r="BGR30" s="206"/>
      <c r="BGS30" s="206"/>
      <c r="BGT30" s="206"/>
      <c r="BGU30" s="206"/>
      <c r="BGV30" s="206"/>
      <c r="BGW30" s="206"/>
      <c r="BGX30" s="206"/>
      <c r="BGY30" s="206"/>
      <c r="BGZ30" s="206"/>
      <c r="BHA30" s="206"/>
      <c r="BHB30" s="206"/>
      <c r="BHC30" s="206"/>
      <c r="BHD30" s="206"/>
      <c r="BHE30" s="206"/>
      <c r="BHF30" s="206"/>
      <c r="BHG30" s="206"/>
      <c r="BHH30" s="206"/>
      <c r="BHI30" s="206"/>
      <c r="BHJ30" s="206"/>
      <c r="BHK30" s="206"/>
      <c r="BHL30" s="206"/>
      <c r="BHM30" s="206"/>
      <c r="BHN30" s="206"/>
      <c r="BHO30" s="206"/>
      <c r="BHP30" s="206"/>
      <c r="BHQ30" s="206"/>
      <c r="BHR30" s="206"/>
      <c r="BHS30" s="206"/>
      <c r="BHT30" s="206"/>
      <c r="BHU30" s="206"/>
      <c r="BHV30" s="206"/>
      <c r="BHW30" s="206"/>
      <c r="BHX30" s="206"/>
      <c r="BHY30" s="206"/>
      <c r="BHZ30" s="206"/>
      <c r="BIA30" s="206"/>
      <c r="BIB30" s="206"/>
      <c r="BIC30" s="206"/>
      <c r="BID30" s="206"/>
      <c r="BIE30" s="206"/>
      <c r="BIF30" s="206"/>
      <c r="BIG30" s="206"/>
      <c r="BIH30" s="206"/>
      <c r="BII30" s="206"/>
      <c r="BIJ30" s="206"/>
      <c r="BIK30" s="206"/>
      <c r="BIL30" s="206"/>
      <c r="BIM30" s="206"/>
      <c r="BIN30" s="206"/>
      <c r="BIO30" s="206"/>
      <c r="BIP30" s="206"/>
      <c r="BIQ30" s="206"/>
      <c r="BIR30" s="206"/>
      <c r="BIS30" s="206"/>
      <c r="BIT30" s="206"/>
      <c r="BIU30" s="206"/>
      <c r="BIV30" s="206"/>
      <c r="BIW30" s="206"/>
      <c r="BIX30" s="206"/>
      <c r="BIY30" s="206"/>
      <c r="BIZ30" s="206"/>
      <c r="BJA30" s="206"/>
      <c r="BJB30" s="206"/>
      <c r="BJC30" s="206"/>
      <c r="BJD30" s="206"/>
      <c r="BJE30" s="206"/>
      <c r="BJF30" s="206"/>
      <c r="BJG30" s="206"/>
      <c r="BJH30" s="206"/>
      <c r="BJI30" s="206"/>
      <c r="BJJ30" s="206"/>
      <c r="BJK30" s="206"/>
      <c r="BJL30" s="206"/>
      <c r="BJM30" s="206"/>
      <c r="BJN30" s="206"/>
      <c r="BJO30" s="206"/>
      <c r="BJP30" s="206"/>
      <c r="BJQ30" s="206"/>
      <c r="BJR30" s="206"/>
      <c r="BJS30" s="206"/>
      <c r="BJT30" s="206"/>
      <c r="BJU30" s="206"/>
      <c r="BJV30" s="206"/>
      <c r="BJW30" s="206"/>
      <c r="BJX30" s="206"/>
      <c r="BJY30" s="206"/>
      <c r="BJZ30" s="206"/>
      <c r="BKA30" s="206"/>
      <c r="BKB30" s="206"/>
      <c r="BKC30" s="206"/>
      <c r="BKD30" s="206"/>
      <c r="BKE30" s="206"/>
      <c r="BKF30" s="206"/>
      <c r="BKG30" s="206"/>
      <c r="BKH30" s="206"/>
      <c r="BKI30" s="206"/>
      <c r="BKJ30" s="206"/>
      <c r="BKK30" s="206"/>
      <c r="BKL30" s="206"/>
      <c r="BKM30" s="206"/>
      <c r="BKN30" s="206"/>
      <c r="BKO30" s="206"/>
      <c r="BKP30" s="206"/>
      <c r="BKQ30" s="206"/>
      <c r="BKR30" s="206"/>
      <c r="BKS30" s="206"/>
      <c r="BKT30" s="206"/>
      <c r="BKU30" s="206"/>
      <c r="BKV30" s="206"/>
      <c r="BKW30" s="206"/>
      <c r="BKX30" s="206"/>
      <c r="BKY30" s="206"/>
      <c r="BKZ30" s="206"/>
      <c r="BLA30" s="206"/>
      <c r="BLB30" s="206"/>
      <c r="BLC30" s="206"/>
      <c r="BLD30" s="206"/>
      <c r="BLE30" s="206"/>
      <c r="BLF30" s="206"/>
      <c r="BLG30" s="206"/>
      <c r="BLH30" s="206"/>
      <c r="BLI30" s="206"/>
      <c r="BLJ30" s="206"/>
      <c r="BLK30" s="206"/>
      <c r="BLL30" s="206"/>
      <c r="BLM30" s="206"/>
      <c r="BLN30" s="206"/>
      <c r="BLO30" s="206"/>
      <c r="BLP30" s="206"/>
      <c r="BLQ30" s="206"/>
      <c r="BLR30" s="206"/>
      <c r="BLS30" s="206"/>
      <c r="BLT30" s="206"/>
      <c r="BLU30" s="206"/>
      <c r="BLV30" s="206"/>
      <c r="BLW30" s="206"/>
      <c r="BLX30" s="206"/>
      <c r="BLY30" s="206"/>
      <c r="BLZ30" s="206"/>
      <c r="BMA30" s="206"/>
      <c r="BMB30" s="206"/>
      <c r="BMC30" s="206"/>
      <c r="BMD30" s="206"/>
      <c r="BME30" s="206"/>
      <c r="BMF30" s="206"/>
      <c r="BMG30" s="206"/>
      <c r="BMH30" s="206"/>
      <c r="BMI30" s="206"/>
      <c r="BMJ30" s="206"/>
      <c r="BMK30" s="206"/>
      <c r="BML30" s="206"/>
      <c r="BMM30" s="206"/>
      <c r="BMN30" s="206"/>
      <c r="BMO30" s="206"/>
      <c r="BMP30" s="206"/>
      <c r="BMQ30" s="206"/>
      <c r="BMR30" s="206"/>
      <c r="BMS30" s="206"/>
      <c r="BMT30" s="206"/>
      <c r="BMU30" s="206"/>
      <c r="BMV30" s="206"/>
      <c r="BMW30" s="206"/>
      <c r="BMX30" s="206"/>
      <c r="BMY30" s="206"/>
      <c r="BMZ30" s="206"/>
      <c r="BNA30" s="206"/>
      <c r="BNB30" s="206"/>
      <c r="BNC30" s="206"/>
      <c r="BND30" s="206"/>
      <c r="BNE30" s="206"/>
      <c r="BNF30" s="206"/>
      <c r="BNG30" s="206"/>
      <c r="BNH30" s="206"/>
      <c r="BNI30" s="206"/>
      <c r="BNJ30" s="206"/>
      <c r="BNK30" s="206"/>
      <c r="BNL30" s="206"/>
      <c r="BNM30" s="206"/>
      <c r="BNN30" s="206"/>
      <c r="BNO30" s="206"/>
      <c r="BNP30" s="206"/>
      <c r="BNQ30" s="206"/>
      <c r="BNR30" s="206"/>
      <c r="BNS30" s="206"/>
      <c r="BNT30" s="206"/>
      <c r="BNU30" s="206"/>
      <c r="BNV30" s="206"/>
      <c r="BNW30" s="206"/>
      <c r="BNX30" s="206"/>
      <c r="BNY30" s="206"/>
      <c r="BNZ30" s="206"/>
      <c r="BOA30" s="206"/>
      <c r="BOB30" s="206"/>
      <c r="BOC30" s="206"/>
      <c r="BOD30" s="206"/>
      <c r="BOE30" s="206"/>
      <c r="BOF30" s="206"/>
      <c r="BOG30" s="206"/>
      <c r="BOH30" s="206"/>
      <c r="BOI30" s="206"/>
      <c r="BOJ30" s="206"/>
      <c r="BOK30" s="206"/>
      <c r="BOL30" s="206"/>
      <c r="BOM30" s="206"/>
      <c r="BON30" s="206"/>
      <c r="BOO30" s="206"/>
      <c r="BOP30" s="206"/>
      <c r="BOQ30" s="206"/>
      <c r="BOR30" s="206"/>
      <c r="BOS30" s="206"/>
      <c r="BOT30" s="206"/>
      <c r="BOU30" s="206"/>
      <c r="BOV30" s="206"/>
      <c r="BOW30" s="206"/>
      <c r="BOX30" s="206"/>
      <c r="BOY30" s="206"/>
      <c r="BOZ30" s="206"/>
      <c r="BPA30" s="206"/>
      <c r="BPB30" s="206"/>
      <c r="BPC30" s="206"/>
      <c r="BPD30" s="206"/>
      <c r="BPE30" s="206"/>
      <c r="BPF30" s="206"/>
      <c r="BPG30" s="206"/>
      <c r="BPH30" s="206"/>
      <c r="BPI30" s="206"/>
      <c r="BPJ30" s="206"/>
      <c r="BPK30" s="206"/>
      <c r="BPL30" s="206"/>
      <c r="BPM30" s="206"/>
      <c r="BPN30" s="206"/>
      <c r="BPO30" s="206"/>
      <c r="BPP30" s="206"/>
      <c r="BPQ30" s="206"/>
      <c r="BPR30" s="206"/>
      <c r="BPS30" s="206"/>
      <c r="BPT30" s="206"/>
      <c r="BPU30" s="206"/>
      <c r="BPV30" s="206"/>
      <c r="BPW30" s="206"/>
      <c r="BPX30" s="206"/>
      <c r="BPY30" s="206"/>
      <c r="BPZ30" s="206"/>
      <c r="BQA30" s="206"/>
      <c r="BQB30" s="206"/>
      <c r="BQC30" s="206"/>
      <c r="BQD30" s="206"/>
      <c r="BQE30" s="206"/>
      <c r="BQF30" s="206"/>
      <c r="BQG30" s="206"/>
      <c r="BQH30" s="206"/>
      <c r="BQI30" s="206"/>
      <c r="BQJ30" s="206"/>
      <c r="BQK30" s="206"/>
      <c r="BQL30" s="206"/>
      <c r="BQM30" s="206"/>
      <c r="BQN30" s="206"/>
      <c r="BQO30" s="206"/>
      <c r="BQP30" s="206"/>
      <c r="BQQ30" s="206"/>
      <c r="BQR30" s="206"/>
      <c r="BQS30" s="206"/>
      <c r="BQT30" s="206"/>
      <c r="BQU30" s="206"/>
      <c r="BQV30" s="206"/>
      <c r="BQW30" s="206"/>
      <c r="BQX30" s="206"/>
      <c r="BQY30" s="206"/>
      <c r="BQZ30" s="206"/>
      <c r="BRA30" s="206"/>
      <c r="BRB30" s="206"/>
      <c r="BRC30" s="206"/>
      <c r="BRD30" s="206"/>
      <c r="BRE30" s="206"/>
      <c r="BRF30" s="206"/>
      <c r="BRG30" s="206"/>
      <c r="BRH30" s="206"/>
      <c r="BRI30" s="206"/>
      <c r="BRJ30" s="206"/>
      <c r="BRK30" s="206"/>
      <c r="BRL30" s="206"/>
      <c r="BRM30" s="206"/>
      <c r="BRN30" s="206"/>
      <c r="BRO30" s="206"/>
      <c r="BRP30" s="206"/>
      <c r="BRQ30" s="206"/>
      <c r="BRR30" s="206"/>
      <c r="BRS30" s="206"/>
      <c r="BRT30" s="206"/>
      <c r="BRU30" s="206"/>
      <c r="BRV30" s="206"/>
      <c r="BRW30" s="206"/>
      <c r="BRX30" s="206"/>
      <c r="BRY30" s="206"/>
      <c r="BRZ30" s="206"/>
      <c r="BSA30" s="206"/>
      <c r="BSB30" s="206"/>
      <c r="BSC30" s="206"/>
      <c r="BSD30" s="206"/>
      <c r="BSE30" s="206"/>
      <c r="BSF30" s="206"/>
      <c r="BSG30" s="206"/>
      <c r="BSH30" s="206"/>
      <c r="BSI30" s="206"/>
      <c r="BSJ30" s="206"/>
      <c r="BSK30" s="206"/>
      <c r="BSL30" s="206"/>
      <c r="BSM30" s="206"/>
      <c r="BSN30" s="206"/>
      <c r="BSO30" s="206"/>
      <c r="BSP30" s="206"/>
      <c r="BSQ30" s="206"/>
      <c r="BSR30" s="206"/>
      <c r="BSS30" s="206"/>
      <c r="BST30" s="206"/>
      <c r="BSU30" s="206"/>
      <c r="BSV30" s="206"/>
      <c r="BSW30" s="206"/>
      <c r="BSX30" s="206"/>
      <c r="BSY30" s="206"/>
      <c r="BSZ30" s="206"/>
      <c r="BTA30" s="206"/>
      <c r="BTB30" s="206"/>
      <c r="BTC30" s="206"/>
      <c r="BTD30" s="206"/>
      <c r="BTE30" s="206"/>
      <c r="BTF30" s="206"/>
      <c r="BTG30" s="206"/>
      <c r="BTH30" s="206"/>
      <c r="BTI30" s="206"/>
      <c r="BTJ30" s="206"/>
      <c r="BTK30" s="206"/>
      <c r="BTL30" s="206"/>
      <c r="BTM30" s="206"/>
      <c r="BTN30" s="206"/>
      <c r="BTO30" s="206"/>
      <c r="BTP30" s="206"/>
      <c r="BTQ30" s="206"/>
      <c r="BTR30" s="206"/>
      <c r="BTS30" s="206"/>
      <c r="BTT30" s="206"/>
      <c r="BTU30" s="206"/>
      <c r="BTV30" s="206"/>
      <c r="BTW30" s="206"/>
      <c r="BTX30" s="206"/>
      <c r="BTY30" s="206"/>
      <c r="BTZ30" s="206"/>
      <c r="BUA30" s="206"/>
      <c r="BUB30" s="206"/>
      <c r="BUC30" s="206"/>
      <c r="BUD30" s="206"/>
      <c r="BUE30" s="206"/>
      <c r="BUF30" s="206"/>
      <c r="BUG30" s="206"/>
      <c r="BUH30" s="206"/>
      <c r="BUI30" s="206"/>
      <c r="BUJ30" s="206"/>
      <c r="BUK30" s="206"/>
      <c r="BUL30" s="206"/>
      <c r="BUM30" s="206"/>
      <c r="BUN30" s="206"/>
      <c r="BUO30" s="206"/>
      <c r="BUP30" s="206"/>
      <c r="BUQ30" s="206"/>
      <c r="BUR30" s="206"/>
      <c r="BUS30" s="206"/>
      <c r="BUT30" s="206"/>
      <c r="BUU30" s="206"/>
      <c r="BUV30" s="206"/>
      <c r="BUW30" s="206"/>
      <c r="BUX30" s="206"/>
      <c r="BUY30" s="206"/>
      <c r="BUZ30" s="206"/>
      <c r="BVA30" s="206"/>
      <c r="BVB30" s="206"/>
      <c r="BVC30" s="206"/>
      <c r="BVD30" s="206"/>
      <c r="BVE30" s="206"/>
      <c r="BVF30" s="206"/>
      <c r="BVG30" s="206"/>
      <c r="BVH30" s="206"/>
      <c r="BVI30" s="206"/>
      <c r="BVJ30" s="206"/>
      <c r="BVK30" s="206"/>
      <c r="BVL30" s="206"/>
      <c r="BVM30" s="206"/>
      <c r="BVN30" s="206"/>
      <c r="BVO30" s="206"/>
      <c r="BVP30" s="206"/>
      <c r="BVQ30" s="206"/>
      <c r="BVR30" s="206"/>
      <c r="BVS30" s="206"/>
      <c r="BVT30" s="206"/>
      <c r="BVU30" s="206"/>
      <c r="BVV30" s="206"/>
      <c r="BVW30" s="206"/>
      <c r="BVX30" s="206"/>
      <c r="BVY30" s="206"/>
      <c r="BVZ30" s="206"/>
      <c r="BWA30" s="206"/>
      <c r="BWB30" s="206"/>
      <c r="BWC30" s="206"/>
      <c r="BWD30" s="206"/>
      <c r="BWE30" s="206"/>
      <c r="BWF30" s="206"/>
      <c r="BWG30" s="206"/>
      <c r="BWH30" s="206"/>
      <c r="BWI30" s="206"/>
      <c r="BWJ30" s="206"/>
      <c r="BWK30" s="206"/>
      <c r="BWL30" s="206"/>
      <c r="BWM30" s="206"/>
      <c r="BWN30" s="206"/>
      <c r="BWO30" s="206"/>
      <c r="BWP30" s="206"/>
      <c r="BWQ30" s="206"/>
      <c r="BWR30" s="206"/>
      <c r="BWS30" s="206"/>
      <c r="BWT30" s="206"/>
      <c r="BWU30" s="206"/>
      <c r="BWV30" s="206"/>
      <c r="BWW30" s="206"/>
      <c r="BWX30" s="206"/>
      <c r="BWY30" s="206"/>
      <c r="BWZ30" s="206"/>
      <c r="BXA30" s="206"/>
      <c r="BXB30" s="206"/>
      <c r="BXC30" s="206"/>
      <c r="BXD30" s="206"/>
      <c r="BXE30" s="206"/>
      <c r="BXF30" s="206"/>
      <c r="BXG30" s="206"/>
      <c r="BXH30" s="206"/>
      <c r="BXI30" s="206"/>
      <c r="BXJ30" s="206"/>
      <c r="BXK30" s="206"/>
      <c r="BXL30" s="206"/>
      <c r="BXM30" s="206"/>
      <c r="BXN30" s="206"/>
      <c r="BXO30" s="206"/>
      <c r="BXP30" s="206"/>
      <c r="BXQ30" s="206"/>
      <c r="BXR30" s="206"/>
      <c r="BXS30" s="206"/>
      <c r="BXT30" s="206"/>
      <c r="BXU30" s="206"/>
      <c r="BXV30" s="206"/>
      <c r="BXW30" s="206"/>
      <c r="BXX30" s="206"/>
      <c r="BXY30" s="206"/>
      <c r="BXZ30" s="206"/>
      <c r="BYA30" s="206"/>
      <c r="BYB30" s="206"/>
      <c r="BYC30" s="206"/>
      <c r="BYD30" s="206"/>
      <c r="BYE30" s="206"/>
      <c r="BYF30" s="206"/>
      <c r="BYG30" s="206"/>
      <c r="BYH30" s="206"/>
      <c r="BYI30" s="206"/>
      <c r="BYJ30" s="206"/>
      <c r="BYK30" s="206"/>
      <c r="BYL30" s="206"/>
      <c r="BYM30" s="206"/>
      <c r="BYN30" s="206"/>
      <c r="BYO30" s="206"/>
      <c r="BYP30" s="206"/>
      <c r="BYQ30" s="206"/>
      <c r="BYR30" s="206"/>
      <c r="BYS30" s="206"/>
      <c r="BYT30" s="206"/>
      <c r="BYU30" s="206"/>
      <c r="BYV30" s="206"/>
      <c r="BYW30" s="206"/>
      <c r="BYX30" s="206"/>
      <c r="BYY30" s="206"/>
      <c r="BYZ30" s="206"/>
      <c r="BZA30" s="206"/>
      <c r="BZB30" s="206"/>
      <c r="BZC30" s="206"/>
      <c r="BZD30" s="206"/>
      <c r="BZE30" s="206"/>
      <c r="BZF30" s="206"/>
      <c r="BZG30" s="206"/>
      <c r="BZH30" s="206"/>
      <c r="BZI30" s="206"/>
      <c r="BZJ30" s="206"/>
      <c r="BZK30" s="206"/>
      <c r="BZL30" s="206"/>
      <c r="BZM30" s="206"/>
      <c r="BZN30" s="206"/>
      <c r="BZO30" s="206"/>
      <c r="BZP30" s="206"/>
      <c r="BZQ30" s="206"/>
      <c r="BZR30" s="206"/>
      <c r="BZS30" s="206"/>
      <c r="BZT30" s="206"/>
      <c r="BZU30" s="206"/>
      <c r="BZV30" s="206"/>
      <c r="BZW30" s="206"/>
      <c r="BZX30" s="206"/>
      <c r="BZY30" s="206"/>
      <c r="BZZ30" s="206"/>
      <c r="CAA30" s="206"/>
      <c r="CAB30" s="206"/>
      <c r="CAC30" s="206"/>
      <c r="CAD30" s="206"/>
      <c r="CAE30" s="206"/>
      <c r="CAF30" s="206"/>
      <c r="CAG30" s="206"/>
      <c r="CAH30" s="206"/>
      <c r="CAI30" s="206"/>
      <c r="CAJ30" s="206"/>
      <c r="CAK30" s="206"/>
      <c r="CAL30" s="206"/>
      <c r="CAM30" s="206"/>
      <c r="CAN30" s="206"/>
      <c r="CAO30" s="206"/>
      <c r="CAP30" s="206"/>
      <c r="CAQ30" s="206"/>
      <c r="CAR30" s="206"/>
      <c r="CAS30" s="206"/>
      <c r="CAT30" s="206"/>
      <c r="CAU30" s="206"/>
      <c r="CAV30" s="206"/>
      <c r="CAW30" s="206"/>
      <c r="CAX30" s="206"/>
      <c r="CAY30" s="206"/>
      <c r="CAZ30" s="206"/>
      <c r="CBA30" s="206"/>
      <c r="CBB30" s="206"/>
      <c r="CBC30" s="206"/>
      <c r="CBD30" s="206"/>
      <c r="CBE30" s="206"/>
      <c r="CBF30" s="206"/>
      <c r="CBG30" s="206"/>
      <c r="CBH30" s="206"/>
      <c r="CBI30" s="206"/>
      <c r="CBJ30" s="206"/>
      <c r="CBK30" s="206"/>
      <c r="CBL30" s="206"/>
      <c r="CBM30" s="206"/>
      <c r="CBN30" s="206"/>
      <c r="CBO30" s="206"/>
      <c r="CBP30" s="206"/>
      <c r="CBQ30" s="206"/>
      <c r="CBR30" s="206"/>
      <c r="CBS30" s="206"/>
      <c r="CBT30" s="206"/>
      <c r="CBU30" s="206"/>
      <c r="CBV30" s="206"/>
      <c r="CBW30" s="206"/>
      <c r="CBX30" s="206"/>
      <c r="CBY30" s="206"/>
      <c r="CBZ30" s="206"/>
      <c r="CCA30" s="206"/>
      <c r="CCB30" s="206"/>
      <c r="CCC30" s="206"/>
      <c r="CCD30" s="206"/>
      <c r="CCE30" s="206"/>
      <c r="CCF30" s="206"/>
      <c r="CCG30" s="206"/>
      <c r="CCH30" s="206"/>
      <c r="CCI30" s="206"/>
      <c r="CCJ30" s="206"/>
      <c r="CCK30" s="206"/>
      <c r="CCL30" s="206"/>
      <c r="CCM30" s="206"/>
      <c r="CCN30" s="206"/>
      <c r="CCO30" s="206"/>
      <c r="CCP30" s="206"/>
      <c r="CCQ30" s="206"/>
      <c r="CCR30" s="206"/>
      <c r="CCS30" s="206"/>
      <c r="CCT30" s="206"/>
      <c r="CCU30" s="206"/>
      <c r="CCV30" s="206"/>
      <c r="CCW30" s="206"/>
      <c r="CCX30" s="206"/>
      <c r="CCY30" s="206"/>
      <c r="CCZ30" s="206"/>
      <c r="CDA30" s="206"/>
      <c r="CDB30" s="206"/>
      <c r="CDC30" s="206"/>
      <c r="CDD30" s="206"/>
      <c r="CDE30" s="206"/>
      <c r="CDF30" s="206"/>
      <c r="CDG30" s="206"/>
      <c r="CDH30" s="206"/>
      <c r="CDI30" s="206"/>
      <c r="CDJ30" s="206"/>
      <c r="CDK30" s="206"/>
      <c r="CDL30" s="206"/>
      <c r="CDM30" s="206"/>
      <c r="CDN30" s="206"/>
      <c r="CDO30" s="206"/>
      <c r="CDP30" s="206"/>
      <c r="CDQ30" s="206"/>
      <c r="CDR30" s="206"/>
      <c r="CDS30" s="206"/>
      <c r="CDT30" s="206"/>
      <c r="CDU30" s="206"/>
      <c r="CDV30" s="206"/>
      <c r="CDW30" s="206"/>
      <c r="CDX30" s="206"/>
      <c r="CDY30" s="206"/>
      <c r="CDZ30" s="206"/>
      <c r="CEA30" s="206"/>
      <c r="CEB30" s="206"/>
      <c r="CEC30" s="206"/>
      <c r="CED30" s="206"/>
      <c r="CEE30" s="206"/>
      <c r="CEF30" s="206"/>
      <c r="CEG30" s="206"/>
      <c r="CEH30" s="206"/>
      <c r="CEI30" s="206"/>
      <c r="CEJ30" s="206"/>
      <c r="CEK30" s="206"/>
      <c r="CEL30" s="206"/>
      <c r="CEM30" s="206"/>
      <c r="CEN30" s="206"/>
      <c r="CEO30" s="206"/>
      <c r="CEP30" s="206"/>
      <c r="CEQ30" s="206"/>
      <c r="CER30" s="206"/>
      <c r="CES30" s="206"/>
      <c r="CET30" s="206"/>
      <c r="CEU30" s="206"/>
      <c r="CEV30" s="206"/>
      <c r="CEW30" s="206"/>
      <c r="CEX30" s="206"/>
      <c r="CEY30" s="206"/>
      <c r="CEZ30" s="206"/>
      <c r="CFA30" s="206"/>
      <c r="CFB30" s="206"/>
      <c r="CFC30" s="206"/>
      <c r="CFD30" s="206"/>
      <c r="CFE30" s="206"/>
      <c r="CFF30" s="206"/>
      <c r="CFG30" s="206"/>
      <c r="CFH30" s="206"/>
      <c r="CFI30" s="206"/>
      <c r="CFJ30" s="206"/>
      <c r="CFK30" s="206"/>
      <c r="CFL30" s="206"/>
      <c r="CFM30" s="206"/>
      <c r="CFN30" s="206"/>
      <c r="CFO30" s="206"/>
      <c r="CFP30" s="206"/>
      <c r="CFQ30" s="206"/>
      <c r="CFR30" s="206"/>
      <c r="CFS30" s="206"/>
      <c r="CFT30" s="206"/>
      <c r="CFU30" s="206"/>
      <c r="CFV30" s="206"/>
      <c r="CFW30" s="206"/>
      <c r="CFX30" s="206"/>
      <c r="CFY30" s="206"/>
      <c r="CFZ30" s="206"/>
      <c r="CGA30" s="206"/>
      <c r="CGB30" s="206"/>
      <c r="CGC30" s="206"/>
      <c r="CGD30" s="206"/>
      <c r="CGE30" s="206"/>
      <c r="CGF30" s="206"/>
      <c r="CGG30" s="206"/>
      <c r="CGH30" s="206"/>
      <c r="CGI30" s="206"/>
      <c r="CGJ30" s="206"/>
      <c r="CGK30" s="206"/>
      <c r="CGL30" s="206"/>
      <c r="CGM30" s="206"/>
      <c r="CGN30" s="206"/>
      <c r="CGO30" s="206"/>
      <c r="CGP30" s="206"/>
      <c r="CGQ30" s="206"/>
      <c r="CGR30" s="206"/>
      <c r="CGS30" s="206"/>
      <c r="CGT30" s="206"/>
      <c r="CGU30" s="206"/>
      <c r="CGV30" s="206"/>
      <c r="CGW30" s="206"/>
      <c r="CGX30" s="206"/>
      <c r="CGY30" s="206"/>
      <c r="CGZ30" s="206"/>
      <c r="CHA30" s="206"/>
      <c r="CHB30" s="206"/>
      <c r="CHC30" s="206"/>
      <c r="CHD30" s="206"/>
      <c r="CHE30" s="206"/>
      <c r="CHF30" s="206"/>
      <c r="CHG30" s="206"/>
      <c r="CHH30" s="206"/>
      <c r="CHI30" s="206"/>
      <c r="CHJ30" s="206"/>
      <c r="CHK30" s="206"/>
      <c r="CHL30" s="206"/>
      <c r="CHM30" s="206"/>
      <c r="CHN30" s="206"/>
      <c r="CHO30" s="206"/>
      <c r="CHP30" s="206"/>
      <c r="CHQ30" s="206"/>
      <c r="CHR30" s="206"/>
      <c r="CHS30" s="206"/>
      <c r="CHT30" s="206"/>
      <c r="CHU30" s="206"/>
      <c r="CHV30" s="206"/>
      <c r="CHW30" s="206"/>
      <c r="CHX30" s="206"/>
      <c r="CHY30" s="206"/>
      <c r="CHZ30" s="206"/>
      <c r="CIA30" s="206"/>
      <c r="CIB30" s="206"/>
      <c r="CIC30" s="206"/>
      <c r="CID30" s="206"/>
      <c r="CIE30" s="206"/>
      <c r="CIF30" s="206"/>
      <c r="CIG30" s="206"/>
      <c r="CIH30" s="206"/>
      <c r="CII30" s="206"/>
      <c r="CIJ30" s="206"/>
      <c r="CIK30" s="206"/>
      <c r="CIL30" s="206"/>
      <c r="CIM30" s="206"/>
      <c r="CIN30" s="206"/>
      <c r="CIO30" s="206"/>
      <c r="CIP30" s="206"/>
      <c r="CIQ30" s="206"/>
      <c r="CIR30" s="206"/>
      <c r="CIS30" s="206"/>
      <c r="CIT30" s="206"/>
      <c r="CIU30" s="206"/>
      <c r="CIV30" s="206"/>
      <c r="CIW30" s="206"/>
      <c r="CIX30" s="206"/>
      <c r="CIY30" s="206"/>
      <c r="CIZ30" s="206"/>
      <c r="CJA30" s="206"/>
      <c r="CJB30" s="206"/>
      <c r="CJC30" s="206"/>
      <c r="CJD30" s="206"/>
      <c r="CJE30" s="206"/>
      <c r="CJF30" s="206"/>
      <c r="CJG30" s="206"/>
      <c r="CJH30" s="206"/>
      <c r="CJI30" s="206"/>
      <c r="CJJ30" s="206"/>
      <c r="CJK30" s="206"/>
      <c r="CJL30" s="206"/>
      <c r="CJM30" s="206"/>
      <c r="CJN30" s="206"/>
      <c r="CJO30" s="206"/>
      <c r="CJP30" s="206"/>
      <c r="CJQ30" s="206"/>
      <c r="CJR30" s="206"/>
      <c r="CJS30" s="206"/>
      <c r="CJT30" s="206"/>
      <c r="CJU30" s="206"/>
      <c r="CJV30" s="206"/>
      <c r="CJW30" s="206"/>
      <c r="CJX30" s="206"/>
      <c r="CJY30" s="206"/>
      <c r="CJZ30" s="206"/>
      <c r="CKA30" s="206"/>
      <c r="CKB30" s="206"/>
      <c r="CKC30" s="206"/>
      <c r="CKD30" s="206"/>
      <c r="CKE30" s="206"/>
      <c r="CKF30" s="206"/>
      <c r="CKG30" s="206"/>
      <c r="CKH30" s="206"/>
      <c r="CKI30" s="206"/>
      <c r="CKJ30" s="206"/>
      <c r="CKK30" s="206"/>
      <c r="CKL30" s="206"/>
      <c r="CKM30" s="206"/>
      <c r="CKN30" s="206"/>
      <c r="CKO30" s="206"/>
      <c r="CKP30" s="206"/>
      <c r="CKQ30" s="206"/>
      <c r="CKR30" s="206"/>
      <c r="CKS30" s="206"/>
      <c r="CKT30" s="206"/>
      <c r="CKU30" s="206"/>
      <c r="CKV30" s="206"/>
      <c r="CKW30" s="206"/>
      <c r="CKX30" s="206"/>
      <c r="CKY30" s="206"/>
      <c r="CKZ30" s="206"/>
      <c r="CLA30" s="206"/>
      <c r="CLB30" s="206"/>
      <c r="CLC30" s="206"/>
      <c r="CLD30" s="206"/>
      <c r="CLE30" s="206"/>
      <c r="CLF30" s="206"/>
      <c r="CLG30" s="206"/>
      <c r="CLH30" s="206"/>
      <c r="CLI30" s="206"/>
      <c r="CLJ30" s="206"/>
      <c r="CLK30" s="206"/>
      <c r="CLL30" s="206"/>
      <c r="CLM30" s="206"/>
      <c r="CLN30" s="206"/>
      <c r="CLO30" s="206"/>
      <c r="CLP30" s="206"/>
      <c r="CLQ30" s="206"/>
      <c r="CLR30" s="206"/>
      <c r="CLS30" s="206"/>
      <c r="CLT30" s="206"/>
      <c r="CLU30" s="206"/>
      <c r="CLV30" s="206"/>
      <c r="CLW30" s="206"/>
      <c r="CLX30" s="206"/>
      <c r="CLY30" s="206"/>
      <c r="CLZ30" s="206"/>
      <c r="CMA30" s="206"/>
      <c r="CMB30" s="206"/>
      <c r="CMC30" s="206"/>
      <c r="CMD30" s="206"/>
      <c r="CME30" s="206"/>
      <c r="CMF30" s="206"/>
      <c r="CMG30" s="206"/>
      <c r="CMH30" s="206"/>
      <c r="CMI30" s="206"/>
      <c r="CMJ30" s="206"/>
      <c r="CMK30" s="206"/>
      <c r="CML30" s="206"/>
      <c r="CMM30" s="206"/>
      <c r="CMN30" s="206"/>
      <c r="CMO30" s="206"/>
      <c r="CMP30" s="206"/>
      <c r="CMQ30" s="206"/>
      <c r="CMR30" s="206"/>
      <c r="CMS30" s="206"/>
      <c r="CMT30" s="206"/>
      <c r="CMU30" s="206"/>
      <c r="CMV30" s="206"/>
      <c r="CMW30" s="206"/>
      <c r="CMX30" s="206"/>
      <c r="CMY30" s="206"/>
      <c r="CMZ30" s="206"/>
      <c r="CNA30" s="206"/>
      <c r="CNB30" s="206"/>
      <c r="CNC30" s="206"/>
      <c r="CND30" s="206"/>
      <c r="CNE30" s="206"/>
      <c r="CNF30" s="206"/>
      <c r="CNG30" s="206"/>
      <c r="CNH30" s="206"/>
      <c r="CNI30" s="206"/>
      <c r="CNJ30" s="206"/>
      <c r="CNK30" s="206"/>
      <c r="CNL30" s="206"/>
      <c r="CNM30" s="206"/>
      <c r="CNN30" s="206"/>
      <c r="CNO30" s="206"/>
      <c r="CNP30" s="206"/>
      <c r="CNQ30" s="206"/>
      <c r="CNR30" s="206"/>
      <c r="CNS30" s="206"/>
      <c r="CNT30" s="206"/>
      <c r="CNU30" s="206"/>
      <c r="CNV30" s="206"/>
      <c r="CNW30" s="206"/>
      <c r="CNX30" s="206"/>
      <c r="CNY30" s="206"/>
      <c r="CNZ30" s="206"/>
      <c r="COA30" s="206"/>
      <c r="COB30" s="206"/>
      <c r="COC30" s="206"/>
      <c r="COD30" s="206"/>
      <c r="COE30" s="206"/>
      <c r="COF30" s="206"/>
      <c r="COG30" s="206"/>
      <c r="COH30" s="206"/>
      <c r="COI30" s="206"/>
      <c r="COJ30" s="206"/>
      <c r="COK30" s="206"/>
      <c r="COL30" s="206"/>
      <c r="COM30" s="206"/>
      <c r="CON30" s="206"/>
      <c r="COO30" s="206"/>
      <c r="COP30" s="206"/>
      <c r="COQ30" s="206"/>
      <c r="COR30" s="206"/>
      <c r="COS30" s="206"/>
      <c r="COT30" s="206"/>
      <c r="COU30" s="206"/>
      <c r="COV30" s="206"/>
      <c r="COW30" s="206"/>
      <c r="COX30" s="206"/>
      <c r="COY30" s="206"/>
      <c r="COZ30" s="206"/>
      <c r="CPA30" s="206"/>
      <c r="CPB30" s="206"/>
      <c r="CPC30" s="206"/>
      <c r="CPD30" s="206"/>
      <c r="CPE30" s="206"/>
      <c r="CPF30" s="206"/>
      <c r="CPG30" s="206"/>
      <c r="CPH30" s="206"/>
      <c r="CPI30" s="206"/>
      <c r="CPJ30" s="206"/>
      <c r="CPK30" s="206"/>
      <c r="CPL30" s="206"/>
      <c r="CPM30" s="206"/>
      <c r="CPN30" s="206"/>
      <c r="CPO30" s="206"/>
      <c r="CPP30" s="206"/>
      <c r="CPQ30" s="206"/>
      <c r="CPR30" s="206"/>
      <c r="CPS30" s="206"/>
      <c r="CPT30" s="206"/>
      <c r="CPU30" s="206"/>
      <c r="CPV30" s="206"/>
      <c r="CPW30" s="206"/>
      <c r="CPX30" s="206"/>
      <c r="CPY30" s="206"/>
      <c r="CPZ30" s="206"/>
      <c r="CQA30" s="206"/>
      <c r="CQB30" s="206"/>
      <c r="CQC30" s="206"/>
      <c r="CQD30" s="206"/>
      <c r="CQE30" s="206"/>
      <c r="CQF30" s="206"/>
      <c r="CQG30" s="206"/>
      <c r="CQH30" s="206"/>
      <c r="CQI30" s="206"/>
      <c r="CQJ30" s="206"/>
      <c r="CQK30" s="206"/>
      <c r="CQL30" s="206"/>
      <c r="CQM30" s="206"/>
      <c r="CQN30" s="206"/>
      <c r="CQO30" s="206"/>
      <c r="CQP30" s="206"/>
      <c r="CQQ30" s="206"/>
      <c r="CQR30" s="206"/>
      <c r="CQS30" s="206"/>
      <c r="CQT30" s="206"/>
      <c r="CQU30" s="206"/>
      <c r="CQV30" s="206"/>
      <c r="CQW30" s="206"/>
      <c r="CQX30" s="206"/>
      <c r="CQY30" s="206"/>
      <c r="CQZ30" s="206"/>
      <c r="CRA30" s="206"/>
      <c r="CRB30" s="206"/>
      <c r="CRC30" s="206"/>
      <c r="CRD30" s="206"/>
      <c r="CRE30" s="206"/>
      <c r="CRF30" s="206"/>
      <c r="CRG30" s="206"/>
      <c r="CRH30" s="206"/>
      <c r="CRI30" s="206"/>
      <c r="CRJ30" s="206"/>
      <c r="CRK30" s="206"/>
      <c r="CRL30" s="206"/>
      <c r="CRM30" s="206"/>
      <c r="CRN30" s="206"/>
      <c r="CRO30" s="206"/>
      <c r="CRP30" s="206"/>
      <c r="CRQ30" s="206"/>
      <c r="CRR30" s="206"/>
      <c r="CRS30" s="206"/>
      <c r="CRT30" s="206"/>
      <c r="CRU30" s="206"/>
      <c r="CRV30" s="206"/>
      <c r="CRW30" s="206"/>
      <c r="CRX30" s="206"/>
      <c r="CRY30" s="206"/>
      <c r="CRZ30" s="206"/>
      <c r="CSA30" s="206"/>
      <c r="CSB30" s="206"/>
      <c r="CSC30" s="206"/>
      <c r="CSD30" s="206"/>
      <c r="CSE30" s="206"/>
      <c r="CSF30" s="206"/>
      <c r="CSG30" s="206"/>
      <c r="CSH30" s="206"/>
      <c r="CSI30" s="206"/>
      <c r="CSJ30" s="206"/>
      <c r="CSK30" s="206"/>
      <c r="CSL30" s="206"/>
      <c r="CSM30" s="206"/>
      <c r="CSN30" s="206"/>
      <c r="CSO30" s="206"/>
      <c r="CSP30" s="206"/>
      <c r="CSQ30" s="206"/>
      <c r="CSR30" s="206"/>
      <c r="CSS30" s="206"/>
      <c r="CST30" s="206"/>
      <c r="CSU30" s="206"/>
      <c r="CSV30" s="206"/>
      <c r="CSW30" s="206"/>
      <c r="CSX30" s="206"/>
      <c r="CSY30" s="206"/>
      <c r="CSZ30" s="206"/>
      <c r="CTA30" s="206"/>
      <c r="CTB30" s="206"/>
      <c r="CTC30" s="206"/>
      <c r="CTD30" s="206"/>
      <c r="CTE30" s="206"/>
      <c r="CTF30" s="206"/>
      <c r="CTG30" s="206"/>
      <c r="CTH30" s="206"/>
      <c r="CTI30" s="206"/>
      <c r="CTJ30" s="206"/>
      <c r="CTK30" s="206"/>
      <c r="CTL30" s="206"/>
      <c r="CTM30" s="206"/>
      <c r="CTN30" s="206"/>
      <c r="CTO30" s="206"/>
      <c r="CTP30" s="206"/>
      <c r="CTQ30" s="206"/>
      <c r="CTR30" s="206"/>
      <c r="CTS30" s="206"/>
      <c r="CTT30" s="206"/>
      <c r="CTU30" s="206"/>
      <c r="CTV30" s="206"/>
      <c r="CTW30" s="206"/>
      <c r="CTX30" s="206"/>
      <c r="CTY30" s="206"/>
      <c r="CTZ30" s="206"/>
      <c r="CUA30" s="206"/>
      <c r="CUB30" s="206"/>
      <c r="CUC30" s="206"/>
      <c r="CUD30" s="206"/>
      <c r="CUE30" s="206"/>
      <c r="CUF30" s="206"/>
      <c r="CUG30" s="206"/>
      <c r="CUH30" s="206"/>
      <c r="CUI30" s="206"/>
      <c r="CUJ30" s="206"/>
      <c r="CUK30" s="206"/>
      <c r="CUL30" s="206"/>
      <c r="CUM30" s="206"/>
      <c r="CUN30" s="206"/>
      <c r="CUO30" s="206"/>
      <c r="CUP30" s="206"/>
      <c r="CUQ30" s="206"/>
      <c r="CUR30" s="206"/>
      <c r="CUS30" s="206"/>
      <c r="CUT30" s="206"/>
      <c r="CUU30" s="206"/>
      <c r="CUV30" s="206"/>
      <c r="CUW30" s="206"/>
      <c r="CUX30" s="206"/>
      <c r="CUY30" s="206"/>
      <c r="CUZ30" s="206"/>
      <c r="CVA30" s="206"/>
      <c r="CVB30" s="206"/>
      <c r="CVC30" s="206"/>
      <c r="CVD30" s="206"/>
      <c r="CVE30" s="206"/>
      <c r="CVF30" s="206"/>
      <c r="CVG30" s="206"/>
      <c r="CVH30" s="206"/>
      <c r="CVI30" s="206"/>
      <c r="CVJ30" s="206"/>
      <c r="CVK30" s="206"/>
      <c r="CVL30" s="206"/>
      <c r="CVM30" s="206"/>
      <c r="CVN30" s="206"/>
      <c r="CVO30" s="206"/>
      <c r="CVP30" s="206"/>
      <c r="CVQ30" s="206"/>
      <c r="CVR30" s="206"/>
      <c r="CVS30" s="206"/>
      <c r="CVT30" s="206"/>
      <c r="CVU30" s="206"/>
      <c r="CVV30" s="206"/>
      <c r="CVW30" s="206"/>
      <c r="CVX30" s="206"/>
      <c r="CVY30" s="206"/>
      <c r="CVZ30" s="206"/>
      <c r="CWA30" s="206"/>
      <c r="CWB30" s="206"/>
      <c r="CWC30" s="206"/>
      <c r="CWD30" s="206"/>
      <c r="CWE30" s="206"/>
      <c r="CWF30" s="206"/>
      <c r="CWG30" s="206"/>
      <c r="CWH30" s="206"/>
      <c r="CWI30" s="206"/>
      <c r="CWJ30" s="206"/>
      <c r="CWK30" s="206"/>
      <c r="CWL30" s="206"/>
      <c r="CWM30" s="206"/>
      <c r="CWN30" s="206"/>
      <c r="CWO30" s="206"/>
      <c r="CWP30" s="206"/>
      <c r="CWQ30" s="206"/>
      <c r="CWR30" s="206"/>
      <c r="CWS30" s="206"/>
      <c r="CWT30" s="206"/>
      <c r="CWU30" s="206"/>
      <c r="CWV30" s="206"/>
      <c r="CWW30" s="206"/>
      <c r="CWX30" s="206"/>
      <c r="CWY30" s="206"/>
      <c r="CWZ30" s="206"/>
      <c r="CXA30" s="206"/>
      <c r="CXB30" s="206"/>
      <c r="CXC30" s="206"/>
      <c r="CXD30" s="206"/>
      <c r="CXE30" s="206"/>
      <c r="CXF30" s="206"/>
      <c r="CXG30" s="206"/>
      <c r="CXH30" s="206"/>
      <c r="CXI30" s="206"/>
      <c r="CXJ30" s="206"/>
      <c r="CXK30" s="206"/>
      <c r="CXL30" s="206"/>
      <c r="CXM30" s="206"/>
      <c r="CXN30" s="206"/>
      <c r="CXO30" s="206"/>
      <c r="CXP30" s="206"/>
      <c r="CXQ30" s="206"/>
      <c r="CXR30" s="206"/>
      <c r="CXS30" s="206"/>
      <c r="CXT30" s="206"/>
      <c r="CXU30" s="206"/>
      <c r="CXV30" s="206"/>
      <c r="CXW30" s="206"/>
      <c r="CXX30" s="206"/>
      <c r="CXY30" s="206"/>
      <c r="CXZ30" s="206"/>
      <c r="CYA30" s="206"/>
      <c r="CYB30" s="206"/>
      <c r="CYC30" s="206"/>
      <c r="CYD30" s="206"/>
      <c r="CYE30" s="206"/>
      <c r="CYF30" s="206"/>
      <c r="CYG30" s="206"/>
      <c r="CYH30" s="206"/>
      <c r="CYI30" s="206"/>
      <c r="CYJ30" s="206"/>
      <c r="CYK30" s="206"/>
      <c r="CYL30" s="206"/>
      <c r="CYM30" s="206"/>
      <c r="CYN30" s="206"/>
      <c r="CYO30" s="206"/>
      <c r="CYP30" s="206"/>
      <c r="CYQ30" s="206"/>
      <c r="CYR30" s="206"/>
      <c r="CYS30" s="206"/>
      <c r="CYT30" s="206"/>
      <c r="CYU30" s="206"/>
      <c r="CYV30" s="206"/>
      <c r="CYW30" s="206"/>
      <c r="CYX30" s="206"/>
      <c r="CYY30" s="206"/>
      <c r="CYZ30" s="206"/>
      <c r="CZA30" s="206"/>
      <c r="CZB30" s="206"/>
      <c r="CZC30" s="206"/>
      <c r="CZD30" s="206"/>
      <c r="CZE30" s="206"/>
      <c r="CZF30" s="206"/>
      <c r="CZG30" s="206"/>
      <c r="CZH30" s="206"/>
      <c r="CZI30" s="206"/>
      <c r="CZJ30" s="206"/>
      <c r="CZK30" s="206"/>
      <c r="CZL30" s="206"/>
      <c r="CZM30" s="206"/>
      <c r="CZN30" s="206"/>
      <c r="CZO30" s="206"/>
      <c r="CZP30" s="206"/>
      <c r="CZQ30" s="206"/>
      <c r="CZR30" s="206"/>
      <c r="CZS30" s="206"/>
      <c r="CZT30" s="206"/>
      <c r="CZU30" s="206"/>
      <c r="CZV30" s="206"/>
      <c r="CZW30" s="206"/>
      <c r="CZX30" s="206"/>
      <c r="CZY30" s="206"/>
      <c r="CZZ30" s="206"/>
      <c r="DAA30" s="206"/>
      <c r="DAB30" s="206"/>
      <c r="DAC30" s="206"/>
      <c r="DAD30" s="206"/>
      <c r="DAE30" s="206"/>
      <c r="DAF30" s="206"/>
      <c r="DAG30" s="206"/>
      <c r="DAH30" s="206"/>
      <c r="DAI30" s="206"/>
      <c r="DAJ30" s="206"/>
      <c r="DAK30" s="206"/>
      <c r="DAL30" s="206"/>
      <c r="DAM30" s="206"/>
      <c r="DAN30" s="206"/>
      <c r="DAO30" s="206"/>
      <c r="DAP30" s="206"/>
      <c r="DAQ30" s="206"/>
      <c r="DAR30" s="206"/>
      <c r="DAS30" s="206"/>
      <c r="DAT30" s="206"/>
      <c r="DAU30" s="206"/>
      <c r="DAV30" s="206"/>
      <c r="DAW30" s="206"/>
      <c r="DAX30" s="206"/>
      <c r="DAY30" s="206"/>
      <c r="DAZ30" s="206"/>
      <c r="DBA30" s="206"/>
      <c r="DBB30" s="206"/>
      <c r="DBC30" s="206"/>
      <c r="DBD30" s="206"/>
      <c r="DBE30" s="206"/>
      <c r="DBF30" s="206"/>
      <c r="DBG30" s="206"/>
      <c r="DBH30" s="206"/>
      <c r="DBI30" s="206"/>
      <c r="DBJ30" s="206"/>
      <c r="DBK30" s="206"/>
      <c r="DBL30" s="206"/>
      <c r="DBM30" s="206"/>
      <c r="DBN30" s="206"/>
      <c r="DBO30" s="206"/>
      <c r="DBP30" s="206"/>
      <c r="DBQ30" s="206"/>
      <c r="DBR30" s="206"/>
      <c r="DBS30" s="206"/>
      <c r="DBT30" s="206"/>
      <c r="DBU30" s="206"/>
      <c r="DBV30" s="206"/>
      <c r="DBW30" s="206"/>
      <c r="DBX30" s="206"/>
      <c r="DBY30" s="206"/>
      <c r="DBZ30" s="206"/>
      <c r="DCA30" s="206"/>
      <c r="DCB30" s="206"/>
      <c r="DCC30" s="206"/>
      <c r="DCD30" s="206"/>
      <c r="DCE30" s="206"/>
      <c r="DCF30" s="206"/>
      <c r="DCG30" s="206"/>
      <c r="DCH30" s="206"/>
      <c r="DCI30" s="206"/>
      <c r="DCJ30" s="206"/>
      <c r="DCK30" s="206"/>
      <c r="DCL30" s="206"/>
      <c r="DCM30" s="206"/>
      <c r="DCN30" s="206"/>
      <c r="DCO30" s="206"/>
      <c r="DCP30" s="206"/>
      <c r="DCQ30" s="206"/>
      <c r="DCR30" s="206"/>
      <c r="DCS30" s="206"/>
      <c r="DCT30" s="206"/>
      <c r="DCU30" s="206"/>
      <c r="DCV30" s="206"/>
      <c r="DCW30" s="206"/>
      <c r="DCX30" s="206"/>
      <c r="DCY30" s="206"/>
      <c r="DCZ30" s="206"/>
      <c r="DDA30" s="206"/>
      <c r="DDB30" s="206"/>
      <c r="DDC30" s="206"/>
      <c r="DDD30" s="206"/>
      <c r="DDE30" s="206"/>
      <c r="DDF30" s="206"/>
      <c r="DDG30" s="206"/>
      <c r="DDH30" s="206"/>
      <c r="DDI30" s="206"/>
      <c r="DDJ30" s="206"/>
      <c r="DDK30" s="206"/>
      <c r="DDL30" s="206"/>
      <c r="DDM30" s="206"/>
      <c r="DDN30" s="206"/>
      <c r="DDO30" s="206"/>
      <c r="DDP30" s="206"/>
      <c r="DDQ30" s="206"/>
      <c r="DDR30" s="206"/>
      <c r="DDS30" s="206"/>
      <c r="DDT30" s="206"/>
      <c r="DDU30" s="206"/>
      <c r="DDV30" s="206"/>
      <c r="DDW30" s="206"/>
      <c r="DDX30" s="206"/>
      <c r="DDY30" s="206"/>
      <c r="DDZ30" s="206"/>
      <c r="DEA30" s="206"/>
      <c r="DEB30" s="206"/>
      <c r="DEC30" s="206"/>
      <c r="DED30" s="206"/>
      <c r="DEE30" s="206"/>
      <c r="DEF30" s="206"/>
      <c r="DEG30" s="206"/>
      <c r="DEH30" s="206"/>
      <c r="DEI30" s="206"/>
      <c r="DEJ30" s="206"/>
      <c r="DEK30" s="206"/>
      <c r="DEL30" s="206"/>
      <c r="DEM30" s="206"/>
      <c r="DEN30" s="206"/>
      <c r="DEO30" s="206"/>
      <c r="DEP30" s="206"/>
      <c r="DEQ30" s="206"/>
      <c r="DER30" s="206"/>
      <c r="DES30" s="206"/>
      <c r="DET30" s="206"/>
      <c r="DEU30" s="206"/>
      <c r="DEV30" s="206"/>
      <c r="DEW30" s="206"/>
      <c r="DEX30" s="206"/>
      <c r="DEY30" s="206"/>
      <c r="DEZ30" s="206"/>
      <c r="DFA30" s="206"/>
      <c r="DFB30" s="206"/>
      <c r="DFC30" s="206"/>
      <c r="DFD30" s="206"/>
      <c r="DFE30" s="206"/>
      <c r="DFF30" s="206"/>
      <c r="DFG30" s="206"/>
      <c r="DFH30" s="206"/>
      <c r="DFI30" s="206"/>
      <c r="DFJ30" s="206"/>
      <c r="DFK30" s="206"/>
      <c r="DFL30" s="206"/>
      <c r="DFM30" s="206"/>
      <c r="DFN30" s="206"/>
      <c r="DFO30" s="206"/>
      <c r="DFP30" s="206"/>
      <c r="DFQ30" s="206"/>
      <c r="DFR30" s="206"/>
      <c r="DFS30" s="206"/>
      <c r="DFT30" s="206"/>
      <c r="DFU30" s="206"/>
      <c r="DFV30" s="206"/>
      <c r="DFW30" s="206"/>
      <c r="DFX30" s="206"/>
      <c r="DFY30" s="206"/>
      <c r="DFZ30" s="206"/>
      <c r="DGA30" s="206"/>
      <c r="DGB30" s="206"/>
      <c r="DGC30" s="206"/>
      <c r="DGD30" s="206"/>
      <c r="DGE30" s="206"/>
      <c r="DGF30" s="206"/>
      <c r="DGG30" s="206"/>
      <c r="DGH30" s="206"/>
      <c r="DGI30" s="206"/>
      <c r="DGJ30" s="206"/>
      <c r="DGK30" s="206"/>
      <c r="DGL30" s="206"/>
      <c r="DGM30" s="206"/>
      <c r="DGN30" s="206"/>
      <c r="DGO30" s="206"/>
      <c r="DGP30" s="206"/>
      <c r="DGQ30" s="206"/>
      <c r="DGR30" s="206"/>
      <c r="DGS30" s="206"/>
      <c r="DGT30" s="206"/>
      <c r="DGU30" s="206"/>
      <c r="DGV30" s="206"/>
      <c r="DGW30" s="206"/>
      <c r="DGX30" s="206"/>
      <c r="DGY30" s="206"/>
      <c r="DGZ30" s="206"/>
      <c r="DHA30" s="206"/>
      <c r="DHB30" s="206"/>
      <c r="DHC30" s="206"/>
      <c r="DHD30" s="206"/>
      <c r="DHE30" s="206"/>
      <c r="DHF30" s="206"/>
      <c r="DHG30" s="206"/>
      <c r="DHH30" s="206"/>
      <c r="DHI30" s="206"/>
      <c r="DHJ30" s="206"/>
      <c r="DHK30" s="206"/>
      <c r="DHL30" s="206"/>
      <c r="DHM30" s="206"/>
      <c r="DHN30" s="206"/>
      <c r="DHO30" s="206"/>
      <c r="DHP30" s="206"/>
      <c r="DHQ30" s="206"/>
      <c r="DHR30" s="206"/>
      <c r="DHS30" s="206"/>
      <c r="DHT30" s="206"/>
      <c r="DHU30" s="206"/>
      <c r="DHV30" s="206"/>
      <c r="DHW30" s="206"/>
      <c r="DHX30" s="206"/>
      <c r="DHY30" s="206"/>
      <c r="DHZ30" s="206"/>
      <c r="DIA30" s="206"/>
      <c r="DIB30" s="206"/>
      <c r="DIC30" s="206"/>
      <c r="DID30" s="206"/>
      <c r="DIE30" s="206"/>
      <c r="DIF30" s="206"/>
      <c r="DIG30" s="206"/>
      <c r="DIH30" s="206"/>
      <c r="DII30" s="206"/>
      <c r="DIJ30" s="206"/>
      <c r="DIK30" s="206"/>
      <c r="DIL30" s="206"/>
      <c r="DIM30" s="206"/>
      <c r="DIN30" s="206"/>
      <c r="DIO30" s="206"/>
      <c r="DIP30" s="206"/>
      <c r="DIQ30" s="206"/>
      <c r="DIR30" s="206"/>
      <c r="DIS30" s="206"/>
      <c r="DIT30" s="206"/>
      <c r="DIU30" s="206"/>
      <c r="DIV30" s="206"/>
      <c r="DIW30" s="206"/>
      <c r="DIX30" s="206"/>
      <c r="DIY30" s="206"/>
      <c r="DIZ30" s="206"/>
      <c r="DJA30" s="206"/>
      <c r="DJB30" s="206"/>
      <c r="DJC30" s="206"/>
      <c r="DJD30" s="206"/>
      <c r="DJE30" s="206"/>
      <c r="DJF30" s="206"/>
      <c r="DJG30" s="206"/>
      <c r="DJH30" s="206"/>
      <c r="DJI30" s="206"/>
      <c r="DJJ30" s="206"/>
      <c r="DJK30" s="206"/>
      <c r="DJL30" s="206"/>
      <c r="DJM30" s="206"/>
      <c r="DJN30" s="206"/>
      <c r="DJO30" s="206"/>
      <c r="DJP30" s="206"/>
      <c r="DJQ30" s="206"/>
      <c r="DJR30" s="206"/>
      <c r="DJS30" s="206"/>
      <c r="DJT30" s="206"/>
      <c r="DJU30" s="206"/>
      <c r="DJV30" s="206"/>
      <c r="DJW30" s="206"/>
      <c r="DJX30" s="206"/>
      <c r="DJY30" s="206"/>
      <c r="DJZ30" s="206"/>
      <c r="DKA30" s="206"/>
      <c r="DKB30" s="206"/>
      <c r="DKC30" s="206"/>
      <c r="DKD30" s="206"/>
      <c r="DKE30" s="206"/>
      <c r="DKF30" s="206"/>
      <c r="DKG30" s="206"/>
      <c r="DKH30" s="206"/>
      <c r="DKI30" s="206"/>
      <c r="DKJ30" s="206"/>
      <c r="DKK30" s="206"/>
      <c r="DKL30" s="206"/>
      <c r="DKM30" s="206"/>
      <c r="DKN30" s="206"/>
      <c r="DKO30" s="206"/>
      <c r="DKP30" s="206"/>
      <c r="DKQ30" s="206"/>
      <c r="DKR30" s="206"/>
      <c r="DKS30" s="206"/>
      <c r="DKT30" s="206"/>
      <c r="DKU30" s="206"/>
      <c r="DKV30" s="206"/>
      <c r="DKW30" s="206"/>
      <c r="DKX30" s="206"/>
      <c r="DKY30" s="206"/>
      <c r="DKZ30" s="206"/>
      <c r="DLA30" s="206"/>
      <c r="DLB30" s="206"/>
      <c r="DLC30" s="206"/>
      <c r="DLD30" s="206"/>
      <c r="DLE30" s="206"/>
      <c r="DLF30" s="206"/>
      <c r="DLG30" s="206"/>
      <c r="DLH30" s="206"/>
      <c r="DLI30" s="206"/>
      <c r="DLJ30" s="206"/>
      <c r="DLK30" s="206"/>
      <c r="DLL30" s="206"/>
      <c r="DLM30" s="206"/>
      <c r="DLN30" s="206"/>
      <c r="DLO30" s="206"/>
      <c r="DLP30" s="206"/>
      <c r="DLQ30" s="206"/>
      <c r="DLR30" s="206"/>
      <c r="DLS30" s="206"/>
      <c r="DLT30" s="206"/>
      <c r="DLU30" s="206"/>
      <c r="DLV30" s="206"/>
      <c r="DLW30" s="206"/>
      <c r="DLX30" s="206"/>
      <c r="DLY30" s="206"/>
      <c r="DLZ30" s="206"/>
      <c r="DMA30" s="206"/>
      <c r="DMB30" s="206"/>
      <c r="DMC30" s="206"/>
      <c r="DMD30" s="206"/>
      <c r="DME30" s="206"/>
      <c r="DMF30" s="206"/>
      <c r="DMG30" s="206"/>
      <c r="DMH30" s="206"/>
      <c r="DMI30" s="206"/>
      <c r="DMJ30" s="206"/>
      <c r="DMK30" s="206"/>
      <c r="DML30" s="206"/>
      <c r="DMM30" s="206"/>
      <c r="DMN30" s="206"/>
      <c r="DMO30" s="206"/>
      <c r="DMP30" s="206"/>
      <c r="DMQ30" s="206"/>
      <c r="DMR30" s="206"/>
      <c r="DMS30" s="206"/>
      <c r="DMT30" s="206"/>
      <c r="DMU30" s="206"/>
      <c r="DMV30" s="206"/>
      <c r="DMW30" s="206"/>
      <c r="DMX30" s="206"/>
      <c r="DMY30" s="206"/>
      <c r="DMZ30" s="206"/>
      <c r="DNA30" s="206"/>
      <c r="DNB30" s="206"/>
      <c r="DNC30" s="206"/>
      <c r="DND30" s="206"/>
      <c r="DNE30" s="206"/>
      <c r="DNF30" s="206"/>
      <c r="DNG30" s="206"/>
      <c r="DNH30" s="206"/>
      <c r="DNI30" s="206"/>
      <c r="DNJ30" s="206"/>
      <c r="DNK30" s="206"/>
      <c r="DNL30" s="206"/>
      <c r="DNM30" s="206"/>
      <c r="DNN30" s="206"/>
      <c r="DNO30" s="206"/>
      <c r="DNP30" s="206"/>
      <c r="DNQ30" s="206"/>
      <c r="DNR30" s="206"/>
      <c r="DNS30" s="206"/>
      <c r="DNT30" s="206"/>
      <c r="DNU30" s="206"/>
      <c r="DNV30" s="206"/>
      <c r="DNW30" s="206"/>
      <c r="DNX30" s="206"/>
      <c r="DNY30" s="206"/>
      <c r="DNZ30" s="206"/>
      <c r="DOA30" s="206"/>
      <c r="DOB30" s="206"/>
      <c r="DOC30" s="206"/>
      <c r="DOD30" s="206"/>
      <c r="DOE30" s="206"/>
      <c r="DOF30" s="206"/>
      <c r="DOG30" s="206"/>
      <c r="DOH30" s="206"/>
      <c r="DOI30" s="206"/>
      <c r="DOJ30" s="206"/>
      <c r="DOK30" s="206"/>
      <c r="DOL30" s="206"/>
      <c r="DOM30" s="206"/>
      <c r="DON30" s="206"/>
      <c r="DOO30" s="206"/>
      <c r="DOP30" s="206"/>
      <c r="DOQ30" s="206"/>
      <c r="DOR30" s="206"/>
      <c r="DOS30" s="206"/>
      <c r="DOT30" s="206"/>
      <c r="DOU30" s="206"/>
      <c r="DOV30" s="206"/>
      <c r="DOW30" s="206"/>
      <c r="DOX30" s="206"/>
      <c r="DOY30" s="206"/>
      <c r="DOZ30" s="206"/>
      <c r="DPA30" s="206"/>
      <c r="DPB30" s="206"/>
      <c r="DPC30" s="206"/>
      <c r="DPD30" s="206"/>
      <c r="DPE30" s="206"/>
      <c r="DPF30" s="206"/>
      <c r="DPG30" s="206"/>
      <c r="DPH30" s="206"/>
      <c r="DPI30" s="206"/>
      <c r="DPJ30" s="206"/>
      <c r="DPK30" s="206"/>
      <c r="DPL30" s="206"/>
      <c r="DPM30" s="206"/>
      <c r="DPN30" s="206"/>
      <c r="DPO30" s="206"/>
      <c r="DPP30" s="206"/>
      <c r="DPQ30" s="206"/>
      <c r="DPR30" s="206"/>
      <c r="DPS30" s="206"/>
      <c r="DPT30" s="206"/>
      <c r="DPU30" s="206"/>
      <c r="DPV30" s="206"/>
      <c r="DPW30" s="206"/>
      <c r="DPX30" s="206"/>
      <c r="DPY30" s="206"/>
      <c r="DPZ30" s="206"/>
      <c r="DQA30" s="206"/>
      <c r="DQB30" s="206"/>
      <c r="DQC30" s="206"/>
      <c r="DQD30" s="206"/>
      <c r="DQE30" s="206"/>
      <c r="DQF30" s="206"/>
      <c r="DQG30" s="206"/>
      <c r="DQH30" s="206"/>
      <c r="DQI30" s="206"/>
      <c r="DQJ30" s="206"/>
      <c r="DQK30" s="206"/>
      <c r="DQL30" s="206"/>
      <c r="DQM30" s="206"/>
      <c r="DQN30" s="206"/>
      <c r="DQO30" s="206"/>
      <c r="DQP30" s="206"/>
      <c r="DQQ30" s="206"/>
      <c r="DQR30" s="206"/>
      <c r="DQS30" s="206"/>
      <c r="DQT30" s="206"/>
      <c r="DQU30" s="206"/>
      <c r="DQV30" s="206"/>
      <c r="DQW30" s="206"/>
      <c r="DQX30" s="206"/>
      <c r="DQY30" s="206"/>
      <c r="DQZ30" s="206"/>
      <c r="DRA30" s="206"/>
      <c r="DRB30" s="206"/>
      <c r="DRC30" s="206"/>
      <c r="DRD30" s="206"/>
      <c r="DRE30" s="206"/>
      <c r="DRF30" s="206"/>
      <c r="DRG30" s="206"/>
      <c r="DRH30" s="206"/>
      <c r="DRI30" s="206"/>
      <c r="DRJ30" s="206"/>
      <c r="DRK30" s="206"/>
      <c r="DRL30" s="206"/>
      <c r="DRM30" s="206"/>
      <c r="DRN30" s="206"/>
      <c r="DRO30" s="206"/>
      <c r="DRP30" s="206"/>
      <c r="DRQ30" s="206"/>
      <c r="DRR30" s="206"/>
      <c r="DRS30" s="206"/>
      <c r="DRT30" s="206"/>
      <c r="DRU30" s="206"/>
      <c r="DRV30" s="206"/>
      <c r="DRW30" s="206"/>
      <c r="DRX30" s="206"/>
      <c r="DRY30" s="206"/>
      <c r="DRZ30" s="206"/>
      <c r="DSA30" s="206"/>
      <c r="DSB30" s="206"/>
      <c r="DSC30" s="206"/>
      <c r="DSD30" s="206"/>
      <c r="DSE30" s="206"/>
      <c r="DSF30" s="206"/>
      <c r="DSG30" s="206"/>
      <c r="DSH30" s="206"/>
      <c r="DSI30" s="206"/>
      <c r="DSJ30" s="206"/>
      <c r="DSK30" s="206"/>
      <c r="DSL30" s="206"/>
      <c r="DSM30" s="206"/>
      <c r="DSN30" s="206"/>
      <c r="DSO30" s="206"/>
      <c r="DSP30" s="206"/>
      <c r="DSQ30" s="206"/>
      <c r="DSR30" s="206"/>
      <c r="DSS30" s="206"/>
      <c r="DST30" s="206"/>
      <c r="DSU30" s="206"/>
      <c r="DSV30" s="206"/>
      <c r="DSW30" s="206"/>
      <c r="DSX30" s="206"/>
      <c r="DSY30" s="206"/>
      <c r="DSZ30" s="206"/>
      <c r="DTA30" s="206"/>
      <c r="DTB30" s="206"/>
      <c r="DTC30" s="206"/>
      <c r="DTD30" s="206"/>
      <c r="DTE30" s="206"/>
      <c r="DTF30" s="206"/>
      <c r="DTG30" s="206"/>
      <c r="DTH30" s="206"/>
      <c r="DTI30" s="206"/>
      <c r="DTJ30" s="206"/>
      <c r="DTK30" s="206"/>
      <c r="DTL30" s="206"/>
      <c r="DTM30" s="206"/>
      <c r="DTN30" s="206"/>
      <c r="DTO30" s="206"/>
      <c r="DTP30" s="206"/>
      <c r="DTQ30" s="206"/>
      <c r="DTR30" s="206"/>
      <c r="DTS30" s="206"/>
      <c r="DTT30" s="206"/>
      <c r="DTU30" s="206"/>
      <c r="DTV30" s="206"/>
      <c r="DTW30" s="206"/>
      <c r="DTX30" s="206"/>
      <c r="DTY30" s="206"/>
      <c r="DTZ30" s="206"/>
      <c r="DUA30" s="206"/>
      <c r="DUB30" s="206"/>
      <c r="DUC30" s="206"/>
      <c r="DUD30" s="206"/>
      <c r="DUE30" s="206"/>
      <c r="DUF30" s="206"/>
      <c r="DUG30" s="206"/>
      <c r="DUH30" s="206"/>
      <c r="DUI30" s="206"/>
      <c r="DUJ30" s="206"/>
      <c r="DUK30" s="206"/>
      <c r="DUL30" s="206"/>
      <c r="DUM30" s="206"/>
      <c r="DUN30" s="206"/>
      <c r="DUO30" s="206"/>
      <c r="DUP30" s="206"/>
      <c r="DUQ30" s="206"/>
      <c r="DUR30" s="206"/>
      <c r="DUS30" s="206"/>
      <c r="DUT30" s="206"/>
      <c r="DUU30" s="206"/>
      <c r="DUV30" s="206"/>
      <c r="DUW30" s="206"/>
      <c r="DUX30" s="206"/>
      <c r="DUY30" s="206"/>
      <c r="DUZ30" s="206"/>
      <c r="DVA30" s="206"/>
      <c r="DVB30" s="206"/>
      <c r="DVC30" s="206"/>
      <c r="DVD30" s="206"/>
      <c r="DVE30" s="206"/>
      <c r="DVF30" s="206"/>
      <c r="DVG30" s="206"/>
      <c r="DVH30" s="206"/>
      <c r="DVI30" s="206"/>
      <c r="DVJ30" s="206"/>
      <c r="DVK30" s="206"/>
      <c r="DVL30" s="206"/>
      <c r="DVM30" s="206"/>
      <c r="DVN30" s="206"/>
      <c r="DVO30" s="206"/>
      <c r="DVP30" s="206"/>
      <c r="DVQ30" s="206"/>
      <c r="DVR30" s="206"/>
      <c r="DVS30" s="206"/>
      <c r="DVT30" s="206"/>
      <c r="DVU30" s="206"/>
      <c r="DVV30" s="206"/>
      <c r="DVW30" s="206"/>
      <c r="DVX30" s="206"/>
      <c r="DVY30" s="206"/>
      <c r="DVZ30" s="206"/>
      <c r="DWA30" s="206"/>
      <c r="DWB30" s="206"/>
      <c r="DWC30" s="206"/>
      <c r="DWD30" s="206"/>
      <c r="DWE30" s="206"/>
      <c r="DWF30" s="206"/>
      <c r="DWG30" s="206"/>
      <c r="DWH30" s="206"/>
      <c r="DWI30" s="206"/>
      <c r="DWJ30" s="206"/>
      <c r="DWK30" s="206"/>
      <c r="DWL30" s="206"/>
      <c r="DWM30" s="206"/>
      <c r="DWN30" s="206"/>
      <c r="DWO30" s="206"/>
      <c r="DWP30" s="206"/>
      <c r="DWQ30" s="206"/>
      <c r="DWR30" s="206"/>
      <c r="DWS30" s="206"/>
      <c r="DWT30" s="206"/>
      <c r="DWU30" s="206"/>
      <c r="DWV30" s="206"/>
      <c r="DWW30" s="206"/>
      <c r="DWX30" s="206"/>
      <c r="DWY30" s="206"/>
      <c r="DWZ30" s="206"/>
      <c r="DXA30" s="206"/>
      <c r="DXB30" s="206"/>
      <c r="DXC30" s="206"/>
      <c r="DXD30" s="206"/>
      <c r="DXE30" s="206"/>
      <c r="DXF30" s="206"/>
      <c r="DXG30" s="206"/>
      <c r="DXH30" s="206"/>
      <c r="DXI30" s="206"/>
      <c r="DXJ30" s="206"/>
      <c r="DXK30" s="206"/>
      <c r="DXL30" s="206"/>
      <c r="DXM30" s="206"/>
      <c r="DXN30" s="206"/>
      <c r="DXO30" s="206"/>
      <c r="DXP30" s="206"/>
      <c r="DXQ30" s="206"/>
      <c r="DXR30" s="206"/>
      <c r="DXS30" s="206"/>
      <c r="DXT30" s="206"/>
      <c r="DXU30" s="206"/>
      <c r="DXV30" s="206"/>
      <c r="DXW30" s="206"/>
      <c r="DXX30" s="206"/>
      <c r="DXY30" s="206"/>
      <c r="DXZ30" s="206"/>
      <c r="DYA30" s="206"/>
      <c r="DYB30" s="206"/>
      <c r="DYC30" s="206"/>
      <c r="DYD30" s="206"/>
      <c r="DYE30" s="206"/>
      <c r="DYF30" s="206"/>
      <c r="DYG30" s="206"/>
      <c r="DYH30" s="206"/>
      <c r="DYI30" s="206"/>
      <c r="DYJ30" s="206"/>
      <c r="DYK30" s="206"/>
      <c r="DYL30" s="206"/>
      <c r="DYM30" s="206"/>
      <c r="DYN30" s="206"/>
      <c r="DYO30" s="206"/>
      <c r="DYP30" s="206"/>
      <c r="DYQ30" s="206"/>
      <c r="DYR30" s="206"/>
      <c r="DYS30" s="206"/>
      <c r="DYT30" s="206"/>
      <c r="DYU30" s="206"/>
      <c r="DYV30" s="206"/>
      <c r="DYW30" s="206"/>
      <c r="DYX30" s="206"/>
      <c r="DYY30" s="206"/>
      <c r="DYZ30" s="206"/>
      <c r="DZA30" s="206"/>
      <c r="DZB30" s="206"/>
      <c r="DZC30" s="206"/>
      <c r="DZD30" s="206"/>
      <c r="DZE30" s="206"/>
      <c r="DZF30" s="206"/>
      <c r="DZG30" s="206"/>
      <c r="DZH30" s="206"/>
      <c r="DZI30" s="206"/>
      <c r="DZJ30" s="206"/>
      <c r="DZK30" s="206"/>
      <c r="DZL30" s="206"/>
      <c r="DZM30" s="206"/>
      <c r="DZN30" s="206"/>
      <c r="DZO30" s="206"/>
      <c r="DZP30" s="206"/>
      <c r="DZQ30" s="206"/>
      <c r="DZR30" s="206"/>
      <c r="DZS30" s="206"/>
      <c r="DZT30" s="206"/>
      <c r="DZU30" s="206"/>
      <c r="DZV30" s="206"/>
      <c r="DZW30" s="206"/>
      <c r="DZX30" s="206"/>
      <c r="DZY30" s="206"/>
      <c r="DZZ30" s="206"/>
      <c r="EAA30" s="206"/>
      <c r="EAB30" s="206"/>
      <c r="EAC30" s="206"/>
      <c r="EAD30" s="206"/>
      <c r="EAE30" s="206"/>
      <c r="EAF30" s="206"/>
      <c r="EAG30" s="206"/>
      <c r="EAH30" s="206"/>
      <c r="EAI30" s="206"/>
      <c r="EAJ30" s="206"/>
      <c r="EAK30" s="206"/>
      <c r="EAL30" s="206"/>
      <c r="EAM30" s="206"/>
      <c r="EAN30" s="206"/>
      <c r="EAO30" s="206"/>
      <c r="EAP30" s="206"/>
      <c r="EAQ30" s="206"/>
      <c r="EAR30" s="206"/>
      <c r="EAS30" s="206"/>
      <c r="EAT30" s="206"/>
      <c r="EAU30" s="206"/>
      <c r="EAV30" s="206"/>
      <c r="EAW30" s="206"/>
      <c r="EAX30" s="206"/>
      <c r="EAY30" s="206"/>
      <c r="EAZ30" s="206"/>
      <c r="EBA30" s="206"/>
      <c r="EBB30" s="206"/>
      <c r="EBC30" s="206"/>
      <c r="EBD30" s="206"/>
      <c r="EBE30" s="206"/>
      <c r="EBF30" s="206"/>
      <c r="EBG30" s="206"/>
      <c r="EBH30" s="206"/>
      <c r="EBI30" s="206"/>
      <c r="EBJ30" s="206"/>
      <c r="EBK30" s="206"/>
      <c r="EBL30" s="206"/>
      <c r="EBM30" s="206"/>
      <c r="EBN30" s="206"/>
      <c r="EBO30" s="206"/>
      <c r="EBP30" s="206"/>
      <c r="EBQ30" s="206"/>
      <c r="EBR30" s="206"/>
      <c r="EBS30" s="206"/>
      <c r="EBT30" s="206"/>
      <c r="EBU30" s="206"/>
      <c r="EBV30" s="206"/>
      <c r="EBW30" s="206"/>
      <c r="EBX30" s="206"/>
      <c r="EBY30" s="206"/>
      <c r="EBZ30" s="206"/>
      <c r="ECA30" s="206"/>
      <c r="ECB30" s="206"/>
      <c r="ECC30" s="206"/>
      <c r="ECD30" s="206"/>
      <c r="ECE30" s="206"/>
      <c r="ECF30" s="206"/>
      <c r="ECG30" s="206"/>
      <c r="ECH30" s="206"/>
      <c r="ECI30" s="206"/>
      <c r="ECJ30" s="206"/>
      <c r="ECK30" s="206"/>
      <c r="ECL30" s="206"/>
      <c r="ECM30" s="206"/>
      <c r="ECN30" s="206"/>
      <c r="ECO30" s="206"/>
      <c r="ECP30" s="206"/>
      <c r="ECQ30" s="206"/>
      <c r="ECR30" s="206"/>
      <c r="ECS30" s="206"/>
      <c r="ECT30" s="206"/>
      <c r="ECU30" s="206"/>
      <c r="ECV30" s="206"/>
      <c r="ECW30" s="206"/>
      <c r="ECX30" s="206"/>
      <c r="ECY30" s="206"/>
      <c r="ECZ30" s="206"/>
      <c r="EDA30" s="206"/>
      <c r="EDB30" s="206"/>
      <c r="EDC30" s="206"/>
      <c r="EDD30" s="206"/>
      <c r="EDE30" s="206"/>
      <c r="EDF30" s="206"/>
      <c r="EDG30" s="206"/>
      <c r="EDH30" s="206"/>
      <c r="EDI30" s="206"/>
      <c r="EDJ30" s="206"/>
      <c r="EDK30" s="206"/>
      <c r="EDL30" s="206"/>
      <c r="EDM30" s="206"/>
      <c r="EDN30" s="206"/>
      <c r="EDO30" s="206"/>
      <c r="EDP30" s="206"/>
      <c r="EDQ30" s="206"/>
      <c r="EDR30" s="206"/>
      <c r="EDS30" s="206"/>
      <c r="EDT30" s="206"/>
      <c r="EDU30" s="206"/>
      <c r="EDV30" s="206"/>
      <c r="EDW30" s="206"/>
      <c r="EDX30" s="206"/>
      <c r="EDY30" s="206"/>
      <c r="EDZ30" s="206"/>
      <c r="EEA30" s="206"/>
      <c r="EEB30" s="206"/>
      <c r="EEC30" s="206"/>
      <c r="EED30" s="206"/>
      <c r="EEE30" s="206"/>
      <c r="EEF30" s="206"/>
      <c r="EEG30" s="206"/>
      <c r="EEH30" s="206"/>
      <c r="EEI30" s="206"/>
      <c r="EEJ30" s="206"/>
      <c r="EEK30" s="206"/>
      <c r="EEL30" s="206"/>
      <c r="EEM30" s="206"/>
      <c r="EEN30" s="206"/>
      <c r="EEO30" s="206"/>
      <c r="EEP30" s="206"/>
      <c r="EEQ30" s="206"/>
      <c r="EER30" s="206"/>
      <c r="EES30" s="206"/>
      <c r="EET30" s="206"/>
      <c r="EEU30" s="206"/>
      <c r="EEV30" s="206"/>
      <c r="EEW30" s="206"/>
      <c r="EEX30" s="206"/>
      <c r="EEY30" s="206"/>
      <c r="EEZ30" s="206"/>
      <c r="EFA30" s="206"/>
      <c r="EFB30" s="206"/>
      <c r="EFC30" s="206"/>
      <c r="EFD30" s="206"/>
      <c r="EFE30" s="206"/>
      <c r="EFF30" s="206"/>
      <c r="EFG30" s="206"/>
      <c r="EFH30" s="206"/>
      <c r="EFI30" s="206"/>
      <c r="EFJ30" s="206"/>
      <c r="EFK30" s="206"/>
      <c r="EFL30" s="206"/>
      <c r="EFM30" s="206"/>
      <c r="EFN30" s="206"/>
      <c r="EFO30" s="206"/>
      <c r="EFP30" s="206"/>
      <c r="EFQ30" s="206"/>
      <c r="EFR30" s="206"/>
      <c r="EFS30" s="206"/>
      <c r="EFT30" s="206"/>
      <c r="EFU30" s="206"/>
      <c r="EFV30" s="206"/>
      <c r="EFW30" s="206"/>
      <c r="EFX30" s="206"/>
      <c r="EFY30" s="206"/>
      <c r="EFZ30" s="206"/>
      <c r="EGA30" s="206"/>
      <c r="EGB30" s="206"/>
      <c r="EGC30" s="206"/>
      <c r="EGD30" s="206"/>
      <c r="EGE30" s="206"/>
      <c r="EGF30" s="206"/>
      <c r="EGG30" s="206"/>
      <c r="EGH30" s="206"/>
      <c r="EGI30" s="206"/>
      <c r="EGJ30" s="206"/>
      <c r="EGK30" s="206"/>
      <c r="EGL30" s="206"/>
      <c r="EGM30" s="206"/>
      <c r="EGN30" s="206"/>
      <c r="EGO30" s="206"/>
      <c r="EGP30" s="206"/>
      <c r="EGQ30" s="206"/>
      <c r="EGR30" s="206"/>
      <c r="EGS30" s="206"/>
      <c r="EGT30" s="206"/>
      <c r="EGU30" s="206"/>
      <c r="EGV30" s="206"/>
      <c r="EGW30" s="206"/>
      <c r="EGX30" s="206"/>
      <c r="EGY30" s="206"/>
      <c r="EGZ30" s="206"/>
      <c r="EHA30" s="206"/>
      <c r="EHB30" s="206"/>
      <c r="EHC30" s="206"/>
      <c r="EHD30" s="206"/>
      <c r="EHE30" s="206"/>
      <c r="EHF30" s="206"/>
      <c r="EHG30" s="206"/>
      <c r="EHH30" s="206"/>
      <c r="EHI30" s="206"/>
      <c r="EHJ30" s="206"/>
      <c r="EHK30" s="206"/>
      <c r="EHL30" s="206"/>
      <c r="EHM30" s="206"/>
      <c r="EHN30" s="206"/>
      <c r="EHO30" s="206"/>
      <c r="EHP30" s="206"/>
      <c r="EHQ30" s="206"/>
      <c r="EHR30" s="206"/>
      <c r="EHS30" s="206"/>
      <c r="EHT30" s="206"/>
      <c r="EHU30" s="206"/>
      <c r="EHV30" s="206"/>
      <c r="EHW30" s="206"/>
      <c r="EHX30" s="206"/>
      <c r="EHY30" s="206"/>
      <c r="EHZ30" s="206"/>
      <c r="EIA30" s="206"/>
      <c r="EIB30" s="206"/>
      <c r="EIC30" s="206"/>
      <c r="EID30" s="206"/>
      <c r="EIE30" s="206"/>
      <c r="EIF30" s="206"/>
      <c r="EIG30" s="206"/>
      <c r="EIH30" s="206"/>
      <c r="EII30" s="206"/>
      <c r="EIJ30" s="206"/>
      <c r="EIK30" s="206"/>
      <c r="EIL30" s="206"/>
      <c r="EIM30" s="206"/>
      <c r="EIN30" s="206"/>
      <c r="EIO30" s="206"/>
      <c r="EIP30" s="206"/>
      <c r="EIQ30" s="206"/>
      <c r="EIR30" s="206"/>
      <c r="EIS30" s="206"/>
      <c r="EIT30" s="206"/>
      <c r="EIU30" s="206"/>
      <c r="EIV30" s="206"/>
      <c r="EIW30" s="206"/>
      <c r="EIX30" s="206"/>
      <c r="EIY30" s="206"/>
      <c r="EIZ30" s="206"/>
      <c r="EJA30" s="206"/>
      <c r="EJB30" s="206"/>
      <c r="EJC30" s="206"/>
      <c r="EJD30" s="206"/>
      <c r="EJE30" s="206"/>
      <c r="EJF30" s="206"/>
      <c r="EJG30" s="206"/>
      <c r="EJH30" s="206"/>
      <c r="EJI30" s="206"/>
      <c r="EJJ30" s="206"/>
      <c r="EJK30" s="206"/>
      <c r="EJL30" s="206"/>
      <c r="EJM30" s="206"/>
      <c r="EJN30" s="206"/>
      <c r="EJO30" s="206"/>
      <c r="EJP30" s="206"/>
      <c r="EJQ30" s="206"/>
      <c r="EJR30" s="206"/>
      <c r="EJS30" s="206"/>
      <c r="EJT30" s="206"/>
      <c r="EJU30" s="206"/>
      <c r="EJV30" s="206"/>
      <c r="EJW30" s="206"/>
      <c r="EJX30" s="206"/>
      <c r="EJY30" s="206"/>
      <c r="EJZ30" s="206"/>
      <c r="EKA30" s="206"/>
      <c r="EKB30" s="206"/>
      <c r="EKC30" s="206"/>
      <c r="EKD30" s="206"/>
      <c r="EKE30" s="206"/>
      <c r="EKF30" s="206"/>
      <c r="EKG30" s="206"/>
      <c r="EKH30" s="206"/>
      <c r="EKI30" s="206"/>
      <c r="EKJ30" s="206"/>
      <c r="EKK30" s="206"/>
      <c r="EKL30" s="206"/>
      <c r="EKM30" s="206"/>
      <c r="EKN30" s="206"/>
      <c r="EKO30" s="206"/>
      <c r="EKP30" s="206"/>
      <c r="EKQ30" s="206"/>
      <c r="EKR30" s="206"/>
      <c r="EKS30" s="206"/>
      <c r="EKT30" s="206"/>
      <c r="EKU30" s="206"/>
      <c r="EKV30" s="206"/>
      <c r="EKW30" s="206"/>
      <c r="EKX30" s="206"/>
      <c r="EKY30" s="206"/>
      <c r="EKZ30" s="206"/>
      <c r="ELA30" s="206"/>
      <c r="ELB30" s="206"/>
      <c r="ELC30" s="206"/>
      <c r="ELD30" s="206"/>
      <c r="ELE30" s="206"/>
      <c r="ELF30" s="206"/>
      <c r="ELG30" s="206"/>
      <c r="ELH30" s="206"/>
      <c r="ELI30" s="206"/>
      <c r="ELJ30" s="206"/>
      <c r="ELK30" s="206"/>
      <c r="ELL30" s="206"/>
      <c r="ELM30" s="206"/>
      <c r="ELN30" s="206"/>
      <c r="ELO30" s="206"/>
      <c r="ELP30" s="206"/>
      <c r="ELQ30" s="206"/>
      <c r="ELR30" s="206"/>
      <c r="ELS30" s="206"/>
      <c r="ELT30" s="206"/>
      <c r="ELU30" s="206"/>
      <c r="ELV30" s="206"/>
      <c r="ELW30" s="206"/>
      <c r="ELX30" s="206"/>
      <c r="ELY30" s="206"/>
      <c r="ELZ30" s="206"/>
      <c r="EMA30" s="206"/>
      <c r="EMB30" s="206"/>
      <c r="EMC30" s="206"/>
      <c r="EMD30" s="206"/>
      <c r="EME30" s="206"/>
      <c r="EMF30" s="206"/>
      <c r="EMG30" s="206"/>
      <c r="EMH30" s="206"/>
      <c r="EMI30" s="206"/>
      <c r="EMJ30" s="206"/>
      <c r="EMK30" s="206"/>
      <c r="EML30" s="206"/>
      <c r="EMM30" s="206"/>
      <c r="EMN30" s="206"/>
      <c r="EMO30" s="206"/>
      <c r="EMP30" s="206"/>
      <c r="EMQ30" s="206"/>
      <c r="EMR30" s="206"/>
      <c r="EMS30" s="206"/>
      <c r="EMT30" s="206"/>
      <c r="EMU30" s="206"/>
      <c r="EMV30" s="206"/>
      <c r="EMW30" s="206"/>
      <c r="EMX30" s="206"/>
      <c r="EMY30" s="206"/>
      <c r="EMZ30" s="206"/>
      <c r="ENA30" s="206"/>
      <c r="ENB30" s="206"/>
      <c r="ENC30" s="206"/>
      <c r="END30" s="206"/>
      <c r="ENE30" s="206"/>
      <c r="ENF30" s="206"/>
      <c r="ENG30" s="206"/>
      <c r="ENH30" s="206"/>
      <c r="ENI30" s="206"/>
      <c r="ENJ30" s="206"/>
      <c r="ENK30" s="206"/>
      <c r="ENL30" s="206"/>
      <c r="ENM30" s="206"/>
      <c r="ENN30" s="206"/>
      <c r="ENO30" s="206"/>
      <c r="ENP30" s="206"/>
      <c r="ENQ30" s="206"/>
      <c r="ENR30" s="206"/>
      <c r="ENS30" s="206"/>
      <c r="ENT30" s="206"/>
      <c r="ENU30" s="206"/>
      <c r="ENV30" s="206"/>
      <c r="ENW30" s="206"/>
      <c r="ENX30" s="206"/>
      <c r="ENY30" s="206"/>
      <c r="ENZ30" s="206"/>
      <c r="EOA30" s="206"/>
      <c r="EOB30" s="206"/>
      <c r="EOC30" s="206"/>
      <c r="EOD30" s="206"/>
      <c r="EOE30" s="206"/>
      <c r="EOF30" s="206"/>
      <c r="EOG30" s="206"/>
      <c r="EOH30" s="206"/>
      <c r="EOI30" s="206"/>
      <c r="EOJ30" s="206"/>
      <c r="EOK30" s="206"/>
      <c r="EOL30" s="206"/>
      <c r="EOM30" s="206"/>
      <c r="EON30" s="206"/>
      <c r="EOO30" s="206"/>
      <c r="EOP30" s="206"/>
      <c r="EOQ30" s="206"/>
      <c r="EOR30" s="206"/>
      <c r="EOS30" s="206"/>
      <c r="EOT30" s="206"/>
      <c r="EOU30" s="206"/>
      <c r="EOV30" s="206"/>
      <c r="EOW30" s="206"/>
      <c r="EOX30" s="206"/>
      <c r="EOY30" s="206"/>
      <c r="EOZ30" s="206"/>
      <c r="EPA30" s="206"/>
      <c r="EPB30" s="206"/>
      <c r="EPC30" s="206"/>
      <c r="EPD30" s="206"/>
      <c r="EPE30" s="206"/>
      <c r="EPF30" s="206"/>
      <c r="EPG30" s="206"/>
      <c r="EPH30" s="206"/>
      <c r="EPI30" s="206"/>
      <c r="EPJ30" s="206"/>
      <c r="EPK30" s="206"/>
      <c r="EPL30" s="206"/>
      <c r="EPM30" s="206"/>
      <c r="EPN30" s="206"/>
      <c r="EPO30" s="206"/>
      <c r="EPP30" s="206"/>
      <c r="EPQ30" s="206"/>
      <c r="EPR30" s="206"/>
      <c r="EPS30" s="206"/>
      <c r="EPT30" s="206"/>
      <c r="EPU30" s="206"/>
      <c r="EPV30" s="206"/>
      <c r="EPW30" s="206"/>
      <c r="EPX30" s="206"/>
      <c r="EPY30" s="206"/>
      <c r="EPZ30" s="206"/>
      <c r="EQA30" s="206"/>
      <c r="EQB30" s="206"/>
      <c r="EQC30" s="206"/>
      <c r="EQD30" s="206"/>
      <c r="EQE30" s="206"/>
      <c r="EQF30" s="206"/>
      <c r="EQG30" s="206"/>
      <c r="EQH30" s="206"/>
      <c r="EQI30" s="206"/>
      <c r="EQJ30" s="206"/>
      <c r="EQK30" s="206"/>
      <c r="EQL30" s="206"/>
      <c r="EQM30" s="206"/>
      <c r="EQN30" s="206"/>
      <c r="EQO30" s="206"/>
      <c r="EQP30" s="206"/>
      <c r="EQQ30" s="206"/>
      <c r="EQR30" s="206"/>
      <c r="EQS30" s="206"/>
      <c r="EQT30" s="206"/>
      <c r="EQU30" s="206"/>
      <c r="EQV30" s="206"/>
      <c r="EQW30" s="206"/>
      <c r="EQX30" s="206"/>
      <c r="EQY30" s="206"/>
      <c r="EQZ30" s="206"/>
      <c r="ERA30" s="206"/>
      <c r="ERB30" s="206"/>
      <c r="ERC30" s="206"/>
      <c r="ERD30" s="206"/>
      <c r="ERE30" s="206"/>
      <c r="ERF30" s="206"/>
      <c r="ERG30" s="206"/>
      <c r="ERH30" s="206"/>
      <c r="ERI30" s="206"/>
      <c r="ERJ30" s="206"/>
      <c r="ERK30" s="206"/>
      <c r="ERL30" s="206"/>
      <c r="ERM30" s="206"/>
      <c r="ERN30" s="206"/>
      <c r="ERO30" s="206"/>
      <c r="ERP30" s="206"/>
      <c r="ERQ30" s="206"/>
      <c r="ERR30" s="206"/>
      <c r="ERS30" s="206"/>
      <c r="ERT30" s="206"/>
      <c r="ERU30" s="206"/>
      <c r="ERV30" s="206"/>
      <c r="ERW30" s="206"/>
      <c r="ERX30" s="206"/>
      <c r="ERY30" s="206"/>
      <c r="ERZ30" s="206"/>
      <c r="ESA30" s="206"/>
      <c r="ESB30" s="206"/>
      <c r="ESC30" s="206"/>
      <c r="ESD30" s="206"/>
      <c r="ESE30" s="206"/>
      <c r="ESF30" s="206"/>
      <c r="ESG30" s="206"/>
      <c r="ESH30" s="206"/>
      <c r="ESI30" s="206"/>
      <c r="ESJ30" s="206"/>
      <c r="ESK30" s="206"/>
      <c r="ESL30" s="206"/>
      <c r="ESM30" s="206"/>
      <c r="ESN30" s="206"/>
      <c r="ESO30" s="206"/>
      <c r="ESP30" s="206"/>
      <c r="ESQ30" s="206"/>
      <c r="ESR30" s="206"/>
      <c r="ESS30" s="206"/>
      <c r="EST30" s="206"/>
      <c r="ESU30" s="206"/>
      <c r="ESV30" s="206"/>
      <c r="ESW30" s="206"/>
      <c r="ESX30" s="206"/>
      <c r="ESY30" s="206"/>
      <c r="ESZ30" s="206"/>
      <c r="ETA30" s="206"/>
      <c r="ETB30" s="206"/>
      <c r="ETC30" s="206"/>
      <c r="ETD30" s="206"/>
      <c r="ETE30" s="206"/>
      <c r="ETF30" s="206"/>
      <c r="ETG30" s="206"/>
      <c r="ETH30" s="206"/>
      <c r="ETI30" s="206"/>
      <c r="ETJ30" s="206"/>
      <c r="ETK30" s="206"/>
      <c r="ETL30" s="206"/>
      <c r="ETM30" s="206"/>
      <c r="ETN30" s="206"/>
      <c r="ETO30" s="206"/>
      <c r="ETP30" s="206"/>
      <c r="ETQ30" s="206"/>
      <c r="ETR30" s="206"/>
      <c r="ETS30" s="206"/>
      <c r="ETT30" s="206"/>
      <c r="ETU30" s="206"/>
      <c r="ETV30" s="206"/>
      <c r="ETW30" s="206"/>
      <c r="ETX30" s="206"/>
      <c r="ETY30" s="206"/>
      <c r="ETZ30" s="206"/>
      <c r="EUA30" s="206"/>
      <c r="EUB30" s="206"/>
      <c r="EUC30" s="206"/>
      <c r="EUD30" s="206"/>
      <c r="EUE30" s="206"/>
      <c r="EUF30" s="206"/>
      <c r="EUG30" s="206"/>
      <c r="EUH30" s="206"/>
      <c r="EUI30" s="206"/>
      <c r="EUJ30" s="206"/>
      <c r="EUK30" s="206"/>
      <c r="EUL30" s="206"/>
      <c r="EUM30" s="206"/>
      <c r="EUN30" s="206"/>
      <c r="EUO30" s="206"/>
      <c r="EUP30" s="206"/>
      <c r="EUQ30" s="206"/>
      <c r="EUR30" s="206"/>
      <c r="EUS30" s="206"/>
      <c r="EUT30" s="206"/>
      <c r="EUU30" s="206"/>
      <c r="EUV30" s="206"/>
      <c r="EUW30" s="206"/>
      <c r="EUX30" s="206"/>
      <c r="EUY30" s="206"/>
      <c r="EUZ30" s="206"/>
      <c r="EVA30" s="206"/>
      <c r="EVB30" s="206"/>
      <c r="EVC30" s="206"/>
      <c r="EVD30" s="206"/>
      <c r="EVE30" s="206"/>
      <c r="EVF30" s="206"/>
      <c r="EVG30" s="206"/>
      <c r="EVH30" s="206"/>
      <c r="EVI30" s="206"/>
      <c r="EVJ30" s="206"/>
      <c r="EVK30" s="206"/>
      <c r="EVL30" s="206"/>
      <c r="EVM30" s="206"/>
      <c r="EVN30" s="206"/>
      <c r="EVO30" s="206"/>
      <c r="EVP30" s="206"/>
      <c r="EVQ30" s="206"/>
      <c r="EVR30" s="206"/>
      <c r="EVS30" s="206"/>
      <c r="EVT30" s="206"/>
      <c r="EVU30" s="206"/>
      <c r="EVV30" s="206"/>
      <c r="EVW30" s="206"/>
      <c r="EVX30" s="206"/>
      <c r="EVY30" s="206"/>
      <c r="EVZ30" s="206"/>
      <c r="EWA30" s="206"/>
      <c r="EWB30" s="206"/>
      <c r="EWC30" s="206"/>
      <c r="EWD30" s="206"/>
      <c r="EWE30" s="206"/>
      <c r="EWF30" s="206"/>
      <c r="EWG30" s="206"/>
      <c r="EWH30" s="206"/>
      <c r="EWI30" s="206"/>
      <c r="EWJ30" s="206"/>
      <c r="EWK30" s="206"/>
      <c r="EWL30" s="206"/>
      <c r="EWM30" s="206"/>
      <c r="EWN30" s="206"/>
      <c r="EWO30" s="206"/>
      <c r="EWP30" s="206"/>
      <c r="EWQ30" s="206"/>
      <c r="EWR30" s="206"/>
      <c r="EWS30" s="206"/>
      <c r="EWT30" s="206"/>
      <c r="EWU30" s="206"/>
      <c r="EWV30" s="206"/>
      <c r="EWW30" s="206"/>
      <c r="EWX30" s="206"/>
      <c r="EWY30" s="206"/>
      <c r="EWZ30" s="206"/>
      <c r="EXA30" s="206"/>
      <c r="EXB30" s="206"/>
      <c r="EXC30" s="206"/>
      <c r="EXD30" s="206"/>
      <c r="EXE30" s="206"/>
      <c r="EXF30" s="206"/>
      <c r="EXG30" s="206"/>
      <c r="EXH30" s="206"/>
      <c r="EXI30" s="206"/>
      <c r="EXJ30" s="206"/>
      <c r="EXK30" s="206"/>
      <c r="EXL30" s="206"/>
      <c r="EXM30" s="206"/>
      <c r="EXN30" s="206"/>
      <c r="EXO30" s="206"/>
      <c r="EXP30" s="206"/>
      <c r="EXQ30" s="206"/>
      <c r="EXR30" s="206"/>
      <c r="EXS30" s="206"/>
      <c r="EXT30" s="206"/>
      <c r="EXU30" s="206"/>
      <c r="EXV30" s="206"/>
      <c r="EXW30" s="206"/>
      <c r="EXX30" s="206"/>
      <c r="EXY30" s="206"/>
      <c r="EXZ30" s="206"/>
      <c r="EYA30" s="206"/>
      <c r="EYB30" s="206"/>
      <c r="EYC30" s="206"/>
      <c r="EYD30" s="206"/>
      <c r="EYE30" s="206"/>
      <c r="EYF30" s="206"/>
      <c r="EYG30" s="206"/>
      <c r="EYH30" s="206"/>
      <c r="EYI30" s="206"/>
      <c r="EYJ30" s="206"/>
      <c r="EYK30" s="206"/>
      <c r="EYL30" s="206"/>
      <c r="EYM30" s="206"/>
      <c r="EYN30" s="206"/>
      <c r="EYO30" s="206"/>
      <c r="EYP30" s="206"/>
      <c r="EYQ30" s="206"/>
      <c r="EYR30" s="206"/>
      <c r="EYS30" s="206"/>
      <c r="EYT30" s="206"/>
      <c r="EYU30" s="206"/>
      <c r="EYV30" s="206"/>
      <c r="EYW30" s="206"/>
      <c r="EYX30" s="206"/>
      <c r="EYY30" s="206"/>
      <c r="EYZ30" s="206"/>
      <c r="EZA30" s="206"/>
      <c r="EZB30" s="206"/>
      <c r="EZC30" s="206"/>
      <c r="EZD30" s="206"/>
      <c r="EZE30" s="206"/>
      <c r="EZF30" s="206"/>
      <c r="EZG30" s="206"/>
      <c r="EZH30" s="206"/>
      <c r="EZI30" s="206"/>
      <c r="EZJ30" s="206"/>
      <c r="EZK30" s="206"/>
      <c r="EZL30" s="206"/>
      <c r="EZM30" s="206"/>
      <c r="EZN30" s="206"/>
      <c r="EZO30" s="206"/>
      <c r="EZP30" s="206"/>
      <c r="EZQ30" s="206"/>
      <c r="EZR30" s="206"/>
      <c r="EZS30" s="206"/>
      <c r="EZT30" s="206"/>
      <c r="EZU30" s="206"/>
      <c r="EZV30" s="206"/>
      <c r="EZW30" s="206"/>
      <c r="EZX30" s="206"/>
      <c r="EZY30" s="206"/>
      <c r="EZZ30" s="206"/>
      <c r="FAA30" s="206"/>
      <c r="FAB30" s="206"/>
      <c r="FAC30" s="206"/>
      <c r="FAD30" s="206"/>
      <c r="FAE30" s="206"/>
      <c r="FAF30" s="206"/>
      <c r="FAG30" s="206"/>
      <c r="FAH30" s="206"/>
      <c r="FAI30" s="206"/>
      <c r="FAJ30" s="206"/>
      <c r="FAK30" s="206"/>
      <c r="FAL30" s="206"/>
      <c r="FAM30" s="206"/>
      <c r="FAN30" s="206"/>
      <c r="FAO30" s="206"/>
      <c r="FAP30" s="206"/>
      <c r="FAQ30" s="206"/>
      <c r="FAR30" s="206"/>
      <c r="FAS30" s="206"/>
      <c r="FAT30" s="206"/>
      <c r="FAU30" s="206"/>
      <c r="FAV30" s="206"/>
      <c r="FAW30" s="206"/>
      <c r="FAX30" s="206"/>
      <c r="FAY30" s="206"/>
      <c r="FAZ30" s="206"/>
      <c r="FBA30" s="206"/>
      <c r="FBB30" s="206"/>
      <c r="FBC30" s="206"/>
      <c r="FBD30" s="206"/>
      <c r="FBE30" s="206"/>
      <c r="FBF30" s="206"/>
      <c r="FBG30" s="206"/>
      <c r="FBH30" s="206"/>
      <c r="FBI30" s="206"/>
      <c r="FBJ30" s="206"/>
      <c r="FBK30" s="206"/>
      <c r="FBL30" s="206"/>
      <c r="FBM30" s="206"/>
      <c r="FBN30" s="206"/>
      <c r="FBO30" s="206"/>
      <c r="FBP30" s="206"/>
      <c r="FBQ30" s="206"/>
      <c r="FBR30" s="206"/>
      <c r="FBS30" s="206"/>
      <c r="FBT30" s="206"/>
      <c r="FBU30" s="206"/>
      <c r="FBV30" s="206"/>
      <c r="FBW30" s="206"/>
      <c r="FBX30" s="206"/>
      <c r="FBY30" s="206"/>
      <c r="FBZ30" s="206"/>
      <c r="FCA30" s="206"/>
      <c r="FCB30" s="206"/>
      <c r="FCC30" s="206"/>
      <c r="FCD30" s="206"/>
      <c r="FCE30" s="206"/>
      <c r="FCF30" s="206"/>
      <c r="FCG30" s="206"/>
      <c r="FCH30" s="206"/>
      <c r="FCI30" s="206"/>
      <c r="FCJ30" s="206"/>
      <c r="FCK30" s="206"/>
      <c r="FCL30" s="206"/>
      <c r="FCM30" s="206"/>
      <c r="FCN30" s="206"/>
      <c r="FCO30" s="206"/>
      <c r="FCP30" s="206"/>
      <c r="FCQ30" s="206"/>
      <c r="FCR30" s="206"/>
      <c r="FCS30" s="206"/>
      <c r="FCT30" s="206"/>
      <c r="FCU30" s="206"/>
      <c r="FCV30" s="206"/>
      <c r="FCW30" s="206"/>
      <c r="FCX30" s="206"/>
      <c r="FCY30" s="206"/>
      <c r="FCZ30" s="206"/>
      <c r="FDA30" s="206"/>
      <c r="FDB30" s="206"/>
      <c r="FDC30" s="206"/>
      <c r="FDD30" s="206"/>
      <c r="FDE30" s="206"/>
      <c r="FDF30" s="206"/>
      <c r="FDG30" s="206"/>
      <c r="FDH30" s="206"/>
      <c r="FDI30" s="206"/>
      <c r="FDJ30" s="206"/>
      <c r="FDK30" s="206"/>
      <c r="FDL30" s="206"/>
      <c r="FDM30" s="206"/>
      <c r="FDN30" s="206"/>
      <c r="FDO30" s="206"/>
      <c r="FDP30" s="206"/>
      <c r="FDQ30" s="206"/>
      <c r="FDR30" s="206"/>
      <c r="FDS30" s="206"/>
      <c r="FDT30" s="206"/>
      <c r="FDU30" s="206"/>
      <c r="FDV30" s="206"/>
      <c r="FDW30" s="206"/>
      <c r="FDX30" s="206"/>
      <c r="FDY30" s="206"/>
      <c r="FDZ30" s="206"/>
      <c r="FEA30" s="206"/>
      <c r="FEB30" s="206"/>
      <c r="FEC30" s="206"/>
      <c r="FED30" s="206"/>
      <c r="FEE30" s="206"/>
      <c r="FEF30" s="206"/>
      <c r="FEG30" s="206"/>
      <c r="FEH30" s="206"/>
      <c r="FEI30" s="206"/>
      <c r="FEJ30" s="206"/>
      <c r="FEK30" s="206"/>
      <c r="FEL30" s="206"/>
      <c r="FEM30" s="206"/>
      <c r="FEN30" s="206"/>
      <c r="FEO30" s="206"/>
      <c r="FEP30" s="206"/>
      <c r="FEQ30" s="206"/>
      <c r="FER30" s="206"/>
      <c r="FES30" s="206"/>
      <c r="FET30" s="206"/>
      <c r="FEU30" s="206"/>
      <c r="FEV30" s="206"/>
      <c r="FEW30" s="206"/>
      <c r="FEX30" s="206"/>
      <c r="FEY30" s="206"/>
      <c r="FEZ30" s="206"/>
      <c r="FFA30" s="206"/>
      <c r="FFB30" s="206"/>
      <c r="FFC30" s="206"/>
      <c r="FFD30" s="206"/>
      <c r="FFE30" s="206"/>
      <c r="FFF30" s="206"/>
      <c r="FFG30" s="206"/>
      <c r="FFH30" s="206"/>
      <c r="FFI30" s="206"/>
      <c r="FFJ30" s="206"/>
      <c r="FFK30" s="206"/>
      <c r="FFL30" s="206"/>
      <c r="FFM30" s="206"/>
      <c r="FFN30" s="206"/>
      <c r="FFO30" s="206"/>
      <c r="FFP30" s="206"/>
      <c r="FFQ30" s="206"/>
      <c r="FFR30" s="206"/>
      <c r="FFS30" s="206"/>
      <c r="FFT30" s="206"/>
      <c r="FFU30" s="206"/>
      <c r="FFV30" s="206"/>
      <c r="FFW30" s="206"/>
      <c r="FFX30" s="206"/>
      <c r="FFY30" s="206"/>
      <c r="FFZ30" s="206"/>
      <c r="FGA30" s="206"/>
      <c r="FGB30" s="206"/>
      <c r="FGC30" s="206"/>
      <c r="FGD30" s="206"/>
      <c r="FGE30" s="206"/>
      <c r="FGF30" s="206"/>
      <c r="FGG30" s="206"/>
      <c r="FGH30" s="206"/>
      <c r="FGI30" s="206"/>
      <c r="FGJ30" s="206"/>
      <c r="FGK30" s="206"/>
      <c r="FGL30" s="206"/>
      <c r="FGM30" s="206"/>
      <c r="FGN30" s="206"/>
      <c r="FGO30" s="206"/>
      <c r="FGP30" s="206"/>
      <c r="FGQ30" s="206"/>
      <c r="FGR30" s="206"/>
      <c r="FGS30" s="206"/>
      <c r="FGT30" s="206"/>
      <c r="FGU30" s="206"/>
      <c r="FGV30" s="206"/>
      <c r="FGW30" s="206"/>
      <c r="FGX30" s="206"/>
      <c r="FGY30" s="206"/>
      <c r="FGZ30" s="206"/>
      <c r="FHA30" s="206"/>
      <c r="FHB30" s="206"/>
      <c r="FHC30" s="206"/>
      <c r="FHD30" s="206"/>
      <c r="FHE30" s="206"/>
      <c r="FHF30" s="206"/>
      <c r="FHG30" s="206"/>
      <c r="FHH30" s="206"/>
      <c r="FHI30" s="206"/>
      <c r="FHJ30" s="206"/>
      <c r="FHK30" s="206"/>
      <c r="FHL30" s="206"/>
      <c r="FHM30" s="206"/>
      <c r="FHN30" s="206"/>
      <c r="FHO30" s="206"/>
      <c r="FHP30" s="206"/>
      <c r="FHQ30" s="206"/>
      <c r="FHR30" s="206"/>
      <c r="FHS30" s="206"/>
      <c r="FHT30" s="206"/>
      <c r="FHU30" s="206"/>
      <c r="FHV30" s="206"/>
      <c r="FHW30" s="206"/>
      <c r="FHX30" s="206"/>
      <c r="FHY30" s="206"/>
      <c r="FHZ30" s="206"/>
      <c r="FIA30" s="206"/>
      <c r="FIB30" s="206"/>
      <c r="FIC30" s="206"/>
      <c r="FID30" s="206"/>
      <c r="FIE30" s="206"/>
      <c r="FIF30" s="206"/>
      <c r="FIG30" s="206"/>
      <c r="FIH30" s="206"/>
      <c r="FII30" s="206"/>
      <c r="FIJ30" s="206"/>
      <c r="FIK30" s="206"/>
      <c r="FIL30" s="206"/>
      <c r="FIM30" s="206"/>
      <c r="FIN30" s="206"/>
      <c r="FIO30" s="206"/>
      <c r="FIP30" s="206"/>
      <c r="FIQ30" s="206"/>
      <c r="FIR30" s="206"/>
      <c r="FIS30" s="206"/>
      <c r="FIT30" s="206"/>
      <c r="FIU30" s="206"/>
      <c r="FIV30" s="206"/>
      <c r="FIW30" s="206"/>
      <c r="FIX30" s="206"/>
      <c r="FIY30" s="206"/>
      <c r="FIZ30" s="206"/>
      <c r="FJA30" s="206"/>
      <c r="FJB30" s="206"/>
      <c r="FJC30" s="206"/>
      <c r="FJD30" s="206"/>
      <c r="FJE30" s="206"/>
      <c r="FJF30" s="206"/>
      <c r="FJG30" s="206"/>
      <c r="FJH30" s="206"/>
      <c r="FJI30" s="206"/>
      <c r="FJJ30" s="206"/>
      <c r="FJK30" s="206"/>
      <c r="FJL30" s="206"/>
      <c r="FJM30" s="206"/>
      <c r="FJN30" s="206"/>
      <c r="FJO30" s="206"/>
      <c r="FJP30" s="206"/>
      <c r="FJQ30" s="206"/>
      <c r="FJR30" s="206"/>
      <c r="FJS30" s="206"/>
      <c r="FJT30" s="206"/>
      <c r="FJU30" s="206"/>
      <c r="FJV30" s="206"/>
      <c r="FJW30" s="206"/>
      <c r="FJX30" s="206"/>
      <c r="FJY30" s="206"/>
      <c r="FJZ30" s="206"/>
      <c r="FKA30" s="206"/>
      <c r="FKB30" s="206"/>
      <c r="FKC30" s="206"/>
      <c r="FKD30" s="206"/>
      <c r="FKE30" s="206"/>
      <c r="FKF30" s="206"/>
      <c r="FKG30" s="206"/>
      <c r="FKH30" s="206"/>
      <c r="FKI30" s="206"/>
      <c r="FKJ30" s="206"/>
      <c r="FKK30" s="206"/>
      <c r="FKL30" s="206"/>
      <c r="FKM30" s="206"/>
      <c r="FKN30" s="206"/>
      <c r="FKO30" s="206"/>
      <c r="FKP30" s="206"/>
      <c r="FKQ30" s="206"/>
      <c r="FKR30" s="206"/>
      <c r="FKS30" s="206"/>
      <c r="FKT30" s="206"/>
      <c r="FKU30" s="206"/>
      <c r="FKV30" s="206"/>
      <c r="FKW30" s="206"/>
      <c r="FKX30" s="206"/>
      <c r="FKY30" s="206"/>
      <c r="FKZ30" s="206"/>
      <c r="FLA30" s="206"/>
      <c r="FLB30" s="206"/>
      <c r="FLC30" s="206"/>
      <c r="FLD30" s="206"/>
      <c r="FLE30" s="206"/>
      <c r="FLF30" s="206"/>
      <c r="FLG30" s="206"/>
      <c r="FLH30" s="206"/>
      <c r="FLI30" s="206"/>
      <c r="FLJ30" s="206"/>
      <c r="FLK30" s="206"/>
      <c r="FLL30" s="206"/>
      <c r="FLM30" s="206"/>
      <c r="FLN30" s="206"/>
      <c r="FLO30" s="206"/>
      <c r="FLP30" s="206"/>
      <c r="FLQ30" s="206"/>
      <c r="FLR30" s="206"/>
      <c r="FLS30" s="206"/>
      <c r="FLT30" s="206"/>
      <c r="FLU30" s="206"/>
      <c r="FLV30" s="206"/>
      <c r="FLW30" s="206"/>
      <c r="FLX30" s="206"/>
      <c r="FLY30" s="206"/>
      <c r="FLZ30" s="206"/>
      <c r="FMA30" s="206"/>
      <c r="FMB30" s="206"/>
      <c r="FMC30" s="206"/>
      <c r="FMD30" s="206"/>
      <c r="FME30" s="206"/>
      <c r="FMF30" s="206"/>
      <c r="FMG30" s="206"/>
      <c r="FMH30" s="206"/>
      <c r="FMI30" s="206"/>
      <c r="FMJ30" s="206"/>
      <c r="FMK30" s="206"/>
      <c r="FML30" s="206"/>
      <c r="FMM30" s="206"/>
      <c r="FMN30" s="206"/>
      <c r="FMO30" s="206"/>
      <c r="FMP30" s="206"/>
      <c r="FMQ30" s="206"/>
      <c r="FMR30" s="206"/>
      <c r="FMS30" s="206"/>
      <c r="FMT30" s="206"/>
      <c r="FMU30" s="206"/>
      <c r="FMV30" s="206"/>
      <c r="FMW30" s="206"/>
      <c r="FMX30" s="206"/>
      <c r="FMY30" s="206"/>
      <c r="FMZ30" s="206"/>
      <c r="FNA30" s="206"/>
      <c r="FNB30" s="206"/>
      <c r="FNC30" s="206"/>
      <c r="FND30" s="206"/>
      <c r="FNE30" s="206"/>
      <c r="FNF30" s="206"/>
      <c r="FNG30" s="206"/>
      <c r="FNH30" s="206"/>
      <c r="FNI30" s="206"/>
      <c r="FNJ30" s="206"/>
      <c r="FNK30" s="206"/>
      <c r="FNL30" s="206"/>
      <c r="FNM30" s="206"/>
      <c r="FNN30" s="206"/>
      <c r="FNO30" s="206"/>
      <c r="FNP30" s="206"/>
      <c r="FNQ30" s="206"/>
      <c r="FNR30" s="206"/>
      <c r="FNS30" s="206"/>
      <c r="FNT30" s="206"/>
      <c r="FNU30" s="206"/>
      <c r="FNV30" s="206"/>
      <c r="FNW30" s="206"/>
      <c r="FNX30" s="206"/>
      <c r="FNY30" s="206"/>
      <c r="FNZ30" s="206"/>
      <c r="FOA30" s="206"/>
      <c r="FOB30" s="206"/>
      <c r="FOC30" s="206"/>
      <c r="FOD30" s="206"/>
      <c r="FOE30" s="206"/>
      <c r="FOF30" s="206"/>
      <c r="FOG30" s="206"/>
      <c r="FOH30" s="206"/>
      <c r="FOI30" s="206"/>
      <c r="FOJ30" s="206"/>
      <c r="FOK30" s="206"/>
      <c r="FOL30" s="206"/>
      <c r="FOM30" s="206"/>
      <c r="FON30" s="206"/>
      <c r="FOO30" s="206"/>
      <c r="FOP30" s="206"/>
      <c r="FOQ30" s="206"/>
      <c r="FOR30" s="206"/>
      <c r="FOS30" s="206"/>
      <c r="FOT30" s="206"/>
      <c r="FOU30" s="206"/>
      <c r="FOV30" s="206"/>
      <c r="FOW30" s="206"/>
      <c r="FOX30" s="206"/>
      <c r="FOY30" s="206"/>
      <c r="FOZ30" s="206"/>
      <c r="FPA30" s="206"/>
      <c r="FPB30" s="206"/>
      <c r="FPC30" s="206"/>
      <c r="FPD30" s="206"/>
      <c r="FPE30" s="206"/>
      <c r="FPF30" s="206"/>
      <c r="FPG30" s="206"/>
      <c r="FPH30" s="206"/>
      <c r="FPI30" s="206"/>
      <c r="FPJ30" s="206"/>
      <c r="FPK30" s="206"/>
      <c r="FPL30" s="206"/>
      <c r="FPM30" s="206"/>
      <c r="FPN30" s="206"/>
      <c r="FPO30" s="206"/>
      <c r="FPP30" s="206"/>
      <c r="FPQ30" s="206"/>
      <c r="FPR30" s="206"/>
      <c r="FPS30" s="206"/>
      <c r="FPT30" s="206"/>
      <c r="FPU30" s="206"/>
      <c r="FPV30" s="206"/>
      <c r="FPW30" s="206"/>
      <c r="FPX30" s="206"/>
      <c r="FPY30" s="206"/>
      <c r="FPZ30" s="206"/>
      <c r="FQA30" s="206"/>
      <c r="FQB30" s="206"/>
      <c r="FQC30" s="206"/>
      <c r="FQD30" s="206"/>
      <c r="FQE30" s="206"/>
      <c r="FQF30" s="206"/>
      <c r="FQG30" s="206"/>
      <c r="FQH30" s="206"/>
      <c r="FQI30" s="206"/>
      <c r="FQJ30" s="206"/>
      <c r="FQK30" s="206"/>
      <c r="FQL30" s="206"/>
      <c r="FQM30" s="206"/>
      <c r="FQN30" s="206"/>
      <c r="FQO30" s="206"/>
      <c r="FQP30" s="206"/>
      <c r="FQQ30" s="206"/>
      <c r="FQR30" s="206"/>
      <c r="FQS30" s="206"/>
      <c r="FQT30" s="206"/>
      <c r="FQU30" s="206"/>
      <c r="FQV30" s="206"/>
      <c r="FQW30" s="206"/>
      <c r="FQX30" s="206"/>
      <c r="FQY30" s="206"/>
      <c r="FQZ30" s="206"/>
      <c r="FRA30" s="206"/>
      <c r="FRB30" s="206"/>
      <c r="FRC30" s="206"/>
      <c r="FRD30" s="206"/>
      <c r="FRE30" s="206"/>
      <c r="FRF30" s="206"/>
      <c r="FRG30" s="206"/>
      <c r="FRH30" s="206"/>
      <c r="FRI30" s="206"/>
      <c r="FRJ30" s="206"/>
      <c r="FRK30" s="206"/>
      <c r="FRL30" s="206"/>
      <c r="FRM30" s="206"/>
      <c r="FRN30" s="206"/>
      <c r="FRO30" s="206"/>
      <c r="FRP30" s="206"/>
      <c r="FRQ30" s="206"/>
      <c r="FRR30" s="206"/>
      <c r="FRS30" s="206"/>
      <c r="FRT30" s="206"/>
      <c r="FRU30" s="206"/>
      <c r="FRV30" s="206"/>
      <c r="FRW30" s="206"/>
      <c r="FRX30" s="206"/>
      <c r="FRY30" s="206"/>
      <c r="FRZ30" s="206"/>
      <c r="FSA30" s="206"/>
      <c r="FSB30" s="206"/>
      <c r="FSC30" s="206"/>
      <c r="FSD30" s="206"/>
      <c r="FSE30" s="206"/>
      <c r="FSF30" s="206"/>
      <c r="FSG30" s="206"/>
      <c r="FSH30" s="206"/>
      <c r="FSI30" s="206"/>
      <c r="FSJ30" s="206"/>
      <c r="FSK30" s="206"/>
      <c r="FSL30" s="206"/>
      <c r="FSM30" s="206"/>
      <c r="FSN30" s="206"/>
      <c r="FSO30" s="206"/>
      <c r="FSP30" s="206"/>
      <c r="FSQ30" s="206"/>
      <c r="FSR30" s="206"/>
      <c r="FSS30" s="206"/>
      <c r="FST30" s="206"/>
      <c r="FSU30" s="206"/>
      <c r="FSV30" s="206"/>
      <c r="FSW30" s="206"/>
      <c r="FSX30" s="206"/>
      <c r="FSY30" s="206"/>
      <c r="FSZ30" s="206"/>
      <c r="FTA30" s="206"/>
      <c r="FTB30" s="206"/>
      <c r="FTC30" s="206"/>
      <c r="FTD30" s="206"/>
      <c r="FTE30" s="206"/>
      <c r="FTF30" s="206"/>
      <c r="FTG30" s="206"/>
      <c r="FTH30" s="206"/>
      <c r="FTI30" s="206"/>
      <c r="FTJ30" s="206"/>
      <c r="FTK30" s="206"/>
      <c r="FTL30" s="206"/>
      <c r="FTM30" s="206"/>
      <c r="FTN30" s="206"/>
      <c r="FTO30" s="206"/>
      <c r="FTP30" s="206"/>
      <c r="FTQ30" s="206"/>
      <c r="FTR30" s="206"/>
      <c r="FTS30" s="206"/>
      <c r="FTT30" s="206"/>
      <c r="FTU30" s="206"/>
      <c r="FTV30" s="206"/>
      <c r="FTW30" s="206"/>
      <c r="FTX30" s="206"/>
      <c r="FTY30" s="206"/>
      <c r="FTZ30" s="206"/>
      <c r="FUA30" s="206"/>
      <c r="FUB30" s="206"/>
      <c r="FUC30" s="206"/>
      <c r="FUD30" s="206"/>
      <c r="FUE30" s="206"/>
      <c r="FUF30" s="206"/>
      <c r="FUG30" s="206"/>
      <c r="FUH30" s="206"/>
      <c r="FUI30" s="206"/>
      <c r="FUJ30" s="206"/>
      <c r="FUK30" s="206"/>
      <c r="FUL30" s="206"/>
      <c r="FUM30" s="206"/>
      <c r="FUN30" s="206"/>
      <c r="FUO30" s="206"/>
      <c r="FUP30" s="206"/>
      <c r="FUQ30" s="206"/>
      <c r="FUR30" s="206"/>
      <c r="FUS30" s="206"/>
      <c r="FUT30" s="206"/>
      <c r="FUU30" s="206"/>
      <c r="FUV30" s="206"/>
      <c r="FUW30" s="206"/>
      <c r="FUX30" s="206"/>
      <c r="FUY30" s="206"/>
      <c r="FUZ30" s="206"/>
      <c r="FVA30" s="206"/>
      <c r="FVB30" s="206"/>
      <c r="FVC30" s="206"/>
      <c r="FVD30" s="206"/>
      <c r="FVE30" s="206"/>
      <c r="FVF30" s="206"/>
      <c r="FVG30" s="206"/>
      <c r="FVH30" s="206"/>
      <c r="FVI30" s="206"/>
      <c r="FVJ30" s="206"/>
      <c r="FVK30" s="206"/>
      <c r="FVL30" s="206"/>
      <c r="FVM30" s="206"/>
      <c r="FVN30" s="206"/>
      <c r="FVO30" s="206"/>
      <c r="FVP30" s="206"/>
      <c r="FVQ30" s="206"/>
      <c r="FVR30" s="206"/>
      <c r="FVS30" s="206"/>
      <c r="FVT30" s="206"/>
      <c r="FVU30" s="206"/>
      <c r="FVV30" s="206"/>
      <c r="FVW30" s="206"/>
      <c r="FVX30" s="206"/>
      <c r="FVY30" s="206"/>
      <c r="FVZ30" s="206"/>
      <c r="FWA30" s="206"/>
      <c r="FWB30" s="206"/>
      <c r="FWC30" s="206"/>
      <c r="FWD30" s="206"/>
      <c r="FWE30" s="206"/>
      <c r="FWF30" s="206"/>
      <c r="FWG30" s="206"/>
      <c r="FWH30" s="206"/>
      <c r="FWI30" s="206"/>
      <c r="FWJ30" s="206"/>
      <c r="FWK30" s="206"/>
      <c r="FWL30" s="206"/>
      <c r="FWM30" s="206"/>
      <c r="FWN30" s="206"/>
      <c r="FWO30" s="206"/>
      <c r="FWP30" s="206"/>
      <c r="FWQ30" s="206"/>
      <c r="FWR30" s="206"/>
      <c r="FWS30" s="206"/>
      <c r="FWT30" s="206"/>
      <c r="FWU30" s="206"/>
      <c r="FWV30" s="206"/>
      <c r="FWW30" s="206"/>
      <c r="FWX30" s="206"/>
      <c r="FWY30" s="206"/>
      <c r="FWZ30" s="206"/>
      <c r="FXA30" s="206"/>
      <c r="FXB30" s="206"/>
      <c r="FXC30" s="206"/>
      <c r="FXD30" s="206"/>
      <c r="FXE30" s="206"/>
      <c r="FXF30" s="206"/>
      <c r="FXG30" s="206"/>
      <c r="FXH30" s="206"/>
      <c r="FXI30" s="206"/>
      <c r="FXJ30" s="206"/>
      <c r="FXK30" s="206"/>
      <c r="FXL30" s="206"/>
      <c r="FXM30" s="206"/>
      <c r="FXN30" s="206"/>
      <c r="FXO30" s="206"/>
      <c r="FXP30" s="206"/>
      <c r="FXQ30" s="206"/>
      <c r="FXR30" s="206"/>
      <c r="FXS30" s="206"/>
      <c r="FXT30" s="206"/>
      <c r="FXU30" s="206"/>
      <c r="FXV30" s="206"/>
      <c r="FXW30" s="206"/>
      <c r="FXX30" s="206"/>
      <c r="FXY30" s="206"/>
      <c r="FXZ30" s="206"/>
      <c r="FYA30" s="206"/>
      <c r="FYB30" s="206"/>
      <c r="FYC30" s="206"/>
      <c r="FYD30" s="206"/>
      <c r="FYE30" s="206"/>
      <c r="FYF30" s="206"/>
      <c r="FYG30" s="206"/>
      <c r="FYH30" s="206"/>
      <c r="FYI30" s="206"/>
      <c r="FYJ30" s="206"/>
      <c r="FYK30" s="206"/>
      <c r="FYL30" s="206"/>
      <c r="FYM30" s="206"/>
      <c r="FYN30" s="206"/>
      <c r="FYO30" s="206"/>
      <c r="FYP30" s="206"/>
      <c r="FYQ30" s="206"/>
      <c r="FYR30" s="206"/>
      <c r="FYS30" s="206"/>
      <c r="FYT30" s="206"/>
      <c r="FYU30" s="206"/>
      <c r="FYV30" s="206"/>
      <c r="FYW30" s="206"/>
      <c r="FYX30" s="206"/>
      <c r="FYY30" s="206"/>
      <c r="FYZ30" s="206"/>
      <c r="FZA30" s="206"/>
      <c r="FZB30" s="206"/>
      <c r="FZC30" s="206"/>
      <c r="FZD30" s="206"/>
      <c r="FZE30" s="206"/>
      <c r="FZF30" s="206"/>
      <c r="FZG30" s="206"/>
      <c r="FZH30" s="206"/>
      <c r="FZI30" s="206"/>
      <c r="FZJ30" s="206"/>
      <c r="FZK30" s="206"/>
      <c r="FZL30" s="206"/>
      <c r="FZM30" s="206"/>
      <c r="FZN30" s="206"/>
      <c r="FZO30" s="206"/>
      <c r="FZP30" s="206"/>
      <c r="FZQ30" s="206"/>
      <c r="FZR30" s="206"/>
      <c r="FZS30" s="206"/>
      <c r="FZT30" s="206"/>
      <c r="FZU30" s="206"/>
      <c r="FZV30" s="206"/>
      <c r="FZW30" s="206"/>
      <c r="FZX30" s="206"/>
      <c r="FZY30" s="206"/>
      <c r="FZZ30" s="206"/>
      <c r="GAA30" s="206"/>
      <c r="GAB30" s="206"/>
      <c r="GAC30" s="206"/>
      <c r="GAD30" s="206"/>
      <c r="GAE30" s="206"/>
      <c r="GAF30" s="206"/>
      <c r="GAG30" s="206"/>
      <c r="GAH30" s="206"/>
      <c r="GAI30" s="206"/>
      <c r="GAJ30" s="206"/>
      <c r="GAK30" s="206"/>
      <c r="GAL30" s="206"/>
      <c r="GAM30" s="206"/>
      <c r="GAN30" s="206"/>
      <c r="GAO30" s="206"/>
      <c r="GAP30" s="206"/>
      <c r="GAQ30" s="206"/>
      <c r="GAR30" s="206"/>
      <c r="GAS30" s="206"/>
      <c r="GAT30" s="206"/>
      <c r="GAU30" s="206"/>
      <c r="GAV30" s="206"/>
      <c r="GAW30" s="206"/>
      <c r="GAX30" s="206"/>
      <c r="GAY30" s="206"/>
      <c r="GAZ30" s="206"/>
      <c r="GBA30" s="206"/>
      <c r="GBB30" s="206"/>
      <c r="GBC30" s="206"/>
      <c r="GBD30" s="206"/>
      <c r="GBE30" s="206"/>
      <c r="GBF30" s="206"/>
      <c r="GBG30" s="206"/>
      <c r="GBH30" s="206"/>
      <c r="GBI30" s="206"/>
      <c r="GBJ30" s="206"/>
      <c r="GBK30" s="206"/>
      <c r="GBL30" s="206"/>
      <c r="GBM30" s="206"/>
      <c r="GBN30" s="206"/>
      <c r="GBO30" s="206"/>
      <c r="GBP30" s="206"/>
      <c r="GBQ30" s="206"/>
      <c r="GBR30" s="206"/>
      <c r="GBS30" s="206"/>
      <c r="GBT30" s="206"/>
      <c r="GBU30" s="206"/>
      <c r="GBV30" s="206"/>
      <c r="GBW30" s="206"/>
      <c r="GBX30" s="206"/>
      <c r="GBY30" s="206"/>
      <c r="GBZ30" s="206"/>
      <c r="GCA30" s="206"/>
      <c r="GCB30" s="206"/>
      <c r="GCC30" s="206"/>
      <c r="GCD30" s="206"/>
      <c r="GCE30" s="206"/>
      <c r="GCF30" s="206"/>
      <c r="GCG30" s="206"/>
      <c r="GCH30" s="206"/>
      <c r="GCI30" s="206"/>
      <c r="GCJ30" s="206"/>
      <c r="GCK30" s="206"/>
      <c r="GCL30" s="206"/>
      <c r="GCM30" s="206"/>
      <c r="GCN30" s="206"/>
      <c r="GCO30" s="206"/>
      <c r="GCP30" s="206"/>
      <c r="GCQ30" s="206"/>
      <c r="GCR30" s="206"/>
      <c r="GCS30" s="206"/>
      <c r="GCT30" s="206"/>
      <c r="GCU30" s="206"/>
      <c r="GCV30" s="206"/>
      <c r="GCW30" s="206"/>
      <c r="GCX30" s="206"/>
      <c r="GCY30" s="206"/>
      <c r="GCZ30" s="206"/>
      <c r="GDA30" s="206"/>
      <c r="GDB30" s="206"/>
      <c r="GDC30" s="206"/>
      <c r="GDD30" s="206"/>
      <c r="GDE30" s="206"/>
      <c r="GDF30" s="206"/>
      <c r="GDG30" s="206"/>
      <c r="GDH30" s="206"/>
      <c r="GDI30" s="206"/>
      <c r="GDJ30" s="206"/>
      <c r="GDK30" s="206"/>
      <c r="GDL30" s="206"/>
      <c r="GDM30" s="206"/>
      <c r="GDN30" s="206"/>
      <c r="GDO30" s="206"/>
      <c r="GDP30" s="206"/>
      <c r="GDQ30" s="206"/>
      <c r="GDR30" s="206"/>
      <c r="GDS30" s="206"/>
      <c r="GDT30" s="206"/>
      <c r="GDU30" s="206"/>
      <c r="GDV30" s="206"/>
      <c r="GDW30" s="206"/>
      <c r="GDX30" s="206"/>
      <c r="GDY30" s="206"/>
      <c r="GDZ30" s="206"/>
      <c r="GEA30" s="206"/>
      <c r="GEB30" s="206"/>
      <c r="GEC30" s="206"/>
      <c r="GED30" s="206"/>
      <c r="GEE30" s="206"/>
      <c r="GEF30" s="206"/>
      <c r="GEG30" s="206"/>
      <c r="GEH30" s="206"/>
      <c r="GEI30" s="206"/>
      <c r="GEJ30" s="206"/>
      <c r="GEK30" s="206"/>
      <c r="GEL30" s="206"/>
      <c r="GEM30" s="206"/>
      <c r="GEN30" s="206"/>
      <c r="GEO30" s="206"/>
      <c r="GEP30" s="206"/>
      <c r="GEQ30" s="206"/>
      <c r="GER30" s="206"/>
      <c r="GES30" s="206"/>
      <c r="GET30" s="206"/>
      <c r="GEU30" s="206"/>
      <c r="GEV30" s="206"/>
      <c r="GEW30" s="206"/>
      <c r="GEX30" s="206"/>
      <c r="GEY30" s="206"/>
      <c r="GEZ30" s="206"/>
      <c r="GFA30" s="206"/>
      <c r="GFB30" s="206"/>
      <c r="GFC30" s="206"/>
      <c r="GFD30" s="206"/>
      <c r="GFE30" s="206"/>
      <c r="GFF30" s="206"/>
      <c r="GFG30" s="206"/>
      <c r="GFH30" s="206"/>
      <c r="GFI30" s="206"/>
      <c r="GFJ30" s="206"/>
      <c r="GFK30" s="206"/>
      <c r="GFL30" s="206"/>
      <c r="GFM30" s="206"/>
      <c r="GFN30" s="206"/>
      <c r="GFO30" s="206"/>
      <c r="GFP30" s="206"/>
      <c r="GFQ30" s="206"/>
      <c r="GFR30" s="206"/>
      <c r="GFS30" s="206"/>
      <c r="GFT30" s="206"/>
      <c r="GFU30" s="206"/>
      <c r="GFV30" s="206"/>
      <c r="GFW30" s="206"/>
      <c r="GFX30" s="206"/>
      <c r="GFY30" s="206"/>
      <c r="GFZ30" s="206"/>
      <c r="GGA30" s="206"/>
      <c r="GGB30" s="206"/>
      <c r="GGC30" s="206"/>
      <c r="GGD30" s="206"/>
      <c r="GGE30" s="206"/>
      <c r="GGF30" s="206"/>
      <c r="GGG30" s="206"/>
      <c r="GGH30" s="206"/>
      <c r="GGI30" s="206"/>
      <c r="GGJ30" s="206"/>
      <c r="GGK30" s="206"/>
      <c r="GGL30" s="206"/>
      <c r="GGM30" s="206"/>
      <c r="GGN30" s="206"/>
      <c r="GGO30" s="206"/>
      <c r="GGP30" s="206"/>
      <c r="GGQ30" s="206"/>
      <c r="GGR30" s="206"/>
      <c r="GGS30" s="206"/>
      <c r="GGT30" s="206"/>
      <c r="GGU30" s="206"/>
      <c r="GGV30" s="206"/>
      <c r="GGW30" s="206"/>
      <c r="GGX30" s="206"/>
      <c r="GGY30" s="206"/>
      <c r="GGZ30" s="206"/>
      <c r="GHA30" s="206"/>
      <c r="GHB30" s="206"/>
      <c r="GHC30" s="206"/>
      <c r="GHD30" s="206"/>
      <c r="GHE30" s="206"/>
      <c r="GHF30" s="206"/>
      <c r="GHG30" s="206"/>
      <c r="GHH30" s="206"/>
      <c r="GHI30" s="206"/>
      <c r="GHJ30" s="206"/>
      <c r="GHK30" s="206"/>
      <c r="GHL30" s="206"/>
      <c r="GHM30" s="206"/>
      <c r="GHN30" s="206"/>
      <c r="GHO30" s="206"/>
      <c r="GHP30" s="206"/>
      <c r="GHQ30" s="206"/>
      <c r="GHR30" s="206"/>
      <c r="GHS30" s="206"/>
      <c r="GHT30" s="206"/>
      <c r="GHU30" s="206"/>
      <c r="GHV30" s="206"/>
      <c r="GHW30" s="206"/>
      <c r="GHX30" s="206"/>
      <c r="GHY30" s="206"/>
      <c r="GHZ30" s="206"/>
      <c r="GIA30" s="206"/>
      <c r="GIB30" s="206"/>
      <c r="GIC30" s="206"/>
      <c r="GID30" s="206"/>
      <c r="GIE30" s="206"/>
      <c r="GIF30" s="206"/>
      <c r="GIG30" s="206"/>
      <c r="GIH30" s="206"/>
      <c r="GII30" s="206"/>
      <c r="GIJ30" s="206"/>
      <c r="GIK30" s="206"/>
      <c r="GIL30" s="206"/>
      <c r="GIM30" s="206"/>
      <c r="GIN30" s="206"/>
      <c r="GIO30" s="206"/>
      <c r="GIP30" s="206"/>
      <c r="GIQ30" s="206"/>
      <c r="GIR30" s="206"/>
      <c r="GIS30" s="206"/>
      <c r="GIT30" s="206"/>
      <c r="GIU30" s="206"/>
      <c r="GIV30" s="206"/>
      <c r="GIW30" s="206"/>
      <c r="GIX30" s="206"/>
      <c r="GIY30" s="206"/>
      <c r="GIZ30" s="206"/>
      <c r="GJA30" s="206"/>
      <c r="GJB30" s="206"/>
      <c r="GJC30" s="206"/>
      <c r="GJD30" s="206"/>
      <c r="GJE30" s="206"/>
      <c r="GJF30" s="206"/>
      <c r="GJG30" s="206"/>
      <c r="GJH30" s="206"/>
      <c r="GJI30" s="206"/>
      <c r="GJJ30" s="206"/>
      <c r="GJK30" s="206"/>
      <c r="GJL30" s="206"/>
      <c r="GJM30" s="206"/>
      <c r="GJN30" s="206"/>
      <c r="GJO30" s="206"/>
      <c r="GJP30" s="206"/>
      <c r="GJQ30" s="206"/>
      <c r="GJR30" s="206"/>
      <c r="GJS30" s="206"/>
      <c r="GJT30" s="206"/>
      <c r="GJU30" s="206"/>
      <c r="GJV30" s="206"/>
      <c r="GJW30" s="206"/>
      <c r="GJX30" s="206"/>
      <c r="GJY30" s="206"/>
      <c r="GJZ30" s="206"/>
      <c r="GKA30" s="206"/>
      <c r="GKB30" s="206"/>
      <c r="GKC30" s="206"/>
      <c r="GKD30" s="206"/>
      <c r="GKE30" s="206"/>
      <c r="GKF30" s="206"/>
      <c r="GKG30" s="206"/>
      <c r="GKH30" s="206"/>
      <c r="GKI30" s="206"/>
      <c r="GKJ30" s="206"/>
      <c r="GKK30" s="206"/>
      <c r="GKL30" s="206"/>
      <c r="GKM30" s="206"/>
      <c r="GKN30" s="206"/>
      <c r="GKO30" s="206"/>
      <c r="GKP30" s="206"/>
      <c r="GKQ30" s="206"/>
      <c r="GKR30" s="206"/>
      <c r="GKS30" s="206"/>
      <c r="GKT30" s="206"/>
      <c r="GKU30" s="206"/>
      <c r="GKV30" s="206"/>
      <c r="GKW30" s="206"/>
      <c r="GKX30" s="206"/>
      <c r="GKY30" s="206"/>
      <c r="GKZ30" s="206"/>
      <c r="GLA30" s="206"/>
      <c r="GLB30" s="206"/>
      <c r="GLC30" s="206"/>
      <c r="GLD30" s="206"/>
      <c r="GLE30" s="206"/>
      <c r="GLF30" s="206"/>
      <c r="GLG30" s="206"/>
      <c r="GLH30" s="206"/>
      <c r="GLI30" s="206"/>
      <c r="GLJ30" s="206"/>
      <c r="GLK30" s="206"/>
      <c r="GLL30" s="206"/>
      <c r="GLM30" s="206"/>
      <c r="GLN30" s="206"/>
      <c r="GLO30" s="206"/>
      <c r="GLP30" s="206"/>
      <c r="GLQ30" s="206"/>
      <c r="GLR30" s="206"/>
      <c r="GLS30" s="206"/>
      <c r="GLT30" s="206"/>
      <c r="GLU30" s="206"/>
      <c r="GLV30" s="206"/>
      <c r="GLW30" s="206"/>
      <c r="GLX30" s="206"/>
      <c r="GLY30" s="206"/>
      <c r="GLZ30" s="206"/>
      <c r="GMA30" s="206"/>
      <c r="GMB30" s="206"/>
      <c r="GMC30" s="206"/>
      <c r="GMD30" s="206"/>
      <c r="GME30" s="206"/>
      <c r="GMF30" s="206"/>
      <c r="GMG30" s="206"/>
      <c r="GMH30" s="206"/>
      <c r="GMI30" s="206"/>
      <c r="GMJ30" s="206"/>
      <c r="GMK30" s="206"/>
      <c r="GML30" s="206"/>
      <c r="GMM30" s="206"/>
      <c r="GMN30" s="206"/>
      <c r="GMO30" s="206"/>
      <c r="GMP30" s="206"/>
      <c r="GMQ30" s="206"/>
      <c r="GMR30" s="206"/>
      <c r="GMS30" s="206"/>
      <c r="GMT30" s="206"/>
      <c r="GMU30" s="206"/>
      <c r="GMV30" s="206"/>
      <c r="GMW30" s="206"/>
      <c r="GMX30" s="206"/>
      <c r="GMY30" s="206"/>
      <c r="GMZ30" s="206"/>
      <c r="GNA30" s="206"/>
      <c r="GNB30" s="206"/>
      <c r="GNC30" s="206"/>
      <c r="GND30" s="206"/>
      <c r="GNE30" s="206"/>
      <c r="GNF30" s="206"/>
      <c r="GNG30" s="206"/>
      <c r="GNH30" s="206"/>
      <c r="GNI30" s="206"/>
      <c r="GNJ30" s="206"/>
      <c r="GNK30" s="206"/>
      <c r="GNL30" s="206"/>
      <c r="GNM30" s="206"/>
      <c r="GNN30" s="206"/>
      <c r="GNO30" s="206"/>
      <c r="GNP30" s="206"/>
      <c r="GNQ30" s="206"/>
      <c r="GNR30" s="206"/>
      <c r="GNS30" s="206"/>
      <c r="GNT30" s="206"/>
      <c r="GNU30" s="206"/>
      <c r="GNV30" s="206"/>
      <c r="GNW30" s="206"/>
      <c r="GNX30" s="206"/>
      <c r="GNY30" s="206"/>
      <c r="GNZ30" s="206"/>
      <c r="GOA30" s="206"/>
      <c r="GOB30" s="206"/>
      <c r="GOC30" s="206"/>
      <c r="GOD30" s="206"/>
      <c r="GOE30" s="206"/>
      <c r="GOF30" s="206"/>
      <c r="GOG30" s="206"/>
      <c r="GOH30" s="206"/>
      <c r="GOI30" s="206"/>
      <c r="GOJ30" s="206"/>
      <c r="GOK30" s="206"/>
      <c r="GOL30" s="206"/>
      <c r="GOM30" s="206"/>
      <c r="GON30" s="206"/>
      <c r="GOO30" s="206"/>
      <c r="GOP30" s="206"/>
      <c r="GOQ30" s="206"/>
      <c r="GOR30" s="206"/>
      <c r="GOS30" s="206"/>
      <c r="GOT30" s="206"/>
      <c r="GOU30" s="206"/>
      <c r="GOV30" s="206"/>
      <c r="GOW30" s="206"/>
      <c r="GOX30" s="206"/>
      <c r="GOY30" s="206"/>
      <c r="GOZ30" s="206"/>
      <c r="GPA30" s="206"/>
      <c r="GPB30" s="206"/>
      <c r="GPC30" s="206"/>
      <c r="GPD30" s="206"/>
      <c r="GPE30" s="206"/>
      <c r="GPF30" s="206"/>
      <c r="GPG30" s="206"/>
      <c r="GPH30" s="206"/>
      <c r="GPI30" s="206"/>
      <c r="GPJ30" s="206"/>
      <c r="GPK30" s="206"/>
      <c r="GPL30" s="206"/>
      <c r="GPM30" s="206"/>
      <c r="GPN30" s="206"/>
      <c r="GPO30" s="206"/>
      <c r="GPP30" s="206"/>
      <c r="GPQ30" s="206"/>
      <c r="GPR30" s="206"/>
      <c r="GPS30" s="206"/>
      <c r="GPT30" s="206"/>
      <c r="GPU30" s="206"/>
      <c r="GPV30" s="206"/>
      <c r="GPW30" s="206"/>
      <c r="GPX30" s="206"/>
      <c r="GPY30" s="206"/>
      <c r="GPZ30" s="206"/>
      <c r="GQA30" s="206"/>
      <c r="GQB30" s="206"/>
      <c r="GQC30" s="206"/>
      <c r="GQD30" s="206"/>
      <c r="GQE30" s="206"/>
      <c r="GQF30" s="206"/>
      <c r="GQG30" s="206"/>
      <c r="GQH30" s="206"/>
      <c r="GQI30" s="206"/>
      <c r="GQJ30" s="206"/>
      <c r="GQK30" s="206"/>
      <c r="GQL30" s="206"/>
      <c r="GQM30" s="206"/>
      <c r="GQN30" s="206"/>
      <c r="GQO30" s="206"/>
      <c r="GQP30" s="206"/>
      <c r="GQQ30" s="206"/>
      <c r="GQR30" s="206"/>
      <c r="GQS30" s="206"/>
      <c r="GQT30" s="206"/>
      <c r="GQU30" s="206"/>
      <c r="GQV30" s="206"/>
      <c r="GQW30" s="206"/>
      <c r="GQX30" s="206"/>
      <c r="GQY30" s="206"/>
      <c r="GQZ30" s="206"/>
      <c r="GRA30" s="206"/>
      <c r="GRB30" s="206"/>
      <c r="GRC30" s="206"/>
      <c r="GRD30" s="206"/>
      <c r="GRE30" s="206"/>
      <c r="GRF30" s="206"/>
      <c r="GRG30" s="206"/>
      <c r="GRH30" s="206"/>
      <c r="GRI30" s="206"/>
      <c r="GRJ30" s="206"/>
      <c r="GRK30" s="206"/>
      <c r="GRL30" s="206"/>
      <c r="GRM30" s="206"/>
      <c r="GRN30" s="206"/>
      <c r="GRO30" s="206"/>
      <c r="GRP30" s="206"/>
      <c r="GRQ30" s="206"/>
      <c r="GRR30" s="206"/>
      <c r="GRS30" s="206"/>
      <c r="GRT30" s="206"/>
      <c r="GRU30" s="206"/>
      <c r="GRV30" s="206"/>
      <c r="GRW30" s="206"/>
      <c r="GRX30" s="206"/>
      <c r="GRY30" s="206"/>
      <c r="GRZ30" s="206"/>
      <c r="GSA30" s="206"/>
      <c r="GSB30" s="206"/>
      <c r="GSC30" s="206"/>
      <c r="GSD30" s="206"/>
      <c r="GSE30" s="206"/>
      <c r="GSF30" s="206"/>
      <c r="GSG30" s="206"/>
      <c r="GSH30" s="206"/>
      <c r="GSI30" s="206"/>
      <c r="GSJ30" s="206"/>
      <c r="GSK30" s="206"/>
      <c r="GSL30" s="206"/>
      <c r="GSM30" s="206"/>
      <c r="GSN30" s="206"/>
      <c r="GSO30" s="206"/>
      <c r="GSP30" s="206"/>
      <c r="GSQ30" s="206"/>
      <c r="GSR30" s="206"/>
      <c r="GSS30" s="206"/>
      <c r="GST30" s="206"/>
      <c r="GSU30" s="206"/>
      <c r="GSV30" s="206"/>
      <c r="GSW30" s="206"/>
      <c r="GSX30" s="206"/>
      <c r="GSY30" s="206"/>
      <c r="GSZ30" s="206"/>
      <c r="GTA30" s="206"/>
      <c r="GTB30" s="206"/>
      <c r="GTC30" s="206"/>
      <c r="GTD30" s="206"/>
      <c r="GTE30" s="206"/>
      <c r="GTF30" s="206"/>
      <c r="GTG30" s="206"/>
      <c r="GTH30" s="206"/>
      <c r="GTI30" s="206"/>
      <c r="GTJ30" s="206"/>
      <c r="GTK30" s="206"/>
      <c r="GTL30" s="206"/>
      <c r="GTM30" s="206"/>
      <c r="GTN30" s="206"/>
      <c r="GTO30" s="206"/>
      <c r="GTP30" s="206"/>
      <c r="GTQ30" s="206"/>
      <c r="GTR30" s="206"/>
      <c r="GTS30" s="206"/>
      <c r="GTT30" s="206"/>
      <c r="GTU30" s="206"/>
      <c r="GTV30" s="206"/>
      <c r="GTW30" s="206"/>
      <c r="GTX30" s="206"/>
      <c r="GTY30" s="206"/>
      <c r="GTZ30" s="206"/>
      <c r="GUA30" s="206"/>
      <c r="GUB30" s="206"/>
      <c r="GUC30" s="206"/>
      <c r="GUD30" s="206"/>
      <c r="GUE30" s="206"/>
      <c r="GUF30" s="206"/>
      <c r="GUG30" s="206"/>
      <c r="GUH30" s="206"/>
      <c r="GUI30" s="206"/>
      <c r="GUJ30" s="206"/>
      <c r="GUK30" s="206"/>
      <c r="GUL30" s="206"/>
      <c r="GUM30" s="206"/>
      <c r="GUN30" s="206"/>
      <c r="GUO30" s="206"/>
      <c r="GUP30" s="206"/>
      <c r="GUQ30" s="206"/>
      <c r="GUR30" s="206"/>
      <c r="GUS30" s="206"/>
      <c r="GUT30" s="206"/>
      <c r="GUU30" s="206"/>
      <c r="GUV30" s="206"/>
      <c r="GUW30" s="206"/>
      <c r="GUX30" s="206"/>
      <c r="GUY30" s="206"/>
      <c r="GUZ30" s="206"/>
      <c r="GVA30" s="206"/>
      <c r="GVB30" s="206"/>
      <c r="GVC30" s="206"/>
      <c r="GVD30" s="206"/>
      <c r="GVE30" s="206"/>
      <c r="GVF30" s="206"/>
      <c r="GVG30" s="206"/>
      <c r="GVH30" s="206"/>
      <c r="GVI30" s="206"/>
      <c r="GVJ30" s="206"/>
      <c r="GVK30" s="206"/>
      <c r="GVL30" s="206"/>
      <c r="GVM30" s="206"/>
      <c r="GVN30" s="206"/>
      <c r="GVO30" s="206"/>
      <c r="GVP30" s="206"/>
      <c r="GVQ30" s="206"/>
      <c r="GVR30" s="206"/>
      <c r="GVS30" s="206"/>
      <c r="GVT30" s="206"/>
      <c r="GVU30" s="206"/>
      <c r="GVV30" s="206"/>
      <c r="GVW30" s="206"/>
      <c r="GVX30" s="206"/>
      <c r="GVY30" s="206"/>
      <c r="GVZ30" s="206"/>
      <c r="GWA30" s="206"/>
      <c r="GWB30" s="206"/>
      <c r="GWC30" s="206"/>
      <c r="GWD30" s="206"/>
      <c r="GWE30" s="206"/>
      <c r="GWF30" s="206"/>
      <c r="GWG30" s="206"/>
      <c r="GWH30" s="206"/>
      <c r="GWI30" s="206"/>
      <c r="GWJ30" s="206"/>
      <c r="GWK30" s="206"/>
      <c r="GWL30" s="206"/>
      <c r="GWM30" s="206"/>
      <c r="GWN30" s="206"/>
      <c r="GWO30" s="206"/>
      <c r="GWP30" s="206"/>
      <c r="GWQ30" s="206"/>
      <c r="GWR30" s="206"/>
      <c r="GWS30" s="206"/>
      <c r="GWT30" s="206"/>
      <c r="GWU30" s="206"/>
      <c r="GWV30" s="206"/>
      <c r="GWW30" s="206"/>
      <c r="GWX30" s="206"/>
      <c r="GWY30" s="206"/>
      <c r="GWZ30" s="206"/>
      <c r="GXA30" s="206"/>
      <c r="GXB30" s="206"/>
      <c r="GXC30" s="206"/>
      <c r="GXD30" s="206"/>
      <c r="GXE30" s="206"/>
      <c r="GXF30" s="206"/>
      <c r="GXG30" s="206"/>
      <c r="GXH30" s="206"/>
      <c r="GXI30" s="206"/>
      <c r="GXJ30" s="206"/>
      <c r="GXK30" s="206"/>
      <c r="GXL30" s="206"/>
      <c r="GXM30" s="206"/>
      <c r="GXN30" s="206"/>
      <c r="GXO30" s="206"/>
      <c r="GXP30" s="206"/>
      <c r="GXQ30" s="206"/>
      <c r="GXR30" s="206"/>
      <c r="GXS30" s="206"/>
      <c r="GXT30" s="206"/>
      <c r="GXU30" s="206"/>
      <c r="GXV30" s="206"/>
      <c r="GXW30" s="206"/>
      <c r="GXX30" s="206"/>
      <c r="GXY30" s="206"/>
      <c r="GXZ30" s="206"/>
      <c r="GYA30" s="206"/>
      <c r="GYB30" s="206"/>
      <c r="GYC30" s="206"/>
      <c r="GYD30" s="206"/>
      <c r="GYE30" s="206"/>
      <c r="GYF30" s="206"/>
      <c r="GYG30" s="206"/>
      <c r="GYH30" s="206"/>
      <c r="GYI30" s="206"/>
      <c r="GYJ30" s="206"/>
      <c r="GYK30" s="206"/>
      <c r="GYL30" s="206"/>
      <c r="GYM30" s="206"/>
      <c r="GYN30" s="206"/>
      <c r="GYO30" s="206"/>
      <c r="GYP30" s="206"/>
      <c r="GYQ30" s="206"/>
      <c r="GYR30" s="206"/>
      <c r="GYS30" s="206"/>
      <c r="GYT30" s="206"/>
      <c r="GYU30" s="206"/>
      <c r="GYV30" s="206"/>
      <c r="GYW30" s="206"/>
      <c r="GYX30" s="206"/>
      <c r="GYY30" s="206"/>
      <c r="GYZ30" s="206"/>
      <c r="GZA30" s="206"/>
      <c r="GZB30" s="206"/>
      <c r="GZC30" s="206"/>
      <c r="GZD30" s="206"/>
      <c r="GZE30" s="206"/>
      <c r="GZF30" s="206"/>
      <c r="GZG30" s="206"/>
      <c r="GZH30" s="206"/>
      <c r="GZI30" s="206"/>
      <c r="GZJ30" s="206"/>
      <c r="GZK30" s="206"/>
      <c r="GZL30" s="206"/>
      <c r="GZM30" s="206"/>
      <c r="GZN30" s="206"/>
      <c r="GZO30" s="206"/>
      <c r="GZP30" s="206"/>
      <c r="GZQ30" s="206"/>
      <c r="GZR30" s="206"/>
      <c r="GZS30" s="206"/>
      <c r="GZT30" s="206"/>
      <c r="GZU30" s="206"/>
      <c r="GZV30" s="206"/>
      <c r="GZW30" s="206"/>
      <c r="GZX30" s="206"/>
      <c r="GZY30" s="206"/>
      <c r="GZZ30" s="206"/>
      <c r="HAA30" s="206"/>
      <c r="HAB30" s="206"/>
      <c r="HAC30" s="206"/>
      <c r="HAD30" s="206"/>
      <c r="HAE30" s="206"/>
      <c r="HAF30" s="206"/>
      <c r="HAG30" s="206"/>
      <c r="HAH30" s="206"/>
      <c r="HAI30" s="206"/>
      <c r="HAJ30" s="206"/>
      <c r="HAK30" s="206"/>
      <c r="HAL30" s="206"/>
      <c r="HAM30" s="206"/>
      <c r="HAN30" s="206"/>
      <c r="HAO30" s="206"/>
      <c r="HAP30" s="206"/>
      <c r="HAQ30" s="206"/>
      <c r="HAR30" s="206"/>
      <c r="HAS30" s="206"/>
      <c r="HAT30" s="206"/>
      <c r="HAU30" s="206"/>
      <c r="HAV30" s="206"/>
      <c r="HAW30" s="206"/>
      <c r="HAX30" s="206"/>
      <c r="HAY30" s="206"/>
      <c r="HAZ30" s="206"/>
      <c r="HBA30" s="206"/>
      <c r="HBB30" s="206"/>
      <c r="HBC30" s="206"/>
      <c r="HBD30" s="206"/>
      <c r="HBE30" s="206"/>
      <c r="HBF30" s="206"/>
      <c r="HBG30" s="206"/>
      <c r="HBH30" s="206"/>
      <c r="HBI30" s="206"/>
      <c r="HBJ30" s="206"/>
      <c r="HBK30" s="206"/>
      <c r="HBL30" s="206"/>
      <c r="HBM30" s="206"/>
      <c r="HBN30" s="206"/>
      <c r="HBO30" s="206"/>
      <c r="HBP30" s="206"/>
      <c r="HBQ30" s="206"/>
      <c r="HBR30" s="206"/>
      <c r="HBS30" s="206"/>
      <c r="HBT30" s="206"/>
      <c r="HBU30" s="206"/>
      <c r="HBV30" s="206"/>
      <c r="HBW30" s="206"/>
      <c r="HBX30" s="206"/>
      <c r="HBY30" s="206"/>
      <c r="HBZ30" s="206"/>
      <c r="HCA30" s="206"/>
      <c r="HCB30" s="206"/>
      <c r="HCC30" s="206"/>
      <c r="HCD30" s="206"/>
      <c r="HCE30" s="206"/>
      <c r="HCF30" s="206"/>
      <c r="HCG30" s="206"/>
      <c r="HCH30" s="206"/>
      <c r="HCI30" s="206"/>
      <c r="HCJ30" s="206"/>
      <c r="HCK30" s="206"/>
      <c r="HCL30" s="206"/>
      <c r="HCM30" s="206"/>
      <c r="HCN30" s="206"/>
      <c r="HCO30" s="206"/>
      <c r="HCP30" s="206"/>
      <c r="HCQ30" s="206"/>
      <c r="HCR30" s="206"/>
      <c r="HCS30" s="206"/>
      <c r="HCT30" s="206"/>
      <c r="HCU30" s="206"/>
      <c r="HCV30" s="206"/>
      <c r="HCW30" s="206"/>
      <c r="HCX30" s="206"/>
      <c r="HCY30" s="206"/>
      <c r="HCZ30" s="206"/>
      <c r="HDA30" s="206"/>
      <c r="HDB30" s="206"/>
      <c r="HDC30" s="206"/>
      <c r="HDD30" s="206"/>
      <c r="HDE30" s="206"/>
      <c r="HDF30" s="206"/>
      <c r="HDG30" s="206"/>
      <c r="HDH30" s="206"/>
      <c r="HDI30" s="206"/>
      <c r="HDJ30" s="206"/>
      <c r="HDK30" s="206"/>
      <c r="HDL30" s="206"/>
      <c r="HDM30" s="206"/>
      <c r="HDN30" s="206"/>
      <c r="HDO30" s="206"/>
      <c r="HDP30" s="206"/>
      <c r="HDQ30" s="206"/>
      <c r="HDR30" s="206"/>
      <c r="HDS30" s="206"/>
      <c r="HDT30" s="206"/>
      <c r="HDU30" s="206"/>
      <c r="HDV30" s="206"/>
      <c r="HDW30" s="206"/>
      <c r="HDX30" s="206"/>
      <c r="HDY30" s="206"/>
      <c r="HDZ30" s="206"/>
      <c r="HEA30" s="206"/>
      <c r="HEB30" s="206"/>
      <c r="HEC30" s="206"/>
      <c r="HED30" s="206"/>
      <c r="HEE30" s="206"/>
      <c r="HEF30" s="206"/>
      <c r="HEG30" s="206"/>
      <c r="HEH30" s="206"/>
      <c r="HEI30" s="206"/>
      <c r="HEJ30" s="206"/>
      <c r="HEK30" s="206"/>
      <c r="HEL30" s="206"/>
      <c r="HEM30" s="206"/>
      <c r="HEN30" s="206"/>
      <c r="HEO30" s="206"/>
      <c r="HEP30" s="206"/>
      <c r="HEQ30" s="206"/>
      <c r="HER30" s="206"/>
      <c r="HES30" s="206"/>
      <c r="HET30" s="206"/>
      <c r="HEU30" s="206"/>
      <c r="HEV30" s="206"/>
      <c r="HEW30" s="206"/>
      <c r="HEX30" s="206"/>
      <c r="HEY30" s="206"/>
      <c r="HEZ30" s="206"/>
      <c r="HFA30" s="206"/>
      <c r="HFB30" s="206"/>
      <c r="HFC30" s="206"/>
      <c r="HFD30" s="206"/>
      <c r="HFE30" s="206"/>
      <c r="HFF30" s="206"/>
      <c r="HFG30" s="206"/>
      <c r="HFH30" s="206"/>
      <c r="HFI30" s="206"/>
      <c r="HFJ30" s="206"/>
      <c r="HFK30" s="206"/>
      <c r="HFL30" s="206"/>
      <c r="HFM30" s="206"/>
      <c r="HFN30" s="206"/>
      <c r="HFO30" s="206"/>
      <c r="HFP30" s="206"/>
      <c r="HFQ30" s="206"/>
      <c r="HFR30" s="206"/>
      <c r="HFS30" s="206"/>
      <c r="HFT30" s="206"/>
      <c r="HFU30" s="206"/>
      <c r="HFV30" s="206"/>
      <c r="HFW30" s="206"/>
      <c r="HFX30" s="206"/>
      <c r="HFY30" s="206"/>
      <c r="HFZ30" s="206"/>
      <c r="HGA30" s="206"/>
      <c r="HGB30" s="206"/>
      <c r="HGC30" s="206"/>
      <c r="HGD30" s="206"/>
      <c r="HGE30" s="206"/>
      <c r="HGF30" s="206"/>
      <c r="HGG30" s="206"/>
      <c r="HGH30" s="206"/>
      <c r="HGI30" s="206"/>
      <c r="HGJ30" s="206"/>
      <c r="HGK30" s="206"/>
      <c r="HGL30" s="206"/>
      <c r="HGM30" s="206"/>
      <c r="HGN30" s="206"/>
      <c r="HGO30" s="206"/>
      <c r="HGP30" s="206"/>
      <c r="HGQ30" s="206"/>
      <c r="HGR30" s="206"/>
      <c r="HGS30" s="206"/>
      <c r="HGT30" s="206"/>
      <c r="HGU30" s="206"/>
      <c r="HGV30" s="206"/>
      <c r="HGW30" s="206"/>
      <c r="HGX30" s="206"/>
      <c r="HGY30" s="206"/>
      <c r="HGZ30" s="206"/>
      <c r="HHA30" s="206"/>
      <c r="HHB30" s="206"/>
      <c r="HHC30" s="206"/>
      <c r="HHD30" s="206"/>
      <c r="HHE30" s="206"/>
      <c r="HHF30" s="206"/>
      <c r="HHG30" s="206"/>
      <c r="HHH30" s="206"/>
      <c r="HHI30" s="206"/>
      <c r="HHJ30" s="206"/>
      <c r="HHK30" s="206"/>
      <c r="HHL30" s="206"/>
      <c r="HHM30" s="206"/>
      <c r="HHN30" s="206"/>
      <c r="HHO30" s="206"/>
      <c r="HHP30" s="206"/>
      <c r="HHQ30" s="206"/>
      <c r="HHR30" s="206"/>
      <c r="HHS30" s="206"/>
      <c r="HHT30" s="206"/>
      <c r="HHU30" s="206"/>
      <c r="HHV30" s="206"/>
      <c r="HHW30" s="206"/>
      <c r="HHX30" s="206"/>
      <c r="HHY30" s="206"/>
      <c r="HHZ30" s="206"/>
      <c r="HIA30" s="206"/>
      <c r="HIB30" s="206"/>
      <c r="HIC30" s="206"/>
      <c r="HID30" s="206"/>
      <c r="HIE30" s="206"/>
      <c r="HIF30" s="206"/>
      <c r="HIG30" s="206"/>
      <c r="HIH30" s="206"/>
      <c r="HII30" s="206"/>
      <c r="HIJ30" s="206"/>
      <c r="HIK30" s="206"/>
      <c r="HIL30" s="206"/>
      <c r="HIM30" s="206"/>
      <c r="HIN30" s="206"/>
      <c r="HIO30" s="206"/>
      <c r="HIP30" s="206"/>
      <c r="HIQ30" s="206"/>
      <c r="HIR30" s="206"/>
      <c r="HIS30" s="206"/>
      <c r="HIT30" s="206"/>
      <c r="HIU30" s="206"/>
      <c r="HIV30" s="206"/>
      <c r="HIW30" s="206"/>
      <c r="HIX30" s="206"/>
      <c r="HIY30" s="206"/>
      <c r="HIZ30" s="206"/>
      <c r="HJA30" s="206"/>
      <c r="HJB30" s="206"/>
      <c r="HJC30" s="206"/>
      <c r="HJD30" s="206"/>
      <c r="HJE30" s="206"/>
      <c r="HJF30" s="206"/>
      <c r="HJG30" s="206"/>
      <c r="HJH30" s="206"/>
      <c r="HJI30" s="206"/>
      <c r="HJJ30" s="206"/>
      <c r="HJK30" s="206"/>
      <c r="HJL30" s="206"/>
      <c r="HJM30" s="206"/>
      <c r="HJN30" s="206"/>
      <c r="HJO30" s="206"/>
      <c r="HJP30" s="206"/>
      <c r="HJQ30" s="206"/>
      <c r="HJR30" s="206"/>
      <c r="HJS30" s="206"/>
      <c r="HJT30" s="206"/>
      <c r="HJU30" s="206"/>
      <c r="HJV30" s="206"/>
      <c r="HJW30" s="206"/>
      <c r="HJX30" s="206"/>
      <c r="HJY30" s="206"/>
      <c r="HJZ30" s="206"/>
      <c r="HKA30" s="206"/>
      <c r="HKB30" s="206"/>
      <c r="HKC30" s="206"/>
      <c r="HKD30" s="206"/>
      <c r="HKE30" s="206"/>
      <c r="HKF30" s="206"/>
      <c r="HKG30" s="206"/>
      <c r="HKH30" s="206"/>
      <c r="HKI30" s="206"/>
      <c r="HKJ30" s="206"/>
      <c r="HKK30" s="206"/>
      <c r="HKL30" s="206"/>
      <c r="HKM30" s="206"/>
      <c r="HKN30" s="206"/>
      <c r="HKO30" s="206"/>
      <c r="HKP30" s="206"/>
      <c r="HKQ30" s="206"/>
      <c r="HKR30" s="206"/>
      <c r="HKS30" s="206"/>
      <c r="HKT30" s="206"/>
      <c r="HKU30" s="206"/>
      <c r="HKV30" s="206"/>
      <c r="HKW30" s="206"/>
      <c r="HKX30" s="206"/>
      <c r="HKY30" s="206"/>
      <c r="HKZ30" s="206"/>
      <c r="HLA30" s="206"/>
      <c r="HLB30" s="206"/>
      <c r="HLC30" s="206"/>
      <c r="HLD30" s="206"/>
      <c r="HLE30" s="206"/>
      <c r="HLF30" s="206"/>
      <c r="HLG30" s="206"/>
      <c r="HLH30" s="206"/>
      <c r="HLI30" s="206"/>
      <c r="HLJ30" s="206"/>
      <c r="HLK30" s="206"/>
      <c r="HLL30" s="206"/>
      <c r="HLM30" s="206"/>
      <c r="HLN30" s="206"/>
      <c r="HLO30" s="206"/>
      <c r="HLP30" s="206"/>
      <c r="HLQ30" s="206"/>
      <c r="HLR30" s="206"/>
      <c r="HLS30" s="206"/>
      <c r="HLT30" s="206"/>
      <c r="HLU30" s="206"/>
      <c r="HLV30" s="206"/>
      <c r="HLW30" s="206"/>
      <c r="HLX30" s="206"/>
      <c r="HLY30" s="206"/>
      <c r="HLZ30" s="206"/>
      <c r="HMA30" s="206"/>
      <c r="HMB30" s="206"/>
      <c r="HMC30" s="206"/>
      <c r="HMD30" s="206"/>
      <c r="HME30" s="206"/>
      <c r="HMF30" s="206"/>
      <c r="HMG30" s="206"/>
      <c r="HMH30" s="206"/>
      <c r="HMI30" s="206"/>
      <c r="HMJ30" s="206"/>
      <c r="HMK30" s="206"/>
      <c r="HML30" s="206"/>
      <c r="HMM30" s="206"/>
      <c r="HMN30" s="206"/>
      <c r="HMO30" s="206"/>
      <c r="HMP30" s="206"/>
      <c r="HMQ30" s="206"/>
      <c r="HMR30" s="206"/>
      <c r="HMS30" s="206"/>
      <c r="HMT30" s="206"/>
      <c r="HMU30" s="206"/>
      <c r="HMV30" s="206"/>
      <c r="HMW30" s="206"/>
      <c r="HMX30" s="206"/>
      <c r="HMY30" s="206"/>
      <c r="HMZ30" s="206"/>
      <c r="HNA30" s="206"/>
      <c r="HNB30" s="206"/>
      <c r="HNC30" s="206"/>
      <c r="HND30" s="206"/>
      <c r="HNE30" s="206"/>
      <c r="HNF30" s="206"/>
      <c r="HNG30" s="206"/>
      <c r="HNH30" s="206"/>
      <c r="HNI30" s="206"/>
      <c r="HNJ30" s="206"/>
      <c r="HNK30" s="206"/>
      <c r="HNL30" s="206"/>
      <c r="HNM30" s="206"/>
      <c r="HNN30" s="206"/>
      <c r="HNO30" s="206"/>
      <c r="HNP30" s="206"/>
      <c r="HNQ30" s="206"/>
      <c r="HNR30" s="206"/>
      <c r="HNS30" s="206"/>
      <c r="HNT30" s="206"/>
      <c r="HNU30" s="206"/>
      <c r="HNV30" s="206"/>
      <c r="HNW30" s="206"/>
      <c r="HNX30" s="206"/>
      <c r="HNY30" s="206"/>
      <c r="HNZ30" s="206"/>
      <c r="HOA30" s="206"/>
      <c r="HOB30" s="206"/>
      <c r="HOC30" s="206"/>
      <c r="HOD30" s="206"/>
      <c r="HOE30" s="206"/>
      <c r="HOF30" s="206"/>
      <c r="HOG30" s="206"/>
      <c r="HOH30" s="206"/>
      <c r="HOI30" s="206"/>
      <c r="HOJ30" s="206"/>
      <c r="HOK30" s="206"/>
      <c r="HOL30" s="206"/>
      <c r="HOM30" s="206"/>
      <c r="HON30" s="206"/>
      <c r="HOO30" s="206"/>
      <c r="HOP30" s="206"/>
      <c r="HOQ30" s="206"/>
      <c r="HOR30" s="206"/>
      <c r="HOS30" s="206"/>
      <c r="HOT30" s="206"/>
      <c r="HOU30" s="206"/>
      <c r="HOV30" s="206"/>
      <c r="HOW30" s="206"/>
      <c r="HOX30" s="206"/>
      <c r="HOY30" s="206"/>
      <c r="HOZ30" s="206"/>
      <c r="HPA30" s="206"/>
      <c r="HPB30" s="206"/>
      <c r="HPC30" s="206"/>
      <c r="HPD30" s="206"/>
      <c r="HPE30" s="206"/>
      <c r="HPF30" s="206"/>
      <c r="HPG30" s="206"/>
      <c r="HPH30" s="206"/>
      <c r="HPI30" s="206"/>
      <c r="HPJ30" s="206"/>
      <c r="HPK30" s="206"/>
      <c r="HPL30" s="206"/>
      <c r="HPM30" s="206"/>
      <c r="HPN30" s="206"/>
      <c r="HPO30" s="206"/>
      <c r="HPP30" s="206"/>
      <c r="HPQ30" s="206"/>
      <c r="HPR30" s="206"/>
      <c r="HPS30" s="206"/>
      <c r="HPT30" s="206"/>
      <c r="HPU30" s="206"/>
      <c r="HPV30" s="206"/>
      <c r="HPW30" s="206"/>
      <c r="HPX30" s="206"/>
      <c r="HPY30" s="206"/>
      <c r="HPZ30" s="206"/>
      <c r="HQA30" s="206"/>
      <c r="HQB30" s="206"/>
      <c r="HQC30" s="206"/>
      <c r="HQD30" s="206"/>
      <c r="HQE30" s="206"/>
      <c r="HQF30" s="206"/>
      <c r="HQG30" s="206"/>
      <c r="HQH30" s="206"/>
      <c r="HQI30" s="206"/>
      <c r="HQJ30" s="206"/>
      <c r="HQK30" s="206"/>
      <c r="HQL30" s="206"/>
      <c r="HQM30" s="206"/>
      <c r="HQN30" s="206"/>
      <c r="HQO30" s="206"/>
      <c r="HQP30" s="206"/>
      <c r="HQQ30" s="206"/>
      <c r="HQR30" s="206"/>
      <c r="HQS30" s="206"/>
      <c r="HQT30" s="206"/>
      <c r="HQU30" s="206"/>
      <c r="HQV30" s="206"/>
      <c r="HQW30" s="206"/>
      <c r="HQX30" s="206"/>
      <c r="HQY30" s="206"/>
      <c r="HQZ30" s="206"/>
      <c r="HRA30" s="206"/>
      <c r="HRB30" s="206"/>
      <c r="HRC30" s="206"/>
      <c r="HRD30" s="206"/>
      <c r="HRE30" s="206"/>
      <c r="HRF30" s="206"/>
      <c r="HRG30" s="206"/>
      <c r="HRH30" s="206"/>
      <c r="HRI30" s="206"/>
      <c r="HRJ30" s="206"/>
      <c r="HRK30" s="206"/>
      <c r="HRL30" s="206"/>
      <c r="HRM30" s="206"/>
      <c r="HRN30" s="206"/>
      <c r="HRO30" s="206"/>
      <c r="HRP30" s="206"/>
      <c r="HRQ30" s="206"/>
      <c r="HRR30" s="206"/>
      <c r="HRS30" s="206"/>
      <c r="HRT30" s="206"/>
      <c r="HRU30" s="206"/>
      <c r="HRV30" s="206"/>
      <c r="HRW30" s="206"/>
      <c r="HRX30" s="206"/>
      <c r="HRY30" s="206"/>
      <c r="HRZ30" s="206"/>
      <c r="HSA30" s="206"/>
      <c r="HSB30" s="206"/>
      <c r="HSC30" s="206"/>
      <c r="HSD30" s="206"/>
      <c r="HSE30" s="206"/>
      <c r="HSF30" s="206"/>
      <c r="HSG30" s="206"/>
      <c r="HSH30" s="206"/>
      <c r="HSI30" s="206"/>
      <c r="HSJ30" s="206"/>
      <c r="HSK30" s="206"/>
      <c r="HSL30" s="206"/>
      <c r="HSM30" s="206"/>
      <c r="HSN30" s="206"/>
      <c r="HSO30" s="206"/>
      <c r="HSP30" s="206"/>
      <c r="HSQ30" s="206"/>
      <c r="HSR30" s="206"/>
      <c r="HSS30" s="206"/>
      <c r="HST30" s="206"/>
      <c r="HSU30" s="206"/>
      <c r="HSV30" s="206"/>
      <c r="HSW30" s="206"/>
      <c r="HSX30" s="206"/>
      <c r="HSY30" s="206"/>
      <c r="HSZ30" s="206"/>
      <c r="HTA30" s="206"/>
      <c r="HTB30" s="206"/>
      <c r="HTC30" s="206"/>
      <c r="HTD30" s="206"/>
      <c r="HTE30" s="206"/>
      <c r="HTF30" s="206"/>
      <c r="HTG30" s="206"/>
      <c r="HTH30" s="206"/>
      <c r="HTI30" s="206"/>
      <c r="HTJ30" s="206"/>
      <c r="HTK30" s="206"/>
      <c r="HTL30" s="206"/>
      <c r="HTM30" s="206"/>
      <c r="HTN30" s="206"/>
      <c r="HTO30" s="206"/>
      <c r="HTP30" s="206"/>
      <c r="HTQ30" s="206"/>
      <c r="HTR30" s="206"/>
      <c r="HTS30" s="206"/>
      <c r="HTT30" s="206"/>
      <c r="HTU30" s="206"/>
      <c r="HTV30" s="206"/>
      <c r="HTW30" s="206"/>
      <c r="HTX30" s="206"/>
      <c r="HTY30" s="206"/>
      <c r="HTZ30" s="206"/>
      <c r="HUA30" s="206"/>
      <c r="HUB30" s="206"/>
      <c r="HUC30" s="206"/>
      <c r="HUD30" s="206"/>
      <c r="HUE30" s="206"/>
      <c r="HUF30" s="206"/>
      <c r="HUG30" s="206"/>
      <c r="HUH30" s="206"/>
      <c r="HUI30" s="206"/>
      <c r="HUJ30" s="206"/>
      <c r="HUK30" s="206"/>
      <c r="HUL30" s="206"/>
      <c r="HUM30" s="206"/>
      <c r="HUN30" s="206"/>
      <c r="HUO30" s="206"/>
      <c r="HUP30" s="206"/>
      <c r="HUQ30" s="206"/>
      <c r="HUR30" s="206"/>
      <c r="HUS30" s="206"/>
      <c r="HUT30" s="206"/>
      <c r="HUU30" s="206"/>
      <c r="HUV30" s="206"/>
      <c r="HUW30" s="206"/>
      <c r="HUX30" s="206"/>
      <c r="HUY30" s="206"/>
      <c r="HUZ30" s="206"/>
      <c r="HVA30" s="206"/>
      <c r="HVB30" s="206"/>
      <c r="HVC30" s="206"/>
      <c r="HVD30" s="206"/>
      <c r="HVE30" s="206"/>
      <c r="HVF30" s="206"/>
      <c r="HVG30" s="206"/>
      <c r="HVH30" s="206"/>
      <c r="HVI30" s="206"/>
      <c r="HVJ30" s="206"/>
      <c r="HVK30" s="206"/>
      <c r="HVL30" s="206"/>
      <c r="HVM30" s="206"/>
      <c r="HVN30" s="206"/>
      <c r="HVO30" s="206"/>
      <c r="HVP30" s="206"/>
      <c r="HVQ30" s="206"/>
      <c r="HVR30" s="206"/>
      <c r="HVS30" s="206"/>
      <c r="HVT30" s="206"/>
      <c r="HVU30" s="206"/>
      <c r="HVV30" s="206"/>
      <c r="HVW30" s="206"/>
      <c r="HVX30" s="206"/>
      <c r="HVY30" s="206"/>
      <c r="HVZ30" s="206"/>
      <c r="HWA30" s="206"/>
      <c r="HWB30" s="206"/>
      <c r="HWC30" s="206"/>
      <c r="HWD30" s="206"/>
      <c r="HWE30" s="206"/>
      <c r="HWF30" s="206"/>
      <c r="HWG30" s="206"/>
      <c r="HWH30" s="206"/>
      <c r="HWI30" s="206"/>
      <c r="HWJ30" s="206"/>
      <c r="HWK30" s="206"/>
      <c r="HWL30" s="206"/>
      <c r="HWM30" s="206"/>
      <c r="HWN30" s="206"/>
      <c r="HWO30" s="206"/>
      <c r="HWP30" s="206"/>
      <c r="HWQ30" s="206"/>
      <c r="HWR30" s="206"/>
      <c r="HWS30" s="206"/>
      <c r="HWT30" s="206"/>
      <c r="HWU30" s="206"/>
      <c r="HWV30" s="206"/>
      <c r="HWW30" s="206"/>
      <c r="HWX30" s="206"/>
      <c r="HWY30" s="206"/>
      <c r="HWZ30" s="206"/>
      <c r="HXA30" s="206"/>
      <c r="HXB30" s="206"/>
      <c r="HXC30" s="206"/>
      <c r="HXD30" s="206"/>
      <c r="HXE30" s="206"/>
      <c r="HXF30" s="206"/>
      <c r="HXG30" s="206"/>
      <c r="HXH30" s="206"/>
      <c r="HXI30" s="206"/>
      <c r="HXJ30" s="206"/>
      <c r="HXK30" s="206"/>
      <c r="HXL30" s="206"/>
      <c r="HXM30" s="206"/>
      <c r="HXN30" s="206"/>
      <c r="HXO30" s="206"/>
      <c r="HXP30" s="206"/>
      <c r="HXQ30" s="206"/>
      <c r="HXR30" s="206"/>
      <c r="HXS30" s="206"/>
      <c r="HXT30" s="206"/>
      <c r="HXU30" s="206"/>
      <c r="HXV30" s="206"/>
      <c r="HXW30" s="206"/>
      <c r="HXX30" s="206"/>
      <c r="HXY30" s="206"/>
      <c r="HXZ30" s="206"/>
      <c r="HYA30" s="206"/>
      <c r="HYB30" s="206"/>
      <c r="HYC30" s="206"/>
      <c r="HYD30" s="206"/>
      <c r="HYE30" s="206"/>
      <c r="HYF30" s="206"/>
      <c r="HYG30" s="206"/>
      <c r="HYH30" s="206"/>
      <c r="HYI30" s="206"/>
      <c r="HYJ30" s="206"/>
      <c r="HYK30" s="206"/>
      <c r="HYL30" s="206"/>
      <c r="HYM30" s="206"/>
      <c r="HYN30" s="206"/>
      <c r="HYO30" s="206"/>
      <c r="HYP30" s="206"/>
      <c r="HYQ30" s="206"/>
      <c r="HYR30" s="206"/>
      <c r="HYS30" s="206"/>
      <c r="HYT30" s="206"/>
      <c r="HYU30" s="206"/>
      <c r="HYV30" s="206"/>
      <c r="HYW30" s="206"/>
      <c r="HYX30" s="206"/>
      <c r="HYY30" s="206"/>
      <c r="HYZ30" s="206"/>
      <c r="HZA30" s="206"/>
      <c r="HZB30" s="206"/>
      <c r="HZC30" s="206"/>
      <c r="HZD30" s="206"/>
      <c r="HZE30" s="206"/>
      <c r="HZF30" s="206"/>
      <c r="HZG30" s="206"/>
      <c r="HZH30" s="206"/>
      <c r="HZI30" s="206"/>
      <c r="HZJ30" s="206"/>
      <c r="HZK30" s="206"/>
      <c r="HZL30" s="206"/>
      <c r="HZM30" s="206"/>
      <c r="HZN30" s="206"/>
      <c r="HZO30" s="206"/>
      <c r="HZP30" s="206"/>
      <c r="HZQ30" s="206"/>
      <c r="HZR30" s="206"/>
      <c r="HZS30" s="206"/>
      <c r="HZT30" s="206"/>
      <c r="HZU30" s="206"/>
      <c r="HZV30" s="206"/>
      <c r="HZW30" s="206"/>
      <c r="HZX30" s="206"/>
      <c r="HZY30" s="206"/>
      <c r="HZZ30" s="206"/>
      <c r="IAA30" s="206"/>
      <c r="IAB30" s="206"/>
      <c r="IAC30" s="206"/>
      <c r="IAD30" s="206"/>
      <c r="IAE30" s="206"/>
      <c r="IAF30" s="206"/>
      <c r="IAG30" s="206"/>
      <c r="IAH30" s="206"/>
      <c r="IAI30" s="206"/>
      <c r="IAJ30" s="206"/>
      <c r="IAK30" s="206"/>
      <c r="IAL30" s="206"/>
      <c r="IAM30" s="206"/>
      <c r="IAN30" s="206"/>
      <c r="IAO30" s="206"/>
      <c r="IAP30" s="206"/>
      <c r="IAQ30" s="206"/>
      <c r="IAR30" s="206"/>
      <c r="IAS30" s="206"/>
      <c r="IAT30" s="206"/>
      <c r="IAU30" s="206"/>
      <c r="IAV30" s="206"/>
      <c r="IAW30" s="206"/>
      <c r="IAX30" s="206"/>
      <c r="IAY30" s="206"/>
      <c r="IAZ30" s="206"/>
      <c r="IBA30" s="206"/>
      <c r="IBB30" s="206"/>
      <c r="IBC30" s="206"/>
      <c r="IBD30" s="206"/>
      <c r="IBE30" s="206"/>
      <c r="IBF30" s="206"/>
      <c r="IBG30" s="206"/>
      <c r="IBH30" s="206"/>
      <c r="IBI30" s="206"/>
      <c r="IBJ30" s="206"/>
      <c r="IBK30" s="206"/>
      <c r="IBL30" s="206"/>
      <c r="IBM30" s="206"/>
      <c r="IBN30" s="206"/>
      <c r="IBO30" s="206"/>
      <c r="IBP30" s="206"/>
      <c r="IBQ30" s="206"/>
      <c r="IBR30" s="206"/>
      <c r="IBS30" s="206"/>
      <c r="IBT30" s="206"/>
      <c r="IBU30" s="206"/>
      <c r="IBV30" s="206"/>
      <c r="IBW30" s="206"/>
      <c r="IBX30" s="206"/>
      <c r="IBY30" s="206"/>
      <c r="IBZ30" s="206"/>
      <c r="ICA30" s="206"/>
      <c r="ICB30" s="206"/>
      <c r="ICC30" s="206"/>
      <c r="ICD30" s="206"/>
      <c r="ICE30" s="206"/>
      <c r="ICF30" s="206"/>
      <c r="ICG30" s="206"/>
      <c r="ICH30" s="206"/>
      <c r="ICI30" s="206"/>
      <c r="ICJ30" s="206"/>
      <c r="ICK30" s="206"/>
      <c r="ICL30" s="206"/>
      <c r="ICM30" s="206"/>
      <c r="ICN30" s="206"/>
      <c r="ICO30" s="206"/>
      <c r="ICP30" s="206"/>
      <c r="ICQ30" s="206"/>
      <c r="ICR30" s="206"/>
      <c r="ICS30" s="206"/>
      <c r="ICT30" s="206"/>
      <c r="ICU30" s="206"/>
      <c r="ICV30" s="206"/>
      <c r="ICW30" s="206"/>
      <c r="ICX30" s="206"/>
      <c r="ICY30" s="206"/>
      <c r="ICZ30" s="206"/>
      <c r="IDA30" s="206"/>
      <c r="IDB30" s="206"/>
      <c r="IDC30" s="206"/>
      <c r="IDD30" s="206"/>
      <c r="IDE30" s="206"/>
      <c r="IDF30" s="206"/>
      <c r="IDG30" s="206"/>
      <c r="IDH30" s="206"/>
      <c r="IDI30" s="206"/>
      <c r="IDJ30" s="206"/>
      <c r="IDK30" s="206"/>
      <c r="IDL30" s="206"/>
      <c r="IDM30" s="206"/>
      <c r="IDN30" s="206"/>
      <c r="IDO30" s="206"/>
      <c r="IDP30" s="206"/>
      <c r="IDQ30" s="206"/>
      <c r="IDR30" s="206"/>
      <c r="IDS30" s="206"/>
      <c r="IDT30" s="206"/>
      <c r="IDU30" s="206"/>
      <c r="IDV30" s="206"/>
      <c r="IDW30" s="206"/>
      <c r="IDX30" s="206"/>
      <c r="IDY30" s="206"/>
      <c r="IDZ30" s="206"/>
      <c r="IEA30" s="206"/>
      <c r="IEB30" s="206"/>
      <c r="IEC30" s="206"/>
      <c r="IED30" s="206"/>
      <c r="IEE30" s="206"/>
      <c r="IEF30" s="206"/>
      <c r="IEG30" s="206"/>
      <c r="IEH30" s="206"/>
      <c r="IEI30" s="206"/>
      <c r="IEJ30" s="206"/>
      <c r="IEK30" s="206"/>
      <c r="IEL30" s="206"/>
      <c r="IEM30" s="206"/>
      <c r="IEN30" s="206"/>
      <c r="IEO30" s="206"/>
      <c r="IEP30" s="206"/>
      <c r="IEQ30" s="206"/>
      <c r="IER30" s="206"/>
      <c r="IES30" s="206"/>
      <c r="IET30" s="206"/>
      <c r="IEU30" s="206"/>
      <c r="IEV30" s="206"/>
      <c r="IEW30" s="206"/>
      <c r="IEX30" s="206"/>
      <c r="IEY30" s="206"/>
      <c r="IEZ30" s="206"/>
      <c r="IFA30" s="206"/>
      <c r="IFB30" s="206"/>
      <c r="IFC30" s="206"/>
      <c r="IFD30" s="206"/>
      <c r="IFE30" s="206"/>
      <c r="IFF30" s="206"/>
      <c r="IFG30" s="206"/>
      <c r="IFH30" s="206"/>
      <c r="IFI30" s="206"/>
      <c r="IFJ30" s="206"/>
      <c r="IFK30" s="206"/>
      <c r="IFL30" s="206"/>
      <c r="IFM30" s="206"/>
      <c r="IFN30" s="206"/>
      <c r="IFO30" s="206"/>
      <c r="IFP30" s="206"/>
      <c r="IFQ30" s="206"/>
      <c r="IFR30" s="206"/>
      <c r="IFS30" s="206"/>
      <c r="IFT30" s="206"/>
      <c r="IFU30" s="206"/>
      <c r="IFV30" s="206"/>
      <c r="IFW30" s="206"/>
      <c r="IFX30" s="206"/>
      <c r="IFY30" s="206"/>
      <c r="IFZ30" s="206"/>
      <c r="IGA30" s="206"/>
      <c r="IGB30" s="206"/>
      <c r="IGC30" s="206"/>
      <c r="IGD30" s="206"/>
      <c r="IGE30" s="206"/>
      <c r="IGF30" s="206"/>
      <c r="IGG30" s="206"/>
      <c r="IGH30" s="206"/>
      <c r="IGI30" s="206"/>
      <c r="IGJ30" s="206"/>
      <c r="IGK30" s="206"/>
      <c r="IGL30" s="206"/>
      <c r="IGM30" s="206"/>
      <c r="IGN30" s="206"/>
      <c r="IGO30" s="206"/>
      <c r="IGP30" s="206"/>
      <c r="IGQ30" s="206"/>
      <c r="IGR30" s="206"/>
      <c r="IGS30" s="206"/>
      <c r="IGT30" s="206"/>
      <c r="IGU30" s="206"/>
      <c r="IGV30" s="206"/>
      <c r="IGW30" s="206"/>
      <c r="IGX30" s="206"/>
      <c r="IGY30" s="206"/>
      <c r="IGZ30" s="206"/>
      <c r="IHA30" s="206"/>
      <c r="IHB30" s="206"/>
      <c r="IHC30" s="206"/>
      <c r="IHD30" s="206"/>
      <c r="IHE30" s="206"/>
      <c r="IHF30" s="206"/>
      <c r="IHG30" s="206"/>
      <c r="IHH30" s="206"/>
      <c r="IHI30" s="206"/>
      <c r="IHJ30" s="206"/>
      <c r="IHK30" s="206"/>
      <c r="IHL30" s="206"/>
      <c r="IHM30" s="206"/>
      <c r="IHN30" s="206"/>
      <c r="IHO30" s="206"/>
      <c r="IHP30" s="206"/>
      <c r="IHQ30" s="206"/>
      <c r="IHR30" s="206"/>
      <c r="IHS30" s="206"/>
      <c r="IHT30" s="206"/>
      <c r="IHU30" s="206"/>
      <c r="IHV30" s="206"/>
      <c r="IHW30" s="206"/>
      <c r="IHX30" s="206"/>
      <c r="IHY30" s="206"/>
      <c r="IHZ30" s="206"/>
      <c r="IIA30" s="206"/>
      <c r="IIB30" s="206"/>
      <c r="IIC30" s="206"/>
      <c r="IID30" s="206"/>
      <c r="IIE30" s="206"/>
      <c r="IIF30" s="206"/>
      <c r="IIG30" s="206"/>
      <c r="IIH30" s="206"/>
      <c r="III30" s="206"/>
      <c r="IIJ30" s="206"/>
      <c r="IIK30" s="206"/>
      <c r="IIL30" s="206"/>
      <c r="IIM30" s="206"/>
      <c r="IIN30" s="206"/>
      <c r="IIO30" s="206"/>
      <c r="IIP30" s="206"/>
      <c r="IIQ30" s="206"/>
      <c r="IIR30" s="206"/>
      <c r="IIS30" s="206"/>
      <c r="IIT30" s="206"/>
      <c r="IIU30" s="206"/>
      <c r="IIV30" s="206"/>
      <c r="IIW30" s="206"/>
      <c r="IIX30" s="206"/>
      <c r="IIY30" s="206"/>
      <c r="IIZ30" s="206"/>
      <c r="IJA30" s="206"/>
      <c r="IJB30" s="206"/>
      <c r="IJC30" s="206"/>
      <c r="IJD30" s="206"/>
      <c r="IJE30" s="206"/>
      <c r="IJF30" s="206"/>
      <c r="IJG30" s="206"/>
      <c r="IJH30" s="206"/>
      <c r="IJI30" s="206"/>
      <c r="IJJ30" s="206"/>
      <c r="IJK30" s="206"/>
      <c r="IJL30" s="206"/>
      <c r="IJM30" s="206"/>
      <c r="IJN30" s="206"/>
      <c r="IJO30" s="206"/>
      <c r="IJP30" s="206"/>
      <c r="IJQ30" s="206"/>
      <c r="IJR30" s="206"/>
      <c r="IJS30" s="206"/>
      <c r="IJT30" s="206"/>
      <c r="IJU30" s="206"/>
      <c r="IJV30" s="206"/>
      <c r="IJW30" s="206"/>
      <c r="IJX30" s="206"/>
      <c r="IJY30" s="206"/>
      <c r="IJZ30" s="206"/>
      <c r="IKA30" s="206"/>
      <c r="IKB30" s="206"/>
      <c r="IKC30" s="206"/>
      <c r="IKD30" s="206"/>
      <c r="IKE30" s="206"/>
      <c r="IKF30" s="206"/>
      <c r="IKG30" s="206"/>
      <c r="IKH30" s="206"/>
      <c r="IKI30" s="206"/>
      <c r="IKJ30" s="206"/>
      <c r="IKK30" s="206"/>
      <c r="IKL30" s="206"/>
      <c r="IKM30" s="206"/>
      <c r="IKN30" s="206"/>
      <c r="IKO30" s="206"/>
      <c r="IKP30" s="206"/>
      <c r="IKQ30" s="206"/>
      <c r="IKR30" s="206"/>
      <c r="IKS30" s="206"/>
      <c r="IKT30" s="206"/>
      <c r="IKU30" s="206"/>
      <c r="IKV30" s="206"/>
      <c r="IKW30" s="206"/>
      <c r="IKX30" s="206"/>
      <c r="IKY30" s="206"/>
      <c r="IKZ30" s="206"/>
      <c r="ILA30" s="206"/>
      <c r="ILB30" s="206"/>
      <c r="ILC30" s="206"/>
      <c r="ILD30" s="206"/>
      <c r="ILE30" s="206"/>
      <c r="ILF30" s="206"/>
      <c r="ILG30" s="206"/>
      <c r="ILH30" s="206"/>
      <c r="ILI30" s="206"/>
      <c r="ILJ30" s="206"/>
      <c r="ILK30" s="206"/>
      <c r="ILL30" s="206"/>
      <c r="ILM30" s="206"/>
      <c r="ILN30" s="206"/>
      <c r="ILO30" s="206"/>
      <c r="ILP30" s="206"/>
      <c r="ILQ30" s="206"/>
      <c r="ILR30" s="206"/>
      <c r="ILS30" s="206"/>
      <c r="ILT30" s="206"/>
      <c r="ILU30" s="206"/>
      <c r="ILV30" s="206"/>
      <c r="ILW30" s="206"/>
      <c r="ILX30" s="206"/>
      <c r="ILY30" s="206"/>
      <c r="ILZ30" s="206"/>
      <c r="IMA30" s="206"/>
      <c r="IMB30" s="206"/>
      <c r="IMC30" s="206"/>
      <c r="IMD30" s="206"/>
      <c r="IME30" s="206"/>
      <c r="IMF30" s="206"/>
      <c r="IMG30" s="206"/>
      <c r="IMH30" s="206"/>
      <c r="IMI30" s="206"/>
      <c r="IMJ30" s="206"/>
      <c r="IMK30" s="206"/>
      <c r="IML30" s="206"/>
      <c r="IMM30" s="206"/>
      <c r="IMN30" s="206"/>
      <c r="IMO30" s="206"/>
      <c r="IMP30" s="206"/>
      <c r="IMQ30" s="206"/>
      <c r="IMR30" s="206"/>
      <c r="IMS30" s="206"/>
      <c r="IMT30" s="206"/>
      <c r="IMU30" s="206"/>
      <c r="IMV30" s="206"/>
      <c r="IMW30" s="206"/>
      <c r="IMX30" s="206"/>
      <c r="IMY30" s="206"/>
      <c r="IMZ30" s="206"/>
      <c r="INA30" s="206"/>
      <c r="INB30" s="206"/>
      <c r="INC30" s="206"/>
      <c r="IND30" s="206"/>
      <c r="INE30" s="206"/>
      <c r="INF30" s="206"/>
      <c r="ING30" s="206"/>
      <c r="INH30" s="206"/>
      <c r="INI30" s="206"/>
      <c r="INJ30" s="206"/>
      <c r="INK30" s="206"/>
      <c r="INL30" s="206"/>
      <c r="INM30" s="206"/>
      <c r="INN30" s="206"/>
      <c r="INO30" s="206"/>
      <c r="INP30" s="206"/>
      <c r="INQ30" s="206"/>
      <c r="INR30" s="206"/>
      <c r="INS30" s="206"/>
      <c r="INT30" s="206"/>
      <c r="INU30" s="206"/>
      <c r="INV30" s="206"/>
      <c r="INW30" s="206"/>
      <c r="INX30" s="206"/>
      <c r="INY30" s="206"/>
      <c r="INZ30" s="206"/>
      <c r="IOA30" s="206"/>
      <c r="IOB30" s="206"/>
      <c r="IOC30" s="206"/>
      <c r="IOD30" s="206"/>
      <c r="IOE30" s="206"/>
      <c r="IOF30" s="206"/>
      <c r="IOG30" s="206"/>
      <c r="IOH30" s="206"/>
      <c r="IOI30" s="206"/>
      <c r="IOJ30" s="206"/>
      <c r="IOK30" s="206"/>
      <c r="IOL30" s="206"/>
      <c r="IOM30" s="206"/>
      <c r="ION30" s="206"/>
      <c r="IOO30" s="206"/>
      <c r="IOP30" s="206"/>
      <c r="IOQ30" s="206"/>
      <c r="IOR30" s="206"/>
      <c r="IOS30" s="206"/>
      <c r="IOT30" s="206"/>
      <c r="IOU30" s="206"/>
      <c r="IOV30" s="206"/>
      <c r="IOW30" s="206"/>
      <c r="IOX30" s="206"/>
      <c r="IOY30" s="206"/>
      <c r="IOZ30" s="206"/>
      <c r="IPA30" s="206"/>
      <c r="IPB30" s="206"/>
      <c r="IPC30" s="206"/>
      <c r="IPD30" s="206"/>
      <c r="IPE30" s="206"/>
      <c r="IPF30" s="206"/>
      <c r="IPG30" s="206"/>
      <c r="IPH30" s="206"/>
      <c r="IPI30" s="206"/>
      <c r="IPJ30" s="206"/>
      <c r="IPK30" s="206"/>
      <c r="IPL30" s="206"/>
      <c r="IPM30" s="206"/>
      <c r="IPN30" s="206"/>
      <c r="IPO30" s="206"/>
      <c r="IPP30" s="206"/>
      <c r="IPQ30" s="206"/>
      <c r="IPR30" s="206"/>
      <c r="IPS30" s="206"/>
      <c r="IPT30" s="206"/>
      <c r="IPU30" s="206"/>
      <c r="IPV30" s="206"/>
      <c r="IPW30" s="206"/>
      <c r="IPX30" s="206"/>
      <c r="IPY30" s="206"/>
      <c r="IPZ30" s="206"/>
      <c r="IQA30" s="206"/>
      <c r="IQB30" s="206"/>
      <c r="IQC30" s="206"/>
      <c r="IQD30" s="206"/>
      <c r="IQE30" s="206"/>
      <c r="IQF30" s="206"/>
      <c r="IQG30" s="206"/>
      <c r="IQH30" s="206"/>
      <c r="IQI30" s="206"/>
      <c r="IQJ30" s="206"/>
      <c r="IQK30" s="206"/>
      <c r="IQL30" s="206"/>
      <c r="IQM30" s="206"/>
      <c r="IQN30" s="206"/>
      <c r="IQO30" s="206"/>
      <c r="IQP30" s="206"/>
      <c r="IQQ30" s="206"/>
      <c r="IQR30" s="206"/>
      <c r="IQS30" s="206"/>
      <c r="IQT30" s="206"/>
      <c r="IQU30" s="206"/>
      <c r="IQV30" s="206"/>
      <c r="IQW30" s="206"/>
      <c r="IQX30" s="206"/>
      <c r="IQY30" s="206"/>
      <c r="IQZ30" s="206"/>
      <c r="IRA30" s="206"/>
      <c r="IRB30" s="206"/>
      <c r="IRC30" s="206"/>
      <c r="IRD30" s="206"/>
      <c r="IRE30" s="206"/>
      <c r="IRF30" s="206"/>
      <c r="IRG30" s="206"/>
      <c r="IRH30" s="206"/>
      <c r="IRI30" s="206"/>
      <c r="IRJ30" s="206"/>
      <c r="IRK30" s="206"/>
      <c r="IRL30" s="206"/>
      <c r="IRM30" s="206"/>
      <c r="IRN30" s="206"/>
      <c r="IRO30" s="206"/>
      <c r="IRP30" s="206"/>
      <c r="IRQ30" s="206"/>
      <c r="IRR30" s="206"/>
      <c r="IRS30" s="206"/>
      <c r="IRT30" s="206"/>
      <c r="IRU30" s="206"/>
      <c r="IRV30" s="206"/>
      <c r="IRW30" s="206"/>
      <c r="IRX30" s="206"/>
      <c r="IRY30" s="206"/>
      <c r="IRZ30" s="206"/>
      <c r="ISA30" s="206"/>
      <c r="ISB30" s="206"/>
      <c r="ISC30" s="206"/>
      <c r="ISD30" s="206"/>
      <c r="ISE30" s="206"/>
      <c r="ISF30" s="206"/>
      <c r="ISG30" s="206"/>
      <c r="ISH30" s="206"/>
      <c r="ISI30" s="206"/>
      <c r="ISJ30" s="206"/>
      <c r="ISK30" s="206"/>
      <c r="ISL30" s="206"/>
      <c r="ISM30" s="206"/>
      <c r="ISN30" s="206"/>
      <c r="ISO30" s="206"/>
      <c r="ISP30" s="206"/>
      <c r="ISQ30" s="206"/>
      <c r="ISR30" s="206"/>
      <c r="ISS30" s="206"/>
      <c r="IST30" s="206"/>
      <c r="ISU30" s="206"/>
      <c r="ISV30" s="206"/>
      <c r="ISW30" s="206"/>
      <c r="ISX30" s="206"/>
      <c r="ISY30" s="206"/>
      <c r="ISZ30" s="206"/>
      <c r="ITA30" s="206"/>
      <c r="ITB30" s="206"/>
      <c r="ITC30" s="206"/>
      <c r="ITD30" s="206"/>
      <c r="ITE30" s="206"/>
      <c r="ITF30" s="206"/>
      <c r="ITG30" s="206"/>
      <c r="ITH30" s="206"/>
      <c r="ITI30" s="206"/>
      <c r="ITJ30" s="206"/>
      <c r="ITK30" s="206"/>
      <c r="ITL30" s="206"/>
      <c r="ITM30" s="206"/>
      <c r="ITN30" s="206"/>
      <c r="ITO30" s="206"/>
      <c r="ITP30" s="206"/>
      <c r="ITQ30" s="206"/>
      <c r="ITR30" s="206"/>
      <c r="ITS30" s="206"/>
      <c r="ITT30" s="206"/>
      <c r="ITU30" s="206"/>
      <c r="ITV30" s="206"/>
      <c r="ITW30" s="206"/>
      <c r="ITX30" s="206"/>
      <c r="ITY30" s="206"/>
      <c r="ITZ30" s="206"/>
      <c r="IUA30" s="206"/>
      <c r="IUB30" s="206"/>
      <c r="IUC30" s="206"/>
      <c r="IUD30" s="206"/>
      <c r="IUE30" s="206"/>
      <c r="IUF30" s="206"/>
      <c r="IUG30" s="206"/>
      <c r="IUH30" s="206"/>
      <c r="IUI30" s="206"/>
      <c r="IUJ30" s="206"/>
      <c r="IUK30" s="206"/>
      <c r="IUL30" s="206"/>
      <c r="IUM30" s="206"/>
      <c r="IUN30" s="206"/>
      <c r="IUO30" s="206"/>
      <c r="IUP30" s="206"/>
      <c r="IUQ30" s="206"/>
      <c r="IUR30" s="206"/>
      <c r="IUS30" s="206"/>
      <c r="IUT30" s="206"/>
      <c r="IUU30" s="206"/>
      <c r="IUV30" s="206"/>
      <c r="IUW30" s="206"/>
      <c r="IUX30" s="206"/>
      <c r="IUY30" s="206"/>
      <c r="IUZ30" s="206"/>
      <c r="IVA30" s="206"/>
      <c r="IVB30" s="206"/>
      <c r="IVC30" s="206"/>
      <c r="IVD30" s="206"/>
      <c r="IVE30" s="206"/>
      <c r="IVF30" s="206"/>
      <c r="IVG30" s="206"/>
      <c r="IVH30" s="206"/>
      <c r="IVI30" s="206"/>
      <c r="IVJ30" s="206"/>
      <c r="IVK30" s="206"/>
      <c r="IVL30" s="206"/>
      <c r="IVM30" s="206"/>
      <c r="IVN30" s="206"/>
      <c r="IVO30" s="206"/>
      <c r="IVP30" s="206"/>
      <c r="IVQ30" s="206"/>
      <c r="IVR30" s="206"/>
      <c r="IVS30" s="206"/>
      <c r="IVT30" s="206"/>
      <c r="IVU30" s="206"/>
      <c r="IVV30" s="206"/>
      <c r="IVW30" s="206"/>
      <c r="IVX30" s="206"/>
      <c r="IVY30" s="206"/>
      <c r="IVZ30" s="206"/>
      <c r="IWA30" s="206"/>
      <c r="IWB30" s="206"/>
      <c r="IWC30" s="206"/>
      <c r="IWD30" s="206"/>
      <c r="IWE30" s="206"/>
      <c r="IWF30" s="206"/>
      <c r="IWG30" s="206"/>
      <c r="IWH30" s="206"/>
      <c r="IWI30" s="206"/>
      <c r="IWJ30" s="206"/>
      <c r="IWK30" s="206"/>
      <c r="IWL30" s="206"/>
      <c r="IWM30" s="206"/>
      <c r="IWN30" s="206"/>
      <c r="IWO30" s="206"/>
      <c r="IWP30" s="206"/>
      <c r="IWQ30" s="206"/>
      <c r="IWR30" s="206"/>
      <c r="IWS30" s="206"/>
      <c r="IWT30" s="206"/>
      <c r="IWU30" s="206"/>
      <c r="IWV30" s="206"/>
      <c r="IWW30" s="206"/>
      <c r="IWX30" s="206"/>
      <c r="IWY30" s="206"/>
      <c r="IWZ30" s="206"/>
      <c r="IXA30" s="206"/>
      <c r="IXB30" s="206"/>
      <c r="IXC30" s="206"/>
      <c r="IXD30" s="206"/>
      <c r="IXE30" s="206"/>
      <c r="IXF30" s="206"/>
      <c r="IXG30" s="206"/>
      <c r="IXH30" s="206"/>
      <c r="IXI30" s="206"/>
      <c r="IXJ30" s="206"/>
      <c r="IXK30" s="206"/>
      <c r="IXL30" s="206"/>
      <c r="IXM30" s="206"/>
      <c r="IXN30" s="206"/>
      <c r="IXO30" s="206"/>
      <c r="IXP30" s="206"/>
      <c r="IXQ30" s="206"/>
      <c r="IXR30" s="206"/>
      <c r="IXS30" s="206"/>
      <c r="IXT30" s="206"/>
      <c r="IXU30" s="206"/>
      <c r="IXV30" s="206"/>
      <c r="IXW30" s="206"/>
      <c r="IXX30" s="206"/>
      <c r="IXY30" s="206"/>
      <c r="IXZ30" s="206"/>
      <c r="IYA30" s="206"/>
      <c r="IYB30" s="206"/>
      <c r="IYC30" s="206"/>
      <c r="IYD30" s="206"/>
      <c r="IYE30" s="206"/>
      <c r="IYF30" s="206"/>
      <c r="IYG30" s="206"/>
      <c r="IYH30" s="206"/>
      <c r="IYI30" s="206"/>
      <c r="IYJ30" s="206"/>
      <c r="IYK30" s="206"/>
      <c r="IYL30" s="206"/>
      <c r="IYM30" s="206"/>
      <c r="IYN30" s="206"/>
      <c r="IYO30" s="206"/>
      <c r="IYP30" s="206"/>
      <c r="IYQ30" s="206"/>
      <c r="IYR30" s="206"/>
      <c r="IYS30" s="206"/>
      <c r="IYT30" s="206"/>
      <c r="IYU30" s="206"/>
      <c r="IYV30" s="206"/>
      <c r="IYW30" s="206"/>
      <c r="IYX30" s="206"/>
      <c r="IYY30" s="206"/>
      <c r="IYZ30" s="206"/>
      <c r="IZA30" s="206"/>
      <c r="IZB30" s="206"/>
      <c r="IZC30" s="206"/>
      <c r="IZD30" s="206"/>
      <c r="IZE30" s="206"/>
      <c r="IZF30" s="206"/>
      <c r="IZG30" s="206"/>
      <c r="IZH30" s="206"/>
      <c r="IZI30" s="206"/>
      <c r="IZJ30" s="206"/>
      <c r="IZK30" s="206"/>
      <c r="IZL30" s="206"/>
      <c r="IZM30" s="206"/>
      <c r="IZN30" s="206"/>
      <c r="IZO30" s="206"/>
      <c r="IZP30" s="206"/>
      <c r="IZQ30" s="206"/>
      <c r="IZR30" s="206"/>
      <c r="IZS30" s="206"/>
      <c r="IZT30" s="206"/>
      <c r="IZU30" s="206"/>
      <c r="IZV30" s="206"/>
      <c r="IZW30" s="206"/>
      <c r="IZX30" s="206"/>
      <c r="IZY30" s="206"/>
      <c r="IZZ30" s="206"/>
      <c r="JAA30" s="206"/>
      <c r="JAB30" s="206"/>
      <c r="JAC30" s="206"/>
      <c r="JAD30" s="206"/>
      <c r="JAE30" s="206"/>
      <c r="JAF30" s="206"/>
      <c r="JAG30" s="206"/>
      <c r="JAH30" s="206"/>
      <c r="JAI30" s="206"/>
      <c r="JAJ30" s="206"/>
      <c r="JAK30" s="206"/>
      <c r="JAL30" s="206"/>
      <c r="JAM30" s="206"/>
      <c r="JAN30" s="206"/>
      <c r="JAO30" s="206"/>
      <c r="JAP30" s="206"/>
      <c r="JAQ30" s="206"/>
      <c r="JAR30" s="206"/>
      <c r="JAS30" s="206"/>
      <c r="JAT30" s="206"/>
      <c r="JAU30" s="206"/>
      <c r="JAV30" s="206"/>
      <c r="JAW30" s="206"/>
      <c r="JAX30" s="206"/>
      <c r="JAY30" s="206"/>
      <c r="JAZ30" s="206"/>
      <c r="JBA30" s="206"/>
      <c r="JBB30" s="206"/>
      <c r="JBC30" s="206"/>
      <c r="JBD30" s="206"/>
      <c r="JBE30" s="206"/>
      <c r="JBF30" s="206"/>
      <c r="JBG30" s="206"/>
      <c r="JBH30" s="206"/>
      <c r="JBI30" s="206"/>
      <c r="JBJ30" s="206"/>
      <c r="JBK30" s="206"/>
      <c r="JBL30" s="206"/>
      <c r="JBM30" s="206"/>
      <c r="JBN30" s="206"/>
      <c r="JBO30" s="206"/>
      <c r="JBP30" s="206"/>
      <c r="JBQ30" s="206"/>
      <c r="JBR30" s="206"/>
      <c r="JBS30" s="206"/>
      <c r="JBT30" s="206"/>
      <c r="JBU30" s="206"/>
      <c r="JBV30" s="206"/>
      <c r="JBW30" s="206"/>
      <c r="JBX30" s="206"/>
      <c r="JBY30" s="206"/>
      <c r="JBZ30" s="206"/>
      <c r="JCA30" s="206"/>
      <c r="JCB30" s="206"/>
      <c r="JCC30" s="206"/>
      <c r="JCD30" s="206"/>
      <c r="JCE30" s="206"/>
      <c r="JCF30" s="206"/>
      <c r="JCG30" s="206"/>
      <c r="JCH30" s="206"/>
      <c r="JCI30" s="206"/>
      <c r="JCJ30" s="206"/>
      <c r="JCK30" s="206"/>
      <c r="JCL30" s="206"/>
      <c r="JCM30" s="206"/>
      <c r="JCN30" s="206"/>
      <c r="JCO30" s="206"/>
      <c r="JCP30" s="206"/>
      <c r="JCQ30" s="206"/>
      <c r="JCR30" s="206"/>
      <c r="JCS30" s="206"/>
      <c r="JCT30" s="206"/>
      <c r="JCU30" s="206"/>
      <c r="JCV30" s="206"/>
      <c r="JCW30" s="206"/>
      <c r="JCX30" s="206"/>
      <c r="JCY30" s="206"/>
      <c r="JCZ30" s="206"/>
      <c r="JDA30" s="206"/>
      <c r="JDB30" s="206"/>
      <c r="JDC30" s="206"/>
      <c r="JDD30" s="206"/>
      <c r="JDE30" s="206"/>
      <c r="JDF30" s="206"/>
      <c r="JDG30" s="206"/>
      <c r="JDH30" s="206"/>
      <c r="JDI30" s="206"/>
      <c r="JDJ30" s="206"/>
      <c r="JDK30" s="206"/>
      <c r="JDL30" s="206"/>
      <c r="JDM30" s="206"/>
      <c r="JDN30" s="206"/>
      <c r="JDO30" s="206"/>
      <c r="JDP30" s="206"/>
      <c r="JDQ30" s="206"/>
      <c r="JDR30" s="206"/>
      <c r="JDS30" s="206"/>
      <c r="JDT30" s="206"/>
      <c r="JDU30" s="206"/>
      <c r="JDV30" s="206"/>
      <c r="JDW30" s="206"/>
      <c r="JDX30" s="206"/>
      <c r="JDY30" s="206"/>
      <c r="JDZ30" s="206"/>
      <c r="JEA30" s="206"/>
      <c r="JEB30" s="206"/>
      <c r="JEC30" s="206"/>
      <c r="JED30" s="206"/>
      <c r="JEE30" s="206"/>
      <c r="JEF30" s="206"/>
      <c r="JEG30" s="206"/>
      <c r="JEH30" s="206"/>
      <c r="JEI30" s="206"/>
      <c r="JEJ30" s="206"/>
      <c r="JEK30" s="206"/>
      <c r="JEL30" s="206"/>
      <c r="JEM30" s="206"/>
      <c r="JEN30" s="206"/>
      <c r="JEO30" s="206"/>
      <c r="JEP30" s="206"/>
      <c r="JEQ30" s="206"/>
      <c r="JER30" s="206"/>
      <c r="JES30" s="206"/>
      <c r="JET30" s="206"/>
      <c r="JEU30" s="206"/>
      <c r="JEV30" s="206"/>
      <c r="JEW30" s="206"/>
      <c r="JEX30" s="206"/>
      <c r="JEY30" s="206"/>
      <c r="JEZ30" s="206"/>
      <c r="JFA30" s="206"/>
      <c r="JFB30" s="206"/>
      <c r="JFC30" s="206"/>
      <c r="JFD30" s="206"/>
      <c r="JFE30" s="206"/>
      <c r="JFF30" s="206"/>
      <c r="JFG30" s="206"/>
      <c r="JFH30" s="206"/>
      <c r="JFI30" s="206"/>
      <c r="JFJ30" s="206"/>
      <c r="JFK30" s="206"/>
      <c r="JFL30" s="206"/>
      <c r="JFM30" s="206"/>
      <c r="JFN30" s="206"/>
      <c r="JFO30" s="206"/>
      <c r="JFP30" s="206"/>
      <c r="JFQ30" s="206"/>
      <c r="JFR30" s="206"/>
      <c r="JFS30" s="206"/>
      <c r="JFT30" s="206"/>
      <c r="JFU30" s="206"/>
      <c r="JFV30" s="206"/>
      <c r="JFW30" s="206"/>
      <c r="JFX30" s="206"/>
      <c r="JFY30" s="206"/>
      <c r="JFZ30" s="206"/>
      <c r="JGA30" s="206"/>
      <c r="JGB30" s="206"/>
      <c r="JGC30" s="206"/>
      <c r="JGD30" s="206"/>
      <c r="JGE30" s="206"/>
      <c r="JGF30" s="206"/>
      <c r="JGG30" s="206"/>
      <c r="JGH30" s="206"/>
      <c r="JGI30" s="206"/>
      <c r="JGJ30" s="206"/>
      <c r="JGK30" s="206"/>
      <c r="JGL30" s="206"/>
      <c r="JGM30" s="206"/>
      <c r="JGN30" s="206"/>
      <c r="JGO30" s="206"/>
      <c r="JGP30" s="206"/>
      <c r="JGQ30" s="206"/>
      <c r="JGR30" s="206"/>
      <c r="JGS30" s="206"/>
      <c r="JGT30" s="206"/>
      <c r="JGU30" s="206"/>
      <c r="JGV30" s="206"/>
      <c r="JGW30" s="206"/>
      <c r="JGX30" s="206"/>
      <c r="JGY30" s="206"/>
      <c r="JGZ30" s="206"/>
      <c r="JHA30" s="206"/>
      <c r="JHB30" s="206"/>
      <c r="JHC30" s="206"/>
      <c r="JHD30" s="206"/>
      <c r="JHE30" s="206"/>
      <c r="JHF30" s="206"/>
      <c r="JHG30" s="206"/>
      <c r="JHH30" s="206"/>
      <c r="JHI30" s="206"/>
      <c r="JHJ30" s="206"/>
      <c r="JHK30" s="206"/>
      <c r="JHL30" s="206"/>
      <c r="JHM30" s="206"/>
      <c r="JHN30" s="206"/>
      <c r="JHO30" s="206"/>
      <c r="JHP30" s="206"/>
      <c r="JHQ30" s="206"/>
      <c r="JHR30" s="206"/>
      <c r="JHS30" s="206"/>
      <c r="JHT30" s="206"/>
      <c r="JHU30" s="206"/>
      <c r="JHV30" s="206"/>
      <c r="JHW30" s="206"/>
      <c r="JHX30" s="206"/>
      <c r="JHY30" s="206"/>
      <c r="JHZ30" s="206"/>
      <c r="JIA30" s="206"/>
      <c r="JIB30" s="206"/>
      <c r="JIC30" s="206"/>
      <c r="JID30" s="206"/>
      <c r="JIE30" s="206"/>
      <c r="JIF30" s="206"/>
      <c r="JIG30" s="206"/>
      <c r="JIH30" s="206"/>
      <c r="JII30" s="206"/>
      <c r="JIJ30" s="206"/>
      <c r="JIK30" s="206"/>
      <c r="JIL30" s="206"/>
      <c r="JIM30" s="206"/>
      <c r="JIN30" s="206"/>
      <c r="JIO30" s="206"/>
      <c r="JIP30" s="206"/>
      <c r="JIQ30" s="206"/>
      <c r="JIR30" s="206"/>
      <c r="JIS30" s="206"/>
      <c r="JIT30" s="206"/>
      <c r="JIU30" s="206"/>
      <c r="JIV30" s="206"/>
      <c r="JIW30" s="206"/>
      <c r="JIX30" s="206"/>
      <c r="JIY30" s="206"/>
      <c r="JIZ30" s="206"/>
      <c r="JJA30" s="206"/>
      <c r="JJB30" s="206"/>
      <c r="JJC30" s="206"/>
      <c r="JJD30" s="206"/>
      <c r="JJE30" s="206"/>
      <c r="JJF30" s="206"/>
      <c r="JJG30" s="206"/>
      <c r="JJH30" s="206"/>
      <c r="JJI30" s="206"/>
      <c r="JJJ30" s="206"/>
      <c r="JJK30" s="206"/>
      <c r="JJL30" s="206"/>
      <c r="JJM30" s="206"/>
      <c r="JJN30" s="206"/>
      <c r="JJO30" s="206"/>
      <c r="JJP30" s="206"/>
      <c r="JJQ30" s="206"/>
      <c r="JJR30" s="206"/>
      <c r="JJS30" s="206"/>
      <c r="JJT30" s="206"/>
      <c r="JJU30" s="206"/>
      <c r="JJV30" s="206"/>
      <c r="JJW30" s="206"/>
      <c r="JJX30" s="206"/>
      <c r="JJY30" s="206"/>
      <c r="JJZ30" s="206"/>
      <c r="JKA30" s="206"/>
      <c r="JKB30" s="206"/>
      <c r="JKC30" s="206"/>
      <c r="JKD30" s="206"/>
      <c r="JKE30" s="206"/>
      <c r="JKF30" s="206"/>
      <c r="JKG30" s="206"/>
      <c r="JKH30" s="206"/>
      <c r="JKI30" s="206"/>
      <c r="JKJ30" s="206"/>
      <c r="JKK30" s="206"/>
      <c r="JKL30" s="206"/>
      <c r="JKM30" s="206"/>
      <c r="JKN30" s="206"/>
      <c r="JKO30" s="206"/>
      <c r="JKP30" s="206"/>
      <c r="JKQ30" s="206"/>
      <c r="JKR30" s="206"/>
      <c r="JKS30" s="206"/>
      <c r="JKT30" s="206"/>
      <c r="JKU30" s="206"/>
      <c r="JKV30" s="206"/>
      <c r="JKW30" s="206"/>
      <c r="JKX30" s="206"/>
      <c r="JKY30" s="206"/>
      <c r="JKZ30" s="206"/>
      <c r="JLA30" s="206"/>
      <c r="JLB30" s="206"/>
      <c r="JLC30" s="206"/>
      <c r="JLD30" s="206"/>
      <c r="JLE30" s="206"/>
      <c r="JLF30" s="206"/>
      <c r="JLG30" s="206"/>
      <c r="JLH30" s="206"/>
      <c r="JLI30" s="206"/>
      <c r="JLJ30" s="206"/>
      <c r="JLK30" s="206"/>
      <c r="JLL30" s="206"/>
      <c r="JLM30" s="206"/>
      <c r="JLN30" s="206"/>
      <c r="JLO30" s="206"/>
      <c r="JLP30" s="206"/>
      <c r="JLQ30" s="206"/>
      <c r="JLR30" s="206"/>
      <c r="JLS30" s="206"/>
      <c r="JLT30" s="206"/>
      <c r="JLU30" s="206"/>
      <c r="JLV30" s="206"/>
      <c r="JLW30" s="206"/>
      <c r="JLX30" s="206"/>
      <c r="JLY30" s="206"/>
      <c r="JLZ30" s="206"/>
      <c r="JMA30" s="206"/>
      <c r="JMB30" s="206"/>
      <c r="JMC30" s="206"/>
      <c r="JMD30" s="206"/>
      <c r="JME30" s="206"/>
      <c r="JMF30" s="206"/>
      <c r="JMG30" s="206"/>
      <c r="JMH30" s="206"/>
      <c r="JMI30" s="206"/>
      <c r="JMJ30" s="206"/>
      <c r="JMK30" s="206"/>
      <c r="JML30" s="206"/>
      <c r="JMM30" s="206"/>
      <c r="JMN30" s="206"/>
      <c r="JMO30" s="206"/>
      <c r="JMP30" s="206"/>
      <c r="JMQ30" s="206"/>
      <c r="JMR30" s="206"/>
      <c r="JMS30" s="206"/>
      <c r="JMT30" s="206"/>
      <c r="JMU30" s="206"/>
      <c r="JMV30" s="206"/>
      <c r="JMW30" s="206"/>
      <c r="JMX30" s="206"/>
      <c r="JMY30" s="206"/>
      <c r="JMZ30" s="206"/>
      <c r="JNA30" s="206"/>
      <c r="JNB30" s="206"/>
      <c r="JNC30" s="206"/>
      <c r="JND30" s="206"/>
      <c r="JNE30" s="206"/>
      <c r="JNF30" s="206"/>
      <c r="JNG30" s="206"/>
      <c r="JNH30" s="206"/>
      <c r="JNI30" s="206"/>
      <c r="JNJ30" s="206"/>
      <c r="JNK30" s="206"/>
      <c r="JNL30" s="206"/>
      <c r="JNM30" s="206"/>
      <c r="JNN30" s="206"/>
      <c r="JNO30" s="206"/>
      <c r="JNP30" s="206"/>
      <c r="JNQ30" s="206"/>
      <c r="JNR30" s="206"/>
      <c r="JNS30" s="206"/>
      <c r="JNT30" s="206"/>
      <c r="JNU30" s="206"/>
      <c r="JNV30" s="206"/>
      <c r="JNW30" s="206"/>
      <c r="JNX30" s="206"/>
      <c r="JNY30" s="206"/>
      <c r="JNZ30" s="206"/>
      <c r="JOA30" s="206"/>
      <c r="JOB30" s="206"/>
      <c r="JOC30" s="206"/>
      <c r="JOD30" s="206"/>
      <c r="JOE30" s="206"/>
      <c r="JOF30" s="206"/>
      <c r="JOG30" s="206"/>
      <c r="JOH30" s="206"/>
      <c r="JOI30" s="206"/>
      <c r="JOJ30" s="206"/>
      <c r="JOK30" s="206"/>
      <c r="JOL30" s="206"/>
      <c r="JOM30" s="206"/>
      <c r="JON30" s="206"/>
      <c r="JOO30" s="206"/>
      <c r="JOP30" s="206"/>
      <c r="JOQ30" s="206"/>
      <c r="JOR30" s="206"/>
      <c r="JOS30" s="206"/>
      <c r="JOT30" s="206"/>
      <c r="JOU30" s="206"/>
      <c r="JOV30" s="206"/>
      <c r="JOW30" s="206"/>
      <c r="JOX30" s="206"/>
      <c r="JOY30" s="206"/>
      <c r="JOZ30" s="206"/>
      <c r="JPA30" s="206"/>
      <c r="JPB30" s="206"/>
      <c r="JPC30" s="206"/>
      <c r="JPD30" s="206"/>
      <c r="JPE30" s="206"/>
      <c r="JPF30" s="206"/>
      <c r="JPG30" s="206"/>
      <c r="JPH30" s="206"/>
      <c r="JPI30" s="206"/>
      <c r="JPJ30" s="206"/>
      <c r="JPK30" s="206"/>
      <c r="JPL30" s="206"/>
      <c r="JPM30" s="206"/>
      <c r="JPN30" s="206"/>
      <c r="JPO30" s="206"/>
      <c r="JPP30" s="206"/>
      <c r="JPQ30" s="206"/>
      <c r="JPR30" s="206"/>
      <c r="JPS30" s="206"/>
      <c r="JPT30" s="206"/>
      <c r="JPU30" s="206"/>
      <c r="JPV30" s="206"/>
      <c r="JPW30" s="206"/>
      <c r="JPX30" s="206"/>
      <c r="JPY30" s="206"/>
      <c r="JPZ30" s="206"/>
      <c r="JQA30" s="206"/>
      <c r="JQB30" s="206"/>
      <c r="JQC30" s="206"/>
      <c r="JQD30" s="206"/>
      <c r="JQE30" s="206"/>
      <c r="JQF30" s="206"/>
      <c r="JQG30" s="206"/>
      <c r="JQH30" s="206"/>
      <c r="JQI30" s="206"/>
      <c r="JQJ30" s="206"/>
      <c r="JQK30" s="206"/>
      <c r="JQL30" s="206"/>
      <c r="JQM30" s="206"/>
      <c r="JQN30" s="206"/>
      <c r="JQO30" s="206"/>
      <c r="JQP30" s="206"/>
      <c r="JQQ30" s="206"/>
      <c r="JQR30" s="206"/>
      <c r="JQS30" s="206"/>
      <c r="JQT30" s="206"/>
      <c r="JQU30" s="206"/>
      <c r="JQV30" s="206"/>
      <c r="JQW30" s="206"/>
      <c r="JQX30" s="206"/>
      <c r="JQY30" s="206"/>
      <c r="JQZ30" s="206"/>
      <c r="JRA30" s="206"/>
      <c r="JRB30" s="206"/>
      <c r="JRC30" s="206"/>
      <c r="JRD30" s="206"/>
      <c r="JRE30" s="206"/>
      <c r="JRF30" s="206"/>
      <c r="JRG30" s="206"/>
      <c r="JRH30" s="206"/>
      <c r="JRI30" s="206"/>
      <c r="JRJ30" s="206"/>
      <c r="JRK30" s="206"/>
      <c r="JRL30" s="206"/>
      <c r="JRM30" s="206"/>
      <c r="JRN30" s="206"/>
      <c r="JRO30" s="206"/>
      <c r="JRP30" s="206"/>
      <c r="JRQ30" s="206"/>
      <c r="JRR30" s="206"/>
      <c r="JRS30" s="206"/>
      <c r="JRT30" s="206"/>
      <c r="JRU30" s="206"/>
      <c r="JRV30" s="206"/>
      <c r="JRW30" s="206"/>
      <c r="JRX30" s="206"/>
      <c r="JRY30" s="206"/>
      <c r="JRZ30" s="206"/>
      <c r="JSA30" s="206"/>
      <c r="JSB30" s="206"/>
      <c r="JSC30" s="206"/>
      <c r="JSD30" s="206"/>
      <c r="JSE30" s="206"/>
      <c r="JSF30" s="206"/>
      <c r="JSG30" s="206"/>
      <c r="JSH30" s="206"/>
      <c r="JSI30" s="206"/>
      <c r="JSJ30" s="206"/>
      <c r="JSK30" s="206"/>
      <c r="JSL30" s="206"/>
      <c r="JSM30" s="206"/>
      <c r="JSN30" s="206"/>
      <c r="JSO30" s="206"/>
      <c r="JSP30" s="206"/>
      <c r="JSQ30" s="206"/>
      <c r="JSR30" s="206"/>
      <c r="JSS30" s="206"/>
      <c r="JST30" s="206"/>
      <c r="JSU30" s="206"/>
      <c r="JSV30" s="206"/>
      <c r="JSW30" s="206"/>
      <c r="JSX30" s="206"/>
      <c r="JSY30" s="206"/>
      <c r="JSZ30" s="206"/>
      <c r="JTA30" s="206"/>
      <c r="JTB30" s="206"/>
      <c r="JTC30" s="206"/>
      <c r="JTD30" s="206"/>
      <c r="JTE30" s="206"/>
      <c r="JTF30" s="206"/>
      <c r="JTG30" s="206"/>
      <c r="JTH30" s="206"/>
      <c r="JTI30" s="206"/>
      <c r="JTJ30" s="206"/>
      <c r="JTK30" s="206"/>
      <c r="JTL30" s="206"/>
      <c r="JTM30" s="206"/>
      <c r="JTN30" s="206"/>
      <c r="JTO30" s="206"/>
      <c r="JTP30" s="206"/>
      <c r="JTQ30" s="206"/>
      <c r="JTR30" s="206"/>
      <c r="JTS30" s="206"/>
      <c r="JTT30" s="206"/>
      <c r="JTU30" s="206"/>
      <c r="JTV30" s="206"/>
      <c r="JTW30" s="206"/>
      <c r="JTX30" s="206"/>
      <c r="JTY30" s="206"/>
      <c r="JTZ30" s="206"/>
      <c r="JUA30" s="206"/>
      <c r="JUB30" s="206"/>
      <c r="JUC30" s="206"/>
      <c r="JUD30" s="206"/>
      <c r="JUE30" s="206"/>
      <c r="JUF30" s="206"/>
      <c r="JUG30" s="206"/>
      <c r="JUH30" s="206"/>
      <c r="JUI30" s="206"/>
      <c r="JUJ30" s="206"/>
      <c r="JUK30" s="206"/>
      <c r="JUL30" s="206"/>
      <c r="JUM30" s="206"/>
      <c r="JUN30" s="206"/>
      <c r="JUO30" s="206"/>
      <c r="JUP30" s="206"/>
      <c r="JUQ30" s="206"/>
      <c r="JUR30" s="206"/>
      <c r="JUS30" s="206"/>
      <c r="JUT30" s="206"/>
      <c r="JUU30" s="206"/>
      <c r="JUV30" s="206"/>
      <c r="JUW30" s="206"/>
      <c r="JUX30" s="206"/>
      <c r="JUY30" s="206"/>
      <c r="JUZ30" s="206"/>
      <c r="JVA30" s="206"/>
      <c r="JVB30" s="206"/>
      <c r="JVC30" s="206"/>
      <c r="JVD30" s="206"/>
      <c r="JVE30" s="206"/>
      <c r="JVF30" s="206"/>
      <c r="JVG30" s="206"/>
      <c r="JVH30" s="206"/>
      <c r="JVI30" s="206"/>
      <c r="JVJ30" s="206"/>
      <c r="JVK30" s="206"/>
      <c r="JVL30" s="206"/>
      <c r="JVM30" s="206"/>
      <c r="JVN30" s="206"/>
      <c r="JVO30" s="206"/>
      <c r="JVP30" s="206"/>
      <c r="JVQ30" s="206"/>
      <c r="JVR30" s="206"/>
      <c r="JVS30" s="206"/>
      <c r="JVT30" s="206"/>
      <c r="JVU30" s="206"/>
      <c r="JVV30" s="206"/>
      <c r="JVW30" s="206"/>
      <c r="JVX30" s="206"/>
      <c r="JVY30" s="206"/>
      <c r="JVZ30" s="206"/>
      <c r="JWA30" s="206"/>
      <c r="JWB30" s="206"/>
      <c r="JWC30" s="206"/>
      <c r="JWD30" s="206"/>
      <c r="JWE30" s="206"/>
      <c r="JWF30" s="206"/>
      <c r="JWG30" s="206"/>
      <c r="JWH30" s="206"/>
      <c r="JWI30" s="206"/>
      <c r="JWJ30" s="206"/>
      <c r="JWK30" s="206"/>
      <c r="JWL30" s="206"/>
      <c r="JWM30" s="206"/>
      <c r="JWN30" s="206"/>
      <c r="JWO30" s="206"/>
      <c r="JWP30" s="206"/>
      <c r="JWQ30" s="206"/>
      <c r="JWR30" s="206"/>
      <c r="JWS30" s="206"/>
      <c r="JWT30" s="206"/>
      <c r="JWU30" s="206"/>
      <c r="JWV30" s="206"/>
      <c r="JWW30" s="206"/>
      <c r="JWX30" s="206"/>
      <c r="JWY30" s="206"/>
      <c r="JWZ30" s="206"/>
      <c r="JXA30" s="206"/>
      <c r="JXB30" s="206"/>
      <c r="JXC30" s="206"/>
      <c r="JXD30" s="206"/>
      <c r="JXE30" s="206"/>
      <c r="JXF30" s="206"/>
      <c r="JXG30" s="206"/>
      <c r="JXH30" s="206"/>
      <c r="JXI30" s="206"/>
      <c r="JXJ30" s="206"/>
      <c r="JXK30" s="206"/>
      <c r="JXL30" s="206"/>
      <c r="JXM30" s="206"/>
      <c r="JXN30" s="206"/>
      <c r="JXO30" s="206"/>
      <c r="JXP30" s="206"/>
      <c r="JXQ30" s="206"/>
      <c r="JXR30" s="206"/>
      <c r="JXS30" s="206"/>
      <c r="JXT30" s="206"/>
      <c r="JXU30" s="206"/>
      <c r="JXV30" s="206"/>
      <c r="JXW30" s="206"/>
      <c r="JXX30" s="206"/>
      <c r="JXY30" s="206"/>
      <c r="JXZ30" s="206"/>
      <c r="JYA30" s="206"/>
      <c r="JYB30" s="206"/>
      <c r="JYC30" s="206"/>
      <c r="JYD30" s="206"/>
      <c r="JYE30" s="206"/>
      <c r="JYF30" s="206"/>
      <c r="JYG30" s="206"/>
      <c r="JYH30" s="206"/>
      <c r="JYI30" s="206"/>
      <c r="JYJ30" s="206"/>
      <c r="JYK30" s="206"/>
      <c r="JYL30" s="206"/>
      <c r="JYM30" s="206"/>
      <c r="JYN30" s="206"/>
      <c r="JYO30" s="206"/>
      <c r="JYP30" s="206"/>
      <c r="JYQ30" s="206"/>
      <c r="JYR30" s="206"/>
      <c r="JYS30" s="206"/>
      <c r="JYT30" s="206"/>
      <c r="JYU30" s="206"/>
      <c r="JYV30" s="206"/>
      <c r="JYW30" s="206"/>
      <c r="JYX30" s="206"/>
      <c r="JYY30" s="206"/>
      <c r="JYZ30" s="206"/>
      <c r="JZA30" s="206"/>
      <c r="JZB30" s="206"/>
      <c r="JZC30" s="206"/>
      <c r="JZD30" s="206"/>
      <c r="JZE30" s="206"/>
      <c r="JZF30" s="206"/>
      <c r="JZG30" s="206"/>
      <c r="JZH30" s="206"/>
      <c r="JZI30" s="206"/>
      <c r="JZJ30" s="206"/>
      <c r="JZK30" s="206"/>
      <c r="JZL30" s="206"/>
      <c r="JZM30" s="206"/>
      <c r="JZN30" s="206"/>
      <c r="JZO30" s="206"/>
      <c r="JZP30" s="206"/>
      <c r="JZQ30" s="206"/>
      <c r="JZR30" s="206"/>
      <c r="JZS30" s="206"/>
      <c r="JZT30" s="206"/>
      <c r="JZU30" s="206"/>
      <c r="JZV30" s="206"/>
      <c r="JZW30" s="206"/>
      <c r="JZX30" s="206"/>
      <c r="JZY30" s="206"/>
      <c r="JZZ30" s="206"/>
      <c r="KAA30" s="206"/>
      <c r="KAB30" s="206"/>
      <c r="KAC30" s="206"/>
      <c r="KAD30" s="206"/>
      <c r="KAE30" s="206"/>
      <c r="KAF30" s="206"/>
      <c r="KAG30" s="206"/>
      <c r="KAH30" s="206"/>
      <c r="KAI30" s="206"/>
      <c r="KAJ30" s="206"/>
      <c r="KAK30" s="206"/>
      <c r="KAL30" s="206"/>
      <c r="KAM30" s="206"/>
      <c r="KAN30" s="206"/>
      <c r="KAO30" s="206"/>
      <c r="KAP30" s="206"/>
      <c r="KAQ30" s="206"/>
      <c r="KAR30" s="206"/>
      <c r="KAS30" s="206"/>
      <c r="KAT30" s="206"/>
      <c r="KAU30" s="206"/>
      <c r="KAV30" s="206"/>
      <c r="KAW30" s="206"/>
      <c r="KAX30" s="206"/>
      <c r="KAY30" s="206"/>
      <c r="KAZ30" s="206"/>
      <c r="KBA30" s="206"/>
      <c r="KBB30" s="206"/>
      <c r="KBC30" s="206"/>
      <c r="KBD30" s="206"/>
      <c r="KBE30" s="206"/>
      <c r="KBF30" s="206"/>
      <c r="KBG30" s="206"/>
      <c r="KBH30" s="206"/>
      <c r="KBI30" s="206"/>
      <c r="KBJ30" s="206"/>
      <c r="KBK30" s="206"/>
      <c r="KBL30" s="206"/>
      <c r="KBM30" s="206"/>
      <c r="KBN30" s="206"/>
      <c r="KBO30" s="206"/>
      <c r="KBP30" s="206"/>
      <c r="KBQ30" s="206"/>
      <c r="KBR30" s="206"/>
      <c r="KBS30" s="206"/>
      <c r="KBT30" s="206"/>
      <c r="KBU30" s="206"/>
      <c r="KBV30" s="206"/>
      <c r="KBW30" s="206"/>
      <c r="KBX30" s="206"/>
      <c r="KBY30" s="206"/>
      <c r="KBZ30" s="206"/>
      <c r="KCA30" s="206"/>
      <c r="KCB30" s="206"/>
      <c r="KCC30" s="206"/>
      <c r="KCD30" s="206"/>
      <c r="KCE30" s="206"/>
      <c r="KCF30" s="206"/>
      <c r="KCG30" s="206"/>
      <c r="KCH30" s="206"/>
      <c r="KCI30" s="206"/>
      <c r="KCJ30" s="206"/>
      <c r="KCK30" s="206"/>
      <c r="KCL30" s="206"/>
      <c r="KCM30" s="206"/>
      <c r="KCN30" s="206"/>
      <c r="KCO30" s="206"/>
      <c r="KCP30" s="206"/>
      <c r="KCQ30" s="206"/>
      <c r="KCR30" s="206"/>
      <c r="KCS30" s="206"/>
      <c r="KCT30" s="206"/>
      <c r="KCU30" s="206"/>
      <c r="KCV30" s="206"/>
      <c r="KCW30" s="206"/>
      <c r="KCX30" s="206"/>
      <c r="KCY30" s="206"/>
      <c r="KCZ30" s="206"/>
      <c r="KDA30" s="206"/>
      <c r="KDB30" s="206"/>
      <c r="KDC30" s="206"/>
      <c r="KDD30" s="206"/>
      <c r="KDE30" s="206"/>
      <c r="KDF30" s="206"/>
      <c r="KDG30" s="206"/>
      <c r="KDH30" s="206"/>
      <c r="KDI30" s="206"/>
      <c r="KDJ30" s="206"/>
      <c r="KDK30" s="206"/>
      <c r="KDL30" s="206"/>
      <c r="KDM30" s="206"/>
      <c r="KDN30" s="206"/>
      <c r="KDO30" s="206"/>
      <c r="KDP30" s="206"/>
      <c r="KDQ30" s="206"/>
      <c r="KDR30" s="206"/>
      <c r="KDS30" s="206"/>
      <c r="KDT30" s="206"/>
      <c r="KDU30" s="206"/>
      <c r="KDV30" s="206"/>
      <c r="KDW30" s="206"/>
      <c r="KDX30" s="206"/>
      <c r="KDY30" s="206"/>
      <c r="KDZ30" s="206"/>
      <c r="KEA30" s="206"/>
      <c r="KEB30" s="206"/>
      <c r="KEC30" s="206"/>
      <c r="KED30" s="206"/>
      <c r="KEE30" s="206"/>
      <c r="KEF30" s="206"/>
      <c r="KEG30" s="206"/>
      <c r="KEH30" s="206"/>
      <c r="KEI30" s="206"/>
      <c r="KEJ30" s="206"/>
      <c r="KEK30" s="206"/>
      <c r="KEL30" s="206"/>
      <c r="KEM30" s="206"/>
      <c r="KEN30" s="206"/>
      <c r="KEO30" s="206"/>
      <c r="KEP30" s="206"/>
      <c r="KEQ30" s="206"/>
      <c r="KER30" s="206"/>
      <c r="KES30" s="206"/>
      <c r="KET30" s="206"/>
      <c r="KEU30" s="206"/>
      <c r="KEV30" s="206"/>
      <c r="KEW30" s="206"/>
      <c r="KEX30" s="206"/>
      <c r="KEY30" s="206"/>
      <c r="KEZ30" s="206"/>
      <c r="KFA30" s="206"/>
      <c r="KFB30" s="206"/>
      <c r="KFC30" s="206"/>
      <c r="KFD30" s="206"/>
      <c r="KFE30" s="206"/>
      <c r="KFF30" s="206"/>
      <c r="KFG30" s="206"/>
      <c r="KFH30" s="206"/>
      <c r="KFI30" s="206"/>
      <c r="KFJ30" s="206"/>
      <c r="KFK30" s="206"/>
      <c r="KFL30" s="206"/>
      <c r="KFM30" s="206"/>
      <c r="KFN30" s="206"/>
      <c r="KFO30" s="206"/>
      <c r="KFP30" s="206"/>
      <c r="KFQ30" s="206"/>
      <c r="KFR30" s="206"/>
      <c r="KFS30" s="206"/>
      <c r="KFT30" s="206"/>
      <c r="KFU30" s="206"/>
      <c r="KFV30" s="206"/>
      <c r="KFW30" s="206"/>
      <c r="KFX30" s="206"/>
      <c r="KFY30" s="206"/>
      <c r="KFZ30" s="206"/>
      <c r="KGA30" s="206"/>
      <c r="KGB30" s="206"/>
      <c r="KGC30" s="206"/>
      <c r="KGD30" s="206"/>
      <c r="KGE30" s="206"/>
      <c r="KGF30" s="206"/>
      <c r="KGG30" s="206"/>
      <c r="KGH30" s="206"/>
      <c r="KGI30" s="206"/>
      <c r="KGJ30" s="206"/>
      <c r="KGK30" s="206"/>
      <c r="KGL30" s="206"/>
      <c r="KGM30" s="206"/>
      <c r="KGN30" s="206"/>
      <c r="KGO30" s="206"/>
      <c r="KGP30" s="206"/>
      <c r="KGQ30" s="206"/>
      <c r="KGR30" s="206"/>
      <c r="KGS30" s="206"/>
      <c r="KGT30" s="206"/>
      <c r="KGU30" s="206"/>
      <c r="KGV30" s="206"/>
      <c r="KGW30" s="206"/>
      <c r="KGX30" s="206"/>
      <c r="KGY30" s="206"/>
      <c r="KGZ30" s="206"/>
      <c r="KHA30" s="206"/>
      <c r="KHB30" s="206"/>
      <c r="KHC30" s="206"/>
      <c r="KHD30" s="206"/>
      <c r="KHE30" s="206"/>
      <c r="KHF30" s="206"/>
      <c r="KHG30" s="206"/>
      <c r="KHH30" s="206"/>
      <c r="KHI30" s="206"/>
      <c r="KHJ30" s="206"/>
      <c r="KHK30" s="206"/>
      <c r="KHL30" s="206"/>
      <c r="KHM30" s="206"/>
      <c r="KHN30" s="206"/>
      <c r="KHO30" s="206"/>
      <c r="KHP30" s="206"/>
      <c r="KHQ30" s="206"/>
      <c r="KHR30" s="206"/>
      <c r="KHS30" s="206"/>
      <c r="KHT30" s="206"/>
      <c r="KHU30" s="206"/>
      <c r="KHV30" s="206"/>
      <c r="KHW30" s="206"/>
      <c r="KHX30" s="206"/>
      <c r="KHY30" s="206"/>
      <c r="KHZ30" s="206"/>
      <c r="KIA30" s="206"/>
      <c r="KIB30" s="206"/>
      <c r="KIC30" s="206"/>
      <c r="KID30" s="206"/>
      <c r="KIE30" s="206"/>
      <c r="KIF30" s="206"/>
      <c r="KIG30" s="206"/>
      <c r="KIH30" s="206"/>
      <c r="KII30" s="206"/>
      <c r="KIJ30" s="206"/>
      <c r="KIK30" s="206"/>
      <c r="KIL30" s="206"/>
      <c r="KIM30" s="206"/>
      <c r="KIN30" s="206"/>
      <c r="KIO30" s="206"/>
      <c r="KIP30" s="206"/>
      <c r="KIQ30" s="206"/>
      <c r="KIR30" s="206"/>
      <c r="KIS30" s="206"/>
      <c r="KIT30" s="206"/>
      <c r="KIU30" s="206"/>
      <c r="KIV30" s="206"/>
      <c r="KIW30" s="206"/>
      <c r="KIX30" s="206"/>
      <c r="KIY30" s="206"/>
      <c r="KIZ30" s="206"/>
      <c r="KJA30" s="206"/>
      <c r="KJB30" s="206"/>
      <c r="KJC30" s="206"/>
      <c r="KJD30" s="206"/>
      <c r="KJE30" s="206"/>
      <c r="KJF30" s="206"/>
      <c r="KJG30" s="206"/>
      <c r="KJH30" s="206"/>
      <c r="KJI30" s="206"/>
      <c r="KJJ30" s="206"/>
      <c r="KJK30" s="206"/>
      <c r="KJL30" s="206"/>
      <c r="KJM30" s="206"/>
      <c r="KJN30" s="206"/>
      <c r="KJO30" s="206"/>
      <c r="KJP30" s="206"/>
      <c r="KJQ30" s="206"/>
      <c r="KJR30" s="206"/>
      <c r="KJS30" s="206"/>
      <c r="KJT30" s="206"/>
      <c r="KJU30" s="206"/>
      <c r="KJV30" s="206"/>
      <c r="KJW30" s="206"/>
      <c r="KJX30" s="206"/>
      <c r="KJY30" s="206"/>
      <c r="KJZ30" s="206"/>
      <c r="KKA30" s="206"/>
      <c r="KKB30" s="206"/>
      <c r="KKC30" s="206"/>
      <c r="KKD30" s="206"/>
      <c r="KKE30" s="206"/>
      <c r="KKF30" s="206"/>
      <c r="KKG30" s="206"/>
      <c r="KKH30" s="206"/>
      <c r="KKI30" s="206"/>
      <c r="KKJ30" s="206"/>
      <c r="KKK30" s="206"/>
      <c r="KKL30" s="206"/>
      <c r="KKM30" s="206"/>
      <c r="KKN30" s="206"/>
      <c r="KKO30" s="206"/>
      <c r="KKP30" s="206"/>
      <c r="KKQ30" s="206"/>
      <c r="KKR30" s="206"/>
      <c r="KKS30" s="206"/>
      <c r="KKT30" s="206"/>
      <c r="KKU30" s="206"/>
      <c r="KKV30" s="206"/>
      <c r="KKW30" s="206"/>
      <c r="KKX30" s="206"/>
      <c r="KKY30" s="206"/>
      <c r="KKZ30" s="206"/>
      <c r="KLA30" s="206"/>
      <c r="KLB30" s="206"/>
      <c r="KLC30" s="206"/>
      <c r="KLD30" s="206"/>
      <c r="KLE30" s="206"/>
      <c r="KLF30" s="206"/>
      <c r="KLG30" s="206"/>
      <c r="KLH30" s="206"/>
      <c r="KLI30" s="206"/>
      <c r="KLJ30" s="206"/>
      <c r="KLK30" s="206"/>
      <c r="KLL30" s="206"/>
      <c r="KLM30" s="206"/>
      <c r="KLN30" s="206"/>
      <c r="KLO30" s="206"/>
      <c r="KLP30" s="206"/>
      <c r="KLQ30" s="206"/>
      <c r="KLR30" s="206"/>
      <c r="KLS30" s="206"/>
      <c r="KLT30" s="206"/>
      <c r="KLU30" s="206"/>
      <c r="KLV30" s="206"/>
      <c r="KLW30" s="206"/>
      <c r="KLX30" s="206"/>
      <c r="KLY30" s="206"/>
      <c r="KLZ30" s="206"/>
      <c r="KMA30" s="206"/>
      <c r="KMB30" s="206"/>
      <c r="KMC30" s="206"/>
      <c r="KMD30" s="206"/>
      <c r="KME30" s="206"/>
      <c r="KMF30" s="206"/>
      <c r="KMG30" s="206"/>
      <c r="KMH30" s="206"/>
      <c r="KMI30" s="206"/>
      <c r="KMJ30" s="206"/>
      <c r="KMK30" s="206"/>
      <c r="KML30" s="206"/>
      <c r="KMM30" s="206"/>
      <c r="KMN30" s="206"/>
      <c r="KMO30" s="206"/>
      <c r="KMP30" s="206"/>
      <c r="KMQ30" s="206"/>
      <c r="KMR30" s="206"/>
      <c r="KMS30" s="206"/>
      <c r="KMT30" s="206"/>
      <c r="KMU30" s="206"/>
      <c r="KMV30" s="206"/>
      <c r="KMW30" s="206"/>
      <c r="KMX30" s="206"/>
      <c r="KMY30" s="206"/>
      <c r="KMZ30" s="206"/>
      <c r="KNA30" s="206"/>
      <c r="KNB30" s="206"/>
      <c r="KNC30" s="206"/>
      <c r="KND30" s="206"/>
      <c r="KNE30" s="206"/>
      <c r="KNF30" s="206"/>
      <c r="KNG30" s="206"/>
      <c r="KNH30" s="206"/>
      <c r="KNI30" s="206"/>
      <c r="KNJ30" s="206"/>
      <c r="KNK30" s="206"/>
      <c r="KNL30" s="206"/>
      <c r="KNM30" s="206"/>
      <c r="KNN30" s="206"/>
      <c r="KNO30" s="206"/>
      <c r="KNP30" s="206"/>
      <c r="KNQ30" s="206"/>
      <c r="KNR30" s="206"/>
      <c r="KNS30" s="206"/>
      <c r="KNT30" s="206"/>
      <c r="KNU30" s="206"/>
      <c r="KNV30" s="206"/>
      <c r="KNW30" s="206"/>
      <c r="KNX30" s="206"/>
      <c r="KNY30" s="206"/>
      <c r="KNZ30" s="206"/>
      <c r="KOA30" s="206"/>
      <c r="KOB30" s="206"/>
      <c r="KOC30" s="206"/>
      <c r="KOD30" s="206"/>
      <c r="KOE30" s="206"/>
      <c r="KOF30" s="206"/>
      <c r="KOG30" s="206"/>
      <c r="KOH30" s="206"/>
      <c r="KOI30" s="206"/>
      <c r="KOJ30" s="206"/>
      <c r="KOK30" s="206"/>
      <c r="KOL30" s="206"/>
      <c r="KOM30" s="206"/>
      <c r="KON30" s="206"/>
      <c r="KOO30" s="206"/>
      <c r="KOP30" s="206"/>
      <c r="KOQ30" s="206"/>
      <c r="KOR30" s="206"/>
      <c r="KOS30" s="206"/>
      <c r="KOT30" s="206"/>
      <c r="KOU30" s="206"/>
      <c r="KOV30" s="206"/>
      <c r="KOW30" s="206"/>
      <c r="KOX30" s="206"/>
      <c r="KOY30" s="206"/>
      <c r="KOZ30" s="206"/>
      <c r="KPA30" s="206"/>
      <c r="KPB30" s="206"/>
      <c r="KPC30" s="206"/>
      <c r="KPD30" s="206"/>
      <c r="KPE30" s="206"/>
      <c r="KPF30" s="206"/>
      <c r="KPG30" s="206"/>
      <c r="KPH30" s="206"/>
      <c r="KPI30" s="206"/>
      <c r="KPJ30" s="206"/>
      <c r="KPK30" s="206"/>
      <c r="KPL30" s="206"/>
      <c r="KPM30" s="206"/>
      <c r="KPN30" s="206"/>
      <c r="KPO30" s="206"/>
      <c r="KPP30" s="206"/>
      <c r="KPQ30" s="206"/>
      <c r="KPR30" s="206"/>
      <c r="KPS30" s="206"/>
      <c r="KPT30" s="206"/>
      <c r="KPU30" s="206"/>
      <c r="KPV30" s="206"/>
      <c r="KPW30" s="206"/>
      <c r="KPX30" s="206"/>
      <c r="KPY30" s="206"/>
      <c r="KPZ30" s="206"/>
      <c r="KQA30" s="206"/>
      <c r="KQB30" s="206"/>
      <c r="KQC30" s="206"/>
      <c r="KQD30" s="206"/>
      <c r="KQE30" s="206"/>
      <c r="KQF30" s="206"/>
      <c r="KQG30" s="206"/>
      <c r="KQH30" s="206"/>
      <c r="KQI30" s="206"/>
      <c r="KQJ30" s="206"/>
      <c r="KQK30" s="206"/>
      <c r="KQL30" s="206"/>
      <c r="KQM30" s="206"/>
      <c r="KQN30" s="206"/>
      <c r="KQO30" s="206"/>
      <c r="KQP30" s="206"/>
      <c r="KQQ30" s="206"/>
      <c r="KQR30" s="206"/>
      <c r="KQS30" s="206"/>
      <c r="KQT30" s="206"/>
      <c r="KQU30" s="206"/>
      <c r="KQV30" s="206"/>
      <c r="KQW30" s="206"/>
      <c r="KQX30" s="206"/>
      <c r="KQY30" s="206"/>
      <c r="KQZ30" s="206"/>
      <c r="KRA30" s="206"/>
      <c r="KRB30" s="206"/>
      <c r="KRC30" s="206"/>
      <c r="KRD30" s="206"/>
      <c r="KRE30" s="206"/>
      <c r="KRF30" s="206"/>
      <c r="KRG30" s="206"/>
      <c r="KRH30" s="206"/>
      <c r="KRI30" s="206"/>
      <c r="KRJ30" s="206"/>
      <c r="KRK30" s="206"/>
      <c r="KRL30" s="206"/>
      <c r="KRM30" s="206"/>
      <c r="KRN30" s="206"/>
      <c r="KRO30" s="206"/>
      <c r="KRP30" s="206"/>
      <c r="KRQ30" s="206"/>
      <c r="KRR30" s="206"/>
      <c r="KRS30" s="206"/>
      <c r="KRT30" s="206"/>
      <c r="KRU30" s="206"/>
      <c r="KRV30" s="206"/>
      <c r="KRW30" s="206"/>
      <c r="KRX30" s="206"/>
      <c r="KRY30" s="206"/>
      <c r="KRZ30" s="206"/>
      <c r="KSA30" s="206"/>
      <c r="KSB30" s="206"/>
      <c r="KSC30" s="206"/>
      <c r="KSD30" s="206"/>
      <c r="KSE30" s="206"/>
      <c r="KSF30" s="206"/>
      <c r="KSG30" s="206"/>
      <c r="KSH30" s="206"/>
      <c r="KSI30" s="206"/>
      <c r="KSJ30" s="206"/>
      <c r="KSK30" s="206"/>
      <c r="KSL30" s="206"/>
      <c r="KSM30" s="206"/>
      <c r="KSN30" s="206"/>
      <c r="KSO30" s="206"/>
      <c r="KSP30" s="206"/>
      <c r="KSQ30" s="206"/>
      <c r="KSR30" s="206"/>
      <c r="KSS30" s="206"/>
      <c r="KST30" s="206"/>
      <c r="KSU30" s="206"/>
      <c r="KSV30" s="206"/>
      <c r="KSW30" s="206"/>
      <c r="KSX30" s="206"/>
      <c r="KSY30" s="206"/>
      <c r="KSZ30" s="206"/>
      <c r="KTA30" s="206"/>
      <c r="KTB30" s="206"/>
      <c r="KTC30" s="206"/>
      <c r="KTD30" s="206"/>
      <c r="KTE30" s="206"/>
      <c r="KTF30" s="206"/>
      <c r="KTG30" s="206"/>
      <c r="KTH30" s="206"/>
      <c r="KTI30" s="206"/>
      <c r="KTJ30" s="206"/>
      <c r="KTK30" s="206"/>
      <c r="KTL30" s="206"/>
      <c r="KTM30" s="206"/>
      <c r="KTN30" s="206"/>
      <c r="KTO30" s="206"/>
      <c r="KTP30" s="206"/>
      <c r="KTQ30" s="206"/>
      <c r="KTR30" s="206"/>
      <c r="KTS30" s="206"/>
      <c r="KTT30" s="206"/>
      <c r="KTU30" s="206"/>
      <c r="KTV30" s="206"/>
      <c r="KTW30" s="206"/>
      <c r="KTX30" s="206"/>
      <c r="KTY30" s="206"/>
      <c r="KTZ30" s="206"/>
      <c r="KUA30" s="206"/>
      <c r="KUB30" s="206"/>
      <c r="KUC30" s="206"/>
      <c r="KUD30" s="206"/>
      <c r="KUE30" s="206"/>
      <c r="KUF30" s="206"/>
      <c r="KUG30" s="206"/>
      <c r="KUH30" s="206"/>
      <c r="KUI30" s="206"/>
      <c r="KUJ30" s="206"/>
      <c r="KUK30" s="206"/>
      <c r="KUL30" s="206"/>
      <c r="KUM30" s="206"/>
      <c r="KUN30" s="206"/>
      <c r="KUO30" s="206"/>
      <c r="KUP30" s="206"/>
      <c r="KUQ30" s="206"/>
      <c r="KUR30" s="206"/>
      <c r="KUS30" s="206"/>
      <c r="KUT30" s="206"/>
      <c r="KUU30" s="206"/>
      <c r="KUV30" s="206"/>
      <c r="KUW30" s="206"/>
      <c r="KUX30" s="206"/>
      <c r="KUY30" s="206"/>
      <c r="KUZ30" s="206"/>
      <c r="KVA30" s="206"/>
      <c r="KVB30" s="206"/>
      <c r="KVC30" s="206"/>
      <c r="KVD30" s="206"/>
      <c r="KVE30" s="206"/>
      <c r="KVF30" s="206"/>
      <c r="KVG30" s="206"/>
      <c r="KVH30" s="206"/>
      <c r="KVI30" s="206"/>
      <c r="KVJ30" s="206"/>
      <c r="KVK30" s="206"/>
      <c r="KVL30" s="206"/>
      <c r="KVM30" s="206"/>
      <c r="KVN30" s="206"/>
      <c r="KVO30" s="206"/>
      <c r="KVP30" s="206"/>
      <c r="KVQ30" s="206"/>
      <c r="KVR30" s="206"/>
      <c r="KVS30" s="206"/>
      <c r="KVT30" s="206"/>
      <c r="KVU30" s="206"/>
      <c r="KVV30" s="206"/>
      <c r="KVW30" s="206"/>
      <c r="KVX30" s="206"/>
      <c r="KVY30" s="206"/>
      <c r="KVZ30" s="206"/>
      <c r="KWA30" s="206"/>
      <c r="KWB30" s="206"/>
      <c r="KWC30" s="206"/>
      <c r="KWD30" s="206"/>
      <c r="KWE30" s="206"/>
      <c r="KWF30" s="206"/>
      <c r="KWG30" s="206"/>
      <c r="KWH30" s="206"/>
      <c r="KWI30" s="206"/>
      <c r="KWJ30" s="206"/>
      <c r="KWK30" s="206"/>
      <c r="KWL30" s="206"/>
      <c r="KWM30" s="206"/>
      <c r="KWN30" s="206"/>
      <c r="KWO30" s="206"/>
      <c r="KWP30" s="206"/>
      <c r="KWQ30" s="206"/>
      <c r="KWR30" s="206"/>
      <c r="KWS30" s="206"/>
      <c r="KWT30" s="206"/>
      <c r="KWU30" s="206"/>
      <c r="KWV30" s="206"/>
      <c r="KWW30" s="206"/>
      <c r="KWX30" s="206"/>
      <c r="KWY30" s="206"/>
      <c r="KWZ30" s="206"/>
      <c r="KXA30" s="206"/>
      <c r="KXB30" s="206"/>
      <c r="KXC30" s="206"/>
      <c r="KXD30" s="206"/>
      <c r="KXE30" s="206"/>
      <c r="KXF30" s="206"/>
      <c r="KXG30" s="206"/>
      <c r="KXH30" s="206"/>
      <c r="KXI30" s="206"/>
      <c r="KXJ30" s="206"/>
      <c r="KXK30" s="206"/>
      <c r="KXL30" s="206"/>
      <c r="KXM30" s="206"/>
      <c r="KXN30" s="206"/>
      <c r="KXO30" s="206"/>
      <c r="KXP30" s="206"/>
      <c r="KXQ30" s="206"/>
      <c r="KXR30" s="206"/>
      <c r="KXS30" s="206"/>
      <c r="KXT30" s="206"/>
      <c r="KXU30" s="206"/>
      <c r="KXV30" s="206"/>
      <c r="KXW30" s="206"/>
      <c r="KXX30" s="206"/>
      <c r="KXY30" s="206"/>
      <c r="KXZ30" s="206"/>
      <c r="KYA30" s="206"/>
      <c r="KYB30" s="206"/>
      <c r="KYC30" s="206"/>
      <c r="KYD30" s="206"/>
      <c r="KYE30" s="206"/>
      <c r="KYF30" s="206"/>
      <c r="KYG30" s="206"/>
      <c r="KYH30" s="206"/>
      <c r="KYI30" s="206"/>
      <c r="KYJ30" s="206"/>
      <c r="KYK30" s="206"/>
      <c r="KYL30" s="206"/>
      <c r="KYM30" s="206"/>
      <c r="KYN30" s="206"/>
      <c r="KYO30" s="206"/>
      <c r="KYP30" s="206"/>
      <c r="KYQ30" s="206"/>
      <c r="KYR30" s="206"/>
      <c r="KYS30" s="206"/>
      <c r="KYT30" s="206"/>
      <c r="KYU30" s="206"/>
      <c r="KYV30" s="206"/>
      <c r="KYW30" s="206"/>
      <c r="KYX30" s="206"/>
      <c r="KYY30" s="206"/>
      <c r="KYZ30" s="206"/>
      <c r="KZA30" s="206"/>
      <c r="KZB30" s="206"/>
      <c r="KZC30" s="206"/>
      <c r="KZD30" s="206"/>
      <c r="KZE30" s="206"/>
      <c r="KZF30" s="206"/>
      <c r="KZG30" s="206"/>
      <c r="KZH30" s="206"/>
      <c r="KZI30" s="206"/>
      <c r="KZJ30" s="206"/>
      <c r="KZK30" s="206"/>
      <c r="KZL30" s="206"/>
      <c r="KZM30" s="206"/>
      <c r="KZN30" s="206"/>
      <c r="KZO30" s="206"/>
      <c r="KZP30" s="206"/>
      <c r="KZQ30" s="206"/>
      <c r="KZR30" s="206"/>
      <c r="KZS30" s="206"/>
      <c r="KZT30" s="206"/>
      <c r="KZU30" s="206"/>
      <c r="KZV30" s="206"/>
      <c r="KZW30" s="206"/>
      <c r="KZX30" s="206"/>
      <c r="KZY30" s="206"/>
      <c r="KZZ30" s="206"/>
      <c r="LAA30" s="206"/>
      <c r="LAB30" s="206"/>
      <c r="LAC30" s="206"/>
      <c r="LAD30" s="206"/>
      <c r="LAE30" s="206"/>
      <c r="LAF30" s="206"/>
      <c r="LAG30" s="206"/>
      <c r="LAH30" s="206"/>
      <c r="LAI30" s="206"/>
      <c r="LAJ30" s="206"/>
      <c r="LAK30" s="206"/>
      <c r="LAL30" s="206"/>
      <c r="LAM30" s="206"/>
      <c r="LAN30" s="206"/>
      <c r="LAO30" s="206"/>
      <c r="LAP30" s="206"/>
      <c r="LAQ30" s="206"/>
      <c r="LAR30" s="206"/>
      <c r="LAS30" s="206"/>
      <c r="LAT30" s="206"/>
      <c r="LAU30" s="206"/>
      <c r="LAV30" s="206"/>
      <c r="LAW30" s="206"/>
      <c r="LAX30" s="206"/>
      <c r="LAY30" s="206"/>
      <c r="LAZ30" s="206"/>
      <c r="LBA30" s="206"/>
      <c r="LBB30" s="206"/>
      <c r="LBC30" s="206"/>
      <c r="LBD30" s="206"/>
      <c r="LBE30" s="206"/>
      <c r="LBF30" s="206"/>
      <c r="LBG30" s="206"/>
      <c r="LBH30" s="206"/>
      <c r="LBI30" s="206"/>
      <c r="LBJ30" s="206"/>
      <c r="LBK30" s="206"/>
      <c r="LBL30" s="206"/>
      <c r="LBM30" s="206"/>
      <c r="LBN30" s="206"/>
      <c r="LBO30" s="206"/>
      <c r="LBP30" s="206"/>
      <c r="LBQ30" s="206"/>
      <c r="LBR30" s="206"/>
      <c r="LBS30" s="206"/>
      <c r="LBT30" s="206"/>
      <c r="LBU30" s="206"/>
      <c r="LBV30" s="206"/>
      <c r="LBW30" s="206"/>
      <c r="LBX30" s="206"/>
      <c r="LBY30" s="206"/>
      <c r="LBZ30" s="206"/>
      <c r="LCA30" s="206"/>
      <c r="LCB30" s="206"/>
      <c r="LCC30" s="206"/>
      <c r="LCD30" s="206"/>
      <c r="LCE30" s="206"/>
      <c r="LCF30" s="206"/>
      <c r="LCG30" s="206"/>
      <c r="LCH30" s="206"/>
      <c r="LCI30" s="206"/>
      <c r="LCJ30" s="206"/>
      <c r="LCK30" s="206"/>
      <c r="LCL30" s="206"/>
      <c r="LCM30" s="206"/>
      <c r="LCN30" s="206"/>
      <c r="LCO30" s="206"/>
      <c r="LCP30" s="206"/>
      <c r="LCQ30" s="206"/>
      <c r="LCR30" s="206"/>
      <c r="LCS30" s="206"/>
      <c r="LCT30" s="206"/>
      <c r="LCU30" s="206"/>
      <c r="LCV30" s="206"/>
      <c r="LCW30" s="206"/>
      <c r="LCX30" s="206"/>
      <c r="LCY30" s="206"/>
      <c r="LCZ30" s="206"/>
      <c r="LDA30" s="206"/>
      <c r="LDB30" s="206"/>
      <c r="LDC30" s="206"/>
      <c r="LDD30" s="206"/>
      <c r="LDE30" s="206"/>
      <c r="LDF30" s="206"/>
      <c r="LDG30" s="206"/>
      <c r="LDH30" s="206"/>
      <c r="LDI30" s="206"/>
      <c r="LDJ30" s="206"/>
      <c r="LDK30" s="206"/>
      <c r="LDL30" s="206"/>
      <c r="LDM30" s="206"/>
      <c r="LDN30" s="206"/>
      <c r="LDO30" s="206"/>
      <c r="LDP30" s="206"/>
      <c r="LDQ30" s="206"/>
      <c r="LDR30" s="206"/>
      <c r="LDS30" s="206"/>
      <c r="LDT30" s="206"/>
      <c r="LDU30" s="206"/>
      <c r="LDV30" s="206"/>
      <c r="LDW30" s="206"/>
      <c r="LDX30" s="206"/>
      <c r="LDY30" s="206"/>
      <c r="LDZ30" s="206"/>
      <c r="LEA30" s="206"/>
      <c r="LEB30" s="206"/>
      <c r="LEC30" s="206"/>
      <c r="LED30" s="206"/>
      <c r="LEE30" s="206"/>
      <c r="LEF30" s="206"/>
      <c r="LEG30" s="206"/>
      <c r="LEH30" s="206"/>
      <c r="LEI30" s="206"/>
      <c r="LEJ30" s="206"/>
      <c r="LEK30" s="206"/>
      <c r="LEL30" s="206"/>
      <c r="LEM30" s="206"/>
      <c r="LEN30" s="206"/>
      <c r="LEO30" s="206"/>
      <c r="LEP30" s="206"/>
      <c r="LEQ30" s="206"/>
      <c r="LER30" s="206"/>
      <c r="LES30" s="206"/>
      <c r="LET30" s="206"/>
      <c r="LEU30" s="206"/>
      <c r="LEV30" s="206"/>
      <c r="LEW30" s="206"/>
      <c r="LEX30" s="206"/>
      <c r="LEY30" s="206"/>
      <c r="LEZ30" s="206"/>
      <c r="LFA30" s="206"/>
      <c r="LFB30" s="206"/>
      <c r="LFC30" s="206"/>
      <c r="LFD30" s="206"/>
      <c r="LFE30" s="206"/>
      <c r="LFF30" s="206"/>
      <c r="LFG30" s="206"/>
      <c r="LFH30" s="206"/>
      <c r="LFI30" s="206"/>
      <c r="LFJ30" s="206"/>
      <c r="LFK30" s="206"/>
      <c r="LFL30" s="206"/>
      <c r="LFM30" s="206"/>
      <c r="LFN30" s="206"/>
      <c r="LFO30" s="206"/>
      <c r="LFP30" s="206"/>
      <c r="LFQ30" s="206"/>
      <c r="LFR30" s="206"/>
      <c r="LFS30" s="206"/>
      <c r="LFT30" s="206"/>
      <c r="LFU30" s="206"/>
      <c r="LFV30" s="206"/>
      <c r="LFW30" s="206"/>
      <c r="LFX30" s="206"/>
      <c r="LFY30" s="206"/>
      <c r="LFZ30" s="206"/>
      <c r="LGA30" s="206"/>
      <c r="LGB30" s="206"/>
      <c r="LGC30" s="206"/>
      <c r="LGD30" s="206"/>
      <c r="LGE30" s="206"/>
      <c r="LGF30" s="206"/>
      <c r="LGG30" s="206"/>
      <c r="LGH30" s="206"/>
      <c r="LGI30" s="206"/>
      <c r="LGJ30" s="206"/>
      <c r="LGK30" s="206"/>
      <c r="LGL30" s="206"/>
      <c r="LGM30" s="206"/>
      <c r="LGN30" s="206"/>
      <c r="LGO30" s="206"/>
      <c r="LGP30" s="206"/>
      <c r="LGQ30" s="206"/>
      <c r="LGR30" s="206"/>
      <c r="LGS30" s="206"/>
      <c r="LGT30" s="206"/>
      <c r="LGU30" s="206"/>
      <c r="LGV30" s="206"/>
      <c r="LGW30" s="206"/>
      <c r="LGX30" s="206"/>
      <c r="LGY30" s="206"/>
      <c r="LGZ30" s="206"/>
      <c r="LHA30" s="206"/>
      <c r="LHB30" s="206"/>
      <c r="LHC30" s="206"/>
      <c r="LHD30" s="206"/>
      <c r="LHE30" s="206"/>
      <c r="LHF30" s="206"/>
      <c r="LHG30" s="206"/>
      <c r="LHH30" s="206"/>
      <c r="LHI30" s="206"/>
      <c r="LHJ30" s="206"/>
      <c r="LHK30" s="206"/>
      <c r="LHL30" s="206"/>
      <c r="LHM30" s="206"/>
      <c r="LHN30" s="206"/>
      <c r="LHO30" s="206"/>
      <c r="LHP30" s="206"/>
      <c r="LHQ30" s="206"/>
      <c r="LHR30" s="206"/>
      <c r="LHS30" s="206"/>
      <c r="LHT30" s="206"/>
      <c r="LHU30" s="206"/>
      <c r="LHV30" s="206"/>
      <c r="LHW30" s="206"/>
      <c r="LHX30" s="206"/>
      <c r="LHY30" s="206"/>
      <c r="LHZ30" s="206"/>
      <c r="LIA30" s="206"/>
      <c r="LIB30" s="206"/>
      <c r="LIC30" s="206"/>
      <c r="LID30" s="206"/>
      <c r="LIE30" s="206"/>
      <c r="LIF30" s="206"/>
      <c r="LIG30" s="206"/>
      <c r="LIH30" s="206"/>
      <c r="LII30" s="206"/>
      <c r="LIJ30" s="206"/>
      <c r="LIK30" s="206"/>
      <c r="LIL30" s="206"/>
      <c r="LIM30" s="206"/>
      <c r="LIN30" s="206"/>
      <c r="LIO30" s="206"/>
      <c r="LIP30" s="206"/>
      <c r="LIQ30" s="206"/>
      <c r="LIR30" s="206"/>
      <c r="LIS30" s="206"/>
      <c r="LIT30" s="206"/>
      <c r="LIU30" s="206"/>
      <c r="LIV30" s="206"/>
      <c r="LIW30" s="206"/>
      <c r="LIX30" s="206"/>
      <c r="LIY30" s="206"/>
      <c r="LIZ30" s="206"/>
      <c r="LJA30" s="206"/>
      <c r="LJB30" s="206"/>
      <c r="LJC30" s="206"/>
      <c r="LJD30" s="206"/>
      <c r="LJE30" s="206"/>
      <c r="LJF30" s="206"/>
      <c r="LJG30" s="206"/>
      <c r="LJH30" s="206"/>
      <c r="LJI30" s="206"/>
      <c r="LJJ30" s="206"/>
      <c r="LJK30" s="206"/>
      <c r="LJL30" s="206"/>
      <c r="LJM30" s="206"/>
      <c r="LJN30" s="206"/>
      <c r="LJO30" s="206"/>
      <c r="LJP30" s="206"/>
      <c r="LJQ30" s="206"/>
      <c r="LJR30" s="206"/>
      <c r="LJS30" s="206"/>
      <c r="LJT30" s="206"/>
      <c r="LJU30" s="206"/>
      <c r="LJV30" s="206"/>
      <c r="LJW30" s="206"/>
      <c r="LJX30" s="206"/>
      <c r="LJY30" s="206"/>
      <c r="LJZ30" s="206"/>
      <c r="LKA30" s="206"/>
      <c r="LKB30" s="206"/>
      <c r="LKC30" s="206"/>
      <c r="LKD30" s="206"/>
      <c r="LKE30" s="206"/>
      <c r="LKF30" s="206"/>
      <c r="LKG30" s="206"/>
      <c r="LKH30" s="206"/>
      <c r="LKI30" s="206"/>
      <c r="LKJ30" s="206"/>
      <c r="LKK30" s="206"/>
      <c r="LKL30" s="206"/>
      <c r="LKM30" s="206"/>
      <c r="LKN30" s="206"/>
      <c r="LKO30" s="206"/>
      <c r="LKP30" s="206"/>
      <c r="LKQ30" s="206"/>
      <c r="LKR30" s="206"/>
      <c r="LKS30" s="206"/>
      <c r="LKT30" s="206"/>
      <c r="LKU30" s="206"/>
      <c r="LKV30" s="206"/>
      <c r="LKW30" s="206"/>
      <c r="LKX30" s="206"/>
      <c r="LKY30" s="206"/>
      <c r="LKZ30" s="206"/>
      <c r="LLA30" s="206"/>
      <c r="LLB30" s="206"/>
      <c r="LLC30" s="206"/>
      <c r="LLD30" s="206"/>
      <c r="LLE30" s="206"/>
      <c r="LLF30" s="206"/>
      <c r="LLG30" s="206"/>
      <c r="LLH30" s="206"/>
      <c r="LLI30" s="206"/>
      <c r="LLJ30" s="206"/>
      <c r="LLK30" s="206"/>
      <c r="LLL30" s="206"/>
      <c r="LLM30" s="206"/>
      <c r="LLN30" s="206"/>
      <c r="LLO30" s="206"/>
      <c r="LLP30" s="206"/>
      <c r="LLQ30" s="206"/>
      <c r="LLR30" s="206"/>
      <c r="LLS30" s="206"/>
      <c r="LLT30" s="206"/>
      <c r="LLU30" s="206"/>
      <c r="LLV30" s="206"/>
      <c r="LLW30" s="206"/>
      <c r="LLX30" s="206"/>
      <c r="LLY30" s="206"/>
      <c r="LLZ30" s="206"/>
      <c r="LMA30" s="206"/>
      <c r="LMB30" s="206"/>
      <c r="LMC30" s="206"/>
      <c r="LMD30" s="206"/>
      <c r="LME30" s="206"/>
      <c r="LMF30" s="206"/>
      <c r="LMG30" s="206"/>
      <c r="LMH30" s="206"/>
      <c r="LMI30" s="206"/>
      <c r="LMJ30" s="206"/>
      <c r="LMK30" s="206"/>
      <c r="LML30" s="206"/>
      <c r="LMM30" s="206"/>
      <c r="LMN30" s="206"/>
      <c r="LMO30" s="206"/>
      <c r="LMP30" s="206"/>
      <c r="LMQ30" s="206"/>
      <c r="LMR30" s="206"/>
      <c r="LMS30" s="206"/>
      <c r="LMT30" s="206"/>
      <c r="LMU30" s="206"/>
      <c r="LMV30" s="206"/>
      <c r="LMW30" s="206"/>
      <c r="LMX30" s="206"/>
      <c r="LMY30" s="206"/>
      <c r="LMZ30" s="206"/>
      <c r="LNA30" s="206"/>
      <c r="LNB30" s="206"/>
      <c r="LNC30" s="206"/>
      <c r="LND30" s="206"/>
      <c r="LNE30" s="206"/>
      <c r="LNF30" s="206"/>
      <c r="LNG30" s="206"/>
      <c r="LNH30" s="206"/>
      <c r="LNI30" s="206"/>
      <c r="LNJ30" s="206"/>
      <c r="LNK30" s="206"/>
      <c r="LNL30" s="206"/>
      <c r="LNM30" s="206"/>
      <c r="LNN30" s="206"/>
      <c r="LNO30" s="206"/>
      <c r="LNP30" s="206"/>
      <c r="LNQ30" s="206"/>
      <c r="LNR30" s="206"/>
      <c r="LNS30" s="206"/>
      <c r="LNT30" s="206"/>
      <c r="LNU30" s="206"/>
      <c r="LNV30" s="206"/>
      <c r="LNW30" s="206"/>
      <c r="LNX30" s="206"/>
      <c r="LNY30" s="206"/>
      <c r="LNZ30" s="206"/>
      <c r="LOA30" s="206"/>
      <c r="LOB30" s="206"/>
      <c r="LOC30" s="206"/>
      <c r="LOD30" s="206"/>
      <c r="LOE30" s="206"/>
      <c r="LOF30" s="206"/>
      <c r="LOG30" s="206"/>
      <c r="LOH30" s="206"/>
      <c r="LOI30" s="206"/>
      <c r="LOJ30" s="206"/>
      <c r="LOK30" s="206"/>
      <c r="LOL30" s="206"/>
      <c r="LOM30" s="206"/>
      <c r="LON30" s="206"/>
      <c r="LOO30" s="206"/>
      <c r="LOP30" s="206"/>
      <c r="LOQ30" s="206"/>
      <c r="LOR30" s="206"/>
      <c r="LOS30" s="206"/>
      <c r="LOT30" s="206"/>
      <c r="LOU30" s="206"/>
      <c r="LOV30" s="206"/>
      <c r="LOW30" s="206"/>
      <c r="LOX30" s="206"/>
      <c r="LOY30" s="206"/>
      <c r="LOZ30" s="206"/>
      <c r="LPA30" s="206"/>
      <c r="LPB30" s="206"/>
      <c r="LPC30" s="206"/>
      <c r="LPD30" s="206"/>
      <c r="LPE30" s="206"/>
      <c r="LPF30" s="206"/>
      <c r="LPG30" s="206"/>
      <c r="LPH30" s="206"/>
      <c r="LPI30" s="206"/>
      <c r="LPJ30" s="206"/>
      <c r="LPK30" s="206"/>
      <c r="LPL30" s="206"/>
      <c r="LPM30" s="206"/>
      <c r="LPN30" s="206"/>
      <c r="LPO30" s="206"/>
      <c r="LPP30" s="206"/>
      <c r="LPQ30" s="206"/>
      <c r="LPR30" s="206"/>
      <c r="LPS30" s="206"/>
      <c r="LPT30" s="206"/>
      <c r="LPU30" s="206"/>
      <c r="LPV30" s="206"/>
      <c r="LPW30" s="206"/>
      <c r="LPX30" s="206"/>
      <c r="LPY30" s="206"/>
      <c r="LPZ30" s="206"/>
      <c r="LQA30" s="206"/>
      <c r="LQB30" s="206"/>
      <c r="LQC30" s="206"/>
      <c r="LQD30" s="206"/>
      <c r="LQE30" s="206"/>
      <c r="LQF30" s="206"/>
      <c r="LQG30" s="206"/>
      <c r="LQH30" s="206"/>
      <c r="LQI30" s="206"/>
      <c r="LQJ30" s="206"/>
      <c r="LQK30" s="206"/>
      <c r="LQL30" s="206"/>
      <c r="LQM30" s="206"/>
      <c r="LQN30" s="206"/>
      <c r="LQO30" s="206"/>
      <c r="LQP30" s="206"/>
      <c r="LQQ30" s="206"/>
      <c r="LQR30" s="206"/>
      <c r="LQS30" s="206"/>
      <c r="LQT30" s="206"/>
      <c r="LQU30" s="206"/>
      <c r="LQV30" s="206"/>
      <c r="LQW30" s="206"/>
      <c r="LQX30" s="206"/>
      <c r="LQY30" s="206"/>
      <c r="LQZ30" s="206"/>
      <c r="LRA30" s="206"/>
      <c r="LRB30" s="206"/>
      <c r="LRC30" s="206"/>
      <c r="LRD30" s="206"/>
      <c r="LRE30" s="206"/>
      <c r="LRF30" s="206"/>
      <c r="LRG30" s="206"/>
      <c r="LRH30" s="206"/>
      <c r="LRI30" s="206"/>
      <c r="LRJ30" s="206"/>
      <c r="LRK30" s="206"/>
      <c r="LRL30" s="206"/>
      <c r="LRM30" s="206"/>
      <c r="LRN30" s="206"/>
      <c r="LRO30" s="206"/>
      <c r="LRP30" s="206"/>
      <c r="LRQ30" s="206"/>
      <c r="LRR30" s="206"/>
      <c r="LRS30" s="206"/>
      <c r="LRT30" s="206"/>
      <c r="LRU30" s="206"/>
      <c r="LRV30" s="206"/>
      <c r="LRW30" s="206"/>
      <c r="LRX30" s="206"/>
      <c r="LRY30" s="206"/>
      <c r="LRZ30" s="206"/>
      <c r="LSA30" s="206"/>
      <c r="LSB30" s="206"/>
      <c r="LSC30" s="206"/>
      <c r="LSD30" s="206"/>
      <c r="LSE30" s="206"/>
      <c r="LSF30" s="206"/>
      <c r="LSG30" s="206"/>
      <c r="LSH30" s="206"/>
      <c r="LSI30" s="206"/>
      <c r="LSJ30" s="206"/>
      <c r="LSK30" s="206"/>
      <c r="LSL30" s="206"/>
      <c r="LSM30" s="206"/>
      <c r="LSN30" s="206"/>
      <c r="LSO30" s="206"/>
      <c r="LSP30" s="206"/>
      <c r="LSQ30" s="206"/>
      <c r="LSR30" s="206"/>
      <c r="LSS30" s="206"/>
      <c r="LST30" s="206"/>
      <c r="LSU30" s="206"/>
      <c r="LSV30" s="206"/>
      <c r="LSW30" s="206"/>
      <c r="LSX30" s="206"/>
      <c r="LSY30" s="206"/>
      <c r="LSZ30" s="206"/>
      <c r="LTA30" s="206"/>
      <c r="LTB30" s="206"/>
      <c r="LTC30" s="206"/>
      <c r="LTD30" s="206"/>
      <c r="LTE30" s="206"/>
      <c r="LTF30" s="206"/>
      <c r="LTG30" s="206"/>
      <c r="LTH30" s="206"/>
      <c r="LTI30" s="206"/>
      <c r="LTJ30" s="206"/>
      <c r="LTK30" s="206"/>
      <c r="LTL30" s="206"/>
      <c r="LTM30" s="206"/>
      <c r="LTN30" s="206"/>
      <c r="LTO30" s="206"/>
      <c r="LTP30" s="206"/>
      <c r="LTQ30" s="206"/>
      <c r="LTR30" s="206"/>
      <c r="LTS30" s="206"/>
      <c r="LTT30" s="206"/>
      <c r="LTU30" s="206"/>
      <c r="LTV30" s="206"/>
      <c r="LTW30" s="206"/>
      <c r="LTX30" s="206"/>
      <c r="LTY30" s="206"/>
      <c r="LTZ30" s="206"/>
      <c r="LUA30" s="206"/>
      <c r="LUB30" s="206"/>
      <c r="LUC30" s="206"/>
      <c r="LUD30" s="206"/>
      <c r="LUE30" s="206"/>
      <c r="LUF30" s="206"/>
      <c r="LUG30" s="206"/>
      <c r="LUH30" s="206"/>
      <c r="LUI30" s="206"/>
      <c r="LUJ30" s="206"/>
      <c r="LUK30" s="206"/>
      <c r="LUL30" s="206"/>
      <c r="LUM30" s="206"/>
      <c r="LUN30" s="206"/>
      <c r="LUO30" s="206"/>
      <c r="LUP30" s="206"/>
      <c r="LUQ30" s="206"/>
      <c r="LUR30" s="206"/>
      <c r="LUS30" s="206"/>
      <c r="LUT30" s="206"/>
      <c r="LUU30" s="206"/>
      <c r="LUV30" s="206"/>
      <c r="LUW30" s="206"/>
      <c r="LUX30" s="206"/>
      <c r="LUY30" s="206"/>
      <c r="LUZ30" s="206"/>
      <c r="LVA30" s="206"/>
      <c r="LVB30" s="206"/>
      <c r="LVC30" s="206"/>
      <c r="LVD30" s="206"/>
      <c r="LVE30" s="206"/>
      <c r="LVF30" s="206"/>
      <c r="LVG30" s="206"/>
      <c r="LVH30" s="206"/>
      <c r="LVI30" s="206"/>
      <c r="LVJ30" s="206"/>
      <c r="LVK30" s="206"/>
      <c r="LVL30" s="206"/>
      <c r="LVM30" s="206"/>
      <c r="LVN30" s="206"/>
      <c r="LVO30" s="206"/>
      <c r="LVP30" s="206"/>
      <c r="LVQ30" s="206"/>
      <c r="LVR30" s="206"/>
      <c r="LVS30" s="206"/>
      <c r="LVT30" s="206"/>
      <c r="LVU30" s="206"/>
      <c r="LVV30" s="206"/>
      <c r="LVW30" s="206"/>
      <c r="LVX30" s="206"/>
      <c r="LVY30" s="206"/>
      <c r="LVZ30" s="206"/>
      <c r="LWA30" s="206"/>
      <c r="LWB30" s="206"/>
      <c r="LWC30" s="206"/>
      <c r="LWD30" s="206"/>
      <c r="LWE30" s="206"/>
      <c r="LWF30" s="206"/>
      <c r="LWG30" s="206"/>
      <c r="LWH30" s="206"/>
      <c r="LWI30" s="206"/>
      <c r="LWJ30" s="206"/>
      <c r="LWK30" s="206"/>
      <c r="LWL30" s="206"/>
      <c r="LWM30" s="206"/>
      <c r="LWN30" s="206"/>
      <c r="LWO30" s="206"/>
      <c r="LWP30" s="206"/>
      <c r="LWQ30" s="206"/>
      <c r="LWR30" s="206"/>
      <c r="LWS30" s="206"/>
      <c r="LWT30" s="206"/>
      <c r="LWU30" s="206"/>
      <c r="LWV30" s="206"/>
      <c r="LWW30" s="206"/>
      <c r="LWX30" s="206"/>
      <c r="LWY30" s="206"/>
      <c r="LWZ30" s="206"/>
      <c r="LXA30" s="206"/>
      <c r="LXB30" s="206"/>
      <c r="LXC30" s="206"/>
      <c r="LXD30" s="206"/>
      <c r="LXE30" s="206"/>
      <c r="LXF30" s="206"/>
      <c r="LXG30" s="206"/>
      <c r="LXH30" s="206"/>
      <c r="LXI30" s="206"/>
      <c r="LXJ30" s="206"/>
      <c r="LXK30" s="206"/>
      <c r="LXL30" s="206"/>
      <c r="LXM30" s="206"/>
      <c r="LXN30" s="206"/>
      <c r="LXO30" s="206"/>
      <c r="LXP30" s="206"/>
      <c r="LXQ30" s="206"/>
      <c r="LXR30" s="206"/>
      <c r="LXS30" s="206"/>
      <c r="LXT30" s="206"/>
      <c r="LXU30" s="206"/>
      <c r="LXV30" s="206"/>
      <c r="LXW30" s="206"/>
      <c r="LXX30" s="206"/>
      <c r="LXY30" s="206"/>
      <c r="LXZ30" s="206"/>
      <c r="LYA30" s="206"/>
      <c r="LYB30" s="206"/>
      <c r="LYC30" s="206"/>
      <c r="LYD30" s="206"/>
      <c r="LYE30" s="206"/>
      <c r="LYF30" s="206"/>
      <c r="LYG30" s="206"/>
      <c r="LYH30" s="206"/>
      <c r="LYI30" s="206"/>
      <c r="LYJ30" s="206"/>
      <c r="LYK30" s="206"/>
      <c r="LYL30" s="206"/>
      <c r="LYM30" s="206"/>
      <c r="LYN30" s="206"/>
      <c r="LYO30" s="206"/>
      <c r="LYP30" s="206"/>
      <c r="LYQ30" s="206"/>
      <c r="LYR30" s="206"/>
      <c r="LYS30" s="206"/>
      <c r="LYT30" s="206"/>
      <c r="LYU30" s="206"/>
      <c r="LYV30" s="206"/>
      <c r="LYW30" s="206"/>
      <c r="LYX30" s="206"/>
      <c r="LYY30" s="206"/>
      <c r="LYZ30" s="206"/>
      <c r="LZA30" s="206"/>
      <c r="LZB30" s="206"/>
      <c r="LZC30" s="206"/>
      <c r="LZD30" s="206"/>
      <c r="LZE30" s="206"/>
      <c r="LZF30" s="206"/>
      <c r="LZG30" s="206"/>
      <c r="LZH30" s="206"/>
      <c r="LZI30" s="206"/>
      <c r="LZJ30" s="206"/>
      <c r="LZK30" s="206"/>
      <c r="LZL30" s="206"/>
      <c r="LZM30" s="206"/>
      <c r="LZN30" s="206"/>
      <c r="LZO30" s="206"/>
      <c r="LZP30" s="206"/>
      <c r="LZQ30" s="206"/>
      <c r="LZR30" s="206"/>
      <c r="LZS30" s="206"/>
      <c r="LZT30" s="206"/>
      <c r="LZU30" s="206"/>
      <c r="LZV30" s="206"/>
      <c r="LZW30" s="206"/>
      <c r="LZX30" s="206"/>
      <c r="LZY30" s="206"/>
      <c r="LZZ30" s="206"/>
      <c r="MAA30" s="206"/>
      <c r="MAB30" s="206"/>
      <c r="MAC30" s="206"/>
      <c r="MAD30" s="206"/>
      <c r="MAE30" s="206"/>
      <c r="MAF30" s="206"/>
      <c r="MAG30" s="206"/>
      <c r="MAH30" s="206"/>
      <c r="MAI30" s="206"/>
      <c r="MAJ30" s="206"/>
      <c r="MAK30" s="206"/>
      <c r="MAL30" s="206"/>
      <c r="MAM30" s="206"/>
      <c r="MAN30" s="206"/>
      <c r="MAO30" s="206"/>
      <c r="MAP30" s="206"/>
      <c r="MAQ30" s="206"/>
      <c r="MAR30" s="206"/>
      <c r="MAS30" s="206"/>
      <c r="MAT30" s="206"/>
      <c r="MAU30" s="206"/>
      <c r="MAV30" s="206"/>
      <c r="MAW30" s="206"/>
      <c r="MAX30" s="206"/>
      <c r="MAY30" s="206"/>
      <c r="MAZ30" s="206"/>
      <c r="MBA30" s="206"/>
      <c r="MBB30" s="206"/>
      <c r="MBC30" s="206"/>
      <c r="MBD30" s="206"/>
      <c r="MBE30" s="206"/>
      <c r="MBF30" s="206"/>
      <c r="MBG30" s="206"/>
      <c r="MBH30" s="206"/>
      <c r="MBI30" s="206"/>
      <c r="MBJ30" s="206"/>
      <c r="MBK30" s="206"/>
      <c r="MBL30" s="206"/>
      <c r="MBM30" s="206"/>
      <c r="MBN30" s="206"/>
      <c r="MBO30" s="206"/>
      <c r="MBP30" s="206"/>
      <c r="MBQ30" s="206"/>
      <c r="MBR30" s="206"/>
      <c r="MBS30" s="206"/>
      <c r="MBT30" s="206"/>
      <c r="MBU30" s="206"/>
      <c r="MBV30" s="206"/>
      <c r="MBW30" s="206"/>
      <c r="MBX30" s="206"/>
      <c r="MBY30" s="206"/>
      <c r="MBZ30" s="206"/>
      <c r="MCA30" s="206"/>
      <c r="MCB30" s="206"/>
      <c r="MCC30" s="206"/>
      <c r="MCD30" s="206"/>
      <c r="MCE30" s="206"/>
      <c r="MCF30" s="206"/>
      <c r="MCG30" s="206"/>
      <c r="MCH30" s="206"/>
      <c r="MCI30" s="206"/>
      <c r="MCJ30" s="206"/>
      <c r="MCK30" s="206"/>
      <c r="MCL30" s="206"/>
      <c r="MCM30" s="206"/>
      <c r="MCN30" s="206"/>
      <c r="MCO30" s="206"/>
      <c r="MCP30" s="206"/>
      <c r="MCQ30" s="206"/>
      <c r="MCR30" s="206"/>
      <c r="MCS30" s="206"/>
      <c r="MCT30" s="206"/>
      <c r="MCU30" s="206"/>
      <c r="MCV30" s="206"/>
      <c r="MCW30" s="206"/>
      <c r="MCX30" s="206"/>
      <c r="MCY30" s="206"/>
      <c r="MCZ30" s="206"/>
      <c r="MDA30" s="206"/>
      <c r="MDB30" s="206"/>
      <c r="MDC30" s="206"/>
      <c r="MDD30" s="206"/>
      <c r="MDE30" s="206"/>
      <c r="MDF30" s="206"/>
      <c r="MDG30" s="206"/>
      <c r="MDH30" s="206"/>
      <c r="MDI30" s="206"/>
      <c r="MDJ30" s="206"/>
      <c r="MDK30" s="206"/>
      <c r="MDL30" s="206"/>
      <c r="MDM30" s="206"/>
      <c r="MDN30" s="206"/>
      <c r="MDO30" s="206"/>
      <c r="MDP30" s="206"/>
      <c r="MDQ30" s="206"/>
      <c r="MDR30" s="206"/>
      <c r="MDS30" s="206"/>
      <c r="MDT30" s="206"/>
      <c r="MDU30" s="206"/>
      <c r="MDV30" s="206"/>
      <c r="MDW30" s="206"/>
      <c r="MDX30" s="206"/>
      <c r="MDY30" s="206"/>
      <c r="MDZ30" s="206"/>
      <c r="MEA30" s="206"/>
      <c r="MEB30" s="206"/>
      <c r="MEC30" s="206"/>
      <c r="MED30" s="206"/>
      <c r="MEE30" s="206"/>
      <c r="MEF30" s="206"/>
      <c r="MEG30" s="206"/>
      <c r="MEH30" s="206"/>
      <c r="MEI30" s="206"/>
      <c r="MEJ30" s="206"/>
      <c r="MEK30" s="206"/>
      <c r="MEL30" s="206"/>
      <c r="MEM30" s="206"/>
      <c r="MEN30" s="206"/>
      <c r="MEO30" s="206"/>
      <c r="MEP30" s="206"/>
      <c r="MEQ30" s="206"/>
      <c r="MER30" s="206"/>
      <c r="MES30" s="206"/>
      <c r="MET30" s="206"/>
      <c r="MEU30" s="206"/>
      <c r="MEV30" s="206"/>
      <c r="MEW30" s="206"/>
      <c r="MEX30" s="206"/>
      <c r="MEY30" s="206"/>
      <c r="MEZ30" s="206"/>
      <c r="MFA30" s="206"/>
      <c r="MFB30" s="206"/>
      <c r="MFC30" s="206"/>
      <c r="MFD30" s="206"/>
      <c r="MFE30" s="206"/>
      <c r="MFF30" s="206"/>
      <c r="MFG30" s="206"/>
      <c r="MFH30" s="206"/>
      <c r="MFI30" s="206"/>
      <c r="MFJ30" s="206"/>
      <c r="MFK30" s="206"/>
      <c r="MFL30" s="206"/>
      <c r="MFM30" s="206"/>
      <c r="MFN30" s="206"/>
      <c r="MFO30" s="206"/>
      <c r="MFP30" s="206"/>
      <c r="MFQ30" s="206"/>
      <c r="MFR30" s="206"/>
      <c r="MFS30" s="206"/>
      <c r="MFT30" s="206"/>
      <c r="MFU30" s="206"/>
      <c r="MFV30" s="206"/>
      <c r="MFW30" s="206"/>
      <c r="MFX30" s="206"/>
      <c r="MFY30" s="206"/>
      <c r="MFZ30" s="206"/>
      <c r="MGA30" s="206"/>
      <c r="MGB30" s="206"/>
      <c r="MGC30" s="206"/>
      <c r="MGD30" s="206"/>
      <c r="MGE30" s="206"/>
      <c r="MGF30" s="206"/>
      <c r="MGG30" s="206"/>
      <c r="MGH30" s="206"/>
      <c r="MGI30" s="206"/>
      <c r="MGJ30" s="206"/>
      <c r="MGK30" s="206"/>
      <c r="MGL30" s="206"/>
      <c r="MGM30" s="206"/>
      <c r="MGN30" s="206"/>
      <c r="MGO30" s="206"/>
      <c r="MGP30" s="206"/>
      <c r="MGQ30" s="206"/>
      <c r="MGR30" s="206"/>
      <c r="MGS30" s="206"/>
      <c r="MGT30" s="206"/>
      <c r="MGU30" s="206"/>
      <c r="MGV30" s="206"/>
      <c r="MGW30" s="206"/>
      <c r="MGX30" s="206"/>
      <c r="MGY30" s="206"/>
      <c r="MGZ30" s="206"/>
      <c r="MHA30" s="206"/>
      <c r="MHB30" s="206"/>
      <c r="MHC30" s="206"/>
      <c r="MHD30" s="206"/>
      <c r="MHE30" s="206"/>
      <c r="MHF30" s="206"/>
      <c r="MHG30" s="206"/>
      <c r="MHH30" s="206"/>
      <c r="MHI30" s="206"/>
      <c r="MHJ30" s="206"/>
      <c r="MHK30" s="206"/>
      <c r="MHL30" s="206"/>
      <c r="MHM30" s="206"/>
      <c r="MHN30" s="206"/>
      <c r="MHO30" s="206"/>
      <c r="MHP30" s="206"/>
      <c r="MHQ30" s="206"/>
      <c r="MHR30" s="206"/>
      <c r="MHS30" s="206"/>
      <c r="MHT30" s="206"/>
      <c r="MHU30" s="206"/>
      <c r="MHV30" s="206"/>
      <c r="MHW30" s="206"/>
      <c r="MHX30" s="206"/>
      <c r="MHY30" s="206"/>
      <c r="MHZ30" s="206"/>
      <c r="MIA30" s="206"/>
      <c r="MIB30" s="206"/>
      <c r="MIC30" s="206"/>
      <c r="MID30" s="206"/>
      <c r="MIE30" s="206"/>
      <c r="MIF30" s="206"/>
      <c r="MIG30" s="206"/>
      <c r="MIH30" s="206"/>
      <c r="MII30" s="206"/>
      <c r="MIJ30" s="206"/>
      <c r="MIK30" s="206"/>
      <c r="MIL30" s="206"/>
      <c r="MIM30" s="206"/>
      <c r="MIN30" s="206"/>
      <c r="MIO30" s="206"/>
      <c r="MIP30" s="206"/>
      <c r="MIQ30" s="206"/>
      <c r="MIR30" s="206"/>
      <c r="MIS30" s="206"/>
      <c r="MIT30" s="206"/>
      <c r="MIU30" s="206"/>
      <c r="MIV30" s="206"/>
      <c r="MIW30" s="206"/>
      <c r="MIX30" s="206"/>
      <c r="MIY30" s="206"/>
      <c r="MIZ30" s="206"/>
      <c r="MJA30" s="206"/>
      <c r="MJB30" s="206"/>
      <c r="MJC30" s="206"/>
      <c r="MJD30" s="206"/>
      <c r="MJE30" s="206"/>
      <c r="MJF30" s="206"/>
      <c r="MJG30" s="206"/>
      <c r="MJH30" s="206"/>
      <c r="MJI30" s="206"/>
      <c r="MJJ30" s="206"/>
      <c r="MJK30" s="206"/>
      <c r="MJL30" s="206"/>
      <c r="MJM30" s="206"/>
      <c r="MJN30" s="206"/>
      <c r="MJO30" s="206"/>
      <c r="MJP30" s="206"/>
      <c r="MJQ30" s="206"/>
      <c r="MJR30" s="206"/>
      <c r="MJS30" s="206"/>
      <c r="MJT30" s="206"/>
      <c r="MJU30" s="206"/>
      <c r="MJV30" s="206"/>
      <c r="MJW30" s="206"/>
      <c r="MJX30" s="206"/>
      <c r="MJY30" s="206"/>
      <c r="MJZ30" s="206"/>
      <c r="MKA30" s="206"/>
      <c r="MKB30" s="206"/>
      <c r="MKC30" s="206"/>
      <c r="MKD30" s="206"/>
      <c r="MKE30" s="206"/>
      <c r="MKF30" s="206"/>
      <c r="MKG30" s="206"/>
      <c r="MKH30" s="206"/>
      <c r="MKI30" s="206"/>
      <c r="MKJ30" s="206"/>
      <c r="MKK30" s="206"/>
      <c r="MKL30" s="206"/>
      <c r="MKM30" s="206"/>
      <c r="MKN30" s="206"/>
      <c r="MKO30" s="206"/>
      <c r="MKP30" s="206"/>
      <c r="MKQ30" s="206"/>
      <c r="MKR30" s="206"/>
      <c r="MKS30" s="206"/>
      <c r="MKT30" s="206"/>
      <c r="MKU30" s="206"/>
      <c r="MKV30" s="206"/>
      <c r="MKW30" s="206"/>
      <c r="MKX30" s="206"/>
      <c r="MKY30" s="206"/>
      <c r="MKZ30" s="206"/>
      <c r="MLA30" s="206"/>
      <c r="MLB30" s="206"/>
      <c r="MLC30" s="206"/>
      <c r="MLD30" s="206"/>
      <c r="MLE30" s="206"/>
      <c r="MLF30" s="206"/>
      <c r="MLG30" s="206"/>
      <c r="MLH30" s="206"/>
      <c r="MLI30" s="206"/>
      <c r="MLJ30" s="206"/>
      <c r="MLK30" s="206"/>
      <c r="MLL30" s="206"/>
      <c r="MLM30" s="206"/>
      <c r="MLN30" s="206"/>
      <c r="MLO30" s="206"/>
      <c r="MLP30" s="206"/>
      <c r="MLQ30" s="206"/>
      <c r="MLR30" s="206"/>
      <c r="MLS30" s="206"/>
      <c r="MLT30" s="206"/>
      <c r="MLU30" s="206"/>
      <c r="MLV30" s="206"/>
      <c r="MLW30" s="206"/>
      <c r="MLX30" s="206"/>
      <c r="MLY30" s="206"/>
      <c r="MLZ30" s="206"/>
      <c r="MMA30" s="206"/>
      <c r="MMB30" s="206"/>
      <c r="MMC30" s="206"/>
      <c r="MMD30" s="206"/>
      <c r="MME30" s="206"/>
      <c r="MMF30" s="206"/>
      <c r="MMG30" s="206"/>
      <c r="MMH30" s="206"/>
      <c r="MMI30" s="206"/>
      <c r="MMJ30" s="206"/>
      <c r="MMK30" s="206"/>
      <c r="MML30" s="206"/>
      <c r="MMM30" s="206"/>
      <c r="MMN30" s="206"/>
      <c r="MMO30" s="206"/>
      <c r="MMP30" s="206"/>
      <c r="MMQ30" s="206"/>
      <c r="MMR30" s="206"/>
      <c r="MMS30" s="206"/>
      <c r="MMT30" s="206"/>
      <c r="MMU30" s="206"/>
      <c r="MMV30" s="206"/>
      <c r="MMW30" s="206"/>
      <c r="MMX30" s="206"/>
      <c r="MMY30" s="206"/>
      <c r="MMZ30" s="206"/>
      <c r="MNA30" s="206"/>
      <c r="MNB30" s="206"/>
      <c r="MNC30" s="206"/>
      <c r="MND30" s="206"/>
      <c r="MNE30" s="206"/>
      <c r="MNF30" s="206"/>
      <c r="MNG30" s="206"/>
      <c r="MNH30" s="206"/>
      <c r="MNI30" s="206"/>
      <c r="MNJ30" s="206"/>
      <c r="MNK30" s="206"/>
      <c r="MNL30" s="206"/>
      <c r="MNM30" s="206"/>
      <c r="MNN30" s="206"/>
      <c r="MNO30" s="206"/>
      <c r="MNP30" s="206"/>
      <c r="MNQ30" s="206"/>
      <c r="MNR30" s="206"/>
      <c r="MNS30" s="206"/>
      <c r="MNT30" s="206"/>
      <c r="MNU30" s="206"/>
      <c r="MNV30" s="206"/>
      <c r="MNW30" s="206"/>
      <c r="MNX30" s="206"/>
      <c r="MNY30" s="206"/>
      <c r="MNZ30" s="206"/>
      <c r="MOA30" s="206"/>
      <c r="MOB30" s="206"/>
      <c r="MOC30" s="206"/>
      <c r="MOD30" s="206"/>
      <c r="MOE30" s="206"/>
      <c r="MOF30" s="206"/>
      <c r="MOG30" s="206"/>
      <c r="MOH30" s="206"/>
      <c r="MOI30" s="206"/>
      <c r="MOJ30" s="206"/>
      <c r="MOK30" s="206"/>
      <c r="MOL30" s="206"/>
      <c r="MOM30" s="206"/>
      <c r="MON30" s="206"/>
      <c r="MOO30" s="206"/>
      <c r="MOP30" s="206"/>
      <c r="MOQ30" s="206"/>
      <c r="MOR30" s="206"/>
      <c r="MOS30" s="206"/>
      <c r="MOT30" s="206"/>
      <c r="MOU30" s="206"/>
      <c r="MOV30" s="206"/>
      <c r="MOW30" s="206"/>
      <c r="MOX30" s="206"/>
      <c r="MOY30" s="206"/>
      <c r="MOZ30" s="206"/>
      <c r="MPA30" s="206"/>
      <c r="MPB30" s="206"/>
      <c r="MPC30" s="206"/>
      <c r="MPD30" s="206"/>
      <c r="MPE30" s="206"/>
      <c r="MPF30" s="206"/>
      <c r="MPG30" s="206"/>
      <c r="MPH30" s="206"/>
      <c r="MPI30" s="206"/>
      <c r="MPJ30" s="206"/>
      <c r="MPK30" s="206"/>
      <c r="MPL30" s="206"/>
      <c r="MPM30" s="206"/>
      <c r="MPN30" s="206"/>
      <c r="MPO30" s="206"/>
      <c r="MPP30" s="206"/>
      <c r="MPQ30" s="206"/>
      <c r="MPR30" s="206"/>
      <c r="MPS30" s="206"/>
      <c r="MPT30" s="206"/>
      <c r="MPU30" s="206"/>
      <c r="MPV30" s="206"/>
      <c r="MPW30" s="206"/>
      <c r="MPX30" s="206"/>
      <c r="MPY30" s="206"/>
      <c r="MPZ30" s="206"/>
      <c r="MQA30" s="206"/>
      <c r="MQB30" s="206"/>
      <c r="MQC30" s="206"/>
      <c r="MQD30" s="206"/>
      <c r="MQE30" s="206"/>
      <c r="MQF30" s="206"/>
      <c r="MQG30" s="206"/>
      <c r="MQH30" s="206"/>
      <c r="MQI30" s="206"/>
      <c r="MQJ30" s="206"/>
      <c r="MQK30" s="206"/>
      <c r="MQL30" s="206"/>
      <c r="MQM30" s="206"/>
      <c r="MQN30" s="206"/>
      <c r="MQO30" s="206"/>
      <c r="MQP30" s="206"/>
      <c r="MQQ30" s="206"/>
      <c r="MQR30" s="206"/>
      <c r="MQS30" s="206"/>
      <c r="MQT30" s="206"/>
      <c r="MQU30" s="206"/>
      <c r="MQV30" s="206"/>
      <c r="MQW30" s="206"/>
      <c r="MQX30" s="206"/>
      <c r="MQY30" s="206"/>
      <c r="MQZ30" s="206"/>
      <c r="MRA30" s="206"/>
      <c r="MRB30" s="206"/>
      <c r="MRC30" s="206"/>
      <c r="MRD30" s="206"/>
      <c r="MRE30" s="206"/>
      <c r="MRF30" s="206"/>
      <c r="MRG30" s="206"/>
      <c r="MRH30" s="206"/>
      <c r="MRI30" s="206"/>
      <c r="MRJ30" s="206"/>
      <c r="MRK30" s="206"/>
      <c r="MRL30" s="206"/>
      <c r="MRM30" s="206"/>
      <c r="MRN30" s="206"/>
      <c r="MRO30" s="206"/>
      <c r="MRP30" s="206"/>
      <c r="MRQ30" s="206"/>
      <c r="MRR30" s="206"/>
      <c r="MRS30" s="206"/>
      <c r="MRT30" s="206"/>
      <c r="MRU30" s="206"/>
      <c r="MRV30" s="206"/>
      <c r="MRW30" s="206"/>
      <c r="MRX30" s="206"/>
      <c r="MRY30" s="206"/>
      <c r="MRZ30" s="206"/>
      <c r="MSA30" s="206"/>
      <c r="MSB30" s="206"/>
      <c r="MSC30" s="206"/>
      <c r="MSD30" s="206"/>
      <c r="MSE30" s="206"/>
      <c r="MSF30" s="206"/>
      <c r="MSG30" s="206"/>
      <c r="MSH30" s="206"/>
      <c r="MSI30" s="206"/>
      <c r="MSJ30" s="206"/>
      <c r="MSK30" s="206"/>
      <c r="MSL30" s="206"/>
      <c r="MSM30" s="206"/>
      <c r="MSN30" s="206"/>
      <c r="MSO30" s="206"/>
      <c r="MSP30" s="206"/>
      <c r="MSQ30" s="206"/>
      <c r="MSR30" s="206"/>
      <c r="MSS30" s="206"/>
      <c r="MST30" s="206"/>
      <c r="MSU30" s="206"/>
      <c r="MSV30" s="206"/>
      <c r="MSW30" s="206"/>
      <c r="MSX30" s="206"/>
      <c r="MSY30" s="206"/>
      <c r="MSZ30" s="206"/>
      <c r="MTA30" s="206"/>
      <c r="MTB30" s="206"/>
      <c r="MTC30" s="206"/>
      <c r="MTD30" s="206"/>
      <c r="MTE30" s="206"/>
      <c r="MTF30" s="206"/>
      <c r="MTG30" s="206"/>
      <c r="MTH30" s="206"/>
      <c r="MTI30" s="206"/>
      <c r="MTJ30" s="206"/>
      <c r="MTK30" s="206"/>
      <c r="MTL30" s="206"/>
      <c r="MTM30" s="206"/>
      <c r="MTN30" s="206"/>
      <c r="MTO30" s="206"/>
      <c r="MTP30" s="206"/>
      <c r="MTQ30" s="206"/>
      <c r="MTR30" s="206"/>
      <c r="MTS30" s="206"/>
      <c r="MTT30" s="206"/>
      <c r="MTU30" s="206"/>
      <c r="MTV30" s="206"/>
      <c r="MTW30" s="206"/>
      <c r="MTX30" s="206"/>
      <c r="MTY30" s="206"/>
      <c r="MTZ30" s="206"/>
      <c r="MUA30" s="206"/>
      <c r="MUB30" s="206"/>
      <c r="MUC30" s="206"/>
      <c r="MUD30" s="206"/>
      <c r="MUE30" s="206"/>
      <c r="MUF30" s="206"/>
      <c r="MUG30" s="206"/>
      <c r="MUH30" s="206"/>
      <c r="MUI30" s="206"/>
      <c r="MUJ30" s="206"/>
      <c r="MUK30" s="206"/>
      <c r="MUL30" s="206"/>
      <c r="MUM30" s="206"/>
      <c r="MUN30" s="206"/>
      <c r="MUO30" s="206"/>
      <c r="MUP30" s="206"/>
      <c r="MUQ30" s="206"/>
      <c r="MUR30" s="206"/>
      <c r="MUS30" s="206"/>
      <c r="MUT30" s="206"/>
      <c r="MUU30" s="206"/>
      <c r="MUV30" s="206"/>
      <c r="MUW30" s="206"/>
      <c r="MUX30" s="206"/>
      <c r="MUY30" s="206"/>
      <c r="MUZ30" s="206"/>
      <c r="MVA30" s="206"/>
      <c r="MVB30" s="206"/>
      <c r="MVC30" s="206"/>
      <c r="MVD30" s="206"/>
      <c r="MVE30" s="206"/>
      <c r="MVF30" s="206"/>
      <c r="MVG30" s="206"/>
      <c r="MVH30" s="206"/>
      <c r="MVI30" s="206"/>
      <c r="MVJ30" s="206"/>
      <c r="MVK30" s="206"/>
      <c r="MVL30" s="206"/>
      <c r="MVM30" s="206"/>
      <c r="MVN30" s="206"/>
      <c r="MVO30" s="206"/>
      <c r="MVP30" s="206"/>
      <c r="MVQ30" s="206"/>
      <c r="MVR30" s="206"/>
      <c r="MVS30" s="206"/>
      <c r="MVT30" s="206"/>
      <c r="MVU30" s="206"/>
      <c r="MVV30" s="206"/>
      <c r="MVW30" s="206"/>
      <c r="MVX30" s="206"/>
      <c r="MVY30" s="206"/>
      <c r="MVZ30" s="206"/>
      <c r="MWA30" s="206"/>
      <c r="MWB30" s="206"/>
      <c r="MWC30" s="206"/>
      <c r="MWD30" s="206"/>
      <c r="MWE30" s="206"/>
      <c r="MWF30" s="206"/>
      <c r="MWG30" s="206"/>
      <c r="MWH30" s="206"/>
      <c r="MWI30" s="206"/>
      <c r="MWJ30" s="206"/>
      <c r="MWK30" s="206"/>
      <c r="MWL30" s="206"/>
      <c r="MWM30" s="206"/>
      <c r="MWN30" s="206"/>
      <c r="MWO30" s="206"/>
      <c r="MWP30" s="206"/>
      <c r="MWQ30" s="206"/>
      <c r="MWR30" s="206"/>
      <c r="MWS30" s="206"/>
      <c r="MWT30" s="206"/>
      <c r="MWU30" s="206"/>
      <c r="MWV30" s="206"/>
      <c r="MWW30" s="206"/>
      <c r="MWX30" s="206"/>
      <c r="MWY30" s="206"/>
      <c r="MWZ30" s="206"/>
      <c r="MXA30" s="206"/>
      <c r="MXB30" s="206"/>
      <c r="MXC30" s="206"/>
      <c r="MXD30" s="206"/>
      <c r="MXE30" s="206"/>
      <c r="MXF30" s="206"/>
      <c r="MXG30" s="206"/>
      <c r="MXH30" s="206"/>
      <c r="MXI30" s="206"/>
      <c r="MXJ30" s="206"/>
      <c r="MXK30" s="206"/>
      <c r="MXL30" s="206"/>
      <c r="MXM30" s="206"/>
      <c r="MXN30" s="206"/>
      <c r="MXO30" s="206"/>
      <c r="MXP30" s="206"/>
      <c r="MXQ30" s="206"/>
      <c r="MXR30" s="206"/>
      <c r="MXS30" s="206"/>
      <c r="MXT30" s="206"/>
      <c r="MXU30" s="206"/>
      <c r="MXV30" s="206"/>
      <c r="MXW30" s="206"/>
      <c r="MXX30" s="206"/>
      <c r="MXY30" s="206"/>
      <c r="MXZ30" s="206"/>
      <c r="MYA30" s="206"/>
      <c r="MYB30" s="206"/>
      <c r="MYC30" s="206"/>
      <c r="MYD30" s="206"/>
      <c r="MYE30" s="206"/>
      <c r="MYF30" s="206"/>
      <c r="MYG30" s="206"/>
      <c r="MYH30" s="206"/>
      <c r="MYI30" s="206"/>
      <c r="MYJ30" s="206"/>
      <c r="MYK30" s="206"/>
      <c r="MYL30" s="206"/>
      <c r="MYM30" s="206"/>
      <c r="MYN30" s="206"/>
      <c r="MYO30" s="206"/>
      <c r="MYP30" s="206"/>
      <c r="MYQ30" s="206"/>
      <c r="MYR30" s="206"/>
      <c r="MYS30" s="206"/>
      <c r="MYT30" s="206"/>
      <c r="MYU30" s="206"/>
      <c r="MYV30" s="206"/>
      <c r="MYW30" s="206"/>
      <c r="MYX30" s="206"/>
      <c r="MYY30" s="206"/>
      <c r="MYZ30" s="206"/>
      <c r="MZA30" s="206"/>
      <c r="MZB30" s="206"/>
      <c r="MZC30" s="206"/>
      <c r="MZD30" s="206"/>
      <c r="MZE30" s="206"/>
      <c r="MZF30" s="206"/>
      <c r="MZG30" s="206"/>
      <c r="MZH30" s="206"/>
      <c r="MZI30" s="206"/>
      <c r="MZJ30" s="206"/>
      <c r="MZK30" s="206"/>
      <c r="MZL30" s="206"/>
      <c r="MZM30" s="206"/>
      <c r="MZN30" s="206"/>
      <c r="MZO30" s="206"/>
      <c r="MZP30" s="206"/>
      <c r="MZQ30" s="206"/>
      <c r="MZR30" s="206"/>
      <c r="MZS30" s="206"/>
      <c r="MZT30" s="206"/>
      <c r="MZU30" s="206"/>
      <c r="MZV30" s="206"/>
      <c r="MZW30" s="206"/>
      <c r="MZX30" s="206"/>
      <c r="MZY30" s="206"/>
      <c r="MZZ30" s="206"/>
      <c r="NAA30" s="206"/>
      <c r="NAB30" s="206"/>
      <c r="NAC30" s="206"/>
      <c r="NAD30" s="206"/>
      <c r="NAE30" s="206"/>
      <c r="NAF30" s="206"/>
      <c r="NAG30" s="206"/>
      <c r="NAH30" s="206"/>
      <c r="NAI30" s="206"/>
      <c r="NAJ30" s="206"/>
      <c r="NAK30" s="206"/>
      <c r="NAL30" s="206"/>
      <c r="NAM30" s="206"/>
      <c r="NAN30" s="206"/>
      <c r="NAO30" s="206"/>
      <c r="NAP30" s="206"/>
      <c r="NAQ30" s="206"/>
      <c r="NAR30" s="206"/>
      <c r="NAS30" s="206"/>
      <c r="NAT30" s="206"/>
      <c r="NAU30" s="206"/>
      <c r="NAV30" s="206"/>
      <c r="NAW30" s="206"/>
      <c r="NAX30" s="206"/>
      <c r="NAY30" s="206"/>
      <c r="NAZ30" s="206"/>
      <c r="NBA30" s="206"/>
      <c r="NBB30" s="206"/>
      <c r="NBC30" s="206"/>
      <c r="NBD30" s="206"/>
      <c r="NBE30" s="206"/>
      <c r="NBF30" s="206"/>
      <c r="NBG30" s="206"/>
      <c r="NBH30" s="206"/>
      <c r="NBI30" s="206"/>
      <c r="NBJ30" s="206"/>
      <c r="NBK30" s="206"/>
      <c r="NBL30" s="206"/>
      <c r="NBM30" s="206"/>
      <c r="NBN30" s="206"/>
      <c r="NBO30" s="206"/>
      <c r="NBP30" s="206"/>
      <c r="NBQ30" s="206"/>
      <c r="NBR30" s="206"/>
      <c r="NBS30" s="206"/>
      <c r="NBT30" s="206"/>
      <c r="NBU30" s="206"/>
      <c r="NBV30" s="206"/>
      <c r="NBW30" s="206"/>
      <c r="NBX30" s="206"/>
      <c r="NBY30" s="206"/>
      <c r="NBZ30" s="206"/>
      <c r="NCA30" s="206"/>
      <c r="NCB30" s="206"/>
      <c r="NCC30" s="206"/>
      <c r="NCD30" s="206"/>
      <c r="NCE30" s="206"/>
      <c r="NCF30" s="206"/>
      <c r="NCG30" s="206"/>
      <c r="NCH30" s="206"/>
      <c r="NCI30" s="206"/>
      <c r="NCJ30" s="206"/>
      <c r="NCK30" s="206"/>
      <c r="NCL30" s="206"/>
      <c r="NCM30" s="206"/>
      <c r="NCN30" s="206"/>
      <c r="NCO30" s="206"/>
      <c r="NCP30" s="206"/>
      <c r="NCQ30" s="206"/>
      <c r="NCR30" s="206"/>
      <c r="NCS30" s="206"/>
      <c r="NCT30" s="206"/>
      <c r="NCU30" s="206"/>
      <c r="NCV30" s="206"/>
      <c r="NCW30" s="206"/>
      <c r="NCX30" s="206"/>
      <c r="NCY30" s="206"/>
      <c r="NCZ30" s="206"/>
      <c r="NDA30" s="206"/>
      <c r="NDB30" s="206"/>
      <c r="NDC30" s="206"/>
      <c r="NDD30" s="206"/>
      <c r="NDE30" s="206"/>
      <c r="NDF30" s="206"/>
      <c r="NDG30" s="206"/>
      <c r="NDH30" s="206"/>
      <c r="NDI30" s="206"/>
      <c r="NDJ30" s="206"/>
      <c r="NDK30" s="206"/>
      <c r="NDL30" s="206"/>
      <c r="NDM30" s="206"/>
      <c r="NDN30" s="206"/>
      <c r="NDO30" s="206"/>
      <c r="NDP30" s="206"/>
      <c r="NDQ30" s="206"/>
      <c r="NDR30" s="206"/>
      <c r="NDS30" s="206"/>
      <c r="NDT30" s="206"/>
      <c r="NDU30" s="206"/>
      <c r="NDV30" s="206"/>
      <c r="NDW30" s="206"/>
      <c r="NDX30" s="206"/>
      <c r="NDY30" s="206"/>
      <c r="NDZ30" s="206"/>
      <c r="NEA30" s="206"/>
      <c r="NEB30" s="206"/>
      <c r="NEC30" s="206"/>
      <c r="NED30" s="206"/>
      <c r="NEE30" s="206"/>
      <c r="NEF30" s="206"/>
      <c r="NEG30" s="206"/>
      <c r="NEH30" s="206"/>
      <c r="NEI30" s="206"/>
      <c r="NEJ30" s="206"/>
      <c r="NEK30" s="206"/>
      <c r="NEL30" s="206"/>
      <c r="NEM30" s="206"/>
      <c r="NEN30" s="206"/>
      <c r="NEO30" s="206"/>
      <c r="NEP30" s="206"/>
      <c r="NEQ30" s="206"/>
      <c r="NER30" s="206"/>
      <c r="NES30" s="206"/>
      <c r="NET30" s="206"/>
      <c r="NEU30" s="206"/>
      <c r="NEV30" s="206"/>
      <c r="NEW30" s="206"/>
      <c r="NEX30" s="206"/>
      <c r="NEY30" s="206"/>
      <c r="NEZ30" s="206"/>
      <c r="NFA30" s="206"/>
      <c r="NFB30" s="206"/>
      <c r="NFC30" s="206"/>
      <c r="NFD30" s="206"/>
      <c r="NFE30" s="206"/>
      <c r="NFF30" s="206"/>
      <c r="NFG30" s="206"/>
      <c r="NFH30" s="206"/>
      <c r="NFI30" s="206"/>
      <c r="NFJ30" s="206"/>
      <c r="NFK30" s="206"/>
      <c r="NFL30" s="206"/>
      <c r="NFM30" s="206"/>
      <c r="NFN30" s="206"/>
      <c r="NFO30" s="206"/>
      <c r="NFP30" s="206"/>
      <c r="NFQ30" s="206"/>
      <c r="NFR30" s="206"/>
      <c r="NFS30" s="206"/>
      <c r="NFT30" s="206"/>
      <c r="NFU30" s="206"/>
      <c r="NFV30" s="206"/>
      <c r="NFW30" s="206"/>
      <c r="NFX30" s="206"/>
      <c r="NFY30" s="206"/>
      <c r="NFZ30" s="206"/>
      <c r="NGA30" s="206"/>
      <c r="NGB30" s="206"/>
      <c r="NGC30" s="206"/>
      <c r="NGD30" s="206"/>
      <c r="NGE30" s="206"/>
      <c r="NGF30" s="206"/>
      <c r="NGG30" s="206"/>
      <c r="NGH30" s="206"/>
      <c r="NGI30" s="206"/>
      <c r="NGJ30" s="206"/>
      <c r="NGK30" s="206"/>
      <c r="NGL30" s="206"/>
      <c r="NGM30" s="206"/>
      <c r="NGN30" s="206"/>
      <c r="NGO30" s="206"/>
      <c r="NGP30" s="206"/>
      <c r="NGQ30" s="206"/>
      <c r="NGR30" s="206"/>
      <c r="NGS30" s="206"/>
      <c r="NGT30" s="206"/>
      <c r="NGU30" s="206"/>
      <c r="NGV30" s="206"/>
      <c r="NGW30" s="206"/>
      <c r="NGX30" s="206"/>
      <c r="NGY30" s="206"/>
      <c r="NGZ30" s="206"/>
      <c r="NHA30" s="206"/>
      <c r="NHB30" s="206"/>
      <c r="NHC30" s="206"/>
      <c r="NHD30" s="206"/>
      <c r="NHE30" s="206"/>
      <c r="NHF30" s="206"/>
      <c r="NHG30" s="206"/>
      <c r="NHH30" s="206"/>
      <c r="NHI30" s="206"/>
      <c r="NHJ30" s="206"/>
      <c r="NHK30" s="206"/>
      <c r="NHL30" s="206"/>
      <c r="NHM30" s="206"/>
      <c r="NHN30" s="206"/>
      <c r="NHO30" s="206"/>
      <c r="NHP30" s="206"/>
      <c r="NHQ30" s="206"/>
      <c r="NHR30" s="206"/>
      <c r="NHS30" s="206"/>
      <c r="NHT30" s="206"/>
      <c r="NHU30" s="206"/>
      <c r="NHV30" s="206"/>
      <c r="NHW30" s="206"/>
      <c r="NHX30" s="206"/>
      <c r="NHY30" s="206"/>
      <c r="NHZ30" s="206"/>
      <c r="NIA30" s="206"/>
      <c r="NIB30" s="206"/>
      <c r="NIC30" s="206"/>
      <c r="NID30" s="206"/>
      <c r="NIE30" s="206"/>
      <c r="NIF30" s="206"/>
      <c r="NIG30" s="206"/>
      <c r="NIH30" s="206"/>
      <c r="NII30" s="206"/>
      <c r="NIJ30" s="206"/>
      <c r="NIK30" s="206"/>
      <c r="NIL30" s="206"/>
      <c r="NIM30" s="206"/>
      <c r="NIN30" s="206"/>
      <c r="NIO30" s="206"/>
      <c r="NIP30" s="206"/>
      <c r="NIQ30" s="206"/>
      <c r="NIR30" s="206"/>
      <c r="NIS30" s="206"/>
      <c r="NIT30" s="206"/>
      <c r="NIU30" s="206"/>
      <c r="NIV30" s="206"/>
      <c r="NIW30" s="206"/>
      <c r="NIX30" s="206"/>
      <c r="NIY30" s="206"/>
      <c r="NIZ30" s="206"/>
      <c r="NJA30" s="206"/>
      <c r="NJB30" s="206"/>
      <c r="NJC30" s="206"/>
      <c r="NJD30" s="206"/>
      <c r="NJE30" s="206"/>
      <c r="NJF30" s="206"/>
      <c r="NJG30" s="206"/>
      <c r="NJH30" s="206"/>
      <c r="NJI30" s="206"/>
      <c r="NJJ30" s="206"/>
      <c r="NJK30" s="206"/>
      <c r="NJL30" s="206"/>
      <c r="NJM30" s="206"/>
      <c r="NJN30" s="206"/>
      <c r="NJO30" s="206"/>
      <c r="NJP30" s="206"/>
      <c r="NJQ30" s="206"/>
      <c r="NJR30" s="206"/>
      <c r="NJS30" s="206"/>
      <c r="NJT30" s="206"/>
      <c r="NJU30" s="206"/>
      <c r="NJV30" s="206"/>
      <c r="NJW30" s="206"/>
      <c r="NJX30" s="206"/>
      <c r="NJY30" s="206"/>
      <c r="NJZ30" s="206"/>
      <c r="NKA30" s="206"/>
      <c r="NKB30" s="206"/>
      <c r="NKC30" s="206"/>
      <c r="NKD30" s="206"/>
      <c r="NKE30" s="206"/>
      <c r="NKF30" s="206"/>
      <c r="NKG30" s="206"/>
      <c r="NKH30" s="206"/>
      <c r="NKI30" s="206"/>
      <c r="NKJ30" s="206"/>
      <c r="NKK30" s="206"/>
      <c r="NKL30" s="206"/>
      <c r="NKM30" s="206"/>
      <c r="NKN30" s="206"/>
      <c r="NKO30" s="206"/>
      <c r="NKP30" s="206"/>
      <c r="NKQ30" s="206"/>
      <c r="NKR30" s="206"/>
      <c r="NKS30" s="206"/>
      <c r="NKT30" s="206"/>
      <c r="NKU30" s="206"/>
      <c r="NKV30" s="206"/>
      <c r="NKW30" s="206"/>
      <c r="NKX30" s="206"/>
      <c r="NKY30" s="206"/>
      <c r="NKZ30" s="206"/>
      <c r="NLA30" s="206"/>
      <c r="NLB30" s="206"/>
      <c r="NLC30" s="206"/>
      <c r="NLD30" s="206"/>
      <c r="NLE30" s="206"/>
      <c r="NLF30" s="206"/>
      <c r="NLG30" s="206"/>
      <c r="NLH30" s="206"/>
      <c r="NLI30" s="206"/>
      <c r="NLJ30" s="206"/>
      <c r="NLK30" s="206"/>
      <c r="NLL30" s="206"/>
      <c r="NLM30" s="206"/>
      <c r="NLN30" s="206"/>
      <c r="NLO30" s="206"/>
      <c r="NLP30" s="206"/>
      <c r="NLQ30" s="206"/>
      <c r="NLR30" s="206"/>
      <c r="NLS30" s="206"/>
      <c r="NLT30" s="206"/>
      <c r="NLU30" s="206"/>
      <c r="NLV30" s="206"/>
      <c r="NLW30" s="206"/>
      <c r="NLX30" s="206"/>
      <c r="NLY30" s="206"/>
      <c r="NLZ30" s="206"/>
      <c r="NMA30" s="206"/>
      <c r="NMB30" s="206"/>
      <c r="NMC30" s="206"/>
      <c r="NMD30" s="206"/>
      <c r="NME30" s="206"/>
      <c r="NMF30" s="206"/>
      <c r="NMG30" s="206"/>
      <c r="NMH30" s="206"/>
      <c r="NMI30" s="206"/>
      <c r="NMJ30" s="206"/>
      <c r="NMK30" s="206"/>
      <c r="NML30" s="206"/>
      <c r="NMM30" s="206"/>
      <c r="NMN30" s="206"/>
      <c r="NMO30" s="206"/>
      <c r="NMP30" s="206"/>
      <c r="NMQ30" s="206"/>
      <c r="NMR30" s="206"/>
      <c r="NMS30" s="206"/>
      <c r="NMT30" s="206"/>
      <c r="NMU30" s="206"/>
      <c r="NMV30" s="206"/>
      <c r="NMW30" s="206"/>
      <c r="NMX30" s="206"/>
      <c r="NMY30" s="206"/>
      <c r="NMZ30" s="206"/>
      <c r="NNA30" s="206"/>
      <c r="NNB30" s="206"/>
      <c r="NNC30" s="206"/>
      <c r="NND30" s="206"/>
      <c r="NNE30" s="206"/>
      <c r="NNF30" s="206"/>
      <c r="NNG30" s="206"/>
      <c r="NNH30" s="206"/>
      <c r="NNI30" s="206"/>
      <c r="NNJ30" s="206"/>
      <c r="NNK30" s="206"/>
      <c r="NNL30" s="206"/>
      <c r="NNM30" s="206"/>
      <c r="NNN30" s="206"/>
      <c r="NNO30" s="206"/>
      <c r="NNP30" s="206"/>
      <c r="NNQ30" s="206"/>
      <c r="NNR30" s="206"/>
      <c r="NNS30" s="206"/>
      <c r="NNT30" s="206"/>
      <c r="NNU30" s="206"/>
      <c r="NNV30" s="206"/>
      <c r="NNW30" s="206"/>
      <c r="NNX30" s="206"/>
      <c r="NNY30" s="206"/>
      <c r="NNZ30" s="206"/>
      <c r="NOA30" s="206"/>
      <c r="NOB30" s="206"/>
      <c r="NOC30" s="206"/>
      <c r="NOD30" s="206"/>
      <c r="NOE30" s="206"/>
      <c r="NOF30" s="206"/>
      <c r="NOG30" s="206"/>
      <c r="NOH30" s="206"/>
      <c r="NOI30" s="206"/>
      <c r="NOJ30" s="206"/>
      <c r="NOK30" s="206"/>
      <c r="NOL30" s="206"/>
      <c r="NOM30" s="206"/>
      <c r="NON30" s="206"/>
      <c r="NOO30" s="206"/>
      <c r="NOP30" s="206"/>
      <c r="NOQ30" s="206"/>
      <c r="NOR30" s="206"/>
      <c r="NOS30" s="206"/>
      <c r="NOT30" s="206"/>
      <c r="NOU30" s="206"/>
      <c r="NOV30" s="206"/>
      <c r="NOW30" s="206"/>
      <c r="NOX30" s="206"/>
      <c r="NOY30" s="206"/>
      <c r="NOZ30" s="206"/>
      <c r="NPA30" s="206"/>
      <c r="NPB30" s="206"/>
      <c r="NPC30" s="206"/>
      <c r="NPD30" s="206"/>
      <c r="NPE30" s="206"/>
      <c r="NPF30" s="206"/>
      <c r="NPG30" s="206"/>
      <c r="NPH30" s="206"/>
      <c r="NPI30" s="206"/>
      <c r="NPJ30" s="206"/>
      <c r="NPK30" s="206"/>
      <c r="NPL30" s="206"/>
      <c r="NPM30" s="206"/>
      <c r="NPN30" s="206"/>
      <c r="NPO30" s="206"/>
      <c r="NPP30" s="206"/>
      <c r="NPQ30" s="206"/>
      <c r="NPR30" s="206"/>
      <c r="NPS30" s="206"/>
      <c r="NPT30" s="206"/>
      <c r="NPU30" s="206"/>
      <c r="NPV30" s="206"/>
      <c r="NPW30" s="206"/>
      <c r="NPX30" s="206"/>
      <c r="NPY30" s="206"/>
      <c r="NPZ30" s="206"/>
      <c r="NQA30" s="206"/>
      <c r="NQB30" s="206"/>
      <c r="NQC30" s="206"/>
      <c r="NQD30" s="206"/>
      <c r="NQE30" s="206"/>
      <c r="NQF30" s="206"/>
      <c r="NQG30" s="206"/>
      <c r="NQH30" s="206"/>
      <c r="NQI30" s="206"/>
      <c r="NQJ30" s="206"/>
      <c r="NQK30" s="206"/>
      <c r="NQL30" s="206"/>
      <c r="NQM30" s="206"/>
      <c r="NQN30" s="206"/>
      <c r="NQO30" s="206"/>
      <c r="NQP30" s="206"/>
      <c r="NQQ30" s="206"/>
      <c r="NQR30" s="206"/>
      <c r="NQS30" s="206"/>
      <c r="NQT30" s="206"/>
      <c r="NQU30" s="206"/>
      <c r="NQV30" s="206"/>
      <c r="NQW30" s="206"/>
      <c r="NQX30" s="206"/>
      <c r="NQY30" s="206"/>
      <c r="NQZ30" s="206"/>
      <c r="NRA30" s="206"/>
      <c r="NRB30" s="206"/>
      <c r="NRC30" s="206"/>
      <c r="NRD30" s="206"/>
      <c r="NRE30" s="206"/>
      <c r="NRF30" s="206"/>
      <c r="NRG30" s="206"/>
      <c r="NRH30" s="206"/>
      <c r="NRI30" s="206"/>
      <c r="NRJ30" s="206"/>
      <c r="NRK30" s="206"/>
      <c r="NRL30" s="206"/>
      <c r="NRM30" s="206"/>
      <c r="NRN30" s="206"/>
      <c r="NRO30" s="206"/>
      <c r="NRP30" s="206"/>
      <c r="NRQ30" s="206"/>
      <c r="NRR30" s="206"/>
      <c r="NRS30" s="206"/>
      <c r="NRT30" s="206"/>
      <c r="NRU30" s="206"/>
      <c r="NRV30" s="206"/>
      <c r="NRW30" s="206"/>
      <c r="NRX30" s="206"/>
      <c r="NRY30" s="206"/>
      <c r="NRZ30" s="206"/>
      <c r="NSA30" s="206"/>
      <c r="NSB30" s="206"/>
      <c r="NSC30" s="206"/>
      <c r="NSD30" s="206"/>
      <c r="NSE30" s="206"/>
      <c r="NSF30" s="206"/>
      <c r="NSG30" s="206"/>
      <c r="NSH30" s="206"/>
      <c r="NSI30" s="206"/>
      <c r="NSJ30" s="206"/>
      <c r="NSK30" s="206"/>
      <c r="NSL30" s="206"/>
      <c r="NSM30" s="206"/>
      <c r="NSN30" s="206"/>
      <c r="NSO30" s="206"/>
      <c r="NSP30" s="206"/>
      <c r="NSQ30" s="206"/>
      <c r="NSR30" s="206"/>
      <c r="NSS30" s="206"/>
      <c r="NST30" s="206"/>
      <c r="NSU30" s="206"/>
      <c r="NSV30" s="206"/>
      <c r="NSW30" s="206"/>
      <c r="NSX30" s="206"/>
      <c r="NSY30" s="206"/>
      <c r="NSZ30" s="206"/>
      <c r="NTA30" s="206"/>
      <c r="NTB30" s="206"/>
      <c r="NTC30" s="206"/>
      <c r="NTD30" s="206"/>
      <c r="NTE30" s="206"/>
      <c r="NTF30" s="206"/>
      <c r="NTG30" s="206"/>
      <c r="NTH30" s="206"/>
      <c r="NTI30" s="206"/>
      <c r="NTJ30" s="206"/>
      <c r="NTK30" s="206"/>
      <c r="NTL30" s="206"/>
      <c r="NTM30" s="206"/>
      <c r="NTN30" s="206"/>
      <c r="NTO30" s="206"/>
      <c r="NTP30" s="206"/>
      <c r="NTQ30" s="206"/>
      <c r="NTR30" s="206"/>
      <c r="NTS30" s="206"/>
      <c r="NTT30" s="206"/>
      <c r="NTU30" s="206"/>
      <c r="NTV30" s="206"/>
      <c r="NTW30" s="206"/>
      <c r="NTX30" s="206"/>
      <c r="NTY30" s="206"/>
      <c r="NTZ30" s="206"/>
      <c r="NUA30" s="206"/>
      <c r="NUB30" s="206"/>
      <c r="NUC30" s="206"/>
      <c r="NUD30" s="206"/>
      <c r="NUE30" s="206"/>
      <c r="NUF30" s="206"/>
      <c r="NUG30" s="206"/>
      <c r="NUH30" s="206"/>
      <c r="NUI30" s="206"/>
      <c r="NUJ30" s="206"/>
      <c r="NUK30" s="206"/>
      <c r="NUL30" s="206"/>
      <c r="NUM30" s="206"/>
      <c r="NUN30" s="206"/>
      <c r="NUO30" s="206"/>
      <c r="NUP30" s="206"/>
      <c r="NUQ30" s="206"/>
      <c r="NUR30" s="206"/>
      <c r="NUS30" s="206"/>
      <c r="NUT30" s="206"/>
      <c r="NUU30" s="206"/>
      <c r="NUV30" s="206"/>
      <c r="NUW30" s="206"/>
      <c r="NUX30" s="206"/>
      <c r="NUY30" s="206"/>
      <c r="NUZ30" s="206"/>
      <c r="NVA30" s="206"/>
      <c r="NVB30" s="206"/>
      <c r="NVC30" s="206"/>
      <c r="NVD30" s="206"/>
      <c r="NVE30" s="206"/>
      <c r="NVF30" s="206"/>
      <c r="NVG30" s="206"/>
      <c r="NVH30" s="206"/>
      <c r="NVI30" s="206"/>
      <c r="NVJ30" s="206"/>
      <c r="NVK30" s="206"/>
      <c r="NVL30" s="206"/>
      <c r="NVM30" s="206"/>
      <c r="NVN30" s="206"/>
      <c r="NVO30" s="206"/>
      <c r="NVP30" s="206"/>
      <c r="NVQ30" s="206"/>
      <c r="NVR30" s="206"/>
      <c r="NVS30" s="206"/>
      <c r="NVT30" s="206"/>
      <c r="NVU30" s="206"/>
      <c r="NVV30" s="206"/>
      <c r="NVW30" s="206"/>
      <c r="NVX30" s="206"/>
      <c r="NVY30" s="206"/>
      <c r="NVZ30" s="206"/>
      <c r="NWA30" s="206"/>
      <c r="NWB30" s="206"/>
      <c r="NWC30" s="206"/>
      <c r="NWD30" s="206"/>
      <c r="NWE30" s="206"/>
      <c r="NWF30" s="206"/>
      <c r="NWG30" s="206"/>
      <c r="NWH30" s="206"/>
      <c r="NWI30" s="206"/>
      <c r="NWJ30" s="206"/>
      <c r="NWK30" s="206"/>
      <c r="NWL30" s="206"/>
      <c r="NWM30" s="206"/>
      <c r="NWN30" s="206"/>
      <c r="NWO30" s="206"/>
      <c r="NWP30" s="206"/>
      <c r="NWQ30" s="206"/>
      <c r="NWR30" s="206"/>
      <c r="NWS30" s="206"/>
      <c r="NWT30" s="206"/>
      <c r="NWU30" s="206"/>
      <c r="NWV30" s="206"/>
      <c r="NWW30" s="206"/>
      <c r="NWX30" s="206"/>
      <c r="NWY30" s="206"/>
      <c r="NWZ30" s="206"/>
      <c r="NXA30" s="206"/>
      <c r="NXB30" s="206"/>
      <c r="NXC30" s="206"/>
      <c r="NXD30" s="206"/>
      <c r="NXE30" s="206"/>
      <c r="NXF30" s="206"/>
      <c r="NXG30" s="206"/>
      <c r="NXH30" s="206"/>
      <c r="NXI30" s="206"/>
      <c r="NXJ30" s="206"/>
      <c r="NXK30" s="206"/>
      <c r="NXL30" s="206"/>
      <c r="NXM30" s="206"/>
      <c r="NXN30" s="206"/>
      <c r="NXO30" s="206"/>
      <c r="NXP30" s="206"/>
      <c r="NXQ30" s="206"/>
      <c r="NXR30" s="206"/>
      <c r="NXS30" s="206"/>
      <c r="NXT30" s="206"/>
      <c r="NXU30" s="206"/>
      <c r="NXV30" s="206"/>
      <c r="NXW30" s="206"/>
      <c r="NXX30" s="206"/>
      <c r="NXY30" s="206"/>
      <c r="NXZ30" s="206"/>
      <c r="NYA30" s="206"/>
      <c r="NYB30" s="206"/>
      <c r="NYC30" s="206"/>
      <c r="NYD30" s="206"/>
      <c r="NYE30" s="206"/>
      <c r="NYF30" s="206"/>
      <c r="NYG30" s="206"/>
      <c r="NYH30" s="206"/>
      <c r="NYI30" s="206"/>
      <c r="NYJ30" s="206"/>
      <c r="NYK30" s="206"/>
      <c r="NYL30" s="206"/>
      <c r="NYM30" s="206"/>
      <c r="NYN30" s="206"/>
      <c r="NYO30" s="206"/>
      <c r="NYP30" s="206"/>
      <c r="NYQ30" s="206"/>
      <c r="NYR30" s="206"/>
      <c r="NYS30" s="206"/>
      <c r="NYT30" s="206"/>
      <c r="NYU30" s="206"/>
      <c r="NYV30" s="206"/>
      <c r="NYW30" s="206"/>
      <c r="NYX30" s="206"/>
      <c r="NYY30" s="206"/>
      <c r="NYZ30" s="206"/>
      <c r="NZA30" s="206"/>
      <c r="NZB30" s="206"/>
      <c r="NZC30" s="206"/>
      <c r="NZD30" s="206"/>
      <c r="NZE30" s="206"/>
      <c r="NZF30" s="206"/>
      <c r="NZG30" s="206"/>
      <c r="NZH30" s="206"/>
      <c r="NZI30" s="206"/>
      <c r="NZJ30" s="206"/>
      <c r="NZK30" s="206"/>
      <c r="NZL30" s="206"/>
      <c r="NZM30" s="206"/>
      <c r="NZN30" s="206"/>
      <c r="NZO30" s="206"/>
      <c r="NZP30" s="206"/>
      <c r="NZQ30" s="206"/>
      <c r="NZR30" s="206"/>
      <c r="NZS30" s="206"/>
      <c r="NZT30" s="206"/>
      <c r="NZU30" s="206"/>
      <c r="NZV30" s="206"/>
      <c r="NZW30" s="206"/>
      <c r="NZX30" s="206"/>
      <c r="NZY30" s="206"/>
      <c r="NZZ30" s="206"/>
      <c r="OAA30" s="206"/>
      <c r="OAB30" s="206"/>
      <c r="OAC30" s="206"/>
      <c r="OAD30" s="206"/>
      <c r="OAE30" s="206"/>
      <c r="OAF30" s="206"/>
      <c r="OAG30" s="206"/>
      <c r="OAH30" s="206"/>
      <c r="OAI30" s="206"/>
      <c r="OAJ30" s="206"/>
      <c r="OAK30" s="206"/>
      <c r="OAL30" s="206"/>
      <c r="OAM30" s="206"/>
      <c r="OAN30" s="206"/>
      <c r="OAO30" s="206"/>
      <c r="OAP30" s="206"/>
      <c r="OAQ30" s="206"/>
      <c r="OAR30" s="206"/>
      <c r="OAS30" s="206"/>
      <c r="OAT30" s="206"/>
      <c r="OAU30" s="206"/>
      <c r="OAV30" s="206"/>
      <c r="OAW30" s="206"/>
      <c r="OAX30" s="206"/>
      <c r="OAY30" s="206"/>
      <c r="OAZ30" s="206"/>
      <c r="OBA30" s="206"/>
      <c r="OBB30" s="206"/>
      <c r="OBC30" s="206"/>
      <c r="OBD30" s="206"/>
      <c r="OBE30" s="206"/>
      <c r="OBF30" s="206"/>
      <c r="OBG30" s="206"/>
      <c r="OBH30" s="206"/>
      <c r="OBI30" s="206"/>
      <c r="OBJ30" s="206"/>
      <c r="OBK30" s="206"/>
      <c r="OBL30" s="206"/>
      <c r="OBM30" s="206"/>
      <c r="OBN30" s="206"/>
      <c r="OBO30" s="206"/>
      <c r="OBP30" s="206"/>
      <c r="OBQ30" s="206"/>
      <c r="OBR30" s="206"/>
      <c r="OBS30" s="206"/>
      <c r="OBT30" s="206"/>
      <c r="OBU30" s="206"/>
      <c r="OBV30" s="206"/>
      <c r="OBW30" s="206"/>
      <c r="OBX30" s="206"/>
      <c r="OBY30" s="206"/>
      <c r="OBZ30" s="206"/>
      <c r="OCA30" s="206"/>
      <c r="OCB30" s="206"/>
      <c r="OCC30" s="206"/>
      <c r="OCD30" s="206"/>
      <c r="OCE30" s="206"/>
      <c r="OCF30" s="206"/>
      <c r="OCG30" s="206"/>
      <c r="OCH30" s="206"/>
      <c r="OCI30" s="206"/>
      <c r="OCJ30" s="206"/>
      <c r="OCK30" s="206"/>
      <c r="OCL30" s="206"/>
      <c r="OCM30" s="206"/>
      <c r="OCN30" s="206"/>
      <c r="OCO30" s="206"/>
      <c r="OCP30" s="206"/>
      <c r="OCQ30" s="206"/>
      <c r="OCR30" s="206"/>
      <c r="OCS30" s="206"/>
      <c r="OCT30" s="206"/>
      <c r="OCU30" s="206"/>
      <c r="OCV30" s="206"/>
      <c r="OCW30" s="206"/>
      <c r="OCX30" s="206"/>
      <c r="OCY30" s="206"/>
      <c r="OCZ30" s="206"/>
      <c r="ODA30" s="206"/>
      <c r="ODB30" s="206"/>
      <c r="ODC30" s="206"/>
      <c r="ODD30" s="206"/>
      <c r="ODE30" s="206"/>
      <c r="ODF30" s="206"/>
      <c r="ODG30" s="206"/>
      <c r="ODH30" s="206"/>
      <c r="ODI30" s="206"/>
      <c r="ODJ30" s="206"/>
      <c r="ODK30" s="206"/>
      <c r="ODL30" s="206"/>
      <c r="ODM30" s="206"/>
      <c r="ODN30" s="206"/>
      <c r="ODO30" s="206"/>
      <c r="ODP30" s="206"/>
      <c r="ODQ30" s="206"/>
      <c r="ODR30" s="206"/>
      <c r="ODS30" s="206"/>
      <c r="ODT30" s="206"/>
      <c r="ODU30" s="206"/>
      <c r="ODV30" s="206"/>
      <c r="ODW30" s="206"/>
      <c r="ODX30" s="206"/>
      <c r="ODY30" s="206"/>
      <c r="ODZ30" s="206"/>
      <c r="OEA30" s="206"/>
      <c r="OEB30" s="206"/>
      <c r="OEC30" s="206"/>
      <c r="OED30" s="206"/>
      <c r="OEE30" s="206"/>
      <c r="OEF30" s="206"/>
      <c r="OEG30" s="206"/>
      <c r="OEH30" s="206"/>
      <c r="OEI30" s="206"/>
      <c r="OEJ30" s="206"/>
      <c r="OEK30" s="206"/>
      <c r="OEL30" s="206"/>
      <c r="OEM30" s="206"/>
      <c r="OEN30" s="206"/>
      <c r="OEO30" s="206"/>
      <c r="OEP30" s="206"/>
      <c r="OEQ30" s="206"/>
      <c r="OER30" s="206"/>
      <c r="OES30" s="206"/>
      <c r="OET30" s="206"/>
      <c r="OEU30" s="206"/>
      <c r="OEV30" s="206"/>
      <c r="OEW30" s="206"/>
      <c r="OEX30" s="206"/>
      <c r="OEY30" s="206"/>
      <c r="OEZ30" s="206"/>
      <c r="OFA30" s="206"/>
      <c r="OFB30" s="206"/>
      <c r="OFC30" s="206"/>
      <c r="OFD30" s="206"/>
      <c r="OFE30" s="206"/>
      <c r="OFF30" s="206"/>
      <c r="OFG30" s="206"/>
      <c r="OFH30" s="206"/>
      <c r="OFI30" s="206"/>
      <c r="OFJ30" s="206"/>
      <c r="OFK30" s="206"/>
      <c r="OFL30" s="206"/>
      <c r="OFM30" s="206"/>
      <c r="OFN30" s="206"/>
      <c r="OFO30" s="206"/>
      <c r="OFP30" s="206"/>
      <c r="OFQ30" s="206"/>
      <c r="OFR30" s="206"/>
      <c r="OFS30" s="206"/>
      <c r="OFT30" s="206"/>
      <c r="OFU30" s="206"/>
      <c r="OFV30" s="206"/>
      <c r="OFW30" s="206"/>
      <c r="OFX30" s="206"/>
      <c r="OFY30" s="206"/>
      <c r="OFZ30" s="206"/>
      <c r="OGA30" s="206"/>
      <c r="OGB30" s="206"/>
      <c r="OGC30" s="206"/>
      <c r="OGD30" s="206"/>
      <c r="OGE30" s="206"/>
      <c r="OGF30" s="206"/>
      <c r="OGG30" s="206"/>
      <c r="OGH30" s="206"/>
      <c r="OGI30" s="206"/>
      <c r="OGJ30" s="206"/>
      <c r="OGK30" s="206"/>
      <c r="OGL30" s="206"/>
      <c r="OGM30" s="206"/>
      <c r="OGN30" s="206"/>
      <c r="OGO30" s="206"/>
      <c r="OGP30" s="206"/>
      <c r="OGQ30" s="206"/>
      <c r="OGR30" s="206"/>
      <c r="OGS30" s="206"/>
      <c r="OGT30" s="206"/>
      <c r="OGU30" s="206"/>
      <c r="OGV30" s="206"/>
      <c r="OGW30" s="206"/>
      <c r="OGX30" s="206"/>
      <c r="OGY30" s="206"/>
      <c r="OGZ30" s="206"/>
      <c r="OHA30" s="206"/>
      <c r="OHB30" s="206"/>
      <c r="OHC30" s="206"/>
      <c r="OHD30" s="206"/>
      <c r="OHE30" s="206"/>
      <c r="OHF30" s="206"/>
      <c r="OHG30" s="206"/>
      <c r="OHH30" s="206"/>
      <c r="OHI30" s="206"/>
      <c r="OHJ30" s="206"/>
      <c r="OHK30" s="206"/>
      <c r="OHL30" s="206"/>
      <c r="OHM30" s="206"/>
      <c r="OHN30" s="206"/>
      <c r="OHO30" s="206"/>
      <c r="OHP30" s="206"/>
      <c r="OHQ30" s="206"/>
      <c r="OHR30" s="206"/>
      <c r="OHS30" s="206"/>
      <c r="OHT30" s="206"/>
      <c r="OHU30" s="206"/>
      <c r="OHV30" s="206"/>
      <c r="OHW30" s="206"/>
      <c r="OHX30" s="206"/>
      <c r="OHY30" s="206"/>
      <c r="OHZ30" s="206"/>
      <c r="OIA30" s="206"/>
      <c r="OIB30" s="206"/>
      <c r="OIC30" s="206"/>
      <c r="OID30" s="206"/>
      <c r="OIE30" s="206"/>
      <c r="OIF30" s="206"/>
      <c r="OIG30" s="206"/>
      <c r="OIH30" s="206"/>
      <c r="OII30" s="206"/>
      <c r="OIJ30" s="206"/>
      <c r="OIK30" s="206"/>
      <c r="OIL30" s="206"/>
      <c r="OIM30" s="206"/>
      <c r="OIN30" s="206"/>
      <c r="OIO30" s="206"/>
      <c r="OIP30" s="206"/>
      <c r="OIQ30" s="206"/>
      <c r="OIR30" s="206"/>
      <c r="OIS30" s="206"/>
      <c r="OIT30" s="206"/>
      <c r="OIU30" s="206"/>
      <c r="OIV30" s="206"/>
      <c r="OIW30" s="206"/>
      <c r="OIX30" s="206"/>
      <c r="OIY30" s="206"/>
      <c r="OIZ30" s="206"/>
      <c r="OJA30" s="206"/>
      <c r="OJB30" s="206"/>
      <c r="OJC30" s="206"/>
      <c r="OJD30" s="206"/>
      <c r="OJE30" s="206"/>
      <c r="OJF30" s="206"/>
      <c r="OJG30" s="206"/>
      <c r="OJH30" s="206"/>
      <c r="OJI30" s="206"/>
      <c r="OJJ30" s="206"/>
      <c r="OJK30" s="206"/>
      <c r="OJL30" s="206"/>
      <c r="OJM30" s="206"/>
      <c r="OJN30" s="206"/>
      <c r="OJO30" s="206"/>
      <c r="OJP30" s="206"/>
      <c r="OJQ30" s="206"/>
      <c r="OJR30" s="206"/>
      <c r="OJS30" s="206"/>
      <c r="OJT30" s="206"/>
      <c r="OJU30" s="206"/>
      <c r="OJV30" s="206"/>
      <c r="OJW30" s="206"/>
      <c r="OJX30" s="206"/>
      <c r="OJY30" s="206"/>
      <c r="OJZ30" s="206"/>
      <c r="OKA30" s="206"/>
      <c r="OKB30" s="206"/>
      <c r="OKC30" s="206"/>
      <c r="OKD30" s="206"/>
      <c r="OKE30" s="206"/>
      <c r="OKF30" s="206"/>
      <c r="OKG30" s="206"/>
      <c r="OKH30" s="206"/>
      <c r="OKI30" s="206"/>
      <c r="OKJ30" s="206"/>
      <c r="OKK30" s="206"/>
      <c r="OKL30" s="206"/>
      <c r="OKM30" s="206"/>
      <c r="OKN30" s="206"/>
      <c r="OKO30" s="206"/>
      <c r="OKP30" s="206"/>
      <c r="OKQ30" s="206"/>
      <c r="OKR30" s="206"/>
      <c r="OKS30" s="206"/>
      <c r="OKT30" s="206"/>
      <c r="OKU30" s="206"/>
      <c r="OKV30" s="206"/>
      <c r="OKW30" s="206"/>
      <c r="OKX30" s="206"/>
      <c r="OKY30" s="206"/>
      <c r="OKZ30" s="206"/>
      <c r="OLA30" s="206"/>
      <c r="OLB30" s="206"/>
      <c r="OLC30" s="206"/>
      <c r="OLD30" s="206"/>
      <c r="OLE30" s="206"/>
      <c r="OLF30" s="206"/>
      <c r="OLG30" s="206"/>
      <c r="OLH30" s="206"/>
      <c r="OLI30" s="206"/>
      <c r="OLJ30" s="206"/>
      <c r="OLK30" s="206"/>
      <c r="OLL30" s="206"/>
      <c r="OLM30" s="206"/>
      <c r="OLN30" s="206"/>
      <c r="OLO30" s="206"/>
      <c r="OLP30" s="206"/>
      <c r="OLQ30" s="206"/>
      <c r="OLR30" s="206"/>
      <c r="OLS30" s="206"/>
      <c r="OLT30" s="206"/>
      <c r="OLU30" s="206"/>
      <c r="OLV30" s="206"/>
      <c r="OLW30" s="206"/>
      <c r="OLX30" s="206"/>
      <c r="OLY30" s="206"/>
      <c r="OLZ30" s="206"/>
      <c r="OMA30" s="206"/>
      <c r="OMB30" s="206"/>
      <c r="OMC30" s="206"/>
      <c r="OMD30" s="206"/>
      <c r="OME30" s="206"/>
      <c r="OMF30" s="206"/>
      <c r="OMG30" s="206"/>
      <c r="OMH30" s="206"/>
      <c r="OMI30" s="206"/>
      <c r="OMJ30" s="206"/>
      <c r="OMK30" s="206"/>
      <c r="OML30" s="206"/>
      <c r="OMM30" s="206"/>
      <c r="OMN30" s="206"/>
      <c r="OMO30" s="206"/>
      <c r="OMP30" s="206"/>
      <c r="OMQ30" s="206"/>
      <c r="OMR30" s="206"/>
      <c r="OMS30" s="206"/>
      <c r="OMT30" s="206"/>
      <c r="OMU30" s="206"/>
      <c r="OMV30" s="206"/>
      <c r="OMW30" s="206"/>
      <c r="OMX30" s="206"/>
      <c r="OMY30" s="206"/>
      <c r="OMZ30" s="206"/>
      <c r="ONA30" s="206"/>
      <c r="ONB30" s="206"/>
      <c r="ONC30" s="206"/>
      <c r="OND30" s="206"/>
      <c r="ONE30" s="206"/>
      <c r="ONF30" s="206"/>
      <c r="ONG30" s="206"/>
      <c r="ONH30" s="206"/>
      <c r="ONI30" s="206"/>
      <c r="ONJ30" s="206"/>
      <c r="ONK30" s="206"/>
      <c r="ONL30" s="206"/>
      <c r="ONM30" s="206"/>
      <c r="ONN30" s="206"/>
      <c r="ONO30" s="206"/>
      <c r="ONP30" s="206"/>
      <c r="ONQ30" s="206"/>
      <c r="ONR30" s="206"/>
      <c r="ONS30" s="206"/>
      <c r="ONT30" s="206"/>
      <c r="ONU30" s="206"/>
      <c r="ONV30" s="206"/>
      <c r="ONW30" s="206"/>
      <c r="ONX30" s="206"/>
      <c r="ONY30" s="206"/>
      <c r="ONZ30" s="206"/>
      <c r="OOA30" s="206"/>
      <c r="OOB30" s="206"/>
      <c r="OOC30" s="206"/>
      <c r="OOD30" s="206"/>
      <c r="OOE30" s="206"/>
      <c r="OOF30" s="206"/>
      <c r="OOG30" s="206"/>
      <c r="OOH30" s="206"/>
      <c r="OOI30" s="206"/>
      <c r="OOJ30" s="206"/>
      <c r="OOK30" s="206"/>
      <c r="OOL30" s="206"/>
      <c r="OOM30" s="206"/>
      <c r="OON30" s="206"/>
      <c r="OOO30" s="206"/>
      <c r="OOP30" s="206"/>
      <c r="OOQ30" s="206"/>
      <c r="OOR30" s="206"/>
      <c r="OOS30" s="206"/>
      <c r="OOT30" s="206"/>
      <c r="OOU30" s="206"/>
      <c r="OOV30" s="206"/>
      <c r="OOW30" s="206"/>
      <c r="OOX30" s="206"/>
      <c r="OOY30" s="206"/>
      <c r="OOZ30" s="206"/>
      <c r="OPA30" s="206"/>
      <c r="OPB30" s="206"/>
      <c r="OPC30" s="206"/>
      <c r="OPD30" s="206"/>
      <c r="OPE30" s="206"/>
      <c r="OPF30" s="206"/>
      <c r="OPG30" s="206"/>
      <c r="OPH30" s="206"/>
      <c r="OPI30" s="206"/>
      <c r="OPJ30" s="206"/>
      <c r="OPK30" s="206"/>
      <c r="OPL30" s="206"/>
      <c r="OPM30" s="206"/>
      <c r="OPN30" s="206"/>
      <c r="OPO30" s="206"/>
      <c r="OPP30" s="206"/>
      <c r="OPQ30" s="206"/>
      <c r="OPR30" s="206"/>
      <c r="OPS30" s="206"/>
      <c r="OPT30" s="206"/>
      <c r="OPU30" s="206"/>
      <c r="OPV30" s="206"/>
      <c r="OPW30" s="206"/>
      <c r="OPX30" s="206"/>
      <c r="OPY30" s="206"/>
      <c r="OPZ30" s="206"/>
      <c r="OQA30" s="206"/>
      <c r="OQB30" s="206"/>
      <c r="OQC30" s="206"/>
      <c r="OQD30" s="206"/>
      <c r="OQE30" s="206"/>
      <c r="OQF30" s="206"/>
      <c r="OQG30" s="206"/>
      <c r="OQH30" s="206"/>
      <c r="OQI30" s="206"/>
      <c r="OQJ30" s="206"/>
      <c r="OQK30" s="206"/>
      <c r="OQL30" s="206"/>
      <c r="OQM30" s="206"/>
      <c r="OQN30" s="206"/>
      <c r="OQO30" s="206"/>
      <c r="OQP30" s="206"/>
      <c r="OQQ30" s="206"/>
      <c r="OQR30" s="206"/>
      <c r="OQS30" s="206"/>
      <c r="OQT30" s="206"/>
      <c r="OQU30" s="206"/>
      <c r="OQV30" s="206"/>
      <c r="OQW30" s="206"/>
      <c r="OQX30" s="206"/>
      <c r="OQY30" s="206"/>
      <c r="OQZ30" s="206"/>
      <c r="ORA30" s="206"/>
      <c r="ORB30" s="206"/>
      <c r="ORC30" s="206"/>
      <c r="ORD30" s="206"/>
      <c r="ORE30" s="206"/>
      <c r="ORF30" s="206"/>
      <c r="ORG30" s="206"/>
      <c r="ORH30" s="206"/>
      <c r="ORI30" s="206"/>
      <c r="ORJ30" s="206"/>
      <c r="ORK30" s="206"/>
      <c r="ORL30" s="206"/>
      <c r="ORM30" s="206"/>
      <c r="ORN30" s="206"/>
      <c r="ORO30" s="206"/>
      <c r="ORP30" s="206"/>
      <c r="ORQ30" s="206"/>
      <c r="ORR30" s="206"/>
      <c r="ORS30" s="206"/>
      <c r="ORT30" s="206"/>
      <c r="ORU30" s="206"/>
      <c r="ORV30" s="206"/>
      <c r="ORW30" s="206"/>
      <c r="ORX30" s="206"/>
      <c r="ORY30" s="206"/>
      <c r="ORZ30" s="206"/>
      <c r="OSA30" s="206"/>
      <c r="OSB30" s="206"/>
      <c r="OSC30" s="206"/>
      <c r="OSD30" s="206"/>
      <c r="OSE30" s="206"/>
      <c r="OSF30" s="206"/>
      <c r="OSG30" s="206"/>
      <c r="OSH30" s="206"/>
      <c r="OSI30" s="206"/>
      <c r="OSJ30" s="206"/>
      <c r="OSK30" s="206"/>
      <c r="OSL30" s="206"/>
      <c r="OSM30" s="206"/>
      <c r="OSN30" s="206"/>
      <c r="OSO30" s="206"/>
      <c r="OSP30" s="206"/>
      <c r="OSQ30" s="206"/>
      <c r="OSR30" s="206"/>
      <c r="OSS30" s="206"/>
      <c r="OST30" s="206"/>
      <c r="OSU30" s="206"/>
      <c r="OSV30" s="206"/>
      <c r="OSW30" s="206"/>
      <c r="OSX30" s="206"/>
      <c r="OSY30" s="206"/>
      <c r="OSZ30" s="206"/>
      <c r="OTA30" s="206"/>
      <c r="OTB30" s="206"/>
      <c r="OTC30" s="206"/>
      <c r="OTD30" s="206"/>
      <c r="OTE30" s="206"/>
      <c r="OTF30" s="206"/>
      <c r="OTG30" s="206"/>
      <c r="OTH30" s="206"/>
      <c r="OTI30" s="206"/>
      <c r="OTJ30" s="206"/>
      <c r="OTK30" s="206"/>
      <c r="OTL30" s="206"/>
      <c r="OTM30" s="206"/>
      <c r="OTN30" s="206"/>
      <c r="OTO30" s="206"/>
      <c r="OTP30" s="206"/>
      <c r="OTQ30" s="206"/>
      <c r="OTR30" s="206"/>
      <c r="OTS30" s="206"/>
      <c r="OTT30" s="206"/>
      <c r="OTU30" s="206"/>
      <c r="OTV30" s="206"/>
      <c r="OTW30" s="206"/>
      <c r="OTX30" s="206"/>
      <c r="OTY30" s="206"/>
      <c r="OTZ30" s="206"/>
      <c r="OUA30" s="206"/>
      <c r="OUB30" s="206"/>
      <c r="OUC30" s="206"/>
      <c r="OUD30" s="206"/>
      <c r="OUE30" s="206"/>
      <c r="OUF30" s="206"/>
      <c r="OUG30" s="206"/>
      <c r="OUH30" s="206"/>
      <c r="OUI30" s="206"/>
      <c r="OUJ30" s="206"/>
      <c r="OUK30" s="206"/>
      <c r="OUL30" s="206"/>
      <c r="OUM30" s="206"/>
      <c r="OUN30" s="206"/>
      <c r="OUO30" s="206"/>
      <c r="OUP30" s="206"/>
      <c r="OUQ30" s="206"/>
      <c r="OUR30" s="206"/>
      <c r="OUS30" s="206"/>
      <c r="OUT30" s="206"/>
      <c r="OUU30" s="206"/>
      <c r="OUV30" s="206"/>
      <c r="OUW30" s="206"/>
      <c r="OUX30" s="206"/>
      <c r="OUY30" s="206"/>
      <c r="OUZ30" s="206"/>
      <c r="OVA30" s="206"/>
      <c r="OVB30" s="206"/>
      <c r="OVC30" s="206"/>
      <c r="OVD30" s="206"/>
      <c r="OVE30" s="206"/>
      <c r="OVF30" s="206"/>
      <c r="OVG30" s="206"/>
      <c r="OVH30" s="206"/>
      <c r="OVI30" s="206"/>
      <c r="OVJ30" s="206"/>
      <c r="OVK30" s="206"/>
      <c r="OVL30" s="206"/>
      <c r="OVM30" s="206"/>
      <c r="OVN30" s="206"/>
      <c r="OVO30" s="206"/>
      <c r="OVP30" s="206"/>
      <c r="OVQ30" s="206"/>
      <c r="OVR30" s="206"/>
      <c r="OVS30" s="206"/>
      <c r="OVT30" s="206"/>
      <c r="OVU30" s="206"/>
      <c r="OVV30" s="206"/>
      <c r="OVW30" s="206"/>
      <c r="OVX30" s="206"/>
      <c r="OVY30" s="206"/>
      <c r="OVZ30" s="206"/>
      <c r="OWA30" s="206"/>
      <c r="OWB30" s="206"/>
      <c r="OWC30" s="206"/>
      <c r="OWD30" s="206"/>
      <c r="OWE30" s="206"/>
      <c r="OWF30" s="206"/>
      <c r="OWG30" s="206"/>
      <c r="OWH30" s="206"/>
      <c r="OWI30" s="206"/>
      <c r="OWJ30" s="206"/>
      <c r="OWK30" s="206"/>
      <c r="OWL30" s="206"/>
      <c r="OWM30" s="206"/>
      <c r="OWN30" s="206"/>
      <c r="OWO30" s="206"/>
      <c r="OWP30" s="206"/>
      <c r="OWQ30" s="206"/>
      <c r="OWR30" s="206"/>
      <c r="OWS30" s="206"/>
      <c r="OWT30" s="206"/>
      <c r="OWU30" s="206"/>
      <c r="OWV30" s="206"/>
      <c r="OWW30" s="206"/>
      <c r="OWX30" s="206"/>
      <c r="OWY30" s="206"/>
      <c r="OWZ30" s="206"/>
      <c r="OXA30" s="206"/>
      <c r="OXB30" s="206"/>
      <c r="OXC30" s="206"/>
      <c r="OXD30" s="206"/>
      <c r="OXE30" s="206"/>
      <c r="OXF30" s="206"/>
      <c r="OXG30" s="206"/>
      <c r="OXH30" s="206"/>
      <c r="OXI30" s="206"/>
      <c r="OXJ30" s="206"/>
      <c r="OXK30" s="206"/>
      <c r="OXL30" s="206"/>
      <c r="OXM30" s="206"/>
      <c r="OXN30" s="206"/>
      <c r="OXO30" s="206"/>
      <c r="OXP30" s="206"/>
      <c r="OXQ30" s="206"/>
      <c r="OXR30" s="206"/>
      <c r="OXS30" s="206"/>
      <c r="OXT30" s="206"/>
      <c r="OXU30" s="206"/>
      <c r="OXV30" s="206"/>
      <c r="OXW30" s="206"/>
      <c r="OXX30" s="206"/>
      <c r="OXY30" s="206"/>
      <c r="OXZ30" s="206"/>
      <c r="OYA30" s="206"/>
      <c r="OYB30" s="206"/>
      <c r="OYC30" s="206"/>
      <c r="OYD30" s="206"/>
      <c r="OYE30" s="206"/>
      <c r="OYF30" s="206"/>
      <c r="OYG30" s="206"/>
      <c r="OYH30" s="206"/>
      <c r="OYI30" s="206"/>
      <c r="OYJ30" s="206"/>
      <c r="OYK30" s="206"/>
      <c r="OYL30" s="206"/>
      <c r="OYM30" s="206"/>
      <c r="OYN30" s="206"/>
      <c r="OYO30" s="206"/>
      <c r="OYP30" s="206"/>
      <c r="OYQ30" s="206"/>
      <c r="OYR30" s="206"/>
      <c r="OYS30" s="206"/>
      <c r="OYT30" s="206"/>
      <c r="OYU30" s="206"/>
      <c r="OYV30" s="206"/>
      <c r="OYW30" s="206"/>
      <c r="OYX30" s="206"/>
      <c r="OYY30" s="206"/>
      <c r="OYZ30" s="206"/>
      <c r="OZA30" s="206"/>
      <c r="OZB30" s="206"/>
      <c r="OZC30" s="206"/>
      <c r="OZD30" s="206"/>
      <c r="OZE30" s="206"/>
      <c r="OZF30" s="206"/>
      <c r="OZG30" s="206"/>
      <c r="OZH30" s="206"/>
      <c r="OZI30" s="206"/>
      <c r="OZJ30" s="206"/>
      <c r="OZK30" s="206"/>
      <c r="OZL30" s="206"/>
      <c r="OZM30" s="206"/>
      <c r="OZN30" s="206"/>
      <c r="OZO30" s="206"/>
      <c r="OZP30" s="206"/>
      <c r="OZQ30" s="206"/>
      <c r="OZR30" s="206"/>
      <c r="OZS30" s="206"/>
      <c r="OZT30" s="206"/>
      <c r="OZU30" s="206"/>
      <c r="OZV30" s="206"/>
      <c r="OZW30" s="206"/>
      <c r="OZX30" s="206"/>
      <c r="OZY30" s="206"/>
      <c r="OZZ30" s="206"/>
      <c r="PAA30" s="206"/>
      <c r="PAB30" s="206"/>
      <c r="PAC30" s="206"/>
      <c r="PAD30" s="206"/>
      <c r="PAE30" s="206"/>
      <c r="PAF30" s="206"/>
      <c r="PAG30" s="206"/>
      <c r="PAH30" s="206"/>
      <c r="PAI30" s="206"/>
      <c r="PAJ30" s="206"/>
      <c r="PAK30" s="206"/>
      <c r="PAL30" s="206"/>
      <c r="PAM30" s="206"/>
      <c r="PAN30" s="206"/>
      <c r="PAO30" s="206"/>
      <c r="PAP30" s="206"/>
      <c r="PAQ30" s="206"/>
      <c r="PAR30" s="206"/>
      <c r="PAS30" s="206"/>
      <c r="PAT30" s="206"/>
      <c r="PAU30" s="206"/>
      <c r="PAV30" s="206"/>
      <c r="PAW30" s="206"/>
      <c r="PAX30" s="206"/>
      <c r="PAY30" s="206"/>
      <c r="PAZ30" s="206"/>
      <c r="PBA30" s="206"/>
      <c r="PBB30" s="206"/>
      <c r="PBC30" s="206"/>
      <c r="PBD30" s="206"/>
      <c r="PBE30" s="206"/>
      <c r="PBF30" s="206"/>
      <c r="PBG30" s="206"/>
      <c r="PBH30" s="206"/>
      <c r="PBI30" s="206"/>
      <c r="PBJ30" s="206"/>
      <c r="PBK30" s="206"/>
      <c r="PBL30" s="206"/>
      <c r="PBM30" s="206"/>
      <c r="PBN30" s="206"/>
      <c r="PBO30" s="206"/>
      <c r="PBP30" s="206"/>
      <c r="PBQ30" s="206"/>
      <c r="PBR30" s="206"/>
      <c r="PBS30" s="206"/>
      <c r="PBT30" s="206"/>
      <c r="PBU30" s="206"/>
      <c r="PBV30" s="206"/>
      <c r="PBW30" s="206"/>
      <c r="PBX30" s="206"/>
      <c r="PBY30" s="206"/>
      <c r="PBZ30" s="206"/>
      <c r="PCA30" s="206"/>
      <c r="PCB30" s="206"/>
      <c r="PCC30" s="206"/>
      <c r="PCD30" s="206"/>
      <c r="PCE30" s="206"/>
      <c r="PCF30" s="206"/>
      <c r="PCG30" s="206"/>
      <c r="PCH30" s="206"/>
      <c r="PCI30" s="206"/>
      <c r="PCJ30" s="206"/>
      <c r="PCK30" s="206"/>
      <c r="PCL30" s="206"/>
      <c r="PCM30" s="206"/>
      <c r="PCN30" s="206"/>
      <c r="PCO30" s="206"/>
      <c r="PCP30" s="206"/>
      <c r="PCQ30" s="206"/>
      <c r="PCR30" s="206"/>
      <c r="PCS30" s="206"/>
      <c r="PCT30" s="206"/>
      <c r="PCU30" s="206"/>
      <c r="PCV30" s="206"/>
      <c r="PCW30" s="206"/>
      <c r="PCX30" s="206"/>
      <c r="PCY30" s="206"/>
      <c r="PCZ30" s="206"/>
      <c r="PDA30" s="206"/>
      <c r="PDB30" s="206"/>
      <c r="PDC30" s="206"/>
      <c r="PDD30" s="206"/>
      <c r="PDE30" s="206"/>
      <c r="PDF30" s="206"/>
      <c r="PDG30" s="206"/>
      <c r="PDH30" s="206"/>
      <c r="PDI30" s="206"/>
      <c r="PDJ30" s="206"/>
      <c r="PDK30" s="206"/>
      <c r="PDL30" s="206"/>
      <c r="PDM30" s="206"/>
      <c r="PDN30" s="206"/>
      <c r="PDO30" s="206"/>
      <c r="PDP30" s="206"/>
      <c r="PDQ30" s="206"/>
      <c r="PDR30" s="206"/>
      <c r="PDS30" s="206"/>
      <c r="PDT30" s="206"/>
      <c r="PDU30" s="206"/>
      <c r="PDV30" s="206"/>
      <c r="PDW30" s="206"/>
      <c r="PDX30" s="206"/>
      <c r="PDY30" s="206"/>
      <c r="PDZ30" s="206"/>
      <c r="PEA30" s="206"/>
      <c r="PEB30" s="206"/>
      <c r="PEC30" s="206"/>
      <c r="PED30" s="206"/>
      <c r="PEE30" s="206"/>
      <c r="PEF30" s="206"/>
      <c r="PEG30" s="206"/>
      <c r="PEH30" s="206"/>
      <c r="PEI30" s="206"/>
      <c r="PEJ30" s="206"/>
      <c r="PEK30" s="206"/>
      <c r="PEL30" s="206"/>
      <c r="PEM30" s="206"/>
      <c r="PEN30" s="206"/>
      <c r="PEO30" s="206"/>
      <c r="PEP30" s="206"/>
      <c r="PEQ30" s="206"/>
      <c r="PER30" s="206"/>
      <c r="PES30" s="206"/>
      <c r="PET30" s="206"/>
      <c r="PEU30" s="206"/>
      <c r="PEV30" s="206"/>
      <c r="PEW30" s="206"/>
      <c r="PEX30" s="206"/>
      <c r="PEY30" s="206"/>
      <c r="PEZ30" s="206"/>
      <c r="PFA30" s="206"/>
      <c r="PFB30" s="206"/>
      <c r="PFC30" s="206"/>
      <c r="PFD30" s="206"/>
      <c r="PFE30" s="206"/>
      <c r="PFF30" s="206"/>
      <c r="PFG30" s="206"/>
      <c r="PFH30" s="206"/>
      <c r="PFI30" s="206"/>
      <c r="PFJ30" s="206"/>
      <c r="PFK30" s="206"/>
      <c r="PFL30" s="206"/>
      <c r="PFM30" s="206"/>
      <c r="PFN30" s="206"/>
      <c r="PFO30" s="206"/>
      <c r="PFP30" s="206"/>
      <c r="PFQ30" s="206"/>
      <c r="PFR30" s="206"/>
      <c r="PFS30" s="206"/>
      <c r="PFT30" s="206"/>
      <c r="PFU30" s="206"/>
      <c r="PFV30" s="206"/>
      <c r="PFW30" s="206"/>
      <c r="PFX30" s="206"/>
      <c r="PFY30" s="206"/>
      <c r="PFZ30" s="206"/>
      <c r="PGA30" s="206"/>
      <c r="PGB30" s="206"/>
      <c r="PGC30" s="206"/>
      <c r="PGD30" s="206"/>
      <c r="PGE30" s="206"/>
      <c r="PGF30" s="206"/>
      <c r="PGG30" s="206"/>
      <c r="PGH30" s="206"/>
      <c r="PGI30" s="206"/>
      <c r="PGJ30" s="206"/>
      <c r="PGK30" s="206"/>
      <c r="PGL30" s="206"/>
      <c r="PGM30" s="206"/>
      <c r="PGN30" s="206"/>
      <c r="PGO30" s="206"/>
      <c r="PGP30" s="206"/>
      <c r="PGQ30" s="206"/>
      <c r="PGR30" s="206"/>
      <c r="PGS30" s="206"/>
      <c r="PGT30" s="206"/>
      <c r="PGU30" s="206"/>
      <c r="PGV30" s="206"/>
      <c r="PGW30" s="206"/>
      <c r="PGX30" s="206"/>
      <c r="PGY30" s="206"/>
      <c r="PGZ30" s="206"/>
      <c r="PHA30" s="206"/>
      <c r="PHB30" s="206"/>
      <c r="PHC30" s="206"/>
      <c r="PHD30" s="206"/>
      <c r="PHE30" s="206"/>
      <c r="PHF30" s="206"/>
      <c r="PHG30" s="206"/>
      <c r="PHH30" s="206"/>
      <c r="PHI30" s="206"/>
      <c r="PHJ30" s="206"/>
      <c r="PHK30" s="206"/>
      <c r="PHL30" s="206"/>
      <c r="PHM30" s="206"/>
      <c r="PHN30" s="206"/>
      <c r="PHO30" s="206"/>
      <c r="PHP30" s="206"/>
      <c r="PHQ30" s="206"/>
      <c r="PHR30" s="206"/>
      <c r="PHS30" s="206"/>
      <c r="PHT30" s="206"/>
      <c r="PHU30" s="206"/>
      <c r="PHV30" s="206"/>
      <c r="PHW30" s="206"/>
      <c r="PHX30" s="206"/>
      <c r="PHY30" s="206"/>
      <c r="PHZ30" s="206"/>
      <c r="PIA30" s="206"/>
      <c r="PIB30" s="206"/>
      <c r="PIC30" s="206"/>
      <c r="PID30" s="206"/>
      <c r="PIE30" s="206"/>
      <c r="PIF30" s="206"/>
      <c r="PIG30" s="206"/>
      <c r="PIH30" s="206"/>
      <c r="PII30" s="206"/>
      <c r="PIJ30" s="206"/>
      <c r="PIK30" s="206"/>
      <c r="PIL30" s="206"/>
      <c r="PIM30" s="206"/>
      <c r="PIN30" s="206"/>
      <c r="PIO30" s="206"/>
      <c r="PIP30" s="206"/>
      <c r="PIQ30" s="206"/>
      <c r="PIR30" s="206"/>
      <c r="PIS30" s="206"/>
      <c r="PIT30" s="206"/>
      <c r="PIU30" s="206"/>
      <c r="PIV30" s="206"/>
      <c r="PIW30" s="206"/>
      <c r="PIX30" s="206"/>
      <c r="PIY30" s="206"/>
      <c r="PIZ30" s="206"/>
      <c r="PJA30" s="206"/>
      <c r="PJB30" s="206"/>
      <c r="PJC30" s="206"/>
      <c r="PJD30" s="206"/>
      <c r="PJE30" s="206"/>
      <c r="PJF30" s="206"/>
      <c r="PJG30" s="206"/>
      <c r="PJH30" s="206"/>
      <c r="PJI30" s="206"/>
      <c r="PJJ30" s="206"/>
      <c r="PJK30" s="206"/>
      <c r="PJL30" s="206"/>
      <c r="PJM30" s="206"/>
      <c r="PJN30" s="206"/>
      <c r="PJO30" s="206"/>
      <c r="PJP30" s="206"/>
      <c r="PJQ30" s="206"/>
      <c r="PJR30" s="206"/>
      <c r="PJS30" s="206"/>
      <c r="PJT30" s="206"/>
      <c r="PJU30" s="206"/>
      <c r="PJV30" s="206"/>
      <c r="PJW30" s="206"/>
      <c r="PJX30" s="206"/>
      <c r="PJY30" s="206"/>
      <c r="PJZ30" s="206"/>
      <c r="PKA30" s="206"/>
      <c r="PKB30" s="206"/>
      <c r="PKC30" s="206"/>
      <c r="PKD30" s="206"/>
      <c r="PKE30" s="206"/>
      <c r="PKF30" s="206"/>
      <c r="PKG30" s="206"/>
      <c r="PKH30" s="206"/>
      <c r="PKI30" s="206"/>
      <c r="PKJ30" s="206"/>
      <c r="PKK30" s="206"/>
      <c r="PKL30" s="206"/>
      <c r="PKM30" s="206"/>
      <c r="PKN30" s="206"/>
      <c r="PKO30" s="206"/>
      <c r="PKP30" s="206"/>
      <c r="PKQ30" s="206"/>
      <c r="PKR30" s="206"/>
      <c r="PKS30" s="206"/>
      <c r="PKT30" s="206"/>
      <c r="PKU30" s="206"/>
      <c r="PKV30" s="206"/>
      <c r="PKW30" s="206"/>
      <c r="PKX30" s="206"/>
      <c r="PKY30" s="206"/>
      <c r="PKZ30" s="206"/>
      <c r="PLA30" s="206"/>
      <c r="PLB30" s="206"/>
      <c r="PLC30" s="206"/>
      <c r="PLD30" s="206"/>
      <c r="PLE30" s="206"/>
      <c r="PLF30" s="206"/>
      <c r="PLG30" s="206"/>
      <c r="PLH30" s="206"/>
      <c r="PLI30" s="206"/>
      <c r="PLJ30" s="206"/>
      <c r="PLK30" s="206"/>
      <c r="PLL30" s="206"/>
      <c r="PLM30" s="206"/>
      <c r="PLN30" s="206"/>
      <c r="PLO30" s="206"/>
      <c r="PLP30" s="206"/>
      <c r="PLQ30" s="206"/>
      <c r="PLR30" s="206"/>
      <c r="PLS30" s="206"/>
      <c r="PLT30" s="206"/>
      <c r="PLU30" s="206"/>
      <c r="PLV30" s="206"/>
      <c r="PLW30" s="206"/>
      <c r="PLX30" s="206"/>
      <c r="PLY30" s="206"/>
      <c r="PLZ30" s="206"/>
      <c r="PMA30" s="206"/>
      <c r="PMB30" s="206"/>
      <c r="PMC30" s="206"/>
      <c r="PMD30" s="206"/>
      <c r="PME30" s="206"/>
      <c r="PMF30" s="206"/>
      <c r="PMG30" s="206"/>
      <c r="PMH30" s="206"/>
      <c r="PMI30" s="206"/>
      <c r="PMJ30" s="206"/>
      <c r="PMK30" s="206"/>
      <c r="PML30" s="206"/>
      <c r="PMM30" s="206"/>
      <c r="PMN30" s="206"/>
      <c r="PMO30" s="206"/>
      <c r="PMP30" s="206"/>
      <c r="PMQ30" s="206"/>
      <c r="PMR30" s="206"/>
      <c r="PMS30" s="206"/>
      <c r="PMT30" s="206"/>
      <c r="PMU30" s="206"/>
      <c r="PMV30" s="206"/>
      <c r="PMW30" s="206"/>
      <c r="PMX30" s="206"/>
      <c r="PMY30" s="206"/>
      <c r="PMZ30" s="206"/>
      <c r="PNA30" s="206"/>
      <c r="PNB30" s="206"/>
      <c r="PNC30" s="206"/>
      <c r="PND30" s="206"/>
      <c r="PNE30" s="206"/>
      <c r="PNF30" s="206"/>
      <c r="PNG30" s="206"/>
      <c r="PNH30" s="206"/>
      <c r="PNI30" s="206"/>
      <c r="PNJ30" s="206"/>
      <c r="PNK30" s="206"/>
      <c r="PNL30" s="206"/>
      <c r="PNM30" s="206"/>
      <c r="PNN30" s="206"/>
      <c r="PNO30" s="206"/>
      <c r="PNP30" s="206"/>
      <c r="PNQ30" s="206"/>
      <c r="PNR30" s="206"/>
      <c r="PNS30" s="206"/>
      <c r="PNT30" s="206"/>
      <c r="PNU30" s="206"/>
      <c r="PNV30" s="206"/>
      <c r="PNW30" s="206"/>
      <c r="PNX30" s="206"/>
      <c r="PNY30" s="206"/>
      <c r="PNZ30" s="206"/>
      <c r="POA30" s="206"/>
      <c r="POB30" s="206"/>
      <c r="POC30" s="206"/>
      <c r="POD30" s="206"/>
      <c r="POE30" s="206"/>
      <c r="POF30" s="206"/>
      <c r="POG30" s="206"/>
      <c r="POH30" s="206"/>
      <c r="POI30" s="206"/>
      <c r="POJ30" s="206"/>
      <c r="POK30" s="206"/>
      <c r="POL30" s="206"/>
      <c r="POM30" s="206"/>
      <c r="PON30" s="206"/>
      <c r="POO30" s="206"/>
      <c r="POP30" s="206"/>
      <c r="POQ30" s="206"/>
      <c r="POR30" s="206"/>
      <c r="POS30" s="206"/>
      <c r="POT30" s="206"/>
      <c r="POU30" s="206"/>
      <c r="POV30" s="206"/>
      <c r="POW30" s="206"/>
      <c r="POX30" s="206"/>
      <c r="POY30" s="206"/>
      <c r="POZ30" s="206"/>
      <c r="PPA30" s="206"/>
      <c r="PPB30" s="206"/>
      <c r="PPC30" s="206"/>
      <c r="PPD30" s="206"/>
      <c r="PPE30" s="206"/>
      <c r="PPF30" s="206"/>
      <c r="PPG30" s="206"/>
      <c r="PPH30" s="206"/>
      <c r="PPI30" s="206"/>
      <c r="PPJ30" s="206"/>
      <c r="PPK30" s="206"/>
      <c r="PPL30" s="206"/>
      <c r="PPM30" s="206"/>
      <c r="PPN30" s="206"/>
      <c r="PPO30" s="206"/>
      <c r="PPP30" s="206"/>
      <c r="PPQ30" s="206"/>
      <c r="PPR30" s="206"/>
      <c r="PPS30" s="206"/>
      <c r="PPT30" s="206"/>
      <c r="PPU30" s="206"/>
      <c r="PPV30" s="206"/>
      <c r="PPW30" s="206"/>
      <c r="PPX30" s="206"/>
      <c r="PPY30" s="206"/>
      <c r="PPZ30" s="206"/>
      <c r="PQA30" s="206"/>
      <c r="PQB30" s="206"/>
      <c r="PQC30" s="206"/>
      <c r="PQD30" s="206"/>
      <c r="PQE30" s="206"/>
      <c r="PQF30" s="206"/>
      <c r="PQG30" s="206"/>
      <c r="PQH30" s="206"/>
      <c r="PQI30" s="206"/>
      <c r="PQJ30" s="206"/>
      <c r="PQK30" s="206"/>
      <c r="PQL30" s="206"/>
      <c r="PQM30" s="206"/>
      <c r="PQN30" s="206"/>
      <c r="PQO30" s="206"/>
      <c r="PQP30" s="206"/>
      <c r="PQQ30" s="206"/>
      <c r="PQR30" s="206"/>
      <c r="PQS30" s="206"/>
      <c r="PQT30" s="206"/>
      <c r="PQU30" s="206"/>
      <c r="PQV30" s="206"/>
      <c r="PQW30" s="206"/>
      <c r="PQX30" s="206"/>
      <c r="PQY30" s="206"/>
      <c r="PQZ30" s="206"/>
      <c r="PRA30" s="206"/>
      <c r="PRB30" s="206"/>
      <c r="PRC30" s="206"/>
      <c r="PRD30" s="206"/>
      <c r="PRE30" s="206"/>
      <c r="PRF30" s="206"/>
      <c r="PRG30" s="206"/>
      <c r="PRH30" s="206"/>
      <c r="PRI30" s="206"/>
      <c r="PRJ30" s="206"/>
      <c r="PRK30" s="206"/>
      <c r="PRL30" s="206"/>
      <c r="PRM30" s="206"/>
      <c r="PRN30" s="206"/>
      <c r="PRO30" s="206"/>
      <c r="PRP30" s="206"/>
      <c r="PRQ30" s="206"/>
      <c r="PRR30" s="206"/>
      <c r="PRS30" s="206"/>
      <c r="PRT30" s="206"/>
      <c r="PRU30" s="206"/>
      <c r="PRV30" s="206"/>
      <c r="PRW30" s="206"/>
      <c r="PRX30" s="206"/>
      <c r="PRY30" s="206"/>
      <c r="PRZ30" s="206"/>
      <c r="PSA30" s="206"/>
      <c r="PSB30" s="206"/>
      <c r="PSC30" s="206"/>
      <c r="PSD30" s="206"/>
      <c r="PSE30" s="206"/>
      <c r="PSF30" s="206"/>
      <c r="PSG30" s="206"/>
      <c r="PSH30" s="206"/>
      <c r="PSI30" s="206"/>
      <c r="PSJ30" s="206"/>
      <c r="PSK30" s="206"/>
      <c r="PSL30" s="206"/>
      <c r="PSM30" s="206"/>
      <c r="PSN30" s="206"/>
      <c r="PSO30" s="206"/>
      <c r="PSP30" s="206"/>
      <c r="PSQ30" s="206"/>
      <c r="PSR30" s="206"/>
      <c r="PSS30" s="206"/>
      <c r="PST30" s="206"/>
      <c r="PSU30" s="206"/>
      <c r="PSV30" s="206"/>
      <c r="PSW30" s="206"/>
      <c r="PSX30" s="206"/>
      <c r="PSY30" s="206"/>
      <c r="PSZ30" s="206"/>
      <c r="PTA30" s="206"/>
      <c r="PTB30" s="206"/>
      <c r="PTC30" s="206"/>
      <c r="PTD30" s="206"/>
      <c r="PTE30" s="206"/>
      <c r="PTF30" s="206"/>
      <c r="PTG30" s="206"/>
      <c r="PTH30" s="206"/>
      <c r="PTI30" s="206"/>
      <c r="PTJ30" s="206"/>
      <c r="PTK30" s="206"/>
      <c r="PTL30" s="206"/>
      <c r="PTM30" s="206"/>
      <c r="PTN30" s="206"/>
      <c r="PTO30" s="206"/>
      <c r="PTP30" s="206"/>
      <c r="PTQ30" s="206"/>
      <c r="PTR30" s="206"/>
      <c r="PTS30" s="206"/>
      <c r="PTT30" s="206"/>
      <c r="PTU30" s="206"/>
      <c r="PTV30" s="206"/>
      <c r="PTW30" s="206"/>
      <c r="PTX30" s="206"/>
      <c r="PTY30" s="206"/>
      <c r="PTZ30" s="206"/>
      <c r="PUA30" s="206"/>
      <c r="PUB30" s="206"/>
      <c r="PUC30" s="206"/>
      <c r="PUD30" s="206"/>
      <c r="PUE30" s="206"/>
      <c r="PUF30" s="206"/>
      <c r="PUG30" s="206"/>
      <c r="PUH30" s="206"/>
      <c r="PUI30" s="206"/>
      <c r="PUJ30" s="206"/>
      <c r="PUK30" s="206"/>
      <c r="PUL30" s="206"/>
      <c r="PUM30" s="206"/>
      <c r="PUN30" s="206"/>
      <c r="PUO30" s="206"/>
      <c r="PUP30" s="206"/>
      <c r="PUQ30" s="206"/>
      <c r="PUR30" s="206"/>
      <c r="PUS30" s="206"/>
      <c r="PUT30" s="206"/>
      <c r="PUU30" s="206"/>
      <c r="PUV30" s="206"/>
      <c r="PUW30" s="206"/>
      <c r="PUX30" s="206"/>
      <c r="PUY30" s="206"/>
      <c r="PUZ30" s="206"/>
      <c r="PVA30" s="206"/>
      <c r="PVB30" s="206"/>
      <c r="PVC30" s="206"/>
      <c r="PVD30" s="206"/>
      <c r="PVE30" s="206"/>
      <c r="PVF30" s="206"/>
      <c r="PVG30" s="206"/>
      <c r="PVH30" s="206"/>
      <c r="PVI30" s="206"/>
      <c r="PVJ30" s="206"/>
      <c r="PVK30" s="206"/>
      <c r="PVL30" s="206"/>
      <c r="PVM30" s="206"/>
      <c r="PVN30" s="206"/>
      <c r="PVO30" s="206"/>
      <c r="PVP30" s="206"/>
      <c r="PVQ30" s="206"/>
      <c r="PVR30" s="206"/>
      <c r="PVS30" s="206"/>
      <c r="PVT30" s="206"/>
      <c r="PVU30" s="206"/>
      <c r="PVV30" s="206"/>
      <c r="PVW30" s="206"/>
      <c r="PVX30" s="206"/>
      <c r="PVY30" s="206"/>
      <c r="PVZ30" s="206"/>
      <c r="PWA30" s="206"/>
      <c r="PWB30" s="206"/>
      <c r="PWC30" s="206"/>
      <c r="PWD30" s="206"/>
      <c r="PWE30" s="206"/>
      <c r="PWF30" s="206"/>
      <c r="PWG30" s="206"/>
      <c r="PWH30" s="206"/>
      <c r="PWI30" s="206"/>
      <c r="PWJ30" s="206"/>
      <c r="PWK30" s="206"/>
      <c r="PWL30" s="206"/>
      <c r="PWM30" s="206"/>
      <c r="PWN30" s="206"/>
      <c r="PWO30" s="206"/>
      <c r="PWP30" s="206"/>
      <c r="PWQ30" s="206"/>
      <c r="PWR30" s="206"/>
      <c r="PWS30" s="206"/>
      <c r="PWT30" s="206"/>
      <c r="PWU30" s="206"/>
      <c r="PWV30" s="206"/>
      <c r="PWW30" s="206"/>
      <c r="PWX30" s="206"/>
      <c r="PWY30" s="206"/>
      <c r="PWZ30" s="206"/>
      <c r="PXA30" s="206"/>
      <c r="PXB30" s="206"/>
      <c r="PXC30" s="206"/>
      <c r="PXD30" s="206"/>
      <c r="PXE30" s="206"/>
      <c r="PXF30" s="206"/>
      <c r="PXG30" s="206"/>
      <c r="PXH30" s="206"/>
      <c r="PXI30" s="206"/>
      <c r="PXJ30" s="206"/>
      <c r="PXK30" s="206"/>
      <c r="PXL30" s="206"/>
      <c r="PXM30" s="206"/>
      <c r="PXN30" s="206"/>
      <c r="PXO30" s="206"/>
      <c r="PXP30" s="206"/>
      <c r="PXQ30" s="206"/>
      <c r="PXR30" s="206"/>
      <c r="PXS30" s="206"/>
      <c r="PXT30" s="206"/>
      <c r="PXU30" s="206"/>
      <c r="PXV30" s="206"/>
      <c r="PXW30" s="206"/>
      <c r="PXX30" s="206"/>
      <c r="PXY30" s="206"/>
      <c r="PXZ30" s="206"/>
      <c r="PYA30" s="206"/>
      <c r="PYB30" s="206"/>
      <c r="PYC30" s="206"/>
      <c r="PYD30" s="206"/>
      <c r="PYE30" s="206"/>
      <c r="PYF30" s="206"/>
      <c r="PYG30" s="206"/>
      <c r="PYH30" s="206"/>
      <c r="PYI30" s="206"/>
      <c r="PYJ30" s="206"/>
      <c r="PYK30" s="206"/>
      <c r="PYL30" s="206"/>
      <c r="PYM30" s="206"/>
      <c r="PYN30" s="206"/>
      <c r="PYO30" s="206"/>
      <c r="PYP30" s="206"/>
      <c r="PYQ30" s="206"/>
      <c r="PYR30" s="206"/>
      <c r="PYS30" s="206"/>
      <c r="PYT30" s="206"/>
      <c r="PYU30" s="206"/>
      <c r="PYV30" s="206"/>
      <c r="PYW30" s="206"/>
      <c r="PYX30" s="206"/>
      <c r="PYY30" s="206"/>
      <c r="PYZ30" s="206"/>
      <c r="PZA30" s="206"/>
      <c r="PZB30" s="206"/>
      <c r="PZC30" s="206"/>
      <c r="PZD30" s="206"/>
      <c r="PZE30" s="206"/>
      <c r="PZF30" s="206"/>
      <c r="PZG30" s="206"/>
      <c r="PZH30" s="206"/>
      <c r="PZI30" s="206"/>
      <c r="PZJ30" s="206"/>
      <c r="PZK30" s="206"/>
      <c r="PZL30" s="206"/>
      <c r="PZM30" s="206"/>
      <c r="PZN30" s="206"/>
      <c r="PZO30" s="206"/>
      <c r="PZP30" s="206"/>
      <c r="PZQ30" s="206"/>
      <c r="PZR30" s="206"/>
      <c r="PZS30" s="206"/>
      <c r="PZT30" s="206"/>
      <c r="PZU30" s="206"/>
      <c r="PZV30" s="206"/>
      <c r="PZW30" s="206"/>
      <c r="PZX30" s="206"/>
      <c r="PZY30" s="206"/>
      <c r="PZZ30" s="206"/>
      <c r="QAA30" s="206"/>
      <c r="QAB30" s="206"/>
      <c r="QAC30" s="206"/>
      <c r="QAD30" s="206"/>
      <c r="QAE30" s="206"/>
      <c r="QAF30" s="206"/>
      <c r="QAG30" s="206"/>
      <c r="QAH30" s="206"/>
      <c r="QAI30" s="206"/>
      <c r="QAJ30" s="206"/>
      <c r="QAK30" s="206"/>
      <c r="QAL30" s="206"/>
      <c r="QAM30" s="206"/>
      <c r="QAN30" s="206"/>
      <c r="QAO30" s="206"/>
      <c r="QAP30" s="206"/>
      <c r="QAQ30" s="206"/>
      <c r="QAR30" s="206"/>
      <c r="QAS30" s="206"/>
      <c r="QAT30" s="206"/>
      <c r="QAU30" s="206"/>
      <c r="QAV30" s="206"/>
      <c r="QAW30" s="206"/>
      <c r="QAX30" s="206"/>
      <c r="QAY30" s="206"/>
      <c r="QAZ30" s="206"/>
      <c r="QBA30" s="206"/>
      <c r="QBB30" s="206"/>
      <c r="QBC30" s="206"/>
      <c r="QBD30" s="206"/>
      <c r="QBE30" s="206"/>
      <c r="QBF30" s="206"/>
      <c r="QBG30" s="206"/>
      <c r="QBH30" s="206"/>
      <c r="QBI30" s="206"/>
      <c r="QBJ30" s="206"/>
      <c r="QBK30" s="206"/>
      <c r="QBL30" s="206"/>
      <c r="QBM30" s="206"/>
      <c r="QBN30" s="206"/>
      <c r="QBO30" s="206"/>
      <c r="QBP30" s="206"/>
      <c r="QBQ30" s="206"/>
      <c r="QBR30" s="206"/>
      <c r="QBS30" s="206"/>
      <c r="QBT30" s="206"/>
      <c r="QBU30" s="206"/>
      <c r="QBV30" s="206"/>
      <c r="QBW30" s="206"/>
      <c r="QBX30" s="206"/>
      <c r="QBY30" s="206"/>
      <c r="QBZ30" s="206"/>
      <c r="QCA30" s="206"/>
      <c r="QCB30" s="206"/>
      <c r="QCC30" s="206"/>
      <c r="QCD30" s="206"/>
      <c r="QCE30" s="206"/>
      <c r="QCF30" s="206"/>
      <c r="QCG30" s="206"/>
      <c r="QCH30" s="206"/>
      <c r="QCI30" s="206"/>
      <c r="QCJ30" s="206"/>
      <c r="QCK30" s="206"/>
      <c r="QCL30" s="206"/>
      <c r="QCM30" s="206"/>
      <c r="QCN30" s="206"/>
      <c r="QCO30" s="206"/>
      <c r="QCP30" s="206"/>
      <c r="QCQ30" s="206"/>
      <c r="QCR30" s="206"/>
      <c r="QCS30" s="206"/>
      <c r="QCT30" s="206"/>
      <c r="QCU30" s="206"/>
      <c r="QCV30" s="206"/>
      <c r="QCW30" s="206"/>
      <c r="QCX30" s="206"/>
      <c r="QCY30" s="206"/>
      <c r="QCZ30" s="206"/>
      <c r="QDA30" s="206"/>
      <c r="QDB30" s="206"/>
      <c r="QDC30" s="206"/>
      <c r="QDD30" s="206"/>
      <c r="QDE30" s="206"/>
      <c r="QDF30" s="206"/>
      <c r="QDG30" s="206"/>
      <c r="QDH30" s="206"/>
      <c r="QDI30" s="206"/>
      <c r="QDJ30" s="206"/>
      <c r="QDK30" s="206"/>
      <c r="QDL30" s="206"/>
      <c r="QDM30" s="206"/>
      <c r="QDN30" s="206"/>
      <c r="QDO30" s="206"/>
      <c r="QDP30" s="206"/>
      <c r="QDQ30" s="206"/>
      <c r="QDR30" s="206"/>
      <c r="QDS30" s="206"/>
      <c r="QDT30" s="206"/>
      <c r="QDU30" s="206"/>
      <c r="QDV30" s="206"/>
      <c r="QDW30" s="206"/>
      <c r="QDX30" s="206"/>
      <c r="QDY30" s="206"/>
      <c r="QDZ30" s="206"/>
      <c r="QEA30" s="206"/>
      <c r="QEB30" s="206"/>
      <c r="QEC30" s="206"/>
      <c r="QED30" s="206"/>
      <c r="QEE30" s="206"/>
      <c r="QEF30" s="206"/>
      <c r="QEG30" s="206"/>
      <c r="QEH30" s="206"/>
      <c r="QEI30" s="206"/>
      <c r="QEJ30" s="206"/>
      <c r="QEK30" s="206"/>
      <c r="QEL30" s="206"/>
      <c r="QEM30" s="206"/>
      <c r="QEN30" s="206"/>
      <c r="QEO30" s="206"/>
      <c r="QEP30" s="206"/>
      <c r="QEQ30" s="206"/>
      <c r="QER30" s="206"/>
      <c r="QES30" s="206"/>
      <c r="QET30" s="206"/>
      <c r="QEU30" s="206"/>
      <c r="QEV30" s="206"/>
      <c r="QEW30" s="206"/>
      <c r="QEX30" s="206"/>
      <c r="QEY30" s="206"/>
      <c r="QEZ30" s="206"/>
      <c r="QFA30" s="206"/>
      <c r="QFB30" s="206"/>
      <c r="QFC30" s="206"/>
      <c r="QFD30" s="206"/>
      <c r="QFE30" s="206"/>
      <c r="QFF30" s="206"/>
      <c r="QFG30" s="206"/>
      <c r="QFH30" s="206"/>
      <c r="QFI30" s="206"/>
      <c r="QFJ30" s="206"/>
      <c r="QFK30" s="206"/>
      <c r="QFL30" s="206"/>
      <c r="QFM30" s="206"/>
      <c r="QFN30" s="206"/>
      <c r="QFO30" s="206"/>
      <c r="QFP30" s="206"/>
      <c r="QFQ30" s="206"/>
      <c r="QFR30" s="206"/>
      <c r="QFS30" s="206"/>
      <c r="QFT30" s="206"/>
      <c r="QFU30" s="206"/>
      <c r="QFV30" s="206"/>
      <c r="QFW30" s="206"/>
      <c r="QFX30" s="206"/>
      <c r="QFY30" s="206"/>
      <c r="QFZ30" s="206"/>
      <c r="QGA30" s="206"/>
      <c r="QGB30" s="206"/>
      <c r="QGC30" s="206"/>
      <c r="QGD30" s="206"/>
      <c r="QGE30" s="206"/>
      <c r="QGF30" s="206"/>
      <c r="QGG30" s="206"/>
      <c r="QGH30" s="206"/>
      <c r="QGI30" s="206"/>
      <c r="QGJ30" s="206"/>
      <c r="QGK30" s="206"/>
      <c r="QGL30" s="206"/>
      <c r="QGM30" s="206"/>
      <c r="QGN30" s="206"/>
      <c r="QGO30" s="206"/>
      <c r="QGP30" s="206"/>
      <c r="QGQ30" s="206"/>
      <c r="QGR30" s="206"/>
      <c r="QGS30" s="206"/>
      <c r="QGT30" s="206"/>
      <c r="QGU30" s="206"/>
      <c r="QGV30" s="206"/>
      <c r="QGW30" s="206"/>
      <c r="QGX30" s="206"/>
      <c r="QGY30" s="206"/>
      <c r="QGZ30" s="206"/>
      <c r="QHA30" s="206"/>
      <c r="QHB30" s="206"/>
      <c r="QHC30" s="206"/>
      <c r="QHD30" s="206"/>
      <c r="QHE30" s="206"/>
      <c r="QHF30" s="206"/>
      <c r="QHG30" s="206"/>
      <c r="QHH30" s="206"/>
      <c r="QHI30" s="206"/>
      <c r="QHJ30" s="206"/>
      <c r="QHK30" s="206"/>
      <c r="QHL30" s="206"/>
      <c r="QHM30" s="206"/>
      <c r="QHN30" s="206"/>
      <c r="QHO30" s="206"/>
      <c r="QHP30" s="206"/>
      <c r="QHQ30" s="206"/>
      <c r="QHR30" s="206"/>
      <c r="QHS30" s="206"/>
      <c r="QHT30" s="206"/>
      <c r="QHU30" s="206"/>
      <c r="QHV30" s="206"/>
      <c r="QHW30" s="206"/>
      <c r="QHX30" s="206"/>
      <c r="QHY30" s="206"/>
      <c r="QHZ30" s="206"/>
      <c r="QIA30" s="206"/>
      <c r="QIB30" s="206"/>
      <c r="QIC30" s="206"/>
      <c r="QID30" s="206"/>
      <c r="QIE30" s="206"/>
      <c r="QIF30" s="206"/>
      <c r="QIG30" s="206"/>
      <c r="QIH30" s="206"/>
      <c r="QII30" s="206"/>
      <c r="QIJ30" s="206"/>
      <c r="QIK30" s="206"/>
      <c r="QIL30" s="206"/>
      <c r="QIM30" s="206"/>
      <c r="QIN30" s="206"/>
      <c r="QIO30" s="206"/>
      <c r="QIP30" s="206"/>
      <c r="QIQ30" s="206"/>
      <c r="QIR30" s="206"/>
      <c r="QIS30" s="206"/>
      <c r="QIT30" s="206"/>
      <c r="QIU30" s="206"/>
      <c r="QIV30" s="206"/>
      <c r="QIW30" s="206"/>
      <c r="QIX30" s="206"/>
      <c r="QIY30" s="206"/>
      <c r="QIZ30" s="206"/>
      <c r="QJA30" s="206"/>
      <c r="QJB30" s="206"/>
      <c r="QJC30" s="206"/>
      <c r="QJD30" s="206"/>
      <c r="QJE30" s="206"/>
      <c r="QJF30" s="206"/>
      <c r="QJG30" s="206"/>
      <c r="QJH30" s="206"/>
      <c r="QJI30" s="206"/>
      <c r="QJJ30" s="206"/>
      <c r="QJK30" s="206"/>
      <c r="QJL30" s="206"/>
      <c r="QJM30" s="206"/>
      <c r="QJN30" s="206"/>
      <c r="QJO30" s="206"/>
      <c r="QJP30" s="206"/>
      <c r="QJQ30" s="206"/>
      <c r="QJR30" s="206"/>
      <c r="QJS30" s="206"/>
      <c r="QJT30" s="206"/>
      <c r="QJU30" s="206"/>
      <c r="QJV30" s="206"/>
      <c r="QJW30" s="206"/>
      <c r="QJX30" s="206"/>
      <c r="QJY30" s="206"/>
      <c r="QJZ30" s="206"/>
      <c r="QKA30" s="206"/>
      <c r="QKB30" s="206"/>
      <c r="QKC30" s="206"/>
      <c r="QKD30" s="206"/>
      <c r="QKE30" s="206"/>
      <c r="QKF30" s="206"/>
      <c r="QKG30" s="206"/>
      <c r="QKH30" s="206"/>
      <c r="QKI30" s="206"/>
      <c r="QKJ30" s="206"/>
      <c r="QKK30" s="206"/>
      <c r="QKL30" s="206"/>
      <c r="QKM30" s="206"/>
      <c r="QKN30" s="206"/>
      <c r="QKO30" s="206"/>
      <c r="QKP30" s="206"/>
      <c r="QKQ30" s="206"/>
      <c r="QKR30" s="206"/>
      <c r="QKS30" s="206"/>
      <c r="QKT30" s="206"/>
      <c r="QKU30" s="206"/>
      <c r="QKV30" s="206"/>
      <c r="QKW30" s="206"/>
      <c r="QKX30" s="206"/>
      <c r="QKY30" s="206"/>
      <c r="QKZ30" s="206"/>
      <c r="QLA30" s="206"/>
      <c r="QLB30" s="206"/>
      <c r="QLC30" s="206"/>
      <c r="QLD30" s="206"/>
      <c r="QLE30" s="206"/>
      <c r="QLF30" s="206"/>
      <c r="QLG30" s="206"/>
      <c r="QLH30" s="206"/>
      <c r="QLI30" s="206"/>
      <c r="QLJ30" s="206"/>
      <c r="QLK30" s="206"/>
      <c r="QLL30" s="206"/>
      <c r="QLM30" s="206"/>
      <c r="QLN30" s="206"/>
      <c r="QLO30" s="206"/>
      <c r="QLP30" s="206"/>
      <c r="QLQ30" s="206"/>
      <c r="QLR30" s="206"/>
      <c r="QLS30" s="206"/>
      <c r="QLT30" s="206"/>
      <c r="QLU30" s="206"/>
      <c r="QLV30" s="206"/>
      <c r="QLW30" s="206"/>
      <c r="QLX30" s="206"/>
      <c r="QLY30" s="206"/>
      <c r="QLZ30" s="206"/>
      <c r="QMA30" s="206"/>
      <c r="QMB30" s="206"/>
      <c r="QMC30" s="206"/>
      <c r="QMD30" s="206"/>
      <c r="QME30" s="206"/>
      <c r="QMF30" s="206"/>
      <c r="QMG30" s="206"/>
      <c r="QMH30" s="206"/>
      <c r="QMI30" s="206"/>
      <c r="QMJ30" s="206"/>
      <c r="QMK30" s="206"/>
      <c r="QML30" s="206"/>
      <c r="QMM30" s="206"/>
      <c r="QMN30" s="206"/>
      <c r="QMO30" s="206"/>
      <c r="QMP30" s="206"/>
      <c r="QMQ30" s="206"/>
      <c r="QMR30" s="206"/>
      <c r="QMS30" s="206"/>
      <c r="QMT30" s="206"/>
      <c r="QMU30" s="206"/>
      <c r="QMV30" s="206"/>
      <c r="QMW30" s="206"/>
      <c r="QMX30" s="206"/>
      <c r="QMY30" s="206"/>
      <c r="QMZ30" s="206"/>
      <c r="QNA30" s="206"/>
      <c r="QNB30" s="206"/>
      <c r="QNC30" s="206"/>
      <c r="QND30" s="206"/>
      <c r="QNE30" s="206"/>
      <c r="QNF30" s="206"/>
      <c r="QNG30" s="206"/>
      <c r="QNH30" s="206"/>
      <c r="QNI30" s="206"/>
      <c r="QNJ30" s="206"/>
      <c r="QNK30" s="206"/>
      <c r="QNL30" s="206"/>
      <c r="QNM30" s="206"/>
      <c r="QNN30" s="206"/>
      <c r="QNO30" s="206"/>
      <c r="QNP30" s="206"/>
      <c r="QNQ30" s="206"/>
      <c r="QNR30" s="206"/>
      <c r="QNS30" s="206"/>
      <c r="QNT30" s="206"/>
      <c r="QNU30" s="206"/>
      <c r="QNV30" s="206"/>
      <c r="QNW30" s="206"/>
      <c r="QNX30" s="206"/>
      <c r="QNY30" s="206"/>
      <c r="QNZ30" s="206"/>
      <c r="QOA30" s="206"/>
      <c r="QOB30" s="206"/>
      <c r="QOC30" s="206"/>
      <c r="QOD30" s="206"/>
      <c r="QOE30" s="206"/>
      <c r="QOF30" s="206"/>
      <c r="QOG30" s="206"/>
      <c r="QOH30" s="206"/>
      <c r="QOI30" s="206"/>
      <c r="QOJ30" s="206"/>
      <c r="QOK30" s="206"/>
      <c r="QOL30" s="206"/>
      <c r="QOM30" s="206"/>
      <c r="QON30" s="206"/>
      <c r="QOO30" s="206"/>
      <c r="QOP30" s="206"/>
      <c r="QOQ30" s="206"/>
      <c r="QOR30" s="206"/>
      <c r="QOS30" s="206"/>
      <c r="QOT30" s="206"/>
      <c r="QOU30" s="206"/>
      <c r="QOV30" s="206"/>
      <c r="QOW30" s="206"/>
      <c r="QOX30" s="206"/>
      <c r="QOY30" s="206"/>
      <c r="QOZ30" s="206"/>
      <c r="QPA30" s="206"/>
      <c r="QPB30" s="206"/>
      <c r="QPC30" s="206"/>
      <c r="QPD30" s="206"/>
      <c r="QPE30" s="206"/>
      <c r="QPF30" s="206"/>
      <c r="QPG30" s="206"/>
      <c r="QPH30" s="206"/>
      <c r="QPI30" s="206"/>
      <c r="QPJ30" s="206"/>
      <c r="QPK30" s="206"/>
      <c r="QPL30" s="206"/>
      <c r="QPM30" s="206"/>
      <c r="QPN30" s="206"/>
      <c r="QPO30" s="206"/>
      <c r="QPP30" s="206"/>
      <c r="QPQ30" s="206"/>
      <c r="QPR30" s="206"/>
      <c r="QPS30" s="206"/>
      <c r="QPT30" s="206"/>
      <c r="QPU30" s="206"/>
      <c r="QPV30" s="206"/>
      <c r="QPW30" s="206"/>
      <c r="QPX30" s="206"/>
      <c r="QPY30" s="206"/>
      <c r="QPZ30" s="206"/>
      <c r="QQA30" s="206"/>
      <c r="QQB30" s="206"/>
      <c r="QQC30" s="206"/>
      <c r="QQD30" s="206"/>
      <c r="QQE30" s="206"/>
      <c r="QQF30" s="206"/>
      <c r="QQG30" s="206"/>
      <c r="QQH30" s="206"/>
      <c r="QQI30" s="206"/>
      <c r="QQJ30" s="206"/>
      <c r="QQK30" s="206"/>
      <c r="QQL30" s="206"/>
      <c r="QQM30" s="206"/>
      <c r="QQN30" s="206"/>
      <c r="QQO30" s="206"/>
      <c r="QQP30" s="206"/>
      <c r="QQQ30" s="206"/>
      <c r="QQR30" s="206"/>
      <c r="QQS30" s="206"/>
      <c r="QQT30" s="206"/>
      <c r="QQU30" s="206"/>
      <c r="QQV30" s="206"/>
      <c r="QQW30" s="206"/>
      <c r="QQX30" s="206"/>
      <c r="QQY30" s="206"/>
      <c r="QQZ30" s="206"/>
      <c r="QRA30" s="206"/>
      <c r="QRB30" s="206"/>
      <c r="QRC30" s="206"/>
      <c r="QRD30" s="206"/>
      <c r="QRE30" s="206"/>
      <c r="QRF30" s="206"/>
      <c r="QRG30" s="206"/>
      <c r="QRH30" s="206"/>
      <c r="QRI30" s="206"/>
      <c r="QRJ30" s="206"/>
      <c r="QRK30" s="206"/>
      <c r="QRL30" s="206"/>
      <c r="QRM30" s="206"/>
      <c r="QRN30" s="206"/>
      <c r="QRO30" s="206"/>
      <c r="QRP30" s="206"/>
      <c r="QRQ30" s="206"/>
      <c r="QRR30" s="206"/>
      <c r="QRS30" s="206"/>
      <c r="QRT30" s="206"/>
      <c r="QRU30" s="206"/>
      <c r="QRV30" s="206"/>
      <c r="QRW30" s="206"/>
      <c r="QRX30" s="206"/>
      <c r="QRY30" s="206"/>
      <c r="QRZ30" s="206"/>
      <c r="QSA30" s="206"/>
      <c r="QSB30" s="206"/>
      <c r="QSC30" s="206"/>
      <c r="QSD30" s="206"/>
      <c r="QSE30" s="206"/>
      <c r="QSF30" s="206"/>
      <c r="QSG30" s="206"/>
      <c r="QSH30" s="206"/>
      <c r="QSI30" s="206"/>
      <c r="QSJ30" s="206"/>
      <c r="QSK30" s="206"/>
      <c r="QSL30" s="206"/>
      <c r="QSM30" s="206"/>
      <c r="QSN30" s="206"/>
      <c r="QSO30" s="206"/>
      <c r="QSP30" s="206"/>
      <c r="QSQ30" s="206"/>
      <c r="QSR30" s="206"/>
      <c r="QSS30" s="206"/>
      <c r="QST30" s="206"/>
      <c r="QSU30" s="206"/>
      <c r="QSV30" s="206"/>
      <c r="QSW30" s="206"/>
      <c r="QSX30" s="206"/>
      <c r="QSY30" s="206"/>
      <c r="QSZ30" s="206"/>
      <c r="QTA30" s="206"/>
      <c r="QTB30" s="206"/>
      <c r="QTC30" s="206"/>
      <c r="QTD30" s="206"/>
      <c r="QTE30" s="206"/>
      <c r="QTF30" s="206"/>
      <c r="QTG30" s="206"/>
      <c r="QTH30" s="206"/>
      <c r="QTI30" s="206"/>
      <c r="QTJ30" s="206"/>
      <c r="QTK30" s="206"/>
      <c r="QTL30" s="206"/>
      <c r="QTM30" s="206"/>
      <c r="QTN30" s="206"/>
      <c r="QTO30" s="206"/>
      <c r="QTP30" s="206"/>
      <c r="QTQ30" s="206"/>
      <c r="QTR30" s="206"/>
      <c r="QTS30" s="206"/>
      <c r="QTT30" s="206"/>
      <c r="QTU30" s="206"/>
      <c r="QTV30" s="206"/>
      <c r="QTW30" s="206"/>
      <c r="QTX30" s="206"/>
      <c r="QTY30" s="206"/>
      <c r="QTZ30" s="206"/>
      <c r="QUA30" s="206"/>
      <c r="QUB30" s="206"/>
      <c r="QUC30" s="206"/>
      <c r="QUD30" s="206"/>
      <c r="QUE30" s="206"/>
      <c r="QUF30" s="206"/>
      <c r="QUG30" s="206"/>
      <c r="QUH30" s="206"/>
      <c r="QUI30" s="206"/>
      <c r="QUJ30" s="206"/>
      <c r="QUK30" s="206"/>
      <c r="QUL30" s="206"/>
      <c r="QUM30" s="206"/>
      <c r="QUN30" s="206"/>
      <c r="QUO30" s="206"/>
      <c r="QUP30" s="206"/>
      <c r="QUQ30" s="206"/>
      <c r="QUR30" s="206"/>
      <c r="QUS30" s="206"/>
      <c r="QUT30" s="206"/>
      <c r="QUU30" s="206"/>
      <c r="QUV30" s="206"/>
      <c r="QUW30" s="206"/>
      <c r="QUX30" s="206"/>
      <c r="QUY30" s="206"/>
      <c r="QUZ30" s="206"/>
      <c r="QVA30" s="206"/>
      <c r="QVB30" s="206"/>
      <c r="QVC30" s="206"/>
      <c r="QVD30" s="206"/>
      <c r="QVE30" s="206"/>
      <c r="QVF30" s="206"/>
      <c r="QVG30" s="206"/>
      <c r="QVH30" s="206"/>
      <c r="QVI30" s="206"/>
      <c r="QVJ30" s="206"/>
      <c r="QVK30" s="206"/>
      <c r="QVL30" s="206"/>
      <c r="QVM30" s="206"/>
      <c r="QVN30" s="206"/>
      <c r="QVO30" s="206"/>
      <c r="QVP30" s="206"/>
      <c r="QVQ30" s="206"/>
      <c r="QVR30" s="206"/>
      <c r="QVS30" s="206"/>
      <c r="QVT30" s="206"/>
      <c r="QVU30" s="206"/>
      <c r="QVV30" s="206"/>
      <c r="QVW30" s="206"/>
      <c r="QVX30" s="206"/>
      <c r="QVY30" s="206"/>
      <c r="QVZ30" s="206"/>
      <c r="QWA30" s="206"/>
      <c r="QWB30" s="206"/>
      <c r="QWC30" s="206"/>
      <c r="QWD30" s="206"/>
      <c r="QWE30" s="206"/>
      <c r="QWF30" s="206"/>
      <c r="QWG30" s="206"/>
      <c r="QWH30" s="206"/>
      <c r="QWI30" s="206"/>
      <c r="QWJ30" s="206"/>
      <c r="QWK30" s="206"/>
      <c r="QWL30" s="206"/>
      <c r="QWM30" s="206"/>
      <c r="QWN30" s="206"/>
      <c r="QWO30" s="206"/>
      <c r="QWP30" s="206"/>
      <c r="QWQ30" s="206"/>
      <c r="QWR30" s="206"/>
      <c r="QWS30" s="206"/>
      <c r="QWT30" s="206"/>
      <c r="QWU30" s="206"/>
      <c r="QWV30" s="206"/>
      <c r="QWW30" s="206"/>
      <c r="QWX30" s="206"/>
      <c r="QWY30" s="206"/>
      <c r="QWZ30" s="206"/>
      <c r="QXA30" s="206"/>
      <c r="QXB30" s="206"/>
      <c r="QXC30" s="206"/>
      <c r="QXD30" s="206"/>
      <c r="QXE30" s="206"/>
      <c r="QXF30" s="206"/>
      <c r="QXG30" s="206"/>
      <c r="QXH30" s="206"/>
      <c r="QXI30" s="206"/>
      <c r="QXJ30" s="206"/>
      <c r="QXK30" s="206"/>
      <c r="QXL30" s="206"/>
      <c r="QXM30" s="206"/>
      <c r="QXN30" s="206"/>
      <c r="QXO30" s="206"/>
      <c r="QXP30" s="206"/>
      <c r="QXQ30" s="206"/>
      <c r="QXR30" s="206"/>
      <c r="QXS30" s="206"/>
      <c r="QXT30" s="206"/>
      <c r="QXU30" s="206"/>
      <c r="QXV30" s="206"/>
      <c r="QXW30" s="206"/>
      <c r="QXX30" s="206"/>
      <c r="QXY30" s="206"/>
      <c r="QXZ30" s="206"/>
      <c r="QYA30" s="206"/>
      <c r="QYB30" s="206"/>
      <c r="QYC30" s="206"/>
      <c r="QYD30" s="206"/>
      <c r="QYE30" s="206"/>
      <c r="QYF30" s="206"/>
      <c r="QYG30" s="206"/>
      <c r="QYH30" s="206"/>
      <c r="QYI30" s="206"/>
      <c r="QYJ30" s="206"/>
      <c r="QYK30" s="206"/>
      <c r="QYL30" s="206"/>
      <c r="QYM30" s="206"/>
      <c r="QYN30" s="206"/>
      <c r="QYO30" s="206"/>
      <c r="QYP30" s="206"/>
      <c r="QYQ30" s="206"/>
      <c r="QYR30" s="206"/>
      <c r="QYS30" s="206"/>
      <c r="QYT30" s="206"/>
      <c r="QYU30" s="206"/>
      <c r="QYV30" s="206"/>
      <c r="QYW30" s="206"/>
      <c r="QYX30" s="206"/>
      <c r="QYY30" s="206"/>
      <c r="QYZ30" s="206"/>
      <c r="QZA30" s="206"/>
      <c r="QZB30" s="206"/>
      <c r="QZC30" s="206"/>
      <c r="QZD30" s="206"/>
      <c r="QZE30" s="206"/>
      <c r="QZF30" s="206"/>
      <c r="QZG30" s="206"/>
      <c r="QZH30" s="206"/>
      <c r="QZI30" s="206"/>
      <c r="QZJ30" s="206"/>
      <c r="QZK30" s="206"/>
      <c r="QZL30" s="206"/>
      <c r="QZM30" s="206"/>
      <c r="QZN30" s="206"/>
      <c r="QZO30" s="206"/>
      <c r="QZP30" s="206"/>
      <c r="QZQ30" s="206"/>
      <c r="QZR30" s="206"/>
      <c r="QZS30" s="206"/>
      <c r="QZT30" s="206"/>
      <c r="QZU30" s="206"/>
      <c r="QZV30" s="206"/>
      <c r="QZW30" s="206"/>
      <c r="QZX30" s="206"/>
      <c r="QZY30" s="206"/>
      <c r="QZZ30" s="206"/>
      <c r="RAA30" s="206"/>
      <c r="RAB30" s="206"/>
      <c r="RAC30" s="206"/>
      <c r="RAD30" s="206"/>
      <c r="RAE30" s="206"/>
      <c r="RAF30" s="206"/>
      <c r="RAG30" s="206"/>
      <c r="RAH30" s="206"/>
      <c r="RAI30" s="206"/>
      <c r="RAJ30" s="206"/>
      <c r="RAK30" s="206"/>
      <c r="RAL30" s="206"/>
      <c r="RAM30" s="206"/>
      <c r="RAN30" s="206"/>
      <c r="RAO30" s="206"/>
      <c r="RAP30" s="206"/>
      <c r="RAQ30" s="206"/>
      <c r="RAR30" s="206"/>
      <c r="RAS30" s="206"/>
      <c r="RAT30" s="206"/>
      <c r="RAU30" s="206"/>
      <c r="RAV30" s="206"/>
      <c r="RAW30" s="206"/>
      <c r="RAX30" s="206"/>
      <c r="RAY30" s="206"/>
      <c r="RAZ30" s="206"/>
      <c r="RBA30" s="206"/>
      <c r="RBB30" s="206"/>
      <c r="RBC30" s="206"/>
      <c r="RBD30" s="206"/>
      <c r="RBE30" s="206"/>
      <c r="RBF30" s="206"/>
      <c r="RBG30" s="206"/>
      <c r="RBH30" s="206"/>
      <c r="RBI30" s="206"/>
      <c r="RBJ30" s="206"/>
      <c r="RBK30" s="206"/>
      <c r="RBL30" s="206"/>
      <c r="RBM30" s="206"/>
      <c r="RBN30" s="206"/>
      <c r="RBO30" s="206"/>
      <c r="RBP30" s="206"/>
      <c r="RBQ30" s="206"/>
      <c r="RBR30" s="206"/>
      <c r="RBS30" s="206"/>
      <c r="RBT30" s="206"/>
      <c r="RBU30" s="206"/>
      <c r="RBV30" s="206"/>
      <c r="RBW30" s="206"/>
      <c r="RBX30" s="206"/>
      <c r="RBY30" s="206"/>
      <c r="RBZ30" s="206"/>
      <c r="RCA30" s="206"/>
      <c r="RCB30" s="206"/>
      <c r="RCC30" s="206"/>
      <c r="RCD30" s="206"/>
      <c r="RCE30" s="206"/>
      <c r="RCF30" s="206"/>
      <c r="RCG30" s="206"/>
      <c r="RCH30" s="206"/>
      <c r="RCI30" s="206"/>
      <c r="RCJ30" s="206"/>
      <c r="RCK30" s="206"/>
      <c r="RCL30" s="206"/>
      <c r="RCM30" s="206"/>
      <c r="RCN30" s="206"/>
      <c r="RCO30" s="206"/>
      <c r="RCP30" s="206"/>
      <c r="RCQ30" s="206"/>
      <c r="RCR30" s="206"/>
      <c r="RCS30" s="206"/>
      <c r="RCT30" s="206"/>
      <c r="RCU30" s="206"/>
      <c r="RCV30" s="206"/>
      <c r="RCW30" s="206"/>
      <c r="RCX30" s="206"/>
      <c r="RCY30" s="206"/>
      <c r="RCZ30" s="206"/>
      <c r="RDA30" s="206"/>
      <c r="RDB30" s="206"/>
      <c r="RDC30" s="206"/>
      <c r="RDD30" s="206"/>
      <c r="RDE30" s="206"/>
      <c r="RDF30" s="206"/>
      <c r="RDG30" s="206"/>
      <c r="RDH30" s="206"/>
      <c r="RDI30" s="206"/>
      <c r="RDJ30" s="206"/>
      <c r="RDK30" s="206"/>
      <c r="RDL30" s="206"/>
      <c r="RDM30" s="206"/>
      <c r="RDN30" s="206"/>
      <c r="RDO30" s="206"/>
      <c r="RDP30" s="206"/>
      <c r="RDQ30" s="206"/>
      <c r="RDR30" s="206"/>
      <c r="RDS30" s="206"/>
      <c r="RDT30" s="206"/>
      <c r="RDU30" s="206"/>
      <c r="RDV30" s="206"/>
      <c r="RDW30" s="206"/>
      <c r="RDX30" s="206"/>
      <c r="RDY30" s="206"/>
      <c r="RDZ30" s="206"/>
      <c r="REA30" s="206"/>
      <c r="REB30" s="206"/>
      <c r="REC30" s="206"/>
      <c r="RED30" s="206"/>
      <c r="REE30" s="206"/>
      <c r="REF30" s="206"/>
      <c r="REG30" s="206"/>
      <c r="REH30" s="206"/>
      <c r="REI30" s="206"/>
      <c r="REJ30" s="206"/>
      <c r="REK30" s="206"/>
      <c r="REL30" s="206"/>
      <c r="REM30" s="206"/>
      <c r="REN30" s="206"/>
      <c r="REO30" s="206"/>
      <c r="REP30" s="206"/>
      <c r="REQ30" s="206"/>
      <c r="RER30" s="206"/>
      <c r="RES30" s="206"/>
      <c r="RET30" s="206"/>
      <c r="REU30" s="206"/>
      <c r="REV30" s="206"/>
      <c r="REW30" s="206"/>
      <c r="REX30" s="206"/>
      <c r="REY30" s="206"/>
      <c r="REZ30" s="206"/>
      <c r="RFA30" s="206"/>
      <c r="RFB30" s="206"/>
      <c r="RFC30" s="206"/>
      <c r="RFD30" s="206"/>
      <c r="RFE30" s="206"/>
      <c r="RFF30" s="206"/>
      <c r="RFG30" s="206"/>
      <c r="RFH30" s="206"/>
      <c r="RFI30" s="206"/>
      <c r="RFJ30" s="206"/>
      <c r="RFK30" s="206"/>
      <c r="RFL30" s="206"/>
      <c r="RFM30" s="206"/>
      <c r="RFN30" s="206"/>
      <c r="RFO30" s="206"/>
      <c r="RFP30" s="206"/>
      <c r="RFQ30" s="206"/>
      <c r="RFR30" s="206"/>
      <c r="RFS30" s="206"/>
      <c r="RFT30" s="206"/>
      <c r="RFU30" s="206"/>
      <c r="RFV30" s="206"/>
      <c r="RFW30" s="206"/>
      <c r="RFX30" s="206"/>
      <c r="RFY30" s="206"/>
      <c r="RFZ30" s="206"/>
      <c r="RGA30" s="206"/>
      <c r="RGB30" s="206"/>
      <c r="RGC30" s="206"/>
      <c r="RGD30" s="206"/>
      <c r="RGE30" s="206"/>
      <c r="RGF30" s="206"/>
      <c r="RGG30" s="206"/>
      <c r="RGH30" s="206"/>
      <c r="RGI30" s="206"/>
      <c r="RGJ30" s="206"/>
      <c r="RGK30" s="206"/>
      <c r="RGL30" s="206"/>
      <c r="RGM30" s="206"/>
      <c r="RGN30" s="206"/>
      <c r="RGO30" s="206"/>
      <c r="RGP30" s="206"/>
      <c r="RGQ30" s="206"/>
      <c r="RGR30" s="206"/>
      <c r="RGS30" s="206"/>
      <c r="RGT30" s="206"/>
      <c r="RGU30" s="206"/>
      <c r="RGV30" s="206"/>
      <c r="RGW30" s="206"/>
      <c r="RGX30" s="206"/>
      <c r="RGY30" s="206"/>
      <c r="RGZ30" s="206"/>
      <c r="RHA30" s="206"/>
      <c r="RHB30" s="206"/>
      <c r="RHC30" s="206"/>
      <c r="RHD30" s="206"/>
      <c r="RHE30" s="206"/>
      <c r="RHF30" s="206"/>
      <c r="RHG30" s="206"/>
      <c r="RHH30" s="206"/>
      <c r="RHI30" s="206"/>
      <c r="RHJ30" s="206"/>
      <c r="RHK30" s="206"/>
      <c r="RHL30" s="206"/>
      <c r="RHM30" s="206"/>
      <c r="RHN30" s="206"/>
      <c r="RHO30" s="206"/>
      <c r="RHP30" s="206"/>
      <c r="RHQ30" s="206"/>
      <c r="RHR30" s="206"/>
      <c r="RHS30" s="206"/>
      <c r="RHT30" s="206"/>
      <c r="RHU30" s="206"/>
      <c r="RHV30" s="206"/>
      <c r="RHW30" s="206"/>
      <c r="RHX30" s="206"/>
      <c r="RHY30" s="206"/>
      <c r="RHZ30" s="206"/>
      <c r="RIA30" s="206"/>
      <c r="RIB30" s="206"/>
      <c r="RIC30" s="206"/>
      <c r="RID30" s="206"/>
      <c r="RIE30" s="206"/>
      <c r="RIF30" s="206"/>
      <c r="RIG30" s="206"/>
      <c r="RIH30" s="206"/>
      <c r="RII30" s="206"/>
      <c r="RIJ30" s="206"/>
      <c r="RIK30" s="206"/>
      <c r="RIL30" s="206"/>
      <c r="RIM30" s="206"/>
      <c r="RIN30" s="206"/>
      <c r="RIO30" s="206"/>
      <c r="RIP30" s="206"/>
      <c r="RIQ30" s="206"/>
      <c r="RIR30" s="206"/>
      <c r="RIS30" s="206"/>
      <c r="RIT30" s="206"/>
      <c r="RIU30" s="206"/>
      <c r="RIV30" s="206"/>
      <c r="RIW30" s="206"/>
      <c r="RIX30" s="206"/>
      <c r="RIY30" s="206"/>
      <c r="RIZ30" s="206"/>
      <c r="RJA30" s="206"/>
      <c r="RJB30" s="206"/>
      <c r="RJC30" s="206"/>
      <c r="RJD30" s="206"/>
      <c r="RJE30" s="206"/>
      <c r="RJF30" s="206"/>
      <c r="RJG30" s="206"/>
      <c r="RJH30" s="206"/>
      <c r="RJI30" s="206"/>
      <c r="RJJ30" s="206"/>
      <c r="RJK30" s="206"/>
      <c r="RJL30" s="206"/>
      <c r="RJM30" s="206"/>
      <c r="RJN30" s="206"/>
      <c r="RJO30" s="206"/>
      <c r="RJP30" s="206"/>
      <c r="RJQ30" s="206"/>
      <c r="RJR30" s="206"/>
      <c r="RJS30" s="206"/>
      <c r="RJT30" s="206"/>
      <c r="RJU30" s="206"/>
      <c r="RJV30" s="206"/>
      <c r="RJW30" s="206"/>
      <c r="RJX30" s="206"/>
      <c r="RJY30" s="206"/>
      <c r="RJZ30" s="206"/>
      <c r="RKA30" s="206"/>
      <c r="RKB30" s="206"/>
      <c r="RKC30" s="206"/>
      <c r="RKD30" s="206"/>
      <c r="RKE30" s="206"/>
      <c r="RKF30" s="206"/>
      <c r="RKG30" s="206"/>
      <c r="RKH30" s="206"/>
      <c r="RKI30" s="206"/>
      <c r="RKJ30" s="206"/>
      <c r="RKK30" s="206"/>
      <c r="RKL30" s="206"/>
      <c r="RKM30" s="206"/>
      <c r="RKN30" s="206"/>
      <c r="RKO30" s="206"/>
      <c r="RKP30" s="206"/>
      <c r="RKQ30" s="206"/>
      <c r="RKR30" s="206"/>
      <c r="RKS30" s="206"/>
      <c r="RKT30" s="206"/>
      <c r="RKU30" s="206"/>
      <c r="RKV30" s="206"/>
      <c r="RKW30" s="206"/>
      <c r="RKX30" s="206"/>
      <c r="RKY30" s="206"/>
      <c r="RKZ30" s="206"/>
      <c r="RLA30" s="206"/>
      <c r="RLB30" s="206"/>
      <c r="RLC30" s="206"/>
      <c r="RLD30" s="206"/>
      <c r="RLE30" s="206"/>
      <c r="RLF30" s="206"/>
      <c r="RLG30" s="206"/>
      <c r="RLH30" s="206"/>
      <c r="RLI30" s="206"/>
      <c r="RLJ30" s="206"/>
      <c r="RLK30" s="206"/>
      <c r="RLL30" s="206"/>
      <c r="RLM30" s="206"/>
      <c r="RLN30" s="206"/>
      <c r="RLO30" s="206"/>
      <c r="RLP30" s="206"/>
      <c r="RLQ30" s="206"/>
      <c r="RLR30" s="206"/>
      <c r="RLS30" s="206"/>
      <c r="RLT30" s="206"/>
      <c r="RLU30" s="206"/>
      <c r="RLV30" s="206"/>
      <c r="RLW30" s="206"/>
      <c r="RLX30" s="206"/>
      <c r="RLY30" s="206"/>
      <c r="RLZ30" s="206"/>
      <c r="RMA30" s="206"/>
      <c r="RMB30" s="206"/>
      <c r="RMC30" s="206"/>
      <c r="RMD30" s="206"/>
      <c r="RME30" s="206"/>
      <c r="RMF30" s="206"/>
      <c r="RMG30" s="206"/>
      <c r="RMH30" s="206"/>
      <c r="RMI30" s="206"/>
      <c r="RMJ30" s="206"/>
      <c r="RMK30" s="206"/>
      <c r="RML30" s="206"/>
      <c r="RMM30" s="206"/>
      <c r="RMN30" s="206"/>
      <c r="RMO30" s="206"/>
      <c r="RMP30" s="206"/>
      <c r="RMQ30" s="206"/>
      <c r="RMR30" s="206"/>
      <c r="RMS30" s="206"/>
      <c r="RMT30" s="206"/>
      <c r="RMU30" s="206"/>
      <c r="RMV30" s="206"/>
      <c r="RMW30" s="206"/>
      <c r="RMX30" s="206"/>
      <c r="RMY30" s="206"/>
      <c r="RMZ30" s="206"/>
      <c r="RNA30" s="206"/>
      <c r="RNB30" s="206"/>
      <c r="RNC30" s="206"/>
      <c r="RND30" s="206"/>
      <c r="RNE30" s="206"/>
      <c r="RNF30" s="206"/>
      <c r="RNG30" s="206"/>
      <c r="RNH30" s="206"/>
      <c r="RNI30" s="206"/>
      <c r="RNJ30" s="206"/>
      <c r="RNK30" s="206"/>
      <c r="RNL30" s="206"/>
      <c r="RNM30" s="206"/>
      <c r="RNN30" s="206"/>
      <c r="RNO30" s="206"/>
      <c r="RNP30" s="206"/>
      <c r="RNQ30" s="206"/>
      <c r="RNR30" s="206"/>
      <c r="RNS30" s="206"/>
      <c r="RNT30" s="206"/>
      <c r="RNU30" s="206"/>
      <c r="RNV30" s="206"/>
      <c r="RNW30" s="206"/>
      <c r="RNX30" s="206"/>
      <c r="RNY30" s="206"/>
      <c r="RNZ30" s="206"/>
      <c r="ROA30" s="206"/>
      <c r="ROB30" s="206"/>
      <c r="ROC30" s="206"/>
      <c r="ROD30" s="206"/>
      <c r="ROE30" s="206"/>
      <c r="ROF30" s="206"/>
      <c r="ROG30" s="206"/>
      <c r="ROH30" s="206"/>
      <c r="ROI30" s="206"/>
      <c r="ROJ30" s="206"/>
      <c r="ROK30" s="206"/>
      <c r="ROL30" s="206"/>
      <c r="ROM30" s="206"/>
      <c r="RON30" s="206"/>
      <c r="ROO30" s="206"/>
      <c r="ROP30" s="206"/>
      <c r="ROQ30" s="206"/>
      <c r="ROR30" s="206"/>
      <c r="ROS30" s="206"/>
      <c r="ROT30" s="206"/>
      <c r="ROU30" s="206"/>
      <c r="ROV30" s="206"/>
      <c r="ROW30" s="206"/>
      <c r="ROX30" s="206"/>
      <c r="ROY30" s="206"/>
      <c r="ROZ30" s="206"/>
      <c r="RPA30" s="206"/>
      <c r="RPB30" s="206"/>
      <c r="RPC30" s="206"/>
      <c r="RPD30" s="206"/>
      <c r="RPE30" s="206"/>
      <c r="RPF30" s="206"/>
      <c r="RPG30" s="206"/>
      <c r="RPH30" s="206"/>
      <c r="RPI30" s="206"/>
      <c r="RPJ30" s="206"/>
      <c r="RPK30" s="206"/>
      <c r="RPL30" s="206"/>
      <c r="RPM30" s="206"/>
      <c r="RPN30" s="206"/>
      <c r="RPO30" s="206"/>
      <c r="RPP30" s="206"/>
      <c r="RPQ30" s="206"/>
      <c r="RPR30" s="206"/>
      <c r="RPS30" s="206"/>
      <c r="RPT30" s="206"/>
      <c r="RPU30" s="206"/>
      <c r="RPV30" s="206"/>
      <c r="RPW30" s="206"/>
      <c r="RPX30" s="206"/>
      <c r="RPY30" s="206"/>
      <c r="RPZ30" s="206"/>
      <c r="RQA30" s="206"/>
      <c r="RQB30" s="206"/>
      <c r="RQC30" s="206"/>
      <c r="RQD30" s="206"/>
      <c r="RQE30" s="206"/>
      <c r="RQF30" s="206"/>
      <c r="RQG30" s="206"/>
      <c r="RQH30" s="206"/>
      <c r="RQI30" s="206"/>
      <c r="RQJ30" s="206"/>
      <c r="RQK30" s="206"/>
      <c r="RQL30" s="206"/>
      <c r="RQM30" s="206"/>
      <c r="RQN30" s="206"/>
      <c r="RQO30" s="206"/>
      <c r="RQP30" s="206"/>
      <c r="RQQ30" s="206"/>
      <c r="RQR30" s="206"/>
      <c r="RQS30" s="206"/>
      <c r="RQT30" s="206"/>
      <c r="RQU30" s="206"/>
      <c r="RQV30" s="206"/>
      <c r="RQW30" s="206"/>
      <c r="RQX30" s="206"/>
      <c r="RQY30" s="206"/>
      <c r="RQZ30" s="206"/>
      <c r="RRA30" s="206"/>
      <c r="RRB30" s="206"/>
      <c r="RRC30" s="206"/>
      <c r="RRD30" s="206"/>
      <c r="RRE30" s="206"/>
      <c r="RRF30" s="206"/>
      <c r="RRG30" s="206"/>
      <c r="RRH30" s="206"/>
      <c r="RRI30" s="206"/>
      <c r="RRJ30" s="206"/>
      <c r="RRK30" s="206"/>
      <c r="RRL30" s="206"/>
      <c r="RRM30" s="206"/>
      <c r="RRN30" s="206"/>
      <c r="RRO30" s="206"/>
      <c r="RRP30" s="206"/>
      <c r="RRQ30" s="206"/>
      <c r="RRR30" s="206"/>
      <c r="RRS30" s="206"/>
      <c r="RRT30" s="206"/>
      <c r="RRU30" s="206"/>
      <c r="RRV30" s="206"/>
      <c r="RRW30" s="206"/>
      <c r="RRX30" s="206"/>
      <c r="RRY30" s="206"/>
      <c r="RRZ30" s="206"/>
      <c r="RSA30" s="206"/>
      <c r="RSB30" s="206"/>
      <c r="RSC30" s="206"/>
      <c r="RSD30" s="206"/>
      <c r="RSE30" s="206"/>
      <c r="RSF30" s="206"/>
      <c r="RSG30" s="206"/>
      <c r="RSH30" s="206"/>
      <c r="RSI30" s="206"/>
      <c r="RSJ30" s="206"/>
      <c r="RSK30" s="206"/>
      <c r="RSL30" s="206"/>
      <c r="RSM30" s="206"/>
      <c r="RSN30" s="206"/>
      <c r="RSO30" s="206"/>
      <c r="RSP30" s="206"/>
      <c r="RSQ30" s="206"/>
      <c r="RSR30" s="206"/>
      <c r="RSS30" s="206"/>
      <c r="RST30" s="206"/>
      <c r="RSU30" s="206"/>
      <c r="RSV30" s="206"/>
      <c r="RSW30" s="206"/>
      <c r="RSX30" s="206"/>
      <c r="RSY30" s="206"/>
      <c r="RSZ30" s="206"/>
      <c r="RTA30" s="206"/>
      <c r="RTB30" s="206"/>
      <c r="RTC30" s="206"/>
      <c r="RTD30" s="206"/>
      <c r="RTE30" s="206"/>
      <c r="RTF30" s="206"/>
      <c r="RTG30" s="206"/>
      <c r="RTH30" s="206"/>
      <c r="RTI30" s="206"/>
      <c r="RTJ30" s="206"/>
      <c r="RTK30" s="206"/>
      <c r="RTL30" s="206"/>
      <c r="RTM30" s="206"/>
      <c r="RTN30" s="206"/>
      <c r="RTO30" s="206"/>
      <c r="RTP30" s="206"/>
      <c r="RTQ30" s="206"/>
      <c r="RTR30" s="206"/>
      <c r="RTS30" s="206"/>
      <c r="RTT30" s="206"/>
      <c r="RTU30" s="206"/>
      <c r="RTV30" s="206"/>
      <c r="RTW30" s="206"/>
      <c r="RTX30" s="206"/>
      <c r="RTY30" s="206"/>
      <c r="RTZ30" s="206"/>
      <c r="RUA30" s="206"/>
      <c r="RUB30" s="206"/>
      <c r="RUC30" s="206"/>
      <c r="RUD30" s="206"/>
      <c r="RUE30" s="206"/>
      <c r="RUF30" s="206"/>
      <c r="RUG30" s="206"/>
      <c r="RUH30" s="206"/>
      <c r="RUI30" s="206"/>
      <c r="RUJ30" s="206"/>
      <c r="RUK30" s="206"/>
      <c r="RUL30" s="206"/>
      <c r="RUM30" s="206"/>
      <c r="RUN30" s="206"/>
      <c r="RUO30" s="206"/>
      <c r="RUP30" s="206"/>
      <c r="RUQ30" s="206"/>
      <c r="RUR30" s="206"/>
      <c r="RUS30" s="206"/>
      <c r="RUT30" s="206"/>
      <c r="RUU30" s="206"/>
      <c r="RUV30" s="206"/>
      <c r="RUW30" s="206"/>
      <c r="RUX30" s="206"/>
      <c r="RUY30" s="206"/>
      <c r="RUZ30" s="206"/>
      <c r="RVA30" s="206"/>
      <c r="RVB30" s="206"/>
      <c r="RVC30" s="206"/>
      <c r="RVD30" s="206"/>
      <c r="RVE30" s="206"/>
      <c r="RVF30" s="206"/>
      <c r="RVG30" s="206"/>
      <c r="RVH30" s="206"/>
      <c r="RVI30" s="206"/>
      <c r="RVJ30" s="206"/>
      <c r="RVK30" s="206"/>
      <c r="RVL30" s="206"/>
      <c r="RVM30" s="206"/>
      <c r="RVN30" s="206"/>
      <c r="RVO30" s="206"/>
      <c r="RVP30" s="206"/>
      <c r="RVQ30" s="206"/>
      <c r="RVR30" s="206"/>
      <c r="RVS30" s="206"/>
      <c r="RVT30" s="206"/>
      <c r="RVU30" s="206"/>
      <c r="RVV30" s="206"/>
      <c r="RVW30" s="206"/>
      <c r="RVX30" s="206"/>
      <c r="RVY30" s="206"/>
      <c r="RVZ30" s="206"/>
      <c r="RWA30" s="206"/>
      <c r="RWB30" s="206"/>
      <c r="RWC30" s="206"/>
      <c r="RWD30" s="206"/>
      <c r="RWE30" s="206"/>
      <c r="RWF30" s="206"/>
      <c r="RWG30" s="206"/>
      <c r="RWH30" s="206"/>
      <c r="RWI30" s="206"/>
      <c r="RWJ30" s="206"/>
      <c r="RWK30" s="206"/>
      <c r="RWL30" s="206"/>
      <c r="RWM30" s="206"/>
      <c r="RWN30" s="206"/>
      <c r="RWO30" s="206"/>
      <c r="RWP30" s="206"/>
      <c r="RWQ30" s="206"/>
      <c r="RWR30" s="206"/>
      <c r="RWS30" s="206"/>
      <c r="RWT30" s="206"/>
      <c r="RWU30" s="206"/>
      <c r="RWV30" s="206"/>
      <c r="RWW30" s="206"/>
      <c r="RWX30" s="206"/>
      <c r="RWY30" s="206"/>
      <c r="RWZ30" s="206"/>
      <c r="RXA30" s="206"/>
      <c r="RXB30" s="206"/>
      <c r="RXC30" s="206"/>
      <c r="RXD30" s="206"/>
      <c r="RXE30" s="206"/>
      <c r="RXF30" s="206"/>
      <c r="RXG30" s="206"/>
      <c r="RXH30" s="206"/>
      <c r="RXI30" s="206"/>
      <c r="RXJ30" s="206"/>
      <c r="RXK30" s="206"/>
      <c r="RXL30" s="206"/>
      <c r="RXM30" s="206"/>
      <c r="RXN30" s="206"/>
      <c r="RXO30" s="206"/>
      <c r="RXP30" s="206"/>
      <c r="RXQ30" s="206"/>
      <c r="RXR30" s="206"/>
      <c r="RXS30" s="206"/>
      <c r="RXT30" s="206"/>
      <c r="RXU30" s="206"/>
      <c r="RXV30" s="206"/>
      <c r="RXW30" s="206"/>
      <c r="RXX30" s="206"/>
      <c r="RXY30" s="206"/>
      <c r="RXZ30" s="206"/>
      <c r="RYA30" s="206"/>
      <c r="RYB30" s="206"/>
      <c r="RYC30" s="206"/>
      <c r="RYD30" s="206"/>
      <c r="RYE30" s="206"/>
      <c r="RYF30" s="206"/>
      <c r="RYG30" s="206"/>
      <c r="RYH30" s="206"/>
      <c r="RYI30" s="206"/>
      <c r="RYJ30" s="206"/>
      <c r="RYK30" s="206"/>
      <c r="RYL30" s="206"/>
      <c r="RYM30" s="206"/>
      <c r="RYN30" s="206"/>
      <c r="RYO30" s="206"/>
      <c r="RYP30" s="206"/>
      <c r="RYQ30" s="206"/>
      <c r="RYR30" s="206"/>
      <c r="RYS30" s="206"/>
      <c r="RYT30" s="206"/>
      <c r="RYU30" s="206"/>
      <c r="RYV30" s="206"/>
      <c r="RYW30" s="206"/>
      <c r="RYX30" s="206"/>
      <c r="RYY30" s="206"/>
      <c r="RYZ30" s="206"/>
      <c r="RZA30" s="206"/>
      <c r="RZB30" s="206"/>
      <c r="RZC30" s="206"/>
      <c r="RZD30" s="206"/>
      <c r="RZE30" s="206"/>
      <c r="RZF30" s="206"/>
      <c r="RZG30" s="206"/>
      <c r="RZH30" s="206"/>
      <c r="RZI30" s="206"/>
      <c r="RZJ30" s="206"/>
      <c r="RZK30" s="206"/>
      <c r="RZL30" s="206"/>
      <c r="RZM30" s="206"/>
      <c r="RZN30" s="206"/>
      <c r="RZO30" s="206"/>
      <c r="RZP30" s="206"/>
      <c r="RZQ30" s="206"/>
      <c r="RZR30" s="206"/>
      <c r="RZS30" s="206"/>
      <c r="RZT30" s="206"/>
      <c r="RZU30" s="206"/>
      <c r="RZV30" s="206"/>
      <c r="RZW30" s="206"/>
      <c r="RZX30" s="206"/>
      <c r="RZY30" s="206"/>
      <c r="RZZ30" s="206"/>
      <c r="SAA30" s="206"/>
      <c r="SAB30" s="206"/>
      <c r="SAC30" s="206"/>
      <c r="SAD30" s="206"/>
      <c r="SAE30" s="206"/>
      <c r="SAF30" s="206"/>
      <c r="SAG30" s="206"/>
      <c r="SAH30" s="206"/>
      <c r="SAI30" s="206"/>
      <c r="SAJ30" s="206"/>
      <c r="SAK30" s="206"/>
      <c r="SAL30" s="206"/>
      <c r="SAM30" s="206"/>
      <c r="SAN30" s="206"/>
      <c r="SAO30" s="206"/>
      <c r="SAP30" s="206"/>
      <c r="SAQ30" s="206"/>
      <c r="SAR30" s="206"/>
      <c r="SAS30" s="206"/>
      <c r="SAT30" s="206"/>
      <c r="SAU30" s="206"/>
      <c r="SAV30" s="206"/>
      <c r="SAW30" s="206"/>
      <c r="SAX30" s="206"/>
      <c r="SAY30" s="206"/>
      <c r="SAZ30" s="206"/>
      <c r="SBA30" s="206"/>
      <c r="SBB30" s="206"/>
      <c r="SBC30" s="206"/>
      <c r="SBD30" s="206"/>
      <c r="SBE30" s="206"/>
      <c r="SBF30" s="206"/>
      <c r="SBG30" s="206"/>
      <c r="SBH30" s="206"/>
      <c r="SBI30" s="206"/>
      <c r="SBJ30" s="206"/>
      <c r="SBK30" s="206"/>
      <c r="SBL30" s="206"/>
      <c r="SBM30" s="206"/>
      <c r="SBN30" s="206"/>
      <c r="SBO30" s="206"/>
      <c r="SBP30" s="206"/>
      <c r="SBQ30" s="206"/>
      <c r="SBR30" s="206"/>
      <c r="SBS30" s="206"/>
      <c r="SBT30" s="206"/>
      <c r="SBU30" s="206"/>
      <c r="SBV30" s="206"/>
      <c r="SBW30" s="206"/>
      <c r="SBX30" s="206"/>
      <c r="SBY30" s="206"/>
      <c r="SBZ30" s="206"/>
      <c r="SCA30" s="206"/>
      <c r="SCB30" s="206"/>
      <c r="SCC30" s="206"/>
      <c r="SCD30" s="206"/>
      <c r="SCE30" s="206"/>
      <c r="SCF30" s="206"/>
      <c r="SCG30" s="206"/>
      <c r="SCH30" s="206"/>
      <c r="SCI30" s="206"/>
      <c r="SCJ30" s="206"/>
      <c r="SCK30" s="206"/>
      <c r="SCL30" s="206"/>
      <c r="SCM30" s="206"/>
      <c r="SCN30" s="206"/>
      <c r="SCO30" s="206"/>
      <c r="SCP30" s="206"/>
      <c r="SCQ30" s="206"/>
      <c r="SCR30" s="206"/>
      <c r="SCS30" s="206"/>
      <c r="SCT30" s="206"/>
      <c r="SCU30" s="206"/>
      <c r="SCV30" s="206"/>
      <c r="SCW30" s="206"/>
      <c r="SCX30" s="206"/>
      <c r="SCY30" s="206"/>
      <c r="SCZ30" s="206"/>
      <c r="SDA30" s="206"/>
      <c r="SDB30" s="206"/>
      <c r="SDC30" s="206"/>
      <c r="SDD30" s="206"/>
      <c r="SDE30" s="206"/>
      <c r="SDF30" s="206"/>
      <c r="SDG30" s="206"/>
      <c r="SDH30" s="206"/>
      <c r="SDI30" s="206"/>
      <c r="SDJ30" s="206"/>
      <c r="SDK30" s="206"/>
      <c r="SDL30" s="206"/>
      <c r="SDM30" s="206"/>
      <c r="SDN30" s="206"/>
      <c r="SDO30" s="206"/>
      <c r="SDP30" s="206"/>
      <c r="SDQ30" s="206"/>
      <c r="SDR30" s="206"/>
      <c r="SDS30" s="206"/>
      <c r="SDT30" s="206"/>
      <c r="SDU30" s="206"/>
      <c r="SDV30" s="206"/>
      <c r="SDW30" s="206"/>
      <c r="SDX30" s="206"/>
      <c r="SDY30" s="206"/>
      <c r="SDZ30" s="206"/>
      <c r="SEA30" s="206"/>
      <c r="SEB30" s="206"/>
      <c r="SEC30" s="206"/>
      <c r="SED30" s="206"/>
      <c r="SEE30" s="206"/>
      <c r="SEF30" s="206"/>
      <c r="SEG30" s="206"/>
      <c r="SEH30" s="206"/>
      <c r="SEI30" s="206"/>
      <c r="SEJ30" s="206"/>
      <c r="SEK30" s="206"/>
      <c r="SEL30" s="206"/>
      <c r="SEM30" s="206"/>
      <c r="SEN30" s="206"/>
      <c r="SEO30" s="206"/>
      <c r="SEP30" s="206"/>
      <c r="SEQ30" s="206"/>
      <c r="SER30" s="206"/>
      <c r="SES30" s="206"/>
      <c r="SET30" s="206"/>
      <c r="SEU30" s="206"/>
      <c r="SEV30" s="206"/>
      <c r="SEW30" s="206"/>
      <c r="SEX30" s="206"/>
      <c r="SEY30" s="206"/>
      <c r="SEZ30" s="206"/>
      <c r="SFA30" s="206"/>
      <c r="SFB30" s="206"/>
      <c r="SFC30" s="206"/>
      <c r="SFD30" s="206"/>
      <c r="SFE30" s="206"/>
      <c r="SFF30" s="206"/>
      <c r="SFG30" s="206"/>
      <c r="SFH30" s="206"/>
      <c r="SFI30" s="206"/>
      <c r="SFJ30" s="206"/>
      <c r="SFK30" s="206"/>
      <c r="SFL30" s="206"/>
      <c r="SFM30" s="206"/>
      <c r="SFN30" s="206"/>
      <c r="SFO30" s="206"/>
      <c r="SFP30" s="206"/>
      <c r="SFQ30" s="206"/>
      <c r="SFR30" s="206"/>
      <c r="SFS30" s="206"/>
      <c r="SFT30" s="206"/>
      <c r="SFU30" s="206"/>
      <c r="SFV30" s="206"/>
      <c r="SFW30" s="206"/>
      <c r="SFX30" s="206"/>
      <c r="SFY30" s="206"/>
      <c r="SFZ30" s="206"/>
      <c r="SGA30" s="206"/>
      <c r="SGB30" s="206"/>
      <c r="SGC30" s="206"/>
      <c r="SGD30" s="206"/>
      <c r="SGE30" s="206"/>
      <c r="SGF30" s="206"/>
      <c r="SGG30" s="206"/>
      <c r="SGH30" s="206"/>
      <c r="SGI30" s="206"/>
      <c r="SGJ30" s="206"/>
      <c r="SGK30" s="206"/>
      <c r="SGL30" s="206"/>
      <c r="SGM30" s="206"/>
      <c r="SGN30" s="206"/>
      <c r="SGO30" s="206"/>
      <c r="SGP30" s="206"/>
      <c r="SGQ30" s="206"/>
      <c r="SGR30" s="206"/>
      <c r="SGS30" s="206"/>
      <c r="SGT30" s="206"/>
      <c r="SGU30" s="206"/>
      <c r="SGV30" s="206"/>
      <c r="SGW30" s="206"/>
      <c r="SGX30" s="206"/>
      <c r="SGY30" s="206"/>
      <c r="SGZ30" s="206"/>
      <c r="SHA30" s="206"/>
      <c r="SHB30" s="206"/>
      <c r="SHC30" s="206"/>
      <c r="SHD30" s="206"/>
      <c r="SHE30" s="206"/>
      <c r="SHF30" s="206"/>
      <c r="SHG30" s="206"/>
      <c r="SHH30" s="206"/>
      <c r="SHI30" s="206"/>
      <c r="SHJ30" s="206"/>
      <c r="SHK30" s="206"/>
      <c r="SHL30" s="206"/>
      <c r="SHM30" s="206"/>
      <c r="SHN30" s="206"/>
      <c r="SHO30" s="206"/>
      <c r="SHP30" s="206"/>
      <c r="SHQ30" s="206"/>
      <c r="SHR30" s="206"/>
      <c r="SHS30" s="206"/>
      <c r="SHT30" s="206"/>
      <c r="SHU30" s="206"/>
      <c r="SHV30" s="206"/>
      <c r="SHW30" s="206"/>
      <c r="SHX30" s="206"/>
      <c r="SHY30" s="206"/>
      <c r="SHZ30" s="206"/>
      <c r="SIA30" s="206"/>
      <c r="SIB30" s="206"/>
      <c r="SIC30" s="206"/>
      <c r="SID30" s="206"/>
      <c r="SIE30" s="206"/>
      <c r="SIF30" s="206"/>
      <c r="SIG30" s="206"/>
      <c r="SIH30" s="206"/>
      <c r="SII30" s="206"/>
      <c r="SIJ30" s="206"/>
      <c r="SIK30" s="206"/>
      <c r="SIL30" s="206"/>
      <c r="SIM30" s="206"/>
      <c r="SIN30" s="206"/>
      <c r="SIO30" s="206"/>
      <c r="SIP30" s="206"/>
      <c r="SIQ30" s="206"/>
      <c r="SIR30" s="206"/>
      <c r="SIS30" s="206"/>
      <c r="SIT30" s="206"/>
      <c r="SIU30" s="206"/>
      <c r="SIV30" s="206"/>
      <c r="SIW30" s="206"/>
      <c r="SIX30" s="206"/>
      <c r="SIY30" s="206"/>
      <c r="SIZ30" s="206"/>
      <c r="SJA30" s="206"/>
      <c r="SJB30" s="206"/>
      <c r="SJC30" s="206"/>
      <c r="SJD30" s="206"/>
      <c r="SJE30" s="206"/>
      <c r="SJF30" s="206"/>
      <c r="SJG30" s="206"/>
      <c r="SJH30" s="206"/>
      <c r="SJI30" s="206"/>
      <c r="SJJ30" s="206"/>
      <c r="SJK30" s="206"/>
      <c r="SJL30" s="206"/>
      <c r="SJM30" s="206"/>
      <c r="SJN30" s="206"/>
      <c r="SJO30" s="206"/>
      <c r="SJP30" s="206"/>
      <c r="SJQ30" s="206"/>
      <c r="SJR30" s="206"/>
      <c r="SJS30" s="206"/>
      <c r="SJT30" s="206"/>
      <c r="SJU30" s="206"/>
      <c r="SJV30" s="206"/>
      <c r="SJW30" s="206"/>
      <c r="SJX30" s="206"/>
      <c r="SJY30" s="206"/>
      <c r="SJZ30" s="206"/>
      <c r="SKA30" s="206"/>
      <c r="SKB30" s="206"/>
      <c r="SKC30" s="206"/>
      <c r="SKD30" s="206"/>
      <c r="SKE30" s="206"/>
      <c r="SKF30" s="206"/>
      <c r="SKG30" s="206"/>
      <c r="SKH30" s="206"/>
      <c r="SKI30" s="206"/>
      <c r="SKJ30" s="206"/>
      <c r="SKK30" s="206"/>
      <c r="SKL30" s="206"/>
      <c r="SKM30" s="206"/>
      <c r="SKN30" s="206"/>
      <c r="SKO30" s="206"/>
      <c r="SKP30" s="206"/>
      <c r="SKQ30" s="206"/>
      <c r="SKR30" s="206"/>
      <c r="SKS30" s="206"/>
      <c r="SKT30" s="206"/>
      <c r="SKU30" s="206"/>
      <c r="SKV30" s="206"/>
      <c r="SKW30" s="206"/>
      <c r="SKX30" s="206"/>
      <c r="SKY30" s="206"/>
      <c r="SKZ30" s="206"/>
      <c r="SLA30" s="206"/>
      <c r="SLB30" s="206"/>
      <c r="SLC30" s="206"/>
      <c r="SLD30" s="206"/>
      <c r="SLE30" s="206"/>
      <c r="SLF30" s="206"/>
      <c r="SLG30" s="206"/>
      <c r="SLH30" s="206"/>
      <c r="SLI30" s="206"/>
      <c r="SLJ30" s="206"/>
      <c r="SLK30" s="206"/>
      <c r="SLL30" s="206"/>
      <c r="SLM30" s="206"/>
      <c r="SLN30" s="206"/>
      <c r="SLO30" s="206"/>
      <c r="SLP30" s="206"/>
      <c r="SLQ30" s="206"/>
      <c r="SLR30" s="206"/>
      <c r="SLS30" s="206"/>
      <c r="SLT30" s="206"/>
      <c r="SLU30" s="206"/>
      <c r="SLV30" s="206"/>
      <c r="SLW30" s="206"/>
      <c r="SLX30" s="206"/>
      <c r="SLY30" s="206"/>
      <c r="SLZ30" s="206"/>
      <c r="SMA30" s="206"/>
      <c r="SMB30" s="206"/>
      <c r="SMC30" s="206"/>
      <c r="SMD30" s="206"/>
      <c r="SME30" s="206"/>
      <c r="SMF30" s="206"/>
      <c r="SMG30" s="206"/>
      <c r="SMH30" s="206"/>
      <c r="SMI30" s="206"/>
      <c r="SMJ30" s="206"/>
      <c r="SMK30" s="206"/>
      <c r="SML30" s="206"/>
      <c r="SMM30" s="206"/>
      <c r="SMN30" s="206"/>
      <c r="SMO30" s="206"/>
      <c r="SMP30" s="206"/>
      <c r="SMQ30" s="206"/>
      <c r="SMR30" s="206"/>
      <c r="SMS30" s="206"/>
      <c r="SMT30" s="206"/>
      <c r="SMU30" s="206"/>
      <c r="SMV30" s="206"/>
      <c r="SMW30" s="206"/>
      <c r="SMX30" s="206"/>
      <c r="SMY30" s="206"/>
      <c r="SMZ30" s="206"/>
      <c r="SNA30" s="206"/>
      <c r="SNB30" s="206"/>
      <c r="SNC30" s="206"/>
      <c r="SND30" s="206"/>
      <c r="SNE30" s="206"/>
      <c r="SNF30" s="206"/>
      <c r="SNG30" s="206"/>
      <c r="SNH30" s="206"/>
      <c r="SNI30" s="206"/>
      <c r="SNJ30" s="206"/>
      <c r="SNK30" s="206"/>
      <c r="SNL30" s="206"/>
      <c r="SNM30" s="206"/>
      <c r="SNN30" s="206"/>
      <c r="SNO30" s="206"/>
      <c r="SNP30" s="206"/>
      <c r="SNQ30" s="206"/>
      <c r="SNR30" s="206"/>
      <c r="SNS30" s="206"/>
      <c r="SNT30" s="206"/>
      <c r="SNU30" s="206"/>
      <c r="SNV30" s="206"/>
      <c r="SNW30" s="206"/>
      <c r="SNX30" s="206"/>
      <c r="SNY30" s="206"/>
      <c r="SNZ30" s="206"/>
      <c r="SOA30" s="206"/>
      <c r="SOB30" s="206"/>
      <c r="SOC30" s="206"/>
      <c r="SOD30" s="206"/>
      <c r="SOE30" s="206"/>
      <c r="SOF30" s="206"/>
      <c r="SOG30" s="206"/>
      <c r="SOH30" s="206"/>
      <c r="SOI30" s="206"/>
      <c r="SOJ30" s="206"/>
      <c r="SOK30" s="206"/>
      <c r="SOL30" s="206"/>
      <c r="SOM30" s="206"/>
      <c r="SON30" s="206"/>
      <c r="SOO30" s="206"/>
      <c r="SOP30" s="206"/>
      <c r="SOQ30" s="206"/>
      <c r="SOR30" s="206"/>
      <c r="SOS30" s="206"/>
      <c r="SOT30" s="206"/>
      <c r="SOU30" s="206"/>
      <c r="SOV30" s="206"/>
      <c r="SOW30" s="206"/>
      <c r="SOX30" s="206"/>
      <c r="SOY30" s="206"/>
      <c r="SOZ30" s="206"/>
      <c r="SPA30" s="206"/>
      <c r="SPB30" s="206"/>
      <c r="SPC30" s="206"/>
      <c r="SPD30" s="206"/>
      <c r="SPE30" s="206"/>
      <c r="SPF30" s="206"/>
      <c r="SPG30" s="206"/>
      <c r="SPH30" s="206"/>
      <c r="SPI30" s="206"/>
      <c r="SPJ30" s="206"/>
      <c r="SPK30" s="206"/>
      <c r="SPL30" s="206"/>
      <c r="SPM30" s="206"/>
      <c r="SPN30" s="206"/>
      <c r="SPO30" s="206"/>
      <c r="SPP30" s="206"/>
      <c r="SPQ30" s="206"/>
      <c r="SPR30" s="206"/>
      <c r="SPS30" s="206"/>
      <c r="SPT30" s="206"/>
      <c r="SPU30" s="206"/>
      <c r="SPV30" s="206"/>
      <c r="SPW30" s="206"/>
      <c r="SPX30" s="206"/>
      <c r="SPY30" s="206"/>
      <c r="SPZ30" s="206"/>
      <c r="SQA30" s="206"/>
      <c r="SQB30" s="206"/>
      <c r="SQC30" s="206"/>
      <c r="SQD30" s="206"/>
      <c r="SQE30" s="206"/>
      <c r="SQF30" s="206"/>
      <c r="SQG30" s="206"/>
      <c r="SQH30" s="206"/>
      <c r="SQI30" s="206"/>
      <c r="SQJ30" s="206"/>
      <c r="SQK30" s="206"/>
      <c r="SQL30" s="206"/>
      <c r="SQM30" s="206"/>
      <c r="SQN30" s="206"/>
      <c r="SQO30" s="206"/>
      <c r="SQP30" s="206"/>
      <c r="SQQ30" s="206"/>
      <c r="SQR30" s="206"/>
      <c r="SQS30" s="206"/>
      <c r="SQT30" s="206"/>
      <c r="SQU30" s="206"/>
      <c r="SQV30" s="206"/>
      <c r="SQW30" s="206"/>
      <c r="SQX30" s="206"/>
      <c r="SQY30" s="206"/>
      <c r="SQZ30" s="206"/>
      <c r="SRA30" s="206"/>
      <c r="SRB30" s="206"/>
      <c r="SRC30" s="206"/>
      <c r="SRD30" s="206"/>
      <c r="SRE30" s="206"/>
      <c r="SRF30" s="206"/>
      <c r="SRG30" s="206"/>
      <c r="SRH30" s="206"/>
      <c r="SRI30" s="206"/>
      <c r="SRJ30" s="206"/>
      <c r="SRK30" s="206"/>
      <c r="SRL30" s="206"/>
      <c r="SRM30" s="206"/>
      <c r="SRN30" s="206"/>
      <c r="SRO30" s="206"/>
      <c r="SRP30" s="206"/>
      <c r="SRQ30" s="206"/>
      <c r="SRR30" s="206"/>
      <c r="SRS30" s="206"/>
      <c r="SRT30" s="206"/>
      <c r="SRU30" s="206"/>
      <c r="SRV30" s="206"/>
      <c r="SRW30" s="206"/>
      <c r="SRX30" s="206"/>
      <c r="SRY30" s="206"/>
      <c r="SRZ30" s="206"/>
      <c r="SSA30" s="206"/>
      <c r="SSB30" s="206"/>
      <c r="SSC30" s="206"/>
      <c r="SSD30" s="206"/>
      <c r="SSE30" s="206"/>
      <c r="SSF30" s="206"/>
      <c r="SSG30" s="206"/>
      <c r="SSH30" s="206"/>
      <c r="SSI30" s="206"/>
      <c r="SSJ30" s="206"/>
      <c r="SSK30" s="206"/>
      <c r="SSL30" s="206"/>
      <c r="SSM30" s="206"/>
      <c r="SSN30" s="206"/>
      <c r="SSO30" s="206"/>
      <c r="SSP30" s="206"/>
      <c r="SSQ30" s="206"/>
      <c r="SSR30" s="206"/>
      <c r="SSS30" s="206"/>
      <c r="SST30" s="206"/>
      <c r="SSU30" s="206"/>
      <c r="SSV30" s="206"/>
      <c r="SSW30" s="206"/>
      <c r="SSX30" s="206"/>
      <c r="SSY30" s="206"/>
      <c r="SSZ30" s="206"/>
      <c r="STA30" s="206"/>
      <c r="STB30" s="206"/>
      <c r="STC30" s="206"/>
      <c r="STD30" s="206"/>
      <c r="STE30" s="206"/>
      <c r="STF30" s="206"/>
      <c r="STG30" s="206"/>
      <c r="STH30" s="206"/>
      <c r="STI30" s="206"/>
      <c r="STJ30" s="206"/>
      <c r="STK30" s="206"/>
      <c r="STL30" s="206"/>
      <c r="STM30" s="206"/>
      <c r="STN30" s="206"/>
      <c r="STO30" s="206"/>
      <c r="STP30" s="206"/>
      <c r="STQ30" s="206"/>
      <c r="STR30" s="206"/>
      <c r="STS30" s="206"/>
      <c r="STT30" s="206"/>
      <c r="STU30" s="206"/>
      <c r="STV30" s="206"/>
      <c r="STW30" s="206"/>
      <c r="STX30" s="206"/>
      <c r="STY30" s="206"/>
      <c r="STZ30" s="206"/>
      <c r="SUA30" s="206"/>
      <c r="SUB30" s="206"/>
      <c r="SUC30" s="206"/>
      <c r="SUD30" s="206"/>
      <c r="SUE30" s="206"/>
      <c r="SUF30" s="206"/>
      <c r="SUG30" s="206"/>
      <c r="SUH30" s="206"/>
      <c r="SUI30" s="206"/>
      <c r="SUJ30" s="206"/>
      <c r="SUK30" s="206"/>
      <c r="SUL30" s="206"/>
      <c r="SUM30" s="206"/>
      <c r="SUN30" s="206"/>
      <c r="SUO30" s="206"/>
      <c r="SUP30" s="206"/>
      <c r="SUQ30" s="206"/>
      <c r="SUR30" s="206"/>
      <c r="SUS30" s="206"/>
      <c r="SUT30" s="206"/>
      <c r="SUU30" s="206"/>
      <c r="SUV30" s="206"/>
      <c r="SUW30" s="206"/>
      <c r="SUX30" s="206"/>
      <c r="SUY30" s="206"/>
      <c r="SUZ30" s="206"/>
      <c r="SVA30" s="206"/>
      <c r="SVB30" s="206"/>
      <c r="SVC30" s="206"/>
      <c r="SVD30" s="206"/>
      <c r="SVE30" s="206"/>
      <c r="SVF30" s="206"/>
      <c r="SVG30" s="206"/>
      <c r="SVH30" s="206"/>
      <c r="SVI30" s="206"/>
      <c r="SVJ30" s="206"/>
      <c r="SVK30" s="206"/>
      <c r="SVL30" s="206"/>
      <c r="SVM30" s="206"/>
      <c r="SVN30" s="206"/>
      <c r="SVO30" s="206"/>
      <c r="SVP30" s="206"/>
      <c r="SVQ30" s="206"/>
      <c r="SVR30" s="206"/>
      <c r="SVS30" s="206"/>
      <c r="SVT30" s="206"/>
      <c r="SVU30" s="206"/>
      <c r="SVV30" s="206"/>
      <c r="SVW30" s="206"/>
      <c r="SVX30" s="206"/>
      <c r="SVY30" s="206"/>
      <c r="SVZ30" s="206"/>
      <c r="SWA30" s="206"/>
      <c r="SWB30" s="206"/>
      <c r="SWC30" s="206"/>
      <c r="SWD30" s="206"/>
      <c r="SWE30" s="206"/>
      <c r="SWF30" s="206"/>
      <c r="SWG30" s="206"/>
      <c r="SWH30" s="206"/>
      <c r="SWI30" s="206"/>
      <c r="SWJ30" s="206"/>
      <c r="SWK30" s="206"/>
      <c r="SWL30" s="206"/>
      <c r="SWM30" s="206"/>
      <c r="SWN30" s="206"/>
      <c r="SWO30" s="206"/>
      <c r="SWP30" s="206"/>
      <c r="SWQ30" s="206"/>
      <c r="SWR30" s="206"/>
      <c r="SWS30" s="206"/>
      <c r="SWT30" s="206"/>
      <c r="SWU30" s="206"/>
      <c r="SWV30" s="206"/>
      <c r="SWW30" s="206"/>
      <c r="SWX30" s="206"/>
      <c r="SWY30" s="206"/>
      <c r="SWZ30" s="206"/>
      <c r="SXA30" s="206"/>
      <c r="SXB30" s="206"/>
      <c r="SXC30" s="206"/>
      <c r="SXD30" s="206"/>
      <c r="SXE30" s="206"/>
      <c r="SXF30" s="206"/>
      <c r="SXG30" s="206"/>
      <c r="SXH30" s="206"/>
      <c r="SXI30" s="206"/>
      <c r="SXJ30" s="206"/>
      <c r="SXK30" s="206"/>
      <c r="SXL30" s="206"/>
      <c r="SXM30" s="206"/>
      <c r="SXN30" s="206"/>
      <c r="SXO30" s="206"/>
      <c r="SXP30" s="206"/>
      <c r="SXQ30" s="206"/>
      <c r="SXR30" s="206"/>
      <c r="SXS30" s="206"/>
      <c r="SXT30" s="206"/>
      <c r="SXU30" s="206"/>
      <c r="SXV30" s="206"/>
      <c r="SXW30" s="206"/>
      <c r="SXX30" s="206"/>
      <c r="SXY30" s="206"/>
      <c r="SXZ30" s="206"/>
      <c r="SYA30" s="206"/>
      <c r="SYB30" s="206"/>
      <c r="SYC30" s="206"/>
      <c r="SYD30" s="206"/>
      <c r="SYE30" s="206"/>
      <c r="SYF30" s="206"/>
      <c r="SYG30" s="206"/>
      <c r="SYH30" s="206"/>
      <c r="SYI30" s="206"/>
      <c r="SYJ30" s="206"/>
      <c r="SYK30" s="206"/>
      <c r="SYL30" s="206"/>
      <c r="SYM30" s="206"/>
      <c r="SYN30" s="206"/>
      <c r="SYO30" s="206"/>
      <c r="SYP30" s="206"/>
      <c r="SYQ30" s="206"/>
      <c r="SYR30" s="206"/>
      <c r="SYS30" s="206"/>
      <c r="SYT30" s="206"/>
      <c r="SYU30" s="206"/>
      <c r="SYV30" s="206"/>
      <c r="SYW30" s="206"/>
      <c r="SYX30" s="206"/>
      <c r="SYY30" s="206"/>
      <c r="SYZ30" s="206"/>
      <c r="SZA30" s="206"/>
      <c r="SZB30" s="206"/>
      <c r="SZC30" s="206"/>
      <c r="SZD30" s="206"/>
      <c r="SZE30" s="206"/>
      <c r="SZF30" s="206"/>
      <c r="SZG30" s="206"/>
      <c r="SZH30" s="206"/>
      <c r="SZI30" s="206"/>
      <c r="SZJ30" s="206"/>
      <c r="SZK30" s="206"/>
      <c r="SZL30" s="206"/>
      <c r="SZM30" s="206"/>
      <c r="SZN30" s="206"/>
      <c r="SZO30" s="206"/>
      <c r="SZP30" s="206"/>
      <c r="SZQ30" s="206"/>
      <c r="SZR30" s="206"/>
      <c r="SZS30" s="206"/>
      <c r="SZT30" s="206"/>
      <c r="SZU30" s="206"/>
      <c r="SZV30" s="206"/>
      <c r="SZW30" s="206"/>
      <c r="SZX30" s="206"/>
      <c r="SZY30" s="206"/>
      <c r="SZZ30" s="206"/>
      <c r="TAA30" s="206"/>
      <c r="TAB30" s="206"/>
      <c r="TAC30" s="206"/>
      <c r="TAD30" s="206"/>
      <c r="TAE30" s="206"/>
      <c r="TAF30" s="206"/>
      <c r="TAG30" s="206"/>
      <c r="TAH30" s="206"/>
      <c r="TAI30" s="206"/>
      <c r="TAJ30" s="206"/>
      <c r="TAK30" s="206"/>
      <c r="TAL30" s="206"/>
      <c r="TAM30" s="206"/>
      <c r="TAN30" s="206"/>
      <c r="TAO30" s="206"/>
      <c r="TAP30" s="206"/>
      <c r="TAQ30" s="206"/>
      <c r="TAR30" s="206"/>
      <c r="TAS30" s="206"/>
      <c r="TAT30" s="206"/>
      <c r="TAU30" s="206"/>
      <c r="TAV30" s="206"/>
      <c r="TAW30" s="206"/>
      <c r="TAX30" s="206"/>
      <c r="TAY30" s="206"/>
      <c r="TAZ30" s="206"/>
      <c r="TBA30" s="206"/>
      <c r="TBB30" s="206"/>
      <c r="TBC30" s="206"/>
      <c r="TBD30" s="206"/>
      <c r="TBE30" s="206"/>
      <c r="TBF30" s="206"/>
      <c r="TBG30" s="206"/>
      <c r="TBH30" s="206"/>
      <c r="TBI30" s="206"/>
      <c r="TBJ30" s="206"/>
      <c r="TBK30" s="206"/>
      <c r="TBL30" s="206"/>
      <c r="TBM30" s="206"/>
      <c r="TBN30" s="206"/>
      <c r="TBO30" s="206"/>
      <c r="TBP30" s="206"/>
      <c r="TBQ30" s="206"/>
      <c r="TBR30" s="206"/>
      <c r="TBS30" s="206"/>
      <c r="TBT30" s="206"/>
      <c r="TBU30" s="206"/>
      <c r="TBV30" s="206"/>
      <c r="TBW30" s="206"/>
      <c r="TBX30" s="206"/>
      <c r="TBY30" s="206"/>
      <c r="TBZ30" s="206"/>
      <c r="TCA30" s="206"/>
      <c r="TCB30" s="206"/>
      <c r="TCC30" s="206"/>
      <c r="TCD30" s="206"/>
      <c r="TCE30" s="206"/>
      <c r="TCF30" s="206"/>
      <c r="TCG30" s="206"/>
      <c r="TCH30" s="206"/>
      <c r="TCI30" s="206"/>
      <c r="TCJ30" s="206"/>
      <c r="TCK30" s="206"/>
      <c r="TCL30" s="206"/>
      <c r="TCM30" s="206"/>
      <c r="TCN30" s="206"/>
      <c r="TCO30" s="206"/>
      <c r="TCP30" s="206"/>
      <c r="TCQ30" s="206"/>
      <c r="TCR30" s="206"/>
      <c r="TCS30" s="206"/>
      <c r="TCT30" s="206"/>
      <c r="TCU30" s="206"/>
      <c r="TCV30" s="206"/>
      <c r="TCW30" s="206"/>
      <c r="TCX30" s="206"/>
      <c r="TCY30" s="206"/>
      <c r="TCZ30" s="206"/>
      <c r="TDA30" s="206"/>
      <c r="TDB30" s="206"/>
      <c r="TDC30" s="206"/>
      <c r="TDD30" s="206"/>
      <c r="TDE30" s="206"/>
      <c r="TDF30" s="206"/>
      <c r="TDG30" s="206"/>
      <c r="TDH30" s="206"/>
      <c r="TDI30" s="206"/>
      <c r="TDJ30" s="206"/>
      <c r="TDK30" s="206"/>
      <c r="TDL30" s="206"/>
      <c r="TDM30" s="206"/>
      <c r="TDN30" s="206"/>
      <c r="TDO30" s="206"/>
      <c r="TDP30" s="206"/>
      <c r="TDQ30" s="206"/>
      <c r="TDR30" s="206"/>
      <c r="TDS30" s="206"/>
      <c r="TDT30" s="206"/>
      <c r="TDU30" s="206"/>
      <c r="TDV30" s="206"/>
      <c r="TDW30" s="206"/>
      <c r="TDX30" s="206"/>
      <c r="TDY30" s="206"/>
      <c r="TDZ30" s="206"/>
      <c r="TEA30" s="206"/>
      <c r="TEB30" s="206"/>
      <c r="TEC30" s="206"/>
      <c r="TED30" s="206"/>
      <c r="TEE30" s="206"/>
      <c r="TEF30" s="206"/>
      <c r="TEG30" s="206"/>
      <c r="TEH30" s="206"/>
      <c r="TEI30" s="206"/>
      <c r="TEJ30" s="206"/>
      <c r="TEK30" s="206"/>
      <c r="TEL30" s="206"/>
      <c r="TEM30" s="206"/>
      <c r="TEN30" s="206"/>
      <c r="TEO30" s="206"/>
      <c r="TEP30" s="206"/>
      <c r="TEQ30" s="206"/>
      <c r="TER30" s="206"/>
      <c r="TES30" s="206"/>
      <c r="TET30" s="206"/>
      <c r="TEU30" s="206"/>
      <c r="TEV30" s="206"/>
      <c r="TEW30" s="206"/>
      <c r="TEX30" s="206"/>
      <c r="TEY30" s="206"/>
      <c r="TEZ30" s="206"/>
      <c r="TFA30" s="206"/>
      <c r="TFB30" s="206"/>
      <c r="TFC30" s="206"/>
      <c r="TFD30" s="206"/>
      <c r="TFE30" s="206"/>
      <c r="TFF30" s="206"/>
      <c r="TFG30" s="206"/>
      <c r="TFH30" s="206"/>
      <c r="TFI30" s="206"/>
      <c r="TFJ30" s="206"/>
      <c r="TFK30" s="206"/>
      <c r="TFL30" s="206"/>
      <c r="TFM30" s="206"/>
      <c r="TFN30" s="206"/>
      <c r="TFO30" s="206"/>
      <c r="TFP30" s="206"/>
      <c r="TFQ30" s="206"/>
      <c r="TFR30" s="206"/>
      <c r="TFS30" s="206"/>
      <c r="TFT30" s="206"/>
      <c r="TFU30" s="206"/>
      <c r="TFV30" s="206"/>
      <c r="TFW30" s="206"/>
      <c r="TFX30" s="206"/>
      <c r="TFY30" s="206"/>
      <c r="TFZ30" s="206"/>
      <c r="TGA30" s="206"/>
      <c r="TGB30" s="206"/>
      <c r="TGC30" s="206"/>
      <c r="TGD30" s="206"/>
      <c r="TGE30" s="206"/>
      <c r="TGF30" s="206"/>
      <c r="TGG30" s="206"/>
      <c r="TGH30" s="206"/>
      <c r="TGI30" s="206"/>
      <c r="TGJ30" s="206"/>
      <c r="TGK30" s="206"/>
      <c r="TGL30" s="206"/>
      <c r="TGM30" s="206"/>
      <c r="TGN30" s="206"/>
      <c r="TGO30" s="206"/>
      <c r="TGP30" s="206"/>
      <c r="TGQ30" s="206"/>
      <c r="TGR30" s="206"/>
      <c r="TGS30" s="206"/>
      <c r="TGT30" s="206"/>
      <c r="TGU30" s="206"/>
      <c r="TGV30" s="206"/>
      <c r="TGW30" s="206"/>
      <c r="TGX30" s="206"/>
      <c r="TGY30" s="206"/>
      <c r="TGZ30" s="206"/>
      <c r="THA30" s="206"/>
      <c r="THB30" s="206"/>
      <c r="THC30" s="206"/>
      <c r="THD30" s="206"/>
      <c r="THE30" s="206"/>
      <c r="THF30" s="206"/>
      <c r="THG30" s="206"/>
      <c r="THH30" s="206"/>
      <c r="THI30" s="206"/>
      <c r="THJ30" s="206"/>
      <c r="THK30" s="206"/>
      <c r="THL30" s="206"/>
      <c r="THM30" s="206"/>
      <c r="THN30" s="206"/>
      <c r="THO30" s="206"/>
      <c r="THP30" s="206"/>
      <c r="THQ30" s="206"/>
      <c r="THR30" s="206"/>
      <c r="THS30" s="206"/>
      <c r="THT30" s="206"/>
      <c r="THU30" s="206"/>
      <c r="THV30" s="206"/>
      <c r="THW30" s="206"/>
      <c r="THX30" s="206"/>
      <c r="THY30" s="206"/>
      <c r="THZ30" s="206"/>
      <c r="TIA30" s="206"/>
      <c r="TIB30" s="206"/>
      <c r="TIC30" s="206"/>
      <c r="TID30" s="206"/>
      <c r="TIE30" s="206"/>
      <c r="TIF30" s="206"/>
      <c r="TIG30" s="206"/>
      <c r="TIH30" s="206"/>
      <c r="TII30" s="206"/>
      <c r="TIJ30" s="206"/>
      <c r="TIK30" s="206"/>
      <c r="TIL30" s="206"/>
      <c r="TIM30" s="206"/>
      <c r="TIN30" s="206"/>
      <c r="TIO30" s="206"/>
      <c r="TIP30" s="206"/>
      <c r="TIQ30" s="206"/>
      <c r="TIR30" s="206"/>
      <c r="TIS30" s="206"/>
      <c r="TIT30" s="206"/>
      <c r="TIU30" s="206"/>
      <c r="TIV30" s="206"/>
      <c r="TIW30" s="206"/>
      <c r="TIX30" s="206"/>
      <c r="TIY30" s="206"/>
      <c r="TIZ30" s="206"/>
      <c r="TJA30" s="206"/>
      <c r="TJB30" s="206"/>
      <c r="TJC30" s="206"/>
      <c r="TJD30" s="206"/>
      <c r="TJE30" s="206"/>
      <c r="TJF30" s="206"/>
      <c r="TJG30" s="206"/>
      <c r="TJH30" s="206"/>
      <c r="TJI30" s="206"/>
      <c r="TJJ30" s="206"/>
      <c r="TJK30" s="206"/>
      <c r="TJL30" s="206"/>
      <c r="TJM30" s="206"/>
      <c r="TJN30" s="206"/>
      <c r="TJO30" s="206"/>
      <c r="TJP30" s="206"/>
      <c r="TJQ30" s="206"/>
      <c r="TJR30" s="206"/>
      <c r="TJS30" s="206"/>
      <c r="TJT30" s="206"/>
      <c r="TJU30" s="206"/>
      <c r="TJV30" s="206"/>
      <c r="TJW30" s="206"/>
      <c r="TJX30" s="206"/>
      <c r="TJY30" s="206"/>
      <c r="TJZ30" s="206"/>
      <c r="TKA30" s="206"/>
      <c r="TKB30" s="206"/>
      <c r="TKC30" s="206"/>
      <c r="TKD30" s="206"/>
      <c r="TKE30" s="206"/>
      <c r="TKF30" s="206"/>
      <c r="TKG30" s="206"/>
      <c r="TKH30" s="206"/>
      <c r="TKI30" s="206"/>
      <c r="TKJ30" s="206"/>
      <c r="TKK30" s="206"/>
      <c r="TKL30" s="206"/>
      <c r="TKM30" s="206"/>
      <c r="TKN30" s="206"/>
      <c r="TKO30" s="206"/>
      <c r="TKP30" s="206"/>
      <c r="TKQ30" s="206"/>
      <c r="TKR30" s="206"/>
      <c r="TKS30" s="206"/>
      <c r="TKT30" s="206"/>
      <c r="TKU30" s="206"/>
      <c r="TKV30" s="206"/>
      <c r="TKW30" s="206"/>
      <c r="TKX30" s="206"/>
      <c r="TKY30" s="206"/>
      <c r="TKZ30" s="206"/>
      <c r="TLA30" s="206"/>
      <c r="TLB30" s="206"/>
      <c r="TLC30" s="206"/>
      <c r="TLD30" s="206"/>
      <c r="TLE30" s="206"/>
      <c r="TLF30" s="206"/>
      <c r="TLG30" s="206"/>
      <c r="TLH30" s="206"/>
      <c r="TLI30" s="206"/>
      <c r="TLJ30" s="206"/>
      <c r="TLK30" s="206"/>
      <c r="TLL30" s="206"/>
      <c r="TLM30" s="206"/>
      <c r="TLN30" s="206"/>
      <c r="TLO30" s="206"/>
      <c r="TLP30" s="206"/>
      <c r="TLQ30" s="206"/>
      <c r="TLR30" s="206"/>
      <c r="TLS30" s="206"/>
      <c r="TLT30" s="206"/>
      <c r="TLU30" s="206"/>
      <c r="TLV30" s="206"/>
      <c r="TLW30" s="206"/>
      <c r="TLX30" s="206"/>
      <c r="TLY30" s="206"/>
      <c r="TLZ30" s="206"/>
      <c r="TMA30" s="206"/>
      <c r="TMB30" s="206"/>
      <c r="TMC30" s="206"/>
      <c r="TMD30" s="206"/>
      <c r="TME30" s="206"/>
      <c r="TMF30" s="206"/>
      <c r="TMG30" s="206"/>
      <c r="TMH30" s="206"/>
      <c r="TMI30" s="206"/>
      <c r="TMJ30" s="206"/>
      <c r="TMK30" s="206"/>
      <c r="TML30" s="206"/>
      <c r="TMM30" s="206"/>
      <c r="TMN30" s="206"/>
      <c r="TMO30" s="206"/>
      <c r="TMP30" s="206"/>
      <c r="TMQ30" s="206"/>
      <c r="TMR30" s="206"/>
      <c r="TMS30" s="206"/>
      <c r="TMT30" s="206"/>
      <c r="TMU30" s="206"/>
      <c r="TMV30" s="206"/>
      <c r="TMW30" s="206"/>
      <c r="TMX30" s="206"/>
      <c r="TMY30" s="206"/>
      <c r="TMZ30" s="206"/>
      <c r="TNA30" s="206"/>
      <c r="TNB30" s="206"/>
      <c r="TNC30" s="206"/>
      <c r="TND30" s="206"/>
      <c r="TNE30" s="206"/>
      <c r="TNF30" s="206"/>
      <c r="TNG30" s="206"/>
      <c r="TNH30" s="206"/>
      <c r="TNI30" s="206"/>
      <c r="TNJ30" s="206"/>
      <c r="TNK30" s="206"/>
      <c r="TNL30" s="206"/>
      <c r="TNM30" s="206"/>
      <c r="TNN30" s="206"/>
      <c r="TNO30" s="206"/>
      <c r="TNP30" s="206"/>
      <c r="TNQ30" s="206"/>
      <c r="TNR30" s="206"/>
      <c r="TNS30" s="206"/>
      <c r="TNT30" s="206"/>
      <c r="TNU30" s="206"/>
      <c r="TNV30" s="206"/>
      <c r="TNW30" s="206"/>
      <c r="TNX30" s="206"/>
      <c r="TNY30" s="206"/>
      <c r="TNZ30" s="206"/>
      <c r="TOA30" s="206"/>
      <c r="TOB30" s="206"/>
      <c r="TOC30" s="206"/>
      <c r="TOD30" s="206"/>
      <c r="TOE30" s="206"/>
      <c r="TOF30" s="206"/>
      <c r="TOG30" s="206"/>
      <c r="TOH30" s="206"/>
      <c r="TOI30" s="206"/>
      <c r="TOJ30" s="206"/>
      <c r="TOK30" s="206"/>
      <c r="TOL30" s="206"/>
      <c r="TOM30" s="206"/>
      <c r="TON30" s="206"/>
      <c r="TOO30" s="206"/>
      <c r="TOP30" s="206"/>
      <c r="TOQ30" s="206"/>
      <c r="TOR30" s="206"/>
      <c r="TOS30" s="206"/>
      <c r="TOT30" s="206"/>
      <c r="TOU30" s="206"/>
      <c r="TOV30" s="206"/>
      <c r="TOW30" s="206"/>
      <c r="TOX30" s="206"/>
      <c r="TOY30" s="206"/>
      <c r="TOZ30" s="206"/>
      <c r="TPA30" s="206"/>
      <c r="TPB30" s="206"/>
      <c r="TPC30" s="206"/>
      <c r="TPD30" s="206"/>
      <c r="TPE30" s="206"/>
      <c r="TPF30" s="206"/>
      <c r="TPG30" s="206"/>
      <c r="TPH30" s="206"/>
      <c r="TPI30" s="206"/>
      <c r="TPJ30" s="206"/>
      <c r="TPK30" s="206"/>
      <c r="TPL30" s="206"/>
      <c r="TPM30" s="206"/>
      <c r="TPN30" s="206"/>
      <c r="TPO30" s="206"/>
      <c r="TPP30" s="206"/>
      <c r="TPQ30" s="206"/>
      <c r="TPR30" s="206"/>
      <c r="TPS30" s="206"/>
      <c r="TPT30" s="206"/>
      <c r="TPU30" s="206"/>
      <c r="TPV30" s="206"/>
      <c r="TPW30" s="206"/>
      <c r="TPX30" s="206"/>
      <c r="TPY30" s="206"/>
      <c r="TPZ30" s="206"/>
      <c r="TQA30" s="206"/>
      <c r="TQB30" s="206"/>
      <c r="TQC30" s="206"/>
      <c r="TQD30" s="206"/>
      <c r="TQE30" s="206"/>
      <c r="TQF30" s="206"/>
      <c r="TQG30" s="206"/>
      <c r="TQH30" s="206"/>
      <c r="TQI30" s="206"/>
      <c r="TQJ30" s="206"/>
      <c r="TQK30" s="206"/>
      <c r="TQL30" s="206"/>
      <c r="TQM30" s="206"/>
      <c r="TQN30" s="206"/>
      <c r="TQO30" s="206"/>
      <c r="TQP30" s="206"/>
      <c r="TQQ30" s="206"/>
      <c r="TQR30" s="206"/>
      <c r="TQS30" s="206"/>
      <c r="TQT30" s="206"/>
      <c r="TQU30" s="206"/>
      <c r="TQV30" s="206"/>
      <c r="TQW30" s="206"/>
      <c r="TQX30" s="206"/>
      <c r="TQY30" s="206"/>
      <c r="TQZ30" s="206"/>
      <c r="TRA30" s="206"/>
      <c r="TRB30" s="206"/>
      <c r="TRC30" s="206"/>
      <c r="TRD30" s="206"/>
      <c r="TRE30" s="206"/>
      <c r="TRF30" s="206"/>
      <c r="TRG30" s="206"/>
      <c r="TRH30" s="206"/>
      <c r="TRI30" s="206"/>
      <c r="TRJ30" s="206"/>
      <c r="TRK30" s="206"/>
      <c r="TRL30" s="206"/>
      <c r="TRM30" s="206"/>
      <c r="TRN30" s="206"/>
      <c r="TRO30" s="206"/>
      <c r="TRP30" s="206"/>
      <c r="TRQ30" s="206"/>
      <c r="TRR30" s="206"/>
      <c r="TRS30" s="206"/>
      <c r="TRT30" s="206"/>
      <c r="TRU30" s="206"/>
      <c r="TRV30" s="206"/>
      <c r="TRW30" s="206"/>
      <c r="TRX30" s="206"/>
      <c r="TRY30" s="206"/>
      <c r="TRZ30" s="206"/>
      <c r="TSA30" s="206"/>
      <c r="TSB30" s="206"/>
      <c r="TSC30" s="206"/>
      <c r="TSD30" s="206"/>
      <c r="TSE30" s="206"/>
      <c r="TSF30" s="206"/>
      <c r="TSG30" s="206"/>
      <c r="TSH30" s="206"/>
      <c r="TSI30" s="206"/>
      <c r="TSJ30" s="206"/>
      <c r="TSK30" s="206"/>
      <c r="TSL30" s="206"/>
      <c r="TSM30" s="206"/>
      <c r="TSN30" s="206"/>
      <c r="TSO30" s="206"/>
      <c r="TSP30" s="206"/>
      <c r="TSQ30" s="206"/>
      <c r="TSR30" s="206"/>
      <c r="TSS30" s="206"/>
      <c r="TST30" s="206"/>
      <c r="TSU30" s="206"/>
      <c r="TSV30" s="206"/>
      <c r="TSW30" s="206"/>
      <c r="TSX30" s="206"/>
      <c r="TSY30" s="206"/>
      <c r="TSZ30" s="206"/>
      <c r="TTA30" s="206"/>
      <c r="TTB30" s="206"/>
      <c r="TTC30" s="206"/>
      <c r="TTD30" s="206"/>
      <c r="TTE30" s="206"/>
      <c r="TTF30" s="206"/>
      <c r="TTG30" s="206"/>
      <c r="TTH30" s="206"/>
      <c r="TTI30" s="206"/>
      <c r="TTJ30" s="206"/>
      <c r="TTK30" s="206"/>
      <c r="TTL30" s="206"/>
      <c r="TTM30" s="206"/>
      <c r="TTN30" s="206"/>
      <c r="TTO30" s="206"/>
      <c r="TTP30" s="206"/>
      <c r="TTQ30" s="206"/>
      <c r="TTR30" s="206"/>
      <c r="TTS30" s="206"/>
      <c r="TTT30" s="206"/>
      <c r="TTU30" s="206"/>
      <c r="TTV30" s="206"/>
      <c r="TTW30" s="206"/>
      <c r="TTX30" s="206"/>
      <c r="TTY30" s="206"/>
      <c r="TTZ30" s="206"/>
      <c r="TUA30" s="206"/>
      <c r="TUB30" s="206"/>
      <c r="TUC30" s="206"/>
      <c r="TUD30" s="206"/>
      <c r="TUE30" s="206"/>
      <c r="TUF30" s="206"/>
      <c r="TUG30" s="206"/>
      <c r="TUH30" s="206"/>
      <c r="TUI30" s="206"/>
      <c r="TUJ30" s="206"/>
      <c r="TUK30" s="206"/>
      <c r="TUL30" s="206"/>
      <c r="TUM30" s="206"/>
      <c r="TUN30" s="206"/>
      <c r="TUO30" s="206"/>
      <c r="TUP30" s="206"/>
      <c r="TUQ30" s="206"/>
      <c r="TUR30" s="206"/>
      <c r="TUS30" s="206"/>
      <c r="TUT30" s="206"/>
      <c r="TUU30" s="206"/>
      <c r="TUV30" s="206"/>
      <c r="TUW30" s="206"/>
      <c r="TUX30" s="206"/>
      <c r="TUY30" s="206"/>
      <c r="TUZ30" s="206"/>
      <c r="TVA30" s="206"/>
      <c r="TVB30" s="206"/>
      <c r="TVC30" s="206"/>
      <c r="TVD30" s="206"/>
      <c r="TVE30" s="206"/>
      <c r="TVF30" s="206"/>
      <c r="TVG30" s="206"/>
      <c r="TVH30" s="206"/>
      <c r="TVI30" s="206"/>
      <c r="TVJ30" s="206"/>
      <c r="TVK30" s="206"/>
      <c r="TVL30" s="206"/>
      <c r="TVM30" s="206"/>
      <c r="TVN30" s="206"/>
      <c r="TVO30" s="206"/>
      <c r="TVP30" s="206"/>
      <c r="TVQ30" s="206"/>
      <c r="TVR30" s="206"/>
      <c r="TVS30" s="206"/>
      <c r="TVT30" s="206"/>
      <c r="TVU30" s="206"/>
      <c r="TVV30" s="206"/>
      <c r="TVW30" s="206"/>
      <c r="TVX30" s="206"/>
      <c r="TVY30" s="206"/>
      <c r="TVZ30" s="206"/>
      <c r="TWA30" s="206"/>
      <c r="TWB30" s="206"/>
      <c r="TWC30" s="206"/>
      <c r="TWD30" s="206"/>
      <c r="TWE30" s="206"/>
      <c r="TWF30" s="206"/>
      <c r="TWG30" s="206"/>
      <c r="TWH30" s="206"/>
      <c r="TWI30" s="206"/>
      <c r="TWJ30" s="206"/>
      <c r="TWK30" s="206"/>
      <c r="TWL30" s="206"/>
      <c r="TWM30" s="206"/>
      <c r="TWN30" s="206"/>
      <c r="TWO30" s="206"/>
      <c r="TWP30" s="206"/>
      <c r="TWQ30" s="206"/>
      <c r="TWR30" s="206"/>
      <c r="TWS30" s="206"/>
      <c r="TWT30" s="206"/>
      <c r="TWU30" s="206"/>
      <c r="TWV30" s="206"/>
      <c r="TWW30" s="206"/>
      <c r="TWX30" s="206"/>
      <c r="TWY30" s="206"/>
      <c r="TWZ30" s="206"/>
      <c r="TXA30" s="206"/>
      <c r="TXB30" s="206"/>
      <c r="TXC30" s="206"/>
      <c r="TXD30" s="206"/>
      <c r="TXE30" s="206"/>
      <c r="TXF30" s="206"/>
      <c r="TXG30" s="206"/>
      <c r="TXH30" s="206"/>
      <c r="TXI30" s="206"/>
      <c r="TXJ30" s="206"/>
      <c r="TXK30" s="206"/>
      <c r="TXL30" s="206"/>
      <c r="TXM30" s="206"/>
      <c r="TXN30" s="206"/>
      <c r="TXO30" s="206"/>
      <c r="TXP30" s="206"/>
      <c r="TXQ30" s="206"/>
      <c r="TXR30" s="206"/>
      <c r="TXS30" s="206"/>
      <c r="TXT30" s="206"/>
      <c r="TXU30" s="206"/>
      <c r="TXV30" s="206"/>
      <c r="TXW30" s="206"/>
      <c r="TXX30" s="206"/>
      <c r="TXY30" s="206"/>
      <c r="TXZ30" s="206"/>
      <c r="TYA30" s="206"/>
      <c r="TYB30" s="206"/>
      <c r="TYC30" s="206"/>
      <c r="TYD30" s="206"/>
      <c r="TYE30" s="206"/>
      <c r="TYF30" s="206"/>
      <c r="TYG30" s="206"/>
      <c r="TYH30" s="206"/>
      <c r="TYI30" s="206"/>
      <c r="TYJ30" s="206"/>
      <c r="TYK30" s="206"/>
      <c r="TYL30" s="206"/>
      <c r="TYM30" s="206"/>
      <c r="TYN30" s="206"/>
      <c r="TYO30" s="206"/>
      <c r="TYP30" s="206"/>
      <c r="TYQ30" s="206"/>
      <c r="TYR30" s="206"/>
      <c r="TYS30" s="206"/>
      <c r="TYT30" s="206"/>
      <c r="TYU30" s="206"/>
      <c r="TYV30" s="206"/>
      <c r="TYW30" s="206"/>
      <c r="TYX30" s="206"/>
      <c r="TYY30" s="206"/>
      <c r="TYZ30" s="206"/>
      <c r="TZA30" s="206"/>
      <c r="TZB30" s="206"/>
      <c r="TZC30" s="206"/>
      <c r="TZD30" s="206"/>
      <c r="TZE30" s="206"/>
      <c r="TZF30" s="206"/>
      <c r="TZG30" s="206"/>
      <c r="TZH30" s="206"/>
      <c r="TZI30" s="206"/>
      <c r="TZJ30" s="206"/>
      <c r="TZK30" s="206"/>
      <c r="TZL30" s="206"/>
      <c r="TZM30" s="206"/>
      <c r="TZN30" s="206"/>
      <c r="TZO30" s="206"/>
      <c r="TZP30" s="206"/>
      <c r="TZQ30" s="206"/>
      <c r="TZR30" s="206"/>
      <c r="TZS30" s="206"/>
      <c r="TZT30" s="206"/>
      <c r="TZU30" s="206"/>
      <c r="TZV30" s="206"/>
      <c r="TZW30" s="206"/>
      <c r="TZX30" s="206"/>
      <c r="TZY30" s="206"/>
      <c r="TZZ30" s="206"/>
      <c r="UAA30" s="206"/>
      <c r="UAB30" s="206"/>
      <c r="UAC30" s="206"/>
      <c r="UAD30" s="206"/>
      <c r="UAE30" s="206"/>
      <c r="UAF30" s="206"/>
      <c r="UAG30" s="206"/>
      <c r="UAH30" s="206"/>
      <c r="UAI30" s="206"/>
      <c r="UAJ30" s="206"/>
      <c r="UAK30" s="206"/>
      <c r="UAL30" s="206"/>
      <c r="UAM30" s="206"/>
      <c r="UAN30" s="206"/>
      <c r="UAO30" s="206"/>
      <c r="UAP30" s="206"/>
      <c r="UAQ30" s="206"/>
      <c r="UAR30" s="206"/>
      <c r="UAS30" s="206"/>
      <c r="UAT30" s="206"/>
      <c r="UAU30" s="206"/>
      <c r="UAV30" s="206"/>
      <c r="UAW30" s="206"/>
      <c r="UAX30" s="206"/>
      <c r="UAY30" s="206"/>
      <c r="UAZ30" s="206"/>
      <c r="UBA30" s="206"/>
      <c r="UBB30" s="206"/>
      <c r="UBC30" s="206"/>
      <c r="UBD30" s="206"/>
      <c r="UBE30" s="206"/>
      <c r="UBF30" s="206"/>
      <c r="UBG30" s="206"/>
      <c r="UBH30" s="206"/>
      <c r="UBI30" s="206"/>
      <c r="UBJ30" s="206"/>
      <c r="UBK30" s="206"/>
      <c r="UBL30" s="206"/>
      <c r="UBM30" s="206"/>
      <c r="UBN30" s="206"/>
      <c r="UBO30" s="206"/>
      <c r="UBP30" s="206"/>
      <c r="UBQ30" s="206"/>
      <c r="UBR30" s="206"/>
      <c r="UBS30" s="206"/>
      <c r="UBT30" s="206"/>
      <c r="UBU30" s="206"/>
      <c r="UBV30" s="206"/>
      <c r="UBW30" s="206"/>
      <c r="UBX30" s="206"/>
      <c r="UBY30" s="206"/>
      <c r="UBZ30" s="206"/>
      <c r="UCA30" s="206"/>
      <c r="UCB30" s="206"/>
      <c r="UCC30" s="206"/>
      <c r="UCD30" s="206"/>
      <c r="UCE30" s="206"/>
      <c r="UCF30" s="206"/>
      <c r="UCG30" s="206"/>
      <c r="UCH30" s="206"/>
      <c r="UCI30" s="206"/>
      <c r="UCJ30" s="206"/>
      <c r="UCK30" s="206"/>
      <c r="UCL30" s="206"/>
      <c r="UCM30" s="206"/>
      <c r="UCN30" s="206"/>
      <c r="UCO30" s="206"/>
      <c r="UCP30" s="206"/>
      <c r="UCQ30" s="206"/>
      <c r="UCR30" s="206"/>
      <c r="UCS30" s="206"/>
      <c r="UCT30" s="206"/>
      <c r="UCU30" s="206"/>
      <c r="UCV30" s="206"/>
      <c r="UCW30" s="206"/>
      <c r="UCX30" s="206"/>
      <c r="UCY30" s="206"/>
      <c r="UCZ30" s="206"/>
      <c r="UDA30" s="206"/>
      <c r="UDB30" s="206"/>
      <c r="UDC30" s="206"/>
      <c r="UDD30" s="206"/>
      <c r="UDE30" s="206"/>
      <c r="UDF30" s="206"/>
      <c r="UDG30" s="206"/>
      <c r="UDH30" s="206"/>
      <c r="UDI30" s="206"/>
      <c r="UDJ30" s="206"/>
      <c r="UDK30" s="206"/>
      <c r="UDL30" s="206"/>
      <c r="UDM30" s="206"/>
      <c r="UDN30" s="206"/>
      <c r="UDO30" s="206"/>
      <c r="UDP30" s="206"/>
      <c r="UDQ30" s="206"/>
      <c r="UDR30" s="206"/>
      <c r="UDS30" s="206"/>
      <c r="UDT30" s="206"/>
      <c r="UDU30" s="206"/>
      <c r="UDV30" s="206"/>
      <c r="UDW30" s="206"/>
      <c r="UDX30" s="206"/>
      <c r="UDY30" s="206"/>
      <c r="UDZ30" s="206"/>
      <c r="UEA30" s="206"/>
      <c r="UEB30" s="206"/>
      <c r="UEC30" s="206"/>
      <c r="UED30" s="206"/>
      <c r="UEE30" s="206"/>
      <c r="UEF30" s="206"/>
      <c r="UEG30" s="206"/>
      <c r="UEH30" s="206"/>
      <c r="UEI30" s="206"/>
      <c r="UEJ30" s="206"/>
      <c r="UEK30" s="206"/>
      <c r="UEL30" s="206"/>
      <c r="UEM30" s="206"/>
      <c r="UEN30" s="206"/>
      <c r="UEO30" s="206"/>
      <c r="UEP30" s="206"/>
      <c r="UEQ30" s="206"/>
      <c r="UER30" s="206"/>
      <c r="UES30" s="206"/>
      <c r="UET30" s="206"/>
      <c r="UEU30" s="206"/>
      <c r="UEV30" s="206"/>
      <c r="UEW30" s="206"/>
      <c r="UEX30" s="206"/>
      <c r="UEY30" s="206"/>
      <c r="UEZ30" s="206"/>
      <c r="UFA30" s="206"/>
      <c r="UFB30" s="206"/>
      <c r="UFC30" s="206"/>
      <c r="UFD30" s="206"/>
      <c r="UFE30" s="206"/>
      <c r="UFF30" s="206"/>
      <c r="UFG30" s="206"/>
      <c r="UFH30" s="206"/>
      <c r="UFI30" s="206"/>
      <c r="UFJ30" s="206"/>
      <c r="UFK30" s="206"/>
      <c r="UFL30" s="206"/>
      <c r="UFM30" s="206"/>
      <c r="UFN30" s="206"/>
      <c r="UFO30" s="206"/>
      <c r="UFP30" s="206"/>
      <c r="UFQ30" s="206"/>
      <c r="UFR30" s="206"/>
      <c r="UFS30" s="206"/>
      <c r="UFT30" s="206"/>
      <c r="UFU30" s="206"/>
      <c r="UFV30" s="206"/>
      <c r="UFW30" s="206"/>
      <c r="UFX30" s="206"/>
      <c r="UFY30" s="206"/>
      <c r="UFZ30" s="206"/>
      <c r="UGA30" s="206"/>
      <c r="UGB30" s="206"/>
      <c r="UGC30" s="206"/>
      <c r="UGD30" s="206"/>
      <c r="UGE30" s="206"/>
      <c r="UGF30" s="206"/>
      <c r="UGG30" s="206"/>
      <c r="UGH30" s="206"/>
      <c r="UGI30" s="206"/>
      <c r="UGJ30" s="206"/>
      <c r="UGK30" s="206"/>
      <c r="UGL30" s="206"/>
      <c r="UGM30" s="206"/>
      <c r="UGN30" s="206"/>
      <c r="UGO30" s="206"/>
      <c r="UGP30" s="206"/>
      <c r="UGQ30" s="206"/>
      <c r="UGR30" s="206"/>
      <c r="UGS30" s="206"/>
      <c r="UGT30" s="206"/>
      <c r="UGU30" s="206"/>
      <c r="UGV30" s="206"/>
      <c r="UGW30" s="206"/>
      <c r="UGX30" s="206"/>
      <c r="UGY30" s="206"/>
      <c r="UGZ30" s="206"/>
      <c r="UHA30" s="206"/>
      <c r="UHB30" s="206"/>
      <c r="UHC30" s="206"/>
      <c r="UHD30" s="206"/>
      <c r="UHE30" s="206"/>
      <c r="UHF30" s="206"/>
      <c r="UHG30" s="206"/>
      <c r="UHH30" s="206"/>
      <c r="UHI30" s="206"/>
      <c r="UHJ30" s="206"/>
      <c r="UHK30" s="206"/>
      <c r="UHL30" s="206"/>
      <c r="UHM30" s="206"/>
      <c r="UHN30" s="206"/>
      <c r="UHO30" s="206"/>
      <c r="UHP30" s="206"/>
      <c r="UHQ30" s="206"/>
      <c r="UHR30" s="206"/>
      <c r="UHS30" s="206"/>
      <c r="UHT30" s="206"/>
      <c r="UHU30" s="206"/>
      <c r="UHV30" s="206"/>
      <c r="UHW30" s="206"/>
      <c r="UHX30" s="206"/>
      <c r="UHY30" s="206"/>
      <c r="UHZ30" s="206"/>
      <c r="UIA30" s="206"/>
      <c r="UIB30" s="206"/>
      <c r="UIC30" s="206"/>
      <c r="UID30" s="206"/>
      <c r="UIE30" s="206"/>
      <c r="UIF30" s="206"/>
      <c r="UIG30" s="206"/>
      <c r="UIH30" s="206"/>
      <c r="UII30" s="206"/>
      <c r="UIJ30" s="206"/>
      <c r="UIK30" s="206"/>
      <c r="UIL30" s="206"/>
      <c r="UIM30" s="206"/>
      <c r="UIN30" s="206"/>
      <c r="UIO30" s="206"/>
      <c r="UIP30" s="206"/>
      <c r="UIQ30" s="206"/>
      <c r="UIR30" s="206"/>
      <c r="UIS30" s="206"/>
      <c r="UIT30" s="206"/>
      <c r="UIU30" s="206"/>
      <c r="UIV30" s="206"/>
      <c r="UIW30" s="206"/>
      <c r="UIX30" s="206"/>
      <c r="UIY30" s="206"/>
      <c r="UIZ30" s="206"/>
      <c r="UJA30" s="206"/>
      <c r="UJB30" s="206"/>
      <c r="UJC30" s="206"/>
      <c r="UJD30" s="206"/>
      <c r="UJE30" s="206"/>
      <c r="UJF30" s="206"/>
      <c r="UJG30" s="206"/>
      <c r="UJH30" s="206"/>
      <c r="UJI30" s="206"/>
      <c r="UJJ30" s="206"/>
      <c r="UJK30" s="206"/>
      <c r="UJL30" s="206"/>
      <c r="UJM30" s="206"/>
      <c r="UJN30" s="206"/>
      <c r="UJO30" s="206"/>
      <c r="UJP30" s="206"/>
      <c r="UJQ30" s="206"/>
      <c r="UJR30" s="206"/>
      <c r="UJS30" s="206"/>
      <c r="UJT30" s="206"/>
      <c r="UJU30" s="206"/>
      <c r="UJV30" s="206"/>
      <c r="UJW30" s="206"/>
      <c r="UJX30" s="206"/>
      <c r="UJY30" s="206"/>
      <c r="UJZ30" s="206"/>
      <c r="UKA30" s="206"/>
      <c r="UKB30" s="206"/>
      <c r="UKC30" s="206"/>
      <c r="UKD30" s="206"/>
      <c r="UKE30" s="206"/>
      <c r="UKF30" s="206"/>
      <c r="UKG30" s="206"/>
      <c r="UKH30" s="206"/>
      <c r="UKI30" s="206"/>
      <c r="UKJ30" s="206"/>
      <c r="UKK30" s="206"/>
      <c r="UKL30" s="206"/>
      <c r="UKM30" s="206"/>
      <c r="UKN30" s="206"/>
      <c r="UKO30" s="206"/>
      <c r="UKP30" s="206"/>
      <c r="UKQ30" s="206"/>
      <c r="UKR30" s="206"/>
      <c r="UKS30" s="206"/>
      <c r="UKT30" s="206"/>
      <c r="UKU30" s="206"/>
      <c r="UKV30" s="206"/>
      <c r="UKW30" s="206"/>
      <c r="UKX30" s="206"/>
      <c r="UKY30" s="206"/>
      <c r="UKZ30" s="206"/>
      <c r="ULA30" s="206"/>
      <c r="ULB30" s="206"/>
      <c r="ULC30" s="206"/>
      <c r="ULD30" s="206"/>
      <c r="ULE30" s="206"/>
      <c r="ULF30" s="206"/>
      <c r="ULG30" s="206"/>
      <c r="ULH30" s="206"/>
      <c r="ULI30" s="206"/>
      <c r="ULJ30" s="206"/>
      <c r="ULK30" s="206"/>
      <c r="ULL30" s="206"/>
      <c r="ULM30" s="206"/>
      <c r="ULN30" s="206"/>
      <c r="ULO30" s="206"/>
      <c r="ULP30" s="206"/>
      <c r="ULQ30" s="206"/>
      <c r="ULR30" s="206"/>
      <c r="ULS30" s="206"/>
      <c r="ULT30" s="206"/>
      <c r="ULU30" s="206"/>
      <c r="ULV30" s="206"/>
      <c r="ULW30" s="206"/>
      <c r="ULX30" s="206"/>
      <c r="ULY30" s="206"/>
      <c r="ULZ30" s="206"/>
      <c r="UMA30" s="206"/>
      <c r="UMB30" s="206"/>
      <c r="UMC30" s="206"/>
      <c r="UMD30" s="206"/>
      <c r="UME30" s="206"/>
      <c r="UMF30" s="206"/>
      <c r="UMG30" s="206"/>
      <c r="UMH30" s="206"/>
      <c r="UMI30" s="206"/>
      <c r="UMJ30" s="206"/>
      <c r="UMK30" s="206"/>
      <c r="UML30" s="206"/>
      <c r="UMM30" s="206"/>
      <c r="UMN30" s="206"/>
      <c r="UMO30" s="206"/>
      <c r="UMP30" s="206"/>
      <c r="UMQ30" s="206"/>
      <c r="UMR30" s="206"/>
      <c r="UMS30" s="206"/>
      <c r="UMT30" s="206"/>
      <c r="UMU30" s="206"/>
      <c r="UMV30" s="206"/>
      <c r="UMW30" s="206"/>
      <c r="UMX30" s="206"/>
      <c r="UMY30" s="206"/>
      <c r="UMZ30" s="206"/>
      <c r="UNA30" s="206"/>
      <c r="UNB30" s="206"/>
      <c r="UNC30" s="206"/>
      <c r="UND30" s="206"/>
      <c r="UNE30" s="206"/>
      <c r="UNF30" s="206"/>
      <c r="UNG30" s="206"/>
      <c r="UNH30" s="206"/>
      <c r="UNI30" s="206"/>
      <c r="UNJ30" s="206"/>
      <c r="UNK30" s="206"/>
      <c r="UNL30" s="206"/>
      <c r="UNM30" s="206"/>
      <c r="UNN30" s="206"/>
      <c r="UNO30" s="206"/>
      <c r="UNP30" s="206"/>
      <c r="UNQ30" s="206"/>
      <c r="UNR30" s="206"/>
      <c r="UNS30" s="206"/>
      <c r="UNT30" s="206"/>
      <c r="UNU30" s="206"/>
      <c r="UNV30" s="206"/>
      <c r="UNW30" s="206"/>
      <c r="UNX30" s="206"/>
      <c r="UNY30" s="206"/>
      <c r="UNZ30" s="206"/>
      <c r="UOA30" s="206"/>
      <c r="UOB30" s="206"/>
      <c r="UOC30" s="206"/>
      <c r="UOD30" s="206"/>
      <c r="UOE30" s="206"/>
      <c r="UOF30" s="206"/>
      <c r="UOG30" s="206"/>
      <c r="UOH30" s="206"/>
      <c r="UOI30" s="206"/>
      <c r="UOJ30" s="206"/>
      <c r="UOK30" s="206"/>
      <c r="UOL30" s="206"/>
      <c r="UOM30" s="206"/>
      <c r="UON30" s="206"/>
      <c r="UOO30" s="206"/>
      <c r="UOP30" s="206"/>
      <c r="UOQ30" s="206"/>
      <c r="UOR30" s="206"/>
      <c r="UOS30" s="206"/>
      <c r="UOT30" s="206"/>
      <c r="UOU30" s="206"/>
      <c r="UOV30" s="206"/>
      <c r="UOW30" s="206"/>
      <c r="UOX30" s="206"/>
      <c r="UOY30" s="206"/>
      <c r="UOZ30" s="206"/>
      <c r="UPA30" s="206"/>
      <c r="UPB30" s="206"/>
      <c r="UPC30" s="206"/>
      <c r="UPD30" s="206"/>
      <c r="UPE30" s="206"/>
      <c r="UPF30" s="206"/>
      <c r="UPG30" s="206"/>
      <c r="UPH30" s="206"/>
      <c r="UPI30" s="206"/>
      <c r="UPJ30" s="206"/>
      <c r="UPK30" s="206"/>
      <c r="UPL30" s="206"/>
      <c r="UPM30" s="206"/>
      <c r="UPN30" s="206"/>
      <c r="UPO30" s="206"/>
      <c r="UPP30" s="206"/>
      <c r="UPQ30" s="206"/>
      <c r="UPR30" s="206"/>
      <c r="UPS30" s="206"/>
      <c r="UPT30" s="206"/>
      <c r="UPU30" s="206"/>
      <c r="UPV30" s="206"/>
      <c r="UPW30" s="206"/>
      <c r="UPX30" s="206"/>
      <c r="UPY30" s="206"/>
      <c r="UPZ30" s="206"/>
      <c r="UQA30" s="206"/>
      <c r="UQB30" s="206"/>
      <c r="UQC30" s="206"/>
      <c r="UQD30" s="206"/>
      <c r="UQE30" s="206"/>
      <c r="UQF30" s="206"/>
      <c r="UQG30" s="206"/>
      <c r="UQH30" s="206"/>
      <c r="UQI30" s="206"/>
      <c r="UQJ30" s="206"/>
      <c r="UQK30" s="206"/>
      <c r="UQL30" s="206"/>
      <c r="UQM30" s="206"/>
      <c r="UQN30" s="206"/>
      <c r="UQO30" s="206"/>
      <c r="UQP30" s="206"/>
      <c r="UQQ30" s="206"/>
      <c r="UQR30" s="206"/>
      <c r="UQS30" s="206"/>
      <c r="UQT30" s="206"/>
      <c r="UQU30" s="206"/>
      <c r="UQV30" s="206"/>
      <c r="UQW30" s="206"/>
      <c r="UQX30" s="206"/>
      <c r="UQY30" s="206"/>
      <c r="UQZ30" s="206"/>
      <c r="URA30" s="206"/>
      <c r="URB30" s="206"/>
      <c r="URC30" s="206"/>
      <c r="URD30" s="206"/>
      <c r="URE30" s="206"/>
      <c r="URF30" s="206"/>
      <c r="URG30" s="206"/>
      <c r="URH30" s="206"/>
      <c r="URI30" s="206"/>
      <c r="URJ30" s="206"/>
      <c r="URK30" s="206"/>
      <c r="URL30" s="206"/>
      <c r="URM30" s="206"/>
      <c r="URN30" s="206"/>
      <c r="URO30" s="206"/>
      <c r="URP30" s="206"/>
      <c r="URQ30" s="206"/>
      <c r="URR30" s="206"/>
      <c r="URS30" s="206"/>
      <c r="URT30" s="206"/>
      <c r="URU30" s="206"/>
      <c r="URV30" s="206"/>
      <c r="URW30" s="206"/>
      <c r="URX30" s="206"/>
      <c r="URY30" s="206"/>
      <c r="URZ30" s="206"/>
      <c r="USA30" s="206"/>
      <c r="USB30" s="206"/>
      <c r="USC30" s="206"/>
      <c r="USD30" s="206"/>
      <c r="USE30" s="206"/>
      <c r="USF30" s="206"/>
      <c r="USG30" s="206"/>
      <c r="USH30" s="206"/>
      <c r="USI30" s="206"/>
      <c r="USJ30" s="206"/>
      <c r="USK30" s="206"/>
      <c r="USL30" s="206"/>
      <c r="USM30" s="206"/>
      <c r="USN30" s="206"/>
      <c r="USO30" s="206"/>
      <c r="USP30" s="206"/>
      <c r="USQ30" s="206"/>
      <c r="USR30" s="206"/>
      <c r="USS30" s="206"/>
      <c r="UST30" s="206"/>
      <c r="USU30" s="206"/>
      <c r="USV30" s="206"/>
      <c r="USW30" s="206"/>
      <c r="USX30" s="206"/>
      <c r="USY30" s="206"/>
      <c r="USZ30" s="206"/>
      <c r="UTA30" s="206"/>
      <c r="UTB30" s="206"/>
      <c r="UTC30" s="206"/>
      <c r="UTD30" s="206"/>
      <c r="UTE30" s="206"/>
      <c r="UTF30" s="206"/>
      <c r="UTG30" s="206"/>
      <c r="UTH30" s="206"/>
      <c r="UTI30" s="206"/>
      <c r="UTJ30" s="206"/>
      <c r="UTK30" s="206"/>
      <c r="UTL30" s="206"/>
      <c r="UTM30" s="206"/>
      <c r="UTN30" s="206"/>
      <c r="UTO30" s="206"/>
      <c r="UTP30" s="206"/>
      <c r="UTQ30" s="206"/>
      <c r="UTR30" s="206"/>
      <c r="UTS30" s="206"/>
      <c r="UTT30" s="206"/>
      <c r="UTU30" s="206"/>
      <c r="UTV30" s="206"/>
      <c r="UTW30" s="206"/>
      <c r="UTX30" s="206"/>
      <c r="UTY30" s="206"/>
      <c r="UTZ30" s="206"/>
      <c r="UUA30" s="206"/>
      <c r="UUB30" s="206"/>
      <c r="UUC30" s="206"/>
      <c r="UUD30" s="206"/>
      <c r="UUE30" s="206"/>
      <c r="UUF30" s="206"/>
      <c r="UUG30" s="206"/>
      <c r="UUH30" s="206"/>
      <c r="UUI30" s="206"/>
      <c r="UUJ30" s="206"/>
      <c r="UUK30" s="206"/>
      <c r="UUL30" s="206"/>
      <c r="UUM30" s="206"/>
      <c r="UUN30" s="206"/>
      <c r="UUO30" s="206"/>
      <c r="UUP30" s="206"/>
      <c r="UUQ30" s="206"/>
      <c r="UUR30" s="206"/>
      <c r="UUS30" s="206"/>
      <c r="UUT30" s="206"/>
      <c r="UUU30" s="206"/>
      <c r="UUV30" s="206"/>
      <c r="UUW30" s="206"/>
      <c r="UUX30" s="206"/>
      <c r="UUY30" s="206"/>
      <c r="UUZ30" s="206"/>
      <c r="UVA30" s="206"/>
      <c r="UVB30" s="206"/>
      <c r="UVC30" s="206"/>
      <c r="UVD30" s="206"/>
      <c r="UVE30" s="206"/>
      <c r="UVF30" s="206"/>
      <c r="UVG30" s="206"/>
      <c r="UVH30" s="206"/>
      <c r="UVI30" s="206"/>
      <c r="UVJ30" s="206"/>
      <c r="UVK30" s="206"/>
      <c r="UVL30" s="206"/>
      <c r="UVM30" s="206"/>
      <c r="UVN30" s="206"/>
      <c r="UVO30" s="206"/>
      <c r="UVP30" s="206"/>
      <c r="UVQ30" s="206"/>
      <c r="UVR30" s="206"/>
      <c r="UVS30" s="206"/>
      <c r="UVT30" s="206"/>
      <c r="UVU30" s="206"/>
      <c r="UVV30" s="206"/>
      <c r="UVW30" s="206"/>
      <c r="UVX30" s="206"/>
      <c r="UVY30" s="206"/>
      <c r="UVZ30" s="206"/>
      <c r="UWA30" s="206"/>
      <c r="UWB30" s="206"/>
      <c r="UWC30" s="206"/>
      <c r="UWD30" s="206"/>
      <c r="UWE30" s="206"/>
      <c r="UWF30" s="206"/>
      <c r="UWG30" s="206"/>
      <c r="UWH30" s="206"/>
      <c r="UWI30" s="206"/>
      <c r="UWJ30" s="206"/>
      <c r="UWK30" s="206"/>
      <c r="UWL30" s="206"/>
      <c r="UWM30" s="206"/>
      <c r="UWN30" s="206"/>
      <c r="UWO30" s="206"/>
      <c r="UWP30" s="206"/>
      <c r="UWQ30" s="206"/>
      <c r="UWR30" s="206"/>
      <c r="UWS30" s="206"/>
      <c r="UWT30" s="206"/>
      <c r="UWU30" s="206"/>
      <c r="UWV30" s="206"/>
      <c r="UWW30" s="206"/>
      <c r="UWX30" s="206"/>
      <c r="UWY30" s="206"/>
      <c r="UWZ30" s="206"/>
      <c r="UXA30" s="206"/>
      <c r="UXB30" s="206"/>
      <c r="UXC30" s="206"/>
      <c r="UXD30" s="206"/>
      <c r="UXE30" s="206"/>
      <c r="UXF30" s="206"/>
      <c r="UXG30" s="206"/>
      <c r="UXH30" s="206"/>
      <c r="UXI30" s="206"/>
      <c r="UXJ30" s="206"/>
      <c r="UXK30" s="206"/>
      <c r="UXL30" s="206"/>
      <c r="UXM30" s="206"/>
      <c r="UXN30" s="206"/>
      <c r="UXO30" s="206"/>
      <c r="UXP30" s="206"/>
      <c r="UXQ30" s="206"/>
      <c r="UXR30" s="206"/>
      <c r="UXS30" s="206"/>
      <c r="UXT30" s="206"/>
      <c r="UXU30" s="206"/>
      <c r="UXV30" s="206"/>
      <c r="UXW30" s="206"/>
      <c r="UXX30" s="206"/>
      <c r="UXY30" s="206"/>
      <c r="UXZ30" s="206"/>
      <c r="UYA30" s="206"/>
      <c r="UYB30" s="206"/>
      <c r="UYC30" s="206"/>
      <c r="UYD30" s="206"/>
      <c r="UYE30" s="206"/>
      <c r="UYF30" s="206"/>
      <c r="UYG30" s="206"/>
      <c r="UYH30" s="206"/>
      <c r="UYI30" s="206"/>
      <c r="UYJ30" s="206"/>
      <c r="UYK30" s="206"/>
      <c r="UYL30" s="206"/>
      <c r="UYM30" s="206"/>
      <c r="UYN30" s="206"/>
      <c r="UYO30" s="206"/>
      <c r="UYP30" s="206"/>
      <c r="UYQ30" s="206"/>
      <c r="UYR30" s="206"/>
      <c r="UYS30" s="206"/>
      <c r="UYT30" s="206"/>
      <c r="UYU30" s="206"/>
      <c r="UYV30" s="206"/>
      <c r="UYW30" s="206"/>
      <c r="UYX30" s="206"/>
      <c r="UYY30" s="206"/>
      <c r="UYZ30" s="206"/>
      <c r="UZA30" s="206"/>
      <c r="UZB30" s="206"/>
      <c r="UZC30" s="206"/>
      <c r="UZD30" s="206"/>
      <c r="UZE30" s="206"/>
      <c r="UZF30" s="206"/>
      <c r="UZG30" s="206"/>
      <c r="UZH30" s="206"/>
      <c r="UZI30" s="206"/>
      <c r="UZJ30" s="206"/>
      <c r="UZK30" s="206"/>
      <c r="UZL30" s="206"/>
      <c r="UZM30" s="206"/>
      <c r="UZN30" s="206"/>
      <c r="UZO30" s="206"/>
      <c r="UZP30" s="206"/>
      <c r="UZQ30" s="206"/>
      <c r="UZR30" s="206"/>
      <c r="UZS30" s="206"/>
      <c r="UZT30" s="206"/>
      <c r="UZU30" s="206"/>
      <c r="UZV30" s="206"/>
      <c r="UZW30" s="206"/>
      <c r="UZX30" s="206"/>
      <c r="UZY30" s="206"/>
      <c r="UZZ30" s="206"/>
      <c r="VAA30" s="206"/>
      <c r="VAB30" s="206"/>
      <c r="VAC30" s="206"/>
      <c r="VAD30" s="206"/>
      <c r="VAE30" s="206"/>
      <c r="VAF30" s="206"/>
      <c r="VAG30" s="206"/>
      <c r="VAH30" s="206"/>
      <c r="VAI30" s="206"/>
      <c r="VAJ30" s="206"/>
      <c r="VAK30" s="206"/>
      <c r="VAL30" s="206"/>
      <c r="VAM30" s="206"/>
      <c r="VAN30" s="206"/>
      <c r="VAO30" s="206"/>
      <c r="VAP30" s="206"/>
      <c r="VAQ30" s="206"/>
      <c r="VAR30" s="206"/>
      <c r="VAS30" s="206"/>
      <c r="VAT30" s="206"/>
      <c r="VAU30" s="206"/>
      <c r="VAV30" s="206"/>
      <c r="VAW30" s="206"/>
      <c r="VAX30" s="206"/>
      <c r="VAY30" s="206"/>
      <c r="VAZ30" s="206"/>
      <c r="VBA30" s="206"/>
      <c r="VBB30" s="206"/>
      <c r="VBC30" s="206"/>
      <c r="VBD30" s="206"/>
      <c r="VBE30" s="206"/>
      <c r="VBF30" s="206"/>
      <c r="VBG30" s="206"/>
      <c r="VBH30" s="206"/>
      <c r="VBI30" s="206"/>
      <c r="VBJ30" s="206"/>
      <c r="VBK30" s="206"/>
      <c r="VBL30" s="206"/>
      <c r="VBM30" s="206"/>
      <c r="VBN30" s="206"/>
      <c r="VBO30" s="206"/>
      <c r="VBP30" s="206"/>
      <c r="VBQ30" s="206"/>
      <c r="VBR30" s="206"/>
      <c r="VBS30" s="206"/>
      <c r="VBT30" s="206"/>
      <c r="VBU30" s="206"/>
      <c r="VBV30" s="206"/>
      <c r="VBW30" s="206"/>
      <c r="VBX30" s="206"/>
      <c r="VBY30" s="206"/>
      <c r="VBZ30" s="206"/>
      <c r="VCA30" s="206"/>
      <c r="VCB30" s="206"/>
      <c r="VCC30" s="206"/>
      <c r="VCD30" s="206"/>
      <c r="VCE30" s="206"/>
      <c r="VCF30" s="206"/>
      <c r="VCG30" s="206"/>
      <c r="VCH30" s="206"/>
      <c r="VCI30" s="206"/>
      <c r="VCJ30" s="206"/>
      <c r="VCK30" s="206"/>
      <c r="VCL30" s="206"/>
      <c r="VCM30" s="206"/>
      <c r="VCN30" s="206"/>
      <c r="VCO30" s="206"/>
      <c r="VCP30" s="206"/>
      <c r="VCQ30" s="206"/>
      <c r="VCR30" s="206"/>
      <c r="VCS30" s="206"/>
      <c r="VCT30" s="206"/>
      <c r="VCU30" s="206"/>
      <c r="VCV30" s="206"/>
      <c r="VCW30" s="206"/>
      <c r="VCX30" s="206"/>
      <c r="VCY30" s="206"/>
      <c r="VCZ30" s="206"/>
      <c r="VDA30" s="206"/>
      <c r="VDB30" s="206"/>
      <c r="VDC30" s="206"/>
      <c r="VDD30" s="206"/>
      <c r="VDE30" s="206"/>
      <c r="VDF30" s="206"/>
      <c r="VDG30" s="206"/>
      <c r="VDH30" s="206"/>
      <c r="VDI30" s="206"/>
      <c r="VDJ30" s="206"/>
      <c r="VDK30" s="206"/>
      <c r="VDL30" s="206"/>
      <c r="VDM30" s="206"/>
      <c r="VDN30" s="206"/>
      <c r="VDO30" s="206"/>
      <c r="VDP30" s="206"/>
      <c r="VDQ30" s="206"/>
      <c r="VDR30" s="206"/>
      <c r="VDS30" s="206"/>
      <c r="VDT30" s="206"/>
      <c r="VDU30" s="206"/>
      <c r="VDV30" s="206"/>
      <c r="VDW30" s="206"/>
      <c r="VDX30" s="206"/>
      <c r="VDY30" s="206"/>
      <c r="VDZ30" s="206"/>
      <c r="VEA30" s="206"/>
      <c r="VEB30" s="206"/>
      <c r="VEC30" s="206"/>
      <c r="VED30" s="206"/>
      <c r="VEE30" s="206"/>
      <c r="VEF30" s="206"/>
      <c r="VEG30" s="206"/>
      <c r="VEH30" s="206"/>
      <c r="VEI30" s="206"/>
      <c r="VEJ30" s="206"/>
      <c r="VEK30" s="206"/>
      <c r="VEL30" s="206"/>
      <c r="VEM30" s="206"/>
      <c r="VEN30" s="206"/>
      <c r="VEO30" s="206"/>
      <c r="VEP30" s="206"/>
      <c r="VEQ30" s="206"/>
      <c r="VER30" s="206"/>
      <c r="VES30" s="206"/>
      <c r="VET30" s="206"/>
      <c r="VEU30" s="206"/>
      <c r="VEV30" s="206"/>
      <c r="VEW30" s="206"/>
      <c r="VEX30" s="206"/>
      <c r="VEY30" s="206"/>
      <c r="VEZ30" s="206"/>
      <c r="VFA30" s="206"/>
      <c r="VFB30" s="206"/>
      <c r="VFC30" s="206"/>
      <c r="VFD30" s="206"/>
      <c r="VFE30" s="206"/>
      <c r="VFF30" s="206"/>
      <c r="VFG30" s="206"/>
      <c r="VFH30" s="206"/>
      <c r="VFI30" s="206"/>
      <c r="VFJ30" s="206"/>
      <c r="VFK30" s="206"/>
      <c r="VFL30" s="206"/>
      <c r="VFM30" s="206"/>
      <c r="VFN30" s="206"/>
      <c r="VFO30" s="206"/>
      <c r="VFP30" s="206"/>
      <c r="VFQ30" s="206"/>
      <c r="VFR30" s="206"/>
      <c r="VFS30" s="206"/>
      <c r="VFT30" s="206"/>
      <c r="VFU30" s="206"/>
      <c r="VFV30" s="206"/>
      <c r="VFW30" s="206"/>
      <c r="VFX30" s="206"/>
      <c r="VFY30" s="206"/>
      <c r="VFZ30" s="206"/>
      <c r="VGA30" s="206"/>
      <c r="VGB30" s="206"/>
      <c r="VGC30" s="206"/>
      <c r="VGD30" s="206"/>
      <c r="VGE30" s="206"/>
      <c r="VGF30" s="206"/>
      <c r="VGG30" s="206"/>
      <c r="VGH30" s="206"/>
      <c r="VGI30" s="206"/>
      <c r="VGJ30" s="206"/>
      <c r="VGK30" s="206"/>
      <c r="VGL30" s="206"/>
      <c r="VGM30" s="206"/>
      <c r="VGN30" s="206"/>
      <c r="VGO30" s="206"/>
      <c r="VGP30" s="206"/>
      <c r="VGQ30" s="206"/>
      <c r="VGR30" s="206"/>
      <c r="VGS30" s="206"/>
      <c r="VGT30" s="206"/>
      <c r="VGU30" s="206"/>
      <c r="VGV30" s="206"/>
      <c r="VGW30" s="206"/>
      <c r="VGX30" s="206"/>
      <c r="VGY30" s="206"/>
      <c r="VGZ30" s="206"/>
      <c r="VHA30" s="206"/>
      <c r="VHB30" s="206"/>
      <c r="VHC30" s="206"/>
      <c r="VHD30" s="206"/>
      <c r="VHE30" s="206"/>
      <c r="VHF30" s="206"/>
      <c r="VHG30" s="206"/>
      <c r="VHH30" s="206"/>
      <c r="VHI30" s="206"/>
      <c r="VHJ30" s="206"/>
      <c r="VHK30" s="206"/>
      <c r="VHL30" s="206"/>
      <c r="VHM30" s="206"/>
      <c r="VHN30" s="206"/>
      <c r="VHO30" s="206"/>
      <c r="VHP30" s="206"/>
      <c r="VHQ30" s="206"/>
      <c r="VHR30" s="206"/>
      <c r="VHS30" s="206"/>
      <c r="VHT30" s="206"/>
      <c r="VHU30" s="206"/>
      <c r="VHV30" s="206"/>
      <c r="VHW30" s="206"/>
      <c r="VHX30" s="206"/>
      <c r="VHY30" s="206"/>
      <c r="VHZ30" s="206"/>
      <c r="VIA30" s="206"/>
      <c r="VIB30" s="206"/>
      <c r="VIC30" s="206"/>
      <c r="VID30" s="206"/>
      <c r="VIE30" s="206"/>
      <c r="VIF30" s="206"/>
      <c r="VIG30" s="206"/>
      <c r="VIH30" s="206"/>
      <c r="VII30" s="206"/>
      <c r="VIJ30" s="206"/>
      <c r="VIK30" s="206"/>
      <c r="VIL30" s="206"/>
      <c r="VIM30" s="206"/>
      <c r="VIN30" s="206"/>
      <c r="VIO30" s="206"/>
      <c r="VIP30" s="206"/>
      <c r="VIQ30" s="206"/>
      <c r="VIR30" s="206"/>
      <c r="VIS30" s="206"/>
      <c r="VIT30" s="206"/>
      <c r="VIU30" s="206"/>
      <c r="VIV30" s="206"/>
      <c r="VIW30" s="206"/>
      <c r="VIX30" s="206"/>
      <c r="VIY30" s="206"/>
      <c r="VIZ30" s="206"/>
      <c r="VJA30" s="206"/>
      <c r="VJB30" s="206"/>
      <c r="VJC30" s="206"/>
      <c r="VJD30" s="206"/>
      <c r="VJE30" s="206"/>
      <c r="VJF30" s="206"/>
      <c r="VJG30" s="206"/>
      <c r="VJH30" s="206"/>
      <c r="VJI30" s="206"/>
      <c r="VJJ30" s="206"/>
      <c r="VJK30" s="206"/>
      <c r="VJL30" s="206"/>
      <c r="VJM30" s="206"/>
      <c r="VJN30" s="206"/>
      <c r="VJO30" s="206"/>
      <c r="VJP30" s="206"/>
      <c r="VJQ30" s="206"/>
      <c r="VJR30" s="206"/>
      <c r="VJS30" s="206"/>
      <c r="VJT30" s="206"/>
      <c r="VJU30" s="206"/>
      <c r="VJV30" s="206"/>
      <c r="VJW30" s="206"/>
      <c r="VJX30" s="206"/>
      <c r="VJY30" s="206"/>
      <c r="VJZ30" s="206"/>
      <c r="VKA30" s="206"/>
      <c r="VKB30" s="206"/>
      <c r="VKC30" s="206"/>
      <c r="VKD30" s="206"/>
      <c r="VKE30" s="206"/>
      <c r="VKF30" s="206"/>
      <c r="VKG30" s="206"/>
      <c r="VKH30" s="206"/>
      <c r="VKI30" s="206"/>
      <c r="VKJ30" s="206"/>
      <c r="VKK30" s="206"/>
      <c r="VKL30" s="206"/>
      <c r="VKM30" s="206"/>
      <c r="VKN30" s="206"/>
      <c r="VKO30" s="206"/>
      <c r="VKP30" s="206"/>
      <c r="VKQ30" s="206"/>
      <c r="VKR30" s="206"/>
      <c r="VKS30" s="206"/>
      <c r="VKT30" s="206"/>
      <c r="VKU30" s="206"/>
      <c r="VKV30" s="206"/>
      <c r="VKW30" s="206"/>
      <c r="VKX30" s="206"/>
      <c r="VKY30" s="206"/>
      <c r="VKZ30" s="206"/>
      <c r="VLA30" s="206"/>
      <c r="VLB30" s="206"/>
      <c r="VLC30" s="206"/>
      <c r="VLD30" s="206"/>
      <c r="VLE30" s="206"/>
      <c r="VLF30" s="206"/>
      <c r="VLG30" s="206"/>
      <c r="VLH30" s="206"/>
      <c r="VLI30" s="206"/>
      <c r="VLJ30" s="206"/>
      <c r="VLK30" s="206"/>
      <c r="VLL30" s="206"/>
      <c r="VLM30" s="206"/>
      <c r="VLN30" s="206"/>
      <c r="VLO30" s="206"/>
      <c r="VLP30" s="206"/>
      <c r="VLQ30" s="206"/>
      <c r="VLR30" s="206"/>
      <c r="VLS30" s="206"/>
      <c r="VLT30" s="206"/>
      <c r="VLU30" s="206"/>
      <c r="VLV30" s="206"/>
      <c r="VLW30" s="206"/>
      <c r="VLX30" s="206"/>
      <c r="VLY30" s="206"/>
      <c r="VLZ30" s="206"/>
      <c r="VMA30" s="206"/>
      <c r="VMB30" s="206"/>
      <c r="VMC30" s="206"/>
      <c r="VMD30" s="206"/>
      <c r="VME30" s="206"/>
      <c r="VMF30" s="206"/>
      <c r="VMG30" s="206"/>
      <c r="VMH30" s="206"/>
      <c r="VMI30" s="206"/>
      <c r="VMJ30" s="206"/>
      <c r="VMK30" s="206"/>
      <c r="VML30" s="206"/>
      <c r="VMM30" s="206"/>
      <c r="VMN30" s="206"/>
      <c r="VMO30" s="206"/>
      <c r="VMP30" s="206"/>
      <c r="VMQ30" s="206"/>
      <c r="VMR30" s="206"/>
      <c r="VMS30" s="206"/>
      <c r="VMT30" s="206"/>
      <c r="VMU30" s="206"/>
      <c r="VMV30" s="206"/>
      <c r="VMW30" s="206"/>
      <c r="VMX30" s="206"/>
      <c r="VMY30" s="206"/>
      <c r="VMZ30" s="206"/>
      <c r="VNA30" s="206"/>
      <c r="VNB30" s="206"/>
      <c r="VNC30" s="206"/>
      <c r="VND30" s="206"/>
      <c r="VNE30" s="206"/>
      <c r="VNF30" s="206"/>
      <c r="VNG30" s="206"/>
      <c r="VNH30" s="206"/>
      <c r="VNI30" s="206"/>
      <c r="VNJ30" s="206"/>
      <c r="VNK30" s="206"/>
      <c r="VNL30" s="206"/>
      <c r="VNM30" s="206"/>
      <c r="VNN30" s="206"/>
      <c r="VNO30" s="206"/>
      <c r="VNP30" s="206"/>
      <c r="VNQ30" s="206"/>
      <c r="VNR30" s="206"/>
      <c r="VNS30" s="206"/>
      <c r="VNT30" s="206"/>
      <c r="VNU30" s="206"/>
      <c r="VNV30" s="206"/>
      <c r="VNW30" s="206"/>
      <c r="VNX30" s="206"/>
      <c r="VNY30" s="206"/>
      <c r="VNZ30" s="206"/>
      <c r="VOA30" s="206"/>
      <c r="VOB30" s="206"/>
      <c r="VOC30" s="206"/>
      <c r="VOD30" s="206"/>
      <c r="VOE30" s="206"/>
      <c r="VOF30" s="206"/>
      <c r="VOG30" s="206"/>
      <c r="VOH30" s="206"/>
      <c r="VOI30" s="206"/>
      <c r="VOJ30" s="206"/>
      <c r="VOK30" s="206"/>
      <c r="VOL30" s="206"/>
      <c r="VOM30" s="206"/>
      <c r="VON30" s="206"/>
      <c r="VOO30" s="206"/>
      <c r="VOP30" s="206"/>
      <c r="VOQ30" s="206"/>
      <c r="VOR30" s="206"/>
      <c r="VOS30" s="206"/>
      <c r="VOT30" s="206"/>
      <c r="VOU30" s="206"/>
      <c r="VOV30" s="206"/>
      <c r="VOW30" s="206"/>
      <c r="VOX30" s="206"/>
      <c r="VOY30" s="206"/>
      <c r="VOZ30" s="206"/>
      <c r="VPA30" s="206"/>
      <c r="VPB30" s="206"/>
      <c r="VPC30" s="206"/>
      <c r="VPD30" s="206"/>
      <c r="VPE30" s="206"/>
      <c r="VPF30" s="206"/>
      <c r="VPG30" s="206"/>
      <c r="VPH30" s="206"/>
      <c r="VPI30" s="206"/>
      <c r="VPJ30" s="206"/>
      <c r="VPK30" s="206"/>
      <c r="VPL30" s="206"/>
      <c r="VPM30" s="206"/>
      <c r="VPN30" s="206"/>
      <c r="VPO30" s="206"/>
      <c r="VPP30" s="206"/>
      <c r="VPQ30" s="206"/>
      <c r="VPR30" s="206"/>
      <c r="VPS30" s="206"/>
      <c r="VPT30" s="206"/>
      <c r="VPU30" s="206"/>
      <c r="VPV30" s="206"/>
      <c r="VPW30" s="206"/>
      <c r="VPX30" s="206"/>
      <c r="VPY30" s="206"/>
      <c r="VPZ30" s="206"/>
      <c r="VQA30" s="206"/>
      <c r="VQB30" s="206"/>
      <c r="VQC30" s="206"/>
      <c r="VQD30" s="206"/>
      <c r="VQE30" s="206"/>
      <c r="VQF30" s="206"/>
      <c r="VQG30" s="206"/>
      <c r="VQH30" s="206"/>
      <c r="VQI30" s="206"/>
      <c r="VQJ30" s="206"/>
      <c r="VQK30" s="206"/>
      <c r="VQL30" s="206"/>
      <c r="VQM30" s="206"/>
      <c r="VQN30" s="206"/>
      <c r="VQO30" s="206"/>
      <c r="VQP30" s="206"/>
      <c r="VQQ30" s="206"/>
      <c r="VQR30" s="206"/>
      <c r="VQS30" s="206"/>
      <c r="VQT30" s="206"/>
      <c r="VQU30" s="206"/>
      <c r="VQV30" s="206"/>
      <c r="VQW30" s="206"/>
      <c r="VQX30" s="206"/>
      <c r="VQY30" s="206"/>
      <c r="VQZ30" s="206"/>
      <c r="VRA30" s="206"/>
      <c r="VRB30" s="206"/>
      <c r="VRC30" s="206"/>
      <c r="VRD30" s="206"/>
      <c r="VRE30" s="206"/>
      <c r="VRF30" s="206"/>
      <c r="VRG30" s="206"/>
      <c r="VRH30" s="206"/>
      <c r="VRI30" s="206"/>
      <c r="VRJ30" s="206"/>
      <c r="VRK30" s="206"/>
      <c r="VRL30" s="206"/>
      <c r="VRM30" s="206"/>
      <c r="VRN30" s="206"/>
      <c r="VRO30" s="206"/>
      <c r="VRP30" s="206"/>
      <c r="VRQ30" s="206"/>
      <c r="VRR30" s="206"/>
      <c r="VRS30" s="206"/>
      <c r="VRT30" s="206"/>
      <c r="VRU30" s="206"/>
      <c r="VRV30" s="206"/>
      <c r="VRW30" s="206"/>
      <c r="VRX30" s="206"/>
      <c r="VRY30" s="206"/>
      <c r="VRZ30" s="206"/>
      <c r="VSA30" s="206"/>
      <c r="VSB30" s="206"/>
      <c r="VSC30" s="206"/>
      <c r="VSD30" s="206"/>
      <c r="VSE30" s="206"/>
      <c r="VSF30" s="206"/>
      <c r="VSG30" s="206"/>
      <c r="VSH30" s="206"/>
      <c r="VSI30" s="206"/>
      <c r="VSJ30" s="206"/>
      <c r="VSK30" s="206"/>
      <c r="VSL30" s="206"/>
      <c r="VSM30" s="206"/>
      <c r="VSN30" s="206"/>
      <c r="VSO30" s="206"/>
      <c r="VSP30" s="206"/>
      <c r="VSQ30" s="206"/>
      <c r="VSR30" s="206"/>
      <c r="VSS30" s="206"/>
      <c r="VST30" s="206"/>
      <c r="VSU30" s="206"/>
      <c r="VSV30" s="206"/>
      <c r="VSW30" s="206"/>
      <c r="VSX30" s="206"/>
      <c r="VSY30" s="206"/>
      <c r="VSZ30" s="206"/>
      <c r="VTA30" s="206"/>
      <c r="VTB30" s="206"/>
      <c r="VTC30" s="206"/>
      <c r="VTD30" s="206"/>
      <c r="VTE30" s="206"/>
      <c r="VTF30" s="206"/>
      <c r="VTG30" s="206"/>
      <c r="VTH30" s="206"/>
      <c r="VTI30" s="206"/>
      <c r="VTJ30" s="206"/>
      <c r="VTK30" s="206"/>
      <c r="VTL30" s="206"/>
      <c r="VTM30" s="206"/>
      <c r="VTN30" s="206"/>
      <c r="VTO30" s="206"/>
      <c r="VTP30" s="206"/>
      <c r="VTQ30" s="206"/>
      <c r="VTR30" s="206"/>
      <c r="VTS30" s="206"/>
      <c r="VTT30" s="206"/>
      <c r="VTU30" s="206"/>
      <c r="VTV30" s="206"/>
      <c r="VTW30" s="206"/>
      <c r="VTX30" s="206"/>
      <c r="VTY30" s="206"/>
      <c r="VTZ30" s="206"/>
      <c r="VUA30" s="206"/>
      <c r="VUB30" s="206"/>
      <c r="VUC30" s="206"/>
      <c r="VUD30" s="206"/>
      <c r="VUE30" s="206"/>
      <c r="VUF30" s="206"/>
      <c r="VUG30" s="206"/>
      <c r="VUH30" s="206"/>
      <c r="VUI30" s="206"/>
      <c r="VUJ30" s="206"/>
      <c r="VUK30" s="206"/>
      <c r="VUL30" s="206"/>
      <c r="VUM30" s="206"/>
      <c r="VUN30" s="206"/>
      <c r="VUO30" s="206"/>
      <c r="VUP30" s="206"/>
      <c r="VUQ30" s="206"/>
      <c r="VUR30" s="206"/>
      <c r="VUS30" s="206"/>
      <c r="VUT30" s="206"/>
      <c r="VUU30" s="206"/>
      <c r="VUV30" s="206"/>
      <c r="VUW30" s="206"/>
      <c r="VUX30" s="206"/>
      <c r="VUY30" s="206"/>
      <c r="VUZ30" s="206"/>
      <c r="VVA30" s="206"/>
      <c r="VVB30" s="206"/>
      <c r="VVC30" s="206"/>
      <c r="VVD30" s="206"/>
      <c r="VVE30" s="206"/>
      <c r="VVF30" s="206"/>
      <c r="VVG30" s="206"/>
      <c r="VVH30" s="206"/>
      <c r="VVI30" s="206"/>
      <c r="VVJ30" s="206"/>
      <c r="VVK30" s="206"/>
      <c r="VVL30" s="206"/>
      <c r="VVM30" s="206"/>
      <c r="VVN30" s="206"/>
      <c r="VVO30" s="206"/>
      <c r="VVP30" s="206"/>
      <c r="VVQ30" s="206"/>
      <c r="VVR30" s="206"/>
      <c r="VVS30" s="206"/>
      <c r="VVT30" s="206"/>
      <c r="VVU30" s="206"/>
      <c r="VVV30" s="206"/>
      <c r="VVW30" s="206"/>
      <c r="VVX30" s="206"/>
      <c r="VVY30" s="206"/>
      <c r="VVZ30" s="206"/>
      <c r="VWA30" s="206"/>
      <c r="VWB30" s="206"/>
      <c r="VWC30" s="206"/>
      <c r="VWD30" s="206"/>
      <c r="VWE30" s="206"/>
      <c r="VWF30" s="206"/>
      <c r="VWG30" s="206"/>
      <c r="VWH30" s="206"/>
      <c r="VWI30" s="206"/>
      <c r="VWJ30" s="206"/>
      <c r="VWK30" s="206"/>
      <c r="VWL30" s="206"/>
      <c r="VWM30" s="206"/>
      <c r="VWN30" s="206"/>
      <c r="VWO30" s="206"/>
      <c r="VWP30" s="206"/>
      <c r="VWQ30" s="206"/>
      <c r="VWR30" s="206"/>
      <c r="VWS30" s="206"/>
      <c r="VWT30" s="206"/>
      <c r="VWU30" s="206"/>
      <c r="VWV30" s="206"/>
      <c r="VWW30" s="206"/>
      <c r="VWX30" s="206"/>
      <c r="VWY30" s="206"/>
      <c r="VWZ30" s="206"/>
      <c r="VXA30" s="206"/>
      <c r="VXB30" s="206"/>
      <c r="VXC30" s="206"/>
      <c r="VXD30" s="206"/>
      <c r="VXE30" s="206"/>
      <c r="VXF30" s="206"/>
      <c r="VXG30" s="206"/>
      <c r="VXH30" s="206"/>
      <c r="VXI30" s="206"/>
      <c r="VXJ30" s="206"/>
      <c r="VXK30" s="206"/>
      <c r="VXL30" s="206"/>
      <c r="VXM30" s="206"/>
      <c r="VXN30" s="206"/>
      <c r="VXO30" s="206"/>
      <c r="VXP30" s="206"/>
      <c r="VXQ30" s="206"/>
      <c r="VXR30" s="206"/>
      <c r="VXS30" s="206"/>
      <c r="VXT30" s="206"/>
      <c r="VXU30" s="206"/>
      <c r="VXV30" s="206"/>
      <c r="VXW30" s="206"/>
      <c r="VXX30" s="206"/>
      <c r="VXY30" s="206"/>
      <c r="VXZ30" s="206"/>
      <c r="VYA30" s="206"/>
      <c r="VYB30" s="206"/>
      <c r="VYC30" s="206"/>
      <c r="VYD30" s="206"/>
      <c r="VYE30" s="206"/>
      <c r="VYF30" s="206"/>
      <c r="VYG30" s="206"/>
      <c r="VYH30" s="206"/>
      <c r="VYI30" s="206"/>
      <c r="VYJ30" s="206"/>
      <c r="VYK30" s="206"/>
      <c r="VYL30" s="206"/>
      <c r="VYM30" s="206"/>
      <c r="VYN30" s="206"/>
      <c r="VYO30" s="206"/>
      <c r="VYP30" s="206"/>
      <c r="VYQ30" s="206"/>
      <c r="VYR30" s="206"/>
      <c r="VYS30" s="206"/>
      <c r="VYT30" s="206"/>
      <c r="VYU30" s="206"/>
      <c r="VYV30" s="206"/>
      <c r="VYW30" s="206"/>
      <c r="VYX30" s="206"/>
      <c r="VYY30" s="206"/>
      <c r="VYZ30" s="206"/>
      <c r="VZA30" s="206"/>
      <c r="VZB30" s="206"/>
      <c r="VZC30" s="206"/>
      <c r="VZD30" s="206"/>
      <c r="VZE30" s="206"/>
      <c r="VZF30" s="206"/>
      <c r="VZG30" s="206"/>
      <c r="VZH30" s="206"/>
      <c r="VZI30" s="206"/>
      <c r="VZJ30" s="206"/>
      <c r="VZK30" s="206"/>
      <c r="VZL30" s="206"/>
      <c r="VZM30" s="206"/>
      <c r="VZN30" s="206"/>
      <c r="VZO30" s="206"/>
      <c r="VZP30" s="206"/>
      <c r="VZQ30" s="206"/>
      <c r="VZR30" s="206"/>
      <c r="VZS30" s="206"/>
      <c r="VZT30" s="206"/>
      <c r="VZU30" s="206"/>
      <c r="VZV30" s="206"/>
      <c r="VZW30" s="206"/>
      <c r="VZX30" s="206"/>
      <c r="VZY30" s="206"/>
      <c r="VZZ30" s="206"/>
      <c r="WAA30" s="206"/>
      <c r="WAB30" s="206"/>
      <c r="WAC30" s="206"/>
      <c r="WAD30" s="206"/>
      <c r="WAE30" s="206"/>
      <c r="WAF30" s="206"/>
      <c r="WAG30" s="206"/>
      <c r="WAH30" s="206"/>
      <c r="WAI30" s="206"/>
      <c r="WAJ30" s="206"/>
      <c r="WAK30" s="206"/>
      <c r="WAL30" s="206"/>
      <c r="WAM30" s="206"/>
      <c r="WAN30" s="206"/>
      <c r="WAO30" s="206"/>
      <c r="WAP30" s="206"/>
      <c r="WAQ30" s="206"/>
      <c r="WAR30" s="206"/>
      <c r="WAS30" s="206"/>
      <c r="WAT30" s="206"/>
      <c r="WAU30" s="206"/>
      <c r="WAV30" s="206"/>
      <c r="WAW30" s="206"/>
      <c r="WAX30" s="206"/>
      <c r="WAY30" s="206"/>
      <c r="WAZ30" s="206"/>
      <c r="WBA30" s="206"/>
      <c r="WBB30" s="206"/>
      <c r="WBC30" s="206"/>
      <c r="WBD30" s="206"/>
      <c r="WBE30" s="206"/>
      <c r="WBF30" s="206"/>
      <c r="WBG30" s="206"/>
      <c r="WBH30" s="206"/>
      <c r="WBI30" s="206"/>
      <c r="WBJ30" s="206"/>
      <c r="WBK30" s="206"/>
      <c r="WBL30" s="206"/>
      <c r="WBM30" s="206"/>
      <c r="WBN30" s="206"/>
      <c r="WBO30" s="206"/>
      <c r="WBP30" s="206"/>
      <c r="WBQ30" s="206"/>
      <c r="WBR30" s="206"/>
      <c r="WBS30" s="206"/>
      <c r="WBT30" s="206"/>
      <c r="WBU30" s="206"/>
      <c r="WBV30" s="206"/>
      <c r="WBW30" s="206"/>
      <c r="WBX30" s="206"/>
      <c r="WBY30" s="206"/>
      <c r="WBZ30" s="206"/>
      <c r="WCA30" s="206"/>
      <c r="WCB30" s="206"/>
      <c r="WCC30" s="206"/>
      <c r="WCD30" s="206"/>
      <c r="WCE30" s="206"/>
      <c r="WCF30" s="206"/>
      <c r="WCG30" s="206"/>
      <c r="WCH30" s="206"/>
      <c r="WCI30" s="206"/>
      <c r="WCJ30" s="206"/>
      <c r="WCK30" s="206"/>
      <c r="WCL30" s="206"/>
      <c r="WCM30" s="206"/>
      <c r="WCN30" s="206"/>
      <c r="WCO30" s="206"/>
      <c r="WCP30" s="206"/>
      <c r="WCQ30" s="206"/>
      <c r="WCR30" s="206"/>
      <c r="WCS30" s="206"/>
      <c r="WCT30" s="206"/>
      <c r="WCU30" s="206"/>
      <c r="WCV30" s="206"/>
      <c r="WCW30" s="206"/>
      <c r="WCX30" s="206"/>
      <c r="WCY30" s="206"/>
      <c r="WCZ30" s="206"/>
      <c r="WDA30" s="206"/>
      <c r="WDB30" s="206"/>
      <c r="WDC30" s="206"/>
      <c r="WDD30" s="206"/>
      <c r="WDE30" s="206"/>
      <c r="WDF30" s="206"/>
      <c r="WDG30" s="206"/>
      <c r="WDH30" s="206"/>
      <c r="WDI30" s="206"/>
      <c r="WDJ30" s="206"/>
      <c r="WDK30" s="206"/>
      <c r="WDL30" s="206"/>
      <c r="WDM30" s="206"/>
      <c r="WDN30" s="206"/>
      <c r="WDO30" s="206"/>
      <c r="WDP30" s="206"/>
      <c r="WDQ30" s="206"/>
      <c r="WDR30" s="206"/>
      <c r="WDS30" s="206"/>
      <c r="WDT30" s="206"/>
      <c r="WDU30" s="206"/>
      <c r="WDV30" s="206"/>
      <c r="WDW30" s="206"/>
      <c r="WDX30" s="206"/>
      <c r="WDY30" s="206"/>
      <c r="WDZ30" s="206"/>
      <c r="WEA30" s="206"/>
      <c r="WEB30" s="206"/>
      <c r="WEC30" s="206"/>
      <c r="WED30" s="206"/>
      <c r="WEE30" s="206"/>
      <c r="WEF30" s="206"/>
      <c r="WEG30" s="206"/>
      <c r="WEH30" s="206"/>
      <c r="WEI30" s="206"/>
      <c r="WEJ30" s="206"/>
      <c r="WEK30" s="206"/>
      <c r="WEL30" s="206"/>
      <c r="WEM30" s="206"/>
      <c r="WEN30" s="206"/>
      <c r="WEO30" s="206"/>
      <c r="WEP30" s="206"/>
      <c r="WEQ30" s="206"/>
      <c r="WER30" s="206"/>
      <c r="WES30" s="206"/>
      <c r="WET30" s="206"/>
      <c r="WEU30" s="206"/>
      <c r="WEV30" s="206"/>
      <c r="WEW30" s="206"/>
      <c r="WEX30" s="206"/>
      <c r="WEY30" s="206"/>
      <c r="WEZ30" s="206"/>
      <c r="WFA30" s="206"/>
      <c r="WFB30" s="206"/>
      <c r="WFC30" s="206"/>
      <c r="WFD30" s="206"/>
      <c r="WFE30" s="206"/>
      <c r="WFF30" s="206"/>
      <c r="WFG30" s="206"/>
      <c r="WFH30" s="206"/>
      <c r="WFI30" s="206"/>
      <c r="WFJ30" s="206"/>
      <c r="WFK30" s="206"/>
      <c r="WFL30" s="206"/>
      <c r="WFM30" s="206"/>
      <c r="WFN30" s="206"/>
      <c r="WFO30" s="206"/>
      <c r="WFP30" s="206"/>
      <c r="WFQ30" s="206"/>
      <c r="WFR30" s="206"/>
      <c r="WFS30" s="206"/>
      <c r="WFT30" s="206"/>
      <c r="WFU30" s="206"/>
      <c r="WFV30" s="206"/>
      <c r="WFW30" s="206"/>
      <c r="WFX30" s="206"/>
      <c r="WFY30" s="206"/>
      <c r="WFZ30" s="206"/>
      <c r="WGA30" s="206"/>
      <c r="WGB30" s="206"/>
      <c r="WGC30" s="206"/>
      <c r="WGD30" s="206"/>
      <c r="WGE30" s="206"/>
      <c r="WGF30" s="206"/>
      <c r="WGG30" s="206"/>
      <c r="WGH30" s="206"/>
      <c r="WGI30" s="206"/>
      <c r="WGJ30" s="206"/>
      <c r="WGK30" s="206"/>
      <c r="WGL30" s="206"/>
      <c r="WGM30" s="206"/>
      <c r="WGN30" s="206"/>
      <c r="WGO30" s="206"/>
      <c r="WGP30" s="206"/>
      <c r="WGQ30" s="206"/>
      <c r="WGR30" s="206"/>
      <c r="WGS30" s="206"/>
      <c r="WGT30" s="206"/>
      <c r="WGU30" s="206"/>
      <c r="WGV30" s="206"/>
      <c r="WGW30" s="206"/>
      <c r="WGX30" s="206"/>
      <c r="WGY30" s="206"/>
      <c r="WGZ30" s="206"/>
      <c r="WHA30" s="206"/>
      <c r="WHB30" s="206"/>
      <c r="WHC30" s="206"/>
      <c r="WHD30" s="206"/>
      <c r="WHE30" s="206"/>
      <c r="WHF30" s="206"/>
      <c r="WHG30" s="206"/>
      <c r="WHH30" s="206"/>
      <c r="WHI30" s="206"/>
      <c r="WHJ30" s="206"/>
      <c r="WHK30" s="206"/>
      <c r="WHL30" s="206"/>
      <c r="WHM30" s="206"/>
      <c r="WHN30" s="206"/>
      <c r="WHO30" s="206"/>
      <c r="WHP30" s="206"/>
      <c r="WHQ30" s="206"/>
      <c r="WHR30" s="206"/>
      <c r="WHS30" s="206"/>
      <c r="WHT30" s="206"/>
      <c r="WHU30" s="206"/>
      <c r="WHV30" s="206"/>
      <c r="WHW30" s="206"/>
      <c r="WHX30" s="206"/>
      <c r="WHY30" s="206"/>
      <c r="WHZ30" s="206"/>
      <c r="WIA30" s="206"/>
      <c r="WIB30" s="206"/>
      <c r="WIC30" s="206"/>
      <c r="WID30" s="206"/>
      <c r="WIE30" s="206"/>
      <c r="WIF30" s="206"/>
      <c r="WIG30" s="206"/>
      <c r="WIH30" s="206"/>
      <c r="WII30" s="206"/>
      <c r="WIJ30" s="206"/>
      <c r="WIK30" s="206"/>
      <c r="WIL30" s="206"/>
      <c r="WIM30" s="206"/>
      <c r="WIN30" s="206"/>
      <c r="WIO30" s="206"/>
      <c r="WIP30" s="206"/>
      <c r="WIQ30" s="206"/>
      <c r="WIR30" s="206"/>
      <c r="WIS30" s="206"/>
      <c r="WIT30" s="206"/>
      <c r="WIU30" s="206"/>
      <c r="WIV30" s="206"/>
      <c r="WIW30" s="206"/>
      <c r="WIX30" s="206"/>
      <c r="WIY30" s="206"/>
      <c r="WIZ30" s="206"/>
      <c r="WJA30" s="206"/>
      <c r="WJB30" s="206"/>
      <c r="WJC30" s="206"/>
      <c r="WJD30" s="206"/>
      <c r="WJE30" s="206"/>
      <c r="WJF30" s="206"/>
      <c r="WJG30" s="206"/>
      <c r="WJH30" s="206"/>
      <c r="WJI30" s="206"/>
      <c r="WJJ30" s="206"/>
      <c r="WJK30" s="206"/>
      <c r="WJL30" s="206"/>
      <c r="WJM30" s="206"/>
      <c r="WJN30" s="206"/>
      <c r="WJO30" s="206"/>
      <c r="WJP30" s="206"/>
      <c r="WJQ30" s="206"/>
      <c r="WJR30" s="206"/>
      <c r="WJS30" s="206"/>
      <c r="WJT30" s="206"/>
      <c r="WJU30" s="206"/>
      <c r="WJV30" s="206"/>
      <c r="WJW30" s="206"/>
      <c r="WJX30" s="206"/>
      <c r="WJY30" s="206"/>
      <c r="WJZ30" s="206"/>
      <c r="WKA30" s="206"/>
      <c r="WKB30" s="206"/>
      <c r="WKC30" s="206"/>
      <c r="WKD30" s="206"/>
      <c r="WKE30" s="206"/>
      <c r="WKF30" s="206"/>
      <c r="WKG30" s="206"/>
      <c r="WKH30" s="206"/>
      <c r="WKI30" s="206"/>
      <c r="WKJ30" s="206"/>
      <c r="WKK30" s="206"/>
      <c r="WKL30" s="206"/>
      <c r="WKM30" s="206"/>
      <c r="WKN30" s="206"/>
      <c r="WKO30" s="206"/>
      <c r="WKP30" s="206"/>
      <c r="WKQ30" s="206"/>
      <c r="WKR30" s="206"/>
      <c r="WKS30" s="206"/>
      <c r="WKT30" s="206"/>
      <c r="WKU30" s="206"/>
      <c r="WKV30" s="206"/>
      <c r="WKW30" s="206"/>
      <c r="WKX30" s="206"/>
      <c r="WKY30" s="206"/>
      <c r="WKZ30" s="206"/>
      <c r="WLA30" s="206"/>
      <c r="WLB30" s="206"/>
      <c r="WLC30" s="206"/>
      <c r="WLD30" s="206"/>
      <c r="WLE30" s="206"/>
      <c r="WLF30" s="206"/>
      <c r="WLG30" s="206"/>
      <c r="WLH30" s="206"/>
      <c r="WLI30" s="206"/>
      <c r="WLJ30" s="206"/>
      <c r="WLK30" s="206"/>
      <c r="WLL30" s="206"/>
      <c r="WLM30" s="206"/>
      <c r="WLN30" s="206"/>
      <c r="WLO30" s="206"/>
      <c r="WLP30" s="206"/>
      <c r="WLQ30" s="206"/>
      <c r="WLR30" s="206"/>
      <c r="WLS30" s="206"/>
      <c r="WLT30" s="206"/>
      <c r="WLU30" s="206"/>
      <c r="WLV30" s="206"/>
      <c r="WLW30" s="206"/>
      <c r="WLX30" s="206"/>
      <c r="WLY30" s="206"/>
      <c r="WLZ30" s="206"/>
      <c r="WMA30" s="206"/>
      <c r="WMB30" s="206"/>
      <c r="WMC30" s="206"/>
      <c r="WMD30" s="206"/>
      <c r="WME30" s="206"/>
      <c r="WMF30" s="206"/>
      <c r="WMG30" s="206"/>
      <c r="WMH30" s="206"/>
      <c r="WMI30" s="206"/>
      <c r="WMJ30" s="206"/>
      <c r="WMK30" s="206"/>
      <c r="WML30" s="206"/>
      <c r="WMM30" s="206"/>
      <c r="WMN30" s="206"/>
      <c r="WMO30" s="206"/>
      <c r="WMP30" s="206"/>
      <c r="WMQ30" s="206"/>
      <c r="WMR30" s="206"/>
      <c r="WMS30" s="206"/>
      <c r="WMT30" s="206"/>
      <c r="WMU30" s="206"/>
      <c r="WMV30" s="206"/>
      <c r="WMW30" s="206"/>
      <c r="WMX30" s="206"/>
      <c r="WMY30" s="206"/>
      <c r="WMZ30" s="206"/>
      <c r="WNA30" s="206"/>
      <c r="WNB30" s="206"/>
      <c r="WNC30" s="206"/>
      <c r="WND30" s="206"/>
      <c r="WNE30" s="206"/>
      <c r="WNF30" s="206"/>
      <c r="WNG30" s="206"/>
      <c r="WNH30" s="206"/>
      <c r="WNI30" s="206"/>
      <c r="WNJ30" s="206"/>
      <c r="WNK30" s="206"/>
      <c r="WNL30" s="206"/>
      <c r="WNM30" s="206"/>
      <c r="WNN30" s="206"/>
      <c r="WNO30" s="206"/>
      <c r="WNP30" s="206"/>
      <c r="WNQ30" s="206"/>
      <c r="WNR30" s="206"/>
      <c r="WNS30" s="206"/>
      <c r="WNT30" s="206"/>
      <c r="WNU30" s="206"/>
      <c r="WNV30" s="206"/>
      <c r="WNW30" s="206"/>
      <c r="WNX30" s="206"/>
      <c r="WNY30" s="206"/>
      <c r="WNZ30" s="206"/>
      <c r="WOA30" s="206"/>
      <c r="WOB30" s="206"/>
      <c r="WOC30" s="206"/>
      <c r="WOD30" s="206"/>
      <c r="WOE30" s="206"/>
      <c r="WOF30" s="206"/>
      <c r="WOG30" s="206"/>
      <c r="WOH30" s="206"/>
      <c r="WOI30" s="206"/>
      <c r="WOJ30" s="206"/>
      <c r="WOK30" s="206"/>
      <c r="WOL30" s="206"/>
      <c r="WOM30" s="206"/>
      <c r="WON30" s="206"/>
      <c r="WOO30" s="206"/>
      <c r="WOP30" s="206"/>
      <c r="WOQ30" s="206"/>
      <c r="WOR30" s="206"/>
      <c r="WOS30" s="206"/>
      <c r="WOT30" s="206"/>
      <c r="WOU30" s="206"/>
      <c r="WOV30" s="206"/>
      <c r="WOW30" s="206"/>
      <c r="WOX30" s="206"/>
      <c r="WOY30" s="206"/>
      <c r="WOZ30" s="206"/>
      <c r="WPA30" s="206"/>
      <c r="WPB30" s="206"/>
      <c r="WPC30" s="206"/>
      <c r="WPD30" s="206"/>
      <c r="WPE30" s="206"/>
      <c r="WPF30" s="206"/>
      <c r="WPG30" s="206"/>
      <c r="WPH30" s="206"/>
      <c r="WPI30" s="206"/>
      <c r="WPJ30" s="206"/>
      <c r="WPK30" s="206"/>
      <c r="WPL30" s="206"/>
      <c r="WPM30" s="206"/>
      <c r="WPN30" s="206"/>
      <c r="WPO30" s="206"/>
      <c r="WPP30" s="206"/>
      <c r="WPQ30" s="206"/>
      <c r="WPR30" s="206"/>
      <c r="WPS30" s="206"/>
      <c r="WPT30" s="206"/>
      <c r="WPU30" s="206"/>
      <c r="WPV30" s="206"/>
      <c r="WPW30" s="206"/>
      <c r="WPX30" s="206"/>
      <c r="WPY30" s="206"/>
      <c r="WPZ30" s="206"/>
      <c r="WQA30" s="206"/>
      <c r="WQB30" s="206"/>
      <c r="WQC30" s="206"/>
      <c r="WQD30" s="206"/>
      <c r="WQE30" s="206"/>
      <c r="WQF30" s="206"/>
      <c r="WQG30" s="206"/>
      <c r="WQH30" s="206"/>
      <c r="WQI30" s="206"/>
      <c r="WQJ30" s="206"/>
      <c r="WQK30" s="206"/>
      <c r="WQL30" s="206"/>
      <c r="WQM30" s="206"/>
      <c r="WQN30" s="206"/>
      <c r="WQO30" s="206"/>
      <c r="WQP30" s="206"/>
      <c r="WQQ30" s="206"/>
      <c r="WQR30" s="206"/>
      <c r="WQS30" s="206"/>
      <c r="WQT30" s="206"/>
      <c r="WQU30" s="206"/>
      <c r="WQV30" s="206"/>
      <c r="WQW30" s="206"/>
      <c r="WQX30" s="206"/>
      <c r="WQY30" s="206"/>
      <c r="WQZ30" s="206"/>
      <c r="WRA30" s="206"/>
      <c r="WRB30" s="206"/>
      <c r="WRC30" s="206"/>
      <c r="WRD30" s="206"/>
      <c r="WRE30" s="206"/>
      <c r="WRF30" s="206"/>
      <c r="WRG30" s="206"/>
      <c r="WRH30" s="206"/>
      <c r="WRI30" s="206"/>
      <c r="WRJ30" s="206"/>
      <c r="WRK30" s="206"/>
      <c r="WRL30" s="206"/>
      <c r="WRM30" s="206"/>
      <c r="WRN30" s="206"/>
      <c r="WRO30" s="206"/>
      <c r="WRP30" s="206"/>
      <c r="WRQ30" s="206"/>
      <c r="WRR30" s="206"/>
      <c r="WRS30" s="206"/>
      <c r="WRT30" s="206"/>
      <c r="WRU30" s="206"/>
      <c r="WRV30" s="206"/>
      <c r="WRW30" s="206"/>
      <c r="WRX30" s="206"/>
      <c r="WRY30" s="206"/>
      <c r="WRZ30" s="206"/>
      <c r="WSA30" s="206"/>
      <c r="WSB30" s="206"/>
      <c r="WSC30" s="206"/>
      <c r="WSD30" s="206"/>
      <c r="WSE30" s="206"/>
      <c r="WSF30" s="206"/>
      <c r="WSG30" s="206"/>
      <c r="WSH30" s="206"/>
      <c r="WSI30" s="206"/>
      <c r="WSJ30" s="206"/>
      <c r="WSK30" s="206"/>
      <c r="WSL30" s="206"/>
      <c r="WSM30" s="206"/>
      <c r="WSN30" s="206"/>
      <c r="WSO30" s="206"/>
      <c r="WSP30" s="206"/>
      <c r="WSQ30" s="206"/>
      <c r="WSR30" s="206"/>
      <c r="WSS30" s="206"/>
      <c r="WST30" s="206"/>
      <c r="WSU30" s="206"/>
      <c r="WSV30" s="206"/>
      <c r="WSW30" s="206"/>
      <c r="WSX30" s="206"/>
      <c r="WSY30" s="206"/>
      <c r="WSZ30" s="206"/>
      <c r="WTA30" s="206"/>
      <c r="WTB30" s="206"/>
      <c r="WTC30" s="206"/>
      <c r="WTD30" s="206"/>
      <c r="WTE30" s="206"/>
      <c r="WTF30" s="206"/>
      <c r="WTG30" s="206"/>
      <c r="WTH30" s="206"/>
      <c r="WTI30" s="206"/>
      <c r="WTJ30" s="206"/>
      <c r="WTK30" s="206"/>
      <c r="WTL30" s="206"/>
      <c r="WTM30" s="206"/>
      <c r="WTN30" s="206"/>
      <c r="WTO30" s="206"/>
      <c r="WTP30" s="206"/>
      <c r="WTQ30" s="206"/>
      <c r="WTR30" s="206"/>
      <c r="WTS30" s="206"/>
      <c r="WTT30" s="206"/>
      <c r="WTU30" s="206"/>
      <c r="WTV30" s="206"/>
      <c r="WTW30" s="206"/>
      <c r="WTX30" s="206"/>
      <c r="WTY30" s="206"/>
      <c r="WTZ30" s="206"/>
      <c r="WUA30" s="206"/>
      <c r="WUB30" s="206"/>
      <c r="WUC30" s="206"/>
      <c r="WUD30" s="206"/>
      <c r="WUE30" s="206"/>
      <c r="WUF30" s="206"/>
      <c r="WUG30" s="206"/>
      <c r="WUH30" s="206"/>
      <c r="WUI30" s="206"/>
      <c r="WUJ30" s="206"/>
      <c r="WUK30" s="206"/>
      <c r="WUL30" s="206"/>
      <c r="WUM30" s="206"/>
      <c r="WUN30" s="206"/>
      <c r="WUO30" s="206"/>
      <c r="WUP30" s="206"/>
      <c r="WUQ30" s="206"/>
      <c r="WUR30" s="206"/>
      <c r="WUS30" s="206"/>
      <c r="WUT30" s="206"/>
      <c r="WUU30" s="206"/>
      <c r="WUV30" s="206"/>
      <c r="WUW30" s="206"/>
      <c r="WUX30" s="206"/>
      <c r="WUY30" s="206"/>
      <c r="WUZ30" s="206"/>
      <c r="WVA30" s="206"/>
      <c r="WVB30" s="206"/>
      <c r="WVC30" s="206"/>
      <c r="WVD30" s="206"/>
      <c r="WVE30" s="206"/>
      <c r="WVF30" s="206"/>
      <c r="WVG30" s="206"/>
      <c r="WVH30" s="206"/>
      <c r="WVI30" s="206"/>
      <c r="WVJ30" s="206"/>
      <c r="WVK30" s="206"/>
      <c r="WVL30" s="206"/>
      <c r="WVM30" s="206"/>
      <c r="WVN30" s="206"/>
      <c r="WVO30" s="206"/>
      <c r="WVP30" s="206"/>
      <c r="WVQ30" s="206"/>
      <c r="WVR30" s="206"/>
      <c r="WVS30" s="206"/>
      <c r="WVT30" s="206"/>
      <c r="WVU30" s="206"/>
      <c r="WVV30" s="206"/>
      <c r="WVW30" s="206"/>
      <c r="WVX30" s="206"/>
      <c r="WVY30" s="206"/>
      <c r="WVZ30" s="206"/>
      <c r="WWA30" s="206"/>
      <c r="WWB30" s="206"/>
      <c r="WWC30" s="206"/>
      <c r="WWD30" s="206"/>
      <c r="WWE30" s="206"/>
      <c r="WWF30" s="206"/>
      <c r="WWG30" s="206"/>
      <c r="WWH30" s="206"/>
      <c r="WWI30" s="206"/>
      <c r="WWJ30" s="206"/>
      <c r="WWK30" s="206"/>
      <c r="WWL30" s="206"/>
      <c r="WWM30" s="206"/>
      <c r="WWN30" s="206"/>
      <c r="WWO30" s="206"/>
      <c r="WWP30" s="206"/>
      <c r="WWQ30" s="206"/>
      <c r="WWR30" s="206"/>
      <c r="WWS30" s="206"/>
      <c r="WWT30" s="206"/>
      <c r="WWU30" s="206"/>
      <c r="WWV30" s="206"/>
      <c r="WWW30" s="206"/>
      <c r="WWX30" s="206"/>
      <c r="WWY30" s="206"/>
      <c r="WWZ30" s="206"/>
      <c r="WXA30" s="206"/>
      <c r="WXB30" s="206"/>
      <c r="WXC30" s="206"/>
      <c r="WXD30" s="206"/>
      <c r="WXE30" s="206"/>
      <c r="WXF30" s="206"/>
      <c r="WXG30" s="206"/>
      <c r="WXH30" s="206"/>
      <c r="WXI30" s="206"/>
      <c r="WXJ30" s="206"/>
      <c r="WXK30" s="206"/>
      <c r="WXL30" s="206"/>
      <c r="WXM30" s="206"/>
      <c r="WXN30" s="206"/>
      <c r="WXO30" s="206"/>
      <c r="WXP30" s="206"/>
      <c r="WXQ30" s="206"/>
      <c r="WXR30" s="206"/>
      <c r="WXS30" s="206"/>
      <c r="WXT30" s="206"/>
      <c r="WXU30" s="206"/>
      <c r="WXV30" s="206"/>
      <c r="WXW30" s="206"/>
      <c r="WXX30" s="206"/>
      <c r="WXY30" s="206"/>
      <c r="WXZ30" s="206"/>
      <c r="WYA30" s="206"/>
      <c r="WYB30" s="206"/>
      <c r="WYC30" s="206"/>
      <c r="WYD30" s="206"/>
      <c r="WYE30" s="206"/>
      <c r="WYF30" s="206"/>
      <c r="WYG30" s="206"/>
      <c r="WYH30" s="206"/>
      <c r="WYI30" s="206"/>
      <c r="WYJ30" s="206"/>
      <c r="WYK30" s="206"/>
      <c r="WYL30" s="206"/>
      <c r="WYM30" s="206"/>
      <c r="WYN30" s="206"/>
      <c r="WYO30" s="206"/>
      <c r="WYP30" s="206"/>
      <c r="WYQ30" s="206"/>
      <c r="WYR30" s="206"/>
      <c r="WYS30" s="206"/>
      <c r="WYT30" s="206"/>
      <c r="WYU30" s="206"/>
      <c r="WYV30" s="206"/>
      <c r="WYW30" s="206"/>
      <c r="WYX30" s="206"/>
      <c r="WYY30" s="206"/>
      <c r="WYZ30" s="206"/>
      <c r="WZA30" s="206"/>
      <c r="WZB30" s="206"/>
      <c r="WZC30" s="206"/>
      <c r="WZD30" s="206"/>
      <c r="WZE30" s="206"/>
      <c r="WZF30" s="206"/>
      <c r="WZG30" s="206"/>
      <c r="WZH30" s="206"/>
      <c r="WZI30" s="206"/>
      <c r="WZJ30" s="206"/>
      <c r="WZK30" s="206"/>
      <c r="WZL30" s="206"/>
      <c r="WZM30" s="206"/>
      <c r="WZN30" s="206"/>
      <c r="WZO30" s="206"/>
      <c r="WZP30" s="206"/>
      <c r="WZQ30" s="206"/>
      <c r="WZR30" s="206"/>
      <c r="WZS30" s="206"/>
      <c r="WZT30" s="206"/>
      <c r="WZU30" s="206"/>
      <c r="WZV30" s="206"/>
      <c r="WZW30" s="206"/>
      <c r="WZX30" s="206"/>
      <c r="WZY30" s="206"/>
      <c r="WZZ30" s="206"/>
      <c r="XAA30" s="206"/>
      <c r="XAB30" s="206"/>
      <c r="XAC30" s="206"/>
      <c r="XAD30" s="206"/>
      <c r="XAE30" s="206"/>
      <c r="XAF30" s="206"/>
      <c r="XAG30" s="206"/>
      <c r="XAH30" s="206"/>
      <c r="XAI30" s="206"/>
      <c r="XAJ30" s="206"/>
      <c r="XAK30" s="206"/>
      <c r="XAL30" s="206"/>
      <c r="XAM30" s="206"/>
      <c r="XAN30" s="206"/>
      <c r="XAO30" s="206"/>
      <c r="XAP30" s="206"/>
      <c r="XAQ30" s="206"/>
      <c r="XAR30" s="206"/>
      <c r="XAS30" s="206"/>
      <c r="XAT30" s="206"/>
      <c r="XAU30" s="206"/>
      <c r="XAV30" s="206"/>
      <c r="XAW30" s="206"/>
      <c r="XAX30" s="206"/>
      <c r="XAY30" s="206"/>
      <c r="XAZ30" s="206"/>
      <c r="XBA30" s="206"/>
      <c r="XBB30" s="206"/>
      <c r="XBC30" s="206"/>
      <c r="XBD30" s="206"/>
      <c r="XBE30" s="206"/>
      <c r="XBF30" s="206"/>
      <c r="XBG30" s="206"/>
      <c r="XBH30" s="206"/>
      <c r="XBI30" s="206"/>
      <c r="XBJ30" s="206"/>
      <c r="XBK30" s="206"/>
      <c r="XBL30" s="206"/>
      <c r="XBM30" s="206"/>
      <c r="XBN30" s="206"/>
      <c r="XBO30" s="206"/>
      <c r="XBP30" s="206"/>
      <c r="XBQ30" s="206"/>
      <c r="XBR30" s="206"/>
      <c r="XBS30" s="206"/>
      <c r="XBT30" s="206"/>
      <c r="XBU30" s="206"/>
      <c r="XBV30" s="206"/>
      <c r="XBW30" s="206"/>
      <c r="XBX30" s="206"/>
      <c r="XBY30" s="206"/>
      <c r="XBZ30" s="206"/>
      <c r="XCA30" s="206"/>
      <c r="XCB30" s="206"/>
      <c r="XCC30" s="206"/>
      <c r="XCD30" s="206"/>
      <c r="XCE30" s="206"/>
      <c r="XCF30" s="206"/>
      <c r="XCG30" s="206"/>
      <c r="XCH30" s="206"/>
      <c r="XCI30" s="206"/>
      <c r="XCJ30" s="206"/>
      <c r="XCK30" s="206"/>
      <c r="XCL30" s="206"/>
      <c r="XCM30" s="206"/>
      <c r="XCN30" s="206"/>
      <c r="XCO30" s="206"/>
      <c r="XCP30" s="206"/>
      <c r="XCQ30" s="206"/>
      <c r="XCR30" s="206"/>
      <c r="XCS30" s="206"/>
      <c r="XCT30" s="206"/>
      <c r="XCU30" s="206"/>
      <c r="XCV30" s="206"/>
      <c r="XCW30" s="206"/>
      <c r="XCX30" s="206"/>
      <c r="XCY30" s="206"/>
      <c r="XCZ30" s="206"/>
      <c r="XDA30" s="206"/>
      <c r="XDB30" s="206"/>
      <c r="XDC30" s="206"/>
      <c r="XDD30" s="206"/>
      <c r="XDE30" s="206"/>
      <c r="XDF30" s="206"/>
      <c r="XDG30" s="206"/>
      <c r="XDH30" s="206"/>
      <c r="XDI30" s="206"/>
      <c r="XDJ30" s="206"/>
      <c r="XDK30" s="206"/>
      <c r="XDL30" s="206"/>
      <c r="XDM30" s="206"/>
      <c r="XDN30" s="206"/>
      <c r="XDO30" s="206"/>
      <c r="XDP30" s="206"/>
      <c r="XDQ30" s="206"/>
      <c r="XDR30" s="206"/>
      <c r="XDS30" s="206"/>
      <c r="XDT30" s="206"/>
      <c r="XDU30" s="206"/>
      <c r="XDV30" s="206"/>
      <c r="XDW30" s="206"/>
      <c r="XDX30" s="206"/>
      <c r="XDY30" s="206"/>
      <c r="XDZ30" s="206"/>
      <c r="XEA30" s="206"/>
      <c r="XEB30" s="206"/>
      <c r="XEC30" s="206"/>
      <c r="XED30" s="206"/>
      <c r="XEE30" s="206"/>
      <c r="XEF30" s="206"/>
      <c r="XEG30" s="206"/>
      <c r="XEH30" s="206"/>
      <c r="XEI30" s="206"/>
      <c r="XEJ30" s="206"/>
      <c r="XEK30" s="206"/>
      <c r="XEL30" s="206"/>
      <c r="XEM30" s="206"/>
      <c r="XEN30" s="206"/>
      <c r="XEO30" s="206"/>
      <c r="XEP30" s="206"/>
      <c r="XEQ30" s="206"/>
      <c r="XER30" s="206"/>
      <c r="XES30" s="206"/>
      <c r="XET30" s="206"/>
      <c r="XEU30" s="206"/>
      <c r="XEV30" s="206"/>
      <c r="XEW30" s="206"/>
      <c r="XEX30" s="206"/>
      <c r="XEY30" s="206"/>
      <c r="XEZ30" s="206"/>
      <c r="XFA30" s="206"/>
      <c r="XFB30" s="206"/>
    </row>
    <row r="31" spans="1:16382" s="106" customFormat="1" hidden="1" x14ac:dyDescent="0.25">
      <c r="A31" s="178"/>
      <c r="B31" s="205" t="s">
        <v>496</v>
      </c>
      <c r="C31" s="204"/>
      <c r="D31" s="220" t="s">
        <v>394</v>
      </c>
      <c r="E31" s="151">
        <v>0</v>
      </c>
      <c r="F31" s="151">
        <v>0</v>
      </c>
      <c r="G31" s="151">
        <v>0</v>
      </c>
      <c r="H31" s="151">
        <v>0</v>
      </c>
      <c r="I31" s="484" t="e">
        <f t="shared" si="1"/>
        <v>#DIV/0!</v>
      </c>
      <c r="J31" s="484" t="e">
        <f t="shared" si="0"/>
        <v>#DIV/0!</v>
      </c>
      <c r="K31" s="206"/>
      <c r="L31" s="206"/>
      <c r="M31" s="206"/>
      <c r="N31" s="206"/>
      <c r="O31" s="206"/>
      <c r="P31" s="206"/>
      <c r="Q31" s="206"/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  <c r="AO31" s="206"/>
      <c r="AP31" s="206"/>
      <c r="AQ31" s="206"/>
      <c r="AR31" s="206"/>
      <c r="AS31" s="206"/>
      <c r="AT31" s="206"/>
      <c r="AU31" s="206"/>
      <c r="AV31" s="206"/>
      <c r="AW31" s="206"/>
      <c r="AX31" s="206"/>
      <c r="AY31" s="206"/>
      <c r="AZ31" s="206"/>
      <c r="BA31" s="206"/>
      <c r="BB31" s="206"/>
      <c r="BC31" s="206"/>
      <c r="BD31" s="206"/>
      <c r="BE31" s="206"/>
      <c r="BF31" s="206"/>
      <c r="BG31" s="206"/>
      <c r="BH31" s="206"/>
      <c r="BI31" s="206"/>
      <c r="BJ31" s="206"/>
      <c r="BK31" s="206"/>
      <c r="BL31" s="206"/>
      <c r="BM31" s="206"/>
      <c r="BN31" s="206"/>
      <c r="BO31" s="206"/>
      <c r="BP31" s="206"/>
      <c r="BQ31" s="206"/>
      <c r="BR31" s="206"/>
      <c r="BS31" s="206"/>
      <c r="BT31" s="206"/>
      <c r="BU31" s="206"/>
      <c r="BV31" s="206"/>
      <c r="BW31" s="206"/>
      <c r="BX31" s="206"/>
      <c r="BY31" s="206"/>
      <c r="BZ31" s="206"/>
      <c r="CA31" s="206"/>
      <c r="CB31" s="206"/>
      <c r="CC31" s="206"/>
      <c r="CD31" s="206"/>
      <c r="CE31" s="206"/>
      <c r="CF31" s="206"/>
      <c r="CG31" s="206"/>
      <c r="CH31" s="206"/>
      <c r="CI31" s="206"/>
      <c r="CJ31" s="206"/>
      <c r="CK31" s="206"/>
      <c r="CL31" s="206"/>
      <c r="CM31" s="206"/>
      <c r="CN31" s="206"/>
      <c r="CO31" s="206"/>
      <c r="CP31" s="206"/>
      <c r="CQ31" s="206"/>
      <c r="CR31" s="206"/>
      <c r="CS31" s="206"/>
      <c r="CT31" s="206"/>
      <c r="CU31" s="206"/>
      <c r="CV31" s="206"/>
      <c r="CW31" s="206"/>
      <c r="CX31" s="206"/>
      <c r="CY31" s="206"/>
      <c r="CZ31" s="206"/>
      <c r="DA31" s="206"/>
      <c r="DB31" s="206"/>
      <c r="DC31" s="206"/>
      <c r="DD31" s="206"/>
      <c r="DE31" s="206"/>
      <c r="DF31" s="206"/>
      <c r="DG31" s="206"/>
      <c r="DH31" s="206"/>
      <c r="DI31" s="206"/>
      <c r="DJ31" s="206"/>
      <c r="DK31" s="206"/>
      <c r="DL31" s="206"/>
      <c r="DM31" s="206"/>
      <c r="DN31" s="206"/>
      <c r="DO31" s="206"/>
      <c r="DP31" s="206"/>
      <c r="DQ31" s="206"/>
      <c r="DR31" s="206"/>
      <c r="DS31" s="206"/>
      <c r="DT31" s="206"/>
      <c r="DU31" s="206"/>
      <c r="DV31" s="206"/>
      <c r="DW31" s="206"/>
      <c r="DX31" s="206"/>
      <c r="DY31" s="206"/>
      <c r="DZ31" s="206"/>
      <c r="EA31" s="206"/>
      <c r="EB31" s="206"/>
      <c r="EC31" s="206"/>
      <c r="ED31" s="206"/>
      <c r="EE31" s="206"/>
      <c r="EF31" s="206"/>
      <c r="EG31" s="206"/>
      <c r="EH31" s="206"/>
      <c r="EI31" s="206"/>
      <c r="EJ31" s="206"/>
      <c r="EK31" s="206"/>
      <c r="EL31" s="206"/>
      <c r="EM31" s="206"/>
      <c r="EN31" s="206"/>
      <c r="EO31" s="206"/>
      <c r="EP31" s="206"/>
      <c r="EQ31" s="206"/>
      <c r="ER31" s="206"/>
      <c r="ES31" s="206"/>
      <c r="ET31" s="206"/>
      <c r="EU31" s="206"/>
      <c r="EV31" s="206"/>
      <c r="EW31" s="206"/>
      <c r="EX31" s="206"/>
      <c r="EY31" s="206"/>
      <c r="EZ31" s="206"/>
      <c r="FA31" s="206"/>
      <c r="FB31" s="206"/>
      <c r="FC31" s="206"/>
      <c r="FD31" s="206"/>
      <c r="FE31" s="206"/>
      <c r="FF31" s="206"/>
      <c r="FG31" s="206"/>
      <c r="FH31" s="206"/>
      <c r="FI31" s="206"/>
      <c r="FJ31" s="206"/>
      <c r="FK31" s="206"/>
      <c r="FL31" s="206"/>
      <c r="FM31" s="206"/>
      <c r="FN31" s="206"/>
      <c r="FO31" s="206"/>
      <c r="FP31" s="206"/>
      <c r="FQ31" s="206"/>
      <c r="FR31" s="206"/>
      <c r="FS31" s="206"/>
      <c r="FT31" s="206"/>
      <c r="FU31" s="206"/>
      <c r="FV31" s="206"/>
      <c r="FW31" s="206"/>
      <c r="FX31" s="206"/>
      <c r="FY31" s="206"/>
      <c r="FZ31" s="206"/>
      <c r="GA31" s="206"/>
      <c r="GB31" s="206"/>
      <c r="GC31" s="206"/>
      <c r="GD31" s="206"/>
      <c r="GE31" s="206"/>
      <c r="GF31" s="206"/>
      <c r="GG31" s="206"/>
      <c r="GH31" s="206"/>
      <c r="GI31" s="206"/>
      <c r="GJ31" s="206"/>
      <c r="GK31" s="206"/>
      <c r="GL31" s="206"/>
      <c r="GM31" s="206"/>
      <c r="GN31" s="206"/>
      <c r="GO31" s="206"/>
      <c r="GP31" s="206"/>
      <c r="GQ31" s="206"/>
      <c r="GR31" s="206"/>
      <c r="GS31" s="206"/>
      <c r="GT31" s="206"/>
      <c r="GU31" s="206"/>
      <c r="GV31" s="206"/>
      <c r="GW31" s="206"/>
      <c r="GX31" s="206"/>
      <c r="GY31" s="206"/>
      <c r="GZ31" s="206"/>
      <c r="HA31" s="206"/>
      <c r="HB31" s="206"/>
      <c r="HC31" s="206"/>
      <c r="HD31" s="206"/>
      <c r="HE31" s="206"/>
      <c r="HF31" s="206"/>
      <c r="HG31" s="206"/>
      <c r="HH31" s="206"/>
      <c r="HI31" s="206"/>
      <c r="HJ31" s="206"/>
      <c r="HK31" s="206"/>
      <c r="HL31" s="206"/>
      <c r="HM31" s="206"/>
      <c r="HN31" s="206"/>
      <c r="HO31" s="206"/>
      <c r="HP31" s="206"/>
      <c r="HQ31" s="206"/>
      <c r="HR31" s="206"/>
      <c r="HS31" s="206"/>
      <c r="HT31" s="206"/>
      <c r="HU31" s="206"/>
      <c r="HV31" s="206"/>
      <c r="HW31" s="206"/>
      <c r="HX31" s="206"/>
      <c r="HY31" s="206"/>
      <c r="HZ31" s="206"/>
      <c r="IA31" s="206"/>
      <c r="IB31" s="206"/>
      <c r="IC31" s="206"/>
      <c r="ID31" s="206"/>
      <c r="IE31" s="206"/>
      <c r="IF31" s="206"/>
      <c r="IG31" s="206"/>
      <c r="IH31" s="206"/>
      <c r="II31" s="206"/>
      <c r="IJ31" s="206"/>
      <c r="IK31" s="206"/>
      <c r="IL31" s="206"/>
      <c r="IM31" s="206"/>
      <c r="IN31" s="206"/>
      <c r="IO31" s="206"/>
      <c r="IP31" s="206"/>
      <c r="IQ31" s="206"/>
      <c r="IR31" s="206"/>
      <c r="IS31" s="206"/>
      <c r="IT31" s="206"/>
      <c r="IU31" s="206"/>
      <c r="IV31" s="206"/>
      <c r="IW31" s="206"/>
      <c r="IX31" s="206"/>
      <c r="IY31" s="206"/>
      <c r="IZ31" s="206"/>
      <c r="JA31" s="206"/>
      <c r="JB31" s="206"/>
      <c r="JC31" s="206"/>
      <c r="JD31" s="206"/>
      <c r="JE31" s="206"/>
      <c r="JF31" s="206"/>
      <c r="JG31" s="206"/>
      <c r="JH31" s="206"/>
      <c r="JI31" s="206"/>
      <c r="JJ31" s="206"/>
      <c r="JK31" s="206"/>
      <c r="JL31" s="206"/>
      <c r="JM31" s="206"/>
      <c r="JN31" s="206"/>
      <c r="JO31" s="206"/>
      <c r="JP31" s="206"/>
      <c r="JQ31" s="206"/>
      <c r="JR31" s="206"/>
      <c r="JS31" s="206"/>
      <c r="JT31" s="206"/>
      <c r="JU31" s="206"/>
      <c r="JV31" s="206"/>
      <c r="JW31" s="206"/>
      <c r="JX31" s="206"/>
      <c r="JY31" s="206"/>
      <c r="JZ31" s="206"/>
      <c r="KA31" s="206"/>
      <c r="KB31" s="206"/>
      <c r="KC31" s="206"/>
      <c r="KD31" s="206"/>
      <c r="KE31" s="206"/>
      <c r="KF31" s="206"/>
      <c r="KG31" s="206"/>
      <c r="KH31" s="206"/>
      <c r="KI31" s="206"/>
      <c r="KJ31" s="206"/>
      <c r="KK31" s="206"/>
      <c r="KL31" s="206"/>
      <c r="KM31" s="206"/>
      <c r="KN31" s="206"/>
      <c r="KO31" s="206"/>
      <c r="KP31" s="206"/>
      <c r="KQ31" s="206"/>
      <c r="KR31" s="206"/>
      <c r="KS31" s="206"/>
      <c r="KT31" s="206"/>
      <c r="KU31" s="206"/>
      <c r="KV31" s="206"/>
      <c r="KW31" s="206"/>
      <c r="KX31" s="206"/>
      <c r="KY31" s="206"/>
      <c r="KZ31" s="206"/>
      <c r="LA31" s="206"/>
      <c r="LB31" s="206"/>
      <c r="LC31" s="206"/>
      <c r="LD31" s="206"/>
      <c r="LE31" s="206"/>
      <c r="LF31" s="206"/>
      <c r="LG31" s="206"/>
      <c r="LH31" s="206"/>
      <c r="LI31" s="206"/>
      <c r="LJ31" s="206"/>
      <c r="LK31" s="206"/>
      <c r="LL31" s="206"/>
      <c r="LM31" s="206"/>
      <c r="LN31" s="206"/>
      <c r="LO31" s="206"/>
      <c r="LP31" s="206"/>
      <c r="LQ31" s="206"/>
      <c r="LR31" s="206"/>
      <c r="LS31" s="206"/>
      <c r="LT31" s="206"/>
      <c r="LU31" s="206"/>
      <c r="LV31" s="206"/>
      <c r="LW31" s="206"/>
      <c r="LX31" s="206"/>
      <c r="LY31" s="206"/>
      <c r="LZ31" s="206"/>
      <c r="MA31" s="206"/>
      <c r="MB31" s="206"/>
      <c r="MC31" s="206"/>
      <c r="MD31" s="206"/>
      <c r="ME31" s="206"/>
      <c r="MF31" s="206"/>
      <c r="MG31" s="206"/>
      <c r="MH31" s="206"/>
      <c r="MI31" s="206"/>
      <c r="MJ31" s="206"/>
      <c r="MK31" s="206"/>
      <c r="ML31" s="206"/>
      <c r="MM31" s="206"/>
      <c r="MN31" s="206"/>
      <c r="MO31" s="206"/>
      <c r="MP31" s="206"/>
      <c r="MQ31" s="206"/>
      <c r="MR31" s="206"/>
      <c r="MS31" s="206"/>
      <c r="MT31" s="206"/>
      <c r="MU31" s="206"/>
      <c r="MV31" s="206"/>
      <c r="MW31" s="206"/>
      <c r="MX31" s="206"/>
      <c r="MY31" s="206"/>
      <c r="MZ31" s="206"/>
      <c r="NA31" s="206"/>
      <c r="NB31" s="206"/>
      <c r="NC31" s="206"/>
      <c r="ND31" s="206"/>
      <c r="NE31" s="206"/>
      <c r="NF31" s="206"/>
      <c r="NG31" s="206"/>
      <c r="NH31" s="206"/>
      <c r="NI31" s="206"/>
      <c r="NJ31" s="206"/>
      <c r="NK31" s="206"/>
      <c r="NL31" s="206"/>
      <c r="NM31" s="206"/>
      <c r="NN31" s="206"/>
      <c r="NO31" s="206"/>
      <c r="NP31" s="206"/>
      <c r="NQ31" s="206"/>
      <c r="NR31" s="206"/>
      <c r="NS31" s="206"/>
      <c r="NT31" s="206"/>
      <c r="NU31" s="206"/>
      <c r="NV31" s="206"/>
      <c r="NW31" s="206"/>
      <c r="NX31" s="206"/>
      <c r="NY31" s="206"/>
      <c r="NZ31" s="206"/>
      <c r="OA31" s="206"/>
      <c r="OB31" s="206"/>
      <c r="OC31" s="206"/>
      <c r="OD31" s="206"/>
      <c r="OE31" s="206"/>
      <c r="OF31" s="206"/>
      <c r="OG31" s="206"/>
      <c r="OH31" s="206"/>
      <c r="OI31" s="206"/>
      <c r="OJ31" s="206"/>
      <c r="OK31" s="206"/>
      <c r="OL31" s="206"/>
      <c r="OM31" s="206"/>
      <c r="ON31" s="206"/>
      <c r="OO31" s="206"/>
      <c r="OP31" s="206"/>
      <c r="OQ31" s="206"/>
      <c r="OR31" s="206"/>
      <c r="OS31" s="206"/>
      <c r="OT31" s="206"/>
      <c r="OU31" s="206"/>
      <c r="OV31" s="206"/>
      <c r="OW31" s="206"/>
      <c r="OX31" s="206"/>
      <c r="OY31" s="206"/>
      <c r="OZ31" s="206"/>
      <c r="PA31" s="206"/>
      <c r="PB31" s="206"/>
      <c r="PC31" s="206"/>
      <c r="PD31" s="206"/>
      <c r="PE31" s="206"/>
      <c r="PF31" s="206"/>
      <c r="PG31" s="206"/>
      <c r="PH31" s="206"/>
      <c r="PI31" s="206"/>
      <c r="PJ31" s="206"/>
      <c r="PK31" s="206"/>
      <c r="PL31" s="206"/>
      <c r="PM31" s="206"/>
      <c r="PN31" s="206"/>
      <c r="PO31" s="206"/>
      <c r="PP31" s="206"/>
      <c r="PQ31" s="206"/>
      <c r="PR31" s="206"/>
      <c r="PS31" s="206"/>
      <c r="PT31" s="206"/>
      <c r="PU31" s="206"/>
      <c r="PV31" s="206"/>
      <c r="PW31" s="206"/>
      <c r="PX31" s="206"/>
      <c r="PY31" s="206"/>
      <c r="PZ31" s="206"/>
      <c r="QA31" s="206"/>
      <c r="QB31" s="206"/>
      <c r="QC31" s="206"/>
      <c r="QD31" s="206"/>
      <c r="QE31" s="206"/>
      <c r="QF31" s="206"/>
      <c r="QG31" s="206"/>
      <c r="QH31" s="206"/>
      <c r="QI31" s="206"/>
      <c r="QJ31" s="206"/>
      <c r="QK31" s="206"/>
      <c r="QL31" s="206"/>
      <c r="QM31" s="206"/>
      <c r="QN31" s="206"/>
      <c r="QO31" s="206"/>
      <c r="QP31" s="206"/>
      <c r="QQ31" s="206"/>
      <c r="QR31" s="206"/>
      <c r="QS31" s="206"/>
      <c r="QT31" s="206"/>
      <c r="QU31" s="206"/>
      <c r="QV31" s="206"/>
      <c r="QW31" s="206"/>
      <c r="QX31" s="206"/>
      <c r="QY31" s="206"/>
      <c r="QZ31" s="206"/>
      <c r="RA31" s="206"/>
      <c r="RB31" s="206"/>
      <c r="RC31" s="206"/>
      <c r="RD31" s="206"/>
      <c r="RE31" s="206"/>
      <c r="RF31" s="206"/>
      <c r="RG31" s="206"/>
      <c r="RH31" s="206"/>
      <c r="RI31" s="206"/>
      <c r="RJ31" s="206"/>
      <c r="RK31" s="206"/>
      <c r="RL31" s="206"/>
      <c r="RM31" s="206"/>
      <c r="RN31" s="206"/>
      <c r="RO31" s="206"/>
      <c r="RP31" s="206"/>
      <c r="RQ31" s="206"/>
      <c r="RR31" s="206"/>
      <c r="RS31" s="206"/>
      <c r="RT31" s="206"/>
      <c r="RU31" s="206"/>
      <c r="RV31" s="206"/>
      <c r="RW31" s="206"/>
      <c r="RX31" s="206"/>
      <c r="RY31" s="206"/>
      <c r="RZ31" s="206"/>
      <c r="SA31" s="206"/>
      <c r="SB31" s="206"/>
      <c r="SC31" s="206"/>
      <c r="SD31" s="206"/>
      <c r="SE31" s="206"/>
      <c r="SF31" s="206"/>
      <c r="SG31" s="206"/>
      <c r="SH31" s="206"/>
      <c r="SI31" s="206"/>
      <c r="SJ31" s="206"/>
      <c r="SK31" s="206"/>
      <c r="SL31" s="206"/>
      <c r="SM31" s="206"/>
      <c r="SN31" s="206"/>
      <c r="SO31" s="206"/>
      <c r="SP31" s="206"/>
      <c r="SQ31" s="206"/>
      <c r="SR31" s="206"/>
      <c r="SS31" s="206"/>
      <c r="ST31" s="206"/>
      <c r="SU31" s="206"/>
      <c r="SV31" s="206"/>
      <c r="SW31" s="206"/>
      <c r="SX31" s="206"/>
      <c r="SY31" s="206"/>
      <c r="SZ31" s="206"/>
      <c r="TA31" s="206"/>
      <c r="TB31" s="206"/>
      <c r="TC31" s="206"/>
      <c r="TD31" s="206"/>
      <c r="TE31" s="206"/>
      <c r="TF31" s="206"/>
      <c r="TG31" s="206"/>
      <c r="TH31" s="206"/>
      <c r="TI31" s="206"/>
      <c r="TJ31" s="206"/>
      <c r="TK31" s="206"/>
      <c r="TL31" s="206"/>
      <c r="TM31" s="206"/>
      <c r="TN31" s="206"/>
      <c r="TO31" s="206"/>
      <c r="TP31" s="206"/>
      <c r="TQ31" s="206"/>
      <c r="TR31" s="206"/>
      <c r="TS31" s="206"/>
      <c r="TT31" s="206"/>
      <c r="TU31" s="206"/>
      <c r="TV31" s="206"/>
      <c r="TW31" s="206"/>
      <c r="TX31" s="206"/>
      <c r="TY31" s="206"/>
      <c r="TZ31" s="206"/>
      <c r="UA31" s="206"/>
      <c r="UB31" s="206"/>
      <c r="UC31" s="206"/>
      <c r="UD31" s="206"/>
      <c r="UE31" s="206"/>
      <c r="UF31" s="206"/>
      <c r="UG31" s="206"/>
      <c r="UH31" s="206"/>
      <c r="UI31" s="206"/>
      <c r="UJ31" s="206"/>
      <c r="UK31" s="206"/>
      <c r="UL31" s="206"/>
      <c r="UM31" s="206"/>
      <c r="UN31" s="206"/>
      <c r="UO31" s="206"/>
      <c r="UP31" s="206"/>
      <c r="UQ31" s="206"/>
      <c r="UR31" s="206"/>
      <c r="US31" s="206"/>
      <c r="UT31" s="206"/>
      <c r="UU31" s="206"/>
      <c r="UV31" s="206"/>
      <c r="UW31" s="206"/>
      <c r="UX31" s="206"/>
      <c r="UY31" s="206"/>
      <c r="UZ31" s="206"/>
      <c r="VA31" s="206"/>
      <c r="VB31" s="206"/>
      <c r="VC31" s="206"/>
      <c r="VD31" s="206"/>
      <c r="VE31" s="206"/>
      <c r="VF31" s="206"/>
      <c r="VG31" s="206"/>
      <c r="VH31" s="206"/>
      <c r="VI31" s="206"/>
      <c r="VJ31" s="206"/>
      <c r="VK31" s="206"/>
      <c r="VL31" s="206"/>
      <c r="VM31" s="206"/>
      <c r="VN31" s="206"/>
      <c r="VO31" s="206"/>
      <c r="VP31" s="206"/>
      <c r="VQ31" s="206"/>
      <c r="VR31" s="206"/>
      <c r="VS31" s="206"/>
      <c r="VT31" s="206"/>
      <c r="VU31" s="206"/>
      <c r="VV31" s="206"/>
      <c r="VW31" s="206"/>
      <c r="VX31" s="206"/>
      <c r="VY31" s="206"/>
      <c r="VZ31" s="206"/>
      <c r="WA31" s="206"/>
      <c r="WB31" s="206"/>
      <c r="WC31" s="206"/>
      <c r="WD31" s="206"/>
      <c r="WE31" s="206"/>
      <c r="WF31" s="206"/>
      <c r="WG31" s="206"/>
      <c r="WH31" s="206"/>
      <c r="WI31" s="206"/>
      <c r="WJ31" s="206"/>
      <c r="WK31" s="206"/>
      <c r="WL31" s="206"/>
      <c r="WM31" s="206"/>
      <c r="WN31" s="206"/>
      <c r="WO31" s="206"/>
      <c r="WP31" s="206"/>
      <c r="WQ31" s="206"/>
      <c r="WR31" s="206"/>
      <c r="WS31" s="206"/>
      <c r="WT31" s="206"/>
      <c r="WU31" s="206"/>
      <c r="WV31" s="206"/>
      <c r="WW31" s="206"/>
      <c r="WX31" s="206"/>
      <c r="WY31" s="206"/>
      <c r="WZ31" s="206"/>
      <c r="XA31" s="206"/>
      <c r="XB31" s="206"/>
      <c r="XC31" s="206"/>
      <c r="XD31" s="206"/>
      <c r="XE31" s="206"/>
      <c r="XF31" s="206"/>
      <c r="XG31" s="206"/>
      <c r="XH31" s="206"/>
      <c r="XI31" s="206"/>
      <c r="XJ31" s="206"/>
      <c r="XK31" s="206"/>
      <c r="XL31" s="206"/>
      <c r="XM31" s="206"/>
      <c r="XN31" s="206"/>
      <c r="XO31" s="206"/>
      <c r="XP31" s="206"/>
      <c r="XQ31" s="206"/>
      <c r="XR31" s="206"/>
      <c r="XS31" s="206"/>
      <c r="XT31" s="206"/>
      <c r="XU31" s="206"/>
      <c r="XV31" s="206"/>
      <c r="XW31" s="206"/>
      <c r="XX31" s="206"/>
      <c r="XY31" s="206"/>
      <c r="XZ31" s="206"/>
      <c r="YA31" s="206"/>
      <c r="YB31" s="206"/>
      <c r="YC31" s="206"/>
      <c r="YD31" s="206"/>
      <c r="YE31" s="206"/>
      <c r="YF31" s="206"/>
      <c r="YG31" s="206"/>
      <c r="YH31" s="206"/>
      <c r="YI31" s="206"/>
      <c r="YJ31" s="206"/>
      <c r="YK31" s="206"/>
      <c r="YL31" s="206"/>
      <c r="YM31" s="206"/>
      <c r="YN31" s="206"/>
      <c r="YO31" s="206"/>
      <c r="YP31" s="206"/>
      <c r="YQ31" s="206"/>
      <c r="YR31" s="206"/>
      <c r="YS31" s="206"/>
      <c r="YT31" s="206"/>
      <c r="YU31" s="206"/>
      <c r="YV31" s="206"/>
      <c r="YW31" s="206"/>
      <c r="YX31" s="206"/>
      <c r="YY31" s="206"/>
      <c r="YZ31" s="206"/>
      <c r="ZA31" s="206"/>
      <c r="ZB31" s="206"/>
      <c r="ZC31" s="206"/>
      <c r="ZD31" s="206"/>
      <c r="ZE31" s="206"/>
      <c r="ZF31" s="206"/>
      <c r="ZG31" s="206"/>
      <c r="ZH31" s="206"/>
      <c r="ZI31" s="206"/>
      <c r="ZJ31" s="206"/>
      <c r="ZK31" s="206"/>
      <c r="ZL31" s="206"/>
      <c r="ZM31" s="206"/>
      <c r="ZN31" s="206"/>
      <c r="ZO31" s="206"/>
      <c r="ZP31" s="206"/>
      <c r="ZQ31" s="206"/>
      <c r="ZR31" s="206"/>
      <c r="ZS31" s="206"/>
      <c r="ZT31" s="206"/>
      <c r="ZU31" s="206"/>
      <c r="ZV31" s="206"/>
      <c r="ZW31" s="206"/>
      <c r="ZX31" s="206"/>
      <c r="ZY31" s="206"/>
      <c r="ZZ31" s="206"/>
      <c r="AAA31" s="206"/>
      <c r="AAB31" s="206"/>
      <c r="AAC31" s="206"/>
      <c r="AAD31" s="206"/>
      <c r="AAE31" s="206"/>
      <c r="AAF31" s="206"/>
      <c r="AAG31" s="206"/>
      <c r="AAH31" s="206"/>
      <c r="AAI31" s="206"/>
      <c r="AAJ31" s="206"/>
      <c r="AAK31" s="206"/>
      <c r="AAL31" s="206"/>
      <c r="AAM31" s="206"/>
      <c r="AAN31" s="206"/>
      <c r="AAO31" s="206"/>
      <c r="AAP31" s="206"/>
      <c r="AAQ31" s="206"/>
      <c r="AAR31" s="206"/>
      <c r="AAS31" s="206"/>
      <c r="AAT31" s="206"/>
      <c r="AAU31" s="206"/>
      <c r="AAV31" s="206"/>
      <c r="AAW31" s="206"/>
      <c r="AAX31" s="206"/>
      <c r="AAY31" s="206"/>
      <c r="AAZ31" s="206"/>
      <c r="ABA31" s="206"/>
      <c r="ABB31" s="206"/>
      <c r="ABC31" s="206"/>
      <c r="ABD31" s="206"/>
      <c r="ABE31" s="206"/>
      <c r="ABF31" s="206"/>
      <c r="ABG31" s="206"/>
      <c r="ABH31" s="206"/>
      <c r="ABI31" s="206"/>
      <c r="ABJ31" s="206"/>
      <c r="ABK31" s="206"/>
      <c r="ABL31" s="206"/>
      <c r="ABM31" s="206"/>
      <c r="ABN31" s="206"/>
      <c r="ABO31" s="206"/>
      <c r="ABP31" s="206"/>
      <c r="ABQ31" s="206"/>
      <c r="ABR31" s="206"/>
      <c r="ABS31" s="206"/>
      <c r="ABT31" s="206"/>
      <c r="ABU31" s="206"/>
      <c r="ABV31" s="206"/>
      <c r="ABW31" s="206"/>
      <c r="ABX31" s="206"/>
      <c r="ABY31" s="206"/>
      <c r="ABZ31" s="206"/>
      <c r="ACA31" s="206"/>
      <c r="ACB31" s="206"/>
      <c r="ACC31" s="206"/>
      <c r="ACD31" s="206"/>
      <c r="ACE31" s="206"/>
      <c r="ACF31" s="206"/>
      <c r="ACG31" s="206"/>
      <c r="ACH31" s="206"/>
      <c r="ACI31" s="206"/>
      <c r="ACJ31" s="206"/>
      <c r="ACK31" s="206"/>
      <c r="ACL31" s="206"/>
      <c r="ACM31" s="206"/>
      <c r="ACN31" s="206"/>
      <c r="ACO31" s="206"/>
      <c r="ACP31" s="206"/>
      <c r="ACQ31" s="206"/>
      <c r="ACR31" s="206"/>
      <c r="ACS31" s="206"/>
      <c r="ACT31" s="206"/>
      <c r="ACU31" s="206"/>
      <c r="ACV31" s="206"/>
      <c r="ACW31" s="206"/>
      <c r="ACX31" s="206"/>
      <c r="ACY31" s="206"/>
      <c r="ACZ31" s="206"/>
      <c r="ADA31" s="206"/>
      <c r="ADB31" s="206"/>
      <c r="ADC31" s="206"/>
      <c r="ADD31" s="206"/>
      <c r="ADE31" s="206"/>
      <c r="ADF31" s="206"/>
      <c r="ADG31" s="206"/>
      <c r="ADH31" s="206"/>
      <c r="ADI31" s="206"/>
      <c r="ADJ31" s="206"/>
      <c r="ADK31" s="206"/>
      <c r="ADL31" s="206"/>
      <c r="ADM31" s="206"/>
      <c r="ADN31" s="206"/>
      <c r="ADO31" s="206"/>
      <c r="ADP31" s="206"/>
      <c r="ADQ31" s="206"/>
      <c r="ADR31" s="206"/>
      <c r="ADS31" s="206"/>
      <c r="ADT31" s="206"/>
      <c r="ADU31" s="206"/>
      <c r="ADV31" s="206"/>
      <c r="ADW31" s="206"/>
      <c r="ADX31" s="206"/>
      <c r="ADY31" s="206"/>
      <c r="ADZ31" s="206"/>
      <c r="AEA31" s="206"/>
      <c r="AEB31" s="206"/>
      <c r="AEC31" s="206"/>
      <c r="AED31" s="206"/>
      <c r="AEE31" s="206"/>
      <c r="AEF31" s="206"/>
      <c r="AEG31" s="206"/>
      <c r="AEH31" s="206"/>
      <c r="AEI31" s="206"/>
      <c r="AEJ31" s="206"/>
      <c r="AEK31" s="206"/>
      <c r="AEL31" s="206"/>
      <c r="AEM31" s="206"/>
      <c r="AEN31" s="206"/>
      <c r="AEO31" s="206"/>
      <c r="AEP31" s="206"/>
      <c r="AEQ31" s="206"/>
      <c r="AER31" s="206"/>
      <c r="AES31" s="206"/>
      <c r="AET31" s="206"/>
      <c r="AEU31" s="206"/>
      <c r="AEV31" s="206"/>
      <c r="AEW31" s="206"/>
      <c r="AEX31" s="206"/>
      <c r="AEY31" s="206"/>
      <c r="AEZ31" s="206"/>
      <c r="AFA31" s="206"/>
      <c r="AFB31" s="206"/>
      <c r="AFC31" s="206"/>
      <c r="AFD31" s="206"/>
      <c r="AFE31" s="206"/>
      <c r="AFF31" s="206"/>
      <c r="AFG31" s="206"/>
      <c r="AFH31" s="206"/>
      <c r="AFI31" s="206"/>
      <c r="AFJ31" s="206"/>
      <c r="AFK31" s="206"/>
      <c r="AFL31" s="206"/>
      <c r="AFM31" s="206"/>
      <c r="AFN31" s="206"/>
      <c r="AFO31" s="206"/>
      <c r="AFP31" s="206"/>
      <c r="AFQ31" s="206"/>
      <c r="AFR31" s="206"/>
      <c r="AFS31" s="206"/>
      <c r="AFT31" s="206"/>
      <c r="AFU31" s="206"/>
      <c r="AFV31" s="206"/>
      <c r="AFW31" s="206"/>
      <c r="AFX31" s="206"/>
      <c r="AFY31" s="206"/>
      <c r="AFZ31" s="206"/>
      <c r="AGA31" s="206"/>
      <c r="AGB31" s="206"/>
      <c r="AGC31" s="206"/>
      <c r="AGD31" s="206"/>
      <c r="AGE31" s="206"/>
      <c r="AGF31" s="206"/>
      <c r="AGG31" s="206"/>
      <c r="AGH31" s="206"/>
      <c r="AGI31" s="206"/>
      <c r="AGJ31" s="206"/>
      <c r="AGK31" s="206"/>
      <c r="AGL31" s="206"/>
      <c r="AGM31" s="206"/>
      <c r="AGN31" s="206"/>
      <c r="AGO31" s="206"/>
      <c r="AGP31" s="206"/>
      <c r="AGQ31" s="206"/>
      <c r="AGR31" s="206"/>
      <c r="AGS31" s="206"/>
      <c r="AGT31" s="206"/>
      <c r="AGU31" s="206"/>
      <c r="AGV31" s="206"/>
      <c r="AGW31" s="206"/>
      <c r="AGX31" s="206"/>
      <c r="AGY31" s="206"/>
      <c r="AGZ31" s="206"/>
      <c r="AHA31" s="206"/>
      <c r="AHB31" s="206"/>
      <c r="AHC31" s="206"/>
      <c r="AHD31" s="206"/>
      <c r="AHE31" s="206"/>
      <c r="AHF31" s="206"/>
      <c r="AHG31" s="206"/>
      <c r="AHH31" s="206"/>
      <c r="AHI31" s="206"/>
      <c r="AHJ31" s="206"/>
      <c r="AHK31" s="206"/>
      <c r="AHL31" s="206"/>
      <c r="AHM31" s="206"/>
      <c r="AHN31" s="206"/>
      <c r="AHO31" s="206"/>
      <c r="AHP31" s="206"/>
      <c r="AHQ31" s="206"/>
      <c r="AHR31" s="206"/>
      <c r="AHS31" s="206"/>
      <c r="AHT31" s="206"/>
      <c r="AHU31" s="206"/>
      <c r="AHV31" s="206"/>
      <c r="AHW31" s="206"/>
      <c r="AHX31" s="206"/>
      <c r="AHY31" s="206"/>
      <c r="AHZ31" s="206"/>
      <c r="AIA31" s="206"/>
      <c r="AIB31" s="206"/>
      <c r="AIC31" s="206"/>
      <c r="AID31" s="206"/>
      <c r="AIE31" s="206"/>
      <c r="AIF31" s="206"/>
      <c r="AIG31" s="206"/>
      <c r="AIH31" s="206"/>
      <c r="AII31" s="206"/>
      <c r="AIJ31" s="206"/>
      <c r="AIK31" s="206"/>
      <c r="AIL31" s="206"/>
      <c r="AIM31" s="206"/>
      <c r="AIN31" s="206"/>
      <c r="AIO31" s="206"/>
      <c r="AIP31" s="206"/>
      <c r="AIQ31" s="206"/>
      <c r="AIR31" s="206"/>
      <c r="AIS31" s="206"/>
      <c r="AIT31" s="206"/>
      <c r="AIU31" s="206"/>
      <c r="AIV31" s="206"/>
      <c r="AIW31" s="206"/>
      <c r="AIX31" s="206"/>
      <c r="AIY31" s="206"/>
      <c r="AIZ31" s="206"/>
      <c r="AJA31" s="206"/>
      <c r="AJB31" s="206"/>
      <c r="AJC31" s="206"/>
      <c r="AJD31" s="206"/>
      <c r="AJE31" s="206"/>
      <c r="AJF31" s="206"/>
      <c r="AJG31" s="206"/>
      <c r="AJH31" s="206"/>
      <c r="AJI31" s="206"/>
      <c r="AJJ31" s="206"/>
      <c r="AJK31" s="206"/>
      <c r="AJL31" s="206"/>
      <c r="AJM31" s="206"/>
      <c r="AJN31" s="206"/>
      <c r="AJO31" s="206"/>
      <c r="AJP31" s="206"/>
      <c r="AJQ31" s="206"/>
      <c r="AJR31" s="206"/>
      <c r="AJS31" s="206"/>
      <c r="AJT31" s="206"/>
      <c r="AJU31" s="206"/>
      <c r="AJV31" s="206"/>
      <c r="AJW31" s="206"/>
      <c r="AJX31" s="206"/>
      <c r="AJY31" s="206"/>
      <c r="AJZ31" s="206"/>
      <c r="AKA31" s="206"/>
      <c r="AKB31" s="206"/>
      <c r="AKC31" s="206"/>
      <c r="AKD31" s="206"/>
      <c r="AKE31" s="206"/>
      <c r="AKF31" s="206"/>
      <c r="AKG31" s="206"/>
      <c r="AKH31" s="206"/>
      <c r="AKI31" s="206"/>
      <c r="AKJ31" s="206"/>
      <c r="AKK31" s="206"/>
      <c r="AKL31" s="206"/>
      <c r="AKM31" s="206"/>
      <c r="AKN31" s="206"/>
      <c r="AKO31" s="206"/>
      <c r="AKP31" s="206"/>
      <c r="AKQ31" s="206"/>
      <c r="AKR31" s="206"/>
      <c r="AKS31" s="206"/>
      <c r="AKT31" s="206"/>
      <c r="AKU31" s="206"/>
      <c r="AKV31" s="206"/>
      <c r="AKW31" s="206"/>
      <c r="AKX31" s="206"/>
      <c r="AKY31" s="206"/>
      <c r="AKZ31" s="206"/>
      <c r="ALA31" s="206"/>
      <c r="ALB31" s="206"/>
      <c r="ALC31" s="206"/>
      <c r="ALD31" s="206"/>
      <c r="ALE31" s="206"/>
      <c r="ALF31" s="206"/>
      <c r="ALG31" s="206"/>
      <c r="ALH31" s="206"/>
      <c r="ALI31" s="206"/>
      <c r="ALJ31" s="206"/>
      <c r="ALK31" s="206"/>
      <c r="ALL31" s="206"/>
      <c r="ALM31" s="206"/>
      <c r="ALN31" s="206"/>
      <c r="ALO31" s="206"/>
      <c r="ALP31" s="206"/>
      <c r="ALQ31" s="206"/>
      <c r="ALR31" s="206"/>
      <c r="ALS31" s="206"/>
      <c r="ALT31" s="206"/>
      <c r="ALU31" s="206"/>
      <c r="ALV31" s="206"/>
      <c r="ALW31" s="206"/>
      <c r="ALX31" s="206"/>
      <c r="ALY31" s="206"/>
      <c r="ALZ31" s="206"/>
      <c r="AMA31" s="206"/>
      <c r="AMB31" s="206"/>
      <c r="AMC31" s="206"/>
      <c r="AMD31" s="206"/>
      <c r="AME31" s="206"/>
      <c r="AMF31" s="206"/>
      <c r="AMG31" s="206"/>
      <c r="AMH31" s="206"/>
      <c r="AMI31" s="206"/>
      <c r="AMJ31" s="206"/>
      <c r="AMK31" s="206"/>
      <c r="AML31" s="206"/>
      <c r="AMM31" s="206"/>
      <c r="AMN31" s="206"/>
      <c r="AMO31" s="206"/>
      <c r="AMP31" s="206"/>
      <c r="AMQ31" s="206"/>
      <c r="AMR31" s="206"/>
      <c r="AMS31" s="206"/>
      <c r="AMT31" s="206"/>
      <c r="AMU31" s="206"/>
      <c r="AMV31" s="206"/>
      <c r="AMW31" s="206"/>
      <c r="AMX31" s="206"/>
      <c r="AMY31" s="206"/>
      <c r="AMZ31" s="206"/>
      <c r="ANA31" s="206"/>
      <c r="ANB31" s="206"/>
      <c r="ANC31" s="206"/>
      <c r="AND31" s="206"/>
      <c r="ANE31" s="206"/>
      <c r="ANF31" s="206"/>
      <c r="ANG31" s="206"/>
      <c r="ANH31" s="206"/>
      <c r="ANI31" s="206"/>
      <c r="ANJ31" s="206"/>
      <c r="ANK31" s="206"/>
      <c r="ANL31" s="206"/>
      <c r="ANM31" s="206"/>
      <c r="ANN31" s="206"/>
      <c r="ANO31" s="206"/>
      <c r="ANP31" s="206"/>
      <c r="ANQ31" s="206"/>
      <c r="ANR31" s="206"/>
      <c r="ANS31" s="206"/>
      <c r="ANT31" s="206"/>
      <c r="ANU31" s="206"/>
      <c r="ANV31" s="206"/>
      <c r="ANW31" s="206"/>
      <c r="ANX31" s="206"/>
      <c r="ANY31" s="206"/>
      <c r="ANZ31" s="206"/>
      <c r="AOA31" s="206"/>
      <c r="AOB31" s="206"/>
      <c r="AOC31" s="206"/>
      <c r="AOD31" s="206"/>
      <c r="AOE31" s="206"/>
      <c r="AOF31" s="206"/>
      <c r="AOG31" s="206"/>
      <c r="AOH31" s="206"/>
      <c r="AOI31" s="206"/>
      <c r="AOJ31" s="206"/>
      <c r="AOK31" s="206"/>
      <c r="AOL31" s="206"/>
      <c r="AOM31" s="206"/>
      <c r="AON31" s="206"/>
      <c r="AOO31" s="206"/>
      <c r="AOP31" s="206"/>
      <c r="AOQ31" s="206"/>
      <c r="AOR31" s="206"/>
      <c r="AOS31" s="206"/>
      <c r="AOT31" s="206"/>
      <c r="AOU31" s="206"/>
      <c r="AOV31" s="206"/>
      <c r="AOW31" s="206"/>
      <c r="AOX31" s="206"/>
      <c r="AOY31" s="206"/>
      <c r="AOZ31" s="206"/>
      <c r="APA31" s="206"/>
      <c r="APB31" s="206"/>
      <c r="APC31" s="206"/>
      <c r="APD31" s="206"/>
      <c r="APE31" s="206"/>
      <c r="APF31" s="206"/>
      <c r="APG31" s="206"/>
      <c r="APH31" s="206"/>
      <c r="API31" s="206"/>
      <c r="APJ31" s="206"/>
      <c r="APK31" s="206"/>
      <c r="APL31" s="206"/>
      <c r="APM31" s="206"/>
      <c r="APN31" s="206"/>
      <c r="APO31" s="206"/>
      <c r="APP31" s="206"/>
      <c r="APQ31" s="206"/>
      <c r="APR31" s="206"/>
      <c r="APS31" s="206"/>
      <c r="APT31" s="206"/>
      <c r="APU31" s="206"/>
      <c r="APV31" s="206"/>
      <c r="APW31" s="206"/>
      <c r="APX31" s="206"/>
      <c r="APY31" s="206"/>
      <c r="APZ31" s="206"/>
      <c r="AQA31" s="206"/>
      <c r="AQB31" s="206"/>
      <c r="AQC31" s="206"/>
      <c r="AQD31" s="206"/>
      <c r="AQE31" s="206"/>
      <c r="AQF31" s="206"/>
      <c r="AQG31" s="206"/>
      <c r="AQH31" s="206"/>
      <c r="AQI31" s="206"/>
      <c r="AQJ31" s="206"/>
      <c r="AQK31" s="206"/>
      <c r="AQL31" s="206"/>
      <c r="AQM31" s="206"/>
      <c r="AQN31" s="206"/>
      <c r="AQO31" s="206"/>
      <c r="AQP31" s="206"/>
      <c r="AQQ31" s="206"/>
      <c r="AQR31" s="206"/>
      <c r="AQS31" s="206"/>
      <c r="AQT31" s="206"/>
      <c r="AQU31" s="206"/>
      <c r="AQV31" s="206"/>
      <c r="AQW31" s="206"/>
      <c r="AQX31" s="206"/>
      <c r="AQY31" s="206"/>
      <c r="AQZ31" s="206"/>
      <c r="ARA31" s="206"/>
      <c r="ARB31" s="206"/>
      <c r="ARC31" s="206"/>
      <c r="ARD31" s="206"/>
      <c r="ARE31" s="206"/>
      <c r="ARF31" s="206"/>
      <c r="ARG31" s="206"/>
      <c r="ARH31" s="206"/>
      <c r="ARI31" s="206"/>
      <c r="ARJ31" s="206"/>
      <c r="ARK31" s="206"/>
      <c r="ARL31" s="206"/>
      <c r="ARM31" s="206"/>
      <c r="ARN31" s="206"/>
      <c r="ARO31" s="206"/>
      <c r="ARP31" s="206"/>
      <c r="ARQ31" s="206"/>
      <c r="ARR31" s="206"/>
      <c r="ARS31" s="206"/>
      <c r="ART31" s="206"/>
      <c r="ARU31" s="206"/>
      <c r="ARV31" s="206"/>
      <c r="ARW31" s="206"/>
      <c r="ARX31" s="206"/>
      <c r="ARY31" s="206"/>
      <c r="ARZ31" s="206"/>
      <c r="ASA31" s="206"/>
      <c r="ASB31" s="206"/>
      <c r="ASC31" s="206"/>
      <c r="ASD31" s="206"/>
      <c r="ASE31" s="206"/>
      <c r="ASF31" s="206"/>
      <c r="ASG31" s="206"/>
      <c r="ASH31" s="206"/>
      <c r="ASI31" s="206"/>
      <c r="ASJ31" s="206"/>
      <c r="ASK31" s="206"/>
      <c r="ASL31" s="206"/>
      <c r="ASM31" s="206"/>
      <c r="ASN31" s="206"/>
      <c r="ASO31" s="206"/>
      <c r="ASP31" s="206"/>
      <c r="ASQ31" s="206"/>
      <c r="ASR31" s="206"/>
      <c r="ASS31" s="206"/>
      <c r="AST31" s="206"/>
      <c r="ASU31" s="206"/>
      <c r="ASV31" s="206"/>
      <c r="ASW31" s="206"/>
      <c r="ASX31" s="206"/>
      <c r="ASY31" s="206"/>
      <c r="ASZ31" s="206"/>
      <c r="ATA31" s="206"/>
      <c r="ATB31" s="206"/>
      <c r="ATC31" s="206"/>
      <c r="ATD31" s="206"/>
      <c r="ATE31" s="206"/>
      <c r="ATF31" s="206"/>
      <c r="ATG31" s="206"/>
      <c r="ATH31" s="206"/>
      <c r="ATI31" s="206"/>
      <c r="ATJ31" s="206"/>
      <c r="ATK31" s="206"/>
      <c r="ATL31" s="206"/>
      <c r="ATM31" s="206"/>
      <c r="ATN31" s="206"/>
      <c r="ATO31" s="206"/>
      <c r="ATP31" s="206"/>
      <c r="ATQ31" s="206"/>
      <c r="ATR31" s="206"/>
      <c r="ATS31" s="206"/>
      <c r="ATT31" s="206"/>
      <c r="ATU31" s="206"/>
      <c r="ATV31" s="206"/>
      <c r="ATW31" s="206"/>
      <c r="ATX31" s="206"/>
      <c r="ATY31" s="206"/>
      <c r="ATZ31" s="206"/>
      <c r="AUA31" s="206"/>
      <c r="AUB31" s="206"/>
      <c r="AUC31" s="206"/>
      <c r="AUD31" s="206"/>
      <c r="AUE31" s="206"/>
      <c r="AUF31" s="206"/>
      <c r="AUG31" s="206"/>
      <c r="AUH31" s="206"/>
      <c r="AUI31" s="206"/>
      <c r="AUJ31" s="206"/>
      <c r="AUK31" s="206"/>
      <c r="AUL31" s="206"/>
      <c r="AUM31" s="206"/>
      <c r="AUN31" s="206"/>
      <c r="AUO31" s="206"/>
      <c r="AUP31" s="206"/>
      <c r="AUQ31" s="206"/>
      <c r="AUR31" s="206"/>
      <c r="AUS31" s="206"/>
      <c r="AUT31" s="206"/>
      <c r="AUU31" s="206"/>
      <c r="AUV31" s="206"/>
      <c r="AUW31" s="206"/>
      <c r="AUX31" s="206"/>
      <c r="AUY31" s="206"/>
      <c r="AUZ31" s="206"/>
      <c r="AVA31" s="206"/>
      <c r="AVB31" s="206"/>
      <c r="AVC31" s="206"/>
      <c r="AVD31" s="206"/>
      <c r="AVE31" s="206"/>
      <c r="AVF31" s="206"/>
      <c r="AVG31" s="206"/>
      <c r="AVH31" s="206"/>
      <c r="AVI31" s="206"/>
      <c r="AVJ31" s="206"/>
      <c r="AVK31" s="206"/>
      <c r="AVL31" s="206"/>
      <c r="AVM31" s="206"/>
      <c r="AVN31" s="206"/>
      <c r="AVO31" s="206"/>
      <c r="AVP31" s="206"/>
      <c r="AVQ31" s="206"/>
      <c r="AVR31" s="206"/>
      <c r="AVS31" s="206"/>
      <c r="AVT31" s="206"/>
      <c r="AVU31" s="206"/>
      <c r="AVV31" s="206"/>
      <c r="AVW31" s="206"/>
      <c r="AVX31" s="206"/>
      <c r="AVY31" s="206"/>
      <c r="AVZ31" s="206"/>
      <c r="AWA31" s="206"/>
      <c r="AWB31" s="206"/>
      <c r="AWC31" s="206"/>
      <c r="AWD31" s="206"/>
      <c r="AWE31" s="206"/>
      <c r="AWF31" s="206"/>
      <c r="AWG31" s="206"/>
      <c r="AWH31" s="206"/>
      <c r="AWI31" s="206"/>
      <c r="AWJ31" s="206"/>
      <c r="AWK31" s="206"/>
      <c r="AWL31" s="206"/>
      <c r="AWM31" s="206"/>
      <c r="AWN31" s="206"/>
      <c r="AWO31" s="206"/>
      <c r="AWP31" s="206"/>
      <c r="AWQ31" s="206"/>
      <c r="AWR31" s="206"/>
      <c r="AWS31" s="206"/>
      <c r="AWT31" s="206"/>
      <c r="AWU31" s="206"/>
      <c r="AWV31" s="206"/>
      <c r="AWW31" s="206"/>
      <c r="AWX31" s="206"/>
      <c r="AWY31" s="206"/>
      <c r="AWZ31" s="206"/>
      <c r="AXA31" s="206"/>
      <c r="AXB31" s="206"/>
      <c r="AXC31" s="206"/>
      <c r="AXD31" s="206"/>
      <c r="AXE31" s="206"/>
      <c r="AXF31" s="206"/>
      <c r="AXG31" s="206"/>
      <c r="AXH31" s="206"/>
      <c r="AXI31" s="206"/>
      <c r="AXJ31" s="206"/>
      <c r="AXK31" s="206"/>
      <c r="AXL31" s="206"/>
      <c r="AXM31" s="206"/>
      <c r="AXN31" s="206"/>
      <c r="AXO31" s="206"/>
      <c r="AXP31" s="206"/>
      <c r="AXQ31" s="206"/>
      <c r="AXR31" s="206"/>
      <c r="AXS31" s="206"/>
      <c r="AXT31" s="206"/>
      <c r="AXU31" s="206"/>
      <c r="AXV31" s="206"/>
      <c r="AXW31" s="206"/>
      <c r="AXX31" s="206"/>
      <c r="AXY31" s="206"/>
      <c r="AXZ31" s="206"/>
      <c r="AYA31" s="206"/>
      <c r="AYB31" s="206"/>
      <c r="AYC31" s="206"/>
      <c r="AYD31" s="206"/>
      <c r="AYE31" s="206"/>
      <c r="AYF31" s="206"/>
      <c r="AYG31" s="206"/>
      <c r="AYH31" s="206"/>
      <c r="AYI31" s="206"/>
      <c r="AYJ31" s="206"/>
      <c r="AYK31" s="206"/>
      <c r="AYL31" s="206"/>
      <c r="AYM31" s="206"/>
      <c r="AYN31" s="206"/>
      <c r="AYO31" s="206"/>
      <c r="AYP31" s="206"/>
      <c r="AYQ31" s="206"/>
      <c r="AYR31" s="206"/>
      <c r="AYS31" s="206"/>
      <c r="AYT31" s="206"/>
      <c r="AYU31" s="206"/>
      <c r="AYV31" s="206"/>
      <c r="AYW31" s="206"/>
      <c r="AYX31" s="206"/>
      <c r="AYY31" s="206"/>
      <c r="AYZ31" s="206"/>
      <c r="AZA31" s="206"/>
      <c r="AZB31" s="206"/>
      <c r="AZC31" s="206"/>
      <c r="AZD31" s="206"/>
      <c r="AZE31" s="206"/>
      <c r="AZF31" s="206"/>
      <c r="AZG31" s="206"/>
      <c r="AZH31" s="206"/>
      <c r="AZI31" s="206"/>
      <c r="AZJ31" s="206"/>
      <c r="AZK31" s="206"/>
      <c r="AZL31" s="206"/>
      <c r="AZM31" s="206"/>
      <c r="AZN31" s="206"/>
      <c r="AZO31" s="206"/>
      <c r="AZP31" s="206"/>
      <c r="AZQ31" s="206"/>
      <c r="AZR31" s="206"/>
      <c r="AZS31" s="206"/>
      <c r="AZT31" s="206"/>
      <c r="AZU31" s="206"/>
      <c r="AZV31" s="206"/>
      <c r="AZW31" s="206"/>
      <c r="AZX31" s="206"/>
      <c r="AZY31" s="206"/>
      <c r="AZZ31" s="206"/>
      <c r="BAA31" s="206"/>
      <c r="BAB31" s="206"/>
      <c r="BAC31" s="206"/>
      <c r="BAD31" s="206"/>
      <c r="BAE31" s="206"/>
      <c r="BAF31" s="206"/>
      <c r="BAG31" s="206"/>
      <c r="BAH31" s="206"/>
      <c r="BAI31" s="206"/>
      <c r="BAJ31" s="206"/>
      <c r="BAK31" s="206"/>
      <c r="BAL31" s="206"/>
      <c r="BAM31" s="206"/>
      <c r="BAN31" s="206"/>
      <c r="BAO31" s="206"/>
      <c r="BAP31" s="206"/>
      <c r="BAQ31" s="206"/>
      <c r="BAR31" s="206"/>
      <c r="BAS31" s="206"/>
      <c r="BAT31" s="206"/>
      <c r="BAU31" s="206"/>
      <c r="BAV31" s="206"/>
      <c r="BAW31" s="206"/>
      <c r="BAX31" s="206"/>
      <c r="BAY31" s="206"/>
      <c r="BAZ31" s="206"/>
      <c r="BBA31" s="206"/>
      <c r="BBB31" s="206"/>
      <c r="BBC31" s="206"/>
      <c r="BBD31" s="206"/>
      <c r="BBE31" s="206"/>
      <c r="BBF31" s="206"/>
      <c r="BBG31" s="206"/>
      <c r="BBH31" s="206"/>
      <c r="BBI31" s="206"/>
      <c r="BBJ31" s="206"/>
      <c r="BBK31" s="206"/>
      <c r="BBL31" s="206"/>
      <c r="BBM31" s="206"/>
      <c r="BBN31" s="206"/>
      <c r="BBO31" s="206"/>
      <c r="BBP31" s="206"/>
      <c r="BBQ31" s="206"/>
      <c r="BBR31" s="206"/>
      <c r="BBS31" s="206"/>
      <c r="BBT31" s="206"/>
      <c r="BBU31" s="206"/>
      <c r="BBV31" s="206"/>
      <c r="BBW31" s="206"/>
      <c r="BBX31" s="206"/>
      <c r="BBY31" s="206"/>
      <c r="BBZ31" s="206"/>
      <c r="BCA31" s="206"/>
      <c r="BCB31" s="206"/>
      <c r="BCC31" s="206"/>
      <c r="BCD31" s="206"/>
      <c r="BCE31" s="206"/>
      <c r="BCF31" s="206"/>
      <c r="BCG31" s="206"/>
      <c r="BCH31" s="206"/>
      <c r="BCI31" s="206"/>
      <c r="BCJ31" s="206"/>
      <c r="BCK31" s="206"/>
      <c r="BCL31" s="206"/>
      <c r="BCM31" s="206"/>
      <c r="BCN31" s="206"/>
      <c r="BCO31" s="206"/>
      <c r="BCP31" s="206"/>
      <c r="BCQ31" s="206"/>
      <c r="BCR31" s="206"/>
      <c r="BCS31" s="206"/>
      <c r="BCT31" s="206"/>
      <c r="BCU31" s="206"/>
      <c r="BCV31" s="206"/>
      <c r="BCW31" s="206"/>
      <c r="BCX31" s="206"/>
      <c r="BCY31" s="206"/>
      <c r="BCZ31" s="206"/>
      <c r="BDA31" s="206"/>
      <c r="BDB31" s="206"/>
      <c r="BDC31" s="206"/>
      <c r="BDD31" s="206"/>
      <c r="BDE31" s="206"/>
      <c r="BDF31" s="206"/>
      <c r="BDG31" s="206"/>
      <c r="BDH31" s="206"/>
      <c r="BDI31" s="206"/>
      <c r="BDJ31" s="206"/>
      <c r="BDK31" s="206"/>
      <c r="BDL31" s="206"/>
      <c r="BDM31" s="206"/>
      <c r="BDN31" s="206"/>
      <c r="BDO31" s="206"/>
      <c r="BDP31" s="206"/>
      <c r="BDQ31" s="206"/>
      <c r="BDR31" s="206"/>
      <c r="BDS31" s="206"/>
      <c r="BDT31" s="206"/>
      <c r="BDU31" s="206"/>
      <c r="BDV31" s="206"/>
      <c r="BDW31" s="206"/>
      <c r="BDX31" s="206"/>
      <c r="BDY31" s="206"/>
      <c r="BDZ31" s="206"/>
      <c r="BEA31" s="206"/>
      <c r="BEB31" s="206"/>
      <c r="BEC31" s="206"/>
      <c r="BED31" s="206"/>
      <c r="BEE31" s="206"/>
      <c r="BEF31" s="206"/>
      <c r="BEG31" s="206"/>
      <c r="BEH31" s="206"/>
      <c r="BEI31" s="206"/>
      <c r="BEJ31" s="206"/>
      <c r="BEK31" s="206"/>
      <c r="BEL31" s="206"/>
      <c r="BEM31" s="206"/>
      <c r="BEN31" s="206"/>
      <c r="BEO31" s="206"/>
      <c r="BEP31" s="206"/>
      <c r="BEQ31" s="206"/>
      <c r="BER31" s="206"/>
      <c r="BES31" s="206"/>
      <c r="BET31" s="206"/>
      <c r="BEU31" s="206"/>
      <c r="BEV31" s="206"/>
      <c r="BEW31" s="206"/>
      <c r="BEX31" s="206"/>
      <c r="BEY31" s="206"/>
      <c r="BEZ31" s="206"/>
      <c r="BFA31" s="206"/>
      <c r="BFB31" s="206"/>
      <c r="BFC31" s="206"/>
      <c r="BFD31" s="206"/>
      <c r="BFE31" s="206"/>
      <c r="BFF31" s="206"/>
      <c r="BFG31" s="206"/>
      <c r="BFH31" s="206"/>
      <c r="BFI31" s="206"/>
      <c r="BFJ31" s="206"/>
      <c r="BFK31" s="206"/>
      <c r="BFL31" s="206"/>
      <c r="BFM31" s="206"/>
      <c r="BFN31" s="206"/>
      <c r="BFO31" s="206"/>
      <c r="BFP31" s="206"/>
      <c r="BFQ31" s="206"/>
      <c r="BFR31" s="206"/>
      <c r="BFS31" s="206"/>
      <c r="BFT31" s="206"/>
      <c r="BFU31" s="206"/>
      <c r="BFV31" s="206"/>
      <c r="BFW31" s="206"/>
      <c r="BFX31" s="206"/>
      <c r="BFY31" s="206"/>
      <c r="BFZ31" s="206"/>
      <c r="BGA31" s="206"/>
      <c r="BGB31" s="206"/>
      <c r="BGC31" s="206"/>
      <c r="BGD31" s="206"/>
      <c r="BGE31" s="206"/>
      <c r="BGF31" s="206"/>
      <c r="BGG31" s="206"/>
      <c r="BGH31" s="206"/>
      <c r="BGI31" s="206"/>
      <c r="BGJ31" s="206"/>
      <c r="BGK31" s="206"/>
      <c r="BGL31" s="206"/>
      <c r="BGM31" s="206"/>
      <c r="BGN31" s="206"/>
      <c r="BGO31" s="206"/>
      <c r="BGP31" s="206"/>
      <c r="BGQ31" s="206"/>
      <c r="BGR31" s="206"/>
      <c r="BGS31" s="206"/>
      <c r="BGT31" s="206"/>
      <c r="BGU31" s="206"/>
      <c r="BGV31" s="206"/>
      <c r="BGW31" s="206"/>
      <c r="BGX31" s="206"/>
      <c r="BGY31" s="206"/>
      <c r="BGZ31" s="206"/>
      <c r="BHA31" s="206"/>
      <c r="BHB31" s="206"/>
      <c r="BHC31" s="206"/>
      <c r="BHD31" s="206"/>
      <c r="BHE31" s="206"/>
      <c r="BHF31" s="206"/>
      <c r="BHG31" s="206"/>
      <c r="BHH31" s="206"/>
      <c r="BHI31" s="206"/>
      <c r="BHJ31" s="206"/>
      <c r="BHK31" s="206"/>
      <c r="BHL31" s="206"/>
      <c r="BHM31" s="206"/>
      <c r="BHN31" s="206"/>
      <c r="BHO31" s="206"/>
      <c r="BHP31" s="206"/>
      <c r="BHQ31" s="206"/>
      <c r="BHR31" s="206"/>
      <c r="BHS31" s="206"/>
      <c r="BHT31" s="206"/>
      <c r="BHU31" s="206"/>
      <c r="BHV31" s="206"/>
      <c r="BHW31" s="206"/>
      <c r="BHX31" s="206"/>
      <c r="BHY31" s="206"/>
      <c r="BHZ31" s="206"/>
      <c r="BIA31" s="206"/>
      <c r="BIB31" s="206"/>
      <c r="BIC31" s="206"/>
      <c r="BID31" s="206"/>
      <c r="BIE31" s="206"/>
      <c r="BIF31" s="206"/>
      <c r="BIG31" s="206"/>
      <c r="BIH31" s="206"/>
      <c r="BII31" s="206"/>
      <c r="BIJ31" s="206"/>
      <c r="BIK31" s="206"/>
      <c r="BIL31" s="206"/>
      <c r="BIM31" s="206"/>
      <c r="BIN31" s="206"/>
      <c r="BIO31" s="206"/>
      <c r="BIP31" s="206"/>
      <c r="BIQ31" s="206"/>
      <c r="BIR31" s="206"/>
      <c r="BIS31" s="206"/>
      <c r="BIT31" s="206"/>
      <c r="BIU31" s="206"/>
      <c r="BIV31" s="206"/>
      <c r="BIW31" s="206"/>
      <c r="BIX31" s="206"/>
      <c r="BIY31" s="206"/>
      <c r="BIZ31" s="206"/>
      <c r="BJA31" s="206"/>
      <c r="BJB31" s="206"/>
      <c r="BJC31" s="206"/>
      <c r="BJD31" s="206"/>
      <c r="BJE31" s="206"/>
      <c r="BJF31" s="206"/>
      <c r="BJG31" s="206"/>
      <c r="BJH31" s="206"/>
      <c r="BJI31" s="206"/>
      <c r="BJJ31" s="206"/>
      <c r="BJK31" s="206"/>
      <c r="BJL31" s="206"/>
      <c r="BJM31" s="206"/>
      <c r="BJN31" s="206"/>
      <c r="BJO31" s="206"/>
      <c r="BJP31" s="206"/>
      <c r="BJQ31" s="206"/>
      <c r="BJR31" s="206"/>
      <c r="BJS31" s="206"/>
      <c r="BJT31" s="206"/>
      <c r="BJU31" s="206"/>
      <c r="BJV31" s="206"/>
      <c r="BJW31" s="206"/>
      <c r="BJX31" s="206"/>
      <c r="BJY31" s="206"/>
      <c r="BJZ31" s="206"/>
      <c r="BKA31" s="206"/>
      <c r="BKB31" s="206"/>
      <c r="BKC31" s="206"/>
      <c r="BKD31" s="206"/>
      <c r="BKE31" s="206"/>
      <c r="BKF31" s="206"/>
      <c r="BKG31" s="206"/>
      <c r="BKH31" s="206"/>
      <c r="BKI31" s="206"/>
      <c r="BKJ31" s="206"/>
      <c r="BKK31" s="206"/>
      <c r="BKL31" s="206"/>
      <c r="BKM31" s="206"/>
      <c r="BKN31" s="206"/>
      <c r="BKO31" s="206"/>
      <c r="BKP31" s="206"/>
      <c r="BKQ31" s="206"/>
      <c r="BKR31" s="206"/>
      <c r="BKS31" s="206"/>
      <c r="BKT31" s="206"/>
      <c r="BKU31" s="206"/>
      <c r="BKV31" s="206"/>
      <c r="BKW31" s="206"/>
      <c r="BKX31" s="206"/>
      <c r="BKY31" s="206"/>
      <c r="BKZ31" s="206"/>
      <c r="BLA31" s="206"/>
      <c r="BLB31" s="206"/>
      <c r="BLC31" s="206"/>
      <c r="BLD31" s="206"/>
      <c r="BLE31" s="206"/>
      <c r="BLF31" s="206"/>
      <c r="BLG31" s="206"/>
      <c r="BLH31" s="206"/>
      <c r="BLI31" s="206"/>
      <c r="BLJ31" s="206"/>
      <c r="BLK31" s="206"/>
      <c r="BLL31" s="206"/>
      <c r="BLM31" s="206"/>
      <c r="BLN31" s="206"/>
      <c r="BLO31" s="206"/>
      <c r="BLP31" s="206"/>
      <c r="BLQ31" s="206"/>
      <c r="BLR31" s="206"/>
      <c r="BLS31" s="206"/>
      <c r="BLT31" s="206"/>
      <c r="BLU31" s="206"/>
      <c r="BLV31" s="206"/>
      <c r="BLW31" s="206"/>
      <c r="BLX31" s="206"/>
      <c r="BLY31" s="206"/>
      <c r="BLZ31" s="206"/>
      <c r="BMA31" s="206"/>
      <c r="BMB31" s="206"/>
      <c r="BMC31" s="206"/>
      <c r="BMD31" s="206"/>
      <c r="BME31" s="206"/>
      <c r="BMF31" s="206"/>
      <c r="BMG31" s="206"/>
      <c r="BMH31" s="206"/>
      <c r="BMI31" s="206"/>
      <c r="BMJ31" s="206"/>
      <c r="BMK31" s="206"/>
      <c r="BML31" s="206"/>
      <c r="BMM31" s="206"/>
      <c r="BMN31" s="206"/>
      <c r="BMO31" s="206"/>
      <c r="BMP31" s="206"/>
      <c r="BMQ31" s="206"/>
      <c r="BMR31" s="206"/>
      <c r="BMS31" s="206"/>
      <c r="BMT31" s="206"/>
      <c r="BMU31" s="206"/>
      <c r="BMV31" s="206"/>
      <c r="BMW31" s="206"/>
      <c r="BMX31" s="206"/>
      <c r="BMY31" s="206"/>
      <c r="BMZ31" s="206"/>
      <c r="BNA31" s="206"/>
      <c r="BNB31" s="206"/>
      <c r="BNC31" s="206"/>
      <c r="BND31" s="206"/>
      <c r="BNE31" s="206"/>
      <c r="BNF31" s="206"/>
      <c r="BNG31" s="206"/>
      <c r="BNH31" s="206"/>
      <c r="BNI31" s="206"/>
      <c r="BNJ31" s="206"/>
      <c r="BNK31" s="206"/>
      <c r="BNL31" s="206"/>
      <c r="BNM31" s="206"/>
      <c r="BNN31" s="206"/>
      <c r="BNO31" s="206"/>
      <c r="BNP31" s="206"/>
      <c r="BNQ31" s="206"/>
      <c r="BNR31" s="206"/>
      <c r="BNS31" s="206"/>
      <c r="BNT31" s="206"/>
      <c r="BNU31" s="206"/>
      <c r="BNV31" s="206"/>
      <c r="BNW31" s="206"/>
      <c r="BNX31" s="206"/>
      <c r="BNY31" s="206"/>
      <c r="BNZ31" s="206"/>
      <c r="BOA31" s="206"/>
      <c r="BOB31" s="206"/>
      <c r="BOC31" s="206"/>
      <c r="BOD31" s="206"/>
      <c r="BOE31" s="206"/>
      <c r="BOF31" s="206"/>
      <c r="BOG31" s="206"/>
      <c r="BOH31" s="206"/>
      <c r="BOI31" s="206"/>
      <c r="BOJ31" s="206"/>
      <c r="BOK31" s="206"/>
      <c r="BOL31" s="206"/>
      <c r="BOM31" s="206"/>
      <c r="BON31" s="206"/>
      <c r="BOO31" s="206"/>
      <c r="BOP31" s="206"/>
      <c r="BOQ31" s="206"/>
      <c r="BOR31" s="206"/>
      <c r="BOS31" s="206"/>
      <c r="BOT31" s="206"/>
      <c r="BOU31" s="206"/>
      <c r="BOV31" s="206"/>
      <c r="BOW31" s="206"/>
      <c r="BOX31" s="206"/>
      <c r="BOY31" s="206"/>
      <c r="BOZ31" s="206"/>
      <c r="BPA31" s="206"/>
      <c r="BPB31" s="206"/>
      <c r="BPC31" s="206"/>
      <c r="BPD31" s="206"/>
      <c r="BPE31" s="206"/>
      <c r="BPF31" s="206"/>
      <c r="BPG31" s="206"/>
      <c r="BPH31" s="206"/>
      <c r="BPI31" s="206"/>
      <c r="BPJ31" s="206"/>
      <c r="BPK31" s="206"/>
      <c r="BPL31" s="206"/>
      <c r="BPM31" s="206"/>
      <c r="BPN31" s="206"/>
      <c r="BPO31" s="206"/>
      <c r="BPP31" s="206"/>
      <c r="BPQ31" s="206"/>
      <c r="BPR31" s="206"/>
      <c r="BPS31" s="206"/>
      <c r="BPT31" s="206"/>
      <c r="BPU31" s="206"/>
      <c r="BPV31" s="206"/>
      <c r="BPW31" s="206"/>
      <c r="BPX31" s="206"/>
      <c r="BPY31" s="206"/>
      <c r="BPZ31" s="206"/>
      <c r="BQA31" s="206"/>
      <c r="BQB31" s="206"/>
      <c r="BQC31" s="206"/>
      <c r="BQD31" s="206"/>
      <c r="BQE31" s="206"/>
      <c r="BQF31" s="206"/>
      <c r="BQG31" s="206"/>
      <c r="BQH31" s="206"/>
      <c r="BQI31" s="206"/>
      <c r="BQJ31" s="206"/>
      <c r="BQK31" s="206"/>
      <c r="BQL31" s="206"/>
      <c r="BQM31" s="206"/>
      <c r="BQN31" s="206"/>
      <c r="BQO31" s="206"/>
      <c r="BQP31" s="206"/>
      <c r="BQQ31" s="206"/>
      <c r="BQR31" s="206"/>
      <c r="BQS31" s="206"/>
      <c r="BQT31" s="206"/>
      <c r="BQU31" s="206"/>
      <c r="BQV31" s="206"/>
      <c r="BQW31" s="206"/>
      <c r="BQX31" s="206"/>
      <c r="BQY31" s="206"/>
      <c r="BQZ31" s="206"/>
      <c r="BRA31" s="206"/>
      <c r="BRB31" s="206"/>
      <c r="BRC31" s="206"/>
      <c r="BRD31" s="206"/>
      <c r="BRE31" s="206"/>
      <c r="BRF31" s="206"/>
      <c r="BRG31" s="206"/>
      <c r="BRH31" s="206"/>
      <c r="BRI31" s="206"/>
      <c r="BRJ31" s="206"/>
      <c r="BRK31" s="206"/>
      <c r="BRL31" s="206"/>
      <c r="BRM31" s="206"/>
      <c r="BRN31" s="206"/>
      <c r="BRO31" s="206"/>
      <c r="BRP31" s="206"/>
      <c r="BRQ31" s="206"/>
      <c r="BRR31" s="206"/>
      <c r="BRS31" s="206"/>
      <c r="BRT31" s="206"/>
      <c r="BRU31" s="206"/>
      <c r="BRV31" s="206"/>
      <c r="BRW31" s="206"/>
      <c r="BRX31" s="206"/>
      <c r="BRY31" s="206"/>
      <c r="BRZ31" s="206"/>
      <c r="BSA31" s="206"/>
      <c r="BSB31" s="206"/>
      <c r="BSC31" s="206"/>
      <c r="BSD31" s="206"/>
      <c r="BSE31" s="206"/>
      <c r="BSF31" s="206"/>
      <c r="BSG31" s="206"/>
      <c r="BSH31" s="206"/>
      <c r="BSI31" s="206"/>
      <c r="BSJ31" s="206"/>
      <c r="BSK31" s="206"/>
      <c r="BSL31" s="206"/>
      <c r="BSM31" s="206"/>
      <c r="BSN31" s="206"/>
      <c r="BSO31" s="206"/>
      <c r="BSP31" s="206"/>
      <c r="BSQ31" s="206"/>
      <c r="BSR31" s="206"/>
      <c r="BSS31" s="206"/>
      <c r="BST31" s="206"/>
      <c r="BSU31" s="206"/>
      <c r="BSV31" s="206"/>
      <c r="BSW31" s="206"/>
      <c r="BSX31" s="206"/>
      <c r="BSY31" s="206"/>
      <c r="BSZ31" s="206"/>
      <c r="BTA31" s="206"/>
      <c r="BTB31" s="206"/>
      <c r="BTC31" s="206"/>
      <c r="BTD31" s="206"/>
      <c r="BTE31" s="206"/>
      <c r="BTF31" s="206"/>
      <c r="BTG31" s="206"/>
      <c r="BTH31" s="206"/>
      <c r="BTI31" s="206"/>
      <c r="BTJ31" s="206"/>
      <c r="BTK31" s="206"/>
      <c r="BTL31" s="206"/>
      <c r="BTM31" s="206"/>
      <c r="BTN31" s="206"/>
      <c r="BTO31" s="206"/>
      <c r="BTP31" s="206"/>
      <c r="BTQ31" s="206"/>
      <c r="BTR31" s="206"/>
      <c r="BTS31" s="206"/>
      <c r="BTT31" s="206"/>
      <c r="BTU31" s="206"/>
      <c r="BTV31" s="206"/>
      <c r="BTW31" s="206"/>
      <c r="BTX31" s="206"/>
      <c r="BTY31" s="206"/>
      <c r="BTZ31" s="206"/>
      <c r="BUA31" s="206"/>
      <c r="BUB31" s="206"/>
      <c r="BUC31" s="206"/>
      <c r="BUD31" s="206"/>
      <c r="BUE31" s="206"/>
      <c r="BUF31" s="206"/>
      <c r="BUG31" s="206"/>
      <c r="BUH31" s="206"/>
      <c r="BUI31" s="206"/>
      <c r="BUJ31" s="206"/>
      <c r="BUK31" s="206"/>
      <c r="BUL31" s="206"/>
      <c r="BUM31" s="206"/>
      <c r="BUN31" s="206"/>
      <c r="BUO31" s="206"/>
      <c r="BUP31" s="206"/>
      <c r="BUQ31" s="206"/>
      <c r="BUR31" s="206"/>
      <c r="BUS31" s="206"/>
      <c r="BUT31" s="206"/>
      <c r="BUU31" s="206"/>
      <c r="BUV31" s="206"/>
      <c r="BUW31" s="206"/>
      <c r="BUX31" s="206"/>
      <c r="BUY31" s="206"/>
      <c r="BUZ31" s="206"/>
      <c r="BVA31" s="206"/>
      <c r="BVB31" s="206"/>
      <c r="BVC31" s="206"/>
      <c r="BVD31" s="206"/>
      <c r="BVE31" s="206"/>
      <c r="BVF31" s="206"/>
      <c r="BVG31" s="206"/>
      <c r="BVH31" s="206"/>
      <c r="BVI31" s="206"/>
      <c r="BVJ31" s="206"/>
      <c r="BVK31" s="206"/>
      <c r="BVL31" s="206"/>
      <c r="BVM31" s="206"/>
      <c r="BVN31" s="206"/>
      <c r="BVO31" s="206"/>
      <c r="BVP31" s="206"/>
      <c r="BVQ31" s="206"/>
      <c r="BVR31" s="206"/>
      <c r="BVS31" s="206"/>
      <c r="BVT31" s="206"/>
      <c r="BVU31" s="206"/>
      <c r="BVV31" s="206"/>
      <c r="BVW31" s="206"/>
      <c r="BVX31" s="206"/>
      <c r="BVY31" s="206"/>
      <c r="BVZ31" s="206"/>
      <c r="BWA31" s="206"/>
      <c r="BWB31" s="206"/>
      <c r="BWC31" s="206"/>
      <c r="BWD31" s="206"/>
      <c r="BWE31" s="206"/>
      <c r="BWF31" s="206"/>
      <c r="BWG31" s="206"/>
      <c r="BWH31" s="206"/>
      <c r="BWI31" s="206"/>
      <c r="BWJ31" s="206"/>
      <c r="BWK31" s="206"/>
      <c r="BWL31" s="206"/>
      <c r="BWM31" s="206"/>
      <c r="BWN31" s="206"/>
      <c r="BWO31" s="206"/>
      <c r="BWP31" s="206"/>
      <c r="BWQ31" s="206"/>
      <c r="BWR31" s="206"/>
      <c r="BWS31" s="206"/>
      <c r="BWT31" s="206"/>
      <c r="BWU31" s="206"/>
      <c r="BWV31" s="206"/>
      <c r="BWW31" s="206"/>
      <c r="BWX31" s="206"/>
      <c r="BWY31" s="206"/>
      <c r="BWZ31" s="206"/>
      <c r="BXA31" s="206"/>
      <c r="BXB31" s="206"/>
      <c r="BXC31" s="206"/>
      <c r="BXD31" s="206"/>
      <c r="BXE31" s="206"/>
      <c r="BXF31" s="206"/>
      <c r="BXG31" s="206"/>
      <c r="BXH31" s="206"/>
      <c r="BXI31" s="206"/>
      <c r="BXJ31" s="206"/>
      <c r="BXK31" s="206"/>
      <c r="BXL31" s="206"/>
      <c r="BXM31" s="206"/>
      <c r="BXN31" s="206"/>
      <c r="BXO31" s="206"/>
      <c r="BXP31" s="206"/>
      <c r="BXQ31" s="206"/>
      <c r="BXR31" s="206"/>
      <c r="BXS31" s="206"/>
      <c r="BXT31" s="206"/>
      <c r="BXU31" s="206"/>
      <c r="BXV31" s="206"/>
      <c r="BXW31" s="206"/>
      <c r="BXX31" s="206"/>
      <c r="BXY31" s="206"/>
      <c r="BXZ31" s="206"/>
      <c r="BYA31" s="206"/>
      <c r="BYB31" s="206"/>
      <c r="BYC31" s="206"/>
      <c r="BYD31" s="206"/>
      <c r="BYE31" s="206"/>
      <c r="BYF31" s="206"/>
      <c r="BYG31" s="206"/>
      <c r="BYH31" s="206"/>
      <c r="BYI31" s="206"/>
      <c r="BYJ31" s="206"/>
      <c r="BYK31" s="206"/>
      <c r="BYL31" s="206"/>
      <c r="BYM31" s="206"/>
      <c r="BYN31" s="206"/>
      <c r="BYO31" s="206"/>
      <c r="BYP31" s="206"/>
      <c r="BYQ31" s="206"/>
      <c r="BYR31" s="206"/>
      <c r="BYS31" s="206"/>
      <c r="BYT31" s="206"/>
      <c r="BYU31" s="206"/>
      <c r="BYV31" s="206"/>
      <c r="BYW31" s="206"/>
      <c r="BYX31" s="206"/>
      <c r="BYY31" s="206"/>
      <c r="BYZ31" s="206"/>
      <c r="BZA31" s="206"/>
      <c r="BZB31" s="206"/>
      <c r="BZC31" s="206"/>
      <c r="BZD31" s="206"/>
      <c r="BZE31" s="206"/>
      <c r="BZF31" s="206"/>
      <c r="BZG31" s="206"/>
      <c r="BZH31" s="206"/>
      <c r="BZI31" s="206"/>
      <c r="BZJ31" s="206"/>
      <c r="BZK31" s="206"/>
      <c r="BZL31" s="206"/>
      <c r="BZM31" s="206"/>
      <c r="BZN31" s="206"/>
      <c r="BZO31" s="206"/>
      <c r="BZP31" s="206"/>
      <c r="BZQ31" s="206"/>
      <c r="BZR31" s="206"/>
      <c r="BZS31" s="206"/>
      <c r="BZT31" s="206"/>
      <c r="BZU31" s="206"/>
      <c r="BZV31" s="206"/>
      <c r="BZW31" s="206"/>
      <c r="BZX31" s="206"/>
      <c r="BZY31" s="206"/>
      <c r="BZZ31" s="206"/>
      <c r="CAA31" s="206"/>
      <c r="CAB31" s="206"/>
      <c r="CAC31" s="206"/>
      <c r="CAD31" s="206"/>
      <c r="CAE31" s="206"/>
      <c r="CAF31" s="206"/>
      <c r="CAG31" s="206"/>
      <c r="CAH31" s="206"/>
      <c r="CAI31" s="206"/>
      <c r="CAJ31" s="206"/>
      <c r="CAK31" s="206"/>
      <c r="CAL31" s="206"/>
      <c r="CAM31" s="206"/>
      <c r="CAN31" s="206"/>
      <c r="CAO31" s="206"/>
      <c r="CAP31" s="206"/>
      <c r="CAQ31" s="206"/>
      <c r="CAR31" s="206"/>
      <c r="CAS31" s="206"/>
      <c r="CAT31" s="206"/>
      <c r="CAU31" s="206"/>
      <c r="CAV31" s="206"/>
      <c r="CAW31" s="206"/>
      <c r="CAX31" s="206"/>
      <c r="CAY31" s="206"/>
      <c r="CAZ31" s="206"/>
      <c r="CBA31" s="206"/>
      <c r="CBB31" s="206"/>
      <c r="CBC31" s="206"/>
      <c r="CBD31" s="206"/>
      <c r="CBE31" s="206"/>
      <c r="CBF31" s="206"/>
      <c r="CBG31" s="206"/>
      <c r="CBH31" s="206"/>
      <c r="CBI31" s="206"/>
      <c r="CBJ31" s="206"/>
      <c r="CBK31" s="206"/>
      <c r="CBL31" s="206"/>
      <c r="CBM31" s="206"/>
      <c r="CBN31" s="206"/>
      <c r="CBO31" s="206"/>
      <c r="CBP31" s="206"/>
      <c r="CBQ31" s="206"/>
      <c r="CBR31" s="206"/>
      <c r="CBS31" s="206"/>
      <c r="CBT31" s="206"/>
      <c r="CBU31" s="206"/>
      <c r="CBV31" s="206"/>
      <c r="CBW31" s="206"/>
      <c r="CBX31" s="206"/>
      <c r="CBY31" s="206"/>
      <c r="CBZ31" s="206"/>
      <c r="CCA31" s="206"/>
      <c r="CCB31" s="206"/>
      <c r="CCC31" s="206"/>
      <c r="CCD31" s="206"/>
      <c r="CCE31" s="206"/>
      <c r="CCF31" s="206"/>
      <c r="CCG31" s="206"/>
      <c r="CCH31" s="206"/>
      <c r="CCI31" s="206"/>
      <c r="CCJ31" s="206"/>
      <c r="CCK31" s="206"/>
      <c r="CCL31" s="206"/>
      <c r="CCM31" s="206"/>
      <c r="CCN31" s="206"/>
      <c r="CCO31" s="206"/>
      <c r="CCP31" s="206"/>
      <c r="CCQ31" s="206"/>
      <c r="CCR31" s="206"/>
      <c r="CCS31" s="206"/>
      <c r="CCT31" s="206"/>
      <c r="CCU31" s="206"/>
      <c r="CCV31" s="206"/>
      <c r="CCW31" s="206"/>
      <c r="CCX31" s="206"/>
      <c r="CCY31" s="206"/>
      <c r="CCZ31" s="206"/>
      <c r="CDA31" s="206"/>
      <c r="CDB31" s="206"/>
      <c r="CDC31" s="206"/>
      <c r="CDD31" s="206"/>
      <c r="CDE31" s="206"/>
      <c r="CDF31" s="206"/>
      <c r="CDG31" s="206"/>
      <c r="CDH31" s="206"/>
      <c r="CDI31" s="206"/>
      <c r="CDJ31" s="206"/>
      <c r="CDK31" s="206"/>
      <c r="CDL31" s="206"/>
      <c r="CDM31" s="206"/>
      <c r="CDN31" s="206"/>
      <c r="CDO31" s="206"/>
      <c r="CDP31" s="206"/>
      <c r="CDQ31" s="206"/>
      <c r="CDR31" s="206"/>
      <c r="CDS31" s="206"/>
      <c r="CDT31" s="206"/>
      <c r="CDU31" s="206"/>
      <c r="CDV31" s="206"/>
      <c r="CDW31" s="206"/>
      <c r="CDX31" s="206"/>
      <c r="CDY31" s="206"/>
      <c r="CDZ31" s="206"/>
      <c r="CEA31" s="206"/>
      <c r="CEB31" s="206"/>
      <c r="CEC31" s="206"/>
      <c r="CED31" s="206"/>
      <c r="CEE31" s="206"/>
      <c r="CEF31" s="206"/>
      <c r="CEG31" s="206"/>
      <c r="CEH31" s="206"/>
      <c r="CEI31" s="206"/>
      <c r="CEJ31" s="206"/>
      <c r="CEK31" s="206"/>
      <c r="CEL31" s="206"/>
      <c r="CEM31" s="206"/>
      <c r="CEN31" s="206"/>
      <c r="CEO31" s="206"/>
      <c r="CEP31" s="206"/>
      <c r="CEQ31" s="206"/>
      <c r="CER31" s="206"/>
      <c r="CES31" s="206"/>
      <c r="CET31" s="206"/>
      <c r="CEU31" s="206"/>
      <c r="CEV31" s="206"/>
      <c r="CEW31" s="206"/>
      <c r="CEX31" s="206"/>
      <c r="CEY31" s="206"/>
      <c r="CEZ31" s="206"/>
      <c r="CFA31" s="206"/>
      <c r="CFB31" s="206"/>
      <c r="CFC31" s="206"/>
      <c r="CFD31" s="206"/>
      <c r="CFE31" s="206"/>
      <c r="CFF31" s="206"/>
      <c r="CFG31" s="206"/>
      <c r="CFH31" s="206"/>
      <c r="CFI31" s="206"/>
      <c r="CFJ31" s="206"/>
      <c r="CFK31" s="206"/>
      <c r="CFL31" s="206"/>
      <c r="CFM31" s="206"/>
      <c r="CFN31" s="206"/>
      <c r="CFO31" s="206"/>
      <c r="CFP31" s="206"/>
      <c r="CFQ31" s="206"/>
      <c r="CFR31" s="206"/>
      <c r="CFS31" s="206"/>
      <c r="CFT31" s="206"/>
      <c r="CFU31" s="206"/>
      <c r="CFV31" s="206"/>
      <c r="CFW31" s="206"/>
      <c r="CFX31" s="206"/>
      <c r="CFY31" s="206"/>
      <c r="CFZ31" s="206"/>
      <c r="CGA31" s="206"/>
      <c r="CGB31" s="206"/>
      <c r="CGC31" s="206"/>
      <c r="CGD31" s="206"/>
      <c r="CGE31" s="206"/>
      <c r="CGF31" s="206"/>
      <c r="CGG31" s="206"/>
      <c r="CGH31" s="206"/>
      <c r="CGI31" s="206"/>
      <c r="CGJ31" s="206"/>
      <c r="CGK31" s="206"/>
      <c r="CGL31" s="206"/>
      <c r="CGM31" s="206"/>
      <c r="CGN31" s="206"/>
      <c r="CGO31" s="206"/>
      <c r="CGP31" s="206"/>
      <c r="CGQ31" s="206"/>
      <c r="CGR31" s="206"/>
      <c r="CGS31" s="206"/>
      <c r="CGT31" s="206"/>
      <c r="CGU31" s="206"/>
      <c r="CGV31" s="206"/>
      <c r="CGW31" s="206"/>
      <c r="CGX31" s="206"/>
      <c r="CGY31" s="206"/>
      <c r="CGZ31" s="206"/>
      <c r="CHA31" s="206"/>
      <c r="CHB31" s="206"/>
      <c r="CHC31" s="206"/>
      <c r="CHD31" s="206"/>
      <c r="CHE31" s="206"/>
      <c r="CHF31" s="206"/>
      <c r="CHG31" s="206"/>
      <c r="CHH31" s="206"/>
      <c r="CHI31" s="206"/>
      <c r="CHJ31" s="206"/>
      <c r="CHK31" s="206"/>
      <c r="CHL31" s="206"/>
      <c r="CHM31" s="206"/>
      <c r="CHN31" s="206"/>
      <c r="CHO31" s="206"/>
      <c r="CHP31" s="206"/>
      <c r="CHQ31" s="206"/>
      <c r="CHR31" s="206"/>
      <c r="CHS31" s="206"/>
      <c r="CHT31" s="206"/>
      <c r="CHU31" s="206"/>
      <c r="CHV31" s="206"/>
      <c r="CHW31" s="206"/>
      <c r="CHX31" s="206"/>
      <c r="CHY31" s="206"/>
      <c r="CHZ31" s="206"/>
      <c r="CIA31" s="206"/>
      <c r="CIB31" s="206"/>
      <c r="CIC31" s="206"/>
      <c r="CID31" s="206"/>
      <c r="CIE31" s="206"/>
      <c r="CIF31" s="206"/>
      <c r="CIG31" s="206"/>
      <c r="CIH31" s="206"/>
      <c r="CII31" s="206"/>
      <c r="CIJ31" s="206"/>
      <c r="CIK31" s="206"/>
      <c r="CIL31" s="206"/>
      <c r="CIM31" s="206"/>
      <c r="CIN31" s="206"/>
      <c r="CIO31" s="206"/>
      <c r="CIP31" s="206"/>
      <c r="CIQ31" s="206"/>
      <c r="CIR31" s="206"/>
      <c r="CIS31" s="206"/>
      <c r="CIT31" s="206"/>
      <c r="CIU31" s="206"/>
      <c r="CIV31" s="206"/>
      <c r="CIW31" s="206"/>
      <c r="CIX31" s="206"/>
      <c r="CIY31" s="206"/>
      <c r="CIZ31" s="206"/>
      <c r="CJA31" s="206"/>
      <c r="CJB31" s="206"/>
      <c r="CJC31" s="206"/>
      <c r="CJD31" s="206"/>
      <c r="CJE31" s="206"/>
      <c r="CJF31" s="206"/>
      <c r="CJG31" s="206"/>
      <c r="CJH31" s="206"/>
      <c r="CJI31" s="206"/>
      <c r="CJJ31" s="206"/>
      <c r="CJK31" s="206"/>
      <c r="CJL31" s="206"/>
      <c r="CJM31" s="206"/>
      <c r="CJN31" s="206"/>
      <c r="CJO31" s="206"/>
      <c r="CJP31" s="206"/>
      <c r="CJQ31" s="206"/>
      <c r="CJR31" s="206"/>
      <c r="CJS31" s="206"/>
      <c r="CJT31" s="206"/>
      <c r="CJU31" s="206"/>
      <c r="CJV31" s="206"/>
      <c r="CJW31" s="206"/>
      <c r="CJX31" s="206"/>
      <c r="CJY31" s="206"/>
      <c r="CJZ31" s="206"/>
      <c r="CKA31" s="206"/>
      <c r="CKB31" s="206"/>
      <c r="CKC31" s="206"/>
      <c r="CKD31" s="206"/>
      <c r="CKE31" s="206"/>
      <c r="CKF31" s="206"/>
      <c r="CKG31" s="206"/>
      <c r="CKH31" s="206"/>
      <c r="CKI31" s="206"/>
      <c r="CKJ31" s="206"/>
      <c r="CKK31" s="206"/>
      <c r="CKL31" s="206"/>
      <c r="CKM31" s="206"/>
      <c r="CKN31" s="206"/>
      <c r="CKO31" s="206"/>
      <c r="CKP31" s="206"/>
      <c r="CKQ31" s="206"/>
      <c r="CKR31" s="206"/>
      <c r="CKS31" s="206"/>
      <c r="CKT31" s="206"/>
      <c r="CKU31" s="206"/>
      <c r="CKV31" s="206"/>
      <c r="CKW31" s="206"/>
      <c r="CKX31" s="206"/>
      <c r="CKY31" s="206"/>
      <c r="CKZ31" s="206"/>
      <c r="CLA31" s="206"/>
      <c r="CLB31" s="206"/>
      <c r="CLC31" s="206"/>
      <c r="CLD31" s="206"/>
      <c r="CLE31" s="206"/>
      <c r="CLF31" s="206"/>
      <c r="CLG31" s="206"/>
      <c r="CLH31" s="206"/>
      <c r="CLI31" s="206"/>
      <c r="CLJ31" s="206"/>
      <c r="CLK31" s="206"/>
      <c r="CLL31" s="206"/>
      <c r="CLM31" s="206"/>
      <c r="CLN31" s="206"/>
      <c r="CLO31" s="206"/>
      <c r="CLP31" s="206"/>
      <c r="CLQ31" s="206"/>
      <c r="CLR31" s="206"/>
      <c r="CLS31" s="206"/>
      <c r="CLT31" s="206"/>
      <c r="CLU31" s="206"/>
      <c r="CLV31" s="206"/>
      <c r="CLW31" s="206"/>
      <c r="CLX31" s="206"/>
      <c r="CLY31" s="206"/>
      <c r="CLZ31" s="206"/>
      <c r="CMA31" s="206"/>
      <c r="CMB31" s="206"/>
      <c r="CMC31" s="206"/>
      <c r="CMD31" s="206"/>
      <c r="CME31" s="206"/>
      <c r="CMF31" s="206"/>
      <c r="CMG31" s="206"/>
      <c r="CMH31" s="206"/>
      <c r="CMI31" s="206"/>
      <c r="CMJ31" s="206"/>
      <c r="CMK31" s="206"/>
      <c r="CML31" s="206"/>
      <c r="CMM31" s="206"/>
      <c r="CMN31" s="206"/>
      <c r="CMO31" s="206"/>
      <c r="CMP31" s="206"/>
      <c r="CMQ31" s="206"/>
      <c r="CMR31" s="206"/>
      <c r="CMS31" s="206"/>
      <c r="CMT31" s="206"/>
      <c r="CMU31" s="206"/>
      <c r="CMV31" s="206"/>
      <c r="CMW31" s="206"/>
      <c r="CMX31" s="206"/>
      <c r="CMY31" s="206"/>
      <c r="CMZ31" s="206"/>
      <c r="CNA31" s="206"/>
      <c r="CNB31" s="206"/>
      <c r="CNC31" s="206"/>
      <c r="CND31" s="206"/>
      <c r="CNE31" s="206"/>
      <c r="CNF31" s="206"/>
      <c r="CNG31" s="206"/>
      <c r="CNH31" s="206"/>
      <c r="CNI31" s="206"/>
      <c r="CNJ31" s="206"/>
      <c r="CNK31" s="206"/>
      <c r="CNL31" s="206"/>
      <c r="CNM31" s="206"/>
      <c r="CNN31" s="206"/>
      <c r="CNO31" s="206"/>
      <c r="CNP31" s="206"/>
      <c r="CNQ31" s="206"/>
      <c r="CNR31" s="206"/>
      <c r="CNS31" s="206"/>
      <c r="CNT31" s="206"/>
      <c r="CNU31" s="206"/>
      <c r="CNV31" s="206"/>
      <c r="CNW31" s="206"/>
      <c r="CNX31" s="206"/>
      <c r="CNY31" s="206"/>
      <c r="CNZ31" s="206"/>
      <c r="COA31" s="206"/>
      <c r="COB31" s="206"/>
      <c r="COC31" s="206"/>
      <c r="COD31" s="206"/>
      <c r="COE31" s="206"/>
      <c r="COF31" s="206"/>
      <c r="COG31" s="206"/>
      <c r="COH31" s="206"/>
      <c r="COI31" s="206"/>
      <c r="COJ31" s="206"/>
      <c r="COK31" s="206"/>
      <c r="COL31" s="206"/>
      <c r="COM31" s="206"/>
      <c r="CON31" s="206"/>
      <c r="COO31" s="206"/>
      <c r="COP31" s="206"/>
      <c r="COQ31" s="206"/>
      <c r="COR31" s="206"/>
      <c r="COS31" s="206"/>
      <c r="COT31" s="206"/>
      <c r="COU31" s="206"/>
      <c r="COV31" s="206"/>
      <c r="COW31" s="206"/>
      <c r="COX31" s="206"/>
      <c r="COY31" s="206"/>
      <c r="COZ31" s="206"/>
      <c r="CPA31" s="206"/>
      <c r="CPB31" s="206"/>
      <c r="CPC31" s="206"/>
      <c r="CPD31" s="206"/>
      <c r="CPE31" s="206"/>
      <c r="CPF31" s="206"/>
      <c r="CPG31" s="206"/>
      <c r="CPH31" s="206"/>
      <c r="CPI31" s="206"/>
      <c r="CPJ31" s="206"/>
      <c r="CPK31" s="206"/>
      <c r="CPL31" s="206"/>
      <c r="CPM31" s="206"/>
      <c r="CPN31" s="206"/>
      <c r="CPO31" s="206"/>
      <c r="CPP31" s="206"/>
      <c r="CPQ31" s="206"/>
      <c r="CPR31" s="206"/>
      <c r="CPS31" s="206"/>
      <c r="CPT31" s="206"/>
      <c r="CPU31" s="206"/>
      <c r="CPV31" s="206"/>
      <c r="CPW31" s="206"/>
      <c r="CPX31" s="206"/>
      <c r="CPY31" s="206"/>
      <c r="CPZ31" s="206"/>
      <c r="CQA31" s="206"/>
      <c r="CQB31" s="206"/>
      <c r="CQC31" s="206"/>
      <c r="CQD31" s="206"/>
      <c r="CQE31" s="206"/>
      <c r="CQF31" s="206"/>
      <c r="CQG31" s="206"/>
      <c r="CQH31" s="206"/>
      <c r="CQI31" s="206"/>
      <c r="CQJ31" s="206"/>
      <c r="CQK31" s="206"/>
      <c r="CQL31" s="206"/>
      <c r="CQM31" s="206"/>
      <c r="CQN31" s="206"/>
      <c r="CQO31" s="206"/>
      <c r="CQP31" s="206"/>
      <c r="CQQ31" s="206"/>
      <c r="CQR31" s="206"/>
      <c r="CQS31" s="206"/>
      <c r="CQT31" s="206"/>
      <c r="CQU31" s="206"/>
      <c r="CQV31" s="206"/>
      <c r="CQW31" s="206"/>
      <c r="CQX31" s="206"/>
      <c r="CQY31" s="206"/>
      <c r="CQZ31" s="206"/>
      <c r="CRA31" s="206"/>
      <c r="CRB31" s="206"/>
      <c r="CRC31" s="206"/>
      <c r="CRD31" s="206"/>
      <c r="CRE31" s="206"/>
      <c r="CRF31" s="206"/>
      <c r="CRG31" s="206"/>
      <c r="CRH31" s="206"/>
      <c r="CRI31" s="206"/>
      <c r="CRJ31" s="206"/>
      <c r="CRK31" s="206"/>
      <c r="CRL31" s="206"/>
      <c r="CRM31" s="206"/>
      <c r="CRN31" s="206"/>
      <c r="CRO31" s="206"/>
      <c r="CRP31" s="206"/>
      <c r="CRQ31" s="206"/>
      <c r="CRR31" s="206"/>
      <c r="CRS31" s="206"/>
      <c r="CRT31" s="206"/>
      <c r="CRU31" s="206"/>
      <c r="CRV31" s="206"/>
      <c r="CRW31" s="206"/>
      <c r="CRX31" s="206"/>
      <c r="CRY31" s="206"/>
      <c r="CRZ31" s="206"/>
      <c r="CSA31" s="206"/>
      <c r="CSB31" s="206"/>
      <c r="CSC31" s="206"/>
      <c r="CSD31" s="206"/>
      <c r="CSE31" s="206"/>
      <c r="CSF31" s="206"/>
      <c r="CSG31" s="206"/>
      <c r="CSH31" s="206"/>
      <c r="CSI31" s="206"/>
      <c r="CSJ31" s="206"/>
      <c r="CSK31" s="206"/>
      <c r="CSL31" s="206"/>
      <c r="CSM31" s="206"/>
      <c r="CSN31" s="206"/>
      <c r="CSO31" s="206"/>
      <c r="CSP31" s="206"/>
      <c r="CSQ31" s="206"/>
      <c r="CSR31" s="206"/>
      <c r="CSS31" s="206"/>
      <c r="CST31" s="206"/>
      <c r="CSU31" s="206"/>
      <c r="CSV31" s="206"/>
      <c r="CSW31" s="206"/>
      <c r="CSX31" s="206"/>
      <c r="CSY31" s="206"/>
      <c r="CSZ31" s="206"/>
      <c r="CTA31" s="206"/>
      <c r="CTB31" s="206"/>
      <c r="CTC31" s="206"/>
      <c r="CTD31" s="206"/>
      <c r="CTE31" s="206"/>
      <c r="CTF31" s="206"/>
      <c r="CTG31" s="206"/>
      <c r="CTH31" s="206"/>
      <c r="CTI31" s="206"/>
      <c r="CTJ31" s="206"/>
      <c r="CTK31" s="206"/>
      <c r="CTL31" s="206"/>
      <c r="CTM31" s="206"/>
      <c r="CTN31" s="206"/>
      <c r="CTO31" s="206"/>
      <c r="CTP31" s="206"/>
      <c r="CTQ31" s="206"/>
      <c r="CTR31" s="206"/>
      <c r="CTS31" s="206"/>
      <c r="CTT31" s="206"/>
      <c r="CTU31" s="206"/>
      <c r="CTV31" s="206"/>
      <c r="CTW31" s="206"/>
      <c r="CTX31" s="206"/>
      <c r="CTY31" s="206"/>
      <c r="CTZ31" s="206"/>
      <c r="CUA31" s="206"/>
      <c r="CUB31" s="206"/>
      <c r="CUC31" s="206"/>
      <c r="CUD31" s="206"/>
      <c r="CUE31" s="206"/>
      <c r="CUF31" s="206"/>
      <c r="CUG31" s="206"/>
      <c r="CUH31" s="206"/>
      <c r="CUI31" s="206"/>
      <c r="CUJ31" s="206"/>
      <c r="CUK31" s="206"/>
      <c r="CUL31" s="206"/>
      <c r="CUM31" s="206"/>
      <c r="CUN31" s="206"/>
      <c r="CUO31" s="206"/>
      <c r="CUP31" s="206"/>
      <c r="CUQ31" s="206"/>
      <c r="CUR31" s="206"/>
      <c r="CUS31" s="206"/>
      <c r="CUT31" s="206"/>
      <c r="CUU31" s="206"/>
      <c r="CUV31" s="206"/>
      <c r="CUW31" s="206"/>
      <c r="CUX31" s="206"/>
      <c r="CUY31" s="206"/>
      <c r="CUZ31" s="206"/>
      <c r="CVA31" s="206"/>
      <c r="CVB31" s="206"/>
      <c r="CVC31" s="206"/>
      <c r="CVD31" s="206"/>
      <c r="CVE31" s="206"/>
      <c r="CVF31" s="206"/>
      <c r="CVG31" s="206"/>
      <c r="CVH31" s="206"/>
      <c r="CVI31" s="206"/>
      <c r="CVJ31" s="206"/>
      <c r="CVK31" s="206"/>
      <c r="CVL31" s="206"/>
      <c r="CVM31" s="206"/>
      <c r="CVN31" s="206"/>
      <c r="CVO31" s="206"/>
      <c r="CVP31" s="206"/>
      <c r="CVQ31" s="206"/>
      <c r="CVR31" s="206"/>
      <c r="CVS31" s="206"/>
      <c r="CVT31" s="206"/>
      <c r="CVU31" s="206"/>
      <c r="CVV31" s="206"/>
      <c r="CVW31" s="206"/>
      <c r="CVX31" s="206"/>
      <c r="CVY31" s="206"/>
      <c r="CVZ31" s="206"/>
      <c r="CWA31" s="206"/>
      <c r="CWB31" s="206"/>
      <c r="CWC31" s="206"/>
      <c r="CWD31" s="206"/>
      <c r="CWE31" s="206"/>
      <c r="CWF31" s="206"/>
      <c r="CWG31" s="206"/>
      <c r="CWH31" s="206"/>
      <c r="CWI31" s="206"/>
      <c r="CWJ31" s="206"/>
      <c r="CWK31" s="206"/>
      <c r="CWL31" s="206"/>
      <c r="CWM31" s="206"/>
      <c r="CWN31" s="206"/>
      <c r="CWO31" s="206"/>
      <c r="CWP31" s="206"/>
      <c r="CWQ31" s="206"/>
      <c r="CWR31" s="206"/>
      <c r="CWS31" s="206"/>
      <c r="CWT31" s="206"/>
      <c r="CWU31" s="206"/>
      <c r="CWV31" s="206"/>
      <c r="CWW31" s="206"/>
      <c r="CWX31" s="206"/>
      <c r="CWY31" s="206"/>
      <c r="CWZ31" s="206"/>
      <c r="CXA31" s="206"/>
      <c r="CXB31" s="206"/>
      <c r="CXC31" s="206"/>
      <c r="CXD31" s="206"/>
      <c r="CXE31" s="206"/>
      <c r="CXF31" s="206"/>
      <c r="CXG31" s="206"/>
      <c r="CXH31" s="206"/>
      <c r="CXI31" s="206"/>
      <c r="CXJ31" s="206"/>
      <c r="CXK31" s="206"/>
      <c r="CXL31" s="206"/>
      <c r="CXM31" s="206"/>
      <c r="CXN31" s="206"/>
      <c r="CXO31" s="206"/>
      <c r="CXP31" s="206"/>
      <c r="CXQ31" s="206"/>
      <c r="CXR31" s="206"/>
      <c r="CXS31" s="206"/>
      <c r="CXT31" s="206"/>
      <c r="CXU31" s="206"/>
      <c r="CXV31" s="206"/>
      <c r="CXW31" s="206"/>
      <c r="CXX31" s="206"/>
      <c r="CXY31" s="206"/>
      <c r="CXZ31" s="206"/>
      <c r="CYA31" s="206"/>
      <c r="CYB31" s="206"/>
      <c r="CYC31" s="206"/>
      <c r="CYD31" s="206"/>
      <c r="CYE31" s="206"/>
      <c r="CYF31" s="206"/>
      <c r="CYG31" s="206"/>
      <c r="CYH31" s="206"/>
      <c r="CYI31" s="206"/>
      <c r="CYJ31" s="206"/>
      <c r="CYK31" s="206"/>
      <c r="CYL31" s="206"/>
      <c r="CYM31" s="206"/>
      <c r="CYN31" s="206"/>
      <c r="CYO31" s="206"/>
      <c r="CYP31" s="206"/>
      <c r="CYQ31" s="206"/>
      <c r="CYR31" s="206"/>
      <c r="CYS31" s="206"/>
      <c r="CYT31" s="206"/>
      <c r="CYU31" s="206"/>
      <c r="CYV31" s="206"/>
      <c r="CYW31" s="206"/>
      <c r="CYX31" s="206"/>
      <c r="CYY31" s="206"/>
      <c r="CYZ31" s="206"/>
      <c r="CZA31" s="206"/>
      <c r="CZB31" s="206"/>
      <c r="CZC31" s="206"/>
      <c r="CZD31" s="206"/>
      <c r="CZE31" s="206"/>
      <c r="CZF31" s="206"/>
      <c r="CZG31" s="206"/>
      <c r="CZH31" s="206"/>
      <c r="CZI31" s="206"/>
      <c r="CZJ31" s="206"/>
      <c r="CZK31" s="206"/>
      <c r="CZL31" s="206"/>
      <c r="CZM31" s="206"/>
      <c r="CZN31" s="206"/>
      <c r="CZO31" s="206"/>
      <c r="CZP31" s="206"/>
      <c r="CZQ31" s="206"/>
      <c r="CZR31" s="206"/>
      <c r="CZS31" s="206"/>
      <c r="CZT31" s="206"/>
      <c r="CZU31" s="206"/>
      <c r="CZV31" s="206"/>
      <c r="CZW31" s="206"/>
      <c r="CZX31" s="206"/>
      <c r="CZY31" s="206"/>
      <c r="CZZ31" s="206"/>
      <c r="DAA31" s="206"/>
      <c r="DAB31" s="206"/>
      <c r="DAC31" s="206"/>
      <c r="DAD31" s="206"/>
      <c r="DAE31" s="206"/>
      <c r="DAF31" s="206"/>
      <c r="DAG31" s="206"/>
      <c r="DAH31" s="206"/>
      <c r="DAI31" s="206"/>
      <c r="DAJ31" s="206"/>
      <c r="DAK31" s="206"/>
      <c r="DAL31" s="206"/>
      <c r="DAM31" s="206"/>
      <c r="DAN31" s="206"/>
      <c r="DAO31" s="206"/>
      <c r="DAP31" s="206"/>
      <c r="DAQ31" s="206"/>
      <c r="DAR31" s="206"/>
      <c r="DAS31" s="206"/>
      <c r="DAT31" s="206"/>
      <c r="DAU31" s="206"/>
      <c r="DAV31" s="206"/>
      <c r="DAW31" s="206"/>
      <c r="DAX31" s="206"/>
      <c r="DAY31" s="206"/>
      <c r="DAZ31" s="206"/>
      <c r="DBA31" s="206"/>
      <c r="DBB31" s="206"/>
      <c r="DBC31" s="206"/>
      <c r="DBD31" s="206"/>
      <c r="DBE31" s="206"/>
      <c r="DBF31" s="206"/>
      <c r="DBG31" s="206"/>
      <c r="DBH31" s="206"/>
      <c r="DBI31" s="206"/>
      <c r="DBJ31" s="206"/>
      <c r="DBK31" s="206"/>
      <c r="DBL31" s="206"/>
      <c r="DBM31" s="206"/>
      <c r="DBN31" s="206"/>
      <c r="DBO31" s="206"/>
      <c r="DBP31" s="206"/>
      <c r="DBQ31" s="206"/>
      <c r="DBR31" s="206"/>
      <c r="DBS31" s="206"/>
      <c r="DBT31" s="206"/>
      <c r="DBU31" s="206"/>
      <c r="DBV31" s="206"/>
      <c r="DBW31" s="206"/>
      <c r="DBX31" s="206"/>
      <c r="DBY31" s="206"/>
      <c r="DBZ31" s="206"/>
      <c r="DCA31" s="206"/>
      <c r="DCB31" s="206"/>
      <c r="DCC31" s="206"/>
      <c r="DCD31" s="206"/>
      <c r="DCE31" s="206"/>
      <c r="DCF31" s="206"/>
      <c r="DCG31" s="206"/>
      <c r="DCH31" s="206"/>
      <c r="DCI31" s="206"/>
      <c r="DCJ31" s="206"/>
      <c r="DCK31" s="206"/>
      <c r="DCL31" s="206"/>
      <c r="DCM31" s="206"/>
      <c r="DCN31" s="206"/>
      <c r="DCO31" s="206"/>
      <c r="DCP31" s="206"/>
      <c r="DCQ31" s="206"/>
      <c r="DCR31" s="206"/>
      <c r="DCS31" s="206"/>
      <c r="DCT31" s="206"/>
      <c r="DCU31" s="206"/>
      <c r="DCV31" s="206"/>
      <c r="DCW31" s="206"/>
      <c r="DCX31" s="206"/>
      <c r="DCY31" s="206"/>
      <c r="DCZ31" s="206"/>
      <c r="DDA31" s="206"/>
      <c r="DDB31" s="206"/>
      <c r="DDC31" s="206"/>
      <c r="DDD31" s="206"/>
      <c r="DDE31" s="206"/>
      <c r="DDF31" s="206"/>
      <c r="DDG31" s="206"/>
      <c r="DDH31" s="206"/>
      <c r="DDI31" s="206"/>
      <c r="DDJ31" s="206"/>
      <c r="DDK31" s="206"/>
      <c r="DDL31" s="206"/>
      <c r="DDM31" s="206"/>
      <c r="DDN31" s="206"/>
      <c r="DDO31" s="206"/>
      <c r="DDP31" s="206"/>
      <c r="DDQ31" s="206"/>
      <c r="DDR31" s="206"/>
      <c r="DDS31" s="206"/>
      <c r="DDT31" s="206"/>
      <c r="DDU31" s="206"/>
      <c r="DDV31" s="206"/>
      <c r="DDW31" s="206"/>
      <c r="DDX31" s="206"/>
      <c r="DDY31" s="206"/>
      <c r="DDZ31" s="206"/>
      <c r="DEA31" s="206"/>
      <c r="DEB31" s="206"/>
      <c r="DEC31" s="206"/>
      <c r="DED31" s="206"/>
      <c r="DEE31" s="206"/>
      <c r="DEF31" s="206"/>
      <c r="DEG31" s="206"/>
      <c r="DEH31" s="206"/>
      <c r="DEI31" s="206"/>
      <c r="DEJ31" s="206"/>
      <c r="DEK31" s="206"/>
      <c r="DEL31" s="206"/>
      <c r="DEM31" s="206"/>
      <c r="DEN31" s="206"/>
      <c r="DEO31" s="206"/>
      <c r="DEP31" s="206"/>
      <c r="DEQ31" s="206"/>
      <c r="DER31" s="206"/>
      <c r="DES31" s="206"/>
      <c r="DET31" s="206"/>
      <c r="DEU31" s="206"/>
      <c r="DEV31" s="206"/>
      <c r="DEW31" s="206"/>
      <c r="DEX31" s="206"/>
      <c r="DEY31" s="206"/>
      <c r="DEZ31" s="206"/>
      <c r="DFA31" s="206"/>
      <c r="DFB31" s="206"/>
      <c r="DFC31" s="206"/>
      <c r="DFD31" s="206"/>
      <c r="DFE31" s="206"/>
      <c r="DFF31" s="206"/>
      <c r="DFG31" s="206"/>
      <c r="DFH31" s="206"/>
      <c r="DFI31" s="206"/>
      <c r="DFJ31" s="206"/>
      <c r="DFK31" s="206"/>
      <c r="DFL31" s="206"/>
      <c r="DFM31" s="206"/>
      <c r="DFN31" s="206"/>
      <c r="DFO31" s="206"/>
      <c r="DFP31" s="206"/>
      <c r="DFQ31" s="206"/>
      <c r="DFR31" s="206"/>
      <c r="DFS31" s="206"/>
      <c r="DFT31" s="206"/>
      <c r="DFU31" s="206"/>
      <c r="DFV31" s="206"/>
      <c r="DFW31" s="206"/>
      <c r="DFX31" s="206"/>
      <c r="DFY31" s="206"/>
      <c r="DFZ31" s="206"/>
      <c r="DGA31" s="206"/>
      <c r="DGB31" s="206"/>
      <c r="DGC31" s="206"/>
      <c r="DGD31" s="206"/>
      <c r="DGE31" s="206"/>
      <c r="DGF31" s="206"/>
      <c r="DGG31" s="206"/>
      <c r="DGH31" s="206"/>
      <c r="DGI31" s="206"/>
      <c r="DGJ31" s="206"/>
      <c r="DGK31" s="206"/>
      <c r="DGL31" s="206"/>
      <c r="DGM31" s="206"/>
      <c r="DGN31" s="206"/>
      <c r="DGO31" s="206"/>
      <c r="DGP31" s="206"/>
      <c r="DGQ31" s="206"/>
      <c r="DGR31" s="206"/>
      <c r="DGS31" s="206"/>
      <c r="DGT31" s="206"/>
      <c r="DGU31" s="206"/>
      <c r="DGV31" s="206"/>
      <c r="DGW31" s="206"/>
      <c r="DGX31" s="206"/>
      <c r="DGY31" s="206"/>
      <c r="DGZ31" s="206"/>
      <c r="DHA31" s="206"/>
      <c r="DHB31" s="206"/>
      <c r="DHC31" s="206"/>
      <c r="DHD31" s="206"/>
      <c r="DHE31" s="206"/>
      <c r="DHF31" s="206"/>
      <c r="DHG31" s="206"/>
      <c r="DHH31" s="206"/>
      <c r="DHI31" s="206"/>
      <c r="DHJ31" s="206"/>
      <c r="DHK31" s="206"/>
      <c r="DHL31" s="206"/>
      <c r="DHM31" s="206"/>
      <c r="DHN31" s="206"/>
      <c r="DHO31" s="206"/>
      <c r="DHP31" s="206"/>
      <c r="DHQ31" s="206"/>
      <c r="DHR31" s="206"/>
      <c r="DHS31" s="206"/>
      <c r="DHT31" s="206"/>
      <c r="DHU31" s="206"/>
      <c r="DHV31" s="206"/>
      <c r="DHW31" s="206"/>
      <c r="DHX31" s="206"/>
      <c r="DHY31" s="206"/>
      <c r="DHZ31" s="206"/>
      <c r="DIA31" s="206"/>
      <c r="DIB31" s="206"/>
      <c r="DIC31" s="206"/>
      <c r="DID31" s="206"/>
      <c r="DIE31" s="206"/>
      <c r="DIF31" s="206"/>
      <c r="DIG31" s="206"/>
      <c r="DIH31" s="206"/>
      <c r="DII31" s="206"/>
      <c r="DIJ31" s="206"/>
      <c r="DIK31" s="206"/>
      <c r="DIL31" s="206"/>
      <c r="DIM31" s="206"/>
      <c r="DIN31" s="206"/>
      <c r="DIO31" s="206"/>
      <c r="DIP31" s="206"/>
      <c r="DIQ31" s="206"/>
      <c r="DIR31" s="206"/>
      <c r="DIS31" s="206"/>
      <c r="DIT31" s="206"/>
      <c r="DIU31" s="206"/>
      <c r="DIV31" s="206"/>
      <c r="DIW31" s="206"/>
      <c r="DIX31" s="206"/>
      <c r="DIY31" s="206"/>
      <c r="DIZ31" s="206"/>
      <c r="DJA31" s="206"/>
      <c r="DJB31" s="206"/>
      <c r="DJC31" s="206"/>
      <c r="DJD31" s="206"/>
      <c r="DJE31" s="206"/>
      <c r="DJF31" s="206"/>
      <c r="DJG31" s="206"/>
      <c r="DJH31" s="206"/>
      <c r="DJI31" s="206"/>
      <c r="DJJ31" s="206"/>
      <c r="DJK31" s="206"/>
      <c r="DJL31" s="206"/>
      <c r="DJM31" s="206"/>
      <c r="DJN31" s="206"/>
      <c r="DJO31" s="206"/>
      <c r="DJP31" s="206"/>
      <c r="DJQ31" s="206"/>
      <c r="DJR31" s="206"/>
      <c r="DJS31" s="206"/>
      <c r="DJT31" s="206"/>
      <c r="DJU31" s="206"/>
      <c r="DJV31" s="206"/>
      <c r="DJW31" s="206"/>
      <c r="DJX31" s="206"/>
      <c r="DJY31" s="206"/>
      <c r="DJZ31" s="206"/>
      <c r="DKA31" s="206"/>
      <c r="DKB31" s="206"/>
      <c r="DKC31" s="206"/>
      <c r="DKD31" s="206"/>
      <c r="DKE31" s="206"/>
      <c r="DKF31" s="206"/>
      <c r="DKG31" s="206"/>
      <c r="DKH31" s="206"/>
      <c r="DKI31" s="206"/>
      <c r="DKJ31" s="206"/>
      <c r="DKK31" s="206"/>
      <c r="DKL31" s="206"/>
      <c r="DKM31" s="206"/>
      <c r="DKN31" s="206"/>
      <c r="DKO31" s="206"/>
      <c r="DKP31" s="206"/>
      <c r="DKQ31" s="206"/>
      <c r="DKR31" s="206"/>
      <c r="DKS31" s="206"/>
      <c r="DKT31" s="206"/>
      <c r="DKU31" s="206"/>
      <c r="DKV31" s="206"/>
      <c r="DKW31" s="206"/>
      <c r="DKX31" s="206"/>
      <c r="DKY31" s="206"/>
      <c r="DKZ31" s="206"/>
      <c r="DLA31" s="206"/>
      <c r="DLB31" s="206"/>
      <c r="DLC31" s="206"/>
      <c r="DLD31" s="206"/>
      <c r="DLE31" s="206"/>
      <c r="DLF31" s="206"/>
      <c r="DLG31" s="206"/>
      <c r="DLH31" s="206"/>
      <c r="DLI31" s="206"/>
      <c r="DLJ31" s="206"/>
      <c r="DLK31" s="206"/>
      <c r="DLL31" s="206"/>
      <c r="DLM31" s="206"/>
      <c r="DLN31" s="206"/>
      <c r="DLO31" s="206"/>
      <c r="DLP31" s="206"/>
      <c r="DLQ31" s="206"/>
      <c r="DLR31" s="206"/>
      <c r="DLS31" s="206"/>
      <c r="DLT31" s="206"/>
      <c r="DLU31" s="206"/>
      <c r="DLV31" s="206"/>
      <c r="DLW31" s="206"/>
      <c r="DLX31" s="206"/>
      <c r="DLY31" s="206"/>
      <c r="DLZ31" s="206"/>
      <c r="DMA31" s="206"/>
      <c r="DMB31" s="206"/>
      <c r="DMC31" s="206"/>
      <c r="DMD31" s="206"/>
      <c r="DME31" s="206"/>
      <c r="DMF31" s="206"/>
      <c r="DMG31" s="206"/>
      <c r="DMH31" s="206"/>
      <c r="DMI31" s="206"/>
      <c r="DMJ31" s="206"/>
      <c r="DMK31" s="206"/>
      <c r="DML31" s="206"/>
      <c r="DMM31" s="206"/>
      <c r="DMN31" s="206"/>
      <c r="DMO31" s="206"/>
      <c r="DMP31" s="206"/>
      <c r="DMQ31" s="206"/>
      <c r="DMR31" s="206"/>
      <c r="DMS31" s="206"/>
      <c r="DMT31" s="206"/>
      <c r="DMU31" s="206"/>
      <c r="DMV31" s="206"/>
      <c r="DMW31" s="206"/>
      <c r="DMX31" s="206"/>
      <c r="DMY31" s="206"/>
      <c r="DMZ31" s="206"/>
      <c r="DNA31" s="206"/>
      <c r="DNB31" s="206"/>
      <c r="DNC31" s="206"/>
      <c r="DND31" s="206"/>
      <c r="DNE31" s="206"/>
      <c r="DNF31" s="206"/>
      <c r="DNG31" s="206"/>
      <c r="DNH31" s="206"/>
      <c r="DNI31" s="206"/>
      <c r="DNJ31" s="206"/>
      <c r="DNK31" s="206"/>
      <c r="DNL31" s="206"/>
      <c r="DNM31" s="206"/>
      <c r="DNN31" s="206"/>
      <c r="DNO31" s="206"/>
      <c r="DNP31" s="206"/>
      <c r="DNQ31" s="206"/>
      <c r="DNR31" s="206"/>
      <c r="DNS31" s="206"/>
      <c r="DNT31" s="206"/>
      <c r="DNU31" s="206"/>
      <c r="DNV31" s="206"/>
      <c r="DNW31" s="206"/>
      <c r="DNX31" s="206"/>
      <c r="DNY31" s="206"/>
      <c r="DNZ31" s="206"/>
      <c r="DOA31" s="206"/>
      <c r="DOB31" s="206"/>
      <c r="DOC31" s="206"/>
      <c r="DOD31" s="206"/>
      <c r="DOE31" s="206"/>
      <c r="DOF31" s="206"/>
      <c r="DOG31" s="206"/>
      <c r="DOH31" s="206"/>
      <c r="DOI31" s="206"/>
      <c r="DOJ31" s="206"/>
      <c r="DOK31" s="206"/>
      <c r="DOL31" s="206"/>
      <c r="DOM31" s="206"/>
      <c r="DON31" s="206"/>
      <c r="DOO31" s="206"/>
      <c r="DOP31" s="206"/>
      <c r="DOQ31" s="206"/>
      <c r="DOR31" s="206"/>
      <c r="DOS31" s="206"/>
      <c r="DOT31" s="206"/>
      <c r="DOU31" s="206"/>
      <c r="DOV31" s="206"/>
      <c r="DOW31" s="206"/>
      <c r="DOX31" s="206"/>
      <c r="DOY31" s="206"/>
      <c r="DOZ31" s="206"/>
      <c r="DPA31" s="206"/>
      <c r="DPB31" s="206"/>
      <c r="DPC31" s="206"/>
      <c r="DPD31" s="206"/>
      <c r="DPE31" s="206"/>
      <c r="DPF31" s="206"/>
      <c r="DPG31" s="206"/>
      <c r="DPH31" s="206"/>
      <c r="DPI31" s="206"/>
      <c r="DPJ31" s="206"/>
      <c r="DPK31" s="206"/>
      <c r="DPL31" s="206"/>
      <c r="DPM31" s="206"/>
      <c r="DPN31" s="206"/>
      <c r="DPO31" s="206"/>
      <c r="DPP31" s="206"/>
      <c r="DPQ31" s="206"/>
      <c r="DPR31" s="206"/>
      <c r="DPS31" s="206"/>
      <c r="DPT31" s="206"/>
      <c r="DPU31" s="206"/>
      <c r="DPV31" s="206"/>
      <c r="DPW31" s="206"/>
      <c r="DPX31" s="206"/>
      <c r="DPY31" s="206"/>
      <c r="DPZ31" s="206"/>
      <c r="DQA31" s="206"/>
      <c r="DQB31" s="206"/>
      <c r="DQC31" s="206"/>
      <c r="DQD31" s="206"/>
      <c r="DQE31" s="206"/>
      <c r="DQF31" s="206"/>
      <c r="DQG31" s="206"/>
      <c r="DQH31" s="206"/>
      <c r="DQI31" s="206"/>
      <c r="DQJ31" s="206"/>
      <c r="DQK31" s="206"/>
      <c r="DQL31" s="206"/>
      <c r="DQM31" s="206"/>
      <c r="DQN31" s="206"/>
      <c r="DQO31" s="206"/>
      <c r="DQP31" s="206"/>
      <c r="DQQ31" s="206"/>
      <c r="DQR31" s="206"/>
      <c r="DQS31" s="206"/>
      <c r="DQT31" s="206"/>
      <c r="DQU31" s="206"/>
      <c r="DQV31" s="206"/>
      <c r="DQW31" s="206"/>
      <c r="DQX31" s="206"/>
      <c r="DQY31" s="206"/>
      <c r="DQZ31" s="206"/>
      <c r="DRA31" s="206"/>
      <c r="DRB31" s="206"/>
      <c r="DRC31" s="206"/>
      <c r="DRD31" s="206"/>
      <c r="DRE31" s="206"/>
      <c r="DRF31" s="206"/>
      <c r="DRG31" s="206"/>
      <c r="DRH31" s="206"/>
      <c r="DRI31" s="206"/>
      <c r="DRJ31" s="206"/>
      <c r="DRK31" s="206"/>
      <c r="DRL31" s="206"/>
      <c r="DRM31" s="206"/>
      <c r="DRN31" s="206"/>
      <c r="DRO31" s="206"/>
      <c r="DRP31" s="206"/>
      <c r="DRQ31" s="206"/>
      <c r="DRR31" s="206"/>
      <c r="DRS31" s="206"/>
      <c r="DRT31" s="206"/>
      <c r="DRU31" s="206"/>
      <c r="DRV31" s="206"/>
      <c r="DRW31" s="206"/>
      <c r="DRX31" s="206"/>
      <c r="DRY31" s="206"/>
      <c r="DRZ31" s="206"/>
      <c r="DSA31" s="206"/>
      <c r="DSB31" s="206"/>
      <c r="DSC31" s="206"/>
      <c r="DSD31" s="206"/>
      <c r="DSE31" s="206"/>
      <c r="DSF31" s="206"/>
      <c r="DSG31" s="206"/>
      <c r="DSH31" s="206"/>
      <c r="DSI31" s="206"/>
      <c r="DSJ31" s="206"/>
      <c r="DSK31" s="206"/>
      <c r="DSL31" s="206"/>
      <c r="DSM31" s="206"/>
      <c r="DSN31" s="206"/>
      <c r="DSO31" s="206"/>
      <c r="DSP31" s="206"/>
      <c r="DSQ31" s="206"/>
      <c r="DSR31" s="206"/>
      <c r="DSS31" s="206"/>
      <c r="DST31" s="206"/>
      <c r="DSU31" s="206"/>
      <c r="DSV31" s="206"/>
      <c r="DSW31" s="206"/>
      <c r="DSX31" s="206"/>
      <c r="DSY31" s="206"/>
      <c r="DSZ31" s="206"/>
      <c r="DTA31" s="206"/>
      <c r="DTB31" s="206"/>
      <c r="DTC31" s="206"/>
      <c r="DTD31" s="206"/>
      <c r="DTE31" s="206"/>
      <c r="DTF31" s="206"/>
      <c r="DTG31" s="206"/>
      <c r="DTH31" s="206"/>
      <c r="DTI31" s="206"/>
      <c r="DTJ31" s="206"/>
      <c r="DTK31" s="206"/>
      <c r="DTL31" s="206"/>
      <c r="DTM31" s="206"/>
      <c r="DTN31" s="206"/>
      <c r="DTO31" s="206"/>
      <c r="DTP31" s="206"/>
      <c r="DTQ31" s="206"/>
      <c r="DTR31" s="206"/>
      <c r="DTS31" s="206"/>
      <c r="DTT31" s="206"/>
      <c r="DTU31" s="206"/>
      <c r="DTV31" s="206"/>
      <c r="DTW31" s="206"/>
      <c r="DTX31" s="206"/>
      <c r="DTY31" s="206"/>
      <c r="DTZ31" s="206"/>
      <c r="DUA31" s="206"/>
      <c r="DUB31" s="206"/>
      <c r="DUC31" s="206"/>
      <c r="DUD31" s="206"/>
      <c r="DUE31" s="206"/>
      <c r="DUF31" s="206"/>
      <c r="DUG31" s="206"/>
      <c r="DUH31" s="206"/>
      <c r="DUI31" s="206"/>
      <c r="DUJ31" s="206"/>
      <c r="DUK31" s="206"/>
      <c r="DUL31" s="206"/>
      <c r="DUM31" s="206"/>
      <c r="DUN31" s="206"/>
      <c r="DUO31" s="206"/>
      <c r="DUP31" s="206"/>
      <c r="DUQ31" s="206"/>
      <c r="DUR31" s="206"/>
      <c r="DUS31" s="206"/>
      <c r="DUT31" s="206"/>
      <c r="DUU31" s="206"/>
      <c r="DUV31" s="206"/>
      <c r="DUW31" s="206"/>
      <c r="DUX31" s="206"/>
      <c r="DUY31" s="206"/>
      <c r="DUZ31" s="206"/>
      <c r="DVA31" s="206"/>
      <c r="DVB31" s="206"/>
      <c r="DVC31" s="206"/>
      <c r="DVD31" s="206"/>
      <c r="DVE31" s="206"/>
      <c r="DVF31" s="206"/>
      <c r="DVG31" s="206"/>
      <c r="DVH31" s="206"/>
      <c r="DVI31" s="206"/>
      <c r="DVJ31" s="206"/>
      <c r="DVK31" s="206"/>
      <c r="DVL31" s="206"/>
      <c r="DVM31" s="206"/>
      <c r="DVN31" s="206"/>
      <c r="DVO31" s="206"/>
      <c r="DVP31" s="206"/>
      <c r="DVQ31" s="206"/>
      <c r="DVR31" s="206"/>
      <c r="DVS31" s="206"/>
      <c r="DVT31" s="206"/>
      <c r="DVU31" s="206"/>
      <c r="DVV31" s="206"/>
      <c r="DVW31" s="206"/>
      <c r="DVX31" s="206"/>
      <c r="DVY31" s="206"/>
      <c r="DVZ31" s="206"/>
      <c r="DWA31" s="206"/>
      <c r="DWB31" s="206"/>
      <c r="DWC31" s="206"/>
      <c r="DWD31" s="206"/>
      <c r="DWE31" s="206"/>
      <c r="DWF31" s="206"/>
      <c r="DWG31" s="206"/>
      <c r="DWH31" s="206"/>
      <c r="DWI31" s="206"/>
      <c r="DWJ31" s="206"/>
      <c r="DWK31" s="206"/>
      <c r="DWL31" s="206"/>
      <c r="DWM31" s="206"/>
      <c r="DWN31" s="206"/>
      <c r="DWO31" s="206"/>
      <c r="DWP31" s="206"/>
      <c r="DWQ31" s="206"/>
      <c r="DWR31" s="206"/>
      <c r="DWS31" s="206"/>
      <c r="DWT31" s="206"/>
      <c r="DWU31" s="206"/>
      <c r="DWV31" s="206"/>
      <c r="DWW31" s="206"/>
      <c r="DWX31" s="206"/>
      <c r="DWY31" s="206"/>
      <c r="DWZ31" s="206"/>
      <c r="DXA31" s="206"/>
      <c r="DXB31" s="206"/>
      <c r="DXC31" s="206"/>
      <c r="DXD31" s="206"/>
      <c r="DXE31" s="206"/>
      <c r="DXF31" s="206"/>
      <c r="DXG31" s="206"/>
      <c r="DXH31" s="206"/>
      <c r="DXI31" s="206"/>
      <c r="DXJ31" s="206"/>
      <c r="DXK31" s="206"/>
      <c r="DXL31" s="206"/>
      <c r="DXM31" s="206"/>
      <c r="DXN31" s="206"/>
      <c r="DXO31" s="206"/>
      <c r="DXP31" s="206"/>
      <c r="DXQ31" s="206"/>
      <c r="DXR31" s="206"/>
      <c r="DXS31" s="206"/>
      <c r="DXT31" s="206"/>
      <c r="DXU31" s="206"/>
      <c r="DXV31" s="206"/>
      <c r="DXW31" s="206"/>
      <c r="DXX31" s="206"/>
      <c r="DXY31" s="206"/>
      <c r="DXZ31" s="206"/>
      <c r="DYA31" s="206"/>
      <c r="DYB31" s="206"/>
      <c r="DYC31" s="206"/>
      <c r="DYD31" s="206"/>
      <c r="DYE31" s="206"/>
      <c r="DYF31" s="206"/>
      <c r="DYG31" s="206"/>
      <c r="DYH31" s="206"/>
      <c r="DYI31" s="206"/>
      <c r="DYJ31" s="206"/>
      <c r="DYK31" s="206"/>
      <c r="DYL31" s="206"/>
      <c r="DYM31" s="206"/>
      <c r="DYN31" s="206"/>
      <c r="DYO31" s="206"/>
      <c r="DYP31" s="206"/>
      <c r="DYQ31" s="206"/>
      <c r="DYR31" s="206"/>
      <c r="DYS31" s="206"/>
      <c r="DYT31" s="206"/>
      <c r="DYU31" s="206"/>
      <c r="DYV31" s="206"/>
      <c r="DYW31" s="206"/>
      <c r="DYX31" s="206"/>
      <c r="DYY31" s="206"/>
      <c r="DYZ31" s="206"/>
      <c r="DZA31" s="206"/>
      <c r="DZB31" s="206"/>
      <c r="DZC31" s="206"/>
      <c r="DZD31" s="206"/>
      <c r="DZE31" s="206"/>
      <c r="DZF31" s="206"/>
      <c r="DZG31" s="206"/>
      <c r="DZH31" s="206"/>
      <c r="DZI31" s="206"/>
      <c r="DZJ31" s="206"/>
      <c r="DZK31" s="206"/>
      <c r="DZL31" s="206"/>
      <c r="DZM31" s="206"/>
      <c r="DZN31" s="206"/>
      <c r="DZO31" s="206"/>
      <c r="DZP31" s="206"/>
      <c r="DZQ31" s="206"/>
      <c r="DZR31" s="206"/>
      <c r="DZS31" s="206"/>
      <c r="DZT31" s="206"/>
      <c r="DZU31" s="206"/>
      <c r="DZV31" s="206"/>
      <c r="DZW31" s="206"/>
      <c r="DZX31" s="206"/>
      <c r="DZY31" s="206"/>
      <c r="DZZ31" s="206"/>
      <c r="EAA31" s="206"/>
      <c r="EAB31" s="206"/>
      <c r="EAC31" s="206"/>
      <c r="EAD31" s="206"/>
      <c r="EAE31" s="206"/>
      <c r="EAF31" s="206"/>
      <c r="EAG31" s="206"/>
      <c r="EAH31" s="206"/>
      <c r="EAI31" s="206"/>
      <c r="EAJ31" s="206"/>
      <c r="EAK31" s="206"/>
      <c r="EAL31" s="206"/>
      <c r="EAM31" s="206"/>
      <c r="EAN31" s="206"/>
      <c r="EAO31" s="206"/>
      <c r="EAP31" s="206"/>
      <c r="EAQ31" s="206"/>
      <c r="EAR31" s="206"/>
      <c r="EAS31" s="206"/>
      <c r="EAT31" s="206"/>
      <c r="EAU31" s="206"/>
      <c r="EAV31" s="206"/>
      <c r="EAW31" s="206"/>
      <c r="EAX31" s="206"/>
      <c r="EAY31" s="206"/>
      <c r="EAZ31" s="206"/>
      <c r="EBA31" s="206"/>
      <c r="EBB31" s="206"/>
      <c r="EBC31" s="206"/>
      <c r="EBD31" s="206"/>
      <c r="EBE31" s="206"/>
      <c r="EBF31" s="206"/>
      <c r="EBG31" s="206"/>
      <c r="EBH31" s="206"/>
      <c r="EBI31" s="206"/>
      <c r="EBJ31" s="206"/>
      <c r="EBK31" s="206"/>
      <c r="EBL31" s="206"/>
      <c r="EBM31" s="206"/>
      <c r="EBN31" s="206"/>
      <c r="EBO31" s="206"/>
      <c r="EBP31" s="206"/>
      <c r="EBQ31" s="206"/>
      <c r="EBR31" s="206"/>
      <c r="EBS31" s="206"/>
      <c r="EBT31" s="206"/>
      <c r="EBU31" s="206"/>
      <c r="EBV31" s="206"/>
      <c r="EBW31" s="206"/>
      <c r="EBX31" s="206"/>
      <c r="EBY31" s="206"/>
      <c r="EBZ31" s="206"/>
      <c r="ECA31" s="206"/>
      <c r="ECB31" s="206"/>
      <c r="ECC31" s="206"/>
      <c r="ECD31" s="206"/>
      <c r="ECE31" s="206"/>
      <c r="ECF31" s="206"/>
      <c r="ECG31" s="206"/>
      <c r="ECH31" s="206"/>
      <c r="ECI31" s="206"/>
      <c r="ECJ31" s="206"/>
      <c r="ECK31" s="206"/>
      <c r="ECL31" s="206"/>
      <c r="ECM31" s="206"/>
      <c r="ECN31" s="206"/>
      <c r="ECO31" s="206"/>
      <c r="ECP31" s="206"/>
      <c r="ECQ31" s="206"/>
      <c r="ECR31" s="206"/>
      <c r="ECS31" s="206"/>
      <c r="ECT31" s="206"/>
      <c r="ECU31" s="206"/>
      <c r="ECV31" s="206"/>
      <c r="ECW31" s="206"/>
      <c r="ECX31" s="206"/>
      <c r="ECY31" s="206"/>
      <c r="ECZ31" s="206"/>
      <c r="EDA31" s="206"/>
      <c r="EDB31" s="206"/>
      <c r="EDC31" s="206"/>
      <c r="EDD31" s="206"/>
      <c r="EDE31" s="206"/>
      <c r="EDF31" s="206"/>
      <c r="EDG31" s="206"/>
      <c r="EDH31" s="206"/>
      <c r="EDI31" s="206"/>
      <c r="EDJ31" s="206"/>
      <c r="EDK31" s="206"/>
      <c r="EDL31" s="206"/>
      <c r="EDM31" s="206"/>
      <c r="EDN31" s="206"/>
      <c r="EDO31" s="206"/>
      <c r="EDP31" s="206"/>
      <c r="EDQ31" s="206"/>
      <c r="EDR31" s="206"/>
      <c r="EDS31" s="206"/>
      <c r="EDT31" s="206"/>
      <c r="EDU31" s="206"/>
      <c r="EDV31" s="206"/>
      <c r="EDW31" s="206"/>
      <c r="EDX31" s="206"/>
      <c r="EDY31" s="206"/>
      <c r="EDZ31" s="206"/>
      <c r="EEA31" s="206"/>
      <c r="EEB31" s="206"/>
      <c r="EEC31" s="206"/>
      <c r="EED31" s="206"/>
      <c r="EEE31" s="206"/>
      <c r="EEF31" s="206"/>
      <c r="EEG31" s="206"/>
      <c r="EEH31" s="206"/>
      <c r="EEI31" s="206"/>
      <c r="EEJ31" s="206"/>
      <c r="EEK31" s="206"/>
      <c r="EEL31" s="206"/>
      <c r="EEM31" s="206"/>
      <c r="EEN31" s="206"/>
      <c r="EEO31" s="206"/>
      <c r="EEP31" s="206"/>
      <c r="EEQ31" s="206"/>
      <c r="EER31" s="206"/>
      <c r="EES31" s="206"/>
      <c r="EET31" s="206"/>
      <c r="EEU31" s="206"/>
      <c r="EEV31" s="206"/>
      <c r="EEW31" s="206"/>
      <c r="EEX31" s="206"/>
      <c r="EEY31" s="206"/>
      <c r="EEZ31" s="206"/>
      <c r="EFA31" s="206"/>
      <c r="EFB31" s="206"/>
      <c r="EFC31" s="206"/>
      <c r="EFD31" s="206"/>
      <c r="EFE31" s="206"/>
      <c r="EFF31" s="206"/>
      <c r="EFG31" s="206"/>
      <c r="EFH31" s="206"/>
      <c r="EFI31" s="206"/>
      <c r="EFJ31" s="206"/>
      <c r="EFK31" s="206"/>
      <c r="EFL31" s="206"/>
      <c r="EFM31" s="206"/>
      <c r="EFN31" s="206"/>
      <c r="EFO31" s="206"/>
      <c r="EFP31" s="206"/>
      <c r="EFQ31" s="206"/>
      <c r="EFR31" s="206"/>
      <c r="EFS31" s="206"/>
      <c r="EFT31" s="206"/>
      <c r="EFU31" s="206"/>
      <c r="EFV31" s="206"/>
      <c r="EFW31" s="206"/>
      <c r="EFX31" s="206"/>
      <c r="EFY31" s="206"/>
      <c r="EFZ31" s="206"/>
      <c r="EGA31" s="206"/>
      <c r="EGB31" s="206"/>
      <c r="EGC31" s="206"/>
      <c r="EGD31" s="206"/>
      <c r="EGE31" s="206"/>
      <c r="EGF31" s="206"/>
      <c r="EGG31" s="206"/>
      <c r="EGH31" s="206"/>
      <c r="EGI31" s="206"/>
      <c r="EGJ31" s="206"/>
      <c r="EGK31" s="206"/>
      <c r="EGL31" s="206"/>
      <c r="EGM31" s="206"/>
      <c r="EGN31" s="206"/>
      <c r="EGO31" s="206"/>
      <c r="EGP31" s="206"/>
      <c r="EGQ31" s="206"/>
      <c r="EGR31" s="206"/>
      <c r="EGS31" s="206"/>
      <c r="EGT31" s="206"/>
      <c r="EGU31" s="206"/>
      <c r="EGV31" s="206"/>
      <c r="EGW31" s="206"/>
      <c r="EGX31" s="206"/>
      <c r="EGY31" s="206"/>
      <c r="EGZ31" s="206"/>
      <c r="EHA31" s="206"/>
      <c r="EHB31" s="206"/>
      <c r="EHC31" s="206"/>
      <c r="EHD31" s="206"/>
      <c r="EHE31" s="206"/>
      <c r="EHF31" s="206"/>
      <c r="EHG31" s="206"/>
      <c r="EHH31" s="206"/>
      <c r="EHI31" s="206"/>
      <c r="EHJ31" s="206"/>
      <c r="EHK31" s="206"/>
      <c r="EHL31" s="206"/>
      <c r="EHM31" s="206"/>
      <c r="EHN31" s="206"/>
      <c r="EHO31" s="206"/>
      <c r="EHP31" s="206"/>
      <c r="EHQ31" s="206"/>
      <c r="EHR31" s="206"/>
      <c r="EHS31" s="206"/>
      <c r="EHT31" s="206"/>
      <c r="EHU31" s="206"/>
      <c r="EHV31" s="206"/>
      <c r="EHW31" s="206"/>
      <c r="EHX31" s="206"/>
      <c r="EHY31" s="206"/>
      <c r="EHZ31" s="206"/>
      <c r="EIA31" s="206"/>
      <c r="EIB31" s="206"/>
      <c r="EIC31" s="206"/>
      <c r="EID31" s="206"/>
      <c r="EIE31" s="206"/>
      <c r="EIF31" s="206"/>
      <c r="EIG31" s="206"/>
      <c r="EIH31" s="206"/>
      <c r="EII31" s="206"/>
      <c r="EIJ31" s="206"/>
      <c r="EIK31" s="206"/>
      <c r="EIL31" s="206"/>
      <c r="EIM31" s="206"/>
      <c r="EIN31" s="206"/>
      <c r="EIO31" s="206"/>
      <c r="EIP31" s="206"/>
      <c r="EIQ31" s="206"/>
      <c r="EIR31" s="206"/>
      <c r="EIS31" s="206"/>
      <c r="EIT31" s="206"/>
      <c r="EIU31" s="206"/>
      <c r="EIV31" s="206"/>
      <c r="EIW31" s="206"/>
      <c r="EIX31" s="206"/>
      <c r="EIY31" s="206"/>
      <c r="EIZ31" s="206"/>
      <c r="EJA31" s="206"/>
      <c r="EJB31" s="206"/>
      <c r="EJC31" s="206"/>
      <c r="EJD31" s="206"/>
      <c r="EJE31" s="206"/>
      <c r="EJF31" s="206"/>
      <c r="EJG31" s="206"/>
      <c r="EJH31" s="206"/>
      <c r="EJI31" s="206"/>
      <c r="EJJ31" s="206"/>
      <c r="EJK31" s="206"/>
      <c r="EJL31" s="206"/>
      <c r="EJM31" s="206"/>
      <c r="EJN31" s="206"/>
      <c r="EJO31" s="206"/>
      <c r="EJP31" s="206"/>
      <c r="EJQ31" s="206"/>
      <c r="EJR31" s="206"/>
      <c r="EJS31" s="206"/>
      <c r="EJT31" s="206"/>
      <c r="EJU31" s="206"/>
      <c r="EJV31" s="206"/>
      <c r="EJW31" s="206"/>
      <c r="EJX31" s="206"/>
      <c r="EJY31" s="206"/>
      <c r="EJZ31" s="206"/>
      <c r="EKA31" s="206"/>
      <c r="EKB31" s="206"/>
      <c r="EKC31" s="206"/>
      <c r="EKD31" s="206"/>
      <c r="EKE31" s="206"/>
      <c r="EKF31" s="206"/>
      <c r="EKG31" s="206"/>
      <c r="EKH31" s="206"/>
      <c r="EKI31" s="206"/>
      <c r="EKJ31" s="206"/>
      <c r="EKK31" s="206"/>
      <c r="EKL31" s="206"/>
      <c r="EKM31" s="206"/>
      <c r="EKN31" s="206"/>
      <c r="EKO31" s="206"/>
      <c r="EKP31" s="206"/>
      <c r="EKQ31" s="206"/>
      <c r="EKR31" s="206"/>
      <c r="EKS31" s="206"/>
      <c r="EKT31" s="206"/>
      <c r="EKU31" s="206"/>
      <c r="EKV31" s="206"/>
      <c r="EKW31" s="206"/>
      <c r="EKX31" s="206"/>
      <c r="EKY31" s="206"/>
      <c r="EKZ31" s="206"/>
      <c r="ELA31" s="206"/>
      <c r="ELB31" s="206"/>
      <c r="ELC31" s="206"/>
      <c r="ELD31" s="206"/>
      <c r="ELE31" s="206"/>
      <c r="ELF31" s="206"/>
      <c r="ELG31" s="206"/>
      <c r="ELH31" s="206"/>
      <c r="ELI31" s="206"/>
      <c r="ELJ31" s="206"/>
      <c r="ELK31" s="206"/>
      <c r="ELL31" s="206"/>
      <c r="ELM31" s="206"/>
      <c r="ELN31" s="206"/>
      <c r="ELO31" s="206"/>
      <c r="ELP31" s="206"/>
      <c r="ELQ31" s="206"/>
      <c r="ELR31" s="206"/>
      <c r="ELS31" s="206"/>
      <c r="ELT31" s="206"/>
      <c r="ELU31" s="206"/>
      <c r="ELV31" s="206"/>
      <c r="ELW31" s="206"/>
      <c r="ELX31" s="206"/>
      <c r="ELY31" s="206"/>
      <c r="ELZ31" s="206"/>
      <c r="EMA31" s="206"/>
      <c r="EMB31" s="206"/>
      <c r="EMC31" s="206"/>
      <c r="EMD31" s="206"/>
      <c r="EME31" s="206"/>
      <c r="EMF31" s="206"/>
      <c r="EMG31" s="206"/>
      <c r="EMH31" s="206"/>
      <c r="EMI31" s="206"/>
      <c r="EMJ31" s="206"/>
      <c r="EMK31" s="206"/>
      <c r="EML31" s="206"/>
      <c r="EMM31" s="206"/>
      <c r="EMN31" s="206"/>
      <c r="EMO31" s="206"/>
      <c r="EMP31" s="206"/>
      <c r="EMQ31" s="206"/>
      <c r="EMR31" s="206"/>
      <c r="EMS31" s="206"/>
      <c r="EMT31" s="206"/>
      <c r="EMU31" s="206"/>
      <c r="EMV31" s="206"/>
      <c r="EMW31" s="206"/>
      <c r="EMX31" s="206"/>
      <c r="EMY31" s="206"/>
      <c r="EMZ31" s="206"/>
      <c r="ENA31" s="206"/>
      <c r="ENB31" s="206"/>
      <c r="ENC31" s="206"/>
      <c r="END31" s="206"/>
      <c r="ENE31" s="206"/>
      <c r="ENF31" s="206"/>
      <c r="ENG31" s="206"/>
      <c r="ENH31" s="206"/>
      <c r="ENI31" s="206"/>
      <c r="ENJ31" s="206"/>
      <c r="ENK31" s="206"/>
      <c r="ENL31" s="206"/>
      <c r="ENM31" s="206"/>
      <c r="ENN31" s="206"/>
      <c r="ENO31" s="206"/>
      <c r="ENP31" s="206"/>
      <c r="ENQ31" s="206"/>
      <c r="ENR31" s="206"/>
      <c r="ENS31" s="206"/>
      <c r="ENT31" s="206"/>
      <c r="ENU31" s="206"/>
      <c r="ENV31" s="206"/>
      <c r="ENW31" s="206"/>
      <c r="ENX31" s="206"/>
      <c r="ENY31" s="206"/>
      <c r="ENZ31" s="206"/>
      <c r="EOA31" s="206"/>
      <c r="EOB31" s="206"/>
      <c r="EOC31" s="206"/>
      <c r="EOD31" s="206"/>
      <c r="EOE31" s="206"/>
      <c r="EOF31" s="206"/>
      <c r="EOG31" s="206"/>
      <c r="EOH31" s="206"/>
      <c r="EOI31" s="206"/>
      <c r="EOJ31" s="206"/>
      <c r="EOK31" s="206"/>
      <c r="EOL31" s="206"/>
      <c r="EOM31" s="206"/>
      <c r="EON31" s="206"/>
      <c r="EOO31" s="206"/>
      <c r="EOP31" s="206"/>
      <c r="EOQ31" s="206"/>
      <c r="EOR31" s="206"/>
      <c r="EOS31" s="206"/>
      <c r="EOT31" s="206"/>
      <c r="EOU31" s="206"/>
      <c r="EOV31" s="206"/>
      <c r="EOW31" s="206"/>
      <c r="EOX31" s="206"/>
      <c r="EOY31" s="206"/>
      <c r="EOZ31" s="206"/>
      <c r="EPA31" s="206"/>
      <c r="EPB31" s="206"/>
      <c r="EPC31" s="206"/>
      <c r="EPD31" s="206"/>
      <c r="EPE31" s="206"/>
      <c r="EPF31" s="206"/>
      <c r="EPG31" s="206"/>
      <c r="EPH31" s="206"/>
      <c r="EPI31" s="206"/>
      <c r="EPJ31" s="206"/>
      <c r="EPK31" s="206"/>
      <c r="EPL31" s="206"/>
      <c r="EPM31" s="206"/>
      <c r="EPN31" s="206"/>
      <c r="EPO31" s="206"/>
      <c r="EPP31" s="206"/>
      <c r="EPQ31" s="206"/>
      <c r="EPR31" s="206"/>
      <c r="EPS31" s="206"/>
      <c r="EPT31" s="206"/>
      <c r="EPU31" s="206"/>
      <c r="EPV31" s="206"/>
      <c r="EPW31" s="206"/>
      <c r="EPX31" s="206"/>
      <c r="EPY31" s="206"/>
      <c r="EPZ31" s="206"/>
      <c r="EQA31" s="206"/>
      <c r="EQB31" s="206"/>
      <c r="EQC31" s="206"/>
      <c r="EQD31" s="206"/>
      <c r="EQE31" s="206"/>
      <c r="EQF31" s="206"/>
      <c r="EQG31" s="206"/>
      <c r="EQH31" s="206"/>
      <c r="EQI31" s="206"/>
      <c r="EQJ31" s="206"/>
      <c r="EQK31" s="206"/>
      <c r="EQL31" s="206"/>
      <c r="EQM31" s="206"/>
      <c r="EQN31" s="206"/>
      <c r="EQO31" s="206"/>
      <c r="EQP31" s="206"/>
      <c r="EQQ31" s="206"/>
      <c r="EQR31" s="206"/>
      <c r="EQS31" s="206"/>
      <c r="EQT31" s="206"/>
      <c r="EQU31" s="206"/>
      <c r="EQV31" s="206"/>
      <c r="EQW31" s="206"/>
      <c r="EQX31" s="206"/>
      <c r="EQY31" s="206"/>
      <c r="EQZ31" s="206"/>
      <c r="ERA31" s="206"/>
      <c r="ERB31" s="206"/>
      <c r="ERC31" s="206"/>
      <c r="ERD31" s="206"/>
      <c r="ERE31" s="206"/>
      <c r="ERF31" s="206"/>
      <c r="ERG31" s="206"/>
      <c r="ERH31" s="206"/>
      <c r="ERI31" s="206"/>
      <c r="ERJ31" s="206"/>
      <c r="ERK31" s="206"/>
      <c r="ERL31" s="206"/>
      <c r="ERM31" s="206"/>
      <c r="ERN31" s="206"/>
      <c r="ERO31" s="206"/>
      <c r="ERP31" s="206"/>
      <c r="ERQ31" s="206"/>
      <c r="ERR31" s="206"/>
      <c r="ERS31" s="206"/>
      <c r="ERT31" s="206"/>
      <c r="ERU31" s="206"/>
      <c r="ERV31" s="206"/>
      <c r="ERW31" s="206"/>
      <c r="ERX31" s="206"/>
      <c r="ERY31" s="206"/>
      <c r="ERZ31" s="206"/>
      <c r="ESA31" s="206"/>
      <c r="ESB31" s="206"/>
      <c r="ESC31" s="206"/>
      <c r="ESD31" s="206"/>
      <c r="ESE31" s="206"/>
      <c r="ESF31" s="206"/>
      <c r="ESG31" s="206"/>
      <c r="ESH31" s="206"/>
      <c r="ESI31" s="206"/>
      <c r="ESJ31" s="206"/>
      <c r="ESK31" s="206"/>
      <c r="ESL31" s="206"/>
      <c r="ESM31" s="206"/>
      <c r="ESN31" s="206"/>
      <c r="ESO31" s="206"/>
      <c r="ESP31" s="206"/>
      <c r="ESQ31" s="206"/>
      <c r="ESR31" s="206"/>
      <c r="ESS31" s="206"/>
      <c r="EST31" s="206"/>
      <c r="ESU31" s="206"/>
      <c r="ESV31" s="206"/>
      <c r="ESW31" s="206"/>
      <c r="ESX31" s="206"/>
      <c r="ESY31" s="206"/>
      <c r="ESZ31" s="206"/>
      <c r="ETA31" s="206"/>
      <c r="ETB31" s="206"/>
      <c r="ETC31" s="206"/>
      <c r="ETD31" s="206"/>
      <c r="ETE31" s="206"/>
      <c r="ETF31" s="206"/>
      <c r="ETG31" s="206"/>
      <c r="ETH31" s="206"/>
      <c r="ETI31" s="206"/>
      <c r="ETJ31" s="206"/>
      <c r="ETK31" s="206"/>
      <c r="ETL31" s="206"/>
      <c r="ETM31" s="206"/>
      <c r="ETN31" s="206"/>
      <c r="ETO31" s="206"/>
      <c r="ETP31" s="206"/>
      <c r="ETQ31" s="206"/>
      <c r="ETR31" s="206"/>
      <c r="ETS31" s="206"/>
      <c r="ETT31" s="206"/>
      <c r="ETU31" s="206"/>
      <c r="ETV31" s="206"/>
      <c r="ETW31" s="206"/>
      <c r="ETX31" s="206"/>
      <c r="ETY31" s="206"/>
      <c r="ETZ31" s="206"/>
      <c r="EUA31" s="206"/>
      <c r="EUB31" s="206"/>
      <c r="EUC31" s="206"/>
      <c r="EUD31" s="206"/>
      <c r="EUE31" s="206"/>
      <c r="EUF31" s="206"/>
      <c r="EUG31" s="206"/>
      <c r="EUH31" s="206"/>
      <c r="EUI31" s="206"/>
      <c r="EUJ31" s="206"/>
      <c r="EUK31" s="206"/>
      <c r="EUL31" s="206"/>
      <c r="EUM31" s="206"/>
      <c r="EUN31" s="206"/>
      <c r="EUO31" s="206"/>
      <c r="EUP31" s="206"/>
      <c r="EUQ31" s="206"/>
      <c r="EUR31" s="206"/>
      <c r="EUS31" s="206"/>
      <c r="EUT31" s="206"/>
      <c r="EUU31" s="206"/>
      <c r="EUV31" s="206"/>
      <c r="EUW31" s="206"/>
      <c r="EUX31" s="206"/>
      <c r="EUY31" s="206"/>
      <c r="EUZ31" s="206"/>
      <c r="EVA31" s="206"/>
      <c r="EVB31" s="206"/>
      <c r="EVC31" s="206"/>
      <c r="EVD31" s="206"/>
      <c r="EVE31" s="206"/>
      <c r="EVF31" s="206"/>
      <c r="EVG31" s="206"/>
      <c r="EVH31" s="206"/>
      <c r="EVI31" s="206"/>
      <c r="EVJ31" s="206"/>
      <c r="EVK31" s="206"/>
      <c r="EVL31" s="206"/>
      <c r="EVM31" s="206"/>
      <c r="EVN31" s="206"/>
      <c r="EVO31" s="206"/>
      <c r="EVP31" s="206"/>
      <c r="EVQ31" s="206"/>
      <c r="EVR31" s="206"/>
      <c r="EVS31" s="206"/>
      <c r="EVT31" s="206"/>
      <c r="EVU31" s="206"/>
      <c r="EVV31" s="206"/>
      <c r="EVW31" s="206"/>
      <c r="EVX31" s="206"/>
      <c r="EVY31" s="206"/>
      <c r="EVZ31" s="206"/>
      <c r="EWA31" s="206"/>
      <c r="EWB31" s="206"/>
      <c r="EWC31" s="206"/>
      <c r="EWD31" s="206"/>
      <c r="EWE31" s="206"/>
      <c r="EWF31" s="206"/>
      <c r="EWG31" s="206"/>
      <c r="EWH31" s="206"/>
      <c r="EWI31" s="206"/>
      <c r="EWJ31" s="206"/>
      <c r="EWK31" s="206"/>
      <c r="EWL31" s="206"/>
      <c r="EWM31" s="206"/>
      <c r="EWN31" s="206"/>
      <c r="EWO31" s="206"/>
      <c r="EWP31" s="206"/>
      <c r="EWQ31" s="206"/>
      <c r="EWR31" s="206"/>
      <c r="EWS31" s="206"/>
      <c r="EWT31" s="206"/>
      <c r="EWU31" s="206"/>
      <c r="EWV31" s="206"/>
      <c r="EWW31" s="206"/>
      <c r="EWX31" s="206"/>
      <c r="EWY31" s="206"/>
      <c r="EWZ31" s="206"/>
      <c r="EXA31" s="206"/>
      <c r="EXB31" s="206"/>
      <c r="EXC31" s="206"/>
      <c r="EXD31" s="206"/>
      <c r="EXE31" s="206"/>
      <c r="EXF31" s="206"/>
      <c r="EXG31" s="206"/>
      <c r="EXH31" s="206"/>
      <c r="EXI31" s="206"/>
      <c r="EXJ31" s="206"/>
      <c r="EXK31" s="206"/>
      <c r="EXL31" s="206"/>
      <c r="EXM31" s="206"/>
      <c r="EXN31" s="206"/>
      <c r="EXO31" s="206"/>
      <c r="EXP31" s="206"/>
      <c r="EXQ31" s="206"/>
      <c r="EXR31" s="206"/>
      <c r="EXS31" s="206"/>
      <c r="EXT31" s="206"/>
      <c r="EXU31" s="206"/>
      <c r="EXV31" s="206"/>
      <c r="EXW31" s="206"/>
      <c r="EXX31" s="206"/>
      <c r="EXY31" s="206"/>
      <c r="EXZ31" s="206"/>
      <c r="EYA31" s="206"/>
      <c r="EYB31" s="206"/>
      <c r="EYC31" s="206"/>
      <c r="EYD31" s="206"/>
      <c r="EYE31" s="206"/>
      <c r="EYF31" s="206"/>
      <c r="EYG31" s="206"/>
      <c r="EYH31" s="206"/>
      <c r="EYI31" s="206"/>
      <c r="EYJ31" s="206"/>
      <c r="EYK31" s="206"/>
      <c r="EYL31" s="206"/>
      <c r="EYM31" s="206"/>
      <c r="EYN31" s="206"/>
      <c r="EYO31" s="206"/>
      <c r="EYP31" s="206"/>
      <c r="EYQ31" s="206"/>
      <c r="EYR31" s="206"/>
      <c r="EYS31" s="206"/>
      <c r="EYT31" s="206"/>
      <c r="EYU31" s="206"/>
      <c r="EYV31" s="206"/>
      <c r="EYW31" s="206"/>
      <c r="EYX31" s="206"/>
      <c r="EYY31" s="206"/>
      <c r="EYZ31" s="206"/>
      <c r="EZA31" s="206"/>
      <c r="EZB31" s="206"/>
      <c r="EZC31" s="206"/>
      <c r="EZD31" s="206"/>
      <c r="EZE31" s="206"/>
      <c r="EZF31" s="206"/>
      <c r="EZG31" s="206"/>
      <c r="EZH31" s="206"/>
      <c r="EZI31" s="206"/>
      <c r="EZJ31" s="206"/>
      <c r="EZK31" s="206"/>
      <c r="EZL31" s="206"/>
      <c r="EZM31" s="206"/>
      <c r="EZN31" s="206"/>
      <c r="EZO31" s="206"/>
      <c r="EZP31" s="206"/>
      <c r="EZQ31" s="206"/>
      <c r="EZR31" s="206"/>
      <c r="EZS31" s="206"/>
      <c r="EZT31" s="206"/>
      <c r="EZU31" s="206"/>
      <c r="EZV31" s="206"/>
      <c r="EZW31" s="206"/>
      <c r="EZX31" s="206"/>
      <c r="EZY31" s="206"/>
      <c r="EZZ31" s="206"/>
      <c r="FAA31" s="206"/>
      <c r="FAB31" s="206"/>
      <c r="FAC31" s="206"/>
      <c r="FAD31" s="206"/>
      <c r="FAE31" s="206"/>
      <c r="FAF31" s="206"/>
      <c r="FAG31" s="206"/>
      <c r="FAH31" s="206"/>
      <c r="FAI31" s="206"/>
      <c r="FAJ31" s="206"/>
      <c r="FAK31" s="206"/>
      <c r="FAL31" s="206"/>
      <c r="FAM31" s="206"/>
      <c r="FAN31" s="206"/>
      <c r="FAO31" s="206"/>
      <c r="FAP31" s="206"/>
      <c r="FAQ31" s="206"/>
      <c r="FAR31" s="206"/>
      <c r="FAS31" s="206"/>
      <c r="FAT31" s="206"/>
      <c r="FAU31" s="206"/>
      <c r="FAV31" s="206"/>
      <c r="FAW31" s="206"/>
      <c r="FAX31" s="206"/>
      <c r="FAY31" s="206"/>
      <c r="FAZ31" s="206"/>
      <c r="FBA31" s="206"/>
      <c r="FBB31" s="206"/>
      <c r="FBC31" s="206"/>
      <c r="FBD31" s="206"/>
      <c r="FBE31" s="206"/>
      <c r="FBF31" s="206"/>
      <c r="FBG31" s="206"/>
      <c r="FBH31" s="206"/>
      <c r="FBI31" s="206"/>
      <c r="FBJ31" s="206"/>
      <c r="FBK31" s="206"/>
      <c r="FBL31" s="206"/>
      <c r="FBM31" s="206"/>
      <c r="FBN31" s="206"/>
      <c r="FBO31" s="206"/>
      <c r="FBP31" s="206"/>
      <c r="FBQ31" s="206"/>
      <c r="FBR31" s="206"/>
      <c r="FBS31" s="206"/>
      <c r="FBT31" s="206"/>
      <c r="FBU31" s="206"/>
      <c r="FBV31" s="206"/>
      <c r="FBW31" s="206"/>
      <c r="FBX31" s="206"/>
      <c r="FBY31" s="206"/>
      <c r="FBZ31" s="206"/>
      <c r="FCA31" s="206"/>
      <c r="FCB31" s="206"/>
      <c r="FCC31" s="206"/>
      <c r="FCD31" s="206"/>
      <c r="FCE31" s="206"/>
      <c r="FCF31" s="206"/>
      <c r="FCG31" s="206"/>
      <c r="FCH31" s="206"/>
      <c r="FCI31" s="206"/>
      <c r="FCJ31" s="206"/>
      <c r="FCK31" s="206"/>
      <c r="FCL31" s="206"/>
      <c r="FCM31" s="206"/>
      <c r="FCN31" s="206"/>
      <c r="FCO31" s="206"/>
      <c r="FCP31" s="206"/>
      <c r="FCQ31" s="206"/>
      <c r="FCR31" s="206"/>
      <c r="FCS31" s="206"/>
      <c r="FCT31" s="206"/>
      <c r="FCU31" s="206"/>
      <c r="FCV31" s="206"/>
      <c r="FCW31" s="206"/>
      <c r="FCX31" s="206"/>
      <c r="FCY31" s="206"/>
      <c r="FCZ31" s="206"/>
      <c r="FDA31" s="206"/>
      <c r="FDB31" s="206"/>
      <c r="FDC31" s="206"/>
      <c r="FDD31" s="206"/>
      <c r="FDE31" s="206"/>
      <c r="FDF31" s="206"/>
      <c r="FDG31" s="206"/>
      <c r="FDH31" s="206"/>
      <c r="FDI31" s="206"/>
      <c r="FDJ31" s="206"/>
      <c r="FDK31" s="206"/>
      <c r="FDL31" s="206"/>
      <c r="FDM31" s="206"/>
      <c r="FDN31" s="206"/>
      <c r="FDO31" s="206"/>
      <c r="FDP31" s="206"/>
      <c r="FDQ31" s="206"/>
      <c r="FDR31" s="206"/>
      <c r="FDS31" s="206"/>
      <c r="FDT31" s="206"/>
      <c r="FDU31" s="206"/>
      <c r="FDV31" s="206"/>
      <c r="FDW31" s="206"/>
      <c r="FDX31" s="206"/>
      <c r="FDY31" s="206"/>
      <c r="FDZ31" s="206"/>
      <c r="FEA31" s="206"/>
      <c r="FEB31" s="206"/>
      <c r="FEC31" s="206"/>
      <c r="FED31" s="206"/>
      <c r="FEE31" s="206"/>
      <c r="FEF31" s="206"/>
      <c r="FEG31" s="206"/>
      <c r="FEH31" s="206"/>
      <c r="FEI31" s="206"/>
      <c r="FEJ31" s="206"/>
      <c r="FEK31" s="206"/>
      <c r="FEL31" s="206"/>
      <c r="FEM31" s="206"/>
      <c r="FEN31" s="206"/>
      <c r="FEO31" s="206"/>
      <c r="FEP31" s="206"/>
      <c r="FEQ31" s="206"/>
      <c r="FER31" s="206"/>
      <c r="FES31" s="206"/>
      <c r="FET31" s="206"/>
      <c r="FEU31" s="206"/>
      <c r="FEV31" s="206"/>
      <c r="FEW31" s="206"/>
      <c r="FEX31" s="206"/>
      <c r="FEY31" s="206"/>
      <c r="FEZ31" s="206"/>
      <c r="FFA31" s="206"/>
      <c r="FFB31" s="206"/>
      <c r="FFC31" s="206"/>
      <c r="FFD31" s="206"/>
      <c r="FFE31" s="206"/>
      <c r="FFF31" s="206"/>
      <c r="FFG31" s="206"/>
      <c r="FFH31" s="206"/>
      <c r="FFI31" s="206"/>
      <c r="FFJ31" s="206"/>
      <c r="FFK31" s="206"/>
      <c r="FFL31" s="206"/>
      <c r="FFM31" s="206"/>
      <c r="FFN31" s="206"/>
      <c r="FFO31" s="206"/>
      <c r="FFP31" s="206"/>
      <c r="FFQ31" s="206"/>
      <c r="FFR31" s="206"/>
      <c r="FFS31" s="206"/>
      <c r="FFT31" s="206"/>
      <c r="FFU31" s="206"/>
      <c r="FFV31" s="206"/>
      <c r="FFW31" s="206"/>
      <c r="FFX31" s="206"/>
      <c r="FFY31" s="206"/>
      <c r="FFZ31" s="206"/>
      <c r="FGA31" s="206"/>
      <c r="FGB31" s="206"/>
      <c r="FGC31" s="206"/>
      <c r="FGD31" s="206"/>
      <c r="FGE31" s="206"/>
      <c r="FGF31" s="206"/>
      <c r="FGG31" s="206"/>
      <c r="FGH31" s="206"/>
      <c r="FGI31" s="206"/>
      <c r="FGJ31" s="206"/>
      <c r="FGK31" s="206"/>
      <c r="FGL31" s="206"/>
      <c r="FGM31" s="206"/>
      <c r="FGN31" s="206"/>
      <c r="FGO31" s="206"/>
      <c r="FGP31" s="206"/>
      <c r="FGQ31" s="206"/>
      <c r="FGR31" s="206"/>
      <c r="FGS31" s="206"/>
      <c r="FGT31" s="206"/>
      <c r="FGU31" s="206"/>
      <c r="FGV31" s="206"/>
      <c r="FGW31" s="206"/>
      <c r="FGX31" s="206"/>
      <c r="FGY31" s="206"/>
      <c r="FGZ31" s="206"/>
      <c r="FHA31" s="206"/>
      <c r="FHB31" s="206"/>
      <c r="FHC31" s="206"/>
      <c r="FHD31" s="206"/>
      <c r="FHE31" s="206"/>
      <c r="FHF31" s="206"/>
      <c r="FHG31" s="206"/>
      <c r="FHH31" s="206"/>
      <c r="FHI31" s="206"/>
      <c r="FHJ31" s="206"/>
      <c r="FHK31" s="206"/>
      <c r="FHL31" s="206"/>
      <c r="FHM31" s="206"/>
      <c r="FHN31" s="206"/>
      <c r="FHO31" s="206"/>
      <c r="FHP31" s="206"/>
      <c r="FHQ31" s="206"/>
      <c r="FHR31" s="206"/>
      <c r="FHS31" s="206"/>
      <c r="FHT31" s="206"/>
      <c r="FHU31" s="206"/>
      <c r="FHV31" s="206"/>
      <c r="FHW31" s="206"/>
      <c r="FHX31" s="206"/>
      <c r="FHY31" s="206"/>
      <c r="FHZ31" s="206"/>
      <c r="FIA31" s="206"/>
      <c r="FIB31" s="206"/>
      <c r="FIC31" s="206"/>
      <c r="FID31" s="206"/>
      <c r="FIE31" s="206"/>
      <c r="FIF31" s="206"/>
      <c r="FIG31" s="206"/>
      <c r="FIH31" s="206"/>
      <c r="FII31" s="206"/>
      <c r="FIJ31" s="206"/>
      <c r="FIK31" s="206"/>
      <c r="FIL31" s="206"/>
      <c r="FIM31" s="206"/>
      <c r="FIN31" s="206"/>
      <c r="FIO31" s="206"/>
      <c r="FIP31" s="206"/>
      <c r="FIQ31" s="206"/>
      <c r="FIR31" s="206"/>
      <c r="FIS31" s="206"/>
      <c r="FIT31" s="206"/>
      <c r="FIU31" s="206"/>
      <c r="FIV31" s="206"/>
      <c r="FIW31" s="206"/>
      <c r="FIX31" s="206"/>
      <c r="FIY31" s="206"/>
      <c r="FIZ31" s="206"/>
      <c r="FJA31" s="206"/>
      <c r="FJB31" s="206"/>
      <c r="FJC31" s="206"/>
      <c r="FJD31" s="206"/>
      <c r="FJE31" s="206"/>
      <c r="FJF31" s="206"/>
      <c r="FJG31" s="206"/>
      <c r="FJH31" s="206"/>
      <c r="FJI31" s="206"/>
      <c r="FJJ31" s="206"/>
      <c r="FJK31" s="206"/>
      <c r="FJL31" s="206"/>
      <c r="FJM31" s="206"/>
      <c r="FJN31" s="206"/>
      <c r="FJO31" s="206"/>
      <c r="FJP31" s="206"/>
      <c r="FJQ31" s="206"/>
      <c r="FJR31" s="206"/>
      <c r="FJS31" s="206"/>
      <c r="FJT31" s="206"/>
      <c r="FJU31" s="206"/>
      <c r="FJV31" s="206"/>
      <c r="FJW31" s="206"/>
      <c r="FJX31" s="206"/>
      <c r="FJY31" s="206"/>
      <c r="FJZ31" s="206"/>
      <c r="FKA31" s="206"/>
      <c r="FKB31" s="206"/>
      <c r="FKC31" s="206"/>
      <c r="FKD31" s="206"/>
      <c r="FKE31" s="206"/>
      <c r="FKF31" s="206"/>
      <c r="FKG31" s="206"/>
      <c r="FKH31" s="206"/>
      <c r="FKI31" s="206"/>
      <c r="FKJ31" s="206"/>
      <c r="FKK31" s="206"/>
      <c r="FKL31" s="206"/>
      <c r="FKM31" s="206"/>
      <c r="FKN31" s="206"/>
      <c r="FKO31" s="206"/>
      <c r="FKP31" s="206"/>
      <c r="FKQ31" s="206"/>
      <c r="FKR31" s="206"/>
      <c r="FKS31" s="206"/>
      <c r="FKT31" s="206"/>
      <c r="FKU31" s="206"/>
      <c r="FKV31" s="206"/>
      <c r="FKW31" s="206"/>
      <c r="FKX31" s="206"/>
      <c r="FKY31" s="206"/>
      <c r="FKZ31" s="206"/>
      <c r="FLA31" s="206"/>
      <c r="FLB31" s="206"/>
      <c r="FLC31" s="206"/>
      <c r="FLD31" s="206"/>
      <c r="FLE31" s="206"/>
      <c r="FLF31" s="206"/>
      <c r="FLG31" s="206"/>
      <c r="FLH31" s="206"/>
      <c r="FLI31" s="206"/>
      <c r="FLJ31" s="206"/>
      <c r="FLK31" s="206"/>
      <c r="FLL31" s="206"/>
      <c r="FLM31" s="206"/>
      <c r="FLN31" s="206"/>
      <c r="FLO31" s="206"/>
      <c r="FLP31" s="206"/>
      <c r="FLQ31" s="206"/>
      <c r="FLR31" s="206"/>
      <c r="FLS31" s="206"/>
      <c r="FLT31" s="206"/>
      <c r="FLU31" s="206"/>
      <c r="FLV31" s="206"/>
      <c r="FLW31" s="206"/>
      <c r="FLX31" s="206"/>
      <c r="FLY31" s="206"/>
      <c r="FLZ31" s="206"/>
      <c r="FMA31" s="206"/>
      <c r="FMB31" s="206"/>
      <c r="FMC31" s="206"/>
      <c r="FMD31" s="206"/>
      <c r="FME31" s="206"/>
      <c r="FMF31" s="206"/>
      <c r="FMG31" s="206"/>
      <c r="FMH31" s="206"/>
      <c r="FMI31" s="206"/>
      <c r="FMJ31" s="206"/>
      <c r="FMK31" s="206"/>
      <c r="FML31" s="206"/>
      <c r="FMM31" s="206"/>
      <c r="FMN31" s="206"/>
      <c r="FMO31" s="206"/>
      <c r="FMP31" s="206"/>
      <c r="FMQ31" s="206"/>
      <c r="FMR31" s="206"/>
      <c r="FMS31" s="206"/>
      <c r="FMT31" s="206"/>
      <c r="FMU31" s="206"/>
      <c r="FMV31" s="206"/>
      <c r="FMW31" s="206"/>
      <c r="FMX31" s="206"/>
      <c r="FMY31" s="206"/>
      <c r="FMZ31" s="206"/>
      <c r="FNA31" s="206"/>
      <c r="FNB31" s="206"/>
      <c r="FNC31" s="206"/>
      <c r="FND31" s="206"/>
      <c r="FNE31" s="206"/>
      <c r="FNF31" s="206"/>
      <c r="FNG31" s="206"/>
      <c r="FNH31" s="206"/>
      <c r="FNI31" s="206"/>
      <c r="FNJ31" s="206"/>
      <c r="FNK31" s="206"/>
      <c r="FNL31" s="206"/>
      <c r="FNM31" s="206"/>
      <c r="FNN31" s="206"/>
      <c r="FNO31" s="206"/>
      <c r="FNP31" s="206"/>
      <c r="FNQ31" s="206"/>
      <c r="FNR31" s="206"/>
      <c r="FNS31" s="206"/>
      <c r="FNT31" s="206"/>
      <c r="FNU31" s="206"/>
      <c r="FNV31" s="206"/>
      <c r="FNW31" s="206"/>
      <c r="FNX31" s="206"/>
      <c r="FNY31" s="206"/>
      <c r="FNZ31" s="206"/>
      <c r="FOA31" s="206"/>
      <c r="FOB31" s="206"/>
      <c r="FOC31" s="206"/>
      <c r="FOD31" s="206"/>
      <c r="FOE31" s="206"/>
      <c r="FOF31" s="206"/>
      <c r="FOG31" s="206"/>
      <c r="FOH31" s="206"/>
      <c r="FOI31" s="206"/>
      <c r="FOJ31" s="206"/>
      <c r="FOK31" s="206"/>
      <c r="FOL31" s="206"/>
      <c r="FOM31" s="206"/>
      <c r="FON31" s="206"/>
      <c r="FOO31" s="206"/>
      <c r="FOP31" s="206"/>
      <c r="FOQ31" s="206"/>
      <c r="FOR31" s="206"/>
      <c r="FOS31" s="206"/>
      <c r="FOT31" s="206"/>
      <c r="FOU31" s="206"/>
      <c r="FOV31" s="206"/>
      <c r="FOW31" s="206"/>
      <c r="FOX31" s="206"/>
      <c r="FOY31" s="206"/>
      <c r="FOZ31" s="206"/>
      <c r="FPA31" s="206"/>
      <c r="FPB31" s="206"/>
      <c r="FPC31" s="206"/>
      <c r="FPD31" s="206"/>
      <c r="FPE31" s="206"/>
      <c r="FPF31" s="206"/>
      <c r="FPG31" s="206"/>
      <c r="FPH31" s="206"/>
      <c r="FPI31" s="206"/>
      <c r="FPJ31" s="206"/>
      <c r="FPK31" s="206"/>
      <c r="FPL31" s="206"/>
      <c r="FPM31" s="206"/>
      <c r="FPN31" s="206"/>
      <c r="FPO31" s="206"/>
      <c r="FPP31" s="206"/>
      <c r="FPQ31" s="206"/>
      <c r="FPR31" s="206"/>
      <c r="FPS31" s="206"/>
      <c r="FPT31" s="206"/>
      <c r="FPU31" s="206"/>
      <c r="FPV31" s="206"/>
      <c r="FPW31" s="206"/>
      <c r="FPX31" s="206"/>
      <c r="FPY31" s="206"/>
      <c r="FPZ31" s="206"/>
      <c r="FQA31" s="206"/>
      <c r="FQB31" s="206"/>
      <c r="FQC31" s="206"/>
      <c r="FQD31" s="206"/>
      <c r="FQE31" s="206"/>
      <c r="FQF31" s="206"/>
      <c r="FQG31" s="206"/>
      <c r="FQH31" s="206"/>
      <c r="FQI31" s="206"/>
      <c r="FQJ31" s="206"/>
      <c r="FQK31" s="206"/>
      <c r="FQL31" s="206"/>
      <c r="FQM31" s="206"/>
      <c r="FQN31" s="206"/>
      <c r="FQO31" s="206"/>
      <c r="FQP31" s="206"/>
      <c r="FQQ31" s="206"/>
      <c r="FQR31" s="206"/>
      <c r="FQS31" s="206"/>
      <c r="FQT31" s="206"/>
      <c r="FQU31" s="206"/>
      <c r="FQV31" s="206"/>
      <c r="FQW31" s="206"/>
      <c r="FQX31" s="206"/>
      <c r="FQY31" s="206"/>
      <c r="FQZ31" s="206"/>
      <c r="FRA31" s="206"/>
      <c r="FRB31" s="206"/>
      <c r="FRC31" s="206"/>
      <c r="FRD31" s="206"/>
      <c r="FRE31" s="206"/>
      <c r="FRF31" s="206"/>
      <c r="FRG31" s="206"/>
      <c r="FRH31" s="206"/>
      <c r="FRI31" s="206"/>
      <c r="FRJ31" s="206"/>
      <c r="FRK31" s="206"/>
      <c r="FRL31" s="206"/>
      <c r="FRM31" s="206"/>
      <c r="FRN31" s="206"/>
      <c r="FRO31" s="206"/>
      <c r="FRP31" s="206"/>
      <c r="FRQ31" s="206"/>
      <c r="FRR31" s="206"/>
      <c r="FRS31" s="206"/>
      <c r="FRT31" s="206"/>
      <c r="FRU31" s="206"/>
      <c r="FRV31" s="206"/>
      <c r="FRW31" s="206"/>
      <c r="FRX31" s="206"/>
      <c r="FRY31" s="206"/>
      <c r="FRZ31" s="206"/>
      <c r="FSA31" s="206"/>
      <c r="FSB31" s="206"/>
      <c r="FSC31" s="206"/>
      <c r="FSD31" s="206"/>
      <c r="FSE31" s="206"/>
      <c r="FSF31" s="206"/>
      <c r="FSG31" s="206"/>
      <c r="FSH31" s="206"/>
      <c r="FSI31" s="206"/>
      <c r="FSJ31" s="206"/>
      <c r="FSK31" s="206"/>
      <c r="FSL31" s="206"/>
      <c r="FSM31" s="206"/>
      <c r="FSN31" s="206"/>
      <c r="FSO31" s="206"/>
      <c r="FSP31" s="206"/>
      <c r="FSQ31" s="206"/>
      <c r="FSR31" s="206"/>
      <c r="FSS31" s="206"/>
      <c r="FST31" s="206"/>
      <c r="FSU31" s="206"/>
      <c r="FSV31" s="206"/>
      <c r="FSW31" s="206"/>
      <c r="FSX31" s="206"/>
      <c r="FSY31" s="206"/>
      <c r="FSZ31" s="206"/>
      <c r="FTA31" s="206"/>
      <c r="FTB31" s="206"/>
      <c r="FTC31" s="206"/>
      <c r="FTD31" s="206"/>
      <c r="FTE31" s="206"/>
      <c r="FTF31" s="206"/>
      <c r="FTG31" s="206"/>
      <c r="FTH31" s="206"/>
      <c r="FTI31" s="206"/>
      <c r="FTJ31" s="206"/>
      <c r="FTK31" s="206"/>
      <c r="FTL31" s="206"/>
      <c r="FTM31" s="206"/>
      <c r="FTN31" s="206"/>
      <c r="FTO31" s="206"/>
      <c r="FTP31" s="206"/>
      <c r="FTQ31" s="206"/>
      <c r="FTR31" s="206"/>
      <c r="FTS31" s="206"/>
      <c r="FTT31" s="206"/>
      <c r="FTU31" s="206"/>
      <c r="FTV31" s="206"/>
      <c r="FTW31" s="206"/>
      <c r="FTX31" s="206"/>
      <c r="FTY31" s="206"/>
      <c r="FTZ31" s="206"/>
      <c r="FUA31" s="206"/>
      <c r="FUB31" s="206"/>
      <c r="FUC31" s="206"/>
      <c r="FUD31" s="206"/>
      <c r="FUE31" s="206"/>
      <c r="FUF31" s="206"/>
      <c r="FUG31" s="206"/>
      <c r="FUH31" s="206"/>
      <c r="FUI31" s="206"/>
      <c r="FUJ31" s="206"/>
      <c r="FUK31" s="206"/>
      <c r="FUL31" s="206"/>
      <c r="FUM31" s="206"/>
      <c r="FUN31" s="206"/>
      <c r="FUO31" s="206"/>
      <c r="FUP31" s="206"/>
      <c r="FUQ31" s="206"/>
      <c r="FUR31" s="206"/>
      <c r="FUS31" s="206"/>
      <c r="FUT31" s="206"/>
      <c r="FUU31" s="206"/>
      <c r="FUV31" s="206"/>
      <c r="FUW31" s="206"/>
      <c r="FUX31" s="206"/>
      <c r="FUY31" s="206"/>
      <c r="FUZ31" s="206"/>
      <c r="FVA31" s="206"/>
      <c r="FVB31" s="206"/>
      <c r="FVC31" s="206"/>
      <c r="FVD31" s="206"/>
      <c r="FVE31" s="206"/>
      <c r="FVF31" s="206"/>
      <c r="FVG31" s="206"/>
      <c r="FVH31" s="206"/>
      <c r="FVI31" s="206"/>
      <c r="FVJ31" s="206"/>
      <c r="FVK31" s="206"/>
      <c r="FVL31" s="206"/>
      <c r="FVM31" s="206"/>
      <c r="FVN31" s="206"/>
      <c r="FVO31" s="206"/>
      <c r="FVP31" s="206"/>
      <c r="FVQ31" s="206"/>
      <c r="FVR31" s="206"/>
      <c r="FVS31" s="206"/>
      <c r="FVT31" s="206"/>
      <c r="FVU31" s="206"/>
      <c r="FVV31" s="206"/>
      <c r="FVW31" s="206"/>
      <c r="FVX31" s="206"/>
      <c r="FVY31" s="206"/>
      <c r="FVZ31" s="206"/>
      <c r="FWA31" s="206"/>
      <c r="FWB31" s="206"/>
      <c r="FWC31" s="206"/>
      <c r="FWD31" s="206"/>
      <c r="FWE31" s="206"/>
      <c r="FWF31" s="206"/>
      <c r="FWG31" s="206"/>
      <c r="FWH31" s="206"/>
      <c r="FWI31" s="206"/>
      <c r="FWJ31" s="206"/>
      <c r="FWK31" s="206"/>
      <c r="FWL31" s="206"/>
      <c r="FWM31" s="206"/>
      <c r="FWN31" s="206"/>
      <c r="FWO31" s="206"/>
      <c r="FWP31" s="206"/>
      <c r="FWQ31" s="206"/>
      <c r="FWR31" s="206"/>
      <c r="FWS31" s="206"/>
      <c r="FWT31" s="206"/>
      <c r="FWU31" s="206"/>
      <c r="FWV31" s="206"/>
      <c r="FWW31" s="206"/>
      <c r="FWX31" s="206"/>
      <c r="FWY31" s="206"/>
      <c r="FWZ31" s="206"/>
      <c r="FXA31" s="206"/>
      <c r="FXB31" s="206"/>
      <c r="FXC31" s="206"/>
      <c r="FXD31" s="206"/>
      <c r="FXE31" s="206"/>
      <c r="FXF31" s="206"/>
      <c r="FXG31" s="206"/>
      <c r="FXH31" s="206"/>
      <c r="FXI31" s="206"/>
      <c r="FXJ31" s="206"/>
      <c r="FXK31" s="206"/>
      <c r="FXL31" s="206"/>
      <c r="FXM31" s="206"/>
      <c r="FXN31" s="206"/>
      <c r="FXO31" s="206"/>
      <c r="FXP31" s="206"/>
      <c r="FXQ31" s="206"/>
      <c r="FXR31" s="206"/>
      <c r="FXS31" s="206"/>
      <c r="FXT31" s="206"/>
      <c r="FXU31" s="206"/>
      <c r="FXV31" s="206"/>
      <c r="FXW31" s="206"/>
      <c r="FXX31" s="206"/>
      <c r="FXY31" s="206"/>
      <c r="FXZ31" s="206"/>
      <c r="FYA31" s="206"/>
      <c r="FYB31" s="206"/>
      <c r="FYC31" s="206"/>
      <c r="FYD31" s="206"/>
      <c r="FYE31" s="206"/>
      <c r="FYF31" s="206"/>
      <c r="FYG31" s="206"/>
      <c r="FYH31" s="206"/>
      <c r="FYI31" s="206"/>
      <c r="FYJ31" s="206"/>
      <c r="FYK31" s="206"/>
      <c r="FYL31" s="206"/>
      <c r="FYM31" s="206"/>
      <c r="FYN31" s="206"/>
      <c r="FYO31" s="206"/>
      <c r="FYP31" s="206"/>
      <c r="FYQ31" s="206"/>
      <c r="FYR31" s="206"/>
      <c r="FYS31" s="206"/>
      <c r="FYT31" s="206"/>
      <c r="FYU31" s="206"/>
      <c r="FYV31" s="206"/>
      <c r="FYW31" s="206"/>
      <c r="FYX31" s="206"/>
      <c r="FYY31" s="206"/>
      <c r="FYZ31" s="206"/>
      <c r="FZA31" s="206"/>
      <c r="FZB31" s="206"/>
      <c r="FZC31" s="206"/>
      <c r="FZD31" s="206"/>
      <c r="FZE31" s="206"/>
      <c r="FZF31" s="206"/>
      <c r="FZG31" s="206"/>
      <c r="FZH31" s="206"/>
      <c r="FZI31" s="206"/>
      <c r="FZJ31" s="206"/>
      <c r="FZK31" s="206"/>
      <c r="FZL31" s="206"/>
      <c r="FZM31" s="206"/>
      <c r="FZN31" s="206"/>
      <c r="FZO31" s="206"/>
      <c r="FZP31" s="206"/>
      <c r="FZQ31" s="206"/>
      <c r="FZR31" s="206"/>
      <c r="FZS31" s="206"/>
      <c r="FZT31" s="206"/>
      <c r="FZU31" s="206"/>
      <c r="FZV31" s="206"/>
      <c r="FZW31" s="206"/>
      <c r="FZX31" s="206"/>
      <c r="FZY31" s="206"/>
      <c r="FZZ31" s="206"/>
      <c r="GAA31" s="206"/>
      <c r="GAB31" s="206"/>
      <c r="GAC31" s="206"/>
      <c r="GAD31" s="206"/>
      <c r="GAE31" s="206"/>
      <c r="GAF31" s="206"/>
      <c r="GAG31" s="206"/>
      <c r="GAH31" s="206"/>
      <c r="GAI31" s="206"/>
      <c r="GAJ31" s="206"/>
      <c r="GAK31" s="206"/>
      <c r="GAL31" s="206"/>
      <c r="GAM31" s="206"/>
      <c r="GAN31" s="206"/>
      <c r="GAO31" s="206"/>
      <c r="GAP31" s="206"/>
      <c r="GAQ31" s="206"/>
      <c r="GAR31" s="206"/>
      <c r="GAS31" s="206"/>
      <c r="GAT31" s="206"/>
      <c r="GAU31" s="206"/>
      <c r="GAV31" s="206"/>
      <c r="GAW31" s="206"/>
      <c r="GAX31" s="206"/>
      <c r="GAY31" s="206"/>
      <c r="GAZ31" s="206"/>
      <c r="GBA31" s="206"/>
      <c r="GBB31" s="206"/>
      <c r="GBC31" s="206"/>
      <c r="GBD31" s="206"/>
      <c r="GBE31" s="206"/>
      <c r="GBF31" s="206"/>
      <c r="GBG31" s="206"/>
      <c r="GBH31" s="206"/>
      <c r="GBI31" s="206"/>
      <c r="GBJ31" s="206"/>
      <c r="GBK31" s="206"/>
      <c r="GBL31" s="206"/>
      <c r="GBM31" s="206"/>
      <c r="GBN31" s="206"/>
      <c r="GBO31" s="206"/>
      <c r="GBP31" s="206"/>
      <c r="GBQ31" s="206"/>
      <c r="GBR31" s="206"/>
      <c r="GBS31" s="206"/>
      <c r="GBT31" s="206"/>
      <c r="GBU31" s="206"/>
      <c r="GBV31" s="206"/>
      <c r="GBW31" s="206"/>
      <c r="GBX31" s="206"/>
      <c r="GBY31" s="206"/>
      <c r="GBZ31" s="206"/>
      <c r="GCA31" s="206"/>
      <c r="GCB31" s="206"/>
      <c r="GCC31" s="206"/>
      <c r="GCD31" s="206"/>
      <c r="GCE31" s="206"/>
      <c r="GCF31" s="206"/>
      <c r="GCG31" s="206"/>
      <c r="GCH31" s="206"/>
      <c r="GCI31" s="206"/>
      <c r="GCJ31" s="206"/>
      <c r="GCK31" s="206"/>
      <c r="GCL31" s="206"/>
      <c r="GCM31" s="206"/>
      <c r="GCN31" s="206"/>
      <c r="GCO31" s="206"/>
      <c r="GCP31" s="206"/>
      <c r="GCQ31" s="206"/>
      <c r="GCR31" s="206"/>
      <c r="GCS31" s="206"/>
      <c r="GCT31" s="206"/>
      <c r="GCU31" s="206"/>
      <c r="GCV31" s="206"/>
      <c r="GCW31" s="206"/>
      <c r="GCX31" s="206"/>
      <c r="GCY31" s="206"/>
      <c r="GCZ31" s="206"/>
      <c r="GDA31" s="206"/>
      <c r="GDB31" s="206"/>
      <c r="GDC31" s="206"/>
      <c r="GDD31" s="206"/>
      <c r="GDE31" s="206"/>
      <c r="GDF31" s="206"/>
      <c r="GDG31" s="206"/>
      <c r="GDH31" s="206"/>
      <c r="GDI31" s="206"/>
      <c r="GDJ31" s="206"/>
      <c r="GDK31" s="206"/>
      <c r="GDL31" s="206"/>
      <c r="GDM31" s="206"/>
      <c r="GDN31" s="206"/>
      <c r="GDO31" s="206"/>
      <c r="GDP31" s="206"/>
      <c r="GDQ31" s="206"/>
      <c r="GDR31" s="206"/>
      <c r="GDS31" s="206"/>
      <c r="GDT31" s="206"/>
      <c r="GDU31" s="206"/>
      <c r="GDV31" s="206"/>
      <c r="GDW31" s="206"/>
      <c r="GDX31" s="206"/>
      <c r="GDY31" s="206"/>
      <c r="GDZ31" s="206"/>
      <c r="GEA31" s="206"/>
      <c r="GEB31" s="206"/>
      <c r="GEC31" s="206"/>
      <c r="GED31" s="206"/>
      <c r="GEE31" s="206"/>
      <c r="GEF31" s="206"/>
      <c r="GEG31" s="206"/>
      <c r="GEH31" s="206"/>
      <c r="GEI31" s="206"/>
      <c r="GEJ31" s="206"/>
      <c r="GEK31" s="206"/>
      <c r="GEL31" s="206"/>
      <c r="GEM31" s="206"/>
      <c r="GEN31" s="206"/>
      <c r="GEO31" s="206"/>
      <c r="GEP31" s="206"/>
      <c r="GEQ31" s="206"/>
      <c r="GER31" s="206"/>
      <c r="GES31" s="206"/>
      <c r="GET31" s="206"/>
      <c r="GEU31" s="206"/>
      <c r="GEV31" s="206"/>
      <c r="GEW31" s="206"/>
      <c r="GEX31" s="206"/>
      <c r="GEY31" s="206"/>
      <c r="GEZ31" s="206"/>
      <c r="GFA31" s="206"/>
      <c r="GFB31" s="206"/>
      <c r="GFC31" s="206"/>
      <c r="GFD31" s="206"/>
      <c r="GFE31" s="206"/>
      <c r="GFF31" s="206"/>
      <c r="GFG31" s="206"/>
      <c r="GFH31" s="206"/>
      <c r="GFI31" s="206"/>
      <c r="GFJ31" s="206"/>
      <c r="GFK31" s="206"/>
      <c r="GFL31" s="206"/>
      <c r="GFM31" s="206"/>
      <c r="GFN31" s="206"/>
      <c r="GFO31" s="206"/>
      <c r="GFP31" s="206"/>
      <c r="GFQ31" s="206"/>
      <c r="GFR31" s="206"/>
      <c r="GFS31" s="206"/>
      <c r="GFT31" s="206"/>
      <c r="GFU31" s="206"/>
      <c r="GFV31" s="206"/>
      <c r="GFW31" s="206"/>
      <c r="GFX31" s="206"/>
      <c r="GFY31" s="206"/>
      <c r="GFZ31" s="206"/>
      <c r="GGA31" s="206"/>
      <c r="GGB31" s="206"/>
      <c r="GGC31" s="206"/>
      <c r="GGD31" s="206"/>
      <c r="GGE31" s="206"/>
      <c r="GGF31" s="206"/>
      <c r="GGG31" s="206"/>
      <c r="GGH31" s="206"/>
      <c r="GGI31" s="206"/>
      <c r="GGJ31" s="206"/>
      <c r="GGK31" s="206"/>
      <c r="GGL31" s="206"/>
      <c r="GGM31" s="206"/>
      <c r="GGN31" s="206"/>
      <c r="GGO31" s="206"/>
      <c r="GGP31" s="206"/>
      <c r="GGQ31" s="206"/>
      <c r="GGR31" s="206"/>
      <c r="GGS31" s="206"/>
      <c r="GGT31" s="206"/>
      <c r="GGU31" s="206"/>
      <c r="GGV31" s="206"/>
      <c r="GGW31" s="206"/>
      <c r="GGX31" s="206"/>
      <c r="GGY31" s="206"/>
      <c r="GGZ31" s="206"/>
      <c r="GHA31" s="206"/>
      <c r="GHB31" s="206"/>
      <c r="GHC31" s="206"/>
      <c r="GHD31" s="206"/>
      <c r="GHE31" s="206"/>
      <c r="GHF31" s="206"/>
      <c r="GHG31" s="206"/>
      <c r="GHH31" s="206"/>
      <c r="GHI31" s="206"/>
      <c r="GHJ31" s="206"/>
      <c r="GHK31" s="206"/>
      <c r="GHL31" s="206"/>
      <c r="GHM31" s="206"/>
      <c r="GHN31" s="206"/>
      <c r="GHO31" s="206"/>
      <c r="GHP31" s="206"/>
      <c r="GHQ31" s="206"/>
      <c r="GHR31" s="206"/>
      <c r="GHS31" s="206"/>
      <c r="GHT31" s="206"/>
      <c r="GHU31" s="206"/>
      <c r="GHV31" s="206"/>
      <c r="GHW31" s="206"/>
      <c r="GHX31" s="206"/>
      <c r="GHY31" s="206"/>
      <c r="GHZ31" s="206"/>
      <c r="GIA31" s="206"/>
      <c r="GIB31" s="206"/>
      <c r="GIC31" s="206"/>
      <c r="GID31" s="206"/>
      <c r="GIE31" s="206"/>
      <c r="GIF31" s="206"/>
      <c r="GIG31" s="206"/>
      <c r="GIH31" s="206"/>
      <c r="GII31" s="206"/>
      <c r="GIJ31" s="206"/>
      <c r="GIK31" s="206"/>
      <c r="GIL31" s="206"/>
      <c r="GIM31" s="206"/>
      <c r="GIN31" s="206"/>
      <c r="GIO31" s="206"/>
      <c r="GIP31" s="206"/>
      <c r="GIQ31" s="206"/>
      <c r="GIR31" s="206"/>
      <c r="GIS31" s="206"/>
      <c r="GIT31" s="206"/>
      <c r="GIU31" s="206"/>
      <c r="GIV31" s="206"/>
      <c r="GIW31" s="206"/>
      <c r="GIX31" s="206"/>
      <c r="GIY31" s="206"/>
      <c r="GIZ31" s="206"/>
      <c r="GJA31" s="206"/>
      <c r="GJB31" s="206"/>
      <c r="GJC31" s="206"/>
      <c r="GJD31" s="206"/>
      <c r="GJE31" s="206"/>
      <c r="GJF31" s="206"/>
      <c r="GJG31" s="206"/>
      <c r="GJH31" s="206"/>
      <c r="GJI31" s="206"/>
      <c r="GJJ31" s="206"/>
      <c r="GJK31" s="206"/>
      <c r="GJL31" s="206"/>
      <c r="GJM31" s="206"/>
      <c r="GJN31" s="206"/>
      <c r="GJO31" s="206"/>
      <c r="GJP31" s="206"/>
      <c r="GJQ31" s="206"/>
      <c r="GJR31" s="206"/>
      <c r="GJS31" s="206"/>
      <c r="GJT31" s="206"/>
      <c r="GJU31" s="206"/>
      <c r="GJV31" s="206"/>
      <c r="GJW31" s="206"/>
      <c r="GJX31" s="206"/>
      <c r="GJY31" s="206"/>
      <c r="GJZ31" s="206"/>
      <c r="GKA31" s="206"/>
      <c r="GKB31" s="206"/>
      <c r="GKC31" s="206"/>
      <c r="GKD31" s="206"/>
      <c r="GKE31" s="206"/>
      <c r="GKF31" s="206"/>
      <c r="GKG31" s="206"/>
      <c r="GKH31" s="206"/>
      <c r="GKI31" s="206"/>
      <c r="GKJ31" s="206"/>
      <c r="GKK31" s="206"/>
      <c r="GKL31" s="206"/>
      <c r="GKM31" s="206"/>
      <c r="GKN31" s="206"/>
      <c r="GKO31" s="206"/>
      <c r="GKP31" s="206"/>
      <c r="GKQ31" s="206"/>
      <c r="GKR31" s="206"/>
      <c r="GKS31" s="206"/>
      <c r="GKT31" s="206"/>
      <c r="GKU31" s="206"/>
      <c r="GKV31" s="206"/>
      <c r="GKW31" s="206"/>
      <c r="GKX31" s="206"/>
      <c r="GKY31" s="206"/>
      <c r="GKZ31" s="206"/>
      <c r="GLA31" s="206"/>
      <c r="GLB31" s="206"/>
      <c r="GLC31" s="206"/>
      <c r="GLD31" s="206"/>
      <c r="GLE31" s="206"/>
      <c r="GLF31" s="206"/>
      <c r="GLG31" s="206"/>
      <c r="GLH31" s="206"/>
      <c r="GLI31" s="206"/>
      <c r="GLJ31" s="206"/>
      <c r="GLK31" s="206"/>
      <c r="GLL31" s="206"/>
      <c r="GLM31" s="206"/>
      <c r="GLN31" s="206"/>
      <c r="GLO31" s="206"/>
      <c r="GLP31" s="206"/>
      <c r="GLQ31" s="206"/>
      <c r="GLR31" s="206"/>
      <c r="GLS31" s="206"/>
      <c r="GLT31" s="206"/>
      <c r="GLU31" s="206"/>
      <c r="GLV31" s="206"/>
      <c r="GLW31" s="206"/>
      <c r="GLX31" s="206"/>
      <c r="GLY31" s="206"/>
      <c r="GLZ31" s="206"/>
      <c r="GMA31" s="206"/>
      <c r="GMB31" s="206"/>
      <c r="GMC31" s="206"/>
      <c r="GMD31" s="206"/>
      <c r="GME31" s="206"/>
      <c r="GMF31" s="206"/>
      <c r="GMG31" s="206"/>
      <c r="GMH31" s="206"/>
      <c r="GMI31" s="206"/>
      <c r="GMJ31" s="206"/>
      <c r="GMK31" s="206"/>
      <c r="GML31" s="206"/>
      <c r="GMM31" s="206"/>
      <c r="GMN31" s="206"/>
      <c r="GMO31" s="206"/>
      <c r="GMP31" s="206"/>
      <c r="GMQ31" s="206"/>
      <c r="GMR31" s="206"/>
      <c r="GMS31" s="206"/>
      <c r="GMT31" s="206"/>
      <c r="GMU31" s="206"/>
      <c r="GMV31" s="206"/>
      <c r="GMW31" s="206"/>
      <c r="GMX31" s="206"/>
      <c r="GMY31" s="206"/>
      <c r="GMZ31" s="206"/>
      <c r="GNA31" s="206"/>
      <c r="GNB31" s="206"/>
      <c r="GNC31" s="206"/>
      <c r="GND31" s="206"/>
      <c r="GNE31" s="206"/>
      <c r="GNF31" s="206"/>
      <c r="GNG31" s="206"/>
      <c r="GNH31" s="206"/>
      <c r="GNI31" s="206"/>
      <c r="GNJ31" s="206"/>
      <c r="GNK31" s="206"/>
      <c r="GNL31" s="206"/>
      <c r="GNM31" s="206"/>
      <c r="GNN31" s="206"/>
      <c r="GNO31" s="206"/>
      <c r="GNP31" s="206"/>
      <c r="GNQ31" s="206"/>
      <c r="GNR31" s="206"/>
      <c r="GNS31" s="206"/>
      <c r="GNT31" s="206"/>
      <c r="GNU31" s="206"/>
      <c r="GNV31" s="206"/>
      <c r="GNW31" s="206"/>
      <c r="GNX31" s="206"/>
      <c r="GNY31" s="206"/>
      <c r="GNZ31" s="206"/>
      <c r="GOA31" s="206"/>
      <c r="GOB31" s="206"/>
      <c r="GOC31" s="206"/>
      <c r="GOD31" s="206"/>
      <c r="GOE31" s="206"/>
      <c r="GOF31" s="206"/>
      <c r="GOG31" s="206"/>
      <c r="GOH31" s="206"/>
      <c r="GOI31" s="206"/>
      <c r="GOJ31" s="206"/>
      <c r="GOK31" s="206"/>
      <c r="GOL31" s="206"/>
      <c r="GOM31" s="206"/>
      <c r="GON31" s="206"/>
      <c r="GOO31" s="206"/>
      <c r="GOP31" s="206"/>
      <c r="GOQ31" s="206"/>
      <c r="GOR31" s="206"/>
      <c r="GOS31" s="206"/>
      <c r="GOT31" s="206"/>
      <c r="GOU31" s="206"/>
      <c r="GOV31" s="206"/>
      <c r="GOW31" s="206"/>
      <c r="GOX31" s="206"/>
      <c r="GOY31" s="206"/>
      <c r="GOZ31" s="206"/>
      <c r="GPA31" s="206"/>
      <c r="GPB31" s="206"/>
      <c r="GPC31" s="206"/>
      <c r="GPD31" s="206"/>
      <c r="GPE31" s="206"/>
      <c r="GPF31" s="206"/>
      <c r="GPG31" s="206"/>
      <c r="GPH31" s="206"/>
      <c r="GPI31" s="206"/>
      <c r="GPJ31" s="206"/>
      <c r="GPK31" s="206"/>
      <c r="GPL31" s="206"/>
      <c r="GPM31" s="206"/>
      <c r="GPN31" s="206"/>
      <c r="GPO31" s="206"/>
      <c r="GPP31" s="206"/>
      <c r="GPQ31" s="206"/>
      <c r="GPR31" s="206"/>
      <c r="GPS31" s="206"/>
      <c r="GPT31" s="206"/>
      <c r="GPU31" s="206"/>
      <c r="GPV31" s="206"/>
      <c r="GPW31" s="206"/>
      <c r="GPX31" s="206"/>
      <c r="GPY31" s="206"/>
      <c r="GPZ31" s="206"/>
      <c r="GQA31" s="206"/>
      <c r="GQB31" s="206"/>
      <c r="GQC31" s="206"/>
      <c r="GQD31" s="206"/>
      <c r="GQE31" s="206"/>
      <c r="GQF31" s="206"/>
      <c r="GQG31" s="206"/>
      <c r="GQH31" s="206"/>
      <c r="GQI31" s="206"/>
      <c r="GQJ31" s="206"/>
      <c r="GQK31" s="206"/>
      <c r="GQL31" s="206"/>
      <c r="GQM31" s="206"/>
      <c r="GQN31" s="206"/>
      <c r="GQO31" s="206"/>
      <c r="GQP31" s="206"/>
      <c r="GQQ31" s="206"/>
      <c r="GQR31" s="206"/>
      <c r="GQS31" s="206"/>
      <c r="GQT31" s="206"/>
      <c r="GQU31" s="206"/>
      <c r="GQV31" s="206"/>
      <c r="GQW31" s="206"/>
      <c r="GQX31" s="206"/>
      <c r="GQY31" s="206"/>
      <c r="GQZ31" s="206"/>
      <c r="GRA31" s="206"/>
      <c r="GRB31" s="206"/>
      <c r="GRC31" s="206"/>
      <c r="GRD31" s="206"/>
      <c r="GRE31" s="206"/>
      <c r="GRF31" s="206"/>
      <c r="GRG31" s="206"/>
      <c r="GRH31" s="206"/>
      <c r="GRI31" s="206"/>
      <c r="GRJ31" s="206"/>
      <c r="GRK31" s="206"/>
      <c r="GRL31" s="206"/>
      <c r="GRM31" s="206"/>
      <c r="GRN31" s="206"/>
      <c r="GRO31" s="206"/>
      <c r="GRP31" s="206"/>
      <c r="GRQ31" s="206"/>
      <c r="GRR31" s="206"/>
      <c r="GRS31" s="206"/>
      <c r="GRT31" s="206"/>
      <c r="GRU31" s="206"/>
      <c r="GRV31" s="206"/>
      <c r="GRW31" s="206"/>
      <c r="GRX31" s="206"/>
      <c r="GRY31" s="206"/>
      <c r="GRZ31" s="206"/>
      <c r="GSA31" s="206"/>
      <c r="GSB31" s="206"/>
      <c r="GSC31" s="206"/>
      <c r="GSD31" s="206"/>
      <c r="GSE31" s="206"/>
      <c r="GSF31" s="206"/>
      <c r="GSG31" s="206"/>
      <c r="GSH31" s="206"/>
      <c r="GSI31" s="206"/>
      <c r="GSJ31" s="206"/>
      <c r="GSK31" s="206"/>
      <c r="GSL31" s="206"/>
      <c r="GSM31" s="206"/>
      <c r="GSN31" s="206"/>
      <c r="GSO31" s="206"/>
      <c r="GSP31" s="206"/>
      <c r="GSQ31" s="206"/>
      <c r="GSR31" s="206"/>
      <c r="GSS31" s="206"/>
      <c r="GST31" s="206"/>
      <c r="GSU31" s="206"/>
      <c r="GSV31" s="206"/>
      <c r="GSW31" s="206"/>
      <c r="GSX31" s="206"/>
      <c r="GSY31" s="206"/>
      <c r="GSZ31" s="206"/>
      <c r="GTA31" s="206"/>
      <c r="GTB31" s="206"/>
      <c r="GTC31" s="206"/>
      <c r="GTD31" s="206"/>
      <c r="GTE31" s="206"/>
      <c r="GTF31" s="206"/>
      <c r="GTG31" s="206"/>
      <c r="GTH31" s="206"/>
      <c r="GTI31" s="206"/>
      <c r="GTJ31" s="206"/>
      <c r="GTK31" s="206"/>
      <c r="GTL31" s="206"/>
      <c r="GTM31" s="206"/>
      <c r="GTN31" s="206"/>
      <c r="GTO31" s="206"/>
      <c r="GTP31" s="206"/>
      <c r="GTQ31" s="206"/>
      <c r="GTR31" s="206"/>
      <c r="GTS31" s="206"/>
      <c r="GTT31" s="206"/>
      <c r="GTU31" s="206"/>
      <c r="GTV31" s="206"/>
      <c r="GTW31" s="206"/>
      <c r="GTX31" s="206"/>
      <c r="GTY31" s="206"/>
      <c r="GTZ31" s="206"/>
      <c r="GUA31" s="206"/>
      <c r="GUB31" s="206"/>
      <c r="GUC31" s="206"/>
      <c r="GUD31" s="206"/>
      <c r="GUE31" s="206"/>
      <c r="GUF31" s="206"/>
      <c r="GUG31" s="206"/>
      <c r="GUH31" s="206"/>
      <c r="GUI31" s="206"/>
      <c r="GUJ31" s="206"/>
      <c r="GUK31" s="206"/>
      <c r="GUL31" s="206"/>
      <c r="GUM31" s="206"/>
      <c r="GUN31" s="206"/>
      <c r="GUO31" s="206"/>
      <c r="GUP31" s="206"/>
      <c r="GUQ31" s="206"/>
      <c r="GUR31" s="206"/>
      <c r="GUS31" s="206"/>
      <c r="GUT31" s="206"/>
      <c r="GUU31" s="206"/>
      <c r="GUV31" s="206"/>
      <c r="GUW31" s="206"/>
      <c r="GUX31" s="206"/>
      <c r="GUY31" s="206"/>
      <c r="GUZ31" s="206"/>
      <c r="GVA31" s="206"/>
      <c r="GVB31" s="206"/>
      <c r="GVC31" s="206"/>
      <c r="GVD31" s="206"/>
      <c r="GVE31" s="206"/>
      <c r="GVF31" s="206"/>
      <c r="GVG31" s="206"/>
      <c r="GVH31" s="206"/>
      <c r="GVI31" s="206"/>
      <c r="GVJ31" s="206"/>
      <c r="GVK31" s="206"/>
      <c r="GVL31" s="206"/>
      <c r="GVM31" s="206"/>
      <c r="GVN31" s="206"/>
      <c r="GVO31" s="206"/>
      <c r="GVP31" s="206"/>
      <c r="GVQ31" s="206"/>
      <c r="GVR31" s="206"/>
      <c r="GVS31" s="206"/>
      <c r="GVT31" s="206"/>
      <c r="GVU31" s="206"/>
      <c r="GVV31" s="206"/>
      <c r="GVW31" s="206"/>
      <c r="GVX31" s="206"/>
      <c r="GVY31" s="206"/>
      <c r="GVZ31" s="206"/>
      <c r="GWA31" s="206"/>
      <c r="GWB31" s="206"/>
      <c r="GWC31" s="206"/>
      <c r="GWD31" s="206"/>
      <c r="GWE31" s="206"/>
      <c r="GWF31" s="206"/>
      <c r="GWG31" s="206"/>
      <c r="GWH31" s="206"/>
      <c r="GWI31" s="206"/>
      <c r="GWJ31" s="206"/>
      <c r="GWK31" s="206"/>
      <c r="GWL31" s="206"/>
      <c r="GWM31" s="206"/>
      <c r="GWN31" s="206"/>
      <c r="GWO31" s="206"/>
      <c r="GWP31" s="206"/>
      <c r="GWQ31" s="206"/>
      <c r="GWR31" s="206"/>
      <c r="GWS31" s="206"/>
      <c r="GWT31" s="206"/>
      <c r="GWU31" s="206"/>
      <c r="GWV31" s="206"/>
      <c r="GWW31" s="206"/>
      <c r="GWX31" s="206"/>
      <c r="GWY31" s="206"/>
      <c r="GWZ31" s="206"/>
      <c r="GXA31" s="206"/>
      <c r="GXB31" s="206"/>
      <c r="GXC31" s="206"/>
      <c r="GXD31" s="206"/>
      <c r="GXE31" s="206"/>
      <c r="GXF31" s="206"/>
      <c r="GXG31" s="206"/>
      <c r="GXH31" s="206"/>
      <c r="GXI31" s="206"/>
      <c r="GXJ31" s="206"/>
      <c r="GXK31" s="206"/>
      <c r="GXL31" s="206"/>
      <c r="GXM31" s="206"/>
      <c r="GXN31" s="206"/>
      <c r="GXO31" s="206"/>
      <c r="GXP31" s="206"/>
      <c r="GXQ31" s="206"/>
      <c r="GXR31" s="206"/>
      <c r="GXS31" s="206"/>
      <c r="GXT31" s="206"/>
      <c r="GXU31" s="206"/>
      <c r="GXV31" s="206"/>
      <c r="GXW31" s="206"/>
      <c r="GXX31" s="206"/>
      <c r="GXY31" s="206"/>
      <c r="GXZ31" s="206"/>
      <c r="GYA31" s="206"/>
      <c r="GYB31" s="206"/>
      <c r="GYC31" s="206"/>
      <c r="GYD31" s="206"/>
      <c r="GYE31" s="206"/>
      <c r="GYF31" s="206"/>
      <c r="GYG31" s="206"/>
      <c r="GYH31" s="206"/>
      <c r="GYI31" s="206"/>
      <c r="GYJ31" s="206"/>
      <c r="GYK31" s="206"/>
      <c r="GYL31" s="206"/>
      <c r="GYM31" s="206"/>
      <c r="GYN31" s="206"/>
      <c r="GYO31" s="206"/>
      <c r="GYP31" s="206"/>
      <c r="GYQ31" s="206"/>
      <c r="GYR31" s="206"/>
      <c r="GYS31" s="206"/>
      <c r="GYT31" s="206"/>
      <c r="GYU31" s="206"/>
      <c r="GYV31" s="206"/>
      <c r="GYW31" s="206"/>
      <c r="GYX31" s="206"/>
      <c r="GYY31" s="206"/>
      <c r="GYZ31" s="206"/>
      <c r="GZA31" s="206"/>
      <c r="GZB31" s="206"/>
      <c r="GZC31" s="206"/>
      <c r="GZD31" s="206"/>
      <c r="GZE31" s="206"/>
      <c r="GZF31" s="206"/>
      <c r="GZG31" s="206"/>
      <c r="GZH31" s="206"/>
      <c r="GZI31" s="206"/>
      <c r="GZJ31" s="206"/>
      <c r="GZK31" s="206"/>
      <c r="GZL31" s="206"/>
      <c r="GZM31" s="206"/>
      <c r="GZN31" s="206"/>
      <c r="GZO31" s="206"/>
      <c r="GZP31" s="206"/>
      <c r="GZQ31" s="206"/>
      <c r="GZR31" s="206"/>
      <c r="GZS31" s="206"/>
      <c r="GZT31" s="206"/>
      <c r="GZU31" s="206"/>
      <c r="GZV31" s="206"/>
      <c r="GZW31" s="206"/>
      <c r="GZX31" s="206"/>
      <c r="GZY31" s="206"/>
      <c r="GZZ31" s="206"/>
      <c r="HAA31" s="206"/>
      <c r="HAB31" s="206"/>
      <c r="HAC31" s="206"/>
      <c r="HAD31" s="206"/>
      <c r="HAE31" s="206"/>
      <c r="HAF31" s="206"/>
      <c r="HAG31" s="206"/>
      <c r="HAH31" s="206"/>
      <c r="HAI31" s="206"/>
      <c r="HAJ31" s="206"/>
      <c r="HAK31" s="206"/>
      <c r="HAL31" s="206"/>
      <c r="HAM31" s="206"/>
      <c r="HAN31" s="206"/>
      <c r="HAO31" s="206"/>
      <c r="HAP31" s="206"/>
      <c r="HAQ31" s="206"/>
      <c r="HAR31" s="206"/>
      <c r="HAS31" s="206"/>
      <c r="HAT31" s="206"/>
      <c r="HAU31" s="206"/>
      <c r="HAV31" s="206"/>
      <c r="HAW31" s="206"/>
      <c r="HAX31" s="206"/>
      <c r="HAY31" s="206"/>
      <c r="HAZ31" s="206"/>
      <c r="HBA31" s="206"/>
      <c r="HBB31" s="206"/>
      <c r="HBC31" s="206"/>
      <c r="HBD31" s="206"/>
      <c r="HBE31" s="206"/>
      <c r="HBF31" s="206"/>
      <c r="HBG31" s="206"/>
      <c r="HBH31" s="206"/>
      <c r="HBI31" s="206"/>
      <c r="HBJ31" s="206"/>
      <c r="HBK31" s="206"/>
      <c r="HBL31" s="206"/>
      <c r="HBM31" s="206"/>
      <c r="HBN31" s="206"/>
      <c r="HBO31" s="206"/>
      <c r="HBP31" s="206"/>
      <c r="HBQ31" s="206"/>
      <c r="HBR31" s="206"/>
      <c r="HBS31" s="206"/>
      <c r="HBT31" s="206"/>
      <c r="HBU31" s="206"/>
      <c r="HBV31" s="206"/>
      <c r="HBW31" s="206"/>
      <c r="HBX31" s="206"/>
      <c r="HBY31" s="206"/>
      <c r="HBZ31" s="206"/>
      <c r="HCA31" s="206"/>
      <c r="HCB31" s="206"/>
      <c r="HCC31" s="206"/>
      <c r="HCD31" s="206"/>
      <c r="HCE31" s="206"/>
      <c r="HCF31" s="206"/>
      <c r="HCG31" s="206"/>
      <c r="HCH31" s="206"/>
      <c r="HCI31" s="206"/>
      <c r="HCJ31" s="206"/>
      <c r="HCK31" s="206"/>
      <c r="HCL31" s="206"/>
      <c r="HCM31" s="206"/>
      <c r="HCN31" s="206"/>
      <c r="HCO31" s="206"/>
      <c r="HCP31" s="206"/>
      <c r="HCQ31" s="206"/>
      <c r="HCR31" s="206"/>
      <c r="HCS31" s="206"/>
      <c r="HCT31" s="206"/>
      <c r="HCU31" s="206"/>
      <c r="HCV31" s="206"/>
      <c r="HCW31" s="206"/>
      <c r="HCX31" s="206"/>
      <c r="HCY31" s="206"/>
      <c r="HCZ31" s="206"/>
      <c r="HDA31" s="206"/>
      <c r="HDB31" s="206"/>
      <c r="HDC31" s="206"/>
      <c r="HDD31" s="206"/>
      <c r="HDE31" s="206"/>
      <c r="HDF31" s="206"/>
      <c r="HDG31" s="206"/>
      <c r="HDH31" s="206"/>
      <c r="HDI31" s="206"/>
      <c r="HDJ31" s="206"/>
      <c r="HDK31" s="206"/>
      <c r="HDL31" s="206"/>
      <c r="HDM31" s="206"/>
      <c r="HDN31" s="206"/>
      <c r="HDO31" s="206"/>
      <c r="HDP31" s="206"/>
      <c r="HDQ31" s="206"/>
      <c r="HDR31" s="206"/>
      <c r="HDS31" s="206"/>
      <c r="HDT31" s="206"/>
      <c r="HDU31" s="206"/>
      <c r="HDV31" s="206"/>
      <c r="HDW31" s="206"/>
      <c r="HDX31" s="206"/>
      <c r="HDY31" s="206"/>
      <c r="HDZ31" s="206"/>
      <c r="HEA31" s="206"/>
      <c r="HEB31" s="206"/>
      <c r="HEC31" s="206"/>
      <c r="HED31" s="206"/>
      <c r="HEE31" s="206"/>
      <c r="HEF31" s="206"/>
      <c r="HEG31" s="206"/>
      <c r="HEH31" s="206"/>
      <c r="HEI31" s="206"/>
      <c r="HEJ31" s="206"/>
      <c r="HEK31" s="206"/>
      <c r="HEL31" s="206"/>
      <c r="HEM31" s="206"/>
      <c r="HEN31" s="206"/>
      <c r="HEO31" s="206"/>
      <c r="HEP31" s="206"/>
      <c r="HEQ31" s="206"/>
      <c r="HER31" s="206"/>
      <c r="HES31" s="206"/>
      <c r="HET31" s="206"/>
      <c r="HEU31" s="206"/>
      <c r="HEV31" s="206"/>
      <c r="HEW31" s="206"/>
      <c r="HEX31" s="206"/>
      <c r="HEY31" s="206"/>
      <c r="HEZ31" s="206"/>
      <c r="HFA31" s="206"/>
      <c r="HFB31" s="206"/>
      <c r="HFC31" s="206"/>
      <c r="HFD31" s="206"/>
      <c r="HFE31" s="206"/>
      <c r="HFF31" s="206"/>
      <c r="HFG31" s="206"/>
      <c r="HFH31" s="206"/>
      <c r="HFI31" s="206"/>
      <c r="HFJ31" s="206"/>
      <c r="HFK31" s="206"/>
      <c r="HFL31" s="206"/>
      <c r="HFM31" s="206"/>
      <c r="HFN31" s="206"/>
      <c r="HFO31" s="206"/>
      <c r="HFP31" s="206"/>
      <c r="HFQ31" s="206"/>
      <c r="HFR31" s="206"/>
      <c r="HFS31" s="206"/>
      <c r="HFT31" s="206"/>
      <c r="HFU31" s="206"/>
      <c r="HFV31" s="206"/>
      <c r="HFW31" s="206"/>
      <c r="HFX31" s="206"/>
      <c r="HFY31" s="206"/>
      <c r="HFZ31" s="206"/>
      <c r="HGA31" s="206"/>
      <c r="HGB31" s="206"/>
      <c r="HGC31" s="206"/>
      <c r="HGD31" s="206"/>
      <c r="HGE31" s="206"/>
      <c r="HGF31" s="206"/>
      <c r="HGG31" s="206"/>
      <c r="HGH31" s="206"/>
      <c r="HGI31" s="206"/>
      <c r="HGJ31" s="206"/>
      <c r="HGK31" s="206"/>
      <c r="HGL31" s="206"/>
      <c r="HGM31" s="206"/>
      <c r="HGN31" s="206"/>
      <c r="HGO31" s="206"/>
      <c r="HGP31" s="206"/>
      <c r="HGQ31" s="206"/>
      <c r="HGR31" s="206"/>
      <c r="HGS31" s="206"/>
      <c r="HGT31" s="206"/>
      <c r="HGU31" s="206"/>
      <c r="HGV31" s="206"/>
      <c r="HGW31" s="206"/>
      <c r="HGX31" s="206"/>
      <c r="HGY31" s="206"/>
      <c r="HGZ31" s="206"/>
      <c r="HHA31" s="206"/>
      <c r="HHB31" s="206"/>
      <c r="HHC31" s="206"/>
      <c r="HHD31" s="206"/>
      <c r="HHE31" s="206"/>
      <c r="HHF31" s="206"/>
      <c r="HHG31" s="206"/>
      <c r="HHH31" s="206"/>
      <c r="HHI31" s="206"/>
      <c r="HHJ31" s="206"/>
      <c r="HHK31" s="206"/>
      <c r="HHL31" s="206"/>
      <c r="HHM31" s="206"/>
      <c r="HHN31" s="206"/>
      <c r="HHO31" s="206"/>
      <c r="HHP31" s="206"/>
      <c r="HHQ31" s="206"/>
      <c r="HHR31" s="206"/>
      <c r="HHS31" s="206"/>
      <c r="HHT31" s="206"/>
      <c r="HHU31" s="206"/>
      <c r="HHV31" s="206"/>
      <c r="HHW31" s="206"/>
      <c r="HHX31" s="206"/>
      <c r="HHY31" s="206"/>
      <c r="HHZ31" s="206"/>
      <c r="HIA31" s="206"/>
      <c r="HIB31" s="206"/>
      <c r="HIC31" s="206"/>
      <c r="HID31" s="206"/>
      <c r="HIE31" s="206"/>
      <c r="HIF31" s="206"/>
      <c r="HIG31" s="206"/>
      <c r="HIH31" s="206"/>
      <c r="HII31" s="206"/>
      <c r="HIJ31" s="206"/>
      <c r="HIK31" s="206"/>
      <c r="HIL31" s="206"/>
      <c r="HIM31" s="206"/>
      <c r="HIN31" s="206"/>
      <c r="HIO31" s="206"/>
      <c r="HIP31" s="206"/>
      <c r="HIQ31" s="206"/>
      <c r="HIR31" s="206"/>
      <c r="HIS31" s="206"/>
      <c r="HIT31" s="206"/>
      <c r="HIU31" s="206"/>
      <c r="HIV31" s="206"/>
      <c r="HIW31" s="206"/>
      <c r="HIX31" s="206"/>
      <c r="HIY31" s="206"/>
      <c r="HIZ31" s="206"/>
      <c r="HJA31" s="206"/>
      <c r="HJB31" s="206"/>
      <c r="HJC31" s="206"/>
      <c r="HJD31" s="206"/>
      <c r="HJE31" s="206"/>
      <c r="HJF31" s="206"/>
      <c r="HJG31" s="206"/>
      <c r="HJH31" s="206"/>
      <c r="HJI31" s="206"/>
      <c r="HJJ31" s="206"/>
      <c r="HJK31" s="206"/>
      <c r="HJL31" s="206"/>
      <c r="HJM31" s="206"/>
      <c r="HJN31" s="206"/>
      <c r="HJO31" s="206"/>
      <c r="HJP31" s="206"/>
      <c r="HJQ31" s="206"/>
      <c r="HJR31" s="206"/>
      <c r="HJS31" s="206"/>
      <c r="HJT31" s="206"/>
      <c r="HJU31" s="206"/>
      <c r="HJV31" s="206"/>
      <c r="HJW31" s="206"/>
      <c r="HJX31" s="206"/>
      <c r="HJY31" s="206"/>
      <c r="HJZ31" s="206"/>
      <c r="HKA31" s="206"/>
      <c r="HKB31" s="206"/>
      <c r="HKC31" s="206"/>
      <c r="HKD31" s="206"/>
      <c r="HKE31" s="206"/>
      <c r="HKF31" s="206"/>
      <c r="HKG31" s="206"/>
      <c r="HKH31" s="206"/>
      <c r="HKI31" s="206"/>
      <c r="HKJ31" s="206"/>
      <c r="HKK31" s="206"/>
      <c r="HKL31" s="206"/>
      <c r="HKM31" s="206"/>
      <c r="HKN31" s="206"/>
      <c r="HKO31" s="206"/>
      <c r="HKP31" s="206"/>
      <c r="HKQ31" s="206"/>
      <c r="HKR31" s="206"/>
      <c r="HKS31" s="206"/>
      <c r="HKT31" s="206"/>
      <c r="HKU31" s="206"/>
      <c r="HKV31" s="206"/>
      <c r="HKW31" s="206"/>
      <c r="HKX31" s="206"/>
      <c r="HKY31" s="206"/>
      <c r="HKZ31" s="206"/>
      <c r="HLA31" s="206"/>
      <c r="HLB31" s="206"/>
      <c r="HLC31" s="206"/>
      <c r="HLD31" s="206"/>
      <c r="HLE31" s="206"/>
      <c r="HLF31" s="206"/>
      <c r="HLG31" s="206"/>
      <c r="HLH31" s="206"/>
      <c r="HLI31" s="206"/>
      <c r="HLJ31" s="206"/>
      <c r="HLK31" s="206"/>
      <c r="HLL31" s="206"/>
      <c r="HLM31" s="206"/>
      <c r="HLN31" s="206"/>
      <c r="HLO31" s="206"/>
      <c r="HLP31" s="206"/>
      <c r="HLQ31" s="206"/>
      <c r="HLR31" s="206"/>
      <c r="HLS31" s="206"/>
      <c r="HLT31" s="206"/>
      <c r="HLU31" s="206"/>
      <c r="HLV31" s="206"/>
      <c r="HLW31" s="206"/>
      <c r="HLX31" s="206"/>
      <c r="HLY31" s="206"/>
      <c r="HLZ31" s="206"/>
      <c r="HMA31" s="206"/>
      <c r="HMB31" s="206"/>
      <c r="HMC31" s="206"/>
      <c r="HMD31" s="206"/>
      <c r="HME31" s="206"/>
      <c r="HMF31" s="206"/>
      <c r="HMG31" s="206"/>
      <c r="HMH31" s="206"/>
      <c r="HMI31" s="206"/>
      <c r="HMJ31" s="206"/>
      <c r="HMK31" s="206"/>
      <c r="HML31" s="206"/>
      <c r="HMM31" s="206"/>
      <c r="HMN31" s="206"/>
      <c r="HMO31" s="206"/>
      <c r="HMP31" s="206"/>
      <c r="HMQ31" s="206"/>
      <c r="HMR31" s="206"/>
      <c r="HMS31" s="206"/>
      <c r="HMT31" s="206"/>
      <c r="HMU31" s="206"/>
      <c r="HMV31" s="206"/>
      <c r="HMW31" s="206"/>
      <c r="HMX31" s="206"/>
      <c r="HMY31" s="206"/>
      <c r="HMZ31" s="206"/>
      <c r="HNA31" s="206"/>
      <c r="HNB31" s="206"/>
      <c r="HNC31" s="206"/>
      <c r="HND31" s="206"/>
      <c r="HNE31" s="206"/>
      <c r="HNF31" s="206"/>
      <c r="HNG31" s="206"/>
      <c r="HNH31" s="206"/>
      <c r="HNI31" s="206"/>
      <c r="HNJ31" s="206"/>
      <c r="HNK31" s="206"/>
      <c r="HNL31" s="206"/>
      <c r="HNM31" s="206"/>
      <c r="HNN31" s="206"/>
      <c r="HNO31" s="206"/>
      <c r="HNP31" s="206"/>
      <c r="HNQ31" s="206"/>
      <c r="HNR31" s="206"/>
      <c r="HNS31" s="206"/>
      <c r="HNT31" s="206"/>
      <c r="HNU31" s="206"/>
      <c r="HNV31" s="206"/>
      <c r="HNW31" s="206"/>
      <c r="HNX31" s="206"/>
      <c r="HNY31" s="206"/>
      <c r="HNZ31" s="206"/>
      <c r="HOA31" s="206"/>
      <c r="HOB31" s="206"/>
      <c r="HOC31" s="206"/>
      <c r="HOD31" s="206"/>
      <c r="HOE31" s="206"/>
      <c r="HOF31" s="206"/>
      <c r="HOG31" s="206"/>
      <c r="HOH31" s="206"/>
      <c r="HOI31" s="206"/>
      <c r="HOJ31" s="206"/>
      <c r="HOK31" s="206"/>
      <c r="HOL31" s="206"/>
      <c r="HOM31" s="206"/>
      <c r="HON31" s="206"/>
      <c r="HOO31" s="206"/>
      <c r="HOP31" s="206"/>
      <c r="HOQ31" s="206"/>
      <c r="HOR31" s="206"/>
      <c r="HOS31" s="206"/>
      <c r="HOT31" s="206"/>
      <c r="HOU31" s="206"/>
      <c r="HOV31" s="206"/>
      <c r="HOW31" s="206"/>
      <c r="HOX31" s="206"/>
      <c r="HOY31" s="206"/>
      <c r="HOZ31" s="206"/>
      <c r="HPA31" s="206"/>
      <c r="HPB31" s="206"/>
      <c r="HPC31" s="206"/>
      <c r="HPD31" s="206"/>
      <c r="HPE31" s="206"/>
      <c r="HPF31" s="206"/>
      <c r="HPG31" s="206"/>
      <c r="HPH31" s="206"/>
      <c r="HPI31" s="206"/>
      <c r="HPJ31" s="206"/>
      <c r="HPK31" s="206"/>
      <c r="HPL31" s="206"/>
      <c r="HPM31" s="206"/>
      <c r="HPN31" s="206"/>
      <c r="HPO31" s="206"/>
      <c r="HPP31" s="206"/>
      <c r="HPQ31" s="206"/>
      <c r="HPR31" s="206"/>
      <c r="HPS31" s="206"/>
      <c r="HPT31" s="206"/>
      <c r="HPU31" s="206"/>
      <c r="HPV31" s="206"/>
      <c r="HPW31" s="206"/>
      <c r="HPX31" s="206"/>
      <c r="HPY31" s="206"/>
      <c r="HPZ31" s="206"/>
      <c r="HQA31" s="206"/>
      <c r="HQB31" s="206"/>
      <c r="HQC31" s="206"/>
      <c r="HQD31" s="206"/>
      <c r="HQE31" s="206"/>
      <c r="HQF31" s="206"/>
      <c r="HQG31" s="206"/>
      <c r="HQH31" s="206"/>
      <c r="HQI31" s="206"/>
      <c r="HQJ31" s="206"/>
      <c r="HQK31" s="206"/>
      <c r="HQL31" s="206"/>
      <c r="HQM31" s="206"/>
      <c r="HQN31" s="206"/>
      <c r="HQO31" s="206"/>
      <c r="HQP31" s="206"/>
      <c r="HQQ31" s="206"/>
      <c r="HQR31" s="206"/>
      <c r="HQS31" s="206"/>
      <c r="HQT31" s="206"/>
      <c r="HQU31" s="206"/>
      <c r="HQV31" s="206"/>
      <c r="HQW31" s="206"/>
      <c r="HQX31" s="206"/>
      <c r="HQY31" s="206"/>
      <c r="HQZ31" s="206"/>
      <c r="HRA31" s="206"/>
      <c r="HRB31" s="206"/>
      <c r="HRC31" s="206"/>
      <c r="HRD31" s="206"/>
      <c r="HRE31" s="206"/>
      <c r="HRF31" s="206"/>
      <c r="HRG31" s="206"/>
      <c r="HRH31" s="206"/>
      <c r="HRI31" s="206"/>
      <c r="HRJ31" s="206"/>
      <c r="HRK31" s="206"/>
      <c r="HRL31" s="206"/>
      <c r="HRM31" s="206"/>
      <c r="HRN31" s="206"/>
      <c r="HRO31" s="206"/>
      <c r="HRP31" s="206"/>
      <c r="HRQ31" s="206"/>
      <c r="HRR31" s="206"/>
      <c r="HRS31" s="206"/>
      <c r="HRT31" s="206"/>
      <c r="HRU31" s="206"/>
      <c r="HRV31" s="206"/>
      <c r="HRW31" s="206"/>
      <c r="HRX31" s="206"/>
      <c r="HRY31" s="206"/>
      <c r="HRZ31" s="206"/>
      <c r="HSA31" s="206"/>
      <c r="HSB31" s="206"/>
      <c r="HSC31" s="206"/>
      <c r="HSD31" s="206"/>
      <c r="HSE31" s="206"/>
      <c r="HSF31" s="206"/>
      <c r="HSG31" s="206"/>
      <c r="HSH31" s="206"/>
      <c r="HSI31" s="206"/>
      <c r="HSJ31" s="206"/>
      <c r="HSK31" s="206"/>
      <c r="HSL31" s="206"/>
      <c r="HSM31" s="206"/>
      <c r="HSN31" s="206"/>
      <c r="HSO31" s="206"/>
      <c r="HSP31" s="206"/>
      <c r="HSQ31" s="206"/>
      <c r="HSR31" s="206"/>
      <c r="HSS31" s="206"/>
      <c r="HST31" s="206"/>
      <c r="HSU31" s="206"/>
      <c r="HSV31" s="206"/>
      <c r="HSW31" s="206"/>
      <c r="HSX31" s="206"/>
      <c r="HSY31" s="206"/>
      <c r="HSZ31" s="206"/>
      <c r="HTA31" s="206"/>
      <c r="HTB31" s="206"/>
      <c r="HTC31" s="206"/>
      <c r="HTD31" s="206"/>
      <c r="HTE31" s="206"/>
      <c r="HTF31" s="206"/>
      <c r="HTG31" s="206"/>
      <c r="HTH31" s="206"/>
      <c r="HTI31" s="206"/>
      <c r="HTJ31" s="206"/>
      <c r="HTK31" s="206"/>
      <c r="HTL31" s="206"/>
      <c r="HTM31" s="206"/>
      <c r="HTN31" s="206"/>
      <c r="HTO31" s="206"/>
      <c r="HTP31" s="206"/>
      <c r="HTQ31" s="206"/>
      <c r="HTR31" s="206"/>
      <c r="HTS31" s="206"/>
      <c r="HTT31" s="206"/>
      <c r="HTU31" s="206"/>
      <c r="HTV31" s="206"/>
      <c r="HTW31" s="206"/>
      <c r="HTX31" s="206"/>
      <c r="HTY31" s="206"/>
      <c r="HTZ31" s="206"/>
      <c r="HUA31" s="206"/>
      <c r="HUB31" s="206"/>
      <c r="HUC31" s="206"/>
      <c r="HUD31" s="206"/>
      <c r="HUE31" s="206"/>
      <c r="HUF31" s="206"/>
      <c r="HUG31" s="206"/>
      <c r="HUH31" s="206"/>
      <c r="HUI31" s="206"/>
      <c r="HUJ31" s="206"/>
      <c r="HUK31" s="206"/>
      <c r="HUL31" s="206"/>
      <c r="HUM31" s="206"/>
      <c r="HUN31" s="206"/>
      <c r="HUO31" s="206"/>
      <c r="HUP31" s="206"/>
      <c r="HUQ31" s="206"/>
      <c r="HUR31" s="206"/>
      <c r="HUS31" s="206"/>
      <c r="HUT31" s="206"/>
      <c r="HUU31" s="206"/>
      <c r="HUV31" s="206"/>
      <c r="HUW31" s="206"/>
      <c r="HUX31" s="206"/>
      <c r="HUY31" s="206"/>
      <c r="HUZ31" s="206"/>
      <c r="HVA31" s="206"/>
      <c r="HVB31" s="206"/>
      <c r="HVC31" s="206"/>
      <c r="HVD31" s="206"/>
      <c r="HVE31" s="206"/>
      <c r="HVF31" s="206"/>
      <c r="HVG31" s="206"/>
      <c r="HVH31" s="206"/>
      <c r="HVI31" s="206"/>
      <c r="HVJ31" s="206"/>
      <c r="HVK31" s="206"/>
      <c r="HVL31" s="206"/>
      <c r="HVM31" s="206"/>
      <c r="HVN31" s="206"/>
      <c r="HVO31" s="206"/>
      <c r="HVP31" s="206"/>
      <c r="HVQ31" s="206"/>
      <c r="HVR31" s="206"/>
      <c r="HVS31" s="206"/>
      <c r="HVT31" s="206"/>
      <c r="HVU31" s="206"/>
      <c r="HVV31" s="206"/>
      <c r="HVW31" s="206"/>
      <c r="HVX31" s="206"/>
      <c r="HVY31" s="206"/>
      <c r="HVZ31" s="206"/>
      <c r="HWA31" s="206"/>
      <c r="HWB31" s="206"/>
      <c r="HWC31" s="206"/>
      <c r="HWD31" s="206"/>
      <c r="HWE31" s="206"/>
      <c r="HWF31" s="206"/>
      <c r="HWG31" s="206"/>
      <c r="HWH31" s="206"/>
      <c r="HWI31" s="206"/>
      <c r="HWJ31" s="206"/>
      <c r="HWK31" s="206"/>
      <c r="HWL31" s="206"/>
      <c r="HWM31" s="206"/>
      <c r="HWN31" s="206"/>
      <c r="HWO31" s="206"/>
      <c r="HWP31" s="206"/>
      <c r="HWQ31" s="206"/>
      <c r="HWR31" s="206"/>
      <c r="HWS31" s="206"/>
      <c r="HWT31" s="206"/>
      <c r="HWU31" s="206"/>
      <c r="HWV31" s="206"/>
      <c r="HWW31" s="206"/>
      <c r="HWX31" s="206"/>
      <c r="HWY31" s="206"/>
      <c r="HWZ31" s="206"/>
      <c r="HXA31" s="206"/>
      <c r="HXB31" s="206"/>
      <c r="HXC31" s="206"/>
      <c r="HXD31" s="206"/>
      <c r="HXE31" s="206"/>
      <c r="HXF31" s="206"/>
      <c r="HXG31" s="206"/>
      <c r="HXH31" s="206"/>
      <c r="HXI31" s="206"/>
      <c r="HXJ31" s="206"/>
      <c r="HXK31" s="206"/>
      <c r="HXL31" s="206"/>
      <c r="HXM31" s="206"/>
      <c r="HXN31" s="206"/>
      <c r="HXO31" s="206"/>
      <c r="HXP31" s="206"/>
      <c r="HXQ31" s="206"/>
      <c r="HXR31" s="206"/>
      <c r="HXS31" s="206"/>
      <c r="HXT31" s="206"/>
      <c r="HXU31" s="206"/>
      <c r="HXV31" s="206"/>
      <c r="HXW31" s="206"/>
      <c r="HXX31" s="206"/>
      <c r="HXY31" s="206"/>
      <c r="HXZ31" s="206"/>
      <c r="HYA31" s="206"/>
      <c r="HYB31" s="206"/>
      <c r="HYC31" s="206"/>
      <c r="HYD31" s="206"/>
      <c r="HYE31" s="206"/>
      <c r="HYF31" s="206"/>
      <c r="HYG31" s="206"/>
      <c r="HYH31" s="206"/>
      <c r="HYI31" s="206"/>
      <c r="HYJ31" s="206"/>
      <c r="HYK31" s="206"/>
      <c r="HYL31" s="206"/>
      <c r="HYM31" s="206"/>
      <c r="HYN31" s="206"/>
      <c r="HYO31" s="206"/>
      <c r="HYP31" s="206"/>
      <c r="HYQ31" s="206"/>
      <c r="HYR31" s="206"/>
      <c r="HYS31" s="206"/>
      <c r="HYT31" s="206"/>
      <c r="HYU31" s="206"/>
      <c r="HYV31" s="206"/>
      <c r="HYW31" s="206"/>
      <c r="HYX31" s="206"/>
      <c r="HYY31" s="206"/>
      <c r="HYZ31" s="206"/>
      <c r="HZA31" s="206"/>
      <c r="HZB31" s="206"/>
      <c r="HZC31" s="206"/>
      <c r="HZD31" s="206"/>
      <c r="HZE31" s="206"/>
      <c r="HZF31" s="206"/>
      <c r="HZG31" s="206"/>
      <c r="HZH31" s="206"/>
      <c r="HZI31" s="206"/>
      <c r="HZJ31" s="206"/>
      <c r="HZK31" s="206"/>
      <c r="HZL31" s="206"/>
      <c r="HZM31" s="206"/>
      <c r="HZN31" s="206"/>
      <c r="HZO31" s="206"/>
      <c r="HZP31" s="206"/>
      <c r="HZQ31" s="206"/>
      <c r="HZR31" s="206"/>
      <c r="HZS31" s="206"/>
      <c r="HZT31" s="206"/>
      <c r="HZU31" s="206"/>
      <c r="HZV31" s="206"/>
      <c r="HZW31" s="206"/>
      <c r="HZX31" s="206"/>
      <c r="HZY31" s="206"/>
      <c r="HZZ31" s="206"/>
      <c r="IAA31" s="206"/>
      <c r="IAB31" s="206"/>
      <c r="IAC31" s="206"/>
      <c r="IAD31" s="206"/>
      <c r="IAE31" s="206"/>
      <c r="IAF31" s="206"/>
      <c r="IAG31" s="206"/>
      <c r="IAH31" s="206"/>
      <c r="IAI31" s="206"/>
      <c r="IAJ31" s="206"/>
      <c r="IAK31" s="206"/>
      <c r="IAL31" s="206"/>
      <c r="IAM31" s="206"/>
      <c r="IAN31" s="206"/>
      <c r="IAO31" s="206"/>
      <c r="IAP31" s="206"/>
      <c r="IAQ31" s="206"/>
      <c r="IAR31" s="206"/>
      <c r="IAS31" s="206"/>
      <c r="IAT31" s="206"/>
      <c r="IAU31" s="206"/>
      <c r="IAV31" s="206"/>
      <c r="IAW31" s="206"/>
      <c r="IAX31" s="206"/>
      <c r="IAY31" s="206"/>
      <c r="IAZ31" s="206"/>
      <c r="IBA31" s="206"/>
      <c r="IBB31" s="206"/>
      <c r="IBC31" s="206"/>
      <c r="IBD31" s="206"/>
      <c r="IBE31" s="206"/>
      <c r="IBF31" s="206"/>
      <c r="IBG31" s="206"/>
      <c r="IBH31" s="206"/>
      <c r="IBI31" s="206"/>
      <c r="IBJ31" s="206"/>
      <c r="IBK31" s="206"/>
      <c r="IBL31" s="206"/>
      <c r="IBM31" s="206"/>
      <c r="IBN31" s="206"/>
      <c r="IBO31" s="206"/>
      <c r="IBP31" s="206"/>
      <c r="IBQ31" s="206"/>
      <c r="IBR31" s="206"/>
      <c r="IBS31" s="206"/>
      <c r="IBT31" s="206"/>
      <c r="IBU31" s="206"/>
      <c r="IBV31" s="206"/>
      <c r="IBW31" s="206"/>
      <c r="IBX31" s="206"/>
      <c r="IBY31" s="206"/>
      <c r="IBZ31" s="206"/>
      <c r="ICA31" s="206"/>
      <c r="ICB31" s="206"/>
      <c r="ICC31" s="206"/>
      <c r="ICD31" s="206"/>
      <c r="ICE31" s="206"/>
      <c r="ICF31" s="206"/>
      <c r="ICG31" s="206"/>
      <c r="ICH31" s="206"/>
      <c r="ICI31" s="206"/>
      <c r="ICJ31" s="206"/>
      <c r="ICK31" s="206"/>
      <c r="ICL31" s="206"/>
      <c r="ICM31" s="206"/>
      <c r="ICN31" s="206"/>
      <c r="ICO31" s="206"/>
      <c r="ICP31" s="206"/>
      <c r="ICQ31" s="206"/>
      <c r="ICR31" s="206"/>
      <c r="ICS31" s="206"/>
      <c r="ICT31" s="206"/>
      <c r="ICU31" s="206"/>
      <c r="ICV31" s="206"/>
      <c r="ICW31" s="206"/>
      <c r="ICX31" s="206"/>
      <c r="ICY31" s="206"/>
      <c r="ICZ31" s="206"/>
      <c r="IDA31" s="206"/>
      <c r="IDB31" s="206"/>
      <c r="IDC31" s="206"/>
      <c r="IDD31" s="206"/>
      <c r="IDE31" s="206"/>
      <c r="IDF31" s="206"/>
      <c r="IDG31" s="206"/>
      <c r="IDH31" s="206"/>
      <c r="IDI31" s="206"/>
      <c r="IDJ31" s="206"/>
      <c r="IDK31" s="206"/>
      <c r="IDL31" s="206"/>
      <c r="IDM31" s="206"/>
      <c r="IDN31" s="206"/>
      <c r="IDO31" s="206"/>
      <c r="IDP31" s="206"/>
      <c r="IDQ31" s="206"/>
      <c r="IDR31" s="206"/>
      <c r="IDS31" s="206"/>
      <c r="IDT31" s="206"/>
      <c r="IDU31" s="206"/>
      <c r="IDV31" s="206"/>
      <c r="IDW31" s="206"/>
      <c r="IDX31" s="206"/>
      <c r="IDY31" s="206"/>
      <c r="IDZ31" s="206"/>
      <c r="IEA31" s="206"/>
      <c r="IEB31" s="206"/>
      <c r="IEC31" s="206"/>
      <c r="IED31" s="206"/>
      <c r="IEE31" s="206"/>
      <c r="IEF31" s="206"/>
      <c r="IEG31" s="206"/>
      <c r="IEH31" s="206"/>
      <c r="IEI31" s="206"/>
      <c r="IEJ31" s="206"/>
      <c r="IEK31" s="206"/>
      <c r="IEL31" s="206"/>
      <c r="IEM31" s="206"/>
      <c r="IEN31" s="206"/>
      <c r="IEO31" s="206"/>
      <c r="IEP31" s="206"/>
      <c r="IEQ31" s="206"/>
      <c r="IER31" s="206"/>
      <c r="IES31" s="206"/>
      <c r="IET31" s="206"/>
      <c r="IEU31" s="206"/>
      <c r="IEV31" s="206"/>
      <c r="IEW31" s="206"/>
      <c r="IEX31" s="206"/>
      <c r="IEY31" s="206"/>
      <c r="IEZ31" s="206"/>
      <c r="IFA31" s="206"/>
      <c r="IFB31" s="206"/>
      <c r="IFC31" s="206"/>
      <c r="IFD31" s="206"/>
      <c r="IFE31" s="206"/>
      <c r="IFF31" s="206"/>
      <c r="IFG31" s="206"/>
      <c r="IFH31" s="206"/>
      <c r="IFI31" s="206"/>
      <c r="IFJ31" s="206"/>
      <c r="IFK31" s="206"/>
      <c r="IFL31" s="206"/>
      <c r="IFM31" s="206"/>
      <c r="IFN31" s="206"/>
      <c r="IFO31" s="206"/>
      <c r="IFP31" s="206"/>
      <c r="IFQ31" s="206"/>
      <c r="IFR31" s="206"/>
      <c r="IFS31" s="206"/>
      <c r="IFT31" s="206"/>
      <c r="IFU31" s="206"/>
      <c r="IFV31" s="206"/>
      <c r="IFW31" s="206"/>
      <c r="IFX31" s="206"/>
      <c r="IFY31" s="206"/>
      <c r="IFZ31" s="206"/>
      <c r="IGA31" s="206"/>
      <c r="IGB31" s="206"/>
      <c r="IGC31" s="206"/>
      <c r="IGD31" s="206"/>
      <c r="IGE31" s="206"/>
      <c r="IGF31" s="206"/>
      <c r="IGG31" s="206"/>
      <c r="IGH31" s="206"/>
      <c r="IGI31" s="206"/>
      <c r="IGJ31" s="206"/>
      <c r="IGK31" s="206"/>
      <c r="IGL31" s="206"/>
      <c r="IGM31" s="206"/>
      <c r="IGN31" s="206"/>
      <c r="IGO31" s="206"/>
      <c r="IGP31" s="206"/>
      <c r="IGQ31" s="206"/>
      <c r="IGR31" s="206"/>
      <c r="IGS31" s="206"/>
      <c r="IGT31" s="206"/>
      <c r="IGU31" s="206"/>
      <c r="IGV31" s="206"/>
      <c r="IGW31" s="206"/>
      <c r="IGX31" s="206"/>
      <c r="IGY31" s="206"/>
      <c r="IGZ31" s="206"/>
      <c r="IHA31" s="206"/>
      <c r="IHB31" s="206"/>
      <c r="IHC31" s="206"/>
      <c r="IHD31" s="206"/>
      <c r="IHE31" s="206"/>
      <c r="IHF31" s="206"/>
      <c r="IHG31" s="206"/>
      <c r="IHH31" s="206"/>
      <c r="IHI31" s="206"/>
      <c r="IHJ31" s="206"/>
      <c r="IHK31" s="206"/>
      <c r="IHL31" s="206"/>
      <c r="IHM31" s="206"/>
      <c r="IHN31" s="206"/>
      <c r="IHO31" s="206"/>
      <c r="IHP31" s="206"/>
      <c r="IHQ31" s="206"/>
      <c r="IHR31" s="206"/>
      <c r="IHS31" s="206"/>
      <c r="IHT31" s="206"/>
      <c r="IHU31" s="206"/>
      <c r="IHV31" s="206"/>
      <c r="IHW31" s="206"/>
      <c r="IHX31" s="206"/>
      <c r="IHY31" s="206"/>
      <c r="IHZ31" s="206"/>
      <c r="IIA31" s="206"/>
      <c r="IIB31" s="206"/>
      <c r="IIC31" s="206"/>
      <c r="IID31" s="206"/>
      <c r="IIE31" s="206"/>
      <c r="IIF31" s="206"/>
      <c r="IIG31" s="206"/>
      <c r="IIH31" s="206"/>
      <c r="III31" s="206"/>
      <c r="IIJ31" s="206"/>
      <c r="IIK31" s="206"/>
      <c r="IIL31" s="206"/>
      <c r="IIM31" s="206"/>
      <c r="IIN31" s="206"/>
      <c r="IIO31" s="206"/>
      <c r="IIP31" s="206"/>
      <c r="IIQ31" s="206"/>
      <c r="IIR31" s="206"/>
      <c r="IIS31" s="206"/>
      <c r="IIT31" s="206"/>
      <c r="IIU31" s="206"/>
      <c r="IIV31" s="206"/>
      <c r="IIW31" s="206"/>
      <c r="IIX31" s="206"/>
      <c r="IIY31" s="206"/>
      <c r="IIZ31" s="206"/>
      <c r="IJA31" s="206"/>
      <c r="IJB31" s="206"/>
      <c r="IJC31" s="206"/>
      <c r="IJD31" s="206"/>
      <c r="IJE31" s="206"/>
      <c r="IJF31" s="206"/>
      <c r="IJG31" s="206"/>
      <c r="IJH31" s="206"/>
      <c r="IJI31" s="206"/>
      <c r="IJJ31" s="206"/>
      <c r="IJK31" s="206"/>
      <c r="IJL31" s="206"/>
      <c r="IJM31" s="206"/>
      <c r="IJN31" s="206"/>
      <c r="IJO31" s="206"/>
      <c r="IJP31" s="206"/>
      <c r="IJQ31" s="206"/>
      <c r="IJR31" s="206"/>
      <c r="IJS31" s="206"/>
      <c r="IJT31" s="206"/>
      <c r="IJU31" s="206"/>
      <c r="IJV31" s="206"/>
      <c r="IJW31" s="206"/>
      <c r="IJX31" s="206"/>
      <c r="IJY31" s="206"/>
      <c r="IJZ31" s="206"/>
      <c r="IKA31" s="206"/>
      <c r="IKB31" s="206"/>
      <c r="IKC31" s="206"/>
      <c r="IKD31" s="206"/>
      <c r="IKE31" s="206"/>
      <c r="IKF31" s="206"/>
      <c r="IKG31" s="206"/>
      <c r="IKH31" s="206"/>
      <c r="IKI31" s="206"/>
      <c r="IKJ31" s="206"/>
      <c r="IKK31" s="206"/>
      <c r="IKL31" s="206"/>
      <c r="IKM31" s="206"/>
      <c r="IKN31" s="206"/>
      <c r="IKO31" s="206"/>
      <c r="IKP31" s="206"/>
      <c r="IKQ31" s="206"/>
      <c r="IKR31" s="206"/>
      <c r="IKS31" s="206"/>
      <c r="IKT31" s="206"/>
      <c r="IKU31" s="206"/>
      <c r="IKV31" s="206"/>
      <c r="IKW31" s="206"/>
      <c r="IKX31" s="206"/>
      <c r="IKY31" s="206"/>
      <c r="IKZ31" s="206"/>
      <c r="ILA31" s="206"/>
      <c r="ILB31" s="206"/>
      <c r="ILC31" s="206"/>
      <c r="ILD31" s="206"/>
      <c r="ILE31" s="206"/>
      <c r="ILF31" s="206"/>
      <c r="ILG31" s="206"/>
      <c r="ILH31" s="206"/>
      <c r="ILI31" s="206"/>
      <c r="ILJ31" s="206"/>
      <c r="ILK31" s="206"/>
      <c r="ILL31" s="206"/>
      <c r="ILM31" s="206"/>
      <c r="ILN31" s="206"/>
      <c r="ILO31" s="206"/>
      <c r="ILP31" s="206"/>
      <c r="ILQ31" s="206"/>
      <c r="ILR31" s="206"/>
      <c r="ILS31" s="206"/>
      <c r="ILT31" s="206"/>
      <c r="ILU31" s="206"/>
      <c r="ILV31" s="206"/>
      <c r="ILW31" s="206"/>
      <c r="ILX31" s="206"/>
      <c r="ILY31" s="206"/>
      <c r="ILZ31" s="206"/>
      <c r="IMA31" s="206"/>
      <c r="IMB31" s="206"/>
      <c r="IMC31" s="206"/>
      <c r="IMD31" s="206"/>
      <c r="IME31" s="206"/>
      <c r="IMF31" s="206"/>
      <c r="IMG31" s="206"/>
      <c r="IMH31" s="206"/>
      <c r="IMI31" s="206"/>
      <c r="IMJ31" s="206"/>
      <c r="IMK31" s="206"/>
      <c r="IML31" s="206"/>
      <c r="IMM31" s="206"/>
      <c r="IMN31" s="206"/>
      <c r="IMO31" s="206"/>
      <c r="IMP31" s="206"/>
      <c r="IMQ31" s="206"/>
      <c r="IMR31" s="206"/>
      <c r="IMS31" s="206"/>
      <c r="IMT31" s="206"/>
      <c r="IMU31" s="206"/>
      <c r="IMV31" s="206"/>
      <c r="IMW31" s="206"/>
      <c r="IMX31" s="206"/>
      <c r="IMY31" s="206"/>
      <c r="IMZ31" s="206"/>
      <c r="INA31" s="206"/>
      <c r="INB31" s="206"/>
      <c r="INC31" s="206"/>
      <c r="IND31" s="206"/>
      <c r="INE31" s="206"/>
      <c r="INF31" s="206"/>
      <c r="ING31" s="206"/>
      <c r="INH31" s="206"/>
      <c r="INI31" s="206"/>
      <c r="INJ31" s="206"/>
      <c r="INK31" s="206"/>
      <c r="INL31" s="206"/>
      <c r="INM31" s="206"/>
      <c r="INN31" s="206"/>
      <c r="INO31" s="206"/>
      <c r="INP31" s="206"/>
      <c r="INQ31" s="206"/>
      <c r="INR31" s="206"/>
      <c r="INS31" s="206"/>
      <c r="INT31" s="206"/>
      <c r="INU31" s="206"/>
      <c r="INV31" s="206"/>
      <c r="INW31" s="206"/>
      <c r="INX31" s="206"/>
      <c r="INY31" s="206"/>
      <c r="INZ31" s="206"/>
      <c r="IOA31" s="206"/>
      <c r="IOB31" s="206"/>
      <c r="IOC31" s="206"/>
      <c r="IOD31" s="206"/>
      <c r="IOE31" s="206"/>
      <c r="IOF31" s="206"/>
      <c r="IOG31" s="206"/>
      <c r="IOH31" s="206"/>
      <c r="IOI31" s="206"/>
      <c r="IOJ31" s="206"/>
      <c r="IOK31" s="206"/>
      <c r="IOL31" s="206"/>
      <c r="IOM31" s="206"/>
      <c r="ION31" s="206"/>
      <c r="IOO31" s="206"/>
      <c r="IOP31" s="206"/>
      <c r="IOQ31" s="206"/>
      <c r="IOR31" s="206"/>
      <c r="IOS31" s="206"/>
      <c r="IOT31" s="206"/>
      <c r="IOU31" s="206"/>
      <c r="IOV31" s="206"/>
      <c r="IOW31" s="206"/>
      <c r="IOX31" s="206"/>
      <c r="IOY31" s="206"/>
      <c r="IOZ31" s="206"/>
      <c r="IPA31" s="206"/>
      <c r="IPB31" s="206"/>
      <c r="IPC31" s="206"/>
      <c r="IPD31" s="206"/>
      <c r="IPE31" s="206"/>
      <c r="IPF31" s="206"/>
      <c r="IPG31" s="206"/>
      <c r="IPH31" s="206"/>
      <c r="IPI31" s="206"/>
      <c r="IPJ31" s="206"/>
      <c r="IPK31" s="206"/>
      <c r="IPL31" s="206"/>
      <c r="IPM31" s="206"/>
      <c r="IPN31" s="206"/>
      <c r="IPO31" s="206"/>
      <c r="IPP31" s="206"/>
      <c r="IPQ31" s="206"/>
      <c r="IPR31" s="206"/>
      <c r="IPS31" s="206"/>
      <c r="IPT31" s="206"/>
      <c r="IPU31" s="206"/>
      <c r="IPV31" s="206"/>
      <c r="IPW31" s="206"/>
      <c r="IPX31" s="206"/>
      <c r="IPY31" s="206"/>
      <c r="IPZ31" s="206"/>
      <c r="IQA31" s="206"/>
      <c r="IQB31" s="206"/>
      <c r="IQC31" s="206"/>
      <c r="IQD31" s="206"/>
      <c r="IQE31" s="206"/>
      <c r="IQF31" s="206"/>
      <c r="IQG31" s="206"/>
      <c r="IQH31" s="206"/>
      <c r="IQI31" s="206"/>
      <c r="IQJ31" s="206"/>
      <c r="IQK31" s="206"/>
      <c r="IQL31" s="206"/>
      <c r="IQM31" s="206"/>
      <c r="IQN31" s="206"/>
      <c r="IQO31" s="206"/>
      <c r="IQP31" s="206"/>
      <c r="IQQ31" s="206"/>
      <c r="IQR31" s="206"/>
      <c r="IQS31" s="206"/>
      <c r="IQT31" s="206"/>
      <c r="IQU31" s="206"/>
      <c r="IQV31" s="206"/>
      <c r="IQW31" s="206"/>
      <c r="IQX31" s="206"/>
      <c r="IQY31" s="206"/>
      <c r="IQZ31" s="206"/>
      <c r="IRA31" s="206"/>
      <c r="IRB31" s="206"/>
      <c r="IRC31" s="206"/>
      <c r="IRD31" s="206"/>
      <c r="IRE31" s="206"/>
      <c r="IRF31" s="206"/>
      <c r="IRG31" s="206"/>
      <c r="IRH31" s="206"/>
      <c r="IRI31" s="206"/>
      <c r="IRJ31" s="206"/>
      <c r="IRK31" s="206"/>
      <c r="IRL31" s="206"/>
      <c r="IRM31" s="206"/>
      <c r="IRN31" s="206"/>
      <c r="IRO31" s="206"/>
      <c r="IRP31" s="206"/>
      <c r="IRQ31" s="206"/>
      <c r="IRR31" s="206"/>
      <c r="IRS31" s="206"/>
      <c r="IRT31" s="206"/>
      <c r="IRU31" s="206"/>
      <c r="IRV31" s="206"/>
      <c r="IRW31" s="206"/>
      <c r="IRX31" s="206"/>
      <c r="IRY31" s="206"/>
      <c r="IRZ31" s="206"/>
      <c r="ISA31" s="206"/>
      <c r="ISB31" s="206"/>
      <c r="ISC31" s="206"/>
      <c r="ISD31" s="206"/>
      <c r="ISE31" s="206"/>
      <c r="ISF31" s="206"/>
      <c r="ISG31" s="206"/>
      <c r="ISH31" s="206"/>
      <c r="ISI31" s="206"/>
      <c r="ISJ31" s="206"/>
      <c r="ISK31" s="206"/>
      <c r="ISL31" s="206"/>
      <c r="ISM31" s="206"/>
      <c r="ISN31" s="206"/>
      <c r="ISO31" s="206"/>
      <c r="ISP31" s="206"/>
      <c r="ISQ31" s="206"/>
      <c r="ISR31" s="206"/>
      <c r="ISS31" s="206"/>
      <c r="IST31" s="206"/>
      <c r="ISU31" s="206"/>
      <c r="ISV31" s="206"/>
      <c r="ISW31" s="206"/>
      <c r="ISX31" s="206"/>
      <c r="ISY31" s="206"/>
      <c r="ISZ31" s="206"/>
      <c r="ITA31" s="206"/>
      <c r="ITB31" s="206"/>
      <c r="ITC31" s="206"/>
      <c r="ITD31" s="206"/>
      <c r="ITE31" s="206"/>
      <c r="ITF31" s="206"/>
      <c r="ITG31" s="206"/>
      <c r="ITH31" s="206"/>
      <c r="ITI31" s="206"/>
      <c r="ITJ31" s="206"/>
      <c r="ITK31" s="206"/>
      <c r="ITL31" s="206"/>
      <c r="ITM31" s="206"/>
      <c r="ITN31" s="206"/>
      <c r="ITO31" s="206"/>
      <c r="ITP31" s="206"/>
      <c r="ITQ31" s="206"/>
      <c r="ITR31" s="206"/>
      <c r="ITS31" s="206"/>
      <c r="ITT31" s="206"/>
      <c r="ITU31" s="206"/>
      <c r="ITV31" s="206"/>
      <c r="ITW31" s="206"/>
      <c r="ITX31" s="206"/>
      <c r="ITY31" s="206"/>
      <c r="ITZ31" s="206"/>
      <c r="IUA31" s="206"/>
      <c r="IUB31" s="206"/>
      <c r="IUC31" s="206"/>
      <c r="IUD31" s="206"/>
      <c r="IUE31" s="206"/>
      <c r="IUF31" s="206"/>
      <c r="IUG31" s="206"/>
      <c r="IUH31" s="206"/>
      <c r="IUI31" s="206"/>
      <c r="IUJ31" s="206"/>
      <c r="IUK31" s="206"/>
      <c r="IUL31" s="206"/>
      <c r="IUM31" s="206"/>
      <c r="IUN31" s="206"/>
      <c r="IUO31" s="206"/>
      <c r="IUP31" s="206"/>
      <c r="IUQ31" s="206"/>
      <c r="IUR31" s="206"/>
      <c r="IUS31" s="206"/>
      <c r="IUT31" s="206"/>
      <c r="IUU31" s="206"/>
      <c r="IUV31" s="206"/>
      <c r="IUW31" s="206"/>
      <c r="IUX31" s="206"/>
      <c r="IUY31" s="206"/>
      <c r="IUZ31" s="206"/>
      <c r="IVA31" s="206"/>
      <c r="IVB31" s="206"/>
      <c r="IVC31" s="206"/>
      <c r="IVD31" s="206"/>
      <c r="IVE31" s="206"/>
      <c r="IVF31" s="206"/>
      <c r="IVG31" s="206"/>
      <c r="IVH31" s="206"/>
      <c r="IVI31" s="206"/>
      <c r="IVJ31" s="206"/>
      <c r="IVK31" s="206"/>
      <c r="IVL31" s="206"/>
      <c r="IVM31" s="206"/>
      <c r="IVN31" s="206"/>
      <c r="IVO31" s="206"/>
      <c r="IVP31" s="206"/>
      <c r="IVQ31" s="206"/>
      <c r="IVR31" s="206"/>
      <c r="IVS31" s="206"/>
      <c r="IVT31" s="206"/>
      <c r="IVU31" s="206"/>
      <c r="IVV31" s="206"/>
      <c r="IVW31" s="206"/>
      <c r="IVX31" s="206"/>
      <c r="IVY31" s="206"/>
      <c r="IVZ31" s="206"/>
      <c r="IWA31" s="206"/>
      <c r="IWB31" s="206"/>
      <c r="IWC31" s="206"/>
      <c r="IWD31" s="206"/>
      <c r="IWE31" s="206"/>
      <c r="IWF31" s="206"/>
      <c r="IWG31" s="206"/>
      <c r="IWH31" s="206"/>
      <c r="IWI31" s="206"/>
      <c r="IWJ31" s="206"/>
      <c r="IWK31" s="206"/>
      <c r="IWL31" s="206"/>
      <c r="IWM31" s="206"/>
      <c r="IWN31" s="206"/>
      <c r="IWO31" s="206"/>
      <c r="IWP31" s="206"/>
      <c r="IWQ31" s="206"/>
      <c r="IWR31" s="206"/>
      <c r="IWS31" s="206"/>
      <c r="IWT31" s="206"/>
      <c r="IWU31" s="206"/>
      <c r="IWV31" s="206"/>
      <c r="IWW31" s="206"/>
      <c r="IWX31" s="206"/>
      <c r="IWY31" s="206"/>
      <c r="IWZ31" s="206"/>
      <c r="IXA31" s="206"/>
      <c r="IXB31" s="206"/>
      <c r="IXC31" s="206"/>
      <c r="IXD31" s="206"/>
      <c r="IXE31" s="206"/>
      <c r="IXF31" s="206"/>
      <c r="IXG31" s="206"/>
      <c r="IXH31" s="206"/>
      <c r="IXI31" s="206"/>
      <c r="IXJ31" s="206"/>
      <c r="IXK31" s="206"/>
      <c r="IXL31" s="206"/>
      <c r="IXM31" s="206"/>
      <c r="IXN31" s="206"/>
      <c r="IXO31" s="206"/>
      <c r="IXP31" s="206"/>
      <c r="IXQ31" s="206"/>
      <c r="IXR31" s="206"/>
      <c r="IXS31" s="206"/>
      <c r="IXT31" s="206"/>
      <c r="IXU31" s="206"/>
      <c r="IXV31" s="206"/>
      <c r="IXW31" s="206"/>
      <c r="IXX31" s="206"/>
      <c r="IXY31" s="206"/>
      <c r="IXZ31" s="206"/>
      <c r="IYA31" s="206"/>
      <c r="IYB31" s="206"/>
      <c r="IYC31" s="206"/>
      <c r="IYD31" s="206"/>
      <c r="IYE31" s="206"/>
      <c r="IYF31" s="206"/>
      <c r="IYG31" s="206"/>
      <c r="IYH31" s="206"/>
      <c r="IYI31" s="206"/>
      <c r="IYJ31" s="206"/>
      <c r="IYK31" s="206"/>
      <c r="IYL31" s="206"/>
      <c r="IYM31" s="206"/>
      <c r="IYN31" s="206"/>
      <c r="IYO31" s="206"/>
      <c r="IYP31" s="206"/>
      <c r="IYQ31" s="206"/>
      <c r="IYR31" s="206"/>
      <c r="IYS31" s="206"/>
      <c r="IYT31" s="206"/>
      <c r="IYU31" s="206"/>
      <c r="IYV31" s="206"/>
      <c r="IYW31" s="206"/>
      <c r="IYX31" s="206"/>
      <c r="IYY31" s="206"/>
      <c r="IYZ31" s="206"/>
      <c r="IZA31" s="206"/>
      <c r="IZB31" s="206"/>
      <c r="IZC31" s="206"/>
      <c r="IZD31" s="206"/>
      <c r="IZE31" s="206"/>
      <c r="IZF31" s="206"/>
      <c r="IZG31" s="206"/>
      <c r="IZH31" s="206"/>
      <c r="IZI31" s="206"/>
      <c r="IZJ31" s="206"/>
      <c r="IZK31" s="206"/>
      <c r="IZL31" s="206"/>
      <c r="IZM31" s="206"/>
      <c r="IZN31" s="206"/>
      <c r="IZO31" s="206"/>
      <c r="IZP31" s="206"/>
      <c r="IZQ31" s="206"/>
      <c r="IZR31" s="206"/>
      <c r="IZS31" s="206"/>
      <c r="IZT31" s="206"/>
      <c r="IZU31" s="206"/>
      <c r="IZV31" s="206"/>
      <c r="IZW31" s="206"/>
      <c r="IZX31" s="206"/>
      <c r="IZY31" s="206"/>
      <c r="IZZ31" s="206"/>
      <c r="JAA31" s="206"/>
      <c r="JAB31" s="206"/>
      <c r="JAC31" s="206"/>
      <c r="JAD31" s="206"/>
      <c r="JAE31" s="206"/>
      <c r="JAF31" s="206"/>
      <c r="JAG31" s="206"/>
      <c r="JAH31" s="206"/>
      <c r="JAI31" s="206"/>
      <c r="JAJ31" s="206"/>
      <c r="JAK31" s="206"/>
      <c r="JAL31" s="206"/>
      <c r="JAM31" s="206"/>
      <c r="JAN31" s="206"/>
      <c r="JAO31" s="206"/>
      <c r="JAP31" s="206"/>
      <c r="JAQ31" s="206"/>
      <c r="JAR31" s="206"/>
      <c r="JAS31" s="206"/>
      <c r="JAT31" s="206"/>
      <c r="JAU31" s="206"/>
      <c r="JAV31" s="206"/>
      <c r="JAW31" s="206"/>
      <c r="JAX31" s="206"/>
      <c r="JAY31" s="206"/>
      <c r="JAZ31" s="206"/>
      <c r="JBA31" s="206"/>
      <c r="JBB31" s="206"/>
      <c r="JBC31" s="206"/>
      <c r="JBD31" s="206"/>
      <c r="JBE31" s="206"/>
      <c r="JBF31" s="206"/>
      <c r="JBG31" s="206"/>
      <c r="JBH31" s="206"/>
      <c r="JBI31" s="206"/>
      <c r="JBJ31" s="206"/>
      <c r="JBK31" s="206"/>
      <c r="JBL31" s="206"/>
      <c r="JBM31" s="206"/>
      <c r="JBN31" s="206"/>
      <c r="JBO31" s="206"/>
      <c r="JBP31" s="206"/>
      <c r="JBQ31" s="206"/>
      <c r="JBR31" s="206"/>
      <c r="JBS31" s="206"/>
      <c r="JBT31" s="206"/>
      <c r="JBU31" s="206"/>
      <c r="JBV31" s="206"/>
      <c r="JBW31" s="206"/>
      <c r="JBX31" s="206"/>
      <c r="JBY31" s="206"/>
      <c r="JBZ31" s="206"/>
      <c r="JCA31" s="206"/>
      <c r="JCB31" s="206"/>
      <c r="JCC31" s="206"/>
      <c r="JCD31" s="206"/>
      <c r="JCE31" s="206"/>
      <c r="JCF31" s="206"/>
      <c r="JCG31" s="206"/>
      <c r="JCH31" s="206"/>
      <c r="JCI31" s="206"/>
      <c r="JCJ31" s="206"/>
      <c r="JCK31" s="206"/>
      <c r="JCL31" s="206"/>
      <c r="JCM31" s="206"/>
      <c r="JCN31" s="206"/>
      <c r="JCO31" s="206"/>
      <c r="JCP31" s="206"/>
      <c r="JCQ31" s="206"/>
      <c r="JCR31" s="206"/>
      <c r="JCS31" s="206"/>
      <c r="JCT31" s="206"/>
      <c r="JCU31" s="206"/>
      <c r="JCV31" s="206"/>
      <c r="JCW31" s="206"/>
      <c r="JCX31" s="206"/>
      <c r="JCY31" s="206"/>
      <c r="JCZ31" s="206"/>
      <c r="JDA31" s="206"/>
      <c r="JDB31" s="206"/>
      <c r="JDC31" s="206"/>
      <c r="JDD31" s="206"/>
      <c r="JDE31" s="206"/>
      <c r="JDF31" s="206"/>
      <c r="JDG31" s="206"/>
      <c r="JDH31" s="206"/>
      <c r="JDI31" s="206"/>
      <c r="JDJ31" s="206"/>
      <c r="JDK31" s="206"/>
      <c r="JDL31" s="206"/>
      <c r="JDM31" s="206"/>
      <c r="JDN31" s="206"/>
      <c r="JDO31" s="206"/>
      <c r="JDP31" s="206"/>
      <c r="JDQ31" s="206"/>
      <c r="JDR31" s="206"/>
      <c r="JDS31" s="206"/>
      <c r="JDT31" s="206"/>
      <c r="JDU31" s="206"/>
      <c r="JDV31" s="206"/>
      <c r="JDW31" s="206"/>
      <c r="JDX31" s="206"/>
      <c r="JDY31" s="206"/>
      <c r="JDZ31" s="206"/>
      <c r="JEA31" s="206"/>
      <c r="JEB31" s="206"/>
      <c r="JEC31" s="206"/>
      <c r="JED31" s="206"/>
      <c r="JEE31" s="206"/>
      <c r="JEF31" s="206"/>
      <c r="JEG31" s="206"/>
      <c r="JEH31" s="206"/>
      <c r="JEI31" s="206"/>
      <c r="JEJ31" s="206"/>
      <c r="JEK31" s="206"/>
      <c r="JEL31" s="206"/>
      <c r="JEM31" s="206"/>
      <c r="JEN31" s="206"/>
      <c r="JEO31" s="206"/>
      <c r="JEP31" s="206"/>
      <c r="JEQ31" s="206"/>
      <c r="JER31" s="206"/>
      <c r="JES31" s="206"/>
      <c r="JET31" s="206"/>
      <c r="JEU31" s="206"/>
      <c r="JEV31" s="206"/>
      <c r="JEW31" s="206"/>
      <c r="JEX31" s="206"/>
      <c r="JEY31" s="206"/>
      <c r="JEZ31" s="206"/>
      <c r="JFA31" s="206"/>
      <c r="JFB31" s="206"/>
      <c r="JFC31" s="206"/>
      <c r="JFD31" s="206"/>
      <c r="JFE31" s="206"/>
      <c r="JFF31" s="206"/>
      <c r="JFG31" s="206"/>
      <c r="JFH31" s="206"/>
      <c r="JFI31" s="206"/>
      <c r="JFJ31" s="206"/>
      <c r="JFK31" s="206"/>
      <c r="JFL31" s="206"/>
      <c r="JFM31" s="206"/>
      <c r="JFN31" s="206"/>
      <c r="JFO31" s="206"/>
      <c r="JFP31" s="206"/>
      <c r="JFQ31" s="206"/>
      <c r="JFR31" s="206"/>
      <c r="JFS31" s="206"/>
      <c r="JFT31" s="206"/>
      <c r="JFU31" s="206"/>
      <c r="JFV31" s="206"/>
      <c r="JFW31" s="206"/>
      <c r="JFX31" s="206"/>
      <c r="JFY31" s="206"/>
      <c r="JFZ31" s="206"/>
      <c r="JGA31" s="206"/>
      <c r="JGB31" s="206"/>
      <c r="JGC31" s="206"/>
      <c r="JGD31" s="206"/>
      <c r="JGE31" s="206"/>
      <c r="JGF31" s="206"/>
      <c r="JGG31" s="206"/>
      <c r="JGH31" s="206"/>
      <c r="JGI31" s="206"/>
      <c r="JGJ31" s="206"/>
      <c r="JGK31" s="206"/>
      <c r="JGL31" s="206"/>
      <c r="JGM31" s="206"/>
      <c r="JGN31" s="206"/>
      <c r="JGO31" s="206"/>
      <c r="JGP31" s="206"/>
      <c r="JGQ31" s="206"/>
      <c r="JGR31" s="206"/>
      <c r="JGS31" s="206"/>
      <c r="JGT31" s="206"/>
      <c r="JGU31" s="206"/>
      <c r="JGV31" s="206"/>
      <c r="JGW31" s="206"/>
      <c r="JGX31" s="206"/>
      <c r="JGY31" s="206"/>
      <c r="JGZ31" s="206"/>
      <c r="JHA31" s="206"/>
      <c r="JHB31" s="206"/>
      <c r="JHC31" s="206"/>
      <c r="JHD31" s="206"/>
      <c r="JHE31" s="206"/>
      <c r="JHF31" s="206"/>
      <c r="JHG31" s="206"/>
      <c r="JHH31" s="206"/>
      <c r="JHI31" s="206"/>
      <c r="JHJ31" s="206"/>
      <c r="JHK31" s="206"/>
      <c r="JHL31" s="206"/>
      <c r="JHM31" s="206"/>
      <c r="JHN31" s="206"/>
      <c r="JHO31" s="206"/>
      <c r="JHP31" s="206"/>
      <c r="JHQ31" s="206"/>
      <c r="JHR31" s="206"/>
      <c r="JHS31" s="206"/>
      <c r="JHT31" s="206"/>
      <c r="JHU31" s="206"/>
      <c r="JHV31" s="206"/>
      <c r="JHW31" s="206"/>
      <c r="JHX31" s="206"/>
      <c r="JHY31" s="206"/>
      <c r="JHZ31" s="206"/>
      <c r="JIA31" s="206"/>
      <c r="JIB31" s="206"/>
      <c r="JIC31" s="206"/>
      <c r="JID31" s="206"/>
      <c r="JIE31" s="206"/>
      <c r="JIF31" s="206"/>
      <c r="JIG31" s="206"/>
      <c r="JIH31" s="206"/>
      <c r="JII31" s="206"/>
      <c r="JIJ31" s="206"/>
      <c r="JIK31" s="206"/>
      <c r="JIL31" s="206"/>
      <c r="JIM31" s="206"/>
      <c r="JIN31" s="206"/>
      <c r="JIO31" s="206"/>
      <c r="JIP31" s="206"/>
      <c r="JIQ31" s="206"/>
      <c r="JIR31" s="206"/>
      <c r="JIS31" s="206"/>
      <c r="JIT31" s="206"/>
      <c r="JIU31" s="206"/>
      <c r="JIV31" s="206"/>
      <c r="JIW31" s="206"/>
      <c r="JIX31" s="206"/>
      <c r="JIY31" s="206"/>
      <c r="JIZ31" s="206"/>
      <c r="JJA31" s="206"/>
      <c r="JJB31" s="206"/>
      <c r="JJC31" s="206"/>
      <c r="JJD31" s="206"/>
      <c r="JJE31" s="206"/>
      <c r="JJF31" s="206"/>
      <c r="JJG31" s="206"/>
      <c r="JJH31" s="206"/>
      <c r="JJI31" s="206"/>
      <c r="JJJ31" s="206"/>
      <c r="JJK31" s="206"/>
      <c r="JJL31" s="206"/>
      <c r="JJM31" s="206"/>
      <c r="JJN31" s="206"/>
      <c r="JJO31" s="206"/>
      <c r="JJP31" s="206"/>
      <c r="JJQ31" s="206"/>
      <c r="JJR31" s="206"/>
      <c r="JJS31" s="206"/>
      <c r="JJT31" s="206"/>
      <c r="JJU31" s="206"/>
      <c r="JJV31" s="206"/>
      <c r="JJW31" s="206"/>
      <c r="JJX31" s="206"/>
      <c r="JJY31" s="206"/>
      <c r="JJZ31" s="206"/>
      <c r="JKA31" s="206"/>
      <c r="JKB31" s="206"/>
      <c r="JKC31" s="206"/>
      <c r="JKD31" s="206"/>
      <c r="JKE31" s="206"/>
      <c r="JKF31" s="206"/>
      <c r="JKG31" s="206"/>
      <c r="JKH31" s="206"/>
      <c r="JKI31" s="206"/>
      <c r="JKJ31" s="206"/>
      <c r="JKK31" s="206"/>
      <c r="JKL31" s="206"/>
      <c r="JKM31" s="206"/>
      <c r="JKN31" s="206"/>
      <c r="JKO31" s="206"/>
      <c r="JKP31" s="206"/>
      <c r="JKQ31" s="206"/>
      <c r="JKR31" s="206"/>
      <c r="JKS31" s="206"/>
      <c r="JKT31" s="206"/>
      <c r="JKU31" s="206"/>
      <c r="JKV31" s="206"/>
      <c r="JKW31" s="206"/>
      <c r="JKX31" s="206"/>
      <c r="JKY31" s="206"/>
      <c r="JKZ31" s="206"/>
      <c r="JLA31" s="206"/>
      <c r="JLB31" s="206"/>
      <c r="JLC31" s="206"/>
      <c r="JLD31" s="206"/>
      <c r="JLE31" s="206"/>
      <c r="JLF31" s="206"/>
      <c r="JLG31" s="206"/>
      <c r="JLH31" s="206"/>
      <c r="JLI31" s="206"/>
      <c r="JLJ31" s="206"/>
      <c r="JLK31" s="206"/>
      <c r="JLL31" s="206"/>
      <c r="JLM31" s="206"/>
      <c r="JLN31" s="206"/>
      <c r="JLO31" s="206"/>
      <c r="JLP31" s="206"/>
      <c r="JLQ31" s="206"/>
      <c r="JLR31" s="206"/>
      <c r="JLS31" s="206"/>
      <c r="JLT31" s="206"/>
      <c r="JLU31" s="206"/>
      <c r="JLV31" s="206"/>
      <c r="JLW31" s="206"/>
      <c r="JLX31" s="206"/>
      <c r="JLY31" s="206"/>
      <c r="JLZ31" s="206"/>
      <c r="JMA31" s="206"/>
      <c r="JMB31" s="206"/>
      <c r="JMC31" s="206"/>
      <c r="JMD31" s="206"/>
      <c r="JME31" s="206"/>
      <c r="JMF31" s="206"/>
      <c r="JMG31" s="206"/>
      <c r="JMH31" s="206"/>
      <c r="JMI31" s="206"/>
      <c r="JMJ31" s="206"/>
      <c r="JMK31" s="206"/>
      <c r="JML31" s="206"/>
      <c r="JMM31" s="206"/>
      <c r="JMN31" s="206"/>
      <c r="JMO31" s="206"/>
      <c r="JMP31" s="206"/>
      <c r="JMQ31" s="206"/>
      <c r="JMR31" s="206"/>
      <c r="JMS31" s="206"/>
      <c r="JMT31" s="206"/>
      <c r="JMU31" s="206"/>
      <c r="JMV31" s="206"/>
      <c r="JMW31" s="206"/>
      <c r="JMX31" s="206"/>
      <c r="JMY31" s="206"/>
      <c r="JMZ31" s="206"/>
      <c r="JNA31" s="206"/>
      <c r="JNB31" s="206"/>
      <c r="JNC31" s="206"/>
      <c r="JND31" s="206"/>
      <c r="JNE31" s="206"/>
      <c r="JNF31" s="206"/>
      <c r="JNG31" s="206"/>
      <c r="JNH31" s="206"/>
      <c r="JNI31" s="206"/>
      <c r="JNJ31" s="206"/>
      <c r="JNK31" s="206"/>
      <c r="JNL31" s="206"/>
      <c r="JNM31" s="206"/>
      <c r="JNN31" s="206"/>
      <c r="JNO31" s="206"/>
      <c r="JNP31" s="206"/>
      <c r="JNQ31" s="206"/>
      <c r="JNR31" s="206"/>
      <c r="JNS31" s="206"/>
      <c r="JNT31" s="206"/>
      <c r="JNU31" s="206"/>
      <c r="JNV31" s="206"/>
      <c r="JNW31" s="206"/>
      <c r="JNX31" s="206"/>
      <c r="JNY31" s="206"/>
      <c r="JNZ31" s="206"/>
      <c r="JOA31" s="206"/>
      <c r="JOB31" s="206"/>
      <c r="JOC31" s="206"/>
      <c r="JOD31" s="206"/>
      <c r="JOE31" s="206"/>
      <c r="JOF31" s="206"/>
      <c r="JOG31" s="206"/>
      <c r="JOH31" s="206"/>
      <c r="JOI31" s="206"/>
      <c r="JOJ31" s="206"/>
      <c r="JOK31" s="206"/>
      <c r="JOL31" s="206"/>
      <c r="JOM31" s="206"/>
      <c r="JON31" s="206"/>
      <c r="JOO31" s="206"/>
      <c r="JOP31" s="206"/>
      <c r="JOQ31" s="206"/>
      <c r="JOR31" s="206"/>
      <c r="JOS31" s="206"/>
      <c r="JOT31" s="206"/>
      <c r="JOU31" s="206"/>
      <c r="JOV31" s="206"/>
      <c r="JOW31" s="206"/>
      <c r="JOX31" s="206"/>
      <c r="JOY31" s="206"/>
      <c r="JOZ31" s="206"/>
      <c r="JPA31" s="206"/>
      <c r="JPB31" s="206"/>
      <c r="JPC31" s="206"/>
      <c r="JPD31" s="206"/>
      <c r="JPE31" s="206"/>
      <c r="JPF31" s="206"/>
      <c r="JPG31" s="206"/>
      <c r="JPH31" s="206"/>
      <c r="JPI31" s="206"/>
      <c r="JPJ31" s="206"/>
      <c r="JPK31" s="206"/>
      <c r="JPL31" s="206"/>
      <c r="JPM31" s="206"/>
      <c r="JPN31" s="206"/>
      <c r="JPO31" s="206"/>
      <c r="JPP31" s="206"/>
      <c r="JPQ31" s="206"/>
      <c r="JPR31" s="206"/>
      <c r="JPS31" s="206"/>
      <c r="JPT31" s="206"/>
      <c r="JPU31" s="206"/>
      <c r="JPV31" s="206"/>
      <c r="JPW31" s="206"/>
      <c r="JPX31" s="206"/>
      <c r="JPY31" s="206"/>
      <c r="JPZ31" s="206"/>
      <c r="JQA31" s="206"/>
      <c r="JQB31" s="206"/>
      <c r="JQC31" s="206"/>
      <c r="JQD31" s="206"/>
      <c r="JQE31" s="206"/>
      <c r="JQF31" s="206"/>
      <c r="JQG31" s="206"/>
      <c r="JQH31" s="206"/>
      <c r="JQI31" s="206"/>
      <c r="JQJ31" s="206"/>
      <c r="JQK31" s="206"/>
      <c r="JQL31" s="206"/>
      <c r="JQM31" s="206"/>
      <c r="JQN31" s="206"/>
      <c r="JQO31" s="206"/>
      <c r="JQP31" s="206"/>
      <c r="JQQ31" s="206"/>
      <c r="JQR31" s="206"/>
      <c r="JQS31" s="206"/>
      <c r="JQT31" s="206"/>
      <c r="JQU31" s="206"/>
      <c r="JQV31" s="206"/>
      <c r="JQW31" s="206"/>
      <c r="JQX31" s="206"/>
      <c r="JQY31" s="206"/>
      <c r="JQZ31" s="206"/>
      <c r="JRA31" s="206"/>
      <c r="JRB31" s="206"/>
      <c r="JRC31" s="206"/>
      <c r="JRD31" s="206"/>
      <c r="JRE31" s="206"/>
      <c r="JRF31" s="206"/>
      <c r="JRG31" s="206"/>
      <c r="JRH31" s="206"/>
      <c r="JRI31" s="206"/>
      <c r="JRJ31" s="206"/>
      <c r="JRK31" s="206"/>
      <c r="JRL31" s="206"/>
      <c r="JRM31" s="206"/>
      <c r="JRN31" s="206"/>
      <c r="JRO31" s="206"/>
      <c r="JRP31" s="206"/>
      <c r="JRQ31" s="206"/>
      <c r="JRR31" s="206"/>
      <c r="JRS31" s="206"/>
      <c r="JRT31" s="206"/>
      <c r="JRU31" s="206"/>
      <c r="JRV31" s="206"/>
      <c r="JRW31" s="206"/>
      <c r="JRX31" s="206"/>
      <c r="JRY31" s="206"/>
      <c r="JRZ31" s="206"/>
      <c r="JSA31" s="206"/>
      <c r="JSB31" s="206"/>
      <c r="JSC31" s="206"/>
      <c r="JSD31" s="206"/>
      <c r="JSE31" s="206"/>
      <c r="JSF31" s="206"/>
      <c r="JSG31" s="206"/>
      <c r="JSH31" s="206"/>
      <c r="JSI31" s="206"/>
      <c r="JSJ31" s="206"/>
      <c r="JSK31" s="206"/>
      <c r="JSL31" s="206"/>
      <c r="JSM31" s="206"/>
      <c r="JSN31" s="206"/>
      <c r="JSO31" s="206"/>
      <c r="JSP31" s="206"/>
      <c r="JSQ31" s="206"/>
      <c r="JSR31" s="206"/>
      <c r="JSS31" s="206"/>
      <c r="JST31" s="206"/>
      <c r="JSU31" s="206"/>
      <c r="JSV31" s="206"/>
      <c r="JSW31" s="206"/>
      <c r="JSX31" s="206"/>
      <c r="JSY31" s="206"/>
      <c r="JSZ31" s="206"/>
      <c r="JTA31" s="206"/>
      <c r="JTB31" s="206"/>
      <c r="JTC31" s="206"/>
      <c r="JTD31" s="206"/>
      <c r="JTE31" s="206"/>
      <c r="JTF31" s="206"/>
      <c r="JTG31" s="206"/>
      <c r="JTH31" s="206"/>
      <c r="JTI31" s="206"/>
      <c r="JTJ31" s="206"/>
      <c r="JTK31" s="206"/>
      <c r="JTL31" s="206"/>
      <c r="JTM31" s="206"/>
      <c r="JTN31" s="206"/>
      <c r="JTO31" s="206"/>
      <c r="JTP31" s="206"/>
      <c r="JTQ31" s="206"/>
      <c r="JTR31" s="206"/>
      <c r="JTS31" s="206"/>
      <c r="JTT31" s="206"/>
      <c r="JTU31" s="206"/>
      <c r="JTV31" s="206"/>
      <c r="JTW31" s="206"/>
      <c r="JTX31" s="206"/>
      <c r="JTY31" s="206"/>
      <c r="JTZ31" s="206"/>
      <c r="JUA31" s="206"/>
      <c r="JUB31" s="206"/>
      <c r="JUC31" s="206"/>
      <c r="JUD31" s="206"/>
      <c r="JUE31" s="206"/>
      <c r="JUF31" s="206"/>
      <c r="JUG31" s="206"/>
      <c r="JUH31" s="206"/>
      <c r="JUI31" s="206"/>
      <c r="JUJ31" s="206"/>
      <c r="JUK31" s="206"/>
      <c r="JUL31" s="206"/>
      <c r="JUM31" s="206"/>
      <c r="JUN31" s="206"/>
      <c r="JUO31" s="206"/>
      <c r="JUP31" s="206"/>
      <c r="JUQ31" s="206"/>
      <c r="JUR31" s="206"/>
      <c r="JUS31" s="206"/>
      <c r="JUT31" s="206"/>
      <c r="JUU31" s="206"/>
      <c r="JUV31" s="206"/>
      <c r="JUW31" s="206"/>
      <c r="JUX31" s="206"/>
      <c r="JUY31" s="206"/>
      <c r="JUZ31" s="206"/>
      <c r="JVA31" s="206"/>
      <c r="JVB31" s="206"/>
      <c r="JVC31" s="206"/>
      <c r="JVD31" s="206"/>
      <c r="JVE31" s="206"/>
      <c r="JVF31" s="206"/>
      <c r="JVG31" s="206"/>
      <c r="JVH31" s="206"/>
      <c r="JVI31" s="206"/>
      <c r="JVJ31" s="206"/>
      <c r="JVK31" s="206"/>
      <c r="JVL31" s="206"/>
      <c r="JVM31" s="206"/>
      <c r="JVN31" s="206"/>
      <c r="JVO31" s="206"/>
      <c r="JVP31" s="206"/>
      <c r="JVQ31" s="206"/>
      <c r="JVR31" s="206"/>
      <c r="JVS31" s="206"/>
      <c r="JVT31" s="206"/>
      <c r="JVU31" s="206"/>
      <c r="JVV31" s="206"/>
      <c r="JVW31" s="206"/>
      <c r="JVX31" s="206"/>
      <c r="JVY31" s="206"/>
      <c r="JVZ31" s="206"/>
      <c r="JWA31" s="206"/>
      <c r="JWB31" s="206"/>
      <c r="JWC31" s="206"/>
      <c r="JWD31" s="206"/>
      <c r="JWE31" s="206"/>
      <c r="JWF31" s="206"/>
      <c r="JWG31" s="206"/>
      <c r="JWH31" s="206"/>
      <c r="JWI31" s="206"/>
      <c r="JWJ31" s="206"/>
      <c r="JWK31" s="206"/>
      <c r="JWL31" s="206"/>
      <c r="JWM31" s="206"/>
      <c r="JWN31" s="206"/>
      <c r="JWO31" s="206"/>
      <c r="JWP31" s="206"/>
      <c r="JWQ31" s="206"/>
      <c r="JWR31" s="206"/>
      <c r="JWS31" s="206"/>
      <c r="JWT31" s="206"/>
      <c r="JWU31" s="206"/>
      <c r="JWV31" s="206"/>
      <c r="JWW31" s="206"/>
      <c r="JWX31" s="206"/>
      <c r="JWY31" s="206"/>
      <c r="JWZ31" s="206"/>
      <c r="JXA31" s="206"/>
      <c r="JXB31" s="206"/>
      <c r="JXC31" s="206"/>
      <c r="JXD31" s="206"/>
      <c r="JXE31" s="206"/>
      <c r="JXF31" s="206"/>
      <c r="JXG31" s="206"/>
      <c r="JXH31" s="206"/>
      <c r="JXI31" s="206"/>
      <c r="JXJ31" s="206"/>
      <c r="JXK31" s="206"/>
      <c r="JXL31" s="206"/>
      <c r="JXM31" s="206"/>
      <c r="JXN31" s="206"/>
      <c r="JXO31" s="206"/>
      <c r="JXP31" s="206"/>
      <c r="JXQ31" s="206"/>
      <c r="JXR31" s="206"/>
      <c r="JXS31" s="206"/>
      <c r="JXT31" s="206"/>
      <c r="JXU31" s="206"/>
      <c r="JXV31" s="206"/>
      <c r="JXW31" s="206"/>
      <c r="JXX31" s="206"/>
      <c r="JXY31" s="206"/>
      <c r="JXZ31" s="206"/>
      <c r="JYA31" s="206"/>
      <c r="JYB31" s="206"/>
      <c r="JYC31" s="206"/>
      <c r="JYD31" s="206"/>
      <c r="JYE31" s="206"/>
      <c r="JYF31" s="206"/>
      <c r="JYG31" s="206"/>
      <c r="JYH31" s="206"/>
      <c r="JYI31" s="206"/>
      <c r="JYJ31" s="206"/>
      <c r="JYK31" s="206"/>
      <c r="JYL31" s="206"/>
      <c r="JYM31" s="206"/>
      <c r="JYN31" s="206"/>
      <c r="JYO31" s="206"/>
      <c r="JYP31" s="206"/>
      <c r="JYQ31" s="206"/>
      <c r="JYR31" s="206"/>
      <c r="JYS31" s="206"/>
      <c r="JYT31" s="206"/>
      <c r="JYU31" s="206"/>
      <c r="JYV31" s="206"/>
      <c r="JYW31" s="206"/>
      <c r="JYX31" s="206"/>
      <c r="JYY31" s="206"/>
      <c r="JYZ31" s="206"/>
      <c r="JZA31" s="206"/>
      <c r="JZB31" s="206"/>
      <c r="JZC31" s="206"/>
      <c r="JZD31" s="206"/>
      <c r="JZE31" s="206"/>
      <c r="JZF31" s="206"/>
      <c r="JZG31" s="206"/>
      <c r="JZH31" s="206"/>
      <c r="JZI31" s="206"/>
      <c r="JZJ31" s="206"/>
      <c r="JZK31" s="206"/>
      <c r="JZL31" s="206"/>
      <c r="JZM31" s="206"/>
      <c r="JZN31" s="206"/>
      <c r="JZO31" s="206"/>
      <c r="JZP31" s="206"/>
      <c r="JZQ31" s="206"/>
      <c r="JZR31" s="206"/>
      <c r="JZS31" s="206"/>
      <c r="JZT31" s="206"/>
      <c r="JZU31" s="206"/>
      <c r="JZV31" s="206"/>
      <c r="JZW31" s="206"/>
      <c r="JZX31" s="206"/>
      <c r="JZY31" s="206"/>
      <c r="JZZ31" s="206"/>
      <c r="KAA31" s="206"/>
      <c r="KAB31" s="206"/>
      <c r="KAC31" s="206"/>
      <c r="KAD31" s="206"/>
      <c r="KAE31" s="206"/>
      <c r="KAF31" s="206"/>
      <c r="KAG31" s="206"/>
      <c r="KAH31" s="206"/>
      <c r="KAI31" s="206"/>
      <c r="KAJ31" s="206"/>
      <c r="KAK31" s="206"/>
      <c r="KAL31" s="206"/>
      <c r="KAM31" s="206"/>
      <c r="KAN31" s="206"/>
      <c r="KAO31" s="206"/>
      <c r="KAP31" s="206"/>
      <c r="KAQ31" s="206"/>
      <c r="KAR31" s="206"/>
      <c r="KAS31" s="206"/>
      <c r="KAT31" s="206"/>
      <c r="KAU31" s="206"/>
      <c r="KAV31" s="206"/>
      <c r="KAW31" s="206"/>
      <c r="KAX31" s="206"/>
      <c r="KAY31" s="206"/>
      <c r="KAZ31" s="206"/>
      <c r="KBA31" s="206"/>
      <c r="KBB31" s="206"/>
      <c r="KBC31" s="206"/>
      <c r="KBD31" s="206"/>
      <c r="KBE31" s="206"/>
      <c r="KBF31" s="206"/>
      <c r="KBG31" s="206"/>
      <c r="KBH31" s="206"/>
      <c r="KBI31" s="206"/>
      <c r="KBJ31" s="206"/>
      <c r="KBK31" s="206"/>
      <c r="KBL31" s="206"/>
      <c r="KBM31" s="206"/>
      <c r="KBN31" s="206"/>
      <c r="KBO31" s="206"/>
      <c r="KBP31" s="206"/>
      <c r="KBQ31" s="206"/>
      <c r="KBR31" s="206"/>
      <c r="KBS31" s="206"/>
      <c r="KBT31" s="206"/>
      <c r="KBU31" s="206"/>
      <c r="KBV31" s="206"/>
      <c r="KBW31" s="206"/>
      <c r="KBX31" s="206"/>
      <c r="KBY31" s="206"/>
      <c r="KBZ31" s="206"/>
      <c r="KCA31" s="206"/>
      <c r="KCB31" s="206"/>
      <c r="KCC31" s="206"/>
      <c r="KCD31" s="206"/>
      <c r="KCE31" s="206"/>
      <c r="KCF31" s="206"/>
      <c r="KCG31" s="206"/>
      <c r="KCH31" s="206"/>
      <c r="KCI31" s="206"/>
      <c r="KCJ31" s="206"/>
      <c r="KCK31" s="206"/>
      <c r="KCL31" s="206"/>
      <c r="KCM31" s="206"/>
      <c r="KCN31" s="206"/>
      <c r="KCO31" s="206"/>
      <c r="KCP31" s="206"/>
      <c r="KCQ31" s="206"/>
      <c r="KCR31" s="206"/>
      <c r="KCS31" s="206"/>
      <c r="KCT31" s="206"/>
      <c r="KCU31" s="206"/>
      <c r="KCV31" s="206"/>
      <c r="KCW31" s="206"/>
      <c r="KCX31" s="206"/>
      <c r="KCY31" s="206"/>
      <c r="KCZ31" s="206"/>
      <c r="KDA31" s="206"/>
      <c r="KDB31" s="206"/>
      <c r="KDC31" s="206"/>
      <c r="KDD31" s="206"/>
      <c r="KDE31" s="206"/>
      <c r="KDF31" s="206"/>
      <c r="KDG31" s="206"/>
      <c r="KDH31" s="206"/>
      <c r="KDI31" s="206"/>
      <c r="KDJ31" s="206"/>
      <c r="KDK31" s="206"/>
      <c r="KDL31" s="206"/>
      <c r="KDM31" s="206"/>
      <c r="KDN31" s="206"/>
      <c r="KDO31" s="206"/>
      <c r="KDP31" s="206"/>
      <c r="KDQ31" s="206"/>
      <c r="KDR31" s="206"/>
      <c r="KDS31" s="206"/>
      <c r="KDT31" s="206"/>
      <c r="KDU31" s="206"/>
      <c r="KDV31" s="206"/>
      <c r="KDW31" s="206"/>
      <c r="KDX31" s="206"/>
      <c r="KDY31" s="206"/>
      <c r="KDZ31" s="206"/>
      <c r="KEA31" s="206"/>
      <c r="KEB31" s="206"/>
      <c r="KEC31" s="206"/>
      <c r="KED31" s="206"/>
      <c r="KEE31" s="206"/>
      <c r="KEF31" s="206"/>
      <c r="KEG31" s="206"/>
      <c r="KEH31" s="206"/>
      <c r="KEI31" s="206"/>
      <c r="KEJ31" s="206"/>
      <c r="KEK31" s="206"/>
      <c r="KEL31" s="206"/>
      <c r="KEM31" s="206"/>
      <c r="KEN31" s="206"/>
      <c r="KEO31" s="206"/>
      <c r="KEP31" s="206"/>
      <c r="KEQ31" s="206"/>
      <c r="KER31" s="206"/>
      <c r="KES31" s="206"/>
      <c r="KET31" s="206"/>
      <c r="KEU31" s="206"/>
      <c r="KEV31" s="206"/>
      <c r="KEW31" s="206"/>
      <c r="KEX31" s="206"/>
      <c r="KEY31" s="206"/>
      <c r="KEZ31" s="206"/>
      <c r="KFA31" s="206"/>
      <c r="KFB31" s="206"/>
      <c r="KFC31" s="206"/>
      <c r="KFD31" s="206"/>
      <c r="KFE31" s="206"/>
      <c r="KFF31" s="206"/>
      <c r="KFG31" s="206"/>
      <c r="KFH31" s="206"/>
      <c r="KFI31" s="206"/>
      <c r="KFJ31" s="206"/>
      <c r="KFK31" s="206"/>
      <c r="KFL31" s="206"/>
      <c r="KFM31" s="206"/>
      <c r="KFN31" s="206"/>
      <c r="KFO31" s="206"/>
      <c r="KFP31" s="206"/>
      <c r="KFQ31" s="206"/>
      <c r="KFR31" s="206"/>
      <c r="KFS31" s="206"/>
      <c r="KFT31" s="206"/>
      <c r="KFU31" s="206"/>
      <c r="KFV31" s="206"/>
      <c r="KFW31" s="206"/>
      <c r="KFX31" s="206"/>
      <c r="KFY31" s="206"/>
      <c r="KFZ31" s="206"/>
      <c r="KGA31" s="206"/>
      <c r="KGB31" s="206"/>
      <c r="KGC31" s="206"/>
      <c r="KGD31" s="206"/>
      <c r="KGE31" s="206"/>
      <c r="KGF31" s="206"/>
      <c r="KGG31" s="206"/>
      <c r="KGH31" s="206"/>
      <c r="KGI31" s="206"/>
      <c r="KGJ31" s="206"/>
      <c r="KGK31" s="206"/>
      <c r="KGL31" s="206"/>
      <c r="KGM31" s="206"/>
      <c r="KGN31" s="206"/>
      <c r="KGO31" s="206"/>
      <c r="KGP31" s="206"/>
      <c r="KGQ31" s="206"/>
      <c r="KGR31" s="206"/>
      <c r="KGS31" s="206"/>
      <c r="KGT31" s="206"/>
      <c r="KGU31" s="206"/>
      <c r="KGV31" s="206"/>
      <c r="KGW31" s="206"/>
      <c r="KGX31" s="206"/>
      <c r="KGY31" s="206"/>
      <c r="KGZ31" s="206"/>
      <c r="KHA31" s="206"/>
      <c r="KHB31" s="206"/>
      <c r="KHC31" s="206"/>
      <c r="KHD31" s="206"/>
      <c r="KHE31" s="206"/>
      <c r="KHF31" s="206"/>
      <c r="KHG31" s="206"/>
      <c r="KHH31" s="206"/>
      <c r="KHI31" s="206"/>
      <c r="KHJ31" s="206"/>
      <c r="KHK31" s="206"/>
      <c r="KHL31" s="206"/>
      <c r="KHM31" s="206"/>
      <c r="KHN31" s="206"/>
      <c r="KHO31" s="206"/>
      <c r="KHP31" s="206"/>
      <c r="KHQ31" s="206"/>
      <c r="KHR31" s="206"/>
      <c r="KHS31" s="206"/>
      <c r="KHT31" s="206"/>
      <c r="KHU31" s="206"/>
      <c r="KHV31" s="206"/>
      <c r="KHW31" s="206"/>
      <c r="KHX31" s="206"/>
      <c r="KHY31" s="206"/>
      <c r="KHZ31" s="206"/>
      <c r="KIA31" s="206"/>
      <c r="KIB31" s="206"/>
      <c r="KIC31" s="206"/>
      <c r="KID31" s="206"/>
      <c r="KIE31" s="206"/>
      <c r="KIF31" s="206"/>
      <c r="KIG31" s="206"/>
      <c r="KIH31" s="206"/>
      <c r="KII31" s="206"/>
      <c r="KIJ31" s="206"/>
      <c r="KIK31" s="206"/>
      <c r="KIL31" s="206"/>
      <c r="KIM31" s="206"/>
      <c r="KIN31" s="206"/>
      <c r="KIO31" s="206"/>
      <c r="KIP31" s="206"/>
      <c r="KIQ31" s="206"/>
      <c r="KIR31" s="206"/>
      <c r="KIS31" s="206"/>
      <c r="KIT31" s="206"/>
      <c r="KIU31" s="206"/>
      <c r="KIV31" s="206"/>
      <c r="KIW31" s="206"/>
      <c r="KIX31" s="206"/>
      <c r="KIY31" s="206"/>
      <c r="KIZ31" s="206"/>
      <c r="KJA31" s="206"/>
      <c r="KJB31" s="206"/>
      <c r="KJC31" s="206"/>
      <c r="KJD31" s="206"/>
      <c r="KJE31" s="206"/>
      <c r="KJF31" s="206"/>
      <c r="KJG31" s="206"/>
      <c r="KJH31" s="206"/>
      <c r="KJI31" s="206"/>
      <c r="KJJ31" s="206"/>
      <c r="KJK31" s="206"/>
      <c r="KJL31" s="206"/>
      <c r="KJM31" s="206"/>
      <c r="KJN31" s="206"/>
      <c r="KJO31" s="206"/>
      <c r="KJP31" s="206"/>
      <c r="KJQ31" s="206"/>
      <c r="KJR31" s="206"/>
      <c r="KJS31" s="206"/>
      <c r="KJT31" s="206"/>
      <c r="KJU31" s="206"/>
      <c r="KJV31" s="206"/>
      <c r="KJW31" s="206"/>
      <c r="KJX31" s="206"/>
      <c r="KJY31" s="206"/>
      <c r="KJZ31" s="206"/>
      <c r="KKA31" s="206"/>
      <c r="KKB31" s="206"/>
      <c r="KKC31" s="206"/>
      <c r="KKD31" s="206"/>
      <c r="KKE31" s="206"/>
      <c r="KKF31" s="206"/>
      <c r="KKG31" s="206"/>
      <c r="KKH31" s="206"/>
      <c r="KKI31" s="206"/>
      <c r="KKJ31" s="206"/>
      <c r="KKK31" s="206"/>
      <c r="KKL31" s="206"/>
      <c r="KKM31" s="206"/>
      <c r="KKN31" s="206"/>
      <c r="KKO31" s="206"/>
      <c r="KKP31" s="206"/>
      <c r="KKQ31" s="206"/>
      <c r="KKR31" s="206"/>
      <c r="KKS31" s="206"/>
      <c r="KKT31" s="206"/>
      <c r="KKU31" s="206"/>
      <c r="KKV31" s="206"/>
      <c r="KKW31" s="206"/>
      <c r="KKX31" s="206"/>
      <c r="KKY31" s="206"/>
      <c r="KKZ31" s="206"/>
      <c r="KLA31" s="206"/>
      <c r="KLB31" s="206"/>
      <c r="KLC31" s="206"/>
      <c r="KLD31" s="206"/>
      <c r="KLE31" s="206"/>
      <c r="KLF31" s="206"/>
      <c r="KLG31" s="206"/>
      <c r="KLH31" s="206"/>
      <c r="KLI31" s="206"/>
      <c r="KLJ31" s="206"/>
      <c r="KLK31" s="206"/>
      <c r="KLL31" s="206"/>
      <c r="KLM31" s="206"/>
      <c r="KLN31" s="206"/>
      <c r="KLO31" s="206"/>
      <c r="KLP31" s="206"/>
      <c r="KLQ31" s="206"/>
      <c r="KLR31" s="206"/>
      <c r="KLS31" s="206"/>
      <c r="KLT31" s="206"/>
      <c r="KLU31" s="206"/>
      <c r="KLV31" s="206"/>
      <c r="KLW31" s="206"/>
      <c r="KLX31" s="206"/>
      <c r="KLY31" s="206"/>
      <c r="KLZ31" s="206"/>
      <c r="KMA31" s="206"/>
      <c r="KMB31" s="206"/>
      <c r="KMC31" s="206"/>
      <c r="KMD31" s="206"/>
      <c r="KME31" s="206"/>
      <c r="KMF31" s="206"/>
      <c r="KMG31" s="206"/>
      <c r="KMH31" s="206"/>
      <c r="KMI31" s="206"/>
      <c r="KMJ31" s="206"/>
      <c r="KMK31" s="206"/>
      <c r="KML31" s="206"/>
      <c r="KMM31" s="206"/>
      <c r="KMN31" s="206"/>
      <c r="KMO31" s="206"/>
      <c r="KMP31" s="206"/>
      <c r="KMQ31" s="206"/>
      <c r="KMR31" s="206"/>
      <c r="KMS31" s="206"/>
      <c r="KMT31" s="206"/>
      <c r="KMU31" s="206"/>
      <c r="KMV31" s="206"/>
      <c r="KMW31" s="206"/>
      <c r="KMX31" s="206"/>
      <c r="KMY31" s="206"/>
      <c r="KMZ31" s="206"/>
      <c r="KNA31" s="206"/>
      <c r="KNB31" s="206"/>
      <c r="KNC31" s="206"/>
      <c r="KND31" s="206"/>
      <c r="KNE31" s="206"/>
      <c r="KNF31" s="206"/>
      <c r="KNG31" s="206"/>
      <c r="KNH31" s="206"/>
      <c r="KNI31" s="206"/>
      <c r="KNJ31" s="206"/>
      <c r="KNK31" s="206"/>
      <c r="KNL31" s="206"/>
      <c r="KNM31" s="206"/>
      <c r="KNN31" s="206"/>
      <c r="KNO31" s="206"/>
      <c r="KNP31" s="206"/>
      <c r="KNQ31" s="206"/>
      <c r="KNR31" s="206"/>
      <c r="KNS31" s="206"/>
      <c r="KNT31" s="206"/>
      <c r="KNU31" s="206"/>
      <c r="KNV31" s="206"/>
      <c r="KNW31" s="206"/>
      <c r="KNX31" s="206"/>
      <c r="KNY31" s="206"/>
      <c r="KNZ31" s="206"/>
      <c r="KOA31" s="206"/>
      <c r="KOB31" s="206"/>
      <c r="KOC31" s="206"/>
      <c r="KOD31" s="206"/>
      <c r="KOE31" s="206"/>
      <c r="KOF31" s="206"/>
      <c r="KOG31" s="206"/>
      <c r="KOH31" s="206"/>
      <c r="KOI31" s="206"/>
      <c r="KOJ31" s="206"/>
      <c r="KOK31" s="206"/>
      <c r="KOL31" s="206"/>
      <c r="KOM31" s="206"/>
      <c r="KON31" s="206"/>
      <c r="KOO31" s="206"/>
      <c r="KOP31" s="206"/>
      <c r="KOQ31" s="206"/>
      <c r="KOR31" s="206"/>
      <c r="KOS31" s="206"/>
      <c r="KOT31" s="206"/>
      <c r="KOU31" s="206"/>
      <c r="KOV31" s="206"/>
      <c r="KOW31" s="206"/>
      <c r="KOX31" s="206"/>
      <c r="KOY31" s="206"/>
      <c r="KOZ31" s="206"/>
      <c r="KPA31" s="206"/>
      <c r="KPB31" s="206"/>
      <c r="KPC31" s="206"/>
      <c r="KPD31" s="206"/>
      <c r="KPE31" s="206"/>
      <c r="KPF31" s="206"/>
      <c r="KPG31" s="206"/>
      <c r="KPH31" s="206"/>
      <c r="KPI31" s="206"/>
      <c r="KPJ31" s="206"/>
      <c r="KPK31" s="206"/>
      <c r="KPL31" s="206"/>
      <c r="KPM31" s="206"/>
      <c r="KPN31" s="206"/>
      <c r="KPO31" s="206"/>
      <c r="KPP31" s="206"/>
      <c r="KPQ31" s="206"/>
      <c r="KPR31" s="206"/>
      <c r="KPS31" s="206"/>
      <c r="KPT31" s="206"/>
      <c r="KPU31" s="206"/>
      <c r="KPV31" s="206"/>
      <c r="KPW31" s="206"/>
      <c r="KPX31" s="206"/>
      <c r="KPY31" s="206"/>
      <c r="KPZ31" s="206"/>
      <c r="KQA31" s="206"/>
      <c r="KQB31" s="206"/>
      <c r="KQC31" s="206"/>
      <c r="KQD31" s="206"/>
      <c r="KQE31" s="206"/>
      <c r="KQF31" s="206"/>
      <c r="KQG31" s="206"/>
      <c r="KQH31" s="206"/>
      <c r="KQI31" s="206"/>
      <c r="KQJ31" s="206"/>
      <c r="KQK31" s="206"/>
      <c r="KQL31" s="206"/>
      <c r="KQM31" s="206"/>
      <c r="KQN31" s="206"/>
      <c r="KQO31" s="206"/>
      <c r="KQP31" s="206"/>
      <c r="KQQ31" s="206"/>
      <c r="KQR31" s="206"/>
      <c r="KQS31" s="206"/>
      <c r="KQT31" s="206"/>
      <c r="KQU31" s="206"/>
      <c r="KQV31" s="206"/>
      <c r="KQW31" s="206"/>
      <c r="KQX31" s="206"/>
      <c r="KQY31" s="206"/>
      <c r="KQZ31" s="206"/>
      <c r="KRA31" s="206"/>
      <c r="KRB31" s="206"/>
      <c r="KRC31" s="206"/>
      <c r="KRD31" s="206"/>
      <c r="KRE31" s="206"/>
      <c r="KRF31" s="206"/>
      <c r="KRG31" s="206"/>
      <c r="KRH31" s="206"/>
      <c r="KRI31" s="206"/>
      <c r="KRJ31" s="206"/>
      <c r="KRK31" s="206"/>
      <c r="KRL31" s="206"/>
      <c r="KRM31" s="206"/>
      <c r="KRN31" s="206"/>
      <c r="KRO31" s="206"/>
      <c r="KRP31" s="206"/>
      <c r="KRQ31" s="206"/>
      <c r="KRR31" s="206"/>
      <c r="KRS31" s="206"/>
      <c r="KRT31" s="206"/>
      <c r="KRU31" s="206"/>
      <c r="KRV31" s="206"/>
      <c r="KRW31" s="206"/>
      <c r="KRX31" s="206"/>
      <c r="KRY31" s="206"/>
      <c r="KRZ31" s="206"/>
      <c r="KSA31" s="206"/>
      <c r="KSB31" s="206"/>
      <c r="KSC31" s="206"/>
      <c r="KSD31" s="206"/>
      <c r="KSE31" s="206"/>
      <c r="KSF31" s="206"/>
      <c r="KSG31" s="206"/>
      <c r="KSH31" s="206"/>
      <c r="KSI31" s="206"/>
      <c r="KSJ31" s="206"/>
      <c r="KSK31" s="206"/>
      <c r="KSL31" s="206"/>
      <c r="KSM31" s="206"/>
      <c r="KSN31" s="206"/>
      <c r="KSO31" s="206"/>
      <c r="KSP31" s="206"/>
      <c r="KSQ31" s="206"/>
      <c r="KSR31" s="206"/>
      <c r="KSS31" s="206"/>
      <c r="KST31" s="206"/>
      <c r="KSU31" s="206"/>
      <c r="KSV31" s="206"/>
      <c r="KSW31" s="206"/>
      <c r="KSX31" s="206"/>
      <c r="KSY31" s="206"/>
      <c r="KSZ31" s="206"/>
      <c r="KTA31" s="206"/>
      <c r="KTB31" s="206"/>
      <c r="KTC31" s="206"/>
      <c r="KTD31" s="206"/>
      <c r="KTE31" s="206"/>
      <c r="KTF31" s="206"/>
      <c r="KTG31" s="206"/>
      <c r="KTH31" s="206"/>
      <c r="KTI31" s="206"/>
      <c r="KTJ31" s="206"/>
      <c r="KTK31" s="206"/>
      <c r="KTL31" s="206"/>
      <c r="KTM31" s="206"/>
      <c r="KTN31" s="206"/>
      <c r="KTO31" s="206"/>
      <c r="KTP31" s="206"/>
      <c r="KTQ31" s="206"/>
      <c r="KTR31" s="206"/>
      <c r="KTS31" s="206"/>
      <c r="KTT31" s="206"/>
      <c r="KTU31" s="206"/>
      <c r="KTV31" s="206"/>
      <c r="KTW31" s="206"/>
      <c r="KTX31" s="206"/>
      <c r="KTY31" s="206"/>
      <c r="KTZ31" s="206"/>
      <c r="KUA31" s="206"/>
      <c r="KUB31" s="206"/>
      <c r="KUC31" s="206"/>
      <c r="KUD31" s="206"/>
      <c r="KUE31" s="206"/>
      <c r="KUF31" s="206"/>
      <c r="KUG31" s="206"/>
      <c r="KUH31" s="206"/>
      <c r="KUI31" s="206"/>
      <c r="KUJ31" s="206"/>
      <c r="KUK31" s="206"/>
      <c r="KUL31" s="206"/>
      <c r="KUM31" s="206"/>
      <c r="KUN31" s="206"/>
      <c r="KUO31" s="206"/>
      <c r="KUP31" s="206"/>
      <c r="KUQ31" s="206"/>
      <c r="KUR31" s="206"/>
      <c r="KUS31" s="206"/>
      <c r="KUT31" s="206"/>
      <c r="KUU31" s="206"/>
      <c r="KUV31" s="206"/>
      <c r="KUW31" s="206"/>
      <c r="KUX31" s="206"/>
      <c r="KUY31" s="206"/>
      <c r="KUZ31" s="206"/>
      <c r="KVA31" s="206"/>
      <c r="KVB31" s="206"/>
      <c r="KVC31" s="206"/>
      <c r="KVD31" s="206"/>
      <c r="KVE31" s="206"/>
      <c r="KVF31" s="206"/>
      <c r="KVG31" s="206"/>
      <c r="KVH31" s="206"/>
      <c r="KVI31" s="206"/>
      <c r="KVJ31" s="206"/>
      <c r="KVK31" s="206"/>
      <c r="KVL31" s="206"/>
      <c r="KVM31" s="206"/>
      <c r="KVN31" s="206"/>
      <c r="KVO31" s="206"/>
      <c r="KVP31" s="206"/>
      <c r="KVQ31" s="206"/>
      <c r="KVR31" s="206"/>
      <c r="KVS31" s="206"/>
      <c r="KVT31" s="206"/>
      <c r="KVU31" s="206"/>
      <c r="KVV31" s="206"/>
      <c r="KVW31" s="206"/>
      <c r="KVX31" s="206"/>
      <c r="KVY31" s="206"/>
      <c r="KVZ31" s="206"/>
      <c r="KWA31" s="206"/>
      <c r="KWB31" s="206"/>
      <c r="KWC31" s="206"/>
      <c r="KWD31" s="206"/>
      <c r="KWE31" s="206"/>
      <c r="KWF31" s="206"/>
      <c r="KWG31" s="206"/>
      <c r="KWH31" s="206"/>
      <c r="KWI31" s="206"/>
      <c r="KWJ31" s="206"/>
      <c r="KWK31" s="206"/>
      <c r="KWL31" s="206"/>
      <c r="KWM31" s="206"/>
      <c r="KWN31" s="206"/>
      <c r="KWO31" s="206"/>
      <c r="KWP31" s="206"/>
      <c r="KWQ31" s="206"/>
      <c r="KWR31" s="206"/>
      <c r="KWS31" s="206"/>
      <c r="KWT31" s="206"/>
      <c r="KWU31" s="206"/>
      <c r="KWV31" s="206"/>
      <c r="KWW31" s="206"/>
      <c r="KWX31" s="206"/>
      <c r="KWY31" s="206"/>
      <c r="KWZ31" s="206"/>
      <c r="KXA31" s="206"/>
      <c r="KXB31" s="206"/>
      <c r="KXC31" s="206"/>
      <c r="KXD31" s="206"/>
      <c r="KXE31" s="206"/>
      <c r="KXF31" s="206"/>
      <c r="KXG31" s="206"/>
      <c r="KXH31" s="206"/>
      <c r="KXI31" s="206"/>
      <c r="KXJ31" s="206"/>
      <c r="KXK31" s="206"/>
      <c r="KXL31" s="206"/>
      <c r="KXM31" s="206"/>
      <c r="KXN31" s="206"/>
      <c r="KXO31" s="206"/>
      <c r="KXP31" s="206"/>
      <c r="KXQ31" s="206"/>
      <c r="KXR31" s="206"/>
      <c r="KXS31" s="206"/>
      <c r="KXT31" s="206"/>
      <c r="KXU31" s="206"/>
      <c r="KXV31" s="206"/>
      <c r="KXW31" s="206"/>
      <c r="KXX31" s="206"/>
      <c r="KXY31" s="206"/>
      <c r="KXZ31" s="206"/>
      <c r="KYA31" s="206"/>
      <c r="KYB31" s="206"/>
      <c r="KYC31" s="206"/>
      <c r="KYD31" s="206"/>
      <c r="KYE31" s="206"/>
      <c r="KYF31" s="206"/>
      <c r="KYG31" s="206"/>
      <c r="KYH31" s="206"/>
      <c r="KYI31" s="206"/>
      <c r="KYJ31" s="206"/>
      <c r="KYK31" s="206"/>
      <c r="KYL31" s="206"/>
      <c r="KYM31" s="206"/>
      <c r="KYN31" s="206"/>
      <c r="KYO31" s="206"/>
      <c r="KYP31" s="206"/>
      <c r="KYQ31" s="206"/>
      <c r="KYR31" s="206"/>
      <c r="KYS31" s="206"/>
      <c r="KYT31" s="206"/>
      <c r="KYU31" s="206"/>
      <c r="KYV31" s="206"/>
      <c r="KYW31" s="206"/>
      <c r="KYX31" s="206"/>
      <c r="KYY31" s="206"/>
      <c r="KYZ31" s="206"/>
      <c r="KZA31" s="206"/>
      <c r="KZB31" s="206"/>
      <c r="KZC31" s="206"/>
      <c r="KZD31" s="206"/>
      <c r="KZE31" s="206"/>
      <c r="KZF31" s="206"/>
      <c r="KZG31" s="206"/>
      <c r="KZH31" s="206"/>
      <c r="KZI31" s="206"/>
      <c r="KZJ31" s="206"/>
      <c r="KZK31" s="206"/>
      <c r="KZL31" s="206"/>
      <c r="KZM31" s="206"/>
      <c r="KZN31" s="206"/>
      <c r="KZO31" s="206"/>
      <c r="KZP31" s="206"/>
      <c r="KZQ31" s="206"/>
      <c r="KZR31" s="206"/>
      <c r="KZS31" s="206"/>
      <c r="KZT31" s="206"/>
      <c r="KZU31" s="206"/>
      <c r="KZV31" s="206"/>
      <c r="KZW31" s="206"/>
      <c r="KZX31" s="206"/>
      <c r="KZY31" s="206"/>
      <c r="KZZ31" s="206"/>
      <c r="LAA31" s="206"/>
      <c r="LAB31" s="206"/>
      <c r="LAC31" s="206"/>
      <c r="LAD31" s="206"/>
      <c r="LAE31" s="206"/>
      <c r="LAF31" s="206"/>
      <c r="LAG31" s="206"/>
      <c r="LAH31" s="206"/>
      <c r="LAI31" s="206"/>
      <c r="LAJ31" s="206"/>
      <c r="LAK31" s="206"/>
      <c r="LAL31" s="206"/>
      <c r="LAM31" s="206"/>
      <c r="LAN31" s="206"/>
      <c r="LAO31" s="206"/>
      <c r="LAP31" s="206"/>
      <c r="LAQ31" s="206"/>
      <c r="LAR31" s="206"/>
      <c r="LAS31" s="206"/>
      <c r="LAT31" s="206"/>
      <c r="LAU31" s="206"/>
      <c r="LAV31" s="206"/>
      <c r="LAW31" s="206"/>
      <c r="LAX31" s="206"/>
      <c r="LAY31" s="206"/>
      <c r="LAZ31" s="206"/>
      <c r="LBA31" s="206"/>
      <c r="LBB31" s="206"/>
      <c r="LBC31" s="206"/>
      <c r="LBD31" s="206"/>
      <c r="LBE31" s="206"/>
      <c r="LBF31" s="206"/>
      <c r="LBG31" s="206"/>
      <c r="LBH31" s="206"/>
      <c r="LBI31" s="206"/>
      <c r="LBJ31" s="206"/>
      <c r="LBK31" s="206"/>
      <c r="LBL31" s="206"/>
      <c r="LBM31" s="206"/>
      <c r="LBN31" s="206"/>
      <c r="LBO31" s="206"/>
      <c r="LBP31" s="206"/>
      <c r="LBQ31" s="206"/>
      <c r="LBR31" s="206"/>
      <c r="LBS31" s="206"/>
      <c r="LBT31" s="206"/>
      <c r="LBU31" s="206"/>
      <c r="LBV31" s="206"/>
      <c r="LBW31" s="206"/>
      <c r="LBX31" s="206"/>
      <c r="LBY31" s="206"/>
      <c r="LBZ31" s="206"/>
      <c r="LCA31" s="206"/>
      <c r="LCB31" s="206"/>
      <c r="LCC31" s="206"/>
      <c r="LCD31" s="206"/>
      <c r="LCE31" s="206"/>
      <c r="LCF31" s="206"/>
      <c r="LCG31" s="206"/>
      <c r="LCH31" s="206"/>
      <c r="LCI31" s="206"/>
      <c r="LCJ31" s="206"/>
      <c r="LCK31" s="206"/>
      <c r="LCL31" s="206"/>
      <c r="LCM31" s="206"/>
      <c r="LCN31" s="206"/>
      <c r="LCO31" s="206"/>
      <c r="LCP31" s="206"/>
      <c r="LCQ31" s="206"/>
      <c r="LCR31" s="206"/>
      <c r="LCS31" s="206"/>
      <c r="LCT31" s="206"/>
      <c r="LCU31" s="206"/>
      <c r="LCV31" s="206"/>
      <c r="LCW31" s="206"/>
      <c r="LCX31" s="206"/>
      <c r="LCY31" s="206"/>
      <c r="LCZ31" s="206"/>
      <c r="LDA31" s="206"/>
      <c r="LDB31" s="206"/>
      <c r="LDC31" s="206"/>
      <c r="LDD31" s="206"/>
      <c r="LDE31" s="206"/>
      <c r="LDF31" s="206"/>
      <c r="LDG31" s="206"/>
      <c r="LDH31" s="206"/>
      <c r="LDI31" s="206"/>
      <c r="LDJ31" s="206"/>
      <c r="LDK31" s="206"/>
      <c r="LDL31" s="206"/>
      <c r="LDM31" s="206"/>
      <c r="LDN31" s="206"/>
      <c r="LDO31" s="206"/>
      <c r="LDP31" s="206"/>
      <c r="LDQ31" s="206"/>
      <c r="LDR31" s="206"/>
      <c r="LDS31" s="206"/>
      <c r="LDT31" s="206"/>
      <c r="LDU31" s="206"/>
      <c r="LDV31" s="206"/>
      <c r="LDW31" s="206"/>
      <c r="LDX31" s="206"/>
      <c r="LDY31" s="206"/>
      <c r="LDZ31" s="206"/>
      <c r="LEA31" s="206"/>
      <c r="LEB31" s="206"/>
      <c r="LEC31" s="206"/>
      <c r="LED31" s="206"/>
      <c r="LEE31" s="206"/>
      <c r="LEF31" s="206"/>
      <c r="LEG31" s="206"/>
      <c r="LEH31" s="206"/>
      <c r="LEI31" s="206"/>
      <c r="LEJ31" s="206"/>
      <c r="LEK31" s="206"/>
      <c r="LEL31" s="206"/>
      <c r="LEM31" s="206"/>
      <c r="LEN31" s="206"/>
      <c r="LEO31" s="206"/>
      <c r="LEP31" s="206"/>
      <c r="LEQ31" s="206"/>
      <c r="LER31" s="206"/>
      <c r="LES31" s="206"/>
      <c r="LET31" s="206"/>
      <c r="LEU31" s="206"/>
      <c r="LEV31" s="206"/>
      <c r="LEW31" s="206"/>
      <c r="LEX31" s="206"/>
      <c r="LEY31" s="206"/>
      <c r="LEZ31" s="206"/>
      <c r="LFA31" s="206"/>
      <c r="LFB31" s="206"/>
      <c r="LFC31" s="206"/>
      <c r="LFD31" s="206"/>
      <c r="LFE31" s="206"/>
      <c r="LFF31" s="206"/>
      <c r="LFG31" s="206"/>
      <c r="LFH31" s="206"/>
      <c r="LFI31" s="206"/>
      <c r="LFJ31" s="206"/>
      <c r="LFK31" s="206"/>
      <c r="LFL31" s="206"/>
      <c r="LFM31" s="206"/>
      <c r="LFN31" s="206"/>
      <c r="LFO31" s="206"/>
      <c r="LFP31" s="206"/>
      <c r="LFQ31" s="206"/>
      <c r="LFR31" s="206"/>
      <c r="LFS31" s="206"/>
      <c r="LFT31" s="206"/>
      <c r="LFU31" s="206"/>
      <c r="LFV31" s="206"/>
      <c r="LFW31" s="206"/>
      <c r="LFX31" s="206"/>
      <c r="LFY31" s="206"/>
      <c r="LFZ31" s="206"/>
      <c r="LGA31" s="206"/>
      <c r="LGB31" s="206"/>
      <c r="LGC31" s="206"/>
      <c r="LGD31" s="206"/>
      <c r="LGE31" s="206"/>
      <c r="LGF31" s="206"/>
      <c r="LGG31" s="206"/>
      <c r="LGH31" s="206"/>
      <c r="LGI31" s="206"/>
      <c r="LGJ31" s="206"/>
      <c r="LGK31" s="206"/>
      <c r="LGL31" s="206"/>
      <c r="LGM31" s="206"/>
      <c r="LGN31" s="206"/>
      <c r="LGO31" s="206"/>
      <c r="LGP31" s="206"/>
      <c r="LGQ31" s="206"/>
      <c r="LGR31" s="206"/>
      <c r="LGS31" s="206"/>
      <c r="LGT31" s="206"/>
      <c r="LGU31" s="206"/>
      <c r="LGV31" s="206"/>
      <c r="LGW31" s="206"/>
      <c r="LGX31" s="206"/>
      <c r="LGY31" s="206"/>
      <c r="LGZ31" s="206"/>
      <c r="LHA31" s="206"/>
      <c r="LHB31" s="206"/>
      <c r="LHC31" s="206"/>
      <c r="LHD31" s="206"/>
      <c r="LHE31" s="206"/>
      <c r="LHF31" s="206"/>
      <c r="LHG31" s="206"/>
      <c r="LHH31" s="206"/>
      <c r="LHI31" s="206"/>
      <c r="LHJ31" s="206"/>
      <c r="LHK31" s="206"/>
      <c r="LHL31" s="206"/>
      <c r="LHM31" s="206"/>
      <c r="LHN31" s="206"/>
      <c r="LHO31" s="206"/>
      <c r="LHP31" s="206"/>
      <c r="LHQ31" s="206"/>
      <c r="LHR31" s="206"/>
      <c r="LHS31" s="206"/>
      <c r="LHT31" s="206"/>
      <c r="LHU31" s="206"/>
      <c r="LHV31" s="206"/>
      <c r="LHW31" s="206"/>
      <c r="LHX31" s="206"/>
      <c r="LHY31" s="206"/>
      <c r="LHZ31" s="206"/>
      <c r="LIA31" s="206"/>
      <c r="LIB31" s="206"/>
      <c r="LIC31" s="206"/>
      <c r="LID31" s="206"/>
      <c r="LIE31" s="206"/>
      <c r="LIF31" s="206"/>
      <c r="LIG31" s="206"/>
      <c r="LIH31" s="206"/>
      <c r="LII31" s="206"/>
      <c r="LIJ31" s="206"/>
      <c r="LIK31" s="206"/>
      <c r="LIL31" s="206"/>
      <c r="LIM31" s="206"/>
      <c r="LIN31" s="206"/>
      <c r="LIO31" s="206"/>
      <c r="LIP31" s="206"/>
      <c r="LIQ31" s="206"/>
      <c r="LIR31" s="206"/>
      <c r="LIS31" s="206"/>
      <c r="LIT31" s="206"/>
      <c r="LIU31" s="206"/>
      <c r="LIV31" s="206"/>
      <c r="LIW31" s="206"/>
      <c r="LIX31" s="206"/>
      <c r="LIY31" s="206"/>
      <c r="LIZ31" s="206"/>
      <c r="LJA31" s="206"/>
      <c r="LJB31" s="206"/>
      <c r="LJC31" s="206"/>
      <c r="LJD31" s="206"/>
      <c r="LJE31" s="206"/>
      <c r="LJF31" s="206"/>
      <c r="LJG31" s="206"/>
      <c r="LJH31" s="206"/>
      <c r="LJI31" s="206"/>
      <c r="LJJ31" s="206"/>
      <c r="LJK31" s="206"/>
      <c r="LJL31" s="206"/>
      <c r="LJM31" s="206"/>
      <c r="LJN31" s="206"/>
      <c r="LJO31" s="206"/>
      <c r="LJP31" s="206"/>
      <c r="LJQ31" s="206"/>
      <c r="LJR31" s="206"/>
      <c r="LJS31" s="206"/>
      <c r="LJT31" s="206"/>
      <c r="LJU31" s="206"/>
      <c r="LJV31" s="206"/>
      <c r="LJW31" s="206"/>
      <c r="LJX31" s="206"/>
      <c r="LJY31" s="206"/>
      <c r="LJZ31" s="206"/>
      <c r="LKA31" s="206"/>
      <c r="LKB31" s="206"/>
      <c r="LKC31" s="206"/>
      <c r="LKD31" s="206"/>
      <c r="LKE31" s="206"/>
      <c r="LKF31" s="206"/>
      <c r="LKG31" s="206"/>
      <c r="LKH31" s="206"/>
      <c r="LKI31" s="206"/>
      <c r="LKJ31" s="206"/>
      <c r="LKK31" s="206"/>
      <c r="LKL31" s="206"/>
      <c r="LKM31" s="206"/>
      <c r="LKN31" s="206"/>
      <c r="LKO31" s="206"/>
      <c r="LKP31" s="206"/>
      <c r="LKQ31" s="206"/>
      <c r="LKR31" s="206"/>
      <c r="LKS31" s="206"/>
      <c r="LKT31" s="206"/>
      <c r="LKU31" s="206"/>
      <c r="LKV31" s="206"/>
      <c r="LKW31" s="206"/>
      <c r="LKX31" s="206"/>
      <c r="LKY31" s="206"/>
      <c r="LKZ31" s="206"/>
      <c r="LLA31" s="206"/>
      <c r="LLB31" s="206"/>
      <c r="LLC31" s="206"/>
      <c r="LLD31" s="206"/>
      <c r="LLE31" s="206"/>
      <c r="LLF31" s="206"/>
      <c r="LLG31" s="206"/>
      <c r="LLH31" s="206"/>
      <c r="LLI31" s="206"/>
      <c r="LLJ31" s="206"/>
      <c r="LLK31" s="206"/>
      <c r="LLL31" s="206"/>
      <c r="LLM31" s="206"/>
      <c r="LLN31" s="206"/>
      <c r="LLO31" s="206"/>
      <c r="LLP31" s="206"/>
      <c r="LLQ31" s="206"/>
      <c r="LLR31" s="206"/>
      <c r="LLS31" s="206"/>
      <c r="LLT31" s="206"/>
      <c r="LLU31" s="206"/>
      <c r="LLV31" s="206"/>
      <c r="LLW31" s="206"/>
      <c r="LLX31" s="206"/>
      <c r="LLY31" s="206"/>
      <c r="LLZ31" s="206"/>
      <c r="LMA31" s="206"/>
      <c r="LMB31" s="206"/>
      <c r="LMC31" s="206"/>
      <c r="LMD31" s="206"/>
      <c r="LME31" s="206"/>
      <c r="LMF31" s="206"/>
      <c r="LMG31" s="206"/>
      <c r="LMH31" s="206"/>
      <c r="LMI31" s="206"/>
      <c r="LMJ31" s="206"/>
      <c r="LMK31" s="206"/>
      <c r="LML31" s="206"/>
      <c r="LMM31" s="206"/>
      <c r="LMN31" s="206"/>
      <c r="LMO31" s="206"/>
      <c r="LMP31" s="206"/>
      <c r="LMQ31" s="206"/>
      <c r="LMR31" s="206"/>
      <c r="LMS31" s="206"/>
      <c r="LMT31" s="206"/>
      <c r="LMU31" s="206"/>
      <c r="LMV31" s="206"/>
      <c r="LMW31" s="206"/>
      <c r="LMX31" s="206"/>
      <c r="LMY31" s="206"/>
      <c r="LMZ31" s="206"/>
      <c r="LNA31" s="206"/>
      <c r="LNB31" s="206"/>
      <c r="LNC31" s="206"/>
      <c r="LND31" s="206"/>
      <c r="LNE31" s="206"/>
      <c r="LNF31" s="206"/>
      <c r="LNG31" s="206"/>
      <c r="LNH31" s="206"/>
      <c r="LNI31" s="206"/>
      <c r="LNJ31" s="206"/>
      <c r="LNK31" s="206"/>
      <c r="LNL31" s="206"/>
      <c r="LNM31" s="206"/>
      <c r="LNN31" s="206"/>
      <c r="LNO31" s="206"/>
      <c r="LNP31" s="206"/>
      <c r="LNQ31" s="206"/>
      <c r="LNR31" s="206"/>
      <c r="LNS31" s="206"/>
      <c r="LNT31" s="206"/>
      <c r="LNU31" s="206"/>
      <c r="LNV31" s="206"/>
      <c r="LNW31" s="206"/>
      <c r="LNX31" s="206"/>
      <c r="LNY31" s="206"/>
      <c r="LNZ31" s="206"/>
      <c r="LOA31" s="206"/>
      <c r="LOB31" s="206"/>
      <c r="LOC31" s="206"/>
      <c r="LOD31" s="206"/>
      <c r="LOE31" s="206"/>
      <c r="LOF31" s="206"/>
      <c r="LOG31" s="206"/>
      <c r="LOH31" s="206"/>
      <c r="LOI31" s="206"/>
      <c r="LOJ31" s="206"/>
      <c r="LOK31" s="206"/>
      <c r="LOL31" s="206"/>
      <c r="LOM31" s="206"/>
      <c r="LON31" s="206"/>
      <c r="LOO31" s="206"/>
      <c r="LOP31" s="206"/>
      <c r="LOQ31" s="206"/>
      <c r="LOR31" s="206"/>
      <c r="LOS31" s="206"/>
      <c r="LOT31" s="206"/>
      <c r="LOU31" s="206"/>
      <c r="LOV31" s="206"/>
      <c r="LOW31" s="206"/>
      <c r="LOX31" s="206"/>
      <c r="LOY31" s="206"/>
      <c r="LOZ31" s="206"/>
      <c r="LPA31" s="206"/>
      <c r="LPB31" s="206"/>
      <c r="LPC31" s="206"/>
      <c r="LPD31" s="206"/>
      <c r="LPE31" s="206"/>
      <c r="LPF31" s="206"/>
      <c r="LPG31" s="206"/>
      <c r="LPH31" s="206"/>
      <c r="LPI31" s="206"/>
      <c r="LPJ31" s="206"/>
      <c r="LPK31" s="206"/>
      <c r="LPL31" s="206"/>
      <c r="LPM31" s="206"/>
      <c r="LPN31" s="206"/>
      <c r="LPO31" s="206"/>
      <c r="LPP31" s="206"/>
      <c r="LPQ31" s="206"/>
      <c r="LPR31" s="206"/>
      <c r="LPS31" s="206"/>
      <c r="LPT31" s="206"/>
      <c r="LPU31" s="206"/>
      <c r="LPV31" s="206"/>
      <c r="LPW31" s="206"/>
      <c r="LPX31" s="206"/>
      <c r="LPY31" s="206"/>
      <c r="LPZ31" s="206"/>
      <c r="LQA31" s="206"/>
      <c r="LQB31" s="206"/>
      <c r="LQC31" s="206"/>
      <c r="LQD31" s="206"/>
      <c r="LQE31" s="206"/>
      <c r="LQF31" s="206"/>
      <c r="LQG31" s="206"/>
      <c r="LQH31" s="206"/>
      <c r="LQI31" s="206"/>
      <c r="LQJ31" s="206"/>
      <c r="LQK31" s="206"/>
      <c r="LQL31" s="206"/>
      <c r="LQM31" s="206"/>
      <c r="LQN31" s="206"/>
      <c r="LQO31" s="206"/>
      <c r="LQP31" s="206"/>
      <c r="LQQ31" s="206"/>
      <c r="LQR31" s="206"/>
      <c r="LQS31" s="206"/>
      <c r="LQT31" s="206"/>
      <c r="LQU31" s="206"/>
      <c r="LQV31" s="206"/>
      <c r="LQW31" s="206"/>
      <c r="LQX31" s="206"/>
      <c r="LQY31" s="206"/>
      <c r="LQZ31" s="206"/>
      <c r="LRA31" s="206"/>
      <c r="LRB31" s="206"/>
      <c r="LRC31" s="206"/>
      <c r="LRD31" s="206"/>
      <c r="LRE31" s="206"/>
      <c r="LRF31" s="206"/>
      <c r="LRG31" s="206"/>
      <c r="LRH31" s="206"/>
      <c r="LRI31" s="206"/>
      <c r="LRJ31" s="206"/>
      <c r="LRK31" s="206"/>
      <c r="LRL31" s="206"/>
      <c r="LRM31" s="206"/>
      <c r="LRN31" s="206"/>
      <c r="LRO31" s="206"/>
      <c r="LRP31" s="206"/>
      <c r="LRQ31" s="206"/>
      <c r="LRR31" s="206"/>
      <c r="LRS31" s="206"/>
      <c r="LRT31" s="206"/>
      <c r="LRU31" s="206"/>
      <c r="LRV31" s="206"/>
      <c r="LRW31" s="206"/>
      <c r="LRX31" s="206"/>
      <c r="LRY31" s="206"/>
      <c r="LRZ31" s="206"/>
      <c r="LSA31" s="206"/>
      <c r="LSB31" s="206"/>
      <c r="LSC31" s="206"/>
      <c r="LSD31" s="206"/>
      <c r="LSE31" s="206"/>
      <c r="LSF31" s="206"/>
      <c r="LSG31" s="206"/>
      <c r="LSH31" s="206"/>
      <c r="LSI31" s="206"/>
      <c r="LSJ31" s="206"/>
      <c r="LSK31" s="206"/>
      <c r="LSL31" s="206"/>
      <c r="LSM31" s="206"/>
      <c r="LSN31" s="206"/>
      <c r="LSO31" s="206"/>
      <c r="LSP31" s="206"/>
      <c r="LSQ31" s="206"/>
      <c r="LSR31" s="206"/>
      <c r="LSS31" s="206"/>
      <c r="LST31" s="206"/>
      <c r="LSU31" s="206"/>
      <c r="LSV31" s="206"/>
      <c r="LSW31" s="206"/>
      <c r="LSX31" s="206"/>
      <c r="LSY31" s="206"/>
      <c r="LSZ31" s="206"/>
      <c r="LTA31" s="206"/>
      <c r="LTB31" s="206"/>
      <c r="LTC31" s="206"/>
      <c r="LTD31" s="206"/>
      <c r="LTE31" s="206"/>
      <c r="LTF31" s="206"/>
      <c r="LTG31" s="206"/>
      <c r="LTH31" s="206"/>
      <c r="LTI31" s="206"/>
      <c r="LTJ31" s="206"/>
      <c r="LTK31" s="206"/>
      <c r="LTL31" s="206"/>
      <c r="LTM31" s="206"/>
      <c r="LTN31" s="206"/>
      <c r="LTO31" s="206"/>
      <c r="LTP31" s="206"/>
      <c r="LTQ31" s="206"/>
      <c r="LTR31" s="206"/>
      <c r="LTS31" s="206"/>
      <c r="LTT31" s="206"/>
      <c r="LTU31" s="206"/>
      <c r="LTV31" s="206"/>
      <c r="LTW31" s="206"/>
      <c r="LTX31" s="206"/>
      <c r="LTY31" s="206"/>
      <c r="LTZ31" s="206"/>
      <c r="LUA31" s="206"/>
      <c r="LUB31" s="206"/>
      <c r="LUC31" s="206"/>
      <c r="LUD31" s="206"/>
      <c r="LUE31" s="206"/>
      <c r="LUF31" s="206"/>
      <c r="LUG31" s="206"/>
      <c r="LUH31" s="206"/>
      <c r="LUI31" s="206"/>
      <c r="LUJ31" s="206"/>
      <c r="LUK31" s="206"/>
      <c r="LUL31" s="206"/>
      <c r="LUM31" s="206"/>
      <c r="LUN31" s="206"/>
      <c r="LUO31" s="206"/>
      <c r="LUP31" s="206"/>
      <c r="LUQ31" s="206"/>
      <c r="LUR31" s="206"/>
      <c r="LUS31" s="206"/>
      <c r="LUT31" s="206"/>
      <c r="LUU31" s="206"/>
      <c r="LUV31" s="206"/>
      <c r="LUW31" s="206"/>
      <c r="LUX31" s="206"/>
      <c r="LUY31" s="206"/>
      <c r="LUZ31" s="206"/>
      <c r="LVA31" s="206"/>
      <c r="LVB31" s="206"/>
      <c r="LVC31" s="206"/>
      <c r="LVD31" s="206"/>
      <c r="LVE31" s="206"/>
      <c r="LVF31" s="206"/>
      <c r="LVG31" s="206"/>
      <c r="LVH31" s="206"/>
      <c r="LVI31" s="206"/>
      <c r="LVJ31" s="206"/>
      <c r="LVK31" s="206"/>
      <c r="LVL31" s="206"/>
      <c r="LVM31" s="206"/>
      <c r="LVN31" s="206"/>
      <c r="LVO31" s="206"/>
      <c r="LVP31" s="206"/>
      <c r="LVQ31" s="206"/>
      <c r="LVR31" s="206"/>
      <c r="LVS31" s="206"/>
      <c r="LVT31" s="206"/>
      <c r="LVU31" s="206"/>
      <c r="LVV31" s="206"/>
      <c r="LVW31" s="206"/>
      <c r="LVX31" s="206"/>
      <c r="LVY31" s="206"/>
      <c r="LVZ31" s="206"/>
      <c r="LWA31" s="206"/>
      <c r="LWB31" s="206"/>
      <c r="LWC31" s="206"/>
      <c r="LWD31" s="206"/>
      <c r="LWE31" s="206"/>
      <c r="LWF31" s="206"/>
      <c r="LWG31" s="206"/>
      <c r="LWH31" s="206"/>
      <c r="LWI31" s="206"/>
      <c r="LWJ31" s="206"/>
      <c r="LWK31" s="206"/>
      <c r="LWL31" s="206"/>
      <c r="LWM31" s="206"/>
      <c r="LWN31" s="206"/>
      <c r="LWO31" s="206"/>
      <c r="LWP31" s="206"/>
      <c r="LWQ31" s="206"/>
      <c r="LWR31" s="206"/>
      <c r="LWS31" s="206"/>
      <c r="LWT31" s="206"/>
      <c r="LWU31" s="206"/>
      <c r="LWV31" s="206"/>
      <c r="LWW31" s="206"/>
      <c r="LWX31" s="206"/>
      <c r="LWY31" s="206"/>
      <c r="LWZ31" s="206"/>
      <c r="LXA31" s="206"/>
      <c r="LXB31" s="206"/>
      <c r="LXC31" s="206"/>
      <c r="LXD31" s="206"/>
      <c r="LXE31" s="206"/>
      <c r="LXF31" s="206"/>
      <c r="LXG31" s="206"/>
      <c r="LXH31" s="206"/>
      <c r="LXI31" s="206"/>
      <c r="LXJ31" s="206"/>
      <c r="LXK31" s="206"/>
      <c r="LXL31" s="206"/>
      <c r="LXM31" s="206"/>
      <c r="LXN31" s="206"/>
      <c r="LXO31" s="206"/>
      <c r="LXP31" s="206"/>
      <c r="LXQ31" s="206"/>
      <c r="LXR31" s="206"/>
      <c r="LXS31" s="206"/>
      <c r="LXT31" s="206"/>
      <c r="LXU31" s="206"/>
      <c r="LXV31" s="206"/>
      <c r="LXW31" s="206"/>
      <c r="LXX31" s="206"/>
      <c r="LXY31" s="206"/>
      <c r="LXZ31" s="206"/>
      <c r="LYA31" s="206"/>
      <c r="LYB31" s="206"/>
      <c r="LYC31" s="206"/>
      <c r="LYD31" s="206"/>
      <c r="LYE31" s="206"/>
      <c r="LYF31" s="206"/>
      <c r="LYG31" s="206"/>
      <c r="LYH31" s="206"/>
      <c r="LYI31" s="206"/>
      <c r="LYJ31" s="206"/>
      <c r="LYK31" s="206"/>
      <c r="LYL31" s="206"/>
      <c r="LYM31" s="206"/>
      <c r="LYN31" s="206"/>
      <c r="LYO31" s="206"/>
      <c r="LYP31" s="206"/>
      <c r="LYQ31" s="206"/>
      <c r="LYR31" s="206"/>
      <c r="LYS31" s="206"/>
      <c r="LYT31" s="206"/>
      <c r="LYU31" s="206"/>
      <c r="LYV31" s="206"/>
      <c r="LYW31" s="206"/>
      <c r="LYX31" s="206"/>
      <c r="LYY31" s="206"/>
      <c r="LYZ31" s="206"/>
      <c r="LZA31" s="206"/>
      <c r="LZB31" s="206"/>
      <c r="LZC31" s="206"/>
      <c r="LZD31" s="206"/>
      <c r="LZE31" s="206"/>
      <c r="LZF31" s="206"/>
      <c r="LZG31" s="206"/>
      <c r="LZH31" s="206"/>
      <c r="LZI31" s="206"/>
      <c r="LZJ31" s="206"/>
      <c r="LZK31" s="206"/>
      <c r="LZL31" s="206"/>
      <c r="LZM31" s="206"/>
      <c r="LZN31" s="206"/>
      <c r="LZO31" s="206"/>
      <c r="LZP31" s="206"/>
      <c r="LZQ31" s="206"/>
      <c r="LZR31" s="206"/>
      <c r="LZS31" s="206"/>
      <c r="LZT31" s="206"/>
      <c r="LZU31" s="206"/>
      <c r="LZV31" s="206"/>
      <c r="LZW31" s="206"/>
      <c r="LZX31" s="206"/>
      <c r="LZY31" s="206"/>
      <c r="LZZ31" s="206"/>
      <c r="MAA31" s="206"/>
      <c r="MAB31" s="206"/>
      <c r="MAC31" s="206"/>
      <c r="MAD31" s="206"/>
      <c r="MAE31" s="206"/>
      <c r="MAF31" s="206"/>
      <c r="MAG31" s="206"/>
      <c r="MAH31" s="206"/>
      <c r="MAI31" s="206"/>
      <c r="MAJ31" s="206"/>
      <c r="MAK31" s="206"/>
      <c r="MAL31" s="206"/>
      <c r="MAM31" s="206"/>
      <c r="MAN31" s="206"/>
      <c r="MAO31" s="206"/>
      <c r="MAP31" s="206"/>
      <c r="MAQ31" s="206"/>
      <c r="MAR31" s="206"/>
      <c r="MAS31" s="206"/>
      <c r="MAT31" s="206"/>
      <c r="MAU31" s="206"/>
      <c r="MAV31" s="206"/>
      <c r="MAW31" s="206"/>
      <c r="MAX31" s="206"/>
      <c r="MAY31" s="206"/>
      <c r="MAZ31" s="206"/>
      <c r="MBA31" s="206"/>
      <c r="MBB31" s="206"/>
      <c r="MBC31" s="206"/>
      <c r="MBD31" s="206"/>
      <c r="MBE31" s="206"/>
      <c r="MBF31" s="206"/>
      <c r="MBG31" s="206"/>
      <c r="MBH31" s="206"/>
      <c r="MBI31" s="206"/>
      <c r="MBJ31" s="206"/>
      <c r="MBK31" s="206"/>
      <c r="MBL31" s="206"/>
      <c r="MBM31" s="206"/>
      <c r="MBN31" s="206"/>
      <c r="MBO31" s="206"/>
      <c r="MBP31" s="206"/>
      <c r="MBQ31" s="206"/>
      <c r="MBR31" s="206"/>
      <c r="MBS31" s="206"/>
      <c r="MBT31" s="206"/>
      <c r="MBU31" s="206"/>
      <c r="MBV31" s="206"/>
      <c r="MBW31" s="206"/>
      <c r="MBX31" s="206"/>
      <c r="MBY31" s="206"/>
      <c r="MBZ31" s="206"/>
      <c r="MCA31" s="206"/>
      <c r="MCB31" s="206"/>
      <c r="MCC31" s="206"/>
      <c r="MCD31" s="206"/>
      <c r="MCE31" s="206"/>
      <c r="MCF31" s="206"/>
      <c r="MCG31" s="206"/>
      <c r="MCH31" s="206"/>
      <c r="MCI31" s="206"/>
      <c r="MCJ31" s="206"/>
      <c r="MCK31" s="206"/>
      <c r="MCL31" s="206"/>
      <c r="MCM31" s="206"/>
      <c r="MCN31" s="206"/>
      <c r="MCO31" s="206"/>
      <c r="MCP31" s="206"/>
      <c r="MCQ31" s="206"/>
      <c r="MCR31" s="206"/>
      <c r="MCS31" s="206"/>
      <c r="MCT31" s="206"/>
      <c r="MCU31" s="206"/>
      <c r="MCV31" s="206"/>
      <c r="MCW31" s="206"/>
      <c r="MCX31" s="206"/>
      <c r="MCY31" s="206"/>
      <c r="MCZ31" s="206"/>
      <c r="MDA31" s="206"/>
      <c r="MDB31" s="206"/>
      <c r="MDC31" s="206"/>
      <c r="MDD31" s="206"/>
      <c r="MDE31" s="206"/>
      <c r="MDF31" s="206"/>
      <c r="MDG31" s="206"/>
      <c r="MDH31" s="206"/>
      <c r="MDI31" s="206"/>
      <c r="MDJ31" s="206"/>
      <c r="MDK31" s="206"/>
      <c r="MDL31" s="206"/>
      <c r="MDM31" s="206"/>
      <c r="MDN31" s="206"/>
      <c r="MDO31" s="206"/>
      <c r="MDP31" s="206"/>
      <c r="MDQ31" s="206"/>
      <c r="MDR31" s="206"/>
      <c r="MDS31" s="206"/>
      <c r="MDT31" s="206"/>
      <c r="MDU31" s="206"/>
      <c r="MDV31" s="206"/>
      <c r="MDW31" s="206"/>
      <c r="MDX31" s="206"/>
      <c r="MDY31" s="206"/>
      <c r="MDZ31" s="206"/>
      <c r="MEA31" s="206"/>
      <c r="MEB31" s="206"/>
      <c r="MEC31" s="206"/>
      <c r="MED31" s="206"/>
      <c r="MEE31" s="206"/>
      <c r="MEF31" s="206"/>
      <c r="MEG31" s="206"/>
      <c r="MEH31" s="206"/>
      <c r="MEI31" s="206"/>
      <c r="MEJ31" s="206"/>
      <c r="MEK31" s="206"/>
      <c r="MEL31" s="206"/>
      <c r="MEM31" s="206"/>
      <c r="MEN31" s="206"/>
      <c r="MEO31" s="206"/>
      <c r="MEP31" s="206"/>
      <c r="MEQ31" s="206"/>
      <c r="MER31" s="206"/>
      <c r="MES31" s="206"/>
      <c r="MET31" s="206"/>
      <c r="MEU31" s="206"/>
      <c r="MEV31" s="206"/>
      <c r="MEW31" s="206"/>
      <c r="MEX31" s="206"/>
      <c r="MEY31" s="206"/>
      <c r="MEZ31" s="206"/>
      <c r="MFA31" s="206"/>
      <c r="MFB31" s="206"/>
      <c r="MFC31" s="206"/>
      <c r="MFD31" s="206"/>
      <c r="MFE31" s="206"/>
      <c r="MFF31" s="206"/>
      <c r="MFG31" s="206"/>
      <c r="MFH31" s="206"/>
      <c r="MFI31" s="206"/>
      <c r="MFJ31" s="206"/>
      <c r="MFK31" s="206"/>
      <c r="MFL31" s="206"/>
      <c r="MFM31" s="206"/>
      <c r="MFN31" s="206"/>
      <c r="MFO31" s="206"/>
      <c r="MFP31" s="206"/>
      <c r="MFQ31" s="206"/>
      <c r="MFR31" s="206"/>
      <c r="MFS31" s="206"/>
      <c r="MFT31" s="206"/>
      <c r="MFU31" s="206"/>
      <c r="MFV31" s="206"/>
      <c r="MFW31" s="206"/>
      <c r="MFX31" s="206"/>
      <c r="MFY31" s="206"/>
      <c r="MFZ31" s="206"/>
      <c r="MGA31" s="206"/>
      <c r="MGB31" s="206"/>
      <c r="MGC31" s="206"/>
      <c r="MGD31" s="206"/>
      <c r="MGE31" s="206"/>
      <c r="MGF31" s="206"/>
      <c r="MGG31" s="206"/>
      <c r="MGH31" s="206"/>
      <c r="MGI31" s="206"/>
      <c r="MGJ31" s="206"/>
      <c r="MGK31" s="206"/>
      <c r="MGL31" s="206"/>
      <c r="MGM31" s="206"/>
      <c r="MGN31" s="206"/>
      <c r="MGO31" s="206"/>
      <c r="MGP31" s="206"/>
      <c r="MGQ31" s="206"/>
      <c r="MGR31" s="206"/>
      <c r="MGS31" s="206"/>
      <c r="MGT31" s="206"/>
      <c r="MGU31" s="206"/>
      <c r="MGV31" s="206"/>
      <c r="MGW31" s="206"/>
      <c r="MGX31" s="206"/>
      <c r="MGY31" s="206"/>
      <c r="MGZ31" s="206"/>
      <c r="MHA31" s="206"/>
      <c r="MHB31" s="206"/>
      <c r="MHC31" s="206"/>
      <c r="MHD31" s="206"/>
      <c r="MHE31" s="206"/>
      <c r="MHF31" s="206"/>
      <c r="MHG31" s="206"/>
      <c r="MHH31" s="206"/>
      <c r="MHI31" s="206"/>
      <c r="MHJ31" s="206"/>
      <c r="MHK31" s="206"/>
      <c r="MHL31" s="206"/>
      <c r="MHM31" s="206"/>
      <c r="MHN31" s="206"/>
      <c r="MHO31" s="206"/>
      <c r="MHP31" s="206"/>
      <c r="MHQ31" s="206"/>
      <c r="MHR31" s="206"/>
      <c r="MHS31" s="206"/>
      <c r="MHT31" s="206"/>
      <c r="MHU31" s="206"/>
      <c r="MHV31" s="206"/>
      <c r="MHW31" s="206"/>
      <c r="MHX31" s="206"/>
      <c r="MHY31" s="206"/>
      <c r="MHZ31" s="206"/>
      <c r="MIA31" s="206"/>
      <c r="MIB31" s="206"/>
      <c r="MIC31" s="206"/>
      <c r="MID31" s="206"/>
      <c r="MIE31" s="206"/>
      <c r="MIF31" s="206"/>
      <c r="MIG31" s="206"/>
      <c r="MIH31" s="206"/>
      <c r="MII31" s="206"/>
      <c r="MIJ31" s="206"/>
      <c r="MIK31" s="206"/>
      <c r="MIL31" s="206"/>
      <c r="MIM31" s="206"/>
      <c r="MIN31" s="206"/>
      <c r="MIO31" s="206"/>
      <c r="MIP31" s="206"/>
      <c r="MIQ31" s="206"/>
      <c r="MIR31" s="206"/>
      <c r="MIS31" s="206"/>
      <c r="MIT31" s="206"/>
      <c r="MIU31" s="206"/>
      <c r="MIV31" s="206"/>
      <c r="MIW31" s="206"/>
      <c r="MIX31" s="206"/>
      <c r="MIY31" s="206"/>
      <c r="MIZ31" s="206"/>
      <c r="MJA31" s="206"/>
      <c r="MJB31" s="206"/>
      <c r="MJC31" s="206"/>
      <c r="MJD31" s="206"/>
      <c r="MJE31" s="206"/>
      <c r="MJF31" s="206"/>
      <c r="MJG31" s="206"/>
      <c r="MJH31" s="206"/>
      <c r="MJI31" s="206"/>
      <c r="MJJ31" s="206"/>
      <c r="MJK31" s="206"/>
      <c r="MJL31" s="206"/>
      <c r="MJM31" s="206"/>
      <c r="MJN31" s="206"/>
      <c r="MJO31" s="206"/>
      <c r="MJP31" s="206"/>
      <c r="MJQ31" s="206"/>
      <c r="MJR31" s="206"/>
      <c r="MJS31" s="206"/>
      <c r="MJT31" s="206"/>
      <c r="MJU31" s="206"/>
      <c r="MJV31" s="206"/>
      <c r="MJW31" s="206"/>
      <c r="MJX31" s="206"/>
      <c r="MJY31" s="206"/>
      <c r="MJZ31" s="206"/>
      <c r="MKA31" s="206"/>
      <c r="MKB31" s="206"/>
      <c r="MKC31" s="206"/>
      <c r="MKD31" s="206"/>
      <c r="MKE31" s="206"/>
      <c r="MKF31" s="206"/>
      <c r="MKG31" s="206"/>
      <c r="MKH31" s="206"/>
      <c r="MKI31" s="206"/>
      <c r="MKJ31" s="206"/>
      <c r="MKK31" s="206"/>
      <c r="MKL31" s="206"/>
      <c r="MKM31" s="206"/>
      <c r="MKN31" s="206"/>
      <c r="MKO31" s="206"/>
      <c r="MKP31" s="206"/>
      <c r="MKQ31" s="206"/>
      <c r="MKR31" s="206"/>
      <c r="MKS31" s="206"/>
      <c r="MKT31" s="206"/>
      <c r="MKU31" s="206"/>
      <c r="MKV31" s="206"/>
      <c r="MKW31" s="206"/>
      <c r="MKX31" s="206"/>
      <c r="MKY31" s="206"/>
      <c r="MKZ31" s="206"/>
      <c r="MLA31" s="206"/>
      <c r="MLB31" s="206"/>
      <c r="MLC31" s="206"/>
      <c r="MLD31" s="206"/>
      <c r="MLE31" s="206"/>
      <c r="MLF31" s="206"/>
      <c r="MLG31" s="206"/>
      <c r="MLH31" s="206"/>
      <c r="MLI31" s="206"/>
      <c r="MLJ31" s="206"/>
      <c r="MLK31" s="206"/>
      <c r="MLL31" s="206"/>
      <c r="MLM31" s="206"/>
      <c r="MLN31" s="206"/>
      <c r="MLO31" s="206"/>
      <c r="MLP31" s="206"/>
      <c r="MLQ31" s="206"/>
      <c r="MLR31" s="206"/>
      <c r="MLS31" s="206"/>
      <c r="MLT31" s="206"/>
      <c r="MLU31" s="206"/>
      <c r="MLV31" s="206"/>
      <c r="MLW31" s="206"/>
      <c r="MLX31" s="206"/>
      <c r="MLY31" s="206"/>
      <c r="MLZ31" s="206"/>
      <c r="MMA31" s="206"/>
      <c r="MMB31" s="206"/>
      <c r="MMC31" s="206"/>
      <c r="MMD31" s="206"/>
      <c r="MME31" s="206"/>
      <c r="MMF31" s="206"/>
      <c r="MMG31" s="206"/>
      <c r="MMH31" s="206"/>
      <c r="MMI31" s="206"/>
      <c r="MMJ31" s="206"/>
      <c r="MMK31" s="206"/>
      <c r="MML31" s="206"/>
      <c r="MMM31" s="206"/>
      <c r="MMN31" s="206"/>
      <c r="MMO31" s="206"/>
      <c r="MMP31" s="206"/>
      <c r="MMQ31" s="206"/>
      <c r="MMR31" s="206"/>
      <c r="MMS31" s="206"/>
      <c r="MMT31" s="206"/>
      <c r="MMU31" s="206"/>
      <c r="MMV31" s="206"/>
      <c r="MMW31" s="206"/>
      <c r="MMX31" s="206"/>
      <c r="MMY31" s="206"/>
      <c r="MMZ31" s="206"/>
      <c r="MNA31" s="206"/>
      <c r="MNB31" s="206"/>
      <c r="MNC31" s="206"/>
      <c r="MND31" s="206"/>
      <c r="MNE31" s="206"/>
      <c r="MNF31" s="206"/>
      <c r="MNG31" s="206"/>
      <c r="MNH31" s="206"/>
      <c r="MNI31" s="206"/>
      <c r="MNJ31" s="206"/>
      <c r="MNK31" s="206"/>
      <c r="MNL31" s="206"/>
      <c r="MNM31" s="206"/>
      <c r="MNN31" s="206"/>
      <c r="MNO31" s="206"/>
      <c r="MNP31" s="206"/>
      <c r="MNQ31" s="206"/>
      <c r="MNR31" s="206"/>
      <c r="MNS31" s="206"/>
      <c r="MNT31" s="206"/>
      <c r="MNU31" s="206"/>
      <c r="MNV31" s="206"/>
      <c r="MNW31" s="206"/>
      <c r="MNX31" s="206"/>
      <c r="MNY31" s="206"/>
      <c r="MNZ31" s="206"/>
      <c r="MOA31" s="206"/>
      <c r="MOB31" s="206"/>
      <c r="MOC31" s="206"/>
      <c r="MOD31" s="206"/>
      <c r="MOE31" s="206"/>
      <c r="MOF31" s="206"/>
      <c r="MOG31" s="206"/>
      <c r="MOH31" s="206"/>
      <c r="MOI31" s="206"/>
      <c r="MOJ31" s="206"/>
      <c r="MOK31" s="206"/>
      <c r="MOL31" s="206"/>
      <c r="MOM31" s="206"/>
      <c r="MON31" s="206"/>
      <c r="MOO31" s="206"/>
      <c r="MOP31" s="206"/>
      <c r="MOQ31" s="206"/>
      <c r="MOR31" s="206"/>
      <c r="MOS31" s="206"/>
      <c r="MOT31" s="206"/>
      <c r="MOU31" s="206"/>
      <c r="MOV31" s="206"/>
      <c r="MOW31" s="206"/>
      <c r="MOX31" s="206"/>
      <c r="MOY31" s="206"/>
      <c r="MOZ31" s="206"/>
      <c r="MPA31" s="206"/>
      <c r="MPB31" s="206"/>
      <c r="MPC31" s="206"/>
      <c r="MPD31" s="206"/>
      <c r="MPE31" s="206"/>
      <c r="MPF31" s="206"/>
      <c r="MPG31" s="206"/>
      <c r="MPH31" s="206"/>
      <c r="MPI31" s="206"/>
      <c r="MPJ31" s="206"/>
      <c r="MPK31" s="206"/>
      <c r="MPL31" s="206"/>
      <c r="MPM31" s="206"/>
      <c r="MPN31" s="206"/>
      <c r="MPO31" s="206"/>
      <c r="MPP31" s="206"/>
      <c r="MPQ31" s="206"/>
      <c r="MPR31" s="206"/>
      <c r="MPS31" s="206"/>
      <c r="MPT31" s="206"/>
      <c r="MPU31" s="206"/>
      <c r="MPV31" s="206"/>
      <c r="MPW31" s="206"/>
      <c r="MPX31" s="206"/>
      <c r="MPY31" s="206"/>
      <c r="MPZ31" s="206"/>
      <c r="MQA31" s="206"/>
      <c r="MQB31" s="206"/>
      <c r="MQC31" s="206"/>
      <c r="MQD31" s="206"/>
      <c r="MQE31" s="206"/>
      <c r="MQF31" s="206"/>
      <c r="MQG31" s="206"/>
      <c r="MQH31" s="206"/>
      <c r="MQI31" s="206"/>
      <c r="MQJ31" s="206"/>
      <c r="MQK31" s="206"/>
      <c r="MQL31" s="206"/>
      <c r="MQM31" s="206"/>
      <c r="MQN31" s="206"/>
      <c r="MQO31" s="206"/>
      <c r="MQP31" s="206"/>
      <c r="MQQ31" s="206"/>
      <c r="MQR31" s="206"/>
      <c r="MQS31" s="206"/>
      <c r="MQT31" s="206"/>
      <c r="MQU31" s="206"/>
      <c r="MQV31" s="206"/>
      <c r="MQW31" s="206"/>
      <c r="MQX31" s="206"/>
      <c r="MQY31" s="206"/>
      <c r="MQZ31" s="206"/>
      <c r="MRA31" s="206"/>
      <c r="MRB31" s="206"/>
      <c r="MRC31" s="206"/>
      <c r="MRD31" s="206"/>
      <c r="MRE31" s="206"/>
      <c r="MRF31" s="206"/>
      <c r="MRG31" s="206"/>
      <c r="MRH31" s="206"/>
      <c r="MRI31" s="206"/>
      <c r="MRJ31" s="206"/>
      <c r="MRK31" s="206"/>
      <c r="MRL31" s="206"/>
      <c r="MRM31" s="206"/>
      <c r="MRN31" s="206"/>
      <c r="MRO31" s="206"/>
      <c r="MRP31" s="206"/>
      <c r="MRQ31" s="206"/>
      <c r="MRR31" s="206"/>
      <c r="MRS31" s="206"/>
      <c r="MRT31" s="206"/>
      <c r="MRU31" s="206"/>
      <c r="MRV31" s="206"/>
      <c r="MRW31" s="206"/>
      <c r="MRX31" s="206"/>
      <c r="MRY31" s="206"/>
      <c r="MRZ31" s="206"/>
      <c r="MSA31" s="206"/>
      <c r="MSB31" s="206"/>
      <c r="MSC31" s="206"/>
      <c r="MSD31" s="206"/>
      <c r="MSE31" s="206"/>
      <c r="MSF31" s="206"/>
      <c r="MSG31" s="206"/>
      <c r="MSH31" s="206"/>
      <c r="MSI31" s="206"/>
      <c r="MSJ31" s="206"/>
      <c r="MSK31" s="206"/>
      <c r="MSL31" s="206"/>
      <c r="MSM31" s="206"/>
      <c r="MSN31" s="206"/>
      <c r="MSO31" s="206"/>
      <c r="MSP31" s="206"/>
      <c r="MSQ31" s="206"/>
      <c r="MSR31" s="206"/>
      <c r="MSS31" s="206"/>
      <c r="MST31" s="206"/>
      <c r="MSU31" s="206"/>
      <c r="MSV31" s="206"/>
      <c r="MSW31" s="206"/>
      <c r="MSX31" s="206"/>
      <c r="MSY31" s="206"/>
      <c r="MSZ31" s="206"/>
      <c r="MTA31" s="206"/>
      <c r="MTB31" s="206"/>
      <c r="MTC31" s="206"/>
      <c r="MTD31" s="206"/>
      <c r="MTE31" s="206"/>
      <c r="MTF31" s="206"/>
      <c r="MTG31" s="206"/>
      <c r="MTH31" s="206"/>
      <c r="MTI31" s="206"/>
      <c r="MTJ31" s="206"/>
      <c r="MTK31" s="206"/>
      <c r="MTL31" s="206"/>
      <c r="MTM31" s="206"/>
      <c r="MTN31" s="206"/>
      <c r="MTO31" s="206"/>
      <c r="MTP31" s="206"/>
      <c r="MTQ31" s="206"/>
      <c r="MTR31" s="206"/>
      <c r="MTS31" s="206"/>
      <c r="MTT31" s="206"/>
      <c r="MTU31" s="206"/>
      <c r="MTV31" s="206"/>
      <c r="MTW31" s="206"/>
      <c r="MTX31" s="206"/>
      <c r="MTY31" s="206"/>
      <c r="MTZ31" s="206"/>
      <c r="MUA31" s="206"/>
      <c r="MUB31" s="206"/>
      <c r="MUC31" s="206"/>
      <c r="MUD31" s="206"/>
      <c r="MUE31" s="206"/>
      <c r="MUF31" s="206"/>
      <c r="MUG31" s="206"/>
      <c r="MUH31" s="206"/>
      <c r="MUI31" s="206"/>
      <c r="MUJ31" s="206"/>
      <c r="MUK31" s="206"/>
      <c r="MUL31" s="206"/>
      <c r="MUM31" s="206"/>
      <c r="MUN31" s="206"/>
      <c r="MUO31" s="206"/>
      <c r="MUP31" s="206"/>
      <c r="MUQ31" s="206"/>
      <c r="MUR31" s="206"/>
      <c r="MUS31" s="206"/>
      <c r="MUT31" s="206"/>
      <c r="MUU31" s="206"/>
      <c r="MUV31" s="206"/>
      <c r="MUW31" s="206"/>
      <c r="MUX31" s="206"/>
      <c r="MUY31" s="206"/>
      <c r="MUZ31" s="206"/>
      <c r="MVA31" s="206"/>
      <c r="MVB31" s="206"/>
      <c r="MVC31" s="206"/>
      <c r="MVD31" s="206"/>
      <c r="MVE31" s="206"/>
      <c r="MVF31" s="206"/>
      <c r="MVG31" s="206"/>
      <c r="MVH31" s="206"/>
      <c r="MVI31" s="206"/>
      <c r="MVJ31" s="206"/>
      <c r="MVK31" s="206"/>
      <c r="MVL31" s="206"/>
      <c r="MVM31" s="206"/>
      <c r="MVN31" s="206"/>
      <c r="MVO31" s="206"/>
      <c r="MVP31" s="206"/>
      <c r="MVQ31" s="206"/>
      <c r="MVR31" s="206"/>
      <c r="MVS31" s="206"/>
      <c r="MVT31" s="206"/>
      <c r="MVU31" s="206"/>
      <c r="MVV31" s="206"/>
      <c r="MVW31" s="206"/>
      <c r="MVX31" s="206"/>
      <c r="MVY31" s="206"/>
      <c r="MVZ31" s="206"/>
      <c r="MWA31" s="206"/>
      <c r="MWB31" s="206"/>
      <c r="MWC31" s="206"/>
      <c r="MWD31" s="206"/>
      <c r="MWE31" s="206"/>
      <c r="MWF31" s="206"/>
      <c r="MWG31" s="206"/>
      <c r="MWH31" s="206"/>
      <c r="MWI31" s="206"/>
      <c r="MWJ31" s="206"/>
      <c r="MWK31" s="206"/>
      <c r="MWL31" s="206"/>
      <c r="MWM31" s="206"/>
      <c r="MWN31" s="206"/>
      <c r="MWO31" s="206"/>
      <c r="MWP31" s="206"/>
      <c r="MWQ31" s="206"/>
      <c r="MWR31" s="206"/>
      <c r="MWS31" s="206"/>
      <c r="MWT31" s="206"/>
      <c r="MWU31" s="206"/>
      <c r="MWV31" s="206"/>
      <c r="MWW31" s="206"/>
      <c r="MWX31" s="206"/>
      <c r="MWY31" s="206"/>
      <c r="MWZ31" s="206"/>
      <c r="MXA31" s="206"/>
      <c r="MXB31" s="206"/>
      <c r="MXC31" s="206"/>
      <c r="MXD31" s="206"/>
      <c r="MXE31" s="206"/>
      <c r="MXF31" s="206"/>
      <c r="MXG31" s="206"/>
      <c r="MXH31" s="206"/>
      <c r="MXI31" s="206"/>
      <c r="MXJ31" s="206"/>
      <c r="MXK31" s="206"/>
      <c r="MXL31" s="206"/>
      <c r="MXM31" s="206"/>
      <c r="MXN31" s="206"/>
      <c r="MXO31" s="206"/>
      <c r="MXP31" s="206"/>
      <c r="MXQ31" s="206"/>
      <c r="MXR31" s="206"/>
      <c r="MXS31" s="206"/>
      <c r="MXT31" s="206"/>
      <c r="MXU31" s="206"/>
      <c r="MXV31" s="206"/>
      <c r="MXW31" s="206"/>
      <c r="MXX31" s="206"/>
      <c r="MXY31" s="206"/>
      <c r="MXZ31" s="206"/>
      <c r="MYA31" s="206"/>
      <c r="MYB31" s="206"/>
      <c r="MYC31" s="206"/>
      <c r="MYD31" s="206"/>
      <c r="MYE31" s="206"/>
      <c r="MYF31" s="206"/>
      <c r="MYG31" s="206"/>
      <c r="MYH31" s="206"/>
      <c r="MYI31" s="206"/>
      <c r="MYJ31" s="206"/>
      <c r="MYK31" s="206"/>
      <c r="MYL31" s="206"/>
      <c r="MYM31" s="206"/>
      <c r="MYN31" s="206"/>
      <c r="MYO31" s="206"/>
      <c r="MYP31" s="206"/>
      <c r="MYQ31" s="206"/>
      <c r="MYR31" s="206"/>
      <c r="MYS31" s="206"/>
      <c r="MYT31" s="206"/>
      <c r="MYU31" s="206"/>
      <c r="MYV31" s="206"/>
      <c r="MYW31" s="206"/>
      <c r="MYX31" s="206"/>
      <c r="MYY31" s="206"/>
      <c r="MYZ31" s="206"/>
      <c r="MZA31" s="206"/>
      <c r="MZB31" s="206"/>
      <c r="MZC31" s="206"/>
      <c r="MZD31" s="206"/>
      <c r="MZE31" s="206"/>
      <c r="MZF31" s="206"/>
      <c r="MZG31" s="206"/>
      <c r="MZH31" s="206"/>
      <c r="MZI31" s="206"/>
      <c r="MZJ31" s="206"/>
      <c r="MZK31" s="206"/>
      <c r="MZL31" s="206"/>
      <c r="MZM31" s="206"/>
      <c r="MZN31" s="206"/>
      <c r="MZO31" s="206"/>
      <c r="MZP31" s="206"/>
      <c r="MZQ31" s="206"/>
      <c r="MZR31" s="206"/>
      <c r="MZS31" s="206"/>
      <c r="MZT31" s="206"/>
      <c r="MZU31" s="206"/>
      <c r="MZV31" s="206"/>
      <c r="MZW31" s="206"/>
      <c r="MZX31" s="206"/>
      <c r="MZY31" s="206"/>
      <c r="MZZ31" s="206"/>
      <c r="NAA31" s="206"/>
      <c r="NAB31" s="206"/>
      <c r="NAC31" s="206"/>
      <c r="NAD31" s="206"/>
      <c r="NAE31" s="206"/>
      <c r="NAF31" s="206"/>
      <c r="NAG31" s="206"/>
      <c r="NAH31" s="206"/>
      <c r="NAI31" s="206"/>
      <c r="NAJ31" s="206"/>
      <c r="NAK31" s="206"/>
      <c r="NAL31" s="206"/>
      <c r="NAM31" s="206"/>
      <c r="NAN31" s="206"/>
      <c r="NAO31" s="206"/>
      <c r="NAP31" s="206"/>
      <c r="NAQ31" s="206"/>
      <c r="NAR31" s="206"/>
      <c r="NAS31" s="206"/>
      <c r="NAT31" s="206"/>
      <c r="NAU31" s="206"/>
      <c r="NAV31" s="206"/>
      <c r="NAW31" s="206"/>
      <c r="NAX31" s="206"/>
      <c r="NAY31" s="206"/>
      <c r="NAZ31" s="206"/>
      <c r="NBA31" s="206"/>
      <c r="NBB31" s="206"/>
      <c r="NBC31" s="206"/>
      <c r="NBD31" s="206"/>
      <c r="NBE31" s="206"/>
      <c r="NBF31" s="206"/>
      <c r="NBG31" s="206"/>
      <c r="NBH31" s="206"/>
      <c r="NBI31" s="206"/>
      <c r="NBJ31" s="206"/>
      <c r="NBK31" s="206"/>
      <c r="NBL31" s="206"/>
      <c r="NBM31" s="206"/>
      <c r="NBN31" s="206"/>
      <c r="NBO31" s="206"/>
      <c r="NBP31" s="206"/>
      <c r="NBQ31" s="206"/>
      <c r="NBR31" s="206"/>
      <c r="NBS31" s="206"/>
      <c r="NBT31" s="206"/>
      <c r="NBU31" s="206"/>
      <c r="NBV31" s="206"/>
      <c r="NBW31" s="206"/>
      <c r="NBX31" s="206"/>
      <c r="NBY31" s="206"/>
      <c r="NBZ31" s="206"/>
      <c r="NCA31" s="206"/>
      <c r="NCB31" s="206"/>
      <c r="NCC31" s="206"/>
      <c r="NCD31" s="206"/>
      <c r="NCE31" s="206"/>
      <c r="NCF31" s="206"/>
      <c r="NCG31" s="206"/>
      <c r="NCH31" s="206"/>
      <c r="NCI31" s="206"/>
      <c r="NCJ31" s="206"/>
      <c r="NCK31" s="206"/>
      <c r="NCL31" s="206"/>
      <c r="NCM31" s="206"/>
      <c r="NCN31" s="206"/>
      <c r="NCO31" s="206"/>
      <c r="NCP31" s="206"/>
      <c r="NCQ31" s="206"/>
      <c r="NCR31" s="206"/>
      <c r="NCS31" s="206"/>
      <c r="NCT31" s="206"/>
      <c r="NCU31" s="206"/>
      <c r="NCV31" s="206"/>
      <c r="NCW31" s="206"/>
      <c r="NCX31" s="206"/>
      <c r="NCY31" s="206"/>
      <c r="NCZ31" s="206"/>
      <c r="NDA31" s="206"/>
      <c r="NDB31" s="206"/>
      <c r="NDC31" s="206"/>
      <c r="NDD31" s="206"/>
      <c r="NDE31" s="206"/>
      <c r="NDF31" s="206"/>
      <c r="NDG31" s="206"/>
      <c r="NDH31" s="206"/>
      <c r="NDI31" s="206"/>
      <c r="NDJ31" s="206"/>
      <c r="NDK31" s="206"/>
      <c r="NDL31" s="206"/>
      <c r="NDM31" s="206"/>
      <c r="NDN31" s="206"/>
      <c r="NDO31" s="206"/>
      <c r="NDP31" s="206"/>
      <c r="NDQ31" s="206"/>
      <c r="NDR31" s="206"/>
      <c r="NDS31" s="206"/>
      <c r="NDT31" s="206"/>
      <c r="NDU31" s="206"/>
      <c r="NDV31" s="206"/>
      <c r="NDW31" s="206"/>
      <c r="NDX31" s="206"/>
      <c r="NDY31" s="206"/>
      <c r="NDZ31" s="206"/>
      <c r="NEA31" s="206"/>
      <c r="NEB31" s="206"/>
      <c r="NEC31" s="206"/>
      <c r="NED31" s="206"/>
      <c r="NEE31" s="206"/>
      <c r="NEF31" s="206"/>
      <c r="NEG31" s="206"/>
      <c r="NEH31" s="206"/>
      <c r="NEI31" s="206"/>
      <c r="NEJ31" s="206"/>
      <c r="NEK31" s="206"/>
      <c r="NEL31" s="206"/>
      <c r="NEM31" s="206"/>
      <c r="NEN31" s="206"/>
      <c r="NEO31" s="206"/>
      <c r="NEP31" s="206"/>
      <c r="NEQ31" s="206"/>
      <c r="NER31" s="206"/>
      <c r="NES31" s="206"/>
      <c r="NET31" s="206"/>
      <c r="NEU31" s="206"/>
      <c r="NEV31" s="206"/>
      <c r="NEW31" s="206"/>
      <c r="NEX31" s="206"/>
      <c r="NEY31" s="206"/>
      <c r="NEZ31" s="206"/>
      <c r="NFA31" s="206"/>
      <c r="NFB31" s="206"/>
      <c r="NFC31" s="206"/>
      <c r="NFD31" s="206"/>
      <c r="NFE31" s="206"/>
      <c r="NFF31" s="206"/>
      <c r="NFG31" s="206"/>
      <c r="NFH31" s="206"/>
      <c r="NFI31" s="206"/>
      <c r="NFJ31" s="206"/>
      <c r="NFK31" s="206"/>
      <c r="NFL31" s="206"/>
      <c r="NFM31" s="206"/>
      <c r="NFN31" s="206"/>
      <c r="NFO31" s="206"/>
      <c r="NFP31" s="206"/>
      <c r="NFQ31" s="206"/>
      <c r="NFR31" s="206"/>
      <c r="NFS31" s="206"/>
      <c r="NFT31" s="206"/>
      <c r="NFU31" s="206"/>
      <c r="NFV31" s="206"/>
      <c r="NFW31" s="206"/>
      <c r="NFX31" s="206"/>
      <c r="NFY31" s="206"/>
      <c r="NFZ31" s="206"/>
      <c r="NGA31" s="206"/>
      <c r="NGB31" s="206"/>
      <c r="NGC31" s="206"/>
      <c r="NGD31" s="206"/>
      <c r="NGE31" s="206"/>
      <c r="NGF31" s="206"/>
      <c r="NGG31" s="206"/>
      <c r="NGH31" s="206"/>
      <c r="NGI31" s="206"/>
      <c r="NGJ31" s="206"/>
      <c r="NGK31" s="206"/>
      <c r="NGL31" s="206"/>
      <c r="NGM31" s="206"/>
      <c r="NGN31" s="206"/>
      <c r="NGO31" s="206"/>
      <c r="NGP31" s="206"/>
      <c r="NGQ31" s="206"/>
      <c r="NGR31" s="206"/>
      <c r="NGS31" s="206"/>
      <c r="NGT31" s="206"/>
      <c r="NGU31" s="206"/>
      <c r="NGV31" s="206"/>
      <c r="NGW31" s="206"/>
      <c r="NGX31" s="206"/>
      <c r="NGY31" s="206"/>
      <c r="NGZ31" s="206"/>
      <c r="NHA31" s="206"/>
      <c r="NHB31" s="206"/>
      <c r="NHC31" s="206"/>
      <c r="NHD31" s="206"/>
      <c r="NHE31" s="206"/>
      <c r="NHF31" s="206"/>
      <c r="NHG31" s="206"/>
      <c r="NHH31" s="206"/>
      <c r="NHI31" s="206"/>
      <c r="NHJ31" s="206"/>
      <c r="NHK31" s="206"/>
      <c r="NHL31" s="206"/>
      <c r="NHM31" s="206"/>
      <c r="NHN31" s="206"/>
      <c r="NHO31" s="206"/>
      <c r="NHP31" s="206"/>
      <c r="NHQ31" s="206"/>
      <c r="NHR31" s="206"/>
      <c r="NHS31" s="206"/>
      <c r="NHT31" s="206"/>
      <c r="NHU31" s="206"/>
      <c r="NHV31" s="206"/>
      <c r="NHW31" s="206"/>
      <c r="NHX31" s="206"/>
      <c r="NHY31" s="206"/>
      <c r="NHZ31" s="206"/>
      <c r="NIA31" s="206"/>
      <c r="NIB31" s="206"/>
      <c r="NIC31" s="206"/>
      <c r="NID31" s="206"/>
      <c r="NIE31" s="206"/>
      <c r="NIF31" s="206"/>
      <c r="NIG31" s="206"/>
      <c r="NIH31" s="206"/>
      <c r="NII31" s="206"/>
      <c r="NIJ31" s="206"/>
      <c r="NIK31" s="206"/>
      <c r="NIL31" s="206"/>
      <c r="NIM31" s="206"/>
      <c r="NIN31" s="206"/>
      <c r="NIO31" s="206"/>
      <c r="NIP31" s="206"/>
      <c r="NIQ31" s="206"/>
      <c r="NIR31" s="206"/>
      <c r="NIS31" s="206"/>
      <c r="NIT31" s="206"/>
      <c r="NIU31" s="206"/>
      <c r="NIV31" s="206"/>
      <c r="NIW31" s="206"/>
      <c r="NIX31" s="206"/>
      <c r="NIY31" s="206"/>
      <c r="NIZ31" s="206"/>
      <c r="NJA31" s="206"/>
      <c r="NJB31" s="206"/>
      <c r="NJC31" s="206"/>
      <c r="NJD31" s="206"/>
      <c r="NJE31" s="206"/>
      <c r="NJF31" s="206"/>
      <c r="NJG31" s="206"/>
      <c r="NJH31" s="206"/>
      <c r="NJI31" s="206"/>
      <c r="NJJ31" s="206"/>
      <c r="NJK31" s="206"/>
      <c r="NJL31" s="206"/>
      <c r="NJM31" s="206"/>
      <c r="NJN31" s="206"/>
      <c r="NJO31" s="206"/>
      <c r="NJP31" s="206"/>
      <c r="NJQ31" s="206"/>
      <c r="NJR31" s="206"/>
      <c r="NJS31" s="206"/>
      <c r="NJT31" s="206"/>
      <c r="NJU31" s="206"/>
      <c r="NJV31" s="206"/>
      <c r="NJW31" s="206"/>
      <c r="NJX31" s="206"/>
      <c r="NJY31" s="206"/>
      <c r="NJZ31" s="206"/>
      <c r="NKA31" s="206"/>
      <c r="NKB31" s="206"/>
      <c r="NKC31" s="206"/>
      <c r="NKD31" s="206"/>
      <c r="NKE31" s="206"/>
      <c r="NKF31" s="206"/>
      <c r="NKG31" s="206"/>
      <c r="NKH31" s="206"/>
      <c r="NKI31" s="206"/>
      <c r="NKJ31" s="206"/>
      <c r="NKK31" s="206"/>
      <c r="NKL31" s="206"/>
      <c r="NKM31" s="206"/>
      <c r="NKN31" s="206"/>
      <c r="NKO31" s="206"/>
      <c r="NKP31" s="206"/>
      <c r="NKQ31" s="206"/>
      <c r="NKR31" s="206"/>
      <c r="NKS31" s="206"/>
      <c r="NKT31" s="206"/>
      <c r="NKU31" s="206"/>
      <c r="NKV31" s="206"/>
      <c r="NKW31" s="206"/>
      <c r="NKX31" s="206"/>
      <c r="NKY31" s="206"/>
      <c r="NKZ31" s="206"/>
      <c r="NLA31" s="206"/>
      <c r="NLB31" s="206"/>
      <c r="NLC31" s="206"/>
      <c r="NLD31" s="206"/>
      <c r="NLE31" s="206"/>
      <c r="NLF31" s="206"/>
      <c r="NLG31" s="206"/>
      <c r="NLH31" s="206"/>
      <c r="NLI31" s="206"/>
      <c r="NLJ31" s="206"/>
      <c r="NLK31" s="206"/>
      <c r="NLL31" s="206"/>
      <c r="NLM31" s="206"/>
      <c r="NLN31" s="206"/>
      <c r="NLO31" s="206"/>
      <c r="NLP31" s="206"/>
      <c r="NLQ31" s="206"/>
      <c r="NLR31" s="206"/>
      <c r="NLS31" s="206"/>
      <c r="NLT31" s="206"/>
      <c r="NLU31" s="206"/>
      <c r="NLV31" s="206"/>
      <c r="NLW31" s="206"/>
      <c r="NLX31" s="206"/>
      <c r="NLY31" s="206"/>
      <c r="NLZ31" s="206"/>
      <c r="NMA31" s="206"/>
      <c r="NMB31" s="206"/>
      <c r="NMC31" s="206"/>
      <c r="NMD31" s="206"/>
      <c r="NME31" s="206"/>
      <c r="NMF31" s="206"/>
      <c r="NMG31" s="206"/>
      <c r="NMH31" s="206"/>
      <c r="NMI31" s="206"/>
      <c r="NMJ31" s="206"/>
      <c r="NMK31" s="206"/>
      <c r="NML31" s="206"/>
      <c r="NMM31" s="206"/>
      <c r="NMN31" s="206"/>
      <c r="NMO31" s="206"/>
      <c r="NMP31" s="206"/>
      <c r="NMQ31" s="206"/>
      <c r="NMR31" s="206"/>
      <c r="NMS31" s="206"/>
      <c r="NMT31" s="206"/>
      <c r="NMU31" s="206"/>
      <c r="NMV31" s="206"/>
      <c r="NMW31" s="206"/>
      <c r="NMX31" s="206"/>
      <c r="NMY31" s="206"/>
      <c r="NMZ31" s="206"/>
      <c r="NNA31" s="206"/>
      <c r="NNB31" s="206"/>
      <c r="NNC31" s="206"/>
      <c r="NND31" s="206"/>
      <c r="NNE31" s="206"/>
      <c r="NNF31" s="206"/>
      <c r="NNG31" s="206"/>
      <c r="NNH31" s="206"/>
      <c r="NNI31" s="206"/>
      <c r="NNJ31" s="206"/>
      <c r="NNK31" s="206"/>
      <c r="NNL31" s="206"/>
      <c r="NNM31" s="206"/>
      <c r="NNN31" s="206"/>
      <c r="NNO31" s="206"/>
      <c r="NNP31" s="206"/>
      <c r="NNQ31" s="206"/>
      <c r="NNR31" s="206"/>
      <c r="NNS31" s="206"/>
      <c r="NNT31" s="206"/>
      <c r="NNU31" s="206"/>
      <c r="NNV31" s="206"/>
      <c r="NNW31" s="206"/>
      <c r="NNX31" s="206"/>
      <c r="NNY31" s="206"/>
      <c r="NNZ31" s="206"/>
      <c r="NOA31" s="206"/>
      <c r="NOB31" s="206"/>
      <c r="NOC31" s="206"/>
      <c r="NOD31" s="206"/>
      <c r="NOE31" s="206"/>
      <c r="NOF31" s="206"/>
      <c r="NOG31" s="206"/>
      <c r="NOH31" s="206"/>
      <c r="NOI31" s="206"/>
      <c r="NOJ31" s="206"/>
      <c r="NOK31" s="206"/>
      <c r="NOL31" s="206"/>
      <c r="NOM31" s="206"/>
      <c r="NON31" s="206"/>
      <c r="NOO31" s="206"/>
      <c r="NOP31" s="206"/>
      <c r="NOQ31" s="206"/>
      <c r="NOR31" s="206"/>
      <c r="NOS31" s="206"/>
      <c r="NOT31" s="206"/>
      <c r="NOU31" s="206"/>
      <c r="NOV31" s="206"/>
      <c r="NOW31" s="206"/>
      <c r="NOX31" s="206"/>
      <c r="NOY31" s="206"/>
      <c r="NOZ31" s="206"/>
      <c r="NPA31" s="206"/>
      <c r="NPB31" s="206"/>
      <c r="NPC31" s="206"/>
      <c r="NPD31" s="206"/>
      <c r="NPE31" s="206"/>
      <c r="NPF31" s="206"/>
      <c r="NPG31" s="206"/>
      <c r="NPH31" s="206"/>
      <c r="NPI31" s="206"/>
      <c r="NPJ31" s="206"/>
      <c r="NPK31" s="206"/>
      <c r="NPL31" s="206"/>
      <c r="NPM31" s="206"/>
      <c r="NPN31" s="206"/>
      <c r="NPO31" s="206"/>
      <c r="NPP31" s="206"/>
      <c r="NPQ31" s="206"/>
      <c r="NPR31" s="206"/>
      <c r="NPS31" s="206"/>
      <c r="NPT31" s="206"/>
      <c r="NPU31" s="206"/>
      <c r="NPV31" s="206"/>
      <c r="NPW31" s="206"/>
      <c r="NPX31" s="206"/>
      <c r="NPY31" s="206"/>
      <c r="NPZ31" s="206"/>
      <c r="NQA31" s="206"/>
      <c r="NQB31" s="206"/>
      <c r="NQC31" s="206"/>
      <c r="NQD31" s="206"/>
      <c r="NQE31" s="206"/>
      <c r="NQF31" s="206"/>
      <c r="NQG31" s="206"/>
      <c r="NQH31" s="206"/>
      <c r="NQI31" s="206"/>
      <c r="NQJ31" s="206"/>
      <c r="NQK31" s="206"/>
      <c r="NQL31" s="206"/>
      <c r="NQM31" s="206"/>
      <c r="NQN31" s="206"/>
      <c r="NQO31" s="206"/>
      <c r="NQP31" s="206"/>
      <c r="NQQ31" s="206"/>
      <c r="NQR31" s="206"/>
      <c r="NQS31" s="206"/>
      <c r="NQT31" s="206"/>
      <c r="NQU31" s="206"/>
      <c r="NQV31" s="206"/>
      <c r="NQW31" s="206"/>
      <c r="NQX31" s="206"/>
      <c r="NQY31" s="206"/>
      <c r="NQZ31" s="206"/>
      <c r="NRA31" s="206"/>
      <c r="NRB31" s="206"/>
      <c r="NRC31" s="206"/>
      <c r="NRD31" s="206"/>
      <c r="NRE31" s="206"/>
      <c r="NRF31" s="206"/>
      <c r="NRG31" s="206"/>
      <c r="NRH31" s="206"/>
      <c r="NRI31" s="206"/>
      <c r="NRJ31" s="206"/>
      <c r="NRK31" s="206"/>
      <c r="NRL31" s="206"/>
      <c r="NRM31" s="206"/>
      <c r="NRN31" s="206"/>
      <c r="NRO31" s="206"/>
      <c r="NRP31" s="206"/>
      <c r="NRQ31" s="206"/>
      <c r="NRR31" s="206"/>
      <c r="NRS31" s="206"/>
      <c r="NRT31" s="206"/>
      <c r="NRU31" s="206"/>
      <c r="NRV31" s="206"/>
      <c r="NRW31" s="206"/>
      <c r="NRX31" s="206"/>
      <c r="NRY31" s="206"/>
      <c r="NRZ31" s="206"/>
      <c r="NSA31" s="206"/>
      <c r="NSB31" s="206"/>
      <c r="NSC31" s="206"/>
      <c r="NSD31" s="206"/>
      <c r="NSE31" s="206"/>
      <c r="NSF31" s="206"/>
      <c r="NSG31" s="206"/>
      <c r="NSH31" s="206"/>
      <c r="NSI31" s="206"/>
      <c r="NSJ31" s="206"/>
      <c r="NSK31" s="206"/>
      <c r="NSL31" s="206"/>
      <c r="NSM31" s="206"/>
      <c r="NSN31" s="206"/>
      <c r="NSO31" s="206"/>
      <c r="NSP31" s="206"/>
      <c r="NSQ31" s="206"/>
      <c r="NSR31" s="206"/>
      <c r="NSS31" s="206"/>
      <c r="NST31" s="206"/>
      <c r="NSU31" s="206"/>
      <c r="NSV31" s="206"/>
      <c r="NSW31" s="206"/>
      <c r="NSX31" s="206"/>
      <c r="NSY31" s="206"/>
      <c r="NSZ31" s="206"/>
      <c r="NTA31" s="206"/>
      <c r="NTB31" s="206"/>
      <c r="NTC31" s="206"/>
      <c r="NTD31" s="206"/>
      <c r="NTE31" s="206"/>
      <c r="NTF31" s="206"/>
      <c r="NTG31" s="206"/>
      <c r="NTH31" s="206"/>
      <c r="NTI31" s="206"/>
      <c r="NTJ31" s="206"/>
      <c r="NTK31" s="206"/>
      <c r="NTL31" s="206"/>
      <c r="NTM31" s="206"/>
      <c r="NTN31" s="206"/>
      <c r="NTO31" s="206"/>
      <c r="NTP31" s="206"/>
      <c r="NTQ31" s="206"/>
      <c r="NTR31" s="206"/>
      <c r="NTS31" s="206"/>
      <c r="NTT31" s="206"/>
      <c r="NTU31" s="206"/>
      <c r="NTV31" s="206"/>
      <c r="NTW31" s="206"/>
      <c r="NTX31" s="206"/>
      <c r="NTY31" s="206"/>
      <c r="NTZ31" s="206"/>
      <c r="NUA31" s="206"/>
      <c r="NUB31" s="206"/>
      <c r="NUC31" s="206"/>
      <c r="NUD31" s="206"/>
      <c r="NUE31" s="206"/>
      <c r="NUF31" s="206"/>
      <c r="NUG31" s="206"/>
      <c r="NUH31" s="206"/>
      <c r="NUI31" s="206"/>
      <c r="NUJ31" s="206"/>
      <c r="NUK31" s="206"/>
      <c r="NUL31" s="206"/>
      <c r="NUM31" s="206"/>
      <c r="NUN31" s="206"/>
      <c r="NUO31" s="206"/>
      <c r="NUP31" s="206"/>
      <c r="NUQ31" s="206"/>
      <c r="NUR31" s="206"/>
      <c r="NUS31" s="206"/>
      <c r="NUT31" s="206"/>
      <c r="NUU31" s="206"/>
      <c r="NUV31" s="206"/>
      <c r="NUW31" s="206"/>
      <c r="NUX31" s="206"/>
      <c r="NUY31" s="206"/>
      <c r="NUZ31" s="206"/>
      <c r="NVA31" s="206"/>
      <c r="NVB31" s="206"/>
      <c r="NVC31" s="206"/>
      <c r="NVD31" s="206"/>
      <c r="NVE31" s="206"/>
      <c r="NVF31" s="206"/>
      <c r="NVG31" s="206"/>
      <c r="NVH31" s="206"/>
      <c r="NVI31" s="206"/>
      <c r="NVJ31" s="206"/>
      <c r="NVK31" s="206"/>
      <c r="NVL31" s="206"/>
      <c r="NVM31" s="206"/>
      <c r="NVN31" s="206"/>
      <c r="NVO31" s="206"/>
      <c r="NVP31" s="206"/>
      <c r="NVQ31" s="206"/>
      <c r="NVR31" s="206"/>
      <c r="NVS31" s="206"/>
      <c r="NVT31" s="206"/>
      <c r="NVU31" s="206"/>
      <c r="NVV31" s="206"/>
      <c r="NVW31" s="206"/>
      <c r="NVX31" s="206"/>
      <c r="NVY31" s="206"/>
      <c r="NVZ31" s="206"/>
      <c r="NWA31" s="206"/>
      <c r="NWB31" s="206"/>
      <c r="NWC31" s="206"/>
      <c r="NWD31" s="206"/>
      <c r="NWE31" s="206"/>
      <c r="NWF31" s="206"/>
      <c r="NWG31" s="206"/>
      <c r="NWH31" s="206"/>
      <c r="NWI31" s="206"/>
      <c r="NWJ31" s="206"/>
      <c r="NWK31" s="206"/>
      <c r="NWL31" s="206"/>
      <c r="NWM31" s="206"/>
      <c r="NWN31" s="206"/>
      <c r="NWO31" s="206"/>
      <c r="NWP31" s="206"/>
      <c r="NWQ31" s="206"/>
      <c r="NWR31" s="206"/>
      <c r="NWS31" s="206"/>
      <c r="NWT31" s="206"/>
      <c r="NWU31" s="206"/>
      <c r="NWV31" s="206"/>
      <c r="NWW31" s="206"/>
      <c r="NWX31" s="206"/>
      <c r="NWY31" s="206"/>
      <c r="NWZ31" s="206"/>
      <c r="NXA31" s="206"/>
      <c r="NXB31" s="206"/>
      <c r="NXC31" s="206"/>
      <c r="NXD31" s="206"/>
      <c r="NXE31" s="206"/>
      <c r="NXF31" s="206"/>
      <c r="NXG31" s="206"/>
      <c r="NXH31" s="206"/>
      <c r="NXI31" s="206"/>
      <c r="NXJ31" s="206"/>
      <c r="NXK31" s="206"/>
      <c r="NXL31" s="206"/>
      <c r="NXM31" s="206"/>
      <c r="NXN31" s="206"/>
      <c r="NXO31" s="206"/>
      <c r="NXP31" s="206"/>
      <c r="NXQ31" s="206"/>
      <c r="NXR31" s="206"/>
      <c r="NXS31" s="206"/>
      <c r="NXT31" s="206"/>
      <c r="NXU31" s="206"/>
      <c r="NXV31" s="206"/>
      <c r="NXW31" s="206"/>
      <c r="NXX31" s="206"/>
      <c r="NXY31" s="206"/>
      <c r="NXZ31" s="206"/>
      <c r="NYA31" s="206"/>
      <c r="NYB31" s="206"/>
      <c r="NYC31" s="206"/>
      <c r="NYD31" s="206"/>
      <c r="NYE31" s="206"/>
      <c r="NYF31" s="206"/>
      <c r="NYG31" s="206"/>
      <c r="NYH31" s="206"/>
      <c r="NYI31" s="206"/>
      <c r="NYJ31" s="206"/>
      <c r="NYK31" s="206"/>
      <c r="NYL31" s="206"/>
      <c r="NYM31" s="206"/>
      <c r="NYN31" s="206"/>
      <c r="NYO31" s="206"/>
      <c r="NYP31" s="206"/>
      <c r="NYQ31" s="206"/>
      <c r="NYR31" s="206"/>
      <c r="NYS31" s="206"/>
      <c r="NYT31" s="206"/>
      <c r="NYU31" s="206"/>
      <c r="NYV31" s="206"/>
      <c r="NYW31" s="206"/>
      <c r="NYX31" s="206"/>
      <c r="NYY31" s="206"/>
      <c r="NYZ31" s="206"/>
      <c r="NZA31" s="206"/>
      <c r="NZB31" s="206"/>
      <c r="NZC31" s="206"/>
      <c r="NZD31" s="206"/>
      <c r="NZE31" s="206"/>
      <c r="NZF31" s="206"/>
      <c r="NZG31" s="206"/>
      <c r="NZH31" s="206"/>
      <c r="NZI31" s="206"/>
      <c r="NZJ31" s="206"/>
      <c r="NZK31" s="206"/>
      <c r="NZL31" s="206"/>
      <c r="NZM31" s="206"/>
      <c r="NZN31" s="206"/>
      <c r="NZO31" s="206"/>
      <c r="NZP31" s="206"/>
      <c r="NZQ31" s="206"/>
      <c r="NZR31" s="206"/>
      <c r="NZS31" s="206"/>
      <c r="NZT31" s="206"/>
      <c r="NZU31" s="206"/>
      <c r="NZV31" s="206"/>
      <c r="NZW31" s="206"/>
      <c r="NZX31" s="206"/>
      <c r="NZY31" s="206"/>
      <c r="NZZ31" s="206"/>
      <c r="OAA31" s="206"/>
      <c r="OAB31" s="206"/>
      <c r="OAC31" s="206"/>
      <c r="OAD31" s="206"/>
      <c r="OAE31" s="206"/>
      <c r="OAF31" s="206"/>
      <c r="OAG31" s="206"/>
      <c r="OAH31" s="206"/>
      <c r="OAI31" s="206"/>
      <c r="OAJ31" s="206"/>
      <c r="OAK31" s="206"/>
      <c r="OAL31" s="206"/>
      <c r="OAM31" s="206"/>
      <c r="OAN31" s="206"/>
      <c r="OAO31" s="206"/>
      <c r="OAP31" s="206"/>
      <c r="OAQ31" s="206"/>
      <c r="OAR31" s="206"/>
      <c r="OAS31" s="206"/>
      <c r="OAT31" s="206"/>
      <c r="OAU31" s="206"/>
      <c r="OAV31" s="206"/>
      <c r="OAW31" s="206"/>
      <c r="OAX31" s="206"/>
      <c r="OAY31" s="206"/>
      <c r="OAZ31" s="206"/>
      <c r="OBA31" s="206"/>
      <c r="OBB31" s="206"/>
      <c r="OBC31" s="206"/>
      <c r="OBD31" s="206"/>
      <c r="OBE31" s="206"/>
      <c r="OBF31" s="206"/>
      <c r="OBG31" s="206"/>
      <c r="OBH31" s="206"/>
      <c r="OBI31" s="206"/>
      <c r="OBJ31" s="206"/>
      <c r="OBK31" s="206"/>
      <c r="OBL31" s="206"/>
      <c r="OBM31" s="206"/>
      <c r="OBN31" s="206"/>
      <c r="OBO31" s="206"/>
      <c r="OBP31" s="206"/>
      <c r="OBQ31" s="206"/>
      <c r="OBR31" s="206"/>
      <c r="OBS31" s="206"/>
      <c r="OBT31" s="206"/>
      <c r="OBU31" s="206"/>
      <c r="OBV31" s="206"/>
      <c r="OBW31" s="206"/>
      <c r="OBX31" s="206"/>
      <c r="OBY31" s="206"/>
      <c r="OBZ31" s="206"/>
      <c r="OCA31" s="206"/>
      <c r="OCB31" s="206"/>
      <c r="OCC31" s="206"/>
      <c r="OCD31" s="206"/>
      <c r="OCE31" s="206"/>
      <c r="OCF31" s="206"/>
      <c r="OCG31" s="206"/>
      <c r="OCH31" s="206"/>
      <c r="OCI31" s="206"/>
      <c r="OCJ31" s="206"/>
      <c r="OCK31" s="206"/>
      <c r="OCL31" s="206"/>
      <c r="OCM31" s="206"/>
      <c r="OCN31" s="206"/>
      <c r="OCO31" s="206"/>
      <c r="OCP31" s="206"/>
      <c r="OCQ31" s="206"/>
      <c r="OCR31" s="206"/>
      <c r="OCS31" s="206"/>
      <c r="OCT31" s="206"/>
      <c r="OCU31" s="206"/>
      <c r="OCV31" s="206"/>
      <c r="OCW31" s="206"/>
      <c r="OCX31" s="206"/>
      <c r="OCY31" s="206"/>
      <c r="OCZ31" s="206"/>
      <c r="ODA31" s="206"/>
      <c r="ODB31" s="206"/>
      <c r="ODC31" s="206"/>
      <c r="ODD31" s="206"/>
      <c r="ODE31" s="206"/>
      <c r="ODF31" s="206"/>
      <c r="ODG31" s="206"/>
      <c r="ODH31" s="206"/>
      <c r="ODI31" s="206"/>
      <c r="ODJ31" s="206"/>
      <c r="ODK31" s="206"/>
      <c r="ODL31" s="206"/>
      <c r="ODM31" s="206"/>
      <c r="ODN31" s="206"/>
      <c r="ODO31" s="206"/>
      <c r="ODP31" s="206"/>
      <c r="ODQ31" s="206"/>
      <c r="ODR31" s="206"/>
      <c r="ODS31" s="206"/>
      <c r="ODT31" s="206"/>
      <c r="ODU31" s="206"/>
      <c r="ODV31" s="206"/>
      <c r="ODW31" s="206"/>
      <c r="ODX31" s="206"/>
      <c r="ODY31" s="206"/>
      <c r="ODZ31" s="206"/>
      <c r="OEA31" s="206"/>
      <c r="OEB31" s="206"/>
      <c r="OEC31" s="206"/>
      <c r="OED31" s="206"/>
      <c r="OEE31" s="206"/>
      <c r="OEF31" s="206"/>
      <c r="OEG31" s="206"/>
      <c r="OEH31" s="206"/>
      <c r="OEI31" s="206"/>
      <c r="OEJ31" s="206"/>
      <c r="OEK31" s="206"/>
      <c r="OEL31" s="206"/>
      <c r="OEM31" s="206"/>
      <c r="OEN31" s="206"/>
      <c r="OEO31" s="206"/>
      <c r="OEP31" s="206"/>
      <c r="OEQ31" s="206"/>
      <c r="OER31" s="206"/>
      <c r="OES31" s="206"/>
      <c r="OET31" s="206"/>
      <c r="OEU31" s="206"/>
      <c r="OEV31" s="206"/>
      <c r="OEW31" s="206"/>
      <c r="OEX31" s="206"/>
      <c r="OEY31" s="206"/>
      <c r="OEZ31" s="206"/>
      <c r="OFA31" s="206"/>
      <c r="OFB31" s="206"/>
      <c r="OFC31" s="206"/>
      <c r="OFD31" s="206"/>
      <c r="OFE31" s="206"/>
      <c r="OFF31" s="206"/>
      <c r="OFG31" s="206"/>
      <c r="OFH31" s="206"/>
      <c r="OFI31" s="206"/>
      <c r="OFJ31" s="206"/>
      <c r="OFK31" s="206"/>
      <c r="OFL31" s="206"/>
      <c r="OFM31" s="206"/>
      <c r="OFN31" s="206"/>
      <c r="OFO31" s="206"/>
      <c r="OFP31" s="206"/>
      <c r="OFQ31" s="206"/>
      <c r="OFR31" s="206"/>
      <c r="OFS31" s="206"/>
      <c r="OFT31" s="206"/>
      <c r="OFU31" s="206"/>
      <c r="OFV31" s="206"/>
      <c r="OFW31" s="206"/>
      <c r="OFX31" s="206"/>
      <c r="OFY31" s="206"/>
      <c r="OFZ31" s="206"/>
      <c r="OGA31" s="206"/>
      <c r="OGB31" s="206"/>
      <c r="OGC31" s="206"/>
      <c r="OGD31" s="206"/>
      <c r="OGE31" s="206"/>
      <c r="OGF31" s="206"/>
      <c r="OGG31" s="206"/>
      <c r="OGH31" s="206"/>
      <c r="OGI31" s="206"/>
      <c r="OGJ31" s="206"/>
      <c r="OGK31" s="206"/>
      <c r="OGL31" s="206"/>
      <c r="OGM31" s="206"/>
      <c r="OGN31" s="206"/>
      <c r="OGO31" s="206"/>
      <c r="OGP31" s="206"/>
      <c r="OGQ31" s="206"/>
      <c r="OGR31" s="206"/>
      <c r="OGS31" s="206"/>
      <c r="OGT31" s="206"/>
      <c r="OGU31" s="206"/>
      <c r="OGV31" s="206"/>
      <c r="OGW31" s="206"/>
      <c r="OGX31" s="206"/>
      <c r="OGY31" s="206"/>
      <c r="OGZ31" s="206"/>
      <c r="OHA31" s="206"/>
      <c r="OHB31" s="206"/>
      <c r="OHC31" s="206"/>
      <c r="OHD31" s="206"/>
      <c r="OHE31" s="206"/>
      <c r="OHF31" s="206"/>
      <c r="OHG31" s="206"/>
      <c r="OHH31" s="206"/>
      <c r="OHI31" s="206"/>
      <c r="OHJ31" s="206"/>
      <c r="OHK31" s="206"/>
      <c r="OHL31" s="206"/>
      <c r="OHM31" s="206"/>
      <c r="OHN31" s="206"/>
      <c r="OHO31" s="206"/>
      <c r="OHP31" s="206"/>
      <c r="OHQ31" s="206"/>
      <c r="OHR31" s="206"/>
      <c r="OHS31" s="206"/>
      <c r="OHT31" s="206"/>
      <c r="OHU31" s="206"/>
      <c r="OHV31" s="206"/>
      <c r="OHW31" s="206"/>
      <c r="OHX31" s="206"/>
      <c r="OHY31" s="206"/>
      <c r="OHZ31" s="206"/>
      <c r="OIA31" s="206"/>
      <c r="OIB31" s="206"/>
      <c r="OIC31" s="206"/>
      <c r="OID31" s="206"/>
      <c r="OIE31" s="206"/>
      <c r="OIF31" s="206"/>
      <c r="OIG31" s="206"/>
      <c r="OIH31" s="206"/>
      <c r="OII31" s="206"/>
      <c r="OIJ31" s="206"/>
      <c r="OIK31" s="206"/>
      <c r="OIL31" s="206"/>
      <c r="OIM31" s="206"/>
      <c r="OIN31" s="206"/>
      <c r="OIO31" s="206"/>
      <c r="OIP31" s="206"/>
      <c r="OIQ31" s="206"/>
      <c r="OIR31" s="206"/>
      <c r="OIS31" s="206"/>
      <c r="OIT31" s="206"/>
      <c r="OIU31" s="206"/>
      <c r="OIV31" s="206"/>
      <c r="OIW31" s="206"/>
      <c r="OIX31" s="206"/>
      <c r="OIY31" s="206"/>
      <c r="OIZ31" s="206"/>
      <c r="OJA31" s="206"/>
      <c r="OJB31" s="206"/>
      <c r="OJC31" s="206"/>
      <c r="OJD31" s="206"/>
      <c r="OJE31" s="206"/>
      <c r="OJF31" s="206"/>
      <c r="OJG31" s="206"/>
      <c r="OJH31" s="206"/>
      <c r="OJI31" s="206"/>
      <c r="OJJ31" s="206"/>
      <c r="OJK31" s="206"/>
      <c r="OJL31" s="206"/>
      <c r="OJM31" s="206"/>
      <c r="OJN31" s="206"/>
      <c r="OJO31" s="206"/>
      <c r="OJP31" s="206"/>
      <c r="OJQ31" s="206"/>
      <c r="OJR31" s="206"/>
      <c r="OJS31" s="206"/>
      <c r="OJT31" s="206"/>
      <c r="OJU31" s="206"/>
      <c r="OJV31" s="206"/>
      <c r="OJW31" s="206"/>
      <c r="OJX31" s="206"/>
      <c r="OJY31" s="206"/>
      <c r="OJZ31" s="206"/>
      <c r="OKA31" s="206"/>
      <c r="OKB31" s="206"/>
      <c r="OKC31" s="206"/>
      <c r="OKD31" s="206"/>
      <c r="OKE31" s="206"/>
      <c r="OKF31" s="206"/>
      <c r="OKG31" s="206"/>
      <c r="OKH31" s="206"/>
      <c r="OKI31" s="206"/>
      <c r="OKJ31" s="206"/>
      <c r="OKK31" s="206"/>
      <c r="OKL31" s="206"/>
      <c r="OKM31" s="206"/>
      <c r="OKN31" s="206"/>
      <c r="OKO31" s="206"/>
      <c r="OKP31" s="206"/>
      <c r="OKQ31" s="206"/>
      <c r="OKR31" s="206"/>
      <c r="OKS31" s="206"/>
      <c r="OKT31" s="206"/>
      <c r="OKU31" s="206"/>
      <c r="OKV31" s="206"/>
      <c r="OKW31" s="206"/>
      <c r="OKX31" s="206"/>
      <c r="OKY31" s="206"/>
      <c r="OKZ31" s="206"/>
      <c r="OLA31" s="206"/>
      <c r="OLB31" s="206"/>
      <c r="OLC31" s="206"/>
      <c r="OLD31" s="206"/>
      <c r="OLE31" s="206"/>
      <c r="OLF31" s="206"/>
      <c r="OLG31" s="206"/>
      <c r="OLH31" s="206"/>
      <c r="OLI31" s="206"/>
      <c r="OLJ31" s="206"/>
      <c r="OLK31" s="206"/>
      <c r="OLL31" s="206"/>
      <c r="OLM31" s="206"/>
      <c r="OLN31" s="206"/>
      <c r="OLO31" s="206"/>
      <c r="OLP31" s="206"/>
      <c r="OLQ31" s="206"/>
      <c r="OLR31" s="206"/>
      <c r="OLS31" s="206"/>
      <c r="OLT31" s="206"/>
      <c r="OLU31" s="206"/>
      <c r="OLV31" s="206"/>
      <c r="OLW31" s="206"/>
      <c r="OLX31" s="206"/>
      <c r="OLY31" s="206"/>
      <c r="OLZ31" s="206"/>
      <c r="OMA31" s="206"/>
      <c r="OMB31" s="206"/>
      <c r="OMC31" s="206"/>
      <c r="OMD31" s="206"/>
      <c r="OME31" s="206"/>
      <c r="OMF31" s="206"/>
      <c r="OMG31" s="206"/>
      <c r="OMH31" s="206"/>
      <c r="OMI31" s="206"/>
      <c r="OMJ31" s="206"/>
      <c r="OMK31" s="206"/>
      <c r="OML31" s="206"/>
      <c r="OMM31" s="206"/>
      <c r="OMN31" s="206"/>
      <c r="OMO31" s="206"/>
      <c r="OMP31" s="206"/>
      <c r="OMQ31" s="206"/>
      <c r="OMR31" s="206"/>
      <c r="OMS31" s="206"/>
      <c r="OMT31" s="206"/>
      <c r="OMU31" s="206"/>
      <c r="OMV31" s="206"/>
      <c r="OMW31" s="206"/>
      <c r="OMX31" s="206"/>
      <c r="OMY31" s="206"/>
      <c r="OMZ31" s="206"/>
      <c r="ONA31" s="206"/>
      <c r="ONB31" s="206"/>
      <c r="ONC31" s="206"/>
      <c r="OND31" s="206"/>
      <c r="ONE31" s="206"/>
      <c r="ONF31" s="206"/>
      <c r="ONG31" s="206"/>
      <c r="ONH31" s="206"/>
      <c r="ONI31" s="206"/>
      <c r="ONJ31" s="206"/>
      <c r="ONK31" s="206"/>
      <c r="ONL31" s="206"/>
      <c r="ONM31" s="206"/>
      <c r="ONN31" s="206"/>
      <c r="ONO31" s="206"/>
      <c r="ONP31" s="206"/>
      <c r="ONQ31" s="206"/>
      <c r="ONR31" s="206"/>
      <c r="ONS31" s="206"/>
      <c r="ONT31" s="206"/>
      <c r="ONU31" s="206"/>
      <c r="ONV31" s="206"/>
      <c r="ONW31" s="206"/>
      <c r="ONX31" s="206"/>
      <c r="ONY31" s="206"/>
      <c r="ONZ31" s="206"/>
      <c r="OOA31" s="206"/>
      <c r="OOB31" s="206"/>
      <c r="OOC31" s="206"/>
      <c r="OOD31" s="206"/>
      <c r="OOE31" s="206"/>
      <c r="OOF31" s="206"/>
      <c r="OOG31" s="206"/>
      <c r="OOH31" s="206"/>
      <c r="OOI31" s="206"/>
      <c r="OOJ31" s="206"/>
      <c r="OOK31" s="206"/>
      <c r="OOL31" s="206"/>
      <c r="OOM31" s="206"/>
      <c r="OON31" s="206"/>
      <c r="OOO31" s="206"/>
      <c r="OOP31" s="206"/>
      <c r="OOQ31" s="206"/>
      <c r="OOR31" s="206"/>
      <c r="OOS31" s="206"/>
      <c r="OOT31" s="206"/>
      <c r="OOU31" s="206"/>
      <c r="OOV31" s="206"/>
      <c r="OOW31" s="206"/>
      <c r="OOX31" s="206"/>
      <c r="OOY31" s="206"/>
      <c r="OOZ31" s="206"/>
      <c r="OPA31" s="206"/>
      <c r="OPB31" s="206"/>
      <c r="OPC31" s="206"/>
      <c r="OPD31" s="206"/>
      <c r="OPE31" s="206"/>
      <c r="OPF31" s="206"/>
      <c r="OPG31" s="206"/>
      <c r="OPH31" s="206"/>
      <c r="OPI31" s="206"/>
      <c r="OPJ31" s="206"/>
      <c r="OPK31" s="206"/>
      <c r="OPL31" s="206"/>
      <c r="OPM31" s="206"/>
      <c r="OPN31" s="206"/>
      <c r="OPO31" s="206"/>
      <c r="OPP31" s="206"/>
      <c r="OPQ31" s="206"/>
      <c r="OPR31" s="206"/>
      <c r="OPS31" s="206"/>
      <c r="OPT31" s="206"/>
      <c r="OPU31" s="206"/>
      <c r="OPV31" s="206"/>
      <c r="OPW31" s="206"/>
      <c r="OPX31" s="206"/>
      <c r="OPY31" s="206"/>
      <c r="OPZ31" s="206"/>
      <c r="OQA31" s="206"/>
      <c r="OQB31" s="206"/>
      <c r="OQC31" s="206"/>
      <c r="OQD31" s="206"/>
      <c r="OQE31" s="206"/>
      <c r="OQF31" s="206"/>
      <c r="OQG31" s="206"/>
      <c r="OQH31" s="206"/>
      <c r="OQI31" s="206"/>
      <c r="OQJ31" s="206"/>
      <c r="OQK31" s="206"/>
      <c r="OQL31" s="206"/>
      <c r="OQM31" s="206"/>
      <c r="OQN31" s="206"/>
      <c r="OQO31" s="206"/>
      <c r="OQP31" s="206"/>
      <c r="OQQ31" s="206"/>
      <c r="OQR31" s="206"/>
      <c r="OQS31" s="206"/>
      <c r="OQT31" s="206"/>
      <c r="OQU31" s="206"/>
      <c r="OQV31" s="206"/>
      <c r="OQW31" s="206"/>
      <c r="OQX31" s="206"/>
      <c r="OQY31" s="206"/>
      <c r="OQZ31" s="206"/>
      <c r="ORA31" s="206"/>
      <c r="ORB31" s="206"/>
      <c r="ORC31" s="206"/>
      <c r="ORD31" s="206"/>
      <c r="ORE31" s="206"/>
      <c r="ORF31" s="206"/>
      <c r="ORG31" s="206"/>
      <c r="ORH31" s="206"/>
      <c r="ORI31" s="206"/>
      <c r="ORJ31" s="206"/>
      <c r="ORK31" s="206"/>
      <c r="ORL31" s="206"/>
      <c r="ORM31" s="206"/>
      <c r="ORN31" s="206"/>
      <c r="ORO31" s="206"/>
      <c r="ORP31" s="206"/>
      <c r="ORQ31" s="206"/>
      <c r="ORR31" s="206"/>
      <c r="ORS31" s="206"/>
      <c r="ORT31" s="206"/>
      <c r="ORU31" s="206"/>
      <c r="ORV31" s="206"/>
      <c r="ORW31" s="206"/>
      <c r="ORX31" s="206"/>
      <c r="ORY31" s="206"/>
      <c r="ORZ31" s="206"/>
      <c r="OSA31" s="206"/>
      <c r="OSB31" s="206"/>
      <c r="OSC31" s="206"/>
      <c r="OSD31" s="206"/>
      <c r="OSE31" s="206"/>
      <c r="OSF31" s="206"/>
      <c r="OSG31" s="206"/>
      <c r="OSH31" s="206"/>
      <c r="OSI31" s="206"/>
      <c r="OSJ31" s="206"/>
      <c r="OSK31" s="206"/>
      <c r="OSL31" s="206"/>
      <c r="OSM31" s="206"/>
      <c r="OSN31" s="206"/>
      <c r="OSO31" s="206"/>
      <c r="OSP31" s="206"/>
      <c r="OSQ31" s="206"/>
      <c r="OSR31" s="206"/>
      <c r="OSS31" s="206"/>
      <c r="OST31" s="206"/>
      <c r="OSU31" s="206"/>
      <c r="OSV31" s="206"/>
      <c r="OSW31" s="206"/>
      <c r="OSX31" s="206"/>
      <c r="OSY31" s="206"/>
      <c r="OSZ31" s="206"/>
      <c r="OTA31" s="206"/>
      <c r="OTB31" s="206"/>
      <c r="OTC31" s="206"/>
      <c r="OTD31" s="206"/>
      <c r="OTE31" s="206"/>
      <c r="OTF31" s="206"/>
      <c r="OTG31" s="206"/>
      <c r="OTH31" s="206"/>
      <c r="OTI31" s="206"/>
      <c r="OTJ31" s="206"/>
      <c r="OTK31" s="206"/>
      <c r="OTL31" s="206"/>
      <c r="OTM31" s="206"/>
      <c r="OTN31" s="206"/>
      <c r="OTO31" s="206"/>
      <c r="OTP31" s="206"/>
      <c r="OTQ31" s="206"/>
      <c r="OTR31" s="206"/>
      <c r="OTS31" s="206"/>
      <c r="OTT31" s="206"/>
      <c r="OTU31" s="206"/>
      <c r="OTV31" s="206"/>
      <c r="OTW31" s="206"/>
      <c r="OTX31" s="206"/>
      <c r="OTY31" s="206"/>
      <c r="OTZ31" s="206"/>
      <c r="OUA31" s="206"/>
      <c r="OUB31" s="206"/>
      <c r="OUC31" s="206"/>
      <c r="OUD31" s="206"/>
      <c r="OUE31" s="206"/>
      <c r="OUF31" s="206"/>
      <c r="OUG31" s="206"/>
      <c r="OUH31" s="206"/>
      <c r="OUI31" s="206"/>
      <c r="OUJ31" s="206"/>
      <c r="OUK31" s="206"/>
      <c r="OUL31" s="206"/>
      <c r="OUM31" s="206"/>
      <c r="OUN31" s="206"/>
      <c r="OUO31" s="206"/>
      <c r="OUP31" s="206"/>
      <c r="OUQ31" s="206"/>
      <c r="OUR31" s="206"/>
      <c r="OUS31" s="206"/>
      <c r="OUT31" s="206"/>
      <c r="OUU31" s="206"/>
      <c r="OUV31" s="206"/>
      <c r="OUW31" s="206"/>
      <c r="OUX31" s="206"/>
      <c r="OUY31" s="206"/>
      <c r="OUZ31" s="206"/>
      <c r="OVA31" s="206"/>
      <c r="OVB31" s="206"/>
      <c r="OVC31" s="206"/>
      <c r="OVD31" s="206"/>
      <c r="OVE31" s="206"/>
      <c r="OVF31" s="206"/>
      <c r="OVG31" s="206"/>
      <c r="OVH31" s="206"/>
      <c r="OVI31" s="206"/>
      <c r="OVJ31" s="206"/>
      <c r="OVK31" s="206"/>
      <c r="OVL31" s="206"/>
      <c r="OVM31" s="206"/>
      <c r="OVN31" s="206"/>
      <c r="OVO31" s="206"/>
      <c r="OVP31" s="206"/>
      <c r="OVQ31" s="206"/>
      <c r="OVR31" s="206"/>
      <c r="OVS31" s="206"/>
      <c r="OVT31" s="206"/>
      <c r="OVU31" s="206"/>
      <c r="OVV31" s="206"/>
      <c r="OVW31" s="206"/>
      <c r="OVX31" s="206"/>
      <c r="OVY31" s="206"/>
      <c r="OVZ31" s="206"/>
      <c r="OWA31" s="206"/>
      <c r="OWB31" s="206"/>
      <c r="OWC31" s="206"/>
      <c r="OWD31" s="206"/>
      <c r="OWE31" s="206"/>
      <c r="OWF31" s="206"/>
      <c r="OWG31" s="206"/>
      <c r="OWH31" s="206"/>
      <c r="OWI31" s="206"/>
      <c r="OWJ31" s="206"/>
      <c r="OWK31" s="206"/>
      <c r="OWL31" s="206"/>
      <c r="OWM31" s="206"/>
      <c r="OWN31" s="206"/>
      <c r="OWO31" s="206"/>
      <c r="OWP31" s="206"/>
      <c r="OWQ31" s="206"/>
      <c r="OWR31" s="206"/>
      <c r="OWS31" s="206"/>
      <c r="OWT31" s="206"/>
      <c r="OWU31" s="206"/>
      <c r="OWV31" s="206"/>
      <c r="OWW31" s="206"/>
      <c r="OWX31" s="206"/>
      <c r="OWY31" s="206"/>
      <c r="OWZ31" s="206"/>
      <c r="OXA31" s="206"/>
      <c r="OXB31" s="206"/>
      <c r="OXC31" s="206"/>
      <c r="OXD31" s="206"/>
      <c r="OXE31" s="206"/>
      <c r="OXF31" s="206"/>
      <c r="OXG31" s="206"/>
      <c r="OXH31" s="206"/>
      <c r="OXI31" s="206"/>
      <c r="OXJ31" s="206"/>
      <c r="OXK31" s="206"/>
      <c r="OXL31" s="206"/>
      <c r="OXM31" s="206"/>
      <c r="OXN31" s="206"/>
      <c r="OXO31" s="206"/>
      <c r="OXP31" s="206"/>
      <c r="OXQ31" s="206"/>
      <c r="OXR31" s="206"/>
      <c r="OXS31" s="206"/>
      <c r="OXT31" s="206"/>
      <c r="OXU31" s="206"/>
      <c r="OXV31" s="206"/>
      <c r="OXW31" s="206"/>
      <c r="OXX31" s="206"/>
      <c r="OXY31" s="206"/>
      <c r="OXZ31" s="206"/>
      <c r="OYA31" s="206"/>
      <c r="OYB31" s="206"/>
      <c r="OYC31" s="206"/>
      <c r="OYD31" s="206"/>
      <c r="OYE31" s="206"/>
      <c r="OYF31" s="206"/>
      <c r="OYG31" s="206"/>
      <c r="OYH31" s="206"/>
      <c r="OYI31" s="206"/>
      <c r="OYJ31" s="206"/>
      <c r="OYK31" s="206"/>
      <c r="OYL31" s="206"/>
      <c r="OYM31" s="206"/>
      <c r="OYN31" s="206"/>
      <c r="OYO31" s="206"/>
      <c r="OYP31" s="206"/>
      <c r="OYQ31" s="206"/>
      <c r="OYR31" s="206"/>
      <c r="OYS31" s="206"/>
      <c r="OYT31" s="206"/>
      <c r="OYU31" s="206"/>
      <c r="OYV31" s="206"/>
      <c r="OYW31" s="206"/>
      <c r="OYX31" s="206"/>
      <c r="OYY31" s="206"/>
      <c r="OYZ31" s="206"/>
      <c r="OZA31" s="206"/>
      <c r="OZB31" s="206"/>
      <c r="OZC31" s="206"/>
      <c r="OZD31" s="206"/>
      <c r="OZE31" s="206"/>
      <c r="OZF31" s="206"/>
      <c r="OZG31" s="206"/>
      <c r="OZH31" s="206"/>
      <c r="OZI31" s="206"/>
      <c r="OZJ31" s="206"/>
      <c r="OZK31" s="206"/>
      <c r="OZL31" s="206"/>
      <c r="OZM31" s="206"/>
      <c r="OZN31" s="206"/>
      <c r="OZO31" s="206"/>
      <c r="OZP31" s="206"/>
      <c r="OZQ31" s="206"/>
      <c r="OZR31" s="206"/>
      <c r="OZS31" s="206"/>
      <c r="OZT31" s="206"/>
      <c r="OZU31" s="206"/>
      <c r="OZV31" s="206"/>
      <c r="OZW31" s="206"/>
      <c r="OZX31" s="206"/>
      <c r="OZY31" s="206"/>
      <c r="OZZ31" s="206"/>
      <c r="PAA31" s="206"/>
      <c r="PAB31" s="206"/>
      <c r="PAC31" s="206"/>
      <c r="PAD31" s="206"/>
      <c r="PAE31" s="206"/>
      <c r="PAF31" s="206"/>
      <c r="PAG31" s="206"/>
      <c r="PAH31" s="206"/>
      <c r="PAI31" s="206"/>
      <c r="PAJ31" s="206"/>
      <c r="PAK31" s="206"/>
      <c r="PAL31" s="206"/>
      <c r="PAM31" s="206"/>
      <c r="PAN31" s="206"/>
      <c r="PAO31" s="206"/>
      <c r="PAP31" s="206"/>
      <c r="PAQ31" s="206"/>
      <c r="PAR31" s="206"/>
      <c r="PAS31" s="206"/>
      <c r="PAT31" s="206"/>
      <c r="PAU31" s="206"/>
      <c r="PAV31" s="206"/>
      <c r="PAW31" s="206"/>
      <c r="PAX31" s="206"/>
      <c r="PAY31" s="206"/>
      <c r="PAZ31" s="206"/>
      <c r="PBA31" s="206"/>
      <c r="PBB31" s="206"/>
      <c r="PBC31" s="206"/>
      <c r="PBD31" s="206"/>
      <c r="PBE31" s="206"/>
      <c r="PBF31" s="206"/>
      <c r="PBG31" s="206"/>
      <c r="PBH31" s="206"/>
      <c r="PBI31" s="206"/>
      <c r="PBJ31" s="206"/>
      <c r="PBK31" s="206"/>
      <c r="PBL31" s="206"/>
      <c r="PBM31" s="206"/>
      <c r="PBN31" s="206"/>
      <c r="PBO31" s="206"/>
      <c r="PBP31" s="206"/>
      <c r="PBQ31" s="206"/>
      <c r="PBR31" s="206"/>
      <c r="PBS31" s="206"/>
      <c r="PBT31" s="206"/>
      <c r="PBU31" s="206"/>
      <c r="PBV31" s="206"/>
      <c r="PBW31" s="206"/>
      <c r="PBX31" s="206"/>
      <c r="PBY31" s="206"/>
      <c r="PBZ31" s="206"/>
      <c r="PCA31" s="206"/>
      <c r="PCB31" s="206"/>
      <c r="PCC31" s="206"/>
      <c r="PCD31" s="206"/>
      <c r="PCE31" s="206"/>
      <c r="PCF31" s="206"/>
      <c r="PCG31" s="206"/>
      <c r="PCH31" s="206"/>
      <c r="PCI31" s="206"/>
      <c r="PCJ31" s="206"/>
      <c r="PCK31" s="206"/>
      <c r="PCL31" s="206"/>
      <c r="PCM31" s="206"/>
      <c r="PCN31" s="206"/>
      <c r="PCO31" s="206"/>
      <c r="PCP31" s="206"/>
      <c r="PCQ31" s="206"/>
      <c r="PCR31" s="206"/>
      <c r="PCS31" s="206"/>
      <c r="PCT31" s="206"/>
      <c r="PCU31" s="206"/>
      <c r="PCV31" s="206"/>
      <c r="PCW31" s="206"/>
      <c r="PCX31" s="206"/>
      <c r="PCY31" s="206"/>
      <c r="PCZ31" s="206"/>
      <c r="PDA31" s="206"/>
      <c r="PDB31" s="206"/>
      <c r="PDC31" s="206"/>
      <c r="PDD31" s="206"/>
      <c r="PDE31" s="206"/>
      <c r="PDF31" s="206"/>
      <c r="PDG31" s="206"/>
      <c r="PDH31" s="206"/>
      <c r="PDI31" s="206"/>
      <c r="PDJ31" s="206"/>
      <c r="PDK31" s="206"/>
      <c r="PDL31" s="206"/>
      <c r="PDM31" s="206"/>
      <c r="PDN31" s="206"/>
      <c r="PDO31" s="206"/>
      <c r="PDP31" s="206"/>
      <c r="PDQ31" s="206"/>
      <c r="PDR31" s="206"/>
      <c r="PDS31" s="206"/>
      <c r="PDT31" s="206"/>
      <c r="PDU31" s="206"/>
      <c r="PDV31" s="206"/>
      <c r="PDW31" s="206"/>
      <c r="PDX31" s="206"/>
      <c r="PDY31" s="206"/>
      <c r="PDZ31" s="206"/>
      <c r="PEA31" s="206"/>
      <c r="PEB31" s="206"/>
      <c r="PEC31" s="206"/>
      <c r="PED31" s="206"/>
      <c r="PEE31" s="206"/>
      <c r="PEF31" s="206"/>
      <c r="PEG31" s="206"/>
      <c r="PEH31" s="206"/>
      <c r="PEI31" s="206"/>
      <c r="PEJ31" s="206"/>
      <c r="PEK31" s="206"/>
      <c r="PEL31" s="206"/>
      <c r="PEM31" s="206"/>
      <c r="PEN31" s="206"/>
      <c r="PEO31" s="206"/>
      <c r="PEP31" s="206"/>
      <c r="PEQ31" s="206"/>
      <c r="PER31" s="206"/>
      <c r="PES31" s="206"/>
      <c r="PET31" s="206"/>
      <c r="PEU31" s="206"/>
      <c r="PEV31" s="206"/>
      <c r="PEW31" s="206"/>
      <c r="PEX31" s="206"/>
      <c r="PEY31" s="206"/>
      <c r="PEZ31" s="206"/>
      <c r="PFA31" s="206"/>
      <c r="PFB31" s="206"/>
      <c r="PFC31" s="206"/>
      <c r="PFD31" s="206"/>
      <c r="PFE31" s="206"/>
      <c r="PFF31" s="206"/>
      <c r="PFG31" s="206"/>
      <c r="PFH31" s="206"/>
      <c r="PFI31" s="206"/>
      <c r="PFJ31" s="206"/>
      <c r="PFK31" s="206"/>
      <c r="PFL31" s="206"/>
      <c r="PFM31" s="206"/>
      <c r="PFN31" s="206"/>
      <c r="PFO31" s="206"/>
      <c r="PFP31" s="206"/>
      <c r="PFQ31" s="206"/>
      <c r="PFR31" s="206"/>
      <c r="PFS31" s="206"/>
      <c r="PFT31" s="206"/>
      <c r="PFU31" s="206"/>
      <c r="PFV31" s="206"/>
      <c r="PFW31" s="206"/>
      <c r="PFX31" s="206"/>
      <c r="PFY31" s="206"/>
      <c r="PFZ31" s="206"/>
      <c r="PGA31" s="206"/>
      <c r="PGB31" s="206"/>
      <c r="PGC31" s="206"/>
      <c r="PGD31" s="206"/>
      <c r="PGE31" s="206"/>
      <c r="PGF31" s="206"/>
      <c r="PGG31" s="206"/>
      <c r="PGH31" s="206"/>
      <c r="PGI31" s="206"/>
      <c r="PGJ31" s="206"/>
      <c r="PGK31" s="206"/>
      <c r="PGL31" s="206"/>
      <c r="PGM31" s="206"/>
      <c r="PGN31" s="206"/>
      <c r="PGO31" s="206"/>
      <c r="PGP31" s="206"/>
      <c r="PGQ31" s="206"/>
      <c r="PGR31" s="206"/>
      <c r="PGS31" s="206"/>
      <c r="PGT31" s="206"/>
      <c r="PGU31" s="206"/>
      <c r="PGV31" s="206"/>
      <c r="PGW31" s="206"/>
      <c r="PGX31" s="206"/>
      <c r="PGY31" s="206"/>
      <c r="PGZ31" s="206"/>
      <c r="PHA31" s="206"/>
      <c r="PHB31" s="206"/>
      <c r="PHC31" s="206"/>
      <c r="PHD31" s="206"/>
      <c r="PHE31" s="206"/>
      <c r="PHF31" s="206"/>
      <c r="PHG31" s="206"/>
      <c r="PHH31" s="206"/>
      <c r="PHI31" s="206"/>
      <c r="PHJ31" s="206"/>
      <c r="PHK31" s="206"/>
      <c r="PHL31" s="206"/>
      <c r="PHM31" s="206"/>
      <c r="PHN31" s="206"/>
      <c r="PHO31" s="206"/>
      <c r="PHP31" s="206"/>
      <c r="PHQ31" s="206"/>
      <c r="PHR31" s="206"/>
      <c r="PHS31" s="206"/>
      <c r="PHT31" s="206"/>
      <c r="PHU31" s="206"/>
      <c r="PHV31" s="206"/>
      <c r="PHW31" s="206"/>
      <c r="PHX31" s="206"/>
      <c r="PHY31" s="206"/>
      <c r="PHZ31" s="206"/>
      <c r="PIA31" s="206"/>
      <c r="PIB31" s="206"/>
      <c r="PIC31" s="206"/>
      <c r="PID31" s="206"/>
      <c r="PIE31" s="206"/>
      <c r="PIF31" s="206"/>
      <c r="PIG31" s="206"/>
      <c r="PIH31" s="206"/>
      <c r="PII31" s="206"/>
      <c r="PIJ31" s="206"/>
      <c r="PIK31" s="206"/>
      <c r="PIL31" s="206"/>
      <c r="PIM31" s="206"/>
      <c r="PIN31" s="206"/>
      <c r="PIO31" s="206"/>
      <c r="PIP31" s="206"/>
      <c r="PIQ31" s="206"/>
      <c r="PIR31" s="206"/>
      <c r="PIS31" s="206"/>
      <c r="PIT31" s="206"/>
      <c r="PIU31" s="206"/>
      <c r="PIV31" s="206"/>
      <c r="PIW31" s="206"/>
      <c r="PIX31" s="206"/>
      <c r="PIY31" s="206"/>
      <c r="PIZ31" s="206"/>
      <c r="PJA31" s="206"/>
      <c r="PJB31" s="206"/>
      <c r="PJC31" s="206"/>
      <c r="PJD31" s="206"/>
      <c r="PJE31" s="206"/>
      <c r="PJF31" s="206"/>
      <c r="PJG31" s="206"/>
      <c r="PJH31" s="206"/>
      <c r="PJI31" s="206"/>
      <c r="PJJ31" s="206"/>
      <c r="PJK31" s="206"/>
      <c r="PJL31" s="206"/>
      <c r="PJM31" s="206"/>
      <c r="PJN31" s="206"/>
      <c r="PJO31" s="206"/>
      <c r="PJP31" s="206"/>
      <c r="PJQ31" s="206"/>
      <c r="PJR31" s="206"/>
      <c r="PJS31" s="206"/>
      <c r="PJT31" s="206"/>
      <c r="PJU31" s="206"/>
      <c r="PJV31" s="206"/>
      <c r="PJW31" s="206"/>
      <c r="PJX31" s="206"/>
      <c r="PJY31" s="206"/>
      <c r="PJZ31" s="206"/>
      <c r="PKA31" s="206"/>
      <c r="PKB31" s="206"/>
      <c r="PKC31" s="206"/>
      <c r="PKD31" s="206"/>
      <c r="PKE31" s="206"/>
      <c r="PKF31" s="206"/>
      <c r="PKG31" s="206"/>
      <c r="PKH31" s="206"/>
      <c r="PKI31" s="206"/>
      <c r="PKJ31" s="206"/>
      <c r="PKK31" s="206"/>
      <c r="PKL31" s="206"/>
      <c r="PKM31" s="206"/>
      <c r="PKN31" s="206"/>
      <c r="PKO31" s="206"/>
      <c r="PKP31" s="206"/>
      <c r="PKQ31" s="206"/>
      <c r="PKR31" s="206"/>
      <c r="PKS31" s="206"/>
      <c r="PKT31" s="206"/>
      <c r="PKU31" s="206"/>
      <c r="PKV31" s="206"/>
      <c r="PKW31" s="206"/>
      <c r="PKX31" s="206"/>
      <c r="PKY31" s="206"/>
      <c r="PKZ31" s="206"/>
      <c r="PLA31" s="206"/>
      <c r="PLB31" s="206"/>
      <c r="PLC31" s="206"/>
      <c r="PLD31" s="206"/>
      <c r="PLE31" s="206"/>
      <c r="PLF31" s="206"/>
      <c r="PLG31" s="206"/>
      <c r="PLH31" s="206"/>
      <c r="PLI31" s="206"/>
      <c r="PLJ31" s="206"/>
      <c r="PLK31" s="206"/>
      <c r="PLL31" s="206"/>
      <c r="PLM31" s="206"/>
      <c r="PLN31" s="206"/>
      <c r="PLO31" s="206"/>
      <c r="PLP31" s="206"/>
      <c r="PLQ31" s="206"/>
      <c r="PLR31" s="206"/>
      <c r="PLS31" s="206"/>
      <c r="PLT31" s="206"/>
      <c r="PLU31" s="206"/>
      <c r="PLV31" s="206"/>
      <c r="PLW31" s="206"/>
      <c r="PLX31" s="206"/>
      <c r="PLY31" s="206"/>
      <c r="PLZ31" s="206"/>
      <c r="PMA31" s="206"/>
      <c r="PMB31" s="206"/>
      <c r="PMC31" s="206"/>
      <c r="PMD31" s="206"/>
      <c r="PME31" s="206"/>
      <c r="PMF31" s="206"/>
      <c r="PMG31" s="206"/>
      <c r="PMH31" s="206"/>
      <c r="PMI31" s="206"/>
      <c r="PMJ31" s="206"/>
      <c r="PMK31" s="206"/>
      <c r="PML31" s="206"/>
      <c r="PMM31" s="206"/>
      <c r="PMN31" s="206"/>
      <c r="PMO31" s="206"/>
      <c r="PMP31" s="206"/>
      <c r="PMQ31" s="206"/>
      <c r="PMR31" s="206"/>
      <c r="PMS31" s="206"/>
      <c r="PMT31" s="206"/>
      <c r="PMU31" s="206"/>
      <c r="PMV31" s="206"/>
      <c r="PMW31" s="206"/>
      <c r="PMX31" s="206"/>
      <c r="PMY31" s="206"/>
      <c r="PMZ31" s="206"/>
      <c r="PNA31" s="206"/>
      <c r="PNB31" s="206"/>
      <c r="PNC31" s="206"/>
      <c r="PND31" s="206"/>
      <c r="PNE31" s="206"/>
      <c r="PNF31" s="206"/>
      <c r="PNG31" s="206"/>
      <c r="PNH31" s="206"/>
      <c r="PNI31" s="206"/>
      <c r="PNJ31" s="206"/>
      <c r="PNK31" s="206"/>
      <c r="PNL31" s="206"/>
      <c r="PNM31" s="206"/>
      <c r="PNN31" s="206"/>
      <c r="PNO31" s="206"/>
      <c r="PNP31" s="206"/>
      <c r="PNQ31" s="206"/>
      <c r="PNR31" s="206"/>
      <c r="PNS31" s="206"/>
      <c r="PNT31" s="206"/>
      <c r="PNU31" s="206"/>
      <c r="PNV31" s="206"/>
      <c r="PNW31" s="206"/>
      <c r="PNX31" s="206"/>
      <c r="PNY31" s="206"/>
      <c r="PNZ31" s="206"/>
      <c r="POA31" s="206"/>
      <c r="POB31" s="206"/>
      <c r="POC31" s="206"/>
      <c r="POD31" s="206"/>
      <c r="POE31" s="206"/>
      <c r="POF31" s="206"/>
      <c r="POG31" s="206"/>
      <c r="POH31" s="206"/>
      <c r="POI31" s="206"/>
      <c r="POJ31" s="206"/>
      <c r="POK31" s="206"/>
      <c r="POL31" s="206"/>
      <c r="POM31" s="206"/>
      <c r="PON31" s="206"/>
      <c r="POO31" s="206"/>
      <c r="POP31" s="206"/>
      <c r="POQ31" s="206"/>
      <c r="POR31" s="206"/>
      <c r="POS31" s="206"/>
      <c r="POT31" s="206"/>
      <c r="POU31" s="206"/>
      <c r="POV31" s="206"/>
      <c r="POW31" s="206"/>
      <c r="POX31" s="206"/>
      <c r="POY31" s="206"/>
      <c r="POZ31" s="206"/>
      <c r="PPA31" s="206"/>
      <c r="PPB31" s="206"/>
      <c r="PPC31" s="206"/>
      <c r="PPD31" s="206"/>
      <c r="PPE31" s="206"/>
      <c r="PPF31" s="206"/>
      <c r="PPG31" s="206"/>
      <c r="PPH31" s="206"/>
      <c r="PPI31" s="206"/>
      <c r="PPJ31" s="206"/>
      <c r="PPK31" s="206"/>
      <c r="PPL31" s="206"/>
      <c r="PPM31" s="206"/>
      <c r="PPN31" s="206"/>
      <c r="PPO31" s="206"/>
      <c r="PPP31" s="206"/>
      <c r="PPQ31" s="206"/>
      <c r="PPR31" s="206"/>
      <c r="PPS31" s="206"/>
      <c r="PPT31" s="206"/>
      <c r="PPU31" s="206"/>
      <c r="PPV31" s="206"/>
      <c r="PPW31" s="206"/>
      <c r="PPX31" s="206"/>
      <c r="PPY31" s="206"/>
      <c r="PPZ31" s="206"/>
      <c r="PQA31" s="206"/>
      <c r="PQB31" s="206"/>
      <c r="PQC31" s="206"/>
      <c r="PQD31" s="206"/>
      <c r="PQE31" s="206"/>
      <c r="PQF31" s="206"/>
      <c r="PQG31" s="206"/>
      <c r="PQH31" s="206"/>
      <c r="PQI31" s="206"/>
      <c r="PQJ31" s="206"/>
      <c r="PQK31" s="206"/>
      <c r="PQL31" s="206"/>
      <c r="PQM31" s="206"/>
      <c r="PQN31" s="206"/>
      <c r="PQO31" s="206"/>
      <c r="PQP31" s="206"/>
      <c r="PQQ31" s="206"/>
      <c r="PQR31" s="206"/>
      <c r="PQS31" s="206"/>
      <c r="PQT31" s="206"/>
      <c r="PQU31" s="206"/>
      <c r="PQV31" s="206"/>
      <c r="PQW31" s="206"/>
      <c r="PQX31" s="206"/>
      <c r="PQY31" s="206"/>
      <c r="PQZ31" s="206"/>
      <c r="PRA31" s="206"/>
      <c r="PRB31" s="206"/>
      <c r="PRC31" s="206"/>
      <c r="PRD31" s="206"/>
      <c r="PRE31" s="206"/>
      <c r="PRF31" s="206"/>
      <c r="PRG31" s="206"/>
      <c r="PRH31" s="206"/>
      <c r="PRI31" s="206"/>
      <c r="PRJ31" s="206"/>
      <c r="PRK31" s="206"/>
      <c r="PRL31" s="206"/>
      <c r="PRM31" s="206"/>
      <c r="PRN31" s="206"/>
      <c r="PRO31" s="206"/>
      <c r="PRP31" s="206"/>
      <c r="PRQ31" s="206"/>
      <c r="PRR31" s="206"/>
      <c r="PRS31" s="206"/>
      <c r="PRT31" s="206"/>
      <c r="PRU31" s="206"/>
      <c r="PRV31" s="206"/>
      <c r="PRW31" s="206"/>
      <c r="PRX31" s="206"/>
      <c r="PRY31" s="206"/>
      <c r="PRZ31" s="206"/>
      <c r="PSA31" s="206"/>
      <c r="PSB31" s="206"/>
      <c r="PSC31" s="206"/>
      <c r="PSD31" s="206"/>
      <c r="PSE31" s="206"/>
      <c r="PSF31" s="206"/>
      <c r="PSG31" s="206"/>
      <c r="PSH31" s="206"/>
      <c r="PSI31" s="206"/>
      <c r="PSJ31" s="206"/>
      <c r="PSK31" s="206"/>
      <c r="PSL31" s="206"/>
      <c r="PSM31" s="206"/>
      <c r="PSN31" s="206"/>
      <c r="PSO31" s="206"/>
      <c r="PSP31" s="206"/>
      <c r="PSQ31" s="206"/>
      <c r="PSR31" s="206"/>
      <c r="PSS31" s="206"/>
      <c r="PST31" s="206"/>
      <c r="PSU31" s="206"/>
      <c r="PSV31" s="206"/>
      <c r="PSW31" s="206"/>
      <c r="PSX31" s="206"/>
      <c r="PSY31" s="206"/>
      <c r="PSZ31" s="206"/>
      <c r="PTA31" s="206"/>
      <c r="PTB31" s="206"/>
      <c r="PTC31" s="206"/>
      <c r="PTD31" s="206"/>
      <c r="PTE31" s="206"/>
      <c r="PTF31" s="206"/>
      <c r="PTG31" s="206"/>
      <c r="PTH31" s="206"/>
      <c r="PTI31" s="206"/>
      <c r="PTJ31" s="206"/>
      <c r="PTK31" s="206"/>
      <c r="PTL31" s="206"/>
      <c r="PTM31" s="206"/>
      <c r="PTN31" s="206"/>
      <c r="PTO31" s="206"/>
      <c r="PTP31" s="206"/>
      <c r="PTQ31" s="206"/>
      <c r="PTR31" s="206"/>
      <c r="PTS31" s="206"/>
      <c r="PTT31" s="206"/>
      <c r="PTU31" s="206"/>
      <c r="PTV31" s="206"/>
      <c r="PTW31" s="206"/>
      <c r="PTX31" s="206"/>
      <c r="PTY31" s="206"/>
      <c r="PTZ31" s="206"/>
      <c r="PUA31" s="206"/>
      <c r="PUB31" s="206"/>
      <c r="PUC31" s="206"/>
      <c r="PUD31" s="206"/>
      <c r="PUE31" s="206"/>
      <c r="PUF31" s="206"/>
      <c r="PUG31" s="206"/>
      <c r="PUH31" s="206"/>
      <c r="PUI31" s="206"/>
      <c r="PUJ31" s="206"/>
      <c r="PUK31" s="206"/>
      <c r="PUL31" s="206"/>
      <c r="PUM31" s="206"/>
      <c r="PUN31" s="206"/>
      <c r="PUO31" s="206"/>
      <c r="PUP31" s="206"/>
      <c r="PUQ31" s="206"/>
      <c r="PUR31" s="206"/>
      <c r="PUS31" s="206"/>
      <c r="PUT31" s="206"/>
      <c r="PUU31" s="206"/>
      <c r="PUV31" s="206"/>
      <c r="PUW31" s="206"/>
      <c r="PUX31" s="206"/>
      <c r="PUY31" s="206"/>
      <c r="PUZ31" s="206"/>
      <c r="PVA31" s="206"/>
      <c r="PVB31" s="206"/>
      <c r="PVC31" s="206"/>
      <c r="PVD31" s="206"/>
      <c r="PVE31" s="206"/>
      <c r="PVF31" s="206"/>
      <c r="PVG31" s="206"/>
      <c r="PVH31" s="206"/>
      <c r="PVI31" s="206"/>
      <c r="PVJ31" s="206"/>
      <c r="PVK31" s="206"/>
      <c r="PVL31" s="206"/>
      <c r="PVM31" s="206"/>
      <c r="PVN31" s="206"/>
      <c r="PVO31" s="206"/>
      <c r="PVP31" s="206"/>
      <c r="PVQ31" s="206"/>
      <c r="PVR31" s="206"/>
      <c r="PVS31" s="206"/>
      <c r="PVT31" s="206"/>
      <c r="PVU31" s="206"/>
      <c r="PVV31" s="206"/>
      <c r="PVW31" s="206"/>
      <c r="PVX31" s="206"/>
      <c r="PVY31" s="206"/>
      <c r="PVZ31" s="206"/>
      <c r="PWA31" s="206"/>
      <c r="PWB31" s="206"/>
      <c r="PWC31" s="206"/>
      <c r="PWD31" s="206"/>
      <c r="PWE31" s="206"/>
      <c r="PWF31" s="206"/>
      <c r="PWG31" s="206"/>
      <c r="PWH31" s="206"/>
      <c r="PWI31" s="206"/>
      <c r="PWJ31" s="206"/>
      <c r="PWK31" s="206"/>
      <c r="PWL31" s="206"/>
      <c r="PWM31" s="206"/>
      <c r="PWN31" s="206"/>
      <c r="PWO31" s="206"/>
      <c r="PWP31" s="206"/>
      <c r="PWQ31" s="206"/>
      <c r="PWR31" s="206"/>
      <c r="PWS31" s="206"/>
      <c r="PWT31" s="206"/>
      <c r="PWU31" s="206"/>
      <c r="PWV31" s="206"/>
      <c r="PWW31" s="206"/>
      <c r="PWX31" s="206"/>
      <c r="PWY31" s="206"/>
      <c r="PWZ31" s="206"/>
      <c r="PXA31" s="206"/>
      <c r="PXB31" s="206"/>
      <c r="PXC31" s="206"/>
      <c r="PXD31" s="206"/>
      <c r="PXE31" s="206"/>
      <c r="PXF31" s="206"/>
      <c r="PXG31" s="206"/>
      <c r="PXH31" s="206"/>
      <c r="PXI31" s="206"/>
      <c r="PXJ31" s="206"/>
      <c r="PXK31" s="206"/>
      <c r="PXL31" s="206"/>
      <c r="PXM31" s="206"/>
      <c r="PXN31" s="206"/>
      <c r="PXO31" s="206"/>
      <c r="PXP31" s="206"/>
      <c r="PXQ31" s="206"/>
      <c r="PXR31" s="206"/>
      <c r="PXS31" s="206"/>
      <c r="PXT31" s="206"/>
      <c r="PXU31" s="206"/>
      <c r="PXV31" s="206"/>
      <c r="PXW31" s="206"/>
      <c r="PXX31" s="206"/>
      <c r="PXY31" s="206"/>
      <c r="PXZ31" s="206"/>
      <c r="PYA31" s="206"/>
      <c r="PYB31" s="206"/>
      <c r="PYC31" s="206"/>
      <c r="PYD31" s="206"/>
      <c r="PYE31" s="206"/>
      <c r="PYF31" s="206"/>
      <c r="PYG31" s="206"/>
      <c r="PYH31" s="206"/>
      <c r="PYI31" s="206"/>
      <c r="PYJ31" s="206"/>
      <c r="PYK31" s="206"/>
      <c r="PYL31" s="206"/>
      <c r="PYM31" s="206"/>
      <c r="PYN31" s="206"/>
      <c r="PYO31" s="206"/>
      <c r="PYP31" s="206"/>
      <c r="PYQ31" s="206"/>
      <c r="PYR31" s="206"/>
      <c r="PYS31" s="206"/>
      <c r="PYT31" s="206"/>
      <c r="PYU31" s="206"/>
      <c r="PYV31" s="206"/>
      <c r="PYW31" s="206"/>
      <c r="PYX31" s="206"/>
      <c r="PYY31" s="206"/>
      <c r="PYZ31" s="206"/>
      <c r="PZA31" s="206"/>
      <c r="PZB31" s="206"/>
      <c r="PZC31" s="206"/>
      <c r="PZD31" s="206"/>
      <c r="PZE31" s="206"/>
      <c r="PZF31" s="206"/>
      <c r="PZG31" s="206"/>
      <c r="PZH31" s="206"/>
      <c r="PZI31" s="206"/>
      <c r="PZJ31" s="206"/>
      <c r="PZK31" s="206"/>
      <c r="PZL31" s="206"/>
      <c r="PZM31" s="206"/>
      <c r="PZN31" s="206"/>
      <c r="PZO31" s="206"/>
      <c r="PZP31" s="206"/>
      <c r="PZQ31" s="206"/>
      <c r="PZR31" s="206"/>
      <c r="PZS31" s="206"/>
      <c r="PZT31" s="206"/>
      <c r="PZU31" s="206"/>
      <c r="PZV31" s="206"/>
      <c r="PZW31" s="206"/>
      <c r="PZX31" s="206"/>
      <c r="PZY31" s="206"/>
      <c r="PZZ31" s="206"/>
      <c r="QAA31" s="206"/>
      <c r="QAB31" s="206"/>
      <c r="QAC31" s="206"/>
      <c r="QAD31" s="206"/>
      <c r="QAE31" s="206"/>
      <c r="QAF31" s="206"/>
      <c r="QAG31" s="206"/>
      <c r="QAH31" s="206"/>
      <c r="QAI31" s="206"/>
      <c r="QAJ31" s="206"/>
      <c r="QAK31" s="206"/>
      <c r="QAL31" s="206"/>
      <c r="QAM31" s="206"/>
      <c r="QAN31" s="206"/>
      <c r="QAO31" s="206"/>
      <c r="QAP31" s="206"/>
      <c r="QAQ31" s="206"/>
      <c r="QAR31" s="206"/>
      <c r="QAS31" s="206"/>
      <c r="QAT31" s="206"/>
      <c r="QAU31" s="206"/>
      <c r="QAV31" s="206"/>
      <c r="QAW31" s="206"/>
      <c r="QAX31" s="206"/>
      <c r="QAY31" s="206"/>
      <c r="QAZ31" s="206"/>
      <c r="QBA31" s="206"/>
      <c r="QBB31" s="206"/>
      <c r="QBC31" s="206"/>
      <c r="QBD31" s="206"/>
      <c r="QBE31" s="206"/>
      <c r="QBF31" s="206"/>
      <c r="QBG31" s="206"/>
      <c r="QBH31" s="206"/>
      <c r="QBI31" s="206"/>
      <c r="QBJ31" s="206"/>
      <c r="QBK31" s="206"/>
      <c r="QBL31" s="206"/>
      <c r="QBM31" s="206"/>
      <c r="QBN31" s="206"/>
      <c r="QBO31" s="206"/>
      <c r="QBP31" s="206"/>
      <c r="QBQ31" s="206"/>
      <c r="QBR31" s="206"/>
      <c r="QBS31" s="206"/>
      <c r="QBT31" s="206"/>
      <c r="QBU31" s="206"/>
      <c r="QBV31" s="206"/>
      <c r="QBW31" s="206"/>
      <c r="QBX31" s="206"/>
      <c r="QBY31" s="206"/>
      <c r="QBZ31" s="206"/>
      <c r="QCA31" s="206"/>
      <c r="QCB31" s="206"/>
      <c r="QCC31" s="206"/>
      <c r="QCD31" s="206"/>
      <c r="QCE31" s="206"/>
      <c r="QCF31" s="206"/>
      <c r="QCG31" s="206"/>
      <c r="QCH31" s="206"/>
      <c r="QCI31" s="206"/>
      <c r="QCJ31" s="206"/>
      <c r="QCK31" s="206"/>
      <c r="QCL31" s="206"/>
      <c r="QCM31" s="206"/>
      <c r="QCN31" s="206"/>
      <c r="QCO31" s="206"/>
      <c r="QCP31" s="206"/>
      <c r="QCQ31" s="206"/>
      <c r="QCR31" s="206"/>
      <c r="QCS31" s="206"/>
      <c r="QCT31" s="206"/>
      <c r="QCU31" s="206"/>
      <c r="QCV31" s="206"/>
      <c r="QCW31" s="206"/>
      <c r="QCX31" s="206"/>
      <c r="QCY31" s="206"/>
      <c r="QCZ31" s="206"/>
      <c r="QDA31" s="206"/>
      <c r="QDB31" s="206"/>
      <c r="QDC31" s="206"/>
      <c r="QDD31" s="206"/>
      <c r="QDE31" s="206"/>
      <c r="QDF31" s="206"/>
      <c r="QDG31" s="206"/>
      <c r="QDH31" s="206"/>
      <c r="QDI31" s="206"/>
      <c r="QDJ31" s="206"/>
      <c r="QDK31" s="206"/>
      <c r="QDL31" s="206"/>
      <c r="QDM31" s="206"/>
      <c r="QDN31" s="206"/>
      <c r="QDO31" s="206"/>
      <c r="QDP31" s="206"/>
      <c r="QDQ31" s="206"/>
      <c r="QDR31" s="206"/>
      <c r="QDS31" s="206"/>
      <c r="QDT31" s="206"/>
      <c r="QDU31" s="206"/>
      <c r="QDV31" s="206"/>
      <c r="QDW31" s="206"/>
      <c r="QDX31" s="206"/>
      <c r="QDY31" s="206"/>
      <c r="QDZ31" s="206"/>
      <c r="QEA31" s="206"/>
      <c r="QEB31" s="206"/>
      <c r="QEC31" s="206"/>
      <c r="QED31" s="206"/>
      <c r="QEE31" s="206"/>
      <c r="QEF31" s="206"/>
      <c r="QEG31" s="206"/>
      <c r="QEH31" s="206"/>
      <c r="QEI31" s="206"/>
      <c r="QEJ31" s="206"/>
      <c r="QEK31" s="206"/>
      <c r="QEL31" s="206"/>
      <c r="QEM31" s="206"/>
      <c r="QEN31" s="206"/>
      <c r="QEO31" s="206"/>
      <c r="QEP31" s="206"/>
      <c r="QEQ31" s="206"/>
      <c r="QER31" s="206"/>
      <c r="QES31" s="206"/>
      <c r="QET31" s="206"/>
      <c r="QEU31" s="206"/>
      <c r="QEV31" s="206"/>
      <c r="QEW31" s="206"/>
      <c r="QEX31" s="206"/>
      <c r="QEY31" s="206"/>
      <c r="QEZ31" s="206"/>
      <c r="QFA31" s="206"/>
      <c r="QFB31" s="206"/>
      <c r="QFC31" s="206"/>
      <c r="QFD31" s="206"/>
      <c r="QFE31" s="206"/>
      <c r="QFF31" s="206"/>
      <c r="QFG31" s="206"/>
      <c r="QFH31" s="206"/>
      <c r="QFI31" s="206"/>
      <c r="QFJ31" s="206"/>
      <c r="QFK31" s="206"/>
      <c r="QFL31" s="206"/>
      <c r="QFM31" s="206"/>
      <c r="QFN31" s="206"/>
      <c r="QFO31" s="206"/>
      <c r="QFP31" s="206"/>
      <c r="QFQ31" s="206"/>
      <c r="QFR31" s="206"/>
      <c r="QFS31" s="206"/>
      <c r="QFT31" s="206"/>
      <c r="QFU31" s="206"/>
      <c r="QFV31" s="206"/>
      <c r="QFW31" s="206"/>
      <c r="QFX31" s="206"/>
      <c r="QFY31" s="206"/>
      <c r="QFZ31" s="206"/>
      <c r="QGA31" s="206"/>
      <c r="QGB31" s="206"/>
      <c r="QGC31" s="206"/>
      <c r="QGD31" s="206"/>
      <c r="QGE31" s="206"/>
      <c r="QGF31" s="206"/>
      <c r="QGG31" s="206"/>
      <c r="QGH31" s="206"/>
      <c r="QGI31" s="206"/>
      <c r="QGJ31" s="206"/>
      <c r="QGK31" s="206"/>
      <c r="QGL31" s="206"/>
      <c r="QGM31" s="206"/>
      <c r="QGN31" s="206"/>
      <c r="QGO31" s="206"/>
      <c r="QGP31" s="206"/>
      <c r="QGQ31" s="206"/>
      <c r="QGR31" s="206"/>
      <c r="QGS31" s="206"/>
      <c r="QGT31" s="206"/>
      <c r="QGU31" s="206"/>
      <c r="QGV31" s="206"/>
      <c r="QGW31" s="206"/>
      <c r="QGX31" s="206"/>
      <c r="QGY31" s="206"/>
      <c r="QGZ31" s="206"/>
      <c r="QHA31" s="206"/>
      <c r="QHB31" s="206"/>
      <c r="QHC31" s="206"/>
      <c r="QHD31" s="206"/>
      <c r="QHE31" s="206"/>
      <c r="QHF31" s="206"/>
      <c r="QHG31" s="206"/>
      <c r="QHH31" s="206"/>
      <c r="QHI31" s="206"/>
      <c r="QHJ31" s="206"/>
      <c r="QHK31" s="206"/>
      <c r="QHL31" s="206"/>
      <c r="QHM31" s="206"/>
      <c r="QHN31" s="206"/>
      <c r="QHO31" s="206"/>
      <c r="QHP31" s="206"/>
      <c r="QHQ31" s="206"/>
      <c r="QHR31" s="206"/>
      <c r="QHS31" s="206"/>
      <c r="QHT31" s="206"/>
      <c r="QHU31" s="206"/>
      <c r="QHV31" s="206"/>
      <c r="QHW31" s="206"/>
      <c r="QHX31" s="206"/>
      <c r="QHY31" s="206"/>
      <c r="QHZ31" s="206"/>
      <c r="QIA31" s="206"/>
      <c r="QIB31" s="206"/>
      <c r="QIC31" s="206"/>
      <c r="QID31" s="206"/>
      <c r="QIE31" s="206"/>
      <c r="QIF31" s="206"/>
      <c r="QIG31" s="206"/>
      <c r="QIH31" s="206"/>
      <c r="QII31" s="206"/>
      <c r="QIJ31" s="206"/>
      <c r="QIK31" s="206"/>
      <c r="QIL31" s="206"/>
      <c r="QIM31" s="206"/>
      <c r="QIN31" s="206"/>
      <c r="QIO31" s="206"/>
      <c r="QIP31" s="206"/>
      <c r="QIQ31" s="206"/>
      <c r="QIR31" s="206"/>
      <c r="QIS31" s="206"/>
      <c r="QIT31" s="206"/>
      <c r="QIU31" s="206"/>
      <c r="QIV31" s="206"/>
      <c r="QIW31" s="206"/>
      <c r="QIX31" s="206"/>
      <c r="QIY31" s="206"/>
      <c r="QIZ31" s="206"/>
      <c r="QJA31" s="206"/>
      <c r="QJB31" s="206"/>
      <c r="QJC31" s="206"/>
      <c r="QJD31" s="206"/>
      <c r="QJE31" s="206"/>
      <c r="QJF31" s="206"/>
      <c r="QJG31" s="206"/>
      <c r="QJH31" s="206"/>
      <c r="QJI31" s="206"/>
      <c r="QJJ31" s="206"/>
      <c r="QJK31" s="206"/>
      <c r="QJL31" s="206"/>
      <c r="QJM31" s="206"/>
      <c r="QJN31" s="206"/>
      <c r="QJO31" s="206"/>
      <c r="QJP31" s="206"/>
      <c r="QJQ31" s="206"/>
      <c r="QJR31" s="206"/>
      <c r="QJS31" s="206"/>
      <c r="QJT31" s="206"/>
      <c r="QJU31" s="206"/>
      <c r="QJV31" s="206"/>
      <c r="QJW31" s="206"/>
      <c r="QJX31" s="206"/>
      <c r="QJY31" s="206"/>
      <c r="QJZ31" s="206"/>
      <c r="QKA31" s="206"/>
      <c r="QKB31" s="206"/>
      <c r="QKC31" s="206"/>
      <c r="QKD31" s="206"/>
      <c r="QKE31" s="206"/>
      <c r="QKF31" s="206"/>
      <c r="QKG31" s="206"/>
      <c r="QKH31" s="206"/>
      <c r="QKI31" s="206"/>
      <c r="QKJ31" s="206"/>
      <c r="QKK31" s="206"/>
      <c r="QKL31" s="206"/>
      <c r="QKM31" s="206"/>
      <c r="QKN31" s="206"/>
      <c r="QKO31" s="206"/>
      <c r="QKP31" s="206"/>
      <c r="QKQ31" s="206"/>
      <c r="QKR31" s="206"/>
      <c r="QKS31" s="206"/>
      <c r="QKT31" s="206"/>
      <c r="QKU31" s="206"/>
      <c r="QKV31" s="206"/>
      <c r="QKW31" s="206"/>
      <c r="QKX31" s="206"/>
      <c r="QKY31" s="206"/>
      <c r="QKZ31" s="206"/>
      <c r="QLA31" s="206"/>
      <c r="QLB31" s="206"/>
      <c r="QLC31" s="206"/>
      <c r="QLD31" s="206"/>
      <c r="QLE31" s="206"/>
      <c r="QLF31" s="206"/>
      <c r="QLG31" s="206"/>
      <c r="QLH31" s="206"/>
      <c r="QLI31" s="206"/>
      <c r="QLJ31" s="206"/>
      <c r="QLK31" s="206"/>
      <c r="QLL31" s="206"/>
      <c r="QLM31" s="206"/>
      <c r="QLN31" s="206"/>
      <c r="QLO31" s="206"/>
      <c r="QLP31" s="206"/>
      <c r="QLQ31" s="206"/>
      <c r="QLR31" s="206"/>
      <c r="QLS31" s="206"/>
      <c r="QLT31" s="206"/>
      <c r="QLU31" s="206"/>
      <c r="QLV31" s="206"/>
      <c r="QLW31" s="206"/>
      <c r="QLX31" s="206"/>
      <c r="QLY31" s="206"/>
      <c r="QLZ31" s="206"/>
      <c r="QMA31" s="206"/>
      <c r="QMB31" s="206"/>
      <c r="QMC31" s="206"/>
      <c r="QMD31" s="206"/>
      <c r="QME31" s="206"/>
      <c r="QMF31" s="206"/>
      <c r="QMG31" s="206"/>
      <c r="QMH31" s="206"/>
      <c r="QMI31" s="206"/>
      <c r="QMJ31" s="206"/>
      <c r="QMK31" s="206"/>
      <c r="QML31" s="206"/>
      <c r="QMM31" s="206"/>
      <c r="QMN31" s="206"/>
      <c r="QMO31" s="206"/>
      <c r="QMP31" s="206"/>
      <c r="QMQ31" s="206"/>
      <c r="QMR31" s="206"/>
      <c r="QMS31" s="206"/>
      <c r="QMT31" s="206"/>
      <c r="QMU31" s="206"/>
      <c r="QMV31" s="206"/>
      <c r="QMW31" s="206"/>
      <c r="QMX31" s="206"/>
      <c r="QMY31" s="206"/>
      <c r="QMZ31" s="206"/>
      <c r="QNA31" s="206"/>
      <c r="QNB31" s="206"/>
      <c r="QNC31" s="206"/>
      <c r="QND31" s="206"/>
      <c r="QNE31" s="206"/>
      <c r="QNF31" s="206"/>
      <c r="QNG31" s="206"/>
      <c r="QNH31" s="206"/>
      <c r="QNI31" s="206"/>
      <c r="QNJ31" s="206"/>
      <c r="QNK31" s="206"/>
      <c r="QNL31" s="206"/>
      <c r="QNM31" s="206"/>
      <c r="QNN31" s="206"/>
      <c r="QNO31" s="206"/>
      <c r="QNP31" s="206"/>
      <c r="QNQ31" s="206"/>
      <c r="QNR31" s="206"/>
      <c r="QNS31" s="206"/>
      <c r="QNT31" s="206"/>
      <c r="QNU31" s="206"/>
      <c r="QNV31" s="206"/>
      <c r="QNW31" s="206"/>
      <c r="QNX31" s="206"/>
      <c r="QNY31" s="206"/>
      <c r="QNZ31" s="206"/>
      <c r="QOA31" s="206"/>
      <c r="QOB31" s="206"/>
      <c r="QOC31" s="206"/>
      <c r="QOD31" s="206"/>
      <c r="QOE31" s="206"/>
      <c r="QOF31" s="206"/>
      <c r="QOG31" s="206"/>
      <c r="QOH31" s="206"/>
      <c r="QOI31" s="206"/>
      <c r="QOJ31" s="206"/>
      <c r="QOK31" s="206"/>
      <c r="QOL31" s="206"/>
      <c r="QOM31" s="206"/>
      <c r="QON31" s="206"/>
      <c r="QOO31" s="206"/>
      <c r="QOP31" s="206"/>
      <c r="QOQ31" s="206"/>
      <c r="QOR31" s="206"/>
      <c r="QOS31" s="206"/>
      <c r="QOT31" s="206"/>
      <c r="QOU31" s="206"/>
      <c r="QOV31" s="206"/>
      <c r="QOW31" s="206"/>
      <c r="QOX31" s="206"/>
      <c r="QOY31" s="206"/>
      <c r="QOZ31" s="206"/>
      <c r="QPA31" s="206"/>
      <c r="QPB31" s="206"/>
      <c r="QPC31" s="206"/>
      <c r="QPD31" s="206"/>
      <c r="QPE31" s="206"/>
      <c r="QPF31" s="206"/>
      <c r="QPG31" s="206"/>
      <c r="QPH31" s="206"/>
      <c r="QPI31" s="206"/>
      <c r="QPJ31" s="206"/>
      <c r="QPK31" s="206"/>
      <c r="QPL31" s="206"/>
      <c r="QPM31" s="206"/>
      <c r="QPN31" s="206"/>
      <c r="QPO31" s="206"/>
      <c r="QPP31" s="206"/>
      <c r="QPQ31" s="206"/>
      <c r="QPR31" s="206"/>
      <c r="QPS31" s="206"/>
      <c r="QPT31" s="206"/>
      <c r="QPU31" s="206"/>
      <c r="QPV31" s="206"/>
      <c r="QPW31" s="206"/>
      <c r="QPX31" s="206"/>
      <c r="QPY31" s="206"/>
      <c r="QPZ31" s="206"/>
      <c r="QQA31" s="206"/>
      <c r="QQB31" s="206"/>
      <c r="QQC31" s="206"/>
      <c r="QQD31" s="206"/>
      <c r="QQE31" s="206"/>
      <c r="QQF31" s="206"/>
      <c r="QQG31" s="206"/>
      <c r="QQH31" s="206"/>
      <c r="QQI31" s="206"/>
      <c r="QQJ31" s="206"/>
      <c r="QQK31" s="206"/>
      <c r="QQL31" s="206"/>
      <c r="QQM31" s="206"/>
      <c r="QQN31" s="206"/>
      <c r="QQO31" s="206"/>
      <c r="QQP31" s="206"/>
      <c r="QQQ31" s="206"/>
      <c r="QQR31" s="206"/>
      <c r="QQS31" s="206"/>
      <c r="QQT31" s="206"/>
      <c r="QQU31" s="206"/>
      <c r="QQV31" s="206"/>
      <c r="QQW31" s="206"/>
      <c r="QQX31" s="206"/>
      <c r="QQY31" s="206"/>
      <c r="QQZ31" s="206"/>
      <c r="QRA31" s="206"/>
      <c r="QRB31" s="206"/>
      <c r="QRC31" s="206"/>
      <c r="QRD31" s="206"/>
      <c r="QRE31" s="206"/>
      <c r="QRF31" s="206"/>
      <c r="QRG31" s="206"/>
      <c r="QRH31" s="206"/>
      <c r="QRI31" s="206"/>
      <c r="QRJ31" s="206"/>
      <c r="QRK31" s="206"/>
      <c r="QRL31" s="206"/>
      <c r="QRM31" s="206"/>
      <c r="QRN31" s="206"/>
      <c r="QRO31" s="206"/>
      <c r="QRP31" s="206"/>
      <c r="QRQ31" s="206"/>
      <c r="QRR31" s="206"/>
      <c r="QRS31" s="206"/>
      <c r="QRT31" s="206"/>
      <c r="QRU31" s="206"/>
      <c r="QRV31" s="206"/>
      <c r="QRW31" s="206"/>
      <c r="QRX31" s="206"/>
      <c r="QRY31" s="206"/>
      <c r="QRZ31" s="206"/>
      <c r="QSA31" s="206"/>
      <c r="QSB31" s="206"/>
      <c r="QSC31" s="206"/>
      <c r="QSD31" s="206"/>
      <c r="QSE31" s="206"/>
      <c r="QSF31" s="206"/>
      <c r="QSG31" s="206"/>
      <c r="QSH31" s="206"/>
      <c r="QSI31" s="206"/>
      <c r="QSJ31" s="206"/>
      <c r="QSK31" s="206"/>
      <c r="QSL31" s="206"/>
      <c r="QSM31" s="206"/>
      <c r="QSN31" s="206"/>
      <c r="QSO31" s="206"/>
      <c r="QSP31" s="206"/>
      <c r="QSQ31" s="206"/>
      <c r="QSR31" s="206"/>
      <c r="QSS31" s="206"/>
      <c r="QST31" s="206"/>
      <c r="QSU31" s="206"/>
      <c r="QSV31" s="206"/>
      <c r="QSW31" s="206"/>
      <c r="QSX31" s="206"/>
      <c r="QSY31" s="206"/>
      <c r="QSZ31" s="206"/>
      <c r="QTA31" s="206"/>
      <c r="QTB31" s="206"/>
      <c r="QTC31" s="206"/>
      <c r="QTD31" s="206"/>
      <c r="QTE31" s="206"/>
      <c r="QTF31" s="206"/>
      <c r="QTG31" s="206"/>
      <c r="QTH31" s="206"/>
      <c r="QTI31" s="206"/>
      <c r="QTJ31" s="206"/>
      <c r="QTK31" s="206"/>
      <c r="QTL31" s="206"/>
      <c r="QTM31" s="206"/>
      <c r="QTN31" s="206"/>
      <c r="QTO31" s="206"/>
      <c r="QTP31" s="206"/>
      <c r="QTQ31" s="206"/>
      <c r="QTR31" s="206"/>
      <c r="QTS31" s="206"/>
      <c r="QTT31" s="206"/>
      <c r="QTU31" s="206"/>
      <c r="QTV31" s="206"/>
      <c r="QTW31" s="206"/>
      <c r="QTX31" s="206"/>
      <c r="QTY31" s="206"/>
      <c r="QTZ31" s="206"/>
      <c r="QUA31" s="206"/>
      <c r="QUB31" s="206"/>
      <c r="QUC31" s="206"/>
      <c r="QUD31" s="206"/>
      <c r="QUE31" s="206"/>
      <c r="QUF31" s="206"/>
      <c r="QUG31" s="206"/>
      <c r="QUH31" s="206"/>
      <c r="QUI31" s="206"/>
      <c r="QUJ31" s="206"/>
      <c r="QUK31" s="206"/>
      <c r="QUL31" s="206"/>
      <c r="QUM31" s="206"/>
      <c r="QUN31" s="206"/>
      <c r="QUO31" s="206"/>
      <c r="QUP31" s="206"/>
      <c r="QUQ31" s="206"/>
      <c r="QUR31" s="206"/>
      <c r="QUS31" s="206"/>
      <c r="QUT31" s="206"/>
      <c r="QUU31" s="206"/>
      <c r="QUV31" s="206"/>
      <c r="QUW31" s="206"/>
      <c r="QUX31" s="206"/>
      <c r="QUY31" s="206"/>
      <c r="QUZ31" s="206"/>
      <c r="QVA31" s="206"/>
      <c r="QVB31" s="206"/>
      <c r="QVC31" s="206"/>
      <c r="QVD31" s="206"/>
      <c r="QVE31" s="206"/>
      <c r="QVF31" s="206"/>
      <c r="QVG31" s="206"/>
      <c r="QVH31" s="206"/>
      <c r="QVI31" s="206"/>
      <c r="QVJ31" s="206"/>
      <c r="QVK31" s="206"/>
      <c r="QVL31" s="206"/>
      <c r="QVM31" s="206"/>
      <c r="QVN31" s="206"/>
      <c r="QVO31" s="206"/>
      <c r="QVP31" s="206"/>
      <c r="QVQ31" s="206"/>
      <c r="QVR31" s="206"/>
      <c r="QVS31" s="206"/>
      <c r="QVT31" s="206"/>
      <c r="QVU31" s="206"/>
      <c r="QVV31" s="206"/>
      <c r="QVW31" s="206"/>
      <c r="QVX31" s="206"/>
      <c r="QVY31" s="206"/>
      <c r="QVZ31" s="206"/>
      <c r="QWA31" s="206"/>
      <c r="QWB31" s="206"/>
      <c r="QWC31" s="206"/>
      <c r="QWD31" s="206"/>
      <c r="QWE31" s="206"/>
      <c r="QWF31" s="206"/>
      <c r="QWG31" s="206"/>
      <c r="QWH31" s="206"/>
      <c r="QWI31" s="206"/>
      <c r="QWJ31" s="206"/>
      <c r="QWK31" s="206"/>
      <c r="QWL31" s="206"/>
      <c r="QWM31" s="206"/>
      <c r="QWN31" s="206"/>
      <c r="QWO31" s="206"/>
      <c r="QWP31" s="206"/>
      <c r="QWQ31" s="206"/>
      <c r="QWR31" s="206"/>
      <c r="QWS31" s="206"/>
      <c r="QWT31" s="206"/>
      <c r="QWU31" s="206"/>
      <c r="QWV31" s="206"/>
      <c r="QWW31" s="206"/>
      <c r="QWX31" s="206"/>
      <c r="QWY31" s="206"/>
      <c r="QWZ31" s="206"/>
      <c r="QXA31" s="206"/>
      <c r="QXB31" s="206"/>
      <c r="QXC31" s="206"/>
      <c r="QXD31" s="206"/>
      <c r="QXE31" s="206"/>
      <c r="QXF31" s="206"/>
      <c r="QXG31" s="206"/>
      <c r="QXH31" s="206"/>
      <c r="QXI31" s="206"/>
      <c r="QXJ31" s="206"/>
      <c r="QXK31" s="206"/>
      <c r="QXL31" s="206"/>
      <c r="QXM31" s="206"/>
      <c r="QXN31" s="206"/>
      <c r="QXO31" s="206"/>
      <c r="QXP31" s="206"/>
      <c r="QXQ31" s="206"/>
      <c r="QXR31" s="206"/>
      <c r="QXS31" s="206"/>
      <c r="QXT31" s="206"/>
      <c r="QXU31" s="206"/>
      <c r="QXV31" s="206"/>
      <c r="QXW31" s="206"/>
      <c r="QXX31" s="206"/>
      <c r="QXY31" s="206"/>
      <c r="QXZ31" s="206"/>
      <c r="QYA31" s="206"/>
      <c r="QYB31" s="206"/>
      <c r="QYC31" s="206"/>
      <c r="QYD31" s="206"/>
      <c r="QYE31" s="206"/>
      <c r="QYF31" s="206"/>
      <c r="QYG31" s="206"/>
      <c r="QYH31" s="206"/>
      <c r="QYI31" s="206"/>
      <c r="QYJ31" s="206"/>
      <c r="QYK31" s="206"/>
      <c r="QYL31" s="206"/>
      <c r="QYM31" s="206"/>
      <c r="QYN31" s="206"/>
      <c r="QYO31" s="206"/>
      <c r="QYP31" s="206"/>
      <c r="QYQ31" s="206"/>
      <c r="QYR31" s="206"/>
      <c r="QYS31" s="206"/>
      <c r="QYT31" s="206"/>
      <c r="QYU31" s="206"/>
      <c r="QYV31" s="206"/>
      <c r="QYW31" s="206"/>
      <c r="QYX31" s="206"/>
      <c r="QYY31" s="206"/>
      <c r="QYZ31" s="206"/>
      <c r="QZA31" s="206"/>
      <c r="QZB31" s="206"/>
      <c r="QZC31" s="206"/>
      <c r="QZD31" s="206"/>
      <c r="QZE31" s="206"/>
      <c r="QZF31" s="206"/>
      <c r="QZG31" s="206"/>
      <c r="QZH31" s="206"/>
      <c r="QZI31" s="206"/>
      <c r="QZJ31" s="206"/>
      <c r="QZK31" s="206"/>
      <c r="QZL31" s="206"/>
      <c r="QZM31" s="206"/>
      <c r="QZN31" s="206"/>
      <c r="QZO31" s="206"/>
      <c r="QZP31" s="206"/>
      <c r="QZQ31" s="206"/>
      <c r="QZR31" s="206"/>
      <c r="QZS31" s="206"/>
      <c r="QZT31" s="206"/>
      <c r="QZU31" s="206"/>
      <c r="QZV31" s="206"/>
      <c r="QZW31" s="206"/>
      <c r="QZX31" s="206"/>
      <c r="QZY31" s="206"/>
      <c r="QZZ31" s="206"/>
      <c r="RAA31" s="206"/>
      <c r="RAB31" s="206"/>
      <c r="RAC31" s="206"/>
      <c r="RAD31" s="206"/>
      <c r="RAE31" s="206"/>
      <c r="RAF31" s="206"/>
      <c r="RAG31" s="206"/>
      <c r="RAH31" s="206"/>
      <c r="RAI31" s="206"/>
      <c r="RAJ31" s="206"/>
      <c r="RAK31" s="206"/>
      <c r="RAL31" s="206"/>
      <c r="RAM31" s="206"/>
      <c r="RAN31" s="206"/>
      <c r="RAO31" s="206"/>
      <c r="RAP31" s="206"/>
      <c r="RAQ31" s="206"/>
      <c r="RAR31" s="206"/>
      <c r="RAS31" s="206"/>
      <c r="RAT31" s="206"/>
      <c r="RAU31" s="206"/>
      <c r="RAV31" s="206"/>
      <c r="RAW31" s="206"/>
      <c r="RAX31" s="206"/>
      <c r="RAY31" s="206"/>
      <c r="RAZ31" s="206"/>
      <c r="RBA31" s="206"/>
      <c r="RBB31" s="206"/>
      <c r="RBC31" s="206"/>
      <c r="RBD31" s="206"/>
      <c r="RBE31" s="206"/>
      <c r="RBF31" s="206"/>
      <c r="RBG31" s="206"/>
      <c r="RBH31" s="206"/>
      <c r="RBI31" s="206"/>
      <c r="RBJ31" s="206"/>
      <c r="RBK31" s="206"/>
      <c r="RBL31" s="206"/>
      <c r="RBM31" s="206"/>
      <c r="RBN31" s="206"/>
      <c r="RBO31" s="206"/>
      <c r="RBP31" s="206"/>
      <c r="RBQ31" s="206"/>
      <c r="RBR31" s="206"/>
      <c r="RBS31" s="206"/>
      <c r="RBT31" s="206"/>
      <c r="RBU31" s="206"/>
      <c r="RBV31" s="206"/>
      <c r="RBW31" s="206"/>
      <c r="RBX31" s="206"/>
      <c r="RBY31" s="206"/>
      <c r="RBZ31" s="206"/>
      <c r="RCA31" s="206"/>
      <c r="RCB31" s="206"/>
      <c r="RCC31" s="206"/>
      <c r="RCD31" s="206"/>
      <c r="RCE31" s="206"/>
      <c r="RCF31" s="206"/>
      <c r="RCG31" s="206"/>
      <c r="RCH31" s="206"/>
      <c r="RCI31" s="206"/>
      <c r="RCJ31" s="206"/>
      <c r="RCK31" s="206"/>
      <c r="RCL31" s="206"/>
      <c r="RCM31" s="206"/>
      <c r="RCN31" s="206"/>
      <c r="RCO31" s="206"/>
      <c r="RCP31" s="206"/>
      <c r="RCQ31" s="206"/>
      <c r="RCR31" s="206"/>
      <c r="RCS31" s="206"/>
      <c r="RCT31" s="206"/>
      <c r="RCU31" s="206"/>
      <c r="RCV31" s="206"/>
      <c r="RCW31" s="206"/>
      <c r="RCX31" s="206"/>
      <c r="RCY31" s="206"/>
      <c r="RCZ31" s="206"/>
      <c r="RDA31" s="206"/>
      <c r="RDB31" s="206"/>
      <c r="RDC31" s="206"/>
      <c r="RDD31" s="206"/>
      <c r="RDE31" s="206"/>
      <c r="RDF31" s="206"/>
      <c r="RDG31" s="206"/>
      <c r="RDH31" s="206"/>
      <c r="RDI31" s="206"/>
      <c r="RDJ31" s="206"/>
      <c r="RDK31" s="206"/>
      <c r="RDL31" s="206"/>
      <c r="RDM31" s="206"/>
      <c r="RDN31" s="206"/>
      <c r="RDO31" s="206"/>
      <c r="RDP31" s="206"/>
      <c r="RDQ31" s="206"/>
      <c r="RDR31" s="206"/>
      <c r="RDS31" s="206"/>
      <c r="RDT31" s="206"/>
      <c r="RDU31" s="206"/>
      <c r="RDV31" s="206"/>
      <c r="RDW31" s="206"/>
      <c r="RDX31" s="206"/>
      <c r="RDY31" s="206"/>
      <c r="RDZ31" s="206"/>
      <c r="REA31" s="206"/>
      <c r="REB31" s="206"/>
      <c r="REC31" s="206"/>
      <c r="RED31" s="206"/>
      <c r="REE31" s="206"/>
      <c r="REF31" s="206"/>
      <c r="REG31" s="206"/>
      <c r="REH31" s="206"/>
      <c r="REI31" s="206"/>
      <c r="REJ31" s="206"/>
      <c r="REK31" s="206"/>
      <c r="REL31" s="206"/>
      <c r="REM31" s="206"/>
      <c r="REN31" s="206"/>
      <c r="REO31" s="206"/>
      <c r="REP31" s="206"/>
      <c r="REQ31" s="206"/>
      <c r="RER31" s="206"/>
      <c r="RES31" s="206"/>
      <c r="RET31" s="206"/>
      <c r="REU31" s="206"/>
      <c r="REV31" s="206"/>
      <c r="REW31" s="206"/>
      <c r="REX31" s="206"/>
      <c r="REY31" s="206"/>
      <c r="REZ31" s="206"/>
      <c r="RFA31" s="206"/>
      <c r="RFB31" s="206"/>
      <c r="RFC31" s="206"/>
      <c r="RFD31" s="206"/>
      <c r="RFE31" s="206"/>
      <c r="RFF31" s="206"/>
      <c r="RFG31" s="206"/>
      <c r="RFH31" s="206"/>
      <c r="RFI31" s="206"/>
      <c r="RFJ31" s="206"/>
      <c r="RFK31" s="206"/>
      <c r="RFL31" s="206"/>
      <c r="RFM31" s="206"/>
      <c r="RFN31" s="206"/>
      <c r="RFO31" s="206"/>
      <c r="RFP31" s="206"/>
      <c r="RFQ31" s="206"/>
      <c r="RFR31" s="206"/>
      <c r="RFS31" s="206"/>
      <c r="RFT31" s="206"/>
      <c r="RFU31" s="206"/>
      <c r="RFV31" s="206"/>
      <c r="RFW31" s="206"/>
      <c r="RFX31" s="206"/>
      <c r="RFY31" s="206"/>
      <c r="RFZ31" s="206"/>
      <c r="RGA31" s="206"/>
      <c r="RGB31" s="206"/>
      <c r="RGC31" s="206"/>
      <c r="RGD31" s="206"/>
      <c r="RGE31" s="206"/>
      <c r="RGF31" s="206"/>
      <c r="RGG31" s="206"/>
      <c r="RGH31" s="206"/>
      <c r="RGI31" s="206"/>
      <c r="RGJ31" s="206"/>
      <c r="RGK31" s="206"/>
      <c r="RGL31" s="206"/>
      <c r="RGM31" s="206"/>
      <c r="RGN31" s="206"/>
      <c r="RGO31" s="206"/>
      <c r="RGP31" s="206"/>
      <c r="RGQ31" s="206"/>
      <c r="RGR31" s="206"/>
      <c r="RGS31" s="206"/>
      <c r="RGT31" s="206"/>
      <c r="RGU31" s="206"/>
      <c r="RGV31" s="206"/>
      <c r="RGW31" s="206"/>
      <c r="RGX31" s="206"/>
      <c r="RGY31" s="206"/>
      <c r="RGZ31" s="206"/>
      <c r="RHA31" s="206"/>
      <c r="RHB31" s="206"/>
      <c r="RHC31" s="206"/>
      <c r="RHD31" s="206"/>
      <c r="RHE31" s="206"/>
      <c r="RHF31" s="206"/>
      <c r="RHG31" s="206"/>
      <c r="RHH31" s="206"/>
      <c r="RHI31" s="206"/>
      <c r="RHJ31" s="206"/>
      <c r="RHK31" s="206"/>
      <c r="RHL31" s="206"/>
      <c r="RHM31" s="206"/>
      <c r="RHN31" s="206"/>
      <c r="RHO31" s="206"/>
      <c r="RHP31" s="206"/>
      <c r="RHQ31" s="206"/>
      <c r="RHR31" s="206"/>
      <c r="RHS31" s="206"/>
      <c r="RHT31" s="206"/>
      <c r="RHU31" s="206"/>
      <c r="RHV31" s="206"/>
      <c r="RHW31" s="206"/>
      <c r="RHX31" s="206"/>
      <c r="RHY31" s="206"/>
      <c r="RHZ31" s="206"/>
      <c r="RIA31" s="206"/>
      <c r="RIB31" s="206"/>
      <c r="RIC31" s="206"/>
      <c r="RID31" s="206"/>
      <c r="RIE31" s="206"/>
      <c r="RIF31" s="206"/>
      <c r="RIG31" s="206"/>
      <c r="RIH31" s="206"/>
      <c r="RII31" s="206"/>
      <c r="RIJ31" s="206"/>
      <c r="RIK31" s="206"/>
      <c r="RIL31" s="206"/>
      <c r="RIM31" s="206"/>
      <c r="RIN31" s="206"/>
      <c r="RIO31" s="206"/>
      <c r="RIP31" s="206"/>
      <c r="RIQ31" s="206"/>
      <c r="RIR31" s="206"/>
      <c r="RIS31" s="206"/>
      <c r="RIT31" s="206"/>
      <c r="RIU31" s="206"/>
      <c r="RIV31" s="206"/>
      <c r="RIW31" s="206"/>
      <c r="RIX31" s="206"/>
      <c r="RIY31" s="206"/>
      <c r="RIZ31" s="206"/>
      <c r="RJA31" s="206"/>
      <c r="RJB31" s="206"/>
      <c r="RJC31" s="206"/>
      <c r="RJD31" s="206"/>
      <c r="RJE31" s="206"/>
      <c r="RJF31" s="206"/>
      <c r="RJG31" s="206"/>
      <c r="RJH31" s="206"/>
      <c r="RJI31" s="206"/>
      <c r="RJJ31" s="206"/>
      <c r="RJK31" s="206"/>
      <c r="RJL31" s="206"/>
      <c r="RJM31" s="206"/>
      <c r="RJN31" s="206"/>
      <c r="RJO31" s="206"/>
      <c r="RJP31" s="206"/>
      <c r="RJQ31" s="206"/>
      <c r="RJR31" s="206"/>
      <c r="RJS31" s="206"/>
      <c r="RJT31" s="206"/>
      <c r="RJU31" s="206"/>
      <c r="RJV31" s="206"/>
      <c r="RJW31" s="206"/>
      <c r="RJX31" s="206"/>
      <c r="RJY31" s="206"/>
      <c r="RJZ31" s="206"/>
      <c r="RKA31" s="206"/>
      <c r="RKB31" s="206"/>
      <c r="RKC31" s="206"/>
      <c r="RKD31" s="206"/>
      <c r="RKE31" s="206"/>
      <c r="RKF31" s="206"/>
      <c r="RKG31" s="206"/>
      <c r="RKH31" s="206"/>
      <c r="RKI31" s="206"/>
      <c r="RKJ31" s="206"/>
      <c r="RKK31" s="206"/>
      <c r="RKL31" s="206"/>
      <c r="RKM31" s="206"/>
      <c r="RKN31" s="206"/>
      <c r="RKO31" s="206"/>
      <c r="RKP31" s="206"/>
      <c r="RKQ31" s="206"/>
      <c r="RKR31" s="206"/>
      <c r="RKS31" s="206"/>
      <c r="RKT31" s="206"/>
      <c r="RKU31" s="206"/>
      <c r="RKV31" s="206"/>
      <c r="RKW31" s="206"/>
      <c r="RKX31" s="206"/>
      <c r="RKY31" s="206"/>
      <c r="RKZ31" s="206"/>
      <c r="RLA31" s="206"/>
      <c r="RLB31" s="206"/>
      <c r="RLC31" s="206"/>
      <c r="RLD31" s="206"/>
      <c r="RLE31" s="206"/>
      <c r="RLF31" s="206"/>
      <c r="RLG31" s="206"/>
      <c r="RLH31" s="206"/>
      <c r="RLI31" s="206"/>
      <c r="RLJ31" s="206"/>
      <c r="RLK31" s="206"/>
      <c r="RLL31" s="206"/>
      <c r="RLM31" s="206"/>
      <c r="RLN31" s="206"/>
      <c r="RLO31" s="206"/>
      <c r="RLP31" s="206"/>
      <c r="RLQ31" s="206"/>
      <c r="RLR31" s="206"/>
      <c r="RLS31" s="206"/>
      <c r="RLT31" s="206"/>
      <c r="RLU31" s="206"/>
      <c r="RLV31" s="206"/>
      <c r="RLW31" s="206"/>
      <c r="RLX31" s="206"/>
      <c r="RLY31" s="206"/>
      <c r="RLZ31" s="206"/>
      <c r="RMA31" s="206"/>
      <c r="RMB31" s="206"/>
      <c r="RMC31" s="206"/>
      <c r="RMD31" s="206"/>
      <c r="RME31" s="206"/>
      <c r="RMF31" s="206"/>
      <c r="RMG31" s="206"/>
      <c r="RMH31" s="206"/>
      <c r="RMI31" s="206"/>
      <c r="RMJ31" s="206"/>
      <c r="RMK31" s="206"/>
      <c r="RML31" s="206"/>
      <c r="RMM31" s="206"/>
      <c r="RMN31" s="206"/>
      <c r="RMO31" s="206"/>
      <c r="RMP31" s="206"/>
      <c r="RMQ31" s="206"/>
      <c r="RMR31" s="206"/>
      <c r="RMS31" s="206"/>
      <c r="RMT31" s="206"/>
      <c r="RMU31" s="206"/>
      <c r="RMV31" s="206"/>
      <c r="RMW31" s="206"/>
      <c r="RMX31" s="206"/>
      <c r="RMY31" s="206"/>
      <c r="RMZ31" s="206"/>
      <c r="RNA31" s="206"/>
      <c r="RNB31" s="206"/>
      <c r="RNC31" s="206"/>
      <c r="RND31" s="206"/>
      <c r="RNE31" s="206"/>
      <c r="RNF31" s="206"/>
      <c r="RNG31" s="206"/>
      <c r="RNH31" s="206"/>
      <c r="RNI31" s="206"/>
      <c r="RNJ31" s="206"/>
      <c r="RNK31" s="206"/>
      <c r="RNL31" s="206"/>
      <c r="RNM31" s="206"/>
      <c r="RNN31" s="206"/>
      <c r="RNO31" s="206"/>
      <c r="RNP31" s="206"/>
      <c r="RNQ31" s="206"/>
      <c r="RNR31" s="206"/>
      <c r="RNS31" s="206"/>
      <c r="RNT31" s="206"/>
      <c r="RNU31" s="206"/>
      <c r="RNV31" s="206"/>
      <c r="RNW31" s="206"/>
      <c r="RNX31" s="206"/>
      <c r="RNY31" s="206"/>
      <c r="RNZ31" s="206"/>
      <c r="ROA31" s="206"/>
      <c r="ROB31" s="206"/>
      <c r="ROC31" s="206"/>
      <c r="ROD31" s="206"/>
      <c r="ROE31" s="206"/>
      <c r="ROF31" s="206"/>
      <c r="ROG31" s="206"/>
      <c r="ROH31" s="206"/>
      <c r="ROI31" s="206"/>
      <c r="ROJ31" s="206"/>
      <c r="ROK31" s="206"/>
      <c r="ROL31" s="206"/>
      <c r="ROM31" s="206"/>
      <c r="RON31" s="206"/>
      <c r="ROO31" s="206"/>
      <c r="ROP31" s="206"/>
      <c r="ROQ31" s="206"/>
      <c r="ROR31" s="206"/>
      <c r="ROS31" s="206"/>
      <c r="ROT31" s="206"/>
      <c r="ROU31" s="206"/>
      <c r="ROV31" s="206"/>
      <c r="ROW31" s="206"/>
      <c r="ROX31" s="206"/>
      <c r="ROY31" s="206"/>
      <c r="ROZ31" s="206"/>
      <c r="RPA31" s="206"/>
      <c r="RPB31" s="206"/>
      <c r="RPC31" s="206"/>
      <c r="RPD31" s="206"/>
      <c r="RPE31" s="206"/>
      <c r="RPF31" s="206"/>
      <c r="RPG31" s="206"/>
      <c r="RPH31" s="206"/>
      <c r="RPI31" s="206"/>
      <c r="RPJ31" s="206"/>
      <c r="RPK31" s="206"/>
      <c r="RPL31" s="206"/>
      <c r="RPM31" s="206"/>
      <c r="RPN31" s="206"/>
      <c r="RPO31" s="206"/>
      <c r="RPP31" s="206"/>
      <c r="RPQ31" s="206"/>
      <c r="RPR31" s="206"/>
      <c r="RPS31" s="206"/>
      <c r="RPT31" s="206"/>
      <c r="RPU31" s="206"/>
      <c r="RPV31" s="206"/>
      <c r="RPW31" s="206"/>
      <c r="RPX31" s="206"/>
      <c r="RPY31" s="206"/>
      <c r="RPZ31" s="206"/>
      <c r="RQA31" s="206"/>
      <c r="RQB31" s="206"/>
      <c r="RQC31" s="206"/>
      <c r="RQD31" s="206"/>
      <c r="RQE31" s="206"/>
      <c r="RQF31" s="206"/>
      <c r="RQG31" s="206"/>
      <c r="RQH31" s="206"/>
      <c r="RQI31" s="206"/>
      <c r="RQJ31" s="206"/>
      <c r="RQK31" s="206"/>
      <c r="RQL31" s="206"/>
      <c r="RQM31" s="206"/>
      <c r="RQN31" s="206"/>
      <c r="RQO31" s="206"/>
      <c r="RQP31" s="206"/>
      <c r="RQQ31" s="206"/>
      <c r="RQR31" s="206"/>
      <c r="RQS31" s="206"/>
      <c r="RQT31" s="206"/>
      <c r="RQU31" s="206"/>
      <c r="RQV31" s="206"/>
      <c r="RQW31" s="206"/>
      <c r="RQX31" s="206"/>
      <c r="RQY31" s="206"/>
      <c r="RQZ31" s="206"/>
      <c r="RRA31" s="206"/>
      <c r="RRB31" s="206"/>
      <c r="RRC31" s="206"/>
      <c r="RRD31" s="206"/>
      <c r="RRE31" s="206"/>
      <c r="RRF31" s="206"/>
      <c r="RRG31" s="206"/>
      <c r="RRH31" s="206"/>
      <c r="RRI31" s="206"/>
      <c r="RRJ31" s="206"/>
      <c r="RRK31" s="206"/>
      <c r="RRL31" s="206"/>
      <c r="RRM31" s="206"/>
      <c r="RRN31" s="206"/>
      <c r="RRO31" s="206"/>
      <c r="RRP31" s="206"/>
      <c r="RRQ31" s="206"/>
      <c r="RRR31" s="206"/>
      <c r="RRS31" s="206"/>
      <c r="RRT31" s="206"/>
      <c r="RRU31" s="206"/>
      <c r="RRV31" s="206"/>
      <c r="RRW31" s="206"/>
      <c r="RRX31" s="206"/>
      <c r="RRY31" s="206"/>
      <c r="RRZ31" s="206"/>
      <c r="RSA31" s="206"/>
      <c r="RSB31" s="206"/>
      <c r="RSC31" s="206"/>
      <c r="RSD31" s="206"/>
      <c r="RSE31" s="206"/>
      <c r="RSF31" s="206"/>
      <c r="RSG31" s="206"/>
      <c r="RSH31" s="206"/>
      <c r="RSI31" s="206"/>
      <c r="RSJ31" s="206"/>
      <c r="RSK31" s="206"/>
      <c r="RSL31" s="206"/>
      <c r="RSM31" s="206"/>
      <c r="RSN31" s="206"/>
      <c r="RSO31" s="206"/>
      <c r="RSP31" s="206"/>
      <c r="RSQ31" s="206"/>
      <c r="RSR31" s="206"/>
      <c r="RSS31" s="206"/>
      <c r="RST31" s="206"/>
      <c r="RSU31" s="206"/>
      <c r="RSV31" s="206"/>
      <c r="RSW31" s="206"/>
      <c r="RSX31" s="206"/>
      <c r="RSY31" s="206"/>
      <c r="RSZ31" s="206"/>
      <c r="RTA31" s="206"/>
      <c r="RTB31" s="206"/>
      <c r="RTC31" s="206"/>
      <c r="RTD31" s="206"/>
      <c r="RTE31" s="206"/>
      <c r="RTF31" s="206"/>
      <c r="RTG31" s="206"/>
      <c r="RTH31" s="206"/>
      <c r="RTI31" s="206"/>
      <c r="RTJ31" s="206"/>
      <c r="RTK31" s="206"/>
      <c r="RTL31" s="206"/>
      <c r="RTM31" s="206"/>
      <c r="RTN31" s="206"/>
      <c r="RTO31" s="206"/>
      <c r="RTP31" s="206"/>
      <c r="RTQ31" s="206"/>
      <c r="RTR31" s="206"/>
      <c r="RTS31" s="206"/>
      <c r="RTT31" s="206"/>
      <c r="RTU31" s="206"/>
      <c r="RTV31" s="206"/>
      <c r="RTW31" s="206"/>
      <c r="RTX31" s="206"/>
      <c r="RTY31" s="206"/>
      <c r="RTZ31" s="206"/>
      <c r="RUA31" s="206"/>
      <c r="RUB31" s="206"/>
      <c r="RUC31" s="206"/>
      <c r="RUD31" s="206"/>
      <c r="RUE31" s="206"/>
      <c r="RUF31" s="206"/>
      <c r="RUG31" s="206"/>
      <c r="RUH31" s="206"/>
      <c r="RUI31" s="206"/>
      <c r="RUJ31" s="206"/>
      <c r="RUK31" s="206"/>
      <c r="RUL31" s="206"/>
      <c r="RUM31" s="206"/>
      <c r="RUN31" s="206"/>
      <c r="RUO31" s="206"/>
      <c r="RUP31" s="206"/>
      <c r="RUQ31" s="206"/>
      <c r="RUR31" s="206"/>
      <c r="RUS31" s="206"/>
      <c r="RUT31" s="206"/>
      <c r="RUU31" s="206"/>
      <c r="RUV31" s="206"/>
      <c r="RUW31" s="206"/>
      <c r="RUX31" s="206"/>
      <c r="RUY31" s="206"/>
      <c r="RUZ31" s="206"/>
      <c r="RVA31" s="206"/>
      <c r="RVB31" s="206"/>
      <c r="RVC31" s="206"/>
      <c r="RVD31" s="206"/>
      <c r="RVE31" s="206"/>
      <c r="RVF31" s="206"/>
      <c r="RVG31" s="206"/>
      <c r="RVH31" s="206"/>
      <c r="RVI31" s="206"/>
      <c r="RVJ31" s="206"/>
      <c r="RVK31" s="206"/>
      <c r="RVL31" s="206"/>
      <c r="RVM31" s="206"/>
      <c r="RVN31" s="206"/>
      <c r="RVO31" s="206"/>
      <c r="RVP31" s="206"/>
      <c r="RVQ31" s="206"/>
      <c r="RVR31" s="206"/>
      <c r="RVS31" s="206"/>
      <c r="RVT31" s="206"/>
      <c r="RVU31" s="206"/>
      <c r="RVV31" s="206"/>
      <c r="RVW31" s="206"/>
      <c r="RVX31" s="206"/>
      <c r="RVY31" s="206"/>
      <c r="RVZ31" s="206"/>
      <c r="RWA31" s="206"/>
      <c r="RWB31" s="206"/>
      <c r="RWC31" s="206"/>
      <c r="RWD31" s="206"/>
      <c r="RWE31" s="206"/>
      <c r="RWF31" s="206"/>
      <c r="RWG31" s="206"/>
      <c r="RWH31" s="206"/>
      <c r="RWI31" s="206"/>
      <c r="RWJ31" s="206"/>
      <c r="RWK31" s="206"/>
      <c r="RWL31" s="206"/>
      <c r="RWM31" s="206"/>
      <c r="RWN31" s="206"/>
      <c r="RWO31" s="206"/>
      <c r="RWP31" s="206"/>
      <c r="RWQ31" s="206"/>
      <c r="RWR31" s="206"/>
      <c r="RWS31" s="206"/>
      <c r="RWT31" s="206"/>
      <c r="RWU31" s="206"/>
      <c r="RWV31" s="206"/>
      <c r="RWW31" s="206"/>
      <c r="RWX31" s="206"/>
      <c r="RWY31" s="206"/>
      <c r="RWZ31" s="206"/>
      <c r="RXA31" s="206"/>
      <c r="RXB31" s="206"/>
      <c r="RXC31" s="206"/>
      <c r="RXD31" s="206"/>
      <c r="RXE31" s="206"/>
      <c r="RXF31" s="206"/>
      <c r="RXG31" s="206"/>
      <c r="RXH31" s="206"/>
      <c r="RXI31" s="206"/>
      <c r="RXJ31" s="206"/>
      <c r="RXK31" s="206"/>
      <c r="RXL31" s="206"/>
      <c r="RXM31" s="206"/>
      <c r="RXN31" s="206"/>
      <c r="RXO31" s="206"/>
      <c r="RXP31" s="206"/>
      <c r="RXQ31" s="206"/>
      <c r="RXR31" s="206"/>
      <c r="RXS31" s="206"/>
      <c r="RXT31" s="206"/>
      <c r="RXU31" s="206"/>
      <c r="RXV31" s="206"/>
      <c r="RXW31" s="206"/>
      <c r="RXX31" s="206"/>
      <c r="RXY31" s="206"/>
      <c r="RXZ31" s="206"/>
      <c r="RYA31" s="206"/>
      <c r="RYB31" s="206"/>
      <c r="RYC31" s="206"/>
      <c r="RYD31" s="206"/>
      <c r="RYE31" s="206"/>
      <c r="RYF31" s="206"/>
      <c r="RYG31" s="206"/>
      <c r="RYH31" s="206"/>
      <c r="RYI31" s="206"/>
      <c r="RYJ31" s="206"/>
      <c r="RYK31" s="206"/>
      <c r="RYL31" s="206"/>
      <c r="RYM31" s="206"/>
      <c r="RYN31" s="206"/>
      <c r="RYO31" s="206"/>
      <c r="RYP31" s="206"/>
      <c r="RYQ31" s="206"/>
      <c r="RYR31" s="206"/>
      <c r="RYS31" s="206"/>
      <c r="RYT31" s="206"/>
      <c r="RYU31" s="206"/>
      <c r="RYV31" s="206"/>
      <c r="RYW31" s="206"/>
      <c r="RYX31" s="206"/>
      <c r="RYY31" s="206"/>
      <c r="RYZ31" s="206"/>
      <c r="RZA31" s="206"/>
      <c r="RZB31" s="206"/>
      <c r="RZC31" s="206"/>
      <c r="RZD31" s="206"/>
      <c r="RZE31" s="206"/>
      <c r="RZF31" s="206"/>
      <c r="RZG31" s="206"/>
      <c r="RZH31" s="206"/>
      <c r="RZI31" s="206"/>
      <c r="RZJ31" s="206"/>
      <c r="RZK31" s="206"/>
      <c r="RZL31" s="206"/>
      <c r="RZM31" s="206"/>
      <c r="RZN31" s="206"/>
      <c r="RZO31" s="206"/>
      <c r="RZP31" s="206"/>
      <c r="RZQ31" s="206"/>
      <c r="RZR31" s="206"/>
      <c r="RZS31" s="206"/>
      <c r="RZT31" s="206"/>
      <c r="RZU31" s="206"/>
      <c r="RZV31" s="206"/>
      <c r="RZW31" s="206"/>
      <c r="RZX31" s="206"/>
      <c r="RZY31" s="206"/>
      <c r="RZZ31" s="206"/>
      <c r="SAA31" s="206"/>
      <c r="SAB31" s="206"/>
      <c r="SAC31" s="206"/>
      <c r="SAD31" s="206"/>
      <c r="SAE31" s="206"/>
      <c r="SAF31" s="206"/>
      <c r="SAG31" s="206"/>
      <c r="SAH31" s="206"/>
      <c r="SAI31" s="206"/>
      <c r="SAJ31" s="206"/>
      <c r="SAK31" s="206"/>
      <c r="SAL31" s="206"/>
      <c r="SAM31" s="206"/>
      <c r="SAN31" s="206"/>
      <c r="SAO31" s="206"/>
      <c r="SAP31" s="206"/>
      <c r="SAQ31" s="206"/>
      <c r="SAR31" s="206"/>
      <c r="SAS31" s="206"/>
      <c r="SAT31" s="206"/>
      <c r="SAU31" s="206"/>
      <c r="SAV31" s="206"/>
      <c r="SAW31" s="206"/>
      <c r="SAX31" s="206"/>
      <c r="SAY31" s="206"/>
      <c r="SAZ31" s="206"/>
      <c r="SBA31" s="206"/>
      <c r="SBB31" s="206"/>
      <c r="SBC31" s="206"/>
      <c r="SBD31" s="206"/>
      <c r="SBE31" s="206"/>
      <c r="SBF31" s="206"/>
      <c r="SBG31" s="206"/>
      <c r="SBH31" s="206"/>
      <c r="SBI31" s="206"/>
      <c r="SBJ31" s="206"/>
      <c r="SBK31" s="206"/>
      <c r="SBL31" s="206"/>
      <c r="SBM31" s="206"/>
      <c r="SBN31" s="206"/>
      <c r="SBO31" s="206"/>
      <c r="SBP31" s="206"/>
      <c r="SBQ31" s="206"/>
      <c r="SBR31" s="206"/>
      <c r="SBS31" s="206"/>
      <c r="SBT31" s="206"/>
      <c r="SBU31" s="206"/>
      <c r="SBV31" s="206"/>
      <c r="SBW31" s="206"/>
      <c r="SBX31" s="206"/>
      <c r="SBY31" s="206"/>
      <c r="SBZ31" s="206"/>
      <c r="SCA31" s="206"/>
      <c r="SCB31" s="206"/>
      <c r="SCC31" s="206"/>
      <c r="SCD31" s="206"/>
      <c r="SCE31" s="206"/>
      <c r="SCF31" s="206"/>
      <c r="SCG31" s="206"/>
      <c r="SCH31" s="206"/>
      <c r="SCI31" s="206"/>
      <c r="SCJ31" s="206"/>
      <c r="SCK31" s="206"/>
      <c r="SCL31" s="206"/>
      <c r="SCM31" s="206"/>
      <c r="SCN31" s="206"/>
      <c r="SCO31" s="206"/>
      <c r="SCP31" s="206"/>
      <c r="SCQ31" s="206"/>
      <c r="SCR31" s="206"/>
      <c r="SCS31" s="206"/>
      <c r="SCT31" s="206"/>
      <c r="SCU31" s="206"/>
      <c r="SCV31" s="206"/>
      <c r="SCW31" s="206"/>
      <c r="SCX31" s="206"/>
      <c r="SCY31" s="206"/>
      <c r="SCZ31" s="206"/>
      <c r="SDA31" s="206"/>
      <c r="SDB31" s="206"/>
      <c r="SDC31" s="206"/>
      <c r="SDD31" s="206"/>
      <c r="SDE31" s="206"/>
      <c r="SDF31" s="206"/>
      <c r="SDG31" s="206"/>
      <c r="SDH31" s="206"/>
      <c r="SDI31" s="206"/>
      <c r="SDJ31" s="206"/>
      <c r="SDK31" s="206"/>
      <c r="SDL31" s="206"/>
      <c r="SDM31" s="206"/>
      <c r="SDN31" s="206"/>
      <c r="SDO31" s="206"/>
      <c r="SDP31" s="206"/>
      <c r="SDQ31" s="206"/>
      <c r="SDR31" s="206"/>
      <c r="SDS31" s="206"/>
      <c r="SDT31" s="206"/>
      <c r="SDU31" s="206"/>
      <c r="SDV31" s="206"/>
      <c r="SDW31" s="206"/>
      <c r="SDX31" s="206"/>
      <c r="SDY31" s="206"/>
      <c r="SDZ31" s="206"/>
      <c r="SEA31" s="206"/>
      <c r="SEB31" s="206"/>
      <c r="SEC31" s="206"/>
      <c r="SED31" s="206"/>
      <c r="SEE31" s="206"/>
      <c r="SEF31" s="206"/>
      <c r="SEG31" s="206"/>
      <c r="SEH31" s="206"/>
      <c r="SEI31" s="206"/>
      <c r="SEJ31" s="206"/>
      <c r="SEK31" s="206"/>
      <c r="SEL31" s="206"/>
      <c r="SEM31" s="206"/>
      <c r="SEN31" s="206"/>
      <c r="SEO31" s="206"/>
      <c r="SEP31" s="206"/>
      <c r="SEQ31" s="206"/>
      <c r="SER31" s="206"/>
      <c r="SES31" s="206"/>
      <c r="SET31" s="206"/>
      <c r="SEU31" s="206"/>
      <c r="SEV31" s="206"/>
      <c r="SEW31" s="206"/>
      <c r="SEX31" s="206"/>
      <c r="SEY31" s="206"/>
      <c r="SEZ31" s="206"/>
      <c r="SFA31" s="206"/>
      <c r="SFB31" s="206"/>
      <c r="SFC31" s="206"/>
      <c r="SFD31" s="206"/>
      <c r="SFE31" s="206"/>
      <c r="SFF31" s="206"/>
      <c r="SFG31" s="206"/>
      <c r="SFH31" s="206"/>
      <c r="SFI31" s="206"/>
      <c r="SFJ31" s="206"/>
      <c r="SFK31" s="206"/>
      <c r="SFL31" s="206"/>
      <c r="SFM31" s="206"/>
      <c r="SFN31" s="206"/>
      <c r="SFO31" s="206"/>
      <c r="SFP31" s="206"/>
      <c r="SFQ31" s="206"/>
      <c r="SFR31" s="206"/>
      <c r="SFS31" s="206"/>
      <c r="SFT31" s="206"/>
      <c r="SFU31" s="206"/>
      <c r="SFV31" s="206"/>
      <c r="SFW31" s="206"/>
      <c r="SFX31" s="206"/>
      <c r="SFY31" s="206"/>
      <c r="SFZ31" s="206"/>
      <c r="SGA31" s="206"/>
      <c r="SGB31" s="206"/>
      <c r="SGC31" s="206"/>
      <c r="SGD31" s="206"/>
      <c r="SGE31" s="206"/>
      <c r="SGF31" s="206"/>
      <c r="SGG31" s="206"/>
      <c r="SGH31" s="206"/>
      <c r="SGI31" s="206"/>
      <c r="SGJ31" s="206"/>
      <c r="SGK31" s="206"/>
      <c r="SGL31" s="206"/>
      <c r="SGM31" s="206"/>
      <c r="SGN31" s="206"/>
      <c r="SGO31" s="206"/>
      <c r="SGP31" s="206"/>
      <c r="SGQ31" s="206"/>
      <c r="SGR31" s="206"/>
      <c r="SGS31" s="206"/>
      <c r="SGT31" s="206"/>
      <c r="SGU31" s="206"/>
      <c r="SGV31" s="206"/>
      <c r="SGW31" s="206"/>
      <c r="SGX31" s="206"/>
      <c r="SGY31" s="206"/>
      <c r="SGZ31" s="206"/>
      <c r="SHA31" s="206"/>
      <c r="SHB31" s="206"/>
      <c r="SHC31" s="206"/>
      <c r="SHD31" s="206"/>
      <c r="SHE31" s="206"/>
      <c r="SHF31" s="206"/>
      <c r="SHG31" s="206"/>
      <c r="SHH31" s="206"/>
      <c r="SHI31" s="206"/>
      <c r="SHJ31" s="206"/>
      <c r="SHK31" s="206"/>
      <c r="SHL31" s="206"/>
      <c r="SHM31" s="206"/>
      <c r="SHN31" s="206"/>
      <c r="SHO31" s="206"/>
      <c r="SHP31" s="206"/>
      <c r="SHQ31" s="206"/>
      <c r="SHR31" s="206"/>
      <c r="SHS31" s="206"/>
      <c r="SHT31" s="206"/>
      <c r="SHU31" s="206"/>
      <c r="SHV31" s="206"/>
      <c r="SHW31" s="206"/>
      <c r="SHX31" s="206"/>
      <c r="SHY31" s="206"/>
      <c r="SHZ31" s="206"/>
      <c r="SIA31" s="206"/>
      <c r="SIB31" s="206"/>
      <c r="SIC31" s="206"/>
      <c r="SID31" s="206"/>
      <c r="SIE31" s="206"/>
      <c r="SIF31" s="206"/>
      <c r="SIG31" s="206"/>
      <c r="SIH31" s="206"/>
      <c r="SII31" s="206"/>
      <c r="SIJ31" s="206"/>
      <c r="SIK31" s="206"/>
      <c r="SIL31" s="206"/>
      <c r="SIM31" s="206"/>
      <c r="SIN31" s="206"/>
      <c r="SIO31" s="206"/>
      <c r="SIP31" s="206"/>
      <c r="SIQ31" s="206"/>
      <c r="SIR31" s="206"/>
      <c r="SIS31" s="206"/>
      <c r="SIT31" s="206"/>
      <c r="SIU31" s="206"/>
      <c r="SIV31" s="206"/>
      <c r="SIW31" s="206"/>
      <c r="SIX31" s="206"/>
      <c r="SIY31" s="206"/>
      <c r="SIZ31" s="206"/>
      <c r="SJA31" s="206"/>
      <c r="SJB31" s="206"/>
      <c r="SJC31" s="206"/>
      <c r="SJD31" s="206"/>
      <c r="SJE31" s="206"/>
      <c r="SJF31" s="206"/>
      <c r="SJG31" s="206"/>
      <c r="SJH31" s="206"/>
      <c r="SJI31" s="206"/>
      <c r="SJJ31" s="206"/>
      <c r="SJK31" s="206"/>
      <c r="SJL31" s="206"/>
      <c r="SJM31" s="206"/>
      <c r="SJN31" s="206"/>
      <c r="SJO31" s="206"/>
      <c r="SJP31" s="206"/>
      <c r="SJQ31" s="206"/>
      <c r="SJR31" s="206"/>
      <c r="SJS31" s="206"/>
      <c r="SJT31" s="206"/>
      <c r="SJU31" s="206"/>
      <c r="SJV31" s="206"/>
      <c r="SJW31" s="206"/>
      <c r="SJX31" s="206"/>
      <c r="SJY31" s="206"/>
      <c r="SJZ31" s="206"/>
      <c r="SKA31" s="206"/>
      <c r="SKB31" s="206"/>
      <c r="SKC31" s="206"/>
      <c r="SKD31" s="206"/>
      <c r="SKE31" s="206"/>
      <c r="SKF31" s="206"/>
      <c r="SKG31" s="206"/>
      <c r="SKH31" s="206"/>
      <c r="SKI31" s="206"/>
      <c r="SKJ31" s="206"/>
      <c r="SKK31" s="206"/>
      <c r="SKL31" s="206"/>
      <c r="SKM31" s="206"/>
      <c r="SKN31" s="206"/>
      <c r="SKO31" s="206"/>
      <c r="SKP31" s="206"/>
      <c r="SKQ31" s="206"/>
      <c r="SKR31" s="206"/>
      <c r="SKS31" s="206"/>
      <c r="SKT31" s="206"/>
      <c r="SKU31" s="206"/>
      <c r="SKV31" s="206"/>
      <c r="SKW31" s="206"/>
      <c r="SKX31" s="206"/>
      <c r="SKY31" s="206"/>
      <c r="SKZ31" s="206"/>
      <c r="SLA31" s="206"/>
      <c r="SLB31" s="206"/>
      <c r="SLC31" s="206"/>
      <c r="SLD31" s="206"/>
      <c r="SLE31" s="206"/>
      <c r="SLF31" s="206"/>
      <c r="SLG31" s="206"/>
      <c r="SLH31" s="206"/>
      <c r="SLI31" s="206"/>
      <c r="SLJ31" s="206"/>
      <c r="SLK31" s="206"/>
      <c r="SLL31" s="206"/>
      <c r="SLM31" s="206"/>
      <c r="SLN31" s="206"/>
      <c r="SLO31" s="206"/>
      <c r="SLP31" s="206"/>
      <c r="SLQ31" s="206"/>
      <c r="SLR31" s="206"/>
      <c r="SLS31" s="206"/>
      <c r="SLT31" s="206"/>
      <c r="SLU31" s="206"/>
      <c r="SLV31" s="206"/>
      <c r="SLW31" s="206"/>
      <c r="SLX31" s="206"/>
      <c r="SLY31" s="206"/>
      <c r="SLZ31" s="206"/>
      <c r="SMA31" s="206"/>
      <c r="SMB31" s="206"/>
      <c r="SMC31" s="206"/>
      <c r="SMD31" s="206"/>
      <c r="SME31" s="206"/>
      <c r="SMF31" s="206"/>
      <c r="SMG31" s="206"/>
      <c r="SMH31" s="206"/>
      <c r="SMI31" s="206"/>
      <c r="SMJ31" s="206"/>
      <c r="SMK31" s="206"/>
      <c r="SML31" s="206"/>
      <c r="SMM31" s="206"/>
      <c r="SMN31" s="206"/>
      <c r="SMO31" s="206"/>
      <c r="SMP31" s="206"/>
      <c r="SMQ31" s="206"/>
      <c r="SMR31" s="206"/>
      <c r="SMS31" s="206"/>
      <c r="SMT31" s="206"/>
      <c r="SMU31" s="206"/>
      <c r="SMV31" s="206"/>
      <c r="SMW31" s="206"/>
      <c r="SMX31" s="206"/>
      <c r="SMY31" s="206"/>
      <c r="SMZ31" s="206"/>
      <c r="SNA31" s="206"/>
      <c r="SNB31" s="206"/>
      <c r="SNC31" s="206"/>
      <c r="SND31" s="206"/>
      <c r="SNE31" s="206"/>
      <c r="SNF31" s="206"/>
      <c r="SNG31" s="206"/>
      <c r="SNH31" s="206"/>
      <c r="SNI31" s="206"/>
      <c r="SNJ31" s="206"/>
      <c r="SNK31" s="206"/>
      <c r="SNL31" s="206"/>
      <c r="SNM31" s="206"/>
      <c r="SNN31" s="206"/>
      <c r="SNO31" s="206"/>
      <c r="SNP31" s="206"/>
      <c r="SNQ31" s="206"/>
      <c r="SNR31" s="206"/>
      <c r="SNS31" s="206"/>
      <c r="SNT31" s="206"/>
      <c r="SNU31" s="206"/>
      <c r="SNV31" s="206"/>
      <c r="SNW31" s="206"/>
      <c r="SNX31" s="206"/>
      <c r="SNY31" s="206"/>
      <c r="SNZ31" s="206"/>
      <c r="SOA31" s="206"/>
      <c r="SOB31" s="206"/>
      <c r="SOC31" s="206"/>
      <c r="SOD31" s="206"/>
      <c r="SOE31" s="206"/>
      <c r="SOF31" s="206"/>
      <c r="SOG31" s="206"/>
      <c r="SOH31" s="206"/>
      <c r="SOI31" s="206"/>
      <c r="SOJ31" s="206"/>
      <c r="SOK31" s="206"/>
      <c r="SOL31" s="206"/>
      <c r="SOM31" s="206"/>
      <c r="SON31" s="206"/>
      <c r="SOO31" s="206"/>
      <c r="SOP31" s="206"/>
      <c r="SOQ31" s="206"/>
      <c r="SOR31" s="206"/>
      <c r="SOS31" s="206"/>
      <c r="SOT31" s="206"/>
      <c r="SOU31" s="206"/>
      <c r="SOV31" s="206"/>
      <c r="SOW31" s="206"/>
      <c r="SOX31" s="206"/>
      <c r="SOY31" s="206"/>
      <c r="SOZ31" s="206"/>
      <c r="SPA31" s="206"/>
      <c r="SPB31" s="206"/>
      <c r="SPC31" s="206"/>
      <c r="SPD31" s="206"/>
      <c r="SPE31" s="206"/>
      <c r="SPF31" s="206"/>
      <c r="SPG31" s="206"/>
      <c r="SPH31" s="206"/>
      <c r="SPI31" s="206"/>
      <c r="SPJ31" s="206"/>
      <c r="SPK31" s="206"/>
      <c r="SPL31" s="206"/>
      <c r="SPM31" s="206"/>
      <c r="SPN31" s="206"/>
      <c r="SPO31" s="206"/>
      <c r="SPP31" s="206"/>
      <c r="SPQ31" s="206"/>
      <c r="SPR31" s="206"/>
      <c r="SPS31" s="206"/>
      <c r="SPT31" s="206"/>
      <c r="SPU31" s="206"/>
      <c r="SPV31" s="206"/>
      <c r="SPW31" s="206"/>
      <c r="SPX31" s="206"/>
      <c r="SPY31" s="206"/>
      <c r="SPZ31" s="206"/>
      <c r="SQA31" s="206"/>
      <c r="SQB31" s="206"/>
      <c r="SQC31" s="206"/>
      <c r="SQD31" s="206"/>
      <c r="SQE31" s="206"/>
      <c r="SQF31" s="206"/>
      <c r="SQG31" s="206"/>
      <c r="SQH31" s="206"/>
      <c r="SQI31" s="206"/>
      <c r="SQJ31" s="206"/>
      <c r="SQK31" s="206"/>
      <c r="SQL31" s="206"/>
      <c r="SQM31" s="206"/>
      <c r="SQN31" s="206"/>
      <c r="SQO31" s="206"/>
      <c r="SQP31" s="206"/>
      <c r="SQQ31" s="206"/>
      <c r="SQR31" s="206"/>
      <c r="SQS31" s="206"/>
      <c r="SQT31" s="206"/>
      <c r="SQU31" s="206"/>
      <c r="SQV31" s="206"/>
      <c r="SQW31" s="206"/>
      <c r="SQX31" s="206"/>
      <c r="SQY31" s="206"/>
      <c r="SQZ31" s="206"/>
      <c r="SRA31" s="206"/>
      <c r="SRB31" s="206"/>
      <c r="SRC31" s="206"/>
      <c r="SRD31" s="206"/>
      <c r="SRE31" s="206"/>
      <c r="SRF31" s="206"/>
      <c r="SRG31" s="206"/>
      <c r="SRH31" s="206"/>
      <c r="SRI31" s="206"/>
      <c r="SRJ31" s="206"/>
      <c r="SRK31" s="206"/>
      <c r="SRL31" s="206"/>
      <c r="SRM31" s="206"/>
      <c r="SRN31" s="206"/>
      <c r="SRO31" s="206"/>
      <c r="SRP31" s="206"/>
      <c r="SRQ31" s="206"/>
      <c r="SRR31" s="206"/>
      <c r="SRS31" s="206"/>
      <c r="SRT31" s="206"/>
      <c r="SRU31" s="206"/>
      <c r="SRV31" s="206"/>
      <c r="SRW31" s="206"/>
      <c r="SRX31" s="206"/>
      <c r="SRY31" s="206"/>
      <c r="SRZ31" s="206"/>
      <c r="SSA31" s="206"/>
      <c r="SSB31" s="206"/>
      <c r="SSC31" s="206"/>
      <c r="SSD31" s="206"/>
      <c r="SSE31" s="206"/>
      <c r="SSF31" s="206"/>
      <c r="SSG31" s="206"/>
      <c r="SSH31" s="206"/>
      <c r="SSI31" s="206"/>
      <c r="SSJ31" s="206"/>
      <c r="SSK31" s="206"/>
      <c r="SSL31" s="206"/>
      <c r="SSM31" s="206"/>
      <c r="SSN31" s="206"/>
      <c r="SSO31" s="206"/>
      <c r="SSP31" s="206"/>
      <c r="SSQ31" s="206"/>
      <c r="SSR31" s="206"/>
      <c r="SSS31" s="206"/>
      <c r="SST31" s="206"/>
      <c r="SSU31" s="206"/>
      <c r="SSV31" s="206"/>
      <c r="SSW31" s="206"/>
      <c r="SSX31" s="206"/>
      <c r="SSY31" s="206"/>
      <c r="SSZ31" s="206"/>
      <c r="STA31" s="206"/>
      <c r="STB31" s="206"/>
      <c r="STC31" s="206"/>
      <c r="STD31" s="206"/>
      <c r="STE31" s="206"/>
      <c r="STF31" s="206"/>
      <c r="STG31" s="206"/>
      <c r="STH31" s="206"/>
      <c r="STI31" s="206"/>
      <c r="STJ31" s="206"/>
      <c r="STK31" s="206"/>
      <c r="STL31" s="206"/>
      <c r="STM31" s="206"/>
      <c r="STN31" s="206"/>
      <c r="STO31" s="206"/>
      <c r="STP31" s="206"/>
      <c r="STQ31" s="206"/>
      <c r="STR31" s="206"/>
      <c r="STS31" s="206"/>
      <c r="STT31" s="206"/>
      <c r="STU31" s="206"/>
      <c r="STV31" s="206"/>
      <c r="STW31" s="206"/>
      <c r="STX31" s="206"/>
      <c r="STY31" s="206"/>
      <c r="STZ31" s="206"/>
      <c r="SUA31" s="206"/>
      <c r="SUB31" s="206"/>
      <c r="SUC31" s="206"/>
      <c r="SUD31" s="206"/>
      <c r="SUE31" s="206"/>
      <c r="SUF31" s="206"/>
      <c r="SUG31" s="206"/>
      <c r="SUH31" s="206"/>
      <c r="SUI31" s="206"/>
      <c r="SUJ31" s="206"/>
      <c r="SUK31" s="206"/>
      <c r="SUL31" s="206"/>
      <c r="SUM31" s="206"/>
      <c r="SUN31" s="206"/>
      <c r="SUO31" s="206"/>
      <c r="SUP31" s="206"/>
      <c r="SUQ31" s="206"/>
      <c r="SUR31" s="206"/>
      <c r="SUS31" s="206"/>
      <c r="SUT31" s="206"/>
      <c r="SUU31" s="206"/>
      <c r="SUV31" s="206"/>
      <c r="SUW31" s="206"/>
      <c r="SUX31" s="206"/>
      <c r="SUY31" s="206"/>
      <c r="SUZ31" s="206"/>
      <c r="SVA31" s="206"/>
      <c r="SVB31" s="206"/>
      <c r="SVC31" s="206"/>
      <c r="SVD31" s="206"/>
      <c r="SVE31" s="206"/>
      <c r="SVF31" s="206"/>
      <c r="SVG31" s="206"/>
      <c r="SVH31" s="206"/>
      <c r="SVI31" s="206"/>
      <c r="SVJ31" s="206"/>
      <c r="SVK31" s="206"/>
      <c r="SVL31" s="206"/>
      <c r="SVM31" s="206"/>
      <c r="SVN31" s="206"/>
      <c r="SVO31" s="206"/>
      <c r="SVP31" s="206"/>
      <c r="SVQ31" s="206"/>
      <c r="SVR31" s="206"/>
      <c r="SVS31" s="206"/>
      <c r="SVT31" s="206"/>
      <c r="SVU31" s="206"/>
      <c r="SVV31" s="206"/>
      <c r="SVW31" s="206"/>
      <c r="SVX31" s="206"/>
      <c r="SVY31" s="206"/>
      <c r="SVZ31" s="206"/>
      <c r="SWA31" s="206"/>
      <c r="SWB31" s="206"/>
      <c r="SWC31" s="206"/>
      <c r="SWD31" s="206"/>
      <c r="SWE31" s="206"/>
      <c r="SWF31" s="206"/>
      <c r="SWG31" s="206"/>
      <c r="SWH31" s="206"/>
      <c r="SWI31" s="206"/>
      <c r="SWJ31" s="206"/>
      <c r="SWK31" s="206"/>
      <c r="SWL31" s="206"/>
      <c r="SWM31" s="206"/>
      <c r="SWN31" s="206"/>
      <c r="SWO31" s="206"/>
      <c r="SWP31" s="206"/>
      <c r="SWQ31" s="206"/>
      <c r="SWR31" s="206"/>
      <c r="SWS31" s="206"/>
      <c r="SWT31" s="206"/>
      <c r="SWU31" s="206"/>
      <c r="SWV31" s="206"/>
      <c r="SWW31" s="206"/>
      <c r="SWX31" s="206"/>
      <c r="SWY31" s="206"/>
      <c r="SWZ31" s="206"/>
      <c r="SXA31" s="206"/>
      <c r="SXB31" s="206"/>
      <c r="SXC31" s="206"/>
      <c r="SXD31" s="206"/>
      <c r="SXE31" s="206"/>
      <c r="SXF31" s="206"/>
      <c r="SXG31" s="206"/>
      <c r="SXH31" s="206"/>
      <c r="SXI31" s="206"/>
      <c r="SXJ31" s="206"/>
      <c r="SXK31" s="206"/>
      <c r="SXL31" s="206"/>
      <c r="SXM31" s="206"/>
      <c r="SXN31" s="206"/>
      <c r="SXO31" s="206"/>
      <c r="SXP31" s="206"/>
      <c r="SXQ31" s="206"/>
      <c r="SXR31" s="206"/>
      <c r="SXS31" s="206"/>
      <c r="SXT31" s="206"/>
      <c r="SXU31" s="206"/>
      <c r="SXV31" s="206"/>
      <c r="SXW31" s="206"/>
      <c r="SXX31" s="206"/>
      <c r="SXY31" s="206"/>
      <c r="SXZ31" s="206"/>
      <c r="SYA31" s="206"/>
      <c r="SYB31" s="206"/>
      <c r="SYC31" s="206"/>
      <c r="SYD31" s="206"/>
      <c r="SYE31" s="206"/>
      <c r="SYF31" s="206"/>
      <c r="SYG31" s="206"/>
      <c r="SYH31" s="206"/>
      <c r="SYI31" s="206"/>
      <c r="SYJ31" s="206"/>
      <c r="SYK31" s="206"/>
      <c r="SYL31" s="206"/>
      <c r="SYM31" s="206"/>
      <c r="SYN31" s="206"/>
      <c r="SYO31" s="206"/>
      <c r="SYP31" s="206"/>
      <c r="SYQ31" s="206"/>
      <c r="SYR31" s="206"/>
      <c r="SYS31" s="206"/>
      <c r="SYT31" s="206"/>
      <c r="SYU31" s="206"/>
      <c r="SYV31" s="206"/>
      <c r="SYW31" s="206"/>
      <c r="SYX31" s="206"/>
      <c r="SYY31" s="206"/>
      <c r="SYZ31" s="206"/>
      <c r="SZA31" s="206"/>
      <c r="SZB31" s="206"/>
      <c r="SZC31" s="206"/>
      <c r="SZD31" s="206"/>
      <c r="SZE31" s="206"/>
      <c r="SZF31" s="206"/>
      <c r="SZG31" s="206"/>
      <c r="SZH31" s="206"/>
      <c r="SZI31" s="206"/>
      <c r="SZJ31" s="206"/>
      <c r="SZK31" s="206"/>
      <c r="SZL31" s="206"/>
      <c r="SZM31" s="206"/>
      <c r="SZN31" s="206"/>
      <c r="SZO31" s="206"/>
      <c r="SZP31" s="206"/>
      <c r="SZQ31" s="206"/>
      <c r="SZR31" s="206"/>
      <c r="SZS31" s="206"/>
      <c r="SZT31" s="206"/>
      <c r="SZU31" s="206"/>
      <c r="SZV31" s="206"/>
      <c r="SZW31" s="206"/>
      <c r="SZX31" s="206"/>
      <c r="SZY31" s="206"/>
      <c r="SZZ31" s="206"/>
      <c r="TAA31" s="206"/>
      <c r="TAB31" s="206"/>
      <c r="TAC31" s="206"/>
      <c r="TAD31" s="206"/>
      <c r="TAE31" s="206"/>
      <c r="TAF31" s="206"/>
      <c r="TAG31" s="206"/>
      <c r="TAH31" s="206"/>
      <c r="TAI31" s="206"/>
      <c r="TAJ31" s="206"/>
      <c r="TAK31" s="206"/>
      <c r="TAL31" s="206"/>
      <c r="TAM31" s="206"/>
      <c r="TAN31" s="206"/>
      <c r="TAO31" s="206"/>
      <c r="TAP31" s="206"/>
      <c r="TAQ31" s="206"/>
      <c r="TAR31" s="206"/>
      <c r="TAS31" s="206"/>
      <c r="TAT31" s="206"/>
      <c r="TAU31" s="206"/>
      <c r="TAV31" s="206"/>
      <c r="TAW31" s="206"/>
      <c r="TAX31" s="206"/>
      <c r="TAY31" s="206"/>
      <c r="TAZ31" s="206"/>
      <c r="TBA31" s="206"/>
      <c r="TBB31" s="206"/>
      <c r="TBC31" s="206"/>
      <c r="TBD31" s="206"/>
      <c r="TBE31" s="206"/>
      <c r="TBF31" s="206"/>
      <c r="TBG31" s="206"/>
      <c r="TBH31" s="206"/>
      <c r="TBI31" s="206"/>
      <c r="TBJ31" s="206"/>
      <c r="TBK31" s="206"/>
      <c r="TBL31" s="206"/>
      <c r="TBM31" s="206"/>
      <c r="TBN31" s="206"/>
      <c r="TBO31" s="206"/>
      <c r="TBP31" s="206"/>
      <c r="TBQ31" s="206"/>
      <c r="TBR31" s="206"/>
      <c r="TBS31" s="206"/>
      <c r="TBT31" s="206"/>
      <c r="TBU31" s="206"/>
      <c r="TBV31" s="206"/>
      <c r="TBW31" s="206"/>
      <c r="TBX31" s="206"/>
      <c r="TBY31" s="206"/>
      <c r="TBZ31" s="206"/>
      <c r="TCA31" s="206"/>
      <c r="TCB31" s="206"/>
      <c r="TCC31" s="206"/>
      <c r="TCD31" s="206"/>
      <c r="TCE31" s="206"/>
      <c r="TCF31" s="206"/>
      <c r="TCG31" s="206"/>
      <c r="TCH31" s="206"/>
      <c r="TCI31" s="206"/>
      <c r="TCJ31" s="206"/>
      <c r="TCK31" s="206"/>
      <c r="TCL31" s="206"/>
      <c r="TCM31" s="206"/>
      <c r="TCN31" s="206"/>
      <c r="TCO31" s="206"/>
      <c r="TCP31" s="206"/>
      <c r="TCQ31" s="206"/>
      <c r="TCR31" s="206"/>
      <c r="TCS31" s="206"/>
      <c r="TCT31" s="206"/>
      <c r="TCU31" s="206"/>
      <c r="TCV31" s="206"/>
      <c r="TCW31" s="206"/>
      <c r="TCX31" s="206"/>
      <c r="TCY31" s="206"/>
      <c r="TCZ31" s="206"/>
      <c r="TDA31" s="206"/>
      <c r="TDB31" s="206"/>
      <c r="TDC31" s="206"/>
      <c r="TDD31" s="206"/>
      <c r="TDE31" s="206"/>
      <c r="TDF31" s="206"/>
      <c r="TDG31" s="206"/>
      <c r="TDH31" s="206"/>
      <c r="TDI31" s="206"/>
      <c r="TDJ31" s="206"/>
      <c r="TDK31" s="206"/>
      <c r="TDL31" s="206"/>
      <c r="TDM31" s="206"/>
      <c r="TDN31" s="206"/>
      <c r="TDO31" s="206"/>
      <c r="TDP31" s="206"/>
      <c r="TDQ31" s="206"/>
      <c r="TDR31" s="206"/>
      <c r="TDS31" s="206"/>
      <c r="TDT31" s="206"/>
      <c r="TDU31" s="206"/>
      <c r="TDV31" s="206"/>
      <c r="TDW31" s="206"/>
      <c r="TDX31" s="206"/>
      <c r="TDY31" s="206"/>
      <c r="TDZ31" s="206"/>
      <c r="TEA31" s="206"/>
      <c r="TEB31" s="206"/>
      <c r="TEC31" s="206"/>
      <c r="TED31" s="206"/>
      <c r="TEE31" s="206"/>
      <c r="TEF31" s="206"/>
      <c r="TEG31" s="206"/>
      <c r="TEH31" s="206"/>
      <c r="TEI31" s="206"/>
      <c r="TEJ31" s="206"/>
      <c r="TEK31" s="206"/>
      <c r="TEL31" s="206"/>
      <c r="TEM31" s="206"/>
      <c r="TEN31" s="206"/>
      <c r="TEO31" s="206"/>
      <c r="TEP31" s="206"/>
      <c r="TEQ31" s="206"/>
      <c r="TER31" s="206"/>
      <c r="TES31" s="206"/>
      <c r="TET31" s="206"/>
      <c r="TEU31" s="206"/>
      <c r="TEV31" s="206"/>
      <c r="TEW31" s="206"/>
      <c r="TEX31" s="206"/>
      <c r="TEY31" s="206"/>
      <c r="TEZ31" s="206"/>
      <c r="TFA31" s="206"/>
      <c r="TFB31" s="206"/>
      <c r="TFC31" s="206"/>
      <c r="TFD31" s="206"/>
      <c r="TFE31" s="206"/>
      <c r="TFF31" s="206"/>
      <c r="TFG31" s="206"/>
      <c r="TFH31" s="206"/>
      <c r="TFI31" s="206"/>
      <c r="TFJ31" s="206"/>
      <c r="TFK31" s="206"/>
      <c r="TFL31" s="206"/>
      <c r="TFM31" s="206"/>
      <c r="TFN31" s="206"/>
      <c r="TFO31" s="206"/>
      <c r="TFP31" s="206"/>
      <c r="TFQ31" s="206"/>
      <c r="TFR31" s="206"/>
      <c r="TFS31" s="206"/>
      <c r="TFT31" s="206"/>
      <c r="TFU31" s="206"/>
      <c r="TFV31" s="206"/>
      <c r="TFW31" s="206"/>
      <c r="TFX31" s="206"/>
      <c r="TFY31" s="206"/>
      <c r="TFZ31" s="206"/>
      <c r="TGA31" s="206"/>
      <c r="TGB31" s="206"/>
      <c r="TGC31" s="206"/>
      <c r="TGD31" s="206"/>
      <c r="TGE31" s="206"/>
      <c r="TGF31" s="206"/>
      <c r="TGG31" s="206"/>
      <c r="TGH31" s="206"/>
      <c r="TGI31" s="206"/>
      <c r="TGJ31" s="206"/>
      <c r="TGK31" s="206"/>
      <c r="TGL31" s="206"/>
      <c r="TGM31" s="206"/>
      <c r="TGN31" s="206"/>
      <c r="TGO31" s="206"/>
      <c r="TGP31" s="206"/>
      <c r="TGQ31" s="206"/>
      <c r="TGR31" s="206"/>
      <c r="TGS31" s="206"/>
      <c r="TGT31" s="206"/>
      <c r="TGU31" s="206"/>
      <c r="TGV31" s="206"/>
      <c r="TGW31" s="206"/>
      <c r="TGX31" s="206"/>
      <c r="TGY31" s="206"/>
      <c r="TGZ31" s="206"/>
      <c r="THA31" s="206"/>
      <c r="THB31" s="206"/>
      <c r="THC31" s="206"/>
      <c r="THD31" s="206"/>
      <c r="THE31" s="206"/>
      <c r="THF31" s="206"/>
      <c r="THG31" s="206"/>
      <c r="THH31" s="206"/>
      <c r="THI31" s="206"/>
      <c r="THJ31" s="206"/>
      <c r="THK31" s="206"/>
      <c r="THL31" s="206"/>
      <c r="THM31" s="206"/>
      <c r="THN31" s="206"/>
      <c r="THO31" s="206"/>
      <c r="THP31" s="206"/>
      <c r="THQ31" s="206"/>
      <c r="THR31" s="206"/>
      <c r="THS31" s="206"/>
      <c r="THT31" s="206"/>
      <c r="THU31" s="206"/>
      <c r="THV31" s="206"/>
      <c r="THW31" s="206"/>
      <c r="THX31" s="206"/>
      <c r="THY31" s="206"/>
      <c r="THZ31" s="206"/>
      <c r="TIA31" s="206"/>
      <c r="TIB31" s="206"/>
      <c r="TIC31" s="206"/>
      <c r="TID31" s="206"/>
      <c r="TIE31" s="206"/>
      <c r="TIF31" s="206"/>
      <c r="TIG31" s="206"/>
      <c r="TIH31" s="206"/>
      <c r="TII31" s="206"/>
      <c r="TIJ31" s="206"/>
      <c r="TIK31" s="206"/>
      <c r="TIL31" s="206"/>
      <c r="TIM31" s="206"/>
      <c r="TIN31" s="206"/>
      <c r="TIO31" s="206"/>
      <c r="TIP31" s="206"/>
      <c r="TIQ31" s="206"/>
      <c r="TIR31" s="206"/>
      <c r="TIS31" s="206"/>
      <c r="TIT31" s="206"/>
      <c r="TIU31" s="206"/>
      <c r="TIV31" s="206"/>
      <c r="TIW31" s="206"/>
      <c r="TIX31" s="206"/>
      <c r="TIY31" s="206"/>
      <c r="TIZ31" s="206"/>
      <c r="TJA31" s="206"/>
      <c r="TJB31" s="206"/>
      <c r="TJC31" s="206"/>
      <c r="TJD31" s="206"/>
      <c r="TJE31" s="206"/>
      <c r="TJF31" s="206"/>
      <c r="TJG31" s="206"/>
      <c r="TJH31" s="206"/>
      <c r="TJI31" s="206"/>
      <c r="TJJ31" s="206"/>
      <c r="TJK31" s="206"/>
      <c r="TJL31" s="206"/>
      <c r="TJM31" s="206"/>
      <c r="TJN31" s="206"/>
      <c r="TJO31" s="206"/>
      <c r="TJP31" s="206"/>
      <c r="TJQ31" s="206"/>
      <c r="TJR31" s="206"/>
      <c r="TJS31" s="206"/>
      <c r="TJT31" s="206"/>
      <c r="TJU31" s="206"/>
      <c r="TJV31" s="206"/>
      <c r="TJW31" s="206"/>
      <c r="TJX31" s="206"/>
      <c r="TJY31" s="206"/>
      <c r="TJZ31" s="206"/>
      <c r="TKA31" s="206"/>
      <c r="TKB31" s="206"/>
      <c r="TKC31" s="206"/>
      <c r="TKD31" s="206"/>
      <c r="TKE31" s="206"/>
      <c r="TKF31" s="206"/>
      <c r="TKG31" s="206"/>
      <c r="TKH31" s="206"/>
      <c r="TKI31" s="206"/>
      <c r="TKJ31" s="206"/>
      <c r="TKK31" s="206"/>
      <c r="TKL31" s="206"/>
      <c r="TKM31" s="206"/>
      <c r="TKN31" s="206"/>
      <c r="TKO31" s="206"/>
      <c r="TKP31" s="206"/>
      <c r="TKQ31" s="206"/>
      <c r="TKR31" s="206"/>
      <c r="TKS31" s="206"/>
      <c r="TKT31" s="206"/>
      <c r="TKU31" s="206"/>
      <c r="TKV31" s="206"/>
      <c r="TKW31" s="206"/>
      <c r="TKX31" s="206"/>
      <c r="TKY31" s="206"/>
      <c r="TKZ31" s="206"/>
      <c r="TLA31" s="206"/>
      <c r="TLB31" s="206"/>
      <c r="TLC31" s="206"/>
      <c r="TLD31" s="206"/>
      <c r="TLE31" s="206"/>
      <c r="TLF31" s="206"/>
      <c r="TLG31" s="206"/>
      <c r="TLH31" s="206"/>
      <c r="TLI31" s="206"/>
      <c r="TLJ31" s="206"/>
      <c r="TLK31" s="206"/>
      <c r="TLL31" s="206"/>
      <c r="TLM31" s="206"/>
      <c r="TLN31" s="206"/>
      <c r="TLO31" s="206"/>
      <c r="TLP31" s="206"/>
      <c r="TLQ31" s="206"/>
      <c r="TLR31" s="206"/>
      <c r="TLS31" s="206"/>
      <c r="TLT31" s="206"/>
      <c r="TLU31" s="206"/>
      <c r="TLV31" s="206"/>
      <c r="TLW31" s="206"/>
      <c r="TLX31" s="206"/>
      <c r="TLY31" s="206"/>
      <c r="TLZ31" s="206"/>
      <c r="TMA31" s="206"/>
      <c r="TMB31" s="206"/>
      <c r="TMC31" s="206"/>
      <c r="TMD31" s="206"/>
      <c r="TME31" s="206"/>
      <c r="TMF31" s="206"/>
      <c r="TMG31" s="206"/>
      <c r="TMH31" s="206"/>
      <c r="TMI31" s="206"/>
      <c r="TMJ31" s="206"/>
      <c r="TMK31" s="206"/>
      <c r="TML31" s="206"/>
      <c r="TMM31" s="206"/>
      <c r="TMN31" s="206"/>
      <c r="TMO31" s="206"/>
      <c r="TMP31" s="206"/>
      <c r="TMQ31" s="206"/>
      <c r="TMR31" s="206"/>
      <c r="TMS31" s="206"/>
      <c r="TMT31" s="206"/>
      <c r="TMU31" s="206"/>
      <c r="TMV31" s="206"/>
      <c r="TMW31" s="206"/>
      <c r="TMX31" s="206"/>
      <c r="TMY31" s="206"/>
      <c r="TMZ31" s="206"/>
      <c r="TNA31" s="206"/>
      <c r="TNB31" s="206"/>
      <c r="TNC31" s="206"/>
      <c r="TND31" s="206"/>
      <c r="TNE31" s="206"/>
      <c r="TNF31" s="206"/>
      <c r="TNG31" s="206"/>
      <c r="TNH31" s="206"/>
      <c r="TNI31" s="206"/>
      <c r="TNJ31" s="206"/>
      <c r="TNK31" s="206"/>
      <c r="TNL31" s="206"/>
      <c r="TNM31" s="206"/>
      <c r="TNN31" s="206"/>
      <c r="TNO31" s="206"/>
      <c r="TNP31" s="206"/>
      <c r="TNQ31" s="206"/>
      <c r="TNR31" s="206"/>
      <c r="TNS31" s="206"/>
      <c r="TNT31" s="206"/>
      <c r="TNU31" s="206"/>
      <c r="TNV31" s="206"/>
      <c r="TNW31" s="206"/>
      <c r="TNX31" s="206"/>
      <c r="TNY31" s="206"/>
      <c r="TNZ31" s="206"/>
      <c r="TOA31" s="206"/>
      <c r="TOB31" s="206"/>
      <c r="TOC31" s="206"/>
      <c r="TOD31" s="206"/>
      <c r="TOE31" s="206"/>
      <c r="TOF31" s="206"/>
      <c r="TOG31" s="206"/>
      <c r="TOH31" s="206"/>
      <c r="TOI31" s="206"/>
      <c r="TOJ31" s="206"/>
      <c r="TOK31" s="206"/>
      <c r="TOL31" s="206"/>
      <c r="TOM31" s="206"/>
      <c r="TON31" s="206"/>
      <c r="TOO31" s="206"/>
      <c r="TOP31" s="206"/>
      <c r="TOQ31" s="206"/>
      <c r="TOR31" s="206"/>
      <c r="TOS31" s="206"/>
      <c r="TOT31" s="206"/>
      <c r="TOU31" s="206"/>
      <c r="TOV31" s="206"/>
      <c r="TOW31" s="206"/>
      <c r="TOX31" s="206"/>
      <c r="TOY31" s="206"/>
      <c r="TOZ31" s="206"/>
      <c r="TPA31" s="206"/>
      <c r="TPB31" s="206"/>
      <c r="TPC31" s="206"/>
      <c r="TPD31" s="206"/>
      <c r="TPE31" s="206"/>
      <c r="TPF31" s="206"/>
      <c r="TPG31" s="206"/>
      <c r="TPH31" s="206"/>
      <c r="TPI31" s="206"/>
      <c r="TPJ31" s="206"/>
      <c r="TPK31" s="206"/>
      <c r="TPL31" s="206"/>
      <c r="TPM31" s="206"/>
      <c r="TPN31" s="206"/>
      <c r="TPO31" s="206"/>
      <c r="TPP31" s="206"/>
      <c r="TPQ31" s="206"/>
      <c r="TPR31" s="206"/>
      <c r="TPS31" s="206"/>
      <c r="TPT31" s="206"/>
      <c r="TPU31" s="206"/>
      <c r="TPV31" s="206"/>
      <c r="TPW31" s="206"/>
      <c r="TPX31" s="206"/>
      <c r="TPY31" s="206"/>
      <c r="TPZ31" s="206"/>
      <c r="TQA31" s="206"/>
      <c r="TQB31" s="206"/>
      <c r="TQC31" s="206"/>
      <c r="TQD31" s="206"/>
      <c r="TQE31" s="206"/>
      <c r="TQF31" s="206"/>
      <c r="TQG31" s="206"/>
      <c r="TQH31" s="206"/>
      <c r="TQI31" s="206"/>
      <c r="TQJ31" s="206"/>
      <c r="TQK31" s="206"/>
      <c r="TQL31" s="206"/>
      <c r="TQM31" s="206"/>
      <c r="TQN31" s="206"/>
      <c r="TQO31" s="206"/>
      <c r="TQP31" s="206"/>
      <c r="TQQ31" s="206"/>
      <c r="TQR31" s="206"/>
      <c r="TQS31" s="206"/>
      <c r="TQT31" s="206"/>
      <c r="TQU31" s="206"/>
      <c r="TQV31" s="206"/>
      <c r="TQW31" s="206"/>
      <c r="TQX31" s="206"/>
      <c r="TQY31" s="206"/>
      <c r="TQZ31" s="206"/>
      <c r="TRA31" s="206"/>
      <c r="TRB31" s="206"/>
      <c r="TRC31" s="206"/>
      <c r="TRD31" s="206"/>
      <c r="TRE31" s="206"/>
      <c r="TRF31" s="206"/>
      <c r="TRG31" s="206"/>
      <c r="TRH31" s="206"/>
      <c r="TRI31" s="206"/>
      <c r="TRJ31" s="206"/>
      <c r="TRK31" s="206"/>
      <c r="TRL31" s="206"/>
      <c r="TRM31" s="206"/>
      <c r="TRN31" s="206"/>
      <c r="TRO31" s="206"/>
      <c r="TRP31" s="206"/>
      <c r="TRQ31" s="206"/>
      <c r="TRR31" s="206"/>
      <c r="TRS31" s="206"/>
      <c r="TRT31" s="206"/>
      <c r="TRU31" s="206"/>
      <c r="TRV31" s="206"/>
      <c r="TRW31" s="206"/>
      <c r="TRX31" s="206"/>
      <c r="TRY31" s="206"/>
      <c r="TRZ31" s="206"/>
      <c r="TSA31" s="206"/>
      <c r="TSB31" s="206"/>
      <c r="TSC31" s="206"/>
      <c r="TSD31" s="206"/>
      <c r="TSE31" s="206"/>
      <c r="TSF31" s="206"/>
      <c r="TSG31" s="206"/>
      <c r="TSH31" s="206"/>
      <c r="TSI31" s="206"/>
      <c r="TSJ31" s="206"/>
      <c r="TSK31" s="206"/>
      <c r="TSL31" s="206"/>
      <c r="TSM31" s="206"/>
      <c r="TSN31" s="206"/>
      <c r="TSO31" s="206"/>
      <c r="TSP31" s="206"/>
      <c r="TSQ31" s="206"/>
      <c r="TSR31" s="206"/>
      <c r="TSS31" s="206"/>
      <c r="TST31" s="206"/>
      <c r="TSU31" s="206"/>
      <c r="TSV31" s="206"/>
      <c r="TSW31" s="206"/>
      <c r="TSX31" s="206"/>
      <c r="TSY31" s="206"/>
      <c r="TSZ31" s="206"/>
      <c r="TTA31" s="206"/>
      <c r="TTB31" s="206"/>
      <c r="TTC31" s="206"/>
      <c r="TTD31" s="206"/>
      <c r="TTE31" s="206"/>
      <c r="TTF31" s="206"/>
      <c r="TTG31" s="206"/>
      <c r="TTH31" s="206"/>
      <c r="TTI31" s="206"/>
      <c r="TTJ31" s="206"/>
      <c r="TTK31" s="206"/>
      <c r="TTL31" s="206"/>
      <c r="TTM31" s="206"/>
      <c r="TTN31" s="206"/>
      <c r="TTO31" s="206"/>
      <c r="TTP31" s="206"/>
      <c r="TTQ31" s="206"/>
      <c r="TTR31" s="206"/>
      <c r="TTS31" s="206"/>
      <c r="TTT31" s="206"/>
      <c r="TTU31" s="206"/>
      <c r="TTV31" s="206"/>
      <c r="TTW31" s="206"/>
      <c r="TTX31" s="206"/>
      <c r="TTY31" s="206"/>
      <c r="TTZ31" s="206"/>
      <c r="TUA31" s="206"/>
      <c r="TUB31" s="206"/>
      <c r="TUC31" s="206"/>
      <c r="TUD31" s="206"/>
      <c r="TUE31" s="206"/>
      <c r="TUF31" s="206"/>
      <c r="TUG31" s="206"/>
      <c r="TUH31" s="206"/>
      <c r="TUI31" s="206"/>
      <c r="TUJ31" s="206"/>
      <c r="TUK31" s="206"/>
      <c r="TUL31" s="206"/>
      <c r="TUM31" s="206"/>
      <c r="TUN31" s="206"/>
      <c r="TUO31" s="206"/>
      <c r="TUP31" s="206"/>
      <c r="TUQ31" s="206"/>
      <c r="TUR31" s="206"/>
      <c r="TUS31" s="206"/>
      <c r="TUT31" s="206"/>
      <c r="TUU31" s="206"/>
      <c r="TUV31" s="206"/>
      <c r="TUW31" s="206"/>
      <c r="TUX31" s="206"/>
      <c r="TUY31" s="206"/>
      <c r="TUZ31" s="206"/>
      <c r="TVA31" s="206"/>
      <c r="TVB31" s="206"/>
      <c r="TVC31" s="206"/>
      <c r="TVD31" s="206"/>
      <c r="TVE31" s="206"/>
      <c r="TVF31" s="206"/>
      <c r="TVG31" s="206"/>
      <c r="TVH31" s="206"/>
      <c r="TVI31" s="206"/>
      <c r="TVJ31" s="206"/>
      <c r="TVK31" s="206"/>
      <c r="TVL31" s="206"/>
      <c r="TVM31" s="206"/>
      <c r="TVN31" s="206"/>
      <c r="TVO31" s="206"/>
      <c r="TVP31" s="206"/>
      <c r="TVQ31" s="206"/>
      <c r="TVR31" s="206"/>
      <c r="TVS31" s="206"/>
      <c r="TVT31" s="206"/>
      <c r="TVU31" s="206"/>
      <c r="TVV31" s="206"/>
      <c r="TVW31" s="206"/>
      <c r="TVX31" s="206"/>
      <c r="TVY31" s="206"/>
      <c r="TVZ31" s="206"/>
      <c r="TWA31" s="206"/>
      <c r="TWB31" s="206"/>
      <c r="TWC31" s="206"/>
      <c r="TWD31" s="206"/>
      <c r="TWE31" s="206"/>
      <c r="TWF31" s="206"/>
      <c r="TWG31" s="206"/>
      <c r="TWH31" s="206"/>
      <c r="TWI31" s="206"/>
      <c r="TWJ31" s="206"/>
      <c r="TWK31" s="206"/>
      <c r="TWL31" s="206"/>
      <c r="TWM31" s="206"/>
      <c r="TWN31" s="206"/>
      <c r="TWO31" s="206"/>
      <c r="TWP31" s="206"/>
      <c r="TWQ31" s="206"/>
      <c r="TWR31" s="206"/>
      <c r="TWS31" s="206"/>
      <c r="TWT31" s="206"/>
      <c r="TWU31" s="206"/>
      <c r="TWV31" s="206"/>
      <c r="TWW31" s="206"/>
      <c r="TWX31" s="206"/>
      <c r="TWY31" s="206"/>
      <c r="TWZ31" s="206"/>
      <c r="TXA31" s="206"/>
      <c r="TXB31" s="206"/>
      <c r="TXC31" s="206"/>
      <c r="TXD31" s="206"/>
      <c r="TXE31" s="206"/>
      <c r="TXF31" s="206"/>
      <c r="TXG31" s="206"/>
      <c r="TXH31" s="206"/>
      <c r="TXI31" s="206"/>
      <c r="TXJ31" s="206"/>
      <c r="TXK31" s="206"/>
      <c r="TXL31" s="206"/>
      <c r="TXM31" s="206"/>
      <c r="TXN31" s="206"/>
      <c r="TXO31" s="206"/>
      <c r="TXP31" s="206"/>
      <c r="TXQ31" s="206"/>
      <c r="TXR31" s="206"/>
      <c r="TXS31" s="206"/>
      <c r="TXT31" s="206"/>
      <c r="TXU31" s="206"/>
      <c r="TXV31" s="206"/>
      <c r="TXW31" s="206"/>
      <c r="TXX31" s="206"/>
      <c r="TXY31" s="206"/>
      <c r="TXZ31" s="206"/>
      <c r="TYA31" s="206"/>
      <c r="TYB31" s="206"/>
      <c r="TYC31" s="206"/>
      <c r="TYD31" s="206"/>
      <c r="TYE31" s="206"/>
      <c r="TYF31" s="206"/>
      <c r="TYG31" s="206"/>
      <c r="TYH31" s="206"/>
      <c r="TYI31" s="206"/>
      <c r="TYJ31" s="206"/>
      <c r="TYK31" s="206"/>
      <c r="TYL31" s="206"/>
      <c r="TYM31" s="206"/>
      <c r="TYN31" s="206"/>
      <c r="TYO31" s="206"/>
      <c r="TYP31" s="206"/>
      <c r="TYQ31" s="206"/>
      <c r="TYR31" s="206"/>
      <c r="TYS31" s="206"/>
      <c r="TYT31" s="206"/>
      <c r="TYU31" s="206"/>
      <c r="TYV31" s="206"/>
      <c r="TYW31" s="206"/>
      <c r="TYX31" s="206"/>
      <c r="TYY31" s="206"/>
      <c r="TYZ31" s="206"/>
      <c r="TZA31" s="206"/>
      <c r="TZB31" s="206"/>
      <c r="TZC31" s="206"/>
      <c r="TZD31" s="206"/>
      <c r="TZE31" s="206"/>
      <c r="TZF31" s="206"/>
      <c r="TZG31" s="206"/>
      <c r="TZH31" s="206"/>
      <c r="TZI31" s="206"/>
      <c r="TZJ31" s="206"/>
      <c r="TZK31" s="206"/>
      <c r="TZL31" s="206"/>
      <c r="TZM31" s="206"/>
      <c r="TZN31" s="206"/>
      <c r="TZO31" s="206"/>
      <c r="TZP31" s="206"/>
      <c r="TZQ31" s="206"/>
      <c r="TZR31" s="206"/>
      <c r="TZS31" s="206"/>
      <c r="TZT31" s="206"/>
      <c r="TZU31" s="206"/>
      <c r="TZV31" s="206"/>
      <c r="TZW31" s="206"/>
      <c r="TZX31" s="206"/>
      <c r="TZY31" s="206"/>
      <c r="TZZ31" s="206"/>
      <c r="UAA31" s="206"/>
      <c r="UAB31" s="206"/>
      <c r="UAC31" s="206"/>
      <c r="UAD31" s="206"/>
      <c r="UAE31" s="206"/>
      <c r="UAF31" s="206"/>
      <c r="UAG31" s="206"/>
      <c r="UAH31" s="206"/>
      <c r="UAI31" s="206"/>
      <c r="UAJ31" s="206"/>
      <c r="UAK31" s="206"/>
      <c r="UAL31" s="206"/>
      <c r="UAM31" s="206"/>
      <c r="UAN31" s="206"/>
      <c r="UAO31" s="206"/>
      <c r="UAP31" s="206"/>
      <c r="UAQ31" s="206"/>
      <c r="UAR31" s="206"/>
      <c r="UAS31" s="206"/>
      <c r="UAT31" s="206"/>
      <c r="UAU31" s="206"/>
      <c r="UAV31" s="206"/>
      <c r="UAW31" s="206"/>
      <c r="UAX31" s="206"/>
      <c r="UAY31" s="206"/>
      <c r="UAZ31" s="206"/>
      <c r="UBA31" s="206"/>
      <c r="UBB31" s="206"/>
      <c r="UBC31" s="206"/>
      <c r="UBD31" s="206"/>
      <c r="UBE31" s="206"/>
      <c r="UBF31" s="206"/>
      <c r="UBG31" s="206"/>
      <c r="UBH31" s="206"/>
      <c r="UBI31" s="206"/>
      <c r="UBJ31" s="206"/>
      <c r="UBK31" s="206"/>
      <c r="UBL31" s="206"/>
      <c r="UBM31" s="206"/>
      <c r="UBN31" s="206"/>
      <c r="UBO31" s="206"/>
      <c r="UBP31" s="206"/>
      <c r="UBQ31" s="206"/>
      <c r="UBR31" s="206"/>
      <c r="UBS31" s="206"/>
      <c r="UBT31" s="206"/>
      <c r="UBU31" s="206"/>
      <c r="UBV31" s="206"/>
      <c r="UBW31" s="206"/>
      <c r="UBX31" s="206"/>
      <c r="UBY31" s="206"/>
      <c r="UBZ31" s="206"/>
      <c r="UCA31" s="206"/>
      <c r="UCB31" s="206"/>
      <c r="UCC31" s="206"/>
      <c r="UCD31" s="206"/>
      <c r="UCE31" s="206"/>
      <c r="UCF31" s="206"/>
      <c r="UCG31" s="206"/>
      <c r="UCH31" s="206"/>
      <c r="UCI31" s="206"/>
      <c r="UCJ31" s="206"/>
      <c r="UCK31" s="206"/>
      <c r="UCL31" s="206"/>
      <c r="UCM31" s="206"/>
      <c r="UCN31" s="206"/>
      <c r="UCO31" s="206"/>
      <c r="UCP31" s="206"/>
      <c r="UCQ31" s="206"/>
      <c r="UCR31" s="206"/>
      <c r="UCS31" s="206"/>
      <c r="UCT31" s="206"/>
      <c r="UCU31" s="206"/>
      <c r="UCV31" s="206"/>
      <c r="UCW31" s="206"/>
      <c r="UCX31" s="206"/>
      <c r="UCY31" s="206"/>
      <c r="UCZ31" s="206"/>
      <c r="UDA31" s="206"/>
      <c r="UDB31" s="206"/>
      <c r="UDC31" s="206"/>
      <c r="UDD31" s="206"/>
      <c r="UDE31" s="206"/>
      <c r="UDF31" s="206"/>
      <c r="UDG31" s="206"/>
      <c r="UDH31" s="206"/>
      <c r="UDI31" s="206"/>
      <c r="UDJ31" s="206"/>
      <c r="UDK31" s="206"/>
      <c r="UDL31" s="206"/>
      <c r="UDM31" s="206"/>
      <c r="UDN31" s="206"/>
      <c r="UDO31" s="206"/>
      <c r="UDP31" s="206"/>
      <c r="UDQ31" s="206"/>
      <c r="UDR31" s="206"/>
      <c r="UDS31" s="206"/>
      <c r="UDT31" s="206"/>
      <c r="UDU31" s="206"/>
      <c r="UDV31" s="206"/>
      <c r="UDW31" s="206"/>
      <c r="UDX31" s="206"/>
      <c r="UDY31" s="206"/>
      <c r="UDZ31" s="206"/>
      <c r="UEA31" s="206"/>
      <c r="UEB31" s="206"/>
      <c r="UEC31" s="206"/>
      <c r="UED31" s="206"/>
      <c r="UEE31" s="206"/>
      <c r="UEF31" s="206"/>
      <c r="UEG31" s="206"/>
      <c r="UEH31" s="206"/>
      <c r="UEI31" s="206"/>
      <c r="UEJ31" s="206"/>
      <c r="UEK31" s="206"/>
      <c r="UEL31" s="206"/>
      <c r="UEM31" s="206"/>
      <c r="UEN31" s="206"/>
      <c r="UEO31" s="206"/>
      <c r="UEP31" s="206"/>
      <c r="UEQ31" s="206"/>
      <c r="UER31" s="206"/>
      <c r="UES31" s="206"/>
      <c r="UET31" s="206"/>
      <c r="UEU31" s="206"/>
      <c r="UEV31" s="206"/>
      <c r="UEW31" s="206"/>
      <c r="UEX31" s="206"/>
      <c r="UEY31" s="206"/>
      <c r="UEZ31" s="206"/>
      <c r="UFA31" s="206"/>
      <c r="UFB31" s="206"/>
      <c r="UFC31" s="206"/>
      <c r="UFD31" s="206"/>
      <c r="UFE31" s="206"/>
      <c r="UFF31" s="206"/>
      <c r="UFG31" s="206"/>
      <c r="UFH31" s="206"/>
      <c r="UFI31" s="206"/>
      <c r="UFJ31" s="206"/>
      <c r="UFK31" s="206"/>
      <c r="UFL31" s="206"/>
      <c r="UFM31" s="206"/>
      <c r="UFN31" s="206"/>
      <c r="UFO31" s="206"/>
      <c r="UFP31" s="206"/>
      <c r="UFQ31" s="206"/>
      <c r="UFR31" s="206"/>
      <c r="UFS31" s="206"/>
      <c r="UFT31" s="206"/>
      <c r="UFU31" s="206"/>
      <c r="UFV31" s="206"/>
      <c r="UFW31" s="206"/>
      <c r="UFX31" s="206"/>
      <c r="UFY31" s="206"/>
      <c r="UFZ31" s="206"/>
      <c r="UGA31" s="206"/>
      <c r="UGB31" s="206"/>
      <c r="UGC31" s="206"/>
      <c r="UGD31" s="206"/>
      <c r="UGE31" s="206"/>
      <c r="UGF31" s="206"/>
      <c r="UGG31" s="206"/>
      <c r="UGH31" s="206"/>
      <c r="UGI31" s="206"/>
      <c r="UGJ31" s="206"/>
      <c r="UGK31" s="206"/>
      <c r="UGL31" s="206"/>
      <c r="UGM31" s="206"/>
      <c r="UGN31" s="206"/>
      <c r="UGO31" s="206"/>
      <c r="UGP31" s="206"/>
      <c r="UGQ31" s="206"/>
      <c r="UGR31" s="206"/>
      <c r="UGS31" s="206"/>
      <c r="UGT31" s="206"/>
      <c r="UGU31" s="206"/>
      <c r="UGV31" s="206"/>
      <c r="UGW31" s="206"/>
      <c r="UGX31" s="206"/>
      <c r="UGY31" s="206"/>
      <c r="UGZ31" s="206"/>
      <c r="UHA31" s="206"/>
      <c r="UHB31" s="206"/>
      <c r="UHC31" s="206"/>
      <c r="UHD31" s="206"/>
      <c r="UHE31" s="206"/>
      <c r="UHF31" s="206"/>
      <c r="UHG31" s="206"/>
      <c r="UHH31" s="206"/>
      <c r="UHI31" s="206"/>
      <c r="UHJ31" s="206"/>
      <c r="UHK31" s="206"/>
      <c r="UHL31" s="206"/>
      <c r="UHM31" s="206"/>
      <c r="UHN31" s="206"/>
      <c r="UHO31" s="206"/>
      <c r="UHP31" s="206"/>
      <c r="UHQ31" s="206"/>
      <c r="UHR31" s="206"/>
      <c r="UHS31" s="206"/>
      <c r="UHT31" s="206"/>
      <c r="UHU31" s="206"/>
      <c r="UHV31" s="206"/>
      <c r="UHW31" s="206"/>
      <c r="UHX31" s="206"/>
      <c r="UHY31" s="206"/>
      <c r="UHZ31" s="206"/>
      <c r="UIA31" s="206"/>
      <c r="UIB31" s="206"/>
      <c r="UIC31" s="206"/>
      <c r="UID31" s="206"/>
      <c r="UIE31" s="206"/>
      <c r="UIF31" s="206"/>
      <c r="UIG31" s="206"/>
      <c r="UIH31" s="206"/>
      <c r="UII31" s="206"/>
      <c r="UIJ31" s="206"/>
      <c r="UIK31" s="206"/>
      <c r="UIL31" s="206"/>
      <c r="UIM31" s="206"/>
      <c r="UIN31" s="206"/>
      <c r="UIO31" s="206"/>
      <c r="UIP31" s="206"/>
      <c r="UIQ31" s="206"/>
      <c r="UIR31" s="206"/>
      <c r="UIS31" s="206"/>
      <c r="UIT31" s="206"/>
      <c r="UIU31" s="206"/>
      <c r="UIV31" s="206"/>
      <c r="UIW31" s="206"/>
      <c r="UIX31" s="206"/>
      <c r="UIY31" s="206"/>
      <c r="UIZ31" s="206"/>
      <c r="UJA31" s="206"/>
      <c r="UJB31" s="206"/>
      <c r="UJC31" s="206"/>
      <c r="UJD31" s="206"/>
      <c r="UJE31" s="206"/>
      <c r="UJF31" s="206"/>
      <c r="UJG31" s="206"/>
      <c r="UJH31" s="206"/>
      <c r="UJI31" s="206"/>
      <c r="UJJ31" s="206"/>
      <c r="UJK31" s="206"/>
      <c r="UJL31" s="206"/>
      <c r="UJM31" s="206"/>
      <c r="UJN31" s="206"/>
      <c r="UJO31" s="206"/>
      <c r="UJP31" s="206"/>
      <c r="UJQ31" s="206"/>
      <c r="UJR31" s="206"/>
      <c r="UJS31" s="206"/>
      <c r="UJT31" s="206"/>
      <c r="UJU31" s="206"/>
      <c r="UJV31" s="206"/>
      <c r="UJW31" s="206"/>
      <c r="UJX31" s="206"/>
      <c r="UJY31" s="206"/>
      <c r="UJZ31" s="206"/>
      <c r="UKA31" s="206"/>
      <c r="UKB31" s="206"/>
      <c r="UKC31" s="206"/>
      <c r="UKD31" s="206"/>
      <c r="UKE31" s="206"/>
      <c r="UKF31" s="206"/>
      <c r="UKG31" s="206"/>
      <c r="UKH31" s="206"/>
      <c r="UKI31" s="206"/>
      <c r="UKJ31" s="206"/>
      <c r="UKK31" s="206"/>
      <c r="UKL31" s="206"/>
      <c r="UKM31" s="206"/>
      <c r="UKN31" s="206"/>
      <c r="UKO31" s="206"/>
      <c r="UKP31" s="206"/>
      <c r="UKQ31" s="206"/>
      <c r="UKR31" s="206"/>
      <c r="UKS31" s="206"/>
      <c r="UKT31" s="206"/>
      <c r="UKU31" s="206"/>
      <c r="UKV31" s="206"/>
      <c r="UKW31" s="206"/>
      <c r="UKX31" s="206"/>
      <c r="UKY31" s="206"/>
      <c r="UKZ31" s="206"/>
      <c r="ULA31" s="206"/>
      <c r="ULB31" s="206"/>
      <c r="ULC31" s="206"/>
      <c r="ULD31" s="206"/>
      <c r="ULE31" s="206"/>
      <c r="ULF31" s="206"/>
      <c r="ULG31" s="206"/>
      <c r="ULH31" s="206"/>
      <c r="ULI31" s="206"/>
      <c r="ULJ31" s="206"/>
      <c r="ULK31" s="206"/>
      <c r="ULL31" s="206"/>
      <c r="ULM31" s="206"/>
      <c r="ULN31" s="206"/>
      <c r="ULO31" s="206"/>
      <c r="ULP31" s="206"/>
      <c r="ULQ31" s="206"/>
      <c r="ULR31" s="206"/>
      <c r="ULS31" s="206"/>
      <c r="ULT31" s="206"/>
      <c r="ULU31" s="206"/>
      <c r="ULV31" s="206"/>
      <c r="ULW31" s="206"/>
      <c r="ULX31" s="206"/>
      <c r="ULY31" s="206"/>
      <c r="ULZ31" s="206"/>
      <c r="UMA31" s="206"/>
      <c r="UMB31" s="206"/>
      <c r="UMC31" s="206"/>
      <c r="UMD31" s="206"/>
      <c r="UME31" s="206"/>
      <c r="UMF31" s="206"/>
      <c r="UMG31" s="206"/>
      <c r="UMH31" s="206"/>
      <c r="UMI31" s="206"/>
      <c r="UMJ31" s="206"/>
      <c r="UMK31" s="206"/>
      <c r="UML31" s="206"/>
      <c r="UMM31" s="206"/>
      <c r="UMN31" s="206"/>
      <c r="UMO31" s="206"/>
      <c r="UMP31" s="206"/>
      <c r="UMQ31" s="206"/>
      <c r="UMR31" s="206"/>
      <c r="UMS31" s="206"/>
      <c r="UMT31" s="206"/>
      <c r="UMU31" s="206"/>
      <c r="UMV31" s="206"/>
      <c r="UMW31" s="206"/>
      <c r="UMX31" s="206"/>
      <c r="UMY31" s="206"/>
      <c r="UMZ31" s="206"/>
      <c r="UNA31" s="206"/>
      <c r="UNB31" s="206"/>
      <c r="UNC31" s="206"/>
      <c r="UND31" s="206"/>
      <c r="UNE31" s="206"/>
      <c r="UNF31" s="206"/>
      <c r="UNG31" s="206"/>
      <c r="UNH31" s="206"/>
      <c r="UNI31" s="206"/>
      <c r="UNJ31" s="206"/>
      <c r="UNK31" s="206"/>
      <c r="UNL31" s="206"/>
      <c r="UNM31" s="206"/>
      <c r="UNN31" s="206"/>
      <c r="UNO31" s="206"/>
      <c r="UNP31" s="206"/>
      <c r="UNQ31" s="206"/>
      <c r="UNR31" s="206"/>
      <c r="UNS31" s="206"/>
      <c r="UNT31" s="206"/>
      <c r="UNU31" s="206"/>
      <c r="UNV31" s="206"/>
      <c r="UNW31" s="206"/>
      <c r="UNX31" s="206"/>
      <c r="UNY31" s="206"/>
      <c r="UNZ31" s="206"/>
      <c r="UOA31" s="206"/>
      <c r="UOB31" s="206"/>
      <c r="UOC31" s="206"/>
      <c r="UOD31" s="206"/>
      <c r="UOE31" s="206"/>
      <c r="UOF31" s="206"/>
      <c r="UOG31" s="206"/>
      <c r="UOH31" s="206"/>
      <c r="UOI31" s="206"/>
      <c r="UOJ31" s="206"/>
      <c r="UOK31" s="206"/>
      <c r="UOL31" s="206"/>
      <c r="UOM31" s="206"/>
      <c r="UON31" s="206"/>
      <c r="UOO31" s="206"/>
      <c r="UOP31" s="206"/>
      <c r="UOQ31" s="206"/>
      <c r="UOR31" s="206"/>
      <c r="UOS31" s="206"/>
      <c r="UOT31" s="206"/>
      <c r="UOU31" s="206"/>
      <c r="UOV31" s="206"/>
      <c r="UOW31" s="206"/>
      <c r="UOX31" s="206"/>
      <c r="UOY31" s="206"/>
      <c r="UOZ31" s="206"/>
      <c r="UPA31" s="206"/>
      <c r="UPB31" s="206"/>
      <c r="UPC31" s="206"/>
      <c r="UPD31" s="206"/>
      <c r="UPE31" s="206"/>
      <c r="UPF31" s="206"/>
      <c r="UPG31" s="206"/>
      <c r="UPH31" s="206"/>
      <c r="UPI31" s="206"/>
      <c r="UPJ31" s="206"/>
      <c r="UPK31" s="206"/>
      <c r="UPL31" s="206"/>
      <c r="UPM31" s="206"/>
      <c r="UPN31" s="206"/>
      <c r="UPO31" s="206"/>
      <c r="UPP31" s="206"/>
      <c r="UPQ31" s="206"/>
      <c r="UPR31" s="206"/>
      <c r="UPS31" s="206"/>
      <c r="UPT31" s="206"/>
      <c r="UPU31" s="206"/>
      <c r="UPV31" s="206"/>
      <c r="UPW31" s="206"/>
      <c r="UPX31" s="206"/>
      <c r="UPY31" s="206"/>
      <c r="UPZ31" s="206"/>
      <c r="UQA31" s="206"/>
      <c r="UQB31" s="206"/>
      <c r="UQC31" s="206"/>
      <c r="UQD31" s="206"/>
      <c r="UQE31" s="206"/>
      <c r="UQF31" s="206"/>
      <c r="UQG31" s="206"/>
      <c r="UQH31" s="206"/>
      <c r="UQI31" s="206"/>
      <c r="UQJ31" s="206"/>
      <c r="UQK31" s="206"/>
      <c r="UQL31" s="206"/>
      <c r="UQM31" s="206"/>
      <c r="UQN31" s="206"/>
      <c r="UQO31" s="206"/>
      <c r="UQP31" s="206"/>
      <c r="UQQ31" s="206"/>
      <c r="UQR31" s="206"/>
      <c r="UQS31" s="206"/>
      <c r="UQT31" s="206"/>
      <c r="UQU31" s="206"/>
      <c r="UQV31" s="206"/>
      <c r="UQW31" s="206"/>
      <c r="UQX31" s="206"/>
      <c r="UQY31" s="206"/>
      <c r="UQZ31" s="206"/>
      <c r="URA31" s="206"/>
      <c r="URB31" s="206"/>
      <c r="URC31" s="206"/>
      <c r="URD31" s="206"/>
      <c r="URE31" s="206"/>
      <c r="URF31" s="206"/>
      <c r="URG31" s="206"/>
      <c r="URH31" s="206"/>
      <c r="URI31" s="206"/>
      <c r="URJ31" s="206"/>
      <c r="URK31" s="206"/>
      <c r="URL31" s="206"/>
      <c r="URM31" s="206"/>
      <c r="URN31" s="206"/>
      <c r="URO31" s="206"/>
      <c r="URP31" s="206"/>
      <c r="URQ31" s="206"/>
      <c r="URR31" s="206"/>
      <c r="URS31" s="206"/>
      <c r="URT31" s="206"/>
      <c r="URU31" s="206"/>
      <c r="URV31" s="206"/>
      <c r="URW31" s="206"/>
      <c r="URX31" s="206"/>
      <c r="URY31" s="206"/>
      <c r="URZ31" s="206"/>
      <c r="USA31" s="206"/>
      <c r="USB31" s="206"/>
      <c r="USC31" s="206"/>
      <c r="USD31" s="206"/>
      <c r="USE31" s="206"/>
      <c r="USF31" s="206"/>
      <c r="USG31" s="206"/>
      <c r="USH31" s="206"/>
      <c r="USI31" s="206"/>
      <c r="USJ31" s="206"/>
      <c r="USK31" s="206"/>
      <c r="USL31" s="206"/>
      <c r="USM31" s="206"/>
      <c r="USN31" s="206"/>
      <c r="USO31" s="206"/>
      <c r="USP31" s="206"/>
      <c r="USQ31" s="206"/>
      <c r="USR31" s="206"/>
      <c r="USS31" s="206"/>
      <c r="UST31" s="206"/>
      <c r="USU31" s="206"/>
      <c r="USV31" s="206"/>
      <c r="USW31" s="206"/>
      <c r="USX31" s="206"/>
      <c r="USY31" s="206"/>
      <c r="USZ31" s="206"/>
      <c r="UTA31" s="206"/>
      <c r="UTB31" s="206"/>
      <c r="UTC31" s="206"/>
      <c r="UTD31" s="206"/>
      <c r="UTE31" s="206"/>
      <c r="UTF31" s="206"/>
      <c r="UTG31" s="206"/>
      <c r="UTH31" s="206"/>
      <c r="UTI31" s="206"/>
      <c r="UTJ31" s="206"/>
      <c r="UTK31" s="206"/>
      <c r="UTL31" s="206"/>
      <c r="UTM31" s="206"/>
      <c r="UTN31" s="206"/>
      <c r="UTO31" s="206"/>
      <c r="UTP31" s="206"/>
      <c r="UTQ31" s="206"/>
      <c r="UTR31" s="206"/>
      <c r="UTS31" s="206"/>
      <c r="UTT31" s="206"/>
      <c r="UTU31" s="206"/>
      <c r="UTV31" s="206"/>
      <c r="UTW31" s="206"/>
      <c r="UTX31" s="206"/>
      <c r="UTY31" s="206"/>
      <c r="UTZ31" s="206"/>
      <c r="UUA31" s="206"/>
      <c r="UUB31" s="206"/>
      <c r="UUC31" s="206"/>
      <c r="UUD31" s="206"/>
      <c r="UUE31" s="206"/>
      <c r="UUF31" s="206"/>
      <c r="UUG31" s="206"/>
      <c r="UUH31" s="206"/>
      <c r="UUI31" s="206"/>
      <c r="UUJ31" s="206"/>
      <c r="UUK31" s="206"/>
      <c r="UUL31" s="206"/>
      <c r="UUM31" s="206"/>
      <c r="UUN31" s="206"/>
      <c r="UUO31" s="206"/>
      <c r="UUP31" s="206"/>
      <c r="UUQ31" s="206"/>
      <c r="UUR31" s="206"/>
      <c r="UUS31" s="206"/>
      <c r="UUT31" s="206"/>
      <c r="UUU31" s="206"/>
      <c r="UUV31" s="206"/>
      <c r="UUW31" s="206"/>
      <c r="UUX31" s="206"/>
      <c r="UUY31" s="206"/>
      <c r="UUZ31" s="206"/>
      <c r="UVA31" s="206"/>
      <c r="UVB31" s="206"/>
      <c r="UVC31" s="206"/>
      <c r="UVD31" s="206"/>
      <c r="UVE31" s="206"/>
      <c r="UVF31" s="206"/>
      <c r="UVG31" s="206"/>
      <c r="UVH31" s="206"/>
      <c r="UVI31" s="206"/>
      <c r="UVJ31" s="206"/>
      <c r="UVK31" s="206"/>
      <c r="UVL31" s="206"/>
      <c r="UVM31" s="206"/>
      <c r="UVN31" s="206"/>
      <c r="UVO31" s="206"/>
      <c r="UVP31" s="206"/>
      <c r="UVQ31" s="206"/>
      <c r="UVR31" s="206"/>
      <c r="UVS31" s="206"/>
      <c r="UVT31" s="206"/>
      <c r="UVU31" s="206"/>
      <c r="UVV31" s="206"/>
      <c r="UVW31" s="206"/>
      <c r="UVX31" s="206"/>
      <c r="UVY31" s="206"/>
      <c r="UVZ31" s="206"/>
      <c r="UWA31" s="206"/>
      <c r="UWB31" s="206"/>
      <c r="UWC31" s="206"/>
      <c r="UWD31" s="206"/>
      <c r="UWE31" s="206"/>
      <c r="UWF31" s="206"/>
      <c r="UWG31" s="206"/>
      <c r="UWH31" s="206"/>
      <c r="UWI31" s="206"/>
      <c r="UWJ31" s="206"/>
      <c r="UWK31" s="206"/>
      <c r="UWL31" s="206"/>
      <c r="UWM31" s="206"/>
      <c r="UWN31" s="206"/>
      <c r="UWO31" s="206"/>
      <c r="UWP31" s="206"/>
      <c r="UWQ31" s="206"/>
      <c r="UWR31" s="206"/>
      <c r="UWS31" s="206"/>
      <c r="UWT31" s="206"/>
      <c r="UWU31" s="206"/>
      <c r="UWV31" s="206"/>
      <c r="UWW31" s="206"/>
      <c r="UWX31" s="206"/>
      <c r="UWY31" s="206"/>
      <c r="UWZ31" s="206"/>
      <c r="UXA31" s="206"/>
      <c r="UXB31" s="206"/>
      <c r="UXC31" s="206"/>
      <c r="UXD31" s="206"/>
      <c r="UXE31" s="206"/>
      <c r="UXF31" s="206"/>
      <c r="UXG31" s="206"/>
      <c r="UXH31" s="206"/>
      <c r="UXI31" s="206"/>
      <c r="UXJ31" s="206"/>
      <c r="UXK31" s="206"/>
      <c r="UXL31" s="206"/>
      <c r="UXM31" s="206"/>
      <c r="UXN31" s="206"/>
      <c r="UXO31" s="206"/>
      <c r="UXP31" s="206"/>
      <c r="UXQ31" s="206"/>
      <c r="UXR31" s="206"/>
      <c r="UXS31" s="206"/>
      <c r="UXT31" s="206"/>
      <c r="UXU31" s="206"/>
      <c r="UXV31" s="206"/>
      <c r="UXW31" s="206"/>
      <c r="UXX31" s="206"/>
      <c r="UXY31" s="206"/>
      <c r="UXZ31" s="206"/>
      <c r="UYA31" s="206"/>
      <c r="UYB31" s="206"/>
      <c r="UYC31" s="206"/>
      <c r="UYD31" s="206"/>
      <c r="UYE31" s="206"/>
      <c r="UYF31" s="206"/>
      <c r="UYG31" s="206"/>
      <c r="UYH31" s="206"/>
      <c r="UYI31" s="206"/>
      <c r="UYJ31" s="206"/>
      <c r="UYK31" s="206"/>
      <c r="UYL31" s="206"/>
      <c r="UYM31" s="206"/>
      <c r="UYN31" s="206"/>
      <c r="UYO31" s="206"/>
      <c r="UYP31" s="206"/>
      <c r="UYQ31" s="206"/>
      <c r="UYR31" s="206"/>
      <c r="UYS31" s="206"/>
      <c r="UYT31" s="206"/>
      <c r="UYU31" s="206"/>
      <c r="UYV31" s="206"/>
      <c r="UYW31" s="206"/>
      <c r="UYX31" s="206"/>
      <c r="UYY31" s="206"/>
      <c r="UYZ31" s="206"/>
      <c r="UZA31" s="206"/>
      <c r="UZB31" s="206"/>
      <c r="UZC31" s="206"/>
      <c r="UZD31" s="206"/>
      <c r="UZE31" s="206"/>
      <c r="UZF31" s="206"/>
      <c r="UZG31" s="206"/>
      <c r="UZH31" s="206"/>
      <c r="UZI31" s="206"/>
      <c r="UZJ31" s="206"/>
      <c r="UZK31" s="206"/>
      <c r="UZL31" s="206"/>
      <c r="UZM31" s="206"/>
      <c r="UZN31" s="206"/>
      <c r="UZO31" s="206"/>
      <c r="UZP31" s="206"/>
      <c r="UZQ31" s="206"/>
      <c r="UZR31" s="206"/>
      <c r="UZS31" s="206"/>
      <c r="UZT31" s="206"/>
      <c r="UZU31" s="206"/>
      <c r="UZV31" s="206"/>
      <c r="UZW31" s="206"/>
      <c r="UZX31" s="206"/>
      <c r="UZY31" s="206"/>
      <c r="UZZ31" s="206"/>
      <c r="VAA31" s="206"/>
      <c r="VAB31" s="206"/>
      <c r="VAC31" s="206"/>
      <c r="VAD31" s="206"/>
      <c r="VAE31" s="206"/>
      <c r="VAF31" s="206"/>
      <c r="VAG31" s="206"/>
      <c r="VAH31" s="206"/>
      <c r="VAI31" s="206"/>
      <c r="VAJ31" s="206"/>
      <c r="VAK31" s="206"/>
      <c r="VAL31" s="206"/>
      <c r="VAM31" s="206"/>
      <c r="VAN31" s="206"/>
      <c r="VAO31" s="206"/>
      <c r="VAP31" s="206"/>
      <c r="VAQ31" s="206"/>
      <c r="VAR31" s="206"/>
      <c r="VAS31" s="206"/>
      <c r="VAT31" s="206"/>
      <c r="VAU31" s="206"/>
      <c r="VAV31" s="206"/>
      <c r="VAW31" s="206"/>
      <c r="VAX31" s="206"/>
      <c r="VAY31" s="206"/>
      <c r="VAZ31" s="206"/>
      <c r="VBA31" s="206"/>
      <c r="VBB31" s="206"/>
      <c r="VBC31" s="206"/>
      <c r="VBD31" s="206"/>
      <c r="VBE31" s="206"/>
      <c r="VBF31" s="206"/>
      <c r="VBG31" s="206"/>
      <c r="VBH31" s="206"/>
      <c r="VBI31" s="206"/>
      <c r="VBJ31" s="206"/>
      <c r="VBK31" s="206"/>
      <c r="VBL31" s="206"/>
      <c r="VBM31" s="206"/>
      <c r="VBN31" s="206"/>
      <c r="VBO31" s="206"/>
      <c r="VBP31" s="206"/>
      <c r="VBQ31" s="206"/>
      <c r="VBR31" s="206"/>
      <c r="VBS31" s="206"/>
      <c r="VBT31" s="206"/>
      <c r="VBU31" s="206"/>
      <c r="VBV31" s="206"/>
      <c r="VBW31" s="206"/>
      <c r="VBX31" s="206"/>
      <c r="VBY31" s="206"/>
      <c r="VBZ31" s="206"/>
      <c r="VCA31" s="206"/>
      <c r="VCB31" s="206"/>
      <c r="VCC31" s="206"/>
      <c r="VCD31" s="206"/>
      <c r="VCE31" s="206"/>
      <c r="VCF31" s="206"/>
      <c r="VCG31" s="206"/>
      <c r="VCH31" s="206"/>
      <c r="VCI31" s="206"/>
      <c r="VCJ31" s="206"/>
      <c r="VCK31" s="206"/>
      <c r="VCL31" s="206"/>
      <c r="VCM31" s="206"/>
      <c r="VCN31" s="206"/>
      <c r="VCO31" s="206"/>
      <c r="VCP31" s="206"/>
      <c r="VCQ31" s="206"/>
      <c r="VCR31" s="206"/>
      <c r="VCS31" s="206"/>
      <c r="VCT31" s="206"/>
      <c r="VCU31" s="206"/>
      <c r="VCV31" s="206"/>
      <c r="VCW31" s="206"/>
      <c r="VCX31" s="206"/>
      <c r="VCY31" s="206"/>
      <c r="VCZ31" s="206"/>
      <c r="VDA31" s="206"/>
      <c r="VDB31" s="206"/>
      <c r="VDC31" s="206"/>
      <c r="VDD31" s="206"/>
      <c r="VDE31" s="206"/>
      <c r="VDF31" s="206"/>
      <c r="VDG31" s="206"/>
      <c r="VDH31" s="206"/>
      <c r="VDI31" s="206"/>
      <c r="VDJ31" s="206"/>
      <c r="VDK31" s="206"/>
      <c r="VDL31" s="206"/>
      <c r="VDM31" s="206"/>
      <c r="VDN31" s="206"/>
      <c r="VDO31" s="206"/>
      <c r="VDP31" s="206"/>
      <c r="VDQ31" s="206"/>
      <c r="VDR31" s="206"/>
      <c r="VDS31" s="206"/>
      <c r="VDT31" s="206"/>
      <c r="VDU31" s="206"/>
      <c r="VDV31" s="206"/>
      <c r="VDW31" s="206"/>
      <c r="VDX31" s="206"/>
      <c r="VDY31" s="206"/>
      <c r="VDZ31" s="206"/>
      <c r="VEA31" s="206"/>
      <c r="VEB31" s="206"/>
      <c r="VEC31" s="206"/>
      <c r="VED31" s="206"/>
      <c r="VEE31" s="206"/>
      <c r="VEF31" s="206"/>
      <c r="VEG31" s="206"/>
      <c r="VEH31" s="206"/>
      <c r="VEI31" s="206"/>
      <c r="VEJ31" s="206"/>
      <c r="VEK31" s="206"/>
      <c r="VEL31" s="206"/>
      <c r="VEM31" s="206"/>
      <c r="VEN31" s="206"/>
      <c r="VEO31" s="206"/>
      <c r="VEP31" s="206"/>
      <c r="VEQ31" s="206"/>
      <c r="VER31" s="206"/>
      <c r="VES31" s="206"/>
      <c r="VET31" s="206"/>
      <c r="VEU31" s="206"/>
      <c r="VEV31" s="206"/>
      <c r="VEW31" s="206"/>
      <c r="VEX31" s="206"/>
      <c r="VEY31" s="206"/>
      <c r="VEZ31" s="206"/>
      <c r="VFA31" s="206"/>
      <c r="VFB31" s="206"/>
      <c r="VFC31" s="206"/>
      <c r="VFD31" s="206"/>
      <c r="VFE31" s="206"/>
      <c r="VFF31" s="206"/>
      <c r="VFG31" s="206"/>
      <c r="VFH31" s="206"/>
      <c r="VFI31" s="206"/>
      <c r="VFJ31" s="206"/>
      <c r="VFK31" s="206"/>
      <c r="VFL31" s="206"/>
      <c r="VFM31" s="206"/>
      <c r="VFN31" s="206"/>
      <c r="VFO31" s="206"/>
      <c r="VFP31" s="206"/>
      <c r="VFQ31" s="206"/>
      <c r="VFR31" s="206"/>
      <c r="VFS31" s="206"/>
      <c r="VFT31" s="206"/>
      <c r="VFU31" s="206"/>
      <c r="VFV31" s="206"/>
      <c r="VFW31" s="206"/>
      <c r="VFX31" s="206"/>
      <c r="VFY31" s="206"/>
      <c r="VFZ31" s="206"/>
      <c r="VGA31" s="206"/>
      <c r="VGB31" s="206"/>
      <c r="VGC31" s="206"/>
      <c r="VGD31" s="206"/>
      <c r="VGE31" s="206"/>
      <c r="VGF31" s="206"/>
      <c r="VGG31" s="206"/>
      <c r="VGH31" s="206"/>
      <c r="VGI31" s="206"/>
      <c r="VGJ31" s="206"/>
      <c r="VGK31" s="206"/>
      <c r="VGL31" s="206"/>
      <c r="VGM31" s="206"/>
      <c r="VGN31" s="206"/>
      <c r="VGO31" s="206"/>
      <c r="VGP31" s="206"/>
      <c r="VGQ31" s="206"/>
      <c r="VGR31" s="206"/>
      <c r="VGS31" s="206"/>
      <c r="VGT31" s="206"/>
      <c r="VGU31" s="206"/>
      <c r="VGV31" s="206"/>
      <c r="VGW31" s="206"/>
      <c r="VGX31" s="206"/>
      <c r="VGY31" s="206"/>
      <c r="VGZ31" s="206"/>
      <c r="VHA31" s="206"/>
      <c r="VHB31" s="206"/>
      <c r="VHC31" s="206"/>
      <c r="VHD31" s="206"/>
      <c r="VHE31" s="206"/>
      <c r="VHF31" s="206"/>
      <c r="VHG31" s="206"/>
      <c r="VHH31" s="206"/>
      <c r="VHI31" s="206"/>
      <c r="VHJ31" s="206"/>
      <c r="VHK31" s="206"/>
      <c r="VHL31" s="206"/>
      <c r="VHM31" s="206"/>
      <c r="VHN31" s="206"/>
      <c r="VHO31" s="206"/>
      <c r="VHP31" s="206"/>
      <c r="VHQ31" s="206"/>
      <c r="VHR31" s="206"/>
      <c r="VHS31" s="206"/>
      <c r="VHT31" s="206"/>
      <c r="VHU31" s="206"/>
      <c r="VHV31" s="206"/>
      <c r="VHW31" s="206"/>
      <c r="VHX31" s="206"/>
      <c r="VHY31" s="206"/>
      <c r="VHZ31" s="206"/>
      <c r="VIA31" s="206"/>
      <c r="VIB31" s="206"/>
      <c r="VIC31" s="206"/>
      <c r="VID31" s="206"/>
      <c r="VIE31" s="206"/>
      <c r="VIF31" s="206"/>
      <c r="VIG31" s="206"/>
      <c r="VIH31" s="206"/>
      <c r="VII31" s="206"/>
      <c r="VIJ31" s="206"/>
      <c r="VIK31" s="206"/>
      <c r="VIL31" s="206"/>
      <c r="VIM31" s="206"/>
      <c r="VIN31" s="206"/>
      <c r="VIO31" s="206"/>
      <c r="VIP31" s="206"/>
      <c r="VIQ31" s="206"/>
      <c r="VIR31" s="206"/>
      <c r="VIS31" s="206"/>
      <c r="VIT31" s="206"/>
      <c r="VIU31" s="206"/>
      <c r="VIV31" s="206"/>
      <c r="VIW31" s="206"/>
      <c r="VIX31" s="206"/>
      <c r="VIY31" s="206"/>
      <c r="VIZ31" s="206"/>
      <c r="VJA31" s="206"/>
      <c r="VJB31" s="206"/>
      <c r="VJC31" s="206"/>
      <c r="VJD31" s="206"/>
      <c r="VJE31" s="206"/>
      <c r="VJF31" s="206"/>
      <c r="VJG31" s="206"/>
      <c r="VJH31" s="206"/>
      <c r="VJI31" s="206"/>
      <c r="VJJ31" s="206"/>
      <c r="VJK31" s="206"/>
      <c r="VJL31" s="206"/>
      <c r="VJM31" s="206"/>
      <c r="VJN31" s="206"/>
      <c r="VJO31" s="206"/>
      <c r="VJP31" s="206"/>
      <c r="VJQ31" s="206"/>
      <c r="VJR31" s="206"/>
      <c r="VJS31" s="206"/>
      <c r="VJT31" s="206"/>
      <c r="VJU31" s="206"/>
      <c r="VJV31" s="206"/>
      <c r="VJW31" s="206"/>
      <c r="VJX31" s="206"/>
      <c r="VJY31" s="206"/>
      <c r="VJZ31" s="206"/>
      <c r="VKA31" s="206"/>
      <c r="VKB31" s="206"/>
      <c r="VKC31" s="206"/>
      <c r="VKD31" s="206"/>
      <c r="VKE31" s="206"/>
      <c r="VKF31" s="206"/>
      <c r="VKG31" s="206"/>
      <c r="VKH31" s="206"/>
      <c r="VKI31" s="206"/>
      <c r="VKJ31" s="206"/>
      <c r="VKK31" s="206"/>
      <c r="VKL31" s="206"/>
      <c r="VKM31" s="206"/>
      <c r="VKN31" s="206"/>
      <c r="VKO31" s="206"/>
      <c r="VKP31" s="206"/>
      <c r="VKQ31" s="206"/>
      <c r="VKR31" s="206"/>
      <c r="VKS31" s="206"/>
      <c r="VKT31" s="206"/>
      <c r="VKU31" s="206"/>
      <c r="VKV31" s="206"/>
      <c r="VKW31" s="206"/>
      <c r="VKX31" s="206"/>
      <c r="VKY31" s="206"/>
      <c r="VKZ31" s="206"/>
      <c r="VLA31" s="206"/>
      <c r="VLB31" s="206"/>
      <c r="VLC31" s="206"/>
      <c r="VLD31" s="206"/>
      <c r="VLE31" s="206"/>
      <c r="VLF31" s="206"/>
      <c r="VLG31" s="206"/>
      <c r="VLH31" s="206"/>
      <c r="VLI31" s="206"/>
      <c r="VLJ31" s="206"/>
      <c r="VLK31" s="206"/>
      <c r="VLL31" s="206"/>
      <c r="VLM31" s="206"/>
      <c r="VLN31" s="206"/>
      <c r="VLO31" s="206"/>
      <c r="VLP31" s="206"/>
      <c r="VLQ31" s="206"/>
      <c r="VLR31" s="206"/>
      <c r="VLS31" s="206"/>
      <c r="VLT31" s="206"/>
      <c r="VLU31" s="206"/>
      <c r="VLV31" s="206"/>
      <c r="VLW31" s="206"/>
      <c r="VLX31" s="206"/>
      <c r="VLY31" s="206"/>
      <c r="VLZ31" s="206"/>
      <c r="VMA31" s="206"/>
      <c r="VMB31" s="206"/>
      <c r="VMC31" s="206"/>
      <c r="VMD31" s="206"/>
      <c r="VME31" s="206"/>
      <c r="VMF31" s="206"/>
      <c r="VMG31" s="206"/>
      <c r="VMH31" s="206"/>
      <c r="VMI31" s="206"/>
      <c r="VMJ31" s="206"/>
      <c r="VMK31" s="206"/>
      <c r="VML31" s="206"/>
      <c r="VMM31" s="206"/>
      <c r="VMN31" s="206"/>
      <c r="VMO31" s="206"/>
      <c r="VMP31" s="206"/>
      <c r="VMQ31" s="206"/>
      <c r="VMR31" s="206"/>
      <c r="VMS31" s="206"/>
      <c r="VMT31" s="206"/>
      <c r="VMU31" s="206"/>
      <c r="VMV31" s="206"/>
      <c r="VMW31" s="206"/>
      <c r="VMX31" s="206"/>
      <c r="VMY31" s="206"/>
      <c r="VMZ31" s="206"/>
      <c r="VNA31" s="206"/>
      <c r="VNB31" s="206"/>
      <c r="VNC31" s="206"/>
      <c r="VND31" s="206"/>
      <c r="VNE31" s="206"/>
      <c r="VNF31" s="206"/>
      <c r="VNG31" s="206"/>
      <c r="VNH31" s="206"/>
      <c r="VNI31" s="206"/>
      <c r="VNJ31" s="206"/>
      <c r="VNK31" s="206"/>
      <c r="VNL31" s="206"/>
      <c r="VNM31" s="206"/>
      <c r="VNN31" s="206"/>
      <c r="VNO31" s="206"/>
      <c r="VNP31" s="206"/>
      <c r="VNQ31" s="206"/>
      <c r="VNR31" s="206"/>
      <c r="VNS31" s="206"/>
      <c r="VNT31" s="206"/>
      <c r="VNU31" s="206"/>
      <c r="VNV31" s="206"/>
      <c r="VNW31" s="206"/>
      <c r="VNX31" s="206"/>
      <c r="VNY31" s="206"/>
      <c r="VNZ31" s="206"/>
      <c r="VOA31" s="206"/>
      <c r="VOB31" s="206"/>
      <c r="VOC31" s="206"/>
      <c r="VOD31" s="206"/>
      <c r="VOE31" s="206"/>
      <c r="VOF31" s="206"/>
      <c r="VOG31" s="206"/>
      <c r="VOH31" s="206"/>
      <c r="VOI31" s="206"/>
      <c r="VOJ31" s="206"/>
      <c r="VOK31" s="206"/>
      <c r="VOL31" s="206"/>
      <c r="VOM31" s="206"/>
      <c r="VON31" s="206"/>
      <c r="VOO31" s="206"/>
      <c r="VOP31" s="206"/>
      <c r="VOQ31" s="206"/>
      <c r="VOR31" s="206"/>
      <c r="VOS31" s="206"/>
      <c r="VOT31" s="206"/>
      <c r="VOU31" s="206"/>
      <c r="VOV31" s="206"/>
      <c r="VOW31" s="206"/>
      <c r="VOX31" s="206"/>
      <c r="VOY31" s="206"/>
      <c r="VOZ31" s="206"/>
      <c r="VPA31" s="206"/>
      <c r="VPB31" s="206"/>
      <c r="VPC31" s="206"/>
      <c r="VPD31" s="206"/>
      <c r="VPE31" s="206"/>
      <c r="VPF31" s="206"/>
      <c r="VPG31" s="206"/>
      <c r="VPH31" s="206"/>
      <c r="VPI31" s="206"/>
      <c r="VPJ31" s="206"/>
      <c r="VPK31" s="206"/>
      <c r="VPL31" s="206"/>
      <c r="VPM31" s="206"/>
      <c r="VPN31" s="206"/>
      <c r="VPO31" s="206"/>
      <c r="VPP31" s="206"/>
      <c r="VPQ31" s="206"/>
      <c r="VPR31" s="206"/>
      <c r="VPS31" s="206"/>
      <c r="VPT31" s="206"/>
      <c r="VPU31" s="206"/>
      <c r="VPV31" s="206"/>
      <c r="VPW31" s="206"/>
      <c r="VPX31" s="206"/>
      <c r="VPY31" s="206"/>
      <c r="VPZ31" s="206"/>
      <c r="VQA31" s="206"/>
      <c r="VQB31" s="206"/>
      <c r="VQC31" s="206"/>
      <c r="VQD31" s="206"/>
      <c r="VQE31" s="206"/>
      <c r="VQF31" s="206"/>
      <c r="VQG31" s="206"/>
      <c r="VQH31" s="206"/>
      <c r="VQI31" s="206"/>
      <c r="VQJ31" s="206"/>
      <c r="VQK31" s="206"/>
      <c r="VQL31" s="206"/>
      <c r="VQM31" s="206"/>
      <c r="VQN31" s="206"/>
      <c r="VQO31" s="206"/>
      <c r="VQP31" s="206"/>
      <c r="VQQ31" s="206"/>
      <c r="VQR31" s="206"/>
      <c r="VQS31" s="206"/>
      <c r="VQT31" s="206"/>
      <c r="VQU31" s="206"/>
      <c r="VQV31" s="206"/>
      <c r="VQW31" s="206"/>
      <c r="VQX31" s="206"/>
      <c r="VQY31" s="206"/>
      <c r="VQZ31" s="206"/>
      <c r="VRA31" s="206"/>
      <c r="VRB31" s="206"/>
      <c r="VRC31" s="206"/>
      <c r="VRD31" s="206"/>
      <c r="VRE31" s="206"/>
      <c r="VRF31" s="206"/>
      <c r="VRG31" s="206"/>
      <c r="VRH31" s="206"/>
      <c r="VRI31" s="206"/>
      <c r="VRJ31" s="206"/>
      <c r="VRK31" s="206"/>
      <c r="VRL31" s="206"/>
      <c r="VRM31" s="206"/>
      <c r="VRN31" s="206"/>
      <c r="VRO31" s="206"/>
      <c r="VRP31" s="206"/>
      <c r="VRQ31" s="206"/>
      <c r="VRR31" s="206"/>
      <c r="VRS31" s="206"/>
      <c r="VRT31" s="206"/>
      <c r="VRU31" s="206"/>
      <c r="VRV31" s="206"/>
      <c r="VRW31" s="206"/>
      <c r="VRX31" s="206"/>
      <c r="VRY31" s="206"/>
      <c r="VRZ31" s="206"/>
      <c r="VSA31" s="206"/>
      <c r="VSB31" s="206"/>
      <c r="VSC31" s="206"/>
      <c r="VSD31" s="206"/>
      <c r="VSE31" s="206"/>
      <c r="VSF31" s="206"/>
      <c r="VSG31" s="206"/>
      <c r="VSH31" s="206"/>
      <c r="VSI31" s="206"/>
      <c r="VSJ31" s="206"/>
      <c r="VSK31" s="206"/>
      <c r="VSL31" s="206"/>
      <c r="VSM31" s="206"/>
      <c r="VSN31" s="206"/>
      <c r="VSO31" s="206"/>
      <c r="VSP31" s="206"/>
      <c r="VSQ31" s="206"/>
      <c r="VSR31" s="206"/>
      <c r="VSS31" s="206"/>
      <c r="VST31" s="206"/>
      <c r="VSU31" s="206"/>
      <c r="VSV31" s="206"/>
      <c r="VSW31" s="206"/>
      <c r="VSX31" s="206"/>
      <c r="VSY31" s="206"/>
      <c r="VSZ31" s="206"/>
      <c r="VTA31" s="206"/>
      <c r="VTB31" s="206"/>
      <c r="VTC31" s="206"/>
      <c r="VTD31" s="206"/>
      <c r="VTE31" s="206"/>
      <c r="VTF31" s="206"/>
      <c r="VTG31" s="206"/>
      <c r="VTH31" s="206"/>
      <c r="VTI31" s="206"/>
      <c r="VTJ31" s="206"/>
      <c r="VTK31" s="206"/>
      <c r="VTL31" s="206"/>
      <c r="VTM31" s="206"/>
      <c r="VTN31" s="206"/>
      <c r="VTO31" s="206"/>
      <c r="VTP31" s="206"/>
      <c r="VTQ31" s="206"/>
      <c r="VTR31" s="206"/>
      <c r="VTS31" s="206"/>
      <c r="VTT31" s="206"/>
      <c r="VTU31" s="206"/>
      <c r="VTV31" s="206"/>
      <c r="VTW31" s="206"/>
      <c r="VTX31" s="206"/>
      <c r="VTY31" s="206"/>
      <c r="VTZ31" s="206"/>
      <c r="VUA31" s="206"/>
      <c r="VUB31" s="206"/>
      <c r="VUC31" s="206"/>
      <c r="VUD31" s="206"/>
      <c r="VUE31" s="206"/>
      <c r="VUF31" s="206"/>
      <c r="VUG31" s="206"/>
      <c r="VUH31" s="206"/>
      <c r="VUI31" s="206"/>
      <c r="VUJ31" s="206"/>
      <c r="VUK31" s="206"/>
      <c r="VUL31" s="206"/>
      <c r="VUM31" s="206"/>
      <c r="VUN31" s="206"/>
      <c r="VUO31" s="206"/>
      <c r="VUP31" s="206"/>
      <c r="VUQ31" s="206"/>
      <c r="VUR31" s="206"/>
      <c r="VUS31" s="206"/>
      <c r="VUT31" s="206"/>
      <c r="VUU31" s="206"/>
      <c r="VUV31" s="206"/>
      <c r="VUW31" s="206"/>
      <c r="VUX31" s="206"/>
      <c r="VUY31" s="206"/>
      <c r="VUZ31" s="206"/>
      <c r="VVA31" s="206"/>
      <c r="VVB31" s="206"/>
      <c r="VVC31" s="206"/>
      <c r="VVD31" s="206"/>
      <c r="VVE31" s="206"/>
      <c r="VVF31" s="206"/>
      <c r="VVG31" s="206"/>
      <c r="VVH31" s="206"/>
      <c r="VVI31" s="206"/>
      <c r="VVJ31" s="206"/>
      <c r="VVK31" s="206"/>
      <c r="VVL31" s="206"/>
      <c r="VVM31" s="206"/>
      <c r="VVN31" s="206"/>
      <c r="VVO31" s="206"/>
      <c r="VVP31" s="206"/>
      <c r="VVQ31" s="206"/>
      <c r="VVR31" s="206"/>
      <c r="VVS31" s="206"/>
      <c r="VVT31" s="206"/>
      <c r="VVU31" s="206"/>
      <c r="VVV31" s="206"/>
      <c r="VVW31" s="206"/>
      <c r="VVX31" s="206"/>
      <c r="VVY31" s="206"/>
      <c r="VVZ31" s="206"/>
      <c r="VWA31" s="206"/>
      <c r="VWB31" s="206"/>
      <c r="VWC31" s="206"/>
      <c r="VWD31" s="206"/>
      <c r="VWE31" s="206"/>
      <c r="VWF31" s="206"/>
      <c r="VWG31" s="206"/>
      <c r="VWH31" s="206"/>
      <c r="VWI31" s="206"/>
      <c r="VWJ31" s="206"/>
      <c r="VWK31" s="206"/>
      <c r="VWL31" s="206"/>
      <c r="VWM31" s="206"/>
      <c r="VWN31" s="206"/>
      <c r="VWO31" s="206"/>
      <c r="VWP31" s="206"/>
      <c r="VWQ31" s="206"/>
      <c r="VWR31" s="206"/>
      <c r="VWS31" s="206"/>
      <c r="VWT31" s="206"/>
      <c r="VWU31" s="206"/>
      <c r="VWV31" s="206"/>
      <c r="VWW31" s="206"/>
      <c r="VWX31" s="206"/>
      <c r="VWY31" s="206"/>
      <c r="VWZ31" s="206"/>
      <c r="VXA31" s="206"/>
      <c r="VXB31" s="206"/>
      <c r="VXC31" s="206"/>
      <c r="VXD31" s="206"/>
      <c r="VXE31" s="206"/>
      <c r="VXF31" s="206"/>
      <c r="VXG31" s="206"/>
      <c r="VXH31" s="206"/>
      <c r="VXI31" s="206"/>
      <c r="VXJ31" s="206"/>
      <c r="VXK31" s="206"/>
      <c r="VXL31" s="206"/>
      <c r="VXM31" s="206"/>
      <c r="VXN31" s="206"/>
      <c r="VXO31" s="206"/>
      <c r="VXP31" s="206"/>
      <c r="VXQ31" s="206"/>
      <c r="VXR31" s="206"/>
      <c r="VXS31" s="206"/>
      <c r="VXT31" s="206"/>
      <c r="VXU31" s="206"/>
      <c r="VXV31" s="206"/>
      <c r="VXW31" s="206"/>
      <c r="VXX31" s="206"/>
      <c r="VXY31" s="206"/>
      <c r="VXZ31" s="206"/>
      <c r="VYA31" s="206"/>
      <c r="VYB31" s="206"/>
      <c r="VYC31" s="206"/>
      <c r="VYD31" s="206"/>
      <c r="VYE31" s="206"/>
      <c r="VYF31" s="206"/>
      <c r="VYG31" s="206"/>
      <c r="VYH31" s="206"/>
      <c r="VYI31" s="206"/>
      <c r="VYJ31" s="206"/>
      <c r="VYK31" s="206"/>
      <c r="VYL31" s="206"/>
      <c r="VYM31" s="206"/>
      <c r="VYN31" s="206"/>
      <c r="VYO31" s="206"/>
      <c r="VYP31" s="206"/>
      <c r="VYQ31" s="206"/>
      <c r="VYR31" s="206"/>
      <c r="VYS31" s="206"/>
      <c r="VYT31" s="206"/>
      <c r="VYU31" s="206"/>
      <c r="VYV31" s="206"/>
      <c r="VYW31" s="206"/>
      <c r="VYX31" s="206"/>
      <c r="VYY31" s="206"/>
      <c r="VYZ31" s="206"/>
      <c r="VZA31" s="206"/>
      <c r="VZB31" s="206"/>
      <c r="VZC31" s="206"/>
      <c r="VZD31" s="206"/>
      <c r="VZE31" s="206"/>
      <c r="VZF31" s="206"/>
      <c r="VZG31" s="206"/>
      <c r="VZH31" s="206"/>
      <c r="VZI31" s="206"/>
      <c r="VZJ31" s="206"/>
      <c r="VZK31" s="206"/>
      <c r="VZL31" s="206"/>
      <c r="VZM31" s="206"/>
      <c r="VZN31" s="206"/>
      <c r="VZO31" s="206"/>
      <c r="VZP31" s="206"/>
      <c r="VZQ31" s="206"/>
      <c r="VZR31" s="206"/>
      <c r="VZS31" s="206"/>
      <c r="VZT31" s="206"/>
      <c r="VZU31" s="206"/>
      <c r="VZV31" s="206"/>
      <c r="VZW31" s="206"/>
      <c r="VZX31" s="206"/>
      <c r="VZY31" s="206"/>
      <c r="VZZ31" s="206"/>
      <c r="WAA31" s="206"/>
      <c r="WAB31" s="206"/>
      <c r="WAC31" s="206"/>
      <c r="WAD31" s="206"/>
      <c r="WAE31" s="206"/>
      <c r="WAF31" s="206"/>
      <c r="WAG31" s="206"/>
      <c r="WAH31" s="206"/>
      <c r="WAI31" s="206"/>
      <c r="WAJ31" s="206"/>
      <c r="WAK31" s="206"/>
      <c r="WAL31" s="206"/>
      <c r="WAM31" s="206"/>
      <c r="WAN31" s="206"/>
      <c r="WAO31" s="206"/>
      <c r="WAP31" s="206"/>
      <c r="WAQ31" s="206"/>
      <c r="WAR31" s="206"/>
      <c r="WAS31" s="206"/>
      <c r="WAT31" s="206"/>
      <c r="WAU31" s="206"/>
      <c r="WAV31" s="206"/>
      <c r="WAW31" s="206"/>
      <c r="WAX31" s="206"/>
      <c r="WAY31" s="206"/>
      <c r="WAZ31" s="206"/>
      <c r="WBA31" s="206"/>
      <c r="WBB31" s="206"/>
      <c r="WBC31" s="206"/>
      <c r="WBD31" s="206"/>
      <c r="WBE31" s="206"/>
      <c r="WBF31" s="206"/>
      <c r="WBG31" s="206"/>
      <c r="WBH31" s="206"/>
      <c r="WBI31" s="206"/>
      <c r="WBJ31" s="206"/>
      <c r="WBK31" s="206"/>
      <c r="WBL31" s="206"/>
      <c r="WBM31" s="206"/>
      <c r="WBN31" s="206"/>
      <c r="WBO31" s="206"/>
      <c r="WBP31" s="206"/>
      <c r="WBQ31" s="206"/>
      <c r="WBR31" s="206"/>
      <c r="WBS31" s="206"/>
      <c r="WBT31" s="206"/>
      <c r="WBU31" s="206"/>
      <c r="WBV31" s="206"/>
      <c r="WBW31" s="206"/>
      <c r="WBX31" s="206"/>
      <c r="WBY31" s="206"/>
      <c r="WBZ31" s="206"/>
      <c r="WCA31" s="206"/>
      <c r="WCB31" s="206"/>
      <c r="WCC31" s="206"/>
      <c r="WCD31" s="206"/>
      <c r="WCE31" s="206"/>
      <c r="WCF31" s="206"/>
      <c r="WCG31" s="206"/>
      <c r="WCH31" s="206"/>
      <c r="WCI31" s="206"/>
      <c r="WCJ31" s="206"/>
      <c r="WCK31" s="206"/>
      <c r="WCL31" s="206"/>
      <c r="WCM31" s="206"/>
      <c r="WCN31" s="206"/>
      <c r="WCO31" s="206"/>
      <c r="WCP31" s="206"/>
      <c r="WCQ31" s="206"/>
      <c r="WCR31" s="206"/>
      <c r="WCS31" s="206"/>
      <c r="WCT31" s="206"/>
      <c r="WCU31" s="206"/>
      <c r="WCV31" s="206"/>
      <c r="WCW31" s="206"/>
      <c r="WCX31" s="206"/>
      <c r="WCY31" s="206"/>
      <c r="WCZ31" s="206"/>
      <c r="WDA31" s="206"/>
      <c r="WDB31" s="206"/>
      <c r="WDC31" s="206"/>
      <c r="WDD31" s="206"/>
      <c r="WDE31" s="206"/>
      <c r="WDF31" s="206"/>
      <c r="WDG31" s="206"/>
      <c r="WDH31" s="206"/>
      <c r="WDI31" s="206"/>
      <c r="WDJ31" s="206"/>
      <c r="WDK31" s="206"/>
      <c r="WDL31" s="206"/>
      <c r="WDM31" s="206"/>
      <c r="WDN31" s="206"/>
      <c r="WDO31" s="206"/>
      <c r="WDP31" s="206"/>
      <c r="WDQ31" s="206"/>
      <c r="WDR31" s="206"/>
      <c r="WDS31" s="206"/>
      <c r="WDT31" s="206"/>
      <c r="WDU31" s="206"/>
      <c r="WDV31" s="206"/>
      <c r="WDW31" s="206"/>
      <c r="WDX31" s="206"/>
      <c r="WDY31" s="206"/>
      <c r="WDZ31" s="206"/>
      <c r="WEA31" s="206"/>
      <c r="WEB31" s="206"/>
      <c r="WEC31" s="206"/>
      <c r="WED31" s="206"/>
      <c r="WEE31" s="206"/>
      <c r="WEF31" s="206"/>
      <c r="WEG31" s="206"/>
      <c r="WEH31" s="206"/>
      <c r="WEI31" s="206"/>
      <c r="WEJ31" s="206"/>
      <c r="WEK31" s="206"/>
      <c r="WEL31" s="206"/>
      <c r="WEM31" s="206"/>
      <c r="WEN31" s="206"/>
      <c r="WEO31" s="206"/>
      <c r="WEP31" s="206"/>
      <c r="WEQ31" s="206"/>
      <c r="WER31" s="206"/>
      <c r="WES31" s="206"/>
      <c r="WET31" s="206"/>
      <c r="WEU31" s="206"/>
      <c r="WEV31" s="206"/>
      <c r="WEW31" s="206"/>
      <c r="WEX31" s="206"/>
      <c r="WEY31" s="206"/>
      <c r="WEZ31" s="206"/>
      <c r="WFA31" s="206"/>
      <c r="WFB31" s="206"/>
      <c r="WFC31" s="206"/>
      <c r="WFD31" s="206"/>
      <c r="WFE31" s="206"/>
      <c r="WFF31" s="206"/>
      <c r="WFG31" s="206"/>
      <c r="WFH31" s="206"/>
      <c r="WFI31" s="206"/>
      <c r="WFJ31" s="206"/>
      <c r="WFK31" s="206"/>
      <c r="WFL31" s="206"/>
      <c r="WFM31" s="206"/>
      <c r="WFN31" s="206"/>
      <c r="WFO31" s="206"/>
      <c r="WFP31" s="206"/>
      <c r="WFQ31" s="206"/>
      <c r="WFR31" s="206"/>
      <c r="WFS31" s="206"/>
      <c r="WFT31" s="206"/>
      <c r="WFU31" s="206"/>
      <c r="WFV31" s="206"/>
      <c r="WFW31" s="206"/>
      <c r="WFX31" s="206"/>
      <c r="WFY31" s="206"/>
      <c r="WFZ31" s="206"/>
      <c r="WGA31" s="206"/>
      <c r="WGB31" s="206"/>
      <c r="WGC31" s="206"/>
      <c r="WGD31" s="206"/>
      <c r="WGE31" s="206"/>
      <c r="WGF31" s="206"/>
      <c r="WGG31" s="206"/>
      <c r="WGH31" s="206"/>
      <c r="WGI31" s="206"/>
      <c r="WGJ31" s="206"/>
      <c r="WGK31" s="206"/>
      <c r="WGL31" s="206"/>
      <c r="WGM31" s="206"/>
      <c r="WGN31" s="206"/>
      <c r="WGO31" s="206"/>
      <c r="WGP31" s="206"/>
      <c r="WGQ31" s="206"/>
      <c r="WGR31" s="206"/>
      <c r="WGS31" s="206"/>
      <c r="WGT31" s="206"/>
      <c r="WGU31" s="206"/>
      <c r="WGV31" s="206"/>
      <c r="WGW31" s="206"/>
      <c r="WGX31" s="206"/>
      <c r="WGY31" s="206"/>
      <c r="WGZ31" s="206"/>
      <c r="WHA31" s="206"/>
      <c r="WHB31" s="206"/>
      <c r="WHC31" s="206"/>
      <c r="WHD31" s="206"/>
      <c r="WHE31" s="206"/>
      <c r="WHF31" s="206"/>
      <c r="WHG31" s="206"/>
      <c r="WHH31" s="206"/>
      <c r="WHI31" s="206"/>
      <c r="WHJ31" s="206"/>
      <c r="WHK31" s="206"/>
      <c r="WHL31" s="206"/>
      <c r="WHM31" s="206"/>
      <c r="WHN31" s="206"/>
      <c r="WHO31" s="206"/>
      <c r="WHP31" s="206"/>
      <c r="WHQ31" s="206"/>
      <c r="WHR31" s="206"/>
      <c r="WHS31" s="206"/>
      <c r="WHT31" s="206"/>
      <c r="WHU31" s="206"/>
      <c r="WHV31" s="206"/>
      <c r="WHW31" s="206"/>
      <c r="WHX31" s="206"/>
      <c r="WHY31" s="206"/>
      <c r="WHZ31" s="206"/>
      <c r="WIA31" s="206"/>
      <c r="WIB31" s="206"/>
      <c r="WIC31" s="206"/>
      <c r="WID31" s="206"/>
      <c r="WIE31" s="206"/>
      <c r="WIF31" s="206"/>
      <c r="WIG31" s="206"/>
      <c r="WIH31" s="206"/>
      <c r="WII31" s="206"/>
      <c r="WIJ31" s="206"/>
      <c r="WIK31" s="206"/>
      <c r="WIL31" s="206"/>
      <c r="WIM31" s="206"/>
      <c r="WIN31" s="206"/>
      <c r="WIO31" s="206"/>
      <c r="WIP31" s="206"/>
      <c r="WIQ31" s="206"/>
      <c r="WIR31" s="206"/>
      <c r="WIS31" s="206"/>
      <c r="WIT31" s="206"/>
      <c r="WIU31" s="206"/>
      <c r="WIV31" s="206"/>
      <c r="WIW31" s="206"/>
      <c r="WIX31" s="206"/>
      <c r="WIY31" s="206"/>
      <c r="WIZ31" s="206"/>
      <c r="WJA31" s="206"/>
      <c r="WJB31" s="206"/>
      <c r="WJC31" s="206"/>
      <c r="WJD31" s="206"/>
      <c r="WJE31" s="206"/>
      <c r="WJF31" s="206"/>
      <c r="WJG31" s="206"/>
      <c r="WJH31" s="206"/>
      <c r="WJI31" s="206"/>
      <c r="WJJ31" s="206"/>
      <c r="WJK31" s="206"/>
      <c r="WJL31" s="206"/>
      <c r="WJM31" s="206"/>
      <c r="WJN31" s="206"/>
      <c r="WJO31" s="206"/>
      <c r="WJP31" s="206"/>
      <c r="WJQ31" s="206"/>
      <c r="WJR31" s="206"/>
      <c r="WJS31" s="206"/>
      <c r="WJT31" s="206"/>
      <c r="WJU31" s="206"/>
      <c r="WJV31" s="206"/>
      <c r="WJW31" s="206"/>
      <c r="WJX31" s="206"/>
      <c r="WJY31" s="206"/>
      <c r="WJZ31" s="206"/>
      <c r="WKA31" s="206"/>
      <c r="WKB31" s="206"/>
      <c r="WKC31" s="206"/>
      <c r="WKD31" s="206"/>
      <c r="WKE31" s="206"/>
      <c r="WKF31" s="206"/>
      <c r="WKG31" s="206"/>
      <c r="WKH31" s="206"/>
      <c r="WKI31" s="206"/>
      <c r="WKJ31" s="206"/>
      <c r="WKK31" s="206"/>
      <c r="WKL31" s="206"/>
      <c r="WKM31" s="206"/>
      <c r="WKN31" s="206"/>
      <c r="WKO31" s="206"/>
      <c r="WKP31" s="206"/>
      <c r="WKQ31" s="206"/>
      <c r="WKR31" s="206"/>
      <c r="WKS31" s="206"/>
      <c r="WKT31" s="206"/>
      <c r="WKU31" s="206"/>
      <c r="WKV31" s="206"/>
      <c r="WKW31" s="206"/>
      <c r="WKX31" s="206"/>
      <c r="WKY31" s="206"/>
      <c r="WKZ31" s="206"/>
      <c r="WLA31" s="206"/>
      <c r="WLB31" s="206"/>
      <c r="WLC31" s="206"/>
      <c r="WLD31" s="206"/>
      <c r="WLE31" s="206"/>
      <c r="WLF31" s="206"/>
      <c r="WLG31" s="206"/>
      <c r="WLH31" s="206"/>
      <c r="WLI31" s="206"/>
      <c r="WLJ31" s="206"/>
      <c r="WLK31" s="206"/>
      <c r="WLL31" s="206"/>
      <c r="WLM31" s="206"/>
      <c r="WLN31" s="206"/>
      <c r="WLO31" s="206"/>
      <c r="WLP31" s="206"/>
      <c r="WLQ31" s="206"/>
      <c r="WLR31" s="206"/>
      <c r="WLS31" s="206"/>
      <c r="WLT31" s="206"/>
      <c r="WLU31" s="206"/>
      <c r="WLV31" s="206"/>
      <c r="WLW31" s="206"/>
      <c r="WLX31" s="206"/>
      <c r="WLY31" s="206"/>
      <c r="WLZ31" s="206"/>
      <c r="WMA31" s="206"/>
      <c r="WMB31" s="206"/>
      <c r="WMC31" s="206"/>
      <c r="WMD31" s="206"/>
      <c r="WME31" s="206"/>
      <c r="WMF31" s="206"/>
      <c r="WMG31" s="206"/>
      <c r="WMH31" s="206"/>
      <c r="WMI31" s="206"/>
      <c r="WMJ31" s="206"/>
      <c r="WMK31" s="206"/>
      <c r="WML31" s="206"/>
      <c r="WMM31" s="206"/>
      <c r="WMN31" s="206"/>
      <c r="WMO31" s="206"/>
      <c r="WMP31" s="206"/>
      <c r="WMQ31" s="206"/>
      <c r="WMR31" s="206"/>
      <c r="WMS31" s="206"/>
      <c r="WMT31" s="206"/>
      <c r="WMU31" s="206"/>
      <c r="WMV31" s="206"/>
      <c r="WMW31" s="206"/>
      <c r="WMX31" s="206"/>
      <c r="WMY31" s="206"/>
      <c r="WMZ31" s="206"/>
      <c r="WNA31" s="206"/>
      <c r="WNB31" s="206"/>
      <c r="WNC31" s="206"/>
      <c r="WND31" s="206"/>
      <c r="WNE31" s="206"/>
      <c r="WNF31" s="206"/>
      <c r="WNG31" s="206"/>
      <c r="WNH31" s="206"/>
      <c r="WNI31" s="206"/>
      <c r="WNJ31" s="206"/>
      <c r="WNK31" s="206"/>
      <c r="WNL31" s="206"/>
      <c r="WNM31" s="206"/>
      <c r="WNN31" s="206"/>
      <c r="WNO31" s="206"/>
      <c r="WNP31" s="206"/>
      <c r="WNQ31" s="206"/>
      <c r="WNR31" s="206"/>
      <c r="WNS31" s="206"/>
      <c r="WNT31" s="206"/>
      <c r="WNU31" s="206"/>
      <c r="WNV31" s="206"/>
      <c r="WNW31" s="206"/>
      <c r="WNX31" s="206"/>
      <c r="WNY31" s="206"/>
      <c r="WNZ31" s="206"/>
      <c r="WOA31" s="206"/>
      <c r="WOB31" s="206"/>
      <c r="WOC31" s="206"/>
      <c r="WOD31" s="206"/>
      <c r="WOE31" s="206"/>
      <c r="WOF31" s="206"/>
      <c r="WOG31" s="206"/>
      <c r="WOH31" s="206"/>
      <c r="WOI31" s="206"/>
      <c r="WOJ31" s="206"/>
      <c r="WOK31" s="206"/>
      <c r="WOL31" s="206"/>
      <c r="WOM31" s="206"/>
      <c r="WON31" s="206"/>
      <c r="WOO31" s="206"/>
      <c r="WOP31" s="206"/>
      <c r="WOQ31" s="206"/>
      <c r="WOR31" s="206"/>
      <c r="WOS31" s="206"/>
      <c r="WOT31" s="206"/>
      <c r="WOU31" s="206"/>
      <c r="WOV31" s="206"/>
      <c r="WOW31" s="206"/>
      <c r="WOX31" s="206"/>
      <c r="WOY31" s="206"/>
      <c r="WOZ31" s="206"/>
      <c r="WPA31" s="206"/>
      <c r="WPB31" s="206"/>
      <c r="WPC31" s="206"/>
      <c r="WPD31" s="206"/>
      <c r="WPE31" s="206"/>
      <c r="WPF31" s="206"/>
      <c r="WPG31" s="206"/>
      <c r="WPH31" s="206"/>
      <c r="WPI31" s="206"/>
      <c r="WPJ31" s="206"/>
      <c r="WPK31" s="206"/>
      <c r="WPL31" s="206"/>
      <c r="WPM31" s="206"/>
      <c r="WPN31" s="206"/>
      <c r="WPO31" s="206"/>
      <c r="WPP31" s="206"/>
      <c r="WPQ31" s="206"/>
      <c r="WPR31" s="206"/>
      <c r="WPS31" s="206"/>
      <c r="WPT31" s="206"/>
      <c r="WPU31" s="206"/>
      <c r="WPV31" s="206"/>
      <c r="WPW31" s="206"/>
      <c r="WPX31" s="206"/>
      <c r="WPY31" s="206"/>
      <c r="WPZ31" s="206"/>
      <c r="WQA31" s="206"/>
      <c r="WQB31" s="206"/>
      <c r="WQC31" s="206"/>
      <c r="WQD31" s="206"/>
      <c r="WQE31" s="206"/>
      <c r="WQF31" s="206"/>
      <c r="WQG31" s="206"/>
      <c r="WQH31" s="206"/>
      <c r="WQI31" s="206"/>
      <c r="WQJ31" s="206"/>
      <c r="WQK31" s="206"/>
      <c r="WQL31" s="206"/>
      <c r="WQM31" s="206"/>
      <c r="WQN31" s="206"/>
      <c r="WQO31" s="206"/>
      <c r="WQP31" s="206"/>
      <c r="WQQ31" s="206"/>
      <c r="WQR31" s="206"/>
      <c r="WQS31" s="206"/>
      <c r="WQT31" s="206"/>
      <c r="WQU31" s="206"/>
      <c r="WQV31" s="206"/>
      <c r="WQW31" s="206"/>
      <c r="WQX31" s="206"/>
      <c r="WQY31" s="206"/>
      <c r="WQZ31" s="206"/>
      <c r="WRA31" s="206"/>
      <c r="WRB31" s="206"/>
      <c r="WRC31" s="206"/>
      <c r="WRD31" s="206"/>
      <c r="WRE31" s="206"/>
      <c r="WRF31" s="206"/>
      <c r="WRG31" s="206"/>
      <c r="WRH31" s="206"/>
      <c r="WRI31" s="206"/>
      <c r="WRJ31" s="206"/>
      <c r="WRK31" s="206"/>
      <c r="WRL31" s="206"/>
      <c r="WRM31" s="206"/>
      <c r="WRN31" s="206"/>
      <c r="WRO31" s="206"/>
      <c r="WRP31" s="206"/>
      <c r="WRQ31" s="206"/>
      <c r="WRR31" s="206"/>
      <c r="WRS31" s="206"/>
      <c r="WRT31" s="206"/>
      <c r="WRU31" s="206"/>
      <c r="WRV31" s="206"/>
      <c r="WRW31" s="206"/>
      <c r="WRX31" s="206"/>
      <c r="WRY31" s="206"/>
      <c r="WRZ31" s="206"/>
      <c r="WSA31" s="206"/>
      <c r="WSB31" s="206"/>
      <c r="WSC31" s="206"/>
      <c r="WSD31" s="206"/>
      <c r="WSE31" s="206"/>
      <c r="WSF31" s="206"/>
      <c r="WSG31" s="206"/>
      <c r="WSH31" s="206"/>
      <c r="WSI31" s="206"/>
      <c r="WSJ31" s="206"/>
      <c r="WSK31" s="206"/>
      <c r="WSL31" s="206"/>
      <c r="WSM31" s="206"/>
      <c r="WSN31" s="206"/>
      <c r="WSO31" s="206"/>
      <c r="WSP31" s="206"/>
      <c r="WSQ31" s="206"/>
      <c r="WSR31" s="206"/>
      <c r="WSS31" s="206"/>
      <c r="WST31" s="206"/>
      <c r="WSU31" s="206"/>
      <c r="WSV31" s="206"/>
      <c r="WSW31" s="206"/>
      <c r="WSX31" s="206"/>
      <c r="WSY31" s="206"/>
      <c r="WSZ31" s="206"/>
      <c r="WTA31" s="206"/>
      <c r="WTB31" s="206"/>
      <c r="WTC31" s="206"/>
      <c r="WTD31" s="206"/>
      <c r="WTE31" s="206"/>
      <c r="WTF31" s="206"/>
      <c r="WTG31" s="206"/>
      <c r="WTH31" s="206"/>
      <c r="WTI31" s="206"/>
      <c r="WTJ31" s="206"/>
      <c r="WTK31" s="206"/>
      <c r="WTL31" s="206"/>
      <c r="WTM31" s="206"/>
      <c r="WTN31" s="206"/>
      <c r="WTO31" s="206"/>
      <c r="WTP31" s="206"/>
      <c r="WTQ31" s="206"/>
      <c r="WTR31" s="206"/>
      <c r="WTS31" s="206"/>
      <c r="WTT31" s="206"/>
      <c r="WTU31" s="206"/>
      <c r="WTV31" s="206"/>
      <c r="WTW31" s="206"/>
      <c r="WTX31" s="206"/>
      <c r="WTY31" s="206"/>
      <c r="WTZ31" s="206"/>
      <c r="WUA31" s="206"/>
      <c r="WUB31" s="206"/>
      <c r="WUC31" s="206"/>
      <c r="WUD31" s="206"/>
      <c r="WUE31" s="206"/>
      <c r="WUF31" s="206"/>
      <c r="WUG31" s="206"/>
      <c r="WUH31" s="206"/>
      <c r="WUI31" s="206"/>
      <c r="WUJ31" s="206"/>
      <c r="WUK31" s="206"/>
      <c r="WUL31" s="206"/>
      <c r="WUM31" s="206"/>
      <c r="WUN31" s="206"/>
      <c r="WUO31" s="206"/>
      <c r="WUP31" s="206"/>
      <c r="WUQ31" s="206"/>
      <c r="WUR31" s="206"/>
      <c r="WUS31" s="206"/>
      <c r="WUT31" s="206"/>
      <c r="WUU31" s="206"/>
      <c r="WUV31" s="206"/>
      <c r="WUW31" s="206"/>
      <c r="WUX31" s="206"/>
      <c r="WUY31" s="206"/>
      <c r="WUZ31" s="206"/>
      <c r="WVA31" s="206"/>
      <c r="WVB31" s="206"/>
      <c r="WVC31" s="206"/>
      <c r="WVD31" s="206"/>
      <c r="WVE31" s="206"/>
      <c r="WVF31" s="206"/>
      <c r="WVG31" s="206"/>
      <c r="WVH31" s="206"/>
      <c r="WVI31" s="206"/>
      <c r="WVJ31" s="206"/>
      <c r="WVK31" s="206"/>
      <c r="WVL31" s="206"/>
      <c r="WVM31" s="206"/>
      <c r="WVN31" s="206"/>
      <c r="WVO31" s="206"/>
      <c r="WVP31" s="206"/>
      <c r="WVQ31" s="206"/>
      <c r="WVR31" s="206"/>
      <c r="WVS31" s="206"/>
      <c r="WVT31" s="206"/>
      <c r="WVU31" s="206"/>
      <c r="WVV31" s="206"/>
      <c r="WVW31" s="206"/>
      <c r="WVX31" s="206"/>
      <c r="WVY31" s="206"/>
      <c r="WVZ31" s="206"/>
      <c r="WWA31" s="206"/>
      <c r="WWB31" s="206"/>
      <c r="WWC31" s="206"/>
      <c r="WWD31" s="206"/>
      <c r="WWE31" s="206"/>
      <c r="WWF31" s="206"/>
      <c r="WWG31" s="206"/>
      <c r="WWH31" s="206"/>
      <c r="WWI31" s="206"/>
      <c r="WWJ31" s="206"/>
      <c r="WWK31" s="206"/>
      <c r="WWL31" s="206"/>
      <c r="WWM31" s="206"/>
      <c r="WWN31" s="206"/>
      <c r="WWO31" s="206"/>
      <c r="WWP31" s="206"/>
      <c r="WWQ31" s="206"/>
      <c r="WWR31" s="206"/>
      <c r="WWS31" s="206"/>
      <c r="WWT31" s="206"/>
      <c r="WWU31" s="206"/>
      <c r="WWV31" s="206"/>
      <c r="WWW31" s="206"/>
      <c r="WWX31" s="206"/>
      <c r="WWY31" s="206"/>
      <c r="WWZ31" s="206"/>
      <c r="WXA31" s="206"/>
      <c r="WXB31" s="206"/>
      <c r="WXC31" s="206"/>
      <c r="WXD31" s="206"/>
      <c r="WXE31" s="206"/>
      <c r="WXF31" s="206"/>
      <c r="WXG31" s="206"/>
      <c r="WXH31" s="206"/>
      <c r="WXI31" s="206"/>
      <c r="WXJ31" s="206"/>
      <c r="WXK31" s="206"/>
      <c r="WXL31" s="206"/>
      <c r="WXM31" s="206"/>
      <c r="WXN31" s="206"/>
      <c r="WXO31" s="206"/>
      <c r="WXP31" s="206"/>
      <c r="WXQ31" s="206"/>
      <c r="WXR31" s="206"/>
      <c r="WXS31" s="206"/>
      <c r="WXT31" s="206"/>
      <c r="WXU31" s="206"/>
      <c r="WXV31" s="206"/>
      <c r="WXW31" s="206"/>
      <c r="WXX31" s="206"/>
      <c r="WXY31" s="206"/>
      <c r="WXZ31" s="206"/>
      <c r="WYA31" s="206"/>
      <c r="WYB31" s="206"/>
      <c r="WYC31" s="206"/>
      <c r="WYD31" s="206"/>
      <c r="WYE31" s="206"/>
      <c r="WYF31" s="206"/>
      <c r="WYG31" s="206"/>
      <c r="WYH31" s="206"/>
      <c r="WYI31" s="206"/>
      <c r="WYJ31" s="206"/>
      <c r="WYK31" s="206"/>
      <c r="WYL31" s="206"/>
      <c r="WYM31" s="206"/>
      <c r="WYN31" s="206"/>
      <c r="WYO31" s="206"/>
      <c r="WYP31" s="206"/>
      <c r="WYQ31" s="206"/>
      <c r="WYR31" s="206"/>
      <c r="WYS31" s="206"/>
      <c r="WYT31" s="206"/>
      <c r="WYU31" s="206"/>
      <c r="WYV31" s="206"/>
      <c r="WYW31" s="206"/>
      <c r="WYX31" s="206"/>
      <c r="WYY31" s="206"/>
      <c r="WYZ31" s="206"/>
      <c r="WZA31" s="206"/>
      <c r="WZB31" s="206"/>
      <c r="WZC31" s="206"/>
      <c r="WZD31" s="206"/>
      <c r="WZE31" s="206"/>
      <c r="WZF31" s="206"/>
      <c r="WZG31" s="206"/>
      <c r="WZH31" s="206"/>
      <c r="WZI31" s="206"/>
      <c r="WZJ31" s="206"/>
      <c r="WZK31" s="206"/>
      <c r="WZL31" s="206"/>
      <c r="WZM31" s="206"/>
      <c r="WZN31" s="206"/>
      <c r="WZO31" s="206"/>
      <c r="WZP31" s="206"/>
      <c r="WZQ31" s="206"/>
      <c r="WZR31" s="206"/>
      <c r="WZS31" s="206"/>
      <c r="WZT31" s="206"/>
      <c r="WZU31" s="206"/>
      <c r="WZV31" s="206"/>
      <c r="WZW31" s="206"/>
      <c r="WZX31" s="206"/>
      <c r="WZY31" s="206"/>
      <c r="WZZ31" s="206"/>
      <c r="XAA31" s="206"/>
      <c r="XAB31" s="206"/>
      <c r="XAC31" s="206"/>
      <c r="XAD31" s="206"/>
      <c r="XAE31" s="206"/>
      <c r="XAF31" s="206"/>
      <c r="XAG31" s="206"/>
      <c r="XAH31" s="206"/>
      <c r="XAI31" s="206"/>
      <c r="XAJ31" s="206"/>
      <c r="XAK31" s="206"/>
      <c r="XAL31" s="206"/>
      <c r="XAM31" s="206"/>
      <c r="XAN31" s="206"/>
      <c r="XAO31" s="206"/>
      <c r="XAP31" s="206"/>
      <c r="XAQ31" s="206"/>
      <c r="XAR31" s="206"/>
      <c r="XAS31" s="206"/>
      <c r="XAT31" s="206"/>
      <c r="XAU31" s="206"/>
      <c r="XAV31" s="206"/>
      <c r="XAW31" s="206"/>
      <c r="XAX31" s="206"/>
      <c r="XAY31" s="206"/>
      <c r="XAZ31" s="206"/>
      <c r="XBA31" s="206"/>
      <c r="XBB31" s="206"/>
      <c r="XBC31" s="206"/>
      <c r="XBD31" s="206"/>
      <c r="XBE31" s="206"/>
      <c r="XBF31" s="206"/>
      <c r="XBG31" s="206"/>
      <c r="XBH31" s="206"/>
      <c r="XBI31" s="206"/>
      <c r="XBJ31" s="206"/>
      <c r="XBK31" s="206"/>
      <c r="XBL31" s="206"/>
      <c r="XBM31" s="206"/>
      <c r="XBN31" s="206"/>
      <c r="XBO31" s="206"/>
      <c r="XBP31" s="206"/>
      <c r="XBQ31" s="206"/>
      <c r="XBR31" s="206"/>
      <c r="XBS31" s="206"/>
      <c r="XBT31" s="206"/>
      <c r="XBU31" s="206"/>
      <c r="XBV31" s="206"/>
      <c r="XBW31" s="206"/>
      <c r="XBX31" s="206"/>
      <c r="XBY31" s="206"/>
      <c r="XBZ31" s="206"/>
      <c r="XCA31" s="206"/>
      <c r="XCB31" s="206"/>
      <c r="XCC31" s="206"/>
      <c r="XCD31" s="206"/>
      <c r="XCE31" s="206"/>
      <c r="XCF31" s="206"/>
      <c r="XCG31" s="206"/>
      <c r="XCH31" s="206"/>
      <c r="XCI31" s="206"/>
      <c r="XCJ31" s="206"/>
      <c r="XCK31" s="206"/>
      <c r="XCL31" s="206"/>
      <c r="XCM31" s="206"/>
      <c r="XCN31" s="206"/>
      <c r="XCO31" s="206"/>
      <c r="XCP31" s="206"/>
      <c r="XCQ31" s="206"/>
      <c r="XCR31" s="206"/>
      <c r="XCS31" s="206"/>
      <c r="XCT31" s="206"/>
      <c r="XCU31" s="206"/>
      <c r="XCV31" s="206"/>
      <c r="XCW31" s="206"/>
      <c r="XCX31" s="206"/>
      <c r="XCY31" s="206"/>
      <c r="XCZ31" s="206"/>
      <c r="XDA31" s="206"/>
      <c r="XDB31" s="206"/>
      <c r="XDC31" s="206"/>
      <c r="XDD31" s="206"/>
      <c r="XDE31" s="206"/>
      <c r="XDF31" s="206"/>
      <c r="XDG31" s="206"/>
      <c r="XDH31" s="206"/>
      <c r="XDI31" s="206"/>
      <c r="XDJ31" s="206"/>
      <c r="XDK31" s="206"/>
      <c r="XDL31" s="206"/>
      <c r="XDM31" s="206"/>
      <c r="XDN31" s="206"/>
      <c r="XDO31" s="206"/>
      <c r="XDP31" s="206"/>
      <c r="XDQ31" s="206"/>
      <c r="XDR31" s="206"/>
      <c r="XDS31" s="206"/>
      <c r="XDT31" s="206"/>
      <c r="XDU31" s="206"/>
      <c r="XDV31" s="206"/>
      <c r="XDW31" s="206"/>
      <c r="XDX31" s="206"/>
      <c r="XDY31" s="206"/>
      <c r="XDZ31" s="206"/>
      <c r="XEA31" s="206"/>
      <c r="XEB31" s="206"/>
      <c r="XEC31" s="206"/>
      <c r="XED31" s="206"/>
      <c r="XEE31" s="206"/>
      <c r="XEF31" s="206"/>
      <c r="XEG31" s="206"/>
      <c r="XEH31" s="206"/>
      <c r="XEI31" s="206"/>
      <c r="XEJ31" s="206"/>
      <c r="XEK31" s="206"/>
      <c r="XEL31" s="206"/>
      <c r="XEM31" s="206"/>
      <c r="XEN31" s="206"/>
      <c r="XEO31" s="206"/>
      <c r="XEP31" s="206"/>
      <c r="XEQ31" s="206"/>
      <c r="XER31" s="206"/>
      <c r="XES31" s="206"/>
      <c r="XET31" s="206"/>
      <c r="XEU31" s="206"/>
      <c r="XEV31" s="206"/>
      <c r="XEW31" s="206"/>
      <c r="XEX31" s="206"/>
      <c r="XEY31" s="206"/>
      <c r="XEZ31" s="206"/>
      <c r="XFA31" s="206"/>
      <c r="XFB31" s="206"/>
    </row>
    <row r="32" spans="1:16382" s="106" customFormat="1" hidden="1" x14ac:dyDescent="0.25">
      <c r="A32" s="178"/>
      <c r="B32" s="205" t="s">
        <v>516</v>
      </c>
      <c r="C32" s="204"/>
      <c r="D32" s="220" t="s">
        <v>546</v>
      </c>
      <c r="E32" s="151">
        <v>0</v>
      </c>
      <c r="F32" s="151">
        <v>0</v>
      </c>
      <c r="G32" s="151">
        <v>0</v>
      </c>
      <c r="H32" s="151">
        <v>0</v>
      </c>
      <c r="I32" s="484" t="e">
        <f t="shared" si="1"/>
        <v>#DIV/0!</v>
      </c>
      <c r="J32" s="484" t="e">
        <f t="shared" si="0"/>
        <v>#DIV/0!</v>
      </c>
      <c r="K32" s="206"/>
      <c r="L32" s="206"/>
      <c r="M32" s="206"/>
      <c r="N32" s="206"/>
      <c r="O32" s="206"/>
      <c r="P32" s="206"/>
      <c r="Q32" s="206"/>
      <c r="R32" s="206"/>
      <c r="S32" s="206"/>
      <c r="T32" s="206"/>
      <c r="U32" s="206"/>
      <c r="V32" s="206"/>
      <c r="W32" s="206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06"/>
      <c r="AO32" s="206"/>
      <c r="AP32" s="206"/>
      <c r="AQ32" s="206"/>
      <c r="AR32" s="206"/>
      <c r="AS32" s="206"/>
      <c r="AT32" s="206"/>
      <c r="AU32" s="206"/>
      <c r="AV32" s="206"/>
      <c r="AW32" s="206"/>
      <c r="AX32" s="206"/>
      <c r="AY32" s="206"/>
      <c r="AZ32" s="206"/>
      <c r="BA32" s="206"/>
      <c r="BB32" s="206"/>
      <c r="BC32" s="206"/>
      <c r="BD32" s="206"/>
      <c r="BE32" s="206"/>
      <c r="BF32" s="206"/>
      <c r="BG32" s="206"/>
      <c r="BH32" s="206"/>
      <c r="BI32" s="206"/>
      <c r="BJ32" s="206"/>
      <c r="BK32" s="206"/>
      <c r="BL32" s="206"/>
      <c r="BM32" s="206"/>
      <c r="BN32" s="206"/>
      <c r="BO32" s="206"/>
      <c r="BP32" s="206"/>
      <c r="BQ32" s="206"/>
      <c r="BR32" s="206"/>
      <c r="BS32" s="206"/>
      <c r="BT32" s="206"/>
      <c r="BU32" s="206"/>
      <c r="BV32" s="206"/>
      <c r="BW32" s="206"/>
      <c r="BX32" s="206"/>
      <c r="BY32" s="206"/>
      <c r="BZ32" s="206"/>
      <c r="CA32" s="206"/>
      <c r="CB32" s="206"/>
      <c r="CC32" s="206"/>
      <c r="CD32" s="206"/>
      <c r="CE32" s="206"/>
      <c r="CF32" s="206"/>
      <c r="CG32" s="206"/>
      <c r="CH32" s="206"/>
      <c r="CI32" s="206"/>
      <c r="CJ32" s="206"/>
      <c r="CK32" s="206"/>
      <c r="CL32" s="206"/>
      <c r="CM32" s="206"/>
      <c r="CN32" s="206"/>
      <c r="CO32" s="206"/>
      <c r="CP32" s="206"/>
      <c r="CQ32" s="206"/>
      <c r="CR32" s="206"/>
      <c r="CS32" s="206"/>
      <c r="CT32" s="206"/>
      <c r="CU32" s="206"/>
      <c r="CV32" s="206"/>
      <c r="CW32" s="206"/>
      <c r="CX32" s="206"/>
      <c r="CY32" s="206"/>
      <c r="CZ32" s="206"/>
      <c r="DA32" s="206"/>
      <c r="DB32" s="206"/>
      <c r="DC32" s="206"/>
      <c r="DD32" s="206"/>
      <c r="DE32" s="206"/>
      <c r="DF32" s="206"/>
      <c r="DG32" s="206"/>
      <c r="DH32" s="206"/>
      <c r="DI32" s="206"/>
      <c r="DJ32" s="206"/>
      <c r="DK32" s="206"/>
      <c r="DL32" s="206"/>
      <c r="DM32" s="206"/>
      <c r="DN32" s="206"/>
      <c r="DO32" s="206"/>
      <c r="DP32" s="206"/>
      <c r="DQ32" s="206"/>
      <c r="DR32" s="206"/>
      <c r="DS32" s="206"/>
      <c r="DT32" s="206"/>
      <c r="DU32" s="206"/>
      <c r="DV32" s="206"/>
      <c r="DW32" s="206"/>
      <c r="DX32" s="206"/>
      <c r="DY32" s="206"/>
      <c r="DZ32" s="206"/>
      <c r="EA32" s="206"/>
      <c r="EB32" s="206"/>
      <c r="EC32" s="206"/>
      <c r="ED32" s="206"/>
      <c r="EE32" s="206"/>
      <c r="EF32" s="206"/>
      <c r="EG32" s="206"/>
      <c r="EH32" s="206"/>
      <c r="EI32" s="206"/>
      <c r="EJ32" s="206"/>
      <c r="EK32" s="206"/>
      <c r="EL32" s="206"/>
      <c r="EM32" s="206"/>
      <c r="EN32" s="206"/>
      <c r="EO32" s="206"/>
      <c r="EP32" s="206"/>
      <c r="EQ32" s="206"/>
      <c r="ER32" s="206"/>
      <c r="ES32" s="206"/>
      <c r="ET32" s="206"/>
      <c r="EU32" s="206"/>
      <c r="EV32" s="206"/>
      <c r="EW32" s="206"/>
      <c r="EX32" s="206"/>
      <c r="EY32" s="206"/>
      <c r="EZ32" s="206"/>
      <c r="FA32" s="206"/>
      <c r="FB32" s="206"/>
      <c r="FC32" s="206"/>
      <c r="FD32" s="206"/>
      <c r="FE32" s="206"/>
      <c r="FF32" s="206"/>
      <c r="FG32" s="206"/>
      <c r="FH32" s="206"/>
      <c r="FI32" s="206"/>
      <c r="FJ32" s="206"/>
      <c r="FK32" s="206"/>
      <c r="FL32" s="206"/>
      <c r="FM32" s="206"/>
      <c r="FN32" s="206"/>
      <c r="FO32" s="206"/>
      <c r="FP32" s="206"/>
      <c r="FQ32" s="206"/>
      <c r="FR32" s="206"/>
      <c r="FS32" s="206"/>
      <c r="FT32" s="206"/>
      <c r="FU32" s="206"/>
      <c r="FV32" s="206"/>
      <c r="FW32" s="206"/>
      <c r="FX32" s="206"/>
      <c r="FY32" s="206"/>
      <c r="FZ32" s="206"/>
      <c r="GA32" s="206"/>
      <c r="GB32" s="206"/>
      <c r="GC32" s="206"/>
      <c r="GD32" s="206"/>
      <c r="GE32" s="206"/>
      <c r="GF32" s="206"/>
      <c r="GG32" s="206"/>
      <c r="GH32" s="206"/>
      <c r="GI32" s="206"/>
      <c r="GJ32" s="206"/>
      <c r="GK32" s="206"/>
      <c r="GL32" s="206"/>
      <c r="GM32" s="206"/>
      <c r="GN32" s="206"/>
      <c r="GO32" s="206"/>
      <c r="GP32" s="206"/>
      <c r="GQ32" s="206"/>
      <c r="GR32" s="206"/>
      <c r="GS32" s="206"/>
      <c r="GT32" s="206"/>
      <c r="GU32" s="206"/>
      <c r="GV32" s="206"/>
      <c r="GW32" s="206"/>
      <c r="GX32" s="206"/>
      <c r="GY32" s="206"/>
      <c r="GZ32" s="206"/>
      <c r="HA32" s="206"/>
      <c r="HB32" s="206"/>
      <c r="HC32" s="206"/>
      <c r="HD32" s="206"/>
      <c r="HE32" s="206"/>
      <c r="HF32" s="206"/>
      <c r="HG32" s="206"/>
      <c r="HH32" s="206"/>
      <c r="HI32" s="206"/>
      <c r="HJ32" s="206"/>
      <c r="HK32" s="206"/>
      <c r="HL32" s="206"/>
      <c r="HM32" s="206"/>
      <c r="HN32" s="206"/>
      <c r="HO32" s="206"/>
      <c r="HP32" s="206"/>
      <c r="HQ32" s="206"/>
      <c r="HR32" s="206"/>
      <c r="HS32" s="206"/>
      <c r="HT32" s="206"/>
      <c r="HU32" s="206"/>
      <c r="HV32" s="206"/>
      <c r="HW32" s="206"/>
      <c r="HX32" s="206"/>
      <c r="HY32" s="206"/>
      <c r="HZ32" s="206"/>
      <c r="IA32" s="206"/>
      <c r="IB32" s="206"/>
      <c r="IC32" s="206"/>
      <c r="ID32" s="206"/>
      <c r="IE32" s="206"/>
      <c r="IF32" s="206"/>
      <c r="IG32" s="206"/>
      <c r="IH32" s="206"/>
      <c r="II32" s="206"/>
      <c r="IJ32" s="206"/>
      <c r="IK32" s="206"/>
      <c r="IL32" s="206"/>
      <c r="IM32" s="206"/>
      <c r="IN32" s="206"/>
      <c r="IO32" s="206"/>
      <c r="IP32" s="206"/>
      <c r="IQ32" s="206"/>
      <c r="IR32" s="206"/>
      <c r="IS32" s="206"/>
      <c r="IT32" s="206"/>
      <c r="IU32" s="206"/>
      <c r="IV32" s="206"/>
      <c r="IW32" s="206"/>
      <c r="IX32" s="206"/>
      <c r="IY32" s="206"/>
      <c r="IZ32" s="206"/>
      <c r="JA32" s="206"/>
      <c r="JB32" s="206"/>
      <c r="JC32" s="206"/>
      <c r="JD32" s="206"/>
      <c r="JE32" s="206"/>
      <c r="JF32" s="206"/>
      <c r="JG32" s="206"/>
      <c r="JH32" s="206"/>
      <c r="JI32" s="206"/>
      <c r="JJ32" s="206"/>
      <c r="JK32" s="206"/>
      <c r="JL32" s="206"/>
      <c r="JM32" s="206"/>
      <c r="JN32" s="206"/>
      <c r="JO32" s="206"/>
      <c r="JP32" s="206"/>
      <c r="JQ32" s="206"/>
      <c r="JR32" s="206"/>
      <c r="JS32" s="206"/>
      <c r="JT32" s="206"/>
      <c r="JU32" s="206"/>
      <c r="JV32" s="206"/>
      <c r="JW32" s="206"/>
      <c r="JX32" s="206"/>
      <c r="JY32" s="206"/>
      <c r="JZ32" s="206"/>
      <c r="KA32" s="206"/>
      <c r="KB32" s="206"/>
      <c r="KC32" s="206"/>
      <c r="KD32" s="206"/>
      <c r="KE32" s="206"/>
      <c r="KF32" s="206"/>
      <c r="KG32" s="206"/>
      <c r="KH32" s="206"/>
      <c r="KI32" s="206"/>
      <c r="KJ32" s="206"/>
      <c r="KK32" s="206"/>
      <c r="KL32" s="206"/>
      <c r="KM32" s="206"/>
      <c r="KN32" s="206"/>
      <c r="KO32" s="206"/>
      <c r="KP32" s="206"/>
      <c r="KQ32" s="206"/>
      <c r="KR32" s="206"/>
      <c r="KS32" s="206"/>
      <c r="KT32" s="206"/>
      <c r="KU32" s="206"/>
      <c r="KV32" s="206"/>
      <c r="KW32" s="206"/>
      <c r="KX32" s="206"/>
      <c r="KY32" s="206"/>
      <c r="KZ32" s="206"/>
      <c r="LA32" s="206"/>
      <c r="LB32" s="206"/>
      <c r="LC32" s="206"/>
      <c r="LD32" s="206"/>
      <c r="LE32" s="206"/>
      <c r="LF32" s="206"/>
      <c r="LG32" s="206"/>
      <c r="LH32" s="206"/>
      <c r="LI32" s="206"/>
      <c r="LJ32" s="206"/>
      <c r="LK32" s="206"/>
      <c r="LL32" s="206"/>
      <c r="LM32" s="206"/>
      <c r="LN32" s="206"/>
      <c r="LO32" s="206"/>
      <c r="LP32" s="206"/>
      <c r="LQ32" s="206"/>
      <c r="LR32" s="206"/>
      <c r="LS32" s="206"/>
      <c r="LT32" s="206"/>
      <c r="LU32" s="206"/>
      <c r="LV32" s="206"/>
      <c r="LW32" s="206"/>
      <c r="LX32" s="206"/>
      <c r="LY32" s="206"/>
      <c r="LZ32" s="206"/>
      <c r="MA32" s="206"/>
      <c r="MB32" s="206"/>
      <c r="MC32" s="206"/>
      <c r="MD32" s="206"/>
      <c r="ME32" s="206"/>
      <c r="MF32" s="206"/>
      <c r="MG32" s="206"/>
      <c r="MH32" s="206"/>
      <c r="MI32" s="206"/>
      <c r="MJ32" s="206"/>
      <c r="MK32" s="206"/>
      <c r="ML32" s="206"/>
      <c r="MM32" s="206"/>
      <c r="MN32" s="206"/>
      <c r="MO32" s="206"/>
      <c r="MP32" s="206"/>
      <c r="MQ32" s="206"/>
      <c r="MR32" s="206"/>
      <c r="MS32" s="206"/>
      <c r="MT32" s="206"/>
      <c r="MU32" s="206"/>
      <c r="MV32" s="206"/>
      <c r="MW32" s="206"/>
      <c r="MX32" s="206"/>
      <c r="MY32" s="206"/>
      <c r="MZ32" s="206"/>
      <c r="NA32" s="206"/>
      <c r="NB32" s="206"/>
      <c r="NC32" s="206"/>
      <c r="ND32" s="206"/>
      <c r="NE32" s="206"/>
      <c r="NF32" s="206"/>
      <c r="NG32" s="206"/>
      <c r="NH32" s="206"/>
      <c r="NI32" s="206"/>
      <c r="NJ32" s="206"/>
      <c r="NK32" s="206"/>
      <c r="NL32" s="206"/>
      <c r="NM32" s="206"/>
      <c r="NN32" s="206"/>
      <c r="NO32" s="206"/>
      <c r="NP32" s="206"/>
      <c r="NQ32" s="206"/>
      <c r="NR32" s="206"/>
      <c r="NS32" s="206"/>
      <c r="NT32" s="206"/>
      <c r="NU32" s="206"/>
      <c r="NV32" s="206"/>
      <c r="NW32" s="206"/>
      <c r="NX32" s="206"/>
      <c r="NY32" s="206"/>
      <c r="NZ32" s="206"/>
      <c r="OA32" s="206"/>
      <c r="OB32" s="206"/>
      <c r="OC32" s="206"/>
      <c r="OD32" s="206"/>
      <c r="OE32" s="206"/>
      <c r="OF32" s="206"/>
      <c r="OG32" s="206"/>
      <c r="OH32" s="206"/>
      <c r="OI32" s="206"/>
      <c r="OJ32" s="206"/>
      <c r="OK32" s="206"/>
      <c r="OL32" s="206"/>
      <c r="OM32" s="206"/>
      <c r="ON32" s="206"/>
      <c r="OO32" s="206"/>
      <c r="OP32" s="206"/>
      <c r="OQ32" s="206"/>
      <c r="OR32" s="206"/>
      <c r="OS32" s="206"/>
      <c r="OT32" s="206"/>
      <c r="OU32" s="206"/>
      <c r="OV32" s="206"/>
      <c r="OW32" s="206"/>
      <c r="OX32" s="206"/>
      <c r="OY32" s="206"/>
      <c r="OZ32" s="206"/>
      <c r="PA32" s="206"/>
      <c r="PB32" s="206"/>
      <c r="PC32" s="206"/>
      <c r="PD32" s="206"/>
      <c r="PE32" s="206"/>
      <c r="PF32" s="206"/>
      <c r="PG32" s="206"/>
      <c r="PH32" s="206"/>
      <c r="PI32" s="206"/>
      <c r="PJ32" s="206"/>
      <c r="PK32" s="206"/>
      <c r="PL32" s="206"/>
      <c r="PM32" s="206"/>
      <c r="PN32" s="206"/>
      <c r="PO32" s="206"/>
      <c r="PP32" s="206"/>
      <c r="PQ32" s="206"/>
      <c r="PR32" s="206"/>
      <c r="PS32" s="206"/>
      <c r="PT32" s="206"/>
      <c r="PU32" s="206"/>
      <c r="PV32" s="206"/>
      <c r="PW32" s="206"/>
      <c r="PX32" s="206"/>
      <c r="PY32" s="206"/>
      <c r="PZ32" s="206"/>
      <c r="QA32" s="206"/>
      <c r="QB32" s="206"/>
      <c r="QC32" s="206"/>
      <c r="QD32" s="206"/>
      <c r="QE32" s="206"/>
      <c r="QF32" s="206"/>
      <c r="QG32" s="206"/>
      <c r="QH32" s="206"/>
      <c r="QI32" s="206"/>
      <c r="QJ32" s="206"/>
      <c r="QK32" s="206"/>
      <c r="QL32" s="206"/>
      <c r="QM32" s="206"/>
      <c r="QN32" s="206"/>
      <c r="QO32" s="206"/>
      <c r="QP32" s="206"/>
      <c r="QQ32" s="206"/>
      <c r="QR32" s="206"/>
      <c r="QS32" s="206"/>
      <c r="QT32" s="206"/>
      <c r="QU32" s="206"/>
      <c r="QV32" s="206"/>
      <c r="QW32" s="206"/>
      <c r="QX32" s="206"/>
      <c r="QY32" s="206"/>
      <c r="QZ32" s="206"/>
      <c r="RA32" s="206"/>
      <c r="RB32" s="206"/>
      <c r="RC32" s="206"/>
      <c r="RD32" s="206"/>
      <c r="RE32" s="206"/>
      <c r="RF32" s="206"/>
      <c r="RG32" s="206"/>
      <c r="RH32" s="206"/>
      <c r="RI32" s="206"/>
      <c r="RJ32" s="206"/>
      <c r="RK32" s="206"/>
      <c r="RL32" s="206"/>
      <c r="RM32" s="206"/>
      <c r="RN32" s="206"/>
      <c r="RO32" s="206"/>
      <c r="RP32" s="206"/>
      <c r="RQ32" s="206"/>
      <c r="RR32" s="206"/>
      <c r="RS32" s="206"/>
      <c r="RT32" s="206"/>
      <c r="RU32" s="206"/>
      <c r="RV32" s="206"/>
      <c r="RW32" s="206"/>
      <c r="RX32" s="206"/>
      <c r="RY32" s="206"/>
      <c r="RZ32" s="206"/>
      <c r="SA32" s="206"/>
      <c r="SB32" s="206"/>
      <c r="SC32" s="206"/>
      <c r="SD32" s="206"/>
      <c r="SE32" s="206"/>
      <c r="SF32" s="206"/>
      <c r="SG32" s="206"/>
      <c r="SH32" s="206"/>
      <c r="SI32" s="206"/>
      <c r="SJ32" s="206"/>
      <c r="SK32" s="206"/>
      <c r="SL32" s="206"/>
      <c r="SM32" s="206"/>
      <c r="SN32" s="206"/>
      <c r="SO32" s="206"/>
      <c r="SP32" s="206"/>
      <c r="SQ32" s="206"/>
      <c r="SR32" s="206"/>
      <c r="SS32" s="206"/>
      <c r="ST32" s="206"/>
      <c r="SU32" s="206"/>
      <c r="SV32" s="206"/>
      <c r="SW32" s="206"/>
      <c r="SX32" s="206"/>
      <c r="SY32" s="206"/>
      <c r="SZ32" s="206"/>
      <c r="TA32" s="206"/>
      <c r="TB32" s="206"/>
      <c r="TC32" s="206"/>
      <c r="TD32" s="206"/>
      <c r="TE32" s="206"/>
      <c r="TF32" s="206"/>
      <c r="TG32" s="206"/>
      <c r="TH32" s="206"/>
      <c r="TI32" s="206"/>
      <c r="TJ32" s="206"/>
      <c r="TK32" s="206"/>
      <c r="TL32" s="206"/>
      <c r="TM32" s="206"/>
      <c r="TN32" s="206"/>
      <c r="TO32" s="206"/>
      <c r="TP32" s="206"/>
      <c r="TQ32" s="206"/>
      <c r="TR32" s="206"/>
      <c r="TS32" s="206"/>
      <c r="TT32" s="206"/>
      <c r="TU32" s="206"/>
      <c r="TV32" s="206"/>
      <c r="TW32" s="206"/>
      <c r="TX32" s="206"/>
      <c r="TY32" s="206"/>
      <c r="TZ32" s="206"/>
      <c r="UA32" s="206"/>
      <c r="UB32" s="206"/>
      <c r="UC32" s="206"/>
      <c r="UD32" s="206"/>
      <c r="UE32" s="206"/>
      <c r="UF32" s="206"/>
      <c r="UG32" s="206"/>
      <c r="UH32" s="206"/>
      <c r="UI32" s="206"/>
      <c r="UJ32" s="206"/>
      <c r="UK32" s="206"/>
      <c r="UL32" s="206"/>
      <c r="UM32" s="206"/>
      <c r="UN32" s="206"/>
      <c r="UO32" s="206"/>
      <c r="UP32" s="206"/>
      <c r="UQ32" s="206"/>
      <c r="UR32" s="206"/>
      <c r="US32" s="206"/>
      <c r="UT32" s="206"/>
      <c r="UU32" s="206"/>
      <c r="UV32" s="206"/>
      <c r="UW32" s="206"/>
      <c r="UX32" s="206"/>
      <c r="UY32" s="206"/>
      <c r="UZ32" s="206"/>
      <c r="VA32" s="206"/>
      <c r="VB32" s="206"/>
      <c r="VC32" s="206"/>
      <c r="VD32" s="206"/>
      <c r="VE32" s="206"/>
      <c r="VF32" s="206"/>
      <c r="VG32" s="206"/>
      <c r="VH32" s="206"/>
      <c r="VI32" s="206"/>
      <c r="VJ32" s="206"/>
      <c r="VK32" s="206"/>
      <c r="VL32" s="206"/>
      <c r="VM32" s="206"/>
      <c r="VN32" s="206"/>
      <c r="VO32" s="206"/>
      <c r="VP32" s="206"/>
      <c r="VQ32" s="206"/>
      <c r="VR32" s="206"/>
      <c r="VS32" s="206"/>
      <c r="VT32" s="206"/>
      <c r="VU32" s="206"/>
      <c r="VV32" s="206"/>
      <c r="VW32" s="206"/>
      <c r="VX32" s="206"/>
      <c r="VY32" s="206"/>
      <c r="VZ32" s="206"/>
      <c r="WA32" s="206"/>
      <c r="WB32" s="206"/>
      <c r="WC32" s="206"/>
      <c r="WD32" s="206"/>
      <c r="WE32" s="206"/>
      <c r="WF32" s="206"/>
      <c r="WG32" s="206"/>
      <c r="WH32" s="206"/>
      <c r="WI32" s="206"/>
      <c r="WJ32" s="206"/>
      <c r="WK32" s="206"/>
      <c r="WL32" s="206"/>
      <c r="WM32" s="206"/>
      <c r="WN32" s="206"/>
      <c r="WO32" s="206"/>
      <c r="WP32" s="206"/>
      <c r="WQ32" s="206"/>
      <c r="WR32" s="206"/>
      <c r="WS32" s="206"/>
      <c r="WT32" s="206"/>
      <c r="WU32" s="206"/>
      <c r="WV32" s="206"/>
      <c r="WW32" s="206"/>
      <c r="WX32" s="206"/>
      <c r="WY32" s="206"/>
      <c r="WZ32" s="206"/>
      <c r="XA32" s="206"/>
      <c r="XB32" s="206"/>
      <c r="XC32" s="206"/>
      <c r="XD32" s="206"/>
      <c r="XE32" s="206"/>
      <c r="XF32" s="206"/>
      <c r="XG32" s="206"/>
      <c r="XH32" s="206"/>
      <c r="XI32" s="206"/>
      <c r="XJ32" s="206"/>
      <c r="XK32" s="206"/>
      <c r="XL32" s="206"/>
      <c r="XM32" s="206"/>
      <c r="XN32" s="206"/>
      <c r="XO32" s="206"/>
      <c r="XP32" s="206"/>
      <c r="XQ32" s="206"/>
      <c r="XR32" s="206"/>
      <c r="XS32" s="206"/>
      <c r="XT32" s="206"/>
      <c r="XU32" s="206"/>
      <c r="XV32" s="206"/>
      <c r="XW32" s="206"/>
      <c r="XX32" s="206"/>
      <c r="XY32" s="206"/>
      <c r="XZ32" s="206"/>
      <c r="YA32" s="206"/>
      <c r="YB32" s="206"/>
      <c r="YC32" s="206"/>
      <c r="YD32" s="206"/>
      <c r="YE32" s="206"/>
      <c r="YF32" s="206"/>
      <c r="YG32" s="206"/>
      <c r="YH32" s="206"/>
      <c r="YI32" s="206"/>
      <c r="YJ32" s="206"/>
      <c r="YK32" s="206"/>
      <c r="YL32" s="206"/>
      <c r="YM32" s="206"/>
      <c r="YN32" s="206"/>
      <c r="YO32" s="206"/>
      <c r="YP32" s="206"/>
      <c r="YQ32" s="206"/>
      <c r="YR32" s="206"/>
      <c r="YS32" s="206"/>
      <c r="YT32" s="206"/>
      <c r="YU32" s="206"/>
      <c r="YV32" s="206"/>
      <c r="YW32" s="206"/>
      <c r="YX32" s="206"/>
      <c r="YY32" s="206"/>
      <c r="YZ32" s="206"/>
      <c r="ZA32" s="206"/>
      <c r="ZB32" s="206"/>
      <c r="ZC32" s="206"/>
      <c r="ZD32" s="206"/>
      <c r="ZE32" s="206"/>
      <c r="ZF32" s="206"/>
      <c r="ZG32" s="206"/>
      <c r="ZH32" s="206"/>
      <c r="ZI32" s="206"/>
      <c r="ZJ32" s="206"/>
      <c r="ZK32" s="206"/>
      <c r="ZL32" s="206"/>
      <c r="ZM32" s="206"/>
      <c r="ZN32" s="206"/>
      <c r="ZO32" s="206"/>
      <c r="ZP32" s="206"/>
      <c r="ZQ32" s="206"/>
      <c r="ZR32" s="206"/>
      <c r="ZS32" s="206"/>
      <c r="ZT32" s="206"/>
      <c r="ZU32" s="206"/>
      <c r="ZV32" s="206"/>
      <c r="ZW32" s="206"/>
      <c r="ZX32" s="206"/>
      <c r="ZY32" s="206"/>
      <c r="ZZ32" s="206"/>
      <c r="AAA32" s="206"/>
      <c r="AAB32" s="206"/>
      <c r="AAC32" s="206"/>
      <c r="AAD32" s="206"/>
      <c r="AAE32" s="206"/>
      <c r="AAF32" s="206"/>
      <c r="AAG32" s="206"/>
      <c r="AAH32" s="206"/>
      <c r="AAI32" s="206"/>
      <c r="AAJ32" s="206"/>
      <c r="AAK32" s="206"/>
      <c r="AAL32" s="206"/>
      <c r="AAM32" s="206"/>
      <c r="AAN32" s="206"/>
      <c r="AAO32" s="206"/>
      <c r="AAP32" s="206"/>
      <c r="AAQ32" s="206"/>
      <c r="AAR32" s="206"/>
      <c r="AAS32" s="206"/>
      <c r="AAT32" s="206"/>
      <c r="AAU32" s="206"/>
      <c r="AAV32" s="206"/>
      <c r="AAW32" s="206"/>
      <c r="AAX32" s="206"/>
      <c r="AAY32" s="206"/>
      <c r="AAZ32" s="206"/>
      <c r="ABA32" s="206"/>
      <c r="ABB32" s="206"/>
      <c r="ABC32" s="206"/>
      <c r="ABD32" s="206"/>
      <c r="ABE32" s="206"/>
      <c r="ABF32" s="206"/>
      <c r="ABG32" s="206"/>
      <c r="ABH32" s="206"/>
      <c r="ABI32" s="206"/>
      <c r="ABJ32" s="206"/>
      <c r="ABK32" s="206"/>
      <c r="ABL32" s="206"/>
      <c r="ABM32" s="206"/>
      <c r="ABN32" s="206"/>
      <c r="ABO32" s="206"/>
      <c r="ABP32" s="206"/>
      <c r="ABQ32" s="206"/>
      <c r="ABR32" s="206"/>
      <c r="ABS32" s="206"/>
      <c r="ABT32" s="206"/>
      <c r="ABU32" s="206"/>
      <c r="ABV32" s="206"/>
      <c r="ABW32" s="206"/>
      <c r="ABX32" s="206"/>
      <c r="ABY32" s="206"/>
      <c r="ABZ32" s="206"/>
      <c r="ACA32" s="206"/>
      <c r="ACB32" s="206"/>
      <c r="ACC32" s="206"/>
      <c r="ACD32" s="206"/>
      <c r="ACE32" s="206"/>
      <c r="ACF32" s="206"/>
      <c r="ACG32" s="206"/>
      <c r="ACH32" s="206"/>
      <c r="ACI32" s="206"/>
      <c r="ACJ32" s="206"/>
      <c r="ACK32" s="206"/>
      <c r="ACL32" s="206"/>
      <c r="ACM32" s="206"/>
      <c r="ACN32" s="206"/>
      <c r="ACO32" s="206"/>
      <c r="ACP32" s="206"/>
      <c r="ACQ32" s="206"/>
      <c r="ACR32" s="206"/>
      <c r="ACS32" s="206"/>
      <c r="ACT32" s="206"/>
      <c r="ACU32" s="206"/>
      <c r="ACV32" s="206"/>
      <c r="ACW32" s="206"/>
      <c r="ACX32" s="206"/>
      <c r="ACY32" s="206"/>
      <c r="ACZ32" s="206"/>
      <c r="ADA32" s="206"/>
      <c r="ADB32" s="206"/>
      <c r="ADC32" s="206"/>
      <c r="ADD32" s="206"/>
      <c r="ADE32" s="206"/>
      <c r="ADF32" s="206"/>
      <c r="ADG32" s="206"/>
      <c r="ADH32" s="206"/>
      <c r="ADI32" s="206"/>
      <c r="ADJ32" s="206"/>
      <c r="ADK32" s="206"/>
      <c r="ADL32" s="206"/>
      <c r="ADM32" s="206"/>
      <c r="ADN32" s="206"/>
      <c r="ADO32" s="206"/>
      <c r="ADP32" s="206"/>
      <c r="ADQ32" s="206"/>
      <c r="ADR32" s="206"/>
      <c r="ADS32" s="206"/>
      <c r="ADT32" s="206"/>
      <c r="ADU32" s="206"/>
      <c r="ADV32" s="206"/>
      <c r="ADW32" s="206"/>
      <c r="ADX32" s="206"/>
      <c r="ADY32" s="206"/>
      <c r="ADZ32" s="206"/>
      <c r="AEA32" s="206"/>
      <c r="AEB32" s="206"/>
      <c r="AEC32" s="206"/>
      <c r="AED32" s="206"/>
      <c r="AEE32" s="206"/>
      <c r="AEF32" s="206"/>
      <c r="AEG32" s="206"/>
      <c r="AEH32" s="206"/>
      <c r="AEI32" s="206"/>
      <c r="AEJ32" s="206"/>
      <c r="AEK32" s="206"/>
      <c r="AEL32" s="206"/>
      <c r="AEM32" s="206"/>
      <c r="AEN32" s="206"/>
      <c r="AEO32" s="206"/>
      <c r="AEP32" s="206"/>
      <c r="AEQ32" s="206"/>
      <c r="AER32" s="206"/>
      <c r="AES32" s="206"/>
      <c r="AET32" s="206"/>
      <c r="AEU32" s="206"/>
      <c r="AEV32" s="206"/>
      <c r="AEW32" s="206"/>
      <c r="AEX32" s="206"/>
      <c r="AEY32" s="206"/>
      <c r="AEZ32" s="206"/>
      <c r="AFA32" s="206"/>
      <c r="AFB32" s="206"/>
      <c r="AFC32" s="206"/>
      <c r="AFD32" s="206"/>
      <c r="AFE32" s="206"/>
      <c r="AFF32" s="206"/>
      <c r="AFG32" s="206"/>
      <c r="AFH32" s="206"/>
      <c r="AFI32" s="206"/>
      <c r="AFJ32" s="206"/>
      <c r="AFK32" s="206"/>
      <c r="AFL32" s="206"/>
      <c r="AFM32" s="206"/>
      <c r="AFN32" s="206"/>
      <c r="AFO32" s="206"/>
      <c r="AFP32" s="206"/>
      <c r="AFQ32" s="206"/>
      <c r="AFR32" s="206"/>
      <c r="AFS32" s="206"/>
      <c r="AFT32" s="206"/>
      <c r="AFU32" s="206"/>
      <c r="AFV32" s="206"/>
      <c r="AFW32" s="206"/>
      <c r="AFX32" s="206"/>
      <c r="AFY32" s="206"/>
      <c r="AFZ32" s="206"/>
      <c r="AGA32" s="206"/>
      <c r="AGB32" s="206"/>
      <c r="AGC32" s="206"/>
      <c r="AGD32" s="206"/>
      <c r="AGE32" s="206"/>
      <c r="AGF32" s="206"/>
      <c r="AGG32" s="206"/>
      <c r="AGH32" s="206"/>
      <c r="AGI32" s="206"/>
      <c r="AGJ32" s="206"/>
      <c r="AGK32" s="206"/>
      <c r="AGL32" s="206"/>
      <c r="AGM32" s="206"/>
      <c r="AGN32" s="206"/>
      <c r="AGO32" s="206"/>
      <c r="AGP32" s="206"/>
      <c r="AGQ32" s="206"/>
      <c r="AGR32" s="206"/>
      <c r="AGS32" s="206"/>
      <c r="AGT32" s="206"/>
      <c r="AGU32" s="206"/>
      <c r="AGV32" s="206"/>
      <c r="AGW32" s="206"/>
      <c r="AGX32" s="206"/>
      <c r="AGY32" s="206"/>
      <c r="AGZ32" s="206"/>
      <c r="AHA32" s="206"/>
      <c r="AHB32" s="206"/>
      <c r="AHC32" s="206"/>
      <c r="AHD32" s="206"/>
      <c r="AHE32" s="206"/>
      <c r="AHF32" s="206"/>
      <c r="AHG32" s="206"/>
      <c r="AHH32" s="206"/>
      <c r="AHI32" s="206"/>
      <c r="AHJ32" s="206"/>
      <c r="AHK32" s="206"/>
      <c r="AHL32" s="206"/>
      <c r="AHM32" s="206"/>
      <c r="AHN32" s="206"/>
      <c r="AHO32" s="206"/>
      <c r="AHP32" s="206"/>
      <c r="AHQ32" s="206"/>
      <c r="AHR32" s="206"/>
      <c r="AHS32" s="206"/>
      <c r="AHT32" s="206"/>
      <c r="AHU32" s="206"/>
      <c r="AHV32" s="206"/>
      <c r="AHW32" s="206"/>
      <c r="AHX32" s="206"/>
      <c r="AHY32" s="206"/>
      <c r="AHZ32" s="206"/>
      <c r="AIA32" s="206"/>
      <c r="AIB32" s="206"/>
      <c r="AIC32" s="206"/>
      <c r="AID32" s="206"/>
      <c r="AIE32" s="206"/>
      <c r="AIF32" s="206"/>
      <c r="AIG32" s="206"/>
      <c r="AIH32" s="206"/>
      <c r="AII32" s="206"/>
      <c r="AIJ32" s="206"/>
      <c r="AIK32" s="206"/>
      <c r="AIL32" s="206"/>
      <c r="AIM32" s="206"/>
      <c r="AIN32" s="206"/>
      <c r="AIO32" s="206"/>
      <c r="AIP32" s="206"/>
      <c r="AIQ32" s="206"/>
      <c r="AIR32" s="206"/>
      <c r="AIS32" s="206"/>
      <c r="AIT32" s="206"/>
      <c r="AIU32" s="206"/>
      <c r="AIV32" s="206"/>
      <c r="AIW32" s="206"/>
      <c r="AIX32" s="206"/>
      <c r="AIY32" s="206"/>
      <c r="AIZ32" s="206"/>
      <c r="AJA32" s="206"/>
      <c r="AJB32" s="206"/>
      <c r="AJC32" s="206"/>
      <c r="AJD32" s="206"/>
      <c r="AJE32" s="206"/>
      <c r="AJF32" s="206"/>
      <c r="AJG32" s="206"/>
      <c r="AJH32" s="206"/>
      <c r="AJI32" s="206"/>
      <c r="AJJ32" s="206"/>
      <c r="AJK32" s="206"/>
      <c r="AJL32" s="206"/>
      <c r="AJM32" s="206"/>
      <c r="AJN32" s="206"/>
      <c r="AJO32" s="206"/>
      <c r="AJP32" s="206"/>
      <c r="AJQ32" s="206"/>
      <c r="AJR32" s="206"/>
      <c r="AJS32" s="206"/>
      <c r="AJT32" s="206"/>
      <c r="AJU32" s="206"/>
      <c r="AJV32" s="206"/>
      <c r="AJW32" s="206"/>
      <c r="AJX32" s="206"/>
      <c r="AJY32" s="206"/>
      <c r="AJZ32" s="206"/>
      <c r="AKA32" s="206"/>
      <c r="AKB32" s="206"/>
      <c r="AKC32" s="206"/>
      <c r="AKD32" s="206"/>
      <c r="AKE32" s="206"/>
      <c r="AKF32" s="206"/>
      <c r="AKG32" s="206"/>
      <c r="AKH32" s="206"/>
      <c r="AKI32" s="206"/>
      <c r="AKJ32" s="206"/>
      <c r="AKK32" s="206"/>
      <c r="AKL32" s="206"/>
      <c r="AKM32" s="206"/>
      <c r="AKN32" s="206"/>
      <c r="AKO32" s="206"/>
      <c r="AKP32" s="206"/>
      <c r="AKQ32" s="206"/>
      <c r="AKR32" s="206"/>
      <c r="AKS32" s="206"/>
      <c r="AKT32" s="206"/>
      <c r="AKU32" s="206"/>
      <c r="AKV32" s="206"/>
      <c r="AKW32" s="206"/>
      <c r="AKX32" s="206"/>
      <c r="AKY32" s="206"/>
      <c r="AKZ32" s="206"/>
      <c r="ALA32" s="206"/>
      <c r="ALB32" s="206"/>
      <c r="ALC32" s="206"/>
      <c r="ALD32" s="206"/>
      <c r="ALE32" s="206"/>
      <c r="ALF32" s="206"/>
      <c r="ALG32" s="206"/>
      <c r="ALH32" s="206"/>
      <c r="ALI32" s="206"/>
      <c r="ALJ32" s="206"/>
      <c r="ALK32" s="206"/>
      <c r="ALL32" s="206"/>
      <c r="ALM32" s="206"/>
      <c r="ALN32" s="206"/>
      <c r="ALO32" s="206"/>
      <c r="ALP32" s="206"/>
      <c r="ALQ32" s="206"/>
      <c r="ALR32" s="206"/>
      <c r="ALS32" s="206"/>
      <c r="ALT32" s="206"/>
      <c r="ALU32" s="206"/>
      <c r="ALV32" s="206"/>
      <c r="ALW32" s="206"/>
      <c r="ALX32" s="206"/>
      <c r="ALY32" s="206"/>
      <c r="ALZ32" s="206"/>
      <c r="AMA32" s="206"/>
      <c r="AMB32" s="206"/>
      <c r="AMC32" s="206"/>
      <c r="AMD32" s="206"/>
      <c r="AME32" s="206"/>
      <c r="AMF32" s="206"/>
      <c r="AMG32" s="206"/>
      <c r="AMH32" s="206"/>
      <c r="AMI32" s="206"/>
      <c r="AMJ32" s="206"/>
      <c r="AMK32" s="206"/>
      <c r="AML32" s="206"/>
      <c r="AMM32" s="206"/>
      <c r="AMN32" s="206"/>
      <c r="AMO32" s="206"/>
      <c r="AMP32" s="206"/>
      <c r="AMQ32" s="206"/>
      <c r="AMR32" s="206"/>
      <c r="AMS32" s="206"/>
      <c r="AMT32" s="206"/>
      <c r="AMU32" s="206"/>
      <c r="AMV32" s="206"/>
      <c r="AMW32" s="206"/>
      <c r="AMX32" s="206"/>
      <c r="AMY32" s="206"/>
      <c r="AMZ32" s="206"/>
      <c r="ANA32" s="206"/>
      <c r="ANB32" s="206"/>
      <c r="ANC32" s="206"/>
      <c r="AND32" s="206"/>
      <c r="ANE32" s="206"/>
      <c r="ANF32" s="206"/>
      <c r="ANG32" s="206"/>
      <c r="ANH32" s="206"/>
      <c r="ANI32" s="206"/>
      <c r="ANJ32" s="206"/>
      <c r="ANK32" s="206"/>
      <c r="ANL32" s="206"/>
      <c r="ANM32" s="206"/>
      <c r="ANN32" s="206"/>
      <c r="ANO32" s="206"/>
      <c r="ANP32" s="206"/>
      <c r="ANQ32" s="206"/>
      <c r="ANR32" s="206"/>
      <c r="ANS32" s="206"/>
      <c r="ANT32" s="206"/>
      <c r="ANU32" s="206"/>
      <c r="ANV32" s="206"/>
      <c r="ANW32" s="206"/>
      <c r="ANX32" s="206"/>
      <c r="ANY32" s="206"/>
      <c r="ANZ32" s="206"/>
      <c r="AOA32" s="206"/>
      <c r="AOB32" s="206"/>
      <c r="AOC32" s="206"/>
      <c r="AOD32" s="206"/>
      <c r="AOE32" s="206"/>
      <c r="AOF32" s="206"/>
      <c r="AOG32" s="206"/>
      <c r="AOH32" s="206"/>
      <c r="AOI32" s="206"/>
      <c r="AOJ32" s="206"/>
      <c r="AOK32" s="206"/>
      <c r="AOL32" s="206"/>
      <c r="AOM32" s="206"/>
      <c r="AON32" s="206"/>
      <c r="AOO32" s="206"/>
      <c r="AOP32" s="206"/>
      <c r="AOQ32" s="206"/>
      <c r="AOR32" s="206"/>
      <c r="AOS32" s="206"/>
      <c r="AOT32" s="206"/>
      <c r="AOU32" s="206"/>
      <c r="AOV32" s="206"/>
      <c r="AOW32" s="206"/>
      <c r="AOX32" s="206"/>
      <c r="AOY32" s="206"/>
      <c r="AOZ32" s="206"/>
      <c r="APA32" s="206"/>
      <c r="APB32" s="206"/>
      <c r="APC32" s="206"/>
      <c r="APD32" s="206"/>
      <c r="APE32" s="206"/>
      <c r="APF32" s="206"/>
      <c r="APG32" s="206"/>
      <c r="APH32" s="206"/>
      <c r="API32" s="206"/>
      <c r="APJ32" s="206"/>
      <c r="APK32" s="206"/>
      <c r="APL32" s="206"/>
      <c r="APM32" s="206"/>
      <c r="APN32" s="206"/>
      <c r="APO32" s="206"/>
      <c r="APP32" s="206"/>
      <c r="APQ32" s="206"/>
      <c r="APR32" s="206"/>
      <c r="APS32" s="206"/>
      <c r="APT32" s="206"/>
      <c r="APU32" s="206"/>
      <c r="APV32" s="206"/>
      <c r="APW32" s="206"/>
      <c r="APX32" s="206"/>
      <c r="APY32" s="206"/>
      <c r="APZ32" s="206"/>
      <c r="AQA32" s="206"/>
      <c r="AQB32" s="206"/>
      <c r="AQC32" s="206"/>
      <c r="AQD32" s="206"/>
      <c r="AQE32" s="206"/>
      <c r="AQF32" s="206"/>
      <c r="AQG32" s="206"/>
      <c r="AQH32" s="206"/>
      <c r="AQI32" s="206"/>
      <c r="AQJ32" s="206"/>
      <c r="AQK32" s="206"/>
      <c r="AQL32" s="206"/>
      <c r="AQM32" s="206"/>
      <c r="AQN32" s="206"/>
      <c r="AQO32" s="206"/>
      <c r="AQP32" s="206"/>
      <c r="AQQ32" s="206"/>
      <c r="AQR32" s="206"/>
      <c r="AQS32" s="206"/>
      <c r="AQT32" s="206"/>
      <c r="AQU32" s="206"/>
      <c r="AQV32" s="206"/>
      <c r="AQW32" s="206"/>
      <c r="AQX32" s="206"/>
      <c r="AQY32" s="206"/>
      <c r="AQZ32" s="206"/>
      <c r="ARA32" s="206"/>
      <c r="ARB32" s="206"/>
      <c r="ARC32" s="206"/>
      <c r="ARD32" s="206"/>
      <c r="ARE32" s="206"/>
      <c r="ARF32" s="206"/>
      <c r="ARG32" s="206"/>
      <c r="ARH32" s="206"/>
      <c r="ARI32" s="206"/>
      <c r="ARJ32" s="206"/>
      <c r="ARK32" s="206"/>
      <c r="ARL32" s="206"/>
      <c r="ARM32" s="206"/>
      <c r="ARN32" s="206"/>
      <c r="ARO32" s="206"/>
      <c r="ARP32" s="206"/>
      <c r="ARQ32" s="206"/>
      <c r="ARR32" s="206"/>
      <c r="ARS32" s="206"/>
      <c r="ART32" s="206"/>
      <c r="ARU32" s="206"/>
      <c r="ARV32" s="206"/>
      <c r="ARW32" s="206"/>
      <c r="ARX32" s="206"/>
      <c r="ARY32" s="206"/>
      <c r="ARZ32" s="206"/>
      <c r="ASA32" s="206"/>
      <c r="ASB32" s="206"/>
      <c r="ASC32" s="206"/>
      <c r="ASD32" s="206"/>
      <c r="ASE32" s="206"/>
      <c r="ASF32" s="206"/>
      <c r="ASG32" s="206"/>
      <c r="ASH32" s="206"/>
      <c r="ASI32" s="206"/>
      <c r="ASJ32" s="206"/>
      <c r="ASK32" s="206"/>
      <c r="ASL32" s="206"/>
      <c r="ASM32" s="206"/>
      <c r="ASN32" s="206"/>
      <c r="ASO32" s="206"/>
      <c r="ASP32" s="206"/>
      <c r="ASQ32" s="206"/>
      <c r="ASR32" s="206"/>
      <c r="ASS32" s="206"/>
      <c r="AST32" s="206"/>
      <c r="ASU32" s="206"/>
      <c r="ASV32" s="206"/>
      <c r="ASW32" s="206"/>
      <c r="ASX32" s="206"/>
      <c r="ASY32" s="206"/>
      <c r="ASZ32" s="206"/>
      <c r="ATA32" s="206"/>
      <c r="ATB32" s="206"/>
      <c r="ATC32" s="206"/>
      <c r="ATD32" s="206"/>
      <c r="ATE32" s="206"/>
      <c r="ATF32" s="206"/>
      <c r="ATG32" s="206"/>
      <c r="ATH32" s="206"/>
      <c r="ATI32" s="206"/>
      <c r="ATJ32" s="206"/>
      <c r="ATK32" s="206"/>
      <c r="ATL32" s="206"/>
      <c r="ATM32" s="206"/>
      <c r="ATN32" s="206"/>
      <c r="ATO32" s="206"/>
      <c r="ATP32" s="206"/>
      <c r="ATQ32" s="206"/>
      <c r="ATR32" s="206"/>
      <c r="ATS32" s="206"/>
      <c r="ATT32" s="206"/>
      <c r="ATU32" s="206"/>
      <c r="ATV32" s="206"/>
      <c r="ATW32" s="206"/>
      <c r="ATX32" s="206"/>
      <c r="ATY32" s="206"/>
      <c r="ATZ32" s="206"/>
      <c r="AUA32" s="206"/>
      <c r="AUB32" s="206"/>
      <c r="AUC32" s="206"/>
      <c r="AUD32" s="206"/>
      <c r="AUE32" s="206"/>
      <c r="AUF32" s="206"/>
      <c r="AUG32" s="206"/>
      <c r="AUH32" s="206"/>
      <c r="AUI32" s="206"/>
      <c r="AUJ32" s="206"/>
      <c r="AUK32" s="206"/>
      <c r="AUL32" s="206"/>
      <c r="AUM32" s="206"/>
      <c r="AUN32" s="206"/>
      <c r="AUO32" s="206"/>
      <c r="AUP32" s="206"/>
      <c r="AUQ32" s="206"/>
      <c r="AUR32" s="206"/>
      <c r="AUS32" s="206"/>
      <c r="AUT32" s="206"/>
      <c r="AUU32" s="206"/>
      <c r="AUV32" s="206"/>
      <c r="AUW32" s="206"/>
      <c r="AUX32" s="206"/>
      <c r="AUY32" s="206"/>
      <c r="AUZ32" s="206"/>
      <c r="AVA32" s="206"/>
      <c r="AVB32" s="206"/>
      <c r="AVC32" s="206"/>
      <c r="AVD32" s="206"/>
      <c r="AVE32" s="206"/>
      <c r="AVF32" s="206"/>
      <c r="AVG32" s="206"/>
      <c r="AVH32" s="206"/>
      <c r="AVI32" s="206"/>
      <c r="AVJ32" s="206"/>
      <c r="AVK32" s="206"/>
      <c r="AVL32" s="206"/>
      <c r="AVM32" s="206"/>
      <c r="AVN32" s="206"/>
      <c r="AVO32" s="206"/>
      <c r="AVP32" s="206"/>
      <c r="AVQ32" s="206"/>
      <c r="AVR32" s="206"/>
      <c r="AVS32" s="206"/>
      <c r="AVT32" s="206"/>
      <c r="AVU32" s="206"/>
      <c r="AVV32" s="206"/>
      <c r="AVW32" s="206"/>
      <c r="AVX32" s="206"/>
      <c r="AVY32" s="206"/>
      <c r="AVZ32" s="206"/>
      <c r="AWA32" s="206"/>
      <c r="AWB32" s="206"/>
      <c r="AWC32" s="206"/>
      <c r="AWD32" s="206"/>
      <c r="AWE32" s="206"/>
      <c r="AWF32" s="206"/>
      <c r="AWG32" s="206"/>
      <c r="AWH32" s="206"/>
      <c r="AWI32" s="206"/>
      <c r="AWJ32" s="206"/>
      <c r="AWK32" s="206"/>
      <c r="AWL32" s="206"/>
      <c r="AWM32" s="206"/>
      <c r="AWN32" s="206"/>
      <c r="AWO32" s="206"/>
      <c r="AWP32" s="206"/>
      <c r="AWQ32" s="206"/>
      <c r="AWR32" s="206"/>
      <c r="AWS32" s="206"/>
      <c r="AWT32" s="206"/>
      <c r="AWU32" s="206"/>
      <c r="AWV32" s="206"/>
      <c r="AWW32" s="206"/>
      <c r="AWX32" s="206"/>
      <c r="AWY32" s="206"/>
      <c r="AWZ32" s="206"/>
      <c r="AXA32" s="206"/>
      <c r="AXB32" s="206"/>
      <c r="AXC32" s="206"/>
      <c r="AXD32" s="206"/>
      <c r="AXE32" s="206"/>
      <c r="AXF32" s="206"/>
      <c r="AXG32" s="206"/>
      <c r="AXH32" s="206"/>
      <c r="AXI32" s="206"/>
      <c r="AXJ32" s="206"/>
      <c r="AXK32" s="206"/>
      <c r="AXL32" s="206"/>
      <c r="AXM32" s="206"/>
      <c r="AXN32" s="206"/>
      <c r="AXO32" s="206"/>
      <c r="AXP32" s="206"/>
      <c r="AXQ32" s="206"/>
      <c r="AXR32" s="206"/>
      <c r="AXS32" s="206"/>
      <c r="AXT32" s="206"/>
      <c r="AXU32" s="206"/>
      <c r="AXV32" s="206"/>
      <c r="AXW32" s="206"/>
      <c r="AXX32" s="206"/>
      <c r="AXY32" s="206"/>
      <c r="AXZ32" s="206"/>
      <c r="AYA32" s="206"/>
      <c r="AYB32" s="206"/>
      <c r="AYC32" s="206"/>
      <c r="AYD32" s="206"/>
      <c r="AYE32" s="206"/>
      <c r="AYF32" s="206"/>
      <c r="AYG32" s="206"/>
      <c r="AYH32" s="206"/>
      <c r="AYI32" s="206"/>
      <c r="AYJ32" s="206"/>
      <c r="AYK32" s="206"/>
      <c r="AYL32" s="206"/>
      <c r="AYM32" s="206"/>
      <c r="AYN32" s="206"/>
      <c r="AYO32" s="206"/>
      <c r="AYP32" s="206"/>
      <c r="AYQ32" s="206"/>
      <c r="AYR32" s="206"/>
      <c r="AYS32" s="206"/>
      <c r="AYT32" s="206"/>
      <c r="AYU32" s="206"/>
      <c r="AYV32" s="206"/>
      <c r="AYW32" s="206"/>
      <c r="AYX32" s="206"/>
      <c r="AYY32" s="206"/>
      <c r="AYZ32" s="206"/>
      <c r="AZA32" s="206"/>
      <c r="AZB32" s="206"/>
      <c r="AZC32" s="206"/>
      <c r="AZD32" s="206"/>
      <c r="AZE32" s="206"/>
      <c r="AZF32" s="206"/>
      <c r="AZG32" s="206"/>
      <c r="AZH32" s="206"/>
      <c r="AZI32" s="206"/>
      <c r="AZJ32" s="206"/>
      <c r="AZK32" s="206"/>
      <c r="AZL32" s="206"/>
      <c r="AZM32" s="206"/>
      <c r="AZN32" s="206"/>
      <c r="AZO32" s="206"/>
      <c r="AZP32" s="206"/>
      <c r="AZQ32" s="206"/>
      <c r="AZR32" s="206"/>
      <c r="AZS32" s="206"/>
      <c r="AZT32" s="206"/>
      <c r="AZU32" s="206"/>
      <c r="AZV32" s="206"/>
      <c r="AZW32" s="206"/>
      <c r="AZX32" s="206"/>
      <c r="AZY32" s="206"/>
      <c r="AZZ32" s="206"/>
      <c r="BAA32" s="206"/>
      <c r="BAB32" s="206"/>
      <c r="BAC32" s="206"/>
      <c r="BAD32" s="206"/>
      <c r="BAE32" s="206"/>
      <c r="BAF32" s="206"/>
      <c r="BAG32" s="206"/>
      <c r="BAH32" s="206"/>
      <c r="BAI32" s="206"/>
      <c r="BAJ32" s="206"/>
      <c r="BAK32" s="206"/>
      <c r="BAL32" s="206"/>
      <c r="BAM32" s="206"/>
      <c r="BAN32" s="206"/>
      <c r="BAO32" s="206"/>
      <c r="BAP32" s="206"/>
      <c r="BAQ32" s="206"/>
      <c r="BAR32" s="206"/>
      <c r="BAS32" s="206"/>
      <c r="BAT32" s="206"/>
      <c r="BAU32" s="206"/>
      <c r="BAV32" s="206"/>
      <c r="BAW32" s="206"/>
      <c r="BAX32" s="206"/>
      <c r="BAY32" s="206"/>
      <c r="BAZ32" s="206"/>
      <c r="BBA32" s="206"/>
      <c r="BBB32" s="206"/>
      <c r="BBC32" s="206"/>
      <c r="BBD32" s="206"/>
      <c r="BBE32" s="206"/>
      <c r="BBF32" s="206"/>
      <c r="BBG32" s="206"/>
      <c r="BBH32" s="206"/>
      <c r="BBI32" s="206"/>
      <c r="BBJ32" s="206"/>
      <c r="BBK32" s="206"/>
      <c r="BBL32" s="206"/>
      <c r="BBM32" s="206"/>
      <c r="BBN32" s="206"/>
      <c r="BBO32" s="206"/>
      <c r="BBP32" s="206"/>
      <c r="BBQ32" s="206"/>
      <c r="BBR32" s="206"/>
      <c r="BBS32" s="206"/>
      <c r="BBT32" s="206"/>
      <c r="BBU32" s="206"/>
      <c r="BBV32" s="206"/>
      <c r="BBW32" s="206"/>
      <c r="BBX32" s="206"/>
      <c r="BBY32" s="206"/>
      <c r="BBZ32" s="206"/>
      <c r="BCA32" s="206"/>
      <c r="BCB32" s="206"/>
      <c r="BCC32" s="206"/>
      <c r="BCD32" s="206"/>
      <c r="BCE32" s="206"/>
      <c r="BCF32" s="206"/>
      <c r="BCG32" s="206"/>
      <c r="BCH32" s="206"/>
      <c r="BCI32" s="206"/>
      <c r="BCJ32" s="206"/>
      <c r="BCK32" s="206"/>
      <c r="BCL32" s="206"/>
      <c r="BCM32" s="206"/>
      <c r="BCN32" s="206"/>
      <c r="BCO32" s="206"/>
      <c r="BCP32" s="206"/>
      <c r="BCQ32" s="206"/>
      <c r="BCR32" s="206"/>
      <c r="BCS32" s="206"/>
      <c r="BCT32" s="206"/>
      <c r="BCU32" s="206"/>
      <c r="BCV32" s="206"/>
      <c r="BCW32" s="206"/>
      <c r="BCX32" s="206"/>
      <c r="BCY32" s="206"/>
      <c r="BCZ32" s="206"/>
      <c r="BDA32" s="206"/>
      <c r="BDB32" s="206"/>
      <c r="BDC32" s="206"/>
      <c r="BDD32" s="206"/>
      <c r="BDE32" s="206"/>
      <c r="BDF32" s="206"/>
      <c r="BDG32" s="206"/>
      <c r="BDH32" s="206"/>
      <c r="BDI32" s="206"/>
      <c r="BDJ32" s="206"/>
      <c r="BDK32" s="206"/>
      <c r="BDL32" s="206"/>
      <c r="BDM32" s="206"/>
      <c r="BDN32" s="206"/>
      <c r="BDO32" s="206"/>
      <c r="BDP32" s="206"/>
      <c r="BDQ32" s="206"/>
      <c r="BDR32" s="206"/>
      <c r="BDS32" s="206"/>
      <c r="BDT32" s="206"/>
      <c r="BDU32" s="206"/>
      <c r="BDV32" s="206"/>
      <c r="BDW32" s="206"/>
      <c r="BDX32" s="206"/>
      <c r="BDY32" s="206"/>
      <c r="BDZ32" s="206"/>
      <c r="BEA32" s="206"/>
      <c r="BEB32" s="206"/>
      <c r="BEC32" s="206"/>
      <c r="BED32" s="206"/>
      <c r="BEE32" s="206"/>
      <c r="BEF32" s="206"/>
      <c r="BEG32" s="206"/>
      <c r="BEH32" s="206"/>
      <c r="BEI32" s="206"/>
      <c r="BEJ32" s="206"/>
      <c r="BEK32" s="206"/>
      <c r="BEL32" s="206"/>
      <c r="BEM32" s="206"/>
      <c r="BEN32" s="206"/>
      <c r="BEO32" s="206"/>
      <c r="BEP32" s="206"/>
      <c r="BEQ32" s="206"/>
      <c r="BER32" s="206"/>
      <c r="BES32" s="206"/>
      <c r="BET32" s="206"/>
      <c r="BEU32" s="206"/>
      <c r="BEV32" s="206"/>
      <c r="BEW32" s="206"/>
      <c r="BEX32" s="206"/>
      <c r="BEY32" s="206"/>
      <c r="BEZ32" s="206"/>
      <c r="BFA32" s="206"/>
      <c r="BFB32" s="206"/>
      <c r="BFC32" s="206"/>
      <c r="BFD32" s="206"/>
      <c r="BFE32" s="206"/>
      <c r="BFF32" s="206"/>
      <c r="BFG32" s="206"/>
      <c r="BFH32" s="206"/>
      <c r="BFI32" s="206"/>
      <c r="BFJ32" s="206"/>
      <c r="BFK32" s="206"/>
      <c r="BFL32" s="206"/>
      <c r="BFM32" s="206"/>
      <c r="BFN32" s="206"/>
      <c r="BFO32" s="206"/>
      <c r="BFP32" s="206"/>
      <c r="BFQ32" s="206"/>
      <c r="BFR32" s="206"/>
      <c r="BFS32" s="206"/>
      <c r="BFT32" s="206"/>
      <c r="BFU32" s="206"/>
      <c r="BFV32" s="206"/>
      <c r="BFW32" s="206"/>
      <c r="BFX32" s="206"/>
      <c r="BFY32" s="206"/>
      <c r="BFZ32" s="206"/>
      <c r="BGA32" s="206"/>
      <c r="BGB32" s="206"/>
      <c r="BGC32" s="206"/>
      <c r="BGD32" s="206"/>
      <c r="BGE32" s="206"/>
      <c r="BGF32" s="206"/>
      <c r="BGG32" s="206"/>
      <c r="BGH32" s="206"/>
      <c r="BGI32" s="206"/>
      <c r="BGJ32" s="206"/>
      <c r="BGK32" s="206"/>
      <c r="BGL32" s="206"/>
      <c r="BGM32" s="206"/>
      <c r="BGN32" s="206"/>
      <c r="BGO32" s="206"/>
      <c r="BGP32" s="206"/>
      <c r="BGQ32" s="206"/>
      <c r="BGR32" s="206"/>
      <c r="BGS32" s="206"/>
      <c r="BGT32" s="206"/>
      <c r="BGU32" s="206"/>
      <c r="BGV32" s="206"/>
      <c r="BGW32" s="206"/>
      <c r="BGX32" s="206"/>
      <c r="BGY32" s="206"/>
      <c r="BGZ32" s="206"/>
      <c r="BHA32" s="206"/>
      <c r="BHB32" s="206"/>
      <c r="BHC32" s="206"/>
      <c r="BHD32" s="206"/>
      <c r="BHE32" s="206"/>
      <c r="BHF32" s="206"/>
      <c r="BHG32" s="206"/>
      <c r="BHH32" s="206"/>
      <c r="BHI32" s="206"/>
      <c r="BHJ32" s="206"/>
      <c r="BHK32" s="206"/>
      <c r="BHL32" s="206"/>
      <c r="BHM32" s="206"/>
      <c r="BHN32" s="206"/>
      <c r="BHO32" s="206"/>
      <c r="BHP32" s="206"/>
      <c r="BHQ32" s="206"/>
      <c r="BHR32" s="206"/>
      <c r="BHS32" s="206"/>
      <c r="BHT32" s="206"/>
      <c r="BHU32" s="206"/>
      <c r="BHV32" s="206"/>
      <c r="BHW32" s="206"/>
      <c r="BHX32" s="206"/>
      <c r="BHY32" s="206"/>
      <c r="BHZ32" s="206"/>
      <c r="BIA32" s="206"/>
      <c r="BIB32" s="206"/>
      <c r="BIC32" s="206"/>
      <c r="BID32" s="206"/>
      <c r="BIE32" s="206"/>
      <c r="BIF32" s="206"/>
      <c r="BIG32" s="206"/>
      <c r="BIH32" s="206"/>
      <c r="BII32" s="206"/>
      <c r="BIJ32" s="206"/>
      <c r="BIK32" s="206"/>
      <c r="BIL32" s="206"/>
      <c r="BIM32" s="206"/>
      <c r="BIN32" s="206"/>
      <c r="BIO32" s="206"/>
      <c r="BIP32" s="206"/>
      <c r="BIQ32" s="206"/>
      <c r="BIR32" s="206"/>
      <c r="BIS32" s="206"/>
      <c r="BIT32" s="206"/>
      <c r="BIU32" s="206"/>
      <c r="BIV32" s="206"/>
      <c r="BIW32" s="206"/>
      <c r="BIX32" s="206"/>
      <c r="BIY32" s="206"/>
      <c r="BIZ32" s="206"/>
      <c r="BJA32" s="206"/>
      <c r="BJB32" s="206"/>
      <c r="BJC32" s="206"/>
      <c r="BJD32" s="206"/>
      <c r="BJE32" s="206"/>
      <c r="BJF32" s="206"/>
      <c r="BJG32" s="206"/>
      <c r="BJH32" s="206"/>
      <c r="BJI32" s="206"/>
      <c r="BJJ32" s="206"/>
      <c r="BJK32" s="206"/>
      <c r="BJL32" s="206"/>
      <c r="BJM32" s="206"/>
      <c r="BJN32" s="206"/>
      <c r="BJO32" s="206"/>
      <c r="BJP32" s="206"/>
      <c r="BJQ32" s="206"/>
      <c r="BJR32" s="206"/>
      <c r="BJS32" s="206"/>
      <c r="BJT32" s="206"/>
      <c r="BJU32" s="206"/>
      <c r="BJV32" s="206"/>
      <c r="BJW32" s="206"/>
      <c r="BJX32" s="206"/>
      <c r="BJY32" s="206"/>
      <c r="BJZ32" s="206"/>
      <c r="BKA32" s="206"/>
      <c r="BKB32" s="206"/>
      <c r="BKC32" s="206"/>
      <c r="BKD32" s="206"/>
      <c r="BKE32" s="206"/>
      <c r="BKF32" s="206"/>
      <c r="BKG32" s="206"/>
      <c r="BKH32" s="206"/>
      <c r="BKI32" s="206"/>
      <c r="BKJ32" s="206"/>
      <c r="BKK32" s="206"/>
      <c r="BKL32" s="206"/>
      <c r="BKM32" s="206"/>
      <c r="BKN32" s="206"/>
      <c r="BKO32" s="206"/>
      <c r="BKP32" s="206"/>
      <c r="BKQ32" s="206"/>
      <c r="BKR32" s="206"/>
      <c r="BKS32" s="206"/>
      <c r="BKT32" s="206"/>
      <c r="BKU32" s="206"/>
      <c r="BKV32" s="206"/>
      <c r="BKW32" s="206"/>
      <c r="BKX32" s="206"/>
      <c r="BKY32" s="206"/>
      <c r="BKZ32" s="206"/>
      <c r="BLA32" s="206"/>
      <c r="BLB32" s="206"/>
      <c r="BLC32" s="206"/>
      <c r="BLD32" s="206"/>
      <c r="BLE32" s="206"/>
      <c r="BLF32" s="206"/>
      <c r="BLG32" s="206"/>
      <c r="BLH32" s="206"/>
      <c r="BLI32" s="206"/>
      <c r="BLJ32" s="206"/>
      <c r="BLK32" s="206"/>
      <c r="BLL32" s="206"/>
      <c r="BLM32" s="206"/>
      <c r="BLN32" s="206"/>
      <c r="BLO32" s="206"/>
      <c r="BLP32" s="206"/>
      <c r="BLQ32" s="206"/>
      <c r="BLR32" s="206"/>
      <c r="BLS32" s="206"/>
      <c r="BLT32" s="206"/>
      <c r="BLU32" s="206"/>
      <c r="BLV32" s="206"/>
      <c r="BLW32" s="206"/>
      <c r="BLX32" s="206"/>
      <c r="BLY32" s="206"/>
      <c r="BLZ32" s="206"/>
      <c r="BMA32" s="206"/>
      <c r="BMB32" s="206"/>
      <c r="BMC32" s="206"/>
      <c r="BMD32" s="206"/>
      <c r="BME32" s="206"/>
      <c r="BMF32" s="206"/>
      <c r="BMG32" s="206"/>
      <c r="BMH32" s="206"/>
      <c r="BMI32" s="206"/>
      <c r="BMJ32" s="206"/>
      <c r="BMK32" s="206"/>
      <c r="BML32" s="206"/>
      <c r="BMM32" s="206"/>
      <c r="BMN32" s="206"/>
      <c r="BMO32" s="206"/>
      <c r="BMP32" s="206"/>
      <c r="BMQ32" s="206"/>
      <c r="BMR32" s="206"/>
      <c r="BMS32" s="206"/>
      <c r="BMT32" s="206"/>
      <c r="BMU32" s="206"/>
      <c r="BMV32" s="206"/>
      <c r="BMW32" s="206"/>
      <c r="BMX32" s="206"/>
      <c r="BMY32" s="206"/>
      <c r="BMZ32" s="206"/>
      <c r="BNA32" s="206"/>
      <c r="BNB32" s="206"/>
      <c r="BNC32" s="206"/>
      <c r="BND32" s="206"/>
      <c r="BNE32" s="206"/>
      <c r="BNF32" s="206"/>
      <c r="BNG32" s="206"/>
      <c r="BNH32" s="206"/>
      <c r="BNI32" s="206"/>
      <c r="BNJ32" s="206"/>
      <c r="BNK32" s="206"/>
      <c r="BNL32" s="206"/>
      <c r="BNM32" s="206"/>
      <c r="BNN32" s="206"/>
      <c r="BNO32" s="206"/>
      <c r="BNP32" s="206"/>
      <c r="BNQ32" s="206"/>
      <c r="BNR32" s="206"/>
      <c r="BNS32" s="206"/>
      <c r="BNT32" s="206"/>
      <c r="BNU32" s="206"/>
      <c r="BNV32" s="206"/>
      <c r="BNW32" s="206"/>
      <c r="BNX32" s="206"/>
      <c r="BNY32" s="206"/>
      <c r="BNZ32" s="206"/>
      <c r="BOA32" s="206"/>
      <c r="BOB32" s="206"/>
      <c r="BOC32" s="206"/>
      <c r="BOD32" s="206"/>
      <c r="BOE32" s="206"/>
      <c r="BOF32" s="206"/>
      <c r="BOG32" s="206"/>
      <c r="BOH32" s="206"/>
      <c r="BOI32" s="206"/>
      <c r="BOJ32" s="206"/>
      <c r="BOK32" s="206"/>
      <c r="BOL32" s="206"/>
      <c r="BOM32" s="206"/>
      <c r="BON32" s="206"/>
      <c r="BOO32" s="206"/>
      <c r="BOP32" s="206"/>
      <c r="BOQ32" s="206"/>
      <c r="BOR32" s="206"/>
      <c r="BOS32" s="206"/>
      <c r="BOT32" s="206"/>
      <c r="BOU32" s="206"/>
      <c r="BOV32" s="206"/>
      <c r="BOW32" s="206"/>
      <c r="BOX32" s="206"/>
      <c r="BOY32" s="206"/>
      <c r="BOZ32" s="206"/>
      <c r="BPA32" s="206"/>
      <c r="BPB32" s="206"/>
      <c r="BPC32" s="206"/>
      <c r="BPD32" s="206"/>
      <c r="BPE32" s="206"/>
      <c r="BPF32" s="206"/>
      <c r="BPG32" s="206"/>
      <c r="BPH32" s="206"/>
      <c r="BPI32" s="206"/>
      <c r="BPJ32" s="206"/>
      <c r="BPK32" s="206"/>
      <c r="BPL32" s="206"/>
      <c r="BPM32" s="206"/>
      <c r="BPN32" s="206"/>
      <c r="BPO32" s="206"/>
      <c r="BPP32" s="206"/>
      <c r="BPQ32" s="206"/>
      <c r="BPR32" s="206"/>
      <c r="BPS32" s="206"/>
      <c r="BPT32" s="206"/>
      <c r="BPU32" s="206"/>
      <c r="BPV32" s="206"/>
      <c r="BPW32" s="206"/>
      <c r="BPX32" s="206"/>
      <c r="BPY32" s="206"/>
      <c r="BPZ32" s="206"/>
      <c r="BQA32" s="206"/>
      <c r="BQB32" s="206"/>
      <c r="BQC32" s="206"/>
      <c r="BQD32" s="206"/>
      <c r="BQE32" s="206"/>
      <c r="BQF32" s="206"/>
      <c r="BQG32" s="206"/>
      <c r="BQH32" s="206"/>
      <c r="BQI32" s="206"/>
      <c r="BQJ32" s="206"/>
      <c r="BQK32" s="206"/>
      <c r="BQL32" s="206"/>
      <c r="BQM32" s="206"/>
      <c r="BQN32" s="206"/>
      <c r="BQO32" s="206"/>
      <c r="BQP32" s="206"/>
      <c r="BQQ32" s="206"/>
      <c r="BQR32" s="206"/>
      <c r="BQS32" s="206"/>
      <c r="BQT32" s="206"/>
      <c r="BQU32" s="206"/>
      <c r="BQV32" s="206"/>
      <c r="BQW32" s="206"/>
      <c r="BQX32" s="206"/>
      <c r="BQY32" s="206"/>
      <c r="BQZ32" s="206"/>
      <c r="BRA32" s="206"/>
      <c r="BRB32" s="206"/>
      <c r="BRC32" s="206"/>
      <c r="BRD32" s="206"/>
      <c r="BRE32" s="206"/>
      <c r="BRF32" s="206"/>
      <c r="BRG32" s="206"/>
      <c r="BRH32" s="206"/>
      <c r="BRI32" s="206"/>
      <c r="BRJ32" s="206"/>
      <c r="BRK32" s="206"/>
      <c r="BRL32" s="206"/>
      <c r="BRM32" s="206"/>
      <c r="BRN32" s="206"/>
      <c r="BRO32" s="206"/>
      <c r="BRP32" s="206"/>
      <c r="BRQ32" s="206"/>
      <c r="BRR32" s="206"/>
      <c r="BRS32" s="206"/>
      <c r="BRT32" s="206"/>
      <c r="BRU32" s="206"/>
      <c r="BRV32" s="206"/>
      <c r="BRW32" s="206"/>
      <c r="BRX32" s="206"/>
      <c r="BRY32" s="206"/>
      <c r="BRZ32" s="206"/>
      <c r="BSA32" s="206"/>
      <c r="BSB32" s="206"/>
      <c r="BSC32" s="206"/>
      <c r="BSD32" s="206"/>
      <c r="BSE32" s="206"/>
      <c r="BSF32" s="206"/>
      <c r="BSG32" s="206"/>
      <c r="BSH32" s="206"/>
      <c r="BSI32" s="206"/>
      <c r="BSJ32" s="206"/>
      <c r="BSK32" s="206"/>
      <c r="BSL32" s="206"/>
      <c r="BSM32" s="206"/>
      <c r="BSN32" s="206"/>
      <c r="BSO32" s="206"/>
      <c r="BSP32" s="206"/>
      <c r="BSQ32" s="206"/>
      <c r="BSR32" s="206"/>
      <c r="BSS32" s="206"/>
      <c r="BST32" s="206"/>
      <c r="BSU32" s="206"/>
      <c r="BSV32" s="206"/>
      <c r="BSW32" s="206"/>
      <c r="BSX32" s="206"/>
      <c r="BSY32" s="206"/>
      <c r="BSZ32" s="206"/>
      <c r="BTA32" s="206"/>
      <c r="BTB32" s="206"/>
      <c r="BTC32" s="206"/>
      <c r="BTD32" s="206"/>
      <c r="BTE32" s="206"/>
      <c r="BTF32" s="206"/>
      <c r="BTG32" s="206"/>
      <c r="BTH32" s="206"/>
      <c r="BTI32" s="206"/>
      <c r="BTJ32" s="206"/>
      <c r="BTK32" s="206"/>
      <c r="BTL32" s="206"/>
      <c r="BTM32" s="206"/>
      <c r="BTN32" s="206"/>
      <c r="BTO32" s="206"/>
      <c r="BTP32" s="206"/>
      <c r="BTQ32" s="206"/>
      <c r="BTR32" s="206"/>
      <c r="BTS32" s="206"/>
      <c r="BTT32" s="206"/>
      <c r="BTU32" s="206"/>
      <c r="BTV32" s="206"/>
      <c r="BTW32" s="206"/>
      <c r="BTX32" s="206"/>
      <c r="BTY32" s="206"/>
      <c r="BTZ32" s="206"/>
      <c r="BUA32" s="206"/>
      <c r="BUB32" s="206"/>
      <c r="BUC32" s="206"/>
      <c r="BUD32" s="206"/>
      <c r="BUE32" s="206"/>
      <c r="BUF32" s="206"/>
      <c r="BUG32" s="206"/>
      <c r="BUH32" s="206"/>
      <c r="BUI32" s="206"/>
      <c r="BUJ32" s="206"/>
      <c r="BUK32" s="206"/>
      <c r="BUL32" s="206"/>
      <c r="BUM32" s="206"/>
      <c r="BUN32" s="206"/>
      <c r="BUO32" s="206"/>
      <c r="BUP32" s="206"/>
      <c r="BUQ32" s="206"/>
      <c r="BUR32" s="206"/>
      <c r="BUS32" s="206"/>
      <c r="BUT32" s="206"/>
      <c r="BUU32" s="206"/>
      <c r="BUV32" s="206"/>
      <c r="BUW32" s="206"/>
      <c r="BUX32" s="206"/>
      <c r="BUY32" s="206"/>
      <c r="BUZ32" s="206"/>
      <c r="BVA32" s="206"/>
      <c r="BVB32" s="206"/>
      <c r="BVC32" s="206"/>
      <c r="BVD32" s="206"/>
      <c r="BVE32" s="206"/>
      <c r="BVF32" s="206"/>
      <c r="BVG32" s="206"/>
      <c r="BVH32" s="206"/>
      <c r="BVI32" s="206"/>
      <c r="BVJ32" s="206"/>
      <c r="BVK32" s="206"/>
      <c r="BVL32" s="206"/>
      <c r="BVM32" s="206"/>
      <c r="BVN32" s="206"/>
      <c r="BVO32" s="206"/>
      <c r="BVP32" s="206"/>
      <c r="BVQ32" s="206"/>
      <c r="BVR32" s="206"/>
      <c r="BVS32" s="206"/>
      <c r="BVT32" s="206"/>
      <c r="BVU32" s="206"/>
      <c r="BVV32" s="206"/>
      <c r="BVW32" s="206"/>
      <c r="BVX32" s="206"/>
      <c r="BVY32" s="206"/>
      <c r="BVZ32" s="206"/>
      <c r="BWA32" s="206"/>
      <c r="BWB32" s="206"/>
      <c r="BWC32" s="206"/>
      <c r="BWD32" s="206"/>
      <c r="BWE32" s="206"/>
      <c r="BWF32" s="206"/>
      <c r="BWG32" s="206"/>
      <c r="BWH32" s="206"/>
      <c r="BWI32" s="206"/>
      <c r="BWJ32" s="206"/>
      <c r="BWK32" s="206"/>
      <c r="BWL32" s="206"/>
      <c r="BWM32" s="206"/>
      <c r="BWN32" s="206"/>
      <c r="BWO32" s="206"/>
      <c r="BWP32" s="206"/>
      <c r="BWQ32" s="206"/>
      <c r="BWR32" s="206"/>
      <c r="BWS32" s="206"/>
      <c r="BWT32" s="206"/>
      <c r="BWU32" s="206"/>
      <c r="BWV32" s="206"/>
      <c r="BWW32" s="206"/>
      <c r="BWX32" s="206"/>
      <c r="BWY32" s="206"/>
      <c r="BWZ32" s="206"/>
      <c r="BXA32" s="206"/>
      <c r="BXB32" s="206"/>
      <c r="BXC32" s="206"/>
      <c r="BXD32" s="206"/>
      <c r="BXE32" s="206"/>
      <c r="BXF32" s="206"/>
      <c r="BXG32" s="206"/>
      <c r="BXH32" s="206"/>
      <c r="BXI32" s="206"/>
      <c r="BXJ32" s="206"/>
      <c r="BXK32" s="206"/>
      <c r="BXL32" s="206"/>
      <c r="BXM32" s="206"/>
      <c r="BXN32" s="206"/>
      <c r="BXO32" s="206"/>
      <c r="BXP32" s="206"/>
      <c r="BXQ32" s="206"/>
      <c r="BXR32" s="206"/>
      <c r="BXS32" s="206"/>
      <c r="BXT32" s="206"/>
      <c r="BXU32" s="206"/>
      <c r="BXV32" s="206"/>
      <c r="BXW32" s="206"/>
      <c r="BXX32" s="206"/>
      <c r="BXY32" s="206"/>
      <c r="BXZ32" s="206"/>
      <c r="BYA32" s="206"/>
      <c r="BYB32" s="206"/>
      <c r="BYC32" s="206"/>
      <c r="BYD32" s="206"/>
      <c r="BYE32" s="206"/>
      <c r="BYF32" s="206"/>
      <c r="BYG32" s="206"/>
      <c r="BYH32" s="206"/>
      <c r="BYI32" s="206"/>
      <c r="BYJ32" s="206"/>
      <c r="BYK32" s="206"/>
      <c r="BYL32" s="206"/>
      <c r="BYM32" s="206"/>
      <c r="BYN32" s="206"/>
      <c r="BYO32" s="206"/>
      <c r="BYP32" s="206"/>
      <c r="BYQ32" s="206"/>
      <c r="BYR32" s="206"/>
      <c r="BYS32" s="206"/>
      <c r="BYT32" s="206"/>
      <c r="BYU32" s="206"/>
      <c r="BYV32" s="206"/>
      <c r="BYW32" s="206"/>
      <c r="BYX32" s="206"/>
      <c r="BYY32" s="206"/>
      <c r="BYZ32" s="206"/>
      <c r="BZA32" s="206"/>
      <c r="BZB32" s="206"/>
      <c r="BZC32" s="206"/>
      <c r="BZD32" s="206"/>
      <c r="BZE32" s="206"/>
      <c r="BZF32" s="206"/>
      <c r="BZG32" s="206"/>
      <c r="BZH32" s="206"/>
      <c r="BZI32" s="206"/>
      <c r="BZJ32" s="206"/>
      <c r="BZK32" s="206"/>
      <c r="BZL32" s="206"/>
      <c r="BZM32" s="206"/>
      <c r="BZN32" s="206"/>
      <c r="BZO32" s="206"/>
      <c r="BZP32" s="206"/>
      <c r="BZQ32" s="206"/>
      <c r="BZR32" s="206"/>
      <c r="BZS32" s="206"/>
      <c r="BZT32" s="206"/>
      <c r="BZU32" s="206"/>
      <c r="BZV32" s="206"/>
      <c r="BZW32" s="206"/>
      <c r="BZX32" s="206"/>
      <c r="BZY32" s="206"/>
      <c r="BZZ32" s="206"/>
      <c r="CAA32" s="206"/>
      <c r="CAB32" s="206"/>
      <c r="CAC32" s="206"/>
      <c r="CAD32" s="206"/>
      <c r="CAE32" s="206"/>
      <c r="CAF32" s="206"/>
      <c r="CAG32" s="206"/>
      <c r="CAH32" s="206"/>
      <c r="CAI32" s="206"/>
      <c r="CAJ32" s="206"/>
      <c r="CAK32" s="206"/>
      <c r="CAL32" s="206"/>
      <c r="CAM32" s="206"/>
      <c r="CAN32" s="206"/>
      <c r="CAO32" s="206"/>
      <c r="CAP32" s="206"/>
      <c r="CAQ32" s="206"/>
      <c r="CAR32" s="206"/>
      <c r="CAS32" s="206"/>
      <c r="CAT32" s="206"/>
      <c r="CAU32" s="206"/>
      <c r="CAV32" s="206"/>
      <c r="CAW32" s="206"/>
      <c r="CAX32" s="206"/>
      <c r="CAY32" s="206"/>
      <c r="CAZ32" s="206"/>
      <c r="CBA32" s="206"/>
      <c r="CBB32" s="206"/>
      <c r="CBC32" s="206"/>
      <c r="CBD32" s="206"/>
      <c r="CBE32" s="206"/>
      <c r="CBF32" s="206"/>
      <c r="CBG32" s="206"/>
      <c r="CBH32" s="206"/>
      <c r="CBI32" s="206"/>
      <c r="CBJ32" s="206"/>
      <c r="CBK32" s="206"/>
      <c r="CBL32" s="206"/>
      <c r="CBM32" s="206"/>
      <c r="CBN32" s="206"/>
      <c r="CBO32" s="206"/>
      <c r="CBP32" s="206"/>
      <c r="CBQ32" s="206"/>
      <c r="CBR32" s="206"/>
      <c r="CBS32" s="206"/>
      <c r="CBT32" s="206"/>
      <c r="CBU32" s="206"/>
      <c r="CBV32" s="206"/>
      <c r="CBW32" s="206"/>
      <c r="CBX32" s="206"/>
      <c r="CBY32" s="206"/>
      <c r="CBZ32" s="206"/>
      <c r="CCA32" s="206"/>
      <c r="CCB32" s="206"/>
      <c r="CCC32" s="206"/>
      <c r="CCD32" s="206"/>
      <c r="CCE32" s="206"/>
      <c r="CCF32" s="206"/>
      <c r="CCG32" s="206"/>
      <c r="CCH32" s="206"/>
      <c r="CCI32" s="206"/>
      <c r="CCJ32" s="206"/>
      <c r="CCK32" s="206"/>
      <c r="CCL32" s="206"/>
      <c r="CCM32" s="206"/>
      <c r="CCN32" s="206"/>
      <c r="CCO32" s="206"/>
      <c r="CCP32" s="206"/>
      <c r="CCQ32" s="206"/>
      <c r="CCR32" s="206"/>
      <c r="CCS32" s="206"/>
      <c r="CCT32" s="206"/>
      <c r="CCU32" s="206"/>
      <c r="CCV32" s="206"/>
      <c r="CCW32" s="206"/>
      <c r="CCX32" s="206"/>
      <c r="CCY32" s="206"/>
      <c r="CCZ32" s="206"/>
      <c r="CDA32" s="206"/>
      <c r="CDB32" s="206"/>
      <c r="CDC32" s="206"/>
      <c r="CDD32" s="206"/>
      <c r="CDE32" s="206"/>
      <c r="CDF32" s="206"/>
      <c r="CDG32" s="206"/>
      <c r="CDH32" s="206"/>
      <c r="CDI32" s="206"/>
      <c r="CDJ32" s="206"/>
      <c r="CDK32" s="206"/>
      <c r="CDL32" s="206"/>
      <c r="CDM32" s="206"/>
      <c r="CDN32" s="206"/>
      <c r="CDO32" s="206"/>
      <c r="CDP32" s="206"/>
      <c r="CDQ32" s="206"/>
      <c r="CDR32" s="206"/>
      <c r="CDS32" s="206"/>
      <c r="CDT32" s="206"/>
      <c r="CDU32" s="206"/>
      <c r="CDV32" s="206"/>
      <c r="CDW32" s="206"/>
      <c r="CDX32" s="206"/>
      <c r="CDY32" s="206"/>
      <c r="CDZ32" s="206"/>
      <c r="CEA32" s="206"/>
      <c r="CEB32" s="206"/>
      <c r="CEC32" s="206"/>
      <c r="CED32" s="206"/>
      <c r="CEE32" s="206"/>
      <c r="CEF32" s="206"/>
      <c r="CEG32" s="206"/>
      <c r="CEH32" s="206"/>
      <c r="CEI32" s="206"/>
      <c r="CEJ32" s="206"/>
      <c r="CEK32" s="206"/>
      <c r="CEL32" s="206"/>
      <c r="CEM32" s="206"/>
      <c r="CEN32" s="206"/>
      <c r="CEO32" s="206"/>
      <c r="CEP32" s="206"/>
      <c r="CEQ32" s="206"/>
      <c r="CER32" s="206"/>
      <c r="CES32" s="206"/>
      <c r="CET32" s="206"/>
      <c r="CEU32" s="206"/>
      <c r="CEV32" s="206"/>
      <c r="CEW32" s="206"/>
      <c r="CEX32" s="206"/>
      <c r="CEY32" s="206"/>
      <c r="CEZ32" s="206"/>
      <c r="CFA32" s="206"/>
      <c r="CFB32" s="206"/>
      <c r="CFC32" s="206"/>
      <c r="CFD32" s="206"/>
      <c r="CFE32" s="206"/>
      <c r="CFF32" s="206"/>
      <c r="CFG32" s="206"/>
      <c r="CFH32" s="206"/>
      <c r="CFI32" s="206"/>
      <c r="CFJ32" s="206"/>
      <c r="CFK32" s="206"/>
      <c r="CFL32" s="206"/>
      <c r="CFM32" s="206"/>
      <c r="CFN32" s="206"/>
      <c r="CFO32" s="206"/>
      <c r="CFP32" s="206"/>
      <c r="CFQ32" s="206"/>
      <c r="CFR32" s="206"/>
      <c r="CFS32" s="206"/>
      <c r="CFT32" s="206"/>
      <c r="CFU32" s="206"/>
      <c r="CFV32" s="206"/>
      <c r="CFW32" s="206"/>
      <c r="CFX32" s="206"/>
      <c r="CFY32" s="206"/>
      <c r="CFZ32" s="206"/>
      <c r="CGA32" s="206"/>
      <c r="CGB32" s="206"/>
      <c r="CGC32" s="206"/>
      <c r="CGD32" s="206"/>
      <c r="CGE32" s="206"/>
      <c r="CGF32" s="206"/>
      <c r="CGG32" s="206"/>
      <c r="CGH32" s="206"/>
      <c r="CGI32" s="206"/>
      <c r="CGJ32" s="206"/>
      <c r="CGK32" s="206"/>
      <c r="CGL32" s="206"/>
      <c r="CGM32" s="206"/>
      <c r="CGN32" s="206"/>
      <c r="CGO32" s="206"/>
      <c r="CGP32" s="206"/>
      <c r="CGQ32" s="206"/>
      <c r="CGR32" s="206"/>
      <c r="CGS32" s="206"/>
      <c r="CGT32" s="206"/>
      <c r="CGU32" s="206"/>
      <c r="CGV32" s="206"/>
      <c r="CGW32" s="206"/>
      <c r="CGX32" s="206"/>
      <c r="CGY32" s="206"/>
      <c r="CGZ32" s="206"/>
      <c r="CHA32" s="206"/>
      <c r="CHB32" s="206"/>
      <c r="CHC32" s="206"/>
      <c r="CHD32" s="206"/>
      <c r="CHE32" s="206"/>
      <c r="CHF32" s="206"/>
      <c r="CHG32" s="206"/>
      <c r="CHH32" s="206"/>
      <c r="CHI32" s="206"/>
      <c r="CHJ32" s="206"/>
      <c r="CHK32" s="206"/>
      <c r="CHL32" s="206"/>
      <c r="CHM32" s="206"/>
      <c r="CHN32" s="206"/>
      <c r="CHO32" s="206"/>
      <c r="CHP32" s="206"/>
      <c r="CHQ32" s="206"/>
      <c r="CHR32" s="206"/>
      <c r="CHS32" s="206"/>
      <c r="CHT32" s="206"/>
      <c r="CHU32" s="206"/>
      <c r="CHV32" s="206"/>
      <c r="CHW32" s="206"/>
      <c r="CHX32" s="206"/>
      <c r="CHY32" s="206"/>
      <c r="CHZ32" s="206"/>
      <c r="CIA32" s="206"/>
      <c r="CIB32" s="206"/>
      <c r="CIC32" s="206"/>
      <c r="CID32" s="206"/>
      <c r="CIE32" s="206"/>
      <c r="CIF32" s="206"/>
      <c r="CIG32" s="206"/>
      <c r="CIH32" s="206"/>
      <c r="CII32" s="206"/>
      <c r="CIJ32" s="206"/>
      <c r="CIK32" s="206"/>
      <c r="CIL32" s="206"/>
      <c r="CIM32" s="206"/>
      <c r="CIN32" s="206"/>
      <c r="CIO32" s="206"/>
      <c r="CIP32" s="206"/>
      <c r="CIQ32" s="206"/>
      <c r="CIR32" s="206"/>
      <c r="CIS32" s="206"/>
      <c r="CIT32" s="206"/>
      <c r="CIU32" s="206"/>
      <c r="CIV32" s="206"/>
      <c r="CIW32" s="206"/>
      <c r="CIX32" s="206"/>
      <c r="CIY32" s="206"/>
      <c r="CIZ32" s="206"/>
      <c r="CJA32" s="206"/>
      <c r="CJB32" s="206"/>
      <c r="CJC32" s="206"/>
      <c r="CJD32" s="206"/>
      <c r="CJE32" s="206"/>
      <c r="CJF32" s="206"/>
      <c r="CJG32" s="206"/>
      <c r="CJH32" s="206"/>
      <c r="CJI32" s="206"/>
      <c r="CJJ32" s="206"/>
      <c r="CJK32" s="206"/>
      <c r="CJL32" s="206"/>
      <c r="CJM32" s="206"/>
      <c r="CJN32" s="206"/>
      <c r="CJO32" s="206"/>
      <c r="CJP32" s="206"/>
      <c r="CJQ32" s="206"/>
      <c r="CJR32" s="206"/>
      <c r="CJS32" s="206"/>
      <c r="CJT32" s="206"/>
      <c r="CJU32" s="206"/>
      <c r="CJV32" s="206"/>
      <c r="CJW32" s="206"/>
      <c r="CJX32" s="206"/>
      <c r="CJY32" s="206"/>
      <c r="CJZ32" s="206"/>
      <c r="CKA32" s="206"/>
      <c r="CKB32" s="206"/>
      <c r="CKC32" s="206"/>
      <c r="CKD32" s="206"/>
      <c r="CKE32" s="206"/>
      <c r="CKF32" s="206"/>
      <c r="CKG32" s="206"/>
      <c r="CKH32" s="206"/>
      <c r="CKI32" s="206"/>
      <c r="CKJ32" s="206"/>
      <c r="CKK32" s="206"/>
      <c r="CKL32" s="206"/>
      <c r="CKM32" s="206"/>
      <c r="CKN32" s="206"/>
      <c r="CKO32" s="206"/>
      <c r="CKP32" s="206"/>
      <c r="CKQ32" s="206"/>
      <c r="CKR32" s="206"/>
      <c r="CKS32" s="206"/>
      <c r="CKT32" s="206"/>
      <c r="CKU32" s="206"/>
      <c r="CKV32" s="206"/>
      <c r="CKW32" s="206"/>
      <c r="CKX32" s="206"/>
      <c r="CKY32" s="206"/>
      <c r="CKZ32" s="206"/>
      <c r="CLA32" s="206"/>
      <c r="CLB32" s="206"/>
      <c r="CLC32" s="206"/>
      <c r="CLD32" s="206"/>
      <c r="CLE32" s="206"/>
      <c r="CLF32" s="206"/>
      <c r="CLG32" s="206"/>
      <c r="CLH32" s="206"/>
      <c r="CLI32" s="206"/>
      <c r="CLJ32" s="206"/>
      <c r="CLK32" s="206"/>
      <c r="CLL32" s="206"/>
      <c r="CLM32" s="206"/>
      <c r="CLN32" s="206"/>
      <c r="CLO32" s="206"/>
      <c r="CLP32" s="206"/>
      <c r="CLQ32" s="206"/>
      <c r="CLR32" s="206"/>
      <c r="CLS32" s="206"/>
      <c r="CLT32" s="206"/>
      <c r="CLU32" s="206"/>
      <c r="CLV32" s="206"/>
      <c r="CLW32" s="206"/>
      <c r="CLX32" s="206"/>
      <c r="CLY32" s="206"/>
      <c r="CLZ32" s="206"/>
      <c r="CMA32" s="206"/>
      <c r="CMB32" s="206"/>
      <c r="CMC32" s="206"/>
      <c r="CMD32" s="206"/>
      <c r="CME32" s="206"/>
      <c r="CMF32" s="206"/>
      <c r="CMG32" s="206"/>
      <c r="CMH32" s="206"/>
      <c r="CMI32" s="206"/>
      <c r="CMJ32" s="206"/>
      <c r="CMK32" s="206"/>
      <c r="CML32" s="206"/>
      <c r="CMM32" s="206"/>
      <c r="CMN32" s="206"/>
      <c r="CMO32" s="206"/>
      <c r="CMP32" s="206"/>
      <c r="CMQ32" s="206"/>
      <c r="CMR32" s="206"/>
      <c r="CMS32" s="206"/>
      <c r="CMT32" s="206"/>
      <c r="CMU32" s="206"/>
      <c r="CMV32" s="206"/>
      <c r="CMW32" s="206"/>
      <c r="CMX32" s="206"/>
      <c r="CMY32" s="206"/>
      <c r="CMZ32" s="206"/>
      <c r="CNA32" s="206"/>
      <c r="CNB32" s="206"/>
      <c r="CNC32" s="206"/>
      <c r="CND32" s="206"/>
      <c r="CNE32" s="206"/>
      <c r="CNF32" s="206"/>
      <c r="CNG32" s="206"/>
      <c r="CNH32" s="206"/>
      <c r="CNI32" s="206"/>
      <c r="CNJ32" s="206"/>
      <c r="CNK32" s="206"/>
      <c r="CNL32" s="206"/>
      <c r="CNM32" s="206"/>
      <c r="CNN32" s="206"/>
      <c r="CNO32" s="206"/>
      <c r="CNP32" s="206"/>
      <c r="CNQ32" s="206"/>
      <c r="CNR32" s="206"/>
      <c r="CNS32" s="206"/>
      <c r="CNT32" s="206"/>
      <c r="CNU32" s="206"/>
      <c r="CNV32" s="206"/>
      <c r="CNW32" s="206"/>
      <c r="CNX32" s="206"/>
      <c r="CNY32" s="206"/>
      <c r="CNZ32" s="206"/>
      <c r="COA32" s="206"/>
      <c r="COB32" s="206"/>
      <c r="COC32" s="206"/>
      <c r="COD32" s="206"/>
      <c r="COE32" s="206"/>
      <c r="COF32" s="206"/>
      <c r="COG32" s="206"/>
      <c r="COH32" s="206"/>
      <c r="COI32" s="206"/>
      <c r="COJ32" s="206"/>
      <c r="COK32" s="206"/>
      <c r="COL32" s="206"/>
      <c r="COM32" s="206"/>
      <c r="CON32" s="206"/>
      <c r="COO32" s="206"/>
      <c r="COP32" s="206"/>
      <c r="COQ32" s="206"/>
      <c r="COR32" s="206"/>
      <c r="COS32" s="206"/>
      <c r="COT32" s="206"/>
      <c r="COU32" s="206"/>
      <c r="COV32" s="206"/>
      <c r="COW32" s="206"/>
      <c r="COX32" s="206"/>
      <c r="COY32" s="206"/>
      <c r="COZ32" s="206"/>
      <c r="CPA32" s="206"/>
      <c r="CPB32" s="206"/>
      <c r="CPC32" s="206"/>
      <c r="CPD32" s="206"/>
      <c r="CPE32" s="206"/>
      <c r="CPF32" s="206"/>
      <c r="CPG32" s="206"/>
      <c r="CPH32" s="206"/>
      <c r="CPI32" s="206"/>
      <c r="CPJ32" s="206"/>
      <c r="CPK32" s="206"/>
      <c r="CPL32" s="206"/>
      <c r="CPM32" s="206"/>
      <c r="CPN32" s="206"/>
      <c r="CPO32" s="206"/>
      <c r="CPP32" s="206"/>
      <c r="CPQ32" s="206"/>
      <c r="CPR32" s="206"/>
      <c r="CPS32" s="206"/>
      <c r="CPT32" s="206"/>
      <c r="CPU32" s="206"/>
      <c r="CPV32" s="206"/>
      <c r="CPW32" s="206"/>
      <c r="CPX32" s="206"/>
      <c r="CPY32" s="206"/>
      <c r="CPZ32" s="206"/>
      <c r="CQA32" s="206"/>
      <c r="CQB32" s="206"/>
      <c r="CQC32" s="206"/>
      <c r="CQD32" s="206"/>
      <c r="CQE32" s="206"/>
      <c r="CQF32" s="206"/>
      <c r="CQG32" s="206"/>
      <c r="CQH32" s="206"/>
      <c r="CQI32" s="206"/>
      <c r="CQJ32" s="206"/>
      <c r="CQK32" s="206"/>
      <c r="CQL32" s="206"/>
      <c r="CQM32" s="206"/>
      <c r="CQN32" s="206"/>
      <c r="CQO32" s="206"/>
      <c r="CQP32" s="206"/>
      <c r="CQQ32" s="206"/>
      <c r="CQR32" s="206"/>
      <c r="CQS32" s="206"/>
      <c r="CQT32" s="206"/>
      <c r="CQU32" s="206"/>
      <c r="CQV32" s="206"/>
      <c r="CQW32" s="206"/>
      <c r="CQX32" s="206"/>
      <c r="CQY32" s="206"/>
      <c r="CQZ32" s="206"/>
      <c r="CRA32" s="206"/>
      <c r="CRB32" s="206"/>
      <c r="CRC32" s="206"/>
      <c r="CRD32" s="206"/>
      <c r="CRE32" s="206"/>
      <c r="CRF32" s="206"/>
      <c r="CRG32" s="206"/>
      <c r="CRH32" s="206"/>
      <c r="CRI32" s="206"/>
      <c r="CRJ32" s="206"/>
      <c r="CRK32" s="206"/>
      <c r="CRL32" s="206"/>
      <c r="CRM32" s="206"/>
      <c r="CRN32" s="206"/>
      <c r="CRO32" s="206"/>
      <c r="CRP32" s="206"/>
      <c r="CRQ32" s="206"/>
      <c r="CRR32" s="206"/>
      <c r="CRS32" s="206"/>
      <c r="CRT32" s="206"/>
      <c r="CRU32" s="206"/>
      <c r="CRV32" s="206"/>
      <c r="CRW32" s="206"/>
      <c r="CRX32" s="206"/>
      <c r="CRY32" s="206"/>
      <c r="CRZ32" s="206"/>
      <c r="CSA32" s="206"/>
      <c r="CSB32" s="206"/>
      <c r="CSC32" s="206"/>
      <c r="CSD32" s="206"/>
      <c r="CSE32" s="206"/>
      <c r="CSF32" s="206"/>
      <c r="CSG32" s="206"/>
      <c r="CSH32" s="206"/>
      <c r="CSI32" s="206"/>
      <c r="CSJ32" s="206"/>
      <c r="CSK32" s="206"/>
      <c r="CSL32" s="206"/>
      <c r="CSM32" s="206"/>
      <c r="CSN32" s="206"/>
      <c r="CSO32" s="206"/>
      <c r="CSP32" s="206"/>
      <c r="CSQ32" s="206"/>
      <c r="CSR32" s="206"/>
      <c r="CSS32" s="206"/>
      <c r="CST32" s="206"/>
      <c r="CSU32" s="206"/>
      <c r="CSV32" s="206"/>
      <c r="CSW32" s="206"/>
      <c r="CSX32" s="206"/>
      <c r="CSY32" s="206"/>
      <c r="CSZ32" s="206"/>
      <c r="CTA32" s="206"/>
      <c r="CTB32" s="206"/>
      <c r="CTC32" s="206"/>
      <c r="CTD32" s="206"/>
      <c r="CTE32" s="206"/>
      <c r="CTF32" s="206"/>
      <c r="CTG32" s="206"/>
      <c r="CTH32" s="206"/>
      <c r="CTI32" s="206"/>
      <c r="CTJ32" s="206"/>
      <c r="CTK32" s="206"/>
      <c r="CTL32" s="206"/>
      <c r="CTM32" s="206"/>
      <c r="CTN32" s="206"/>
      <c r="CTO32" s="206"/>
      <c r="CTP32" s="206"/>
      <c r="CTQ32" s="206"/>
      <c r="CTR32" s="206"/>
      <c r="CTS32" s="206"/>
      <c r="CTT32" s="206"/>
      <c r="CTU32" s="206"/>
      <c r="CTV32" s="206"/>
      <c r="CTW32" s="206"/>
      <c r="CTX32" s="206"/>
      <c r="CTY32" s="206"/>
      <c r="CTZ32" s="206"/>
      <c r="CUA32" s="206"/>
      <c r="CUB32" s="206"/>
      <c r="CUC32" s="206"/>
      <c r="CUD32" s="206"/>
      <c r="CUE32" s="206"/>
      <c r="CUF32" s="206"/>
      <c r="CUG32" s="206"/>
      <c r="CUH32" s="206"/>
      <c r="CUI32" s="206"/>
      <c r="CUJ32" s="206"/>
      <c r="CUK32" s="206"/>
      <c r="CUL32" s="206"/>
      <c r="CUM32" s="206"/>
      <c r="CUN32" s="206"/>
      <c r="CUO32" s="206"/>
      <c r="CUP32" s="206"/>
      <c r="CUQ32" s="206"/>
      <c r="CUR32" s="206"/>
      <c r="CUS32" s="206"/>
      <c r="CUT32" s="206"/>
      <c r="CUU32" s="206"/>
      <c r="CUV32" s="206"/>
      <c r="CUW32" s="206"/>
      <c r="CUX32" s="206"/>
      <c r="CUY32" s="206"/>
      <c r="CUZ32" s="206"/>
      <c r="CVA32" s="206"/>
      <c r="CVB32" s="206"/>
      <c r="CVC32" s="206"/>
      <c r="CVD32" s="206"/>
      <c r="CVE32" s="206"/>
      <c r="CVF32" s="206"/>
      <c r="CVG32" s="206"/>
      <c r="CVH32" s="206"/>
      <c r="CVI32" s="206"/>
      <c r="CVJ32" s="206"/>
      <c r="CVK32" s="206"/>
      <c r="CVL32" s="206"/>
      <c r="CVM32" s="206"/>
      <c r="CVN32" s="206"/>
      <c r="CVO32" s="206"/>
      <c r="CVP32" s="206"/>
      <c r="CVQ32" s="206"/>
      <c r="CVR32" s="206"/>
      <c r="CVS32" s="206"/>
      <c r="CVT32" s="206"/>
      <c r="CVU32" s="206"/>
      <c r="CVV32" s="206"/>
      <c r="CVW32" s="206"/>
      <c r="CVX32" s="206"/>
      <c r="CVY32" s="206"/>
      <c r="CVZ32" s="206"/>
      <c r="CWA32" s="206"/>
      <c r="CWB32" s="206"/>
      <c r="CWC32" s="206"/>
      <c r="CWD32" s="206"/>
      <c r="CWE32" s="206"/>
      <c r="CWF32" s="206"/>
      <c r="CWG32" s="206"/>
      <c r="CWH32" s="206"/>
      <c r="CWI32" s="206"/>
      <c r="CWJ32" s="206"/>
      <c r="CWK32" s="206"/>
      <c r="CWL32" s="206"/>
      <c r="CWM32" s="206"/>
      <c r="CWN32" s="206"/>
      <c r="CWO32" s="206"/>
      <c r="CWP32" s="206"/>
      <c r="CWQ32" s="206"/>
      <c r="CWR32" s="206"/>
      <c r="CWS32" s="206"/>
      <c r="CWT32" s="206"/>
      <c r="CWU32" s="206"/>
      <c r="CWV32" s="206"/>
      <c r="CWW32" s="206"/>
      <c r="CWX32" s="206"/>
      <c r="CWY32" s="206"/>
      <c r="CWZ32" s="206"/>
      <c r="CXA32" s="206"/>
      <c r="CXB32" s="206"/>
      <c r="CXC32" s="206"/>
      <c r="CXD32" s="206"/>
      <c r="CXE32" s="206"/>
      <c r="CXF32" s="206"/>
      <c r="CXG32" s="206"/>
      <c r="CXH32" s="206"/>
      <c r="CXI32" s="206"/>
      <c r="CXJ32" s="206"/>
      <c r="CXK32" s="206"/>
      <c r="CXL32" s="206"/>
      <c r="CXM32" s="206"/>
      <c r="CXN32" s="206"/>
      <c r="CXO32" s="206"/>
      <c r="CXP32" s="206"/>
      <c r="CXQ32" s="206"/>
      <c r="CXR32" s="206"/>
      <c r="CXS32" s="206"/>
      <c r="CXT32" s="206"/>
      <c r="CXU32" s="206"/>
      <c r="CXV32" s="206"/>
      <c r="CXW32" s="206"/>
      <c r="CXX32" s="206"/>
      <c r="CXY32" s="206"/>
      <c r="CXZ32" s="206"/>
      <c r="CYA32" s="206"/>
      <c r="CYB32" s="206"/>
      <c r="CYC32" s="206"/>
      <c r="CYD32" s="206"/>
      <c r="CYE32" s="206"/>
      <c r="CYF32" s="206"/>
      <c r="CYG32" s="206"/>
      <c r="CYH32" s="206"/>
      <c r="CYI32" s="206"/>
      <c r="CYJ32" s="206"/>
      <c r="CYK32" s="206"/>
      <c r="CYL32" s="206"/>
      <c r="CYM32" s="206"/>
      <c r="CYN32" s="206"/>
      <c r="CYO32" s="206"/>
      <c r="CYP32" s="206"/>
      <c r="CYQ32" s="206"/>
      <c r="CYR32" s="206"/>
      <c r="CYS32" s="206"/>
      <c r="CYT32" s="206"/>
      <c r="CYU32" s="206"/>
      <c r="CYV32" s="206"/>
      <c r="CYW32" s="206"/>
      <c r="CYX32" s="206"/>
      <c r="CYY32" s="206"/>
      <c r="CYZ32" s="206"/>
      <c r="CZA32" s="206"/>
      <c r="CZB32" s="206"/>
      <c r="CZC32" s="206"/>
      <c r="CZD32" s="206"/>
      <c r="CZE32" s="206"/>
      <c r="CZF32" s="206"/>
      <c r="CZG32" s="206"/>
      <c r="CZH32" s="206"/>
      <c r="CZI32" s="206"/>
      <c r="CZJ32" s="206"/>
      <c r="CZK32" s="206"/>
      <c r="CZL32" s="206"/>
      <c r="CZM32" s="206"/>
      <c r="CZN32" s="206"/>
      <c r="CZO32" s="206"/>
      <c r="CZP32" s="206"/>
      <c r="CZQ32" s="206"/>
      <c r="CZR32" s="206"/>
      <c r="CZS32" s="206"/>
      <c r="CZT32" s="206"/>
      <c r="CZU32" s="206"/>
      <c r="CZV32" s="206"/>
      <c r="CZW32" s="206"/>
      <c r="CZX32" s="206"/>
      <c r="CZY32" s="206"/>
      <c r="CZZ32" s="206"/>
      <c r="DAA32" s="206"/>
      <c r="DAB32" s="206"/>
      <c r="DAC32" s="206"/>
      <c r="DAD32" s="206"/>
      <c r="DAE32" s="206"/>
      <c r="DAF32" s="206"/>
      <c r="DAG32" s="206"/>
      <c r="DAH32" s="206"/>
      <c r="DAI32" s="206"/>
      <c r="DAJ32" s="206"/>
      <c r="DAK32" s="206"/>
      <c r="DAL32" s="206"/>
      <c r="DAM32" s="206"/>
      <c r="DAN32" s="206"/>
      <c r="DAO32" s="206"/>
      <c r="DAP32" s="206"/>
      <c r="DAQ32" s="206"/>
      <c r="DAR32" s="206"/>
      <c r="DAS32" s="206"/>
      <c r="DAT32" s="206"/>
      <c r="DAU32" s="206"/>
      <c r="DAV32" s="206"/>
      <c r="DAW32" s="206"/>
      <c r="DAX32" s="206"/>
      <c r="DAY32" s="206"/>
      <c r="DAZ32" s="206"/>
      <c r="DBA32" s="206"/>
      <c r="DBB32" s="206"/>
      <c r="DBC32" s="206"/>
      <c r="DBD32" s="206"/>
      <c r="DBE32" s="206"/>
      <c r="DBF32" s="206"/>
      <c r="DBG32" s="206"/>
      <c r="DBH32" s="206"/>
      <c r="DBI32" s="206"/>
      <c r="DBJ32" s="206"/>
      <c r="DBK32" s="206"/>
      <c r="DBL32" s="206"/>
      <c r="DBM32" s="206"/>
      <c r="DBN32" s="206"/>
      <c r="DBO32" s="206"/>
      <c r="DBP32" s="206"/>
      <c r="DBQ32" s="206"/>
      <c r="DBR32" s="206"/>
      <c r="DBS32" s="206"/>
      <c r="DBT32" s="206"/>
      <c r="DBU32" s="206"/>
      <c r="DBV32" s="206"/>
      <c r="DBW32" s="206"/>
      <c r="DBX32" s="206"/>
      <c r="DBY32" s="206"/>
      <c r="DBZ32" s="206"/>
      <c r="DCA32" s="206"/>
      <c r="DCB32" s="206"/>
      <c r="DCC32" s="206"/>
      <c r="DCD32" s="206"/>
      <c r="DCE32" s="206"/>
      <c r="DCF32" s="206"/>
      <c r="DCG32" s="206"/>
      <c r="DCH32" s="206"/>
      <c r="DCI32" s="206"/>
      <c r="DCJ32" s="206"/>
      <c r="DCK32" s="206"/>
      <c r="DCL32" s="206"/>
      <c r="DCM32" s="206"/>
      <c r="DCN32" s="206"/>
      <c r="DCO32" s="206"/>
      <c r="DCP32" s="206"/>
      <c r="DCQ32" s="206"/>
      <c r="DCR32" s="206"/>
      <c r="DCS32" s="206"/>
      <c r="DCT32" s="206"/>
      <c r="DCU32" s="206"/>
      <c r="DCV32" s="206"/>
      <c r="DCW32" s="206"/>
      <c r="DCX32" s="206"/>
      <c r="DCY32" s="206"/>
      <c r="DCZ32" s="206"/>
      <c r="DDA32" s="206"/>
      <c r="DDB32" s="206"/>
      <c r="DDC32" s="206"/>
      <c r="DDD32" s="206"/>
      <c r="DDE32" s="206"/>
      <c r="DDF32" s="206"/>
      <c r="DDG32" s="206"/>
      <c r="DDH32" s="206"/>
      <c r="DDI32" s="206"/>
      <c r="DDJ32" s="206"/>
      <c r="DDK32" s="206"/>
      <c r="DDL32" s="206"/>
      <c r="DDM32" s="206"/>
      <c r="DDN32" s="206"/>
      <c r="DDO32" s="206"/>
      <c r="DDP32" s="206"/>
      <c r="DDQ32" s="206"/>
      <c r="DDR32" s="206"/>
      <c r="DDS32" s="206"/>
      <c r="DDT32" s="206"/>
      <c r="DDU32" s="206"/>
      <c r="DDV32" s="206"/>
      <c r="DDW32" s="206"/>
      <c r="DDX32" s="206"/>
      <c r="DDY32" s="206"/>
      <c r="DDZ32" s="206"/>
      <c r="DEA32" s="206"/>
      <c r="DEB32" s="206"/>
      <c r="DEC32" s="206"/>
      <c r="DED32" s="206"/>
      <c r="DEE32" s="206"/>
      <c r="DEF32" s="206"/>
      <c r="DEG32" s="206"/>
      <c r="DEH32" s="206"/>
      <c r="DEI32" s="206"/>
      <c r="DEJ32" s="206"/>
      <c r="DEK32" s="206"/>
      <c r="DEL32" s="206"/>
      <c r="DEM32" s="206"/>
      <c r="DEN32" s="206"/>
      <c r="DEO32" s="206"/>
      <c r="DEP32" s="206"/>
      <c r="DEQ32" s="206"/>
      <c r="DER32" s="206"/>
      <c r="DES32" s="206"/>
      <c r="DET32" s="206"/>
      <c r="DEU32" s="206"/>
      <c r="DEV32" s="206"/>
      <c r="DEW32" s="206"/>
      <c r="DEX32" s="206"/>
      <c r="DEY32" s="206"/>
      <c r="DEZ32" s="206"/>
      <c r="DFA32" s="206"/>
      <c r="DFB32" s="206"/>
      <c r="DFC32" s="206"/>
      <c r="DFD32" s="206"/>
      <c r="DFE32" s="206"/>
      <c r="DFF32" s="206"/>
      <c r="DFG32" s="206"/>
      <c r="DFH32" s="206"/>
      <c r="DFI32" s="206"/>
      <c r="DFJ32" s="206"/>
      <c r="DFK32" s="206"/>
      <c r="DFL32" s="206"/>
      <c r="DFM32" s="206"/>
      <c r="DFN32" s="206"/>
      <c r="DFO32" s="206"/>
      <c r="DFP32" s="206"/>
      <c r="DFQ32" s="206"/>
      <c r="DFR32" s="206"/>
      <c r="DFS32" s="206"/>
      <c r="DFT32" s="206"/>
      <c r="DFU32" s="206"/>
      <c r="DFV32" s="206"/>
      <c r="DFW32" s="206"/>
      <c r="DFX32" s="206"/>
      <c r="DFY32" s="206"/>
      <c r="DFZ32" s="206"/>
      <c r="DGA32" s="206"/>
      <c r="DGB32" s="206"/>
      <c r="DGC32" s="206"/>
      <c r="DGD32" s="206"/>
      <c r="DGE32" s="206"/>
      <c r="DGF32" s="206"/>
      <c r="DGG32" s="206"/>
      <c r="DGH32" s="206"/>
      <c r="DGI32" s="206"/>
      <c r="DGJ32" s="206"/>
      <c r="DGK32" s="206"/>
      <c r="DGL32" s="206"/>
      <c r="DGM32" s="206"/>
      <c r="DGN32" s="206"/>
      <c r="DGO32" s="206"/>
      <c r="DGP32" s="206"/>
      <c r="DGQ32" s="206"/>
      <c r="DGR32" s="206"/>
      <c r="DGS32" s="206"/>
      <c r="DGT32" s="206"/>
      <c r="DGU32" s="206"/>
      <c r="DGV32" s="206"/>
      <c r="DGW32" s="206"/>
      <c r="DGX32" s="206"/>
      <c r="DGY32" s="206"/>
      <c r="DGZ32" s="206"/>
      <c r="DHA32" s="206"/>
      <c r="DHB32" s="206"/>
      <c r="DHC32" s="206"/>
      <c r="DHD32" s="206"/>
      <c r="DHE32" s="206"/>
      <c r="DHF32" s="206"/>
      <c r="DHG32" s="206"/>
      <c r="DHH32" s="206"/>
      <c r="DHI32" s="206"/>
      <c r="DHJ32" s="206"/>
      <c r="DHK32" s="206"/>
      <c r="DHL32" s="206"/>
      <c r="DHM32" s="206"/>
      <c r="DHN32" s="206"/>
      <c r="DHO32" s="206"/>
      <c r="DHP32" s="206"/>
      <c r="DHQ32" s="206"/>
      <c r="DHR32" s="206"/>
      <c r="DHS32" s="206"/>
      <c r="DHT32" s="206"/>
      <c r="DHU32" s="206"/>
      <c r="DHV32" s="206"/>
      <c r="DHW32" s="206"/>
      <c r="DHX32" s="206"/>
      <c r="DHY32" s="206"/>
      <c r="DHZ32" s="206"/>
      <c r="DIA32" s="206"/>
      <c r="DIB32" s="206"/>
      <c r="DIC32" s="206"/>
      <c r="DID32" s="206"/>
      <c r="DIE32" s="206"/>
      <c r="DIF32" s="206"/>
      <c r="DIG32" s="206"/>
      <c r="DIH32" s="206"/>
      <c r="DII32" s="206"/>
      <c r="DIJ32" s="206"/>
      <c r="DIK32" s="206"/>
      <c r="DIL32" s="206"/>
      <c r="DIM32" s="206"/>
      <c r="DIN32" s="206"/>
      <c r="DIO32" s="206"/>
      <c r="DIP32" s="206"/>
      <c r="DIQ32" s="206"/>
      <c r="DIR32" s="206"/>
      <c r="DIS32" s="206"/>
      <c r="DIT32" s="206"/>
      <c r="DIU32" s="206"/>
      <c r="DIV32" s="206"/>
      <c r="DIW32" s="206"/>
      <c r="DIX32" s="206"/>
      <c r="DIY32" s="206"/>
      <c r="DIZ32" s="206"/>
      <c r="DJA32" s="206"/>
      <c r="DJB32" s="206"/>
      <c r="DJC32" s="206"/>
      <c r="DJD32" s="206"/>
      <c r="DJE32" s="206"/>
      <c r="DJF32" s="206"/>
      <c r="DJG32" s="206"/>
      <c r="DJH32" s="206"/>
      <c r="DJI32" s="206"/>
      <c r="DJJ32" s="206"/>
      <c r="DJK32" s="206"/>
      <c r="DJL32" s="206"/>
      <c r="DJM32" s="206"/>
      <c r="DJN32" s="206"/>
      <c r="DJO32" s="206"/>
      <c r="DJP32" s="206"/>
      <c r="DJQ32" s="206"/>
      <c r="DJR32" s="206"/>
      <c r="DJS32" s="206"/>
      <c r="DJT32" s="206"/>
      <c r="DJU32" s="206"/>
      <c r="DJV32" s="206"/>
      <c r="DJW32" s="206"/>
      <c r="DJX32" s="206"/>
      <c r="DJY32" s="206"/>
      <c r="DJZ32" s="206"/>
      <c r="DKA32" s="206"/>
      <c r="DKB32" s="206"/>
      <c r="DKC32" s="206"/>
      <c r="DKD32" s="206"/>
      <c r="DKE32" s="206"/>
      <c r="DKF32" s="206"/>
      <c r="DKG32" s="206"/>
      <c r="DKH32" s="206"/>
      <c r="DKI32" s="206"/>
      <c r="DKJ32" s="206"/>
      <c r="DKK32" s="206"/>
      <c r="DKL32" s="206"/>
      <c r="DKM32" s="206"/>
      <c r="DKN32" s="206"/>
      <c r="DKO32" s="206"/>
      <c r="DKP32" s="206"/>
      <c r="DKQ32" s="206"/>
      <c r="DKR32" s="206"/>
      <c r="DKS32" s="206"/>
      <c r="DKT32" s="206"/>
      <c r="DKU32" s="206"/>
      <c r="DKV32" s="206"/>
      <c r="DKW32" s="206"/>
      <c r="DKX32" s="206"/>
      <c r="DKY32" s="206"/>
      <c r="DKZ32" s="206"/>
      <c r="DLA32" s="206"/>
      <c r="DLB32" s="206"/>
      <c r="DLC32" s="206"/>
      <c r="DLD32" s="206"/>
      <c r="DLE32" s="206"/>
      <c r="DLF32" s="206"/>
      <c r="DLG32" s="206"/>
      <c r="DLH32" s="206"/>
      <c r="DLI32" s="206"/>
      <c r="DLJ32" s="206"/>
      <c r="DLK32" s="206"/>
      <c r="DLL32" s="206"/>
      <c r="DLM32" s="206"/>
      <c r="DLN32" s="206"/>
      <c r="DLO32" s="206"/>
      <c r="DLP32" s="206"/>
      <c r="DLQ32" s="206"/>
      <c r="DLR32" s="206"/>
      <c r="DLS32" s="206"/>
      <c r="DLT32" s="206"/>
      <c r="DLU32" s="206"/>
      <c r="DLV32" s="206"/>
      <c r="DLW32" s="206"/>
      <c r="DLX32" s="206"/>
      <c r="DLY32" s="206"/>
      <c r="DLZ32" s="206"/>
      <c r="DMA32" s="206"/>
      <c r="DMB32" s="206"/>
      <c r="DMC32" s="206"/>
      <c r="DMD32" s="206"/>
      <c r="DME32" s="206"/>
      <c r="DMF32" s="206"/>
      <c r="DMG32" s="206"/>
      <c r="DMH32" s="206"/>
      <c r="DMI32" s="206"/>
      <c r="DMJ32" s="206"/>
      <c r="DMK32" s="206"/>
      <c r="DML32" s="206"/>
      <c r="DMM32" s="206"/>
      <c r="DMN32" s="206"/>
      <c r="DMO32" s="206"/>
      <c r="DMP32" s="206"/>
      <c r="DMQ32" s="206"/>
      <c r="DMR32" s="206"/>
      <c r="DMS32" s="206"/>
      <c r="DMT32" s="206"/>
      <c r="DMU32" s="206"/>
      <c r="DMV32" s="206"/>
      <c r="DMW32" s="206"/>
      <c r="DMX32" s="206"/>
      <c r="DMY32" s="206"/>
      <c r="DMZ32" s="206"/>
      <c r="DNA32" s="206"/>
      <c r="DNB32" s="206"/>
      <c r="DNC32" s="206"/>
      <c r="DND32" s="206"/>
      <c r="DNE32" s="206"/>
      <c r="DNF32" s="206"/>
      <c r="DNG32" s="206"/>
      <c r="DNH32" s="206"/>
      <c r="DNI32" s="206"/>
      <c r="DNJ32" s="206"/>
      <c r="DNK32" s="206"/>
      <c r="DNL32" s="206"/>
      <c r="DNM32" s="206"/>
      <c r="DNN32" s="206"/>
      <c r="DNO32" s="206"/>
      <c r="DNP32" s="206"/>
      <c r="DNQ32" s="206"/>
      <c r="DNR32" s="206"/>
      <c r="DNS32" s="206"/>
      <c r="DNT32" s="206"/>
      <c r="DNU32" s="206"/>
      <c r="DNV32" s="206"/>
      <c r="DNW32" s="206"/>
      <c r="DNX32" s="206"/>
      <c r="DNY32" s="206"/>
      <c r="DNZ32" s="206"/>
      <c r="DOA32" s="206"/>
      <c r="DOB32" s="206"/>
      <c r="DOC32" s="206"/>
      <c r="DOD32" s="206"/>
      <c r="DOE32" s="206"/>
      <c r="DOF32" s="206"/>
      <c r="DOG32" s="206"/>
      <c r="DOH32" s="206"/>
      <c r="DOI32" s="206"/>
      <c r="DOJ32" s="206"/>
      <c r="DOK32" s="206"/>
      <c r="DOL32" s="206"/>
      <c r="DOM32" s="206"/>
      <c r="DON32" s="206"/>
      <c r="DOO32" s="206"/>
      <c r="DOP32" s="206"/>
      <c r="DOQ32" s="206"/>
      <c r="DOR32" s="206"/>
      <c r="DOS32" s="206"/>
      <c r="DOT32" s="206"/>
      <c r="DOU32" s="206"/>
      <c r="DOV32" s="206"/>
      <c r="DOW32" s="206"/>
      <c r="DOX32" s="206"/>
      <c r="DOY32" s="206"/>
      <c r="DOZ32" s="206"/>
      <c r="DPA32" s="206"/>
      <c r="DPB32" s="206"/>
      <c r="DPC32" s="206"/>
      <c r="DPD32" s="206"/>
      <c r="DPE32" s="206"/>
      <c r="DPF32" s="206"/>
      <c r="DPG32" s="206"/>
      <c r="DPH32" s="206"/>
      <c r="DPI32" s="206"/>
      <c r="DPJ32" s="206"/>
      <c r="DPK32" s="206"/>
      <c r="DPL32" s="206"/>
      <c r="DPM32" s="206"/>
      <c r="DPN32" s="206"/>
      <c r="DPO32" s="206"/>
      <c r="DPP32" s="206"/>
      <c r="DPQ32" s="206"/>
      <c r="DPR32" s="206"/>
      <c r="DPS32" s="206"/>
      <c r="DPT32" s="206"/>
      <c r="DPU32" s="206"/>
      <c r="DPV32" s="206"/>
      <c r="DPW32" s="206"/>
      <c r="DPX32" s="206"/>
      <c r="DPY32" s="206"/>
      <c r="DPZ32" s="206"/>
      <c r="DQA32" s="206"/>
      <c r="DQB32" s="206"/>
      <c r="DQC32" s="206"/>
      <c r="DQD32" s="206"/>
      <c r="DQE32" s="206"/>
      <c r="DQF32" s="206"/>
      <c r="DQG32" s="206"/>
      <c r="DQH32" s="206"/>
      <c r="DQI32" s="206"/>
      <c r="DQJ32" s="206"/>
      <c r="DQK32" s="206"/>
      <c r="DQL32" s="206"/>
      <c r="DQM32" s="206"/>
      <c r="DQN32" s="206"/>
      <c r="DQO32" s="206"/>
      <c r="DQP32" s="206"/>
      <c r="DQQ32" s="206"/>
      <c r="DQR32" s="206"/>
      <c r="DQS32" s="206"/>
      <c r="DQT32" s="206"/>
      <c r="DQU32" s="206"/>
      <c r="DQV32" s="206"/>
      <c r="DQW32" s="206"/>
      <c r="DQX32" s="206"/>
      <c r="DQY32" s="206"/>
      <c r="DQZ32" s="206"/>
      <c r="DRA32" s="206"/>
      <c r="DRB32" s="206"/>
      <c r="DRC32" s="206"/>
      <c r="DRD32" s="206"/>
      <c r="DRE32" s="206"/>
      <c r="DRF32" s="206"/>
      <c r="DRG32" s="206"/>
      <c r="DRH32" s="206"/>
      <c r="DRI32" s="206"/>
      <c r="DRJ32" s="206"/>
      <c r="DRK32" s="206"/>
      <c r="DRL32" s="206"/>
      <c r="DRM32" s="206"/>
      <c r="DRN32" s="206"/>
      <c r="DRO32" s="206"/>
      <c r="DRP32" s="206"/>
      <c r="DRQ32" s="206"/>
      <c r="DRR32" s="206"/>
      <c r="DRS32" s="206"/>
      <c r="DRT32" s="206"/>
      <c r="DRU32" s="206"/>
      <c r="DRV32" s="206"/>
      <c r="DRW32" s="206"/>
      <c r="DRX32" s="206"/>
      <c r="DRY32" s="206"/>
      <c r="DRZ32" s="206"/>
      <c r="DSA32" s="206"/>
      <c r="DSB32" s="206"/>
      <c r="DSC32" s="206"/>
      <c r="DSD32" s="206"/>
      <c r="DSE32" s="206"/>
      <c r="DSF32" s="206"/>
      <c r="DSG32" s="206"/>
      <c r="DSH32" s="206"/>
      <c r="DSI32" s="206"/>
      <c r="DSJ32" s="206"/>
      <c r="DSK32" s="206"/>
      <c r="DSL32" s="206"/>
      <c r="DSM32" s="206"/>
      <c r="DSN32" s="206"/>
      <c r="DSO32" s="206"/>
      <c r="DSP32" s="206"/>
      <c r="DSQ32" s="206"/>
      <c r="DSR32" s="206"/>
      <c r="DSS32" s="206"/>
      <c r="DST32" s="206"/>
      <c r="DSU32" s="206"/>
      <c r="DSV32" s="206"/>
      <c r="DSW32" s="206"/>
      <c r="DSX32" s="206"/>
      <c r="DSY32" s="206"/>
      <c r="DSZ32" s="206"/>
      <c r="DTA32" s="206"/>
      <c r="DTB32" s="206"/>
      <c r="DTC32" s="206"/>
      <c r="DTD32" s="206"/>
      <c r="DTE32" s="206"/>
      <c r="DTF32" s="206"/>
      <c r="DTG32" s="206"/>
      <c r="DTH32" s="206"/>
      <c r="DTI32" s="206"/>
      <c r="DTJ32" s="206"/>
      <c r="DTK32" s="206"/>
      <c r="DTL32" s="206"/>
      <c r="DTM32" s="206"/>
      <c r="DTN32" s="206"/>
      <c r="DTO32" s="206"/>
      <c r="DTP32" s="206"/>
      <c r="DTQ32" s="206"/>
      <c r="DTR32" s="206"/>
      <c r="DTS32" s="206"/>
      <c r="DTT32" s="206"/>
      <c r="DTU32" s="206"/>
      <c r="DTV32" s="206"/>
      <c r="DTW32" s="206"/>
      <c r="DTX32" s="206"/>
      <c r="DTY32" s="206"/>
      <c r="DTZ32" s="206"/>
      <c r="DUA32" s="206"/>
      <c r="DUB32" s="206"/>
      <c r="DUC32" s="206"/>
      <c r="DUD32" s="206"/>
      <c r="DUE32" s="206"/>
      <c r="DUF32" s="206"/>
      <c r="DUG32" s="206"/>
      <c r="DUH32" s="206"/>
      <c r="DUI32" s="206"/>
      <c r="DUJ32" s="206"/>
      <c r="DUK32" s="206"/>
      <c r="DUL32" s="206"/>
      <c r="DUM32" s="206"/>
      <c r="DUN32" s="206"/>
      <c r="DUO32" s="206"/>
      <c r="DUP32" s="206"/>
      <c r="DUQ32" s="206"/>
      <c r="DUR32" s="206"/>
      <c r="DUS32" s="206"/>
      <c r="DUT32" s="206"/>
      <c r="DUU32" s="206"/>
      <c r="DUV32" s="206"/>
      <c r="DUW32" s="206"/>
      <c r="DUX32" s="206"/>
      <c r="DUY32" s="206"/>
      <c r="DUZ32" s="206"/>
      <c r="DVA32" s="206"/>
      <c r="DVB32" s="206"/>
      <c r="DVC32" s="206"/>
      <c r="DVD32" s="206"/>
      <c r="DVE32" s="206"/>
      <c r="DVF32" s="206"/>
      <c r="DVG32" s="206"/>
      <c r="DVH32" s="206"/>
      <c r="DVI32" s="206"/>
      <c r="DVJ32" s="206"/>
      <c r="DVK32" s="206"/>
      <c r="DVL32" s="206"/>
      <c r="DVM32" s="206"/>
      <c r="DVN32" s="206"/>
      <c r="DVO32" s="206"/>
      <c r="DVP32" s="206"/>
      <c r="DVQ32" s="206"/>
      <c r="DVR32" s="206"/>
      <c r="DVS32" s="206"/>
      <c r="DVT32" s="206"/>
      <c r="DVU32" s="206"/>
      <c r="DVV32" s="206"/>
      <c r="DVW32" s="206"/>
      <c r="DVX32" s="206"/>
      <c r="DVY32" s="206"/>
      <c r="DVZ32" s="206"/>
      <c r="DWA32" s="206"/>
      <c r="DWB32" s="206"/>
      <c r="DWC32" s="206"/>
      <c r="DWD32" s="206"/>
      <c r="DWE32" s="206"/>
      <c r="DWF32" s="206"/>
      <c r="DWG32" s="206"/>
      <c r="DWH32" s="206"/>
      <c r="DWI32" s="206"/>
      <c r="DWJ32" s="206"/>
      <c r="DWK32" s="206"/>
      <c r="DWL32" s="206"/>
      <c r="DWM32" s="206"/>
      <c r="DWN32" s="206"/>
      <c r="DWO32" s="206"/>
      <c r="DWP32" s="206"/>
      <c r="DWQ32" s="206"/>
      <c r="DWR32" s="206"/>
      <c r="DWS32" s="206"/>
      <c r="DWT32" s="206"/>
      <c r="DWU32" s="206"/>
      <c r="DWV32" s="206"/>
      <c r="DWW32" s="206"/>
      <c r="DWX32" s="206"/>
      <c r="DWY32" s="206"/>
      <c r="DWZ32" s="206"/>
      <c r="DXA32" s="206"/>
      <c r="DXB32" s="206"/>
      <c r="DXC32" s="206"/>
      <c r="DXD32" s="206"/>
      <c r="DXE32" s="206"/>
      <c r="DXF32" s="206"/>
      <c r="DXG32" s="206"/>
      <c r="DXH32" s="206"/>
      <c r="DXI32" s="206"/>
      <c r="DXJ32" s="206"/>
      <c r="DXK32" s="206"/>
      <c r="DXL32" s="206"/>
      <c r="DXM32" s="206"/>
      <c r="DXN32" s="206"/>
      <c r="DXO32" s="206"/>
      <c r="DXP32" s="206"/>
      <c r="DXQ32" s="206"/>
      <c r="DXR32" s="206"/>
      <c r="DXS32" s="206"/>
      <c r="DXT32" s="206"/>
      <c r="DXU32" s="206"/>
      <c r="DXV32" s="206"/>
      <c r="DXW32" s="206"/>
      <c r="DXX32" s="206"/>
      <c r="DXY32" s="206"/>
      <c r="DXZ32" s="206"/>
      <c r="DYA32" s="206"/>
      <c r="DYB32" s="206"/>
      <c r="DYC32" s="206"/>
      <c r="DYD32" s="206"/>
      <c r="DYE32" s="206"/>
      <c r="DYF32" s="206"/>
      <c r="DYG32" s="206"/>
      <c r="DYH32" s="206"/>
      <c r="DYI32" s="206"/>
      <c r="DYJ32" s="206"/>
      <c r="DYK32" s="206"/>
      <c r="DYL32" s="206"/>
      <c r="DYM32" s="206"/>
      <c r="DYN32" s="206"/>
      <c r="DYO32" s="206"/>
      <c r="DYP32" s="206"/>
      <c r="DYQ32" s="206"/>
      <c r="DYR32" s="206"/>
      <c r="DYS32" s="206"/>
      <c r="DYT32" s="206"/>
      <c r="DYU32" s="206"/>
      <c r="DYV32" s="206"/>
      <c r="DYW32" s="206"/>
      <c r="DYX32" s="206"/>
      <c r="DYY32" s="206"/>
      <c r="DYZ32" s="206"/>
      <c r="DZA32" s="206"/>
      <c r="DZB32" s="206"/>
      <c r="DZC32" s="206"/>
      <c r="DZD32" s="206"/>
      <c r="DZE32" s="206"/>
      <c r="DZF32" s="206"/>
      <c r="DZG32" s="206"/>
      <c r="DZH32" s="206"/>
      <c r="DZI32" s="206"/>
      <c r="DZJ32" s="206"/>
      <c r="DZK32" s="206"/>
      <c r="DZL32" s="206"/>
      <c r="DZM32" s="206"/>
      <c r="DZN32" s="206"/>
      <c r="DZO32" s="206"/>
      <c r="DZP32" s="206"/>
      <c r="DZQ32" s="206"/>
      <c r="DZR32" s="206"/>
      <c r="DZS32" s="206"/>
      <c r="DZT32" s="206"/>
      <c r="DZU32" s="206"/>
      <c r="DZV32" s="206"/>
      <c r="DZW32" s="206"/>
      <c r="DZX32" s="206"/>
      <c r="DZY32" s="206"/>
      <c r="DZZ32" s="206"/>
      <c r="EAA32" s="206"/>
      <c r="EAB32" s="206"/>
      <c r="EAC32" s="206"/>
      <c r="EAD32" s="206"/>
      <c r="EAE32" s="206"/>
      <c r="EAF32" s="206"/>
      <c r="EAG32" s="206"/>
      <c r="EAH32" s="206"/>
      <c r="EAI32" s="206"/>
      <c r="EAJ32" s="206"/>
      <c r="EAK32" s="206"/>
      <c r="EAL32" s="206"/>
      <c r="EAM32" s="206"/>
      <c r="EAN32" s="206"/>
      <c r="EAO32" s="206"/>
      <c r="EAP32" s="206"/>
      <c r="EAQ32" s="206"/>
      <c r="EAR32" s="206"/>
      <c r="EAS32" s="206"/>
      <c r="EAT32" s="206"/>
      <c r="EAU32" s="206"/>
      <c r="EAV32" s="206"/>
      <c r="EAW32" s="206"/>
      <c r="EAX32" s="206"/>
      <c r="EAY32" s="206"/>
      <c r="EAZ32" s="206"/>
      <c r="EBA32" s="206"/>
      <c r="EBB32" s="206"/>
      <c r="EBC32" s="206"/>
      <c r="EBD32" s="206"/>
      <c r="EBE32" s="206"/>
      <c r="EBF32" s="206"/>
      <c r="EBG32" s="206"/>
      <c r="EBH32" s="206"/>
      <c r="EBI32" s="206"/>
      <c r="EBJ32" s="206"/>
      <c r="EBK32" s="206"/>
      <c r="EBL32" s="206"/>
      <c r="EBM32" s="206"/>
      <c r="EBN32" s="206"/>
      <c r="EBO32" s="206"/>
      <c r="EBP32" s="206"/>
      <c r="EBQ32" s="206"/>
      <c r="EBR32" s="206"/>
      <c r="EBS32" s="206"/>
      <c r="EBT32" s="206"/>
      <c r="EBU32" s="206"/>
      <c r="EBV32" s="206"/>
      <c r="EBW32" s="206"/>
      <c r="EBX32" s="206"/>
      <c r="EBY32" s="206"/>
      <c r="EBZ32" s="206"/>
      <c r="ECA32" s="206"/>
      <c r="ECB32" s="206"/>
      <c r="ECC32" s="206"/>
      <c r="ECD32" s="206"/>
      <c r="ECE32" s="206"/>
      <c r="ECF32" s="206"/>
      <c r="ECG32" s="206"/>
      <c r="ECH32" s="206"/>
      <c r="ECI32" s="206"/>
      <c r="ECJ32" s="206"/>
      <c r="ECK32" s="206"/>
      <c r="ECL32" s="206"/>
      <c r="ECM32" s="206"/>
      <c r="ECN32" s="206"/>
      <c r="ECO32" s="206"/>
      <c r="ECP32" s="206"/>
      <c r="ECQ32" s="206"/>
      <c r="ECR32" s="206"/>
      <c r="ECS32" s="206"/>
      <c r="ECT32" s="206"/>
      <c r="ECU32" s="206"/>
      <c r="ECV32" s="206"/>
      <c r="ECW32" s="206"/>
      <c r="ECX32" s="206"/>
      <c r="ECY32" s="206"/>
      <c r="ECZ32" s="206"/>
      <c r="EDA32" s="206"/>
      <c r="EDB32" s="206"/>
      <c r="EDC32" s="206"/>
      <c r="EDD32" s="206"/>
      <c r="EDE32" s="206"/>
      <c r="EDF32" s="206"/>
      <c r="EDG32" s="206"/>
      <c r="EDH32" s="206"/>
      <c r="EDI32" s="206"/>
      <c r="EDJ32" s="206"/>
      <c r="EDK32" s="206"/>
      <c r="EDL32" s="206"/>
      <c r="EDM32" s="206"/>
      <c r="EDN32" s="206"/>
      <c r="EDO32" s="206"/>
      <c r="EDP32" s="206"/>
      <c r="EDQ32" s="206"/>
      <c r="EDR32" s="206"/>
      <c r="EDS32" s="206"/>
      <c r="EDT32" s="206"/>
      <c r="EDU32" s="206"/>
      <c r="EDV32" s="206"/>
      <c r="EDW32" s="206"/>
      <c r="EDX32" s="206"/>
      <c r="EDY32" s="206"/>
      <c r="EDZ32" s="206"/>
      <c r="EEA32" s="206"/>
      <c r="EEB32" s="206"/>
      <c r="EEC32" s="206"/>
      <c r="EED32" s="206"/>
      <c r="EEE32" s="206"/>
      <c r="EEF32" s="206"/>
      <c r="EEG32" s="206"/>
      <c r="EEH32" s="206"/>
      <c r="EEI32" s="206"/>
      <c r="EEJ32" s="206"/>
      <c r="EEK32" s="206"/>
      <c r="EEL32" s="206"/>
      <c r="EEM32" s="206"/>
      <c r="EEN32" s="206"/>
      <c r="EEO32" s="206"/>
      <c r="EEP32" s="206"/>
      <c r="EEQ32" s="206"/>
      <c r="EER32" s="206"/>
      <c r="EES32" s="206"/>
      <c r="EET32" s="206"/>
      <c r="EEU32" s="206"/>
      <c r="EEV32" s="206"/>
      <c r="EEW32" s="206"/>
      <c r="EEX32" s="206"/>
      <c r="EEY32" s="206"/>
      <c r="EEZ32" s="206"/>
      <c r="EFA32" s="206"/>
      <c r="EFB32" s="206"/>
      <c r="EFC32" s="206"/>
      <c r="EFD32" s="206"/>
      <c r="EFE32" s="206"/>
      <c r="EFF32" s="206"/>
      <c r="EFG32" s="206"/>
      <c r="EFH32" s="206"/>
      <c r="EFI32" s="206"/>
      <c r="EFJ32" s="206"/>
      <c r="EFK32" s="206"/>
      <c r="EFL32" s="206"/>
      <c r="EFM32" s="206"/>
      <c r="EFN32" s="206"/>
      <c r="EFO32" s="206"/>
      <c r="EFP32" s="206"/>
      <c r="EFQ32" s="206"/>
      <c r="EFR32" s="206"/>
      <c r="EFS32" s="206"/>
      <c r="EFT32" s="206"/>
      <c r="EFU32" s="206"/>
      <c r="EFV32" s="206"/>
      <c r="EFW32" s="206"/>
      <c r="EFX32" s="206"/>
      <c r="EFY32" s="206"/>
      <c r="EFZ32" s="206"/>
      <c r="EGA32" s="206"/>
      <c r="EGB32" s="206"/>
      <c r="EGC32" s="206"/>
      <c r="EGD32" s="206"/>
      <c r="EGE32" s="206"/>
      <c r="EGF32" s="206"/>
      <c r="EGG32" s="206"/>
      <c r="EGH32" s="206"/>
      <c r="EGI32" s="206"/>
      <c r="EGJ32" s="206"/>
      <c r="EGK32" s="206"/>
      <c r="EGL32" s="206"/>
      <c r="EGM32" s="206"/>
      <c r="EGN32" s="206"/>
      <c r="EGO32" s="206"/>
      <c r="EGP32" s="206"/>
      <c r="EGQ32" s="206"/>
      <c r="EGR32" s="206"/>
      <c r="EGS32" s="206"/>
      <c r="EGT32" s="206"/>
      <c r="EGU32" s="206"/>
      <c r="EGV32" s="206"/>
      <c r="EGW32" s="206"/>
      <c r="EGX32" s="206"/>
      <c r="EGY32" s="206"/>
      <c r="EGZ32" s="206"/>
      <c r="EHA32" s="206"/>
      <c r="EHB32" s="206"/>
      <c r="EHC32" s="206"/>
      <c r="EHD32" s="206"/>
      <c r="EHE32" s="206"/>
      <c r="EHF32" s="206"/>
      <c r="EHG32" s="206"/>
      <c r="EHH32" s="206"/>
      <c r="EHI32" s="206"/>
      <c r="EHJ32" s="206"/>
      <c r="EHK32" s="206"/>
      <c r="EHL32" s="206"/>
      <c r="EHM32" s="206"/>
      <c r="EHN32" s="206"/>
      <c r="EHO32" s="206"/>
      <c r="EHP32" s="206"/>
      <c r="EHQ32" s="206"/>
      <c r="EHR32" s="206"/>
      <c r="EHS32" s="206"/>
      <c r="EHT32" s="206"/>
      <c r="EHU32" s="206"/>
      <c r="EHV32" s="206"/>
      <c r="EHW32" s="206"/>
      <c r="EHX32" s="206"/>
      <c r="EHY32" s="206"/>
      <c r="EHZ32" s="206"/>
      <c r="EIA32" s="206"/>
      <c r="EIB32" s="206"/>
      <c r="EIC32" s="206"/>
      <c r="EID32" s="206"/>
      <c r="EIE32" s="206"/>
      <c r="EIF32" s="206"/>
      <c r="EIG32" s="206"/>
      <c r="EIH32" s="206"/>
      <c r="EII32" s="206"/>
      <c r="EIJ32" s="206"/>
      <c r="EIK32" s="206"/>
      <c r="EIL32" s="206"/>
      <c r="EIM32" s="206"/>
      <c r="EIN32" s="206"/>
      <c r="EIO32" s="206"/>
      <c r="EIP32" s="206"/>
      <c r="EIQ32" s="206"/>
      <c r="EIR32" s="206"/>
      <c r="EIS32" s="206"/>
      <c r="EIT32" s="206"/>
      <c r="EIU32" s="206"/>
      <c r="EIV32" s="206"/>
      <c r="EIW32" s="206"/>
      <c r="EIX32" s="206"/>
      <c r="EIY32" s="206"/>
      <c r="EIZ32" s="206"/>
      <c r="EJA32" s="206"/>
      <c r="EJB32" s="206"/>
      <c r="EJC32" s="206"/>
      <c r="EJD32" s="206"/>
      <c r="EJE32" s="206"/>
      <c r="EJF32" s="206"/>
      <c r="EJG32" s="206"/>
      <c r="EJH32" s="206"/>
      <c r="EJI32" s="206"/>
      <c r="EJJ32" s="206"/>
      <c r="EJK32" s="206"/>
      <c r="EJL32" s="206"/>
      <c r="EJM32" s="206"/>
      <c r="EJN32" s="206"/>
      <c r="EJO32" s="206"/>
      <c r="EJP32" s="206"/>
      <c r="EJQ32" s="206"/>
      <c r="EJR32" s="206"/>
      <c r="EJS32" s="206"/>
      <c r="EJT32" s="206"/>
      <c r="EJU32" s="206"/>
      <c r="EJV32" s="206"/>
      <c r="EJW32" s="206"/>
      <c r="EJX32" s="206"/>
      <c r="EJY32" s="206"/>
      <c r="EJZ32" s="206"/>
      <c r="EKA32" s="206"/>
      <c r="EKB32" s="206"/>
      <c r="EKC32" s="206"/>
      <c r="EKD32" s="206"/>
      <c r="EKE32" s="206"/>
      <c r="EKF32" s="206"/>
      <c r="EKG32" s="206"/>
      <c r="EKH32" s="206"/>
      <c r="EKI32" s="206"/>
      <c r="EKJ32" s="206"/>
      <c r="EKK32" s="206"/>
      <c r="EKL32" s="206"/>
      <c r="EKM32" s="206"/>
      <c r="EKN32" s="206"/>
      <c r="EKO32" s="206"/>
      <c r="EKP32" s="206"/>
      <c r="EKQ32" s="206"/>
      <c r="EKR32" s="206"/>
      <c r="EKS32" s="206"/>
      <c r="EKT32" s="206"/>
      <c r="EKU32" s="206"/>
      <c r="EKV32" s="206"/>
      <c r="EKW32" s="206"/>
      <c r="EKX32" s="206"/>
      <c r="EKY32" s="206"/>
      <c r="EKZ32" s="206"/>
      <c r="ELA32" s="206"/>
      <c r="ELB32" s="206"/>
      <c r="ELC32" s="206"/>
      <c r="ELD32" s="206"/>
      <c r="ELE32" s="206"/>
      <c r="ELF32" s="206"/>
      <c r="ELG32" s="206"/>
      <c r="ELH32" s="206"/>
      <c r="ELI32" s="206"/>
      <c r="ELJ32" s="206"/>
      <c r="ELK32" s="206"/>
      <c r="ELL32" s="206"/>
      <c r="ELM32" s="206"/>
      <c r="ELN32" s="206"/>
      <c r="ELO32" s="206"/>
      <c r="ELP32" s="206"/>
      <c r="ELQ32" s="206"/>
      <c r="ELR32" s="206"/>
      <c r="ELS32" s="206"/>
      <c r="ELT32" s="206"/>
      <c r="ELU32" s="206"/>
      <c r="ELV32" s="206"/>
      <c r="ELW32" s="206"/>
      <c r="ELX32" s="206"/>
      <c r="ELY32" s="206"/>
      <c r="ELZ32" s="206"/>
      <c r="EMA32" s="206"/>
      <c r="EMB32" s="206"/>
      <c r="EMC32" s="206"/>
      <c r="EMD32" s="206"/>
      <c r="EME32" s="206"/>
      <c r="EMF32" s="206"/>
      <c r="EMG32" s="206"/>
      <c r="EMH32" s="206"/>
      <c r="EMI32" s="206"/>
      <c r="EMJ32" s="206"/>
      <c r="EMK32" s="206"/>
      <c r="EML32" s="206"/>
      <c r="EMM32" s="206"/>
      <c r="EMN32" s="206"/>
      <c r="EMO32" s="206"/>
      <c r="EMP32" s="206"/>
      <c r="EMQ32" s="206"/>
      <c r="EMR32" s="206"/>
      <c r="EMS32" s="206"/>
      <c r="EMT32" s="206"/>
      <c r="EMU32" s="206"/>
      <c r="EMV32" s="206"/>
      <c r="EMW32" s="206"/>
      <c r="EMX32" s="206"/>
      <c r="EMY32" s="206"/>
      <c r="EMZ32" s="206"/>
      <c r="ENA32" s="206"/>
      <c r="ENB32" s="206"/>
      <c r="ENC32" s="206"/>
      <c r="END32" s="206"/>
      <c r="ENE32" s="206"/>
      <c r="ENF32" s="206"/>
      <c r="ENG32" s="206"/>
      <c r="ENH32" s="206"/>
      <c r="ENI32" s="206"/>
      <c r="ENJ32" s="206"/>
      <c r="ENK32" s="206"/>
      <c r="ENL32" s="206"/>
      <c r="ENM32" s="206"/>
      <c r="ENN32" s="206"/>
      <c r="ENO32" s="206"/>
      <c r="ENP32" s="206"/>
      <c r="ENQ32" s="206"/>
      <c r="ENR32" s="206"/>
      <c r="ENS32" s="206"/>
      <c r="ENT32" s="206"/>
      <c r="ENU32" s="206"/>
      <c r="ENV32" s="206"/>
      <c r="ENW32" s="206"/>
      <c r="ENX32" s="206"/>
      <c r="ENY32" s="206"/>
      <c r="ENZ32" s="206"/>
      <c r="EOA32" s="206"/>
      <c r="EOB32" s="206"/>
      <c r="EOC32" s="206"/>
      <c r="EOD32" s="206"/>
      <c r="EOE32" s="206"/>
      <c r="EOF32" s="206"/>
      <c r="EOG32" s="206"/>
      <c r="EOH32" s="206"/>
      <c r="EOI32" s="206"/>
      <c r="EOJ32" s="206"/>
      <c r="EOK32" s="206"/>
      <c r="EOL32" s="206"/>
      <c r="EOM32" s="206"/>
      <c r="EON32" s="206"/>
      <c r="EOO32" s="206"/>
      <c r="EOP32" s="206"/>
      <c r="EOQ32" s="206"/>
      <c r="EOR32" s="206"/>
      <c r="EOS32" s="206"/>
      <c r="EOT32" s="206"/>
      <c r="EOU32" s="206"/>
      <c r="EOV32" s="206"/>
      <c r="EOW32" s="206"/>
      <c r="EOX32" s="206"/>
      <c r="EOY32" s="206"/>
      <c r="EOZ32" s="206"/>
      <c r="EPA32" s="206"/>
      <c r="EPB32" s="206"/>
      <c r="EPC32" s="206"/>
      <c r="EPD32" s="206"/>
      <c r="EPE32" s="206"/>
      <c r="EPF32" s="206"/>
      <c r="EPG32" s="206"/>
      <c r="EPH32" s="206"/>
      <c r="EPI32" s="206"/>
      <c r="EPJ32" s="206"/>
      <c r="EPK32" s="206"/>
      <c r="EPL32" s="206"/>
      <c r="EPM32" s="206"/>
      <c r="EPN32" s="206"/>
      <c r="EPO32" s="206"/>
      <c r="EPP32" s="206"/>
      <c r="EPQ32" s="206"/>
      <c r="EPR32" s="206"/>
      <c r="EPS32" s="206"/>
      <c r="EPT32" s="206"/>
      <c r="EPU32" s="206"/>
      <c r="EPV32" s="206"/>
      <c r="EPW32" s="206"/>
      <c r="EPX32" s="206"/>
      <c r="EPY32" s="206"/>
      <c r="EPZ32" s="206"/>
      <c r="EQA32" s="206"/>
      <c r="EQB32" s="206"/>
      <c r="EQC32" s="206"/>
      <c r="EQD32" s="206"/>
      <c r="EQE32" s="206"/>
      <c r="EQF32" s="206"/>
      <c r="EQG32" s="206"/>
      <c r="EQH32" s="206"/>
      <c r="EQI32" s="206"/>
      <c r="EQJ32" s="206"/>
      <c r="EQK32" s="206"/>
      <c r="EQL32" s="206"/>
      <c r="EQM32" s="206"/>
      <c r="EQN32" s="206"/>
      <c r="EQO32" s="206"/>
      <c r="EQP32" s="206"/>
      <c r="EQQ32" s="206"/>
      <c r="EQR32" s="206"/>
      <c r="EQS32" s="206"/>
      <c r="EQT32" s="206"/>
      <c r="EQU32" s="206"/>
      <c r="EQV32" s="206"/>
      <c r="EQW32" s="206"/>
      <c r="EQX32" s="206"/>
      <c r="EQY32" s="206"/>
      <c r="EQZ32" s="206"/>
      <c r="ERA32" s="206"/>
      <c r="ERB32" s="206"/>
      <c r="ERC32" s="206"/>
      <c r="ERD32" s="206"/>
      <c r="ERE32" s="206"/>
      <c r="ERF32" s="206"/>
      <c r="ERG32" s="206"/>
      <c r="ERH32" s="206"/>
      <c r="ERI32" s="206"/>
      <c r="ERJ32" s="206"/>
      <c r="ERK32" s="206"/>
      <c r="ERL32" s="206"/>
      <c r="ERM32" s="206"/>
      <c r="ERN32" s="206"/>
      <c r="ERO32" s="206"/>
      <c r="ERP32" s="206"/>
      <c r="ERQ32" s="206"/>
      <c r="ERR32" s="206"/>
      <c r="ERS32" s="206"/>
      <c r="ERT32" s="206"/>
      <c r="ERU32" s="206"/>
      <c r="ERV32" s="206"/>
      <c r="ERW32" s="206"/>
      <c r="ERX32" s="206"/>
      <c r="ERY32" s="206"/>
      <c r="ERZ32" s="206"/>
      <c r="ESA32" s="206"/>
      <c r="ESB32" s="206"/>
      <c r="ESC32" s="206"/>
      <c r="ESD32" s="206"/>
      <c r="ESE32" s="206"/>
      <c r="ESF32" s="206"/>
      <c r="ESG32" s="206"/>
      <c r="ESH32" s="206"/>
      <c r="ESI32" s="206"/>
      <c r="ESJ32" s="206"/>
      <c r="ESK32" s="206"/>
      <c r="ESL32" s="206"/>
      <c r="ESM32" s="206"/>
      <c r="ESN32" s="206"/>
      <c r="ESO32" s="206"/>
      <c r="ESP32" s="206"/>
      <c r="ESQ32" s="206"/>
      <c r="ESR32" s="206"/>
      <c r="ESS32" s="206"/>
      <c r="EST32" s="206"/>
      <c r="ESU32" s="206"/>
      <c r="ESV32" s="206"/>
      <c r="ESW32" s="206"/>
      <c r="ESX32" s="206"/>
      <c r="ESY32" s="206"/>
      <c r="ESZ32" s="206"/>
      <c r="ETA32" s="206"/>
      <c r="ETB32" s="206"/>
      <c r="ETC32" s="206"/>
      <c r="ETD32" s="206"/>
      <c r="ETE32" s="206"/>
      <c r="ETF32" s="206"/>
      <c r="ETG32" s="206"/>
      <c r="ETH32" s="206"/>
      <c r="ETI32" s="206"/>
      <c r="ETJ32" s="206"/>
      <c r="ETK32" s="206"/>
      <c r="ETL32" s="206"/>
      <c r="ETM32" s="206"/>
      <c r="ETN32" s="206"/>
      <c r="ETO32" s="206"/>
      <c r="ETP32" s="206"/>
      <c r="ETQ32" s="206"/>
      <c r="ETR32" s="206"/>
      <c r="ETS32" s="206"/>
      <c r="ETT32" s="206"/>
      <c r="ETU32" s="206"/>
      <c r="ETV32" s="206"/>
      <c r="ETW32" s="206"/>
      <c r="ETX32" s="206"/>
      <c r="ETY32" s="206"/>
      <c r="ETZ32" s="206"/>
      <c r="EUA32" s="206"/>
      <c r="EUB32" s="206"/>
      <c r="EUC32" s="206"/>
      <c r="EUD32" s="206"/>
      <c r="EUE32" s="206"/>
      <c r="EUF32" s="206"/>
      <c r="EUG32" s="206"/>
      <c r="EUH32" s="206"/>
      <c r="EUI32" s="206"/>
      <c r="EUJ32" s="206"/>
      <c r="EUK32" s="206"/>
      <c r="EUL32" s="206"/>
      <c r="EUM32" s="206"/>
      <c r="EUN32" s="206"/>
      <c r="EUO32" s="206"/>
      <c r="EUP32" s="206"/>
      <c r="EUQ32" s="206"/>
      <c r="EUR32" s="206"/>
      <c r="EUS32" s="206"/>
      <c r="EUT32" s="206"/>
      <c r="EUU32" s="206"/>
      <c r="EUV32" s="206"/>
      <c r="EUW32" s="206"/>
      <c r="EUX32" s="206"/>
      <c r="EUY32" s="206"/>
      <c r="EUZ32" s="206"/>
      <c r="EVA32" s="206"/>
      <c r="EVB32" s="206"/>
      <c r="EVC32" s="206"/>
      <c r="EVD32" s="206"/>
      <c r="EVE32" s="206"/>
      <c r="EVF32" s="206"/>
      <c r="EVG32" s="206"/>
      <c r="EVH32" s="206"/>
      <c r="EVI32" s="206"/>
      <c r="EVJ32" s="206"/>
      <c r="EVK32" s="206"/>
      <c r="EVL32" s="206"/>
      <c r="EVM32" s="206"/>
      <c r="EVN32" s="206"/>
      <c r="EVO32" s="206"/>
      <c r="EVP32" s="206"/>
      <c r="EVQ32" s="206"/>
      <c r="EVR32" s="206"/>
      <c r="EVS32" s="206"/>
      <c r="EVT32" s="206"/>
      <c r="EVU32" s="206"/>
      <c r="EVV32" s="206"/>
      <c r="EVW32" s="206"/>
      <c r="EVX32" s="206"/>
      <c r="EVY32" s="206"/>
      <c r="EVZ32" s="206"/>
      <c r="EWA32" s="206"/>
      <c r="EWB32" s="206"/>
      <c r="EWC32" s="206"/>
      <c r="EWD32" s="206"/>
      <c r="EWE32" s="206"/>
      <c r="EWF32" s="206"/>
      <c r="EWG32" s="206"/>
      <c r="EWH32" s="206"/>
      <c r="EWI32" s="206"/>
      <c r="EWJ32" s="206"/>
      <c r="EWK32" s="206"/>
      <c r="EWL32" s="206"/>
      <c r="EWM32" s="206"/>
      <c r="EWN32" s="206"/>
      <c r="EWO32" s="206"/>
      <c r="EWP32" s="206"/>
      <c r="EWQ32" s="206"/>
      <c r="EWR32" s="206"/>
      <c r="EWS32" s="206"/>
      <c r="EWT32" s="206"/>
      <c r="EWU32" s="206"/>
      <c r="EWV32" s="206"/>
      <c r="EWW32" s="206"/>
      <c r="EWX32" s="206"/>
      <c r="EWY32" s="206"/>
      <c r="EWZ32" s="206"/>
      <c r="EXA32" s="206"/>
      <c r="EXB32" s="206"/>
      <c r="EXC32" s="206"/>
      <c r="EXD32" s="206"/>
      <c r="EXE32" s="206"/>
      <c r="EXF32" s="206"/>
      <c r="EXG32" s="206"/>
      <c r="EXH32" s="206"/>
      <c r="EXI32" s="206"/>
      <c r="EXJ32" s="206"/>
      <c r="EXK32" s="206"/>
      <c r="EXL32" s="206"/>
      <c r="EXM32" s="206"/>
      <c r="EXN32" s="206"/>
      <c r="EXO32" s="206"/>
      <c r="EXP32" s="206"/>
      <c r="EXQ32" s="206"/>
      <c r="EXR32" s="206"/>
      <c r="EXS32" s="206"/>
      <c r="EXT32" s="206"/>
      <c r="EXU32" s="206"/>
      <c r="EXV32" s="206"/>
      <c r="EXW32" s="206"/>
      <c r="EXX32" s="206"/>
      <c r="EXY32" s="206"/>
      <c r="EXZ32" s="206"/>
      <c r="EYA32" s="206"/>
      <c r="EYB32" s="206"/>
      <c r="EYC32" s="206"/>
      <c r="EYD32" s="206"/>
      <c r="EYE32" s="206"/>
      <c r="EYF32" s="206"/>
      <c r="EYG32" s="206"/>
      <c r="EYH32" s="206"/>
      <c r="EYI32" s="206"/>
      <c r="EYJ32" s="206"/>
      <c r="EYK32" s="206"/>
      <c r="EYL32" s="206"/>
      <c r="EYM32" s="206"/>
      <c r="EYN32" s="206"/>
      <c r="EYO32" s="206"/>
      <c r="EYP32" s="206"/>
      <c r="EYQ32" s="206"/>
      <c r="EYR32" s="206"/>
      <c r="EYS32" s="206"/>
      <c r="EYT32" s="206"/>
      <c r="EYU32" s="206"/>
      <c r="EYV32" s="206"/>
      <c r="EYW32" s="206"/>
      <c r="EYX32" s="206"/>
      <c r="EYY32" s="206"/>
      <c r="EYZ32" s="206"/>
      <c r="EZA32" s="206"/>
      <c r="EZB32" s="206"/>
      <c r="EZC32" s="206"/>
      <c r="EZD32" s="206"/>
      <c r="EZE32" s="206"/>
      <c r="EZF32" s="206"/>
      <c r="EZG32" s="206"/>
      <c r="EZH32" s="206"/>
      <c r="EZI32" s="206"/>
      <c r="EZJ32" s="206"/>
      <c r="EZK32" s="206"/>
      <c r="EZL32" s="206"/>
      <c r="EZM32" s="206"/>
      <c r="EZN32" s="206"/>
      <c r="EZO32" s="206"/>
      <c r="EZP32" s="206"/>
      <c r="EZQ32" s="206"/>
      <c r="EZR32" s="206"/>
      <c r="EZS32" s="206"/>
      <c r="EZT32" s="206"/>
      <c r="EZU32" s="206"/>
      <c r="EZV32" s="206"/>
      <c r="EZW32" s="206"/>
      <c r="EZX32" s="206"/>
      <c r="EZY32" s="206"/>
      <c r="EZZ32" s="206"/>
      <c r="FAA32" s="206"/>
      <c r="FAB32" s="206"/>
      <c r="FAC32" s="206"/>
      <c r="FAD32" s="206"/>
      <c r="FAE32" s="206"/>
      <c r="FAF32" s="206"/>
      <c r="FAG32" s="206"/>
      <c r="FAH32" s="206"/>
      <c r="FAI32" s="206"/>
      <c r="FAJ32" s="206"/>
      <c r="FAK32" s="206"/>
      <c r="FAL32" s="206"/>
      <c r="FAM32" s="206"/>
      <c r="FAN32" s="206"/>
      <c r="FAO32" s="206"/>
      <c r="FAP32" s="206"/>
      <c r="FAQ32" s="206"/>
      <c r="FAR32" s="206"/>
      <c r="FAS32" s="206"/>
      <c r="FAT32" s="206"/>
      <c r="FAU32" s="206"/>
      <c r="FAV32" s="206"/>
      <c r="FAW32" s="206"/>
      <c r="FAX32" s="206"/>
      <c r="FAY32" s="206"/>
      <c r="FAZ32" s="206"/>
      <c r="FBA32" s="206"/>
      <c r="FBB32" s="206"/>
      <c r="FBC32" s="206"/>
      <c r="FBD32" s="206"/>
      <c r="FBE32" s="206"/>
      <c r="FBF32" s="206"/>
      <c r="FBG32" s="206"/>
      <c r="FBH32" s="206"/>
      <c r="FBI32" s="206"/>
      <c r="FBJ32" s="206"/>
      <c r="FBK32" s="206"/>
      <c r="FBL32" s="206"/>
      <c r="FBM32" s="206"/>
      <c r="FBN32" s="206"/>
      <c r="FBO32" s="206"/>
      <c r="FBP32" s="206"/>
      <c r="FBQ32" s="206"/>
      <c r="FBR32" s="206"/>
      <c r="FBS32" s="206"/>
      <c r="FBT32" s="206"/>
      <c r="FBU32" s="206"/>
      <c r="FBV32" s="206"/>
      <c r="FBW32" s="206"/>
      <c r="FBX32" s="206"/>
      <c r="FBY32" s="206"/>
      <c r="FBZ32" s="206"/>
      <c r="FCA32" s="206"/>
      <c r="FCB32" s="206"/>
      <c r="FCC32" s="206"/>
      <c r="FCD32" s="206"/>
      <c r="FCE32" s="206"/>
      <c r="FCF32" s="206"/>
      <c r="FCG32" s="206"/>
      <c r="FCH32" s="206"/>
      <c r="FCI32" s="206"/>
      <c r="FCJ32" s="206"/>
      <c r="FCK32" s="206"/>
      <c r="FCL32" s="206"/>
      <c r="FCM32" s="206"/>
      <c r="FCN32" s="206"/>
      <c r="FCO32" s="206"/>
      <c r="FCP32" s="206"/>
      <c r="FCQ32" s="206"/>
      <c r="FCR32" s="206"/>
      <c r="FCS32" s="206"/>
      <c r="FCT32" s="206"/>
      <c r="FCU32" s="206"/>
      <c r="FCV32" s="206"/>
      <c r="FCW32" s="206"/>
      <c r="FCX32" s="206"/>
      <c r="FCY32" s="206"/>
      <c r="FCZ32" s="206"/>
      <c r="FDA32" s="206"/>
      <c r="FDB32" s="206"/>
      <c r="FDC32" s="206"/>
      <c r="FDD32" s="206"/>
      <c r="FDE32" s="206"/>
      <c r="FDF32" s="206"/>
      <c r="FDG32" s="206"/>
      <c r="FDH32" s="206"/>
      <c r="FDI32" s="206"/>
      <c r="FDJ32" s="206"/>
      <c r="FDK32" s="206"/>
      <c r="FDL32" s="206"/>
      <c r="FDM32" s="206"/>
      <c r="FDN32" s="206"/>
      <c r="FDO32" s="206"/>
      <c r="FDP32" s="206"/>
      <c r="FDQ32" s="206"/>
      <c r="FDR32" s="206"/>
      <c r="FDS32" s="206"/>
      <c r="FDT32" s="206"/>
      <c r="FDU32" s="206"/>
      <c r="FDV32" s="206"/>
      <c r="FDW32" s="206"/>
      <c r="FDX32" s="206"/>
      <c r="FDY32" s="206"/>
      <c r="FDZ32" s="206"/>
      <c r="FEA32" s="206"/>
      <c r="FEB32" s="206"/>
      <c r="FEC32" s="206"/>
      <c r="FED32" s="206"/>
      <c r="FEE32" s="206"/>
      <c r="FEF32" s="206"/>
      <c r="FEG32" s="206"/>
      <c r="FEH32" s="206"/>
      <c r="FEI32" s="206"/>
      <c r="FEJ32" s="206"/>
      <c r="FEK32" s="206"/>
      <c r="FEL32" s="206"/>
      <c r="FEM32" s="206"/>
      <c r="FEN32" s="206"/>
      <c r="FEO32" s="206"/>
      <c r="FEP32" s="206"/>
      <c r="FEQ32" s="206"/>
      <c r="FER32" s="206"/>
      <c r="FES32" s="206"/>
      <c r="FET32" s="206"/>
      <c r="FEU32" s="206"/>
      <c r="FEV32" s="206"/>
      <c r="FEW32" s="206"/>
      <c r="FEX32" s="206"/>
      <c r="FEY32" s="206"/>
      <c r="FEZ32" s="206"/>
      <c r="FFA32" s="206"/>
      <c r="FFB32" s="206"/>
      <c r="FFC32" s="206"/>
      <c r="FFD32" s="206"/>
      <c r="FFE32" s="206"/>
      <c r="FFF32" s="206"/>
      <c r="FFG32" s="206"/>
      <c r="FFH32" s="206"/>
      <c r="FFI32" s="206"/>
      <c r="FFJ32" s="206"/>
      <c r="FFK32" s="206"/>
      <c r="FFL32" s="206"/>
      <c r="FFM32" s="206"/>
      <c r="FFN32" s="206"/>
      <c r="FFO32" s="206"/>
      <c r="FFP32" s="206"/>
      <c r="FFQ32" s="206"/>
      <c r="FFR32" s="206"/>
      <c r="FFS32" s="206"/>
      <c r="FFT32" s="206"/>
      <c r="FFU32" s="206"/>
      <c r="FFV32" s="206"/>
      <c r="FFW32" s="206"/>
      <c r="FFX32" s="206"/>
      <c r="FFY32" s="206"/>
      <c r="FFZ32" s="206"/>
      <c r="FGA32" s="206"/>
      <c r="FGB32" s="206"/>
      <c r="FGC32" s="206"/>
      <c r="FGD32" s="206"/>
      <c r="FGE32" s="206"/>
      <c r="FGF32" s="206"/>
      <c r="FGG32" s="206"/>
      <c r="FGH32" s="206"/>
      <c r="FGI32" s="206"/>
      <c r="FGJ32" s="206"/>
      <c r="FGK32" s="206"/>
      <c r="FGL32" s="206"/>
      <c r="FGM32" s="206"/>
      <c r="FGN32" s="206"/>
      <c r="FGO32" s="206"/>
      <c r="FGP32" s="206"/>
      <c r="FGQ32" s="206"/>
      <c r="FGR32" s="206"/>
      <c r="FGS32" s="206"/>
      <c r="FGT32" s="206"/>
      <c r="FGU32" s="206"/>
      <c r="FGV32" s="206"/>
      <c r="FGW32" s="206"/>
      <c r="FGX32" s="206"/>
      <c r="FGY32" s="206"/>
      <c r="FGZ32" s="206"/>
      <c r="FHA32" s="206"/>
      <c r="FHB32" s="206"/>
      <c r="FHC32" s="206"/>
      <c r="FHD32" s="206"/>
      <c r="FHE32" s="206"/>
      <c r="FHF32" s="206"/>
      <c r="FHG32" s="206"/>
      <c r="FHH32" s="206"/>
      <c r="FHI32" s="206"/>
      <c r="FHJ32" s="206"/>
      <c r="FHK32" s="206"/>
      <c r="FHL32" s="206"/>
      <c r="FHM32" s="206"/>
      <c r="FHN32" s="206"/>
      <c r="FHO32" s="206"/>
      <c r="FHP32" s="206"/>
      <c r="FHQ32" s="206"/>
      <c r="FHR32" s="206"/>
      <c r="FHS32" s="206"/>
      <c r="FHT32" s="206"/>
      <c r="FHU32" s="206"/>
      <c r="FHV32" s="206"/>
      <c r="FHW32" s="206"/>
      <c r="FHX32" s="206"/>
      <c r="FHY32" s="206"/>
      <c r="FHZ32" s="206"/>
      <c r="FIA32" s="206"/>
      <c r="FIB32" s="206"/>
      <c r="FIC32" s="206"/>
      <c r="FID32" s="206"/>
      <c r="FIE32" s="206"/>
      <c r="FIF32" s="206"/>
      <c r="FIG32" s="206"/>
      <c r="FIH32" s="206"/>
      <c r="FII32" s="206"/>
      <c r="FIJ32" s="206"/>
      <c r="FIK32" s="206"/>
      <c r="FIL32" s="206"/>
      <c r="FIM32" s="206"/>
      <c r="FIN32" s="206"/>
      <c r="FIO32" s="206"/>
      <c r="FIP32" s="206"/>
      <c r="FIQ32" s="206"/>
      <c r="FIR32" s="206"/>
      <c r="FIS32" s="206"/>
      <c r="FIT32" s="206"/>
      <c r="FIU32" s="206"/>
      <c r="FIV32" s="206"/>
      <c r="FIW32" s="206"/>
      <c r="FIX32" s="206"/>
      <c r="FIY32" s="206"/>
      <c r="FIZ32" s="206"/>
      <c r="FJA32" s="206"/>
      <c r="FJB32" s="206"/>
      <c r="FJC32" s="206"/>
      <c r="FJD32" s="206"/>
      <c r="FJE32" s="206"/>
      <c r="FJF32" s="206"/>
      <c r="FJG32" s="206"/>
      <c r="FJH32" s="206"/>
      <c r="FJI32" s="206"/>
      <c r="FJJ32" s="206"/>
      <c r="FJK32" s="206"/>
      <c r="FJL32" s="206"/>
      <c r="FJM32" s="206"/>
      <c r="FJN32" s="206"/>
      <c r="FJO32" s="206"/>
      <c r="FJP32" s="206"/>
      <c r="FJQ32" s="206"/>
      <c r="FJR32" s="206"/>
      <c r="FJS32" s="206"/>
      <c r="FJT32" s="206"/>
      <c r="FJU32" s="206"/>
      <c r="FJV32" s="206"/>
      <c r="FJW32" s="206"/>
      <c r="FJX32" s="206"/>
      <c r="FJY32" s="206"/>
      <c r="FJZ32" s="206"/>
      <c r="FKA32" s="206"/>
      <c r="FKB32" s="206"/>
      <c r="FKC32" s="206"/>
      <c r="FKD32" s="206"/>
      <c r="FKE32" s="206"/>
      <c r="FKF32" s="206"/>
      <c r="FKG32" s="206"/>
      <c r="FKH32" s="206"/>
      <c r="FKI32" s="206"/>
      <c r="FKJ32" s="206"/>
      <c r="FKK32" s="206"/>
      <c r="FKL32" s="206"/>
      <c r="FKM32" s="206"/>
      <c r="FKN32" s="206"/>
      <c r="FKO32" s="206"/>
      <c r="FKP32" s="206"/>
      <c r="FKQ32" s="206"/>
      <c r="FKR32" s="206"/>
      <c r="FKS32" s="206"/>
      <c r="FKT32" s="206"/>
      <c r="FKU32" s="206"/>
      <c r="FKV32" s="206"/>
      <c r="FKW32" s="206"/>
      <c r="FKX32" s="206"/>
      <c r="FKY32" s="206"/>
      <c r="FKZ32" s="206"/>
      <c r="FLA32" s="206"/>
      <c r="FLB32" s="206"/>
      <c r="FLC32" s="206"/>
      <c r="FLD32" s="206"/>
      <c r="FLE32" s="206"/>
      <c r="FLF32" s="206"/>
      <c r="FLG32" s="206"/>
      <c r="FLH32" s="206"/>
      <c r="FLI32" s="206"/>
      <c r="FLJ32" s="206"/>
      <c r="FLK32" s="206"/>
      <c r="FLL32" s="206"/>
      <c r="FLM32" s="206"/>
      <c r="FLN32" s="206"/>
      <c r="FLO32" s="206"/>
      <c r="FLP32" s="206"/>
      <c r="FLQ32" s="206"/>
      <c r="FLR32" s="206"/>
      <c r="FLS32" s="206"/>
      <c r="FLT32" s="206"/>
      <c r="FLU32" s="206"/>
      <c r="FLV32" s="206"/>
      <c r="FLW32" s="206"/>
      <c r="FLX32" s="206"/>
      <c r="FLY32" s="206"/>
      <c r="FLZ32" s="206"/>
      <c r="FMA32" s="206"/>
      <c r="FMB32" s="206"/>
      <c r="FMC32" s="206"/>
      <c r="FMD32" s="206"/>
      <c r="FME32" s="206"/>
      <c r="FMF32" s="206"/>
      <c r="FMG32" s="206"/>
      <c r="FMH32" s="206"/>
      <c r="FMI32" s="206"/>
      <c r="FMJ32" s="206"/>
      <c r="FMK32" s="206"/>
      <c r="FML32" s="206"/>
      <c r="FMM32" s="206"/>
      <c r="FMN32" s="206"/>
      <c r="FMO32" s="206"/>
      <c r="FMP32" s="206"/>
      <c r="FMQ32" s="206"/>
      <c r="FMR32" s="206"/>
      <c r="FMS32" s="206"/>
      <c r="FMT32" s="206"/>
      <c r="FMU32" s="206"/>
      <c r="FMV32" s="206"/>
      <c r="FMW32" s="206"/>
      <c r="FMX32" s="206"/>
      <c r="FMY32" s="206"/>
      <c r="FMZ32" s="206"/>
      <c r="FNA32" s="206"/>
      <c r="FNB32" s="206"/>
      <c r="FNC32" s="206"/>
      <c r="FND32" s="206"/>
      <c r="FNE32" s="206"/>
      <c r="FNF32" s="206"/>
      <c r="FNG32" s="206"/>
      <c r="FNH32" s="206"/>
      <c r="FNI32" s="206"/>
      <c r="FNJ32" s="206"/>
      <c r="FNK32" s="206"/>
      <c r="FNL32" s="206"/>
      <c r="FNM32" s="206"/>
      <c r="FNN32" s="206"/>
      <c r="FNO32" s="206"/>
      <c r="FNP32" s="206"/>
      <c r="FNQ32" s="206"/>
      <c r="FNR32" s="206"/>
      <c r="FNS32" s="206"/>
      <c r="FNT32" s="206"/>
      <c r="FNU32" s="206"/>
      <c r="FNV32" s="206"/>
      <c r="FNW32" s="206"/>
      <c r="FNX32" s="206"/>
      <c r="FNY32" s="206"/>
      <c r="FNZ32" s="206"/>
      <c r="FOA32" s="206"/>
      <c r="FOB32" s="206"/>
      <c r="FOC32" s="206"/>
      <c r="FOD32" s="206"/>
      <c r="FOE32" s="206"/>
      <c r="FOF32" s="206"/>
      <c r="FOG32" s="206"/>
      <c r="FOH32" s="206"/>
      <c r="FOI32" s="206"/>
      <c r="FOJ32" s="206"/>
      <c r="FOK32" s="206"/>
      <c r="FOL32" s="206"/>
      <c r="FOM32" s="206"/>
      <c r="FON32" s="206"/>
      <c r="FOO32" s="206"/>
      <c r="FOP32" s="206"/>
      <c r="FOQ32" s="206"/>
      <c r="FOR32" s="206"/>
      <c r="FOS32" s="206"/>
      <c r="FOT32" s="206"/>
      <c r="FOU32" s="206"/>
      <c r="FOV32" s="206"/>
      <c r="FOW32" s="206"/>
      <c r="FOX32" s="206"/>
      <c r="FOY32" s="206"/>
      <c r="FOZ32" s="206"/>
      <c r="FPA32" s="206"/>
      <c r="FPB32" s="206"/>
      <c r="FPC32" s="206"/>
      <c r="FPD32" s="206"/>
      <c r="FPE32" s="206"/>
      <c r="FPF32" s="206"/>
      <c r="FPG32" s="206"/>
      <c r="FPH32" s="206"/>
      <c r="FPI32" s="206"/>
      <c r="FPJ32" s="206"/>
      <c r="FPK32" s="206"/>
      <c r="FPL32" s="206"/>
      <c r="FPM32" s="206"/>
      <c r="FPN32" s="206"/>
      <c r="FPO32" s="206"/>
      <c r="FPP32" s="206"/>
      <c r="FPQ32" s="206"/>
      <c r="FPR32" s="206"/>
      <c r="FPS32" s="206"/>
      <c r="FPT32" s="206"/>
      <c r="FPU32" s="206"/>
      <c r="FPV32" s="206"/>
      <c r="FPW32" s="206"/>
      <c r="FPX32" s="206"/>
      <c r="FPY32" s="206"/>
      <c r="FPZ32" s="206"/>
      <c r="FQA32" s="206"/>
      <c r="FQB32" s="206"/>
      <c r="FQC32" s="206"/>
      <c r="FQD32" s="206"/>
      <c r="FQE32" s="206"/>
      <c r="FQF32" s="206"/>
      <c r="FQG32" s="206"/>
      <c r="FQH32" s="206"/>
      <c r="FQI32" s="206"/>
      <c r="FQJ32" s="206"/>
      <c r="FQK32" s="206"/>
      <c r="FQL32" s="206"/>
      <c r="FQM32" s="206"/>
      <c r="FQN32" s="206"/>
      <c r="FQO32" s="206"/>
      <c r="FQP32" s="206"/>
      <c r="FQQ32" s="206"/>
      <c r="FQR32" s="206"/>
      <c r="FQS32" s="206"/>
      <c r="FQT32" s="206"/>
      <c r="FQU32" s="206"/>
      <c r="FQV32" s="206"/>
      <c r="FQW32" s="206"/>
      <c r="FQX32" s="206"/>
      <c r="FQY32" s="206"/>
      <c r="FQZ32" s="206"/>
      <c r="FRA32" s="206"/>
      <c r="FRB32" s="206"/>
      <c r="FRC32" s="206"/>
      <c r="FRD32" s="206"/>
      <c r="FRE32" s="206"/>
      <c r="FRF32" s="206"/>
      <c r="FRG32" s="206"/>
      <c r="FRH32" s="206"/>
      <c r="FRI32" s="206"/>
      <c r="FRJ32" s="206"/>
      <c r="FRK32" s="206"/>
      <c r="FRL32" s="206"/>
      <c r="FRM32" s="206"/>
      <c r="FRN32" s="206"/>
      <c r="FRO32" s="206"/>
      <c r="FRP32" s="206"/>
      <c r="FRQ32" s="206"/>
      <c r="FRR32" s="206"/>
      <c r="FRS32" s="206"/>
      <c r="FRT32" s="206"/>
      <c r="FRU32" s="206"/>
      <c r="FRV32" s="206"/>
      <c r="FRW32" s="206"/>
      <c r="FRX32" s="206"/>
      <c r="FRY32" s="206"/>
      <c r="FRZ32" s="206"/>
      <c r="FSA32" s="206"/>
      <c r="FSB32" s="206"/>
      <c r="FSC32" s="206"/>
      <c r="FSD32" s="206"/>
      <c r="FSE32" s="206"/>
      <c r="FSF32" s="206"/>
      <c r="FSG32" s="206"/>
      <c r="FSH32" s="206"/>
      <c r="FSI32" s="206"/>
      <c r="FSJ32" s="206"/>
      <c r="FSK32" s="206"/>
      <c r="FSL32" s="206"/>
      <c r="FSM32" s="206"/>
      <c r="FSN32" s="206"/>
      <c r="FSO32" s="206"/>
      <c r="FSP32" s="206"/>
      <c r="FSQ32" s="206"/>
      <c r="FSR32" s="206"/>
      <c r="FSS32" s="206"/>
      <c r="FST32" s="206"/>
      <c r="FSU32" s="206"/>
      <c r="FSV32" s="206"/>
      <c r="FSW32" s="206"/>
      <c r="FSX32" s="206"/>
      <c r="FSY32" s="206"/>
      <c r="FSZ32" s="206"/>
      <c r="FTA32" s="206"/>
      <c r="FTB32" s="206"/>
      <c r="FTC32" s="206"/>
      <c r="FTD32" s="206"/>
      <c r="FTE32" s="206"/>
      <c r="FTF32" s="206"/>
      <c r="FTG32" s="206"/>
      <c r="FTH32" s="206"/>
      <c r="FTI32" s="206"/>
      <c r="FTJ32" s="206"/>
      <c r="FTK32" s="206"/>
      <c r="FTL32" s="206"/>
      <c r="FTM32" s="206"/>
      <c r="FTN32" s="206"/>
      <c r="FTO32" s="206"/>
      <c r="FTP32" s="206"/>
      <c r="FTQ32" s="206"/>
      <c r="FTR32" s="206"/>
      <c r="FTS32" s="206"/>
      <c r="FTT32" s="206"/>
      <c r="FTU32" s="206"/>
      <c r="FTV32" s="206"/>
      <c r="FTW32" s="206"/>
      <c r="FTX32" s="206"/>
      <c r="FTY32" s="206"/>
      <c r="FTZ32" s="206"/>
      <c r="FUA32" s="206"/>
      <c r="FUB32" s="206"/>
      <c r="FUC32" s="206"/>
      <c r="FUD32" s="206"/>
      <c r="FUE32" s="206"/>
      <c r="FUF32" s="206"/>
      <c r="FUG32" s="206"/>
      <c r="FUH32" s="206"/>
      <c r="FUI32" s="206"/>
      <c r="FUJ32" s="206"/>
      <c r="FUK32" s="206"/>
      <c r="FUL32" s="206"/>
      <c r="FUM32" s="206"/>
      <c r="FUN32" s="206"/>
      <c r="FUO32" s="206"/>
      <c r="FUP32" s="206"/>
      <c r="FUQ32" s="206"/>
      <c r="FUR32" s="206"/>
      <c r="FUS32" s="206"/>
      <c r="FUT32" s="206"/>
      <c r="FUU32" s="206"/>
      <c r="FUV32" s="206"/>
      <c r="FUW32" s="206"/>
      <c r="FUX32" s="206"/>
      <c r="FUY32" s="206"/>
      <c r="FUZ32" s="206"/>
      <c r="FVA32" s="206"/>
      <c r="FVB32" s="206"/>
      <c r="FVC32" s="206"/>
      <c r="FVD32" s="206"/>
      <c r="FVE32" s="206"/>
      <c r="FVF32" s="206"/>
      <c r="FVG32" s="206"/>
      <c r="FVH32" s="206"/>
      <c r="FVI32" s="206"/>
      <c r="FVJ32" s="206"/>
      <c r="FVK32" s="206"/>
      <c r="FVL32" s="206"/>
      <c r="FVM32" s="206"/>
      <c r="FVN32" s="206"/>
      <c r="FVO32" s="206"/>
      <c r="FVP32" s="206"/>
      <c r="FVQ32" s="206"/>
      <c r="FVR32" s="206"/>
      <c r="FVS32" s="206"/>
      <c r="FVT32" s="206"/>
      <c r="FVU32" s="206"/>
      <c r="FVV32" s="206"/>
      <c r="FVW32" s="206"/>
      <c r="FVX32" s="206"/>
      <c r="FVY32" s="206"/>
      <c r="FVZ32" s="206"/>
      <c r="FWA32" s="206"/>
      <c r="FWB32" s="206"/>
      <c r="FWC32" s="206"/>
      <c r="FWD32" s="206"/>
      <c r="FWE32" s="206"/>
      <c r="FWF32" s="206"/>
      <c r="FWG32" s="206"/>
      <c r="FWH32" s="206"/>
      <c r="FWI32" s="206"/>
      <c r="FWJ32" s="206"/>
      <c r="FWK32" s="206"/>
      <c r="FWL32" s="206"/>
      <c r="FWM32" s="206"/>
      <c r="FWN32" s="206"/>
      <c r="FWO32" s="206"/>
      <c r="FWP32" s="206"/>
      <c r="FWQ32" s="206"/>
      <c r="FWR32" s="206"/>
      <c r="FWS32" s="206"/>
      <c r="FWT32" s="206"/>
      <c r="FWU32" s="206"/>
      <c r="FWV32" s="206"/>
      <c r="FWW32" s="206"/>
      <c r="FWX32" s="206"/>
      <c r="FWY32" s="206"/>
      <c r="FWZ32" s="206"/>
      <c r="FXA32" s="206"/>
      <c r="FXB32" s="206"/>
      <c r="FXC32" s="206"/>
      <c r="FXD32" s="206"/>
      <c r="FXE32" s="206"/>
      <c r="FXF32" s="206"/>
      <c r="FXG32" s="206"/>
      <c r="FXH32" s="206"/>
      <c r="FXI32" s="206"/>
      <c r="FXJ32" s="206"/>
      <c r="FXK32" s="206"/>
      <c r="FXL32" s="206"/>
      <c r="FXM32" s="206"/>
      <c r="FXN32" s="206"/>
      <c r="FXO32" s="206"/>
      <c r="FXP32" s="206"/>
      <c r="FXQ32" s="206"/>
      <c r="FXR32" s="206"/>
      <c r="FXS32" s="206"/>
      <c r="FXT32" s="206"/>
      <c r="FXU32" s="206"/>
      <c r="FXV32" s="206"/>
      <c r="FXW32" s="206"/>
      <c r="FXX32" s="206"/>
      <c r="FXY32" s="206"/>
      <c r="FXZ32" s="206"/>
      <c r="FYA32" s="206"/>
      <c r="FYB32" s="206"/>
      <c r="FYC32" s="206"/>
      <c r="FYD32" s="206"/>
      <c r="FYE32" s="206"/>
      <c r="FYF32" s="206"/>
      <c r="FYG32" s="206"/>
      <c r="FYH32" s="206"/>
      <c r="FYI32" s="206"/>
      <c r="FYJ32" s="206"/>
      <c r="FYK32" s="206"/>
      <c r="FYL32" s="206"/>
      <c r="FYM32" s="206"/>
      <c r="FYN32" s="206"/>
      <c r="FYO32" s="206"/>
      <c r="FYP32" s="206"/>
      <c r="FYQ32" s="206"/>
      <c r="FYR32" s="206"/>
      <c r="FYS32" s="206"/>
      <c r="FYT32" s="206"/>
      <c r="FYU32" s="206"/>
      <c r="FYV32" s="206"/>
      <c r="FYW32" s="206"/>
      <c r="FYX32" s="206"/>
      <c r="FYY32" s="206"/>
      <c r="FYZ32" s="206"/>
      <c r="FZA32" s="206"/>
      <c r="FZB32" s="206"/>
      <c r="FZC32" s="206"/>
      <c r="FZD32" s="206"/>
      <c r="FZE32" s="206"/>
      <c r="FZF32" s="206"/>
      <c r="FZG32" s="206"/>
      <c r="FZH32" s="206"/>
      <c r="FZI32" s="206"/>
      <c r="FZJ32" s="206"/>
      <c r="FZK32" s="206"/>
      <c r="FZL32" s="206"/>
      <c r="FZM32" s="206"/>
      <c r="FZN32" s="206"/>
      <c r="FZO32" s="206"/>
      <c r="FZP32" s="206"/>
      <c r="FZQ32" s="206"/>
      <c r="FZR32" s="206"/>
      <c r="FZS32" s="206"/>
      <c r="FZT32" s="206"/>
      <c r="FZU32" s="206"/>
      <c r="FZV32" s="206"/>
      <c r="FZW32" s="206"/>
      <c r="FZX32" s="206"/>
      <c r="FZY32" s="206"/>
      <c r="FZZ32" s="206"/>
      <c r="GAA32" s="206"/>
      <c r="GAB32" s="206"/>
      <c r="GAC32" s="206"/>
      <c r="GAD32" s="206"/>
      <c r="GAE32" s="206"/>
      <c r="GAF32" s="206"/>
      <c r="GAG32" s="206"/>
      <c r="GAH32" s="206"/>
      <c r="GAI32" s="206"/>
      <c r="GAJ32" s="206"/>
      <c r="GAK32" s="206"/>
      <c r="GAL32" s="206"/>
      <c r="GAM32" s="206"/>
      <c r="GAN32" s="206"/>
      <c r="GAO32" s="206"/>
      <c r="GAP32" s="206"/>
      <c r="GAQ32" s="206"/>
      <c r="GAR32" s="206"/>
      <c r="GAS32" s="206"/>
      <c r="GAT32" s="206"/>
      <c r="GAU32" s="206"/>
      <c r="GAV32" s="206"/>
      <c r="GAW32" s="206"/>
      <c r="GAX32" s="206"/>
      <c r="GAY32" s="206"/>
      <c r="GAZ32" s="206"/>
      <c r="GBA32" s="206"/>
      <c r="GBB32" s="206"/>
      <c r="GBC32" s="206"/>
      <c r="GBD32" s="206"/>
      <c r="GBE32" s="206"/>
      <c r="GBF32" s="206"/>
      <c r="GBG32" s="206"/>
      <c r="GBH32" s="206"/>
      <c r="GBI32" s="206"/>
      <c r="GBJ32" s="206"/>
      <c r="GBK32" s="206"/>
      <c r="GBL32" s="206"/>
      <c r="GBM32" s="206"/>
      <c r="GBN32" s="206"/>
      <c r="GBO32" s="206"/>
      <c r="GBP32" s="206"/>
      <c r="GBQ32" s="206"/>
      <c r="GBR32" s="206"/>
      <c r="GBS32" s="206"/>
      <c r="GBT32" s="206"/>
      <c r="GBU32" s="206"/>
      <c r="GBV32" s="206"/>
      <c r="GBW32" s="206"/>
      <c r="GBX32" s="206"/>
      <c r="GBY32" s="206"/>
      <c r="GBZ32" s="206"/>
      <c r="GCA32" s="206"/>
      <c r="GCB32" s="206"/>
      <c r="GCC32" s="206"/>
      <c r="GCD32" s="206"/>
      <c r="GCE32" s="206"/>
      <c r="GCF32" s="206"/>
      <c r="GCG32" s="206"/>
      <c r="GCH32" s="206"/>
      <c r="GCI32" s="206"/>
      <c r="GCJ32" s="206"/>
      <c r="GCK32" s="206"/>
      <c r="GCL32" s="206"/>
      <c r="GCM32" s="206"/>
      <c r="GCN32" s="206"/>
      <c r="GCO32" s="206"/>
      <c r="GCP32" s="206"/>
      <c r="GCQ32" s="206"/>
      <c r="GCR32" s="206"/>
      <c r="GCS32" s="206"/>
      <c r="GCT32" s="206"/>
      <c r="GCU32" s="206"/>
      <c r="GCV32" s="206"/>
      <c r="GCW32" s="206"/>
      <c r="GCX32" s="206"/>
      <c r="GCY32" s="206"/>
      <c r="GCZ32" s="206"/>
      <c r="GDA32" s="206"/>
      <c r="GDB32" s="206"/>
      <c r="GDC32" s="206"/>
      <c r="GDD32" s="206"/>
      <c r="GDE32" s="206"/>
      <c r="GDF32" s="206"/>
      <c r="GDG32" s="206"/>
      <c r="GDH32" s="206"/>
      <c r="GDI32" s="206"/>
      <c r="GDJ32" s="206"/>
      <c r="GDK32" s="206"/>
      <c r="GDL32" s="206"/>
      <c r="GDM32" s="206"/>
      <c r="GDN32" s="206"/>
      <c r="GDO32" s="206"/>
      <c r="GDP32" s="206"/>
      <c r="GDQ32" s="206"/>
      <c r="GDR32" s="206"/>
      <c r="GDS32" s="206"/>
      <c r="GDT32" s="206"/>
      <c r="GDU32" s="206"/>
      <c r="GDV32" s="206"/>
      <c r="GDW32" s="206"/>
      <c r="GDX32" s="206"/>
      <c r="GDY32" s="206"/>
      <c r="GDZ32" s="206"/>
      <c r="GEA32" s="206"/>
      <c r="GEB32" s="206"/>
      <c r="GEC32" s="206"/>
      <c r="GED32" s="206"/>
      <c r="GEE32" s="206"/>
      <c r="GEF32" s="206"/>
      <c r="GEG32" s="206"/>
      <c r="GEH32" s="206"/>
      <c r="GEI32" s="206"/>
      <c r="GEJ32" s="206"/>
      <c r="GEK32" s="206"/>
      <c r="GEL32" s="206"/>
      <c r="GEM32" s="206"/>
      <c r="GEN32" s="206"/>
      <c r="GEO32" s="206"/>
      <c r="GEP32" s="206"/>
      <c r="GEQ32" s="206"/>
      <c r="GER32" s="206"/>
      <c r="GES32" s="206"/>
      <c r="GET32" s="206"/>
      <c r="GEU32" s="206"/>
      <c r="GEV32" s="206"/>
      <c r="GEW32" s="206"/>
      <c r="GEX32" s="206"/>
      <c r="GEY32" s="206"/>
      <c r="GEZ32" s="206"/>
      <c r="GFA32" s="206"/>
      <c r="GFB32" s="206"/>
      <c r="GFC32" s="206"/>
      <c r="GFD32" s="206"/>
      <c r="GFE32" s="206"/>
      <c r="GFF32" s="206"/>
      <c r="GFG32" s="206"/>
      <c r="GFH32" s="206"/>
      <c r="GFI32" s="206"/>
      <c r="GFJ32" s="206"/>
      <c r="GFK32" s="206"/>
      <c r="GFL32" s="206"/>
      <c r="GFM32" s="206"/>
      <c r="GFN32" s="206"/>
      <c r="GFO32" s="206"/>
      <c r="GFP32" s="206"/>
      <c r="GFQ32" s="206"/>
      <c r="GFR32" s="206"/>
      <c r="GFS32" s="206"/>
      <c r="GFT32" s="206"/>
      <c r="GFU32" s="206"/>
      <c r="GFV32" s="206"/>
      <c r="GFW32" s="206"/>
      <c r="GFX32" s="206"/>
      <c r="GFY32" s="206"/>
      <c r="GFZ32" s="206"/>
      <c r="GGA32" s="206"/>
      <c r="GGB32" s="206"/>
      <c r="GGC32" s="206"/>
      <c r="GGD32" s="206"/>
      <c r="GGE32" s="206"/>
      <c r="GGF32" s="206"/>
      <c r="GGG32" s="206"/>
      <c r="GGH32" s="206"/>
      <c r="GGI32" s="206"/>
      <c r="GGJ32" s="206"/>
      <c r="GGK32" s="206"/>
      <c r="GGL32" s="206"/>
      <c r="GGM32" s="206"/>
      <c r="GGN32" s="206"/>
      <c r="GGO32" s="206"/>
      <c r="GGP32" s="206"/>
      <c r="GGQ32" s="206"/>
      <c r="GGR32" s="206"/>
      <c r="GGS32" s="206"/>
      <c r="GGT32" s="206"/>
      <c r="GGU32" s="206"/>
      <c r="GGV32" s="206"/>
      <c r="GGW32" s="206"/>
      <c r="GGX32" s="206"/>
      <c r="GGY32" s="206"/>
      <c r="GGZ32" s="206"/>
      <c r="GHA32" s="206"/>
      <c r="GHB32" s="206"/>
      <c r="GHC32" s="206"/>
      <c r="GHD32" s="206"/>
      <c r="GHE32" s="206"/>
      <c r="GHF32" s="206"/>
      <c r="GHG32" s="206"/>
      <c r="GHH32" s="206"/>
      <c r="GHI32" s="206"/>
      <c r="GHJ32" s="206"/>
      <c r="GHK32" s="206"/>
      <c r="GHL32" s="206"/>
      <c r="GHM32" s="206"/>
      <c r="GHN32" s="206"/>
      <c r="GHO32" s="206"/>
      <c r="GHP32" s="206"/>
      <c r="GHQ32" s="206"/>
      <c r="GHR32" s="206"/>
      <c r="GHS32" s="206"/>
      <c r="GHT32" s="206"/>
      <c r="GHU32" s="206"/>
      <c r="GHV32" s="206"/>
      <c r="GHW32" s="206"/>
      <c r="GHX32" s="206"/>
      <c r="GHY32" s="206"/>
      <c r="GHZ32" s="206"/>
      <c r="GIA32" s="206"/>
      <c r="GIB32" s="206"/>
      <c r="GIC32" s="206"/>
      <c r="GID32" s="206"/>
      <c r="GIE32" s="206"/>
      <c r="GIF32" s="206"/>
      <c r="GIG32" s="206"/>
      <c r="GIH32" s="206"/>
      <c r="GII32" s="206"/>
      <c r="GIJ32" s="206"/>
      <c r="GIK32" s="206"/>
      <c r="GIL32" s="206"/>
      <c r="GIM32" s="206"/>
      <c r="GIN32" s="206"/>
      <c r="GIO32" s="206"/>
      <c r="GIP32" s="206"/>
      <c r="GIQ32" s="206"/>
      <c r="GIR32" s="206"/>
      <c r="GIS32" s="206"/>
      <c r="GIT32" s="206"/>
      <c r="GIU32" s="206"/>
      <c r="GIV32" s="206"/>
      <c r="GIW32" s="206"/>
      <c r="GIX32" s="206"/>
      <c r="GIY32" s="206"/>
      <c r="GIZ32" s="206"/>
      <c r="GJA32" s="206"/>
      <c r="GJB32" s="206"/>
      <c r="GJC32" s="206"/>
      <c r="GJD32" s="206"/>
      <c r="GJE32" s="206"/>
      <c r="GJF32" s="206"/>
      <c r="GJG32" s="206"/>
      <c r="GJH32" s="206"/>
      <c r="GJI32" s="206"/>
      <c r="GJJ32" s="206"/>
      <c r="GJK32" s="206"/>
      <c r="GJL32" s="206"/>
      <c r="GJM32" s="206"/>
      <c r="GJN32" s="206"/>
      <c r="GJO32" s="206"/>
      <c r="GJP32" s="206"/>
      <c r="GJQ32" s="206"/>
      <c r="GJR32" s="206"/>
      <c r="GJS32" s="206"/>
      <c r="GJT32" s="206"/>
      <c r="GJU32" s="206"/>
      <c r="GJV32" s="206"/>
      <c r="GJW32" s="206"/>
      <c r="GJX32" s="206"/>
      <c r="GJY32" s="206"/>
      <c r="GJZ32" s="206"/>
      <c r="GKA32" s="206"/>
      <c r="GKB32" s="206"/>
      <c r="GKC32" s="206"/>
      <c r="GKD32" s="206"/>
      <c r="GKE32" s="206"/>
      <c r="GKF32" s="206"/>
      <c r="GKG32" s="206"/>
      <c r="GKH32" s="206"/>
      <c r="GKI32" s="206"/>
      <c r="GKJ32" s="206"/>
      <c r="GKK32" s="206"/>
      <c r="GKL32" s="206"/>
      <c r="GKM32" s="206"/>
      <c r="GKN32" s="206"/>
      <c r="GKO32" s="206"/>
      <c r="GKP32" s="206"/>
      <c r="GKQ32" s="206"/>
      <c r="GKR32" s="206"/>
      <c r="GKS32" s="206"/>
      <c r="GKT32" s="206"/>
      <c r="GKU32" s="206"/>
      <c r="GKV32" s="206"/>
      <c r="GKW32" s="206"/>
      <c r="GKX32" s="206"/>
      <c r="GKY32" s="206"/>
      <c r="GKZ32" s="206"/>
      <c r="GLA32" s="206"/>
      <c r="GLB32" s="206"/>
      <c r="GLC32" s="206"/>
      <c r="GLD32" s="206"/>
      <c r="GLE32" s="206"/>
      <c r="GLF32" s="206"/>
      <c r="GLG32" s="206"/>
      <c r="GLH32" s="206"/>
      <c r="GLI32" s="206"/>
      <c r="GLJ32" s="206"/>
      <c r="GLK32" s="206"/>
      <c r="GLL32" s="206"/>
      <c r="GLM32" s="206"/>
      <c r="GLN32" s="206"/>
      <c r="GLO32" s="206"/>
      <c r="GLP32" s="206"/>
      <c r="GLQ32" s="206"/>
      <c r="GLR32" s="206"/>
      <c r="GLS32" s="206"/>
      <c r="GLT32" s="206"/>
      <c r="GLU32" s="206"/>
      <c r="GLV32" s="206"/>
      <c r="GLW32" s="206"/>
      <c r="GLX32" s="206"/>
      <c r="GLY32" s="206"/>
      <c r="GLZ32" s="206"/>
      <c r="GMA32" s="206"/>
      <c r="GMB32" s="206"/>
      <c r="GMC32" s="206"/>
      <c r="GMD32" s="206"/>
      <c r="GME32" s="206"/>
      <c r="GMF32" s="206"/>
      <c r="GMG32" s="206"/>
      <c r="GMH32" s="206"/>
      <c r="GMI32" s="206"/>
      <c r="GMJ32" s="206"/>
      <c r="GMK32" s="206"/>
      <c r="GML32" s="206"/>
      <c r="GMM32" s="206"/>
      <c r="GMN32" s="206"/>
      <c r="GMO32" s="206"/>
      <c r="GMP32" s="206"/>
      <c r="GMQ32" s="206"/>
      <c r="GMR32" s="206"/>
      <c r="GMS32" s="206"/>
      <c r="GMT32" s="206"/>
      <c r="GMU32" s="206"/>
      <c r="GMV32" s="206"/>
      <c r="GMW32" s="206"/>
      <c r="GMX32" s="206"/>
      <c r="GMY32" s="206"/>
      <c r="GMZ32" s="206"/>
      <c r="GNA32" s="206"/>
      <c r="GNB32" s="206"/>
      <c r="GNC32" s="206"/>
      <c r="GND32" s="206"/>
      <c r="GNE32" s="206"/>
      <c r="GNF32" s="206"/>
      <c r="GNG32" s="206"/>
      <c r="GNH32" s="206"/>
      <c r="GNI32" s="206"/>
      <c r="GNJ32" s="206"/>
      <c r="GNK32" s="206"/>
      <c r="GNL32" s="206"/>
      <c r="GNM32" s="206"/>
      <c r="GNN32" s="206"/>
      <c r="GNO32" s="206"/>
      <c r="GNP32" s="206"/>
      <c r="GNQ32" s="206"/>
      <c r="GNR32" s="206"/>
      <c r="GNS32" s="206"/>
      <c r="GNT32" s="206"/>
      <c r="GNU32" s="206"/>
      <c r="GNV32" s="206"/>
      <c r="GNW32" s="206"/>
      <c r="GNX32" s="206"/>
      <c r="GNY32" s="206"/>
      <c r="GNZ32" s="206"/>
      <c r="GOA32" s="206"/>
      <c r="GOB32" s="206"/>
      <c r="GOC32" s="206"/>
      <c r="GOD32" s="206"/>
      <c r="GOE32" s="206"/>
      <c r="GOF32" s="206"/>
      <c r="GOG32" s="206"/>
      <c r="GOH32" s="206"/>
      <c r="GOI32" s="206"/>
      <c r="GOJ32" s="206"/>
      <c r="GOK32" s="206"/>
      <c r="GOL32" s="206"/>
      <c r="GOM32" s="206"/>
      <c r="GON32" s="206"/>
      <c r="GOO32" s="206"/>
      <c r="GOP32" s="206"/>
      <c r="GOQ32" s="206"/>
      <c r="GOR32" s="206"/>
      <c r="GOS32" s="206"/>
      <c r="GOT32" s="206"/>
      <c r="GOU32" s="206"/>
      <c r="GOV32" s="206"/>
      <c r="GOW32" s="206"/>
      <c r="GOX32" s="206"/>
      <c r="GOY32" s="206"/>
      <c r="GOZ32" s="206"/>
      <c r="GPA32" s="206"/>
      <c r="GPB32" s="206"/>
      <c r="GPC32" s="206"/>
      <c r="GPD32" s="206"/>
      <c r="GPE32" s="206"/>
      <c r="GPF32" s="206"/>
      <c r="GPG32" s="206"/>
      <c r="GPH32" s="206"/>
      <c r="GPI32" s="206"/>
      <c r="GPJ32" s="206"/>
      <c r="GPK32" s="206"/>
      <c r="GPL32" s="206"/>
      <c r="GPM32" s="206"/>
      <c r="GPN32" s="206"/>
      <c r="GPO32" s="206"/>
      <c r="GPP32" s="206"/>
      <c r="GPQ32" s="206"/>
      <c r="GPR32" s="206"/>
      <c r="GPS32" s="206"/>
      <c r="GPT32" s="206"/>
      <c r="GPU32" s="206"/>
      <c r="GPV32" s="206"/>
      <c r="GPW32" s="206"/>
      <c r="GPX32" s="206"/>
      <c r="GPY32" s="206"/>
      <c r="GPZ32" s="206"/>
      <c r="GQA32" s="206"/>
      <c r="GQB32" s="206"/>
      <c r="GQC32" s="206"/>
      <c r="GQD32" s="206"/>
      <c r="GQE32" s="206"/>
      <c r="GQF32" s="206"/>
      <c r="GQG32" s="206"/>
      <c r="GQH32" s="206"/>
      <c r="GQI32" s="206"/>
      <c r="GQJ32" s="206"/>
      <c r="GQK32" s="206"/>
      <c r="GQL32" s="206"/>
      <c r="GQM32" s="206"/>
      <c r="GQN32" s="206"/>
      <c r="GQO32" s="206"/>
      <c r="GQP32" s="206"/>
      <c r="GQQ32" s="206"/>
      <c r="GQR32" s="206"/>
      <c r="GQS32" s="206"/>
      <c r="GQT32" s="206"/>
      <c r="GQU32" s="206"/>
      <c r="GQV32" s="206"/>
      <c r="GQW32" s="206"/>
      <c r="GQX32" s="206"/>
      <c r="GQY32" s="206"/>
      <c r="GQZ32" s="206"/>
      <c r="GRA32" s="206"/>
      <c r="GRB32" s="206"/>
      <c r="GRC32" s="206"/>
      <c r="GRD32" s="206"/>
      <c r="GRE32" s="206"/>
      <c r="GRF32" s="206"/>
      <c r="GRG32" s="206"/>
      <c r="GRH32" s="206"/>
      <c r="GRI32" s="206"/>
      <c r="GRJ32" s="206"/>
      <c r="GRK32" s="206"/>
      <c r="GRL32" s="206"/>
      <c r="GRM32" s="206"/>
      <c r="GRN32" s="206"/>
      <c r="GRO32" s="206"/>
      <c r="GRP32" s="206"/>
      <c r="GRQ32" s="206"/>
      <c r="GRR32" s="206"/>
      <c r="GRS32" s="206"/>
      <c r="GRT32" s="206"/>
      <c r="GRU32" s="206"/>
      <c r="GRV32" s="206"/>
      <c r="GRW32" s="206"/>
      <c r="GRX32" s="206"/>
      <c r="GRY32" s="206"/>
      <c r="GRZ32" s="206"/>
      <c r="GSA32" s="206"/>
      <c r="GSB32" s="206"/>
      <c r="GSC32" s="206"/>
      <c r="GSD32" s="206"/>
      <c r="GSE32" s="206"/>
      <c r="GSF32" s="206"/>
      <c r="GSG32" s="206"/>
      <c r="GSH32" s="206"/>
      <c r="GSI32" s="206"/>
      <c r="GSJ32" s="206"/>
      <c r="GSK32" s="206"/>
      <c r="GSL32" s="206"/>
      <c r="GSM32" s="206"/>
      <c r="GSN32" s="206"/>
      <c r="GSO32" s="206"/>
      <c r="GSP32" s="206"/>
      <c r="GSQ32" s="206"/>
      <c r="GSR32" s="206"/>
      <c r="GSS32" s="206"/>
      <c r="GST32" s="206"/>
      <c r="GSU32" s="206"/>
      <c r="GSV32" s="206"/>
      <c r="GSW32" s="206"/>
      <c r="GSX32" s="206"/>
      <c r="GSY32" s="206"/>
      <c r="GSZ32" s="206"/>
      <c r="GTA32" s="206"/>
      <c r="GTB32" s="206"/>
      <c r="GTC32" s="206"/>
      <c r="GTD32" s="206"/>
      <c r="GTE32" s="206"/>
      <c r="GTF32" s="206"/>
      <c r="GTG32" s="206"/>
      <c r="GTH32" s="206"/>
      <c r="GTI32" s="206"/>
      <c r="GTJ32" s="206"/>
      <c r="GTK32" s="206"/>
      <c r="GTL32" s="206"/>
      <c r="GTM32" s="206"/>
      <c r="GTN32" s="206"/>
      <c r="GTO32" s="206"/>
      <c r="GTP32" s="206"/>
      <c r="GTQ32" s="206"/>
      <c r="GTR32" s="206"/>
      <c r="GTS32" s="206"/>
      <c r="GTT32" s="206"/>
      <c r="GTU32" s="206"/>
      <c r="GTV32" s="206"/>
      <c r="GTW32" s="206"/>
      <c r="GTX32" s="206"/>
      <c r="GTY32" s="206"/>
      <c r="GTZ32" s="206"/>
      <c r="GUA32" s="206"/>
      <c r="GUB32" s="206"/>
      <c r="GUC32" s="206"/>
      <c r="GUD32" s="206"/>
      <c r="GUE32" s="206"/>
      <c r="GUF32" s="206"/>
      <c r="GUG32" s="206"/>
      <c r="GUH32" s="206"/>
      <c r="GUI32" s="206"/>
      <c r="GUJ32" s="206"/>
      <c r="GUK32" s="206"/>
      <c r="GUL32" s="206"/>
      <c r="GUM32" s="206"/>
      <c r="GUN32" s="206"/>
      <c r="GUO32" s="206"/>
      <c r="GUP32" s="206"/>
      <c r="GUQ32" s="206"/>
      <c r="GUR32" s="206"/>
      <c r="GUS32" s="206"/>
      <c r="GUT32" s="206"/>
      <c r="GUU32" s="206"/>
      <c r="GUV32" s="206"/>
      <c r="GUW32" s="206"/>
      <c r="GUX32" s="206"/>
      <c r="GUY32" s="206"/>
      <c r="GUZ32" s="206"/>
      <c r="GVA32" s="206"/>
      <c r="GVB32" s="206"/>
      <c r="GVC32" s="206"/>
      <c r="GVD32" s="206"/>
      <c r="GVE32" s="206"/>
      <c r="GVF32" s="206"/>
      <c r="GVG32" s="206"/>
      <c r="GVH32" s="206"/>
      <c r="GVI32" s="206"/>
      <c r="GVJ32" s="206"/>
      <c r="GVK32" s="206"/>
      <c r="GVL32" s="206"/>
      <c r="GVM32" s="206"/>
      <c r="GVN32" s="206"/>
      <c r="GVO32" s="206"/>
      <c r="GVP32" s="206"/>
      <c r="GVQ32" s="206"/>
      <c r="GVR32" s="206"/>
      <c r="GVS32" s="206"/>
      <c r="GVT32" s="206"/>
      <c r="GVU32" s="206"/>
      <c r="GVV32" s="206"/>
      <c r="GVW32" s="206"/>
      <c r="GVX32" s="206"/>
      <c r="GVY32" s="206"/>
      <c r="GVZ32" s="206"/>
      <c r="GWA32" s="206"/>
      <c r="GWB32" s="206"/>
      <c r="GWC32" s="206"/>
      <c r="GWD32" s="206"/>
      <c r="GWE32" s="206"/>
      <c r="GWF32" s="206"/>
      <c r="GWG32" s="206"/>
      <c r="GWH32" s="206"/>
      <c r="GWI32" s="206"/>
      <c r="GWJ32" s="206"/>
      <c r="GWK32" s="206"/>
      <c r="GWL32" s="206"/>
      <c r="GWM32" s="206"/>
      <c r="GWN32" s="206"/>
      <c r="GWO32" s="206"/>
      <c r="GWP32" s="206"/>
      <c r="GWQ32" s="206"/>
      <c r="GWR32" s="206"/>
      <c r="GWS32" s="206"/>
      <c r="GWT32" s="206"/>
      <c r="GWU32" s="206"/>
      <c r="GWV32" s="206"/>
      <c r="GWW32" s="206"/>
      <c r="GWX32" s="206"/>
      <c r="GWY32" s="206"/>
      <c r="GWZ32" s="206"/>
      <c r="GXA32" s="206"/>
      <c r="GXB32" s="206"/>
      <c r="GXC32" s="206"/>
      <c r="GXD32" s="206"/>
      <c r="GXE32" s="206"/>
      <c r="GXF32" s="206"/>
      <c r="GXG32" s="206"/>
      <c r="GXH32" s="206"/>
      <c r="GXI32" s="206"/>
      <c r="GXJ32" s="206"/>
      <c r="GXK32" s="206"/>
      <c r="GXL32" s="206"/>
      <c r="GXM32" s="206"/>
      <c r="GXN32" s="206"/>
      <c r="GXO32" s="206"/>
      <c r="GXP32" s="206"/>
      <c r="GXQ32" s="206"/>
      <c r="GXR32" s="206"/>
      <c r="GXS32" s="206"/>
      <c r="GXT32" s="206"/>
      <c r="GXU32" s="206"/>
      <c r="GXV32" s="206"/>
      <c r="GXW32" s="206"/>
      <c r="GXX32" s="206"/>
      <c r="GXY32" s="206"/>
      <c r="GXZ32" s="206"/>
      <c r="GYA32" s="206"/>
      <c r="GYB32" s="206"/>
      <c r="GYC32" s="206"/>
      <c r="GYD32" s="206"/>
      <c r="GYE32" s="206"/>
      <c r="GYF32" s="206"/>
      <c r="GYG32" s="206"/>
      <c r="GYH32" s="206"/>
      <c r="GYI32" s="206"/>
      <c r="GYJ32" s="206"/>
      <c r="GYK32" s="206"/>
      <c r="GYL32" s="206"/>
      <c r="GYM32" s="206"/>
      <c r="GYN32" s="206"/>
      <c r="GYO32" s="206"/>
      <c r="GYP32" s="206"/>
      <c r="GYQ32" s="206"/>
      <c r="GYR32" s="206"/>
      <c r="GYS32" s="206"/>
      <c r="GYT32" s="206"/>
      <c r="GYU32" s="206"/>
      <c r="GYV32" s="206"/>
      <c r="GYW32" s="206"/>
      <c r="GYX32" s="206"/>
      <c r="GYY32" s="206"/>
      <c r="GYZ32" s="206"/>
      <c r="GZA32" s="206"/>
      <c r="GZB32" s="206"/>
      <c r="GZC32" s="206"/>
      <c r="GZD32" s="206"/>
      <c r="GZE32" s="206"/>
      <c r="GZF32" s="206"/>
      <c r="GZG32" s="206"/>
      <c r="GZH32" s="206"/>
      <c r="GZI32" s="206"/>
      <c r="GZJ32" s="206"/>
      <c r="GZK32" s="206"/>
      <c r="GZL32" s="206"/>
      <c r="GZM32" s="206"/>
      <c r="GZN32" s="206"/>
      <c r="GZO32" s="206"/>
      <c r="GZP32" s="206"/>
      <c r="GZQ32" s="206"/>
      <c r="GZR32" s="206"/>
      <c r="GZS32" s="206"/>
      <c r="GZT32" s="206"/>
      <c r="GZU32" s="206"/>
      <c r="GZV32" s="206"/>
      <c r="GZW32" s="206"/>
      <c r="GZX32" s="206"/>
      <c r="GZY32" s="206"/>
      <c r="GZZ32" s="206"/>
      <c r="HAA32" s="206"/>
      <c r="HAB32" s="206"/>
      <c r="HAC32" s="206"/>
      <c r="HAD32" s="206"/>
      <c r="HAE32" s="206"/>
      <c r="HAF32" s="206"/>
      <c r="HAG32" s="206"/>
      <c r="HAH32" s="206"/>
      <c r="HAI32" s="206"/>
      <c r="HAJ32" s="206"/>
      <c r="HAK32" s="206"/>
      <c r="HAL32" s="206"/>
      <c r="HAM32" s="206"/>
      <c r="HAN32" s="206"/>
      <c r="HAO32" s="206"/>
      <c r="HAP32" s="206"/>
      <c r="HAQ32" s="206"/>
      <c r="HAR32" s="206"/>
      <c r="HAS32" s="206"/>
      <c r="HAT32" s="206"/>
      <c r="HAU32" s="206"/>
      <c r="HAV32" s="206"/>
      <c r="HAW32" s="206"/>
      <c r="HAX32" s="206"/>
      <c r="HAY32" s="206"/>
      <c r="HAZ32" s="206"/>
      <c r="HBA32" s="206"/>
      <c r="HBB32" s="206"/>
      <c r="HBC32" s="206"/>
      <c r="HBD32" s="206"/>
      <c r="HBE32" s="206"/>
      <c r="HBF32" s="206"/>
      <c r="HBG32" s="206"/>
      <c r="HBH32" s="206"/>
      <c r="HBI32" s="206"/>
      <c r="HBJ32" s="206"/>
      <c r="HBK32" s="206"/>
      <c r="HBL32" s="206"/>
      <c r="HBM32" s="206"/>
      <c r="HBN32" s="206"/>
      <c r="HBO32" s="206"/>
      <c r="HBP32" s="206"/>
      <c r="HBQ32" s="206"/>
      <c r="HBR32" s="206"/>
      <c r="HBS32" s="206"/>
      <c r="HBT32" s="206"/>
      <c r="HBU32" s="206"/>
      <c r="HBV32" s="206"/>
      <c r="HBW32" s="206"/>
      <c r="HBX32" s="206"/>
      <c r="HBY32" s="206"/>
      <c r="HBZ32" s="206"/>
      <c r="HCA32" s="206"/>
      <c r="HCB32" s="206"/>
      <c r="HCC32" s="206"/>
      <c r="HCD32" s="206"/>
      <c r="HCE32" s="206"/>
      <c r="HCF32" s="206"/>
      <c r="HCG32" s="206"/>
      <c r="HCH32" s="206"/>
      <c r="HCI32" s="206"/>
      <c r="HCJ32" s="206"/>
      <c r="HCK32" s="206"/>
      <c r="HCL32" s="206"/>
      <c r="HCM32" s="206"/>
      <c r="HCN32" s="206"/>
      <c r="HCO32" s="206"/>
      <c r="HCP32" s="206"/>
      <c r="HCQ32" s="206"/>
      <c r="HCR32" s="206"/>
      <c r="HCS32" s="206"/>
      <c r="HCT32" s="206"/>
      <c r="HCU32" s="206"/>
      <c r="HCV32" s="206"/>
      <c r="HCW32" s="206"/>
      <c r="HCX32" s="206"/>
      <c r="HCY32" s="206"/>
      <c r="HCZ32" s="206"/>
      <c r="HDA32" s="206"/>
      <c r="HDB32" s="206"/>
      <c r="HDC32" s="206"/>
      <c r="HDD32" s="206"/>
      <c r="HDE32" s="206"/>
      <c r="HDF32" s="206"/>
      <c r="HDG32" s="206"/>
      <c r="HDH32" s="206"/>
      <c r="HDI32" s="206"/>
      <c r="HDJ32" s="206"/>
      <c r="HDK32" s="206"/>
      <c r="HDL32" s="206"/>
      <c r="HDM32" s="206"/>
      <c r="HDN32" s="206"/>
      <c r="HDO32" s="206"/>
      <c r="HDP32" s="206"/>
      <c r="HDQ32" s="206"/>
      <c r="HDR32" s="206"/>
      <c r="HDS32" s="206"/>
      <c r="HDT32" s="206"/>
      <c r="HDU32" s="206"/>
      <c r="HDV32" s="206"/>
      <c r="HDW32" s="206"/>
      <c r="HDX32" s="206"/>
      <c r="HDY32" s="206"/>
      <c r="HDZ32" s="206"/>
      <c r="HEA32" s="206"/>
      <c r="HEB32" s="206"/>
      <c r="HEC32" s="206"/>
      <c r="HED32" s="206"/>
      <c r="HEE32" s="206"/>
      <c r="HEF32" s="206"/>
      <c r="HEG32" s="206"/>
      <c r="HEH32" s="206"/>
      <c r="HEI32" s="206"/>
      <c r="HEJ32" s="206"/>
      <c r="HEK32" s="206"/>
      <c r="HEL32" s="206"/>
      <c r="HEM32" s="206"/>
      <c r="HEN32" s="206"/>
      <c r="HEO32" s="206"/>
      <c r="HEP32" s="206"/>
      <c r="HEQ32" s="206"/>
      <c r="HER32" s="206"/>
      <c r="HES32" s="206"/>
      <c r="HET32" s="206"/>
      <c r="HEU32" s="206"/>
      <c r="HEV32" s="206"/>
      <c r="HEW32" s="206"/>
      <c r="HEX32" s="206"/>
      <c r="HEY32" s="206"/>
      <c r="HEZ32" s="206"/>
      <c r="HFA32" s="206"/>
      <c r="HFB32" s="206"/>
      <c r="HFC32" s="206"/>
      <c r="HFD32" s="206"/>
      <c r="HFE32" s="206"/>
      <c r="HFF32" s="206"/>
      <c r="HFG32" s="206"/>
      <c r="HFH32" s="206"/>
      <c r="HFI32" s="206"/>
      <c r="HFJ32" s="206"/>
      <c r="HFK32" s="206"/>
      <c r="HFL32" s="206"/>
      <c r="HFM32" s="206"/>
      <c r="HFN32" s="206"/>
      <c r="HFO32" s="206"/>
      <c r="HFP32" s="206"/>
      <c r="HFQ32" s="206"/>
      <c r="HFR32" s="206"/>
      <c r="HFS32" s="206"/>
      <c r="HFT32" s="206"/>
      <c r="HFU32" s="206"/>
      <c r="HFV32" s="206"/>
      <c r="HFW32" s="206"/>
      <c r="HFX32" s="206"/>
      <c r="HFY32" s="206"/>
      <c r="HFZ32" s="206"/>
      <c r="HGA32" s="206"/>
      <c r="HGB32" s="206"/>
      <c r="HGC32" s="206"/>
      <c r="HGD32" s="206"/>
      <c r="HGE32" s="206"/>
      <c r="HGF32" s="206"/>
      <c r="HGG32" s="206"/>
      <c r="HGH32" s="206"/>
      <c r="HGI32" s="206"/>
      <c r="HGJ32" s="206"/>
      <c r="HGK32" s="206"/>
      <c r="HGL32" s="206"/>
      <c r="HGM32" s="206"/>
      <c r="HGN32" s="206"/>
      <c r="HGO32" s="206"/>
      <c r="HGP32" s="206"/>
      <c r="HGQ32" s="206"/>
      <c r="HGR32" s="206"/>
      <c r="HGS32" s="206"/>
      <c r="HGT32" s="206"/>
      <c r="HGU32" s="206"/>
      <c r="HGV32" s="206"/>
      <c r="HGW32" s="206"/>
      <c r="HGX32" s="206"/>
      <c r="HGY32" s="206"/>
      <c r="HGZ32" s="206"/>
      <c r="HHA32" s="206"/>
      <c r="HHB32" s="206"/>
      <c r="HHC32" s="206"/>
      <c r="HHD32" s="206"/>
      <c r="HHE32" s="206"/>
      <c r="HHF32" s="206"/>
      <c r="HHG32" s="206"/>
      <c r="HHH32" s="206"/>
      <c r="HHI32" s="206"/>
      <c r="HHJ32" s="206"/>
      <c r="HHK32" s="206"/>
      <c r="HHL32" s="206"/>
      <c r="HHM32" s="206"/>
      <c r="HHN32" s="206"/>
      <c r="HHO32" s="206"/>
      <c r="HHP32" s="206"/>
      <c r="HHQ32" s="206"/>
      <c r="HHR32" s="206"/>
      <c r="HHS32" s="206"/>
      <c r="HHT32" s="206"/>
      <c r="HHU32" s="206"/>
      <c r="HHV32" s="206"/>
      <c r="HHW32" s="206"/>
      <c r="HHX32" s="206"/>
      <c r="HHY32" s="206"/>
      <c r="HHZ32" s="206"/>
      <c r="HIA32" s="206"/>
      <c r="HIB32" s="206"/>
      <c r="HIC32" s="206"/>
      <c r="HID32" s="206"/>
      <c r="HIE32" s="206"/>
      <c r="HIF32" s="206"/>
      <c r="HIG32" s="206"/>
      <c r="HIH32" s="206"/>
      <c r="HII32" s="206"/>
      <c r="HIJ32" s="206"/>
      <c r="HIK32" s="206"/>
      <c r="HIL32" s="206"/>
      <c r="HIM32" s="206"/>
      <c r="HIN32" s="206"/>
      <c r="HIO32" s="206"/>
      <c r="HIP32" s="206"/>
      <c r="HIQ32" s="206"/>
      <c r="HIR32" s="206"/>
      <c r="HIS32" s="206"/>
      <c r="HIT32" s="206"/>
      <c r="HIU32" s="206"/>
      <c r="HIV32" s="206"/>
      <c r="HIW32" s="206"/>
      <c r="HIX32" s="206"/>
      <c r="HIY32" s="206"/>
      <c r="HIZ32" s="206"/>
      <c r="HJA32" s="206"/>
      <c r="HJB32" s="206"/>
      <c r="HJC32" s="206"/>
      <c r="HJD32" s="206"/>
      <c r="HJE32" s="206"/>
      <c r="HJF32" s="206"/>
      <c r="HJG32" s="206"/>
      <c r="HJH32" s="206"/>
      <c r="HJI32" s="206"/>
      <c r="HJJ32" s="206"/>
      <c r="HJK32" s="206"/>
      <c r="HJL32" s="206"/>
      <c r="HJM32" s="206"/>
      <c r="HJN32" s="206"/>
      <c r="HJO32" s="206"/>
      <c r="HJP32" s="206"/>
      <c r="HJQ32" s="206"/>
      <c r="HJR32" s="206"/>
      <c r="HJS32" s="206"/>
      <c r="HJT32" s="206"/>
      <c r="HJU32" s="206"/>
      <c r="HJV32" s="206"/>
      <c r="HJW32" s="206"/>
      <c r="HJX32" s="206"/>
      <c r="HJY32" s="206"/>
      <c r="HJZ32" s="206"/>
      <c r="HKA32" s="206"/>
      <c r="HKB32" s="206"/>
      <c r="HKC32" s="206"/>
      <c r="HKD32" s="206"/>
      <c r="HKE32" s="206"/>
      <c r="HKF32" s="206"/>
      <c r="HKG32" s="206"/>
      <c r="HKH32" s="206"/>
      <c r="HKI32" s="206"/>
      <c r="HKJ32" s="206"/>
      <c r="HKK32" s="206"/>
      <c r="HKL32" s="206"/>
      <c r="HKM32" s="206"/>
      <c r="HKN32" s="206"/>
      <c r="HKO32" s="206"/>
      <c r="HKP32" s="206"/>
      <c r="HKQ32" s="206"/>
      <c r="HKR32" s="206"/>
      <c r="HKS32" s="206"/>
      <c r="HKT32" s="206"/>
      <c r="HKU32" s="206"/>
      <c r="HKV32" s="206"/>
      <c r="HKW32" s="206"/>
      <c r="HKX32" s="206"/>
      <c r="HKY32" s="206"/>
      <c r="HKZ32" s="206"/>
      <c r="HLA32" s="206"/>
      <c r="HLB32" s="206"/>
      <c r="HLC32" s="206"/>
      <c r="HLD32" s="206"/>
      <c r="HLE32" s="206"/>
      <c r="HLF32" s="206"/>
      <c r="HLG32" s="206"/>
      <c r="HLH32" s="206"/>
      <c r="HLI32" s="206"/>
      <c r="HLJ32" s="206"/>
      <c r="HLK32" s="206"/>
      <c r="HLL32" s="206"/>
      <c r="HLM32" s="206"/>
      <c r="HLN32" s="206"/>
      <c r="HLO32" s="206"/>
      <c r="HLP32" s="206"/>
      <c r="HLQ32" s="206"/>
      <c r="HLR32" s="206"/>
      <c r="HLS32" s="206"/>
      <c r="HLT32" s="206"/>
      <c r="HLU32" s="206"/>
      <c r="HLV32" s="206"/>
      <c r="HLW32" s="206"/>
      <c r="HLX32" s="206"/>
      <c r="HLY32" s="206"/>
      <c r="HLZ32" s="206"/>
      <c r="HMA32" s="206"/>
      <c r="HMB32" s="206"/>
      <c r="HMC32" s="206"/>
      <c r="HMD32" s="206"/>
      <c r="HME32" s="206"/>
      <c r="HMF32" s="206"/>
      <c r="HMG32" s="206"/>
      <c r="HMH32" s="206"/>
      <c r="HMI32" s="206"/>
      <c r="HMJ32" s="206"/>
      <c r="HMK32" s="206"/>
      <c r="HML32" s="206"/>
      <c r="HMM32" s="206"/>
      <c r="HMN32" s="206"/>
      <c r="HMO32" s="206"/>
      <c r="HMP32" s="206"/>
      <c r="HMQ32" s="206"/>
      <c r="HMR32" s="206"/>
      <c r="HMS32" s="206"/>
      <c r="HMT32" s="206"/>
      <c r="HMU32" s="206"/>
      <c r="HMV32" s="206"/>
      <c r="HMW32" s="206"/>
      <c r="HMX32" s="206"/>
      <c r="HMY32" s="206"/>
      <c r="HMZ32" s="206"/>
      <c r="HNA32" s="206"/>
      <c r="HNB32" s="206"/>
      <c r="HNC32" s="206"/>
      <c r="HND32" s="206"/>
      <c r="HNE32" s="206"/>
      <c r="HNF32" s="206"/>
      <c r="HNG32" s="206"/>
      <c r="HNH32" s="206"/>
      <c r="HNI32" s="206"/>
      <c r="HNJ32" s="206"/>
      <c r="HNK32" s="206"/>
      <c r="HNL32" s="206"/>
      <c r="HNM32" s="206"/>
      <c r="HNN32" s="206"/>
      <c r="HNO32" s="206"/>
      <c r="HNP32" s="206"/>
      <c r="HNQ32" s="206"/>
      <c r="HNR32" s="206"/>
      <c r="HNS32" s="206"/>
      <c r="HNT32" s="206"/>
      <c r="HNU32" s="206"/>
      <c r="HNV32" s="206"/>
      <c r="HNW32" s="206"/>
      <c r="HNX32" s="206"/>
      <c r="HNY32" s="206"/>
      <c r="HNZ32" s="206"/>
      <c r="HOA32" s="206"/>
      <c r="HOB32" s="206"/>
      <c r="HOC32" s="206"/>
      <c r="HOD32" s="206"/>
      <c r="HOE32" s="206"/>
      <c r="HOF32" s="206"/>
      <c r="HOG32" s="206"/>
      <c r="HOH32" s="206"/>
      <c r="HOI32" s="206"/>
      <c r="HOJ32" s="206"/>
      <c r="HOK32" s="206"/>
      <c r="HOL32" s="206"/>
      <c r="HOM32" s="206"/>
      <c r="HON32" s="206"/>
      <c r="HOO32" s="206"/>
      <c r="HOP32" s="206"/>
      <c r="HOQ32" s="206"/>
      <c r="HOR32" s="206"/>
      <c r="HOS32" s="206"/>
      <c r="HOT32" s="206"/>
      <c r="HOU32" s="206"/>
      <c r="HOV32" s="206"/>
      <c r="HOW32" s="206"/>
      <c r="HOX32" s="206"/>
      <c r="HOY32" s="206"/>
      <c r="HOZ32" s="206"/>
      <c r="HPA32" s="206"/>
      <c r="HPB32" s="206"/>
      <c r="HPC32" s="206"/>
      <c r="HPD32" s="206"/>
      <c r="HPE32" s="206"/>
      <c r="HPF32" s="206"/>
      <c r="HPG32" s="206"/>
      <c r="HPH32" s="206"/>
      <c r="HPI32" s="206"/>
      <c r="HPJ32" s="206"/>
      <c r="HPK32" s="206"/>
      <c r="HPL32" s="206"/>
      <c r="HPM32" s="206"/>
      <c r="HPN32" s="206"/>
      <c r="HPO32" s="206"/>
      <c r="HPP32" s="206"/>
      <c r="HPQ32" s="206"/>
      <c r="HPR32" s="206"/>
      <c r="HPS32" s="206"/>
      <c r="HPT32" s="206"/>
      <c r="HPU32" s="206"/>
      <c r="HPV32" s="206"/>
      <c r="HPW32" s="206"/>
      <c r="HPX32" s="206"/>
      <c r="HPY32" s="206"/>
      <c r="HPZ32" s="206"/>
      <c r="HQA32" s="206"/>
      <c r="HQB32" s="206"/>
      <c r="HQC32" s="206"/>
      <c r="HQD32" s="206"/>
      <c r="HQE32" s="206"/>
      <c r="HQF32" s="206"/>
      <c r="HQG32" s="206"/>
      <c r="HQH32" s="206"/>
      <c r="HQI32" s="206"/>
      <c r="HQJ32" s="206"/>
      <c r="HQK32" s="206"/>
      <c r="HQL32" s="206"/>
      <c r="HQM32" s="206"/>
      <c r="HQN32" s="206"/>
      <c r="HQO32" s="206"/>
      <c r="HQP32" s="206"/>
      <c r="HQQ32" s="206"/>
      <c r="HQR32" s="206"/>
      <c r="HQS32" s="206"/>
      <c r="HQT32" s="206"/>
      <c r="HQU32" s="206"/>
      <c r="HQV32" s="206"/>
      <c r="HQW32" s="206"/>
      <c r="HQX32" s="206"/>
      <c r="HQY32" s="206"/>
      <c r="HQZ32" s="206"/>
      <c r="HRA32" s="206"/>
      <c r="HRB32" s="206"/>
      <c r="HRC32" s="206"/>
      <c r="HRD32" s="206"/>
      <c r="HRE32" s="206"/>
      <c r="HRF32" s="206"/>
      <c r="HRG32" s="206"/>
      <c r="HRH32" s="206"/>
      <c r="HRI32" s="206"/>
      <c r="HRJ32" s="206"/>
      <c r="HRK32" s="206"/>
      <c r="HRL32" s="206"/>
      <c r="HRM32" s="206"/>
      <c r="HRN32" s="206"/>
      <c r="HRO32" s="206"/>
      <c r="HRP32" s="206"/>
      <c r="HRQ32" s="206"/>
      <c r="HRR32" s="206"/>
      <c r="HRS32" s="206"/>
      <c r="HRT32" s="206"/>
      <c r="HRU32" s="206"/>
      <c r="HRV32" s="206"/>
      <c r="HRW32" s="206"/>
      <c r="HRX32" s="206"/>
      <c r="HRY32" s="206"/>
      <c r="HRZ32" s="206"/>
      <c r="HSA32" s="206"/>
      <c r="HSB32" s="206"/>
      <c r="HSC32" s="206"/>
      <c r="HSD32" s="206"/>
      <c r="HSE32" s="206"/>
      <c r="HSF32" s="206"/>
      <c r="HSG32" s="206"/>
      <c r="HSH32" s="206"/>
      <c r="HSI32" s="206"/>
      <c r="HSJ32" s="206"/>
      <c r="HSK32" s="206"/>
      <c r="HSL32" s="206"/>
      <c r="HSM32" s="206"/>
      <c r="HSN32" s="206"/>
      <c r="HSO32" s="206"/>
      <c r="HSP32" s="206"/>
      <c r="HSQ32" s="206"/>
      <c r="HSR32" s="206"/>
      <c r="HSS32" s="206"/>
      <c r="HST32" s="206"/>
      <c r="HSU32" s="206"/>
      <c r="HSV32" s="206"/>
      <c r="HSW32" s="206"/>
      <c r="HSX32" s="206"/>
      <c r="HSY32" s="206"/>
      <c r="HSZ32" s="206"/>
      <c r="HTA32" s="206"/>
      <c r="HTB32" s="206"/>
      <c r="HTC32" s="206"/>
      <c r="HTD32" s="206"/>
      <c r="HTE32" s="206"/>
      <c r="HTF32" s="206"/>
      <c r="HTG32" s="206"/>
      <c r="HTH32" s="206"/>
      <c r="HTI32" s="206"/>
      <c r="HTJ32" s="206"/>
      <c r="HTK32" s="206"/>
      <c r="HTL32" s="206"/>
      <c r="HTM32" s="206"/>
      <c r="HTN32" s="206"/>
      <c r="HTO32" s="206"/>
      <c r="HTP32" s="206"/>
      <c r="HTQ32" s="206"/>
      <c r="HTR32" s="206"/>
      <c r="HTS32" s="206"/>
      <c r="HTT32" s="206"/>
      <c r="HTU32" s="206"/>
      <c r="HTV32" s="206"/>
      <c r="HTW32" s="206"/>
      <c r="HTX32" s="206"/>
      <c r="HTY32" s="206"/>
      <c r="HTZ32" s="206"/>
      <c r="HUA32" s="206"/>
      <c r="HUB32" s="206"/>
      <c r="HUC32" s="206"/>
      <c r="HUD32" s="206"/>
      <c r="HUE32" s="206"/>
      <c r="HUF32" s="206"/>
      <c r="HUG32" s="206"/>
      <c r="HUH32" s="206"/>
      <c r="HUI32" s="206"/>
      <c r="HUJ32" s="206"/>
      <c r="HUK32" s="206"/>
      <c r="HUL32" s="206"/>
      <c r="HUM32" s="206"/>
      <c r="HUN32" s="206"/>
      <c r="HUO32" s="206"/>
      <c r="HUP32" s="206"/>
      <c r="HUQ32" s="206"/>
      <c r="HUR32" s="206"/>
      <c r="HUS32" s="206"/>
      <c r="HUT32" s="206"/>
      <c r="HUU32" s="206"/>
      <c r="HUV32" s="206"/>
      <c r="HUW32" s="206"/>
      <c r="HUX32" s="206"/>
      <c r="HUY32" s="206"/>
      <c r="HUZ32" s="206"/>
      <c r="HVA32" s="206"/>
      <c r="HVB32" s="206"/>
      <c r="HVC32" s="206"/>
      <c r="HVD32" s="206"/>
      <c r="HVE32" s="206"/>
      <c r="HVF32" s="206"/>
      <c r="HVG32" s="206"/>
      <c r="HVH32" s="206"/>
      <c r="HVI32" s="206"/>
      <c r="HVJ32" s="206"/>
      <c r="HVK32" s="206"/>
      <c r="HVL32" s="206"/>
      <c r="HVM32" s="206"/>
      <c r="HVN32" s="206"/>
      <c r="HVO32" s="206"/>
      <c r="HVP32" s="206"/>
      <c r="HVQ32" s="206"/>
      <c r="HVR32" s="206"/>
      <c r="HVS32" s="206"/>
      <c r="HVT32" s="206"/>
      <c r="HVU32" s="206"/>
      <c r="HVV32" s="206"/>
      <c r="HVW32" s="206"/>
      <c r="HVX32" s="206"/>
      <c r="HVY32" s="206"/>
      <c r="HVZ32" s="206"/>
      <c r="HWA32" s="206"/>
      <c r="HWB32" s="206"/>
      <c r="HWC32" s="206"/>
      <c r="HWD32" s="206"/>
      <c r="HWE32" s="206"/>
      <c r="HWF32" s="206"/>
      <c r="HWG32" s="206"/>
      <c r="HWH32" s="206"/>
      <c r="HWI32" s="206"/>
      <c r="HWJ32" s="206"/>
      <c r="HWK32" s="206"/>
      <c r="HWL32" s="206"/>
      <c r="HWM32" s="206"/>
      <c r="HWN32" s="206"/>
      <c r="HWO32" s="206"/>
      <c r="HWP32" s="206"/>
      <c r="HWQ32" s="206"/>
      <c r="HWR32" s="206"/>
      <c r="HWS32" s="206"/>
      <c r="HWT32" s="206"/>
      <c r="HWU32" s="206"/>
      <c r="HWV32" s="206"/>
      <c r="HWW32" s="206"/>
      <c r="HWX32" s="206"/>
      <c r="HWY32" s="206"/>
      <c r="HWZ32" s="206"/>
      <c r="HXA32" s="206"/>
      <c r="HXB32" s="206"/>
      <c r="HXC32" s="206"/>
      <c r="HXD32" s="206"/>
      <c r="HXE32" s="206"/>
      <c r="HXF32" s="206"/>
      <c r="HXG32" s="206"/>
      <c r="HXH32" s="206"/>
      <c r="HXI32" s="206"/>
      <c r="HXJ32" s="206"/>
      <c r="HXK32" s="206"/>
      <c r="HXL32" s="206"/>
      <c r="HXM32" s="206"/>
      <c r="HXN32" s="206"/>
      <c r="HXO32" s="206"/>
      <c r="HXP32" s="206"/>
      <c r="HXQ32" s="206"/>
      <c r="HXR32" s="206"/>
      <c r="HXS32" s="206"/>
      <c r="HXT32" s="206"/>
      <c r="HXU32" s="206"/>
      <c r="HXV32" s="206"/>
      <c r="HXW32" s="206"/>
      <c r="HXX32" s="206"/>
      <c r="HXY32" s="206"/>
      <c r="HXZ32" s="206"/>
      <c r="HYA32" s="206"/>
      <c r="HYB32" s="206"/>
      <c r="HYC32" s="206"/>
      <c r="HYD32" s="206"/>
      <c r="HYE32" s="206"/>
      <c r="HYF32" s="206"/>
      <c r="HYG32" s="206"/>
      <c r="HYH32" s="206"/>
      <c r="HYI32" s="206"/>
      <c r="HYJ32" s="206"/>
      <c r="HYK32" s="206"/>
      <c r="HYL32" s="206"/>
      <c r="HYM32" s="206"/>
      <c r="HYN32" s="206"/>
      <c r="HYO32" s="206"/>
      <c r="HYP32" s="206"/>
      <c r="HYQ32" s="206"/>
      <c r="HYR32" s="206"/>
      <c r="HYS32" s="206"/>
      <c r="HYT32" s="206"/>
      <c r="HYU32" s="206"/>
      <c r="HYV32" s="206"/>
      <c r="HYW32" s="206"/>
      <c r="HYX32" s="206"/>
      <c r="HYY32" s="206"/>
      <c r="HYZ32" s="206"/>
      <c r="HZA32" s="206"/>
      <c r="HZB32" s="206"/>
      <c r="HZC32" s="206"/>
      <c r="HZD32" s="206"/>
      <c r="HZE32" s="206"/>
      <c r="HZF32" s="206"/>
      <c r="HZG32" s="206"/>
      <c r="HZH32" s="206"/>
      <c r="HZI32" s="206"/>
      <c r="HZJ32" s="206"/>
      <c r="HZK32" s="206"/>
      <c r="HZL32" s="206"/>
      <c r="HZM32" s="206"/>
      <c r="HZN32" s="206"/>
      <c r="HZO32" s="206"/>
      <c r="HZP32" s="206"/>
      <c r="HZQ32" s="206"/>
      <c r="HZR32" s="206"/>
      <c r="HZS32" s="206"/>
      <c r="HZT32" s="206"/>
      <c r="HZU32" s="206"/>
      <c r="HZV32" s="206"/>
      <c r="HZW32" s="206"/>
      <c r="HZX32" s="206"/>
      <c r="HZY32" s="206"/>
      <c r="HZZ32" s="206"/>
      <c r="IAA32" s="206"/>
      <c r="IAB32" s="206"/>
      <c r="IAC32" s="206"/>
      <c r="IAD32" s="206"/>
      <c r="IAE32" s="206"/>
      <c r="IAF32" s="206"/>
      <c r="IAG32" s="206"/>
      <c r="IAH32" s="206"/>
      <c r="IAI32" s="206"/>
      <c r="IAJ32" s="206"/>
      <c r="IAK32" s="206"/>
      <c r="IAL32" s="206"/>
      <c r="IAM32" s="206"/>
      <c r="IAN32" s="206"/>
      <c r="IAO32" s="206"/>
      <c r="IAP32" s="206"/>
      <c r="IAQ32" s="206"/>
      <c r="IAR32" s="206"/>
      <c r="IAS32" s="206"/>
      <c r="IAT32" s="206"/>
      <c r="IAU32" s="206"/>
      <c r="IAV32" s="206"/>
      <c r="IAW32" s="206"/>
      <c r="IAX32" s="206"/>
      <c r="IAY32" s="206"/>
      <c r="IAZ32" s="206"/>
      <c r="IBA32" s="206"/>
      <c r="IBB32" s="206"/>
      <c r="IBC32" s="206"/>
      <c r="IBD32" s="206"/>
      <c r="IBE32" s="206"/>
      <c r="IBF32" s="206"/>
      <c r="IBG32" s="206"/>
      <c r="IBH32" s="206"/>
      <c r="IBI32" s="206"/>
      <c r="IBJ32" s="206"/>
      <c r="IBK32" s="206"/>
      <c r="IBL32" s="206"/>
      <c r="IBM32" s="206"/>
      <c r="IBN32" s="206"/>
      <c r="IBO32" s="206"/>
      <c r="IBP32" s="206"/>
      <c r="IBQ32" s="206"/>
      <c r="IBR32" s="206"/>
      <c r="IBS32" s="206"/>
      <c r="IBT32" s="206"/>
      <c r="IBU32" s="206"/>
      <c r="IBV32" s="206"/>
      <c r="IBW32" s="206"/>
      <c r="IBX32" s="206"/>
      <c r="IBY32" s="206"/>
      <c r="IBZ32" s="206"/>
      <c r="ICA32" s="206"/>
      <c r="ICB32" s="206"/>
      <c r="ICC32" s="206"/>
      <c r="ICD32" s="206"/>
      <c r="ICE32" s="206"/>
      <c r="ICF32" s="206"/>
      <c r="ICG32" s="206"/>
      <c r="ICH32" s="206"/>
      <c r="ICI32" s="206"/>
      <c r="ICJ32" s="206"/>
      <c r="ICK32" s="206"/>
      <c r="ICL32" s="206"/>
      <c r="ICM32" s="206"/>
      <c r="ICN32" s="206"/>
      <c r="ICO32" s="206"/>
      <c r="ICP32" s="206"/>
      <c r="ICQ32" s="206"/>
      <c r="ICR32" s="206"/>
      <c r="ICS32" s="206"/>
      <c r="ICT32" s="206"/>
      <c r="ICU32" s="206"/>
      <c r="ICV32" s="206"/>
      <c r="ICW32" s="206"/>
      <c r="ICX32" s="206"/>
      <c r="ICY32" s="206"/>
      <c r="ICZ32" s="206"/>
      <c r="IDA32" s="206"/>
      <c r="IDB32" s="206"/>
      <c r="IDC32" s="206"/>
      <c r="IDD32" s="206"/>
      <c r="IDE32" s="206"/>
      <c r="IDF32" s="206"/>
      <c r="IDG32" s="206"/>
      <c r="IDH32" s="206"/>
      <c r="IDI32" s="206"/>
      <c r="IDJ32" s="206"/>
      <c r="IDK32" s="206"/>
      <c r="IDL32" s="206"/>
      <c r="IDM32" s="206"/>
      <c r="IDN32" s="206"/>
      <c r="IDO32" s="206"/>
      <c r="IDP32" s="206"/>
      <c r="IDQ32" s="206"/>
      <c r="IDR32" s="206"/>
      <c r="IDS32" s="206"/>
      <c r="IDT32" s="206"/>
      <c r="IDU32" s="206"/>
      <c r="IDV32" s="206"/>
      <c r="IDW32" s="206"/>
      <c r="IDX32" s="206"/>
      <c r="IDY32" s="206"/>
      <c r="IDZ32" s="206"/>
      <c r="IEA32" s="206"/>
      <c r="IEB32" s="206"/>
      <c r="IEC32" s="206"/>
      <c r="IED32" s="206"/>
      <c r="IEE32" s="206"/>
      <c r="IEF32" s="206"/>
      <c r="IEG32" s="206"/>
      <c r="IEH32" s="206"/>
      <c r="IEI32" s="206"/>
      <c r="IEJ32" s="206"/>
      <c r="IEK32" s="206"/>
      <c r="IEL32" s="206"/>
      <c r="IEM32" s="206"/>
      <c r="IEN32" s="206"/>
      <c r="IEO32" s="206"/>
      <c r="IEP32" s="206"/>
      <c r="IEQ32" s="206"/>
      <c r="IER32" s="206"/>
      <c r="IES32" s="206"/>
      <c r="IET32" s="206"/>
      <c r="IEU32" s="206"/>
      <c r="IEV32" s="206"/>
      <c r="IEW32" s="206"/>
      <c r="IEX32" s="206"/>
      <c r="IEY32" s="206"/>
      <c r="IEZ32" s="206"/>
      <c r="IFA32" s="206"/>
      <c r="IFB32" s="206"/>
      <c r="IFC32" s="206"/>
      <c r="IFD32" s="206"/>
      <c r="IFE32" s="206"/>
      <c r="IFF32" s="206"/>
      <c r="IFG32" s="206"/>
      <c r="IFH32" s="206"/>
      <c r="IFI32" s="206"/>
      <c r="IFJ32" s="206"/>
      <c r="IFK32" s="206"/>
      <c r="IFL32" s="206"/>
      <c r="IFM32" s="206"/>
      <c r="IFN32" s="206"/>
      <c r="IFO32" s="206"/>
      <c r="IFP32" s="206"/>
      <c r="IFQ32" s="206"/>
      <c r="IFR32" s="206"/>
      <c r="IFS32" s="206"/>
      <c r="IFT32" s="206"/>
      <c r="IFU32" s="206"/>
      <c r="IFV32" s="206"/>
      <c r="IFW32" s="206"/>
      <c r="IFX32" s="206"/>
      <c r="IFY32" s="206"/>
      <c r="IFZ32" s="206"/>
      <c r="IGA32" s="206"/>
      <c r="IGB32" s="206"/>
      <c r="IGC32" s="206"/>
      <c r="IGD32" s="206"/>
      <c r="IGE32" s="206"/>
      <c r="IGF32" s="206"/>
      <c r="IGG32" s="206"/>
      <c r="IGH32" s="206"/>
      <c r="IGI32" s="206"/>
      <c r="IGJ32" s="206"/>
      <c r="IGK32" s="206"/>
      <c r="IGL32" s="206"/>
      <c r="IGM32" s="206"/>
      <c r="IGN32" s="206"/>
      <c r="IGO32" s="206"/>
      <c r="IGP32" s="206"/>
      <c r="IGQ32" s="206"/>
      <c r="IGR32" s="206"/>
      <c r="IGS32" s="206"/>
      <c r="IGT32" s="206"/>
      <c r="IGU32" s="206"/>
      <c r="IGV32" s="206"/>
      <c r="IGW32" s="206"/>
      <c r="IGX32" s="206"/>
      <c r="IGY32" s="206"/>
      <c r="IGZ32" s="206"/>
      <c r="IHA32" s="206"/>
      <c r="IHB32" s="206"/>
      <c r="IHC32" s="206"/>
      <c r="IHD32" s="206"/>
      <c r="IHE32" s="206"/>
      <c r="IHF32" s="206"/>
      <c r="IHG32" s="206"/>
      <c r="IHH32" s="206"/>
      <c r="IHI32" s="206"/>
      <c r="IHJ32" s="206"/>
      <c r="IHK32" s="206"/>
      <c r="IHL32" s="206"/>
      <c r="IHM32" s="206"/>
      <c r="IHN32" s="206"/>
      <c r="IHO32" s="206"/>
      <c r="IHP32" s="206"/>
      <c r="IHQ32" s="206"/>
      <c r="IHR32" s="206"/>
      <c r="IHS32" s="206"/>
      <c r="IHT32" s="206"/>
      <c r="IHU32" s="206"/>
      <c r="IHV32" s="206"/>
      <c r="IHW32" s="206"/>
      <c r="IHX32" s="206"/>
      <c r="IHY32" s="206"/>
      <c r="IHZ32" s="206"/>
      <c r="IIA32" s="206"/>
      <c r="IIB32" s="206"/>
      <c r="IIC32" s="206"/>
      <c r="IID32" s="206"/>
      <c r="IIE32" s="206"/>
      <c r="IIF32" s="206"/>
      <c r="IIG32" s="206"/>
      <c r="IIH32" s="206"/>
      <c r="III32" s="206"/>
      <c r="IIJ32" s="206"/>
      <c r="IIK32" s="206"/>
      <c r="IIL32" s="206"/>
      <c r="IIM32" s="206"/>
      <c r="IIN32" s="206"/>
      <c r="IIO32" s="206"/>
      <c r="IIP32" s="206"/>
      <c r="IIQ32" s="206"/>
      <c r="IIR32" s="206"/>
      <c r="IIS32" s="206"/>
      <c r="IIT32" s="206"/>
      <c r="IIU32" s="206"/>
      <c r="IIV32" s="206"/>
      <c r="IIW32" s="206"/>
      <c r="IIX32" s="206"/>
      <c r="IIY32" s="206"/>
      <c r="IIZ32" s="206"/>
      <c r="IJA32" s="206"/>
      <c r="IJB32" s="206"/>
      <c r="IJC32" s="206"/>
      <c r="IJD32" s="206"/>
      <c r="IJE32" s="206"/>
      <c r="IJF32" s="206"/>
      <c r="IJG32" s="206"/>
      <c r="IJH32" s="206"/>
      <c r="IJI32" s="206"/>
      <c r="IJJ32" s="206"/>
      <c r="IJK32" s="206"/>
      <c r="IJL32" s="206"/>
      <c r="IJM32" s="206"/>
      <c r="IJN32" s="206"/>
      <c r="IJO32" s="206"/>
      <c r="IJP32" s="206"/>
      <c r="IJQ32" s="206"/>
      <c r="IJR32" s="206"/>
      <c r="IJS32" s="206"/>
      <c r="IJT32" s="206"/>
      <c r="IJU32" s="206"/>
      <c r="IJV32" s="206"/>
      <c r="IJW32" s="206"/>
      <c r="IJX32" s="206"/>
      <c r="IJY32" s="206"/>
      <c r="IJZ32" s="206"/>
      <c r="IKA32" s="206"/>
      <c r="IKB32" s="206"/>
      <c r="IKC32" s="206"/>
      <c r="IKD32" s="206"/>
      <c r="IKE32" s="206"/>
      <c r="IKF32" s="206"/>
      <c r="IKG32" s="206"/>
      <c r="IKH32" s="206"/>
      <c r="IKI32" s="206"/>
      <c r="IKJ32" s="206"/>
      <c r="IKK32" s="206"/>
      <c r="IKL32" s="206"/>
      <c r="IKM32" s="206"/>
      <c r="IKN32" s="206"/>
      <c r="IKO32" s="206"/>
      <c r="IKP32" s="206"/>
      <c r="IKQ32" s="206"/>
      <c r="IKR32" s="206"/>
      <c r="IKS32" s="206"/>
      <c r="IKT32" s="206"/>
      <c r="IKU32" s="206"/>
      <c r="IKV32" s="206"/>
      <c r="IKW32" s="206"/>
      <c r="IKX32" s="206"/>
      <c r="IKY32" s="206"/>
      <c r="IKZ32" s="206"/>
      <c r="ILA32" s="206"/>
      <c r="ILB32" s="206"/>
      <c r="ILC32" s="206"/>
      <c r="ILD32" s="206"/>
      <c r="ILE32" s="206"/>
      <c r="ILF32" s="206"/>
      <c r="ILG32" s="206"/>
      <c r="ILH32" s="206"/>
      <c r="ILI32" s="206"/>
      <c r="ILJ32" s="206"/>
      <c r="ILK32" s="206"/>
      <c r="ILL32" s="206"/>
      <c r="ILM32" s="206"/>
      <c r="ILN32" s="206"/>
      <c r="ILO32" s="206"/>
      <c r="ILP32" s="206"/>
      <c r="ILQ32" s="206"/>
      <c r="ILR32" s="206"/>
      <c r="ILS32" s="206"/>
      <c r="ILT32" s="206"/>
      <c r="ILU32" s="206"/>
      <c r="ILV32" s="206"/>
      <c r="ILW32" s="206"/>
      <c r="ILX32" s="206"/>
      <c r="ILY32" s="206"/>
      <c r="ILZ32" s="206"/>
      <c r="IMA32" s="206"/>
      <c r="IMB32" s="206"/>
      <c r="IMC32" s="206"/>
      <c r="IMD32" s="206"/>
      <c r="IME32" s="206"/>
      <c r="IMF32" s="206"/>
      <c r="IMG32" s="206"/>
      <c r="IMH32" s="206"/>
      <c r="IMI32" s="206"/>
      <c r="IMJ32" s="206"/>
      <c r="IMK32" s="206"/>
      <c r="IML32" s="206"/>
      <c r="IMM32" s="206"/>
      <c r="IMN32" s="206"/>
      <c r="IMO32" s="206"/>
      <c r="IMP32" s="206"/>
      <c r="IMQ32" s="206"/>
      <c r="IMR32" s="206"/>
      <c r="IMS32" s="206"/>
      <c r="IMT32" s="206"/>
      <c r="IMU32" s="206"/>
      <c r="IMV32" s="206"/>
      <c r="IMW32" s="206"/>
      <c r="IMX32" s="206"/>
      <c r="IMY32" s="206"/>
      <c r="IMZ32" s="206"/>
      <c r="INA32" s="206"/>
      <c r="INB32" s="206"/>
      <c r="INC32" s="206"/>
      <c r="IND32" s="206"/>
      <c r="INE32" s="206"/>
      <c r="INF32" s="206"/>
      <c r="ING32" s="206"/>
      <c r="INH32" s="206"/>
      <c r="INI32" s="206"/>
      <c r="INJ32" s="206"/>
      <c r="INK32" s="206"/>
      <c r="INL32" s="206"/>
      <c r="INM32" s="206"/>
      <c r="INN32" s="206"/>
      <c r="INO32" s="206"/>
      <c r="INP32" s="206"/>
      <c r="INQ32" s="206"/>
      <c r="INR32" s="206"/>
      <c r="INS32" s="206"/>
      <c r="INT32" s="206"/>
      <c r="INU32" s="206"/>
      <c r="INV32" s="206"/>
      <c r="INW32" s="206"/>
      <c r="INX32" s="206"/>
      <c r="INY32" s="206"/>
      <c r="INZ32" s="206"/>
      <c r="IOA32" s="206"/>
      <c r="IOB32" s="206"/>
      <c r="IOC32" s="206"/>
      <c r="IOD32" s="206"/>
      <c r="IOE32" s="206"/>
      <c r="IOF32" s="206"/>
      <c r="IOG32" s="206"/>
      <c r="IOH32" s="206"/>
      <c r="IOI32" s="206"/>
      <c r="IOJ32" s="206"/>
      <c r="IOK32" s="206"/>
      <c r="IOL32" s="206"/>
      <c r="IOM32" s="206"/>
      <c r="ION32" s="206"/>
      <c r="IOO32" s="206"/>
      <c r="IOP32" s="206"/>
      <c r="IOQ32" s="206"/>
      <c r="IOR32" s="206"/>
      <c r="IOS32" s="206"/>
      <c r="IOT32" s="206"/>
      <c r="IOU32" s="206"/>
      <c r="IOV32" s="206"/>
      <c r="IOW32" s="206"/>
      <c r="IOX32" s="206"/>
      <c r="IOY32" s="206"/>
      <c r="IOZ32" s="206"/>
      <c r="IPA32" s="206"/>
      <c r="IPB32" s="206"/>
      <c r="IPC32" s="206"/>
      <c r="IPD32" s="206"/>
      <c r="IPE32" s="206"/>
      <c r="IPF32" s="206"/>
      <c r="IPG32" s="206"/>
      <c r="IPH32" s="206"/>
      <c r="IPI32" s="206"/>
      <c r="IPJ32" s="206"/>
      <c r="IPK32" s="206"/>
      <c r="IPL32" s="206"/>
      <c r="IPM32" s="206"/>
      <c r="IPN32" s="206"/>
      <c r="IPO32" s="206"/>
      <c r="IPP32" s="206"/>
      <c r="IPQ32" s="206"/>
      <c r="IPR32" s="206"/>
      <c r="IPS32" s="206"/>
      <c r="IPT32" s="206"/>
      <c r="IPU32" s="206"/>
      <c r="IPV32" s="206"/>
      <c r="IPW32" s="206"/>
      <c r="IPX32" s="206"/>
      <c r="IPY32" s="206"/>
      <c r="IPZ32" s="206"/>
      <c r="IQA32" s="206"/>
      <c r="IQB32" s="206"/>
      <c r="IQC32" s="206"/>
      <c r="IQD32" s="206"/>
      <c r="IQE32" s="206"/>
      <c r="IQF32" s="206"/>
      <c r="IQG32" s="206"/>
      <c r="IQH32" s="206"/>
      <c r="IQI32" s="206"/>
      <c r="IQJ32" s="206"/>
      <c r="IQK32" s="206"/>
      <c r="IQL32" s="206"/>
      <c r="IQM32" s="206"/>
      <c r="IQN32" s="206"/>
      <c r="IQO32" s="206"/>
      <c r="IQP32" s="206"/>
      <c r="IQQ32" s="206"/>
      <c r="IQR32" s="206"/>
      <c r="IQS32" s="206"/>
      <c r="IQT32" s="206"/>
      <c r="IQU32" s="206"/>
      <c r="IQV32" s="206"/>
      <c r="IQW32" s="206"/>
      <c r="IQX32" s="206"/>
      <c r="IQY32" s="206"/>
      <c r="IQZ32" s="206"/>
      <c r="IRA32" s="206"/>
      <c r="IRB32" s="206"/>
      <c r="IRC32" s="206"/>
      <c r="IRD32" s="206"/>
      <c r="IRE32" s="206"/>
      <c r="IRF32" s="206"/>
      <c r="IRG32" s="206"/>
      <c r="IRH32" s="206"/>
      <c r="IRI32" s="206"/>
      <c r="IRJ32" s="206"/>
      <c r="IRK32" s="206"/>
      <c r="IRL32" s="206"/>
      <c r="IRM32" s="206"/>
      <c r="IRN32" s="206"/>
      <c r="IRO32" s="206"/>
      <c r="IRP32" s="206"/>
      <c r="IRQ32" s="206"/>
      <c r="IRR32" s="206"/>
      <c r="IRS32" s="206"/>
      <c r="IRT32" s="206"/>
      <c r="IRU32" s="206"/>
      <c r="IRV32" s="206"/>
      <c r="IRW32" s="206"/>
      <c r="IRX32" s="206"/>
      <c r="IRY32" s="206"/>
      <c r="IRZ32" s="206"/>
      <c r="ISA32" s="206"/>
      <c r="ISB32" s="206"/>
      <c r="ISC32" s="206"/>
      <c r="ISD32" s="206"/>
      <c r="ISE32" s="206"/>
      <c r="ISF32" s="206"/>
      <c r="ISG32" s="206"/>
      <c r="ISH32" s="206"/>
      <c r="ISI32" s="206"/>
      <c r="ISJ32" s="206"/>
      <c r="ISK32" s="206"/>
      <c r="ISL32" s="206"/>
      <c r="ISM32" s="206"/>
      <c r="ISN32" s="206"/>
      <c r="ISO32" s="206"/>
      <c r="ISP32" s="206"/>
      <c r="ISQ32" s="206"/>
      <c r="ISR32" s="206"/>
      <c r="ISS32" s="206"/>
      <c r="IST32" s="206"/>
      <c r="ISU32" s="206"/>
      <c r="ISV32" s="206"/>
      <c r="ISW32" s="206"/>
      <c r="ISX32" s="206"/>
      <c r="ISY32" s="206"/>
      <c r="ISZ32" s="206"/>
      <c r="ITA32" s="206"/>
      <c r="ITB32" s="206"/>
      <c r="ITC32" s="206"/>
      <c r="ITD32" s="206"/>
      <c r="ITE32" s="206"/>
      <c r="ITF32" s="206"/>
      <c r="ITG32" s="206"/>
      <c r="ITH32" s="206"/>
      <c r="ITI32" s="206"/>
      <c r="ITJ32" s="206"/>
      <c r="ITK32" s="206"/>
      <c r="ITL32" s="206"/>
      <c r="ITM32" s="206"/>
      <c r="ITN32" s="206"/>
      <c r="ITO32" s="206"/>
      <c r="ITP32" s="206"/>
      <c r="ITQ32" s="206"/>
      <c r="ITR32" s="206"/>
      <c r="ITS32" s="206"/>
      <c r="ITT32" s="206"/>
      <c r="ITU32" s="206"/>
      <c r="ITV32" s="206"/>
      <c r="ITW32" s="206"/>
      <c r="ITX32" s="206"/>
      <c r="ITY32" s="206"/>
      <c r="ITZ32" s="206"/>
      <c r="IUA32" s="206"/>
      <c r="IUB32" s="206"/>
      <c r="IUC32" s="206"/>
      <c r="IUD32" s="206"/>
      <c r="IUE32" s="206"/>
      <c r="IUF32" s="206"/>
      <c r="IUG32" s="206"/>
      <c r="IUH32" s="206"/>
      <c r="IUI32" s="206"/>
      <c r="IUJ32" s="206"/>
      <c r="IUK32" s="206"/>
      <c r="IUL32" s="206"/>
      <c r="IUM32" s="206"/>
      <c r="IUN32" s="206"/>
      <c r="IUO32" s="206"/>
      <c r="IUP32" s="206"/>
      <c r="IUQ32" s="206"/>
      <c r="IUR32" s="206"/>
      <c r="IUS32" s="206"/>
      <c r="IUT32" s="206"/>
      <c r="IUU32" s="206"/>
      <c r="IUV32" s="206"/>
      <c r="IUW32" s="206"/>
      <c r="IUX32" s="206"/>
      <c r="IUY32" s="206"/>
      <c r="IUZ32" s="206"/>
      <c r="IVA32" s="206"/>
      <c r="IVB32" s="206"/>
      <c r="IVC32" s="206"/>
      <c r="IVD32" s="206"/>
      <c r="IVE32" s="206"/>
      <c r="IVF32" s="206"/>
      <c r="IVG32" s="206"/>
      <c r="IVH32" s="206"/>
      <c r="IVI32" s="206"/>
      <c r="IVJ32" s="206"/>
      <c r="IVK32" s="206"/>
      <c r="IVL32" s="206"/>
      <c r="IVM32" s="206"/>
      <c r="IVN32" s="206"/>
      <c r="IVO32" s="206"/>
      <c r="IVP32" s="206"/>
      <c r="IVQ32" s="206"/>
      <c r="IVR32" s="206"/>
      <c r="IVS32" s="206"/>
      <c r="IVT32" s="206"/>
      <c r="IVU32" s="206"/>
      <c r="IVV32" s="206"/>
      <c r="IVW32" s="206"/>
      <c r="IVX32" s="206"/>
      <c r="IVY32" s="206"/>
      <c r="IVZ32" s="206"/>
      <c r="IWA32" s="206"/>
      <c r="IWB32" s="206"/>
      <c r="IWC32" s="206"/>
      <c r="IWD32" s="206"/>
      <c r="IWE32" s="206"/>
      <c r="IWF32" s="206"/>
      <c r="IWG32" s="206"/>
      <c r="IWH32" s="206"/>
      <c r="IWI32" s="206"/>
      <c r="IWJ32" s="206"/>
      <c r="IWK32" s="206"/>
      <c r="IWL32" s="206"/>
      <c r="IWM32" s="206"/>
      <c r="IWN32" s="206"/>
      <c r="IWO32" s="206"/>
      <c r="IWP32" s="206"/>
      <c r="IWQ32" s="206"/>
      <c r="IWR32" s="206"/>
      <c r="IWS32" s="206"/>
      <c r="IWT32" s="206"/>
      <c r="IWU32" s="206"/>
      <c r="IWV32" s="206"/>
      <c r="IWW32" s="206"/>
      <c r="IWX32" s="206"/>
      <c r="IWY32" s="206"/>
      <c r="IWZ32" s="206"/>
      <c r="IXA32" s="206"/>
      <c r="IXB32" s="206"/>
      <c r="IXC32" s="206"/>
      <c r="IXD32" s="206"/>
      <c r="IXE32" s="206"/>
      <c r="IXF32" s="206"/>
      <c r="IXG32" s="206"/>
      <c r="IXH32" s="206"/>
      <c r="IXI32" s="206"/>
      <c r="IXJ32" s="206"/>
      <c r="IXK32" s="206"/>
      <c r="IXL32" s="206"/>
      <c r="IXM32" s="206"/>
      <c r="IXN32" s="206"/>
      <c r="IXO32" s="206"/>
      <c r="IXP32" s="206"/>
      <c r="IXQ32" s="206"/>
      <c r="IXR32" s="206"/>
      <c r="IXS32" s="206"/>
      <c r="IXT32" s="206"/>
      <c r="IXU32" s="206"/>
      <c r="IXV32" s="206"/>
      <c r="IXW32" s="206"/>
      <c r="IXX32" s="206"/>
      <c r="IXY32" s="206"/>
      <c r="IXZ32" s="206"/>
      <c r="IYA32" s="206"/>
      <c r="IYB32" s="206"/>
      <c r="IYC32" s="206"/>
      <c r="IYD32" s="206"/>
      <c r="IYE32" s="206"/>
      <c r="IYF32" s="206"/>
      <c r="IYG32" s="206"/>
      <c r="IYH32" s="206"/>
      <c r="IYI32" s="206"/>
      <c r="IYJ32" s="206"/>
      <c r="IYK32" s="206"/>
      <c r="IYL32" s="206"/>
      <c r="IYM32" s="206"/>
      <c r="IYN32" s="206"/>
      <c r="IYO32" s="206"/>
      <c r="IYP32" s="206"/>
      <c r="IYQ32" s="206"/>
      <c r="IYR32" s="206"/>
      <c r="IYS32" s="206"/>
      <c r="IYT32" s="206"/>
      <c r="IYU32" s="206"/>
      <c r="IYV32" s="206"/>
      <c r="IYW32" s="206"/>
      <c r="IYX32" s="206"/>
      <c r="IYY32" s="206"/>
      <c r="IYZ32" s="206"/>
      <c r="IZA32" s="206"/>
      <c r="IZB32" s="206"/>
      <c r="IZC32" s="206"/>
      <c r="IZD32" s="206"/>
      <c r="IZE32" s="206"/>
      <c r="IZF32" s="206"/>
      <c r="IZG32" s="206"/>
      <c r="IZH32" s="206"/>
      <c r="IZI32" s="206"/>
      <c r="IZJ32" s="206"/>
      <c r="IZK32" s="206"/>
      <c r="IZL32" s="206"/>
      <c r="IZM32" s="206"/>
      <c r="IZN32" s="206"/>
      <c r="IZO32" s="206"/>
      <c r="IZP32" s="206"/>
      <c r="IZQ32" s="206"/>
      <c r="IZR32" s="206"/>
      <c r="IZS32" s="206"/>
      <c r="IZT32" s="206"/>
      <c r="IZU32" s="206"/>
      <c r="IZV32" s="206"/>
      <c r="IZW32" s="206"/>
      <c r="IZX32" s="206"/>
      <c r="IZY32" s="206"/>
      <c r="IZZ32" s="206"/>
      <c r="JAA32" s="206"/>
      <c r="JAB32" s="206"/>
      <c r="JAC32" s="206"/>
      <c r="JAD32" s="206"/>
      <c r="JAE32" s="206"/>
      <c r="JAF32" s="206"/>
      <c r="JAG32" s="206"/>
      <c r="JAH32" s="206"/>
      <c r="JAI32" s="206"/>
      <c r="JAJ32" s="206"/>
      <c r="JAK32" s="206"/>
      <c r="JAL32" s="206"/>
      <c r="JAM32" s="206"/>
      <c r="JAN32" s="206"/>
      <c r="JAO32" s="206"/>
      <c r="JAP32" s="206"/>
      <c r="JAQ32" s="206"/>
      <c r="JAR32" s="206"/>
      <c r="JAS32" s="206"/>
      <c r="JAT32" s="206"/>
      <c r="JAU32" s="206"/>
      <c r="JAV32" s="206"/>
      <c r="JAW32" s="206"/>
      <c r="JAX32" s="206"/>
      <c r="JAY32" s="206"/>
      <c r="JAZ32" s="206"/>
      <c r="JBA32" s="206"/>
      <c r="JBB32" s="206"/>
      <c r="JBC32" s="206"/>
      <c r="JBD32" s="206"/>
      <c r="JBE32" s="206"/>
      <c r="JBF32" s="206"/>
      <c r="JBG32" s="206"/>
      <c r="JBH32" s="206"/>
      <c r="JBI32" s="206"/>
      <c r="JBJ32" s="206"/>
      <c r="JBK32" s="206"/>
      <c r="JBL32" s="206"/>
      <c r="JBM32" s="206"/>
      <c r="JBN32" s="206"/>
      <c r="JBO32" s="206"/>
      <c r="JBP32" s="206"/>
      <c r="JBQ32" s="206"/>
      <c r="JBR32" s="206"/>
      <c r="JBS32" s="206"/>
      <c r="JBT32" s="206"/>
      <c r="JBU32" s="206"/>
      <c r="JBV32" s="206"/>
      <c r="JBW32" s="206"/>
      <c r="JBX32" s="206"/>
      <c r="JBY32" s="206"/>
      <c r="JBZ32" s="206"/>
      <c r="JCA32" s="206"/>
      <c r="JCB32" s="206"/>
      <c r="JCC32" s="206"/>
      <c r="JCD32" s="206"/>
      <c r="JCE32" s="206"/>
      <c r="JCF32" s="206"/>
      <c r="JCG32" s="206"/>
      <c r="JCH32" s="206"/>
      <c r="JCI32" s="206"/>
      <c r="JCJ32" s="206"/>
      <c r="JCK32" s="206"/>
      <c r="JCL32" s="206"/>
      <c r="JCM32" s="206"/>
      <c r="JCN32" s="206"/>
      <c r="JCO32" s="206"/>
      <c r="JCP32" s="206"/>
      <c r="JCQ32" s="206"/>
      <c r="JCR32" s="206"/>
      <c r="JCS32" s="206"/>
      <c r="JCT32" s="206"/>
      <c r="JCU32" s="206"/>
      <c r="JCV32" s="206"/>
      <c r="JCW32" s="206"/>
      <c r="JCX32" s="206"/>
      <c r="JCY32" s="206"/>
      <c r="JCZ32" s="206"/>
      <c r="JDA32" s="206"/>
      <c r="JDB32" s="206"/>
      <c r="JDC32" s="206"/>
      <c r="JDD32" s="206"/>
      <c r="JDE32" s="206"/>
      <c r="JDF32" s="206"/>
      <c r="JDG32" s="206"/>
      <c r="JDH32" s="206"/>
      <c r="JDI32" s="206"/>
      <c r="JDJ32" s="206"/>
      <c r="JDK32" s="206"/>
      <c r="JDL32" s="206"/>
      <c r="JDM32" s="206"/>
      <c r="JDN32" s="206"/>
      <c r="JDO32" s="206"/>
      <c r="JDP32" s="206"/>
      <c r="JDQ32" s="206"/>
      <c r="JDR32" s="206"/>
      <c r="JDS32" s="206"/>
      <c r="JDT32" s="206"/>
      <c r="JDU32" s="206"/>
      <c r="JDV32" s="206"/>
      <c r="JDW32" s="206"/>
      <c r="JDX32" s="206"/>
      <c r="JDY32" s="206"/>
      <c r="JDZ32" s="206"/>
      <c r="JEA32" s="206"/>
      <c r="JEB32" s="206"/>
      <c r="JEC32" s="206"/>
      <c r="JED32" s="206"/>
      <c r="JEE32" s="206"/>
      <c r="JEF32" s="206"/>
      <c r="JEG32" s="206"/>
      <c r="JEH32" s="206"/>
      <c r="JEI32" s="206"/>
      <c r="JEJ32" s="206"/>
      <c r="JEK32" s="206"/>
      <c r="JEL32" s="206"/>
      <c r="JEM32" s="206"/>
      <c r="JEN32" s="206"/>
      <c r="JEO32" s="206"/>
      <c r="JEP32" s="206"/>
      <c r="JEQ32" s="206"/>
      <c r="JER32" s="206"/>
      <c r="JES32" s="206"/>
      <c r="JET32" s="206"/>
      <c r="JEU32" s="206"/>
      <c r="JEV32" s="206"/>
      <c r="JEW32" s="206"/>
      <c r="JEX32" s="206"/>
      <c r="JEY32" s="206"/>
      <c r="JEZ32" s="206"/>
      <c r="JFA32" s="206"/>
      <c r="JFB32" s="206"/>
      <c r="JFC32" s="206"/>
      <c r="JFD32" s="206"/>
      <c r="JFE32" s="206"/>
      <c r="JFF32" s="206"/>
      <c r="JFG32" s="206"/>
      <c r="JFH32" s="206"/>
      <c r="JFI32" s="206"/>
      <c r="JFJ32" s="206"/>
      <c r="JFK32" s="206"/>
      <c r="JFL32" s="206"/>
      <c r="JFM32" s="206"/>
      <c r="JFN32" s="206"/>
      <c r="JFO32" s="206"/>
      <c r="JFP32" s="206"/>
      <c r="JFQ32" s="206"/>
      <c r="JFR32" s="206"/>
      <c r="JFS32" s="206"/>
      <c r="JFT32" s="206"/>
      <c r="JFU32" s="206"/>
      <c r="JFV32" s="206"/>
      <c r="JFW32" s="206"/>
      <c r="JFX32" s="206"/>
      <c r="JFY32" s="206"/>
      <c r="JFZ32" s="206"/>
      <c r="JGA32" s="206"/>
      <c r="JGB32" s="206"/>
      <c r="JGC32" s="206"/>
      <c r="JGD32" s="206"/>
      <c r="JGE32" s="206"/>
      <c r="JGF32" s="206"/>
      <c r="JGG32" s="206"/>
      <c r="JGH32" s="206"/>
      <c r="JGI32" s="206"/>
      <c r="JGJ32" s="206"/>
      <c r="JGK32" s="206"/>
      <c r="JGL32" s="206"/>
      <c r="JGM32" s="206"/>
      <c r="JGN32" s="206"/>
      <c r="JGO32" s="206"/>
      <c r="JGP32" s="206"/>
      <c r="JGQ32" s="206"/>
      <c r="JGR32" s="206"/>
      <c r="JGS32" s="206"/>
      <c r="JGT32" s="206"/>
      <c r="JGU32" s="206"/>
      <c r="JGV32" s="206"/>
      <c r="JGW32" s="206"/>
      <c r="JGX32" s="206"/>
      <c r="JGY32" s="206"/>
      <c r="JGZ32" s="206"/>
      <c r="JHA32" s="206"/>
      <c r="JHB32" s="206"/>
      <c r="JHC32" s="206"/>
      <c r="JHD32" s="206"/>
      <c r="JHE32" s="206"/>
      <c r="JHF32" s="206"/>
      <c r="JHG32" s="206"/>
      <c r="JHH32" s="206"/>
      <c r="JHI32" s="206"/>
      <c r="JHJ32" s="206"/>
      <c r="JHK32" s="206"/>
      <c r="JHL32" s="206"/>
      <c r="JHM32" s="206"/>
      <c r="JHN32" s="206"/>
      <c r="JHO32" s="206"/>
      <c r="JHP32" s="206"/>
      <c r="JHQ32" s="206"/>
      <c r="JHR32" s="206"/>
      <c r="JHS32" s="206"/>
      <c r="JHT32" s="206"/>
      <c r="JHU32" s="206"/>
      <c r="JHV32" s="206"/>
      <c r="JHW32" s="206"/>
      <c r="JHX32" s="206"/>
      <c r="JHY32" s="206"/>
      <c r="JHZ32" s="206"/>
      <c r="JIA32" s="206"/>
      <c r="JIB32" s="206"/>
      <c r="JIC32" s="206"/>
      <c r="JID32" s="206"/>
      <c r="JIE32" s="206"/>
      <c r="JIF32" s="206"/>
      <c r="JIG32" s="206"/>
      <c r="JIH32" s="206"/>
      <c r="JII32" s="206"/>
      <c r="JIJ32" s="206"/>
      <c r="JIK32" s="206"/>
      <c r="JIL32" s="206"/>
      <c r="JIM32" s="206"/>
      <c r="JIN32" s="206"/>
      <c r="JIO32" s="206"/>
      <c r="JIP32" s="206"/>
      <c r="JIQ32" s="206"/>
      <c r="JIR32" s="206"/>
      <c r="JIS32" s="206"/>
      <c r="JIT32" s="206"/>
      <c r="JIU32" s="206"/>
      <c r="JIV32" s="206"/>
      <c r="JIW32" s="206"/>
      <c r="JIX32" s="206"/>
      <c r="JIY32" s="206"/>
      <c r="JIZ32" s="206"/>
      <c r="JJA32" s="206"/>
      <c r="JJB32" s="206"/>
      <c r="JJC32" s="206"/>
      <c r="JJD32" s="206"/>
      <c r="JJE32" s="206"/>
      <c r="JJF32" s="206"/>
      <c r="JJG32" s="206"/>
      <c r="JJH32" s="206"/>
      <c r="JJI32" s="206"/>
      <c r="JJJ32" s="206"/>
      <c r="JJK32" s="206"/>
      <c r="JJL32" s="206"/>
      <c r="JJM32" s="206"/>
      <c r="JJN32" s="206"/>
      <c r="JJO32" s="206"/>
      <c r="JJP32" s="206"/>
      <c r="JJQ32" s="206"/>
      <c r="JJR32" s="206"/>
      <c r="JJS32" s="206"/>
      <c r="JJT32" s="206"/>
      <c r="JJU32" s="206"/>
      <c r="JJV32" s="206"/>
      <c r="JJW32" s="206"/>
      <c r="JJX32" s="206"/>
      <c r="JJY32" s="206"/>
      <c r="JJZ32" s="206"/>
      <c r="JKA32" s="206"/>
      <c r="JKB32" s="206"/>
      <c r="JKC32" s="206"/>
      <c r="JKD32" s="206"/>
      <c r="JKE32" s="206"/>
      <c r="JKF32" s="206"/>
      <c r="JKG32" s="206"/>
      <c r="JKH32" s="206"/>
      <c r="JKI32" s="206"/>
      <c r="JKJ32" s="206"/>
      <c r="JKK32" s="206"/>
      <c r="JKL32" s="206"/>
      <c r="JKM32" s="206"/>
      <c r="JKN32" s="206"/>
      <c r="JKO32" s="206"/>
      <c r="JKP32" s="206"/>
      <c r="JKQ32" s="206"/>
      <c r="JKR32" s="206"/>
      <c r="JKS32" s="206"/>
      <c r="JKT32" s="206"/>
      <c r="JKU32" s="206"/>
      <c r="JKV32" s="206"/>
      <c r="JKW32" s="206"/>
      <c r="JKX32" s="206"/>
      <c r="JKY32" s="206"/>
      <c r="JKZ32" s="206"/>
      <c r="JLA32" s="206"/>
      <c r="JLB32" s="206"/>
      <c r="JLC32" s="206"/>
      <c r="JLD32" s="206"/>
      <c r="JLE32" s="206"/>
      <c r="JLF32" s="206"/>
      <c r="JLG32" s="206"/>
      <c r="JLH32" s="206"/>
      <c r="JLI32" s="206"/>
      <c r="JLJ32" s="206"/>
      <c r="JLK32" s="206"/>
      <c r="JLL32" s="206"/>
      <c r="JLM32" s="206"/>
      <c r="JLN32" s="206"/>
      <c r="JLO32" s="206"/>
      <c r="JLP32" s="206"/>
      <c r="JLQ32" s="206"/>
      <c r="JLR32" s="206"/>
      <c r="JLS32" s="206"/>
      <c r="JLT32" s="206"/>
      <c r="JLU32" s="206"/>
      <c r="JLV32" s="206"/>
      <c r="JLW32" s="206"/>
      <c r="JLX32" s="206"/>
      <c r="JLY32" s="206"/>
      <c r="JLZ32" s="206"/>
      <c r="JMA32" s="206"/>
      <c r="JMB32" s="206"/>
      <c r="JMC32" s="206"/>
      <c r="JMD32" s="206"/>
      <c r="JME32" s="206"/>
      <c r="JMF32" s="206"/>
      <c r="JMG32" s="206"/>
      <c r="JMH32" s="206"/>
      <c r="JMI32" s="206"/>
      <c r="JMJ32" s="206"/>
      <c r="JMK32" s="206"/>
      <c r="JML32" s="206"/>
      <c r="JMM32" s="206"/>
      <c r="JMN32" s="206"/>
      <c r="JMO32" s="206"/>
      <c r="JMP32" s="206"/>
      <c r="JMQ32" s="206"/>
      <c r="JMR32" s="206"/>
      <c r="JMS32" s="206"/>
      <c r="JMT32" s="206"/>
      <c r="JMU32" s="206"/>
      <c r="JMV32" s="206"/>
      <c r="JMW32" s="206"/>
      <c r="JMX32" s="206"/>
      <c r="JMY32" s="206"/>
      <c r="JMZ32" s="206"/>
      <c r="JNA32" s="206"/>
      <c r="JNB32" s="206"/>
      <c r="JNC32" s="206"/>
      <c r="JND32" s="206"/>
      <c r="JNE32" s="206"/>
      <c r="JNF32" s="206"/>
      <c r="JNG32" s="206"/>
      <c r="JNH32" s="206"/>
      <c r="JNI32" s="206"/>
      <c r="JNJ32" s="206"/>
      <c r="JNK32" s="206"/>
      <c r="JNL32" s="206"/>
      <c r="JNM32" s="206"/>
      <c r="JNN32" s="206"/>
      <c r="JNO32" s="206"/>
      <c r="JNP32" s="206"/>
      <c r="JNQ32" s="206"/>
      <c r="JNR32" s="206"/>
      <c r="JNS32" s="206"/>
      <c r="JNT32" s="206"/>
      <c r="JNU32" s="206"/>
      <c r="JNV32" s="206"/>
      <c r="JNW32" s="206"/>
      <c r="JNX32" s="206"/>
      <c r="JNY32" s="206"/>
      <c r="JNZ32" s="206"/>
      <c r="JOA32" s="206"/>
      <c r="JOB32" s="206"/>
      <c r="JOC32" s="206"/>
      <c r="JOD32" s="206"/>
      <c r="JOE32" s="206"/>
      <c r="JOF32" s="206"/>
      <c r="JOG32" s="206"/>
      <c r="JOH32" s="206"/>
      <c r="JOI32" s="206"/>
      <c r="JOJ32" s="206"/>
      <c r="JOK32" s="206"/>
      <c r="JOL32" s="206"/>
      <c r="JOM32" s="206"/>
      <c r="JON32" s="206"/>
      <c r="JOO32" s="206"/>
      <c r="JOP32" s="206"/>
      <c r="JOQ32" s="206"/>
      <c r="JOR32" s="206"/>
      <c r="JOS32" s="206"/>
      <c r="JOT32" s="206"/>
      <c r="JOU32" s="206"/>
      <c r="JOV32" s="206"/>
      <c r="JOW32" s="206"/>
      <c r="JOX32" s="206"/>
      <c r="JOY32" s="206"/>
      <c r="JOZ32" s="206"/>
      <c r="JPA32" s="206"/>
      <c r="JPB32" s="206"/>
      <c r="JPC32" s="206"/>
      <c r="JPD32" s="206"/>
      <c r="JPE32" s="206"/>
      <c r="JPF32" s="206"/>
      <c r="JPG32" s="206"/>
      <c r="JPH32" s="206"/>
      <c r="JPI32" s="206"/>
      <c r="JPJ32" s="206"/>
      <c r="JPK32" s="206"/>
      <c r="JPL32" s="206"/>
      <c r="JPM32" s="206"/>
      <c r="JPN32" s="206"/>
      <c r="JPO32" s="206"/>
      <c r="JPP32" s="206"/>
      <c r="JPQ32" s="206"/>
      <c r="JPR32" s="206"/>
      <c r="JPS32" s="206"/>
      <c r="JPT32" s="206"/>
      <c r="JPU32" s="206"/>
      <c r="JPV32" s="206"/>
      <c r="JPW32" s="206"/>
      <c r="JPX32" s="206"/>
      <c r="JPY32" s="206"/>
      <c r="JPZ32" s="206"/>
      <c r="JQA32" s="206"/>
      <c r="JQB32" s="206"/>
      <c r="JQC32" s="206"/>
      <c r="JQD32" s="206"/>
      <c r="JQE32" s="206"/>
      <c r="JQF32" s="206"/>
      <c r="JQG32" s="206"/>
      <c r="JQH32" s="206"/>
      <c r="JQI32" s="206"/>
      <c r="JQJ32" s="206"/>
      <c r="JQK32" s="206"/>
      <c r="JQL32" s="206"/>
      <c r="JQM32" s="206"/>
      <c r="JQN32" s="206"/>
      <c r="JQO32" s="206"/>
      <c r="JQP32" s="206"/>
      <c r="JQQ32" s="206"/>
      <c r="JQR32" s="206"/>
      <c r="JQS32" s="206"/>
      <c r="JQT32" s="206"/>
      <c r="JQU32" s="206"/>
      <c r="JQV32" s="206"/>
      <c r="JQW32" s="206"/>
      <c r="JQX32" s="206"/>
      <c r="JQY32" s="206"/>
      <c r="JQZ32" s="206"/>
      <c r="JRA32" s="206"/>
      <c r="JRB32" s="206"/>
      <c r="JRC32" s="206"/>
      <c r="JRD32" s="206"/>
      <c r="JRE32" s="206"/>
      <c r="JRF32" s="206"/>
      <c r="JRG32" s="206"/>
      <c r="JRH32" s="206"/>
      <c r="JRI32" s="206"/>
      <c r="JRJ32" s="206"/>
      <c r="JRK32" s="206"/>
      <c r="JRL32" s="206"/>
      <c r="JRM32" s="206"/>
      <c r="JRN32" s="206"/>
      <c r="JRO32" s="206"/>
      <c r="JRP32" s="206"/>
      <c r="JRQ32" s="206"/>
      <c r="JRR32" s="206"/>
      <c r="JRS32" s="206"/>
      <c r="JRT32" s="206"/>
      <c r="JRU32" s="206"/>
      <c r="JRV32" s="206"/>
      <c r="JRW32" s="206"/>
      <c r="JRX32" s="206"/>
      <c r="JRY32" s="206"/>
      <c r="JRZ32" s="206"/>
      <c r="JSA32" s="206"/>
      <c r="JSB32" s="206"/>
      <c r="JSC32" s="206"/>
      <c r="JSD32" s="206"/>
      <c r="JSE32" s="206"/>
      <c r="JSF32" s="206"/>
      <c r="JSG32" s="206"/>
      <c r="JSH32" s="206"/>
      <c r="JSI32" s="206"/>
      <c r="JSJ32" s="206"/>
      <c r="JSK32" s="206"/>
      <c r="JSL32" s="206"/>
      <c r="JSM32" s="206"/>
      <c r="JSN32" s="206"/>
      <c r="JSO32" s="206"/>
      <c r="JSP32" s="206"/>
      <c r="JSQ32" s="206"/>
      <c r="JSR32" s="206"/>
      <c r="JSS32" s="206"/>
      <c r="JST32" s="206"/>
      <c r="JSU32" s="206"/>
      <c r="JSV32" s="206"/>
      <c r="JSW32" s="206"/>
      <c r="JSX32" s="206"/>
      <c r="JSY32" s="206"/>
      <c r="JSZ32" s="206"/>
      <c r="JTA32" s="206"/>
      <c r="JTB32" s="206"/>
      <c r="JTC32" s="206"/>
      <c r="JTD32" s="206"/>
      <c r="JTE32" s="206"/>
      <c r="JTF32" s="206"/>
      <c r="JTG32" s="206"/>
      <c r="JTH32" s="206"/>
      <c r="JTI32" s="206"/>
      <c r="JTJ32" s="206"/>
      <c r="JTK32" s="206"/>
      <c r="JTL32" s="206"/>
      <c r="JTM32" s="206"/>
      <c r="JTN32" s="206"/>
      <c r="JTO32" s="206"/>
      <c r="JTP32" s="206"/>
      <c r="JTQ32" s="206"/>
      <c r="JTR32" s="206"/>
      <c r="JTS32" s="206"/>
      <c r="JTT32" s="206"/>
      <c r="JTU32" s="206"/>
      <c r="JTV32" s="206"/>
      <c r="JTW32" s="206"/>
      <c r="JTX32" s="206"/>
      <c r="JTY32" s="206"/>
      <c r="JTZ32" s="206"/>
      <c r="JUA32" s="206"/>
      <c r="JUB32" s="206"/>
      <c r="JUC32" s="206"/>
      <c r="JUD32" s="206"/>
      <c r="JUE32" s="206"/>
      <c r="JUF32" s="206"/>
      <c r="JUG32" s="206"/>
      <c r="JUH32" s="206"/>
      <c r="JUI32" s="206"/>
      <c r="JUJ32" s="206"/>
      <c r="JUK32" s="206"/>
      <c r="JUL32" s="206"/>
      <c r="JUM32" s="206"/>
      <c r="JUN32" s="206"/>
      <c r="JUO32" s="206"/>
      <c r="JUP32" s="206"/>
      <c r="JUQ32" s="206"/>
      <c r="JUR32" s="206"/>
      <c r="JUS32" s="206"/>
      <c r="JUT32" s="206"/>
      <c r="JUU32" s="206"/>
      <c r="JUV32" s="206"/>
      <c r="JUW32" s="206"/>
      <c r="JUX32" s="206"/>
      <c r="JUY32" s="206"/>
      <c r="JUZ32" s="206"/>
      <c r="JVA32" s="206"/>
      <c r="JVB32" s="206"/>
      <c r="JVC32" s="206"/>
      <c r="JVD32" s="206"/>
      <c r="JVE32" s="206"/>
      <c r="JVF32" s="206"/>
      <c r="JVG32" s="206"/>
      <c r="JVH32" s="206"/>
      <c r="JVI32" s="206"/>
      <c r="JVJ32" s="206"/>
      <c r="JVK32" s="206"/>
      <c r="JVL32" s="206"/>
      <c r="JVM32" s="206"/>
      <c r="JVN32" s="206"/>
      <c r="JVO32" s="206"/>
      <c r="JVP32" s="206"/>
      <c r="JVQ32" s="206"/>
      <c r="JVR32" s="206"/>
      <c r="JVS32" s="206"/>
      <c r="JVT32" s="206"/>
      <c r="JVU32" s="206"/>
      <c r="JVV32" s="206"/>
      <c r="JVW32" s="206"/>
      <c r="JVX32" s="206"/>
      <c r="JVY32" s="206"/>
      <c r="JVZ32" s="206"/>
      <c r="JWA32" s="206"/>
      <c r="JWB32" s="206"/>
      <c r="JWC32" s="206"/>
      <c r="JWD32" s="206"/>
      <c r="JWE32" s="206"/>
      <c r="JWF32" s="206"/>
      <c r="JWG32" s="206"/>
      <c r="JWH32" s="206"/>
      <c r="JWI32" s="206"/>
      <c r="JWJ32" s="206"/>
      <c r="JWK32" s="206"/>
      <c r="JWL32" s="206"/>
      <c r="JWM32" s="206"/>
      <c r="JWN32" s="206"/>
      <c r="JWO32" s="206"/>
      <c r="JWP32" s="206"/>
      <c r="JWQ32" s="206"/>
      <c r="JWR32" s="206"/>
      <c r="JWS32" s="206"/>
      <c r="JWT32" s="206"/>
      <c r="JWU32" s="206"/>
      <c r="JWV32" s="206"/>
      <c r="JWW32" s="206"/>
      <c r="JWX32" s="206"/>
      <c r="JWY32" s="206"/>
      <c r="JWZ32" s="206"/>
      <c r="JXA32" s="206"/>
      <c r="JXB32" s="206"/>
      <c r="JXC32" s="206"/>
      <c r="JXD32" s="206"/>
      <c r="JXE32" s="206"/>
      <c r="JXF32" s="206"/>
      <c r="JXG32" s="206"/>
      <c r="JXH32" s="206"/>
      <c r="JXI32" s="206"/>
      <c r="JXJ32" s="206"/>
      <c r="JXK32" s="206"/>
      <c r="JXL32" s="206"/>
      <c r="JXM32" s="206"/>
      <c r="JXN32" s="206"/>
      <c r="JXO32" s="206"/>
      <c r="JXP32" s="206"/>
      <c r="JXQ32" s="206"/>
      <c r="JXR32" s="206"/>
      <c r="JXS32" s="206"/>
      <c r="JXT32" s="206"/>
      <c r="JXU32" s="206"/>
      <c r="JXV32" s="206"/>
      <c r="JXW32" s="206"/>
      <c r="JXX32" s="206"/>
      <c r="JXY32" s="206"/>
      <c r="JXZ32" s="206"/>
      <c r="JYA32" s="206"/>
      <c r="JYB32" s="206"/>
      <c r="JYC32" s="206"/>
      <c r="JYD32" s="206"/>
      <c r="JYE32" s="206"/>
      <c r="JYF32" s="206"/>
      <c r="JYG32" s="206"/>
      <c r="JYH32" s="206"/>
      <c r="JYI32" s="206"/>
      <c r="JYJ32" s="206"/>
      <c r="JYK32" s="206"/>
      <c r="JYL32" s="206"/>
      <c r="JYM32" s="206"/>
      <c r="JYN32" s="206"/>
      <c r="JYO32" s="206"/>
      <c r="JYP32" s="206"/>
      <c r="JYQ32" s="206"/>
      <c r="JYR32" s="206"/>
      <c r="JYS32" s="206"/>
      <c r="JYT32" s="206"/>
      <c r="JYU32" s="206"/>
      <c r="JYV32" s="206"/>
      <c r="JYW32" s="206"/>
      <c r="JYX32" s="206"/>
      <c r="JYY32" s="206"/>
      <c r="JYZ32" s="206"/>
      <c r="JZA32" s="206"/>
      <c r="JZB32" s="206"/>
      <c r="JZC32" s="206"/>
      <c r="JZD32" s="206"/>
      <c r="JZE32" s="206"/>
      <c r="JZF32" s="206"/>
      <c r="JZG32" s="206"/>
      <c r="JZH32" s="206"/>
      <c r="JZI32" s="206"/>
      <c r="JZJ32" s="206"/>
      <c r="JZK32" s="206"/>
      <c r="JZL32" s="206"/>
      <c r="JZM32" s="206"/>
      <c r="JZN32" s="206"/>
      <c r="JZO32" s="206"/>
      <c r="JZP32" s="206"/>
      <c r="JZQ32" s="206"/>
      <c r="JZR32" s="206"/>
      <c r="JZS32" s="206"/>
      <c r="JZT32" s="206"/>
      <c r="JZU32" s="206"/>
      <c r="JZV32" s="206"/>
      <c r="JZW32" s="206"/>
      <c r="JZX32" s="206"/>
      <c r="JZY32" s="206"/>
      <c r="JZZ32" s="206"/>
      <c r="KAA32" s="206"/>
      <c r="KAB32" s="206"/>
      <c r="KAC32" s="206"/>
      <c r="KAD32" s="206"/>
      <c r="KAE32" s="206"/>
      <c r="KAF32" s="206"/>
      <c r="KAG32" s="206"/>
      <c r="KAH32" s="206"/>
      <c r="KAI32" s="206"/>
      <c r="KAJ32" s="206"/>
      <c r="KAK32" s="206"/>
      <c r="KAL32" s="206"/>
      <c r="KAM32" s="206"/>
      <c r="KAN32" s="206"/>
      <c r="KAO32" s="206"/>
      <c r="KAP32" s="206"/>
      <c r="KAQ32" s="206"/>
      <c r="KAR32" s="206"/>
      <c r="KAS32" s="206"/>
      <c r="KAT32" s="206"/>
      <c r="KAU32" s="206"/>
      <c r="KAV32" s="206"/>
      <c r="KAW32" s="206"/>
      <c r="KAX32" s="206"/>
      <c r="KAY32" s="206"/>
      <c r="KAZ32" s="206"/>
      <c r="KBA32" s="206"/>
      <c r="KBB32" s="206"/>
      <c r="KBC32" s="206"/>
      <c r="KBD32" s="206"/>
      <c r="KBE32" s="206"/>
      <c r="KBF32" s="206"/>
      <c r="KBG32" s="206"/>
      <c r="KBH32" s="206"/>
      <c r="KBI32" s="206"/>
      <c r="KBJ32" s="206"/>
      <c r="KBK32" s="206"/>
      <c r="KBL32" s="206"/>
      <c r="KBM32" s="206"/>
      <c r="KBN32" s="206"/>
      <c r="KBO32" s="206"/>
      <c r="KBP32" s="206"/>
      <c r="KBQ32" s="206"/>
      <c r="KBR32" s="206"/>
      <c r="KBS32" s="206"/>
      <c r="KBT32" s="206"/>
      <c r="KBU32" s="206"/>
      <c r="KBV32" s="206"/>
      <c r="KBW32" s="206"/>
      <c r="KBX32" s="206"/>
      <c r="KBY32" s="206"/>
      <c r="KBZ32" s="206"/>
      <c r="KCA32" s="206"/>
      <c r="KCB32" s="206"/>
      <c r="KCC32" s="206"/>
      <c r="KCD32" s="206"/>
      <c r="KCE32" s="206"/>
      <c r="KCF32" s="206"/>
      <c r="KCG32" s="206"/>
      <c r="KCH32" s="206"/>
      <c r="KCI32" s="206"/>
      <c r="KCJ32" s="206"/>
      <c r="KCK32" s="206"/>
      <c r="KCL32" s="206"/>
      <c r="KCM32" s="206"/>
      <c r="KCN32" s="206"/>
      <c r="KCO32" s="206"/>
      <c r="KCP32" s="206"/>
      <c r="KCQ32" s="206"/>
      <c r="KCR32" s="206"/>
      <c r="KCS32" s="206"/>
      <c r="KCT32" s="206"/>
      <c r="KCU32" s="206"/>
      <c r="KCV32" s="206"/>
      <c r="KCW32" s="206"/>
      <c r="KCX32" s="206"/>
      <c r="KCY32" s="206"/>
      <c r="KCZ32" s="206"/>
      <c r="KDA32" s="206"/>
      <c r="KDB32" s="206"/>
      <c r="KDC32" s="206"/>
      <c r="KDD32" s="206"/>
      <c r="KDE32" s="206"/>
      <c r="KDF32" s="206"/>
      <c r="KDG32" s="206"/>
      <c r="KDH32" s="206"/>
      <c r="KDI32" s="206"/>
      <c r="KDJ32" s="206"/>
      <c r="KDK32" s="206"/>
      <c r="KDL32" s="206"/>
      <c r="KDM32" s="206"/>
      <c r="KDN32" s="206"/>
      <c r="KDO32" s="206"/>
      <c r="KDP32" s="206"/>
      <c r="KDQ32" s="206"/>
      <c r="KDR32" s="206"/>
      <c r="KDS32" s="206"/>
      <c r="KDT32" s="206"/>
      <c r="KDU32" s="206"/>
      <c r="KDV32" s="206"/>
      <c r="KDW32" s="206"/>
      <c r="KDX32" s="206"/>
      <c r="KDY32" s="206"/>
      <c r="KDZ32" s="206"/>
      <c r="KEA32" s="206"/>
      <c r="KEB32" s="206"/>
      <c r="KEC32" s="206"/>
      <c r="KED32" s="206"/>
      <c r="KEE32" s="206"/>
      <c r="KEF32" s="206"/>
      <c r="KEG32" s="206"/>
      <c r="KEH32" s="206"/>
      <c r="KEI32" s="206"/>
      <c r="KEJ32" s="206"/>
      <c r="KEK32" s="206"/>
      <c r="KEL32" s="206"/>
      <c r="KEM32" s="206"/>
      <c r="KEN32" s="206"/>
      <c r="KEO32" s="206"/>
      <c r="KEP32" s="206"/>
      <c r="KEQ32" s="206"/>
      <c r="KER32" s="206"/>
      <c r="KES32" s="206"/>
      <c r="KET32" s="206"/>
      <c r="KEU32" s="206"/>
      <c r="KEV32" s="206"/>
      <c r="KEW32" s="206"/>
      <c r="KEX32" s="206"/>
      <c r="KEY32" s="206"/>
      <c r="KEZ32" s="206"/>
      <c r="KFA32" s="206"/>
      <c r="KFB32" s="206"/>
      <c r="KFC32" s="206"/>
      <c r="KFD32" s="206"/>
      <c r="KFE32" s="206"/>
      <c r="KFF32" s="206"/>
      <c r="KFG32" s="206"/>
      <c r="KFH32" s="206"/>
      <c r="KFI32" s="206"/>
      <c r="KFJ32" s="206"/>
      <c r="KFK32" s="206"/>
      <c r="KFL32" s="206"/>
      <c r="KFM32" s="206"/>
      <c r="KFN32" s="206"/>
      <c r="KFO32" s="206"/>
      <c r="KFP32" s="206"/>
      <c r="KFQ32" s="206"/>
      <c r="KFR32" s="206"/>
      <c r="KFS32" s="206"/>
      <c r="KFT32" s="206"/>
      <c r="KFU32" s="206"/>
      <c r="KFV32" s="206"/>
      <c r="KFW32" s="206"/>
      <c r="KFX32" s="206"/>
      <c r="KFY32" s="206"/>
      <c r="KFZ32" s="206"/>
      <c r="KGA32" s="206"/>
      <c r="KGB32" s="206"/>
      <c r="KGC32" s="206"/>
      <c r="KGD32" s="206"/>
      <c r="KGE32" s="206"/>
      <c r="KGF32" s="206"/>
      <c r="KGG32" s="206"/>
      <c r="KGH32" s="206"/>
      <c r="KGI32" s="206"/>
      <c r="KGJ32" s="206"/>
      <c r="KGK32" s="206"/>
      <c r="KGL32" s="206"/>
      <c r="KGM32" s="206"/>
      <c r="KGN32" s="206"/>
      <c r="KGO32" s="206"/>
      <c r="KGP32" s="206"/>
      <c r="KGQ32" s="206"/>
      <c r="KGR32" s="206"/>
      <c r="KGS32" s="206"/>
      <c r="KGT32" s="206"/>
      <c r="KGU32" s="206"/>
      <c r="KGV32" s="206"/>
      <c r="KGW32" s="206"/>
      <c r="KGX32" s="206"/>
      <c r="KGY32" s="206"/>
      <c r="KGZ32" s="206"/>
      <c r="KHA32" s="206"/>
      <c r="KHB32" s="206"/>
      <c r="KHC32" s="206"/>
      <c r="KHD32" s="206"/>
      <c r="KHE32" s="206"/>
      <c r="KHF32" s="206"/>
      <c r="KHG32" s="206"/>
      <c r="KHH32" s="206"/>
      <c r="KHI32" s="206"/>
      <c r="KHJ32" s="206"/>
      <c r="KHK32" s="206"/>
      <c r="KHL32" s="206"/>
      <c r="KHM32" s="206"/>
      <c r="KHN32" s="206"/>
      <c r="KHO32" s="206"/>
      <c r="KHP32" s="206"/>
      <c r="KHQ32" s="206"/>
      <c r="KHR32" s="206"/>
      <c r="KHS32" s="206"/>
      <c r="KHT32" s="206"/>
      <c r="KHU32" s="206"/>
      <c r="KHV32" s="206"/>
      <c r="KHW32" s="206"/>
      <c r="KHX32" s="206"/>
      <c r="KHY32" s="206"/>
      <c r="KHZ32" s="206"/>
      <c r="KIA32" s="206"/>
      <c r="KIB32" s="206"/>
      <c r="KIC32" s="206"/>
      <c r="KID32" s="206"/>
      <c r="KIE32" s="206"/>
      <c r="KIF32" s="206"/>
      <c r="KIG32" s="206"/>
      <c r="KIH32" s="206"/>
      <c r="KII32" s="206"/>
      <c r="KIJ32" s="206"/>
      <c r="KIK32" s="206"/>
      <c r="KIL32" s="206"/>
      <c r="KIM32" s="206"/>
      <c r="KIN32" s="206"/>
      <c r="KIO32" s="206"/>
      <c r="KIP32" s="206"/>
      <c r="KIQ32" s="206"/>
      <c r="KIR32" s="206"/>
      <c r="KIS32" s="206"/>
      <c r="KIT32" s="206"/>
      <c r="KIU32" s="206"/>
      <c r="KIV32" s="206"/>
      <c r="KIW32" s="206"/>
      <c r="KIX32" s="206"/>
      <c r="KIY32" s="206"/>
      <c r="KIZ32" s="206"/>
      <c r="KJA32" s="206"/>
      <c r="KJB32" s="206"/>
      <c r="KJC32" s="206"/>
      <c r="KJD32" s="206"/>
      <c r="KJE32" s="206"/>
      <c r="KJF32" s="206"/>
      <c r="KJG32" s="206"/>
      <c r="KJH32" s="206"/>
      <c r="KJI32" s="206"/>
      <c r="KJJ32" s="206"/>
      <c r="KJK32" s="206"/>
      <c r="KJL32" s="206"/>
      <c r="KJM32" s="206"/>
      <c r="KJN32" s="206"/>
      <c r="KJO32" s="206"/>
      <c r="KJP32" s="206"/>
      <c r="KJQ32" s="206"/>
      <c r="KJR32" s="206"/>
      <c r="KJS32" s="206"/>
      <c r="KJT32" s="206"/>
      <c r="KJU32" s="206"/>
      <c r="KJV32" s="206"/>
      <c r="KJW32" s="206"/>
      <c r="KJX32" s="206"/>
      <c r="KJY32" s="206"/>
      <c r="KJZ32" s="206"/>
      <c r="KKA32" s="206"/>
      <c r="KKB32" s="206"/>
      <c r="KKC32" s="206"/>
      <c r="KKD32" s="206"/>
      <c r="KKE32" s="206"/>
      <c r="KKF32" s="206"/>
      <c r="KKG32" s="206"/>
      <c r="KKH32" s="206"/>
      <c r="KKI32" s="206"/>
      <c r="KKJ32" s="206"/>
      <c r="KKK32" s="206"/>
      <c r="KKL32" s="206"/>
      <c r="KKM32" s="206"/>
      <c r="KKN32" s="206"/>
      <c r="KKO32" s="206"/>
      <c r="KKP32" s="206"/>
      <c r="KKQ32" s="206"/>
      <c r="KKR32" s="206"/>
      <c r="KKS32" s="206"/>
      <c r="KKT32" s="206"/>
      <c r="KKU32" s="206"/>
      <c r="KKV32" s="206"/>
      <c r="KKW32" s="206"/>
      <c r="KKX32" s="206"/>
      <c r="KKY32" s="206"/>
      <c r="KKZ32" s="206"/>
      <c r="KLA32" s="206"/>
      <c r="KLB32" s="206"/>
      <c r="KLC32" s="206"/>
      <c r="KLD32" s="206"/>
      <c r="KLE32" s="206"/>
      <c r="KLF32" s="206"/>
      <c r="KLG32" s="206"/>
      <c r="KLH32" s="206"/>
      <c r="KLI32" s="206"/>
      <c r="KLJ32" s="206"/>
      <c r="KLK32" s="206"/>
      <c r="KLL32" s="206"/>
      <c r="KLM32" s="206"/>
      <c r="KLN32" s="206"/>
      <c r="KLO32" s="206"/>
      <c r="KLP32" s="206"/>
      <c r="KLQ32" s="206"/>
      <c r="KLR32" s="206"/>
      <c r="KLS32" s="206"/>
      <c r="KLT32" s="206"/>
      <c r="KLU32" s="206"/>
      <c r="KLV32" s="206"/>
      <c r="KLW32" s="206"/>
      <c r="KLX32" s="206"/>
      <c r="KLY32" s="206"/>
      <c r="KLZ32" s="206"/>
      <c r="KMA32" s="206"/>
      <c r="KMB32" s="206"/>
      <c r="KMC32" s="206"/>
      <c r="KMD32" s="206"/>
      <c r="KME32" s="206"/>
      <c r="KMF32" s="206"/>
      <c r="KMG32" s="206"/>
      <c r="KMH32" s="206"/>
      <c r="KMI32" s="206"/>
      <c r="KMJ32" s="206"/>
      <c r="KMK32" s="206"/>
      <c r="KML32" s="206"/>
      <c r="KMM32" s="206"/>
      <c r="KMN32" s="206"/>
      <c r="KMO32" s="206"/>
      <c r="KMP32" s="206"/>
      <c r="KMQ32" s="206"/>
      <c r="KMR32" s="206"/>
      <c r="KMS32" s="206"/>
      <c r="KMT32" s="206"/>
      <c r="KMU32" s="206"/>
      <c r="KMV32" s="206"/>
      <c r="KMW32" s="206"/>
      <c r="KMX32" s="206"/>
      <c r="KMY32" s="206"/>
      <c r="KMZ32" s="206"/>
      <c r="KNA32" s="206"/>
      <c r="KNB32" s="206"/>
      <c r="KNC32" s="206"/>
      <c r="KND32" s="206"/>
      <c r="KNE32" s="206"/>
      <c r="KNF32" s="206"/>
      <c r="KNG32" s="206"/>
      <c r="KNH32" s="206"/>
      <c r="KNI32" s="206"/>
      <c r="KNJ32" s="206"/>
      <c r="KNK32" s="206"/>
      <c r="KNL32" s="206"/>
      <c r="KNM32" s="206"/>
      <c r="KNN32" s="206"/>
      <c r="KNO32" s="206"/>
      <c r="KNP32" s="206"/>
      <c r="KNQ32" s="206"/>
      <c r="KNR32" s="206"/>
      <c r="KNS32" s="206"/>
      <c r="KNT32" s="206"/>
      <c r="KNU32" s="206"/>
      <c r="KNV32" s="206"/>
      <c r="KNW32" s="206"/>
      <c r="KNX32" s="206"/>
      <c r="KNY32" s="206"/>
      <c r="KNZ32" s="206"/>
      <c r="KOA32" s="206"/>
      <c r="KOB32" s="206"/>
      <c r="KOC32" s="206"/>
      <c r="KOD32" s="206"/>
      <c r="KOE32" s="206"/>
      <c r="KOF32" s="206"/>
      <c r="KOG32" s="206"/>
      <c r="KOH32" s="206"/>
      <c r="KOI32" s="206"/>
      <c r="KOJ32" s="206"/>
      <c r="KOK32" s="206"/>
      <c r="KOL32" s="206"/>
      <c r="KOM32" s="206"/>
      <c r="KON32" s="206"/>
      <c r="KOO32" s="206"/>
      <c r="KOP32" s="206"/>
      <c r="KOQ32" s="206"/>
      <c r="KOR32" s="206"/>
      <c r="KOS32" s="206"/>
      <c r="KOT32" s="206"/>
      <c r="KOU32" s="206"/>
      <c r="KOV32" s="206"/>
      <c r="KOW32" s="206"/>
      <c r="KOX32" s="206"/>
      <c r="KOY32" s="206"/>
      <c r="KOZ32" s="206"/>
      <c r="KPA32" s="206"/>
      <c r="KPB32" s="206"/>
      <c r="KPC32" s="206"/>
      <c r="KPD32" s="206"/>
      <c r="KPE32" s="206"/>
      <c r="KPF32" s="206"/>
      <c r="KPG32" s="206"/>
      <c r="KPH32" s="206"/>
      <c r="KPI32" s="206"/>
      <c r="KPJ32" s="206"/>
      <c r="KPK32" s="206"/>
      <c r="KPL32" s="206"/>
      <c r="KPM32" s="206"/>
      <c r="KPN32" s="206"/>
      <c r="KPO32" s="206"/>
      <c r="KPP32" s="206"/>
      <c r="KPQ32" s="206"/>
      <c r="KPR32" s="206"/>
      <c r="KPS32" s="206"/>
      <c r="KPT32" s="206"/>
      <c r="KPU32" s="206"/>
      <c r="KPV32" s="206"/>
      <c r="KPW32" s="206"/>
      <c r="KPX32" s="206"/>
      <c r="KPY32" s="206"/>
      <c r="KPZ32" s="206"/>
      <c r="KQA32" s="206"/>
      <c r="KQB32" s="206"/>
      <c r="KQC32" s="206"/>
      <c r="KQD32" s="206"/>
      <c r="KQE32" s="206"/>
      <c r="KQF32" s="206"/>
      <c r="KQG32" s="206"/>
      <c r="KQH32" s="206"/>
      <c r="KQI32" s="206"/>
      <c r="KQJ32" s="206"/>
      <c r="KQK32" s="206"/>
      <c r="KQL32" s="206"/>
      <c r="KQM32" s="206"/>
      <c r="KQN32" s="206"/>
      <c r="KQO32" s="206"/>
      <c r="KQP32" s="206"/>
      <c r="KQQ32" s="206"/>
      <c r="KQR32" s="206"/>
      <c r="KQS32" s="206"/>
      <c r="KQT32" s="206"/>
      <c r="KQU32" s="206"/>
      <c r="KQV32" s="206"/>
      <c r="KQW32" s="206"/>
      <c r="KQX32" s="206"/>
      <c r="KQY32" s="206"/>
      <c r="KQZ32" s="206"/>
      <c r="KRA32" s="206"/>
      <c r="KRB32" s="206"/>
      <c r="KRC32" s="206"/>
      <c r="KRD32" s="206"/>
      <c r="KRE32" s="206"/>
      <c r="KRF32" s="206"/>
      <c r="KRG32" s="206"/>
      <c r="KRH32" s="206"/>
      <c r="KRI32" s="206"/>
      <c r="KRJ32" s="206"/>
      <c r="KRK32" s="206"/>
      <c r="KRL32" s="206"/>
      <c r="KRM32" s="206"/>
      <c r="KRN32" s="206"/>
      <c r="KRO32" s="206"/>
      <c r="KRP32" s="206"/>
      <c r="KRQ32" s="206"/>
      <c r="KRR32" s="206"/>
      <c r="KRS32" s="206"/>
      <c r="KRT32" s="206"/>
      <c r="KRU32" s="206"/>
      <c r="KRV32" s="206"/>
      <c r="KRW32" s="206"/>
      <c r="KRX32" s="206"/>
      <c r="KRY32" s="206"/>
      <c r="KRZ32" s="206"/>
      <c r="KSA32" s="206"/>
      <c r="KSB32" s="206"/>
      <c r="KSC32" s="206"/>
      <c r="KSD32" s="206"/>
      <c r="KSE32" s="206"/>
      <c r="KSF32" s="206"/>
      <c r="KSG32" s="206"/>
      <c r="KSH32" s="206"/>
      <c r="KSI32" s="206"/>
      <c r="KSJ32" s="206"/>
      <c r="KSK32" s="206"/>
      <c r="KSL32" s="206"/>
      <c r="KSM32" s="206"/>
      <c r="KSN32" s="206"/>
      <c r="KSO32" s="206"/>
      <c r="KSP32" s="206"/>
      <c r="KSQ32" s="206"/>
      <c r="KSR32" s="206"/>
      <c r="KSS32" s="206"/>
      <c r="KST32" s="206"/>
      <c r="KSU32" s="206"/>
      <c r="KSV32" s="206"/>
      <c r="KSW32" s="206"/>
      <c r="KSX32" s="206"/>
      <c r="KSY32" s="206"/>
      <c r="KSZ32" s="206"/>
      <c r="KTA32" s="206"/>
      <c r="KTB32" s="206"/>
      <c r="KTC32" s="206"/>
      <c r="KTD32" s="206"/>
      <c r="KTE32" s="206"/>
      <c r="KTF32" s="206"/>
      <c r="KTG32" s="206"/>
      <c r="KTH32" s="206"/>
      <c r="KTI32" s="206"/>
      <c r="KTJ32" s="206"/>
      <c r="KTK32" s="206"/>
      <c r="KTL32" s="206"/>
      <c r="KTM32" s="206"/>
      <c r="KTN32" s="206"/>
      <c r="KTO32" s="206"/>
      <c r="KTP32" s="206"/>
      <c r="KTQ32" s="206"/>
      <c r="KTR32" s="206"/>
      <c r="KTS32" s="206"/>
      <c r="KTT32" s="206"/>
      <c r="KTU32" s="206"/>
      <c r="KTV32" s="206"/>
      <c r="KTW32" s="206"/>
      <c r="KTX32" s="206"/>
      <c r="KTY32" s="206"/>
      <c r="KTZ32" s="206"/>
      <c r="KUA32" s="206"/>
      <c r="KUB32" s="206"/>
      <c r="KUC32" s="206"/>
      <c r="KUD32" s="206"/>
      <c r="KUE32" s="206"/>
      <c r="KUF32" s="206"/>
      <c r="KUG32" s="206"/>
      <c r="KUH32" s="206"/>
      <c r="KUI32" s="206"/>
      <c r="KUJ32" s="206"/>
      <c r="KUK32" s="206"/>
      <c r="KUL32" s="206"/>
      <c r="KUM32" s="206"/>
      <c r="KUN32" s="206"/>
      <c r="KUO32" s="206"/>
      <c r="KUP32" s="206"/>
      <c r="KUQ32" s="206"/>
      <c r="KUR32" s="206"/>
      <c r="KUS32" s="206"/>
      <c r="KUT32" s="206"/>
      <c r="KUU32" s="206"/>
      <c r="KUV32" s="206"/>
      <c r="KUW32" s="206"/>
      <c r="KUX32" s="206"/>
      <c r="KUY32" s="206"/>
      <c r="KUZ32" s="206"/>
      <c r="KVA32" s="206"/>
      <c r="KVB32" s="206"/>
      <c r="KVC32" s="206"/>
      <c r="KVD32" s="206"/>
      <c r="KVE32" s="206"/>
      <c r="KVF32" s="206"/>
      <c r="KVG32" s="206"/>
      <c r="KVH32" s="206"/>
      <c r="KVI32" s="206"/>
      <c r="KVJ32" s="206"/>
      <c r="KVK32" s="206"/>
      <c r="KVL32" s="206"/>
      <c r="KVM32" s="206"/>
      <c r="KVN32" s="206"/>
      <c r="KVO32" s="206"/>
      <c r="KVP32" s="206"/>
      <c r="KVQ32" s="206"/>
      <c r="KVR32" s="206"/>
      <c r="KVS32" s="206"/>
      <c r="KVT32" s="206"/>
      <c r="KVU32" s="206"/>
      <c r="KVV32" s="206"/>
      <c r="KVW32" s="206"/>
      <c r="KVX32" s="206"/>
      <c r="KVY32" s="206"/>
      <c r="KVZ32" s="206"/>
      <c r="KWA32" s="206"/>
      <c r="KWB32" s="206"/>
      <c r="KWC32" s="206"/>
      <c r="KWD32" s="206"/>
      <c r="KWE32" s="206"/>
      <c r="KWF32" s="206"/>
      <c r="KWG32" s="206"/>
      <c r="KWH32" s="206"/>
      <c r="KWI32" s="206"/>
      <c r="KWJ32" s="206"/>
      <c r="KWK32" s="206"/>
      <c r="KWL32" s="206"/>
      <c r="KWM32" s="206"/>
      <c r="KWN32" s="206"/>
      <c r="KWO32" s="206"/>
      <c r="KWP32" s="206"/>
      <c r="KWQ32" s="206"/>
      <c r="KWR32" s="206"/>
      <c r="KWS32" s="206"/>
      <c r="KWT32" s="206"/>
      <c r="KWU32" s="206"/>
      <c r="KWV32" s="206"/>
      <c r="KWW32" s="206"/>
      <c r="KWX32" s="206"/>
      <c r="KWY32" s="206"/>
      <c r="KWZ32" s="206"/>
      <c r="KXA32" s="206"/>
      <c r="KXB32" s="206"/>
      <c r="KXC32" s="206"/>
      <c r="KXD32" s="206"/>
      <c r="KXE32" s="206"/>
      <c r="KXF32" s="206"/>
      <c r="KXG32" s="206"/>
      <c r="KXH32" s="206"/>
      <c r="KXI32" s="206"/>
      <c r="KXJ32" s="206"/>
      <c r="KXK32" s="206"/>
      <c r="KXL32" s="206"/>
      <c r="KXM32" s="206"/>
      <c r="KXN32" s="206"/>
      <c r="KXO32" s="206"/>
      <c r="KXP32" s="206"/>
      <c r="KXQ32" s="206"/>
      <c r="KXR32" s="206"/>
      <c r="KXS32" s="206"/>
      <c r="KXT32" s="206"/>
      <c r="KXU32" s="206"/>
      <c r="KXV32" s="206"/>
      <c r="KXW32" s="206"/>
      <c r="KXX32" s="206"/>
      <c r="KXY32" s="206"/>
      <c r="KXZ32" s="206"/>
      <c r="KYA32" s="206"/>
      <c r="KYB32" s="206"/>
      <c r="KYC32" s="206"/>
      <c r="KYD32" s="206"/>
      <c r="KYE32" s="206"/>
      <c r="KYF32" s="206"/>
      <c r="KYG32" s="206"/>
      <c r="KYH32" s="206"/>
      <c r="KYI32" s="206"/>
      <c r="KYJ32" s="206"/>
      <c r="KYK32" s="206"/>
      <c r="KYL32" s="206"/>
      <c r="KYM32" s="206"/>
      <c r="KYN32" s="206"/>
      <c r="KYO32" s="206"/>
      <c r="KYP32" s="206"/>
      <c r="KYQ32" s="206"/>
      <c r="KYR32" s="206"/>
      <c r="KYS32" s="206"/>
      <c r="KYT32" s="206"/>
      <c r="KYU32" s="206"/>
      <c r="KYV32" s="206"/>
      <c r="KYW32" s="206"/>
      <c r="KYX32" s="206"/>
      <c r="KYY32" s="206"/>
      <c r="KYZ32" s="206"/>
      <c r="KZA32" s="206"/>
      <c r="KZB32" s="206"/>
      <c r="KZC32" s="206"/>
      <c r="KZD32" s="206"/>
      <c r="KZE32" s="206"/>
      <c r="KZF32" s="206"/>
      <c r="KZG32" s="206"/>
      <c r="KZH32" s="206"/>
      <c r="KZI32" s="206"/>
      <c r="KZJ32" s="206"/>
      <c r="KZK32" s="206"/>
      <c r="KZL32" s="206"/>
      <c r="KZM32" s="206"/>
      <c r="KZN32" s="206"/>
      <c r="KZO32" s="206"/>
      <c r="KZP32" s="206"/>
      <c r="KZQ32" s="206"/>
      <c r="KZR32" s="206"/>
      <c r="KZS32" s="206"/>
      <c r="KZT32" s="206"/>
      <c r="KZU32" s="206"/>
      <c r="KZV32" s="206"/>
      <c r="KZW32" s="206"/>
      <c r="KZX32" s="206"/>
      <c r="KZY32" s="206"/>
      <c r="KZZ32" s="206"/>
      <c r="LAA32" s="206"/>
      <c r="LAB32" s="206"/>
      <c r="LAC32" s="206"/>
      <c r="LAD32" s="206"/>
      <c r="LAE32" s="206"/>
      <c r="LAF32" s="206"/>
      <c r="LAG32" s="206"/>
      <c r="LAH32" s="206"/>
      <c r="LAI32" s="206"/>
      <c r="LAJ32" s="206"/>
      <c r="LAK32" s="206"/>
      <c r="LAL32" s="206"/>
      <c r="LAM32" s="206"/>
      <c r="LAN32" s="206"/>
      <c r="LAO32" s="206"/>
      <c r="LAP32" s="206"/>
      <c r="LAQ32" s="206"/>
      <c r="LAR32" s="206"/>
      <c r="LAS32" s="206"/>
      <c r="LAT32" s="206"/>
      <c r="LAU32" s="206"/>
      <c r="LAV32" s="206"/>
      <c r="LAW32" s="206"/>
      <c r="LAX32" s="206"/>
      <c r="LAY32" s="206"/>
      <c r="LAZ32" s="206"/>
      <c r="LBA32" s="206"/>
      <c r="LBB32" s="206"/>
      <c r="LBC32" s="206"/>
      <c r="LBD32" s="206"/>
      <c r="LBE32" s="206"/>
      <c r="LBF32" s="206"/>
      <c r="LBG32" s="206"/>
      <c r="LBH32" s="206"/>
      <c r="LBI32" s="206"/>
      <c r="LBJ32" s="206"/>
      <c r="LBK32" s="206"/>
      <c r="LBL32" s="206"/>
      <c r="LBM32" s="206"/>
      <c r="LBN32" s="206"/>
      <c r="LBO32" s="206"/>
      <c r="LBP32" s="206"/>
      <c r="LBQ32" s="206"/>
      <c r="LBR32" s="206"/>
      <c r="LBS32" s="206"/>
      <c r="LBT32" s="206"/>
      <c r="LBU32" s="206"/>
      <c r="LBV32" s="206"/>
      <c r="LBW32" s="206"/>
      <c r="LBX32" s="206"/>
      <c r="LBY32" s="206"/>
      <c r="LBZ32" s="206"/>
      <c r="LCA32" s="206"/>
      <c r="LCB32" s="206"/>
      <c r="LCC32" s="206"/>
      <c r="LCD32" s="206"/>
      <c r="LCE32" s="206"/>
      <c r="LCF32" s="206"/>
      <c r="LCG32" s="206"/>
      <c r="LCH32" s="206"/>
      <c r="LCI32" s="206"/>
      <c r="LCJ32" s="206"/>
      <c r="LCK32" s="206"/>
      <c r="LCL32" s="206"/>
      <c r="LCM32" s="206"/>
      <c r="LCN32" s="206"/>
      <c r="LCO32" s="206"/>
      <c r="LCP32" s="206"/>
      <c r="LCQ32" s="206"/>
      <c r="LCR32" s="206"/>
      <c r="LCS32" s="206"/>
      <c r="LCT32" s="206"/>
      <c r="LCU32" s="206"/>
      <c r="LCV32" s="206"/>
      <c r="LCW32" s="206"/>
      <c r="LCX32" s="206"/>
      <c r="LCY32" s="206"/>
      <c r="LCZ32" s="206"/>
      <c r="LDA32" s="206"/>
      <c r="LDB32" s="206"/>
      <c r="LDC32" s="206"/>
      <c r="LDD32" s="206"/>
      <c r="LDE32" s="206"/>
      <c r="LDF32" s="206"/>
      <c r="LDG32" s="206"/>
      <c r="LDH32" s="206"/>
      <c r="LDI32" s="206"/>
      <c r="LDJ32" s="206"/>
      <c r="LDK32" s="206"/>
      <c r="LDL32" s="206"/>
      <c r="LDM32" s="206"/>
      <c r="LDN32" s="206"/>
      <c r="LDO32" s="206"/>
      <c r="LDP32" s="206"/>
      <c r="LDQ32" s="206"/>
      <c r="LDR32" s="206"/>
      <c r="LDS32" s="206"/>
      <c r="LDT32" s="206"/>
      <c r="LDU32" s="206"/>
      <c r="LDV32" s="206"/>
      <c r="LDW32" s="206"/>
      <c r="LDX32" s="206"/>
      <c r="LDY32" s="206"/>
      <c r="LDZ32" s="206"/>
      <c r="LEA32" s="206"/>
      <c r="LEB32" s="206"/>
      <c r="LEC32" s="206"/>
      <c r="LED32" s="206"/>
      <c r="LEE32" s="206"/>
      <c r="LEF32" s="206"/>
      <c r="LEG32" s="206"/>
      <c r="LEH32" s="206"/>
      <c r="LEI32" s="206"/>
      <c r="LEJ32" s="206"/>
      <c r="LEK32" s="206"/>
      <c r="LEL32" s="206"/>
      <c r="LEM32" s="206"/>
      <c r="LEN32" s="206"/>
      <c r="LEO32" s="206"/>
      <c r="LEP32" s="206"/>
      <c r="LEQ32" s="206"/>
      <c r="LER32" s="206"/>
      <c r="LES32" s="206"/>
      <c r="LET32" s="206"/>
      <c r="LEU32" s="206"/>
      <c r="LEV32" s="206"/>
      <c r="LEW32" s="206"/>
      <c r="LEX32" s="206"/>
      <c r="LEY32" s="206"/>
      <c r="LEZ32" s="206"/>
      <c r="LFA32" s="206"/>
      <c r="LFB32" s="206"/>
      <c r="LFC32" s="206"/>
      <c r="LFD32" s="206"/>
      <c r="LFE32" s="206"/>
      <c r="LFF32" s="206"/>
      <c r="LFG32" s="206"/>
      <c r="LFH32" s="206"/>
      <c r="LFI32" s="206"/>
      <c r="LFJ32" s="206"/>
      <c r="LFK32" s="206"/>
      <c r="LFL32" s="206"/>
      <c r="LFM32" s="206"/>
      <c r="LFN32" s="206"/>
      <c r="LFO32" s="206"/>
      <c r="LFP32" s="206"/>
      <c r="LFQ32" s="206"/>
      <c r="LFR32" s="206"/>
      <c r="LFS32" s="206"/>
      <c r="LFT32" s="206"/>
      <c r="LFU32" s="206"/>
      <c r="LFV32" s="206"/>
      <c r="LFW32" s="206"/>
      <c r="LFX32" s="206"/>
      <c r="LFY32" s="206"/>
      <c r="LFZ32" s="206"/>
      <c r="LGA32" s="206"/>
      <c r="LGB32" s="206"/>
      <c r="LGC32" s="206"/>
      <c r="LGD32" s="206"/>
      <c r="LGE32" s="206"/>
      <c r="LGF32" s="206"/>
      <c r="LGG32" s="206"/>
      <c r="LGH32" s="206"/>
      <c r="LGI32" s="206"/>
      <c r="LGJ32" s="206"/>
      <c r="LGK32" s="206"/>
      <c r="LGL32" s="206"/>
      <c r="LGM32" s="206"/>
      <c r="LGN32" s="206"/>
      <c r="LGO32" s="206"/>
      <c r="LGP32" s="206"/>
      <c r="LGQ32" s="206"/>
      <c r="LGR32" s="206"/>
      <c r="LGS32" s="206"/>
      <c r="LGT32" s="206"/>
      <c r="LGU32" s="206"/>
      <c r="LGV32" s="206"/>
      <c r="LGW32" s="206"/>
      <c r="LGX32" s="206"/>
      <c r="LGY32" s="206"/>
      <c r="LGZ32" s="206"/>
      <c r="LHA32" s="206"/>
      <c r="LHB32" s="206"/>
      <c r="LHC32" s="206"/>
      <c r="LHD32" s="206"/>
      <c r="LHE32" s="206"/>
      <c r="LHF32" s="206"/>
      <c r="LHG32" s="206"/>
      <c r="LHH32" s="206"/>
      <c r="LHI32" s="206"/>
      <c r="LHJ32" s="206"/>
      <c r="LHK32" s="206"/>
      <c r="LHL32" s="206"/>
      <c r="LHM32" s="206"/>
      <c r="LHN32" s="206"/>
      <c r="LHO32" s="206"/>
      <c r="LHP32" s="206"/>
      <c r="LHQ32" s="206"/>
      <c r="LHR32" s="206"/>
      <c r="LHS32" s="206"/>
      <c r="LHT32" s="206"/>
      <c r="LHU32" s="206"/>
      <c r="LHV32" s="206"/>
      <c r="LHW32" s="206"/>
      <c r="LHX32" s="206"/>
      <c r="LHY32" s="206"/>
      <c r="LHZ32" s="206"/>
      <c r="LIA32" s="206"/>
      <c r="LIB32" s="206"/>
      <c r="LIC32" s="206"/>
      <c r="LID32" s="206"/>
      <c r="LIE32" s="206"/>
      <c r="LIF32" s="206"/>
      <c r="LIG32" s="206"/>
      <c r="LIH32" s="206"/>
      <c r="LII32" s="206"/>
      <c r="LIJ32" s="206"/>
      <c r="LIK32" s="206"/>
      <c r="LIL32" s="206"/>
      <c r="LIM32" s="206"/>
      <c r="LIN32" s="206"/>
      <c r="LIO32" s="206"/>
      <c r="LIP32" s="206"/>
      <c r="LIQ32" s="206"/>
      <c r="LIR32" s="206"/>
      <c r="LIS32" s="206"/>
      <c r="LIT32" s="206"/>
      <c r="LIU32" s="206"/>
      <c r="LIV32" s="206"/>
      <c r="LIW32" s="206"/>
      <c r="LIX32" s="206"/>
      <c r="LIY32" s="206"/>
      <c r="LIZ32" s="206"/>
      <c r="LJA32" s="206"/>
      <c r="LJB32" s="206"/>
      <c r="LJC32" s="206"/>
      <c r="LJD32" s="206"/>
      <c r="LJE32" s="206"/>
      <c r="LJF32" s="206"/>
      <c r="LJG32" s="206"/>
      <c r="LJH32" s="206"/>
      <c r="LJI32" s="206"/>
      <c r="LJJ32" s="206"/>
      <c r="LJK32" s="206"/>
      <c r="LJL32" s="206"/>
      <c r="LJM32" s="206"/>
      <c r="LJN32" s="206"/>
      <c r="LJO32" s="206"/>
      <c r="LJP32" s="206"/>
      <c r="LJQ32" s="206"/>
      <c r="LJR32" s="206"/>
      <c r="LJS32" s="206"/>
      <c r="LJT32" s="206"/>
      <c r="LJU32" s="206"/>
      <c r="LJV32" s="206"/>
      <c r="LJW32" s="206"/>
      <c r="LJX32" s="206"/>
      <c r="LJY32" s="206"/>
      <c r="LJZ32" s="206"/>
      <c r="LKA32" s="206"/>
      <c r="LKB32" s="206"/>
      <c r="LKC32" s="206"/>
      <c r="LKD32" s="206"/>
      <c r="LKE32" s="206"/>
      <c r="LKF32" s="206"/>
      <c r="LKG32" s="206"/>
      <c r="LKH32" s="206"/>
      <c r="LKI32" s="206"/>
      <c r="LKJ32" s="206"/>
      <c r="LKK32" s="206"/>
      <c r="LKL32" s="206"/>
      <c r="LKM32" s="206"/>
      <c r="LKN32" s="206"/>
      <c r="LKO32" s="206"/>
      <c r="LKP32" s="206"/>
      <c r="LKQ32" s="206"/>
      <c r="LKR32" s="206"/>
      <c r="LKS32" s="206"/>
      <c r="LKT32" s="206"/>
      <c r="LKU32" s="206"/>
      <c r="LKV32" s="206"/>
      <c r="LKW32" s="206"/>
      <c r="LKX32" s="206"/>
      <c r="LKY32" s="206"/>
      <c r="LKZ32" s="206"/>
      <c r="LLA32" s="206"/>
      <c r="LLB32" s="206"/>
      <c r="LLC32" s="206"/>
      <c r="LLD32" s="206"/>
      <c r="LLE32" s="206"/>
      <c r="LLF32" s="206"/>
      <c r="LLG32" s="206"/>
      <c r="LLH32" s="206"/>
      <c r="LLI32" s="206"/>
      <c r="LLJ32" s="206"/>
      <c r="LLK32" s="206"/>
      <c r="LLL32" s="206"/>
      <c r="LLM32" s="206"/>
      <c r="LLN32" s="206"/>
      <c r="LLO32" s="206"/>
      <c r="LLP32" s="206"/>
      <c r="LLQ32" s="206"/>
      <c r="LLR32" s="206"/>
      <c r="LLS32" s="206"/>
      <c r="LLT32" s="206"/>
      <c r="LLU32" s="206"/>
      <c r="LLV32" s="206"/>
      <c r="LLW32" s="206"/>
      <c r="LLX32" s="206"/>
      <c r="LLY32" s="206"/>
      <c r="LLZ32" s="206"/>
      <c r="LMA32" s="206"/>
      <c r="LMB32" s="206"/>
      <c r="LMC32" s="206"/>
      <c r="LMD32" s="206"/>
      <c r="LME32" s="206"/>
      <c r="LMF32" s="206"/>
      <c r="LMG32" s="206"/>
      <c r="LMH32" s="206"/>
      <c r="LMI32" s="206"/>
      <c r="LMJ32" s="206"/>
      <c r="LMK32" s="206"/>
      <c r="LML32" s="206"/>
      <c r="LMM32" s="206"/>
      <c r="LMN32" s="206"/>
      <c r="LMO32" s="206"/>
      <c r="LMP32" s="206"/>
      <c r="LMQ32" s="206"/>
      <c r="LMR32" s="206"/>
      <c r="LMS32" s="206"/>
      <c r="LMT32" s="206"/>
      <c r="LMU32" s="206"/>
      <c r="LMV32" s="206"/>
      <c r="LMW32" s="206"/>
      <c r="LMX32" s="206"/>
      <c r="LMY32" s="206"/>
      <c r="LMZ32" s="206"/>
      <c r="LNA32" s="206"/>
      <c r="LNB32" s="206"/>
      <c r="LNC32" s="206"/>
      <c r="LND32" s="206"/>
      <c r="LNE32" s="206"/>
      <c r="LNF32" s="206"/>
      <c r="LNG32" s="206"/>
      <c r="LNH32" s="206"/>
      <c r="LNI32" s="206"/>
      <c r="LNJ32" s="206"/>
      <c r="LNK32" s="206"/>
      <c r="LNL32" s="206"/>
      <c r="LNM32" s="206"/>
      <c r="LNN32" s="206"/>
      <c r="LNO32" s="206"/>
      <c r="LNP32" s="206"/>
      <c r="LNQ32" s="206"/>
      <c r="LNR32" s="206"/>
      <c r="LNS32" s="206"/>
      <c r="LNT32" s="206"/>
      <c r="LNU32" s="206"/>
      <c r="LNV32" s="206"/>
      <c r="LNW32" s="206"/>
      <c r="LNX32" s="206"/>
      <c r="LNY32" s="206"/>
      <c r="LNZ32" s="206"/>
      <c r="LOA32" s="206"/>
      <c r="LOB32" s="206"/>
      <c r="LOC32" s="206"/>
      <c r="LOD32" s="206"/>
      <c r="LOE32" s="206"/>
      <c r="LOF32" s="206"/>
      <c r="LOG32" s="206"/>
      <c r="LOH32" s="206"/>
      <c r="LOI32" s="206"/>
      <c r="LOJ32" s="206"/>
      <c r="LOK32" s="206"/>
      <c r="LOL32" s="206"/>
      <c r="LOM32" s="206"/>
      <c r="LON32" s="206"/>
      <c r="LOO32" s="206"/>
      <c r="LOP32" s="206"/>
      <c r="LOQ32" s="206"/>
      <c r="LOR32" s="206"/>
      <c r="LOS32" s="206"/>
      <c r="LOT32" s="206"/>
      <c r="LOU32" s="206"/>
      <c r="LOV32" s="206"/>
      <c r="LOW32" s="206"/>
      <c r="LOX32" s="206"/>
      <c r="LOY32" s="206"/>
      <c r="LOZ32" s="206"/>
      <c r="LPA32" s="206"/>
      <c r="LPB32" s="206"/>
      <c r="LPC32" s="206"/>
      <c r="LPD32" s="206"/>
      <c r="LPE32" s="206"/>
      <c r="LPF32" s="206"/>
      <c r="LPG32" s="206"/>
      <c r="LPH32" s="206"/>
      <c r="LPI32" s="206"/>
      <c r="LPJ32" s="206"/>
      <c r="LPK32" s="206"/>
      <c r="LPL32" s="206"/>
      <c r="LPM32" s="206"/>
      <c r="LPN32" s="206"/>
      <c r="LPO32" s="206"/>
      <c r="LPP32" s="206"/>
      <c r="LPQ32" s="206"/>
      <c r="LPR32" s="206"/>
      <c r="LPS32" s="206"/>
      <c r="LPT32" s="206"/>
      <c r="LPU32" s="206"/>
      <c r="LPV32" s="206"/>
      <c r="LPW32" s="206"/>
      <c r="LPX32" s="206"/>
      <c r="LPY32" s="206"/>
      <c r="LPZ32" s="206"/>
      <c r="LQA32" s="206"/>
      <c r="LQB32" s="206"/>
      <c r="LQC32" s="206"/>
      <c r="LQD32" s="206"/>
      <c r="LQE32" s="206"/>
      <c r="LQF32" s="206"/>
      <c r="LQG32" s="206"/>
      <c r="LQH32" s="206"/>
      <c r="LQI32" s="206"/>
      <c r="LQJ32" s="206"/>
      <c r="LQK32" s="206"/>
      <c r="LQL32" s="206"/>
      <c r="LQM32" s="206"/>
      <c r="LQN32" s="206"/>
      <c r="LQO32" s="206"/>
      <c r="LQP32" s="206"/>
      <c r="LQQ32" s="206"/>
      <c r="LQR32" s="206"/>
      <c r="LQS32" s="206"/>
      <c r="LQT32" s="206"/>
      <c r="LQU32" s="206"/>
      <c r="LQV32" s="206"/>
      <c r="LQW32" s="206"/>
      <c r="LQX32" s="206"/>
      <c r="LQY32" s="206"/>
      <c r="LQZ32" s="206"/>
      <c r="LRA32" s="206"/>
      <c r="LRB32" s="206"/>
      <c r="LRC32" s="206"/>
      <c r="LRD32" s="206"/>
      <c r="LRE32" s="206"/>
      <c r="LRF32" s="206"/>
      <c r="LRG32" s="206"/>
      <c r="LRH32" s="206"/>
      <c r="LRI32" s="206"/>
      <c r="LRJ32" s="206"/>
      <c r="LRK32" s="206"/>
      <c r="LRL32" s="206"/>
      <c r="LRM32" s="206"/>
      <c r="LRN32" s="206"/>
      <c r="LRO32" s="206"/>
      <c r="LRP32" s="206"/>
      <c r="LRQ32" s="206"/>
      <c r="LRR32" s="206"/>
      <c r="LRS32" s="206"/>
      <c r="LRT32" s="206"/>
      <c r="LRU32" s="206"/>
      <c r="LRV32" s="206"/>
      <c r="LRW32" s="206"/>
      <c r="LRX32" s="206"/>
      <c r="LRY32" s="206"/>
      <c r="LRZ32" s="206"/>
      <c r="LSA32" s="206"/>
      <c r="LSB32" s="206"/>
      <c r="LSC32" s="206"/>
      <c r="LSD32" s="206"/>
      <c r="LSE32" s="206"/>
      <c r="LSF32" s="206"/>
      <c r="LSG32" s="206"/>
      <c r="LSH32" s="206"/>
      <c r="LSI32" s="206"/>
      <c r="LSJ32" s="206"/>
      <c r="LSK32" s="206"/>
      <c r="LSL32" s="206"/>
      <c r="LSM32" s="206"/>
      <c r="LSN32" s="206"/>
      <c r="LSO32" s="206"/>
      <c r="LSP32" s="206"/>
      <c r="LSQ32" s="206"/>
      <c r="LSR32" s="206"/>
      <c r="LSS32" s="206"/>
      <c r="LST32" s="206"/>
      <c r="LSU32" s="206"/>
      <c r="LSV32" s="206"/>
      <c r="LSW32" s="206"/>
      <c r="LSX32" s="206"/>
      <c r="LSY32" s="206"/>
      <c r="LSZ32" s="206"/>
      <c r="LTA32" s="206"/>
      <c r="LTB32" s="206"/>
      <c r="LTC32" s="206"/>
      <c r="LTD32" s="206"/>
      <c r="LTE32" s="206"/>
      <c r="LTF32" s="206"/>
      <c r="LTG32" s="206"/>
      <c r="LTH32" s="206"/>
      <c r="LTI32" s="206"/>
      <c r="LTJ32" s="206"/>
      <c r="LTK32" s="206"/>
      <c r="LTL32" s="206"/>
      <c r="LTM32" s="206"/>
      <c r="LTN32" s="206"/>
      <c r="LTO32" s="206"/>
      <c r="LTP32" s="206"/>
      <c r="LTQ32" s="206"/>
      <c r="LTR32" s="206"/>
      <c r="LTS32" s="206"/>
      <c r="LTT32" s="206"/>
      <c r="LTU32" s="206"/>
      <c r="LTV32" s="206"/>
      <c r="LTW32" s="206"/>
      <c r="LTX32" s="206"/>
      <c r="LTY32" s="206"/>
      <c r="LTZ32" s="206"/>
      <c r="LUA32" s="206"/>
      <c r="LUB32" s="206"/>
      <c r="LUC32" s="206"/>
      <c r="LUD32" s="206"/>
      <c r="LUE32" s="206"/>
      <c r="LUF32" s="206"/>
      <c r="LUG32" s="206"/>
      <c r="LUH32" s="206"/>
      <c r="LUI32" s="206"/>
      <c r="LUJ32" s="206"/>
      <c r="LUK32" s="206"/>
      <c r="LUL32" s="206"/>
      <c r="LUM32" s="206"/>
      <c r="LUN32" s="206"/>
      <c r="LUO32" s="206"/>
      <c r="LUP32" s="206"/>
      <c r="LUQ32" s="206"/>
      <c r="LUR32" s="206"/>
      <c r="LUS32" s="206"/>
      <c r="LUT32" s="206"/>
      <c r="LUU32" s="206"/>
      <c r="LUV32" s="206"/>
      <c r="LUW32" s="206"/>
      <c r="LUX32" s="206"/>
      <c r="LUY32" s="206"/>
      <c r="LUZ32" s="206"/>
      <c r="LVA32" s="206"/>
      <c r="LVB32" s="206"/>
      <c r="LVC32" s="206"/>
      <c r="LVD32" s="206"/>
      <c r="LVE32" s="206"/>
      <c r="LVF32" s="206"/>
      <c r="LVG32" s="206"/>
      <c r="LVH32" s="206"/>
      <c r="LVI32" s="206"/>
      <c r="LVJ32" s="206"/>
      <c r="LVK32" s="206"/>
      <c r="LVL32" s="206"/>
      <c r="LVM32" s="206"/>
      <c r="LVN32" s="206"/>
      <c r="LVO32" s="206"/>
      <c r="LVP32" s="206"/>
      <c r="LVQ32" s="206"/>
      <c r="LVR32" s="206"/>
      <c r="LVS32" s="206"/>
      <c r="LVT32" s="206"/>
      <c r="LVU32" s="206"/>
      <c r="LVV32" s="206"/>
      <c r="LVW32" s="206"/>
      <c r="LVX32" s="206"/>
      <c r="LVY32" s="206"/>
      <c r="LVZ32" s="206"/>
      <c r="LWA32" s="206"/>
      <c r="LWB32" s="206"/>
      <c r="LWC32" s="206"/>
      <c r="LWD32" s="206"/>
      <c r="LWE32" s="206"/>
      <c r="LWF32" s="206"/>
      <c r="LWG32" s="206"/>
      <c r="LWH32" s="206"/>
      <c r="LWI32" s="206"/>
      <c r="LWJ32" s="206"/>
      <c r="LWK32" s="206"/>
      <c r="LWL32" s="206"/>
      <c r="LWM32" s="206"/>
      <c r="LWN32" s="206"/>
      <c r="LWO32" s="206"/>
      <c r="LWP32" s="206"/>
      <c r="LWQ32" s="206"/>
      <c r="LWR32" s="206"/>
      <c r="LWS32" s="206"/>
      <c r="LWT32" s="206"/>
      <c r="LWU32" s="206"/>
      <c r="LWV32" s="206"/>
      <c r="LWW32" s="206"/>
      <c r="LWX32" s="206"/>
      <c r="LWY32" s="206"/>
      <c r="LWZ32" s="206"/>
      <c r="LXA32" s="206"/>
      <c r="LXB32" s="206"/>
      <c r="LXC32" s="206"/>
      <c r="LXD32" s="206"/>
      <c r="LXE32" s="206"/>
      <c r="LXF32" s="206"/>
      <c r="LXG32" s="206"/>
      <c r="LXH32" s="206"/>
      <c r="LXI32" s="206"/>
      <c r="LXJ32" s="206"/>
      <c r="LXK32" s="206"/>
      <c r="LXL32" s="206"/>
      <c r="LXM32" s="206"/>
      <c r="LXN32" s="206"/>
      <c r="LXO32" s="206"/>
      <c r="LXP32" s="206"/>
      <c r="LXQ32" s="206"/>
      <c r="LXR32" s="206"/>
      <c r="LXS32" s="206"/>
      <c r="LXT32" s="206"/>
      <c r="LXU32" s="206"/>
      <c r="LXV32" s="206"/>
      <c r="LXW32" s="206"/>
      <c r="LXX32" s="206"/>
      <c r="LXY32" s="206"/>
      <c r="LXZ32" s="206"/>
      <c r="LYA32" s="206"/>
      <c r="LYB32" s="206"/>
      <c r="LYC32" s="206"/>
      <c r="LYD32" s="206"/>
      <c r="LYE32" s="206"/>
      <c r="LYF32" s="206"/>
      <c r="LYG32" s="206"/>
      <c r="LYH32" s="206"/>
      <c r="LYI32" s="206"/>
      <c r="LYJ32" s="206"/>
      <c r="LYK32" s="206"/>
      <c r="LYL32" s="206"/>
      <c r="LYM32" s="206"/>
      <c r="LYN32" s="206"/>
      <c r="LYO32" s="206"/>
      <c r="LYP32" s="206"/>
      <c r="LYQ32" s="206"/>
      <c r="LYR32" s="206"/>
      <c r="LYS32" s="206"/>
      <c r="LYT32" s="206"/>
      <c r="LYU32" s="206"/>
      <c r="LYV32" s="206"/>
      <c r="LYW32" s="206"/>
      <c r="LYX32" s="206"/>
      <c r="LYY32" s="206"/>
      <c r="LYZ32" s="206"/>
      <c r="LZA32" s="206"/>
      <c r="LZB32" s="206"/>
      <c r="LZC32" s="206"/>
      <c r="LZD32" s="206"/>
      <c r="LZE32" s="206"/>
      <c r="LZF32" s="206"/>
      <c r="LZG32" s="206"/>
      <c r="LZH32" s="206"/>
      <c r="LZI32" s="206"/>
      <c r="LZJ32" s="206"/>
      <c r="LZK32" s="206"/>
      <c r="LZL32" s="206"/>
      <c r="LZM32" s="206"/>
      <c r="LZN32" s="206"/>
      <c r="LZO32" s="206"/>
      <c r="LZP32" s="206"/>
      <c r="LZQ32" s="206"/>
      <c r="LZR32" s="206"/>
      <c r="LZS32" s="206"/>
      <c r="LZT32" s="206"/>
      <c r="LZU32" s="206"/>
      <c r="LZV32" s="206"/>
      <c r="LZW32" s="206"/>
      <c r="LZX32" s="206"/>
      <c r="LZY32" s="206"/>
      <c r="LZZ32" s="206"/>
      <c r="MAA32" s="206"/>
      <c r="MAB32" s="206"/>
      <c r="MAC32" s="206"/>
      <c r="MAD32" s="206"/>
      <c r="MAE32" s="206"/>
      <c r="MAF32" s="206"/>
      <c r="MAG32" s="206"/>
      <c r="MAH32" s="206"/>
      <c r="MAI32" s="206"/>
      <c r="MAJ32" s="206"/>
      <c r="MAK32" s="206"/>
      <c r="MAL32" s="206"/>
      <c r="MAM32" s="206"/>
      <c r="MAN32" s="206"/>
      <c r="MAO32" s="206"/>
      <c r="MAP32" s="206"/>
      <c r="MAQ32" s="206"/>
      <c r="MAR32" s="206"/>
      <c r="MAS32" s="206"/>
      <c r="MAT32" s="206"/>
      <c r="MAU32" s="206"/>
      <c r="MAV32" s="206"/>
      <c r="MAW32" s="206"/>
      <c r="MAX32" s="206"/>
      <c r="MAY32" s="206"/>
      <c r="MAZ32" s="206"/>
      <c r="MBA32" s="206"/>
      <c r="MBB32" s="206"/>
      <c r="MBC32" s="206"/>
      <c r="MBD32" s="206"/>
      <c r="MBE32" s="206"/>
      <c r="MBF32" s="206"/>
      <c r="MBG32" s="206"/>
      <c r="MBH32" s="206"/>
      <c r="MBI32" s="206"/>
      <c r="MBJ32" s="206"/>
      <c r="MBK32" s="206"/>
      <c r="MBL32" s="206"/>
      <c r="MBM32" s="206"/>
      <c r="MBN32" s="206"/>
      <c r="MBO32" s="206"/>
      <c r="MBP32" s="206"/>
      <c r="MBQ32" s="206"/>
      <c r="MBR32" s="206"/>
      <c r="MBS32" s="206"/>
      <c r="MBT32" s="206"/>
      <c r="MBU32" s="206"/>
      <c r="MBV32" s="206"/>
      <c r="MBW32" s="206"/>
      <c r="MBX32" s="206"/>
      <c r="MBY32" s="206"/>
      <c r="MBZ32" s="206"/>
      <c r="MCA32" s="206"/>
      <c r="MCB32" s="206"/>
      <c r="MCC32" s="206"/>
      <c r="MCD32" s="206"/>
      <c r="MCE32" s="206"/>
      <c r="MCF32" s="206"/>
      <c r="MCG32" s="206"/>
      <c r="MCH32" s="206"/>
      <c r="MCI32" s="206"/>
      <c r="MCJ32" s="206"/>
      <c r="MCK32" s="206"/>
      <c r="MCL32" s="206"/>
      <c r="MCM32" s="206"/>
      <c r="MCN32" s="206"/>
      <c r="MCO32" s="206"/>
      <c r="MCP32" s="206"/>
      <c r="MCQ32" s="206"/>
      <c r="MCR32" s="206"/>
      <c r="MCS32" s="206"/>
      <c r="MCT32" s="206"/>
      <c r="MCU32" s="206"/>
      <c r="MCV32" s="206"/>
      <c r="MCW32" s="206"/>
      <c r="MCX32" s="206"/>
      <c r="MCY32" s="206"/>
      <c r="MCZ32" s="206"/>
      <c r="MDA32" s="206"/>
      <c r="MDB32" s="206"/>
      <c r="MDC32" s="206"/>
      <c r="MDD32" s="206"/>
      <c r="MDE32" s="206"/>
      <c r="MDF32" s="206"/>
      <c r="MDG32" s="206"/>
      <c r="MDH32" s="206"/>
      <c r="MDI32" s="206"/>
      <c r="MDJ32" s="206"/>
      <c r="MDK32" s="206"/>
      <c r="MDL32" s="206"/>
      <c r="MDM32" s="206"/>
      <c r="MDN32" s="206"/>
      <c r="MDO32" s="206"/>
      <c r="MDP32" s="206"/>
      <c r="MDQ32" s="206"/>
      <c r="MDR32" s="206"/>
      <c r="MDS32" s="206"/>
      <c r="MDT32" s="206"/>
      <c r="MDU32" s="206"/>
      <c r="MDV32" s="206"/>
      <c r="MDW32" s="206"/>
      <c r="MDX32" s="206"/>
      <c r="MDY32" s="206"/>
      <c r="MDZ32" s="206"/>
      <c r="MEA32" s="206"/>
      <c r="MEB32" s="206"/>
      <c r="MEC32" s="206"/>
      <c r="MED32" s="206"/>
      <c r="MEE32" s="206"/>
      <c r="MEF32" s="206"/>
      <c r="MEG32" s="206"/>
      <c r="MEH32" s="206"/>
      <c r="MEI32" s="206"/>
      <c r="MEJ32" s="206"/>
      <c r="MEK32" s="206"/>
      <c r="MEL32" s="206"/>
      <c r="MEM32" s="206"/>
      <c r="MEN32" s="206"/>
      <c r="MEO32" s="206"/>
      <c r="MEP32" s="206"/>
      <c r="MEQ32" s="206"/>
      <c r="MER32" s="206"/>
      <c r="MES32" s="206"/>
      <c r="MET32" s="206"/>
      <c r="MEU32" s="206"/>
      <c r="MEV32" s="206"/>
      <c r="MEW32" s="206"/>
      <c r="MEX32" s="206"/>
      <c r="MEY32" s="206"/>
      <c r="MEZ32" s="206"/>
      <c r="MFA32" s="206"/>
      <c r="MFB32" s="206"/>
      <c r="MFC32" s="206"/>
      <c r="MFD32" s="206"/>
      <c r="MFE32" s="206"/>
      <c r="MFF32" s="206"/>
      <c r="MFG32" s="206"/>
      <c r="MFH32" s="206"/>
      <c r="MFI32" s="206"/>
      <c r="MFJ32" s="206"/>
      <c r="MFK32" s="206"/>
      <c r="MFL32" s="206"/>
      <c r="MFM32" s="206"/>
      <c r="MFN32" s="206"/>
      <c r="MFO32" s="206"/>
      <c r="MFP32" s="206"/>
      <c r="MFQ32" s="206"/>
      <c r="MFR32" s="206"/>
      <c r="MFS32" s="206"/>
      <c r="MFT32" s="206"/>
      <c r="MFU32" s="206"/>
      <c r="MFV32" s="206"/>
      <c r="MFW32" s="206"/>
      <c r="MFX32" s="206"/>
      <c r="MFY32" s="206"/>
      <c r="MFZ32" s="206"/>
      <c r="MGA32" s="206"/>
      <c r="MGB32" s="206"/>
      <c r="MGC32" s="206"/>
      <c r="MGD32" s="206"/>
      <c r="MGE32" s="206"/>
      <c r="MGF32" s="206"/>
      <c r="MGG32" s="206"/>
      <c r="MGH32" s="206"/>
      <c r="MGI32" s="206"/>
      <c r="MGJ32" s="206"/>
      <c r="MGK32" s="206"/>
      <c r="MGL32" s="206"/>
      <c r="MGM32" s="206"/>
      <c r="MGN32" s="206"/>
      <c r="MGO32" s="206"/>
      <c r="MGP32" s="206"/>
      <c r="MGQ32" s="206"/>
      <c r="MGR32" s="206"/>
      <c r="MGS32" s="206"/>
      <c r="MGT32" s="206"/>
      <c r="MGU32" s="206"/>
      <c r="MGV32" s="206"/>
      <c r="MGW32" s="206"/>
      <c r="MGX32" s="206"/>
      <c r="MGY32" s="206"/>
      <c r="MGZ32" s="206"/>
      <c r="MHA32" s="206"/>
      <c r="MHB32" s="206"/>
      <c r="MHC32" s="206"/>
      <c r="MHD32" s="206"/>
      <c r="MHE32" s="206"/>
      <c r="MHF32" s="206"/>
      <c r="MHG32" s="206"/>
      <c r="MHH32" s="206"/>
      <c r="MHI32" s="206"/>
      <c r="MHJ32" s="206"/>
      <c r="MHK32" s="206"/>
      <c r="MHL32" s="206"/>
      <c r="MHM32" s="206"/>
      <c r="MHN32" s="206"/>
      <c r="MHO32" s="206"/>
      <c r="MHP32" s="206"/>
      <c r="MHQ32" s="206"/>
      <c r="MHR32" s="206"/>
      <c r="MHS32" s="206"/>
      <c r="MHT32" s="206"/>
      <c r="MHU32" s="206"/>
      <c r="MHV32" s="206"/>
      <c r="MHW32" s="206"/>
      <c r="MHX32" s="206"/>
      <c r="MHY32" s="206"/>
      <c r="MHZ32" s="206"/>
      <c r="MIA32" s="206"/>
      <c r="MIB32" s="206"/>
      <c r="MIC32" s="206"/>
      <c r="MID32" s="206"/>
      <c r="MIE32" s="206"/>
      <c r="MIF32" s="206"/>
      <c r="MIG32" s="206"/>
      <c r="MIH32" s="206"/>
      <c r="MII32" s="206"/>
      <c r="MIJ32" s="206"/>
      <c r="MIK32" s="206"/>
      <c r="MIL32" s="206"/>
      <c r="MIM32" s="206"/>
      <c r="MIN32" s="206"/>
      <c r="MIO32" s="206"/>
      <c r="MIP32" s="206"/>
      <c r="MIQ32" s="206"/>
      <c r="MIR32" s="206"/>
      <c r="MIS32" s="206"/>
      <c r="MIT32" s="206"/>
      <c r="MIU32" s="206"/>
      <c r="MIV32" s="206"/>
      <c r="MIW32" s="206"/>
      <c r="MIX32" s="206"/>
      <c r="MIY32" s="206"/>
      <c r="MIZ32" s="206"/>
      <c r="MJA32" s="206"/>
      <c r="MJB32" s="206"/>
      <c r="MJC32" s="206"/>
      <c r="MJD32" s="206"/>
      <c r="MJE32" s="206"/>
      <c r="MJF32" s="206"/>
      <c r="MJG32" s="206"/>
      <c r="MJH32" s="206"/>
      <c r="MJI32" s="206"/>
      <c r="MJJ32" s="206"/>
      <c r="MJK32" s="206"/>
      <c r="MJL32" s="206"/>
      <c r="MJM32" s="206"/>
      <c r="MJN32" s="206"/>
      <c r="MJO32" s="206"/>
      <c r="MJP32" s="206"/>
      <c r="MJQ32" s="206"/>
      <c r="MJR32" s="206"/>
      <c r="MJS32" s="206"/>
      <c r="MJT32" s="206"/>
      <c r="MJU32" s="206"/>
      <c r="MJV32" s="206"/>
      <c r="MJW32" s="206"/>
      <c r="MJX32" s="206"/>
      <c r="MJY32" s="206"/>
      <c r="MJZ32" s="206"/>
      <c r="MKA32" s="206"/>
      <c r="MKB32" s="206"/>
      <c r="MKC32" s="206"/>
      <c r="MKD32" s="206"/>
      <c r="MKE32" s="206"/>
      <c r="MKF32" s="206"/>
      <c r="MKG32" s="206"/>
      <c r="MKH32" s="206"/>
      <c r="MKI32" s="206"/>
      <c r="MKJ32" s="206"/>
      <c r="MKK32" s="206"/>
      <c r="MKL32" s="206"/>
      <c r="MKM32" s="206"/>
      <c r="MKN32" s="206"/>
      <c r="MKO32" s="206"/>
      <c r="MKP32" s="206"/>
      <c r="MKQ32" s="206"/>
      <c r="MKR32" s="206"/>
      <c r="MKS32" s="206"/>
      <c r="MKT32" s="206"/>
      <c r="MKU32" s="206"/>
      <c r="MKV32" s="206"/>
      <c r="MKW32" s="206"/>
      <c r="MKX32" s="206"/>
      <c r="MKY32" s="206"/>
      <c r="MKZ32" s="206"/>
      <c r="MLA32" s="206"/>
      <c r="MLB32" s="206"/>
      <c r="MLC32" s="206"/>
      <c r="MLD32" s="206"/>
      <c r="MLE32" s="206"/>
      <c r="MLF32" s="206"/>
      <c r="MLG32" s="206"/>
      <c r="MLH32" s="206"/>
      <c r="MLI32" s="206"/>
      <c r="MLJ32" s="206"/>
      <c r="MLK32" s="206"/>
      <c r="MLL32" s="206"/>
      <c r="MLM32" s="206"/>
      <c r="MLN32" s="206"/>
      <c r="MLO32" s="206"/>
      <c r="MLP32" s="206"/>
      <c r="MLQ32" s="206"/>
      <c r="MLR32" s="206"/>
      <c r="MLS32" s="206"/>
      <c r="MLT32" s="206"/>
      <c r="MLU32" s="206"/>
      <c r="MLV32" s="206"/>
      <c r="MLW32" s="206"/>
      <c r="MLX32" s="206"/>
      <c r="MLY32" s="206"/>
      <c r="MLZ32" s="206"/>
      <c r="MMA32" s="206"/>
      <c r="MMB32" s="206"/>
      <c r="MMC32" s="206"/>
      <c r="MMD32" s="206"/>
      <c r="MME32" s="206"/>
      <c r="MMF32" s="206"/>
      <c r="MMG32" s="206"/>
      <c r="MMH32" s="206"/>
      <c r="MMI32" s="206"/>
      <c r="MMJ32" s="206"/>
      <c r="MMK32" s="206"/>
      <c r="MML32" s="206"/>
      <c r="MMM32" s="206"/>
      <c r="MMN32" s="206"/>
      <c r="MMO32" s="206"/>
      <c r="MMP32" s="206"/>
      <c r="MMQ32" s="206"/>
      <c r="MMR32" s="206"/>
      <c r="MMS32" s="206"/>
      <c r="MMT32" s="206"/>
      <c r="MMU32" s="206"/>
      <c r="MMV32" s="206"/>
      <c r="MMW32" s="206"/>
      <c r="MMX32" s="206"/>
      <c r="MMY32" s="206"/>
      <c r="MMZ32" s="206"/>
      <c r="MNA32" s="206"/>
      <c r="MNB32" s="206"/>
      <c r="MNC32" s="206"/>
      <c r="MND32" s="206"/>
      <c r="MNE32" s="206"/>
      <c r="MNF32" s="206"/>
      <c r="MNG32" s="206"/>
      <c r="MNH32" s="206"/>
      <c r="MNI32" s="206"/>
      <c r="MNJ32" s="206"/>
      <c r="MNK32" s="206"/>
      <c r="MNL32" s="206"/>
      <c r="MNM32" s="206"/>
      <c r="MNN32" s="206"/>
      <c r="MNO32" s="206"/>
      <c r="MNP32" s="206"/>
      <c r="MNQ32" s="206"/>
      <c r="MNR32" s="206"/>
      <c r="MNS32" s="206"/>
      <c r="MNT32" s="206"/>
      <c r="MNU32" s="206"/>
      <c r="MNV32" s="206"/>
      <c r="MNW32" s="206"/>
      <c r="MNX32" s="206"/>
      <c r="MNY32" s="206"/>
      <c r="MNZ32" s="206"/>
      <c r="MOA32" s="206"/>
      <c r="MOB32" s="206"/>
      <c r="MOC32" s="206"/>
      <c r="MOD32" s="206"/>
      <c r="MOE32" s="206"/>
      <c r="MOF32" s="206"/>
      <c r="MOG32" s="206"/>
      <c r="MOH32" s="206"/>
      <c r="MOI32" s="206"/>
      <c r="MOJ32" s="206"/>
      <c r="MOK32" s="206"/>
      <c r="MOL32" s="206"/>
      <c r="MOM32" s="206"/>
      <c r="MON32" s="206"/>
      <c r="MOO32" s="206"/>
      <c r="MOP32" s="206"/>
      <c r="MOQ32" s="206"/>
      <c r="MOR32" s="206"/>
      <c r="MOS32" s="206"/>
      <c r="MOT32" s="206"/>
      <c r="MOU32" s="206"/>
      <c r="MOV32" s="206"/>
      <c r="MOW32" s="206"/>
      <c r="MOX32" s="206"/>
      <c r="MOY32" s="206"/>
      <c r="MOZ32" s="206"/>
      <c r="MPA32" s="206"/>
      <c r="MPB32" s="206"/>
      <c r="MPC32" s="206"/>
      <c r="MPD32" s="206"/>
      <c r="MPE32" s="206"/>
      <c r="MPF32" s="206"/>
      <c r="MPG32" s="206"/>
      <c r="MPH32" s="206"/>
      <c r="MPI32" s="206"/>
      <c r="MPJ32" s="206"/>
      <c r="MPK32" s="206"/>
      <c r="MPL32" s="206"/>
      <c r="MPM32" s="206"/>
      <c r="MPN32" s="206"/>
      <c r="MPO32" s="206"/>
      <c r="MPP32" s="206"/>
      <c r="MPQ32" s="206"/>
      <c r="MPR32" s="206"/>
      <c r="MPS32" s="206"/>
      <c r="MPT32" s="206"/>
      <c r="MPU32" s="206"/>
      <c r="MPV32" s="206"/>
      <c r="MPW32" s="206"/>
      <c r="MPX32" s="206"/>
      <c r="MPY32" s="206"/>
      <c r="MPZ32" s="206"/>
      <c r="MQA32" s="206"/>
      <c r="MQB32" s="206"/>
      <c r="MQC32" s="206"/>
      <c r="MQD32" s="206"/>
      <c r="MQE32" s="206"/>
      <c r="MQF32" s="206"/>
      <c r="MQG32" s="206"/>
      <c r="MQH32" s="206"/>
      <c r="MQI32" s="206"/>
      <c r="MQJ32" s="206"/>
      <c r="MQK32" s="206"/>
      <c r="MQL32" s="206"/>
      <c r="MQM32" s="206"/>
      <c r="MQN32" s="206"/>
      <c r="MQO32" s="206"/>
      <c r="MQP32" s="206"/>
      <c r="MQQ32" s="206"/>
      <c r="MQR32" s="206"/>
      <c r="MQS32" s="206"/>
      <c r="MQT32" s="206"/>
      <c r="MQU32" s="206"/>
      <c r="MQV32" s="206"/>
      <c r="MQW32" s="206"/>
      <c r="MQX32" s="206"/>
      <c r="MQY32" s="206"/>
      <c r="MQZ32" s="206"/>
      <c r="MRA32" s="206"/>
      <c r="MRB32" s="206"/>
      <c r="MRC32" s="206"/>
      <c r="MRD32" s="206"/>
      <c r="MRE32" s="206"/>
      <c r="MRF32" s="206"/>
      <c r="MRG32" s="206"/>
      <c r="MRH32" s="206"/>
      <c r="MRI32" s="206"/>
      <c r="MRJ32" s="206"/>
      <c r="MRK32" s="206"/>
      <c r="MRL32" s="206"/>
      <c r="MRM32" s="206"/>
      <c r="MRN32" s="206"/>
      <c r="MRO32" s="206"/>
      <c r="MRP32" s="206"/>
      <c r="MRQ32" s="206"/>
      <c r="MRR32" s="206"/>
      <c r="MRS32" s="206"/>
      <c r="MRT32" s="206"/>
      <c r="MRU32" s="206"/>
      <c r="MRV32" s="206"/>
      <c r="MRW32" s="206"/>
      <c r="MRX32" s="206"/>
      <c r="MRY32" s="206"/>
      <c r="MRZ32" s="206"/>
      <c r="MSA32" s="206"/>
      <c r="MSB32" s="206"/>
      <c r="MSC32" s="206"/>
      <c r="MSD32" s="206"/>
      <c r="MSE32" s="206"/>
      <c r="MSF32" s="206"/>
      <c r="MSG32" s="206"/>
      <c r="MSH32" s="206"/>
      <c r="MSI32" s="206"/>
      <c r="MSJ32" s="206"/>
      <c r="MSK32" s="206"/>
      <c r="MSL32" s="206"/>
      <c r="MSM32" s="206"/>
      <c r="MSN32" s="206"/>
      <c r="MSO32" s="206"/>
      <c r="MSP32" s="206"/>
      <c r="MSQ32" s="206"/>
      <c r="MSR32" s="206"/>
      <c r="MSS32" s="206"/>
      <c r="MST32" s="206"/>
      <c r="MSU32" s="206"/>
      <c r="MSV32" s="206"/>
      <c r="MSW32" s="206"/>
      <c r="MSX32" s="206"/>
      <c r="MSY32" s="206"/>
      <c r="MSZ32" s="206"/>
      <c r="MTA32" s="206"/>
      <c r="MTB32" s="206"/>
      <c r="MTC32" s="206"/>
      <c r="MTD32" s="206"/>
      <c r="MTE32" s="206"/>
      <c r="MTF32" s="206"/>
      <c r="MTG32" s="206"/>
      <c r="MTH32" s="206"/>
      <c r="MTI32" s="206"/>
      <c r="MTJ32" s="206"/>
      <c r="MTK32" s="206"/>
      <c r="MTL32" s="206"/>
      <c r="MTM32" s="206"/>
      <c r="MTN32" s="206"/>
      <c r="MTO32" s="206"/>
      <c r="MTP32" s="206"/>
      <c r="MTQ32" s="206"/>
      <c r="MTR32" s="206"/>
      <c r="MTS32" s="206"/>
      <c r="MTT32" s="206"/>
      <c r="MTU32" s="206"/>
      <c r="MTV32" s="206"/>
      <c r="MTW32" s="206"/>
      <c r="MTX32" s="206"/>
      <c r="MTY32" s="206"/>
      <c r="MTZ32" s="206"/>
      <c r="MUA32" s="206"/>
      <c r="MUB32" s="206"/>
      <c r="MUC32" s="206"/>
      <c r="MUD32" s="206"/>
      <c r="MUE32" s="206"/>
      <c r="MUF32" s="206"/>
      <c r="MUG32" s="206"/>
      <c r="MUH32" s="206"/>
      <c r="MUI32" s="206"/>
      <c r="MUJ32" s="206"/>
      <c r="MUK32" s="206"/>
      <c r="MUL32" s="206"/>
      <c r="MUM32" s="206"/>
      <c r="MUN32" s="206"/>
      <c r="MUO32" s="206"/>
      <c r="MUP32" s="206"/>
      <c r="MUQ32" s="206"/>
      <c r="MUR32" s="206"/>
      <c r="MUS32" s="206"/>
      <c r="MUT32" s="206"/>
      <c r="MUU32" s="206"/>
      <c r="MUV32" s="206"/>
      <c r="MUW32" s="206"/>
      <c r="MUX32" s="206"/>
      <c r="MUY32" s="206"/>
      <c r="MUZ32" s="206"/>
      <c r="MVA32" s="206"/>
      <c r="MVB32" s="206"/>
      <c r="MVC32" s="206"/>
      <c r="MVD32" s="206"/>
      <c r="MVE32" s="206"/>
      <c r="MVF32" s="206"/>
      <c r="MVG32" s="206"/>
      <c r="MVH32" s="206"/>
      <c r="MVI32" s="206"/>
      <c r="MVJ32" s="206"/>
      <c r="MVK32" s="206"/>
      <c r="MVL32" s="206"/>
      <c r="MVM32" s="206"/>
      <c r="MVN32" s="206"/>
      <c r="MVO32" s="206"/>
      <c r="MVP32" s="206"/>
      <c r="MVQ32" s="206"/>
      <c r="MVR32" s="206"/>
      <c r="MVS32" s="206"/>
      <c r="MVT32" s="206"/>
      <c r="MVU32" s="206"/>
      <c r="MVV32" s="206"/>
      <c r="MVW32" s="206"/>
      <c r="MVX32" s="206"/>
      <c r="MVY32" s="206"/>
      <c r="MVZ32" s="206"/>
      <c r="MWA32" s="206"/>
      <c r="MWB32" s="206"/>
      <c r="MWC32" s="206"/>
      <c r="MWD32" s="206"/>
      <c r="MWE32" s="206"/>
      <c r="MWF32" s="206"/>
      <c r="MWG32" s="206"/>
      <c r="MWH32" s="206"/>
      <c r="MWI32" s="206"/>
      <c r="MWJ32" s="206"/>
      <c r="MWK32" s="206"/>
      <c r="MWL32" s="206"/>
      <c r="MWM32" s="206"/>
      <c r="MWN32" s="206"/>
      <c r="MWO32" s="206"/>
      <c r="MWP32" s="206"/>
      <c r="MWQ32" s="206"/>
      <c r="MWR32" s="206"/>
      <c r="MWS32" s="206"/>
      <c r="MWT32" s="206"/>
      <c r="MWU32" s="206"/>
      <c r="MWV32" s="206"/>
      <c r="MWW32" s="206"/>
      <c r="MWX32" s="206"/>
      <c r="MWY32" s="206"/>
      <c r="MWZ32" s="206"/>
      <c r="MXA32" s="206"/>
      <c r="MXB32" s="206"/>
      <c r="MXC32" s="206"/>
      <c r="MXD32" s="206"/>
      <c r="MXE32" s="206"/>
      <c r="MXF32" s="206"/>
      <c r="MXG32" s="206"/>
      <c r="MXH32" s="206"/>
      <c r="MXI32" s="206"/>
      <c r="MXJ32" s="206"/>
      <c r="MXK32" s="206"/>
      <c r="MXL32" s="206"/>
      <c r="MXM32" s="206"/>
      <c r="MXN32" s="206"/>
      <c r="MXO32" s="206"/>
      <c r="MXP32" s="206"/>
      <c r="MXQ32" s="206"/>
      <c r="MXR32" s="206"/>
      <c r="MXS32" s="206"/>
      <c r="MXT32" s="206"/>
      <c r="MXU32" s="206"/>
      <c r="MXV32" s="206"/>
      <c r="MXW32" s="206"/>
      <c r="MXX32" s="206"/>
      <c r="MXY32" s="206"/>
      <c r="MXZ32" s="206"/>
      <c r="MYA32" s="206"/>
      <c r="MYB32" s="206"/>
      <c r="MYC32" s="206"/>
      <c r="MYD32" s="206"/>
      <c r="MYE32" s="206"/>
      <c r="MYF32" s="206"/>
      <c r="MYG32" s="206"/>
      <c r="MYH32" s="206"/>
      <c r="MYI32" s="206"/>
      <c r="MYJ32" s="206"/>
      <c r="MYK32" s="206"/>
      <c r="MYL32" s="206"/>
      <c r="MYM32" s="206"/>
      <c r="MYN32" s="206"/>
      <c r="MYO32" s="206"/>
      <c r="MYP32" s="206"/>
      <c r="MYQ32" s="206"/>
      <c r="MYR32" s="206"/>
      <c r="MYS32" s="206"/>
      <c r="MYT32" s="206"/>
      <c r="MYU32" s="206"/>
      <c r="MYV32" s="206"/>
      <c r="MYW32" s="206"/>
      <c r="MYX32" s="206"/>
      <c r="MYY32" s="206"/>
      <c r="MYZ32" s="206"/>
      <c r="MZA32" s="206"/>
      <c r="MZB32" s="206"/>
      <c r="MZC32" s="206"/>
      <c r="MZD32" s="206"/>
      <c r="MZE32" s="206"/>
      <c r="MZF32" s="206"/>
      <c r="MZG32" s="206"/>
      <c r="MZH32" s="206"/>
      <c r="MZI32" s="206"/>
      <c r="MZJ32" s="206"/>
      <c r="MZK32" s="206"/>
      <c r="MZL32" s="206"/>
      <c r="MZM32" s="206"/>
      <c r="MZN32" s="206"/>
      <c r="MZO32" s="206"/>
      <c r="MZP32" s="206"/>
      <c r="MZQ32" s="206"/>
      <c r="MZR32" s="206"/>
      <c r="MZS32" s="206"/>
      <c r="MZT32" s="206"/>
      <c r="MZU32" s="206"/>
      <c r="MZV32" s="206"/>
      <c r="MZW32" s="206"/>
      <c r="MZX32" s="206"/>
      <c r="MZY32" s="206"/>
      <c r="MZZ32" s="206"/>
      <c r="NAA32" s="206"/>
      <c r="NAB32" s="206"/>
      <c r="NAC32" s="206"/>
      <c r="NAD32" s="206"/>
      <c r="NAE32" s="206"/>
      <c r="NAF32" s="206"/>
      <c r="NAG32" s="206"/>
      <c r="NAH32" s="206"/>
      <c r="NAI32" s="206"/>
      <c r="NAJ32" s="206"/>
      <c r="NAK32" s="206"/>
      <c r="NAL32" s="206"/>
      <c r="NAM32" s="206"/>
      <c r="NAN32" s="206"/>
      <c r="NAO32" s="206"/>
      <c r="NAP32" s="206"/>
      <c r="NAQ32" s="206"/>
      <c r="NAR32" s="206"/>
      <c r="NAS32" s="206"/>
      <c r="NAT32" s="206"/>
      <c r="NAU32" s="206"/>
      <c r="NAV32" s="206"/>
      <c r="NAW32" s="206"/>
      <c r="NAX32" s="206"/>
      <c r="NAY32" s="206"/>
      <c r="NAZ32" s="206"/>
      <c r="NBA32" s="206"/>
      <c r="NBB32" s="206"/>
      <c r="NBC32" s="206"/>
      <c r="NBD32" s="206"/>
      <c r="NBE32" s="206"/>
      <c r="NBF32" s="206"/>
      <c r="NBG32" s="206"/>
      <c r="NBH32" s="206"/>
      <c r="NBI32" s="206"/>
      <c r="NBJ32" s="206"/>
      <c r="NBK32" s="206"/>
      <c r="NBL32" s="206"/>
      <c r="NBM32" s="206"/>
      <c r="NBN32" s="206"/>
      <c r="NBO32" s="206"/>
      <c r="NBP32" s="206"/>
      <c r="NBQ32" s="206"/>
      <c r="NBR32" s="206"/>
      <c r="NBS32" s="206"/>
      <c r="NBT32" s="206"/>
      <c r="NBU32" s="206"/>
      <c r="NBV32" s="206"/>
      <c r="NBW32" s="206"/>
      <c r="NBX32" s="206"/>
      <c r="NBY32" s="206"/>
      <c r="NBZ32" s="206"/>
      <c r="NCA32" s="206"/>
      <c r="NCB32" s="206"/>
      <c r="NCC32" s="206"/>
      <c r="NCD32" s="206"/>
      <c r="NCE32" s="206"/>
      <c r="NCF32" s="206"/>
      <c r="NCG32" s="206"/>
      <c r="NCH32" s="206"/>
      <c r="NCI32" s="206"/>
      <c r="NCJ32" s="206"/>
      <c r="NCK32" s="206"/>
      <c r="NCL32" s="206"/>
      <c r="NCM32" s="206"/>
      <c r="NCN32" s="206"/>
      <c r="NCO32" s="206"/>
      <c r="NCP32" s="206"/>
      <c r="NCQ32" s="206"/>
      <c r="NCR32" s="206"/>
      <c r="NCS32" s="206"/>
      <c r="NCT32" s="206"/>
      <c r="NCU32" s="206"/>
      <c r="NCV32" s="206"/>
      <c r="NCW32" s="206"/>
      <c r="NCX32" s="206"/>
      <c r="NCY32" s="206"/>
      <c r="NCZ32" s="206"/>
      <c r="NDA32" s="206"/>
      <c r="NDB32" s="206"/>
      <c r="NDC32" s="206"/>
      <c r="NDD32" s="206"/>
      <c r="NDE32" s="206"/>
      <c r="NDF32" s="206"/>
      <c r="NDG32" s="206"/>
      <c r="NDH32" s="206"/>
      <c r="NDI32" s="206"/>
      <c r="NDJ32" s="206"/>
      <c r="NDK32" s="206"/>
      <c r="NDL32" s="206"/>
      <c r="NDM32" s="206"/>
      <c r="NDN32" s="206"/>
      <c r="NDO32" s="206"/>
      <c r="NDP32" s="206"/>
      <c r="NDQ32" s="206"/>
      <c r="NDR32" s="206"/>
      <c r="NDS32" s="206"/>
      <c r="NDT32" s="206"/>
      <c r="NDU32" s="206"/>
      <c r="NDV32" s="206"/>
      <c r="NDW32" s="206"/>
      <c r="NDX32" s="206"/>
      <c r="NDY32" s="206"/>
      <c r="NDZ32" s="206"/>
      <c r="NEA32" s="206"/>
      <c r="NEB32" s="206"/>
      <c r="NEC32" s="206"/>
      <c r="NED32" s="206"/>
      <c r="NEE32" s="206"/>
      <c r="NEF32" s="206"/>
      <c r="NEG32" s="206"/>
      <c r="NEH32" s="206"/>
      <c r="NEI32" s="206"/>
      <c r="NEJ32" s="206"/>
      <c r="NEK32" s="206"/>
      <c r="NEL32" s="206"/>
      <c r="NEM32" s="206"/>
      <c r="NEN32" s="206"/>
      <c r="NEO32" s="206"/>
      <c r="NEP32" s="206"/>
      <c r="NEQ32" s="206"/>
      <c r="NER32" s="206"/>
      <c r="NES32" s="206"/>
      <c r="NET32" s="206"/>
      <c r="NEU32" s="206"/>
      <c r="NEV32" s="206"/>
      <c r="NEW32" s="206"/>
      <c r="NEX32" s="206"/>
      <c r="NEY32" s="206"/>
      <c r="NEZ32" s="206"/>
      <c r="NFA32" s="206"/>
      <c r="NFB32" s="206"/>
      <c r="NFC32" s="206"/>
      <c r="NFD32" s="206"/>
      <c r="NFE32" s="206"/>
      <c r="NFF32" s="206"/>
      <c r="NFG32" s="206"/>
      <c r="NFH32" s="206"/>
      <c r="NFI32" s="206"/>
      <c r="NFJ32" s="206"/>
      <c r="NFK32" s="206"/>
      <c r="NFL32" s="206"/>
      <c r="NFM32" s="206"/>
      <c r="NFN32" s="206"/>
      <c r="NFO32" s="206"/>
      <c r="NFP32" s="206"/>
      <c r="NFQ32" s="206"/>
      <c r="NFR32" s="206"/>
      <c r="NFS32" s="206"/>
      <c r="NFT32" s="206"/>
      <c r="NFU32" s="206"/>
      <c r="NFV32" s="206"/>
      <c r="NFW32" s="206"/>
      <c r="NFX32" s="206"/>
      <c r="NFY32" s="206"/>
      <c r="NFZ32" s="206"/>
      <c r="NGA32" s="206"/>
      <c r="NGB32" s="206"/>
      <c r="NGC32" s="206"/>
      <c r="NGD32" s="206"/>
      <c r="NGE32" s="206"/>
      <c r="NGF32" s="206"/>
      <c r="NGG32" s="206"/>
      <c r="NGH32" s="206"/>
      <c r="NGI32" s="206"/>
      <c r="NGJ32" s="206"/>
      <c r="NGK32" s="206"/>
      <c r="NGL32" s="206"/>
      <c r="NGM32" s="206"/>
      <c r="NGN32" s="206"/>
      <c r="NGO32" s="206"/>
      <c r="NGP32" s="206"/>
      <c r="NGQ32" s="206"/>
      <c r="NGR32" s="206"/>
      <c r="NGS32" s="206"/>
      <c r="NGT32" s="206"/>
      <c r="NGU32" s="206"/>
      <c r="NGV32" s="206"/>
      <c r="NGW32" s="206"/>
      <c r="NGX32" s="206"/>
      <c r="NGY32" s="206"/>
      <c r="NGZ32" s="206"/>
      <c r="NHA32" s="206"/>
      <c r="NHB32" s="206"/>
      <c r="NHC32" s="206"/>
      <c r="NHD32" s="206"/>
      <c r="NHE32" s="206"/>
      <c r="NHF32" s="206"/>
      <c r="NHG32" s="206"/>
      <c r="NHH32" s="206"/>
      <c r="NHI32" s="206"/>
      <c r="NHJ32" s="206"/>
      <c r="NHK32" s="206"/>
      <c r="NHL32" s="206"/>
      <c r="NHM32" s="206"/>
      <c r="NHN32" s="206"/>
      <c r="NHO32" s="206"/>
      <c r="NHP32" s="206"/>
      <c r="NHQ32" s="206"/>
      <c r="NHR32" s="206"/>
      <c r="NHS32" s="206"/>
      <c r="NHT32" s="206"/>
      <c r="NHU32" s="206"/>
      <c r="NHV32" s="206"/>
      <c r="NHW32" s="206"/>
      <c r="NHX32" s="206"/>
      <c r="NHY32" s="206"/>
      <c r="NHZ32" s="206"/>
      <c r="NIA32" s="206"/>
      <c r="NIB32" s="206"/>
      <c r="NIC32" s="206"/>
      <c r="NID32" s="206"/>
      <c r="NIE32" s="206"/>
      <c r="NIF32" s="206"/>
      <c r="NIG32" s="206"/>
      <c r="NIH32" s="206"/>
      <c r="NII32" s="206"/>
      <c r="NIJ32" s="206"/>
      <c r="NIK32" s="206"/>
      <c r="NIL32" s="206"/>
      <c r="NIM32" s="206"/>
      <c r="NIN32" s="206"/>
      <c r="NIO32" s="206"/>
      <c r="NIP32" s="206"/>
      <c r="NIQ32" s="206"/>
      <c r="NIR32" s="206"/>
      <c r="NIS32" s="206"/>
      <c r="NIT32" s="206"/>
      <c r="NIU32" s="206"/>
      <c r="NIV32" s="206"/>
      <c r="NIW32" s="206"/>
      <c r="NIX32" s="206"/>
      <c r="NIY32" s="206"/>
      <c r="NIZ32" s="206"/>
      <c r="NJA32" s="206"/>
      <c r="NJB32" s="206"/>
      <c r="NJC32" s="206"/>
      <c r="NJD32" s="206"/>
      <c r="NJE32" s="206"/>
      <c r="NJF32" s="206"/>
      <c r="NJG32" s="206"/>
      <c r="NJH32" s="206"/>
      <c r="NJI32" s="206"/>
      <c r="NJJ32" s="206"/>
      <c r="NJK32" s="206"/>
      <c r="NJL32" s="206"/>
      <c r="NJM32" s="206"/>
      <c r="NJN32" s="206"/>
      <c r="NJO32" s="206"/>
      <c r="NJP32" s="206"/>
      <c r="NJQ32" s="206"/>
      <c r="NJR32" s="206"/>
      <c r="NJS32" s="206"/>
      <c r="NJT32" s="206"/>
      <c r="NJU32" s="206"/>
      <c r="NJV32" s="206"/>
      <c r="NJW32" s="206"/>
      <c r="NJX32" s="206"/>
      <c r="NJY32" s="206"/>
      <c r="NJZ32" s="206"/>
      <c r="NKA32" s="206"/>
      <c r="NKB32" s="206"/>
      <c r="NKC32" s="206"/>
      <c r="NKD32" s="206"/>
      <c r="NKE32" s="206"/>
      <c r="NKF32" s="206"/>
      <c r="NKG32" s="206"/>
      <c r="NKH32" s="206"/>
      <c r="NKI32" s="206"/>
      <c r="NKJ32" s="206"/>
      <c r="NKK32" s="206"/>
      <c r="NKL32" s="206"/>
      <c r="NKM32" s="206"/>
      <c r="NKN32" s="206"/>
      <c r="NKO32" s="206"/>
      <c r="NKP32" s="206"/>
      <c r="NKQ32" s="206"/>
      <c r="NKR32" s="206"/>
      <c r="NKS32" s="206"/>
      <c r="NKT32" s="206"/>
      <c r="NKU32" s="206"/>
      <c r="NKV32" s="206"/>
      <c r="NKW32" s="206"/>
      <c r="NKX32" s="206"/>
      <c r="NKY32" s="206"/>
      <c r="NKZ32" s="206"/>
      <c r="NLA32" s="206"/>
      <c r="NLB32" s="206"/>
      <c r="NLC32" s="206"/>
      <c r="NLD32" s="206"/>
      <c r="NLE32" s="206"/>
      <c r="NLF32" s="206"/>
      <c r="NLG32" s="206"/>
      <c r="NLH32" s="206"/>
      <c r="NLI32" s="206"/>
      <c r="NLJ32" s="206"/>
      <c r="NLK32" s="206"/>
      <c r="NLL32" s="206"/>
      <c r="NLM32" s="206"/>
      <c r="NLN32" s="206"/>
      <c r="NLO32" s="206"/>
      <c r="NLP32" s="206"/>
      <c r="NLQ32" s="206"/>
      <c r="NLR32" s="206"/>
      <c r="NLS32" s="206"/>
      <c r="NLT32" s="206"/>
      <c r="NLU32" s="206"/>
      <c r="NLV32" s="206"/>
      <c r="NLW32" s="206"/>
      <c r="NLX32" s="206"/>
      <c r="NLY32" s="206"/>
      <c r="NLZ32" s="206"/>
      <c r="NMA32" s="206"/>
      <c r="NMB32" s="206"/>
      <c r="NMC32" s="206"/>
      <c r="NMD32" s="206"/>
      <c r="NME32" s="206"/>
      <c r="NMF32" s="206"/>
      <c r="NMG32" s="206"/>
      <c r="NMH32" s="206"/>
      <c r="NMI32" s="206"/>
      <c r="NMJ32" s="206"/>
      <c r="NMK32" s="206"/>
      <c r="NML32" s="206"/>
      <c r="NMM32" s="206"/>
      <c r="NMN32" s="206"/>
      <c r="NMO32" s="206"/>
      <c r="NMP32" s="206"/>
      <c r="NMQ32" s="206"/>
      <c r="NMR32" s="206"/>
      <c r="NMS32" s="206"/>
      <c r="NMT32" s="206"/>
      <c r="NMU32" s="206"/>
      <c r="NMV32" s="206"/>
      <c r="NMW32" s="206"/>
      <c r="NMX32" s="206"/>
      <c r="NMY32" s="206"/>
      <c r="NMZ32" s="206"/>
      <c r="NNA32" s="206"/>
      <c r="NNB32" s="206"/>
      <c r="NNC32" s="206"/>
      <c r="NND32" s="206"/>
      <c r="NNE32" s="206"/>
      <c r="NNF32" s="206"/>
      <c r="NNG32" s="206"/>
      <c r="NNH32" s="206"/>
      <c r="NNI32" s="206"/>
      <c r="NNJ32" s="206"/>
      <c r="NNK32" s="206"/>
      <c r="NNL32" s="206"/>
      <c r="NNM32" s="206"/>
      <c r="NNN32" s="206"/>
      <c r="NNO32" s="206"/>
      <c r="NNP32" s="206"/>
      <c r="NNQ32" s="206"/>
      <c r="NNR32" s="206"/>
      <c r="NNS32" s="206"/>
      <c r="NNT32" s="206"/>
      <c r="NNU32" s="206"/>
      <c r="NNV32" s="206"/>
      <c r="NNW32" s="206"/>
      <c r="NNX32" s="206"/>
      <c r="NNY32" s="206"/>
      <c r="NNZ32" s="206"/>
      <c r="NOA32" s="206"/>
      <c r="NOB32" s="206"/>
      <c r="NOC32" s="206"/>
      <c r="NOD32" s="206"/>
      <c r="NOE32" s="206"/>
      <c r="NOF32" s="206"/>
      <c r="NOG32" s="206"/>
      <c r="NOH32" s="206"/>
      <c r="NOI32" s="206"/>
      <c r="NOJ32" s="206"/>
      <c r="NOK32" s="206"/>
      <c r="NOL32" s="206"/>
      <c r="NOM32" s="206"/>
      <c r="NON32" s="206"/>
      <c r="NOO32" s="206"/>
      <c r="NOP32" s="206"/>
      <c r="NOQ32" s="206"/>
      <c r="NOR32" s="206"/>
      <c r="NOS32" s="206"/>
      <c r="NOT32" s="206"/>
      <c r="NOU32" s="206"/>
      <c r="NOV32" s="206"/>
      <c r="NOW32" s="206"/>
      <c r="NOX32" s="206"/>
      <c r="NOY32" s="206"/>
      <c r="NOZ32" s="206"/>
      <c r="NPA32" s="206"/>
      <c r="NPB32" s="206"/>
      <c r="NPC32" s="206"/>
      <c r="NPD32" s="206"/>
      <c r="NPE32" s="206"/>
      <c r="NPF32" s="206"/>
      <c r="NPG32" s="206"/>
      <c r="NPH32" s="206"/>
      <c r="NPI32" s="206"/>
      <c r="NPJ32" s="206"/>
      <c r="NPK32" s="206"/>
      <c r="NPL32" s="206"/>
      <c r="NPM32" s="206"/>
      <c r="NPN32" s="206"/>
      <c r="NPO32" s="206"/>
      <c r="NPP32" s="206"/>
      <c r="NPQ32" s="206"/>
      <c r="NPR32" s="206"/>
      <c r="NPS32" s="206"/>
      <c r="NPT32" s="206"/>
      <c r="NPU32" s="206"/>
      <c r="NPV32" s="206"/>
      <c r="NPW32" s="206"/>
      <c r="NPX32" s="206"/>
      <c r="NPY32" s="206"/>
      <c r="NPZ32" s="206"/>
      <c r="NQA32" s="206"/>
      <c r="NQB32" s="206"/>
      <c r="NQC32" s="206"/>
      <c r="NQD32" s="206"/>
      <c r="NQE32" s="206"/>
      <c r="NQF32" s="206"/>
      <c r="NQG32" s="206"/>
      <c r="NQH32" s="206"/>
      <c r="NQI32" s="206"/>
      <c r="NQJ32" s="206"/>
      <c r="NQK32" s="206"/>
      <c r="NQL32" s="206"/>
      <c r="NQM32" s="206"/>
      <c r="NQN32" s="206"/>
      <c r="NQO32" s="206"/>
      <c r="NQP32" s="206"/>
      <c r="NQQ32" s="206"/>
      <c r="NQR32" s="206"/>
      <c r="NQS32" s="206"/>
      <c r="NQT32" s="206"/>
      <c r="NQU32" s="206"/>
      <c r="NQV32" s="206"/>
      <c r="NQW32" s="206"/>
      <c r="NQX32" s="206"/>
      <c r="NQY32" s="206"/>
      <c r="NQZ32" s="206"/>
      <c r="NRA32" s="206"/>
      <c r="NRB32" s="206"/>
      <c r="NRC32" s="206"/>
      <c r="NRD32" s="206"/>
      <c r="NRE32" s="206"/>
      <c r="NRF32" s="206"/>
      <c r="NRG32" s="206"/>
      <c r="NRH32" s="206"/>
      <c r="NRI32" s="206"/>
      <c r="NRJ32" s="206"/>
      <c r="NRK32" s="206"/>
      <c r="NRL32" s="206"/>
      <c r="NRM32" s="206"/>
      <c r="NRN32" s="206"/>
      <c r="NRO32" s="206"/>
      <c r="NRP32" s="206"/>
      <c r="NRQ32" s="206"/>
      <c r="NRR32" s="206"/>
      <c r="NRS32" s="206"/>
      <c r="NRT32" s="206"/>
      <c r="NRU32" s="206"/>
      <c r="NRV32" s="206"/>
      <c r="NRW32" s="206"/>
      <c r="NRX32" s="206"/>
      <c r="NRY32" s="206"/>
      <c r="NRZ32" s="206"/>
      <c r="NSA32" s="206"/>
      <c r="NSB32" s="206"/>
      <c r="NSC32" s="206"/>
      <c r="NSD32" s="206"/>
      <c r="NSE32" s="206"/>
      <c r="NSF32" s="206"/>
      <c r="NSG32" s="206"/>
      <c r="NSH32" s="206"/>
      <c r="NSI32" s="206"/>
      <c r="NSJ32" s="206"/>
      <c r="NSK32" s="206"/>
      <c r="NSL32" s="206"/>
      <c r="NSM32" s="206"/>
      <c r="NSN32" s="206"/>
      <c r="NSO32" s="206"/>
      <c r="NSP32" s="206"/>
      <c r="NSQ32" s="206"/>
      <c r="NSR32" s="206"/>
      <c r="NSS32" s="206"/>
      <c r="NST32" s="206"/>
      <c r="NSU32" s="206"/>
      <c r="NSV32" s="206"/>
      <c r="NSW32" s="206"/>
      <c r="NSX32" s="206"/>
      <c r="NSY32" s="206"/>
      <c r="NSZ32" s="206"/>
      <c r="NTA32" s="206"/>
      <c r="NTB32" s="206"/>
      <c r="NTC32" s="206"/>
      <c r="NTD32" s="206"/>
      <c r="NTE32" s="206"/>
      <c r="NTF32" s="206"/>
      <c r="NTG32" s="206"/>
      <c r="NTH32" s="206"/>
      <c r="NTI32" s="206"/>
      <c r="NTJ32" s="206"/>
      <c r="NTK32" s="206"/>
      <c r="NTL32" s="206"/>
      <c r="NTM32" s="206"/>
      <c r="NTN32" s="206"/>
      <c r="NTO32" s="206"/>
      <c r="NTP32" s="206"/>
      <c r="NTQ32" s="206"/>
      <c r="NTR32" s="206"/>
      <c r="NTS32" s="206"/>
      <c r="NTT32" s="206"/>
      <c r="NTU32" s="206"/>
      <c r="NTV32" s="206"/>
      <c r="NTW32" s="206"/>
      <c r="NTX32" s="206"/>
      <c r="NTY32" s="206"/>
      <c r="NTZ32" s="206"/>
      <c r="NUA32" s="206"/>
      <c r="NUB32" s="206"/>
      <c r="NUC32" s="206"/>
      <c r="NUD32" s="206"/>
      <c r="NUE32" s="206"/>
      <c r="NUF32" s="206"/>
      <c r="NUG32" s="206"/>
      <c r="NUH32" s="206"/>
      <c r="NUI32" s="206"/>
      <c r="NUJ32" s="206"/>
      <c r="NUK32" s="206"/>
      <c r="NUL32" s="206"/>
      <c r="NUM32" s="206"/>
      <c r="NUN32" s="206"/>
      <c r="NUO32" s="206"/>
      <c r="NUP32" s="206"/>
      <c r="NUQ32" s="206"/>
      <c r="NUR32" s="206"/>
      <c r="NUS32" s="206"/>
      <c r="NUT32" s="206"/>
      <c r="NUU32" s="206"/>
      <c r="NUV32" s="206"/>
      <c r="NUW32" s="206"/>
      <c r="NUX32" s="206"/>
      <c r="NUY32" s="206"/>
      <c r="NUZ32" s="206"/>
      <c r="NVA32" s="206"/>
      <c r="NVB32" s="206"/>
      <c r="NVC32" s="206"/>
      <c r="NVD32" s="206"/>
      <c r="NVE32" s="206"/>
      <c r="NVF32" s="206"/>
      <c r="NVG32" s="206"/>
      <c r="NVH32" s="206"/>
      <c r="NVI32" s="206"/>
      <c r="NVJ32" s="206"/>
      <c r="NVK32" s="206"/>
      <c r="NVL32" s="206"/>
      <c r="NVM32" s="206"/>
      <c r="NVN32" s="206"/>
      <c r="NVO32" s="206"/>
      <c r="NVP32" s="206"/>
      <c r="NVQ32" s="206"/>
      <c r="NVR32" s="206"/>
      <c r="NVS32" s="206"/>
      <c r="NVT32" s="206"/>
      <c r="NVU32" s="206"/>
      <c r="NVV32" s="206"/>
      <c r="NVW32" s="206"/>
      <c r="NVX32" s="206"/>
      <c r="NVY32" s="206"/>
      <c r="NVZ32" s="206"/>
      <c r="NWA32" s="206"/>
      <c r="NWB32" s="206"/>
      <c r="NWC32" s="206"/>
      <c r="NWD32" s="206"/>
      <c r="NWE32" s="206"/>
      <c r="NWF32" s="206"/>
      <c r="NWG32" s="206"/>
      <c r="NWH32" s="206"/>
      <c r="NWI32" s="206"/>
      <c r="NWJ32" s="206"/>
      <c r="NWK32" s="206"/>
      <c r="NWL32" s="206"/>
      <c r="NWM32" s="206"/>
      <c r="NWN32" s="206"/>
      <c r="NWO32" s="206"/>
      <c r="NWP32" s="206"/>
      <c r="NWQ32" s="206"/>
      <c r="NWR32" s="206"/>
      <c r="NWS32" s="206"/>
      <c r="NWT32" s="206"/>
      <c r="NWU32" s="206"/>
      <c r="NWV32" s="206"/>
      <c r="NWW32" s="206"/>
      <c r="NWX32" s="206"/>
      <c r="NWY32" s="206"/>
      <c r="NWZ32" s="206"/>
      <c r="NXA32" s="206"/>
      <c r="NXB32" s="206"/>
      <c r="NXC32" s="206"/>
      <c r="NXD32" s="206"/>
      <c r="NXE32" s="206"/>
      <c r="NXF32" s="206"/>
      <c r="NXG32" s="206"/>
      <c r="NXH32" s="206"/>
      <c r="NXI32" s="206"/>
      <c r="NXJ32" s="206"/>
      <c r="NXK32" s="206"/>
      <c r="NXL32" s="206"/>
      <c r="NXM32" s="206"/>
      <c r="NXN32" s="206"/>
      <c r="NXO32" s="206"/>
      <c r="NXP32" s="206"/>
      <c r="NXQ32" s="206"/>
      <c r="NXR32" s="206"/>
      <c r="NXS32" s="206"/>
      <c r="NXT32" s="206"/>
      <c r="NXU32" s="206"/>
      <c r="NXV32" s="206"/>
      <c r="NXW32" s="206"/>
      <c r="NXX32" s="206"/>
      <c r="NXY32" s="206"/>
      <c r="NXZ32" s="206"/>
      <c r="NYA32" s="206"/>
      <c r="NYB32" s="206"/>
      <c r="NYC32" s="206"/>
      <c r="NYD32" s="206"/>
      <c r="NYE32" s="206"/>
      <c r="NYF32" s="206"/>
      <c r="NYG32" s="206"/>
      <c r="NYH32" s="206"/>
      <c r="NYI32" s="206"/>
      <c r="NYJ32" s="206"/>
      <c r="NYK32" s="206"/>
      <c r="NYL32" s="206"/>
      <c r="NYM32" s="206"/>
      <c r="NYN32" s="206"/>
      <c r="NYO32" s="206"/>
      <c r="NYP32" s="206"/>
      <c r="NYQ32" s="206"/>
      <c r="NYR32" s="206"/>
      <c r="NYS32" s="206"/>
      <c r="NYT32" s="206"/>
      <c r="NYU32" s="206"/>
      <c r="NYV32" s="206"/>
      <c r="NYW32" s="206"/>
      <c r="NYX32" s="206"/>
      <c r="NYY32" s="206"/>
      <c r="NYZ32" s="206"/>
      <c r="NZA32" s="206"/>
      <c r="NZB32" s="206"/>
      <c r="NZC32" s="206"/>
      <c r="NZD32" s="206"/>
      <c r="NZE32" s="206"/>
      <c r="NZF32" s="206"/>
      <c r="NZG32" s="206"/>
      <c r="NZH32" s="206"/>
      <c r="NZI32" s="206"/>
      <c r="NZJ32" s="206"/>
      <c r="NZK32" s="206"/>
      <c r="NZL32" s="206"/>
      <c r="NZM32" s="206"/>
      <c r="NZN32" s="206"/>
      <c r="NZO32" s="206"/>
      <c r="NZP32" s="206"/>
      <c r="NZQ32" s="206"/>
      <c r="NZR32" s="206"/>
      <c r="NZS32" s="206"/>
      <c r="NZT32" s="206"/>
      <c r="NZU32" s="206"/>
      <c r="NZV32" s="206"/>
      <c r="NZW32" s="206"/>
      <c r="NZX32" s="206"/>
      <c r="NZY32" s="206"/>
      <c r="NZZ32" s="206"/>
      <c r="OAA32" s="206"/>
      <c r="OAB32" s="206"/>
      <c r="OAC32" s="206"/>
      <c r="OAD32" s="206"/>
      <c r="OAE32" s="206"/>
      <c r="OAF32" s="206"/>
      <c r="OAG32" s="206"/>
      <c r="OAH32" s="206"/>
      <c r="OAI32" s="206"/>
      <c r="OAJ32" s="206"/>
      <c r="OAK32" s="206"/>
      <c r="OAL32" s="206"/>
      <c r="OAM32" s="206"/>
      <c r="OAN32" s="206"/>
      <c r="OAO32" s="206"/>
      <c r="OAP32" s="206"/>
      <c r="OAQ32" s="206"/>
      <c r="OAR32" s="206"/>
      <c r="OAS32" s="206"/>
      <c r="OAT32" s="206"/>
      <c r="OAU32" s="206"/>
      <c r="OAV32" s="206"/>
      <c r="OAW32" s="206"/>
      <c r="OAX32" s="206"/>
      <c r="OAY32" s="206"/>
      <c r="OAZ32" s="206"/>
      <c r="OBA32" s="206"/>
      <c r="OBB32" s="206"/>
      <c r="OBC32" s="206"/>
      <c r="OBD32" s="206"/>
      <c r="OBE32" s="206"/>
      <c r="OBF32" s="206"/>
      <c r="OBG32" s="206"/>
      <c r="OBH32" s="206"/>
      <c r="OBI32" s="206"/>
      <c r="OBJ32" s="206"/>
      <c r="OBK32" s="206"/>
      <c r="OBL32" s="206"/>
      <c r="OBM32" s="206"/>
      <c r="OBN32" s="206"/>
      <c r="OBO32" s="206"/>
      <c r="OBP32" s="206"/>
      <c r="OBQ32" s="206"/>
      <c r="OBR32" s="206"/>
      <c r="OBS32" s="206"/>
      <c r="OBT32" s="206"/>
      <c r="OBU32" s="206"/>
      <c r="OBV32" s="206"/>
      <c r="OBW32" s="206"/>
      <c r="OBX32" s="206"/>
      <c r="OBY32" s="206"/>
      <c r="OBZ32" s="206"/>
      <c r="OCA32" s="206"/>
      <c r="OCB32" s="206"/>
      <c r="OCC32" s="206"/>
      <c r="OCD32" s="206"/>
      <c r="OCE32" s="206"/>
      <c r="OCF32" s="206"/>
      <c r="OCG32" s="206"/>
      <c r="OCH32" s="206"/>
      <c r="OCI32" s="206"/>
      <c r="OCJ32" s="206"/>
      <c r="OCK32" s="206"/>
      <c r="OCL32" s="206"/>
      <c r="OCM32" s="206"/>
      <c r="OCN32" s="206"/>
      <c r="OCO32" s="206"/>
      <c r="OCP32" s="206"/>
      <c r="OCQ32" s="206"/>
      <c r="OCR32" s="206"/>
      <c r="OCS32" s="206"/>
      <c r="OCT32" s="206"/>
      <c r="OCU32" s="206"/>
      <c r="OCV32" s="206"/>
      <c r="OCW32" s="206"/>
      <c r="OCX32" s="206"/>
      <c r="OCY32" s="206"/>
      <c r="OCZ32" s="206"/>
      <c r="ODA32" s="206"/>
      <c r="ODB32" s="206"/>
      <c r="ODC32" s="206"/>
      <c r="ODD32" s="206"/>
      <c r="ODE32" s="206"/>
      <c r="ODF32" s="206"/>
      <c r="ODG32" s="206"/>
      <c r="ODH32" s="206"/>
      <c r="ODI32" s="206"/>
      <c r="ODJ32" s="206"/>
      <c r="ODK32" s="206"/>
      <c r="ODL32" s="206"/>
      <c r="ODM32" s="206"/>
      <c r="ODN32" s="206"/>
      <c r="ODO32" s="206"/>
      <c r="ODP32" s="206"/>
      <c r="ODQ32" s="206"/>
      <c r="ODR32" s="206"/>
      <c r="ODS32" s="206"/>
      <c r="ODT32" s="206"/>
      <c r="ODU32" s="206"/>
      <c r="ODV32" s="206"/>
      <c r="ODW32" s="206"/>
      <c r="ODX32" s="206"/>
      <c r="ODY32" s="206"/>
      <c r="ODZ32" s="206"/>
      <c r="OEA32" s="206"/>
      <c r="OEB32" s="206"/>
      <c r="OEC32" s="206"/>
      <c r="OED32" s="206"/>
      <c r="OEE32" s="206"/>
      <c r="OEF32" s="206"/>
      <c r="OEG32" s="206"/>
      <c r="OEH32" s="206"/>
      <c r="OEI32" s="206"/>
      <c r="OEJ32" s="206"/>
      <c r="OEK32" s="206"/>
      <c r="OEL32" s="206"/>
      <c r="OEM32" s="206"/>
      <c r="OEN32" s="206"/>
      <c r="OEO32" s="206"/>
      <c r="OEP32" s="206"/>
      <c r="OEQ32" s="206"/>
      <c r="OER32" s="206"/>
      <c r="OES32" s="206"/>
      <c r="OET32" s="206"/>
      <c r="OEU32" s="206"/>
      <c r="OEV32" s="206"/>
      <c r="OEW32" s="206"/>
      <c r="OEX32" s="206"/>
      <c r="OEY32" s="206"/>
      <c r="OEZ32" s="206"/>
      <c r="OFA32" s="206"/>
      <c r="OFB32" s="206"/>
      <c r="OFC32" s="206"/>
      <c r="OFD32" s="206"/>
      <c r="OFE32" s="206"/>
      <c r="OFF32" s="206"/>
      <c r="OFG32" s="206"/>
      <c r="OFH32" s="206"/>
      <c r="OFI32" s="206"/>
      <c r="OFJ32" s="206"/>
      <c r="OFK32" s="206"/>
      <c r="OFL32" s="206"/>
      <c r="OFM32" s="206"/>
      <c r="OFN32" s="206"/>
      <c r="OFO32" s="206"/>
      <c r="OFP32" s="206"/>
      <c r="OFQ32" s="206"/>
      <c r="OFR32" s="206"/>
      <c r="OFS32" s="206"/>
      <c r="OFT32" s="206"/>
      <c r="OFU32" s="206"/>
      <c r="OFV32" s="206"/>
      <c r="OFW32" s="206"/>
      <c r="OFX32" s="206"/>
      <c r="OFY32" s="206"/>
      <c r="OFZ32" s="206"/>
      <c r="OGA32" s="206"/>
      <c r="OGB32" s="206"/>
      <c r="OGC32" s="206"/>
      <c r="OGD32" s="206"/>
      <c r="OGE32" s="206"/>
      <c r="OGF32" s="206"/>
      <c r="OGG32" s="206"/>
      <c r="OGH32" s="206"/>
      <c r="OGI32" s="206"/>
      <c r="OGJ32" s="206"/>
      <c r="OGK32" s="206"/>
      <c r="OGL32" s="206"/>
      <c r="OGM32" s="206"/>
      <c r="OGN32" s="206"/>
      <c r="OGO32" s="206"/>
      <c r="OGP32" s="206"/>
      <c r="OGQ32" s="206"/>
      <c r="OGR32" s="206"/>
      <c r="OGS32" s="206"/>
      <c r="OGT32" s="206"/>
      <c r="OGU32" s="206"/>
      <c r="OGV32" s="206"/>
      <c r="OGW32" s="206"/>
      <c r="OGX32" s="206"/>
      <c r="OGY32" s="206"/>
      <c r="OGZ32" s="206"/>
      <c r="OHA32" s="206"/>
      <c r="OHB32" s="206"/>
      <c r="OHC32" s="206"/>
      <c r="OHD32" s="206"/>
      <c r="OHE32" s="206"/>
      <c r="OHF32" s="206"/>
      <c r="OHG32" s="206"/>
      <c r="OHH32" s="206"/>
      <c r="OHI32" s="206"/>
      <c r="OHJ32" s="206"/>
      <c r="OHK32" s="206"/>
      <c r="OHL32" s="206"/>
      <c r="OHM32" s="206"/>
      <c r="OHN32" s="206"/>
      <c r="OHO32" s="206"/>
      <c r="OHP32" s="206"/>
      <c r="OHQ32" s="206"/>
      <c r="OHR32" s="206"/>
      <c r="OHS32" s="206"/>
      <c r="OHT32" s="206"/>
      <c r="OHU32" s="206"/>
      <c r="OHV32" s="206"/>
      <c r="OHW32" s="206"/>
      <c r="OHX32" s="206"/>
      <c r="OHY32" s="206"/>
      <c r="OHZ32" s="206"/>
      <c r="OIA32" s="206"/>
      <c r="OIB32" s="206"/>
      <c r="OIC32" s="206"/>
      <c r="OID32" s="206"/>
      <c r="OIE32" s="206"/>
      <c r="OIF32" s="206"/>
      <c r="OIG32" s="206"/>
      <c r="OIH32" s="206"/>
      <c r="OII32" s="206"/>
      <c r="OIJ32" s="206"/>
      <c r="OIK32" s="206"/>
      <c r="OIL32" s="206"/>
      <c r="OIM32" s="206"/>
      <c r="OIN32" s="206"/>
      <c r="OIO32" s="206"/>
      <c r="OIP32" s="206"/>
      <c r="OIQ32" s="206"/>
      <c r="OIR32" s="206"/>
      <c r="OIS32" s="206"/>
      <c r="OIT32" s="206"/>
      <c r="OIU32" s="206"/>
      <c r="OIV32" s="206"/>
      <c r="OIW32" s="206"/>
      <c r="OIX32" s="206"/>
      <c r="OIY32" s="206"/>
      <c r="OIZ32" s="206"/>
      <c r="OJA32" s="206"/>
      <c r="OJB32" s="206"/>
      <c r="OJC32" s="206"/>
      <c r="OJD32" s="206"/>
      <c r="OJE32" s="206"/>
      <c r="OJF32" s="206"/>
      <c r="OJG32" s="206"/>
      <c r="OJH32" s="206"/>
      <c r="OJI32" s="206"/>
      <c r="OJJ32" s="206"/>
      <c r="OJK32" s="206"/>
      <c r="OJL32" s="206"/>
      <c r="OJM32" s="206"/>
      <c r="OJN32" s="206"/>
      <c r="OJO32" s="206"/>
      <c r="OJP32" s="206"/>
      <c r="OJQ32" s="206"/>
      <c r="OJR32" s="206"/>
      <c r="OJS32" s="206"/>
      <c r="OJT32" s="206"/>
      <c r="OJU32" s="206"/>
      <c r="OJV32" s="206"/>
      <c r="OJW32" s="206"/>
      <c r="OJX32" s="206"/>
      <c r="OJY32" s="206"/>
      <c r="OJZ32" s="206"/>
      <c r="OKA32" s="206"/>
      <c r="OKB32" s="206"/>
      <c r="OKC32" s="206"/>
      <c r="OKD32" s="206"/>
      <c r="OKE32" s="206"/>
      <c r="OKF32" s="206"/>
      <c r="OKG32" s="206"/>
      <c r="OKH32" s="206"/>
      <c r="OKI32" s="206"/>
      <c r="OKJ32" s="206"/>
      <c r="OKK32" s="206"/>
      <c r="OKL32" s="206"/>
      <c r="OKM32" s="206"/>
      <c r="OKN32" s="206"/>
      <c r="OKO32" s="206"/>
      <c r="OKP32" s="206"/>
      <c r="OKQ32" s="206"/>
      <c r="OKR32" s="206"/>
      <c r="OKS32" s="206"/>
      <c r="OKT32" s="206"/>
      <c r="OKU32" s="206"/>
      <c r="OKV32" s="206"/>
      <c r="OKW32" s="206"/>
      <c r="OKX32" s="206"/>
      <c r="OKY32" s="206"/>
      <c r="OKZ32" s="206"/>
      <c r="OLA32" s="206"/>
      <c r="OLB32" s="206"/>
      <c r="OLC32" s="206"/>
      <c r="OLD32" s="206"/>
      <c r="OLE32" s="206"/>
      <c r="OLF32" s="206"/>
      <c r="OLG32" s="206"/>
      <c r="OLH32" s="206"/>
      <c r="OLI32" s="206"/>
      <c r="OLJ32" s="206"/>
      <c r="OLK32" s="206"/>
      <c r="OLL32" s="206"/>
      <c r="OLM32" s="206"/>
      <c r="OLN32" s="206"/>
      <c r="OLO32" s="206"/>
      <c r="OLP32" s="206"/>
      <c r="OLQ32" s="206"/>
      <c r="OLR32" s="206"/>
      <c r="OLS32" s="206"/>
      <c r="OLT32" s="206"/>
      <c r="OLU32" s="206"/>
      <c r="OLV32" s="206"/>
      <c r="OLW32" s="206"/>
      <c r="OLX32" s="206"/>
      <c r="OLY32" s="206"/>
      <c r="OLZ32" s="206"/>
      <c r="OMA32" s="206"/>
      <c r="OMB32" s="206"/>
      <c r="OMC32" s="206"/>
      <c r="OMD32" s="206"/>
      <c r="OME32" s="206"/>
      <c r="OMF32" s="206"/>
      <c r="OMG32" s="206"/>
      <c r="OMH32" s="206"/>
      <c r="OMI32" s="206"/>
      <c r="OMJ32" s="206"/>
      <c r="OMK32" s="206"/>
      <c r="OML32" s="206"/>
      <c r="OMM32" s="206"/>
      <c r="OMN32" s="206"/>
      <c r="OMO32" s="206"/>
      <c r="OMP32" s="206"/>
      <c r="OMQ32" s="206"/>
      <c r="OMR32" s="206"/>
      <c r="OMS32" s="206"/>
      <c r="OMT32" s="206"/>
      <c r="OMU32" s="206"/>
      <c r="OMV32" s="206"/>
      <c r="OMW32" s="206"/>
      <c r="OMX32" s="206"/>
      <c r="OMY32" s="206"/>
      <c r="OMZ32" s="206"/>
      <c r="ONA32" s="206"/>
      <c r="ONB32" s="206"/>
      <c r="ONC32" s="206"/>
      <c r="OND32" s="206"/>
      <c r="ONE32" s="206"/>
      <c r="ONF32" s="206"/>
      <c r="ONG32" s="206"/>
      <c r="ONH32" s="206"/>
      <c r="ONI32" s="206"/>
      <c r="ONJ32" s="206"/>
      <c r="ONK32" s="206"/>
      <c r="ONL32" s="206"/>
      <c r="ONM32" s="206"/>
      <c r="ONN32" s="206"/>
      <c r="ONO32" s="206"/>
      <c r="ONP32" s="206"/>
      <c r="ONQ32" s="206"/>
      <c r="ONR32" s="206"/>
      <c r="ONS32" s="206"/>
      <c r="ONT32" s="206"/>
      <c r="ONU32" s="206"/>
      <c r="ONV32" s="206"/>
      <c r="ONW32" s="206"/>
      <c r="ONX32" s="206"/>
      <c r="ONY32" s="206"/>
      <c r="ONZ32" s="206"/>
      <c r="OOA32" s="206"/>
      <c r="OOB32" s="206"/>
      <c r="OOC32" s="206"/>
      <c r="OOD32" s="206"/>
      <c r="OOE32" s="206"/>
      <c r="OOF32" s="206"/>
      <c r="OOG32" s="206"/>
      <c r="OOH32" s="206"/>
      <c r="OOI32" s="206"/>
      <c r="OOJ32" s="206"/>
      <c r="OOK32" s="206"/>
      <c r="OOL32" s="206"/>
      <c r="OOM32" s="206"/>
      <c r="OON32" s="206"/>
      <c r="OOO32" s="206"/>
      <c r="OOP32" s="206"/>
      <c r="OOQ32" s="206"/>
      <c r="OOR32" s="206"/>
      <c r="OOS32" s="206"/>
      <c r="OOT32" s="206"/>
      <c r="OOU32" s="206"/>
      <c r="OOV32" s="206"/>
      <c r="OOW32" s="206"/>
      <c r="OOX32" s="206"/>
      <c r="OOY32" s="206"/>
      <c r="OOZ32" s="206"/>
      <c r="OPA32" s="206"/>
      <c r="OPB32" s="206"/>
      <c r="OPC32" s="206"/>
      <c r="OPD32" s="206"/>
      <c r="OPE32" s="206"/>
      <c r="OPF32" s="206"/>
      <c r="OPG32" s="206"/>
      <c r="OPH32" s="206"/>
      <c r="OPI32" s="206"/>
      <c r="OPJ32" s="206"/>
      <c r="OPK32" s="206"/>
      <c r="OPL32" s="206"/>
      <c r="OPM32" s="206"/>
      <c r="OPN32" s="206"/>
      <c r="OPO32" s="206"/>
      <c r="OPP32" s="206"/>
      <c r="OPQ32" s="206"/>
      <c r="OPR32" s="206"/>
      <c r="OPS32" s="206"/>
      <c r="OPT32" s="206"/>
      <c r="OPU32" s="206"/>
      <c r="OPV32" s="206"/>
      <c r="OPW32" s="206"/>
      <c r="OPX32" s="206"/>
      <c r="OPY32" s="206"/>
      <c r="OPZ32" s="206"/>
      <c r="OQA32" s="206"/>
      <c r="OQB32" s="206"/>
      <c r="OQC32" s="206"/>
      <c r="OQD32" s="206"/>
      <c r="OQE32" s="206"/>
      <c r="OQF32" s="206"/>
      <c r="OQG32" s="206"/>
      <c r="OQH32" s="206"/>
      <c r="OQI32" s="206"/>
      <c r="OQJ32" s="206"/>
      <c r="OQK32" s="206"/>
      <c r="OQL32" s="206"/>
      <c r="OQM32" s="206"/>
      <c r="OQN32" s="206"/>
      <c r="OQO32" s="206"/>
      <c r="OQP32" s="206"/>
      <c r="OQQ32" s="206"/>
      <c r="OQR32" s="206"/>
      <c r="OQS32" s="206"/>
      <c r="OQT32" s="206"/>
      <c r="OQU32" s="206"/>
      <c r="OQV32" s="206"/>
      <c r="OQW32" s="206"/>
      <c r="OQX32" s="206"/>
      <c r="OQY32" s="206"/>
      <c r="OQZ32" s="206"/>
      <c r="ORA32" s="206"/>
      <c r="ORB32" s="206"/>
      <c r="ORC32" s="206"/>
      <c r="ORD32" s="206"/>
      <c r="ORE32" s="206"/>
      <c r="ORF32" s="206"/>
      <c r="ORG32" s="206"/>
      <c r="ORH32" s="206"/>
      <c r="ORI32" s="206"/>
      <c r="ORJ32" s="206"/>
      <c r="ORK32" s="206"/>
      <c r="ORL32" s="206"/>
      <c r="ORM32" s="206"/>
      <c r="ORN32" s="206"/>
      <c r="ORO32" s="206"/>
      <c r="ORP32" s="206"/>
      <c r="ORQ32" s="206"/>
      <c r="ORR32" s="206"/>
      <c r="ORS32" s="206"/>
      <c r="ORT32" s="206"/>
      <c r="ORU32" s="206"/>
      <c r="ORV32" s="206"/>
      <c r="ORW32" s="206"/>
      <c r="ORX32" s="206"/>
      <c r="ORY32" s="206"/>
      <c r="ORZ32" s="206"/>
      <c r="OSA32" s="206"/>
      <c r="OSB32" s="206"/>
      <c r="OSC32" s="206"/>
      <c r="OSD32" s="206"/>
      <c r="OSE32" s="206"/>
      <c r="OSF32" s="206"/>
      <c r="OSG32" s="206"/>
      <c r="OSH32" s="206"/>
      <c r="OSI32" s="206"/>
      <c r="OSJ32" s="206"/>
      <c r="OSK32" s="206"/>
      <c r="OSL32" s="206"/>
      <c r="OSM32" s="206"/>
      <c r="OSN32" s="206"/>
      <c r="OSO32" s="206"/>
      <c r="OSP32" s="206"/>
      <c r="OSQ32" s="206"/>
      <c r="OSR32" s="206"/>
      <c r="OSS32" s="206"/>
      <c r="OST32" s="206"/>
      <c r="OSU32" s="206"/>
      <c r="OSV32" s="206"/>
      <c r="OSW32" s="206"/>
      <c r="OSX32" s="206"/>
      <c r="OSY32" s="206"/>
      <c r="OSZ32" s="206"/>
      <c r="OTA32" s="206"/>
      <c r="OTB32" s="206"/>
      <c r="OTC32" s="206"/>
      <c r="OTD32" s="206"/>
      <c r="OTE32" s="206"/>
      <c r="OTF32" s="206"/>
      <c r="OTG32" s="206"/>
      <c r="OTH32" s="206"/>
      <c r="OTI32" s="206"/>
      <c r="OTJ32" s="206"/>
      <c r="OTK32" s="206"/>
      <c r="OTL32" s="206"/>
      <c r="OTM32" s="206"/>
      <c r="OTN32" s="206"/>
      <c r="OTO32" s="206"/>
      <c r="OTP32" s="206"/>
      <c r="OTQ32" s="206"/>
      <c r="OTR32" s="206"/>
      <c r="OTS32" s="206"/>
      <c r="OTT32" s="206"/>
      <c r="OTU32" s="206"/>
      <c r="OTV32" s="206"/>
      <c r="OTW32" s="206"/>
      <c r="OTX32" s="206"/>
      <c r="OTY32" s="206"/>
      <c r="OTZ32" s="206"/>
      <c r="OUA32" s="206"/>
      <c r="OUB32" s="206"/>
      <c r="OUC32" s="206"/>
      <c r="OUD32" s="206"/>
      <c r="OUE32" s="206"/>
      <c r="OUF32" s="206"/>
      <c r="OUG32" s="206"/>
      <c r="OUH32" s="206"/>
      <c r="OUI32" s="206"/>
      <c r="OUJ32" s="206"/>
      <c r="OUK32" s="206"/>
      <c r="OUL32" s="206"/>
      <c r="OUM32" s="206"/>
      <c r="OUN32" s="206"/>
      <c r="OUO32" s="206"/>
      <c r="OUP32" s="206"/>
      <c r="OUQ32" s="206"/>
      <c r="OUR32" s="206"/>
      <c r="OUS32" s="206"/>
      <c r="OUT32" s="206"/>
      <c r="OUU32" s="206"/>
      <c r="OUV32" s="206"/>
      <c r="OUW32" s="206"/>
      <c r="OUX32" s="206"/>
      <c r="OUY32" s="206"/>
      <c r="OUZ32" s="206"/>
      <c r="OVA32" s="206"/>
      <c r="OVB32" s="206"/>
      <c r="OVC32" s="206"/>
      <c r="OVD32" s="206"/>
      <c r="OVE32" s="206"/>
      <c r="OVF32" s="206"/>
      <c r="OVG32" s="206"/>
      <c r="OVH32" s="206"/>
      <c r="OVI32" s="206"/>
      <c r="OVJ32" s="206"/>
      <c r="OVK32" s="206"/>
      <c r="OVL32" s="206"/>
      <c r="OVM32" s="206"/>
      <c r="OVN32" s="206"/>
      <c r="OVO32" s="206"/>
      <c r="OVP32" s="206"/>
      <c r="OVQ32" s="206"/>
      <c r="OVR32" s="206"/>
      <c r="OVS32" s="206"/>
      <c r="OVT32" s="206"/>
      <c r="OVU32" s="206"/>
      <c r="OVV32" s="206"/>
      <c r="OVW32" s="206"/>
      <c r="OVX32" s="206"/>
      <c r="OVY32" s="206"/>
      <c r="OVZ32" s="206"/>
      <c r="OWA32" s="206"/>
      <c r="OWB32" s="206"/>
      <c r="OWC32" s="206"/>
      <c r="OWD32" s="206"/>
      <c r="OWE32" s="206"/>
      <c r="OWF32" s="206"/>
      <c r="OWG32" s="206"/>
      <c r="OWH32" s="206"/>
      <c r="OWI32" s="206"/>
      <c r="OWJ32" s="206"/>
      <c r="OWK32" s="206"/>
      <c r="OWL32" s="206"/>
      <c r="OWM32" s="206"/>
      <c r="OWN32" s="206"/>
      <c r="OWO32" s="206"/>
      <c r="OWP32" s="206"/>
      <c r="OWQ32" s="206"/>
      <c r="OWR32" s="206"/>
      <c r="OWS32" s="206"/>
      <c r="OWT32" s="206"/>
      <c r="OWU32" s="206"/>
      <c r="OWV32" s="206"/>
      <c r="OWW32" s="206"/>
      <c r="OWX32" s="206"/>
      <c r="OWY32" s="206"/>
      <c r="OWZ32" s="206"/>
      <c r="OXA32" s="206"/>
      <c r="OXB32" s="206"/>
      <c r="OXC32" s="206"/>
      <c r="OXD32" s="206"/>
      <c r="OXE32" s="206"/>
      <c r="OXF32" s="206"/>
      <c r="OXG32" s="206"/>
      <c r="OXH32" s="206"/>
      <c r="OXI32" s="206"/>
      <c r="OXJ32" s="206"/>
      <c r="OXK32" s="206"/>
      <c r="OXL32" s="206"/>
      <c r="OXM32" s="206"/>
      <c r="OXN32" s="206"/>
      <c r="OXO32" s="206"/>
      <c r="OXP32" s="206"/>
      <c r="OXQ32" s="206"/>
      <c r="OXR32" s="206"/>
      <c r="OXS32" s="206"/>
      <c r="OXT32" s="206"/>
      <c r="OXU32" s="206"/>
      <c r="OXV32" s="206"/>
      <c r="OXW32" s="206"/>
      <c r="OXX32" s="206"/>
      <c r="OXY32" s="206"/>
      <c r="OXZ32" s="206"/>
      <c r="OYA32" s="206"/>
      <c r="OYB32" s="206"/>
      <c r="OYC32" s="206"/>
      <c r="OYD32" s="206"/>
      <c r="OYE32" s="206"/>
      <c r="OYF32" s="206"/>
      <c r="OYG32" s="206"/>
      <c r="OYH32" s="206"/>
      <c r="OYI32" s="206"/>
      <c r="OYJ32" s="206"/>
      <c r="OYK32" s="206"/>
      <c r="OYL32" s="206"/>
      <c r="OYM32" s="206"/>
      <c r="OYN32" s="206"/>
      <c r="OYO32" s="206"/>
      <c r="OYP32" s="206"/>
      <c r="OYQ32" s="206"/>
      <c r="OYR32" s="206"/>
      <c r="OYS32" s="206"/>
      <c r="OYT32" s="206"/>
      <c r="OYU32" s="206"/>
      <c r="OYV32" s="206"/>
      <c r="OYW32" s="206"/>
      <c r="OYX32" s="206"/>
      <c r="OYY32" s="206"/>
      <c r="OYZ32" s="206"/>
      <c r="OZA32" s="206"/>
      <c r="OZB32" s="206"/>
      <c r="OZC32" s="206"/>
      <c r="OZD32" s="206"/>
      <c r="OZE32" s="206"/>
      <c r="OZF32" s="206"/>
      <c r="OZG32" s="206"/>
      <c r="OZH32" s="206"/>
      <c r="OZI32" s="206"/>
      <c r="OZJ32" s="206"/>
      <c r="OZK32" s="206"/>
      <c r="OZL32" s="206"/>
      <c r="OZM32" s="206"/>
      <c r="OZN32" s="206"/>
      <c r="OZO32" s="206"/>
      <c r="OZP32" s="206"/>
      <c r="OZQ32" s="206"/>
      <c r="OZR32" s="206"/>
      <c r="OZS32" s="206"/>
      <c r="OZT32" s="206"/>
      <c r="OZU32" s="206"/>
      <c r="OZV32" s="206"/>
      <c r="OZW32" s="206"/>
      <c r="OZX32" s="206"/>
      <c r="OZY32" s="206"/>
      <c r="OZZ32" s="206"/>
      <c r="PAA32" s="206"/>
      <c r="PAB32" s="206"/>
      <c r="PAC32" s="206"/>
      <c r="PAD32" s="206"/>
      <c r="PAE32" s="206"/>
      <c r="PAF32" s="206"/>
      <c r="PAG32" s="206"/>
      <c r="PAH32" s="206"/>
      <c r="PAI32" s="206"/>
      <c r="PAJ32" s="206"/>
      <c r="PAK32" s="206"/>
      <c r="PAL32" s="206"/>
      <c r="PAM32" s="206"/>
      <c r="PAN32" s="206"/>
      <c r="PAO32" s="206"/>
      <c r="PAP32" s="206"/>
      <c r="PAQ32" s="206"/>
      <c r="PAR32" s="206"/>
      <c r="PAS32" s="206"/>
      <c r="PAT32" s="206"/>
      <c r="PAU32" s="206"/>
      <c r="PAV32" s="206"/>
      <c r="PAW32" s="206"/>
      <c r="PAX32" s="206"/>
      <c r="PAY32" s="206"/>
      <c r="PAZ32" s="206"/>
      <c r="PBA32" s="206"/>
      <c r="PBB32" s="206"/>
      <c r="PBC32" s="206"/>
      <c r="PBD32" s="206"/>
      <c r="PBE32" s="206"/>
      <c r="PBF32" s="206"/>
      <c r="PBG32" s="206"/>
      <c r="PBH32" s="206"/>
      <c r="PBI32" s="206"/>
      <c r="PBJ32" s="206"/>
      <c r="PBK32" s="206"/>
      <c r="PBL32" s="206"/>
      <c r="PBM32" s="206"/>
      <c r="PBN32" s="206"/>
      <c r="PBO32" s="206"/>
      <c r="PBP32" s="206"/>
      <c r="PBQ32" s="206"/>
      <c r="PBR32" s="206"/>
      <c r="PBS32" s="206"/>
      <c r="PBT32" s="206"/>
      <c r="PBU32" s="206"/>
      <c r="PBV32" s="206"/>
      <c r="PBW32" s="206"/>
      <c r="PBX32" s="206"/>
      <c r="PBY32" s="206"/>
      <c r="PBZ32" s="206"/>
      <c r="PCA32" s="206"/>
      <c r="PCB32" s="206"/>
      <c r="PCC32" s="206"/>
      <c r="PCD32" s="206"/>
      <c r="PCE32" s="206"/>
      <c r="PCF32" s="206"/>
      <c r="PCG32" s="206"/>
      <c r="PCH32" s="206"/>
      <c r="PCI32" s="206"/>
      <c r="PCJ32" s="206"/>
      <c r="PCK32" s="206"/>
      <c r="PCL32" s="206"/>
      <c r="PCM32" s="206"/>
      <c r="PCN32" s="206"/>
      <c r="PCO32" s="206"/>
      <c r="PCP32" s="206"/>
      <c r="PCQ32" s="206"/>
      <c r="PCR32" s="206"/>
      <c r="PCS32" s="206"/>
      <c r="PCT32" s="206"/>
      <c r="PCU32" s="206"/>
      <c r="PCV32" s="206"/>
      <c r="PCW32" s="206"/>
      <c r="PCX32" s="206"/>
      <c r="PCY32" s="206"/>
      <c r="PCZ32" s="206"/>
      <c r="PDA32" s="206"/>
      <c r="PDB32" s="206"/>
      <c r="PDC32" s="206"/>
      <c r="PDD32" s="206"/>
      <c r="PDE32" s="206"/>
      <c r="PDF32" s="206"/>
      <c r="PDG32" s="206"/>
      <c r="PDH32" s="206"/>
      <c r="PDI32" s="206"/>
      <c r="PDJ32" s="206"/>
      <c r="PDK32" s="206"/>
      <c r="PDL32" s="206"/>
      <c r="PDM32" s="206"/>
      <c r="PDN32" s="206"/>
      <c r="PDO32" s="206"/>
      <c r="PDP32" s="206"/>
      <c r="PDQ32" s="206"/>
      <c r="PDR32" s="206"/>
      <c r="PDS32" s="206"/>
      <c r="PDT32" s="206"/>
      <c r="PDU32" s="206"/>
      <c r="PDV32" s="206"/>
      <c r="PDW32" s="206"/>
      <c r="PDX32" s="206"/>
      <c r="PDY32" s="206"/>
      <c r="PDZ32" s="206"/>
      <c r="PEA32" s="206"/>
      <c r="PEB32" s="206"/>
      <c r="PEC32" s="206"/>
      <c r="PED32" s="206"/>
      <c r="PEE32" s="206"/>
      <c r="PEF32" s="206"/>
      <c r="PEG32" s="206"/>
      <c r="PEH32" s="206"/>
      <c r="PEI32" s="206"/>
      <c r="PEJ32" s="206"/>
      <c r="PEK32" s="206"/>
      <c r="PEL32" s="206"/>
      <c r="PEM32" s="206"/>
      <c r="PEN32" s="206"/>
      <c r="PEO32" s="206"/>
      <c r="PEP32" s="206"/>
      <c r="PEQ32" s="206"/>
      <c r="PER32" s="206"/>
      <c r="PES32" s="206"/>
      <c r="PET32" s="206"/>
      <c r="PEU32" s="206"/>
      <c r="PEV32" s="206"/>
      <c r="PEW32" s="206"/>
      <c r="PEX32" s="206"/>
      <c r="PEY32" s="206"/>
      <c r="PEZ32" s="206"/>
      <c r="PFA32" s="206"/>
      <c r="PFB32" s="206"/>
      <c r="PFC32" s="206"/>
      <c r="PFD32" s="206"/>
      <c r="PFE32" s="206"/>
      <c r="PFF32" s="206"/>
      <c r="PFG32" s="206"/>
      <c r="PFH32" s="206"/>
      <c r="PFI32" s="206"/>
      <c r="PFJ32" s="206"/>
      <c r="PFK32" s="206"/>
      <c r="PFL32" s="206"/>
      <c r="PFM32" s="206"/>
      <c r="PFN32" s="206"/>
      <c r="PFO32" s="206"/>
      <c r="PFP32" s="206"/>
      <c r="PFQ32" s="206"/>
      <c r="PFR32" s="206"/>
      <c r="PFS32" s="206"/>
      <c r="PFT32" s="206"/>
      <c r="PFU32" s="206"/>
      <c r="PFV32" s="206"/>
      <c r="PFW32" s="206"/>
      <c r="PFX32" s="206"/>
      <c r="PFY32" s="206"/>
      <c r="PFZ32" s="206"/>
      <c r="PGA32" s="206"/>
      <c r="PGB32" s="206"/>
      <c r="PGC32" s="206"/>
      <c r="PGD32" s="206"/>
      <c r="PGE32" s="206"/>
      <c r="PGF32" s="206"/>
      <c r="PGG32" s="206"/>
      <c r="PGH32" s="206"/>
      <c r="PGI32" s="206"/>
      <c r="PGJ32" s="206"/>
      <c r="PGK32" s="206"/>
      <c r="PGL32" s="206"/>
      <c r="PGM32" s="206"/>
      <c r="PGN32" s="206"/>
      <c r="PGO32" s="206"/>
      <c r="PGP32" s="206"/>
      <c r="PGQ32" s="206"/>
      <c r="PGR32" s="206"/>
      <c r="PGS32" s="206"/>
      <c r="PGT32" s="206"/>
      <c r="PGU32" s="206"/>
      <c r="PGV32" s="206"/>
      <c r="PGW32" s="206"/>
      <c r="PGX32" s="206"/>
      <c r="PGY32" s="206"/>
      <c r="PGZ32" s="206"/>
      <c r="PHA32" s="206"/>
      <c r="PHB32" s="206"/>
      <c r="PHC32" s="206"/>
      <c r="PHD32" s="206"/>
      <c r="PHE32" s="206"/>
      <c r="PHF32" s="206"/>
      <c r="PHG32" s="206"/>
      <c r="PHH32" s="206"/>
      <c r="PHI32" s="206"/>
      <c r="PHJ32" s="206"/>
      <c r="PHK32" s="206"/>
      <c r="PHL32" s="206"/>
      <c r="PHM32" s="206"/>
      <c r="PHN32" s="206"/>
      <c r="PHO32" s="206"/>
      <c r="PHP32" s="206"/>
      <c r="PHQ32" s="206"/>
      <c r="PHR32" s="206"/>
      <c r="PHS32" s="206"/>
      <c r="PHT32" s="206"/>
      <c r="PHU32" s="206"/>
      <c r="PHV32" s="206"/>
      <c r="PHW32" s="206"/>
      <c r="PHX32" s="206"/>
      <c r="PHY32" s="206"/>
      <c r="PHZ32" s="206"/>
      <c r="PIA32" s="206"/>
      <c r="PIB32" s="206"/>
      <c r="PIC32" s="206"/>
      <c r="PID32" s="206"/>
      <c r="PIE32" s="206"/>
      <c r="PIF32" s="206"/>
      <c r="PIG32" s="206"/>
      <c r="PIH32" s="206"/>
      <c r="PII32" s="206"/>
      <c r="PIJ32" s="206"/>
      <c r="PIK32" s="206"/>
      <c r="PIL32" s="206"/>
      <c r="PIM32" s="206"/>
      <c r="PIN32" s="206"/>
      <c r="PIO32" s="206"/>
      <c r="PIP32" s="206"/>
      <c r="PIQ32" s="206"/>
      <c r="PIR32" s="206"/>
      <c r="PIS32" s="206"/>
      <c r="PIT32" s="206"/>
      <c r="PIU32" s="206"/>
      <c r="PIV32" s="206"/>
      <c r="PIW32" s="206"/>
      <c r="PIX32" s="206"/>
      <c r="PIY32" s="206"/>
      <c r="PIZ32" s="206"/>
      <c r="PJA32" s="206"/>
      <c r="PJB32" s="206"/>
      <c r="PJC32" s="206"/>
      <c r="PJD32" s="206"/>
      <c r="PJE32" s="206"/>
      <c r="PJF32" s="206"/>
      <c r="PJG32" s="206"/>
      <c r="PJH32" s="206"/>
      <c r="PJI32" s="206"/>
      <c r="PJJ32" s="206"/>
      <c r="PJK32" s="206"/>
      <c r="PJL32" s="206"/>
      <c r="PJM32" s="206"/>
      <c r="PJN32" s="206"/>
      <c r="PJO32" s="206"/>
      <c r="PJP32" s="206"/>
      <c r="PJQ32" s="206"/>
      <c r="PJR32" s="206"/>
      <c r="PJS32" s="206"/>
      <c r="PJT32" s="206"/>
      <c r="PJU32" s="206"/>
      <c r="PJV32" s="206"/>
      <c r="PJW32" s="206"/>
      <c r="PJX32" s="206"/>
      <c r="PJY32" s="206"/>
      <c r="PJZ32" s="206"/>
      <c r="PKA32" s="206"/>
      <c r="PKB32" s="206"/>
      <c r="PKC32" s="206"/>
      <c r="PKD32" s="206"/>
      <c r="PKE32" s="206"/>
      <c r="PKF32" s="206"/>
      <c r="PKG32" s="206"/>
      <c r="PKH32" s="206"/>
      <c r="PKI32" s="206"/>
      <c r="PKJ32" s="206"/>
      <c r="PKK32" s="206"/>
      <c r="PKL32" s="206"/>
      <c r="PKM32" s="206"/>
      <c r="PKN32" s="206"/>
      <c r="PKO32" s="206"/>
      <c r="PKP32" s="206"/>
      <c r="PKQ32" s="206"/>
      <c r="PKR32" s="206"/>
      <c r="PKS32" s="206"/>
      <c r="PKT32" s="206"/>
      <c r="PKU32" s="206"/>
      <c r="PKV32" s="206"/>
      <c r="PKW32" s="206"/>
      <c r="PKX32" s="206"/>
      <c r="PKY32" s="206"/>
      <c r="PKZ32" s="206"/>
      <c r="PLA32" s="206"/>
      <c r="PLB32" s="206"/>
      <c r="PLC32" s="206"/>
      <c r="PLD32" s="206"/>
      <c r="PLE32" s="206"/>
      <c r="PLF32" s="206"/>
      <c r="PLG32" s="206"/>
      <c r="PLH32" s="206"/>
      <c r="PLI32" s="206"/>
      <c r="PLJ32" s="206"/>
      <c r="PLK32" s="206"/>
      <c r="PLL32" s="206"/>
      <c r="PLM32" s="206"/>
      <c r="PLN32" s="206"/>
      <c r="PLO32" s="206"/>
      <c r="PLP32" s="206"/>
      <c r="PLQ32" s="206"/>
      <c r="PLR32" s="206"/>
      <c r="PLS32" s="206"/>
      <c r="PLT32" s="206"/>
      <c r="PLU32" s="206"/>
      <c r="PLV32" s="206"/>
      <c r="PLW32" s="206"/>
      <c r="PLX32" s="206"/>
      <c r="PLY32" s="206"/>
      <c r="PLZ32" s="206"/>
      <c r="PMA32" s="206"/>
      <c r="PMB32" s="206"/>
      <c r="PMC32" s="206"/>
      <c r="PMD32" s="206"/>
      <c r="PME32" s="206"/>
      <c r="PMF32" s="206"/>
      <c r="PMG32" s="206"/>
      <c r="PMH32" s="206"/>
      <c r="PMI32" s="206"/>
      <c r="PMJ32" s="206"/>
      <c r="PMK32" s="206"/>
      <c r="PML32" s="206"/>
      <c r="PMM32" s="206"/>
      <c r="PMN32" s="206"/>
      <c r="PMO32" s="206"/>
      <c r="PMP32" s="206"/>
      <c r="PMQ32" s="206"/>
      <c r="PMR32" s="206"/>
      <c r="PMS32" s="206"/>
      <c r="PMT32" s="206"/>
      <c r="PMU32" s="206"/>
      <c r="PMV32" s="206"/>
      <c r="PMW32" s="206"/>
      <c r="PMX32" s="206"/>
      <c r="PMY32" s="206"/>
      <c r="PMZ32" s="206"/>
      <c r="PNA32" s="206"/>
      <c r="PNB32" s="206"/>
      <c r="PNC32" s="206"/>
      <c r="PND32" s="206"/>
      <c r="PNE32" s="206"/>
      <c r="PNF32" s="206"/>
      <c r="PNG32" s="206"/>
      <c r="PNH32" s="206"/>
      <c r="PNI32" s="206"/>
      <c r="PNJ32" s="206"/>
      <c r="PNK32" s="206"/>
      <c r="PNL32" s="206"/>
      <c r="PNM32" s="206"/>
      <c r="PNN32" s="206"/>
      <c r="PNO32" s="206"/>
      <c r="PNP32" s="206"/>
      <c r="PNQ32" s="206"/>
      <c r="PNR32" s="206"/>
      <c r="PNS32" s="206"/>
      <c r="PNT32" s="206"/>
      <c r="PNU32" s="206"/>
      <c r="PNV32" s="206"/>
      <c r="PNW32" s="206"/>
      <c r="PNX32" s="206"/>
      <c r="PNY32" s="206"/>
      <c r="PNZ32" s="206"/>
      <c r="POA32" s="206"/>
      <c r="POB32" s="206"/>
      <c r="POC32" s="206"/>
      <c r="POD32" s="206"/>
      <c r="POE32" s="206"/>
      <c r="POF32" s="206"/>
      <c r="POG32" s="206"/>
      <c r="POH32" s="206"/>
      <c r="POI32" s="206"/>
      <c r="POJ32" s="206"/>
      <c r="POK32" s="206"/>
      <c r="POL32" s="206"/>
      <c r="POM32" s="206"/>
      <c r="PON32" s="206"/>
      <c r="POO32" s="206"/>
      <c r="POP32" s="206"/>
      <c r="POQ32" s="206"/>
      <c r="POR32" s="206"/>
      <c r="POS32" s="206"/>
      <c r="POT32" s="206"/>
      <c r="POU32" s="206"/>
      <c r="POV32" s="206"/>
      <c r="POW32" s="206"/>
      <c r="POX32" s="206"/>
      <c r="POY32" s="206"/>
      <c r="POZ32" s="206"/>
      <c r="PPA32" s="206"/>
      <c r="PPB32" s="206"/>
      <c r="PPC32" s="206"/>
      <c r="PPD32" s="206"/>
      <c r="PPE32" s="206"/>
      <c r="PPF32" s="206"/>
      <c r="PPG32" s="206"/>
      <c r="PPH32" s="206"/>
      <c r="PPI32" s="206"/>
      <c r="PPJ32" s="206"/>
      <c r="PPK32" s="206"/>
      <c r="PPL32" s="206"/>
      <c r="PPM32" s="206"/>
      <c r="PPN32" s="206"/>
      <c r="PPO32" s="206"/>
      <c r="PPP32" s="206"/>
      <c r="PPQ32" s="206"/>
      <c r="PPR32" s="206"/>
      <c r="PPS32" s="206"/>
      <c r="PPT32" s="206"/>
      <c r="PPU32" s="206"/>
      <c r="PPV32" s="206"/>
      <c r="PPW32" s="206"/>
      <c r="PPX32" s="206"/>
      <c r="PPY32" s="206"/>
      <c r="PPZ32" s="206"/>
      <c r="PQA32" s="206"/>
      <c r="PQB32" s="206"/>
      <c r="PQC32" s="206"/>
      <c r="PQD32" s="206"/>
      <c r="PQE32" s="206"/>
      <c r="PQF32" s="206"/>
      <c r="PQG32" s="206"/>
      <c r="PQH32" s="206"/>
      <c r="PQI32" s="206"/>
      <c r="PQJ32" s="206"/>
      <c r="PQK32" s="206"/>
      <c r="PQL32" s="206"/>
      <c r="PQM32" s="206"/>
      <c r="PQN32" s="206"/>
      <c r="PQO32" s="206"/>
      <c r="PQP32" s="206"/>
      <c r="PQQ32" s="206"/>
      <c r="PQR32" s="206"/>
      <c r="PQS32" s="206"/>
      <c r="PQT32" s="206"/>
      <c r="PQU32" s="206"/>
      <c r="PQV32" s="206"/>
      <c r="PQW32" s="206"/>
      <c r="PQX32" s="206"/>
      <c r="PQY32" s="206"/>
      <c r="PQZ32" s="206"/>
      <c r="PRA32" s="206"/>
      <c r="PRB32" s="206"/>
      <c r="PRC32" s="206"/>
      <c r="PRD32" s="206"/>
      <c r="PRE32" s="206"/>
      <c r="PRF32" s="206"/>
      <c r="PRG32" s="206"/>
      <c r="PRH32" s="206"/>
      <c r="PRI32" s="206"/>
      <c r="PRJ32" s="206"/>
      <c r="PRK32" s="206"/>
      <c r="PRL32" s="206"/>
      <c r="PRM32" s="206"/>
      <c r="PRN32" s="206"/>
      <c r="PRO32" s="206"/>
      <c r="PRP32" s="206"/>
      <c r="PRQ32" s="206"/>
      <c r="PRR32" s="206"/>
      <c r="PRS32" s="206"/>
      <c r="PRT32" s="206"/>
      <c r="PRU32" s="206"/>
      <c r="PRV32" s="206"/>
      <c r="PRW32" s="206"/>
      <c r="PRX32" s="206"/>
      <c r="PRY32" s="206"/>
      <c r="PRZ32" s="206"/>
      <c r="PSA32" s="206"/>
      <c r="PSB32" s="206"/>
      <c r="PSC32" s="206"/>
      <c r="PSD32" s="206"/>
      <c r="PSE32" s="206"/>
      <c r="PSF32" s="206"/>
      <c r="PSG32" s="206"/>
      <c r="PSH32" s="206"/>
      <c r="PSI32" s="206"/>
      <c r="PSJ32" s="206"/>
      <c r="PSK32" s="206"/>
      <c r="PSL32" s="206"/>
      <c r="PSM32" s="206"/>
      <c r="PSN32" s="206"/>
      <c r="PSO32" s="206"/>
      <c r="PSP32" s="206"/>
      <c r="PSQ32" s="206"/>
      <c r="PSR32" s="206"/>
      <c r="PSS32" s="206"/>
      <c r="PST32" s="206"/>
      <c r="PSU32" s="206"/>
      <c r="PSV32" s="206"/>
      <c r="PSW32" s="206"/>
      <c r="PSX32" s="206"/>
      <c r="PSY32" s="206"/>
      <c r="PSZ32" s="206"/>
      <c r="PTA32" s="206"/>
      <c r="PTB32" s="206"/>
      <c r="PTC32" s="206"/>
      <c r="PTD32" s="206"/>
      <c r="PTE32" s="206"/>
      <c r="PTF32" s="206"/>
      <c r="PTG32" s="206"/>
      <c r="PTH32" s="206"/>
      <c r="PTI32" s="206"/>
      <c r="PTJ32" s="206"/>
      <c r="PTK32" s="206"/>
      <c r="PTL32" s="206"/>
      <c r="PTM32" s="206"/>
      <c r="PTN32" s="206"/>
      <c r="PTO32" s="206"/>
      <c r="PTP32" s="206"/>
      <c r="PTQ32" s="206"/>
      <c r="PTR32" s="206"/>
      <c r="PTS32" s="206"/>
      <c r="PTT32" s="206"/>
      <c r="PTU32" s="206"/>
      <c r="PTV32" s="206"/>
      <c r="PTW32" s="206"/>
      <c r="PTX32" s="206"/>
      <c r="PTY32" s="206"/>
      <c r="PTZ32" s="206"/>
      <c r="PUA32" s="206"/>
      <c r="PUB32" s="206"/>
      <c r="PUC32" s="206"/>
      <c r="PUD32" s="206"/>
      <c r="PUE32" s="206"/>
      <c r="PUF32" s="206"/>
      <c r="PUG32" s="206"/>
      <c r="PUH32" s="206"/>
      <c r="PUI32" s="206"/>
      <c r="PUJ32" s="206"/>
      <c r="PUK32" s="206"/>
      <c r="PUL32" s="206"/>
      <c r="PUM32" s="206"/>
      <c r="PUN32" s="206"/>
      <c r="PUO32" s="206"/>
      <c r="PUP32" s="206"/>
      <c r="PUQ32" s="206"/>
      <c r="PUR32" s="206"/>
      <c r="PUS32" s="206"/>
      <c r="PUT32" s="206"/>
      <c r="PUU32" s="206"/>
      <c r="PUV32" s="206"/>
      <c r="PUW32" s="206"/>
      <c r="PUX32" s="206"/>
      <c r="PUY32" s="206"/>
      <c r="PUZ32" s="206"/>
      <c r="PVA32" s="206"/>
      <c r="PVB32" s="206"/>
      <c r="PVC32" s="206"/>
      <c r="PVD32" s="206"/>
      <c r="PVE32" s="206"/>
      <c r="PVF32" s="206"/>
      <c r="PVG32" s="206"/>
      <c r="PVH32" s="206"/>
      <c r="PVI32" s="206"/>
      <c r="PVJ32" s="206"/>
      <c r="PVK32" s="206"/>
      <c r="PVL32" s="206"/>
      <c r="PVM32" s="206"/>
      <c r="PVN32" s="206"/>
      <c r="PVO32" s="206"/>
      <c r="PVP32" s="206"/>
      <c r="PVQ32" s="206"/>
      <c r="PVR32" s="206"/>
      <c r="PVS32" s="206"/>
      <c r="PVT32" s="206"/>
      <c r="PVU32" s="206"/>
      <c r="PVV32" s="206"/>
      <c r="PVW32" s="206"/>
      <c r="PVX32" s="206"/>
      <c r="PVY32" s="206"/>
      <c r="PVZ32" s="206"/>
      <c r="PWA32" s="206"/>
      <c r="PWB32" s="206"/>
      <c r="PWC32" s="206"/>
      <c r="PWD32" s="206"/>
      <c r="PWE32" s="206"/>
      <c r="PWF32" s="206"/>
      <c r="PWG32" s="206"/>
      <c r="PWH32" s="206"/>
      <c r="PWI32" s="206"/>
      <c r="PWJ32" s="206"/>
      <c r="PWK32" s="206"/>
      <c r="PWL32" s="206"/>
      <c r="PWM32" s="206"/>
      <c r="PWN32" s="206"/>
      <c r="PWO32" s="206"/>
      <c r="PWP32" s="206"/>
      <c r="PWQ32" s="206"/>
      <c r="PWR32" s="206"/>
      <c r="PWS32" s="206"/>
      <c r="PWT32" s="206"/>
      <c r="PWU32" s="206"/>
      <c r="PWV32" s="206"/>
      <c r="PWW32" s="206"/>
      <c r="PWX32" s="206"/>
      <c r="PWY32" s="206"/>
      <c r="PWZ32" s="206"/>
      <c r="PXA32" s="206"/>
      <c r="PXB32" s="206"/>
      <c r="PXC32" s="206"/>
      <c r="PXD32" s="206"/>
      <c r="PXE32" s="206"/>
      <c r="PXF32" s="206"/>
      <c r="PXG32" s="206"/>
      <c r="PXH32" s="206"/>
      <c r="PXI32" s="206"/>
      <c r="PXJ32" s="206"/>
      <c r="PXK32" s="206"/>
      <c r="PXL32" s="206"/>
      <c r="PXM32" s="206"/>
      <c r="PXN32" s="206"/>
      <c r="PXO32" s="206"/>
      <c r="PXP32" s="206"/>
      <c r="PXQ32" s="206"/>
      <c r="PXR32" s="206"/>
      <c r="PXS32" s="206"/>
      <c r="PXT32" s="206"/>
      <c r="PXU32" s="206"/>
      <c r="PXV32" s="206"/>
      <c r="PXW32" s="206"/>
      <c r="PXX32" s="206"/>
      <c r="PXY32" s="206"/>
      <c r="PXZ32" s="206"/>
      <c r="PYA32" s="206"/>
      <c r="PYB32" s="206"/>
      <c r="PYC32" s="206"/>
      <c r="PYD32" s="206"/>
      <c r="PYE32" s="206"/>
      <c r="PYF32" s="206"/>
      <c r="PYG32" s="206"/>
      <c r="PYH32" s="206"/>
      <c r="PYI32" s="206"/>
      <c r="PYJ32" s="206"/>
      <c r="PYK32" s="206"/>
      <c r="PYL32" s="206"/>
      <c r="PYM32" s="206"/>
      <c r="PYN32" s="206"/>
      <c r="PYO32" s="206"/>
      <c r="PYP32" s="206"/>
      <c r="PYQ32" s="206"/>
      <c r="PYR32" s="206"/>
      <c r="PYS32" s="206"/>
      <c r="PYT32" s="206"/>
      <c r="PYU32" s="206"/>
      <c r="PYV32" s="206"/>
      <c r="PYW32" s="206"/>
      <c r="PYX32" s="206"/>
      <c r="PYY32" s="206"/>
      <c r="PYZ32" s="206"/>
      <c r="PZA32" s="206"/>
      <c r="PZB32" s="206"/>
      <c r="PZC32" s="206"/>
      <c r="PZD32" s="206"/>
      <c r="PZE32" s="206"/>
      <c r="PZF32" s="206"/>
      <c r="PZG32" s="206"/>
      <c r="PZH32" s="206"/>
      <c r="PZI32" s="206"/>
      <c r="PZJ32" s="206"/>
      <c r="PZK32" s="206"/>
      <c r="PZL32" s="206"/>
      <c r="PZM32" s="206"/>
      <c r="PZN32" s="206"/>
      <c r="PZO32" s="206"/>
      <c r="PZP32" s="206"/>
      <c r="PZQ32" s="206"/>
      <c r="PZR32" s="206"/>
      <c r="PZS32" s="206"/>
      <c r="PZT32" s="206"/>
      <c r="PZU32" s="206"/>
      <c r="PZV32" s="206"/>
      <c r="PZW32" s="206"/>
      <c r="PZX32" s="206"/>
      <c r="PZY32" s="206"/>
      <c r="PZZ32" s="206"/>
      <c r="QAA32" s="206"/>
      <c r="QAB32" s="206"/>
      <c r="QAC32" s="206"/>
      <c r="QAD32" s="206"/>
      <c r="QAE32" s="206"/>
      <c r="QAF32" s="206"/>
      <c r="QAG32" s="206"/>
      <c r="QAH32" s="206"/>
      <c r="QAI32" s="206"/>
      <c r="QAJ32" s="206"/>
      <c r="QAK32" s="206"/>
      <c r="QAL32" s="206"/>
      <c r="QAM32" s="206"/>
      <c r="QAN32" s="206"/>
      <c r="QAO32" s="206"/>
      <c r="QAP32" s="206"/>
      <c r="QAQ32" s="206"/>
      <c r="QAR32" s="206"/>
      <c r="QAS32" s="206"/>
      <c r="QAT32" s="206"/>
      <c r="QAU32" s="206"/>
      <c r="QAV32" s="206"/>
      <c r="QAW32" s="206"/>
      <c r="QAX32" s="206"/>
      <c r="QAY32" s="206"/>
      <c r="QAZ32" s="206"/>
      <c r="QBA32" s="206"/>
      <c r="QBB32" s="206"/>
      <c r="QBC32" s="206"/>
      <c r="QBD32" s="206"/>
      <c r="QBE32" s="206"/>
      <c r="QBF32" s="206"/>
      <c r="QBG32" s="206"/>
      <c r="QBH32" s="206"/>
      <c r="QBI32" s="206"/>
      <c r="QBJ32" s="206"/>
      <c r="QBK32" s="206"/>
      <c r="QBL32" s="206"/>
      <c r="QBM32" s="206"/>
      <c r="QBN32" s="206"/>
      <c r="QBO32" s="206"/>
      <c r="QBP32" s="206"/>
      <c r="QBQ32" s="206"/>
      <c r="QBR32" s="206"/>
      <c r="QBS32" s="206"/>
      <c r="QBT32" s="206"/>
      <c r="QBU32" s="206"/>
      <c r="QBV32" s="206"/>
      <c r="QBW32" s="206"/>
      <c r="QBX32" s="206"/>
      <c r="QBY32" s="206"/>
      <c r="QBZ32" s="206"/>
      <c r="QCA32" s="206"/>
      <c r="QCB32" s="206"/>
      <c r="QCC32" s="206"/>
      <c r="QCD32" s="206"/>
      <c r="QCE32" s="206"/>
      <c r="QCF32" s="206"/>
      <c r="QCG32" s="206"/>
      <c r="QCH32" s="206"/>
      <c r="QCI32" s="206"/>
      <c r="QCJ32" s="206"/>
      <c r="QCK32" s="206"/>
      <c r="QCL32" s="206"/>
      <c r="QCM32" s="206"/>
      <c r="QCN32" s="206"/>
      <c r="QCO32" s="206"/>
      <c r="QCP32" s="206"/>
      <c r="QCQ32" s="206"/>
      <c r="QCR32" s="206"/>
      <c r="QCS32" s="206"/>
      <c r="QCT32" s="206"/>
      <c r="QCU32" s="206"/>
      <c r="QCV32" s="206"/>
      <c r="QCW32" s="206"/>
      <c r="QCX32" s="206"/>
      <c r="QCY32" s="206"/>
      <c r="QCZ32" s="206"/>
      <c r="QDA32" s="206"/>
      <c r="QDB32" s="206"/>
      <c r="QDC32" s="206"/>
      <c r="QDD32" s="206"/>
      <c r="QDE32" s="206"/>
      <c r="QDF32" s="206"/>
      <c r="QDG32" s="206"/>
      <c r="QDH32" s="206"/>
      <c r="QDI32" s="206"/>
      <c r="QDJ32" s="206"/>
      <c r="QDK32" s="206"/>
      <c r="QDL32" s="206"/>
      <c r="QDM32" s="206"/>
      <c r="QDN32" s="206"/>
      <c r="QDO32" s="206"/>
      <c r="QDP32" s="206"/>
      <c r="QDQ32" s="206"/>
      <c r="QDR32" s="206"/>
      <c r="QDS32" s="206"/>
      <c r="QDT32" s="206"/>
      <c r="QDU32" s="206"/>
      <c r="QDV32" s="206"/>
      <c r="QDW32" s="206"/>
      <c r="QDX32" s="206"/>
      <c r="QDY32" s="206"/>
      <c r="QDZ32" s="206"/>
      <c r="QEA32" s="206"/>
      <c r="QEB32" s="206"/>
      <c r="QEC32" s="206"/>
      <c r="QED32" s="206"/>
      <c r="QEE32" s="206"/>
      <c r="QEF32" s="206"/>
      <c r="QEG32" s="206"/>
      <c r="QEH32" s="206"/>
      <c r="QEI32" s="206"/>
      <c r="QEJ32" s="206"/>
      <c r="QEK32" s="206"/>
      <c r="QEL32" s="206"/>
      <c r="QEM32" s="206"/>
      <c r="QEN32" s="206"/>
      <c r="QEO32" s="206"/>
      <c r="QEP32" s="206"/>
      <c r="QEQ32" s="206"/>
      <c r="QER32" s="206"/>
      <c r="QES32" s="206"/>
      <c r="QET32" s="206"/>
      <c r="QEU32" s="206"/>
      <c r="QEV32" s="206"/>
      <c r="QEW32" s="206"/>
      <c r="QEX32" s="206"/>
      <c r="QEY32" s="206"/>
      <c r="QEZ32" s="206"/>
      <c r="QFA32" s="206"/>
      <c r="QFB32" s="206"/>
      <c r="QFC32" s="206"/>
      <c r="QFD32" s="206"/>
      <c r="QFE32" s="206"/>
      <c r="QFF32" s="206"/>
      <c r="QFG32" s="206"/>
      <c r="QFH32" s="206"/>
      <c r="QFI32" s="206"/>
      <c r="QFJ32" s="206"/>
      <c r="QFK32" s="206"/>
      <c r="QFL32" s="206"/>
      <c r="QFM32" s="206"/>
      <c r="QFN32" s="206"/>
      <c r="QFO32" s="206"/>
      <c r="QFP32" s="206"/>
      <c r="QFQ32" s="206"/>
      <c r="QFR32" s="206"/>
      <c r="QFS32" s="206"/>
      <c r="QFT32" s="206"/>
      <c r="QFU32" s="206"/>
      <c r="QFV32" s="206"/>
      <c r="QFW32" s="206"/>
      <c r="QFX32" s="206"/>
      <c r="QFY32" s="206"/>
      <c r="QFZ32" s="206"/>
      <c r="QGA32" s="206"/>
      <c r="QGB32" s="206"/>
      <c r="QGC32" s="206"/>
      <c r="QGD32" s="206"/>
      <c r="QGE32" s="206"/>
      <c r="QGF32" s="206"/>
      <c r="QGG32" s="206"/>
      <c r="QGH32" s="206"/>
      <c r="QGI32" s="206"/>
      <c r="QGJ32" s="206"/>
      <c r="QGK32" s="206"/>
      <c r="QGL32" s="206"/>
      <c r="QGM32" s="206"/>
      <c r="QGN32" s="206"/>
      <c r="QGO32" s="206"/>
      <c r="QGP32" s="206"/>
      <c r="QGQ32" s="206"/>
      <c r="QGR32" s="206"/>
      <c r="QGS32" s="206"/>
      <c r="QGT32" s="206"/>
      <c r="QGU32" s="206"/>
      <c r="QGV32" s="206"/>
      <c r="QGW32" s="206"/>
      <c r="QGX32" s="206"/>
      <c r="QGY32" s="206"/>
      <c r="QGZ32" s="206"/>
      <c r="QHA32" s="206"/>
      <c r="QHB32" s="206"/>
      <c r="QHC32" s="206"/>
      <c r="QHD32" s="206"/>
      <c r="QHE32" s="206"/>
      <c r="QHF32" s="206"/>
      <c r="QHG32" s="206"/>
      <c r="QHH32" s="206"/>
      <c r="QHI32" s="206"/>
      <c r="QHJ32" s="206"/>
      <c r="QHK32" s="206"/>
      <c r="QHL32" s="206"/>
      <c r="QHM32" s="206"/>
      <c r="QHN32" s="206"/>
      <c r="QHO32" s="206"/>
      <c r="QHP32" s="206"/>
      <c r="QHQ32" s="206"/>
      <c r="QHR32" s="206"/>
      <c r="QHS32" s="206"/>
      <c r="QHT32" s="206"/>
      <c r="QHU32" s="206"/>
      <c r="QHV32" s="206"/>
      <c r="QHW32" s="206"/>
      <c r="QHX32" s="206"/>
      <c r="QHY32" s="206"/>
      <c r="QHZ32" s="206"/>
      <c r="QIA32" s="206"/>
      <c r="QIB32" s="206"/>
      <c r="QIC32" s="206"/>
      <c r="QID32" s="206"/>
      <c r="QIE32" s="206"/>
      <c r="QIF32" s="206"/>
      <c r="QIG32" s="206"/>
      <c r="QIH32" s="206"/>
      <c r="QII32" s="206"/>
      <c r="QIJ32" s="206"/>
      <c r="QIK32" s="206"/>
      <c r="QIL32" s="206"/>
      <c r="QIM32" s="206"/>
      <c r="QIN32" s="206"/>
      <c r="QIO32" s="206"/>
      <c r="QIP32" s="206"/>
      <c r="QIQ32" s="206"/>
      <c r="QIR32" s="206"/>
      <c r="QIS32" s="206"/>
      <c r="QIT32" s="206"/>
      <c r="QIU32" s="206"/>
      <c r="QIV32" s="206"/>
      <c r="QIW32" s="206"/>
      <c r="QIX32" s="206"/>
      <c r="QIY32" s="206"/>
      <c r="QIZ32" s="206"/>
      <c r="QJA32" s="206"/>
      <c r="QJB32" s="206"/>
      <c r="QJC32" s="206"/>
      <c r="QJD32" s="206"/>
      <c r="QJE32" s="206"/>
      <c r="QJF32" s="206"/>
      <c r="QJG32" s="206"/>
      <c r="QJH32" s="206"/>
      <c r="QJI32" s="206"/>
      <c r="QJJ32" s="206"/>
      <c r="QJK32" s="206"/>
      <c r="QJL32" s="206"/>
      <c r="QJM32" s="206"/>
      <c r="QJN32" s="206"/>
      <c r="QJO32" s="206"/>
      <c r="QJP32" s="206"/>
      <c r="QJQ32" s="206"/>
      <c r="QJR32" s="206"/>
      <c r="QJS32" s="206"/>
      <c r="QJT32" s="206"/>
      <c r="QJU32" s="206"/>
      <c r="QJV32" s="206"/>
      <c r="QJW32" s="206"/>
      <c r="QJX32" s="206"/>
      <c r="QJY32" s="206"/>
      <c r="QJZ32" s="206"/>
      <c r="QKA32" s="206"/>
      <c r="QKB32" s="206"/>
      <c r="QKC32" s="206"/>
      <c r="QKD32" s="206"/>
      <c r="QKE32" s="206"/>
      <c r="QKF32" s="206"/>
      <c r="QKG32" s="206"/>
      <c r="QKH32" s="206"/>
      <c r="QKI32" s="206"/>
      <c r="QKJ32" s="206"/>
      <c r="QKK32" s="206"/>
      <c r="QKL32" s="206"/>
      <c r="QKM32" s="206"/>
      <c r="QKN32" s="206"/>
      <c r="QKO32" s="206"/>
      <c r="QKP32" s="206"/>
      <c r="QKQ32" s="206"/>
      <c r="QKR32" s="206"/>
      <c r="QKS32" s="206"/>
      <c r="QKT32" s="206"/>
      <c r="QKU32" s="206"/>
      <c r="QKV32" s="206"/>
      <c r="QKW32" s="206"/>
      <c r="QKX32" s="206"/>
      <c r="QKY32" s="206"/>
      <c r="QKZ32" s="206"/>
      <c r="QLA32" s="206"/>
      <c r="QLB32" s="206"/>
      <c r="QLC32" s="206"/>
      <c r="QLD32" s="206"/>
      <c r="QLE32" s="206"/>
      <c r="QLF32" s="206"/>
      <c r="QLG32" s="206"/>
      <c r="QLH32" s="206"/>
      <c r="QLI32" s="206"/>
      <c r="QLJ32" s="206"/>
      <c r="QLK32" s="206"/>
      <c r="QLL32" s="206"/>
      <c r="QLM32" s="206"/>
      <c r="QLN32" s="206"/>
      <c r="QLO32" s="206"/>
      <c r="QLP32" s="206"/>
      <c r="QLQ32" s="206"/>
      <c r="QLR32" s="206"/>
      <c r="QLS32" s="206"/>
      <c r="QLT32" s="206"/>
      <c r="QLU32" s="206"/>
      <c r="QLV32" s="206"/>
      <c r="QLW32" s="206"/>
      <c r="QLX32" s="206"/>
      <c r="QLY32" s="206"/>
      <c r="QLZ32" s="206"/>
      <c r="QMA32" s="206"/>
      <c r="QMB32" s="206"/>
      <c r="QMC32" s="206"/>
      <c r="QMD32" s="206"/>
      <c r="QME32" s="206"/>
      <c r="QMF32" s="206"/>
      <c r="QMG32" s="206"/>
      <c r="QMH32" s="206"/>
      <c r="QMI32" s="206"/>
      <c r="QMJ32" s="206"/>
      <c r="QMK32" s="206"/>
      <c r="QML32" s="206"/>
      <c r="QMM32" s="206"/>
      <c r="QMN32" s="206"/>
      <c r="QMO32" s="206"/>
      <c r="QMP32" s="206"/>
      <c r="QMQ32" s="206"/>
      <c r="QMR32" s="206"/>
      <c r="QMS32" s="206"/>
      <c r="QMT32" s="206"/>
      <c r="QMU32" s="206"/>
      <c r="QMV32" s="206"/>
      <c r="QMW32" s="206"/>
      <c r="QMX32" s="206"/>
      <c r="QMY32" s="206"/>
      <c r="QMZ32" s="206"/>
      <c r="QNA32" s="206"/>
      <c r="QNB32" s="206"/>
      <c r="QNC32" s="206"/>
      <c r="QND32" s="206"/>
      <c r="QNE32" s="206"/>
      <c r="QNF32" s="206"/>
      <c r="QNG32" s="206"/>
      <c r="QNH32" s="206"/>
      <c r="QNI32" s="206"/>
      <c r="QNJ32" s="206"/>
      <c r="QNK32" s="206"/>
      <c r="QNL32" s="206"/>
      <c r="QNM32" s="206"/>
      <c r="QNN32" s="206"/>
      <c r="QNO32" s="206"/>
      <c r="QNP32" s="206"/>
      <c r="QNQ32" s="206"/>
      <c r="QNR32" s="206"/>
      <c r="QNS32" s="206"/>
      <c r="QNT32" s="206"/>
      <c r="QNU32" s="206"/>
      <c r="QNV32" s="206"/>
      <c r="QNW32" s="206"/>
      <c r="QNX32" s="206"/>
      <c r="QNY32" s="206"/>
      <c r="QNZ32" s="206"/>
      <c r="QOA32" s="206"/>
      <c r="QOB32" s="206"/>
      <c r="QOC32" s="206"/>
      <c r="QOD32" s="206"/>
      <c r="QOE32" s="206"/>
      <c r="QOF32" s="206"/>
      <c r="QOG32" s="206"/>
      <c r="QOH32" s="206"/>
      <c r="QOI32" s="206"/>
      <c r="QOJ32" s="206"/>
      <c r="QOK32" s="206"/>
      <c r="QOL32" s="206"/>
      <c r="QOM32" s="206"/>
      <c r="QON32" s="206"/>
      <c r="QOO32" s="206"/>
      <c r="QOP32" s="206"/>
      <c r="QOQ32" s="206"/>
      <c r="QOR32" s="206"/>
      <c r="QOS32" s="206"/>
      <c r="QOT32" s="206"/>
      <c r="QOU32" s="206"/>
      <c r="QOV32" s="206"/>
      <c r="QOW32" s="206"/>
      <c r="QOX32" s="206"/>
      <c r="QOY32" s="206"/>
      <c r="QOZ32" s="206"/>
      <c r="QPA32" s="206"/>
      <c r="QPB32" s="206"/>
      <c r="QPC32" s="206"/>
      <c r="QPD32" s="206"/>
      <c r="QPE32" s="206"/>
      <c r="QPF32" s="206"/>
      <c r="QPG32" s="206"/>
      <c r="QPH32" s="206"/>
      <c r="QPI32" s="206"/>
      <c r="QPJ32" s="206"/>
      <c r="QPK32" s="206"/>
      <c r="QPL32" s="206"/>
      <c r="QPM32" s="206"/>
      <c r="QPN32" s="206"/>
      <c r="QPO32" s="206"/>
      <c r="QPP32" s="206"/>
      <c r="QPQ32" s="206"/>
      <c r="QPR32" s="206"/>
      <c r="QPS32" s="206"/>
      <c r="QPT32" s="206"/>
      <c r="QPU32" s="206"/>
      <c r="QPV32" s="206"/>
      <c r="QPW32" s="206"/>
      <c r="QPX32" s="206"/>
      <c r="QPY32" s="206"/>
      <c r="QPZ32" s="206"/>
      <c r="QQA32" s="206"/>
      <c r="QQB32" s="206"/>
      <c r="QQC32" s="206"/>
      <c r="QQD32" s="206"/>
      <c r="QQE32" s="206"/>
      <c r="QQF32" s="206"/>
      <c r="QQG32" s="206"/>
      <c r="QQH32" s="206"/>
      <c r="QQI32" s="206"/>
      <c r="QQJ32" s="206"/>
      <c r="QQK32" s="206"/>
      <c r="QQL32" s="206"/>
      <c r="QQM32" s="206"/>
      <c r="QQN32" s="206"/>
      <c r="QQO32" s="206"/>
      <c r="QQP32" s="206"/>
      <c r="QQQ32" s="206"/>
      <c r="QQR32" s="206"/>
      <c r="QQS32" s="206"/>
      <c r="QQT32" s="206"/>
      <c r="QQU32" s="206"/>
      <c r="QQV32" s="206"/>
      <c r="QQW32" s="206"/>
      <c r="QQX32" s="206"/>
      <c r="QQY32" s="206"/>
      <c r="QQZ32" s="206"/>
      <c r="QRA32" s="206"/>
      <c r="QRB32" s="206"/>
      <c r="QRC32" s="206"/>
      <c r="QRD32" s="206"/>
      <c r="QRE32" s="206"/>
      <c r="QRF32" s="206"/>
      <c r="QRG32" s="206"/>
      <c r="QRH32" s="206"/>
      <c r="QRI32" s="206"/>
      <c r="QRJ32" s="206"/>
      <c r="QRK32" s="206"/>
      <c r="QRL32" s="206"/>
      <c r="QRM32" s="206"/>
      <c r="QRN32" s="206"/>
      <c r="QRO32" s="206"/>
      <c r="QRP32" s="206"/>
      <c r="QRQ32" s="206"/>
      <c r="QRR32" s="206"/>
      <c r="QRS32" s="206"/>
      <c r="QRT32" s="206"/>
      <c r="QRU32" s="206"/>
      <c r="QRV32" s="206"/>
      <c r="QRW32" s="206"/>
      <c r="QRX32" s="206"/>
      <c r="QRY32" s="206"/>
      <c r="QRZ32" s="206"/>
      <c r="QSA32" s="206"/>
      <c r="QSB32" s="206"/>
      <c r="QSC32" s="206"/>
      <c r="QSD32" s="206"/>
      <c r="QSE32" s="206"/>
      <c r="QSF32" s="206"/>
      <c r="QSG32" s="206"/>
      <c r="QSH32" s="206"/>
      <c r="QSI32" s="206"/>
      <c r="QSJ32" s="206"/>
      <c r="QSK32" s="206"/>
      <c r="QSL32" s="206"/>
      <c r="QSM32" s="206"/>
      <c r="QSN32" s="206"/>
      <c r="QSO32" s="206"/>
      <c r="QSP32" s="206"/>
      <c r="QSQ32" s="206"/>
      <c r="QSR32" s="206"/>
      <c r="QSS32" s="206"/>
      <c r="QST32" s="206"/>
      <c r="QSU32" s="206"/>
      <c r="QSV32" s="206"/>
      <c r="QSW32" s="206"/>
      <c r="QSX32" s="206"/>
      <c r="QSY32" s="206"/>
      <c r="QSZ32" s="206"/>
      <c r="QTA32" s="206"/>
      <c r="QTB32" s="206"/>
      <c r="QTC32" s="206"/>
      <c r="QTD32" s="206"/>
      <c r="QTE32" s="206"/>
      <c r="QTF32" s="206"/>
      <c r="QTG32" s="206"/>
      <c r="QTH32" s="206"/>
      <c r="QTI32" s="206"/>
      <c r="QTJ32" s="206"/>
      <c r="QTK32" s="206"/>
      <c r="QTL32" s="206"/>
      <c r="QTM32" s="206"/>
      <c r="QTN32" s="206"/>
      <c r="QTO32" s="206"/>
      <c r="QTP32" s="206"/>
      <c r="QTQ32" s="206"/>
      <c r="QTR32" s="206"/>
      <c r="QTS32" s="206"/>
      <c r="QTT32" s="206"/>
      <c r="QTU32" s="206"/>
      <c r="QTV32" s="206"/>
      <c r="QTW32" s="206"/>
      <c r="QTX32" s="206"/>
      <c r="QTY32" s="206"/>
      <c r="QTZ32" s="206"/>
      <c r="QUA32" s="206"/>
      <c r="QUB32" s="206"/>
      <c r="QUC32" s="206"/>
      <c r="QUD32" s="206"/>
      <c r="QUE32" s="206"/>
      <c r="QUF32" s="206"/>
      <c r="QUG32" s="206"/>
      <c r="QUH32" s="206"/>
      <c r="QUI32" s="206"/>
      <c r="QUJ32" s="206"/>
      <c r="QUK32" s="206"/>
      <c r="QUL32" s="206"/>
      <c r="QUM32" s="206"/>
      <c r="QUN32" s="206"/>
      <c r="QUO32" s="206"/>
      <c r="QUP32" s="206"/>
      <c r="QUQ32" s="206"/>
      <c r="QUR32" s="206"/>
      <c r="QUS32" s="206"/>
      <c r="QUT32" s="206"/>
      <c r="QUU32" s="206"/>
      <c r="QUV32" s="206"/>
      <c r="QUW32" s="206"/>
      <c r="QUX32" s="206"/>
      <c r="QUY32" s="206"/>
      <c r="QUZ32" s="206"/>
      <c r="QVA32" s="206"/>
      <c r="QVB32" s="206"/>
      <c r="QVC32" s="206"/>
      <c r="QVD32" s="206"/>
      <c r="QVE32" s="206"/>
      <c r="QVF32" s="206"/>
      <c r="QVG32" s="206"/>
      <c r="QVH32" s="206"/>
      <c r="QVI32" s="206"/>
      <c r="QVJ32" s="206"/>
      <c r="QVK32" s="206"/>
      <c r="QVL32" s="206"/>
      <c r="QVM32" s="206"/>
      <c r="QVN32" s="206"/>
      <c r="QVO32" s="206"/>
      <c r="QVP32" s="206"/>
      <c r="QVQ32" s="206"/>
      <c r="QVR32" s="206"/>
      <c r="QVS32" s="206"/>
      <c r="QVT32" s="206"/>
      <c r="QVU32" s="206"/>
      <c r="QVV32" s="206"/>
      <c r="QVW32" s="206"/>
      <c r="QVX32" s="206"/>
      <c r="QVY32" s="206"/>
      <c r="QVZ32" s="206"/>
      <c r="QWA32" s="206"/>
      <c r="QWB32" s="206"/>
      <c r="QWC32" s="206"/>
      <c r="QWD32" s="206"/>
      <c r="QWE32" s="206"/>
      <c r="QWF32" s="206"/>
      <c r="QWG32" s="206"/>
      <c r="QWH32" s="206"/>
      <c r="QWI32" s="206"/>
      <c r="QWJ32" s="206"/>
      <c r="QWK32" s="206"/>
      <c r="QWL32" s="206"/>
      <c r="QWM32" s="206"/>
      <c r="QWN32" s="206"/>
      <c r="QWO32" s="206"/>
      <c r="QWP32" s="206"/>
      <c r="QWQ32" s="206"/>
      <c r="QWR32" s="206"/>
      <c r="QWS32" s="206"/>
      <c r="QWT32" s="206"/>
      <c r="QWU32" s="206"/>
      <c r="QWV32" s="206"/>
      <c r="QWW32" s="206"/>
      <c r="QWX32" s="206"/>
      <c r="QWY32" s="206"/>
      <c r="QWZ32" s="206"/>
      <c r="QXA32" s="206"/>
      <c r="QXB32" s="206"/>
      <c r="QXC32" s="206"/>
      <c r="QXD32" s="206"/>
      <c r="QXE32" s="206"/>
      <c r="QXF32" s="206"/>
      <c r="QXG32" s="206"/>
      <c r="QXH32" s="206"/>
      <c r="QXI32" s="206"/>
      <c r="QXJ32" s="206"/>
      <c r="QXK32" s="206"/>
      <c r="QXL32" s="206"/>
      <c r="QXM32" s="206"/>
      <c r="QXN32" s="206"/>
      <c r="QXO32" s="206"/>
      <c r="QXP32" s="206"/>
      <c r="QXQ32" s="206"/>
      <c r="QXR32" s="206"/>
      <c r="QXS32" s="206"/>
      <c r="QXT32" s="206"/>
      <c r="QXU32" s="206"/>
      <c r="QXV32" s="206"/>
      <c r="QXW32" s="206"/>
      <c r="QXX32" s="206"/>
      <c r="QXY32" s="206"/>
      <c r="QXZ32" s="206"/>
      <c r="QYA32" s="206"/>
      <c r="QYB32" s="206"/>
      <c r="QYC32" s="206"/>
      <c r="QYD32" s="206"/>
      <c r="QYE32" s="206"/>
      <c r="QYF32" s="206"/>
      <c r="QYG32" s="206"/>
      <c r="QYH32" s="206"/>
      <c r="QYI32" s="206"/>
      <c r="QYJ32" s="206"/>
      <c r="QYK32" s="206"/>
      <c r="QYL32" s="206"/>
      <c r="QYM32" s="206"/>
      <c r="QYN32" s="206"/>
      <c r="QYO32" s="206"/>
      <c r="QYP32" s="206"/>
      <c r="QYQ32" s="206"/>
      <c r="QYR32" s="206"/>
      <c r="QYS32" s="206"/>
      <c r="QYT32" s="206"/>
      <c r="QYU32" s="206"/>
      <c r="QYV32" s="206"/>
      <c r="QYW32" s="206"/>
      <c r="QYX32" s="206"/>
      <c r="QYY32" s="206"/>
      <c r="QYZ32" s="206"/>
      <c r="QZA32" s="206"/>
      <c r="QZB32" s="206"/>
      <c r="QZC32" s="206"/>
      <c r="QZD32" s="206"/>
      <c r="QZE32" s="206"/>
      <c r="QZF32" s="206"/>
      <c r="QZG32" s="206"/>
      <c r="QZH32" s="206"/>
      <c r="QZI32" s="206"/>
      <c r="QZJ32" s="206"/>
      <c r="QZK32" s="206"/>
      <c r="QZL32" s="206"/>
      <c r="QZM32" s="206"/>
      <c r="QZN32" s="206"/>
      <c r="QZO32" s="206"/>
      <c r="QZP32" s="206"/>
      <c r="QZQ32" s="206"/>
      <c r="QZR32" s="206"/>
      <c r="QZS32" s="206"/>
      <c r="QZT32" s="206"/>
      <c r="QZU32" s="206"/>
      <c r="QZV32" s="206"/>
      <c r="QZW32" s="206"/>
      <c r="QZX32" s="206"/>
      <c r="QZY32" s="206"/>
      <c r="QZZ32" s="206"/>
      <c r="RAA32" s="206"/>
      <c r="RAB32" s="206"/>
      <c r="RAC32" s="206"/>
      <c r="RAD32" s="206"/>
      <c r="RAE32" s="206"/>
      <c r="RAF32" s="206"/>
      <c r="RAG32" s="206"/>
      <c r="RAH32" s="206"/>
      <c r="RAI32" s="206"/>
      <c r="RAJ32" s="206"/>
      <c r="RAK32" s="206"/>
      <c r="RAL32" s="206"/>
      <c r="RAM32" s="206"/>
      <c r="RAN32" s="206"/>
      <c r="RAO32" s="206"/>
      <c r="RAP32" s="206"/>
      <c r="RAQ32" s="206"/>
      <c r="RAR32" s="206"/>
      <c r="RAS32" s="206"/>
      <c r="RAT32" s="206"/>
      <c r="RAU32" s="206"/>
      <c r="RAV32" s="206"/>
      <c r="RAW32" s="206"/>
      <c r="RAX32" s="206"/>
      <c r="RAY32" s="206"/>
      <c r="RAZ32" s="206"/>
      <c r="RBA32" s="206"/>
      <c r="RBB32" s="206"/>
      <c r="RBC32" s="206"/>
      <c r="RBD32" s="206"/>
      <c r="RBE32" s="206"/>
      <c r="RBF32" s="206"/>
      <c r="RBG32" s="206"/>
      <c r="RBH32" s="206"/>
      <c r="RBI32" s="206"/>
      <c r="RBJ32" s="206"/>
      <c r="RBK32" s="206"/>
      <c r="RBL32" s="206"/>
      <c r="RBM32" s="206"/>
      <c r="RBN32" s="206"/>
      <c r="RBO32" s="206"/>
      <c r="RBP32" s="206"/>
      <c r="RBQ32" s="206"/>
      <c r="RBR32" s="206"/>
      <c r="RBS32" s="206"/>
      <c r="RBT32" s="206"/>
      <c r="RBU32" s="206"/>
      <c r="RBV32" s="206"/>
      <c r="RBW32" s="206"/>
      <c r="RBX32" s="206"/>
      <c r="RBY32" s="206"/>
      <c r="RBZ32" s="206"/>
      <c r="RCA32" s="206"/>
      <c r="RCB32" s="206"/>
      <c r="RCC32" s="206"/>
      <c r="RCD32" s="206"/>
      <c r="RCE32" s="206"/>
      <c r="RCF32" s="206"/>
      <c r="RCG32" s="206"/>
      <c r="RCH32" s="206"/>
      <c r="RCI32" s="206"/>
      <c r="RCJ32" s="206"/>
      <c r="RCK32" s="206"/>
      <c r="RCL32" s="206"/>
      <c r="RCM32" s="206"/>
      <c r="RCN32" s="206"/>
      <c r="RCO32" s="206"/>
      <c r="RCP32" s="206"/>
      <c r="RCQ32" s="206"/>
      <c r="RCR32" s="206"/>
      <c r="RCS32" s="206"/>
      <c r="RCT32" s="206"/>
      <c r="RCU32" s="206"/>
      <c r="RCV32" s="206"/>
      <c r="RCW32" s="206"/>
      <c r="RCX32" s="206"/>
      <c r="RCY32" s="206"/>
      <c r="RCZ32" s="206"/>
      <c r="RDA32" s="206"/>
      <c r="RDB32" s="206"/>
      <c r="RDC32" s="206"/>
      <c r="RDD32" s="206"/>
      <c r="RDE32" s="206"/>
      <c r="RDF32" s="206"/>
      <c r="RDG32" s="206"/>
      <c r="RDH32" s="206"/>
      <c r="RDI32" s="206"/>
      <c r="RDJ32" s="206"/>
      <c r="RDK32" s="206"/>
      <c r="RDL32" s="206"/>
      <c r="RDM32" s="206"/>
      <c r="RDN32" s="206"/>
      <c r="RDO32" s="206"/>
      <c r="RDP32" s="206"/>
      <c r="RDQ32" s="206"/>
      <c r="RDR32" s="206"/>
      <c r="RDS32" s="206"/>
      <c r="RDT32" s="206"/>
      <c r="RDU32" s="206"/>
      <c r="RDV32" s="206"/>
      <c r="RDW32" s="206"/>
      <c r="RDX32" s="206"/>
      <c r="RDY32" s="206"/>
      <c r="RDZ32" s="206"/>
      <c r="REA32" s="206"/>
      <c r="REB32" s="206"/>
      <c r="REC32" s="206"/>
      <c r="RED32" s="206"/>
      <c r="REE32" s="206"/>
      <c r="REF32" s="206"/>
      <c r="REG32" s="206"/>
      <c r="REH32" s="206"/>
      <c r="REI32" s="206"/>
      <c r="REJ32" s="206"/>
      <c r="REK32" s="206"/>
      <c r="REL32" s="206"/>
      <c r="REM32" s="206"/>
      <c r="REN32" s="206"/>
      <c r="REO32" s="206"/>
      <c r="REP32" s="206"/>
      <c r="REQ32" s="206"/>
      <c r="RER32" s="206"/>
      <c r="RES32" s="206"/>
      <c r="RET32" s="206"/>
      <c r="REU32" s="206"/>
      <c r="REV32" s="206"/>
      <c r="REW32" s="206"/>
      <c r="REX32" s="206"/>
      <c r="REY32" s="206"/>
      <c r="REZ32" s="206"/>
      <c r="RFA32" s="206"/>
      <c r="RFB32" s="206"/>
      <c r="RFC32" s="206"/>
      <c r="RFD32" s="206"/>
      <c r="RFE32" s="206"/>
      <c r="RFF32" s="206"/>
      <c r="RFG32" s="206"/>
      <c r="RFH32" s="206"/>
      <c r="RFI32" s="206"/>
      <c r="RFJ32" s="206"/>
      <c r="RFK32" s="206"/>
      <c r="RFL32" s="206"/>
      <c r="RFM32" s="206"/>
      <c r="RFN32" s="206"/>
      <c r="RFO32" s="206"/>
      <c r="RFP32" s="206"/>
      <c r="RFQ32" s="206"/>
      <c r="RFR32" s="206"/>
      <c r="RFS32" s="206"/>
      <c r="RFT32" s="206"/>
      <c r="RFU32" s="206"/>
      <c r="RFV32" s="206"/>
      <c r="RFW32" s="206"/>
      <c r="RFX32" s="206"/>
      <c r="RFY32" s="206"/>
      <c r="RFZ32" s="206"/>
      <c r="RGA32" s="206"/>
      <c r="RGB32" s="206"/>
      <c r="RGC32" s="206"/>
      <c r="RGD32" s="206"/>
      <c r="RGE32" s="206"/>
      <c r="RGF32" s="206"/>
      <c r="RGG32" s="206"/>
      <c r="RGH32" s="206"/>
      <c r="RGI32" s="206"/>
      <c r="RGJ32" s="206"/>
      <c r="RGK32" s="206"/>
      <c r="RGL32" s="206"/>
      <c r="RGM32" s="206"/>
      <c r="RGN32" s="206"/>
      <c r="RGO32" s="206"/>
      <c r="RGP32" s="206"/>
      <c r="RGQ32" s="206"/>
      <c r="RGR32" s="206"/>
      <c r="RGS32" s="206"/>
      <c r="RGT32" s="206"/>
      <c r="RGU32" s="206"/>
      <c r="RGV32" s="206"/>
      <c r="RGW32" s="206"/>
      <c r="RGX32" s="206"/>
      <c r="RGY32" s="206"/>
      <c r="RGZ32" s="206"/>
      <c r="RHA32" s="206"/>
      <c r="RHB32" s="206"/>
      <c r="RHC32" s="206"/>
      <c r="RHD32" s="206"/>
      <c r="RHE32" s="206"/>
      <c r="RHF32" s="206"/>
      <c r="RHG32" s="206"/>
      <c r="RHH32" s="206"/>
      <c r="RHI32" s="206"/>
      <c r="RHJ32" s="206"/>
      <c r="RHK32" s="206"/>
      <c r="RHL32" s="206"/>
      <c r="RHM32" s="206"/>
      <c r="RHN32" s="206"/>
      <c r="RHO32" s="206"/>
      <c r="RHP32" s="206"/>
      <c r="RHQ32" s="206"/>
      <c r="RHR32" s="206"/>
      <c r="RHS32" s="206"/>
      <c r="RHT32" s="206"/>
      <c r="RHU32" s="206"/>
      <c r="RHV32" s="206"/>
      <c r="RHW32" s="206"/>
      <c r="RHX32" s="206"/>
      <c r="RHY32" s="206"/>
      <c r="RHZ32" s="206"/>
      <c r="RIA32" s="206"/>
      <c r="RIB32" s="206"/>
      <c r="RIC32" s="206"/>
      <c r="RID32" s="206"/>
      <c r="RIE32" s="206"/>
      <c r="RIF32" s="206"/>
      <c r="RIG32" s="206"/>
      <c r="RIH32" s="206"/>
      <c r="RII32" s="206"/>
      <c r="RIJ32" s="206"/>
      <c r="RIK32" s="206"/>
      <c r="RIL32" s="206"/>
      <c r="RIM32" s="206"/>
      <c r="RIN32" s="206"/>
      <c r="RIO32" s="206"/>
      <c r="RIP32" s="206"/>
      <c r="RIQ32" s="206"/>
      <c r="RIR32" s="206"/>
      <c r="RIS32" s="206"/>
      <c r="RIT32" s="206"/>
      <c r="RIU32" s="206"/>
      <c r="RIV32" s="206"/>
      <c r="RIW32" s="206"/>
      <c r="RIX32" s="206"/>
      <c r="RIY32" s="206"/>
      <c r="RIZ32" s="206"/>
      <c r="RJA32" s="206"/>
      <c r="RJB32" s="206"/>
      <c r="RJC32" s="206"/>
      <c r="RJD32" s="206"/>
      <c r="RJE32" s="206"/>
      <c r="RJF32" s="206"/>
      <c r="RJG32" s="206"/>
      <c r="RJH32" s="206"/>
      <c r="RJI32" s="206"/>
      <c r="RJJ32" s="206"/>
      <c r="RJK32" s="206"/>
      <c r="RJL32" s="206"/>
      <c r="RJM32" s="206"/>
      <c r="RJN32" s="206"/>
      <c r="RJO32" s="206"/>
      <c r="RJP32" s="206"/>
      <c r="RJQ32" s="206"/>
      <c r="RJR32" s="206"/>
      <c r="RJS32" s="206"/>
      <c r="RJT32" s="206"/>
      <c r="RJU32" s="206"/>
      <c r="RJV32" s="206"/>
      <c r="RJW32" s="206"/>
      <c r="RJX32" s="206"/>
      <c r="RJY32" s="206"/>
      <c r="RJZ32" s="206"/>
      <c r="RKA32" s="206"/>
      <c r="RKB32" s="206"/>
      <c r="RKC32" s="206"/>
      <c r="RKD32" s="206"/>
      <c r="RKE32" s="206"/>
      <c r="RKF32" s="206"/>
      <c r="RKG32" s="206"/>
      <c r="RKH32" s="206"/>
      <c r="RKI32" s="206"/>
      <c r="RKJ32" s="206"/>
      <c r="RKK32" s="206"/>
      <c r="RKL32" s="206"/>
      <c r="RKM32" s="206"/>
      <c r="RKN32" s="206"/>
      <c r="RKO32" s="206"/>
      <c r="RKP32" s="206"/>
      <c r="RKQ32" s="206"/>
      <c r="RKR32" s="206"/>
      <c r="RKS32" s="206"/>
      <c r="RKT32" s="206"/>
      <c r="RKU32" s="206"/>
      <c r="RKV32" s="206"/>
      <c r="RKW32" s="206"/>
      <c r="RKX32" s="206"/>
      <c r="RKY32" s="206"/>
      <c r="RKZ32" s="206"/>
      <c r="RLA32" s="206"/>
      <c r="RLB32" s="206"/>
      <c r="RLC32" s="206"/>
      <c r="RLD32" s="206"/>
      <c r="RLE32" s="206"/>
      <c r="RLF32" s="206"/>
      <c r="RLG32" s="206"/>
      <c r="RLH32" s="206"/>
      <c r="RLI32" s="206"/>
      <c r="RLJ32" s="206"/>
      <c r="RLK32" s="206"/>
      <c r="RLL32" s="206"/>
      <c r="RLM32" s="206"/>
      <c r="RLN32" s="206"/>
      <c r="RLO32" s="206"/>
      <c r="RLP32" s="206"/>
      <c r="RLQ32" s="206"/>
      <c r="RLR32" s="206"/>
      <c r="RLS32" s="206"/>
      <c r="RLT32" s="206"/>
      <c r="RLU32" s="206"/>
      <c r="RLV32" s="206"/>
      <c r="RLW32" s="206"/>
      <c r="RLX32" s="206"/>
      <c r="RLY32" s="206"/>
      <c r="RLZ32" s="206"/>
      <c r="RMA32" s="206"/>
      <c r="RMB32" s="206"/>
      <c r="RMC32" s="206"/>
      <c r="RMD32" s="206"/>
      <c r="RME32" s="206"/>
      <c r="RMF32" s="206"/>
      <c r="RMG32" s="206"/>
      <c r="RMH32" s="206"/>
      <c r="RMI32" s="206"/>
      <c r="RMJ32" s="206"/>
      <c r="RMK32" s="206"/>
      <c r="RML32" s="206"/>
      <c r="RMM32" s="206"/>
      <c r="RMN32" s="206"/>
      <c r="RMO32" s="206"/>
      <c r="RMP32" s="206"/>
      <c r="RMQ32" s="206"/>
      <c r="RMR32" s="206"/>
      <c r="RMS32" s="206"/>
      <c r="RMT32" s="206"/>
      <c r="RMU32" s="206"/>
      <c r="RMV32" s="206"/>
      <c r="RMW32" s="206"/>
      <c r="RMX32" s="206"/>
      <c r="RMY32" s="206"/>
      <c r="RMZ32" s="206"/>
      <c r="RNA32" s="206"/>
      <c r="RNB32" s="206"/>
      <c r="RNC32" s="206"/>
      <c r="RND32" s="206"/>
      <c r="RNE32" s="206"/>
      <c r="RNF32" s="206"/>
      <c r="RNG32" s="206"/>
      <c r="RNH32" s="206"/>
      <c r="RNI32" s="206"/>
      <c r="RNJ32" s="206"/>
      <c r="RNK32" s="206"/>
      <c r="RNL32" s="206"/>
      <c r="RNM32" s="206"/>
      <c r="RNN32" s="206"/>
      <c r="RNO32" s="206"/>
      <c r="RNP32" s="206"/>
      <c r="RNQ32" s="206"/>
      <c r="RNR32" s="206"/>
      <c r="RNS32" s="206"/>
      <c r="RNT32" s="206"/>
      <c r="RNU32" s="206"/>
      <c r="RNV32" s="206"/>
      <c r="RNW32" s="206"/>
      <c r="RNX32" s="206"/>
      <c r="RNY32" s="206"/>
      <c r="RNZ32" s="206"/>
      <c r="ROA32" s="206"/>
      <c r="ROB32" s="206"/>
      <c r="ROC32" s="206"/>
      <c r="ROD32" s="206"/>
      <c r="ROE32" s="206"/>
      <c r="ROF32" s="206"/>
      <c r="ROG32" s="206"/>
      <c r="ROH32" s="206"/>
      <c r="ROI32" s="206"/>
      <c r="ROJ32" s="206"/>
      <c r="ROK32" s="206"/>
      <c r="ROL32" s="206"/>
      <c r="ROM32" s="206"/>
      <c r="RON32" s="206"/>
      <c r="ROO32" s="206"/>
      <c r="ROP32" s="206"/>
      <c r="ROQ32" s="206"/>
      <c r="ROR32" s="206"/>
      <c r="ROS32" s="206"/>
      <c r="ROT32" s="206"/>
      <c r="ROU32" s="206"/>
      <c r="ROV32" s="206"/>
      <c r="ROW32" s="206"/>
      <c r="ROX32" s="206"/>
      <c r="ROY32" s="206"/>
      <c r="ROZ32" s="206"/>
      <c r="RPA32" s="206"/>
      <c r="RPB32" s="206"/>
      <c r="RPC32" s="206"/>
      <c r="RPD32" s="206"/>
      <c r="RPE32" s="206"/>
      <c r="RPF32" s="206"/>
      <c r="RPG32" s="206"/>
      <c r="RPH32" s="206"/>
      <c r="RPI32" s="206"/>
      <c r="RPJ32" s="206"/>
      <c r="RPK32" s="206"/>
      <c r="RPL32" s="206"/>
      <c r="RPM32" s="206"/>
      <c r="RPN32" s="206"/>
      <c r="RPO32" s="206"/>
      <c r="RPP32" s="206"/>
      <c r="RPQ32" s="206"/>
      <c r="RPR32" s="206"/>
      <c r="RPS32" s="206"/>
      <c r="RPT32" s="206"/>
      <c r="RPU32" s="206"/>
      <c r="RPV32" s="206"/>
      <c r="RPW32" s="206"/>
      <c r="RPX32" s="206"/>
      <c r="RPY32" s="206"/>
      <c r="RPZ32" s="206"/>
      <c r="RQA32" s="206"/>
      <c r="RQB32" s="206"/>
      <c r="RQC32" s="206"/>
      <c r="RQD32" s="206"/>
      <c r="RQE32" s="206"/>
      <c r="RQF32" s="206"/>
      <c r="RQG32" s="206"/>
      <c r="RQH32" s="206"/>
      <c r="RQI32" s="206"/>
      <c r="RQJ32" s="206"/>
      <c r="RQK32" s="206"/>
      <c r="RQL32" s="206"/>
      <c r="RQM32" s="206"/>
      <c r="RQN32" s="206"/>
      <c r="RQO32" s="206"/>
      <c r="RQP32" s="206"/>
      <c r="RQQ32" s="206"/>
      <c r="RQR32" s="206"/>
      <c r="RQS32" s="206"/>
      <c r="RQT32" s="206"/>
      <c r="RQU32" s="206"/>
      <c r="RQV32" s="206"/>
      <c r="RQW32" s="206"/>
      <c r="RQX32" s="206"/>
      <c r="RQY32" s="206"/>
      <c r="RQZ32" s="206"/>
      <c r="RRA32" s="206"/>
      <c r="RRB32" s="206"/>
      <c r="RRC32" s="206"/>
      <c r="RRD32" s="206"/>
      <c r="RRE32" s="206"/>
      <c r="RRF32" s="206"/>
      <c r="RRG32" s="206"/>
      <c r="RRH32" s="206"/>
      <c r="RRI32" s="206"/>
      <c r="RRJ32" s="206"/>
      <c r="RRK32" s="206"/>
      <c r="RRL32" s="206"/>
      <c r="RRM32" s="206"/>
      <c r="RRN32" s="206"/>
      <c r="RRO32" s="206"/>
      <c r="RRP32" s="206"/>
      <c r="RRQ32" s="206"/>
      <c r="RRR32" s="206"/>
      <c r="RRS32" s="206"/>
      <c r="RRT32" s="206"/>
      <c r="RRU32" s="206"/>
      <c r="RRV32" s="206"/>
      <c r="RRW32" s="206"/>
      <c r="RRX32" s="206"/>
      <c r="RRY32" s="206"/>
      <c r="RRZ32" s="206"/>
      <c r="RSA32" s="206"/>
      <c r="RSB32" s="206"/>
      <c r="RSC32" s="206"/>
      <c r="RSD32" s="206"/>
      <c r="RSE32" s="206"/>
      <c r="RSF32" s="206"/>
      <c r="RSG32" s="206"/>
      <c r="RSH32" s="206"/>
      <c r="RSI32" s="206"/>
      <c r="RSJ32" s="206"/>
      <c r="RSK32" s="206"/>
      <c r="RSL32" s="206"/>
      <c r="RSM32" s="206"/>
      <c r="RSN32" s="206"/>
      <c r="RSO32" s="206"/>
      <c r="RSP32" s="206"/>
      <c r="RSQ32" s="206"/>
      <c r="RSR32" s="206"/>
      <c r="RSS32" s="206"/>
      <c r="RST32" s="206"/>
      <c r="RSU32" s="206"/>
      <c r="RSV32" s="206"/>
      <c r="RSW32" s="206"/>
      <c r="RSX32" s="206"/>
      <c r="RSY32" s="206"/>
      <c r="RSZ32" s="206"/>
      <c r="RTA32" s="206"/>
      <c r="RTB32" s="206"/>
      <c r="RTC32" s="206"/>
      <c r="RTD32" s="206"/>
      <c r="RTE32" s="206"/>
      <c r="RTF32" s="206"/>
      <c r="RTG32" s="206"/>
      <c r="RTH32" s="206"/>
      <c r="RTI32" s="206"/>
      <c r="RTJ32" s="206"/>
      <c r="RTK32" s="206"/>
      <c r="RTL32" s="206"/>
      <c r="RTM32" s="206"/>
      <c r="RTN32" s="206"/>
      <c r="RTO32" s="206"/>
      <c r="RTP32" s="206"/>
      <c r="RTQ32" s="206"/>
      <c r="RTR32" s="206"/>
      <c r="RTS32" s="206"/>
      <c r="RTT32" s="206"/>
      <c r="RTU32" s="206"/>
      <c r="RTV32" s="206"/>
      <c r="RTW32" s="206"/>
      <c r="RTX32" s="206"/>
      <c r="RTY32" s="206"/>
      <c r="RTZ32" s="206"/>
      <c r="RUA32" s="206"/>
      <c r="RUB32" s="206"/>
      <c r="RUC32" s="206"/>
      <c r="RUD32" s="206"/>
      <c r="RUE32" s="206"/>
      <c r="RUF32" s="206"/>
      <c r="RUG32" s="206"/>
      <c r="RUH32" s="206"/>
      <c r="RUI32" s="206"/>
      <c r="RUJ32" s="206"/>
      <c r="RUK32" s="206"/>
      <c r="RUL32" s="206"/>
      <c r="RUM32" s="206"/>
      <c r="RUN32" s="206"/>
      <c r="RUO32" s="206"/>
      <c r="RUP32" s="206"/>
      <c r="RUQ32" s="206"/>
      <c r="RUR32" s="206"/>
      <c r="RUS32" s="206"/>
      <c r="RUT32" s="206"/>
      <c r="RUU32" s="206"/>
      <c r="RUV32" s="206"/>
      <c r="RUW32" s="206"/>
      <c r="RUX32" s="206"/>
      <c r="RUY32" s="206"/>
      <c r="RUZ32" s="206"/>
      <c r="RVA32" s="206"/>
      <c r="RVB32" s="206"/>
      <c r="RVC32" s="206"/>
      <c r="RVD32" s="206"/>
      <c r="RVE32" s="206"/>
      <c r="RVF32" s="206"/>
      <c r="RVG32" s="206"/>
      <c r="RVH32" s="206"/>
      <c r="RVI32" s="206"/>
      <c r="RVJ32" s="206"/>
      <c r="RVK32" s="206"/>
      <c r="RVL32" s="206"/>
      <c r="RVM32" s="206"/>
      <c r="RVN32" s="206"/>
      <c r="RVO32" s="206"/>
      <c r="RVP32" s="206"/>
      <c r="RVQ32" s="206"/>
      <c r="RVR32" s="206"/>
      <c r="RVS32" s="206"/>
      <c r="RVT32" s="206"/>
      <c r="RVU32" s="206"/>
      <c r="RVV32" s="206"/>
      <c r="RVW32" s="206"/>
      <c r="RVX32" s="206"/>
      <c r="RVY32" s="206"/>
      <c r="RVZ32" s="206"/>
      <c r="RWA32" s="206"/>
      <c r="RWB32" s="206"/>
      <c r="RWC32" s="206"/>
      <c r="RWD32" s="206"/>
      <c r="RWE32" s="206"/>
      <c r="RWF32" s="206"/>
      <c r="RWG32" s="206"/>
      <c r="RWH32" s="206"/>
      <c r="RWI32" s="206"/>
      <c r="RWJ32" s="206"/>
      <c r="RWK32" s="206"/>
      <c r="RWL32" s="206"/>
      <c r="RWM32" s="206"/>
      <c r="RWN32" s="206"/>
      <c r="RWO32" s="206"/>
      <c r="RWP32" s="206"/>
      <c r="RWQ32" s="206"/>
      <c r="RWR32" s="206"/>
      <c r="RWS32" s="206"/>
      <c r="RWT32" s="206"/>
      <c r="RWU32" s="206"/>
      <c r="RWV32" s="206"/>
      <c r="RWW32" s="206"/>
      <c r="RWX32" s="206"/>
      <c r="RWY32" s="206"/>
      <c r="RWZ32" s="206"/>
      <c r="RXA32" s="206"/>
      <c r="RXB32" s="206"/>
      <c r="RXC32" s="206"/>
      <c r="RXD32" s="206"/>
      <c r="RXE32" s="206"/>
      <c r="RXF32" s="206"/>
      <c r="RXG32" s="206"/>
      <c r="RXH32" s="206"/>
      <c r="RXI32" s="206"/>
      <c r="RXJ32" s="206"/>
      <c r="RXK32" s="206"/>
      <c r="RXL32" s="206"/>
      <c r="RXM32" s="206"/>
      <c r="RXN32" s="206"/>
      <c r="RXO32" s="206"/>
      <c r="RXP32" s="206"/>
      <c r="RXQ32" s="206"/>
      <c r="RXR32" s="206"/>
      <c r="RXS32" s="206"/>
      <c r="RXT32" s="206"/>
      <c r="RXU32" s="206"/>
      <c r="RXV32" s="206"/>
      <c r="RXW32" s="206"/>
      <c r="RXX32" s="206"/>
      <c r="RXY32" s="206"/>
      <c r="RXZ32" s="206"/>
      <c r="RYA32" s="206"/>
      <c r="RYB32" s="206"/>
      <c r="RYC32" s="206"/>
      <c r="RYD32" s="206"/>
      <c r="RYE32" s="206"/>
      <c r="RYF32" s="206"/>
      <c r="RYG32" s="206"/>
      <c r="RYH32" s="206"/>
      <c r="RYI32" s="206"/>
      <c r="RYJ32" s="206"/>
      <c r="RYK32" s="206"/>
      <c r="RYL32" s="206"/>
      <c r="RYM32" s="206"/>
      <c r="RYN32" s="206"/>
      <c r="RYO32" s="206"/>
      <c r="RYP32" s="206"/>
      <c r="RYQ32" s="206"/>
      <c r="RYR32" s="206"/>
      <c r="RYS32" s="206"/>
      <c r="RYT32" s="206"/>
      <c r="RYU32" s="206"/>
      <c r="RYV32" s="206"/>
      <c r="RYW32" s="206"/>
      <c r="RYX32" s="206"/>
      <c r="RYY32" s="206"/>
      <c r="RYZ32" s="206"/>
      <c r="RZA32" s="206"/>
      <c r="RZB32" s="206"/>
      <c r="RZC32" s="206"/>
      <c r="RZD32" s="206"/>
      <c r="RZE32" s="206"/>
      <c r="RZF32" s="206"/>
      <c r="RZG32" s="206"/>
      <c r="RZH32" s="206"/>
      <c r="RZI32" s="206"/>
      <c r="RZJ32" s="206"/>
      <c r="RZK32" s="206"/>
      <c r="RZL32" s="206"/>
      <c r="RZM32" s="206"/>
      <c r="RZN32" s="206"/>
      <c r="RZO32" s="206"/>
      <c r="RZP32" s="206"/>
      <c r="RZQ32" s="206"/>
      <c r="RZR32" s="206"/>
      <c r="RZS32" s="206"/>
      <c r="RZT32" s="206"/>
      <c r="RZU32" s="206"/>
      <c r="RZV32" s="206"/>
      <c r="RZW32" s="206"/>
      <c r="RZX32" s="206"/>
      <c r="RZY32" s="206"/>
      <c r="RZZ32" s="206"/>
      <c r="SAA32" s="206"/>
      <c r="SAB32" s="206"/>
      <c r="SAC32" s="206"/>
      <c r="SAD32" s="206"/>
      <c r="SAE32" s="206"/>
      <c r="SAF32" s="206"/>
      <c r="SAG32" s="206"/>
      <c r="SAH32" s="206"/>
      <c r="SAI32" s="206"/>
      <c r="SAJ32" s="206"/>
      <c r="SAK32" s="206"/>
      <c r="SAL32" s="206"/>
      <c r="SAM32" s="206"/>
      <c r="SAN32" s="206"/>
      <c r="SAO32" s="206"/>
      <c r="SAP32" s="206"/>
      <c r="SAQ32" s="206"/>
      <c r="SAR32" s="206"/>
      <c r="SAS32" s="206"/>
      <c r="SAT32" s="206"/>
      <c r="SAU32" s="206"/>
      <c r="SAV32" s="206"/>
      <c r="SAW32" s="206"/>
      <c r="SAX32" s="206"/>
      <c r="SAY32" s="206"/>
      <c r="SAZ32" s="206"/>
      <c r="SBA32" s="206"/>
      <c r="SBB32" s="206"/>
      <c r="SBC32" s="206"/>
      <c r="SBD32" s="206"/>
      <c r="SBE32" s="206"/>
      <c r="SBF32" s="206"/>
      <c r="SBG32" s="206"/>
      <c r="SBH32" s="206"/>
      <c r="SBI32" s="206"/>
      <c r="SBJ32" s="206"/>
      <c r="SBK32" s="206"/>
      <c r="SBL32" s="206"/>
      <c r="SBM32" s="206"/>
      <c r="SBN32" s="206"/>
      <c r="SBO32" s="206"/>
      <c r="SBP32" s="206"/>
      <c r="SBQ32" s="206"/>
      <c r="SBR32" s="206"/>
      <c r="SBS32" s="206"/>
      <c r="SBT32" s="206"/>
      <c r="SBU32" s="206"/>
      <c r="SBV32" s="206"/>
      <c r="SBW32" s="206"/>
      <c r="SBX32" s="206"/>
      <c r="SBY32" s="206"/>
      <c r="SBZ32" s="206"/>
      <c r="SCA32" s="206"/>
      <c r="SCB32" s="206"/>
      <c r="SCC32" s="206"/>
      <c r="SCD32" s="206"/>
      <c r="SCE32" s="206"/>
      <c r="SCF32" s="206"/>
      <c r="SCG32" s="206"/>
      <c r="SCH32" s="206"/>
      <c r="SCI32" s="206"/>
      <c r="SCJ32" s="206"/>
      <c r="SCK32" s="206"/>
      <c r="SCL32" s="206"/>
      <c r="SCM32" s="206"/>
      <c r="SCN32" s="206"/>
      <c r="SCO32" s="206"/>
      <c r="SCP32" s="206"/>
      <c r="SCQ32" s="206"/>
      <c r="SCR32" s="206"/>
      <c r="SCS32" s="206"/>
      <c r="SCT32" s="206"/>
      <c r="SCU32" s="206"/>
      <c r="SCV32" s="206"/>
      <c r="SCW32" s="206"/>
      <c r="SCX32" s="206"/>
      <c r="SCY32" s="206"/>
      <c r="SCZ32" s="206"/>
      <c r="SDA32" s="206"/>
      <c r="SDB32" s="206"/>
      <c r="SDC32" s="206"/>
      <c r="SDD32" s="206"/>
      <c r="SDE32" s="206"/>
      <c r="SDF32" s="206"/>
      <c r="SDG32" s="206"/>
      <c r="SDH32" s="206"/>
      <c r="SDI32" s="206"/>
      <c r="SDJ32" s="206"/>
      <c r="SDK32" s="206"/>
      <c r="SDL32" s="206"/>
      <c r="SDM32" s="206"/>
      <c r="SDN32" s="206"/>
      <c r="SDO32" s="206"/>
      <c r="SDP32" s="206"/>
      <c r="SDQ32" s="206"/>
      <c r="SDR32" s="206"/>
      <c r="SDS32" s="206"/>
      <c r="SDT32" s="206"/>
      <c r="SDU32" s="206"/>
      <c r="SDV32" s="206"/>
      <c r="SDW32" s="206"/>
      <c r="SDX32" s="206"/>
      <c r="SDY32" s="206"/>
      <c r="SDZ32" s="206"/>
      <c r="SEA32" s="206"/>
      <c r="SEB32" s="206"/>
      <c r="SEC32" s="206"/>
      <c r="SED32" s="206"/>
      <c r="SEE32" s="206"/>
      <c r="SEF32" s="206"/>
      <c r="SEG32" s="206"/>
      <c r="SEH32" s="206"/>
      <c r="SEI32" s="206"/>
      <c r="SEJ32" s="206"/>
      <c r="SEK32" s="206"/>
      <c r="SEL32" s="206"/>
      <c r="SEM32" s="206"/>
      <c r="SEN32" s="206"/>
      <c r="SEO32" s="206"/>
      <c r="SEP32" s="206"/>
      <c r="SEQ32" s="206"/>
      <c r="SER32" s="206"/>
      <c r="SES32" s="206"/>
      <c r="SET32" s="206"/>
      <c r="SEU32" s="206"/>
      <c r="SEV32" s="206"/>
      <c r="SEW32" s="206"/>
      <c r="SEX32" s="206"/>
      <c r="SEY32" s="206"/>
      <c r="SEZ32" s="206"/>
      <c r="SFA32" s="206"/>
      <c r="SFB32" s="206"/>
      <c r="SFC32" s="206"/>
      <c r="SFD32" s="206"/>
      <c r="SFE32" s="206"/>
      <c r="SFF32" s="206"/>
      <c r="SFG32" s="206"/>
      <c r="SFH32" s="206"/>
      <c r="SFI32" s="206"/>
      <c r="SFJ32" s="206"/>
      <c r="SFK32" s="206"/>
      <c r="SFL32" s="206"/>
      <c r="SFM32" s="206"/>
      <c r="SFN32" s="206"/>
      <c r="SFO32" s="206"/>
      <c r="SFP32" s="206"/>
      <c r="SFQ32" s="206"/>
      <c r="SFR32" s="206"/>
      <c r="SFS32" s="206"/>
      <c r="SFT32" s="206"/>
      <c r="SFU32" s="206"/>
      <c r="SFV32" s="206"/>
      <c r="SFW32" s="206"/>
      <c r="SFX32" s="206"/>
      <c r="SFY32" s="206"/>
      <c r="SFZ32" s="206"/>
      <c r="SGA32" s="206"/>
      <c r="SGB32" s="206"/>
      <c r="SGC32" s="206"/>
      <c r="SGD32" s="206"/>
      <c r="SGE32" s="206"/>
      <c r="SGF32" s="206"/>
      <c r="SGG32" s="206"/>
      <c r="SGH32" s="206"/>
      <c r="SGI32" s="206"/>
      <c r="SGJ32" s="206"/>
      <c r="SGK32" s="206"/>
      <c r="SGL32" s="206"/>
      <c r="SGM32" s="206"/>
      <c r="SGN32" s="206"/>
      <c r="SGO32" s="206"/>
      <c r="SGP32" s="206"/>
      <c r="SGQ32" s="206"/>
      <c r="SGR32" s="206"/>
      <c r="SGS32" s="206"/>
      <c r="SGT32" s="206"/>
      <c r="SGU32" s="206"/>
      <c r="SGV32" s="206"/>
      <c r="SGW32" s="206"/>
      <c r="SGX32" s="206"/>
      <c r="SGY32" s="206"/>
      <c r="SGZ32" s="206"/>
      <c r="SHA32" s="206"/>
      <c r="SHB32" s="206"/>
      <c r="SHC32" s="206"/>
      <c r="SHD32" s="206"/>
      <c r="SHE32" s="206"/>
      <c r="SHF32" s="206"/>
      <c r="SHG32" s="206"/>
      <c r="SHH32" s="206"/>
      <c r="SHI32" s="206"/>
      <c r="SHJ32" s="206"/>
      <c r="SHK32" s="206"/>
      <c r="SHL32" s="206"/>
      <c r="SHM32" s="206"/>
      <c r="SHN32" s="206"/>
      <c r="SHO32" s="206"/>
      <c r="SHP32" s="206"/>
      <c r="SHQ32" s="206"/>
      <c r="SHR32" s="206"/>
      <c r="SHS32" s="206"/>
      <c r="SHT32" s="206"/>
      <c r="SHU32" s="206"/>
      <c r="SHV32" s="206"/>
      <c r="SHW32" s="206"/>
      <c r="SHX32" s="206"/>
      <c r="SHY32" s="206"/>
      <c r="SHZ32" s="206"/>
      <c r="SIA32" s="206"/>
      <c r="SIB32" s="206"/>
      <c r="SIC32" s="206"/>
      <c r="SID32" s="206"/>
      <c r="SIE32" s="206"/>
      <c r="SIF32" s="206"/>
      <c r="SIG32" s="206"/>
      <c r="SIH32" s="206"/>
      <c r="SII32" s="206"/>
      <c r="SIJ32" s="206"/>
      <c r="SIK32" s="206"/>
      <c r="SIL32" s="206"/>
      <c r="SIM32" s="206"/>
      <c r="SIN32" s="206"/>
      <c r="SIO32" s="206"/>
      <c r="SIP32" s="206"/>
      <c r="SIQ32" s="206"/>
      <c r="SIR32" s="206"/>
      <c r="SIS32" s="206"/>
      <c r="SIT32" s="206"/>
      <c r="SIU32" s="206"/>
      <c r="SIV32" s="206"/>
      <c r="SIW32" s="206"/>
      <c r="SIX32" s="206"/>
      <c r="SIY32" s="206"/>
      <c r="SIZ32" s="206"/>
      <c r="SJA32" s="206"/>
      <c r="SJB32" s="206"/>
      <c r="SJC32" s="206"/>
      <c r="SJD32" s="206"/>
      <c r="SJE32" s="206"/>
      <c r="SJF32" s="206"/>
      <c r="SJG32" s="206"/>
      <c r="SJH32" s="206"/>
      <c r="SJI32" s="206"/>
      <c r="SJJ32" s="206"/>
      <c r="SJK32" s="206"/>
      <c r="SJL32" s="206"/>
      <c r="SJM32" s="206"/>
      <c r="SJN32" s="206"/>
      <c r="SJO32" s="206"/>
      <c r="SJP32" s="206"/>
      <c r="SJQ32" s="206"/>
      <c r="SJR32" s="206"/>
      <c r="SJS32" s="206"/>
      <c r="SJT32" s="206"/>
      <c r="SJU32" s="206"/>
      <c r="SJV32" s="206"/>
      <c r="SJW32" s="206"/>
      <c r="SJX32" s="206"/>
      <c r="SJY32" s="206"/>
      <c r="SJZ32" s="206"/>
      <c r="SKA32" s="206"/>
      <c r="SKB32" s="206"/>
      <c r="SKC32" s="206"/>
      <c r="SKD32" s="206"/>
      <c r="SKE32" s="206"/>
      <c r="SKF32" s="206"/>
      <c r="SKG32" s="206"/>
      <c r="SKH32" s="206"/>
      <c r="SKI32" s="206"/>
      <c r="SKJ32" s="206"/>
      <c r="SKK32" s="206"/>
      <c r="SKL32" s="206"/>
      <c r="SKM32" s="206"/>
      <c r="SKN32" s="206"/>
      <c r="SKO32" s="206"/>
      <c r="SKP32" s="206"/>
      <c r="SKQ32" s="206"/>
      <c r="SKR32" s="206"/>
      <c r="SKS32" s="206"/>
      <c r="SKT32" s="206"/>
      <c r="SKU32" s="206"/>
      <c r="SKV32" s="206"/>
      <c r="SKW32" s="206"/>
      <c r="SKX32" s="206"/>
      <c r="SKY32" s="206"/>
      <c r="SKZ32" s="206"/>
      <c r="SLA32" s="206"/>
      <c r="SLB32" s="206"/>
      <c r="SLC32" s="206"/>
      <c r="SLD32" s="206"/>
      <c r="SLE32" s="206"/>
      <c r="SLF32" s="206"/>
      <c r="SLG32" s="206"/>
      <c r="SLH32" s="206"/>
      <c r="SLI32" s="206"/>
      <c r="SLJ32" s="206"/>
      <c r="SLK32" s="206"/>
      <c r="SLL32" s="206"/>
      <c r="SLM32" s="206"/>
      <c r="SLN32" s="206"/>
      <c r="SLO32" s="206"/>
      <c r="SLP32" s="206"/>
      <c r="SLQ32" s="206"/>
      <c r="SLR32" s="206"/>
      <c r="SLS32" s="206"/>
      <c r="SLT32" s="206"/>
      <c r="SLU32" s="206"/>
      <c r="SLV32" s="206"/>
      <c r="SLW32" s="206"/>
      <c r="SLX32" s="206"/>
      <c r="SLY32" s="206"/>
      <c r="SLZ32" s="206"/>
      <c r="SMA32" s="206"/>
      <c r="SMB32" s="206"/>
      <c r="SMC32" s="206"/>
      <c r="SMD32" s="206"/>
      <c r="SME32" s="206"/>
      <c r="SMF32" s="206"/>
      <c r="SMG32" s="206"/>
      <c r="SMH32" s="206"/>
      <c r="SMI32" s="206"/>
      <c r="SMJ32" s="206"/>
      <c r="SMK32" s="206"/>
      <c r="SML32" s="206"/>
      <c r="SMM32" s="206"/>
      <c r="SMN32" s="206"/>
      <c r="SMO32" s="206"/>
      <c r="SMP32" s="206"/>
      <c r="SMQ32" s="206"/>
      <c r="SMR32" s="206"/>
      <c r="SMS32" s="206"/>
      <c r="SMT32" s="206"/>
      <c r="SMU32" s="206"/>
      <c r="SMV32" s="206"/>
      <c r="SMW32" s="206"/>
      <c r="SMX32" s="206"/>
      <c r="SMY32" s="206"/>
      <c r="SMZ32" s="206"/>
      <c r="SNA32" s="206"/>
      <c r="SNB32" s="206"/>
      <c r="SNC32" s="206"/>
      <c r="SND32" s="206"/>
      <c r="SNE32" s="206"/>
      <c r="SNF32" s="206"/>
      <c r="SNG32" s="206"/>
      <c r="SNH32" s="206"/>
      <c r="SNI32" s="206"/>
      <c r="SNJ32" s="206"/>
      <c r="SNK32" s="206"/>
      <c r="SNL32" s="206"/>
      <c r="SNM32" s="206"/>
      <c r="SNN32" s="206"/>
      <c r="SNO32" s="206"/>
      <c r="SNP32" s="206"/>
      <c r="SNQ32" s="206"/>
      <c r="SNR32" s="206"/>
      <c r="SNS32" s="206"/>
      <c r="SNT32" s="206"/>
      <c r="SNU32" s="206"/>
      <c r="SNV32" s="206"/>
      <c r="SNW32" s="206"/>
      <c r="SNX32" s="206"/>
      <c r="SNY32" s="206"/>
      <c r="SNZ32" s="206"/>
      <c r="SOA32" s="206"/>
      <c r="SOB32" s="206"/>
      <c r="SOC32" s="206"/>
      <c r="SOD32" s="206"/>
      <c r="SOE32" s="206"/>
      <c r="SOF32" s="206"/>
      <c r="SOG32" s="206"/>
      <c r="SOH32" s="206"/>
      <c r="SOI32" s="206"/>
      <c r="SOJ32" s="206"/>
      <c r="SOK32" s="206"/>
      <c r="SOL32" s="206"/>
      <c r="SOM32" s="206"/>
      <c r="SON32" s="206"/>
      <c r="SOO32" s="206"/>
      <c r="SOP32" s="206"/>
      <c r="SOQ32" s="206"/>
      <c r="SOR32" s="206"/>
      <c r="SOS32" s="206"/>
      <c r="SOT32" s="206"/>
      <c r="SOU32" s="206"/>
      <c r="SOV32" s="206"/>
      <c r="SOW32" s="206"/>
      <c r="SOX32" s="206"/>
      <c r="SOY32" s="206"/>
      <c r="SOZ32" s="206"/>
      <c r="SPA32" s="206"/>
      <c r="SPB32" s="206"/>
      <c r="SPC32" s="206"/>
      <c r="SPD32" s="206"/>
      <c r="SPE32" s="206"/>
      <c r="SPF32" s="206"/>
      <c r="SPG32" s="206"/>
      <c r="SPH32" s="206"/>
      <c r="SPI32" s="206"/>
      <c r="SPJ32" s="206"/>
      <c r="SPK32" s="206"/>
      <c r="SPL32" s="206"/>
      <c r="SPM32" s="206"/>
      <c r="SPN32" s="206"/>
      <c r="SPO32" s="206"/>
      <c r="SPP32" s="206"/>
      <c r="SPQ32" s="206"/>
      <c r="SPR32" s="206"/>
      <c r="SPS32" s="206"/>
      <c r="SPT32" s="206"/>
      <c r="SPU32" s="206"/>
      <c r="SPV32" s="206"/>
      <c r="SPW32" s="206"/>
      <c r="SPX32" s="206"/>
      <c r="SPY32" s="206"/>
      <c r="SPZ32" s="206"/>
      <c r="SQA32" s="206"/>
      <c r="SQB32" s="206"/>
      <c r="SQC32" s="206"/>
      <c r="SQD32" s="206"/>
      <c r="SQE32" s="206"/>
      <c r="SQF32" s="206"/>
      <c r="SQG32" s="206"/>
      <c r="SQH32" s="206"/>
      <c r="SQI32" s="206"/>
      <c r="SQJ32" s="206"/>
      <c r="SQK32" s="206"/>
      <c r="SQL32" s="206"/>
      <c r="SQM32" s="206"/>
      <c r="SQN32" s="206"/>
      <c r="SQO32" s="206"/>
      <c r="SQP32" s="206"/>
      <c r="SQQ32" s="206"/>
      <c r="SQR32" s="206"/>
      <c r="SQS32" s="206"/>
      <c r="SQT32" s="206"/>
      <c r="SQU32" s="206"/>
      <c r="SQV32" s="206"/>
      <c r="SQW32" s="206"/>
      <c r="SQX32" s="206"/>
      <c r="SQY32" s="206"/>
      <c r="SQZ32" s="206"/>
      <c r="SRA32" s="206"/>
      <c r="SRB32" s="206"/>
      <c r="SRC32" s="206"/>
      <c r="SRD32" s="206"/>
      <c r="SRE32" s="206"/>
      <c r="SRF32" s="206"/>
      <c r="SRG32" s="206"/>
      <c r="SRH32" s="206"/>
      <c r="SRI32" s="206"/>
      <c r="SRJ32" s="206"/>
      <c r="SRK32" s="206"/>
      <c r="SRL32" s="206"/>
      <c r="SRM32" s="206"/>
      <c r="SRN32" s="206"/>
      <c r="SRO32" s="206"/>
      <c r="SRP32" s="206"/>
      <c r="SRQ32" s="206"/>
      <c r="SRR32" s="206"/>
      <c r="SRS32" s="206"/>
      <c r="SRT32" s="206"/>
      <c r="SRU32" s="206"/>
      <c r="SRV32" s="206"/>
      <c r="SRW32" s="206"/>
      <c r="SRX32" s="206"/>
      <c r="SRY32" s="206"/>
      <c r="SRZ32" s="206"/>
      <c r="SSA32" s="206"/>
      <c r="SSB32" s="206"/>
      <c r="SSC32" s="206"/>
      <c r="SSD32" s="206"/>
      <c r="SSE32" s="206"/>
      <c r="SSF32" s="206"/>
      <c r="SSG32" s="206"/>
      <c r="SSH32" s="206"/>
      <c r="SSI32" s="206"/>
      <c r="SSJ32" s="206"/>
      <c r="SSK32" s="206"/>
      <c r="SSL32" s="206"/>
      <c r="SSM32" s="206"/>
      <c r="SSN32" s="206"/>
      <c r="SSO32" s="206"/>
      <c r="SSP32" s="206"/>
      <c r="SSQ32" s="206"/>
      <c r="SSR32" s="206"/>
      <c r="SSS32" s="206"/>
      <c r="SST32" s="206"/>
      <c r="SSU32" s="206"/>
      <c r="SSV32" s="206"/>
      <c r="SSW32" s="206"/>
      <c r="SSX32" s="206"/>
      <c r="SSY32" s="206"/>
      <c r="SSZ32" s="206"/>
      <c r="STA32" s="206"/>
      <c r="STB32" s="206"/>
      <c r="STC32" s="206"/>
      <c r="STD32" s="206"/>
      <c r="STE32" s="206"/>
      <c r="STF32" s="206"/>
      <c r="STG32" s="206"/>
      <c r="STH32" s="206"/>
      <c r="STI32" s="206"/>
      <c r="STJ32" s="206"/>
      <c r="STK32" s="206"/>
      <c r="STL32" s="206"/>
      <c r="STM32" s="206"/>
      <c r="STN32" s="206"/>
      <c r="STO32" s="206"/>
      <c r="STP32" s="206"/>
      <c r="STQ32" s="206"/>
      <c r="STR32" s="206"/>
      <c r="STS32" s="206"/>
      <c r="STT32" s="206"/>
      <c r="STU32" s="206"/>
      <c r="STV32" s="206"/>
      <c r="STW32" s="206"/>
      <c r="STX32" s="206"/>
      <c r="STY32" s="206"/>
      <c r="STZ32" s="206"/>
      <c r="SUA32" s="206"/>
      <c r="SUB32" s="206"/>
      <c r="SUC32" s="206"/>
      <c r="SUD32" s="206"/>
      <c r="SUE32" s="206"/>
      <c r="SUF32" s="206"/>
      <c r="SUG32" s="206"/>
      <c r="SUH32" s="206"/>
      <c r="SUI32" s="206"/>
      <c r="SUJ32" s="206"/>
      <c r="SUK32" s="206"/>
      <c r="SUL32" s="206"/>
      <c r="SUM32" s="206"/>
      <c r="SUN32" s="206"/>
      <c r="SUO32" s="206"/>
      <c r="SUP32" s="206"/>
      <c r="SUQ32" s="206"/>
      <c r="SUR32" s="206"/>
      <c r="SUS32" s="206"/>
      <c r="SUT32" s="206"/>
      <c r="SUU32" s="206"/>
      <c r="SUV32" s="206"/>
      <c r="SUW32" s="206"/>
      <c r="SUX32" s="206"/>
      <c r="SUY32" s="206"/>
      <c r="SUZ32" s="206"/>
      <c r="SVA32" s="206"/>
      <c r="SVB32" s="206"/>
      <c r="SVC32" s="206"/>
      <c r="SVD32" s="206"/>
      <c r="SVE32" s="206"/>
      <c r="SVF32" s="206"/>
      <c r="SVG32" s="206"/>
      <c r="SVH32" s="206"/>
      <c r="SVI32" s="206"/>
      <c r="SVJ32" s="206"/>
      <c r="SVK32" s="206"/>
      <c r="SVL32" s="206"/>
      <c r="SVM32" s="206"/>
      <c r="SVN32" s="206"/>
      <c r="SVO32" s="206"/>
      <c r="SVP32" s="206"/>
      <c r="SVQ32" s="206"/>
      <c r="SVR32" s="206"/>
      <c r="SVS32" s="206"/>
      <c r="SVT32" s="206"/>
      <c r="SVU32" s="206"/>
      <c r="SVV32" s="206"/>
      <c r="SVW32" s="206"/>
      <c r="SVX32" s="206"/>
      <c r="SVY32" s="206"/>
      <c r="SVZ32" s="206"/>
      <c r="SWA32" s="206"/>
      <c r="SWB32" s="206"/>
      <c r="SWC32" s="206"/>
      <c r="SWD32" s="206"/>
      <c r="SWE32" s="206"/>
      <c r="SWF32" s="206"/>
      <c r="SWG32" s="206"/>
      <c r="SWH32" s="206"/>
      <c r="SWI32" s="206"/>
      <c r="SWJ32" s="206"/>
      <c r="SWK32" s="206"/>
      <c r="SWL32" s="206"/>
      <c r="SWM32" s="206"/>
      <c r="SWN32" s="206"/>
      <c r="SWO32" s="206"/>
      <c r="SWP32" s="206"/>
      <c r="SWQ32" s="206"/>
      <c r="SWR32" s="206"/>
      <c r="SWS32" s="206"/>
      <c r="SWT32" s="206"/>
      <c r="SWU32" s="206"/>
      <c r="SWV32" s="206"/>
      <c r="SWW32" s="206"/>
      <c r="SWX32" s="206"/>
      <c r="SWY32" s="206"/>
      <c r="SWZ32" s="206"/>
      <c r="SXA32" s="206"/>
      <c r="SXB32" s="206"/>
      <c r="SXC32" s="206"/>
      <c r="SXD32" s="206"/>
      <c r="SXE32" s="206"/>
      <c r="SXF32" s="206"/>
      <c r="SXG32" s="206"/>
      <c r="SXH32" s="206"/>
      <c r="SXI32" s="206"/>
      <c r="SXJ32" s="206"/>
      <c r="SXK32" s="206"/>
      <c r="SXL32" s="206"/>
      <c r="SXM32" s="206"/>
      <c r="SXN32" s="206"/>
      <c r="SXO32" s="206"/>
      <c r="SXP32" s="206"/>
      <c r="SXQ32" s="206"/>
      <c r="SXR32" s="206"/>
      <c r="SXS32" s="206"/>
      <c r="SXT32" s="206"/>
      <c r="SXU32" s="206"/>
      <c r="SXV32" s="206"/>
      <c r="SXW32" s="206"/>
      <c r="SXX32" s="206"/>
      <c r="SXY32" s="206"/>
      <c r="SXZ32" s="206"/>
      <c r="SYA32" s="206"/>
      <c r="SYB32" s="206"/>
      <c r="SYC32" s="206"/>
      <c r="SYD32" s="206"/>
      <c r="SYE32" s="206"/>
      <c r="SYF32" s="206"/>
      <c r="SYG32" s="206"/>
      <c r="SYH32" s="206"/>
      <c r="SYI32" s="206"/>
      <c r="SYJ32" s="206"/>
      <c r="SYK32" s="206"/>
      <c r="SYL32" s="206"/>
      <c r="SYM32" s="206"/>
      <c r="SYN32" s="206"/>
      <c r="SYO32" s="206"/>
      <c r="SYP32" s="206"/>
      <c r="SYQ32" s="206"/>
      <c r="SYR32" s="206"/>
      <c r="SYS32" s="206"/>
      <c r="SYT32" s="206"/>
      <c r="SYU32" s="206"/>
      <c r="SYV32" s="206"/>
      <c r="SYW32" s="206"/>
      <c r="SYX32" s="206"/>
      <c r="SYY32" s="206"/>
      <c r="SYZ32" s="206"/>
      <c r="SZA32" s="206"/>
      <c r="SZB32" s="206"/>
      <c r="SZC32" s="206"/>
      <c r="SZD32" s="206"/>
      <c r="SZE32" s="206"/>
      <c r="SZF32" s="206"/>
      <c r="SZG32" s="206"/>
      <c r="SZH32" s="206"/>
      <c r="SZI32" s="206"/>
      <c r="SZJ32" s="206"/>
      <c r="SZK32" s="206"/>
      <c r="SZL32" s="206"/>
      <c r="SZM32" s="206"/>
      <c r="SZN32" s="206"/>
      <c r="SZO32" s="206"/>
      <c r="SZP32" s="206"/>
      <c r="SZQ32" s="206"/>
      <c r="SZR32" s="206"/>
      <c r="SZS32" s="206"/>
      <c r="SZT32" s="206"/>
      <c r="SZU32" s="206"/>
      <c r="SZV32" s="206"/>
      <c r="SZW32" s="206"/>
      <c r="SZX32" s="206"/>
      <c r="SZY32" s="206"/>
      <c r="SZZ32" s="206"/>
      <c r="TAA32" s="206"/>
      <c r="TAB32" s="206"/>
      <c r="TAC32" s="206"/>
      <c r="TAD32" s="206"/>
      <c r="TAE32" s="206"/>
      <c r="TAF32" s="206"/>
      <c r="TAG32" s="206"/>
      <c r="TAH32" s="206"/>
      <c r="TAI32" s="206"/>
      <c r="TAJ32" s="206"/>
      <c r="TAK32" s="206"/>
      <c r="TAL32" s="206"/>
      <c r="TAM32" s="206"/>
      <c r="TAN32" s="206"/>
      <c r="TAO32" s="206"/>
      <c r="TAP32" s="206"/>
      <c r="TAQ32" s="206"/>
      <c r="TAR32" s="206"/>
      <c r="TAS32" s="206"/>
      <c r="TAT32" s="206"/>
      <c r="TAU32" s="206"/>
      <c r="TAV32" s="206"/>
      <c r="TAW32" s="206"/>
      <c r="TAX32" s="206"/>
      <c r="TAY32" s="206"/>
      <c r="TAZ32" s="206"/>
      <c r="TBA32" s="206"/>
      <c r="TBB32" s="206"/>
      <c r="TBC32" s="206"/>
      <c r="TBD32" s="206"/>
      <c r="TBE32" s="206"/>
      <c r="TBF32" s="206"/>
      <c r="TBG32" s="206"/>
      <c r="TBH32" s="206"/>
      <c r="TBI32" s="206"/>
      <c r="TBJ32" s="206"/>
      <c r="TBK32" s="206"/>
      <c r="TBL32" s="206"/>
      <c r="TBM32" s="206"/>
      <c r="TBN32" s="206"/>
      <c r="TBO32" s="206"/>
      <c r="TBP32" s="206"/>
      <c r="TBQ32" s="206"/>
      <c r="TBR32" s="206"/>
      <c r="TBS32" s="206"/>
      <c r="TBT32" s="206"/>
      <c r="TBU32" s="206"/>
      <c r="TBV32" s="206"/>
      <c r="TBW32" s="206"/>
      <c r="TBX32" s="206"/>
      <c r="TBY32" s="206"/>
      <c r="TBZ32" s="206"/>
      <c r="TCA32" s="206"/>
      <c r="TCB32" s="206"/>
      <c r="TCC32" s="206"/>
      <c r="TCD32" s="206"/>
      <c r="TCE32" s="206"/>
      <c r="TCF32" s="206"/>
      <c r="TCG32" s="206"/>
      <c r="TCH32" s="206"/>
      <c r="TCI32" s="206"/>
      <c r="TCJ32" s="206"/>
      <c r="TCK32" s="206"/>
      <c r="TCL32" s="206"/>
      <c r="TCM32" s="206"/>
      <c r="TCN32" s="206"/>
      <c r="TCO32" s="206"/>
      <c r="TCP32" s="206"/>
      <c r="TCQ32" s="206"/>
      <c r="TCR32" s="206"/>
      <c r="TCS32" s="206"/>
      <c r="TCT32" s="206"/>
      <c r="TCU32" s="206"/>
      <c r="TCV32" s="206"/>
      <c r="TCW32" s="206"/>
      <c r="TCX32" s="206"/>
      <c r="TCY32" s="206"/>
      <c r="TCZ32" s="206"/>
      <c r="TDA32" s="206"/>
      <c r="TDB32" s="206"/>
      <c r="TDC32" s="206"/>
      <c r="TDD32" s="206"/>
      <c r="TDE32" s="206"/>
      <c r="TDF32" s="206"/>
      <c r="TDG32" s="206"/>
      <c r="TDH32" s="206"/>
      <c r="TDI32" s="206"/>
      <c r="TDJ32" s="206"/>
      <c r="TDK32" s="206"/>
      <c r="TDL32" s="206"/>
      <c r="TDM32" s="206"/>
      <c r="TDN32" s="206"/>
      <c r="TDO32" s="206"/>
      <c r="TDP32" s="206"/>
      <c r="TDQ32" s="206"/>
      <c r="TDR32" s="206"/>
      <c r="TDS32" s="206"/>
      <c r="TDT32" s="206"/>
      <c r="TDU32" s="206"/>
      <c r="TDV32" s="206"/>
      <c r="TDW32" s="206"/>
      <c r="TDX32" s="206"/>
      <c r="TDY32" s="206"/>
      <c r="TDZ32" s="206"/>
      <c r="TEA32" s="206"/>
      <c r="TEB32" s="206"/>
      <c r="TEC32" s="206"/>
      <c r="TED32" s="206"/>
      <c r="TEE32" s="206"/>
      <c r="TEF32" s="206"/>
      <c r="TEG32" s="206"/>
      <c r="TEH32" s="206"/>
      <c r="TEI32" s="206"/>
      <c r="TEJ32" s="206"/>
      <c r="TEK32" s="206"/>
      <c r="TEL32" s="206"/>
      <c r="TEM32" s="206"/>
      <c r="TEN32" s="206"/>
      <c r="TEO32" s="206"/>
      <c r="TEP32" s="206"/>
      <c r="TEQ32" s="206"/>
      <c r="TER32" s="206"/>
      <c r="TES32" s="206"/>
      <c r="TET32" s="206"/>
      <c r="TEU32" s="206"/>
      <c r="TEV32" s="206"/>
      <c r="TEW32" s="206"/>
      <c r="TEX32" s="206"/>
      <c r="TEY32" s="206"/>
      <c r="TEZ32" s="206"/>
      <c r="TFA32" s="206"/>
      <c r="TFB32" s="206"/>
      <c r="TFC32" s="206"/>
      <c r="TFD32" s="206"/>
      <c r="TFE32" s="206"/>
      <c r="TFF32" s="206"/>
      <c r="TFG32" s="206"/>
      <c r="TFH32" s="206"/>
      <c r="TFI32" s="206"/>
      <c r="TFJ32" s="206"/>
      <c r="TFK32" s="206"/>
      <c r="TFL32" s="206"/>
      <c r="TFM32" s="206"/>
      <c r="TFN32" s="206"/>
      <c r="TFO32" s="206"/>
      <c r="TFP32" s="206"/>
      <c r="TFQ32" s="206"/>
      <c r="TFR32" s="206"/>
      <c r="TFS32" s="206"/>
      <c r="TFT32" s="206"/>
      <c r="TFU32" s="206"/>
      <c r="TFV32" s="206"/>
      <c r="TFW32" s="206"/>
      <c r="TFX32" s="206"/>
      <c r="TFY32" s="206"/>
      <c r="TFZ32" s="206"/>
      <c r="TGA32" s="206"/>
      <c r="TGB32" s="206"/>
      <c r="TGC32" s="206"/>
      <c r="TGD32" s="206"/>
      <c r="TGE32" s="206"/>
      <c r="TGF32" s="206"/>
      <c r="TGG32" s="206"/>
      <c r="TGH32" s="206"/>
      <c r="TGI32" s="206"/>
      <c r="TGJ32" s="206"/>
      <c r="TGK32" s="206"/>
      <c r="TGL32" s="206"/>
      <c r="TGM32" s="206"/>
      <c r="TGN32" s="206"/>
      <c r="TGO32" s="206"/>
      <c r="TGP32" s="206"/>
      <c r="TGQ32" s="206"/>
      <c r="TGR32" s="206"/>
      <c r="TGS32" s="206"/>
      <c r="TGT32" s="206"/>
      <c r="TGU32" s="206"/>
      <c r="TGV32" s="206"/>
      <c r="TGW32" s="206"/>
      <c r="TGX32" s="206"/>
      <c r="TGY32" s="206"/>
      <c r="TGZ32" s="206"/>
      <c r="THA32" s="206"/>
      <c r="THB32" s="206"/>
      <c r="THC32" s="206"/>
      <c r="THD32" s="206"/>
      <c r="THE32" s="206"/>
      <c r="THF32" s="206"/>
      <c r="THG32" s="206"/>
      <c r="THH32" s="206"/>
      <c r="THI32" s="206"/>
      <c r="THJ32" s="206"/>
      <c r="THK32" s="206"/>
      <c r="THL32" s="206"/>
      <c r="THM32" s="206"/>
      <c r="THN32" s="206"/>
      <c r="THO32" s="206"/>
      <c r="THP32" s="206"/>
      <c r="THQ32" s="206"/>
      <c r="THR32" s="206"/>
      <c r="THS32" s="206"/>
      <c r="THT32" s="206"/>
      <c r="THU32" s="206"/>
      <c r="THV32" s="206"/>
      <c r="THW32" s="206"/>
      <c r="THX32" s="206"/>
      <c r="THY32" s="206"/>
      <c r="THZ32" s="206"/>
      <c r="TIA32" s="206"/>
      <c r="TIB32" s="206"/>
      <c r="TIC32" s="206"/>
      <c r="TID32" s="206"/>
      <c r="TIE32" s="206"/>
      <c r="TIF32" s="206"/>
      <c r="TIG32" s="206"/>
      <c r="TIH32" s="206"/>
      <c r="TII32" s="206"/>
      <c r="TIJ32" s="206"/>
      <c r="TIK32" s="206"/>
      <c r="TIL32" s="206"/>
      <c r="TIM32" s="206"/>
      <c r="TIN32" s="206"/>
      <c r="TIO32" s="206"/>
      <c r="TIP32" s="206"/>
      <c r="TIQ32" s="206"/>
      <c r="TIR32" s="206"/>
      <c r="TIS32" s="206"/>
      <c r="TIT32" s="206"/>
      <c r="TIU32" s="206"/>
      <c r="TIV32" s="206"/>
      <c r="TIW32" s="206"/>
      <c r="TIX32" s="206"/>
      <c r="TIY32" s="206"/>
      <c r="TIZ32" s="206"/>
      <c r="TJA32" s="206"/>
      <c r="TJB32" s="206"/>
      <c r="TJC32" s="206"/>
      <c r="TJD32" s="206"/>
      <c r="TJE32" s="206"/>
      <c r="TJF32" s="206"/>
      <c r="TJG32" s="206"/>
      <c r="TJH32" s="206"/>
      <c r="TJI32" s="206"/>
      <c r="TJJ32" s="206"/>
      <c r="TJK32" s="206"/>
      <c r="TJL32" s="206"/>
      <c r="TJM32" s="206"/>
      <c r="TJN32" s="206"/>
      <c r="TJO32" s="206"/>
      <c r="TJP32" s="206"/>
      <c r="TJQ32" s="206"/>
      <c r="TJR32" s="206"/>
      <c r="TJS32" s="206"/>
      <c r="TJT32" s="206"/>
      <c r="TJU32" s="206"/>
      <c r="TJV32" s="206"/>
      <c r="TJW32" s="206"/>
      <c r="TJX32" s="206"/>
      <c r="TJY32" s="206"/>
      <c r="TJZ32" s="206"/>
      <c r="TKA32" s="206"/>
      <c r="TKB32" s="206"/>
      <c r="TKC32" s="206"/>
      <c r="TKD32" s="206"/>
      <c r="TKE32" s="206"/>
      <c r="TKF32" s="206"/>
      <c r="TKG32" s="206"/>
      <c r="TKH32" s="206"/>
      <c r="TKI32" s="206"/>
      <c r="TKJ32" s="206"/>
      <c r="TKK32" s="206"/>
      <c r="TKL32" s="206"/>
      <c r="TKM32" s="206"/>
      <c r="TKN32" s="206"/>
      <c r="TKO32" s="206"/>
      <c r="TKP32" s="206"/>
      <c r="TKQ32" s="206"/>
      <c r="TKR32" s="206"/>
      <c r="TKS32" s="206"/>
      <c r="TKT32" s="206"/>
      <c r="TKU32" s="206"/>
      <c r="TKV32" s="206"/>
      <c r="TKW32" s="206"/>
      <c r="TKX32" s="206"/>
      <c r="TKY32" s="206"/>
      <c r="TKZ32" s="206"/>
      <c r="TLA32" s="206"/>
      <c r="TLB32" s="206"/>
      <c r="TLC32" s="206"/>
      <c r="TLD32" s="206"/>
      <c r="TLE32" s="206"/>
      <c r="TLF32" s="206"/>
      <c r="TLG32" s="206"/>
      <c r="TLH32" s="206"/>
      <c r="TLI32" s="206"/>
      <c r="TLJ32" s="206"/>
      <c r="TLK32" s="206"/>
      <c r="TLL32" s="206"/>
      <c r="TLM32" s="206"/>
      <c r="TLN32" s="206"/>
      <c r="TLO32" s="206"/>
      <c r="TLP32" s="206"/>
      <c r="TLQ32" s="206"/>
      <c r="TLR32" s="206"/>
      <c r="TLS32" s="206"/>
      <c r="TLT32" s="206"/>
      <c r="TLU32" s="206"/>
      <c r="TLV32" s="206"/>
      <c r="TLW32" s="206"/>
      <c r="TLX32" s="206"/>
      <c r="TLY32" s="206"/>
      <c r="TLZ32" s="206"/>
      <c r="TMA32" s="206"/>
      <c r="TMB32" s="206"/>
      <c r="TMC32" s="206"/>
      <c r="TMD32" s="206"/>
      <c r="TME32" s="206"/>
      <c r="TMF32" s="206"/>
      <c r="TMG32" s="206"/>
      <c r="TMH32" s="206"/>
      <c r="TMI32" s="206"/>
      <c r="TMJ32" s="206"/>
      <c r="TMK32" s="206"/>
      <c r="TML32" s="206"/>
      <c r="TMM32" s="206"/>
      <c r="TMN32" s="206"/>
      <c r="TMO32" s="206"/>
      <c r="TMP32" s="206"/>
      <c r="TMQ32" s="206"/>
      <c r="TMR32" s="206"/>
      <c r="TMS32" s="206"/>
      <c r="TMT32" s="206"/>
      <c r="TMU32" s="206"/>
      <c r="TMV32" s="206"/>
      <c r="TMW32" s="206"/>
      <c r="TMX32" s="206"/>
      <c r="TMY32" s="206"/>
      <c r="TMZ32" s="206"/>
      <c r="TNA32" s="206"/>
      <c r="TNB32" s="206"/>
      <c r="TNC32" s="206"/>
      <c r="TND32" s="206"/>
      <c r="TNE32" s="206"/>
      <c r="TNF32" s="206"/>
      <c r="TNG32" s="206"/>
      <c r="TNH32" s="206"/>
      <c r="TNI32" s="206"/>
      <c r="TNJ32" s="206"/>
      <c r="TNK32" s="206"/>
      <c r="TNL32" s="206"/>
      <c r="TNM32" s="206"/>
      <c r="TNN32" s="206"/>
      <c r="TNO32" s="206"/>
      <c r="TNP32" s="206"/>
      <c r="TNQ32" s="206"/>
      <c r="TNR32" s="206"/>
      <c r="TNS32" s="206"/>
      <c r="TNT32" s="206"/>
      <c r="TNU32" s="206"/>
      <c r="TNV32" s="206"/>
      <c r="TNW32" s="206"/>
      <c r="TNX32" s="206"/>
      <c r="TNY32" s="206"/>
      <c r="TNZ32" s="206"/>
      <c r="TOA32" s="206"/>
      <c r="TOB32" s="206"/>
      <c r="TOC32" s="206"/>
      <c r="TOD32" s="206"/>
      <c r="TOE32" s="206"/>
      <c r="TOF32" s="206"/>
      <c r="TOG32" s="206"/>
      <c r="TOH32" s="206"/>
      <c r="TOI32" s="206"/>
      <c r="TOJ32" s="206"/>
      <c r="TOK32" s="206"/>
      <c r="TOL32" s="206"/>
      <c r="TOM32" s="206"/>
      <c r="TON32" s="206"/>
      <c r="TOO32" s="206"/>
      <c r="TOP32" s="206"/>
      <c r="TOQ32" s="206"/>
      <c r="TOR32" s="206"/>
      <c r="TOS32" s="206"/>
      <c r="TOT32" s="206"/>
      <c r="TOU32" s="206"/>
      <c r="TOV32" s="206"/>
      <c r="TOW32" s="206"/>
      <c r="TOX32" s="206"/>
      <c r="TOY32" s="206"/>
      <c r="TOZ32" s="206"/>
      <c r="TPA32" s="206"/>
      <c r="TPB32" s="206"/>
      <c r="TPC32" s="206"/>
      <c r="TPD32" s="206"/>
      <c r="TPE32" s="206"/>
      <c r="TPF32" s="206"/>
      <c r="TPG32" s="206"/>
      <c r="TPH32" s="206"/>
      <c r="TPI32" s="206"/>
      <c r="TPJ32" s="206"/>
      <c r="TPK32" s="206"/>
      <c r="TPL32" s="206"/>
      <c r="TPM32" s="206"/>
      <c r="TPN32" s="206"/>
      <c r="TPO32" s="206"/>
      <c r="TPP32" s="206"/>
      <c r="TPQ32" s="206"/>
      <c r="TPR32" s="206"/>
      <c r="TPS32" s="206"/>
      <c r="TPT32" s="206"/>
      <c r="TPU32" s="206"/>
      <c r="TPV32" s="206"/>
      <c r="TPW32" s="206"/>
      <c r="TPX32" s="206"/>
      <c r="TPY32" s="206"/>
      <c r="TPZ32" s="206"/>
      <c r="TQA32" s="206"/>
      <c r="TQB32" s="206"/>
      <c r="TQC32" s="206"/>
      <c r="TQD32" s="206"/>
      <c r="TQE32" s="206"/>
      <c r="TQF32" s="206"/>
      <c r="TQG32" s="206"/>
      <c r="TQH32" s="206"/>
      <c r="TQI32" s="206"/>
      <c r="TQJ32" s="206"/>
      <c r="TQK32" s="206"/>
      <c r="TQL32" s="206"/>
      <c r="TQM32" s="206"/>
      <c r="TQN32" s="206"/>
      <c r="TQO32" s="206"/>
      <c r="TQP32" s="206"/>
      <c r="TQQ32" s="206"/>
      <c r="TQR32" s="206"/>
      <c r="TQS32" s="206"/>
      <c r="TQT32" s="206"/>
      <c r="TQU32" s="206"/>
      <c r="TQV32" s="206"/>
      <c r="TQW32" s="206"/>
      <c r="TQX32" s="206"/>
      <c r="TQY32" s="206"/>
      <c r="TQZ32" s="206"/>
      <c r="TRA32" s="206"/>
      <c r="TRB32" s="206"/>
      <c r="TRC32" s="206"/>
      <c r="TRD32" s="206"/>
      <c r="TRE32" s="206"/>
      <c r="TRF32" s="206"/>
      <c r="TRG32" s="206"/>
      <c r="TRH32" s="206"/>
      <c r="TRI32" s="206"/>
      <c r="TRJ32" s="206"/>
      <c r="TRK32" s="206"/>
      <c r="TRL32" s="206"/>
      <c r="TRM32" s="206"/>
      <c r="TRN32" s="206"/>
      <c r="TRO32" s="206"/>
      <c r="TRP32" s="206"/>
      <c r="TRQ32" s="206"/>
      <c r="TRR32" s="206"/>
      <c r="TRS32" s="206"/>
      <c r="TRT32" s="206"/>
      <c r="TRU32" s="206"/>
      <c r="TRV32" s="206"/>
      <c r="TRW32" s="206"/>
      <c r="TRX32" s="206"/>
      <c r="TRY32" s="206"/>
      <c r="TRZ32" s="206"/>
      <c r="TSA32" s="206"/>
      <c r="TSB32" s="206"/>
      <c r="TSC32" s="206"/>
      <c r="TSD32" s="206"/>
      <c r="TSE32" s="206"/>
      <c r="TSF32" s="206"/>
      <c r="TSG32" s="206"/>
      <c r="TSH32" s="206"/>
      <c r="TSI32" s="206"/>
      <c r="TSJ32" s="206"/>
      <c r="TSK32" s="206"/>
      <c r="TSL32" s="206"/>
      <c r="TSM32" s="206"/>
      <c r="TSN32" s="206"/>
      <c r="TSO32" s="206"/>
      <c r="TSP32" s="206"/>
      <c r="TSQ32" s="206"/>
      <c r="TSR32" s="206"/>
      <c r="TSS32" s="206"/>
      <c r="TST32" s="206"/>
      <c r="TSU32" s="206"/>
      <c r="TSV32" s="206"/>
      <c r="TSW32" s="206"/>
      <c r="TSX32" s="206"/>
      <c r="TSY32" s="206"/>
      <c r="TSZ32" s="206"/>
      <c r="TTA32" s="206"/>
      <c r="TTB32" s="206"/>
      <c r="TTC32" s="206"/>
      <c r="TTD32" s="206"/>
      <c r="TTE32" s="206"/>
      <c r="TTF32" s="206"/>
      <c r="TTG32" s="206"/>
      <c r="TTH32" s="206"/>
      <c r="TTI32" s="206"/>
      <c r="TTJ32" s="206"/>
      <c r="TTK32" s="206"/>
      <c r="TTL32" s="206"/>
      <c r="TTM32" s="206"/>
      <c r="TTN32" s="206"/>
      <c r="TTO32" s="206"/>
      <c r="TTP32" s="206"/>
      <c r="TTQ32" s="206"/>
      <c r="TTR32" s="206"/>
      <c r="TTS32" s="206"/>
      <c r="TTT32" s="206"/>
      <c r="TTU32" s="206"/>
      <c r="TTV32" s="206"/>
      <c r="TTW32" s="206"/>
      <c r="TTX32" s="206"/>
      <c r="TTY32" s="206"/>
      <c r="TTZ32" s="206"/>
      <c r="TUA32" s="206"/>
      <c r="TUB32" s="206"/>
      <c r="TUC32" s="206"/>
      <c r="TUD32" s="206"/>
      <c r="TUE32" s="206"/>
      <c r="TUF32" s="206"/>
      <c r="TUG32" s="206"/>
      <c r="TUH32" s="206"/>
      <c r="TUI32" s="206"/>
      <c r="TUJ32" s="206"/>
      <c r="TUK32" s="206"/>
      <c r="TUL32" s="206"/>
      <c r="TUM32" s="206"/>
      <c r="TUN32" s="206"/>
      <c r="TUO32" s="206"/>
      <c r="TUP32" s="206"/>
      <c r="TUQ32" s="206"/>
      <c r="TUR32" s="206"/>
      <c r="TUS32" s="206"/>
      <c r="TUT32" s="206"/>
      <c r="TUU32" s="206"/>
      <c r="TUV32" s="206"/>
      <c r="TUW32" s="206"/>
      <c r="TUX32" s="206"/>
      <c r="TUY32" s="206"/>
      <c r="TUZ32" s="206"/>
      <c r="TVA32" s="206"/>
      <c r="TVB32" s="206"/>
      <c r="TVC32" s="206"/>
      <c r="TVD32" s="206"/>
      <c r="TVE32" s="206"/>
      <c r="TVF32" s="206"/>
      <c r="TVG32" s="206"/>
      <c r="TVH32" s="206"/>
      <c r="TVI32" s="206"/>
      <c r="TVJ32" s="206"/>
      <c r="TVK32" s="206"/>
      <c r="TVL32" s="206"/>
      <c r="TVM32" s="206"/>
      <c r="TVN32" s="206"/>
      <c r="TVO32" s="206"/>
      <c r="TVP32" s="206"/>
      <c r="TVQ32" s="206"/>
      <c r="TVR32" s="206"/>
      <c r="TVS32" s="206"/>
      <c r="TVT32" s="206"/>
      <c r="TVU32" s="206"/>
      <c r="TVV32" s="206"/>
      <c r="TVW32" s="206"/>
      <c r="TVX32" s="206"/>
      <c r="TVY32" s="206"/>
      <c r="TVZ32" s="206"/>
      <c r="TWA32" s="206"/>
      <c r="TWB32" s="206"/>
      <c r="TWC32" s="206"/>
      <c r="TWD32" s="206"/>
      <c r="TWE32" s="206"/>
      <c r="TWF32" s="206"/>
      <c r="TWG32" s="206"/>
      <c r="TWH32" s="206"/>
      <c r="TWI32" s="206"/>
      <c r="TWJ32" s="206"/>
      <c r="TWK32" s="206"/>
      <c r="TWL32" s="206"/>
      <c r="TWM32" s="206"/>
      <c r="TWN32" s="206"/>
      <c r="TWO32" s="206"/>
      <c r="TWP32" s="206"/>
      <c r="TWQ32" s="206"/>
      <c r="TWR32" s="206"/>
      <c r="TWS32" s="206"/>
      <c r="TWT32" s="206"/>
      <c r="TWU32" s="206"/>
      <c r="TWV32" s="206"/>
      <c r="TWW32" s="206"/>
      <c r="TWX32" s="206"/>
      <c r="TWY32" s="206"/>
      <c r="TWZ32" s="206"/>
      <c r="TXA32" s="206"/>
      <c r="TXB32" s="206"/>
      <c r="TXC32" s="206"/>
      <c r="TXD32" s="206"/>
      <c r="TXE32" s="206"/>
      <c r="TXF32" s="206"/>
      <c r="TXG32" s="206"/>
      <c r="TXH32" s="206"/>
      <c r="TXI32" s="206"/>
      <c r="TXJ32" s="206"/>
      <c r="TXK32" s="206"/>
      <c r="TXL32" s="206"/>
      <c r="TXM32" s="206"/>
      <c r="TXN32" s="206"/>
      <c r="TXO32" s="206"/>
      <c r="TXP32" s="206"/>
      <c r="TXQ32" s="206"/>
      <c r="TXR32" s="206"/>
      <c r="TXS32" s="206"/>
      <c r="TXT32" s="206"/>
      <c r="TXU32" s="206"/>
      <c r="TXV32" s="206"/>
      <c r="TXW32" s="206"/>
      <c r="TXX32" s="206"/>
      <c r="TXY32" s="206"/>
      <c r="TXZ32" s="206"/>
      <c r="TYA32" s="206"/>
      <c r="TYB32" s="206"/>
      <c r="TYC32" s="206"/>
      <c r="TYD32" s="206"/>
      <c r="TYE32" s="206"/>
      <c r="TYF32" s="206"/>
      <c r="TYG32" s="206"/>
      <c r="TYH32" s="206"/>
      <c r="TYI32" s="206"/>
      <c r="TYJ32" s="206"/>
      <c r="TYK32" s="206"/>
      <c r="TYL32" s="206"/>
      <c r="TYM32" s="206"/>
      <c r="TYN32" s="206"/>
      <c r="TYO32" s="206"/>
      <c r="TYP32" s="206"/>
      <c r="TYQ32" s="206"/>
      <c r="TYR32" s="206"/>
      <c r="TYS32" s="206"/>
      <c r="TYT32" s="206"/>
      <c r="TYU32" s="206"/>
      <c r="TYV32" s="206"/>
      <c r="TYW32" s="206"/>
      <c r="TYX32" s="206"/>
      <c r="TYY32" s="206"/>
      <c r="TYZ32" s="206"/>
      <c r="TZA32" s="206"/>
      <c r="TZB32" s="206"/>
      <c r="TZC32" s="206"/>
      <c r="TZD32" s="206"/>
      <c r="TZE32" s="206"/>
      <c r="TZF32" s="206"/>
      <c r="TZG32" s="206"/>
      <c r="TZH32" s="206"/>
      <c r="TZI32" s="206"/>
      <c r="TZJ32" s="206"/>
      <c r="TZK32" s="206"/>
      <c r="TZL32" s="206"/>
      <c r="TZM32" s="206"/>
      <c r="TZN32" s="206"/>
      <c r="TZO32" s="206"/>
      <c r="TZP32" s="206"/>
      <c r="TZQ32" s="206"/>
      <c r="TZR32" s="206"/>
      <c r="TZS32" s="206"/>
      <c r="TZT32" s="206"/>
      <c r="TZU32" s="206"/>
      <c r="TZV32" s="206"/>
      <c r="TZW32" s="206"/>
      <c r="TZX32" s="206"/>
      <c r="TZY32" s="206"/>
      <c r="TZZ32" s="206"/>
      <c r="UAA32" s="206"/>
      <c r="UAB32" s="206"/>
      <c r="UAC32" s="206"/>
      <c r="UAD32" s="206"/>
      <c r="UAE32" s="206"/>
      <c r="UAF32" s="206"/>
      <c r="UAG32" s="206"/>
      <c r="UAH32" s="206"/>
      <c r="UAI32" s="206"/>
      <c r="UAJ32" s="206"/>
      <c r="UAK32" s="206"/>
      <c r="UAL32" s="206"/>
      <c r="UAM32" s="206"/>
      <c r="UAN32" s="206"/>
      <c r="UAO32" s="206"/>
      <c r="UAP32" s="206"/>
      <c r="UAQ32" s="206"/>
      <c r="UAR32" s="206"/>
      <c r="UAS32" s="206"/>
      <c r="UAT32" s="206"/>
      <c r="UAU32" s="206"/>
      <c r="UAV32" s="206"/>
      <c r="UAW32" s="206"/>
      <c r="UAX32" s="206"/>
      <c r="UAY32" s="206"/>
      <c r="UAZ32" s="206"/>
      <c r="UBA32" s="206"/>
      <c r="UBB32" s="206"/>
      <c r="UBC32" s="206"/>
      <c r="UBD32" s="206"/>
      <c r="UBE32" s="206"/>
      <c r="UBF32" s="206"/>
      <c r="UBG32" s="206"/>
      <c r="UBH32" s="206"/>
      <c r="UBI32" s="206"/>
      <c r="UBJ32" s="206"/>
      <c r="UBK32" s="206"/>
      <c r="UBL32" s="206"/>
      <c r="UBM32" s="206"/>
      <c r="UBN32" s="206"/>
      <c r="UBO32" s="206"/>
      <c r="UBP32" s="206"/>
      <c r="UBQ32" s="206"/>
      <c r="UBR32" s="206"/>
      <c r="UBS32" s="206"/>
      <c r="UBT32" s="206"/>
      <c r="UBU32" s="206"/>
      <c r="UBV32" s="206"/>
      <c r="UBW32" s="206"/>
      <c r="UBX32" s="206"/>
      <c r="UBY32" s="206"/>
      <c r="UBZ32" s="206"/>
      <c r="UCA32" s="206"/>
      <c r="UCB32" s="206"/>
      <c r="UCC32" s="206"/>
      <c r="UCD32" s="206"/>
      <c r="UCE32" s="206"/>
      <c r="UCF32" s="206"/>
      <c r="UCG32" s="206"/>
      <c r="UCH32" s="206"/>
      <c r="UCI32" s="206"/>
      <c r="UCJ32" s="206"/>
      <c r="UCK32" s="206"/>
      <c r="UCL32" s="206"/>
      <c r="UCM32" s="206"/>
      <c r="UCN32" s="206"/>
      <c r="UCO32" s="206"/>
      <c r="UCP32" s="206"/>
      <c r="UCQ32" s="206"/>
      <c r="UCR32" s="206"/>
      <c r="UCS32" s="206"/>
      <c r="UCT32" s="206"/>
      <c r="UCU32" s="206"/>
      <c r="UCV32" s="206"/>
      <c r="UCW32" s="206"/>
      <c r="UCX32" s="206"/>
      <c r="UCY32" s="206"/>
      <c r="UCZ32" s="206"/>
      <c r="UDA32" s="206"/>
      <c r="UDB32" s="206"/>
      <c r="UDC32" s="206"/>
      <c r="UDD32" s="206"/>
      <c r="UDE32" s="206"/>
      <c r="UDF32" s="206"/>
      <c r="UDG32" s="206"/>
      <c r="UDH32" s="206"/>
      <c r="UDI32" s="206"/>
      <c r="UDJ32" s="206"/>
      <c r="UDK32" s="206"/>
      <c r="UDL32" s="206"/>
      <c r="UDM32" s="206"/>
      <c r="UDN32" s="206"/>
      <c r="UDO32" s="206"/>
      <c r="UDP32" s="206"/>
      <c r="UDQ32" s="206"/>
      <c r="UDR32" s="206"/>
      <c r="UDS32" s="206"/>
      <c r="UDT32" s="206"/>
      <c r="UDU32" s="206"/>
      <c r="UDV32" s="206"/>
      <c r="UDW32" s="206"/>
      <c r="UDX32" s="206"/>
      <c r="UDY32" s="206"/>
      <c r="UDZ32" s="206"/>
      <c r="UEA32" s="206"/>
      <c r="UEB32" s="206"/>
      <c r="UEC32" s="206"/>
      <c r="UED32" s="206"/>
      <c r="UEE32" s="206"/>
      <c r="UEF32" s="206"/>
      <c r="UEG32" s="206"/>
      <c r="UEH32" s="206"/>
      <c r="UEI32" s="206"/>
      <c r="UEJ32" s="206"/>
      <c r="UEK32" s="206"/>
      <c r="UEL32" s="206"/>
      <c r="UEM32" s="206"/>
      <c r="UEN32" s="206"/>
      <c r="UEO32" s="206"/>
      <c r="UEP32" s="206"/>
      <c r="UEQ32" s="206"/>
      <c r="UER32" s="206"/>
      <c r="UES32" s="206"/>
      <c r="UET32" s="206"/>
      <c r="UEU32" s="206"/>
      <c r="UEV32" s="206"/>
      <c r="UEW32" s="206"/>
      <c r="UEX32" s="206"/>
      <c r="UEY32" s="206"/>
      <c r="UEZ32" s="206"/>
      <c r="UFA32" s="206"/>
      <c r="UFB32" s="206"/>
      <c r="UFC32" s="206"/>
      <c r="UFD32" s="206"/>
      <c r="UFE32" s="206"/>
      <c r="UFF32" s="206"/>
      <c r="UFG32" s="206"/>
      <c r="UFH32" s="206"/>
      <c r="UFI32" s="206"/>
      <c r="UFJ32" s="206"/>
      <c r="UFK32" s="206"/>
      <c r="UFL32" s="206"/>
      <c r="UFM32" s="206"/>
      <c r="UFN32" s="206"/>
      <c r="UFO32" s="206"/>
      <c r="UFP32" s="206"/>
      <c r="UFQ32" s="206"/>
      <c r="UFR32" s="206"/>
      <c r="UFS32" s="206"/>
      <c r="UFT32" s="206"/>
      <c r="UFU32" s="206"/>
      <c r="UFV32" s="206"/>
      <c r="UFW32" s="206"/>
      <c r="UFX32" s="206"/>
      <c r="UFY32" s="206"/>
      <c r="UFZ32" s="206"/>
      <c r="UGA32" s="206"/>
      <c r="UGB32" s="206"/>
      <c r="UGC32" s="206"/>
      <c r="UGD32" s="206"/>
      <c r="UGE32" s="206"/>
      <c r="UGF32" s="206"/>
      <c r="UGG32" s="206"/>
      <c r="UGH32" s="206"/>
      <c r="UGI32" s="206"/>
      <c r="UGJ32" s="206"/>
      <c r="UGK32" s="206"/>
      <c r="UGL32" s="206"/>
      <c r="UGM32" s="206"/>
      <c r="UGN32" s="206"/>
      <c r="UGO32" s="206"/>
      <c r="UGP32" s="206"/>
      <c r="UGQ32" s="206"/>
      <c r="UGR32" s="206"/>
      <c r="UGS32" s="206"/>
      <c r="UGT32" s="206"/>
      <c r="UGU32" s="206"/>
      <c r="UGV32" s="206"/>
      <c r="UGW32" s="206"/>
      <c r="UGX32" s="206"/>
      <c r="UGY32" s="206"/>
      <c r="UGZ32" s="206"/>
      <c r="UHA32" s="206"/>
      <c r="UHB32" s="206"/>
      <c r="UHC32" s="206"/>
      <c r="UHD32" s="206"/>
      <c r="UHE32" s="206"/>
      <c r="UHF32" s="206"/>
      <c r="UHG32" s="206"/>
      <c r="UHH32" s="206"/>
      <c r="UHI32" s="206"/>
      <c r="UHJ32" s="206"/>
      <c r="UHK32" s="206"/>
      <c r="UHL32" s="206"/>
      <c r="UHM32" s="206"/>
      <c r="UHN32" s="206"/>
      <c r="UHO32" s="206"/>
      <c r="UHP32" s="206"/>
      <c r="UHQ32" s="206"/>
      <c r="UHR32" s="206"/>
      <c r="UHS32" s="206"/>
      <c r="UHT32" s="206"/>
      <c r="UHU32" s="206"/>
      <c r="UHV32" s="206"/>
      <c r="UHW32" s="206"/>
      <c r="UHX32" s="206"/>
      <c r="UHY32" s="206"/>
      <c r="UHZ32" s="206"/>
      <c r="UIA32" s="206"/>
      <c r="UIB32" s="206"/>
      <c r="UIC32" s="206"/>
      <c r="UID32" s="206"/>
      <c r="UIE32" s="206"/>
      <c r="UIF32" s="206"/>
      <c r="UIG32" s="206"/>
      <c r="UIH32" s="206"/>
      <c r="UII32" s="206"/>
      <c r="UIJ32" s="206"/>
      <c r="UIK32" s="206"/>
      <c r="UIL32" s="206"/>
      <c r="UIM32" s="206"/>
      <c r="UIN32" s="206"/>
      <c r="UIO32" s="206"/>
      <c r="UIP32" s="206"/>
      <c r="UIQ32" s="206"/>
      <c r="UIR32" s="206"/>
      <c r="UIS32" s="206"/>
      <c r="UIT32" s="206"/>
      <c r="UIU32" s="206"/>
      <c r="UIV32" s="206"/>
      <c r="UIW32" s="206"/>
      <c r="UIX32" s="206"/>
      <c r="UIY32" s="206"/>
      <c r="UIZ32" s="206"/>
      <c r="UJA32" s="206"/>
      <c r="UJB32" s="206"/>
      <c r="UJC32" s="206"/>
      <c r="UJD32" s="206"/>
      <c r="UJE32" s="206"/>
      <c r="UJF32" s="206"/>
      <c r="UJG32" s="206"/>
      <c r="UJH32" s="206"/>
      <c r="UJI32" s="206"/>
      <c r="UJJ32" s="206"/>
      <c r="UJK32" s="206"/>
      <c r="UJL32" s="206"/>
      <c r="UJM32" s="206"/>
      <c r="UJN32" s="206"/>
      <c r="UJO32" s="206"/>
      <c r="UJP32" s="206"/>
      <c r="UJQ32" s="206"/>
      <c r="UJR32" s="206"/>
      <c r="UJS32" s="206"/>
      <c r="UJT32" s="206"/>
      <c r="UJU32" s="206"/>
      <c r="UJV32" s="206"/>
      <c r="UJW32" s="206"/>
      <c r="UJX32" s="206"/>
      <c r="UJY32" s="206"/>
      <c r="UJZ32" s="206"/>
      <c r="UKA32" s="206"/>
      <c r="UKB32" s="206"/>
      <c r="UKC32" s="206"/>
      <c r="UKD32" s="206"/>
      <c r="UKE32" s="206"/>
      <c r="UKF32" s="206"/>
      <c r="UKG32" s="206"/>
      <c r="UKH32" s="206"/>
      <c r="UKI32" s="206"/>
      <c r="UKJ32" s="206"/>
      <c r="UKK32" s="206"/>
      <c r="UKL32" s="206"/>
      <c r="UKM32" s="206"/>
      <c r="UKN32" s="206"/>
      <c r="UKO32" s="206"/>
      <c r="UKP32" s="206"/>
      <c r="UKQ32" s="206"/>
      <c r="UKR32" s="206"/>
      <c r="UKS32" s="206"/>
      <c r="UKT32" s="206"/>
      <c r="UKU32" s="206"/>
      <c r="UKV32" s="206"/>
      <c r="UKW32" s="206"/>
      <c r="UKX32" s="206"/>
      <c r="UKY32" s="206"/>
      <c r="UKZ32" s="206"/>
      <c r="ULA32" s="206"/>
      <c r="ULB32" s="206"/>
      <c r="ULC32" s="206"/>
      <c r="ULD32" s="206"/>
      <c r="ULE32" s="206"/>
      <c r="ULF32" s="206"/>
      <c r="ULG32" s="206"/>
      <c r="ULH32" s="206"/>
      <c r="ULI32" s="206"/>
      <c r="ULJ32" s="206"/>
      <c r="ULK32" s="206"/>
      <c r="ULL32" s="206"/>
      <c r="ULM32" s="206"/>
      <c r="ULN32" s="206"/>
      <c r="ULO32" s="206"/>
      <c r="ULP32" s="206"/>
      <c r="ULQ32" s="206"/>
      <c r="ULR32" s="206"/>
      <c r="ULS32" s="206"/>
      <c r="ULT32" s="206"/>
      <c r="ULU32" s="206"/>
      <c r="ULV32" s="206"/>
      <c r="ULW32" s="206"/>
      <c r="ULX32" s="206"/>
      <c r="ULY32" s="206"/>
      <c r="ULZ32" s="206"/>
      <c r="UMA32" s="206"/>
      <c r="UMB32" s="206"/>
      <c r="UMC32" s="206"/>
      <c r="UMD32" s="206"/>
      <c r="UME32" s="206"/>
      <c r="UMF32" s="206"/>
      <c r="UMG32" s="206"/>
      <c r="UMH32" s="206"/>
      <c r="UMI32" s="206"/>
      <c r="UMJ32" s="206"/>
      <c r="UMK32" s="206"/>
      <c r="UML32" s="206"/>
      <c r="UMM32" s="206"/>
      <c r="UMN32" s="206"/>
      <c r="UMO32" s="206"/>
      <c r="UMP32" s="206"/>
      <c r="UMQ32" s="206"/>
      <c r="UMR32" s="206"/>
      <c r="UMS32" s="206"/>
      <c r="UMT32" s="206"/>
      <c r="UMU32" s="206"/>
      <c r="UMV32" s="206"/>
      <c r="UMW32" s="206"/>
      <c r="UMX32" s="206"/>
      <c r="UMY32" s="206"/>
      <c r="UMZ32" s="206"/>
      <c r="UNA32" s="206"/>
      <c r="UNB32" s="206"/>
      <c r="UNC32" s="206"/>
      <c r="UND32" s="206"/>
      <c r="UNE32" s="206"/>
      <c r="UNF32" s="206"/>
      <c r="UNG32" s="206"/>
      <c r="UNH32" s="206"/>
      <c r="UNI32" s="206"/>
      <c r="UNJ32" s="206"/>
      <c r="UNK32" s="206"/>
      <c r="UNL32" s="206"/>
      <c r="UNM32" s="206"/>
      <c r="UNN32" s="206"/>
      <c r="UNO32" s="206"/>
      <c r="UNP32" s="206"/>
      <c r="UNQ32" s="206"/>
      <c r="UNR32" s="206"/>
      <c r="UNS32" s="206"/>
      <c r="UNT32" s="206"/>
      <c r="UNU32" s="206"/>
      <c r="UNV32" s="206"/>
      <c r="UNW32" s="206"/>
      <c r="UNX32" s="206"/>
      <c r="UNY32" s="206"/>
      <c r="UNZ32" s="206"/>
      <c r="UOA32" s="206"/>
      <c r="UOB32" s="206"/>
      <c r="UOC32" s="206"/>
      <c r="UOD32" s="206"/>
      <c r="UOE32" s="206"/>
      <c r="UOF32" s="206"/>
      <c r="UOG32" s="206"/>
      <c r="UOH32" s="206"/>
      <c r="UOI32" s="206"/>
      <c r="UOJ32" s="206"/>
      <c r="UOK32" s="206"/>
      <c r="UOL32" s="206"/>
      <c r="UOM32" s="206"/>
      <c r="UON32" s="206"/>
      <c r="UOO32" s="206"/>
      <c r="UOP32" s="206"/>
      <c r="UOQ32" s="206"/>
      <c r="UOR32" s="206"/>
      <c r="UOS32" s="206"/>
      <c r="UOT32" s="206"/>
      <c r="UOU32" s="206"/>
      <c r="UOV32" s="206"/>
      <c r="UOW32" s="206"/>
      <c r="UOX32" s="206"/>
      <c r="UOY32" s="206"/>
      <c r="UOZ32" s="206"/>
      <c r="UPA32" s="206"/>
      <c r="UPB32" s="206"/>
      <c r="UPC32" s="206"/>
      <c r="UPD32" s="206"/>
      <c r="UPE32" s="206"/>
      <c r="UPF32" s="206"/>
      <c r="UPG32" s="206"/>
      <c r="UPH32" s="206"/>
      <c r="UPI32" s="206"/>
      <c r="UPJ32" s="206"/>
      <c r="UPK32" s="206"/>
      <c r="UPL32" s="206"/>
      <c r="UPM32" s="206"/>
      <c r="UPN32" s="206"/>
      <c r="UPO32" s="206"/>
      <c r="UPP32" s="206"/>
      <c r="UPQ32" s="206"/>
      <c r="UPR32" s="206"/>
      <c r="UPS32" s="206"/>
      <c r="UPT32" s="206"/>
      <c r="UPU32" s="206"/>
      <c r="UPV32" s="206"/>
      <c r="UPW32" s="206"/>
      <c r="UPX32" s="206"/>
      <c r="UPY32" s="206"/>
      <c r="UPZ32" s="206"/>
      <c r="UQA32" s="206"/>
      <c r="UQB32" s="206"/>
      <c r="UQC32" s="206"/>
      <c r="UQD32" s="206"/>
      <c r="UQE32" s="206"/>
      <c r="UQF32" s="206"/>
      <c r="UQG32" s="206"/>
      <c r="UQH32" s="206"/>
      <c r="UQI32" s="206"/>
      <c r="UQJ32" s="206"/>
      <c r="UQK32" s="206"/>
      <c r="UQL32" s="206"/>
      <c r="UQM32" s="206"/>
      <c r="UQN32" s="206"/>
      <c r="UQO32" s="206"/>
      <c r="UQP32" s="206"/>
      <c r="UQQ32" s="206"/>
      <c r="UQR32" s="206"/>
      <c r="UQS32" s="206"/>
      <c r="UQT32" s="206"/>
      <c r="UQU32" s="206"/>
      <c r="UQV32" s="206"/>
      <c r="UQW32" s="206"/>
      <c r="UQX32" s="206"/>
      <c r="UQY32" s="206"/>
      <c r="UQZ32" s="206"/>
      <c r="URA32" s="206"/>
      <c r="URB32" s="206"/>
      <c r="URC32" s="206"/>
      <c r="URD32" s="206"/>
      <c r="URE32" s="206"/>
      <c r="URF32" s="206"/>
      <c r="URG32" s="206"/>
      <c r="URH32" s="206"/>
      <c r="URI32" s="206"/>
      <c r="URJ32" s="206"/>
      <c r="URK32" s="206"/>
      <c r="URL32" s="206"/>
      <c r="URM32" s="206"/>
      <c r="URN32" s="206"/>
      <c r="URO32" s="206"/>
      <c r="URP32" s="206"/>
      <c r="URQ32" s="206"/>
      <c r="URR32" s="206"/>
      <c r="URS32" s="206"/>
      <c r="URT32" s="206"/>
      <c r="URU32" s="206"/>
      <c r="URV32" s="206"/>
      <c r="URW32" s="206"/>
      <c r="URX32" s="206"/>
      <c r="URY32" s="206"/>
      <c r="URZ32" s="206"/>
      <c r="USA32" s="206"/>
      <c r="USB32" s="206"/>
      <c r="USC32" s="206"/>
      <c r="USD32" s="206"/>
      <c r="USE32" s="206"/>
      <c r="USF32" s="206"/>
      <c r="USG32" s="206"/>
      <c r="USH32" s="206"/>
      <c r="USI32" s="206"/>
      <c r="USJ32" s="206"/>
      <c r="USK32" s="206"/>
      <c r="USL32" s="206"/>
      <c r="USM32" s="206"/>
      <c r="USN32" s="206"/>
      <c r="USO32" s="206"/>
      <c r="USP32" s="206"/>
      <c r="USQ32" s="206"/>
      <c r="USR32" s="206"/>
      <c r="USS32" s="206"/>
      <c r="UST32" s="206"/>
      <c r="USU32" s="206"/>
      <c r="USV32" s="206"/>
      <c r="USW32" s="206"/>
      <c r="USX32" s="206"/>
      <c r="USY32" s="206"/>
      <c r="USZ32" s="206"/>
      <c r="UTA32" s="206"/>
      <c r="UTB32" s="206"/>
      <c r="UTC32" s="206"/>
      <c r="UTD32" s="206"/>
      <c r="UTE32" s="206"/>
      <c r="UTF32" s="206"/>
      <c r="UTG32" s="206"/>
      <c r="UTH32" s="206"/>
      <c r="UTI32" s="206"/>
      <c r="UTJ32" s="206"/>
      <c r="UTK32" s="206"/>
      <c r="UTL32" s="206"/>
      <c r="UTM32" s="206"/>
      <c r="UTN32" s="206"/>
      <c r="UTO32" s="206"/>
      <c r="UTP32" s="206"/>
      <c r="UTQ32" s="206"/>
      <c r="UTR32" s="206"/>
      <c r="UTS32" s="206"/>
      <c r="UTT32" s="206"/>
      <c r="UTU32" s="206"/>
      <c r="UTV32" s="206"/>
      <c r="UTW32" s="206"/>
      <c r="UTX32" s="206"/>
      <c r="UTY32" s="206"/>
      <c r="UTZ32" s="206"/>
      <c r="UUA32" s="206"/>
      <c r="UUB32" s="206"/>
      <c r="UUC32" s="206"/>
      <c r="UUD32" s="206"/>
      <c r="UUE32" s="206"/>
      <c r="UUF32" s="206"/>
      <c r="UUG32" s="206"/>
      <c r="UUH32" s="206"/>
      <c r="UUI32" s="206"/>
      <c r="UUJ32" s="206"/>
      <c r="UUK32" s="206"/>
      <c r="UUL32" s="206"/>
      <c r="UUM32" s="206"/>
      <c r="UUN32" s="206"/>
      <c r="UUO32" s="206"/>
      <c r="UUP32" s="206"/>
      <c r="UUQ32" s="206"/>
      <c r="UUR32" s="206"/>
      <c r="UUS32" s="206"/>
      <c r="UUT32" s="206"/>
      <c r="UUU32" s="206"/>
      <c r="UUV32" s="206"/>
      <c r="UUW32" s="206"/>
      <c r="UUX32" s="206"/>
      <c r="UUY32" s="206"/>
      <c r="UUZ32" s="206"/>
      <c r="UVA32" s="206"/>
      <c r="UVB32" s="206"/>
      <c r="UVC32" s="206"/>
      <c r="UVD32" s="206"/>
      <c r="UVE32" s="206"/>
      <c r="UVF32" s="206"/>
      <c r="UVG32" s="206"/>
      <c r="UVH32" s="206"/>
      <c r="UVI32" s="206"/>
      <c r="UVJ32" s="206"/>
      <c r="UVK32" s="206"/>
      <c r="UVL32" s="206"/>
      <c r="UVM32" s="206"/>
      <c r="UVN32" s="206"/>
      <c r="UVO32" s="206"/>
      <c r="UVP32" s="206"/>
      <c r="UVQ32" s="206"/>
      <c r="UVR32" s="206"/>
      <c r="UVS32" s="206"/>
      <c r="UVT32" s="206"/>
      <c r="UVU32" s="206"/>
      <c r="UVV32" s="206"/>
      <c r="UVW32" s="206"/>
      <c r="UVX32" s="206"/>
      <c r="UVY32" s="206"/>
      <c r="UVZ32" s="206"/>
      <c r="UWA32" s="206"/>
      <c r="UWB32" s="206"/>
      <c r="UWC32" s="206"/>
      <c r="UWD32" s="206"/>
      <c r="UWE32" s="206"/>
      <c r="UWF32" s="206"/>
      <c r="UWG32" s="206"/>
      <c r="UWH32" s="206"/>
      <c r="UWI32" s="206"/>
      <c r="UWJ32" s="206"/>
      <c r="UWK32" s="206"/>
      <c r="UWL32" s="206"/>
      <c r="UWM32" s="206"/>
      <c r="UWN32" s="206"/>
      <c r="UWO32" s="206"/>
      <c r="UWP32" s="206"/>
      <c r="UWQ32" s="206"/>
      <c r="UWR32" s="206"/>
      <c r="UWS32" s="206"/>
      <c r="UWT32" s="206"/>
      <c r="UWU32" s="206"/>
      <c r="UWV32" s="206"/>
      <c r="UWW32" s="206"/>
      <c r="UWX32" s="206"/>
      <c r="UWY32" s="206"/>
      <c r="UWZ32" s="206"/>
      <c r="UXA32" s="206"/>
      <c r="UXB32" s="206"/>
      <c r="UXC32" s="206"/>
      <c r="UXD32" s="206"/>
      <c r="UXE32" s="206"/>
      <c r="UXF32" s="206"/>
      <c r="UXG32" s="206"/>
      <c r="UXH32" s="206"/>
      <c r="UXI32" s="206"/>
      <c r="UXJ32" s="206"/>
      <c r="UXK32" s="206"/>
      <c r="UXL32" s="206"/>
      <c r="UXM32" s="206"/>
      <c r="UXN32" s="206"/>
      <c r="UXO32" s="206"/>
      <c r="UXP32" s="206"/>
      <c r="UXQ32" s="206"/>
      <c r="UXR32" s="206"/>
      <c r="UXS32" s="206"/>
      <c r="UXT32" s="206"/>
      <c r="UXU32" s="206"/>
      <c r="UXV32" s="206"/>
      <c r="UXW32" s="206"/>
      <c r="UXX32" s="206"/>
      <c r="UXY32" s="206"/>
      <c r="UXZ32" s="206"/>
      <c r="UYA32" s="206"/>
      <c r="UYB32" s="206"/>
      <c r="UYC32" s="206"/>
      <c r="UYD32" s="206"/>
      <c r="UYE32" s="206"/>
      <c r="UYF32" s="206"/>
      <c r="UYG32" s="206"/>
      <c r="UYH32" s="206"/>
      <c r="UYI32" s="206"/>
      <c r="UYJ32" s="206"/>
      <c r="UYK32" s="206"/>
      <c r="UYL32" s="206"/>
      <c r="UYM32" s="206"/>
      <c r="UYN32" s="206"/>
      <c r="UYO32" s="206"/>
      <c r="UYP32" s="206"/>
      <c r="UYQ32" s="206"/>
      <c r="UYR32" s="206"/>
      <c r="UYS32" s="206"/>
      <c r="UYT32" s="206"/>
      <c r="UYU32" s="206"/>
      <c r="UYV32" s="206"/>
      <c r="UYW32" s="206"/>
      <c r="UYX32" s="206"/>
      <c r="UYY32" s="206"/>
      <c r="UYZ32" s="206"/>
      <c r="UZA32" s="206"/>
      <c r="UZB32" s="206"/>
      <c r="UZC32" s="206"/>
      <c r="UZD32" s="206"/>
      <c r="UZE32" s="206"/>
      <c r="UZF32" s="206"/>
      <c r="UZG32" s="206"/>
      <c r="UZH32" s="206"/>
      <c r="UZI32" s="206"/>
      <c r="UZJ32" s="206"/>
      <c r="UZK32" s="206"/>
      <c r="UZL32" s="206"/>
      <c r="UZM32" s="206"/>
      <c r="UZN32" s="206"/>
      <c r="UZO32" s="206"/>
      <c r="UZP32" s="206"/>
      <c r="UZQ32" s="206"/>
      <c r="UZR32" s="206"/>
      <c r="UZS32" s="206"/>
      <c r="UZT32" s="206"/>
      <c r="UZU32" s="206"/>
      <c r="UZV32" s="206"/>
      <c r="UZW32" s="206"/>
      <c r="UZX32" s="206"/>
      <c r="UZY32" s="206"/>
      <c r="UZZ32" s="206"/>
      <c r="VAA32" s="206"/>
      <c r="VAB32" s="206"/>
      <c r="VAC32" s="206"/>
      <c r="VAD32" s="206"/>
      <c r="VAE32" s="206"/>
      <c r="VAF32" s="206"/>
      <c r="VAG32" s="206"/>
      <c r="VAH32" s="206"/>
      <c r="VAI32" s="206"/>
      <c r="VAJ32" s="206"/>
      <c r="VAK32" s="206"/>
      <c r="VAL32" s="206"/>
      <c r="VAM32" s="206"/>
      <c r="VAN32" s="206"/>
      <c r="VAO32" s="206"/>
      <c r="VAP32" s="206"/>
      <c r="VAQ32" s="206"/>
      <c r="VAR32" s="206"/>
      <c r="VAS32" s="206"/>
      <c r="VAT32" s="206"/>
      <c r="VAU32" s="206"/>
      <c r="VAV32" s="206"/>
      <c r="VAW32" s="206"/>
      <c r="VAX32" s="206"/>
      <c r="VAY32" s="206"/>
      <c r="VAZ32" s="206"/>
      <c r="VBA32" s="206"/>
      <c r="VBB32" s="206"/>
      <c r="VBC32" s="206"/>
      <c r="VBD32" s="206"/>
      <c r="VBE32" s="206"/>
      <c r="VBF32" s="206"/>
      <c r="VBG32" s="206"/>
      <c r="VBH32" s="206"/>
      <c r="VBI32" s="206"/>
      <c r="VBJ32" s="206"/>
      <c r="VBK32" s="206"/>
      <c r="VBL32" s="206"/>
      <c r="VBM32" s="206"/>
      <c r="VBN32" s="206"/>
      <c r="VBO32" s="206"/>
      <c r="VBP32" s="206"/>
      <c r="VBQ32" s="206"/>
      <c r="VBR32" s="206"/>
      <c r="VBS32" s="206"/>
      <c r="VBT32" s="206"/>
      <c r="VBU32" s="206"/>
      <c r="VBV32" s="206"/>
      <c r="VBW32" s="206"/>
      <c r="VBX32" s="206"/>
      <c r="VBY32" s="206"/>
      <c r="VBZ32" s="206"/>
      <c r="VCA32" s="206"/>
      <c r="VCB32" s="206"/>
      <c r="VCC32" s="206"/>
      <c r="VCD32" s="206"/>
      <c r="VCE32" s="206"/>
      <c r="VCF32" s="206"/>
      <c r="VCG32" s="206"/>
      <c r="VCH32" s="206"/>
      <c r="VCI32" s="206"/>
      <c r="VCJ32" s="206"/>
      <c r="VCK32" s="206"/>
      <c r="VCL32" s="206"/>
      <c r="VCM32" s="206"/>
      <c r="VCN32" s="206"/>
      <c r="VCO32" s="206"/>
      <c r="VCP32" s="206"/>
      <c r="VCQ32" s="206"/>
      <c r="VCR32" s="206"/>
      <c r="VCS32" s="206"/>
      <c r="VCT32" s="206"/>
      <c r="VCU32" s="206"/>
      <c r="VCV32" s="206"/>
      <c r="VCW32" s="206"/>
      <c r="VCX32" s="206"/>
      <c r="VCY32" s="206"/>
      <c r="VCZ32" s="206"/>
      <c r="VDA32" s="206"/>
      <c r="VDB32" s="206"/>
      <c r="VDC32" s="206"/>
      <c r="VDD32" s="206"/>
      <c r="VDE32" s="206"/>
      <c r="VDF32" s="206"/>
      <c r="VDG32" s="206"/>
      <c r="VDH32" s="206"/>
      <c r="VDI32" s="206"/>
      <c r="VDJ32" s="206"/>
      <c r="VDK32" s="206"/>
      <c r="VDL32" s="206"/>
      <c r="VDM32" s="206"/>
      <c r="VDN32" s="206"/>
      <c r="VDO32" s="206"/>
      <c r="VDP32" s="206"/>
      <c r="VDQ32" s="206"/>
      <c r="VDR32" s="206"/>
      <c r="VDS32" s="206"/>
      <c r="VDT32" s="206"/>
      <c r="VDU32" s="206"/>
      <c r="VDV32" s="206"/>
      <c r="VDW32" s="206"/>
      <c r="VDX32" s="206"/>
      <c r="VDY32" s="206"/>
      <c r="VDZ32" s="206"/>
      <c r="VEA32" s="206"/>
      <c r="VEB32" s="206"/>
      <c r="VEC32" s="206"/>
      <c r="VED32" s="206"/>
      <c r="VEE32" s="206"/>
      <c r="VEF32" s="206"/>
      <c r="VEG32" s="206"/>
      <c r="VEH32" s="206"/>
      <c r="VEI32" s="206"/>
      <c r="VEJ32" s="206"/>
      <c r="VEK32" s="206"/>
      <c r="VEL32" s="206"/>
      <c r="VEM32" s="206"/>
      <c r="VEN32" s="206"/>
      <c r="VEO32" s="206"/>
      <c r="VEP32" s="206"/>
      <c r="VEQ32" s="206"/>
      <c r="VER32" s="206"/>
      <c r="VES32" s="206"/>
      <c r="VET32" s="206"/>
      <c r="VEU32" s="206"/>
      <c r="VEV32" s="206"/>
      <c r="VEW32" s="206"/>
      <c r="VEX32" s="206"/>
      <c r="VEY32" s="206"/>
      <c r="VEZ32" s="206"/>
      <c r="VFA32" s="206"/>
      <c r="VFB32" s="206"/>
      <c r="VFC32" s="206"/>
      <c r="VFD32" s="206"/>
      <c r="VFE32" s="206"/>
      <c r="VFF32" s="206"/>
      <c r="VFG32" s="206"/>
      <c r="VFH32" s="206"/>
      <c r="VFI32" s="206"/>
      <c r="VFJ32" s="206"/>
      <c r="VFK32" s="206"/>
      <c r="VFL32" s="206"/>
      <c r="VFM32" s="206"/>
      <c r="VFN32" s="206"/>
      <c r="VFO32" s="206"/>
      <c r="VFP32" s="206"/>
      <c r="VFQ32" s="206"/>
      <c r="VFR32" s="206"/>
      <c r="VFS32" s="206"/>
      <c r="VFT32" s="206"/>
      <c r="VFU32" s="206"/>
      <c r="VFV32" s="206"/>
      <c r="VFW32" s="206"/>
      <c r="VFX32" s="206"/>
      <c r="VFY32" s="206"/>
      <c r="VFZ32" s="206"/>
      <c r="VGA32" s="206"/>
      <c r="VGB32" s="206"/>
      <c r="VGC32" s="206"/>
      <c r="VGD32" s="206"/>
      <c r="VGE32" s="206"/>
      <c r="VGF32" s="206"/>
      <c r="VGG32" s="206"/>
      <c r="VGH32" s="206"/>
      <c r="VGI32" s="206"/>
      <c r="VGJ32" s="206"/>
      <c r="VGK32" s="206"/>
      <c r="VGL32" s="206"/>
      <c r="VGM32" s="206"/>
      <c r="VGN32" s="206"/>
      <c r="VGO32" s="206"/>
      <c r="VGP32" s="206"/>
      <c r="VGQ32" s="206"/>
      <c r="VGR32" s="206"/>
      <c r="VGS32" s="206"/>
      <c r="VGT32" s="206"/>
      <c r="VGU32" s="206"/>
      <c r="VGV32" s="206"/>
      <c r="VGW32" s="206"/>
      <c r="VGX32" s="206"/>
      <c r="VGY32" s="206"/>
      <c r="VGZ32" s="206"/>
      <c r="VHA32" s="206"/>
      <c r="VHB32" s="206"/>
      <c r="VHC32" s="206"/>
      <c r="VHD32" s="206"/>
      <c r="VHE32" s="206"/>
      <c r="VHF32" s="206"/>
      <c r="VHG32" s="206"/>
      <c r="VHH32" s="206"/>
      <c r="VHI32" s="206"/>
      <c r="VHJ32" s="206"/>
      <c r="VHK32" s="206"/>
      <c r="VHL32" s="206"/>
      <c r="VHM32" s="206"/>
      <c r="VHN32" s="206"/>
      <c r="VHO32" s="206"/>
      <c r="VHP32" s="206"/>
      <c r="VHQ32" s="206"/>
      <c r="VHR32" s="206"/>
      <c r="VHS32" s="206"/>
      <c r="VHT32" s="206"/>
      <c r="VHU32" s="206"/>
      <c r="VHV32" s="206"/>
      <c r="VHW32" s="206"/>
      <c r="VHX32" s="206"/>
      <c r="VHY32" s="206"/>
      <c r="VHZ32" s="206"/>
      <c r="VIA32" s="206"/>
      <c r="VIB32" s="206"/>
      <c r="VIC32" s="206"/>
      <c r="VID32" s="206"/>
      <c r="VIE32" s="206"/>
      <c r="VIF32" s="206"/>
      <c r="VIG32" s="206"/>
      <c r="VIH32" s="206"/>
      <c r="VII32" s="206"/>
      <c r="VIJ32" s="206"/>
      <c r="VIK32" s="206"/>
      <c r="VIL32" s="206"/>
      <c r="VIM32" s="206"/>
      <c r="VIN32" s="206"/>
      <c r="VIO32" s="206"/>
      <c r="VIP32" s="206"/>
      <c r="VIQ32" s="206"/>
      <c r="VIR32" s="206"/>
      <c r="VIS32" s="206"/>
      <c r="VIT32" s="206"/>
      <c r="VIU32" s="206"/>
      <c r="VIV32" s="206"/>
      <c r="VIW32" s="206"/>
      <c r="VIX32" s="206"/>
      <c r="VIY32" s="206"/>
      <c r="VIZ32" s="206"/>
      <c r="VJA32" s="206"/>
      <c r="VJB32" s="206"/>
      <c r="VJC32" s="206"/>
      <c r="VJD32" s="206"/>
      <c r="VJE32" s="206"/>
      <c r="VJF32" s="206"/>
      <c r="VJG32" s="206"/>
      <c r="VJH32" s="206"/>
      <c r="VJI32" s="206"/>
      <c r="VJJ32" s="206"/>
      <c r="VJK32" s="206"/>
      <c r="VJL32" s="206"/>
      <c r="VJM32" s="206"/>
      <c r="VJN32" s="206"/>
      <c r="VJO32" s="206"/>
      <c r="VJP32" s="206"/>
      <c r="VJQ32" s="206"/>
      <c r="VJR32" s="206"/>
      <c r="VJS32" s="206"/>
      <c r="VJT32" s="206"/>
      <c r="VJU32" s="206"/>
      <c r="VJV32" s="206"/>
      <c r="VJW32" s="206"/>
      <c r="VJX32" s="206"/>
      <c r="VJY32" s="206"/>
      <c r="VJZ32" s="206"/>
      <c r="VKA32" s="206"/>
      <c r="VKB32" s="206"/>
      <c r="VKC32" s="206"/>
      <c r="VKD32" s="206"/>
      <c r="VKE32" s="206"/>
      <c r="VKF32" s="206"/>
      <c r="VKG32" s="206"/>
      <c r="VKH32" s="206"/>
      <c r="VKI32" s="206"/>
      <c r="VKJ32" s="206"/>
      <c r="VKK32" s="206"/>
      <c r="VKL32" s="206"/>
      <c r="VKM32" s="206"/>
      <c r="VKN32" s="206"/>
      <c r="VKO32" s="206"/>
      <c r="VKP32" s="206"/>
      <c r="VKQ32" s="206"/>
      <c r="VKR32" s="206"/>
      <c r="VKS32" s="206"/>
      <c r="VKT32" s="206"/>
      <c r="VKU32" s="206"/>
      <c r="VKV32" s="206"/>
      <c r="VKW32" s="206"/>
      <c r="VKX32" s="206"/>
      <c r="VKY32" s="206"/>
      <c r="VKZ32" s="206"/>
      <c r="VLA32" s="206"/>
      <c r="VLB32" s="206"/>
      <c r="VLC32" s="206"/>
      <c r="VLD32" s="206"/>
      <c r="VLE32" s="206"/>
      <c r="VLF32" s="206"/>
      <c r="VLG32" s="206"/>
      <c r="VLH32" s="206"/>
      <c r="VLI32" s="206"/>
      <c r="VLJ32" s="206"/>
      <c r="VLK32" s="206"/>
      <c r="VLL32" s="206"/>
      <c r="VLM32" s="206"/>
      <c r="VLN32" s="206"/>
      <c r="VLO32" s="206"/>
      <c r="VLP32" s="206"/>
      <c r="VLQ32" s="206"/>
      <c r="VLR32" s="206"/>
      <c r="VLS32" s="206"/>
      <c r="VLT32" s="206"/>
      <c r="VLU32" s="206"/>
      <c r="VLV32" s="206"/>
      <c r="VLW32" s="206"/>
      <c r="VLX32" s="206"/>
      <c r="VLY32" s="206"/>
      <c r="VLZ32" s="206"/>
      <c r="VMA32" s="206"/>
      <c r="VMB32" s="206"/>
      <c r="VMC32" s="206"/>
      <c r="VMD32" s="206"/>
      <c r="VME32" s="206"/>
      <c r="VMF32" s="206"/>
      <c r="VMG32" s="206"/>
      <c r="VMH32" s="206"/>
      <c r="VMI32" s="206"/>
      <c r="VMJ32" s="206"/>
      <c r="VMK32" s="206"/>
      <c r="VML32" s="206"/>
      <c r="VMM32" s="206"/>
      <c r="VMN32" s="206"/>
      <c r="VMO32" s="206"/>
      <c r="VMP32" s="206"/>
      <c r="VMQ32" s="206"/>
      <c r="VMR32" s="206"/>
      <c r="VMS32" s="206"/>
      <c r="VMT32" s="206"/>
      <c r="VMU32" s="206"/>
      <c r="VMV32" s="206"/>
      <c r="VMW32" s="206"/>
      <c r="VMX32" s="206"/>
      <c r="VMY32" s="206"/>
      <c r="VMZ32" s="206"/>
      <c r="VNA32" s="206"/>
      <c r="VNB32" s="206"/>
      <c r="VNC32" s="206"/>
      <c r="VND32" s="206"/>
      <c r="VNE32" s="206"/>
      <c r="VNF32" s="206"/>
      <c r="VNG32" s="206"/>
      <c r="VNH32" s="206"/>
      <c r="VNI32" s="206"/>
      <c r="VNJ32" s="206"/>
      <c r="VNK32" s="206"/>
      <c r="VNL32" s="206"/>
      <c r="VNM32" s="206"/>
      <c r="VNN32" s="206"/>
      <c r="VNO32" s="206"/>
      <c r="VNP32" s="206"/>
      <c r="VNQ32" s="206"/>
      <c r="VNR32" s="206"/>
      <c r="VNS32" s="206"/>
      <c r="VNT32" s="206"/>
      <c r="VNU32" s="206"/>
      <c r="VNV32" s="206"/>
      <c r="VNW32" s="206"/>
      <c r="VNX32" s="206"/>
      <c r="VNY32" s="206"/>
      <c r="VNZ32" s="206"/>
      <c r="VOA32" s="206"/>
      <c r="VOB32" s="206"/>
      <c r="VOC32" s="206"/>
      <c r="VOD32" s="206"/>
      <c r="VOE32" s="206"/>
      <c r="VOF32" s="206"/>
      <c r="VOG32" s="206"/>
      <c r="VOH32" s="206"/>
      <c r="VOI32" s="206"/>
      <c r="VOJ32" s="206"/>
      <c r="VOK32" s="206"/>
      <c r="VOL32" s="206"/>
      <c r="VOM32" s="206"/>
      <c r="VON32" s="206"/>
      <c r="VOO32" s="206"/>
      <c r="VOP32" s="206"/>
      <c r="VOQ32" s="206"/>
      <c r="VOR32" s="206"/>
      <c r="VOS32" s="206"/>
      <c r="VOT32" s="206"/>
      <c r="VOU32" s="206"/>
      <c r="VOV32" s="206"/>
      <c r="VOW32" s="206"/>
      <c r="VOX32" s="206"/>
      <c r="VOY32" s="206"/>
      <c r="VOZ32" s="206"/>
      <c r="VPA32" s="206"/>
      <c r="VPB32" s="206"/>
      <c r="VPC32" s="206"/>
      <c r="VPD32" s="206"/>
      <c r="VPE32" s="206"/>
      <c r="VPF32" s="206"/>
      <c r="VPG32" s="206"/>
      <c r="VPH32" s="206"/>
      <c r="VPI32" s="206"/>
      <c r="VPJ32" s="206"/>
      <c r="VPK32" s="206"/>
      <c r="VPL32" s="206"/>
      <c r="VPM32" s="206"/>
      <c r="VPN32" s="206"/>
      <c r="VPO32" s="206"/>
      <c r="VPP32" s="206"/>
      <c r="VPQ32" s="206"/>
      <c r="VPR32" s="206"/>
      <c r="VPS32" s="206"/>
      <c r="VPT32" s="206"/>
      <c r="VPU32" s="206"/>
      <c r="VPV32" s="206"/>
      <c r="VPW32" s="206"/>
      <c r="VPX32" s="206"/>
      <c r="VPY32" s="206"/>
      <c r="VPZ32" s="206"/>
      <c r="VQA32" s="206"/>
      <c r="VQB32" s="206"/>
      <c r="VQC32" s="206"/>
      <c r="VQD32" s="206"/>
      <c r="VQE32" s="206"/>
      <c r="VQF32" s="206"/>
      <c r="VQG32" s="206"/>
      <c r="VQH32" s="206"/>
      <c r="VQI32" s="206"/>
      <c r="VQJ32" s="206"/>
      <c r="VQK32" s="206"/>
      <c r="VQL32" s="206"/>
      <c r="VQM32" s="206"/>
      <c r="VQN32" s="206"/>
      <c r="VQO32" s="206"/>
      <c r="VQP32" s="206"/>
      <c r="VQQ32" s="206"/>
      <c r="VQR32" s="206"/>
      <c r="VQS32" s="206"/>
      <c r="VQT32" s="206"/>
      <c r="VQU32" s="206"/>
      <c r="VQV32" s="206"/>
      <c r="VQW32" s="206"/>
      <c r="VQX32" s="206"/>
      <c r="VQY32" s="206"/>
      <c r="VQZ32" s="206"/>
      <c r="VRA32" s="206"/>
      <c r="VRB32" s="206"/>
      <c r="VRC32" s="206"/>
      <c r="VRD32" s="206"/>
      <c r="VRE32" s="206"/>
      <c r="VRF32" s="206"/>
      <c r="VRG32" s="206"/>
      <c r="VRH32" s="206"/>
      <c r="VRI32" s="206"/>
      <c r="VRJ32" s="206"/>
      <c r="VRK32" s="206"/>
      <c r="VRL32" s="206"/>
      <c r="VRM32" s="206"/>
      <c r="VRN32" s="206"/>
      <c r="VRO32" s="206"/>
      <c r="VRP32" s="206"/>
      <c r="VRQ32" s="206"/>
      <c r="VRR32" s="206"/>
      <c r="VRS32" s="206"/>
      <c r="VRT32" s="206"/>
      <c r="VRU32" s="206"/>
      <c r="VRV32" s="206"/>
      <c r="VRW32" s="206"/>
      <c r="VRX32" s="206"/>
      <c r="VRY32" s="206"/>
      <c r="VRZ32" s="206"/>
      <c r="VSA32" s="206"/>
      <c r="VSB32" s="206"/>
      <c r="VSC32" s="206"/>
      <c r="VSD32" s="206"/>
      <c r="VSE32" s="206"/>
      <c r="VSF32" s="206"/>
      <c r="VSG32" s="206"/>
      <c r="VSH32" s="206"/>
      <c r="VSI32" s="206"/>
      <c r="VSJ32" s="206"/>
      <c r="VSK32" s="206"/>
      <c r="VSL32" s="206"/>
      <c r="VSM32" s="206"/>
      <c r="VSN32" s="206"/>
      <c r="VSO32" s="206"/>
      <c r="VSP32" s="206"/>
      <c r="VSQ32" s="206"/>
      <c r="VSR32" s="206"/>
      <c r="VSS32" s="206"/>
      <c r="VST32" s="206"/>
      <c r="VSU32" s="206"/>
      <c r="VSV32" s="206"/>
      <c r="VSW32" s="206"/>
      <c r="VSX32" s="206"/>
      <c r="VSY32" s="206"/>
      <c r="VSZ32" s="206"/>
      <c r="VTA32" s="206"/>
      <c r="VTB32" s="206"/>
      <c r="VTC32" s="206"/>
      <c r="VTD32" s="206"/>
      <c r="VTE32" s="206"/>
      <c r="VTF32" s="206"/>
      <c r="VTG32" s="206"/>
      <c r="VTH32" s="206"/>
      <c r="VTI32" s="206"/>
      <c r="VTJ32" s="206"/>
      <c r="VTK32" s="206"/>
      <c r="VTL32" s="206"/>
      <c r="VTM32" s="206"/>
      <c r="VTN32" s="206"/>
      <c r="VTO32" s="206"/>
      <c r="VTP32" s="206"/>
      <c r="VTQ32" s="206"/>
      <c r="VTR32" s="206"/>
      <c r="VTS32" s="206"/>
      <c r="VTT32" s="206"/>
      <c r="VTU32" s="206"/>
      <c r="VTV32" s="206"/>
      <c r="VTW32" s="206"/>
      <c r="VTX32" s="206"/>
      <c r="VTY32" s="206"/>
      <c r="VTZ32" s="206"/>
      <c r="VUA32" s="206"/>
      <c r="VUB32" s="206"/>
      <c r="VUC32" s="206"/>
      <c r="VUD32" s="206"/>
      <c r="VUE32" s="206"/>
      <c r="VUF32" s="206"/>
      <c r="VUG32" s="206"/>
      <c r="VUH32" s="206"/>
      <c r="VUI32" s="206"/>
      <c r="VUJ32" s="206"/>
      <c r="VUK32" s="206"/>
      <c r="VUL32" s="206"/>
      <c r="VUM32" s="206"/>
      <c r="VUN32" s="206"/>
      <c r="VUO32" s="206"/>
      <c r="VUP32" s="206"/>
      <c r="VUQ32" s="206"/>
      <c r="VUR32" s="206"/>
      <c r="VUS32" s="206"/>
      <c r="VUT32" s="206"/>
      <c r="VUU32" s="206"/>
      <c r="VUV32" s="206"/>
      <c r="VUW32" s="206"/>
      <c r="VUX32" s="206"/>
      <c r="VUY32" s="206"/>
      <c r="VUZ32" s="206"/>
      <c r="VVA32" s="206"/>
      <c r="VVB32" s="206"/>
      <c r="VVC32" s="206"/>
      <c r="VVD32" s="206"/>
      <c r="VVE32" s="206"/>
      <c r="VVF32" s="206"/>
      <c r="VVG32" s="206"/>
      <c r="VVH32" s="206"/>
      <c r="VVI32" s="206"/>
      <c r="VVJ32" s="206"/>
      <c r="VVK32" s="206"/>
      <c r="VVL32" s="206"/>
      <c r="VVM32" s="206"/>
      <c r="VVN32" s="206"/>
      <c r="VVO32" s="206"/>
      <c r="VVP32" s="206"/>
      <c r="VVQ32" s="206"/>
      <c r="VVR32" s="206"/>
      <c r="VVS32" s="206"/>
      <c r="VVT32" s="206"/>
      <c r="VVU32" s="206"/>
      <c r="VVV32" s="206"/>
      <c r="VVW32" s="206"/>
      <c r="VVX32" s="206"/>
      <c r="VVY32" s="206"/>
      <c r="VVZ32" s="206"/>
      <c r="VWA32" s="206"/>
      <c r="VWB32" s="206"/>
      <c r="VWC32" s="206"/>
      <c r="VWD32" s="206"/>
      <c r="VWE32" s="206"/>
      <c r="VWF32" s="206"/>
      <c r="VWG32" s="206"/>
      <c r="VWH32" s="206"/>
      <c r="VWI32" s="206"/>
      <c r="VWJ32" s="206"/>
      <c r="VWK32" s="206"/>
      <c r="VWL32" s="206"/>
      <c r="VWM32" s="206"/>
      <c r="VWN32" s="206"/>
      <c r="VWO32" s="206"/>
      <c r="VWP32" s="206"/>
      <c r="VWQ32" s="206"/>
      <c r="VWR32" s="206"/>
      <c r="VWS32" s="206"/>
      <c r="VWT32" s="206"/>
      <c r="VWU32" s="206"/>
      <c r="VWV32" s="206"/>
      <c r="VWW32" s="206"/>
      <c r="VWX32" s="206"/>
      <c r="VWY32" s="206"/>
      <c r="VWZ32" s="206"/>
      <c r="VXA32" s="206"/>
      <c r="VXB32" s="206"/>
      <c r="VXC32" s="206"/>
      <c r="VXD32" s="206"/>
      <c r="VXE32" s="206"/>
      <c r="VXF32" s="206"/>
      <c r="VXG32" s="206"/>
      <c r="VXH32" s="206"/>
      <c r="VXI32" s="206"/>
      <c r="VXJ32" s="206"/>
      <c r="VXK32" s="206"/>
      <c r="VXL32" s="206"/>
      <c r="VXM32" s="206"/>
      <c r="VXN32" s="206"/>
      <c r="VXO32" s="206"/>
      <c r="VXP32" s="206"/>
      <c r="VXQ32" s="206"/>
      <c r="VXR32" s="206"/>
      <c r="VXS32" s="206"/>
      <c r="VXT32" s="206"/>
      <c r="VXU32" s="206"/>
      <c r="VXV32" s="206"/>
      <c r="VXW32" s="206"/>
      <c r="VXX32" s="206"/>
      <c r="VXY32" s="206"/>
      <c r="VXZ32" s="206"/>
      <c r="VYA32" s="206"/>
      <c r="VYB32" s="206"/>
      <c r="VYC32" s="206"/>
      <c r="VYD32" s="206"/>
      <c r="VYE32" s="206"/>
      <c r="VYF32" s="206"/>
      <c r="VYG32" s="206"/>
      <c r="VYH32" s="206"/>
      <c r="VYI32" s="206"/>
      <c r="VYJ32" s="206"/>
      <c r="VYK32" s="206"/>
      <c r="VYL32" s="206"/>
      <c r="VYM32" s="206"/>
      <c r="VYN32" s="206"/>
      <c r="VYO32" s="206"/>
      <c r="VYP32" s="206"/>
      <c r="VYQ32" s="206"/>
      <c r="VYR32" s="206"/>
      <c r="VYS32" s="206"/>
      <c r="VYT32" s="206"/>
      <c r="VYU32" s="206"/>
      <c r="VYV32" s="206"/>
      <c r="VYW32" s="206"/>
      <c r="VYX32" s="206"/>
      <c r="VYY32" s="206"/>
      <c r="VYZ32" s="206"/>
      <c r="VZA32" s="206"/>
      <c r="VZB32" s="206"/>
      <c r="VZC32" s="206"/>
      <c r="VZD32" s="206"/>
      <c r="VZE32" s="206"/>
      <c r="VZF32" s="206"/>
      <c r="VZG32" s="206"/>
      <c r="VZH32" s="206"/>
      <c r="VZI32" s="206"/>
      <c r="VZJ32" s="206"/>
      <c r="VZK32" s="206"/>
      <c r="VZL32" s="206"/>
      <c r="VZM32" s="206"/>
      <c r="VZN32" s="206"/>
      <c r="VZO32" s="206"/>
      <c r="VZP32" s="206"/>
      <c r="VZQ32" s="206"/>
      <c r="VZR32" s="206"/>
      <c r="VZS32" s="206"/>
      <c r="VZT32" s="206"/>
      <c r="VZU32" s="206"/>
      <c r="VZV32" s="206"/>
      <c r="VZW32" s="206"/>
      <c r="VZX32" s="206"/>
      <c r="VZY32" s="206"/>
      <c r="VZZ32" s="206"/>
      <c r="WAA32" s="206"/>
      <c r="WAB32" s="206"/>
      <c r="WAC32" s="206"/>
      <c r="WAD32" s="206"/>
      <c r="WAE32" s="206"/>
      <c r="WAF32" s="206"/>
      <c r="WAG32" s="206"/>
      <c r="WAH32" s="206"/>
      <c r="WAI32" s="206"/>
      <c r="WAJ32" s="206"/>
      <c r="WAK32" s="206"/>
      <c r="WAL32" s="206"/>
      <c r="WAM32" s="206"/>
      <c r="WAN32" s="206"/>
      <c r="WAO32" s="206"/>
      <c r="WAP32" s="206"/>
      <c r="WAQ32" s="206"/>
      <c r="WAR32" s="206"/>
      <c r="WAS32" s="206"/>
      <c r="WAT32" s="206"/>
      <c r="WAU32" s="206"/>
      <c r="WAV32" s="206"/>
      <c r="WAW32" s="206"/>
      <c r="WAX32" s="206"/>
      <c r="WAY32" s="206"/>
      <c r="WAZ32" s="206"/>
      <c r="WBA32" s="206"/>
      <c r="WBB32" s="206"/>
      <c r="WBC32" s="206"/>
      <c r="WBD32" s="206"/>
      <c r="WBE32" s="206"/>
      <c r="WBF32" s="206"/>
      <c r="WBG32" s="206"/>
      <c r="WBH32" s="206"/>
      <c r="WBI32" s="206"/>
      <c r="WBJ32" s="206"/>
      <c r="WBK32" s="206"/>
      <c r="WBL32" s="206"/>
      <c r="WBM32" s="206"/>
      <c r="WBN32" s="206"/>
      <c r="WBO32" s="206"/>
      <c r="WBP32" s="206"/>
      <c r="WBQ32" s="206"/>
      <c r="WBR32" s="206"/>
      <c r="WBS32" s="206"/>
      <c r="WBT32" s="206"/>
      <c r="WBU32" s="206"/>
      <c r="WBV32" s="206"/>
      <c r="WBW32" s="206"/>
      <c r="WBX32" s="206"/>
      <c r="WBY32" s="206"/>
      <c r="WBZ32" s="206"/>
      <c r="WCA32" s="206"/>
      <c r="WCB32" s="206"/>
      <c r="WCC32" s="206"/>
      <c r="WCD32" s="206"/>
      <c r="WCE32" s="206"/>
      <c r="WCF32" s="206"/>
      <c r="WCG32" s="206"/>
      <c r="WCH32" s="206"/>
      <c r="WCI32" s="206"/>
      <c r="WCJ32" s="206"/>
      <c r="WCK32" s="206"/>
      <c r="WCL32" s="206"/>
      <c r="WCM32" s="206"/>
      <c r="WCN32" s="206"/>
      <c r="WCO32" s="206"/>
      <c r="WCP32" s="206"/>
      <c r="WCQ32" s="206"/>
      <c r="WCR32" s="206"/>
      <c r="WCS32" s="206"/>
      <c r="WCT32" s="206"/>
      <c r="WCU32" s="206"/>
      <c r="WCV32" s="206"/>
      <c r="WCW32" s="206"/>
      <c r="WCX32" s="206"/>
      <c r="WCY32" s="206"/>
      <c r="WCZ32" s="206"/>
      <c r="WDA32" s="206"/>
      <c r="WDB32" s="206"/>
      <c r="WDC32" s="206"/>
      <c r="WDD32" s="206"/>
      <c r="WDE32" s="206"/>
      <c r="WDF32" s="206"/>
      <c r="WDG32" s="206"/>
      <c r="WDH32" s="206"/>
      <c r="WDI32" s="206"/>
      <c r="WDJ32" s="206"/>
      <c r="WDK32" s="206"/>
      <c r="WDL32" s="206"/>
      <c r="WDM32" s="206"/>
      <c r="WDN32" s="206"/>
      <c r="WDO32" s="206"/>
      <c r="WDP32" s="206"/>
      <c r="WDQ32" s="206"/>
      <c r="WDR32" s="206"/>
      <c r="WDS32" s="206"/>
      <c r="WDT32" s="206"/>
      <c r="WDU32" s="206"/>
      <c r="WDV32" s="206"/>
      <c r="WDW32" s="206"/>
      <c r="WDX32" s="206"/>
      <c r="WDY32" s="206"/>
      <c r="WDZ32" s="206"/>
      <c r="WEA32" s="206"/>
      <c r="WEB32" s="206"/>
      <c r="WEC32" s="206"/>
      <c r="WED32" s="206"/>
      <c r="WEE32" s="206"/>
      <c r="WEF32" s="206"/>
      <c r="WEG32" s="206"/>
      <c r="WEH32" s="206"/>
      <c r="WEI32" s="206"/>
      <c r="WEJ32" s="206"/>
      <c r="WEK32" s="206"/>
      <c r="WEL32" s="206"/>
      <c r="WEM32" s="206"/>
      <c r="WEN32" s="206"/>
      <c r="WEO32" s="206"/>
      <c r="WEP32" s="206"/>
      <c r="WEQ32" s="206"/>
      <c r="WER32" s="206"/>
      <c r="WES32" s="206"/>
      <c r="WET32" s="206"/>
      <c r="WEU32" s="206"/>
      <c r="WEV32" s="206"/>
      <c r="WEW32" s="206"/>
      <c r="WEX32" s="206"/>
      <c r="WEY32" s="206"/>
      <c r="WEZ32" s="206"/>
      <c r="WFA32" s="206"/>
      <c r="WFB32" s="206"/>
      <c r="WFC32" s="206"/>
      <c r="WFD32" s="206"/>
      <c r="WFE32" s="206"/>
      <c r="WFF32" s="206"/>
      <c r="WFG32" s="206"/>
      <c r="WFH32" s="206"/>
      <c r="WFI32" s="206"/>
      <c r="WFJ32" s="206"/>
      <c r="WFK32" s="206"/>
      <c r="WFL32" s="206"/>
      <c r="WFM32" s="206"/>
      <c r="WFN32" s="206"/>
      <c r="WFO32" s="206"/>
      <c r="WFP32" s="206"/>
      <c r="WFQ32" s="206"/>
      <c r="WFR32" s="206"/>
      <c r="WFS32" s="206"/>
      <c r="WFT32" s="206"/>
      <c r="WFU32" s="206"/>
      <c r="WFV32" s="206"/>
      <c r="WFW32" s="206"/>
      <c r="WFX32" s="206"/>
      <c r="WFY32" s="206"/>
      <c r="WFZ32" s="206"/>
      <c r="WGA32" s="206"/>
      <c r="WGB32" s="206"/>
      <c r="WGC32" s="206"/>
      <c r="WGD32" s="206"/>
      <c r="WGE32" s="206"/>
      <c r="WGF32" s="206"/>
      <c r="WGG32" s="206"/>
      <c r="WGH32" s="206"/>
      <c r="WGI32" s="206"/>
      <c r="WGJ32" s="206"/>
      <c r="WGK32" s="206"/>
      <c r="WGL32" s="206"/>
      <c r="WGM32" s="206"/>
      <c r="WGN32" s="206"/>
      <c r="WGO32" s="206"/>
      <c r="WGP32" s="206"/>
      <c r="WGQ32" s="206"/>
      <c r="WGR32" s="206"/>
      <c r="WGS32" s="206"/>
      <c r="WGT32" s="206"/>
      <c r="WGU32" s="206"/>
      <c r="WGV32" s="206"/>
      <c r="WGW32" s="206"/>
      <c r="WGX32" s="206"/>
      <c r="WGY32" s="206"/>
      <c r="WGZ32" s="206"/>
      <c r="WHA32" s="206"/>
      <c r="WHB32" s="206"/>
      <c r="WHC32" s="206"/>
      <c r="WHD32" s="206"/>
      <c r="WHE32" s="206"/>
      <c r="WHF32" s="206"/>
      <c r="WHG32" s="206"/>
      <c r="WHH32" s="206"/>
      <c r="WHI32" s="206"/>
      <c r="WHJ32" s="206"/>
      <c r="WHK32" s="206"/>
      <c r="WHL32" s="206"/>
      <c r="WHM32" s="206"/>
      <c r="WHN32" s="206"/>
      <c r="WHO32" s="206"/>
      <c r="WHP32" s="206"/>
      <c r="WHQ32" s="206"/>
      <c r="WHR32" s="206"/>
      <c r="WHS32" s="206"/>
      <c r="WHT32" s="206"/>
      <c r="WHU32" s="206"/>
      <c r="WHV32" s="206"/>
      <c r="WHW32" s="206"/>
      <c r="WHX32" s="206"/>
      <c r="WHY32" s="206"/>
      <c r="WHZ32" s="206"/>
      <c r="WIA32" s="206"/>
      <c r="WIB32" s="206"/>
      <c r="WIC32" s="206"/>
      <c r="WID32" s="206"/>
      <c r="WIE32" s="206"/>
      <c r="WIF32" s="206"/>
      <c r="WIG32" s="206"/>
      <c r="WIH32" s="206"/>
      <c r="WII32" s="206"/>
      <c r="WIJ32" s="206"/>
      <c r="WIK32" s="206"/>
      <c r="WIL32" s="206"/>
      <c r="WIM32" s="206"/>
      <c r="WIN32" s="206"/>
      <c r="WIO32" s="206"/>
      <c r="WIP32" s="206"/>
      <c r="WIQ32" s="206"/>
      <c r="WIR32" s="206"/>
      <c r="WIS32" s="206"/>
      <c r="WIT32" s="206"/>
      <c r="WIU32" s="206"/>
      <c r="WIV32" s="206"/>
      <c r="WIW32" s="206"/>
      <c r="WIX32" s="206"/>
      <c r="WIY32" s="206"/>
      <c r="WIZ32" s="206"/>
      <c r="WJA32" s="206"/>
      <c r="WJB32" s="206"/>
      <c r="WJC32" s="206"/>
      <c r="WJD32" s="206"/>
      <c r="WJE32" s="206"/>
      <c r="WJF32" s="206"/>
      <c r="WJG32" s="206"/>
      <c r="WJH32" s="206"/>
      <c r="WJI32" s="206"/>
      <c r="WJJ32" s="206"/>
      <c r="WJK32" s="206"/>
      <c r="WJL32" s="206"/>
      <c r="WJM32" s="206"/>
      <c r="WJN32" s="206"/>
      <c r="WJO32" s="206"/>
      <c r="WJP32" s="206"/>
      <c r="WJQ32" s="206"/>
      <c r="WJR32" s="206"/>
      <c r="WJS32" s="206"/>
      <c r="WJT32" s="206"/>
      <c r="WJU32" s="206"/>
      <c r="WJV32" s="206"/>
      <c r="WJW32" s="206"/>
      <c r="WJX32" s="206"/>
      <c r="WJY32" s="206"/>
      <c r="WJZ32" s="206"/>
      <c r="WKA32" s="206"/>
      <c r="WKB32" s="206"/>
      <c r="WKC32" s="206"/>
      <c r="WKD32" s="206"/>
      <c r="WKE32" s="206"/>
      <c r="WKF32" s="206"/>
      <c r="WKG32" s="206"/>
      <c r="WKH32" s="206"/>
      <c r="WKI32" s="206"/>
      <c r="WKJ32" s="206"/>
      <c r="WKK32" s="206"/>
      <c r="WKL32" s="206"/>
      <c r="WKM32" s="206"/>
      <c r="WKN32" s="206"/>
      <c r="WKO32" s="206"/>
      <c r="WKP32" s="206"/>
      <c r="WKQ32" s="206"/>
      <c r="WKR32" s="206"/>
      <c r="WKS32" s="206"/>
      <c r="WKT32" s="206"/>
      <c r="WKU32" s="206"/>
      <c r="WKV32" s="206"/>
      <c r="WKW32" s="206"/>
      <c r="WKX32" s="206"/>
      <c r="WKY32" s="206"/>
      <c r="WKZ32" s="206"/>
      <c r="WLA32" s="206"/>
      <c r="WLB32" s="206"/>
      <c r="WLC32" s="206"/>
      <c r="WLD32" s="206"/>
      <c r="WLE32" s="206"/>
      <c r="WLF32" s="206"/>
      <c r="WLG32" s="206"/>
      <c r="WLH32" s="206"/>
      <c r="WLI32" s="206"/>
      <c r="WLJ32" s="206"/>
      <c r="WLK32" s="206"/>
      <c r="WLL32" s="206"/>
      <c r="WLM32" s="206"/>
      <c r="WLN32" s="206"/>
      <c r="WLO32" s="206"/>
      <c r="WLP32" s="206"/>
      <c r="WLQ32" s="206"/>
      <c r="WLR32" s="206"/>
      <c r="WLS32" s="206"/>
      <c r="WLT32" s="206"/>
      <c r="WLU32" s="206"/>
      <c r="WLV32" s="206"/>
      <c r="WLW32" s="206"/>
      <c r="WLX32" s="206"/>
      <c r="WLY32" s="206"/>
      <c r="WLZ32" s="206"/>
      <c r="WMA32" s="206"/>
      <c r="WMB32" s="206"/>
      <c r="WMC32" s="206"/>
      <c r="WMD32" s="206"/>
      <c r="WME32" s="206"/>
      <c r="WMF32" s="206"/>
      <c r="WMG32" s="206"/>
      <c r="WMH32" s="206"/>
      <c r="WMI32" s="206"/>
      <c r="WMJ32" s="206"/>
      <c r="WMK32" s="206"/>
      <c r="WML32" s="206"/>
      <c r="WMM32" s="206"/>
      <c r="WMN32" s="206"/>
      <c r="WMO32" s="206"/>
      <c r="WMP32" s="206"/>
      <c r="WMQ32" s="206"/>
      <c r="WMR32" s="206"/>
      <c r="WMS32" s="206"/>
      <c r="WMT32" s="206"/>
      <c r="WMU32" s="206"/>
      <c r="WMV32" s="206"/>
      <c r="WMW32" s="206"/>
      <c r="WMX32" s="206"/>
      <c r="WMY32" s="206"/>
      <c r="WMZ32" s="206"/>
      <c r="WNA32" s="206"/>
      <c r="WNB32" s="206"/>
      <c r="WNC32" s="206"/>
      <c r="WND32" s="206"/>
      <c r="WNE32" s="206"/>
      <c r="WNF32" s="206"/>
      <c r="WNG32" s="206"/>
      <c r="WNH32" s="206"/>
      <c r="WNI32" s="206"/>
      <c r="WNJ32" s="206"/>
      <c r="WNK32" s="206"/>
      <c r="WNL32" s="206"/>
      <c r="WNM32" s="206"/>
      <c r="WNN32" s="206"/>
      <c r="WNO32" s="206"/>
      <c r="WNP32" s="206"/>
      <c r="WNQ32" s="206"/>
      <c r="WNR32" s="206"/>
      <c r="WNS32" s="206"/>
      <c r="WNT32" s="206"/>
      <c r="WNU32" s="206"/>
      <c r="WNV32" s="206"/>
      <c r="WNW32" s="206"/>
      <c r="WNX32" s="206"/>
      <c r="WNY32" s="206"/>
      <c r="WNZ32" s="206"/>
      <c r="WOA32" s="206"/>
      <c r="WOB32" s="206"/>
      <c r="WOC32" s="206"/>
      <c r="WOD32" s="206"/>
      <c r="WOE32" s="206"/>
      <c r="WOF32" s="206"/>
      <c r="WOG32" s="206"/>
      <c r="WOH32" s="206"/>
      <c r="WOI32" s="206"/>
      <c r="WOJ32" s="206"/>
      <c r="WOK32" s="206"/>
      <c r="WOL32" s="206"/>
      <c r="WOM32" s="206"/>
      <c r="WON32" s="206"/>
      <c r="WOO32" s="206"/>
      <c r="WOP32" s="206"/>
      <c r="WOQ32" s="206"/>
      <c r="WOR32" s="206"/>
      <c r="WOS32" s="206"/>
      <c r="WOT32" s="206"/>
      <c r="WOU32" s="206"/>
      <c r="WOV32" s="206"/>
      <c r="WOW32" s="206"/>
      <c r="WOX32" s="206"/>
      <c r="WOY32" s="206"/>
      <c r="WOZ32" s="206"/>
      <c r="WPA32" s="206"/>
      <c r="WPB32" s="206"/>
      <c r="WPC32" s="206"/>
      <c r="WPD32" s="206"/>
      <c r="WPE32" s="206"/>
      <c r="WPF32" s="206"/>
      <c r="WPG32" s="206"/>
      <c r="WPH32" s="206"/>
      <c r="WPI32" s="206"/>
      <c r="WPJ32" s="206"/>
      <c r="WPK32" s="206"/>
      <c r="WPL32" s="206"/>
      <c r="WPM32" s="206"/>
      <c r="WPN32" s="206"/>
      <c r="WPO32" s="206"/>
      <c r="WPP32" s="206"/>
      <c r="WPQ32" s="206"/>
      <c r="WPR32" s="206"/>
      <c r="WPS32" s="206"/>
      <c r="WPT32" s="206"/>
      <c r="WPU32" s="206"/>
      <c r="WPV32" s="206"/>
      <c r="WPW32" s="206"/>
      <c r="WPX32" s="206"/>
      <c r="WPY32" s="206"/>
      <c r="WPZ32" s="206"/>
      <c r="WQA32" s="206"/>
      <c r="WQB32" s="206"/>
      <c r="WQC32" s="206"/>
      <c r="WQD32" s="206"/>
      <c r="WQE32" s="206"/>
      <c r="WQF32" s="206"/>
      <c r="WQG32" s="206"/>
      <c r="WQH32" s="206"/>
      <c r="WQI32" s="206"/>
      <c r="WQJ32" s="206"/>
      <c r="WQK32" s="206"/>
      <c r="WQL32" s="206"/>
      <c r="WQM32" s="206"/>
      <c r="WQN32" s="206"/>
      <c r="WQO32" s="206"/>
      <c r="WQP32" s="206"/>
      <c r="WQQ32" s="206"/>
      <c r="WQR32" s="206"/>
      <c r="WQS32" s="206"/>
      <c r="WQT32" s="206"/>
      <c r="WQU32" s="206"/>
      <c r="WQV32" s="206"/>
      <c r="WQW32" s="206"/>
      <c r="WQX32" s="206"/>
      <c r="WQY32" s="206"/>
      <c r="WQZ32" s="206"/>
      <c r="WRA32" s="206"/>
      <c r="WRB32" s="206"/>
      <c r="WRC32" s="206"/>
      <c r="WRD32" s="206"/>
      <c r="WRE32" s="206"/>
      <c r="WRF32" s="206"/>
      <c r="WRG32" s="206"/>
      <c r="WRH32" s="206"/>
      <c r="WRI32" s="206"/>
      <c r="WRJ32" s="206"/>
      <c r="WRK32" s="206"/>
      <c r="WRL32" s="206"/>
      <c r="WRM32" s="206"/>
      <c r="WRN32" s="206"/>
      <c r="WRO32" s="206"/>
      <c r="WRP32" s="206"/>
      <c r="WRQ32" s="206"/>
      <c r="WRR32" s="206"/>
      <c r="WRS32" s="206"/>
      <c r="WRT32" s="206"/>
      <c r="WRU32" s="206"/>
      <c r="WRV32" s="206"/>
      <c r="WRW32" s="206"/>
      <c r="WRX32" s="206"/>
      <c r="WRY32" s="206"/>
      <c r="WRZ32" s="206"/>
      <c r="WSA32" s="206"/>
      <c r="WSB32" s="206"/>
      <c r="WSC32" s="206"/>
      <c r="WSD32" s="206"/>
      <c r="WSE32" s="206"/>
      <c r="WSF32" s="206"/>
      <c r="WSG32" s="206"/>
      <c r="WSH32" s="206"/>
      <c r="WSI32" s="206"/>
      <c r="WSJ32" s="206"/>
      <c r="WSK32" s="206"/>
      <c r="WSL32" s="206"/>
      <c r="WSM32" s="206"/>
      <c r="WSN32" s="206"/>
      <c r="WSO32" s="206"/>
      <c r="WSP32" s="206"/>
      <c r="WSQ32" s="206"/>
      <c r="WSR32" s="206"/>
      <c r="WSS32" s="206"/>
      <c r="WST32" s="206"/>
      <c r="WSU32" s="206"/>
      <c r="WSV32" s="206"/>
      <c r="WSW32" s="206"/>
      <c r="WSX32" s="206"/>
      <c r="WSY32" s="206"/>
      <c r="WSZ32" s="206"/>
      <c r="WTA32" s="206"/>
      <c r="WTB32" s="206"/>
      <c r="WTC32" s="206"/>
      <c r="WTD32" s="206"/>
      <c r="WTE32" s="206"/>
      <c r="WTF32" s="206"/>
      <c r="WTG32" s="206"/>
      <c r="WTH32" s="206"/>
      <c r="WTI32" s="206"/>
      <c r="WTJ32" s="206"/>
      <c r="WTK32" s="206"/>
      <c r="WTL32" s="206"/>
      <c r="WTM32" s="206"/>
      <c r="WTN32" s="206"/>
      <c r="WTO32" s="206"/>
      <c r="WTP32" s="206"/>
      <c r="WTQ32" s="206"/>
      <c r="WTR32" s="206"/>
      <c r="WTS32" s="206"/>
      <c r="WTT32" s="206"/>
      <c r="WTU32" s="206"/>
      <c r="WTV32" s="206"/>
      <c r="WTW32" s="206"/>
      <c r="WTX32" s="206"/>
      <c r="WTY32" s="206"/>
      <c r="WTZ32" s="206"/>
      <c r="WUA32" s="206"/>
      <c r="WUB32" s="206"/>
      <c r="WUC32" s="206"/>
      <c r="WUD32" s="206"/>
      <c r="WUE32" s="206"/>
      <c r="WUF32" s="206"/>
      <c r="WUG32" s="206"/>
      <c r="WUH32" s="206"/>
      <c r="WUI32" s="206"/>
      <c r="WUJ32" s="206"/>
      <c r="WUK32" s="206"/>
      <c r="WUL32" s="206"/>
      <c r="WUM32" s="206"/>
      <c r="WUN32" s="206"/>
      <c r="WUO32" s="206"/>
      <c r="WUP32" s="206"/>
      <c r="WUQ32" s="206"/>
      <c r="WUR32" s="206"/>
      <c r="WUS32" s="206"/>
      <c r="WUT32" s="206"/>
      <c r="WUU32" s="206"/>
      <c r="WUV32" s="206"/>
      <c r="WUW32" s="206"/>
      <c r="WUX32" s="206"/>
      <c r="WUY32" s="206"/>
      <c r="WUZ32" s="206"/>
      <c r="WVA32" s="206"/>
      <c r="WVB32" s="206"/>
      <c r="WVC32" s="206"/>
      <c r="WVD32" s="206"/>
      <c r="WVE32" s="206"/>
      <c r="WVF32" s="206"/>
      <c r="WVG32" s="206"/>
      <c r="WVH32" s="206"/>
      <c r="WVI32" s="206"/>
      <c r="WVJ32" s="206"/>
      <c r="WVK32" s="206"/>
      <c r="WVL32" s="206"/>
      <c r="WVM32" s="206"/>
      <c r="WVN32" s="206"/>
      <c r="WVO32" s="206"/>
      <c r="WVP32" s="206"/>
      <c r="WVQ32" s="206"/>
      <c r="WVR32" s="206"/>
      <c r="WVS32" s="206"/>
      <c r="WVT32" s="206"/>
      <c r="WVU32" s="206"/>
      <c r="WVV32" s="206"/>
      <c r="WVW32" s="206"/>
      <c r="WVX32" s="206"/>
      <c r="WVY32" s="206"/>
      <c r="WVZ32" s="206"/>
      <c r="WWA32" s="206"/>
      <c r="WWB32" s="206"/>
      <c r="WWC32" s="206"/>
      <c r="WWD32" s="206"/>
      <c r="WWE32" s="206"/>
      <c r="WWF32" s="206"/>
      <c r="WWG32" s="206"/>
      <c r="WWH32" s="206"/>
      <c r="WWI32" s="206"/>
      <c r="WWJ32" s="206"/>
      <c r="WWK32" s="206"/>
      <c r="WWL32" s="206"/>
      <c r="WWM32" s="206"/>
      <c r="WWN32" s="206"/>
      <c r="WWO32" s="206"/>
      <c r="WWP32" s="206"/>
      <c r="WWQ32" s="206"/>
      <c r="WWR32" s="206"/>
      <c r="WWS32" s="206"/>
      <c r="WWT32" s="206"/>
      <c r="WWU32" s="206"/>
      <c r="WWV32" s="206"/>
      <c r="WWW32" s="206"/>
      <c r="WWX32" s="206"/>
      <c r="WWY32" s="206"/>
      <c r="WWZ32" s="206"/>
      <c r="WXA32" s="206"/>
      <c r="WXB32" s="206"/>
      <c r="WXC32" s="206"/>
      <c r="WXD32" s="206"/>
      <c r="WXE32" s="206"/>
      <c r="WXF32" s="206"/>
      <c r="WXG32" s="206"/>
      <c r="WXH32" s="206"/>
      <c r="WXI32" s="206"/>
      <c r="WXJ32" s="206"/>
      <c r="WXK32" s="206"/>
      <c r="WXL32" s="206"/>
      <c r="WXM32" s="206"/>
      <c r="WXN32" s="206"/>
      <c r="WXO32" s="206"/>
      <c r="WXP32" s="206"/>
      <c r="WXQ32" s="206"/>
      <c r="WXR32" s="206"/>
      <c r="WXS32" s="206"/>
      <c r="WXT32" s="206"/>
      <c r="WXU32" s="206"/>
      <c r="WXV32" s="206"/>
      <c r="WXW32" s="206"/>
      <c r="WXX32" s="206"/>
      <c r="WXY32" s="206"/>
      <c r="WXZ32" s="206"/>
      <c r="WYA32" s="206"/>
      <c r="WYB32" s="206"/>
      <c r="WYC32" s="206"/>
      <c r="WYD32" s="206"/>
      <c r="WYE32" s="206"/>
      <c r="WYF32" s="206"/>
      <c r="WYG32" s="206"/>
      <c r="WYH32" s="206"/>
      <c r="WYI32" s="206"/>
      <c r="WYJ32" s="206"/>
      <c r="WYK32" s="206"/>
      <c r="WYL32" s="206"/>
      <c r="WYM32" s="206"/>
      <c r="WYN32" s="206"/>
      <c r="WYO32" s="206"/>
      <c r="WYP32" s="206"/>
      <c r="WYQ32" s="206"/>
      <c r="WYR32" s="206"/>
      <c r="WYS32" s="206"/>
      <c r="WYT32" s="206"/>
      <c r="WYU32" s="206"/>
      <c r="WYV32" s="206"/>
      <c r="WYW32" s="206"/>
      <c r="WYX32" s="206"/>
      <c r="WYY32" s="206"/>
      <c r="WYZ32" s="206"/>
      <c r="WZA32" s="206"/>
      <c r="WZB32" s="206"/>
      <c r="WZC32" s="206"/>
      <c r="WZD32" s="206"/>
      <c r="WZE32" s="206"/>
      <c r="WZF32" s="206"/>
      <c r="WZG32" s="206"/>
      <c r="WZH32" s="206"/>
      <c r="WZI32" s="206"/>
      <c r="WZJ32" s="206"/>
      <c r="WZK32" s="206"/>
      <c r="WZL32" s="206"/>
      <c r="WZM32" s="206"/>
      <c r="WZN32" s="206"/>
      <c r="WZO32" s="206"/>
      <c r="WZP32" s="206"/>
      <c r="WZQ32" s="206"/>
      <c r="WZR32" s="206"/>
      <c r="WZS32" s="206"/>
      <c r="WZT32" s="206"/>
      <c r="WZU32" s="206"/>
      <c r="WZV32" s="206"/>
      <c r="WZW32" s="206"/>
      <c r="WZX32" s="206"/>
      <c r="WZY32" s="206"/>
      <c r="WZZ32" s="206"/>
      <c r="XAA32" s="206"/>
      <c r="XAB32" s="206"/>
      <c r="XAC32" s="206"/>
      <c r="XAD32" s="206"/>
      <c r="XAE32" s="206"/>
      <c r="XAF32" s="206"/>
      <c r="XAG32" s="206"/>
      <c r="XAH32" s="206"/>
      <c r="XAI32" s="206"/>
      <c r="XAJ32" s="206"/>
      <c r="XAK32" s="206"/>
      <c r="XAL32" s="206"/>
      <c r="XAM32" s="206"/>
      <c r="XAN32" s="206"/>
      <c r="XAO32" s="206"/>
      <c r="XAP32" s="206"/>
      <c r="XAQ32" s="206"/>
      <c r="XAR32" s="206"/>
      <c r="XAS32" s="206"/>
      <c r="XAT32" s="206"/>
      <c r="XAU32" s="206"/>
      <c r="XAV32" s="206"/>
      <c r="XAW32" s="206"/>
      <c r="XAX32" s="206"/>
      <c r="XAY32" s="206"/>
      <c r="XAZ32" s="206"/>
      <c r="XBA32" s="206"/>
      <c r="XBB32" s="206"/>
      <c r="XBC32" s="206"/>
      <c r="XBD32" s="206"/>
      <c r="XBE32" s="206"/>
      <c r="XBF32" s="206"/>
      <c r="XBG32" s="206"/>
      <c r="XBH32" s="206"/>
      <c r="XBI32" s="206"/>
      <c r="XBJ32" s="206"/>
      <c r="XBK32" s="206"/>
      <c r="XBL32" s="206"/>
      <c r="XBM32" s="206"/>
      <c r="XBN32" s="206"/>
      <c r="XBO32" s="206"/>
      <c r="XBP32" s="206"/>
      <c r="XBQ32" s="206"/>
      <c r="XBR32" s="206"/>
      <c r="XBS32" s="206"/>
      <c r="XBT32" s="206"/>
      <c r="XBU32" s="206"/>
      <c r="XBV32" s="206"/>
      <c r="XBW32" s="206"/>
      <c r="XBX32" s="206"/>
      <c r="XBY32" s="206"/>
      <c r="XBZ32" s="206"/>
      <c r="XCA32" s="206"/>
      <c r="XCB32" s="206"/>
      <c r="XCC32" s="206"/>
      <c r="XCD32" s="206"/>
      <c r="XCE32" s="206"/>
      <c r="XCF32" s="206"/>
      <c r="XCG32" s="206"/>
      <c r="XCH32" s="206"/>
      <c r="XCI32" s="206"/>
      <c r="XCJ32" s="206"/>
      <c r="XCK32" s="206"/>
      <c r="XCL32" s="206"/>
      <c r="XCM32" s="206"/>
      <c r="XCN32" s="206"/>
      <c r="XCO32" s="206"/>
      <c r="XCP32" s="206"/>
      <c r="XCQ32" s="206"/>
      <c r="XCR32" s="206"/>
      <c r="XCS32" s="206"/>
      <c r="XCT32" s="206"/>
      <c r="XCU32" s="206"/>
      <c r="XCV32" s="206"/>
      <c r="XCW32" s="206"/>
      <c r="XCX32" s="206"/>
      <c r="XCY32" s="206"/>
      <c r="XCZ32" s="206"/>
      <c r="XDA32" s="206"/>
      <c r="XDB32" s="206"/>
      <c r="XDC32" s="206"/>
      <c r="XDD32" s="206"/>
      <c r="XDE32" s="206"/>
      <c r="XDF32" s="206"/>
      <c r="XDG32" s="206"/>
      <c r="XDH32" s="206"/>
      <c r="XDI32" s="206"/>
      <c r="XDJ32" s="206"/>
      <c r="XDK32" s="206"/>
      <c r="XDL32" s="206"/>
      <c r="XDM32" s="206"/>
      <c r="XDN32" s="206"/>
      <c r="XDO32" s="206"/>
      <c r="XDP32" s="206"/>
      <c r="XDQ32" s="206"/>
      <c r="XDR32" s="206"/>
      <c r="XDS32" s="206"/>
      <c r="XDT32" s="206"/>
      <c r="XDU32" s="206"/>
      <c r="XDV32" s="206"/>
      <c r="XDW32" s="206"/>
      <c r="XDX32" s="206"/>
      <c r="XDY32" s="206"/>
      <c r="XDZ32" s="206"/>
      <c r="XEA32" s="206"/>
      <c r="XEB32" s="206"/>
      <c r="XEC32" s="206"/>
      <c r="XED32" s="206"/>
      <c r="XEE32" s="206"/>
      <c r="XEF32" s="206"/>
      <c r="XEG32" s="206"/>
      <c r="XEH32" s="206"/>
      <c r="XEI32" s="206"/>
      <c r="XEJ32" s="206"/>
      <c r="XEK32" s="206"/>
      <c r="XEL32" s="206"/>
      <c r="XEM32" s="206"/>
      <c r="XEN32" s="206"/>
      <c r="XEO32" s="206"/>
      <c r="XEP32" s="206"/>
      <c r="XEQ32" s="206"/>
      <c r="XER32" s="206"/>
      <c r="XES32" s="206"/>
      <c r="XET32" s="206"/>
      <c r="XEU32" s="206"/>
      <c r="XEV32" s="206"/>
      <c r="XEW32" s="206"/>
      <c r="XEX32" s="206"/>
      <c r="XEY32" s="206"/>
      <c r="XEZ32" s="206"/>
      <c r="XFA32" s="206"/>
      <c r="XFB32" s="206"/>
    </row>
    <row r="33" spans="1:16382" s="120" customFormat="1" x14ac:dyDescent="0.25">
      <c r="A33" s="178"/>
      <c r="B33" s="140" t="s">
        <v>111</v>
      </c>
      <c r="C33" s="178"/>
      <c r="D33" s="219" t="s">
        <v>112</v>
      </c>
      <c r="E33" s="143">
        <f>SUM(E34:E35)</f>
        <v>0</v>
      </c>
      <c r="F33" s="143">
        <f>SUM(F34:F35)</f>
        <v>150000</v>
      </c>
      <c r="G33" s="143">
        <f>SUM(G34:G35)</f>
        <v>150000</v>
      </c>
      <c r="H33" s="143">
        <f>SUM(H34:H35)</f>
        <v>0</v>
      </c>
      <c r="I33" s="483">
        <f t="shared" si="1"/>
        <v>0</v>
      </c>
      <c r="J33" s="483">
        <f t="shared" si="0"/>
        <v>0</v>
      </c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S33" s="106"/>
      <c r="BT33" s="106"/>
      <c r="BU33" s="106"/>
      <c r="BV33" s="106"/>
      <c r="BW33" s="106"/>
      <c r="BX33" s="106"/>
      <c r="BY33" s="106"/>
      <c r="BZ33" s="106"/>
      <c r="CA33" s="106"/>
      <c r="CB33" s="106"/>
      <c r="CC33" s="106"/>
      <c r="CD33" s="106"/>
      <c r="CE33" s="106"/>
      <c r="CF33" s="106"/>
      <c r="CG33" s="106"/>
      <c r="CH33" s="106"/>
      <c r="CI33" s="106"/>
      <c r="CJ33" s="106"/>
      <c r="CK33" s="106"/>
      <c r="CL33" s="106"/>
      <c r="CM33" s="106"/>
      <c r="CN33" s="106"/>
      <c r="CO33" s="106"/>
      <c r="CP33" s="106"/>
      <c r="CQ33" s="106"/>
      <c r="CR33" s="106"/>
      <c r="CS33" s="106"/>
      <c r="CT33" s="106"/>
      <c r="CU33" s="106"/>
      <c r="CV33" s="106"/>
      <c r="CW33" s="106"/>
      <c r="CX33" s="106"/>
      <c r="CY33" s="106"/>
      <c r="CZ33" s="106"/>
      <c r="DA33" s="106"/>
      <c r="DB33" s="106"/>
      <c r="DC33" s="106"/>
      <c r="DD33" s="106"/>
      <c r="DE33" s="106"/>
      <c r="DF33" s="106"/>
      <c r="DG33" s="106"/>
      <c r="DH33" s="106"/>
      <c r="DI33" s="106"/>
      <c r="DJ33" s="106"/>
      <c r="DK33" s="106"/>
      <c r="DL33" s="106"/>
      <c r="DM33" s="106"/>
      <c r="DN33" s="106"/>
      <c r="DO33" s="106"/>
      <c r="DP33" s="106"/>
      <c r="DQ33" s="106"/>
      <c r="DR33" s="106"/>
      <c r="DS33" s="106"/>
      <c r="DT33" s="106"/>
      <c r="DU33" s="106"/>
      <c r="DV33" s="106"/>
      <c r="DW33" s="106"/>
      <c r="DX33" s="106"/>
      <c r="DY33" s="106"/>
      <c r="DZ33" s="106"/>
      <c r="EA33" s="106"/>
      <c r="EB33" s="106"/>
      <c r="EC33" s="106"/>
      <c r="ED33" s="106"/>
      <c r="EE33" s="106"/>
      <c r="EF33" s="106"/>
      <c r="EG33" s="106"/>
      <c r="EH33" s="106"/>
      <c r="EI33" s="106"/>
      <c r="EJ33" s="106"/>
      <c r="EK33" s="106"/>
      <c r="EL33" s="106"/>
      <c r="EM33" s="106"/>
      <c r="EN33" s="106"/>
      <c r="EO33" s="106"/>
      <c r="EP33" s="106"/>
      <c r="EQ33" s="106"/>
      <c r="ER33" s="106"/>
      <c r="ES33" s="106"/>
      <c r="ET33" s="106"/>
      <c r="EU33" s="106"/>
      <c r="EV33" s="106"/>
      <c r="EW33" s="106"/>
      <c r="EX33" s="106"/>
      <c r="EY33" s="106"/>
      <c r="EZ33" s="106"/>
      <c r="FA33" s="106"/>
      <c r="FB33" s="106"/>
      <c r="FC33" s="106"/>
      <c r="FD33" s="106"/>
      <c r="FE33" s="106"/>
      <c r="FF33" s="106"/>
      <c r="FG33" s="106"/>
      <c r="FH33" s="106"/>
      <c r="FI33" s="106"/>
      <c r="FJ33" s="106"/>
      <c r="FK33" s="106"/>
      <c r="FL33" s="106"/>
      <c r="FM33" s="106"/>
      <c r="FN33" s="106"/>
      <c r="FO33" s="106"/>
      <c r="FP33" s="106"/>
      <c r="FQ33" s="106"/>
      <c r="FR33" s="106"/>
      <c r="FS33" s="106"/>
      <c r="FT33" s="106"/>
      <c r="FU33" s="106"/>
      <c r="FV33" s="106"/>
      <c r="FW33" s="106"/>
      <c r="FX33" s="106"/>
      <c r="FY33" s="106"/>
      <c r="FZ33" s="106"/>
      <c r="GA33" s="106"/>
      <c r="GB33" s="106"/>
      <c r="GC33" s="106"/>
      <c r="GD33" s="106"/>
      <c r="GE33" s="106"/>
      <c r="GF33" s="106"/>
      <c r="GG33" s="106"/>
      <c r="GH33" s="106"/>
      <c r="GI33" s="106"/>
      <c r="GJ33" s="106"/>
      <c r="GK33" s="106"/>
      <c r="GL33" s="106"/>
      <c r="GM33" s="106"/>
      <c r="GN33" s="106"/>
      <c r="GO33" s="106"/>
      <c r="GP33" s="106"/>
      <c r="GQ33" s="106"/>
      <c r="GR33" s="106"/>
      <c r="GS33" s="106"/>
      <c r="GT33" s="106"/>
      <c r="GU33" s="106"/>
      <c r="GV33" s="106"/>
      <c r="GW33" s="106"/>
      <c r="GX33" s="106"/>
      <c r="GY33" s="106"/>
      <c r="GZ33" s="106"/>
      <c r="HA33" s="106"/>
      <c r="HB33" s="106"/>
      <c r="HC33" s="106"/>
      <c r="HD33" s="106"/>
      <c r="HE33" s="106"/>
      <c r="HF33" s="106"/>
      <c r="HG33" s="106"/>
      <c r="HH33" s="106"/>
      <c r="HI33" s="106"/>
      <c r="HJ33" s="106"/>
      <c r="HK33" s="106"/>
      <c r="HL33" s="106"/>
      <c r="HM33" s="106"/>
      <c r="HN33" s="106"/>
      <c r="HO33" s="106"/>
      <c r="HP33" s="106"/>
      <c r="HQ33" s="106"/>
      <c r="HR33" s="106"/>
      <c r="HS33" s="106"/>
      <c r="HT33" s="106"/>
      <c r="HU33" s="106"/>
      <c r="HV33" s="106"/>
      <c r="HW33" s="106"/>
      <c r="HX33" s="106"/>
      <c r="HY33" s="106"/>
      <c r="HZ33" s="106"/>
      <c r="IA33" s="106"/>
      <c r="IB33" s="106"/>
      <c r="IC33" s="106"/>
      <c r="ID33" s="106"/>
      <c r="IE33" s="106"/>
      <c r="IF33" s="106"/>
      <c r="IG33" s="106"/>
      <c r="IH33" s="106"/>
      <c r="II33" s="106"/>
      <c r="IJ33" s="106"/>
      <c r="IK33" s="106"/>
      <c r="IL33" s="106"/>
      <c r="IM33" s="106"/>
      <c r="IN33" s="106"/>
      <c r="IO33" s="106"/>
      <c r="IP33" s="106"/>
      <c r="IQ33" s="106"/>
      <c r="IR33" s="106"/>
      <c r="IS33" s="106"/>
      <c r="IT33" s="106"/>
      <c r="IU33" s="106"/>
      <c r="IV33" s="106"/>
      <c r="IW33" s="106"/>
      <c r="IX33" s="106"/>
      <c r="IY33" s="106"/>
      <c r="IZ33" s="106"/>
      <c r="JA33" s="106"/>
      <c r="JB33" s="106"/>
      <c r="JC33" s="106"/>
      <c r="JD33" s="106"/>
      <c r="JE33" s="106"/>
      <c r="JF33" s="106"/>
      <c r="JG33" s="106"/>
      <c r="JH33" s="106"/>
      <c r="JI33" s="106"/>
      <c r="JJ33" s="106"/>
      <c r="JK33" s="106"/>
      <c r="JL33" s="106"/>
      <c r="JM33" s="106"/>
      <c r="JN33" s="106"/>
      <c r="JO33" s="106"/>
      <c r="JP33" s="106"/>
      <c r="JQ33" s="106"/>
      <c r="JR33" s="106"/>
      <c r="JS33" s="106"/>
      <c r="JT33" s="106"/>
      <c r="JU33" s="106"/>
      <c r="JV33" s="106"/>
      <c r="JW33" s="106"/>
      <c r="JX33" s="106"/>
      <c r="JY33" s="106"/>
      <c r="JZ33" s="106"/>
      <c r="KA33" s="106"/>
      <c r="KB33" s="106"/>
      <c r="KC33" s="106"/>
      <c r="KD33" s="106"/>
      <c r="KE33" s="106"/>
      <c r="KF33" s="106"/>
      <c r="KG33" s="106"/>
      <c r="KH33" s="106"/>
      <c r="KI33" s="106"/>
      <c r="KJ33" s="106"/>
      <c r="KK33" s="106"/>
      <c r="KL33" s="106"/>
      <c r="KM33" s="106"/>
      <c r="KN33" s="106"/>
      <c r="KO33" s="106"/>
      <c r="KP33" s="106"/>
      <c r="KQ33" s="106"/>
      <c r="KR33" s="106"/>
      <c r="KS33" s="106"/>
      <c r="KT33" s="106"/>
      <c r="KU33" s="106"/>
      <c r="KV33" s="106"/>
      <c r="KW33" s="106"/>
      <c r="KX33" s="106"/>
      <c r="KY33" s="106"/>
      <c r="KZ33" s="106"/>
      <c r="LA33" s="106"/>
      <c r="LB33" s="106"/>
      <c r="LC33" s="106"/>
      <c r="LD33" s="106"/>
      <c r="LE33" s="106"/>
      <c r="LF33" s="106"/>
      <c r="LG33" s="106"/>
      <c r="LH33" s="106"/>
      <c r="LI33" s="106"/>
      <c r="LJ33" s="106"/>
      <c r="LK33" s="106"/>
      <c r="LL33" s="106"/>
      <c r="LM33" s="106"/>
      <c r="LN33" s="106"/>
      <c r="LO33" s="106"/>
      <c r="LP33" s="106"/>
      <c r="LQ33" s="106"/>
      <c r="LR33" s="106"/>
      <c r="LS33" s="106"/>
      <c r="LT33" s="106"/>
      <c r="LU33" s="106"/>
      <c r="LV33" s="106"/>
      <c r="LW33" s="106"/>
      <c r="LX33" s="106"/>
      <c r="LY33" s="106"/>
      <c r="LZ33" s="106"/>
      <c r="MA33" s="106"/>
      <c r="MB33" s="106"/>
      <c r="MC33" s="106"/>
      <c r="MD33" s="106"/>
      <c r="ME33" s="106"/>
      <c r="MF33" s="106"/>
      <c r="MG33" s="106"/>
      <c r="MH33" s="106"/>
      <c r="MI33" s="106"/>
      <c r="MJ33" s="106"/>
      <c r="MK33" s="106"/>
      <c r="ML33" s="106"/>
      <c r="MM33" s="106"/>
      <c r="MN33" s="106"/>
      <c r="MO33" s="106"/>
      <c r="MP33" s="106"/>
      <c r="MQ33" s="106"/>
      <c r="MR33" s="106"/>
      <c r="MS33" s="106"/>
      <c r="MT33" s="106"/>
      <c r="MU33" s="106"/>
      <c r="MV33" s="106"/>
      <c r="MW33" s="106"/>
      <c r="MX33" s="106"/>
      <c r="MY33" s="106"/>
      <c r="MZ33" s="106"/>
      <c r="NA33" s="106"/>
      <c r="NB33" s="106"/>
      <c r="NC33" s="106"/>
      <c r="ND33" s="106"/>
      <c r="NE33" s="106"/>
      <c r="NF33" s="106"/>
      <c r="NG33" s="106"/>
      <c r="NH33" s="106"/>
      <c r="NI33" s="106"/>
      <c r="NJ33" s="106"/>
      <c r="NK33" s="106"/>
      <c r="NL33" s="106"/>
      <c r="NM33" s="106"/>
      <c r="NN33" s="106"/>
      <c r="NO33" s="106"/>
      <c r="NP33" s="106"/>
      <c r="NQ33" s="106"/>
      <c r="NR33" s="106"/>
      <c r="NS33" s="106"/>
      <c r="NT33" s="106"/>
      <c r="NU33" s="106"/>
      <c r="NV33" s="106"/>
      <c r="NW33" s="106"/>
      <c r="NX33" s="106"/>
      <c r="NY33" s="106"/>
      <c r="NZ33" s="106"/>
      <c r="OA33" s="106"/>
      <c r="OB33" s="106"/>
      <c r="OC33" s="106"/>
      <c r="OD33" s="106"/>
      <c r="OE33" s="106"/>
      <c r="OF33" s="106"/>
      <c r="OG33" s="106"/>
      <c r="OH33" s="106"/>
      <c r="OI33" s="106"/>
      <c r="OJ33" s="106"/>
      <c r="OK33" s="106"/>
      <c r="OL33" s="106"/>
      <c r="OM33" s="106"/>
      <c r="ON33" s="106"/>
      <c r="OO33" s="106"/>
      <c r="OP33" s="106"/>
      <c r="OQ33" s="106"/>
      <c r="OR33" s="106"/>
      <c r="OS33" s="106"/>
      <c r="OT33" s="106"/>
      <c r="OU33" s="106"/>
      <c r="OV33" s="106"/>
      <c r="OW33" s="106"/>
      <c r="OX33" s="106"/>
      <c r="OY33" s="106"/>
      <c r="OZ33" s="106"/>
      <c r="PA33" s="106"/>
      <c r="PB33" s="106"/>
      <c r="PC33" s="106"/>
      <c r="PD33" s="106"/>
      <c r="PE33" s="106"/>
      <c r="PF33" s="106"/>
      <c r="PG33" s="106"/>
      <c r="PH33" s="106"/>
      <c r="PI33" s="106"/>
      <c r="PJ33" s="106"/>
      <c r="PK33" s="106"/>
      <c r="PL33" s="106"/>
      <c r="PM33" s="106"/>
      <c r="PN33" s="106"/>
      <c r="PO33" s="106"/>
      <c r="PP33" s="106"/>
      <c r="PQ33" s="106"/>
      <c r="PR33" s="106"/>
      <c r="PS33" s="106"/>
      <c r="PT33" s="106"/>
      <c r="PU33" s="106"/>
      <c r="PV33" s="106"/>
      <c r="PW33" s="106"/>
      <c r="PX33" s="106"/>
      <c r="PY33" s="106"/>
      <c r="PZ33" s="106"/>
      <c r="QA33" s="106"/>
      <c r="QB33" s="106"/>
      <c r="QC33" s="106"/>
      <c r="QD33" s="106"/>
      <c r="QE33" s="106"/>
      <c r="QF33" s="106"/>
      <c r="QG33" s="106"/>
      <c r="QH33" s="106"/>
      <c r="QI33" s="106"/>
      <c r="QJ33" s="106"/>
      <c r="QK33" s="106"/>
      <c r="QL33" s="106"/>
      <c r="QM33" s="106"/>
      <c r="QN33" s="106"/>
      <c r="QO33" s="106"/>
      <c r="QP33" s="106"/>
      <c r="QQ33" s="106"/>
      <c r="QR33" s="106"/>
      <c r="QS33" s="106"/>
      <c r="QT33" s="106"/>
      <c r="QU33" s="106"/>
      <c r="QV33" s="106"/>
      <c r="QW33" s="106"/>
      <c r="QX33" s="106"/>
      <c r="QY33" s="106"/>
      <c r="QZ33" s="106"/>
      <c r="RA33" s="106"/>
      <c r="RB33" s="106"/>
      <c r="RC33" s="106"/>
      <c r="RD33" s="106"/>
      <c r="RE33" s="106"/>
      <c r="RF33" s="106"/>
      <c r="RG33" s="106"/>
      <c r="RH33" s="106"/>
      <c r="RI33" s="106"/>
      <c r="RJ33" s="106"/>
      <c r="RK33" s="106"/>
      <c r="RL33" s="106"/>
      <c r="RM33" s="106"/>
      <c r="RN33" s="106"/>
      <c r="RO33" s="106"/>
      <c r="RP33" s="106"/>
      <c r="RQ33" s="106"/>
      <c r="RR33" s="106"/>
      <c r="RS33" s="106"/>
      <c r="RT33" s="106"/>
      <c r="RU33" s="106"/>
      <c r="RV33" s="106"/>
      <c r="RW33" s="106"/>
      <c r="RX33" s="106"/>
      <c r="RY33" s="106"/>
      <c r="RZ33" s="106"/>
      <c r="SA33" s="106"/>
      <c r="SB33" s="106"/>
      <c r="SC33" s="106"/>
      <c r="SD33" s="106"/>
      <c r="SE33" s="106"/>
      <c r="SF33" s="106"/>
      <c r="SG33" s="106"/>
      <c r="SH33" s="106"/>
      <c r="SI33" s="106"/>
      <c r="SJ33" s="106"/>
      <c r="SK33" s="106"/>
      <c r="SL33" s="106"/>
      <c r="SM33" s="106"/>
      <c r="SN33" s="106"/>
      <c r="SO33" s="106"/>
      <c r="SP33" s="106"/>
      <c r="SQ33" s="106"/>
      <c r="SR33" s="106"/>
      <c r="SS33" s="106"/>
      <c r="ST33" s="106"/>
      <c r="SU33" s="106"/>
      <c r="SV33" s="106"/>
      <c r="SW33" s="106"/>
      <c r="SX33" s="106"/>
      <c r="SY33" s="106"/>
      <c r="SZ33" s="106"/>
      <c r="TA33" s="106"/>
      <c r="TB33" s="106"/>
      <c r="TC33" s="106"/>
      <c r="TD33" s="106"/>
      <c r="TE33" s="106"/>
      <c r="TF33" s="106"/>
      <c r="TG33" s="106"/>
      <c r="TH33" s="106"/>
      <c r="TI33" s="106"/>
      <c r="TJ33" s="106"/>
      <c r="TK33" s="106"/>
      <c r="TL33" s="106"/>
      <c r="TM33" s="106"/>
      <c r="TN33" s="106"/>
      <c r="TO33" s="106"/>
      <c r="TP33" s="106"/>
      <c r="TQ33" s="106"/>
      <c r="TR33" s="106"/>
      <c r="TS33" s="106"/>
      <c r="TT33" s="106"/>
      <c r="TU33" s="106"/>
      <c r="TV33" s="106"/>
      <c r="TW33" s="106"/>
      <c r="TX33" s="106"/>
      <c r="TY33" s="106"/>
      <c r="TZ33" s="106"/>
      <c r="UA33" s="106"/>
      <c r="UB33" s="106"/>
      <c r="UC33" s="106"/>
      <c r="UD33" s="106"/>
      <c r="UE33" s="106"/>
      <c r="UF33" s="106"/>
      <c r="UG33" s="106"/>
      <c r="UH33" s="106"/>
      <c r="UI33" s="106"/>
      <c r="UJ33" s="106"/>
      <c r="UK33" s="106"/>
      <c r="UL33" s="106"/>
      <c r="UM33" s="106"/>
      <c r="UN33" s="106"/>
      <c r="UO33" s="106"/>
      <c r="UP33" s="106"/>
      <c r="UQ33" s="106"/>
      <c r="UR33" s="106"/>
      <c r="US33" s="106"/>
      <c r="UT33" s="106"/>
      <c r="UU33" s="106"/>
      <c r="UV33" s="106"/>
      <c r="UW33" s="106"/>
      <c r="UX33" s="106"/>
      <c r="UY33" s="106"/>
      <c r="UZ33" s="106"/>
      <c r="VA33" s="106"/>
      <c r="VB33" s="106"/>
      <c r="VC33" s="106"/>
      <c r="VD33" s="106"/>
      <c r="VE33" s="106"/>
      <c r="VF33" s="106"/>
      <c r="VG33" s="106"/>
      <c r="VH33" s="106"/>
      <c r="VI33" s="106"/>
      <c r="VJ33" s="106"/>
      <c r="VK33" s="106"/>
      <c r="VL33" s="106"/>
      <c r="VM33" s="106"/>
      <c r="VN33" s="106"/>
      <c r="VO33" s="106"/>
      <c r="VP33" s="106"/>
      <c r="VQ33" s="106"/>
      <c r="VR33" s="106"/>
      <c r="VS33" s="106"/>
      <c r="VT33" s="106"/>
      <c r="VU33" s="106"/>
      <c r="VV33" s="106"/>
      <c r="VW33" s="106"/>
      <c r="VX33" s="106"/>
      <c r="VY33" s="106"/>
      <c r="VZ33" s="106"/>
      <c r="WA33" s="106"/>
      <c r="WB33" s="106"/>
      <c r="WC33" s="106"/>
      <c r="WD33" s="106"/>
      <c r="WE33" s="106"/>
      <c r="WF33" s="106"/>
      <c r="WG33" s="106"/>
      <c r="WH33" s="106"/>
      <c r="WI33" s="106"/>
      <c r="WJ33" s="106"/>
      <c r="WK33" s="106"/>
      <c r="WL33" s="106"/>
      <c r="WM33" s="106"/>
      <c r="WN33" s="106"/>
      <c r="WO33" s="106"/>
      <c r="WP33" s="106"/>
      <c r="WQ33" s="106"/>
      <c r="WR33" s="106"/>
      <c r="WS33" s="106"/>
      <c r="WT33" s="106"/>
      <c r="WU33" s="106"/>
      <c r="WV33" s="106"/>
      <c r="WW33" s="106"/>
      <c r="WX33" s="106"/>
      <c r="WY33" s="106"/>
      <c r="WZ33" s="106"/>
      <c r="XA33" s="106"/>
      <c r="XB33" s="106"/>
      <c r="XC33" s="106"/>
      <c r="XD33" s="106"/>
      <c r="XE33" s="106"/>
      <c r="XF33" s="106"/>
      <c r="XG33" s="106"/>
      <c r="XH33" s="106"/>
      <c r="XI33" s="106"/>
      <c r="XJ33" s="106"/>
      <c r="XK33" s="106"/>
      <c r="XL33" s="106"/>
      <c r="XM33" s="106"/>
      <c r="XN33" s="106"/>
      <c r="XO33" s="106"/>
      <c r="XP33" s="106"/>
      <c r="XQ33" s="106"/>
      <c r="XR33" s="106"/>
      <c r="XS33" s="106"/>
      <c r="XT33" s="106"/>
      <c r="XU33" s="106"/>
      <c r="XV33" s="106"/>
      <c r="XW33" s="106"/>
      <c r="XX33" s="106"/>
      <c r="XY33" s="106"/>
      <c r="XZ33" s="106"/>
      <c r="YA33" s="106"/>
      <c r="YB33" s="106"/>
      <c r="YC33" s="106"/>
      <c r="YD33" s="106"/>
      <c r="YE33" s="106"/>
      <c r="YF33" s="106"/>
      <c r="YG33" s="106"/>
      <c r="YH33" s="106"/>
      <c r="YI33" s="106"/>
      <c r="YJ33" s="106"/>
      <c r="YK33" s="106"/>
      <c r="YL33" s="106"/>
      <c r="YM33" s="106"/>
      <c r="YN33" s="106"/>
      <c r="YO33" s="106"/>
      <c r="YP33" s="106"/>
      <c r="YQ33" s="106"/>
      <c r="YR33" s="106"/>
      <c r="YS33" s="106"/>
      <c r="YT33" s="106"/>
      <c r="YU33" s="106"/>
      <c r="YV33" s="106"/>
      <c r="YW33" s="106"/>
      <c r="YX33" s="106"/>
      <c r="YY33" s="106"/>
      <c r="YZ33" s="106"/>
      <c r="ZA33" s="106"/>
      <c r="ZB33" s="106"/>
      <c r="ZC33" s="106"/>
      <c r="ZD33" s="106"/>
      <c r="ZE33" s="106"/>
      <c r="ZF33" s="106"/>
      <c r="ZG33" s="106"/>
      <c r="ZH33" s="106"/>
      <c r="ZI33" s="106"/>
      <c r="ZJ33" s="106"/>
      <c r="ZK33" s="106"/>
      <c r="ZL33" s="106"/>
      <c r="ZM33" s="106"/>
      <c r="ZN33" s="106"/>
      <c r="ZO33" s="106"/>
      <c r="ZP33" s="106"/>
      <c r="ZQ33" s="106"/>
      <c r="ZR33" s="106"/>
      <c r="ZS33" s="106"/>
      <c r="ZT33" s="106"/>
      <c r="ZU33" s="106"/>
      <c r="ZV33" s="106"/>
      <c r="ZW33" s="106"/>
      <c r="ZX33" s="106"/>
      <c r="ZY33" s="106"/>
      <c r="ZZ33" s="106"/>
      <c r="AAA33" s="106"/>
      <c r="AAB33" s="106"/>
      <c r="AAC33" s="106"/>
      <c r="AAD33" s="106"/>
      <c r="AAE33" s="106"/>
      <c r="AAF33" s="106"/>
      <c r="AAG33" s="106"/>
      <c r="AAH33" s="106"/>
      <c r="AAI33" s="106"/>
      <c r="AAJ33" s="106"/>
      <c r="AAK33" s="106"/>
      <c r="AAL33" s="106"/>
      <c r="AAM33" s="106"/>
      <c r="AAN33" s="106"/>
      <c r="AAO33" s="106"/>
      <c r="AAP33" s="106"/>
      <c r="AAQ33" s="106"/>
      <c r="AAR33" s="106"/>
      <c r="AAS33" s="106"/>
      <c r="AAT33" s="106"/>
      <c r="AAU33" s="106"/>
      <c r="AAV33" s="106"/>
      <c r="AAW33" s="106"/>
      <c r="AAX33" s="106"/>
      <c r="AAY33" s="106"/>
      <c r="AAZ33" s="106"/>
      <c r="ABA33" s="106"/>
      <c r="ABB33" s="106"/>
      <c r="ABC33" s="106"/>
      <c r="ABD33" s="106"/>
      <c r="ABE33" s="106"/>
      <c r="ABF33" s="106"/>
      <c r="ABG33" s="106"/>
      <c r="ABH33" s="106"/>
      <c r="ABI33" s="106"/>
      <c r="ABJ33" s="106"/>
      <c r="ABK33" s="106"/>
      <c r="ABL33" s="106"/>
      <c r="ABM33" s="106"/>
      <c r="ABN33" s="106"/>
      <c r="ABO33" s="106"/>
      <c r="ABP33" s="106"/>
      <c r="ABQ33" s="106"/>
      <c r="ABR33" s="106"/>
      <c r="ABS33" s="106"/>
      <c r="ABT33" s="106"/>
      <c r="ABU33" s="106"/>
      <c r="ABV33" s="106"/>
      <c r="ABW33" s="106"/>
      <c r="ABX33" s="106"/>
      <c r="ABY33" s="106"/>
      <c r="ABZ33" s="106"/>
      <c r="ACA33" s="106"/>
      <c r="ACB33" s="106"/>
      <c r="ACC33" s="106"/>
      <c r="ACD33" s="106"/>
      <c r="ACE33" s="106"/>
      <c r="ACF33" s="106"/>
      <c r="ACG33" s="106"/>
      <c r="ACH33" s="106"/>
      <c r="ACI33" s="106"/>
      <c r="ACJ33" s="106"/>
      <c r="ACK33" s="106"/>
      <c r="ACL33" s="106"/>
      <c r="ACM33" s="106"/>
      <c r="ACN33" s="106"/>
      <c r="ACO33" s="106"/>
      <c r="ACP33" s="106"/>
      <c r="ACQ33" s="106"/>
      <c r="ACR33" s="106"/>
      <c r="ACS33" s="106"/>
      <c r="ACT33" s="106"/>
      <c r="ACU33" s="106"/>
      <c r="ACV33" s="106"/>
      <c r="ACW33" s="106"/>
      <c r="ACX33" s="106"/>
      <c r="ACY33" s="106"/>
      <c r="ACZ33" s="106"/>
      <c r="ADA33" s="106"/>
      <c r="ADB33" s="106"/>
      <c r="ADC33" s="106"/>
      <c r="ADD33" s="106"/>
      <c r="ADE33" s="106"/>
      <c r="ADF33" s="106"/>
      <c r="ADG33" s="106"/>
      <c r="ADH33" s="106"/>
      <c r="ADI33" s="106"/>
      <c r="ADJ33" s="106"/>
      <c r="ADK33" s="106"/>
      <c r="ADL33" s="106"/>
      <c r="ADM33" s="106"/>
      <c r="ADN33" s="106"/>
      <c r="ADO33" s="106"/>
      <c r="ADP33" s="106"/>
      <c r="ADQ33" s="106"/>
      <c r="ADR33" s="106"/>
      <c r="ADS33" s="106"/>
      <c r="ADT33" s="106"/>
      <c r="ADU33" s="106"/>
      <c r="ADV33" s="106"/>
      <c r="ADW33" s="106"/>
      <c r="ADX33" s="106"/>
      <c r="ADY33" s="106"/>
      <c r="ADZ33" s="106"/>
      <c r="AEA33" s="106"/>
      <c r="AEB33" s="106"/>
      <c r="AEC33" s="106"/>
      <c r="AED33" s="106"/>
      <c r="AEE33" s="106"/>
      <c r="AEF33" s="106"/>
      <c r="AEG33" s="106"/>
      <c r="AEH33" s="106"/>
      <c r="AEI33" s="106"/>
      <c r="AEJ33" s="106"/>
      <c r="AEK33" s="106"/>
      <c r="AEL33" s="106"/>
      <c r="AEM33" s="106"/>
      <c r="AEN33" s="106"/>
      <c r="AEO33" s="106"/>
      <c r="AEP33" s="106"/>
      <c r="AEQ33" s="106"/>
      <c r="AER33" s="106"/>
      <c r="AES33" s="106"/>
      <c r="AET33" s="106"/>
      <c r="AEU33" s="106"/>
      <c r="AEV33" s="106"/>
      <c r="AEW33" s="106"/>
      <c r="AEX33" s="106"/>
      <c r="AEY33" s="106"/>
      <c r="AEZ33" s="106"/>
      <c r="AFA33" s="106"/>
      <c r="AFB33" s="106"/>
      <c r="AFC33" s="106"/>
      <c r="AFD33" s="106"/>
      <c r="AFE33" s="106"/>
      <c r="AFF33" s="106"/>
      <c r="AFG33" s="106"/>
      <c r="AFH33" s="106"/>
      <c r="AFI33" s="106"/>
      <c r="AFJ33" s="106"/>
      <c r="AFK33" s="106"/>
      <c r="AFL33" s="106"/>
      <c r="AFM33" s="106"/>
      <c r="AFN33" s="106"/>
      <c r="AFO33" s="106"/>
      <c r="AFP33" s="106"/>
      <c r="AFQ33" s="106"/>
      <c r="AFR33" s="106"/>
      <c r="AFS33" s="106"/>
      <c r="AFT33" s="106"/>
      <c r="AFU33" s="106"/>
      <c r="AFV33" s="106"/>
      <c r="AFW33" s="106"/>
      <c r="AFX33" s="106"/>
      <c r="AFY33" s="106"/>
      <c r="AFZ33" s="106"/>
      <c r="AGA33" s="106"/>
      <c r="AGB33" s="106"/>
      <c r="AGC33" s="106"/>
      <c r="AGD33" s="106"/>
      <c r="AGE33" s="106"/>
      <c r="AGF33" s="106"/>
      <c r="AGG33" s="106"/>
      <c r="AGH33" s="106"/>
      <c r="AGI33" s="106"/>
      <c r="AGJ33" s="106"/>
      <c r="AGK33" s="106"/>
      <c r="AGL33" s="106"/>
      <c r="AGM33" s="106"/>
      <c r="AGN33" s="106"/>
      <c r="AGO33" s="106"/>
      <c r="AGP33" s="106"/>
      <c r="AGQ33" s="106"/>
      <c r="AGR33" s="106"/>
      <c r="AGS33" s="106"/>
      <c r="AGT33" s="106"/>
      <c r="AGU33" s="106"/>
      <c r="AGV33" s="106"/>
      <c r="AGW33" s="106"/>
      <c r="AGX33" s="106"/>
      <c r="AGY33" s="106"/>
      <c r="AGZ33" s="106"/>
      <c r="AHA33" s="106"/>
      <c r="AHB33" s="106"/>
      <c r="AHC33" s="106"/>
      <c r="AHD33" s="106"/>
      <c r="AHE33" s="106"/>
      <c r="AHF33" s="106"/>
      <c r="AHG33" s="106"/>
      <c r="AHH33" s="106"/>
      <c r="AHI33" s="106"/>
      <c r="AHJ33" s="106"/>
      <c r="AHK33" s="106"/>
      <c r="AHL33" s="106"/>
      <c r="AHM33" s="106"/>
      <c r="AHN33" s="106"/>
      <c r="AHO33" s="106"/>
      <c r="AHP33" s="106"/>
      <c r="AHQ33" s="106"/>
      <c r="AHR33" s="106"/>
      <c r="AHS33" s="106"/>
      <c r="AHT33" s="106"/>
      <c r="AHU33" s="106"/>
      <c r="AHV33" s="106"/>
      <c r="AHW33" s="106"/>
      <c r="AHX33" s="106"/>
      <c r="AHY33" s="106"/>
      <c r="AHZ33" s="106"/>
      <c r="AIA33" s="106"/>
      <c r="AIB33" s="106"/>
      <c r="AIC33" s="106"/>
      <c r="AID33" s="106"/>
      <c r="AIE33" s="106"/>
      <c r="AIF33" s="106"/>
      <c r="AIG33" s="106"/>
      <c r="AIH33" s="106"/>
      <c r="AII33" s="106"/>
      <c r="AIJ33" s="106"/>
      <c r="AIK33" s="106"/>
      <c r="AIL33" s="106"/>
      <c r="AIM33" s="106"/>
      <c r="AIN33" s="106"/>
      <c r="AIO33" s="106"/>
      <c r="AIP33" s="106"/>
      <c r="AIQ33" s="106"/>
      <c r="AIR33" s="106"/>
      <c r="AIS33" s="106"/>
      <c r="AIT33" s="106"/>
      <c r="AIU33" s="106"/>
      <c r="AIV33" s="106"/>
      <c r="AIW33" s="106"/>
      <c r="AIX33" s="106"/>
      <c r="AIY33" s="106"/>
      <c r="AIZ33" s="106"/>
      <c r="AJA33" s="106"/>
      <c r="AJB33" s="106"/>
      <c r="AJC33" s="106"/>
      <c r="AJD33" s="106"/>
      <c r="AJE33" s="106"/>
      <c r="AJF33" s="106"/>
      <c r="AJG33" s="106"/>
      <c r="AJH33" s="106"/>
      <c r="AJI33" s="106"/>
      <c r="AJJ33" s="106"/>
      <c r="AJK33" s="106"/>
      <c r="AJL33" s="106"/>
      <c r="AJM33" s="106"/>
      <c r="AJN33" s="106"/>
      <c r="AJO33" s="106"/>
      <c r="AJP33" s="106"/>
      <c r="AJQ33" s="106"/>
      <c r="AJR33" s="106"/>
      <c r="AJS33" s="106"/>
      <c r="AJT33" s="106"/>
      <c r="AJU33" s="106"/>
      <c r="AJV33" s="106"/>
      <c r="AJW33" s="106"/>
      <c r="AJX33" s="106"/>
      <c r="AJY33" s="106"/>
      <c r="AJZ33" s="106"/>
      <c r="AKA33" s="106"/>
      <c r="AKB33" s="106"/>
      <c r="AKC33" s="106"/>
      <c r="AKD33" s="106"/>
      <c r="AKE33" s="106"/>
      <c r="AKF33" s="106"/>
      <c r="AKG33" s="106"/>
      <c r="AKH33" s="106"/>
      <c r="AKI33" s="106"/>
      <c r="AKJ33" s="106"/>
      <c r="AKK33" s="106"/>
      <c r="AKL33" s="106"/>
      <c r="AKM33" s="106"/>
      <c r="AKN33" s="106"/>
      <c r="AKO33" s="106"/>
      <c r="AKP33" s="106"/>
      <c r="AKQ33" s="106"/>
      <c r="AKR33" s="106"/>
      <c r="AKS33" s="106"/>
      <c r="AKT33" s="106"/>
      <c r="AKU33" s="106"/>
      <c r="AKV33" s="106"/>
      <c r="AKW33" s="106"/>
      <c r="AKX33" s="106"/>
      <c r="AKY33" s="106"/>
      <c r="AKZ33" s="106"/>
      <c r="ALA33" s="106"/>
      <c r="ALB33" s="106"/>
      <c r="ALC33" s="106"/>
      <c r="ALD33" s="106"/>
      <c r="ALE33" s="106"/>
      <c r="ALF33" s="106"/>
      <c r="ALG33" s="106"/>
      <c r="ALH33" s="106"/>
      <c r="ALI33" s="106"/>
      <c r="ALJ33" s="106"/>
      <c r="ALK33" s="106"/>
      <c r="ALL33" s="106"/>
      <c r="ALM33" s="106"/>
      <c r="ALN33" s="106"/>
      <c r="ALO33" s="106"/>
      <c r="ALP33" s="106"/>
      <c r="ALQ33" s="106"/>
      <c r="ALR33" s="106"/>
      <c r="ALS33" s="106"/>
      <c r="ALT33" s="106"/>
      <c r="ALU33" s="106"/>
      <c r="ALV33" s="106"/>
      <c r="ALW33" s="106"/>
      <c r="ALX33" s="106"/>
      <c r="ALY33" s="106"/>
      <c r="ALZ33" s="106"/>
      <c r="AMA33" s="106"/>
      <c r="AMB33" s="106"/>
      <c r="AMC33" s="106"/>
      <c r="AMD33" s="106"/>
      <c r="AME33" s="106"/>
      <c r="AMF33" s="106"/>
      <c r="AMG33" s="106"/>
      <c r="AMH33" s="106"/>
      <c r="AMI33" s="106"/>
      <c r="AMJ33" s="106"/>
      <c r="AMK33" s="106"/>
      <c r="AML33" s="106"/>
      <c r="AMM33" s="106"/>
      <c r="AMN33" s="106"/>
      <c r="AMO33" s="106"/>
      <c r="AMP33" s="106"/>
      <c r="AMQ33" s="106"/>
      <c r="AMR33" s="106"/>
      <c r="AMS33" s="106"/>
      <c r="AMT33" s="106"/>
      <c r="AMU33" s="106"/>
      <c r="AMV33" s="106"/>
      <c r="AMW33" s="106"/>
      <c r="AMX33" s="106"/>
      <c r="AMY33" s="106"/>
      <c r="AMZ33" s="106"/>
      <c r="ANA33" s="106"/>
      <c r="ANB33" s="106"/>
      <c r="ANC33" s="106"/>
      <c r="AND33" s="106"/>
      <c r="ANE33" s="106"/>
      <c r="ANF33" s="106"/>
      <c r="ANG33" s="106"/>
      <c r="ANH33" s="106"/>
      <c r="ANI33" s="106"/>
      <c r="ANJ33" s="106"/>
      <c r="ANK33" s="106"/>
      <c r="ANL33" s="106"/>
      <c r="ANM33" s="106"/>
      <c r="ANN33" s="106"/>
      <c r="ANO33" s="106"/>
      <c r="ANP33" s="106"/>
      <c r="ANQ33" s="106"/>
      <c r="ANR33" s="106"/>
      <c r="ANS33" s="106"/>
      <c r="ANT33" s="106"/>
      <c r="ANU33" s="106"/>
      <c r="ANV33" s="106"/>
      <c r="ANW33" s="106"/>
      <c r="ANX33" s="106"/>
      <c r="ANY33" s="106"/>
      <c r="ANZ33" s="106"/>
      <c r="AOA33" s="106"/>
      <c r="AOB33" s="106"/>
      <c r="AOC33" s="106"/>
      <c r="AOD33" s="106"/>
      <c r="AOE33" s="106"/>
      <c r="AOF33" s="106"/>
      <c r="AOG33" s="106"/>
      <c r="AOH33" s="106"/>
      <c r="AOI33" s="106"/>
      <c r="AOJ33" s="106"/>
      <c r="AOK33" s="106"/>
      <c r="AOL33" s="106"/>
      <c r="AOM33" s="106"/>
      <c r="AON33" s="106"/>
      <c r="AOO33" s="106"/>
      <c r="AOP33" s="106"/>
      <c r="AOQ33" s="106"/>
      <c r="AOR33" s="106"/>
      <c r="AOS33" s="106"/>
      <c r="AOT33" s="106"/>
      <c r="AOU33" s="106"/>
      <c r="AOV33" s="106"/>
      <c r="AOW33" s="106"/>
      <c r="AOX33" s="106"/>
      <c r="AOY33" s="106"/>
      <c r="AOZ33" s="106"/>
      <c r="APA33" s="106"/>
      <c r="APB33" s="106"/>
      <c r="APC33" s="106"/>
      <c r="APD33" s="106"/>
      <c r="APE33" s="106"/>
      <c r="APF33" s="106"/>
      <c r="APG33" s="106"/>
      <c r="APH33" s="106"/>
      <c r="API33" s="106"/>
      <c r="APJ33" s="106"/>
      <c r="APK33" s="106"/>
      <c r="APL33" s="106"/>
      <c r="APM33" s="106"/>
      <c r="APN33" s="106"/>
      <c r="APO33" s="106"/>
      <c r="APP33" s="106"/>
      <c r="APQ33" s="106"/>
      <c r="APR33" s="106"/>
      <c r="APS33" s="106"/>
      <c r="APT33" s="106"/>
      <c r="APU33" s="106"/>
      <c r="APV33" s="106"/>
      <c r="APW33" s="106"/>
      <c r="APX33" s="106"/>
      <c r="APY33" s="106"/>
      <c r="APZ33" s="106"/>
      <c r="AQA33" s="106"/>
      <c r="AQB33" s="106"/>
      <c r="AQC33" s="106"/>
      <c r="AQD33" s="106"/>
      <c r="AQE33" s="106"/>
      <c r="AQF33" s="106"/>
      <c r="AQG33" s="106"/>
      <c r="AQH33" s="106"/>
      <c r="AQI33" s="106"/>
      <c r="AQJ33" s="106"/>
      <c r="AQK33" s="106"/>
      <c r="AQL33" s="106"/>
      <c r="AQM33" s="106"/>
      <c r="AQN33" s="106"/>
      <c r="AQO33" s="106"/>
      <c r="AQP33" s="106"/>
      <c r="AQQ33" s="106"/>
      <c r="AQR33" s="106"/>
      <c r="AQS33" s="106"/>
      <c r="AQT33" s="106"/>
      <c r="AQU33" s="106"/>
      <c r="AQV33" s="106"/>
      <c r="AQW33" s="106"/>
      <c r="AQX33" s="106"/>
      <c r="AQY33" s="106"/>
      <c r="AQZ33" s="106"/>
      <c r="ARA33" s="106"/>
      <c r="ARB33" s="106"/>
      <c r="ARC33" s="106"/>
      <c r="ARD33" s="106"/>
      <c r="ARE33" s="106"/>
      <c r="ARF33" s="106"/>
      <c r="ARG33" s="106"/>
      <c r="ARH33" s="106"/>
      <c r="ARI33" s="106"/>
      <c r="ARJ33" s="106"/>
      <c r="ARK33" s="106"/>
      <c r="ARL33" s="106"/>
      <c r="ARM33" s="106"/>
      <c r="ARN33" s="106"/>
      <c r="ARO33" s="106"/>
      <c r="ARP33" s="106"/>
      <c r="ARQ33" s="106"/>
      <c r="ARR33" s="106"/>
      <c r="ARS33" s="106"/>
      <c r="ART33" s="106"/>
      <c r="ARU33" s="106"/>
      <c r="ARV33" s="106"/>
      <c r="ARW33" s="106"/>
      <c r="ARX33" s="106"/>
      <c r="ARY33" s="106"/>
      <c r="ARZ33" s="106"/>
      <c r="ASA33" s="106"/>
      <c r="ASB33" s="106"/>
      <c r="ASC33" s="106"/>
      <c r="ASD33" s="106"/>
      <c r="ASE33" s="106"/>
      <c r="ASF33" s="106"/>
      <c r="ASG33" s="106"/>
      <c r="ASH33" s="106"/>
      <c r="ASI33" s="106"/>
      <c r="ASJ33" s="106"/>
      <c r="ASK33" s="106"/>
      <c r="ASL33" s="106"/>
      <c r="ASM33" s="106"/>
      <c r="ASN33" s="106"/>
      <c r="ASO33" s="106"/>
      <c r="ASP33" s="106"/>
      <c r="ASQ33" s="106"/>
      <c r="ASR33" s="106"/>
      <c r="ASS33" s="106"/>
      <c r="AST33" s="106"/>
      <c r="ASU33" s="106"/>
      <c r="ASV33" s="106"/>
      <c r="ASW33" s="106"/>
      <c r="ASX33" s="106"/>
      <c r="ASY33" s="106"/>
      <c r="ASZ33" s="106"/>
      <c r="ATA33" s="106"/>
      <c r="ATB33" s="106"/>
      <c r="ATC33" s="106"/>
      <c r="ATD33" s="106"/>
      <c r="ATE33" s="106"/>
      <c r="ATF33" s="106"/>
      <c r="ATG33" s="106"/>
      <c r="ATH33" s="106"/>
      <c r="ATI33" s="106"/>
      <c r="ATJ33" s="106"/>
      <c r="ATK33" s="106"/>
      <c r="ATL33" s="106"/>
      <c r="ATM33" s="106"/>
      <c r="ATN33" s="106"/>
      <c r="ATO33" s="106"/>
      <c r="ATP33" s="106"/>
      <c r="ATQ33" s="106"/>
      <c r="ATR33" s="106"/>
      <c r="ATS33" s="106"/>
      <c r="ATT33" s="106"/>
      <c r="ATU33" s="106"/>
      <c r="ATV33" s="106"/>
      <c r="ATW33" s="106"/>
      <c r="ATX33" s="106"/>
      <c r="ATY33" s="106"/>
      <c r="ATZ33" s="106"/>
      <c r="AUA33" s="106"/>
      <c r="AUB33" s="106"/>
      <c r="AUC33" s="106"/>
      <c r="AUD33" s="106"/>
      <c r="AUE33" s="106"/>
      <c r="AUF33" s="106"/>
      <c r="AUG33" s="106"/>
      <c r="AUH33" s="106"/>
      <c r="AUI33" s="106"/>
      <c r="AUJ33" s="106"/>
      <c r="AUK33" s="106"/>
      <c r="AUL33" s="106"/>
      <c r="AUM33" s="106"/>
      <c r="AUN33" s="106"/>
      <c r="AUO33" s="106"/>
      <c r="AUP33" s="106"/>
      <c r="AUQ33" s="106"/>
      <c r="AUR33" s="106"/>
      <c r="AUS33" s="106"/>
      <c r="AUT33" s="106"/>
      <c r="AUU33" s="106"/>
      <c r="AUV33" s="106"/>
      <c r="AUW33" s="106"/>
      <c r="AUX33" s="106"/>
      <c r="AUY33" s="106"/>
      <c r="AUZ33" s="106"/>
      <c r="AVA33" s="106"/>
      <c r="AVB33" s="106"/>
      <c r="AVC33" s="106"/>
      <c r="AVD33" s="106"/>
      <c r="AVE33" s="106"/>
      <c r="AVF33" s="106"/>
      <c r="AVG33" s="106"/>
      <c r="AVH33" s="106"/>
      <c r="AVI33" s="106"/>
      <c r="AVJ33" s="106"/>
      <c r="AVK33" s="106"/>
      <c r="AVL33" s="106"/>
      <c r="AVM33" s="106"/>
      <c r="AVN33" s="106"/>
      <c r="AVO33" s="106"/>
      <c r="AVP33" s="106"/>
      <c r="AVQ33" s="106"/>
      <c r="AVR33" s="106"/>
      <c r="AVS33" s="106"/>
      <c r="AVT33" s="106"/>
      <c r="AVU33" s="106"/>
      <c r="AVV33" s="106"/>
      <c r="AVW33" s="106"/>
      <c r="AVX33" s="106"/>
      <c r="AVY33" s="106"/>
      <c r="AVZ33" s="106"/>
      <c r="AWA33" s="106"/>
      <c r="AWB33" s="106"/>
      <c r="AWC33" s="106"/>
      <c r="AWD33" s="106"/>
      <c r="AWE33" s="106"/>
      <c r="AWF33" s="106"/>
      <c r="AWG33" s="106"/>
      <c r="AWH33" s="106"/>
      <c r="AWI33" s="106"/>
      <c r="AWJ33" s="106"/>
      <c r="AWK33" s="106"/>
      <c r="AWL33" s="106"/>
      <c r="AWM33" s="106"/>
      <c r="AWN33" s="106"/>
      <c r="AWO33" s="106"/>
      <c r="AWP33" s="106"/>
      <c r="AWQ33" s="106"/>
      <c r="AWR33" s="106"/>
      <c r="AWS33" s="106"/>
      <c r="AWT33" s="106"/>
      <c r="AWU33" s="106"/>
      <c r="AWV33" s="106"/>
      <c r="AWW33" s="106"/>
      <c r="AWX33" s="106"/>
      <c r="AWY33" s="106"/>
      <c r="AWZ33" s="106"/>
      <c r="AXA33" s="106"/>
      <c r="AXB33" s="106"/>
      <c r="AXC33" s="106"/>
      <c r="AXD33" s="106"/>
      <c r="AXE33" s="106"/>
      <c r="AXF33" s="106"/>
      <c r="AXG33" s="106"/>
      <c r="AXH33" s="106"/>
      <c r="AXI33" s="106"/>
      <c r="AXJ33" s="106"/>
      <c r="AXK33" s="106"/>
      <c r="AXL33" s="106"/>
      <c r="AXM33" s="106"/>
      <c r="AXN33" s="106"/>
      <c r="AXO33" s="106"/>
      <c r="AXP33" s="106"/>
      <c r="AXQ33" s="106"/>
      <c r="AXR33" s="106"/>
      <c r="AXS33" s="106"/>
      <c r="AXT33" s="106"/>
      <c r="AXU33" s="106"/>
      <c r="AXV33" s="106"/>
      <c r="AXW33" s="106"/>
      <c r="AXX33" s="106"/>
      <c r="AXY33" s="106"/>
      <c r="AXZ33" s="106"/>
      <c r="AYA33" s="106"/>
      <c r="AYB33" s="106"/>
      <c r="AYC33" s="106"/>
      <c r="AYD33" s="106"/>
      <c r="AYE33" s="106"/>
      <c r="AYF33" s="106"/>
      <c r="AYG33" s="106"/>
      <c r="AYH33" s="106"/>
      <c r="AYI33" s="106"/>
      <c r="AYJ33" s="106"/>
      <c r="AYK33" s="106"/>
      <c r="AYL33" s="106"/>
      <c r="AYM33" s="106"/>
      <c r="AYN33" s="106"/>
      <c r="AYO33" s="106"/>
      <c r="AYP33" s="106"/>
      <c r="AYQ33" s="106"/>
      <c r="AYR33" s="106"/>
      <c r="AYS33" s="106"/>
      <c r="AYT33" s="106"/>
      <c r="AYU33" s="106"/>
      <c r="AYV33" s="106"/>
      <c r="AYW33" s="106"/>
      <c r="AYX33" s="106"/>
      <c r="AYY33" s="106"/>
      <c r="AYZ33" s="106"/>
      <c r="AZA33" s="106"/>
      <c r="AZB33" s="106"/>
      <c r="AZC33" s="106"/>
      <c r="AZD33" s="106"/>
      <c r="AZE33" s="106"/>
      <c r="AZF33" s="106"/>
      <c r="AZG33" s="106"/>
      <c r="AZH33" s="106"/>
      <c r="AZI33" s="106"/>
      <c r="AZJ33" s="106"/>
      <c r="AZK33" s="106"/>
      <c r="AZL33" s="106"/>
      <c r="AZM33" s="106"/>
      <c r="AZN33" s="106"/>
      <c r="AZO33" s="106"/>
      <c r="AZP33" s="106"/>
      <c r="AZQ33" s="106"/>
      <c r="AZR33" s="106"/>
      <c r="AZS33" s="106"/>
      <c r="AZT33" s="106"/>
      <c r="AZU33" s="106"/>
      <c r="AZV33" s="106"/>
      <c r="AZW33" s="106"/>
      <c r="AZX33" s="106"/>
      <c r="AZY33" s="106"/>
      <c r="AZZ33" s="106"/>
      <c r="BAA33" s="106"/>
      <c r="BAB33" s="106"/>
      <c r="BAC33" s="106"/>
      <c r="BAD33" s="106"/>
      <c r="BAE33" s="106"/>
      <c r="BAF33" s="106"/>
      <c r="BAG33" s="106"/>
      <c r="BAH33" s="106"/>
      <c r="BAI33" s="106"/>
      <c r="BAJ33" s="106"/>
      <c r="BAK33" s="106"/>
      <c r="BAL33" s="106"/>
      <c r="BAM33" s="106"/>
      <c r="BAN33" s="106"/>
      <c r="BAO33" s="106"/>
      <c r="BAP33" s="106"/>
      <c r="BAQ33" s="106"/>
      <c r="BAR33" s="106"/>
      <c r="BAS33" s="106"/>
      <c r="BAT33" s="106"/>
      <c r="BAU33" s="106"/>
      <c r="BAV33" s="106"/>
      <c r="BAW33" s="106"/>
      <c r="BAX33" s="106"/>
      <c r="BAY33" s="106"/>
      <c r="BAZ33" s="106"/>
      <c r="BBA33" s="106"/>
      <c r="BBB33" s="106"/>
      <c r="BBC33" s="106"/>
      <c r="BBD33" s="106"/>
      <c r="BBE33" s="106"/>
      <c r="BBF33" s="106"/>
      <c r="BBG33" s="106"/>
      <c r="BBH33" s="106"/>
      <c r="BBI33" s="106"/>
      <c r="BBJ33" s="106"/>
      <c r="BBK33" s="106"/>
      <c r="BBL33" s="106"/>
      <c r="BBM33" s="106"/>
      <c r="BBN33" s="106"/>
      <c r="BBO33" s="106"/>
      <c r="BBP33" s="106"/>
      <c r="BBQ33" s="106"/>
      <c r="BBR33" s="106"/>
      <c r="BBS33" s="106"/>
      <c r="BBT33" s="106"/>
      <c r="BBU33" s="106"/>
      <c r="BBV33" s="106"/>
      <c r="BBW33" s="106"/>
      <c r="BBX33" s="106"/>
      <c r="BBY33" s="106"/>
      <c r="BBZ33" s="106"/>
      <c r="BCA33" s="106"/>
      <c r="BCB33" s="106"/>
      <c r="BCC33" s="106"/>
      <c r="BCD33" s="106"/>
      <c r="BCE33" s="106"/>
      <c r="BCF33" s="106"/>
      <c r="BCG33" s="106"/>
      <c r="BCH33" s="106"/>
      <c r="BCI33" s="106"/>
      <c r="BCJ33" s="106"/>
      <c r="BCK33" s="106"/>
      <c r="BCL33" s="106"/>
      <c r="BCM33" s="106"/>
      <c r="BCN33" s="106"/>
      <c r="BCO33" s="106"/>
      <c r="BCP33" s="106"/>
      <c r="BCQ33" s="106"/>
      <c r="BCR33" s="106"/>
      <c r="BCS33" s="106"/>
      <c r="BCT33" s="106"/>
      <c r="BCU33" s="106"/>
      <c r="BCV33" s="106"/>
      <c r="BCW33" s="106"/>
      <c r="BCX33" s="106"/>
      <c r="BCY33" s="106"/>
      <c r="BCZ33" s="106"/>
      <c r="BDA33" s="106"/>
      <c r="BDB33" s="106"/>
      <c r="BDC33" s="106"/>
      <c r="BDD33" s="106"/>
      <c r="BDE33" s="106"/>
      <c r="BDF33" s="106"/>
      <c r="BDG33" s="106"/>
      <c r="BDH33" s="106"/>
      <c r="BDI33" s="106"/>
      <c r="BDJ33" s="106"/>
      <c r="BDK33" s="106"/>
      <c r="BDL33" s="106"/>
      <c r="BDM33" s="106"/>
      <c r="BDN33" s="106"/>
      <c r="BDO33" s="106"/>
      <c r="BDP33" s="106"/>
      <c r="BDQ33" s="106"/>
      <c r="BDR33" s="106"/>
      <c r="BDS33" s="106"/>
      <c r="BDT33" s="106"/>
      <c r="BDU33" s="106"/>
      <c r="BDV33" s="106"/>
      <c r="BDW33" s="106"/>
      <c r="BDX33" s="106"/>
      <c r="BDY33" s="106"/>
      <c r="BDZ33" s="106"/>
      <c r="BEA33" s="106"/>
      <c r="BEB33" s="106"/>
      <c r="BEC33" s="106"/>
      <c r="BED33" s="106"/>
      <c r="BEE33" s="106"/>
      <c r="BEF33" s="106"/>
      <c r="BEG33" s="106"/>
      <c r="BEH33" s="106"/>
      <c r="BEI33" s="106"/>
      <c r="BEJ33" s="106"/>
      <c r="BEK33" s="106"/>
      <c r="BEL33" s="106"/>
      <c r="BEM33" s="106"/>
      <c r="BEN33" s="106"/>
      <c r="BEO33" s="106"/>
      <c r="BEP33" s="106"/>
      <c r="BEQ33" s="106"/>
      <c r="BER33" s="106"/>
      <c r="BES33" s="106"/>
      <c r="BET33" s="106"/>
      <c r="BEU33" s="106"/>
      <c r="BEV33" s="106"/>
      <c r="BEW33" s="106"/>
      <c r="BEX33" s="106"/>
      <c r="BEY33" s="106"/>
      <c r="BEZ33" s="106"/>
      <c r="BFA33" s="106"/>
      <c r="BFB33" s="106"/>
      <c r="BFC33" s="106"/>
      <c r="BFD33" s="106"/>
      <c r="BFE33" s="106"/>
      <c r="BFF33" s="106"/>
      <c r="BFG33" s="106"/>
      <c r="BFH33" s="106"/>
      <c r="BFI33" s="106"/>
      <c r="BFJ33" s="106"/>
      <c r="BFK33" s="106"/>
      <c r="BFL33" s="106"/>
      <c r="BFM33" s="106"/>
      <c r="BFN33" s="106"/>
      <c r="BFO33" s="106"/>
      <c r="BFP33" s="106"/>
      <c r="BFQ33" s="106"/>
      <c r="BFR33" s="106"/>
      <c r="BFS33" s="106"/>
      <c r="BFT33" s="106"/>
      <c r="BFU33" s="106"/>
      <c r="BFV33" s="106"/>
      <c r="BFW33" s="106"/>
      <c r="BFX33" s="106"/>
      <c r="BFY33" s="106"/>
      <c r="BFZ33" s="106"/>
      <c r="BGA33" s="106"/>
      <c r="BGB33" s="106"/>
      <c r="BGC33" s="106"/>
      <c r="BGD33" s="106"/>
      <c r="BGE33" s="106"/>
      <c r="BGF33" s="106"/>
      <c r="BGG33" s="106"/>
      <c r="BGH33" s="106"/>
      <c r="BGI33" s="106"/>
      <c r="BGJ33" s="106"/>
      <c r="BGK33" s="106"/>
      <c r="BGL33" s="106"/>
      <c r="BGM33" s="106"/>
      <c r="BGN33" s="106"/>
      <c r="BGO33" s="106"/>
      <c r="BGP33" s="106"/>
      <c r="BGQ33" s="106"/>
      <c r="BGR33" s="106"/>
      <c r="BGS33" s="106"/>
      <c r="BGT33" s="106"/>
      <c r="BGU33" s="106"/>
      <c r="BGV33" s="106"/>
      <c r="BGW33" s="106"/>
      <c r="BGX33" s="106"/>
      <c r="BGY33" s="106"/>
      <c r="BGZ33" s="106"/>
      <c r="BHA33" s="106"/>
      <c r="BHB33" s="106"/>
      <c r="BHC33" s="106"/>
      <c r="BHD33" s="106"/>
      <c r="BHE33" s="106"/>
      <c r="BHF33" s="106"/>
      <c r="BHG33" s="106"/>
      <c r="BHH33" s="106"/>
      <c r="BHI33" s="106"/>
      <c r="BHJ33" s="106"/>
      <c r="BHK33" s="106"/>
      <c r="BHL33" s="106"/>
      <c r="BHM33" s="106"/>
      <c r="BHN33" s="106"/>
      <c r="BHO33" s="106"/>
      <c r="BHP33" s="106"/>
      <c r="BHQ33" s="106"/>
      <c r="BHR33" s="106"/>
      <c r="BHS33" s="106"/>
      <c r="BHT33" s="106"/>
      <c r="BHU33" s="106"/>
      <c r="BHV33" s="106"/>
      <c r="BHW33" s="106"/>
      <c r="BHX33" s="106"/>
      <c r="BHY33" s="106"/>
      <c r="BHZ33" s="106"/>
      <c r="BIA33" s="106"/>
      <c r="BIB33" s="106"/>
      <c r="BIC33" s="106"/>
      <c r="BID33" s="106"/>
      <c r="BIE33" s="106"/>
      <c r="BIF33" s="106"/>
      <c r="BIG33" s="106"/>
      <c r="BIH33" s="106"/>
      <c r="BII33" s="106"/>
      <c r="BIJ33" s="106"/>
      <c r="BIK33" s="106"/>
      <c r="BIL33" s="106"/>
      <c r="BIM33" s="106"/>
      <c r="BIN33" s="106"/>
      <c r="BIO33" s="106"/>
      <c r="BIP33" s="106"/>
      <c r="BIQ33" s="106"/>
      <c r="BIR33" s="106"/>
      <c r="BIS33" s="106"/>
      <c r="BIT33" s="106"/>
      <c r="BIU33" s="106"/>
      <c r="BIV33" s="106"/>
      <c r="BIW33" s="106"/>
      <c r="BIX33" s="106"/>
      <c r="BIY33" s="106"/>
      <c r="BIZ33" s="106"/>
      <c r="BJA33" s="106"/>
      <c r="BJB33" s="106"/>
      <c r="BJC33" s="106"/>
      <c r="BJD33" s="106"/>
      <c r="BJE33" s="106"/>
      <c r="BJF33" s="106"/>
      <c r="BJG33" s="106"/>
      <c r="BJH33" s="106"/>
      <c r="BJI33" s="106"/>
      <c r="BJJ33" s="106"/>
      <c r="BJK33" s="106"/>
      <c r="BJL33" s="106"/>
      <c r="BJM33" s="106"/>
      <c r="BJN33" s="106"/>
      <c r="BJO33" s="106"/>
      <c r="BJP33" s="106"/>
      <c r="BJQ33" s="106"/>
      <c r="BJR33" s="106"/>
      <c r="BJS33" s="106"/>
      <c r="BJT33" s="106"/>
      <c r="BJU33" s="106"/>
      <c r="BJV33" s="106"/>
      <c r="BJW33" s="106"/>
      <c r="BJX33" s="106"/>
      <c r="BJY33" s="106"/>
      <c r="BJZ33" s="106"/>
      <c r="BKA33" s="106"/>
      <c r="BKB33" s="106"/>
      <c r="BKC33" s="106"/>
      <c r="BKD33" s="106"/>
      <c r="BKE33" s="106"/>
      <c r="BKF33" s="106"/>
      <c r="BKG33" s="106"/>
      <c r="BKH33" s="106"/>
      <c r="BKI33" s="106"/>
      <c r="BKJ33" s="106"/>
      <c r="BKK33" s="106"/>
      <c r="BKL33" s="106"/>
      <c r="BKM33" s="106"/>
      <c r="BKN33" s="106"/>
      <c r="BKO33" s="106"/>
      <c r="BKP33" s="106"/>
      <c r="BKQ33" s="106"/>
      <c r="BKR33" s="106"/>
      <c r="BKS33" s="106"/>
      <c r="BKT33" s="106"/>
      <c r="BKU33" s="106"/>
      <c r="BKV33" s="106"/>
      <c r="BKW33" s="106"/>
      <c r="BKX33" s="106"/>
      <c r="BKY33" s="106"/>
      <c r="BKZ33" s="106"/>
      <c r="BLA33" s="106"/>
      <c r="BLB33" s="106"/>
      <c r="BLC33" s="106"/>
      <c r="BLD33" s="106"/>
      <c r="BLE33" s="106"/>
      <c r="BLF33" s="106"/>
      <c r="BLG33" s="106"/>
      <c r="BLH33" s="106"/>
      <c r="BLI33" s="106"/>
      <c r="BLJ33" s="106"/>
      <c r="BLK33" s="106"/>
      <c r="BLL33" s="106"/>
      <c r="BLM33" s="106"/>
      <c r="BLN33" s="106"/>
      <c r="BLO33" s="106"/>
      <c r="BLP33" s="106"/>
      <c r="BLQ33" s="106"/>
      <c r="BLR33" s="106"/>
      <c r="BLS33" s="106"/>
      <c r="BLT33" s="106"/>
      <c r="BLU33" s="106"/>
      <c r="BLV33" s="106"/>
      <c r="BLW33" s="106"/>
      <c r="BLX33" s="106"/>
      <c r="BLY33" s="106"/>
      <c r="BLZ33" s="106"/>
      <c r="BMA33" s="106"/>
      <c r="BMB33" s="106"/>
      <c r="BMC33" s="106"/>
      <c r="BMD33" s="106"/>
      <c r="BME33" s="106"/>
      <c r="BMF33" s="106"/>
      <c r="BMG33" s="106"/>
      <c r="BMH33" s="106"/>
      <c r="BMI33" s="106"/>
      <c r="BMJ33" s="106"/>
      <c r="BMK33" s="106"/>
      <c r="BML33" s="106"/>
      <c r="BMM33" s="106"/>
      <c r="BMN33" s="106"/>
      <c r="BMO33" s="106"/>
      <c r="BMP33" s="106"/>
      <c r="BMQ33" s="106"/>
      <c r="BMR33" s="106"/>
      <c r="BMS33" s="106"/>
      <c r="BMT33" s="106"/>
      <c r="BMU33" s="106"/>
      <c r="BMV33" s="106"/>
      <c r="BMW33" s="106"/>
      <c r="BMX33" s="106"/>
      <c r="BMY33" s="106"/>
      <c r="BMZ33" s="106"/>
      <c r="BNA33" s="106"/>
      <c r="BNB33" s="106"/>
      <c r="BNC33" s="106"/>
      <c r="BND33" s="106"/>
      <c r="BNE33" s="106"/>
      <c r="BNF33" s="106"/>
      <c r="BNG33" s="106"/>
      <c r="BNH33" s="106"/>
      <c r="BNI33" s="106"/>
      <c r="BNJ33" s="106"/>
      <c r="BNK33" s="106"/>
      <c r="BNL33" s="106"/>
      <c r="BNM33" s="106"/>
      <c r="BNN33" s="106"/>
      <c r="BNO33" s="106"/>
      <c r="BNP33" s="106"/>
      <c r="BNQ33" s="106"/>
      <c r="BNR33" s="106"/>
      <c r="BNS33" s="106"/>
      <c r="BNT33" s="106"/>
      <c r="BNU33" s="106"/>
      <c r="BNV33" s="106"/>
      <c r="BNW33" s="106"/>
      <c r="BNX33" s="106"/>
      <c r="BNY33" s="106"/>
      <c r="BNZ33" s="106"/>
      <c r="BOA33" s="106"/>
      <c r="BOB33" s="106"/>
      <c r="BOC33" s="106"/>
      <c r="BOD33" s="106"/>
      <c r="BOE33" s="106"/>
      <c r="BOF33" s="106"/>
      <c r="BOG33" s="106"/>
      <c r="BOH33" s="106"/>
      <c r="BOI33" s="106"/>
      <c r="BOJ33" s="106"/>
      <c r="BOK33" s="106"/>
      <c r="BOL33" s="106"/>
      <c r="BOM33" s="106"/>
      <c r="BON33" s="106"/>
      <c r="BOO33" s="106"/>
      <c r="BOP33" s="106"/>
      <c r="BOQ33" s="106"/>
      <c r="BOR33" s="106"/>
      <c r="BOS33" s="106"/>
      <c r="BOT33" s="106"/>
      <c r="BOU33" s="106"/>
      <c r="BOV33" s="106"/>
      <c r="BOW33" s="106"/>
      <c r="BOX33" s="106"/>
      <c r="BOY33" s="106"/>
      <c r="BOZ33" s="106"/>
      <c r="BPA33" s="106"/>
      <c r="BPB33" s="106"/>
      <c r="BPC33" s="106"/>
      <c r="BPD33" s="106"/>
      <c r="BPE33" s="106"/>
      <c r="BPF33" s="106"/>
      <c r="BPG33" s="106"/>
      <c r="BPH33" s="106"/>
      <c r="BPI33" s="106"/>
      <c r="BPJ33" s="106"/>
      <c r="BPK33" s="106"/>
      <c r="BPL33" s="106"/>
      <c r="BPM33" s="106"/>
      <c r="BPN33" s="106"/>
      <c r="BPO33" s="106"/>
      <c r="BPP33" s="106"/>
      <c r="BPQ33" s="106"/>
      <c r="BPR33" s="106"/>
      <c r="BPS33" s="106"/>
      <c r="BPT33" s="106"/>
      <c r="BPU33" s="106"/>
      <c r="BPV33" s="106"/>
      <c r="BPW33" s="106"/>
      <c r="BPX33" s="106"/>
      <c r="BPY33" s="106"/>
      <c r="BPZ33" s="106"/>
      <c r="BQA33" s="106"/>
      <c r="BQB33" s="106"/>
      <c r="BQC33" s="106"/>
      <c r="BQD33" s="106"/>
      <c r="BQE33" s="106"/>
      <c r="BQF33" s="106"/>
      <c r="BQG33" s="106"/>
      <c r="BQH33" s="106"/>
      <c r="BQI33" s="106"/>
      <c r="BQJ33" s="106"/>
      <c r="BQK33" s="106"/>
      <c r="BQL33" s="106"/>
      <c r="BQM33" s="106"/>
      <c r="BQN33" s="106"/>
      <c r="BQO33" s="106"/>
      <c r="BQP33" s="106"/>
      <c r="BQQ33" s="106"/>
      <c r="BQR33" s="106"/>
      <c r="BQS33" s="106"/>
      <c r="BQT33" s="106"/>
      <c r="BQU33" s="106"/>
      <c r="BQV33" s="106"/>
      <c r="BQW33" s="106"/>
      <c r="BQX33" s="106"/>
      <c r="BQY33" s="106"/>
      <c r="BQZ33" s="106"/>
      <c r="BRA33" s="106"/>
      <c r="BRB33" s="106"/>
      <c r="BRC33" s="106"/>
      <c r="BRD33" s="106"/>
      <c r="BRE33" s="106"/>
      <c r="BRF33" s="106"/>
      <c r="BRG33" s="106"/>
      <c r="BRH33" s="106"/>
      <c r="BRI33" s="106"/>
      <c r="BRJ33" s="106"/>
      <c r="BRK33" s="106"/>
      <c r="BRL33" s="106"/>
      <c r="BRM33" s="106"/>
      <c r="BRN33" s="106"/>
      <c r="BRO33" s="106"/>
      <c r="BRP33" s="106"/>
      <c r="BRQ33" s="106"/>
      <c r="BRR33" s="106"/>
      <c r="BRS33" s="106"/>
      <c r="BRT33" s="106"/>
      <c r="BRU33" s="106"/>
      <c r="BRV33" s="106"/>
      <c r="BRW33" s="106"/>
      <c r="BRX33" s="106"/>
      <c r="BRY33" s="106"/>
      <c r="BRZ33" s="106"/>
      <c r="BSA33" s="106"/>
      <c r="BSB33" s="106"/>
      <c r="BSC33" s="106"/>
      <c r="BSD33" s="106"/>
      <c r="BSE33" s="106"/>
      <c r="BSF33" s="106"/>
      <c r="BSG33" s="106"/>
      <c r="BSH33" s="106"/>
      <c r="BSI33" s="106"/>
      <c r="BSJ33" s="106"/>
      <c r="BSK33" s="106"/>
      <c r="BSL33" s="106"/>
      <c r="BSM33" s="106"/>
      <c r="BSN33" s="106"/>
      <c r="BSO33" s="106"/>
      <c r="BSP33" s="106"/>
      <c r="BSQ33" s="106"/>
      <c r="BSR33" s="106"/>
      <c r="BSS33" s="106"/>
      <c r="BST33" s="106"/>
      <c r="BSU33" s="106"/>
      <c r="BSV33" s="106"/>
      <c r="BSW33" s="106"/>
      <c r="BSX33" s="106"/>
      <c r="BSY33" s="106"/>
      <c r="BSZ33" s="106"/>
      <c r="BTA33" s="106"/>
      <c r="BTB33" s="106"/>
      <c r="BTC33" s="106"/>
      <c r="BTD33" s="106"/>
      <c r="BTE33" s="106"/>
      <c r="BTF33" s="106"/>
      <c r="BTG33" s="106"/>
      <c r="BTH33" s="106"/>
      <c r="BTI33" s="106"/>
      <c r="BTJ33" s="106"/>
      <c r="BTK33" s="106"/>
      <c r="BTL33" s="106"/>
      <c r="BTM33" s="106"/>
      <c r="BTN33" s="106"/>
      <c r="BTO33" s="106"/>
      <c r="BTP33" s="106"/>
      <c r="BTQ33" s="106"/>
      <c r="BTR33" s="106"/>
      <c r="BTS33" s="106"/>
      <c r="BTT33" s="106"/>
      <c r="BTU33" s="106"/>
      <c r="BTV33" s="106"/>
      <c r="BTW33" s="106"/>
      <c r="BTX33" s="106"/>
      <c r="BTY33" s="106"/>
      <c r="BTZ33" s="106"/>
      <c r="BUA33" s="106"/>
      <c r="BUB33" s="106"/>
      <c r="BUC33" s="106"/>
      <c r="BUD33" s="106"/>
      <c r="BUE33" s="106"/>
      <c r="BUF33" s="106"/>
      <c r="BUG33" s="106"/>
      <c r="BUH33" s="106"/>
      <c r="BUI33" s="106"/>
      <c r="BUJ33" s="106"/>
      <c r="BUK33" s="106"/>
      <c r="BUL33" s="106"/>
      <c r="BUM33" s="106"/>
      <c r="BUN33" s="106"/>
      <c r="BUO33" s="106"/>
      <c r="BUP33" s="106"/>
      <c r="BUQ33" s="106"/>
      <c r="BUR33" s="106"/>
      <c r="BUS33" s="106"/>
      <c r="BUT33" s="106"/>
      <c r="BUU33" s="106"/>
      <c r="BUV33" s="106"/>
      <c r="BUW33" s="106"/>
      <c r="BUX33" s="106"/>
      <c r="BUY33" s="106"/>
      <c r="BUZ33" s="106"/>
      <c r="BVA33" s="106"/>
      <c r="BVB33" s="106"/>
      <c r="BVC33" s="106"/>
      <c r="BVD33" s="106"/>
      <c r="BVE33" s="106"/>
      <c r="BVF33" s="106"/>
      <c r="BVG33" s="106"/>
      <c r="BVH33" s="106"/>
      <c r="BVI33" s="106"/>
      <c r="BVJ33" s="106"/>
      <c r="BVK33" s="106"/>
      <c r="BVL33" s="106"/>
      <c r="BVM33" s="106"/>
      <c r="BVN33" s="106"/>
      <c r="BVO33" s="106"/>
      <c r="BVP33" s="106"/>
      <c r="BVQ33" s="106"/>
      <c r="BVR33" s="106"/>
      <c r="BVS33" s="106"/>
      <c r="BVT33" s="106"/>
      <c r="BVU33" s="106"/>
      <c r="BVV33" s="106"/>
      <c r="BVW33" s="106"/>
      <c r="BVX33" s="106"/>
      <c r="BVY33" s="106"/>
      <c r="BVZ33" s="106"/>
      <c r="BWA33" s="106"/>
      <c r="BWB33" s="106"/>
      <c r="BWC33" s="106"/>
      <c r="BWD33" s="106"/>
      <c r="BWE33" s="106"/>
      <c r="BWF33" s="106"/>
      <c r="BWG33" s="106"/>
      <c r="BWH33" s="106"/>
      <c r="BWI33" s="106"/>
      <c r="BWJ33" s="106"/>
      <c r="BWK33" s="106"/>
      <c r="BWL33" s="106"/>
      <c r="BWM33" s="106"/>
      <c r="BWN33" s="106"/>
      <c r="BWO33" s="106"/>
      <c r="BWP33" s="106"/>
      <c r="BWQ33" s="106"/>
      <c r="BWR33" s="106"/>
      <c r="BWS33" s="106"/>
      <c r="BWT33" s="106"/>
      <c r="BWU33" s="106"/>
      <c r="BWV33" s="106"/>
      <c r="BWW33" s="106"/>
      <c r="BWX33" s="106"/>
      <c r="BWY33" s="106"/>
      <c r="BWZ33" s="106"/>
      <c r="BXA33" s="106"/>
      <c r="BXB33" s="106"/>
      <c r="BXC33" s="106"/>
      <c r="BXD33" s="106"/>
      <c r="BXE33" s="106"/>
      <c r="BXF33" s="106"/>
      <c r="BXG33" s="106"/>
      <c r="BXH33" s="106"/>
      <c r="BXI33" s="106"/>
      <c r="BXJ33" s="106"/>
      <c r="BXK33" s="106"/>
      <c r="BXL33" s="106"/>
      <c r="BXM33" s="106"/>
      <c r="BXN33" s="106"/>
      <c r="BXO33" s="106"/>
      <c r="BXP33" s="106"/>
      <c r="BXQ33" s="106"/>
      <c r="BXR33" s="106"/>
      <c r="BXS33" s="106"/>
      <c r="BXT33" s="106"/>
      <c r="BXU33" s="106"/>
      <c r="BXV33" s="106"/>
      <c r="BXW33" s="106"/>
      <c r="BXX33" s="106"/>
      <c r="BXY33" s="106"/>
      <c r="BXZ33" s="106"/>
      <c r="BYA33" s="106"/>
      <c r="BYB33" s="106"/>
      <c r="BYC33" s="106"/>
      <c r="BYD33" s="106"/>
      <c r="BYE33" s="106"/>
      <c r="BYF33" s="106"/>
      <c r="BYG33" s="106"/>
      <c r="BYH33" s="106"/>
      <c r="BYI33" s="106"/>
      <c r="BYJ33" s="106"/>
      <c r="BYK33" s="106"/>
      <c r="BYL33" s="106"/>
      <c r="BYM33" s="106"/>
      <c r="BYN33" s="106"/>
      <c r="BYO33" s="106"/>
      <c r="BYP33" s="106"/>
      <c r="BYQ33" s="106"/>
      <c r="BYR33" s="106"/>
      <c r="BYS33" s="106"/>
      <c r="BYT33" s="106"/>
      <c r="BYU33" s="106"/>
      <c r="BYV33" s="106"/>
      <c r="BYW33" s="106"/>
      <c r="BYX33" s="106"/>
      <c r="BYY33" s="106"/>
      <c r="BYZ33" s="106"/>
      <c r="BZA33" s="106"/>
      <c r="BZB33" s="106"/>
      <c r="BZC33" s="106"/>
      <c r="BZD33" s="106"/>
      <c r="BZE33" s="106"/>
      <c r="BZF33" s="106"/>
      <c r="BZG33" s="106"/>
      <c r="BZH33" s="106"/>
      <c r="BZI33" s="106"/>
      <c r="BZJ33" s="106"/>
      <c r="BZK33" s="106"/>
      <c r="BZL33" s="106"/>
      <c r="BZM33" s="106"/>
      <c r="BZN33" s="106"/>
      <c r="BZO33" s="106"/>
      <c r="BZP33" s="106"/>
      <c r="BZQ33" s="106"/>
      <c r="BZR33" s="106"/>
      <c r="BZS33" s="106"/>
      <c r="BZT33" s="106"/>
      <c r="BZU33" s="106"/>
      <c r="BZV33" s="106"/>
      <c r="BZW33" s="106"/>
      <c r="BZX33" s="106"/>
      <c r="BZY33" s="106"/>
      <c r="BZZ33" s="106"/>
      <c r="CAA33" s="106"/>
      <c r="CAB33" s="106"/>
      <c r="CAC33" s="106"/>
      <c r="CAD33" s="106"/>
      <c r="CAE33" s="106"/>
      <c r="CAF33" s="106"/>
      <c r="CAG33" s="106"/>
      <c r="CAH33" s="106"/>
      <c r="CAI33" s="106"/>
      <c r="CAJ33" s="106"/>
      <c r="CAK33" s="106"/>
      <c r="CAL33" s="106"/>
      <c r="CAM33" s="106"/>
      <c r="CAN33" s="106"/>
      <c r="CAO33" s="106"/>
      <c r="CAP33" s="106"/>
      <c r="CAQ33" s="106"/>
      <c r="CAR33" s="106"/>
      <c r="CAS33" s="106"/>
      <c r="CAT33" s="106"/>
      <c r="CAU33" s="106"/>
      <c r="CAV33" s="106"/>
      <c r="CAW33" s="106"/>
      <c r="CAX33" s="106"/>
      <c r="CAY33" s="106"/>
      <c r="CAZ33" s="106"/>
      <c r="CBA33" s="106"/>
      <c r="CBB33" s="106"/>
      <c r="CBC33" s="106"/>
      <c r="CBD33" s="106"/>
      <c r="CBE33" s="106"/>
      <c r="CBF33" s="106"/>
      <c r="CBG33" s="106"/>
      <c r="CBH33" s="106"/>
      <c r="CBI33" s="106"/>
      <c r="CBJ33" s="106"/>
      <c r="CBK33" s="106"/>
      <c r="CBL33" s="106"/>
      <c r="CBM33" s="106"/>
      <c r="CBN33" s="106"/>
      <c r="CBO33" s="106"/>
      <c r="CBP33" s="106"/>
      <c r="CBQ33" s="106"/>
      <c r="CBR33" s="106"/>
      <c r="CBS33" s="106"/>
      <c r="CBT33" s="106"/>
      <c r="CBU33" s="106"/>
      <c r="CBV33" s="106"/>
      <c r="CBW33" s="106"/>
      <c r="CBX33" s="106"/>
      <c r="CBY33" s="106"/>
      <c r="CBZ33" s="106"/>
      <c r="CCA33" s="106"/>
      <c r="CCB33" s="106"/>
      <c r="CCC33" s="106"/>
      <c r="CCD33" s="106"/>
      <c r="CCE33" s="106"/>
      <c r="CCF33" s="106"/>
      <c r="CCG33" s="106"/>
      <c r="CCH33" s="106"/>
      <c r="CCI33" s="106"/>
      <c r="CCJ33" s="106"/>
      <c r="CCK33" s="106"/>
      <c r="CCL33" s="106"/>
      <c r="CCM33" s="106"/>
      <c r="CCN33" s="106"/>
      <c r="CCO33" s="106"/>
      <c r="CCP33" s="106"/>
      <c r="CCQ33" s="106"/>
      <c r="CCR33" s="106"/>
      <c r="CCS33" s="106"/>
      <c r="CCT33" s="106"/>
      <c r="CCU33" s="106"/>
      <c r="CCV33" s="106"/>
      <c r="CCW33" s="106"/>
      <c r="CCX33" s="106"/>
      <c r="CCY33" s="106"/>
      <c r="CCZ33" s="106"/>
      <c r="CDA33" s="106"/>
      <c r="CDB33" s="106"/>
      <c r="CDC33" s="106"/>
      <c r="CDD33" s="106"/>
      <c r="CDE33" s="106"/>
      <c r="CDF33" s="106"/>
      <c r="CDG33" s="106"/>
      <c r="CDH33" s="106"/>
      <c r="CDI33" s="106"/>
      <c r="CDJ33" s="106"/>
      <c r="CDK33" s="106"/>
      <c r="CDL33" s="106"/>
      <c r="CDM33" s="106"/>
      <c r="CDN33" s="106"/>
      <c r="CDO33" s="106"/>
      <c r="CDP33" s="106"/>
      <c r="CDQ33" s="106"/>
      <c r="CDR33" s="106"/>
      <c r="CDS33" s="106"/>
      <c r="CDT33" s="106"/>
      <c r="CDU33" s="106"/>
      <c r="CDV33" s="106"/>
      <c r="CDW33" s="106"/>
      <c r="CDX33" s="106"/>
      <c r="CDY33" s="106"/>
      <c r="CDZ33" s="106"/>
      <c r="CEA33" s="106"/>
      <c r="CEB33" s="106"/>
      <c r="CEC33" s="106"/>
      <c r="CED33" s="106"/>
      <c r="CEE33" s="106"/>
      <c r="CEF33" s="106"/>
      <c r="CEG33" s="106"/>
      <c r="CEH33" s="106"/>
      <c r="CEI33" s="106"/>
      <c r="CEJ33" s="106"/>
      <c r="CEK33" s="106"/>
      <c r="CEL33" s="106"/>
      <c r="CEM33" s="106"/>
      <c r="CEN33" s="106"/>
      <c r="CEO33" s="106"/>
      <c r="CEP33" s="106"/>
      <c r="CEQ33" s="106"/>
      <c r="CER33" s="106"/>
      <c r="CES33" s="106"/>
      <c r="CET33" s="106"/>
      <c r="CEU33" s="106"/>
      <c r="CEV33" s="106"/>
      <c r="CEW33" s="106"/>
      <c r="CEX33" s="106"/>
      <c r="CEY33" s="106"/>
      <c r="CEZ33" s="106"/>
      <c r="CFA33" s="106"/>
      <c r="CFB33" s="106"/>
      <c r="CFC33" s="106"/>
      <c r="CFD33" s="106"/>
      <c r="CFE33" s="106"/>
      <c r="CFF33" s="106"/>
      <c r="CFG33" s="106"/>
      <c r="CFH33" s="106"/>
      <c r="CFI33" s="106"/>
      <c r="CFJ33" s="106"/>
      <c r="CFK33" s="106"/>
      <c r="CFL33" s="106"/>
      <c r="CFM33" s="106"/>
      <c r="CFN33" s="106"/>
      <c r="CFO33" s="106"/>
      <c r="CFP33" s="106"/>
      <c r="CFQ33" s="106"/>
      <c r="CFR33" s="106"/>
      <c r="CFS33" s="106"/>
      <c r="CFT33" s="106"/>
      <c r="CFU33" s="106"/>
      <c r="CFV33" s="106"/>
      <c r="CFW33" s="106"/>
      <c r="CFX33" s="106"/>
      <c r="CFY33" s="106"/>
      <c r="CFZ33" s="106"/>
      <c r="CGA33" s="106"/>
      <c r="CGB33" s="106"/>
      <c r="CGC33" s="106"/>
      <c r="CGD33" s="106"/>
      <c r="CGE33" s="106"/>
      <c r="CGF33" s="106"/>
      <c r="CGG33" s="106"/>
      <c r="CGH33" s="106"/>
      <c r="CGI33" s="106"/>
      <c r="CGJ33" s="106"/>
      <c r="CGK33" s="106"/>
      <c r="CGL33" s="106"/>
      <c r="CGM33" s="106"/>
      <c r="CGN33" s="106"/>
      <c r="CGO33" s="106"/>
      <c r="CGP33" s="106"/>
      <c r="CGQ33" s="106"/>
      <c r="CGR33" s="106"/>
      <c r="CGS33" s="106"/>
      <c r="CGT33" s="106"/>
      <c r="CGU33" s="106"/>
      <c r="CGV33" s="106"/>
      <c r="CGW33" s="106"/>
      <c r="CGX33" s="106"/>
      <c r="CGY33" s="106"/>
      <c r="CGZ33" s="106"/>
      <c r="CHA33" s="106"/>
      <c r="CHB33" s="106"/>
      <c r="CHC33" s="106"/>
      <c r="CHD33" s="106"/>
      <c r="CHE33" s="106"/>
      <c r="CHF33" s="106"/>
      <c r="CHG33" s="106"/>
      <c r="CHH33" s="106"/>
      <c r="CHI33" s="106"/>
      <c r="CHJ33" s="106"/>
      <c r="CHK33" s="106"/>
      <c r="CHL33" s="106"/>
      <c r="CHM33" s="106"/>
      <c r="CHN33" s="106"/>
      <c r="CHO33" s="106"/>
      <c r="CHP33" s="106"/>
      <c r="CHQ33" s="106"/>
      <c r="CHR33" s="106"/>
      <c r="CHS33" s="106"/>
      <c r="CHT33" s="106"/>
      <c r="CHU33" s="106"/>
      <c r="CHV33" s="106"/>
      <c r="CHW33" s="106"/>
      <c r="CHX33" s="106"/>
      <c r="CHY33" s="106"/>
      <c r="CHZ33" s="106"/>
      <c r="CIA33" s="106"/>
      <c r="CIB33" s="106"/>
      <c r="CIC33" s="106"/>
      <c r="CID33" s="106"/>
      <c r="CIE33" s="106"/>
      <c r="CIF33" s="106"/>
      <c r="CIG33" s="106"/>
      <c r="CIH33" s="106"/>
      <c r="CII33" s="106"/>
      <c r="CIJ33" s="106"/>
      <c r="CIK33" s="106"/>
      <c r="CIL33" s="106"/>
      <c r="CIM33" s="106"/>
      <c r="CIN33" s="106"/>
      <c r="CIO33" s="106"/>
      <c r="CIP33" s="106"/>
      <c r="CIQ33" s="106"/>
      <c r="CIR33" s="106"/>
      <c r="CIS33" s="106"/>
      <c r="CIT33" s="106"/>
      <c r="CIU33" s="106"/>
      <c r="CIV33" s="106"/>
      <c r="CIW33" s="106"/>
      <c r="CIX33" s="106"/>
      <c r="CIY33" s="106"/>
      <c r="CIZ33" s="106"/>
      <c r="CJA33" s="106"/>
      <c r="CJB33" s="106"/>
      <c r="CJC33" s="106"/>
      <c r="CJD33" s="106"/>
      <c r="CJE33" s="106"/>
      <c r="CJF33" s="106"/>
      <c r="CJG33" s="106"/>
      <c r="CJH33" s="106"/>
      <c r="CJI33" s="106"/>
      <c r="CJJ33" s="106"/>
      <c r="CJK33" s="106"/>
      <c r="CJL33" s="106"/>
      <c r="CJM33" s="106"/>
      <c r="CJN33" s="106"/>
      <c r="CJO33" s="106"/>
      <c r="CJP33" s="106"/>
      <c r="CJQ33" s="106"/>
      <c r="CJR33" s="106"/>
      <c r="CJS33" s="106"/>
      <c r="CJT33" s="106"/>
      <c r="CJU33" s="106"/>
      <c r="CJV33" s="106"/>
      <c r="CJW33" s="106"/>
      <c r="CJX33" s="106"/>
      <c r="CJY33" s="106"/>
      <c r="CJZ33" s="106"/>
      <c r="CKA33" s="106"/>
      <c r="CKB33" s="106"/>
      <c r="CKC33" s="106"/>
      <c r="CKD33" s="106"/>
      <c r="CKE33" s="106"/>
      <c r="CKF33" s="106"/>
      <c r="CKG33" s="106"/>
      <c r="CKH33" s="106"/>
      <c r="CKI33" s="106"/>
      <c r="CKJ33" s="106"/>
      <c r="CKK33" s="106"/>
      <c r="CKL33" s="106"/>
      <c r="CKM33" s="106"/>
      <c r="CKN33" s="106"/>
      <c r="CKO33" s="106"/>
      <c r="CKP33" s="106"/>
      <c r="CKQ33" s="106"/>
      <c r="CKR33" s="106"/>
      <c r="CKS33" s="106"/>
      <c r="CKT33" s="106"/>
      <c r="CKU33" s="106"/>
      <c r="CKV33" s="106"/>
      <c r="CKW33" s="106"/>
      <c r="CKX33" s="106"/>
      <c r="CKY33" s="106"/>
      <c r="CKZ33" s="106"/>
      <c r="CLA33" s="106"/>
      <c r="CLB33" s="106"/>
      <c r="CLC33" s="106"/>
      <c r="CLD33" s="106"/>
      <c r="CLE33" s="106"/>
      <c r="CLF33" s="106"/>
      <c r="CLG33" s="106"/>
      <c r="CLH33" s="106"/>
      <c r="CLI33" s="106"/>
      <c r="CLJ33" s="106"/>
      <c r="CLK33" s="106"/>
      <c r="CLL33" s="106"/>
      <c r="CLM33" s="106"/>
      <c r="CLN33" s="106"/>
      <c r="CLO33" s="106"/>
      <c r="CLP33" s="106"/>
      <c r="CLQ33" s="106"/>
      <c r="CLR33" s="106"/>
      <c r="CLS33" s="106"/>
      <c r="CLT33" s="106"/>
      <c r="CLU33" s="106"/>
      <c r="CLV33" s="106"/>
      <c r="CLW33" s="106"/>
      <c r="CLX33" s="106"/>
      <c r="CLY33" s="106"/>
      <c r="CLZ33" s="106"/>
      <c r="CMA33" s="106"/>
      <c r="CMB33" s="106"/>
      <c r="CMC33" s="106"/>
      <c r="CMD33" s="106"/>
      <c r="CME33" s="106"/>
      <c r="CMF33" s="106"/>
      <c r="CMG33" s="106"/>
      <c r="CMH33" s="106"/>
      <c r="CMI33" s="106"/>
      <c r="CMJ33" s="106"/>
      <c r="CMK33" s="106"/>
      <c r="CML33" s="106"/>
      <c r="CMM33" s="106"/>
      <c r="CMN33" s="106"/>
      <c r="CMO33" s="106"/>
      <c r="CMP33" s="106"/>
      <c r="CMQ33" s="106"/>
      <c r="CMR33" s="106"/>
      <c r="CMS33" s="106"/>
      <c r="CMT33" s="106"/>
      <c r="CMU33" s="106"/>
      <c r="CMV33" s="106"/>
      <c r="CMW33" s="106"/>
      <c r="CMX33" s="106"/>
      <c r="CMY33" s="106"/>
      <c r="CMZ33" s="106"/>
      <c r="CNA33" s="106"/>
      <c r="CNB33" s="106"/>
      <c r="CNC33" s="106"/>
      <c r="CND33" s="106"/>
      <c r="CNE33" s="106"/>
      <c r="CNF33" s="106"/>
      <c r="CNG33" s="106"/>
      <c r="CNH33" s="106"/>
      <c r="CNI33" s="106"/>
      <c r="CNJ33" s="106"/>
      <c r="CNK33" s="106"/>
      <c r="CNL33" s="106"/>
      <c r="CNM33" s="106"/>
      <c r="CNN33" s="106"/>
      <c r="CNO33" s="106"/>
      <c r="CNP33" s="106"/>
      <c r="CNQ33" s="106"/>
      <c r="CNR33" s="106"/>
      <c r="CNS33" s="106"/>
      <c r="CNT33" s="106"/>
      <c r="CNU33" s="106"/>
      <c r="CNV33" s="106"/>
      <c r="CNW33" s="106"/>
      <c r="CNX33" s="106"/>
      <c r="CNY33" s="106"/>
      <c r="CNZ33" s="106"/>
      <c r="COA33" s="106"/>
      <c r="COB33" s="106"/>
      <c r="COC33" s="106"/>
      <c r="COD33" s="106"/>
      <c r="COE33" s="106"/>
      <c r="COF33" s="106"/>
      <c r="COG33" s="106"/>
      <c r="COH33" s="106"/>
      <c r="COI33" s="106"/>
      <c r="COJ33" s="106"/>
      <c r="COK33" s="106"/>
      <c r="COL33" s="106"/>
      <c r="COM33" s="106"/>
      <c r="CON33" s="106"/>
      <c r="COO33" s="106"/>
      <c r="COP33" s="106"/>
      <c r="COQ33" s="106"/>
      <c r="COR33" s="106"/>
      <c r="COS33" s="106"/>
      <c r="COT33" s="106"/>
      <c r="COU33" s="106"/>
      <c r="COV33" s="106"/>
      <c r="COW33" s="106"/>
      <c r="COX33" s="106"/>
      <c r="COY33" s="106"/>
      <c r="COZ33" s="106"/>
      <c r="CPA33" s="106"/>
      <c r="CPB33" s="106"/>
      <c r="CPC33" s="106"/>
      <c r="CPD33" s="106"/>
      <c r="CPE33" s="106"/>
      <c r="CPF33" s="106"/>
      <c r="CPG33" s="106"/>
      <c r="CPH33" s="106"/>
      <c r="CPI33" s="106"/>
      <c r="CPJ33" s="106"/>
      <c r="CPK33" s="106"/>
      <c r="CPL33" s="106"/>
      <c r="CPM33" s="106"/>
      <c r="CPN33" s="106"/>
      <c r="CPO33" s="106"/>
      <c r="CPP33" s="106"/>
      <c r="CPQ33" s="106"/>
      <c r="CPR33" s="106"/>
      <c r="CPS33" s="106"/>
      <c r="CPT33" s="106"/>
      <c r="CPU33" s="106"/>
      <c r="CPV33" s="106"/>
      <c r="CPW33" s="106"/>
      <c r="CPX33" s="106"/>
      <c r="CPY33" s="106"/>
      <c r="CPZ33" s="106"/>
      <c r="CQA33" s="106"/>
      <c r="CQB33" s="106"/>
      <c r="CQC33" s="106"/>
      <c r="CQD33" s="106"/>
      <c r="CQE33" s="106"/>
      <c r="CQF33" s="106"/>
      <c r="CQG33" s="106"/>
      <c r="CQH33" s="106"/>
      <c r="CQI33" s="106"/>
      <c r="CQJ33" s="106"/>
      <c r="CQK33" s="106"/>
      <c r="CQL33" s="106"/>
      <c r="CQM33" s="106"/>
      <c r="CQN33" s="106"/>
      <c r="CQO33" s="106"/>
      <c r="CQP33" s="106"/>
      <c r="CQQ33" s="106"/>
      <c r="CQR33" s="106"/>
      <c r="CQS33" s="106"/>
      <c r="CQT33" s="106"/>
      <c r="CQU33" s="106"/>
      <c r="CQV33" s="106"/>
      <c r="CQW33" s="106"/>
      <c r="CQX33" s="106"/>
      <c r="CQY33" s="106"/>
      <c r="CQZ33" s="106"/>
      <c r="CRA33" s="106"/>
      <c r="CRB33" s="106"/>
      <c r="CRC33" s="106"/>
      <c r="CRD33" s="106"/>
      <c r="CRE33" s="106"/>
      <c r="CRF33" s="106"/>
      <c r="CRG33" s="106"/>
      <c r="CRH33" s="106"/>
      <c r="CRI33" s="106"/>
      <c r="CRJ33" s="106"/>
      <c r="CRK33" s="106"/>
      <c r="CRL33" s="106"/>
      <c r="CRM33" s="106"/>
      <c r="CRN33" s="106"/>
      <c r="CRO33" s="106"/>
      <c r="CRP33" s="106"/>
      <c r="CRQ33" s="106"/>
      <c r="CRR33" s="106"/>
      <c r="CRS33" s="106"/>
      <c r="CRT33" s="106"/>
      <c r="CRU33" s="106"/>
      <c r="CRV33" s="106"/>
      <c r="CRW33" s="106"/>
      <c r="CRX33" s="106"/>
      <c r="CRY33" s="106"/>
      <c r="CRZ33" s="106"/>
      <c r="CSA33" s="106"/>
      <c r="CSB33" s="106"/>
      <c r="CSC33" s="106"/>
      <c r="CSD33" s="106"/>
      <c r="CSE33" s="106"/>
      <c r="CSF33" s="106"/>
      <c r="CSG33" s="106"/>
      <c r="CSH33" s="106"/>
      <c r="CSI33" s="106"/>
      <c r="CSJ33" s="106"/>
      <c r="CSK33" s="106"/>
      <c r="CSL33" s="106"/>
      <c r="CSM33" s="106"/>
      <c r="CSN33" s="106"/>
      <c r="CSO33" s="106"/>
      <c r="CSP33" s="106"/>
      <c r="CSQ33" s="106"/>
      <c r="CSR33" s="106"/>
      <c r="CSS33" s="106"/>
      <c r="CST33" s="106"/>
      <c r="CSU33" s="106"/>
      <c r="CSV33" s="106"/>
      <c r="CSW33" s="106"/>
      <c r="CSX33" s="106"/>
      <c r="CSY33" s="106"/>
      <c r="CSZ33" s="106"/>
      <c r="CTA33" s="106"/>
      <c r="CTB33" s="106"/>
      <c r="CTC33" s="106"/>
      <c r="CTD33" s="106"/>
      <c r="CTE33" s="106"/>
      <c r="CTF33" s="106"/>
      <c r="CTG33" s="106"/>
      <c r="CTH33" s="106"/>
      <c r="CTI33" s="106"/>
      <c r="CTJ33" s="106"/>
      <c r="CTK33" s="106"/>
      <c r="CTL33" s="106"/>
      <c r="CTM33" s="106"/>
      <c r="CTN33" s="106"/>
      <c r="CTO33" s="106"/>
      <c r="CTP33" s="106"/>
      <c r="CTQ33" s="106"/>
      <c r="CTR33" s="106"/>
      <c r="CTS33" s="106"/>
      <c r="CTT33" s="106"/>
      <c r="CTU33" s="106"/>
      <c r="CTV33" s="106"/>
      <c r="CTW33" s="106"/>
      <c r="CTX33" s="106"/>
      <c r="CTY33" s="106"/>
      <c r="CTZ33" s="106"/>
      <c r="CUA33" s="106"/>
      <c r="CUB33" s="106"/>
      <c r="CUC33" s="106"/>
      <c r="CUD33" s="106"/>
      <c r="CUE33" s="106"/>
      <c r="CUF33" s="106"/>
      <c r="CUG33" s="106"/>
      <c r="CUH33" s="106"/>
      <c r="CUI33" s="106"/>
      <c r="CUJ33" s="106"/>
      <c r="CUK33" s="106"/>
      <c r="CUL33" s="106"/>
      <c r="CUM33" s="106"/>
      <c r="CUN33" s="106"/>
      <c r="CUO33" s="106"/>
      <c r="CUP33" s="106"/>
      <c r="CUQ33" s="106"/>
      <c r="CUR33" s="106"/>
      <c r="CUS33" s="106"/>
      <c r="CUT33" s="106"/>
      <c r="CUU33" s="106"/>
      <c r="CUV33" s="106"/>
      <c r="CUW33" s="106"/>
      <c r="CUX33" s="106"/>
      <c r="CUY33" s="106"/>
      <c r="CUZ33" s="106"/>
      <c r="CVA33" s="106"/>
      <c r="CVB33" s="106"/>
      <c r="CVC33" s="106"/>
      <c r="CVD33" s="106"/>
      <c r="CVE33" s="106"/>
      <c r="CVF33" s="106"/>
      <c r="CVG33" s="106"/>
      <c r="CVH33" s="106"/>
      <c r="CVI33" s="106"/>
      <c r="CVJ33" s="106"/>
      <c r="CVK33" s="106"/>
      <c r="CVL33" s="106"/>
      <c r="CVM33" s="106"/>
      <c r="CVN33" s="106"/>
      <c r="CVO33" s="106"/>
      <c r="CVP33" s="106"/>
      <c r="CVQ33" s="106"/>
      <c r="CVR33" s="106"/>
      <c r="CVS33" s="106"/>
      <c r="CVT33" s="106"/>
      <c r="CVU33" s="106"/>
      <c r="CVV33" s="106"/>
      <c r="CVW33" s="106"/>
      <c r="CVX33" s="106"/>
      <c r="CVY33" s="106"/>
      <c r="CVZ33" s="106"/>
      <c r="CWA33" s="106"/>
      <c r="CWB33" s="106"/>
      <c r="CWC33" s="106"/>
      <c r="CWD33" s="106"/>
      <c r="CWE33" s="106"/>
      <c r="CWF33" s="106"/>
      <c r="CWG33" s="106"/>
      <c r="CWH33" s="106"/>
      <c r="CWI33" s="106"/>
      <c r="CWJ33" s="106"/>
      <c r="CWK33" s="106"/>
      <c r="CWL33" s="106"/>
      <c r="CWM33" s="106"/>
      <c r="CWN33" s="106"/>
      <c r="CWO33" s="106"/>
      <c r="CWP33" s="106"/>
      <c r="CWQ33" s="106"/>
      <c r="CWR33" s="106"/>
      <c r="CWS33" s="106"/>
      <c r="CWT33" s="106"/>
      <c r="CWU33" s="106"/>
      <c r="CWV33" s="106"/>
      <c r="CWW33" s="106"/>
      <c r="CWX33" s="106"/>
      <c r="CWY33" s="106"/>
      <c r="CWZ33" s="106"/>
      <c r="CXA33" s="106"/>
      <c r="CXB33" s="106"/>
      <c r="CXC33" s="106"/>
      <c r="CXD33" s="106"/>
      <c r="CXE33" s="106"/>
      <c r="CXF33" s="106"/>
      <c r="CXG33" s="106"/>
      <c r="CXH33" s="106"/>
      <c r="CXI33" s="106"/>
      <c r="CXJ33" s="106"/>
      <c r="CXK33" s="106"/>
      <c r="CXL33" s="106"/>
      <c r="CXM33" s="106"/>
      <c r="CXN33" s="106"/>
      <c r="CXO33" s="106"/>
      <c r="CXP33" s="106"/>
      <c r="CXQ33" s="106"/>
      <c r="CXR33" s="106"/>
      <c r="CXS33" s="106"/>
      <c r="CXT33" s="106"/>
      <c r="CXU33" s="106"/>
      <c r="CXV33" s="106"/>
      <c r="CXW33" s="106"/>
      <c r="CXX33" s="106"/>
      <c r="CXY33" s="106"/>
      <c r="CXZ33" s="106"/>
      <c r="CYA33" s="106"/>
      <c r="CYB33" s="106"/>
      <c r="CYC33" s="106"/>
      <c r="CYD33" s="106"/>
      <c r="CYE33" s="106"/>
      <c r="CYF33" s="106"/>
      <c r="CYG33" s="106"/>
      <c r="CYH33" s="106"/>
      <c r="CYI33" s="106"/>
      <c r="CYJ33" s="106"/>
      <c r="CYK33" s="106"/>
      <c r="CYL33" s="106"/>
      <c r="CYM33" s="106"/>
      <c r="CYN33" s="106"/>
      <c r="CYO33" s="106"/>
      <c r="CYP33" s="106"/>
      <c r="CYQ33" s="106"/>
      <c r="CYR33" s="106"/>
      <c r="CYS33" s="106"/>
      <c r="CYT33" s="106"/>
      <c r="CYU33" s="106"/>
      <c r="CYV33" s="106"/>
      <c r="CYW33" s="106"/>
      <c r="CYX33" s="106"/>
      <c r="CYY33" s="106"/>
      <c r="CYZ33" s="106"/>
      <c r="CZA33" s="106"/>
      <c r="CZB33" s="106"/>
      <c r="CZC33" s="106"/>
      <c r="CZD33" s="106"/>
      <c r="CZE33" s="106"/>
      <c r="CZF33" s="106"/>
      <c r="CZG33" s="106"/>
      <c r="CZH33" s="106"/>
      <c r="CZI33" s="106"/>
      <c r="CZJ33" s="106"/>
      <c r="CZK33" s="106"/>
      <c r="CZL33" s="106"/>
      <c r="CZM33" s="106"/>
      <c r="CZN33" s="106"/>
      <c r="CZO33" s="106"/>
      <c r="CZP33" s="106"/>
      <c r="CZQ33" s="106"/>
      <c r="CZR33" s="106"/>
      <c r="CZS33" s="106"/>
      <c r="CZT33" s="106"/>
      <c r="CZU33" s="106"/>
      <c r="CZV33" s="106"/>
      <c r="CZW33" s="106"/>
      <c r="CZX33" s="106"/>
      <c r="CZY33" s="106"/>
      <c r="CZZ33" s="106"/>
      <c r="DAA33" s="106"/>
      <c r="DAB33" s="106"/>
      <c r="DAC33" s="106"/>
      <c r="DAD33" s="106"/>
      <c r="DAE33" s="106"/>
      <c r="DAF33" s="106"/>
      <c r="DAG33" s="106"/>
      <c r="DAH33" s="106"/>
      <c r="DAI33" s="106"/>
      <c r="DAJ33" s="106"/>
      <c r="DAK33" s="106"/>
      <c r="DAL33" s="106"/>
      <c r="DAM33" s="106"/>
      <c r="DAN33" s="106"/>
      <c r="DAO33" s="106"/>
      <c r="DAP33" s="106"/>
      <c r="DAQ33" s="106"/>
      <c r="DAR33" s="106"/>
      <c r="DAS33" s="106"/>
      <c r="DAT33" s="106"/>
      <c r="DAU33" s="106"/>
      <c r="DAV33" s="106"/>
      <c r="DAW33" s="106"/>
      <c r="DAX33" s="106"/>
      <c r="DAY33" s="106"/>
      <c r="DAZ33" s="106"/>
      <c r="DBA33" s="106"/>
      <c r="DBB33" s="106"/>
      <c r="DBC33" s="106"/>
      <c r="DBD33" s="106"/>
      <c r="DBE33" s="106"/>
      <c r="DBF33" s="106"/>
      <c r="DBG33" s="106"/>
      <c r="DBH33" s="106"/>
      <c r="DBI33" s="106"/>
      <c r="DBJ33" s="106"/>
      <c r="DBK33" s="106"/>
      <c r="DBL33" s="106"/>
      <c r="DBM33" s="106"/>
      <c r="DBN33" s="106"/>
      <c r="DBO33" s="106"/>
      <c r="DBP33" s="106"/>
      <c r="DBQ33" s="106"/>
      <c r="DBR33" s="106"/>
      <c r="DBS33" s="106"/>
      <c r="DBT33" s="106"/>
      <c r="DBU33" s="106"/>
      <c r="DBV33" s="106"/>
      <c r="DBW33" s="106"/>
      <c r="DBX33" s="106"/>
      <c r="DBY33" s="106"/>
      <c r="DBZ33" s="106"/>
      <c r="DCA33" s="106"/>
      <c r="DCB33" s="106"/>
      <c r="DCC33" s="106"/>
      <c r="DCD33" s="106"/>
      <c r="DCE33" s="106"/>
      <c r="DCF33" s="106"/>
      <c r="DCG33" s="106"/>
      <c r="DCH33" s="106"/>
      <c r="DCI33" s="106"/>
      <c r="DCJ33" s="106"/>
      <c r="DCK33" s="106"/>
      <c r="DCL33" s="106"/>
      <c r="DCM33" s="106"/>
      <c r="DCN33" s="106"/>
      <c r="DCO33" s="106"/>
      <c r="DCP33" s="106"/>
      <c r="DCQ33" s="106"/>
      <c r="DCR33" s="106"/>
      <c r="DCS33" s="106"/>
      <c r="DCT33" s="106"/>
      <c r="DCU33" s="106"/>
      <c r="DCV33" s="106"/>
      <c r="DCW33" s="106"/>
      <c r="DCX33" s="106"/>
      <c r="DCY33" s="106"/>
      <c r="DCZ33" s="106"/>
      <c r="DDA33" s="106"/>
      <c r="DDB33" s="106"/>
      <c r="DDC33" s="106"/>
      <c r="DDD33" s="106"/>
      <c r="DDE33" s="106"/>
      <c r="DDF33" s="106"/>
      <c r="DDG33" s="106"/>
      <c r="DDH33" s="106"/>
      <c r="DDI33" s="106"/>
      <c r="DDJ33" s="106"/>
      <c r="DDK33" s="106"/>
      <c r="DDL33" s="106"/>
      <c r="DDM33" s="106"/>
      <c r="DDN33" s="106"/>
      <c r="DDO33" s="106"/>
      <c r="DDP33" s="106"/>
      <c r="DDQ33" s="106"/>
      <c r="DDR33" s="106"/>
      <c r="DDS33" s="106"/>
      <c r="DDT33" s="106"/>
      <c r="DDU33" s="106"/>
      <c r="DDV33" s="106"/>
      <c r="DDW33" s="106"/>
      <c r="DDX33" s="106"/>
      <c r="DDY33" s="106"/>
      <c r="DDZ33" s="106"/>
      <c r="DEA33" s="106"/>
      <c r="DEB33" s="106"/>
      <c r="DEC33" s="106"/>
      <c r="DED33" s="106"/>
      <c r="DEE33" s="106"/>
      <c r="DEF33" s="106"/>
      <c r="DEG33" s="106"/>
      <c r="DEH33" s="106"/>
      <c r="DEI33" s="106"/>
      <c r="DEJ33" s="106"/>
      <c r="DEK33" s="106"/>
      <c r="DEL33" s="106"/>
      <c r="DEM33" s="106"/>
      <c r="DEN33" s="106"/>
      <c r="DEO33" s="106"/>
      <c r="DEP33" s="106"/>
      <c r="DEQ33" s="106"/>
      <c r="DER33" s="106"/>
      <c r="DES33" s="106"/>
      <c r="DET33" s="106"/>
      <c r="DEU33" s="106"/>
      <c r="DEV33" s="106"/>
      <c r="DEW33" s="106"/>
      <c r="DEX33" s="106"/>
      <c r="DEY33" s="106"/>
      <c r="DEZ33" s="106"/>
      <c r="DFA33" s="106"/>
      <c r="DFB33" s="106"/>
      <c r="DFC33" s="106"/>
      <c r="DFD33" s="106"/>
      <c r="DFE33" s="106"/>
      <c r="DFF33" s="106"/>
      <c r="DFG33" s="106"/>
      <c r="DFH33" s="106"/>
      <c r="DFI33" s="106"/>
      <c r="DFJ33" s="106"/>
      <c r="DFK33" s="106"/>
      <c r="DFL33" s="106"/>
      <c r="DFM33" s="106"/>
      <c r="DFN33" s="106"/>
      <c r="DFO33" s="106"/>
      <c r="DFP33" s="106"/>
      <c r="DFQ33" s="106"/>
      <c r="DFR33" s="106"/>
      <c r="DFS33" s="106"/>
      <c r="DFT33" s="106"/>
      <c r="DFU33" s="106"/>
      <c r="DFV33" s="106"/>
      <c r="DFW33" s="106"/>
      <c r="DFX33" s="106"/>
      <c r="DFY33" s="106"/>
      <c r="DFZ33" s="106"/>
      <c r="DGA33" s="106"/>
      <c r="DGB33" s="106"/>
      <c r="DGC33" s="106"/>
      <c r="DGD33" s="106"/>
      <c r="DGE33" s="106"/>
      <c r="DGF33" s="106"/>
      <c r="DGG33" s="106"/>
      <c r="DGH33" s="106"/>
      <c r="DGI33" s="106"/>
      <c r="DGJ33" s="106"/>
      <c r="DGK33" s="106"/>
      <c r="DGL33" s="106"/>
      <c r="DGM33" s="106"/>
      <c r="DGN33" s="106"/>
      <c r="DGO33" s="106"/>
      <c r="DGP33" s="106"/>
      <c r="DGQ33" s="106"/>
      <c r="DGR33" s="106"/>
      <c r="DGS33" s="106"/>
      <c r="DGT33" s="106"/>
      <c r="DGU33" s="106"/>
      <c r="DGV33" s="106"/>
      <c r="DGW33" s="106"/>
      <c r="DGX33" s="106"/>
      <c r="DGY33" s="106"/>
      <c r="DGZ33" s="106"/>
      <c r="DHA33" s="106"/>
      <c r="DHB33" s="106"/>
      <c r="DHC33" s="106"/>
      <c r="DHD33" s="106"/>
      <c r="DHE33" s="106"/>
      <c r="DHF33" s="106"/>
      <c r="DHG33" s="106"/>
      <c r="DHH33" s="106"/>
      <c r="DHI33" s="106"/>
      <c r="DHJ33" s="106"/>
      <c r="DHK33" s="106"/>
      <c r="DHL33" s="106"/>
      <c r="DHM33" s="106"/>
      <c r="DHN33" s="106"/>
      <c r="DHO33" s="106"/>
      <c r="DHP33" s="106"/>
      <c r="DHQ33" s="106"/>
      <c r="DHR33" s="106"/>
      <c r="DHS33" s="106"/>
      <c r="DHT33" s="106"/>
      <c r="DHU33" s="106"/>
      <c r="DHV33" s="106"/>
      <c r="DHW33" s="106"/>
      <c r="DHX33" s="106"/>
      <c r="DHY33" s="106"/>
      <c r="DHZ33" s="106"/>
      <c r="DIA33" s="106"/>
      <c r="DIB33" s="106"/>
      <c r="DIC33" s="106"/>
      <c r="DID33" s="106"/>
      <c r="DIE33" s="106"/>
      <c r="DIF33" s="106"/>
      <c r="DIG33" s="106"/>
      <c r="DIH33" s="106"/>
      <c r="DII33" s="106"/>
      <c r="DIJ33" s="106"/>
      <c r="DIK33" s="106"/>
      <c r="DIL33" s="106"/>
      <c r="DIM33" s="106"/>
      <c r="DIN33" s="106"/>
      <c r="DIO33" s="106"/>
      <c r="DIP33" s="106"/>
      <c r="DIQ33" s="106"/>
      <c r="DIR33" s="106"/>
      <c r="DIS33" s="106"/>
      <c r="DIT33" s="106"/>
      <c r="DIU33" s="106"/>
      <c r="DIV33" s="106"/>
      <c r="DIW33" s="106"/>
      <c r="DIX33" s="106"/>
      <c r="DIY33" s="106"/>
      <c r="DIZ33" s="106"/>
      <c r="DJA33" s="106"/>
      <c r="DJB33" s="106"/>
      <c r="DJC33" s="106"/>
      <c r="DJD33" s="106"/>
      <c r="DJE33" s="106"/>
      <c r="DJF33" s="106"/>
      <c r="DJG33" s="106"/>
      <c r="DJH33" s="106"/>
      <c r="DJI33" s="106"/>
      <c r="DJJ33" s="106"/>
      <c r="DJK33" s="106"/>
      <c r="DJL33" s="106"/>
      <c r="DJM33" s="106"/>
      <c r="DJN33" s="106"/>
      <c r="DJO33" s="106"/>
      <c r="DJP33" s="106"/>
      <c r="DJQ33" s="106"/>
      <c r="DJR33" s="106"/>
      <c r="DJS33" s="106"/>
      <c r="DJT33" s="106"/>
      <c r="DJU33" s="106"/>
      <c r="DJV33" s="106"/>
      <c r="DJW33" s="106"/>
      <c r="DJX33" s="106"/>
      <c r="DJY33" s="106"/>
      <c r="DJZ33" s="106"/>
      <c r="DKA33" s="106"/>
      <c r="DKB33" s="106"/>
      <c r="DKC33" s="106"/>
      <c r="DKD33" s="106"/>
      <c r="DKE33" s="106"/>
      <c r="DKF33" s="106"/>
      <c r="DKG33" s="106"/>
      <c r="DKH33" s="106"/>
      <c r="DKI33" s="106"/>
      <c r="DKJ33" s="106"/>
      <c r="DKK33" s="106"/>
      <c r="DKL33" s="106"/>
      <c r="DKM33" s="106"/>
      <c r="DKN33" s="106"/>
      <c r="DKO33" s="106"/>
      <c r="DKP33" s="106"/>
      <c r="DKQ33" s="106"/>
      <c r="DKR33" s="106"/>
      <c r="DKS33" s="106"/>
      <c r="DKT33" s="106"/>
      <c r="DKU33" s="106"/>
      <c r="DKV33" s="106"/>
      <c r="DKW33" s="106"/>
      <c r="DKX33" s="106"/>
      <c r="DKY33" s="106"/>
      <c r="DKZ33" s="106"/>
      <c r="DLA33" s="106"/>
      <c r="DLB33" s="106"/>
      <c r="DLC33" s="106"/>
      <c r="DLD33" s="106"/>
      <c r="DLE33" s="106"/>
      <c r="DLF33" s="106"/>
      <c r="DLG33" s="106"/>
      <c r="DLH33" s="106"/>
      <c r="DLI33" s="106"/>
      <c r="DLJ33" s="106"/>
      <c r="DLK33" s="106"/>
      <c r="DLL33" s="106"/>
      <c r="DLM33" s="106"/>
      <c r="DLN33" s="106"/>
      <c r="DLO33" s="106"/>
      <c r="DLP33" s="106"/>
      <c r="DLQ33" s="106"/>
      <c r="DLR33" s="106"/>
      <c r="DLS33" s="106"/>
      <c r="DLT33" s="106"/>
      <c r="DLU33" s="106"/>
      <c r="DLV33" s="106"/>
      <c r="DLW33" s="106"/>
      <c r="DLX33" s="106"/>
      <c r="DLY33" s="106"/>
      <c r="DLZ33" s="106"/>
      <c r="DMA33" s="106"/>
      <c r="DMB33" s="106"/>
      <c r="DMC33" s="106"/>
      <c r="DMD33" s="106"/>
      <c r="DME33" s="106"/>
      <c r="DMF33" s="106"/>
      <c r="DMG33" s="106"/>
      <c r="DMH33" s="106"/>
      <c r="DMI33" s="106"/>
      <c r="DMJ33" s="106"/>
      <c r="DMK33" s="106"/>
      <c r="DML33" s="106"/>
      <c r="DMM33" s="106"/>
      <c r="DMN33" s="106"/>
      <c r="DMO33" s="106"/>
      <c r="DMP33" s="106"/>
      <c r="DMQ33" s="106"/>
      <c r="DMR33" s="106"/>
      <c r="DMS33" s="106"/>
      <c r="DMT33" s="106"/>
      <c r="DMU33" s="106"/>
      <c r="DMV33" s="106"/>
      <c r="DMW33" s="106"/>
      <c r="DMX33" s="106"/>
      <c r="DMY33" s="106"/>
      <c r="DMZ33" s="106"/>
      <c r="DNA33" s="106"/>
      <c r="DNB33" s="106"/>
      <c r="DNC33" s="106"/>
      <c r="DND33" s="106"/>
      <c r="DNE33" s="106"/>
      <c r="DNF33" s="106"/>
      <c r="DNG33" s="106"/>
      <c r="DNH33" s="106"/>
      <c r="DNI33" s="106"/>
      <c r="DNJ33" s="106"/>
      <c r="DNK33" s="106"/>
      <c r="DNL33" s="106"/>
      <c r="DNM33" s="106"/>
      <c r="DNN33" s="106"/>
      <c r="DNO33" s="106"/>
      <c r="DNP33" s="106"/>
      <c r="DNQ33" s="106"/>
      <c r="DNR33" s="106"/>
      <c r="DNS33" s="106"/>
      <c r="DNT33" s="106"/>
      <c r="DNU33" s="106"/>
      <c r="DNV33" s="106"/>
      <c r="DNW33" s="106"/>
      <c r="DNX33" s="106"/>
      <c r="DNY33" s="106"/>
      <c r="DNZ33" s="106"/>
      <c r="DOA33" s="106"/>
      <c r="DOB33" s="106"/>
      <c r="DOC33" s="106"/>
      <c r="DOD33" s="106"/>
      <c r="DOE33" s="106"/>
      <c r="DOF33" s="106"/>
      <c r="DOG33" s="106"/>
      <c r="DOH33" s="106"/>
      <c r="DOI33" s="106"/>
      <c r="DOJ33" s="106"/>
      <c r="DOK33" s="106"/>
      <c r="DOL33" s="106"/>
      <c r="DOM33" s="106"/>
      <c r="DON33" s="106"/>
      <c r="DOO33" s="106"/>
      <c r="DOP33" s="106"/>
      <c r="DOQ33" s="106"/>
      <c r="DOR33" s="106"/>
      <c r="DOS33" s="106"/>
      <c r="DOT33" s="106"/>
      <c r="DOU33" s="106"/>
      <c r="DOV33" s="106"/>
      <c r="DOW33" s="106"/>
      <c r="DOX33" s="106"/>
      <c r="DOY33" s="106"/>
      <c r="DOZ33" s="106"/>
      <c r="DPA33" s="106"/>
      <c r="DPB33" s="106"/>
      <c r="DPC33" s="106"/>
      <c r="DPD33" s="106"/>
      <c r="DPE33" s="106"/>
      <c r="DPF33" s="106"/>
      <c r="DPG33" s="106"/>
      <c r="DPH33" s="106"/>
      <c r="DPI33" s="106"/>
      <c r="DPJ33" s="106"/>
      <c r="DPK33" s="106"/>
      <c r="DPL33" s="106"/>
      <c r="DPM33" s="106"/>
      <c r="DPN33" s="106"/>
      <c r="DPO33" s="106"/>
      <c r="DPP33" s="106"/>
      <c r="DPQ33" s="106"/>
      <c r="DPR33" s="106"/>
      <c r="DPS33" s="106"/>
      <c r="DPT33" s="106"/>
      <c r="DPU33" s="106"/>
      <c r="DPV33" s="106"/>
      <c r="DPW33" s="106"/>
      <c r="DPX33" s="106"/>
      <c r="DPY33" s="106"/>
      <c r="DPZ33" s="106"/>
      <c r="DQA33" s="106"/>
      <c r="DQB33" s="106"/>
      <c r="DQC33" s="106"/>
      <c r="DQD33" s="106"/>
      <c r="DQE33" s="106"/>
      <c r="DQF33" s="106"/>
      <c r="DQG33" s="106"/>
      <c r="DQH33" s="106"/>
      <c r="DQI33" s="106"/>
      <c r="DQJ33" s="106"/>
      <c r="DQK33" s="106"/>
      <c r="DQL33" s="106"/>
      <c r="DQM33" s="106"/>
      <c r="DQN33" s="106"/>
      <c r="DQO33" s="106"/>
      <c r="DQP33" s="106"/>
      <c r="DQQ33" s="106"/>
      <c r="DQR33" s="106"/>
      <c r="DQS33" s="106"/>
      <c r="DQT33" s="106"/>
      <c r="DQU33" s="106"/>
      <c r="DQV33" s="106"/>
      <c r="DQW33" s="106"/>
      <c r="DQX33" s="106"/>
      <c r="DQY33" s="106"/>
      <c r="DQZ33" s="106"/>
      <c r="DRA33" s="106"/>
      <c r="DRB33" s="106"/>
      <c r="DRC33" s="106"/>
      <c r="DRD33" s="106"/>
      <c r="DRE33" s="106"/>
      <c r="DRF33" s="106"/>
      <c r="DRG33" s="106"/>
      <c r="DRH33" s="106"/>
      <c r="DRI33" s="106"/>
      <c r="DRJ33" s="106"/>
      <c r="DRK33" s="106"/>
      <c r="DRL33" s="106"/>
      <c r="DRM33" s="106"/>
      <c r="DRN33" s="106"/>
      <c r="DRO33" s="106"/>
      <c r="DRP33" s="106"/>
      <c r="DRQ33" s="106"/>
      <c r="DRR33" s="106"/>
      <c r="DRS33" s="106"/>
      <c r="DRT33" s="106"/>
      <c r="DRU33" s="106"/>
      <c r="DRV33" s="106"/>
      <c r="DRW33" s="106"/>
      <c r="DRX33" s="106"/>
      <c r="DRY33" s="106"/>
      <c r="DRZ33" s="106"/>
      <c r="DSA33" s="106"/>
      <c r="DSB33" s="106"/>
      <c r="DSC33" s="106"/>
      <c r="DSD33" s="106"/>
      <c r="DSE33" s="106"/>
      <c r="DSF33" s="106"/>
      <c r="DSG33" s="106"/>
      <c r="DSH33" s="106"/>
      <c r="DSI33" s="106"/>
      <c r="DSJ33" s="106"/>
      <c r="DSK33" s="106"/>
      <c r="DSL33" s="106"/>
      <c r="DSM33" s="106"/>
      <c r="DSN33" s="106"/>
      <c r="DSO33" s="106"/>
      <c r="DSP33" s="106"/>
      <c r="DSQ33" s="106"/>
      <c r="DSR33" s="106"/>
      <c r="DSS33" s="106"/>
      <c r="DST33" s="106"/>
      <c r="DSU33" s="106"/>
      <c r="DSV33" s="106"/>
      <c r="DSW33" s="106"/>
      <c r="DSX33" s="106"/>
      <c r="DSY33" s="106"/>
      <c r="DSZ33" s="106"/>
      <c r="DTA33" s="106"/>
      <c r="DTB33" s="106"/>
      <c r="DTC33" s="106"/>
      <c r="DTD33" s="106"/>
      <c r="DTE33" s="106"/>
      <c r="DTF33" s="106"/>
      <c r="DTG33" s="106"/>
      <c r="DTH33" s="106"/>
      <c r="DTI33" s="106"/>
      <c r="DTJ33" s="106"/>
      <c r="DTK33" s="106"/>
      <c r="DTL33" s="106"/>
      <c r="DTM33" s="106"/>
      <c r="DTN33" s="106"/>
      <c r="DTO33" s="106"/>
      <c r="DTP33" s="106"/>
      <c r="DTQ33" s="106"/>
      <c r="DTR33" s="106"/>
      <c r="DTS33" s="106"/>
      <c r="DTT33" s="106"/>
      <c r="DTU33" s="106"/>
      <c r="DTV33" s="106"/>
      <c r="DTW33" s="106"/>
      <c r="DTX33" s="106"/>
      <c r="DTY33" s="106"/>
      <c r="DTZ33" s="106"/>
      <c r="DUA33" s="106"/>
      <c r="DUB33" s="106"/>
      <c r="DUC33" s="106"/>
      <c r="DUD33" s="106"/>
      <c r="DUE33" s="106"/>
      <c r="DUF33" s="106"/>
      <c r="DUG33" s="106"/>
      <c r="DUH33" s="106"/>
      <c r="DUI33" s="106"/>
      <c r="DUJ33" s="106"/>
      <c r="DUK33" s="106"/>
      <c r="DUL33" s="106"/>
      <c r="DUM33" s="106"/>
      <c r="DUN33" s="106"/>
      <c r="DUO33" s="106"/>
      <c r="DUP33" s="106"/>
      <c r="DUQ33" s="106"/>
      <c r="DUR33" s="106"/>
      <c r="DUS33" s="106"/>
      <c r="DUT33" s="106"/>
      <c r="DUU33" s="106"/>
      <c r="DUV33" s="106"/>
      <c r="DUW33" s="106"/>
      <c r="DUX33" s="106"/>
      <c r="DUY33" s="106"/>
      <c r="DUZ33" s="106"/>
      <c r="DVA33" s="106"/>
      <c r="DVB33" s="106"/>
      <c r="DVC33" s="106"/>
      <c r="DVD33" s="106"/>
      <c r="DVE33" s="106"/>
      <c r="DVF33" s="106"/>
      <c r="DVG33" s="106"/>
      <c r="DVH33" s="106"/>
      <c r="DVI33" s="106"/>
      <c r="DVJ33" s="106"/>
      <c r="DVK33" s="106"/>
      <c r="DVL33" s="106"/>
      <c r="DVM33" s="106"/>
      <c r="DVN33" s="106"/>
      <c r="DVO33" s="106"/>
      <c r="DVP33" s="106"/>
      <c r="DVQ33" s="106"/>
      <c r="DVR33" s="106"/>
      <c r="DVS33" s="106"/>
      <c r="DVT33" s="106"/>
      <c r="DVU33" s="106"/>
      <c r="DVV33" s="106"/>
      <c r="DVW33" s="106"/>
      <c r="DVX33" s="106"/>
      <c r="DVY33" s="106"/>
      <c r="DVZ33" s="106"/>
      <c r="DWA33" s="106"/>
      <c r="DWB33" s="106"/>
      <c r="DWC33" s="106"/>
      <c r="DWD33" s="106"/>
      <c r="DWE33" s="106"/>
      <c r="DWF33" s="106"/>
      <c r="DWG33" s="106"/>
      <c r="DWH33" s="106"/>
      <c r="DWI33" s="106"/>
      <c r="DWJ33" s="106"/>
      <c r="DWK33" s="106"/>
      <c r="DWL33" s="106"/>
      <c r="DWM33" s="106"/>
      <c r="DWN33" s="106"/>
      <c r="DWO33" s="106"/>
      <c r="DWP33" s="106"/>
      <c r="DWQ33" s="106"/>
      <c r="DWR33" s="106"/>
      <c r="DWS33" s="106"/>
      <c r="DWT33" s="106"/>
      <c r="DWU33" s="106"/>
      <c r="DWV33" s="106"/>
      <c r="DWW33" s="106"/>
      <c r="DWX33" s="106"/>
      <c r="DWY33" s="106"/>
      <c r="DWZ33" s="106"/>
      <c r="DXA33" s="106"/>
      <c r="DXB33" s="106"/>
      <c r="DXC33" s="106"/>
      <c r="DXD33" s="106"/>
      <c r="DXE33" s="106"/>
      <c r="DXF33" s="106"/>
      <c r="DXG33" s="106"/>
      <c r="DXH33" s="106"/>
      <c r="DXI33" s="106"/>
      <c r="DXJ33" s="106"/>
      <c r="DXK33" s="106"/>
      <c r="DXL33" s="106"/>
      <c r="DXM33" s="106"/>
      <c r="DXN33" s="106"/>
      <c r="DXO33" s="106"/>
      <c r="DXP33" s="106"/>
      <c r="DXQ33" s="106"/>
      <c r="DXR33" s="106"/>
      <c r="DXS33" s="106"/>
      <c r="DXT33" s="106"/>
      <c r="DXU33" s="106"/>
      <c r="DXV33" s="106"/>
      <c r="DXW33" s="106"/>
      <c r="DXX33" s="106"/>
      <c r="DXY33" s="106"/>
      <c r="DXZ33" s="106"/>
      <c r="DYA33" s="106"/>
      <c r="DYB33" s="106"/>
      <c r="DYC33" s="106"/>
      <c r="DYD33" s="106"/>
      <c r="DYE33" s="106"/>
      <c r="DYF33" s="106"/>
      <c r="DYG33" s="106"/>
      <c r="DYH33" s="106"/>
      <c r="DYI33" s="106"/>
      <c r="DYJ33" s="106"/>
      <c r="DYK33" s="106"/>
      <c r="DYL33" s="106"/>
      <c r="DYM33" s="106"/>
      <c r="DYN33" s="106"/>
      <c r="DYO33" s="106"/>
      <c r="DYP33" s="106"/>
      <c r="DYQ33" s="106"/>
      <c r="DYR33" s="106"/>
      <c r="DYS33" s="106"/>
      <c r="DYT33" s="106"/>
      <c r="DYU33" s="106"/>
      <c r="DYV33" s="106"/>
      <c r="DYW33" s="106"/>
      <c r="DYX33" s="106"/>
      <c r="DYY33" s="106"/>
      <c r="DYZ33" s="106"/>
      <c r="DZA33" s="106"/>
      <c r="DZB33" s="106"/>
      <c r="DZC33" s="106"/>
      <c r="DZD33" s="106"/>
      <c r="DZE33" s="106"/>
      <c r="DZF33" s="106"/>
      <c r="DZG33" s="106"/>
      <c r="DZH33" s="106"/>
      <c r="DZI33" s="106"/>
      <c r="DZJ33" s="106"/>
      <c r="DZK33" s="106"/>
      <c r="DZL33" s="106"/>
      <c r="DZM33" s="106"/>
      <c r="DZN33" s="106"/>
      <c r="DZO33" s="106"/>
      <c r="DZP33" s="106"/>
      <c r="DZQ33" s="106"/>
      <c r="DZR33" s="106"/>
      <c r="DZS33" s="106"/>
      <c r="DZT33" s="106"/>
      <c r="DZU33" s="106"/>
      <c r="DZV33" s="106"/>
      <c r="DZW33" s="106"/>
      <c r="DZX33" s="106"/>
      <c r="DZY33" s="106"/>
      <c r="DZZ33" s="106"/>
      <c r="EAA33" s="106"/>
      <c r="EAB33" s="106"/>
      <c r="EAC33" s="106"/>
      <c r="EAD33" s="106"/>
      <c r="EAE33" s="106"/>
      <c r="EAF33" s="106"/>
      <c r="EAG33" s="106"/>
      <c r="EAH33" s="106"/>
      <c r="EAI33" s="106"/>
      <c r="EAJ33" s="106"/>
      <c r="EAK33" s="106"/>
      <c r="EAL33" s="106"/>
      <c r="EAM33" s="106"/>
      <c r="EAN33" s="106"/>
      <c r="EAO33" s="106"/>
      <c r="EAP33" s="106"/>
      <c r="EAQ33" s="106"/>
      <c r="EAR33" s="106"/>
      <c r="EAS33" s="106"/>
      <c r="EAT33" s="106"/>
      <c r="EAU33" s="106"/>
      <c r="EAV33" s="106"/>
      <c r="EAW33" s="106"/>
      <c r="EAX33" s="106"/>
      <c r="EAY33" s="106"/>
      <c r="EAZ33" s="106"/>
      <c r="EBA33" s="106"/>
      <c r="EBB33" s="106"/>
      <c r="EBC33" s="106"/>
      <c r="EBD33" s="106"/>
      <c r="EBE33" s="106"/>
      <c r="EBF33" s="106"/>
      <c r="EBG33" s="106"/>
      <c r="EBH33" s="106"/>
      <c r="EBI33" s="106"/>
      <c r="EBJ33" s="106"/>
      <c r="EBK33" s="106"/>
      <c r="EBL33" s="106"/>
      <c r="EBM33" s="106"/>
      <c r="EBN33" s="106"/>
      <c r="EBO33" s="106"/>
      <c r="EBP33" s="106"/>
      <c r="EBQ33" s="106"/>
      <c r="EBR33" s="106"/>
      <c r="EBS33" s="106"/>
      <c r="EBT33" s="106"/>
      <c r="EBU33" s="106"/>
      <c r="EBV33" s="106"/>
      <c r="EBW33" s="106"/>
      <c r="EBX33" s="106"/>
      <c r="EBY33" s="106"/>
      <c r="EBZ33" s="106"/>
      <c r="ECA33" s="106"/>
      <c r="ECB33" s="106"/>
      <c r="ECC33" s="106"/>
      <c r="ECD33" s="106"/>
      <c r="ECE33" s="106"/>
      <c r="ECF33" s="106"/>
      <c r="ECG33" s="106"/>
      <c r="ECH33" s="106"/>
      <c r="ECI33" s="106"/>
      <c r="ECJ33" s="106"/>
      <c r="ECK33" s="106"/>
      <c r="ECL33" s="106"/>
      <c r="ECM33" s="106"/>
      <c r="ECN33" s="106"/>
      <c r="ECO33" s="106"/>
      <c r="ECP33" s="106"/>
      <c r="ECQ33" s="106"/>
      <c r="ECR33" s="106"/>
      <c r="ECS33" s="106"/>
      <c r="ECT33" s="106"/>
      <c r="ECU33" s="106"/>
      <c r="ECV33" s="106"/>
      <c r="ECW33" s="106"/>
      <c r="ECX33" s="106"/>
      <c r="ECY33" s="106"/>
      <c r="ECZ33" s="106"/>
      <c r="EDA33" s="106"/>
      <c r="EDB33" s="106"/>
      <c r="EDC33" s="106"/>
      <c r="EDD33" s="106"/>
      <c r="EDE33" s="106"/>
      <c r="EDF33" s="106"/>
      <c r="EDG33" s="106"/>
      <c r="EDH33" s="106"/>
      <c r="EDI33" s="106"/>
      <c r="EDJ33" s="106"/>
      <c r="EDK33" s="106"/>
      <c r="EDL33" s="106"/>
      <c r="EDM33" s="106"/>
      <c r="EDN33" s="106"/>
      <c r="EDO33" s="106"/>
      <c r="EDP33" s="106"/>
      <c r="EDQ33" s="106"/>
      <c r="EDR33" s="106"/>
      <c r="EDS33" s="106"/>
      <c r="EDT33" s="106"/>
      <c r="EDU33" s="106"/>
      <c r="EDV33" s="106"/>
      <c r="EDW33" s="106"/>
      <c r="EDX33" s="106"/>
      <c r="EDY33" s="106"/>
      <c r="EDZ33" s="106"/>
      <c r="EEA33" s="106"/>
      <c r="EEB33" s="106"/>
      <c r="EEC33" s="106"/>
      <c r="EED33" s="106"/>
      <c r="EEE33" s="106"/>
      <c r="EEF33" s="106"/>
      <c r="EEG33" s="106"/>
      <c r="EEH33" s="106"/>
      <c r="EEI33" s="106"/>
      <c r="EEJ33" s="106"/>
      <c r="EEK33" s="106"/>
      <c r="EEL33" s="106"/>
      <c r="EEM33" s="106"/>
      <c r="EEN33" s="106"/>
      <c r="EEO33" s="106"/>
      <c r="EEP33" s="106"/>
      <c r="EEQ33" s="106"/>
      <c r="EER33" s="106"/>
      <c r="EES33" s="106"/>
      <c r="EET33" s="106"/>
      <c r="EEU33" s="106"/>
      <c r="EEV33" s="106"/>
      <c r="EEW33" s="106"/>
      <c r="EEX33" s="106"/>
      <c r="EEY33" s="106"/>
      <c r="EEZ33" s="106"/>
      <c r="EFA33" s="106"/>
      <c r="EFB33" s="106"/>
      <c r="EFC33" s="106"/>
      <c r="EFD33" s="106"/>
      <c r="EFE33" s="106"/>
      <c r="EFF33" s="106"/>
      <c r="EFG33" s="106"/>
      <c r="EFH33" s="106"/>
      <c r="EFI33" s="106"/>
      <c r="EFJ33" s="106"/>
      <c r="EFK33" s="106"/>
      <c r="EFL33" s="106"/>
      <c r="EFM33" s="106"/>
      <c r="EFN33" s="106"/>
      <c r="EFO33" s="106"/>
      <c r="EFP33" s="106"/>
      <c r="EFQ33" s="106"/>
      <c r="EFR33" s="106"/>
      <c r="EFS33" s="106"/>
      <c r="EFT33" s="106"/>
      <c r="EFU33" s="106"/>
      <c r="EFV33" s="106"/>
      <c r="EFW33" s="106"/>
      <c r="EFX33" s="106"/>
      <c r="EFY33" s="106"/>
      <c r="EFZ33" s="106"/>
      <c r="EGA33" s="106"/>
      <c r="EGB33" s="106"/>
      <c r="EGC33" s="106"/>
      <c r="EGD33" s="106"/>
      <c r="EGE33" s="106"/>
      <c r="EGF33" s="106"/>
      <c r="EGG33" s="106"/>
      <c r="EGH33" s="106"/>
      <c r="EGI33" s="106"/>
      <c r="EGJ33" s="106"/>
      <c r="EGK33" s="106"/>
      <c r="EGL33" s="106"/>
      <c r="EGM33" s="106"/>
      <c r="EGN33" s="106"/>
      <c r="EGO33" s="106"/>
      <c r="EGP33" s="106"/>
      <c r="EGQ33" s="106"/>
      <c r="EGR33" s="106"/>
      <c r="EGS33" s="106"/>
      <c r="EGT33" s="106"/>
      <c r="EGU33" s="106"/>
      <c r="EGV33" s="106"/>
      <c r="EGW33" s="106"/>
      <c r="EGX33" s="106"/>
      <c r="EGY33" s="106"/>
      <c r="EGZ33" s="106"/>
      <c r="EHA33" s="106"/>
      <c r="EHB33" s="106"/>
      <c r="EHC33" s="106"/>
      <c r="EHD33" s="106"/>
      <c r="EHE33" s="106"/>
      <c r="EHF33" s="106"/>
      <c r="EHG33" s="106"/>
      <c r="EHH33" s="106"/>
      <c r="EHI33" s="106"/>
      <c r="EHJ33" s="106"/>
      <c r="EHK33" s="106"/>
      <c r="EHL33" s="106"/>
      <c r="EHM33" s="106"/>
      <c r="EHN33" s="106"/>
      <c r="EHO33" s="106"/>
      <c r="EHP33" s="106"/>
      <c r="EHQ33" s="106"/>
      <c r="EHR33" s="106"/>
      <c r="EHS33" s="106"/>
      <c r="EHT33" s="106"/>
      <c r="EHU33" s="106"/>
      <c r="EHV33" s="106"/>
      <c r="EHW33" s="106"/>
      <c r="EHX33" s="106"/>
      <c r="EHY33" s="106"/>
      <c r="EHZ33" s="106"/>
      <c r="EIA33" s="106"/>
      <c r="EIB33" s="106"/>
      <c r="EIC33" s="106"/>
      <c r="EID33" s="106"/>
      <c r="EIE33" s="106"/>
      <c r="EIF33" s="106"/>
      <c r="EIG33" s="106"/>
      <c r="EIH33" s="106"/>
      <c r="EII33" s="106"/>
      <c r="EIJ33" s="106"/>
      <c r="EIK33" s="106"/>
      <c r="EIL33" s="106"/>
      <c r="EIM33" s="106"/>
      <c r="EIN33" s="106"/>
      <c r="EIO33" s="106"/>
      <c r="EIP33" s="106"/>
      <c r="EIQ33" s="106"/>
      <c r="EIR33" s="106"/>
      <c r="EIS33" s="106"/>
      <c r="EIT33" s="106"/>
      <c r="EIU33" s="106"/>
      <c r="EIV33" s="106"/>
      <c r="EIW33" s="106"/>
      <c r="EIX33" s="106"/>
      <c r="EIY33" s="106"/>
      <c r="EIZ33" s="106"/>
      <c r="EJA33" s="106"/>
      <c r="EJB33" s="106"/>
      <c r="EJC33" s="106"/>
      <c r="EJD33" s="106"/>
      <c r="EJE33" s="106"/>
      <c r="EJF33" s="106"/>
      <c r="EJG33" s="106"/>
      <c r="EJH33" s="106"/>
      <c r="EJI33" s="106"/>
      <c r="EJJ33" s="106"/>
      <c r="EJK33" s="106"/>
      <c r="EJL33" s="106"/>
      <c r="EJM33" s="106"/>
      <c r="EJN33" s="106"/>
      <c r="EJO33" s="106"/>
      <c r="EJP33" s="106"/>
      <c r="EJQ33" s="106"/>
      <c r="EJR33" s="106"/>
      <c r="EJS33" s="106"/>
      <c r="EJT33" s="106"/>
      <c r="EJU33" s="106"/>
      <c r="EJV33" s="106"/>
      <c r="EJW33" s="106"/>
      <c r="EJX33" s="106"/>
      <c r="EJY33" s="106"/>
      <c r="EJZ33" s="106"/>
      <c r="EKA33" s="106"/>
      <c r="EKB33" s="106"/>
      <c r="EKC33" s="106"/>
      <c r="EKD33" s="106"/>
      <c r="EKE33" s="106"/>
      <c r="EKF33" s="106"/>
      <c r="EKG33" s="106"/>
      <c r="EKH33" s="106"/>
      <c r="EKI33" s="106"/>
      <c r="EKJ33" s="106"/>
      <c r="EKK33" s="106"/>
      <c r="EKL33" s="106"/>
      <c r="EKM33" s="106"/>
      <c r="EKN33" s="106"/>
      <c r="EKO33" s="106"/>
      <c r="EKP33" s="106"/>
      <c r="EKQ33" s="106"/>
      <c r="EKR33" s="106"/>
      <c r="EKS33" s="106"/>
      <c r="EKT33" s="106"/>
      <c r="EKU33" s="106"/>
      <c r="EKV33" s="106"/>
      <c r="EKW33" s="106"/>
      <c r="EKX33" s="106"/>
      <c r="EKY33" s="106"/>
      <c r="EKZ33" s="106"/>
      <c r="ELA33" s="106"/>
      <c r="ELB33" s="106"/>
      <c r="ELC33" s="106"/>
      <c r="ELD33" s="106"/>
      <c r="ELE33" s="106"/>
      <c r="ELF33" s="106"/>
      <c r="ELG33" s="106"/>
      <c r="ELH33" s="106"/>
      <c r="ELI33" s="106"/>
      <c r="ELJ33" s="106"/>
      <c r="ELK33" s="106"/>
      <c r="ELL33" s="106"/>
      <c r="ELM33" s="106"/>
      <c r="ELN33" s="106"/>
      <c r="ELO33" s="106"/>
      <c r="ELP33" s="106"/>
      <c r="ELQ33" s="106"/>
      <c r="ELR33" s="106"/>
      <c r="ELS33" s="106"/>
      <c r="ELT33" s="106"/>
      <c r="ELU33" s="106"/>
      <c r="ELV33" s="106"/>
      <c r="ELW33" s="106"/>
      <c r="ELX33" s="106"/>
      <c r="ELY33" s="106"/>
      <c r="ELZ33" s="106"/>
      <c r="EMA33" s="106"/>
      <c r="EMB33" s="106"/>
      <c r="EMC33" s="106"/>
      <c r="EMD33" s="106"/>
      <c r="EME33" s="106"/>
      <c r="EMF33" s="106"/>
      <c r="EMG33" s="106"/>
      <c r="EMH33" s="106"/>
      <c r="EMI33" s="106"/>
      <c r="EMJ33" s="106"/>
      <c r="EMK33" s="106"/>
      <c r="EML33" s="106"/>
      <c r="EMM33" s="106"/>
      <c r="EMN33" s="106"/>
      <c r="EMO33" s="106"/>
      <c r="EMP33" s="106"/>
      <c r="EMQ33" s="106"/>
      <c r="EMR33" s="106"/>
      <c r="EMS33" s="106"/>
      <c r="EMT33" s="106"/>
      <c r="EMU33" s="106"/>
      <c r="EMV33" s="106"/>
      <c r="EMW33" s="106"/>
      <c r="EMX33" s="106"/>
      <c r="EMY33" s="106"/>
      <c r="EMZ33" s="106"/>
      <c r="ENA33" s="106"/>
      <c r="ENB33" s="106"/>
      <c r="ENC33" s="106"/>
      <c r="END33" s="106"/>
      <c r="ENE33" s="106"/>
      <c r="ENF33" s="106"/>
      <c r="ENG33" s="106"/>
      <c r="ENH33" s="106"/>
      <c r="ENI33" s="106"/>
      <c r="ENJ33" s="106"/>
      <c r="ENK33" s="106"/>
      <c r="ENL33" s="106"/>
      <c r="ENM33" s="106"/>
      <c r="ENN33" s="106"/>
      <c r="ENO33" s="106"/>
      <c r="ENP33" s="106"/>
      <c r="ENQ33" s="106"/>
      <c r="ENR33" s="106"/>
      <c r="ENS33" s="106"/>
      <c r="ENT33" s="106"/>
      <c r="ENU33" s="106"/>
      <c r="ENV33" s="106"/>
      <c r="ENW33" s="106"/>
      <c r="ENX33" s="106"/>
      <c r="ENY33" s="106"/>
      <c r="ENZ33" s="106"/>
      <c r="EOA33" s="106"/>
      <c r="EOB33" s="106"/>
      <c r="EOC33" s="106"/>
      <c r="EOD33" s="106"/>
      <c r="EOE33" s="106"/>
      <c r="EOF33" s="106"/>
      <c r="EOG33" s="106"/>
      <c r="EOH33" s="106"/>
      <c r="EOI33" s="106"/>
      <c r="EOJ33" s="106"/>
      <c r="EOK33" s="106"/>
      <c r="EOL33" s="106"/>
      <c r="EOM33" s="106"/>
      <c r="EON33" s="106"/>
      <c r="EOO33" s="106"/>
      <c r="EOP33" s="106"/>
      <c r="EOQ33" s="106"/>
      <c r="EOR33" s="106"/>
      <c r="EOS33" s="106"/>
      <c r="EOT33" s="106"/>
      <c r="EOU33" s="106"/>
      <c r="EOV33" s="106"/>
      <c r="EOW33" s="106"/>
      <c r="EOX33" s="106"/>
      <c r="EOY33" s="106"/>
      <c r="EOZ33" s="106"/>
      <c r="EPA33" s="106"/>
      <c r="EPB33" s="106"/>
      <c r="EPC33" s="106"/>
      <c r="EPD33" s="106"/>
      <c r="EPE33" s="106"/>
      <c r="EPF33" s="106"/>
      <c r="EPG33" s="106"/>
      <c r="EPH33" s="106"/>
      <c r="EPI33" s="106"/>
      <c r="EPJ33" s="106"/>
      <c r="EPK33" s="106"/>
      <c r="EPL33" s="106"/>
      <c r="EPM33" s="106"/>
      <c r="EPN33" s="106"/>
      <c r="EPO33" s="106"/>
      <c r="EPP33" s="106"/>
      <c r="EPQ33" s="106"/>
      <c r="EPR33" s="106"/>
      <c r="EPS33" s="106"/>
      <c r="EPT33" s="106"/>
      <c r="EPU33" s="106"/>
      <c r="EPV33" s="106"/>
      <c r="EPW33" s="106"/>
      <c r="EPX33" s="106"/>
      <c r="EPY33" s="106"/>
      <c r="EPZ33" s="106"/>
      <c r="EQA33" s="106"/>
      <c r="EQB33" s="106"/>
      <c r="EQC33" s="106"/>
      <c r="EQD33" s="106"/>
      <c r="EQE33" s="106"/>
      <c r="EQF33" s="106"/>
      <c r="EQG33" s="106"/>
      <c r="EQH33" s="106"/>
      <c r="EQI33" s="106"/>
      <c r="EQJ33" s="106"/>
      <c r="EQK33" s="106"/>
      <c r="EQL33" s="106"/>
      <c r="EQM33" s="106"/>
      <c r="EQN33" s="106"/>
      <c r="EQO33" s="106"/>
      <c r="EQP33" s="106"/>
      <c r="EQQ33" s="106"/>
      <c r="EQR33" s="106"/>
      <c r="EQS33" s="106"/>
      <c r="EQT33" s="106"/>
      <c r="EQU33" s="106"/>
      <c r="EQV33" s="106"/>
      <c r="EQW33" s="106"/>
      <c r="EQX33" s="106"/>
      <c r="EQY33" s="106"/>
      <c r="EQZ33" s="106"/>
      <c r="ERA33" s="106"/>
      <c r="ERB33" s="106"/>
      <c r="ERC33" s="106"/>
      <c r="ERD33" s="106"/>
      <c r="ERE33" s="106"/>
      <c r="ERF33" s="106"/>
      <c r="ERG33" s="106"/>
      <c r="ERH33" s="106"/>
      <c r="ERI33" s="106"/>
      <c r="ERJ33" s="106"/>
      <c r="ERK33" s="106"/>
      <c r="ERL33" s="106"/>
      <c r="ERM33" s="106"/>
      <c r="ERN33" s="106"/>
      <c r="ERO33" s="106"/>
      <c r="ERP33" s="106"/>
      <c r="ERQ33" s="106"/>
      <c r="ERR33" s="106"/>
      <c r="ERS33" s="106"/>
      <c r="ERT33" s="106"/>
      <c r="ERU33" s="106"/>
      <c r="ERV33" s="106"/>
      <c r="ERW33" s="106"/>
      <c r="ERX33" s="106"/>
      <c r="ERY33" s="106"/>
      <c r="ERZ33" s="106"/>
      <c r="ESA33" s="106"/>
      <c r="ESB33" s="106"/>
      <c r="ESC33" s="106"/>
      <c r="ESD33" s="106"/>
      <c r="ESE33" s="106"/>
      <c r="ESF33" s="106"/>
      <c r="ESG33" s="106"/>
      <c r="ESH33" s="106"/>
      <c r="ESI33" s="106"/>
      <c r="ESJ33" s="106"/>
      <c r="ESK33" s="106"/>
      <c r="ESL33" s="106"/>
      <c r="ESM33" s="106"/>
      <c r="ESN33" s="106"/>
      <c r="ESO33" s="106"/>
      <c r="ESP33" s="106"/>
      <c r="ESQ33" s="106"/>
      <c r="ESR33" s="106"/>
      <c r="ESS33" s="106"/>
      <c r="EST33" s="106"/>
      <c r="ESU33" s="106"/>
      <c r="ESV33" s="106"/>
      <c r="ESW33" s="106"/>
      <c r="ESX33" s="106"/>
      <c r="ESY33" s="106"/>
      <c r="ESZ33" s="106"/>
      <c r="ETA33" s="106"/>
      <c r="ETB33" s="106"/>
      <c r="ETC33" s="106"/>
      <c r="ETD33" s="106"/>
      <c r="ETE33" s="106"/>
      <c r="ETF33" s="106"/>
      <c r="ETG33" s="106"/>
      <c r="ETH33" s="106"/>
      <c r="ETI33" s="106"/>
      <c r="ETJ33" s="106"/>
      <c r="ETK33" s="106"/>
      <c r="ETL33" s="106"/>
      <c r="ETM33" s="106"/>
      <c r="ETN33" s="106"/>
      <c r="ETO33" s="106"/>
      <c r="ETP33" s="106"/>
      <c r="ETQ33" s="106"/>
      <c r="ETR33" s="106"/>
      <c r="ETS33" s="106"/>
      <c r="ETT33" s="106"/>
      <c r="ETU33" s="106"/>
      <c r="ETV33" s="106"/>
      <c r="ETW33" s="106"/>
      <c r="ETX33" s="106"/>
      <c r="ETY33" s="106"/>
      <c r="ETZ33" s="106"/>
      <c r="EUA33" s="106"/>
      <c r="EUB33" s="106"/>
      <c r="EUC33" s="106"/>
      <c r="EUD33" s="106"/>
      <c r="EUE33" s="106"/>
      <c r="EUF33" s="106"/>
      <c r="EUG33" s="106"/>
      <c r="EUH33" s="106"/>
      <c r="EUI33" s="106"/>
      <c r="EUJ33" s="106"/>
      <c r="EUK33" s="106"/>
      <c r="EUL33" s="106"/>
      <c r="EUM33" s="106"/>
      <c r="EUN33" s="106"/>
      <c r="EUO33" s="106"/>
      <c r="EUP33" s="106"/>
      <c r="EUQ33" s="106"/>
      <c r="EUR33" s="106"/>
      <c r="EUS33" s="106"/>
      <c r="EUT33" s="106"/>
      <c r="EUU33" s="106"/>
      <c r="EUV33" s="106"/>
      <c r="EUW33" s="106"/>
      <c r="EUX33" s="106"/>
      <c r="EUY33" s="106"/>
      <c r="EUZ33" s="106"/>
      <c r="EVA33" s="106"/>
      <c r="EVB33" s="106"/>
      <c r="EVC33" s="106"/>
      <c r="EVD33" s="106"/>
      <c r="EVE33" s="106"/>
      <c r="EVF33" s="106"/>
      <c r="EVG33" s="106"/>
      <c r="EVH33" s="106"/>
      <c r="EVI33" s="106"/>
      <c r="EVJ33" s="106"/>
      <c r="EVK33" s="106"/>
      <c r="EVL33" s="106"/>
      <c r="EVM33" s="106"/>
      <c r="EVN33" s="106"/>
      <c r="EVO33" s="106"/>
      <c r="EVP33" s="106"/>
      <c r="EVQ33" s="106"/>
      <c r="EVR33" s="106"/>
      <c r="EVS33" s="106"/>
      <c r="EVT33" s="106"/>
      <c r="EVU33" s="106"/>
      <c r="EVV33" s="106"/>
      <c r="EVW33" s="106"/>
      <c r="EVX33" s="106"/>
      <c r="EVY33" s="106"/>
      <c r="EVZ33" s="106"/>
      <c r="EWA33" s="106"/>
      <c r="EWB33" s="106"/>
      <c r="EWC33" s="106"/>
      <c r="EWD33" s="106"/>
      <c r="EWE33" s="106"/>
      <c r="EWF33" s="106"/>
      <c r="EWG33" s="106"/>
      <c r="EWH33" s="106"/>
      <c r="EWI33" s="106"/>
      <c r="EWJ33" s="106"/>
      <c r="EWK33" s="106"/>
      <c r="EWL33" s="106"/>
      <c r="EWM33" s="106"/>
      <c r="EWN33" s="106"/>
      <c r="EWO33" s="106"/>
      <c r="EWP33" s="106"/>
      <c r="EWQ33" s="106"/>
      <c r="EWR33" s="106"/>
      <c r="EWS33" s="106"/>
      <c r="EWT33" s="106"/>
      <c r="EWU33" s="106"/>
      <c r="EWV33" s="106"/>
      <c r="EWW33" s="106"/>
      <c r="EWX33" s="106"/>
      <c r="EWY33" s="106"/>
      <c r="EWZ33" s="106"/>
      <c r="EXA33" s="106"/>
      <c r="EXB33" s="106"/>
      <c r="EXC33" s="106"/>
      <c r="EXD33" s="106"/>
      <c r="EXE33" s="106"/>
      <c r="EXF33" s="106"/>
      <c r="EXG33" s="106"/>
      <c r="EXH33" s="106"/>
      <c r="EXI33" s="106"/>
      <c r="EXJ33" s="106"/>
      <c r="EXK33" s="106"/>
      <c r="EXL33" s="106"/>
      <c r="EXM33" s="106"/>
      <c r="EXN33" s="106"/>
      <c r="EXO33" s="106"/>
      <c r="EXP33" s="106"/>
      <c r="EXQ33" s="106"/>
      <c r="EXR33" s="106"/>
      <c r="EXS33" s="106"/>
      <c r="EXT33" s="106"/>
      <c r="EXU33" s="106"/>
      <c r="EXV33" s="106"/>
      <c r="EXW33" s="106"/>
      <c r="EXX33" s="106"/>
      <c r="EXY33" s="106"/>
      <c r="EXZ33" s="106"/>
      <c r="EYA33" s="106"/>
      <c r="EYB33" s="106"/>
      <c r="EYC33" s="106"/>
      <c r="EYD33" s="106"/>
      <c r="EYE33" s="106"/>
      <c r="EYF33" s="106"/>
      <c r="EYG33" s="106"/>
      <c r="EYH33" s="106"/>
      <c r="EYI33" s="106"/>
      <c r="EYJ33" s="106"/>
      <c r="EYK33" s="106"/>
      <c r="EYL33" s="106"/>
      <c r="EYM33" s="106"/>
      <c r="EYN33" s="106"/>
      <c r="EYO33" s="106"/>
      <c r="EYP33" s="106"/>
      <c r="EYQ33" s="106"/>
      <c r="EYR33" s="106"/>
      <c r="EYS33" s="106"/>
      <c r="EYT33" s="106"/>
      <c r="EYU33" s="106"/>
      <c r="EYV33" s="106"/>
      <c r="EYW33" s="106"/>
      <c r="EYX33" s="106"/>
      <c r="EYY33" s="106"/>
      <c r="EYZ33" s="106"/>
      <c r="EZA33" s="106"/>
      <c r="EZB33" s="106"/>
      <c r="EZC33" s="106"/>
      <c r="EZD33" s="106"/>
      <c r="EZE33" s="106"/>
      <c r="EZF33" s="106"/>
      <c r="EZG33" s="106"/>
      <c r="EZH33" s="106"/>
      <c r="EZI33" s="106"/>
      <c r="EZJ33" s="106"/>
      <c r="EZK33" s="106"/>
      <c r="EZL33" s="106"/>
      <c r="EZM33" s="106"/>
      <c r="EZN33" s="106"/>
      <c r="EZO33" s="106"/>
      <c r="EZP33" s="106"/>
      <c r="EZQ33" s="106"/>
      <c r="EZR33" s="106"/>
      <c r="EZS33" s="106"/>
      <c r="EZT33" s="106"/>
      <c r="EZU33" s="106"/>
      <c r="EZV33" s="106"/>
      <c r="EZW33" s="106"/>
      <c r="EZX33" s="106"/>
      <c r="EZY33" s="106"/>
      <c r="EZZ33" s="106"/>
      <c r="FAA33" s="106"/>
      <c r="FAB33" s="106"/>
      <c r="FAC33" s="106"/>
      <c r="FAD33" s="106"/>
      <c r="FAE33" s="106"/>
      <c r="FAF33" s="106"/>
      <c r="FAG33" s="106"/>
      <c r="FAH33" s="106"/>
      <c r="FAI33" s="106"/>
      <c r="FAJ33" s="106"/>
      <c r="FAK33" s="106"/>
      <c r="FAL33" s="106"/>
      <c r="FAM33" s="106"/>
      <c r="FAN33" s="106"/>
      <c r="FAO33" s="106"/>
      <c r="FAP33" s="106"/>
      <c r="FAQ33" s="106"/>
      <c r="FAR33" s="106"/>
      <c r="FAS33" s="106"/>
      <c r="FAT33" s="106"/>
      <c r="FAU33" s="106"/>
      <c r="FAV33" s="106"/>
      <c r="FAW33" s="106"/>
      <c r="FAX33" s="106"/>
      <c r="FAY33" s="106"/>
      <c r="FAZ33" s="106"/>
      <c r="FBA33" s="106"/>
      <c r="FBB33" s="106"/>
      <c r="FBC33" s="106"/>
      <c r="FBD33" s="106"/>
      <c r="FBE33" s="106"/>
      <c r="FBF33" s="106"/>
      <c r="FBG33" s="106"/>
      <c r="FBH33" s="106"/>
      <c r="FBI33" s="106"/>
      <c r="FBJ33" s="106"/>
      <c r="FBK33" s="106"/>
      <c r="FBL33" s="106"/>
      <c r="FBM33" s="106"/>
      <c r="FBN33" s="106"/>
      <c r="FBO33" s="106"/>
      <c r="FBP33" s="106"/>
      <c r="FBQ33" s="106"/>
      <c r="FBR33" s="106"/>
      <c r="FBS33" s="106"/>
      <c r="FBT33" s="106"/>
      <c r="FBU33" s="106"/>
      <c r="FBV33" s="106"/>
      <c r="FBW33" s="106"/>
      <c r="FBX33" s="106"/>
      <c r="FBY33" s="106"/>
      <c r="FBZ33" s="106"/>
      <c r="FCA33" s="106"/>
      <c r="FCB33" s="106"/>
      <c r="FCC33" s="106"/>
      <c r="FCD33" s="106"/>
      <c r="FCE33" s="106"/>
      <c r="FCF33" s="106"/>
      <c r="FCG33" s="106"/>
      <c r="FCH33" s="106"/>
      <c r="FCI33" s="106"/>
      <c r="FCJ33" s="106"/>
      <c r="FCK33" s="106"/>
      <c r="FCL33" s="106"/>
      <c r="FCM33" s="106"/>
      <c r="FCN33" s="106"/>
      <c r="FCO33" s="106"/>
      <c r="FCP33" s="106"/>
      <c r="FCQ33" s="106"/>
      <c r="FCR33" s="106"/>
      <c r="FCS33" s="106"/>
      <c r="FCT33" s="106"/>
      <c r="FCU33" s="106"/>
      <c r="FCV33" s="106"/>
      <c r="FCW33" s="106"/>
      <c r="FCX33" s="106"/>
      <c r="FCY33" s="106"/>
      <c r="FCZ33" s="106"/>
      <c r="FDA33" s="106"/>
      <c r="FDB33" s="106"/>
      <c r="FDC33" s="106"/>
      <c r="FDD33" s="106"/>
      <c r="FDE33" s="106"/>
      <c r="FDF33" s="106"/>
      <c r="FDG33" s="106"/>
      <c r="FDH33" s="106"/>
      <c r="FDI33" s="106"/>
      <c r="FDJ33" s="106"/>
      <c r="FDK33" s="106"/>
      <c r="FDL33" s="106"/>
      <c r="FDM33" s="106"/>
      <c r="FDN33" s="106"/>
      <c r="FDO33" s="106"/>
      <c r="FDP33" s="106"/>
      <c r="FDQ33" s="106"/>
      <c r="FDR33" s="106"/>
      <c r="FDS33" s="106"/>
      <c r="FDT33" s="106"/>
      <c r="FDU33" s="106"/>
      <c r="FDV33" s="106"/>
      <c r="FDW33" s="106"/>
      <c r="FDX33" s="106"/>
      <c r="FDY33" s="106"/>
      <c r="FDZ33" s="106"/>
      <c r="FEA33" s="106"/>
      <c r="FEB33" s="106"/>
      <c r="FEC33" s="106"/>
      <c r="FED33" s="106"/>
      <c r="FEE33" s="106"/>
      <c r="FEF33" s="106"/>
      <c r="FEG33" s="106"/>
      <c r="FEH33" s="106"/>
      <c r="FEI33" s="106"/>
      <c r="FEJ33" s="106"/>
      <c r="FEK33" s="106"/>
      <c r="FEL33" s="106"/>
      <c r="FEM33" s="106"/>
      <c r="FEN33" s="106"/>
      <c r="FEO33" s="106"/>
      <c r="FEP33" s="106"/>
      <c r="FEQ33" s="106"/>
      <c r="FER33" s="106"/>
      <c r="FES33" s="106"/>
      <c r="FET33" s="106"/>
      <c r="FEU33" s="106"/>
      <c r="FEV33" s="106"/>
      <c r="FEW33" s="106"/>
      <c r="FEX33" s="106"/>
      <c r="FEY33" s="106"/>
      <c r="FEZ33" s="106"/>
      <c r="FFA33" s="106"/>
      <c r="FFB33" s="106"/>
      <c r="FFC33" s="106"/>
      <c r="FFD33" s="106"/>
      <c r="FFE33" s="106"/>
      <c r="FFF33" s="106"/>
      <c r="FFG33" s="106"/>
      <c r="FFH33" s="106"/>
      <c r="FFI33" s="106"/>
      <c r="FFJ33" s="106"/>
      <c r="FFK33" s="106"/>
      <c r="FFL33" s="106"/>
      <c r="FFM33" s="106"/>
      <c r="FFN33" s="106"/>
      <c r="FFO33" s="106"/>
      <c r="FFP33" s="106"/>
      <c r="FFQ33" s="106"/>
      <c r="FFR33" s="106"/>
      <c r="FFS33" s="106"/>
      <c r="FFT33" s="106"/>
      <c r="FFU33" s="106"/>
      <c r="FFV33" s="106"/>
      <c r="FFW33" s="106"/>
      <c r="FFX33" s="106"/>
      <c r="FFY33" s="106"/>
      <c r="FFZ33" s="106"/>
      <c r="FGA33" s="106"/>
      <c r="FGB33" s="106"/>
      <c r="FGC33" s="106"/>
      <c r="FGD33" s="106"/>
      <c r="FGE33" s="106"/>
      <c r="FGF33" s="106"/>
      <c r="FGG33" s="106"/>
      <c r="FGH33" s="106"/>
      <c r="FGI33" s="106"/>
      <c r="FGJ33" s="106"/>
      <c r="FGK33" s="106"/>
      <c r="FGL33" s="106"/>
      <c r="FGM33" s="106"/>
      <c r="FGN33" s="106"/>
      <c r="FGO33" s="106"/>
      <c r="FGP33" s="106"/>
      <c r="FGQ33" s="106"/>
      <c r="FGR33" s="106"/>
      <c r="FGS33" s="106"/>
      <c r="FGT33" s="106"/>
      <c r="FGU33" s="106"/>
      <c r="FGV33" s="106"/>
      <c r="FGW33" s="106"/>
      <c r="FGX33" s="106"/>
      <c r="FGY33" s="106"/>
      <c r="FGZ33" s="106"/>
      <c r="FHA33" s="106"/>
      <c r="FHB33" s="106"/>
      <c r="FHC33" s="106"/>
      <c r="FHD33" s="106"/>
      <c r="FHE33" s="106"/>
      <c r="FHF33" s="106"/>
      <c r="FHG33" s="106"/>
      <c r="FHH33" s="106"/>
      <c r="FHI33" s="106"/>
      <c r="FHJ33" s="106"/>
      <c r="FHK33" s="106"/>
      <c r="FHL33" s="106"/>
      <c r="FHM33" s="106"/>
      <c r="FHN33" s="106"/>
      <c r="FHO33" s="106"/>
      <c r="FHP33" s="106"/>
      <c r="FHQ33" s="106"/>
      <c r="FHR33" s="106"/>
      <c r="FHS33" s="106"/>
      <c r="FHT33" s="106"/>
      <c r="FHU33" s="106"/>
      <c r="FHV33" s="106"/>
      <c r="FHW33" s="106"/>
      <c r="FHX33" s="106"/>
      <c r="FHY33" s="106"/>
      <c r="FHZ33" s="106"/>
      <c r="FIA33" s="106"/>
      <c r="FIB33" s="106"/>
      <c r="FIC33" s="106"/>
      <c r="FID33" s="106"/>
      <c r="FIE33" s="106"/>
      <c r="FIF33" s="106"/>
      <c r="FIG33" s="106"/>
      <c r="FIH33" s="106"/>
      <c r="FII33" s="106"/>
      <c r="FIJ33" s="106"/>
      <c r="FIK33" s="106"/>
      <c r="FIL33" s="106"/>
      <c r="FIM33" s="106"/>
      <c r="FIN33" s="106"/>
      <c r="FIO33" s="106"/>
      <c r="FIP33" s="106"/>
      <c r="FIQ33" s="106"/>
      <c r="FIR33" s="106"/>
      <c r="FIS33" s="106"/>
      <c r="FIT33" s="106"/>
      <c r="FIU33" s="106"/>
      <c r="FIV33" s="106"/>
      <c r="FIW33" s="106"/>
      <c r="FIX33" s="106"/>
      <c r="FIY33" s="106"/>
      <c r="FIZ33" s="106"/>
      <c r="FJA33" s="106"/>
      <c r="FJB33" s="106"/>
      <c r="FJC33" s="106"/>
      <c r="FJD33" s="106"/>
      <c r="FJE33" s="106"/>
      <c r="FJF33" s="106"/>
      <c r="FJG33" s="106"/>
      <c r="FJH33" s="106"/>
      <c r="FJI33" s="106"/>
      <c r="FJJ33" s="106"/>
      <c r="FJK33" s="106"/>
      <c r="FJL33" s="106"/>
      <c r="FJM33" s="106"/>
      <c r="FJN33" s="106"/>
      <c r="FJO33" s="106"/>
      <c r="FJP33" s="106"/>
      <c r="FJQ33" s="106"/>
      <c r="FJR33" s="106"/>
      <c r="FJS33" s="106"/>
      <c r="FJT33" s="106"/>
      <c r="FJU33" s="106"/>
      <c r="FJV33" s="106"/>
      <c r="FJW33" s="106"/>
      <c r="FJX33" s="106"/>
      <c r="FJY33" s="106"/>
      <c r="FJZ33" s="106"/>
      <c r="FKA33" s="106"/>
      <c r="FKB33" s="106"/>
      <c r="FKC33" s="106"/>
      <c r="FKD33" s="106"/>
      <c r="FKE33" s="106"/>
      <c r="FKF33" s="106"/>
      <c r="FKG33" s="106"/>
      <c r="FKH33" s="106"/>
      <c r="FKI33" s="106"/>
      <c r="FKJ33" s="106"/>
      <c r="FKK33" s="106"/>
      <c r="FKL33" s="106"/>
      <c r="FKM33" s="106"/>
      <c r="FKN33" s="106"/>
      <c r="FKO33" s="106"/>
      <c r="FKP33" s="106"/>
      <c r="FKQ33" s="106"/>
      <c r="FKR33" s="106"/>
      <c r="FKS33" s="106"/>
      <c r="FKT33" s="106"/>
      <c r="FKU33" s="106"/>
      <c r="FKV33" s="106"/>
      <c r="FKW33" s="106"/>
      <c r="FKX33" s="106"/>
      <c r="FKY33" s="106"/>
      <c r="FKZ33" s="106"/>
      <c r="FLA33" s="106"/>
      <c r="FLB33" s="106"/>
      <c r="FLC33" s="106"/>
      <c r="FLD33" s="106"/>
      <c r="FLE33" s="106"/>
      <c r="FLF33" s="106"/>
      <c r="FLG33" s="106"/>
      <c r="FLH33" s="106"/>
      <c r="FLI33" s="106"/>
      <c r="FLJ33" s="106"/>
      <c r="FLK33" s="106"/>
      <c r="FLL33" s="106"/>
      <c r="FLM33" s="106"/>
      <c r="FLN33" s="106"/>
      <c r="FLO33" s="106"/>
      <c r="FLP33" s="106"/>
      <c r="FLQ33" s="106"/>
      <c r="FLR33" s="106"/>
      <c r="FLS33" s="106"/>
      <c r="FLT33" s="106"/>
      <c r="FLU33" s="106"/>
      <c r="FLV33" s="106"/>
      <c r="FLW33" s="106"/>
      <c r="FLX33" s="106"/>
      <c r="FLY33" s="106"/>
      <c r="FLZ33" s="106"/>
      <c r="FMA33" s="106"/>
      <c r="FMB33" s="106"/>
      <c r="FMC33" s="106"/>
      <c r="FMD33" s="106"/>
      <c r="FME33" s="106"/>
      <c r="FMF33" s="106"/>
      <c r="FMG33" s="106"/>
      <c r="FMH33" s="106"/>
      <c r="FMI33" s="106"/>
      <c r="FMJ33" s="106"/>
      <c r="FMK33" s="106"/>
      <c r="FML33" s="106"/>
      <c r="FMM33" s="106"/>
      <c r="FMN33" s="106"/>
      <c r="FMO33" s="106"/>
      <c r="FMP33" s="106"/>
      <c r="FMQ33" s="106"/>
      <c r="FMR33" s="106"/>
      <c r="FMS33" s="106"/>
      <c r="FMT33" s="106"/>
      <c r="FMU33" s="106"/>
      <c r="FMV33" s="106"/>
      <c r="FMW33" s="106"/>
      <c r="FMX33" s="106"/>
      <c r="FMY33" s="106"/>
      <c r="FMZ33" s="106"/>
      <c r="FNA33" s="106"/>
      <c r="FNB33" s="106"/>
      <c r="FNC33" s="106"/>
      <c r="FND33" s="106"/>
      <c r="FNE33" s="106"/>
      <c r="FNF33" s="106"/>
      <c r="FNG33" s="106"/>
      <c r="FNH33" s="106"/>
      <c r="FNI33" s="106"/>
      <c r="FNJ33" s="106"/>
      <c r="FNK33" s="106"/>
      <c r="FNL33" s="106"/>
      <c r="FNM33" s="106"/>
      <c r="FNN33" s="106"/>
      <c r="FNO33" s="106"/>
      <c r="FNP33" s="106"/>
      <c r="FNQ33" s="106"/>
      <c r="FNR33" s="106"/>
      <c r="FNS33" s="106"/>
      <c r="FNT33" s="106"/>
      <c r="FNU33" s="106"/>
      <c r="FNV33" s="106"/>
      <c r="FNW33" s="106"/>
      <c r="FNX33" s="106"/>
      <c r="FNY33" s="106"/>
      <c r="FNZ33" s="106"/>
      <c r="FOA33" s="106"/>
      <c r="FOB33" s="106"/>
      <c r="FOC33" s="106"/>
      <c r="FOD33" s="106"/>
      <c r="FOE33" s="106"/>
      <c r="FOF33" s="106"/>
      <c r="FOG33" s="106"/>
      <c r="FOH33" s="106"/>
      <c r="FOI33" s="106"/>
      <c r="FOJ33" s="106"/>
      <c r="FOK33" s="106"/>
      <c r="FOL33" s="106"/>
      <c r="FOM33" s="106"/>
      <c r="FON33" s="106"/>
      <c r="FOO33" s="106"/>
      <c r="FOP33" s="106"/>
      <c r="FOQ33" s="106"/>
      <c r="FOR33" s="106"/>
      <c r="FOS33" s="106"/>
      <c r="FOT33" s="106"/>
      <c r="FOU33" s="106"/>
      <c r="FOV33" s="106"/>
      <c r="FOW33" s="106"/>
      <c r="FOX33" s="106"/>
      <c r="FOY33" s="106"/>
      <c r="FOZ33" s="106"/>
      <c r="FPA33" s="106"/>
      <c r="FPB33" s="106"/>
      <c r="FPC33" s="106"/>
      <c r="FPD33" s="106"/>
      <c r="FPE33" s="106"/>
      <c r="FPF33" s="106"/>
      <c r="FPG33" s="106"/>
      <c r="FPH33" s="106"/>
      <c r="FPI33" s="106"/>
      <c r="FPJ33" s="106"/>
      <c r="FPK33" s="106"/>
      <c r="FPL33" s="106"/>
      <c r="FPM33" s="106"/>
      <c r="FPN33" s="106"/>
      <c r="FPO33" s="106"/>
      <c r="FPP33" s="106"/>
      <c r="FPQ33" s="106"/>
      <c r="FPR33" s="106"/>
      <c r="FPS33" s="106"/>
      <c r="FPT33" s="106"/>
      <c r="FPU33" s="106"/>
      <c r="FPV33" s="106"/>
      <c r="FPW33" s="106"/>
      <c r="FPX33" s="106"/>
      <c r="FPY33" s="106"/>
      <c r="FPZ33" s="106"/>
      <c r="FQA33" s="106"/>
      <c r="FQB33" s="106"/>
      <c r="FQC33" s="106"/>
      <c r="FQD33" s="106"/>
      <c r="FQE33" s="106"/>
      <c r="FQF33" s="106"/>
      <c r="FQG33" s="106"/>
      <c r="FQH33" s="106"/>
      <c r="FQI33" s="106"/>
      <c r="FQJ33" s="106"/>
      <c r="FQK33" s="106"/>
      <c r="FQL33" s="106"/>
      <c r="FQM33" s="106"/>
      <c r="FQN33" s="106"/>
      <c r="FQO33" s="106"/>
      <c r="FQP33" s="106"/>
      <c r="FQQ33" s="106"/>
      <c r="FQR33" s="106"/>
      <c r="FQS33" s="106"/>
      <c r="FQT33" s="106"/>
      <c r="FQU33" s="106"/>
      <c r="FQV33" s="106"/>
      <c r="FQW33" s="106"/>
      <c r="FQX33" s="106"/>
      <c r="FQY33" s="106"/>
      <c r="FQZ33" s="106"/>
      <c r="FRA33" s="106"/>
      <c r="FRB33" s="106"/>
      <c r="FRC33" s="106"/>
      <c r="FRD33" s="106"/>
      <c r="FRE33" s="106"/>
      <c r="FRF33" s="106"/>
      <c r="FRG33" s="106"/>
      <c r="FRH33" s="106"/>
      <c r="FRI33" s="106"/>
      <c r="FRJ33" s="106"/>
      <c r="FRK33" s="106"/>
      <c r="FRL33" s="106"/>
      <c r="FRM33" s="106"/>
      <c r="FRN33" s="106"/>
      <c r="FRO33" s="106"/>
      <c r="FRP33" s="106"/>
      <c r="FRQ33" s="106"/>
      <c r="FRR33" s="106"/>
      <c r="FRS33" s="106"/>
      <c r="FRT33" s="106"/>
      <c r="FRU33" s="106"/>
      <c r="FRV33" s="106"/>
      <c r="FRW33" s="106"/>
      <c r="FRX33" s="106"/>
      <c r="FRY33" s="106"/>
      <c r="FRZ33" s="106"/>
      <c r="FSA33" s="106"/>
      <c r="FSB33" s="106"/>
      <c r="FSC33" s="106"/>
      <c r="FSD33" s="106"/>
      <c r="FSE33" s="106"/>
      <c r="FSF33" s="106"/>
      <c r="FSG33" s="106"/>
      <c r="FSH33" s="106"/>
      <c r="FSI33" s="106"/>
      <c r="FSJ33" s="106"/>
      <c r="FSK33" s="106"/>
      <c r="FSL33" s="106"/>
      <c r="FSM33" s="106"/>
      <c r="FSN33" s="106"/>
      <c r="FSO33" s="106"/>
      <c r="FSP33" s="106"/>
      <c r="FSQ33" s="106"/>
      <c r="FSR33" s="106"/>
      <c r="FSS33" s="106"/>
      <c r="FST33" s="106"/>
      <c r="FSU33" s="106"/>
      <c r="FSV33" s="106"/>
      <c r="FSW33" s="106"/>
      <c r="FSX33" s="106"/>
      <c r="FSY33" s="106"/>
      <c r="FSZ33" s="106"/>
      <c r="FTA33" s="106"/>
      <c r="FTB33" s="106"/>
      <c r="FTC33" s="106"/>
      <c r="FTD33" s="106"/>
      <c r="FTE33" s="106"/>
      <c r="FTF33" s="106"/>
      <c r="FTG33" s="106"/>
      <c r="FTH33" s="106"/>
      <c r="FTI33" s="106"/>
      <c r="FTJ33" s="106"/>
      <c r="FTK33" s="106"/>
      <c r="FTL33" s="106"/>
      <c r="FTM33" s="106"/>
      <c r="FTN33" s="106"/>
      <c r="FTO33" s="106"/>
      <c r="FTP33" s="106"/>
      <c r="FTQ33" s="106"/>
      <c r="FTR33" s="106"/>
      <c r="FTS33" s="106"/>
      <c r="FTT33" s="106"/>
      <c r="FTU33" s="106"/>
      <c r="FTV33" s="106"/>
      <c r="FTW33" s="106"/>
      <c r="FTX33" s="106"/>
      <c r="FTY33" s="106"/>
      <c r="FTZ33" s="106"/>
      <c r="FUA33" s="106"/>
      <c r="FUB33" s="106"/>
      <c r="FUC33" s="106"/>
      <c r="FUD33" s="106"/>
      <c r="FUE33" s="106"/>
      <c r="FUF33" s="106"/>
      <c r="FUG33" s="106"/>
      <c r="FUH33" s="106"/>
      <c r="FUI33" s="106"/>
      <c r="FUJ33" s="106"/>
      <c r="FUK33" s="106"/>
      <c r="FUL33" s="106"/>
      <c r="FUM33" s="106"/>
      <c r="FUN33" s="106"/>
      <c r="FUO33" s="106"/>
      <c r="FUP33" s="106"/>
      <c r="FUQ33" s="106"/>
      <c r="FUR33" s="106"/>
      <c r="FUS33" s="106"/>
      <c r="FUT33" s="106"/>
      <c r="FUU33" s="106"/>
      <c r="FUV33" s="106"/>
      <c r="FUW33" s="106"/>
      <c r="FUX33" s="106"/>
      <c r="FUY33" s="106"/>
      <c r="FUZ33" s="106"/>
      <c r="FVA33" s="106"/>
      <c r="FVB33" s="106"/>
      <c r="FVC33" s="106"/>
      <c r="FVD33" s="106"/>
      <c r="FVE33" s="106"/>
      <c r="FVF33" s="106"/>
      <c r="FVG33" s="106"/>
      <c r="FVH33" s="106"/>
      <c r="FVI33" s="106"/>
      <c r="FVJ33" s="106"/>
      <c r="FVK33" s="106"/>
      <c r="FVL33" s="106"/>
      <c r="FVM33" s="106"/>
      <c r="FVN33" s="106"/>
      <c r="FVO33" s="106"/>
      <c r="FVP33" s="106"/>
      <c r="FVQ33" s="106"/>
      <c r="FVR33" s="106"/>
      <c r="FVS33" s="106"/>
      <c r="FVT33" s="106"/>
      <c r="FVU33" s="106"/>
      <c r="FVV33" s="106"/>
      <c r="FVW33" s="106"/>
      <c r="FVX33" s="106"/>
      <c r="FVY33" s="106"/>
      <c r="FVZ33" s="106"/>
      <c r="FWA33" s="106"/>
      <c r="FWB33" s="106"/>
      <c r="FWC33" s="106"/>
      <c r="FWD33" s="106"/>
      <c r="FWE33" s="106"/>
      <c r="FWF33" s="106"/>
      <c r="FWG33" s="106"/>
      <c r="FWH33" s="106"/>
      <c r="FWI33" s="106"/>
      <c r="FWJ33" s="106"/>
      <c r="FWK33" s="106"/>
      <c r="FWL33" s="106"/>
      <c r="FWM33" s="106"/>
      <c r="FWN33" s="106"/>
      <c r="FWO33" s="106"/>
      <c r="FWP33" s="106"/>
      <c r="FWQ33" s="106"/>
      <c r="FWR33" s="106"/>
      <c r="FWS33" s="106"/>
      <c r="FWT33" s="106"/>
      <c r="FWU33" s="106"/>
      <c r="FWV33" s="106"/>
      <c r="FWW33" s="106"/>
      <c r="FWX33" s="106"/>
      <c r="FWY33" s="106"/>
      <c r="FWZ33" s="106"/>
      <c r="FXA33" s="106"/>
      <c r="FXB33" s="106"/>
      <c r="FXC33" s="106"/>
      <c r="FXD33" s="106"/>
      <c r="FXE33" s="106"/>
      <c r="FXF33" s="106"/>
      <c r="FXG33" s="106"/>
      <c r="FXH33" s="106"/>
      <c r="FXI33" s="106"/>
      <c r="FXJ33" s="106"/>
      <c r="FXK33" s="106"/>
      <c r="FXL33" s="106"/>
      <c r="FXM33" s="106"/>
      <c r="FXN33" s="106"/>
      <c r="FXO33" s="106"/>
      <c r="FXP33" s="106"/>
      <c r="FXQ33" s="106"/>
      <c r="FXR33" s="106"/>
      <c r="FXS33" s="106"/>
      <c r="FXT33" s="106"/>
      <c r="FXU33" s="106"/>
      <c r="FXV33" s="106"/>
      <c r="FXW33" s="106"/>
      <c r="FXX33" s="106"/>
      <c r="FXY33" s="106"/>
      <c r="FXZ33" s="106"/>
      <c r="FYA33" s="106"/>
      <c r="FYB33" s="106"/>
      <c r="FYC33" s="106"/>
      <c r="FYD33" s="106"/>
      <c r="FYE33" s="106"/>
      <c r="FYF33" s="106"/>
      <c r="FYG33" s="106"/>
      <c r="FYH33" s="106"/>
      <c r="FYI33" s="106"/>
      <c r="FYJ33" s="106"/>
      <c r="FYK33" s="106"/>
      <c r="FYL33" s="106"/>
      <c r="FYM33" s="106"/>
      <c r="FYN33" s="106"/>
      <c r="FYO33" s="106"/>
      <c r="FYP33" s="106"/>
      <c r="FYQ33" s="106"/>
      <c r="FYR33" s="106"/>
      <c r="FYS33" s="106"/>
      <c r="FYT33" s="106"/>
      <c r="FYU33" s="106"/>
      <c r="FYV33" s="106"/>
      <c r="FYW33" s="106"/>
      <c r="FYX33" s="106"/>
      <c r="FYY33" s="106"/>
      <c r="FYZ33" s="106"/>
      <c r="FZA33" s="106"/>
      <c r="FZB33" s="106"/>
      <c r="FZC33" s="106"/>
      <c r="FZD33" s="106"/>
      <c r="FZE33" s="106"/>
      <c r="FZF33" s="106"/>
      <c r="FZG33" s="106"/>
      <c r="FZH33" s="106"/>
      <c r="FZI33" s="106"/>
      <c r="FZJ33" s="106"/>
      <c r="FZK33" s="106"/>
      <c r="FZL33" s="106"/>
      <c r="FZM33" s="106"/>
      <c r="FZN33" s="106"/>
      <c r="FZO33" s="106"/>
      <c r="FZP33" s="106"/>
      <c r="FZQ33" s="106"/>
      <c r="FZR33" s="106"/>
      <c r="FZS33" s="106"/>
      <c r="FZT33" s="106"/>
      <c r="FZU33" s="106"/>
      <c r="FZV33" s="106"/>
      <c r="FZW33" s="106"/>
      <c r="FZX33" s="106"/>
      <c r="FZY33" s="106"/>
      <c r="FZZ33" s="106"/>
      <c r="GAA33" s="106"/>
      <c r="GAB33" s="106"/>
      <c r="GAC33" s="106"/>
      <c r="GAD33" s="106"/>
      <c r="GAE33" s="106"/>
      <c r="GAF33" s="106"/>
      <c r="GAG33" s="106"/>
      <c r="GAH33" s="106"/>
      <c r="GAI33" s="106"/>
      <c r="GAJ33" s="106"/>
      <c r="GAK33" s="106"/>
      <c r="GAL33" s="106"/>
      <c r="GAM33" s="106"/>
      <c r="GAN33" s="106"/>
      <c r="GAO33" s="106"/>
      <c r="GAP33" s="106"/>
      <c r="GAQ33" s="106"/>
      <c r="GAR33" s="106"/>
      <c r="GAS33" s="106"/>
      <c r="GAT33" s="106"/>
      <c r="GAU33" s="106"/>
      <c r="GAV33" s="106"/>
      <c r="GAW33" s="106"/>
      <c r="GAX33" s="106"/>
      <c r="GAY33" s="106"/>
      <c r="GAZ33" s="106"/>
      <c r="GBA33" s="106"/>
      <c r="GBB33" s="106"/>
      <c r="GBC33" s="106"/>
      <c r="GBD33" s="106"/>
      <c r="GBE33" s="106"/>
      <c r="GBF33" s="106"/>
      <c r="GBG33" s="106"/>
      <c r="GBH33" s="106"/>
      <c r="GBI33" s="106"/>
      <c r="GBJ33" s="106"/>
      <c r="GBK33" s="106"/>
      <c r="GBL33" s="106"/>
      <c r="GBM33" s="106"/>
      <c r="GBN33" s="106"/>
      <c r="GBO33" s="106"/>
      <c r="GBP33" s="106"/>
      <c r="GBQ33" s="106"/>
      <c r="GBR33" s="106"/>
      <c r="GBS33" s="106"/>
      <c r="GBT33" s="106"/>
      <c r="GBU33" s="106"/>
      <c r="GBV33" s="106"/>
      <c r="GBW33" s="106"/>
      <c r="GBX33" s="106"/>
      <c r="GBY33" s="106"/>
      <c r="GBZ33" s="106"/>
      <c r="GCA33" s="106"/>
      <c r="GCB33" s="106"/>
      <c r="GCC33" s="106"/>
      <c r="GCD33" s="106"/>
      <c r="GCE33" s="106"/>
      <c r="GCF33" s="106"/>
      <c r="GCG33" s="106"/>
      <c r="GCH33" s="106"/>
      <c r="GCI33" s="106"/>
      <c r="GCJ33" s="106"/>
      <c r="GCK33" s="106"/>
      <c r="GCL33" s="106"/>
      <c r="GCM33" s="106"/>
      <c r="GCN33" s="106"/>
      <c r="GCO33" s="106"/>
      <c r="GCP33" s="106"/>
      <c r="GCQ33" s="106"/>
      <c r="GCR33" s="106"/>
      <c r="GCS33" s="106"/>
      <c r="GCT33" s="106"/>
      <c r="GCU33" s="106"/>
      <c r="GCV33" s="106"/>
      <c r="GCW33" s="106"/>
      <c r="GCX33" s="106"/>
      <c r="GCY33" s="106"/>
      <c r="GCZ33" s="106"/>
      <c r="GDA33" s="106"/>
      <c r="GDB33" s="106"/>
      <c r="GDC33" s="106"/>
      <c r="GDD33" s="106"/>
      <c r="GDE33" s="106"/>
      <c r="GDF33" s="106"/>
      <c r="GDG33" s="106"/>
      <c r="GDH33" s="106"/>
      <c r="GDI33" s="106"/>
      <c r="GDJ33" s="106"/>
      <c r="GDK33" s="106"/>
      <c r="GDL33" s="106"/>
      <c r="GDM33" s="106"/>
      <c r="GDN33" s="106"/>
      <c r="GDO33" s="106"/>
      <c r="GDP33" s="106"/>
      <c r="GDQ33" s="106"/>
      <c r="GDR33" s="106"/>
      <c r="GDS33" s="106"/>
      <c r="GDT33" s="106"/>
      <c r="GDU33" s="106"/>
      <c r="GDV33" s="106"/>
      <c r="GDW33" s="106"/>
      <c r="GDX33" s="106"/>
      <c r="GDY33" s="106"/>
      <c r="GDZ33" s="106"/>
      <c r="GEA33" s="106"/>
      <c r="GEB33" s="106"/>
      <c r="GEC33" s="106"/>
      <c r="GED33" s="106"/>
      <c r="GEE33" s="106"/>
      <c r="GEF33" s="106"/>
      <c r="GEG33" s="106"/>
      <c r="GEH33" s="106"/>
      <c r="GEI33" s="106"/>
      <c r="GEJ33" s="106"/>
      <c r="GEK33" s="106"/>
      <c r="GEL33" s="106"/>
      <c r="GEM33" s="106"/>
      <c r="GEN33" s="106"/>
      <c r="GEO33" s="106"/>
      <c r="GEP33" s="106"/>
      <c r="GEQ33" s="106"/>
      <c r="GER33" s="106"/>
      <c r="GES33" s="106"/>
      <c r="GET33" s="106"/>
      <c r="GEU33" s="106"/>
      <c r="GEV33" s="106"/>
      <c r="GEW33" s="106"/>
      <c r="GEX33" s="106"/>
      <c r="GEY33" s="106"/>
      <c r="GEZ33" s="106"/>
      <c r="GFA33" s="106"/>
      <c r="GFB33" s="106"/>
      <c r="GFC33" s="106"/>
      <c r="GFD33" s="106"/>
      <c r="GFE33" s="106"/>
      <c r="GFF33" s="106"/>
      <c r="GFG33" s="106"/>
      <c r="GFH33" s="106"/>
      <c r="GFI33" s="106"/>
      <c r="GFJ33" s="106"/>
      <c r="GFK33" s="106"/>
      <c r="GFL33" s="106"/>
      <c r="GFM33" s="106"/>
      <c r="GFN33" s="106"/>
      <c r="GFO33" s="106"/>
      <c r="GFP33" s="106"/>
      <c r="GFQ33" s="106"/>
      <c r="GFR33" s="106"/>
      <c r="GFS33" s="106"/>
      <c r="GFT33" s="106"/>
      <c r="GFU33" s="106"/>
      <c r="GFV33" s="106"/>
      <c r="GFW33" s="106"/>
      <c r="GFX33" s="106"/>
      <c r="GFY33" s="106"/>
      <c r="GFZ33" s="106"/>
      <c r="GGA33" s="106"/>
      <c r="GGB33" s="106"/>
      <c r="GGC33" s="106"/>
      <c r="GGD33" s="106"/>
      <c r="GGE33" s="106"/>
      <c r="GGF33" s="106"/>
      <c r="GGG33" s="106"/>
      <c r="GGH33" s="106"/>
      <c r="GGI33" s="106"/>
      <c r="GGJ33" s="106"/>
      <c r="GGK33" s="106"/>
      <c r="GGL33" s="106"/>
      <c r="GGM33" s="106"/>
      <c r="GGN33" s="106"/>
      <c r="GGO33" s="106"/>
      <c r="GGP33" s="106"/>
      <c r="GGQ33" s="106"/>
      <c r="GGR33" s="106"/>
      <c r="GGS33" s="106"/>
      <c r="GGT33" s="106"/>
      <c r="GGU33" s="106"/>
      <c r="GGV33" s="106"/>
      <c r="GGW33" s="106"/>
      <c r="GGX33" s="106"/>
      <c r="GGY33" s="106"/>
      <c r="GGZ33" s="106"/>
      <c r="GHA33" s="106"/>
      <c r="GHB33" s="106"/>
      <c r="GHC33" s="106"/>
      <c r="GHD33" s="106"/>
      <c r="GHE33" s="106"/>
      <c r="GHF33" s="106"/>
      <c r="GHG33" s="106"/>
      <c r="GHH33" s="106"/>
      <c r="GHI33" s="106"/>
      <c r="GHJ33" s="106"/>
      <c r="GHK33" s="106"/>
      <c r="GHL33" s="106"/>
      <c r="GHM33" s="106"/>
      <c r="GHN33" s="106"/>
      <c r="GHO33" s="106"/>
      <c r="GHP33" s="106"/>
      <c r="GHQ33" s="106"/>
      <c r="GHR33" s="106"/>
      <c r="GHS33" s="106"/>
      <c r="GHT33" s="106"/>
      <c r="GHU33" s="106"/>
      <c r="GHV33" s="106"/>
      <c r="GHW33" s="106"/>
      <c r="GHX33" s="106"/>
      <c r="GHY33" s="106"/>
      <c r="GHZ33" s="106"/>
      <c r="GIA33" s="106"/>
      <c r="GIB33" s="106"/>
      <c r="GIC33" s="106"/>
      <c r="GID33" s="106"/>
      <c r="GIE33" s="106"/>
      <c r="GIF33" s="106"/>
      <c r="GIG33" s="106"/>
      <c r="GIH33" s="106"/>
      <c r="GII33" s="106"/>
      <c r="GIJ33" s="106"/>
      <c r="GIK33" s="106"/>
      <c r="GIL33" s="106"/>
      <c r="GIM33" s="106"/>
      <c r="GIN33" s="106"/>
      <c r="GIO33" s="106"/>
      <c r="GIP33" s="106"/>
      <c r="GIQ33" s="106"/>
      <c r="GIR33" s="106"/>
      <c r="GIS33" s="106"/>
      <c r="GIT33" s="106"/>
      <c r="GIU33" s="106"/>
      <c r="GIV33" s="106"/>
      <c r="GIW33" s="106"/>
      <c r="GIX33" s="106"/>
      <c r="GIY33" s="106"/>
      <c r="GIZ33" s="106"/>
      <c r="GJA33" s="106"/>
      <c r="GJB33" s="106"/>
      <c r="GJC33" s="106"/>
      <c r="GJD33" s="106"/>
      <c r="GJE33" s="106"/>
      <c r="GJF33" s="106"/>
      <c r="GJG33" s="106"/>
      <c r="GJH33" s="106"/>
      <c r="GJI33" s="106"/>
      <c r="GJJ33" s="106"/>
      <c r="GJK33" s="106"/>
      <c r="GJL33" s="106"/>
      <c r="GJM33" s="106"/>
      <c r="GJN33" s="106"/>
      <c r="GJO33" s="106"/>
      <c r="GJP33" s="106"/>
      <c r="GJQ33" s="106"/>
      <c r="GJR33" s="106"/>
      <c r="GJS33" s="106"/>
      <c r="GJT33" s="106"/>
      <c r="GJU33" s="106"/>
      <c r="GJV33" s="106"/>
      <c r="GJW33" s="106"/>
      <c r="GJX33" s="106"/>
      <c r="GJY33" s="106"/>
      <c r="GJZ33" s="106"/>
      <c r="GKA33" s="106"/>
      <c r="GKB33" s="106"/>
      <c r="GKC33" s="106"/>
      <c r="GKD33" s="106"/>
      <c r="GKE33" s="106"/>
      <c r="GKF33" s="106"/>
      <c r="GKG33" s="106"/>
      <c r="GKH33" s="106"/>
      <c r="GKI33" s="106"/>
      <c r="GKJ33" s="106"/>
      <c r="GKK33" s="106"/>
      <c r="GKL33" s="106"/>
      <c r="GKM33" s="106"/>
      <c r="GKN33" s="106"/>
      <c r="GKO33" s="106"/>
      <c r="GKP33" s="106"/>
      <c r="GKQ33" s="106"/>
      <c r="GKR33" s="106"/>
      <c r="GKS33" s="106"/>
      <c r="GKT33" s="106"/>
      <c r="GKU33" s="106"/>
      <c r="GKV33" s="106"/>
      <c r="GKW33" s="106"/>
      <c r="GKX33" s="106"/>
      <c r="GKY33" s="106"/>
      <c r="GKZ33" s="106"/>
      <c r="GLA33" s="106"/>
      <c r="GLB33" s="106"/>
      <c r="GLC33" s="106"/>
      <c r="GLD33" s="106"/>
      <c r="GLE33" s="106"/>
      <c r="GLF33" s="106"/>
      <c r="GLG33" s="106"/>
      <c r="GLH33" s="106"/>
      <c r="GLI33" s="106"/>
      <c r="GLJ33" s="106"/>
      <c r="GLK33" s="106"/>
      <c r="GLL33" s="106"/>
      <c r="GLM33" s="106"/>
      <c r="GLN33" s="106"/>
      <c r="GLO33" s="106"/>
      <c r="GLP33" s="106"/>
      <c r="GLQ33" s="106"/>
      <c r="GLR33" s="106"/>
      <c r="GLS33" s="106"/>
      <c r="GLT33" s="106"/>
      <c r="GLU33" s="106"/>
      <c r="GLV33" s="106"/>
      <c r="GLW33" s="106"/>
      <c r="GLX33" s="106"/>
      <c r="GLY33" s="106"/>
      <c r="GLZ33" s="106"/>
      <c r="GMA33" s="106"/>
      <c r="GMB33" s="106"/>
      <c r="GMC33" s="106"/>
      <c r="GMD33" s="106"/>
      <c r="GME33" s="106"/>
      <c r="GMF33" s="106"/>
      <c r="GMG33" s="106"/>
      <c r="GMH33" s="106"/>
      <c r="GMI33" s="106"/>
      <c r="GMJ33" s="106"/>
      <c r="GMK33" s="106"/>
      <c r="GML33" s="106"/>
      <c r="GMM33" s="106"/>
      <c r="GMN33" s="106"/>
      <c r="GMO33" s="106"/>
      <c r="GMP33" s="106"/>
      <c r="GMQ33" s="106"/>
      <c r="GMR33" s="106"/>
      <c r="GMS33" s="106"/>
      <c r="GMT33" s="106"/>
      <c r="GMU33" s="106"/>
      <c r="GMV33" s="106"/>
      <c r="GMW33" s="106"/>
      <c r="GMX33" s="106"/>
      <c r="GMY33" s="106"/>
      <c r="GMZ33" s="106"/>
      <c r="GNA33" s="106"/>
      <c r="GNB33" s="106"/>
      <c r="GNC33" s="106"/>
      <c r="GND33" s="106"/>
      <c r="GNE33" s="106"/>
      <c r="GNF33" s="106"/>
      <c r="GNG33" s="106"/>
      <c r="GNH33" s="106"/>
      <c r="GNI33" s="106"/>
      <c r="GNJ33" s="106"/>
      <c r="GNK33" s="106"/>
      <c r="GNL33" s="106"/>
      <c r="GNM33" s="106"/>
      <c r="GNN33" s="106"/>
      <c r="GNO33" s="106"/>
      <c r="GNP33" s="106"/>
      <c r="GNQ33" s="106"/>
      <c r="GNR33" s="106"/>
      <c r="GNS33" s="106"/>
      <c r="GNT33" s="106"/>
      <c r="GNU33" s="106"/>
      <c r="GNV33" s="106"/>
      <c r="GNW33" s="106"/>
      <c r="GNX33" s="106"/>
      <c r="GNY33" s="106"/>
      <c r="GNZ33" s="106"/>
      <c r="GOA33" s="106"/>
      <c r="GOB33" s="106"/>
      <c r="GOC33" s="106"/>
      <c r="GOD33" s="106"/>
      <c r="GOE33" s="106"/>
      <c r="GOF33" s="106"/>
      <c r="GOG33" s="106"/>
      <c r="GOH33" s="106"/>
      <c r="GOI33" s="106"/>
      <c r="GOJ33" s="106"/>
      <c r="GOK33" s="106"/>
      <c r="GOL33" s="106"/>
      <c r="GOM33" s="106"/>
      <c r="GON33" s="106"/>
      <c r="GOO33" s="106"/>
      <c r="GOP33" s="106"/>
      <c r="GOQ33" s="106"/>
      <c r="GOR33" s="106"/>
      <c r="GOS33" s="106"/>
      <c r="GOT33" s="106"/>
      <c r="GOU33" s="106"/>
      <c r="GOV33" s="106"/>
      <c r="GOW33" s="106"/>
      <c r="GOX33" s="106"/>
      <c r="GOY33" s="106"/>
      <c r="GOZ33" s="106"/>
      <c r="GPA33" s="106"/>
      <c r="GPB33" s="106"/>
      <c r="GPC33" s="106"/>
      <c r="GPD33" s="106"/>
      <c r="GPE33" s="106"/>
      <c r="GPF33" s="106"/>
      <c r="GPG33" s="106"/>
      <c r="GPH33" s="106"/>
      <c r="GPI33" s="106"/>
      <c r="GPJ33" s="106"/>
      <c r="GPK33" s="106"/>
      <c r="GPL33" s="106"/>
      <c r="GPM33" s="106"/>
      <c r="GPN33" s="106"/>
      <c r="GPO33" s="106"/>
      <c r="GPP33" s="106"/>
      <c r="GPQ33" s="106"/>
      <c r="GPR33" s="106"/>
      <c r="GPS33" s="106"/>
      <c r="GPT33" s="106"/>
      <c r="GPU33" s="106"/>
      <c r="GPV33" s="106"/>
      <c r="GPW33" s="106"/>
      <c r="GPX33" s="106"/>
      <c r="GPY33" s="106"/>
      <c r="GPZ33" s="106"/>
      <c r="GQA33" s="106"/>
      <c r="GQB33" s="106"/>
      <c r="GQC33" s="106"/>
      <c r="GQD33" s="106"/>
      <c r="GQE33" s="106"/>
      <c r="GQF33" s="106"/>
      <c r="GQG33" s="106"/>
      <c r="GQH33" s="106"/>
      <c r="GQI33" s="106"/>
      <c r="GQJ33" s="106"/>
      <c r="GQK33" s="106"/>
      <c r="GQL33" s="106"/>
      <c r="GQM33" s="106"/>
      <c r="GQN33" s="106"/>
      <c r="GQO33" s="106"/>
      <c r="GQP33" s="106"/>
      <c r="GQQ33" s="106"/>
      <c r="GQR33" s="106"/>
      <c r="GQS33" s="106"/>
      <c r="GQT33" s="106"/>
      <c r="GQU33" s="106"/>
      <c r="GQV33" s="106"/>
      <c r="GQW33" s="106"/>
      <c r="GQX33" s="106"/>
      <c r="GQY33" s="106"/>
      <c r="GQZ33" s="106"/>
      <c r="GRA33" s="106"/>
      <c r="GRB33" s="106"/>
      <c r="GRC33" s="106"/>
      <c r="GRD33" s="106"/>
      <c r="GRE33" s="106"/>
      <c r="GRF33" s="106"/>
      <c r="GRG33" s="106"/>
      <c r="GRH33" s="106"/>
      <c r="GRI33" s="106"/>
      <c r="GRJ33" s="106"/>
      <c r="GRK33" s="106"/>
      <c r="GRL33" s="106"/>
      <c r="GRM33" s="106"/>
      <c r="GRN33" s="106"/>
      <c r="GRO33" s="106"/>
      <c r="GRP33" s="106"/>
      <c r="GRQ33" s="106"/>
      <c r="GRR33" s="106"/>
      <c r="GRS33" s="106"/>
      <c r="GRT33" s="106"/>
      <c r="GRU33" s="106"/>
      <c r="GRV33" s="106"/>
      <c r="GRW33" s="106"/>
      <c r="GRX33" s="106"/>
      <c r="GRY33" s="106"/>
      <c r="GRZ33" s="106"/>
      <c r="GSA33" s="106"/>
      <c r="GSB33" s="106"/>
      <c r="GSC33" s="106"/>
      <c r="GSD33" s="106"/>
      <c r="GSE33" s="106"/>
      <c r="GSF33" s="106"/>
      <c r="GSG33" s="106"/>
      <c r="GSH33" s="106"/>
      <c r="GSI33" s="106"/>
      <c r="GSJ33" s="106"/>
      <c r="GSK33" s="106"/>
      <c r="GSL33" s="106"/>
      <c r="GSM33" s="106"/>
      <c r="GSN33" s="106"/>
      <c r="GSO33" s="106"/>
      <c r="GSP33" s="106"/>
      <c r="GSQ33" s="106"/>
      <c r="GSR33" s="106"/>
      <c r="GSS33" s="106"/>
      <c r="GST33" s="106"/>
      <c r="GSU33" s="106"/>
      <c r="GSV33" s="106"/>
      <c r="GSW33" s="106"/>
      <c r="GSX33" s="106"/>
      <c r="GSY33" s="106"/>
      <c r="GSZ33" s="106"/>
      <c r="GTA33" s="106"/>
      <c r="GTB33" s="106"/>
      <c r="GTC33" s="106"/>
      <c r="GTD33" s="106"/>
      <c r="GTE33" s="106"/>
      <c r="GTF33" s="106"/>
      <c r="GTG33" s="106"/>
      <c r="GTH33" s="106"/>
      <c r="GTI33" s="106"/>
      <c r="GTJ33" s="106"/>
      <c r="GTK33" s="106"/>
      <c r="GTL33" s="106"/>
      <c r="GTM33" s="106"/>
      <c r="GTN33" s="106"/>
      <c r="GTO33" s="106"/>
      <c r="GTP33" s="106"/>
      <c r="GTQ33" s="106"/>
      <c r="GTR33" s="106"/>
      <c r="GTS33" s="106"/>
      <c r="GTT33" s="106"/>
      <c r="GTU33" s="106"/>
      <c r="GTV33" s="106"/>
      <c r="GTW33" s="106"/>
      <c r="GTX33" s="106"/>
      <c r="GTY33" s="106"/>
      <c r="GTZ33" s="106"/>
      <c r="GUA33" s="106"/>
      <c r="GUB33" s="106"/>
      <c r="GUC33" s="106"/>
      <c r="GUD33" s="106"/>
      <c r="GUE33" s="106"/>
      <c r="GUF33" s="106"/>
      <c r="GUG33" s="106"/>
      <c r="GUH33" s="106"/>
      <c r="GUI33" s="106"/>
      <c r="GUJ33" s="106"/>
      <c r="GUK33" s="106"/>
      <c r="GUL33" s="106"/>
      <c r="GUM33" s="106"/>
      <c r="GUN33" s="106"/>
      <c r="GUO33" s="106"/>
      <c r="GUP33" s="106"/>
      <c r="GUQ33" s="106"/>
      <c r="GUR33" s="106"/>
      <c r="GUS33" s="106"/>
      <c r="GUT33" s="106"/>
      <c r="GUU33" s="106"/>
      <c r="GUV33" s="106"/>
      <c r="GUW33" s="106"/>
      <c r="GUX33" s="106"/>
      <c r="GUY33" s="106"/>
      <c r="GUZ33" s="106"/>
      <c r="GVA33" s="106"/>
      <c r="GVB33" s="106"/>
      <c r="GVC33" s="106"/>
      <c r="GVD33" s="106"/>
      <c r="GVE33" s="106"/>
      <c r="GVF33" s="106"/>
      <c r="GVG33" s="106"/>
      <c r="GVH33" s="106"/>
      <c r="GVI33" s="106"/>
      <c r="GVJ33" s="106"/>
      <c r="GVK33" s="106"/>
      <c r="GVL33" s="106"/>
      <c r="GVM33" s="106"/>
      <c r="GVN33" s="106"/>
      <c r="GVO33" s="106"/>
      <c r="GVP33" s="106"/>
      <c r="GVQ33" s="106"/>
      <c r="GVR33" s="106"/>
      <c r="GVS33" s="106"/>
      <c r="GVT33" s="106"/>
      <c r="GVU33" s="106"/>
      <c r="GVV33" s="106"/>
      <c r="GVW33" s="106"/>
      <c r="GVX33" s="106"/>
      <c r="GVY33" s="106"/>
      <c r="GVZ33" s="106"/>
      <c r="GWA33" s="106"/>
      <c r="GWB33" s="106"/>
      <c r="GWC33" s="106"/>
      <c r="GWD33" s="106"/>
      <c r="GWE33" s="106"/>
      <c r="GWF33" s="106"/>
      <c r="GWG33" s="106"/>
      <c r="GWH33" s="106"/>
      <c r="GWI33" s="106"/>
      <c r="GWJ33" s="106"/>
      <c r="GWK33" s="106"/>
      <c r="GWL33" s="106"/>
      <c r="GWM33" s="106"/>
      <c r="GWN33" s="106"/>
      <c r="GWO33" s="106"/>
      <c r="GWP33" s="106"/>
      <c r="GWQ33" s="106"/>
      <c r="GWR33" s="106"/>
      <c r="GWS33" s="106"/>
      <c r="GWT33" s="106"/>
      <c r="GWU33" s="106"/>
      <c r="GWV33" s="106"/>
      <c r="GWW33" s="106"/>
      <c r="GWX33" s="106"/>
      <c r="GWY33" s="106"/>
      <c r="GWZ33" s="106"/>
      <c r="GXA33" s="106"/>
      <c r="GXB33" s="106"/>
      <c r="GXC33" s="106"/>
      <c r="GXD33" s="106"/>
      <c r="GXE33" s="106"/>
      <c r="GXF33" s="106"/>
      <c r="GXG33" s="106"/>
      <c r="GXH33" s="106"/>
      <c r="GXI33" s="106"/>
      <c r="GXJ33" s="106"/>
      <c r="GXK33" s="106"/>
      <c r="GXL33" s="106"/>
      <c r="GXM33" s="106"/>
      <c r="GXN33" s="106"/>
      <c r="GXO33" s="106"/>
      <c r="GXP33" s="106"/>
      <c r="GXQ33" s="106"/>
      <c r="GXR33" s="106"/>
      <c r="GXS33" s="106"/>
      <c r="GXT33" s="106"/>
      <c r="GXU33" s="106"/>
      <c r="GXV33" s="106"/>
      <c r="GXW33" s="106"/>
      <c r="GXX33" s="106"/>
      <c r="GXY33" s="106"/>
      <c r="GXZ33" s="106"/>
      <c r="GYA33" s="106"/>
      <c r="GYB33" s="106"/>
      <c r="GYC33" s="106"/>
      <c r="GYD33" s="106"/>
      <c r="GYE33" s="106"/>
      <c r="GYF33" s="106"/>
      <c r="GYG33" s="106"/>
      <c r="GYH33" s="106"/>
      <c r="GYI33" s="106"/>
      <c r="GYJ33" s="106"/>
      <c r="GYK33" s="106"/>
      <c r="GYL33" s="106"/>
      <c r="GYM33" s="106"/>
      <c r="GYN33" s="106"/>
      <c r="GYO33" s="106"/>
      <c r="GYP33" s="106"/>
      <c r="GYQ33" s="106"/>
      <c r="GYR33" s="106"/>
      <c r="GYS33" s="106"/>
      <c r="GYT33" s="106"/>
      <c r="GYU33" s="106"/>
      <c r="GYV33" s="106"/>
      <c r="GYW33" s="106"/>
      <c r="GYX33" s="106"/>
      <c r="GYY33" s="106"/>
      <c r="GYZ33" s="106"/>
      <c r="GZA33" s="106"/>
      <c r="GZB33" s="106"/>
      <c r="GZC33" s="106"/>
      <c r="GZD33" s="106"/>
      <c r="GZE33" s="106"/>
      <c r="GZF33" s="106"/>
      <c r="GZG33" s="106"/>
      <c r="GZH33" s="106"/>
      <c r="GZI33" s="106"/>
      <c r="GZJ33" s="106"/>
      <c r="GZK33" s="106"/>
      <c r="GZL33" s="106"/>
      <c r="GZM33" s="106"/>
      <c r="GZN33" s="106"/>
      <c r="GZO33" s="106"/>
      <c r="GZP33" s="106"/>
      <c r="GZQ33" s="106"/>
      <c r="GZR33" s="106"/>
      <c r="GZS33" s="106"/>
      <c r="GZT33" s="106"/>
      <c r="GZU33" s="106"/>
      <c r="GZV33" s="106"/>
      <c r="GZW33" s="106"/>
      <c r="GZX33" s="106"/>
      <c r="GZY33" s="106"/>
      <c r="GZZ33" s="106"/>
      <c r="HAA33" s="106"/>
      <c r="HAB33" s="106"/>
      <c r="HAC33" s="106"/>
      <c r="HAD33" s="106"/>
      <c r="HAE33" s="106"/>
      <c r="HAF33" s="106"/>
      <c r="HAG33" s="106"/>
      <c r="HAH33" s="106"/>
      <c r="HAI33" s="106"/>
      <c r="HAJ33" s="106"/>
      <c r="HAK33" s="106"/>
      <c r="HAL33" s="106"/>
      <c r="HAM33" s="106"/>
      <c r="HAN33" s="106"/>
      <c r="HAO33" s="106"/>
      <c r="HAP33" s="106"/>
      <c r="HAQ33" s="106"/>
      <c r="HAR33" s="106"/>
      <c r="HAS33" s="106"/>
      <c r="HAT33" s="106"/>
      <c r="HAU33" s="106"/>
      <c r="HAV33" s="106"/>
      <c r="HAW33" s="106"/>
      <c r="HAX33" s="106"/>
      <c r="HAY33" s="106"/>
      <c r="HAZ33" s="106"/>
      <c r="HBA33" s="106"/>
      <c r="HBB33" s="106"/>
      <c r="HBC33" s="106"/>
      <c r="HBD33" s="106"/>
      <c r="HBE33" s="106"/>
      <c r="HBF33" s="106"/>
      <c r="HBG33" s="106"/>
      <c r="HBH33" s="106"/>
      <c r="HBI33" s="106"/>
      <c r="HBJ33" s="106"/>
      <c r="HBK33" s="106"/>
      <c r="HBL33" s="106"/>
      <c r="HBM33" s="106"/>
      <c r="HBN33" s="106"/>
      <c r="HBO33" s="106"/>
      <c r="HBP33" s="106"/>
      <c r="HBQ33" s="106"/>
      <c r="HBR33" s="106"/>
      <c r="HBS33" s="106"/>
      <c r="HBT33" s="106"/>
      <c r="HBU33" s="106"/>
      <c r="HBV33" s="106"/>
      <c r="HBW33" s="106"/>
      <c r="HBX33" s="106"/>
      <c r="HBY33" s="106"/>
      <c r="HBZ33" s="106"/>
      <c r="HCA33" s="106"/>
      <c r="HCB33" s="106"/>
      <c r="HCC33" s="106"/>
      <c r="HCD33" s="106"/>
      <c r="HCE33" s="106"/>
      <c r="HCF33" s="106"/>
      <c r="HCG33" s="106"/>
      <c r="HCH33" s="106"/>
      <c r="HCI33" s="106"/>
      <c r="HCJ33" s="106"/>
      <c r="HCK33" s="106"/>
      <c r="HCL33" s="106"/>
      <c r="HCM33" s="106"/>
      <c r="HCN33" s="106"/>
      <c r="HCO33" s="106"/>
      <c r="HCP33" s="106"/>
      <c r="HCQ33" s="106"/>
      <c r="HCR33" s="106"/>
      <c r="HCS33" s="106"/>
      <c r="HCT33" s="106"/>
      <c r="HCU33" s="106"/>
      <c r="HCV33" s="106"/>
      <c r="HCW33" s="106"/>
      <c r="HCX33" s="106"/>
      <c r="HCY33" s="106"/>
      <c r="HCZ33" s="106"/>
      <c r="HDA33" s="106"/>
      <c r="HDB33" s="106"/>
      <c r="HDC33" s="106"/>
      <c r="HDD33" s="106"/>
      <c r="HDE33" s="106"/>
      <c r="HDF33" s="106"/>
      <c r="HDG33" s="106"/>
      <c r="HDH33" s="106"/>
      <c r="HDI33" s="106"/>
      <c r="HDJ33" s="106"/>
      <c r="HDK33" s="106"/>
      <c r="HDL33" s="106"/>
      <c r="HDM33" s="106"/>
      <c r="HDN33" s="106"/>
      <c r="HDO33" s="106"/>
      <c r="HDP33" s="106"/>
      <c r="HDQ33" s="106"/>
      <c r="HDR33" s="106"/>
      <c r="HDS33" s="106"/>
      <c r="HDT33" s="106"/>
      <c r="HDU33" s="106"/>
      <c r="HDV33" s="106"/>
      <c r="HDW33" s="106"/>
      <c r="HDX33" s="106"/>
      <c r="HDY33" s="106"/>
      <c r="HDZ33" s="106"/>
      <c r="HEA33" s="106"/>
      <c r="HEB33" s="106"/>
      <c r="HEC33" s="106"/>
      <c r="HED33" s="106"/>
      <c r="HEE33" s="106"/>
      <c r="HEF33" s="106"/>
      <c r="HEG33" s="106"/>
      <c r="HEH33" s="106"/>
      <c r="HEI33" s="106"/>
      <c r="HEJ33" s="106"/>
      <c r="HEK33" s="106"/>
      <c r="HEL33" s="106"/>
      <c r="HEM33" s="106"/>
      <c r="HEN33" s="106"/>
      <c r="HEO33" s="106"/>
      <c r="HEP33" s="106"/>
      <c r="HEQ33" s="106"/>
      <c r="HER33" s="106"/>
      <c r="HES33" s="106"/>
      <c r="HET33" s="106"/>
      <c r="HEU33" s="106"/>
      <c r="HEV33" s="106"/>
      <c r="HEW33" s="106"/>
      <c r="HEX33" s="106"/>
      <c r="HEY33" s="106"/>
      <c r="HEZ33" s="106"/>
      <c r="HFA33" s="106"/>
      <c r="HFB33" s="106"/>
      <c r="HFC33" s="106"/>
      <c r="HFD33" s="106"/>
      <c r="HFE33" s="106"/>
      <c r="HFF33" s="106"/>
      <c r="HFG33" s="106"/>
      <c r="HFH33" s="106"/>
      <c r="HFI33" s="106"/>
      <c r="HFJ33" s="106"/>
      <c r="HFK33" s="106"/>
      <c r="HFL33" s="106"/>
      <c r="HFM33" s="106"/>
      <c r="HFN33" s="106"/>
      <c r="HFO33" s="106"/>
      <c r="HFP33" s="106"/>
      <c r="HFQ33" s="106"/>
      <c r="HFR33" s="106"/>
      <c r="HFS33" s="106"/>
      <c r="HFT33" s="106"/>
      <c r="HFU33" s="106"/>
      <c r="HFV33" s="106"/>
      <c r="HFW33" s="106"/>
      <c r="HFX33" s="106"/>
      <c r="HFY33" s="106"/>
      <c r="HFZ33" s="106"/>
      <c r="HGA33" s="106"/>
      <c r="HGB33" s="106"/>
      <c r="HGC33" s="106"/>
      <c r="HGD33" s="106"/>
      <c r="HGE33" s="106"/>
      <c r="HGF33" s="106"/>
      <c r="HGG33" s="106"/>
      <c r="HGH33" s="106"/>
      <c r="HGI33" s="106"/>
      <c r="HGJ33" s="106"/>
      <c r="HGK33" s="106"/>
      <c r="HGL33" s="106"/>
      <c r="HGM33" s="106"/>
      <c r="HGN33" s="106"/>
      <c r="HGO33" s="106"/>
      <c r="HGP33" s="106"/>
      <c r="HGQ33" s="106"/>
      <c r="HGR33" s="106"/>
      <c r="HGS33" s="106"/>
      <c r="HGT33" s="106"/>
      <c r="HGU33" s="106"/>
      <c r="HGV33" s="106"/>
      <c r="HGW33" s="106"/>
      <c r="HGX33" s="106"/>
      <c r="HGY33" s="106"/>
      <c r="HGZ33" s="106"/>
      <c r="HHA33" s="106"/>
      <c r="HHB33" s="106"/>
      <c r="HHC33" s="106"/>
      <c r="HHD33" s="106"/>
      <c r="HHE33" s="106"/>
      <c r="HHF33" s="106"/>
      <c r="HHG33" s="106"/>
      <c r="HHH33" s="106"/>
      <c r="HHI33" s="106"/>
      <c r="HHJ33" s="106"/>
      <c r="HHK33" s="106"/>
      <c r="HHL33" s="106"/>
      <c r="HHM33" s="106"/>
      <c r="HHN33" s="106"/>
      <c r="HHO33" s="106"/>
      <c r="HHP33" s="106"/>
      <c r="HHQ33" s="106"/>
      <c r="HHR33" s="106"/>
      <c r="HHS33" s="106"/>
      <c r="HHT33" s="106"/>
      <c r="HHU33" s="106"/>
      <c r="HHV33" s="106"/>
      <c r="HHW33" s="106"/>
      <c r="HHX33" s="106"/>
      <c r="HHY33" s="106"/>
      <c r="HHZ33" s="106"/>
      <c r="HIA33" s="106"/>
      <c r="HIB33" s="106"/>
      <c r="HIC33" s="106"/>
      <c r="HID33" s="106"/>
      <c r="HIE33" s="106"/>
      <c r="HIF33" s="106"/>
      <c r="HIG33" s="106"/>
      <c r="HIH33" s="106"/>
      <c r="HII33" s="106"/>
      <c r="HIJ33" s="106"/>
      <c r="HIK33" s="106"/>
      <c r="HIL33" s="106"/>
      <c r="HIM33" s="106"/>
      <c r="HIN33" s="106"/>
      <c r="HIO33" s="106"/>
      <c r="HIP33" s="106"/>
      <c r="HIQ33" s="106"/>
      <c r="HIR33" s="106"/>
      <c r="HIS33" s="106"/>
      <c r="HIT33" s="106"/>
      <c r="HIU33" s="106"/>
      <c r="HIV33" s="106"/>
      <c r="HIW33" s="106"/>
      <c r="HIX33" s="106"/>
      <c r="HIY33" s="106"/>
      <c r="HIZ33" s="106"/>
      <c r="HJA33" s="106"/>
      <c r="HJB33" s="106"/>
      <c r="HJC33" s="106"/>
      <c r="HJD33" s="106"/>
      <c r="HJE33" s="106"/>
      <c r="HJF33" s="106"/>
      <c r="HJG33" s="106"/>
      <c r="HJH33" s="106"/>
      <c r="HJI33" s="106"/>
      <c r="HJJ33" s="106"/>
      <c r="HJK33" s="106"/>
      <c r="HJL33" s="106"/>
      <c r="HJM33" s="106"/>
      <c r="HJN33" s="106"/>
      <c r="HJO33" s="106"/>
      <c r="HJP33" s="106"/>
      <c r="HJQ33" s="106"/>
      <c r="HJR33" s="106"/>
      <c r="HJS33" s="106"/>
      <c r="HJT33" s="106"/>
      <c r="HJU33" s="106"/>
      <c r="HJV33" s="106"/>
      <c r="HJW33" s="106"/>
      <c r="HJX33" s="106"/>
      <c r="HJY33" s="106"/>
      <c r="HJZ33" s="106"/>
      <c r="HKA33" s="106"/>
      <c r="HKB33" s="106"/>
      <c r="HKC33" s="106"/>
      <c r="HKD33" s="106"/>
      <c r="HKE33" s="106"/>
      <c r="HKF33" s="106"/>
      <c r="HKG33" s="106"/>
      <c r="HKH33" s="106"/>
      <c r="HKI33" s="106"/>
      <c r="HKJ33" s="106"/>
      <c r="HKK33" s="106"/>
      <c r="HKL33" s="106"/>
      <c r="HKM33" s="106"/>
      <c r="HKN33" s="106"/>
      <c r="HKO33" s="106"/>
      <c r="HKP33" s="106"/>
      <c r="HKQ33" s="106"/>
      <c r="HKR33" s="106"/>
      <c r="HKS33" s="106"/>
      <c r="HKT33" s="106"/>
      <c r="HKU33" s="106"/>
      <c r="HKV33" s="106"/>
      <c r="HKW33" s="106"/>
      <c r="HKX33" s="106"/>
      <c r="HKY33" s="106"/>
      <c r="HKZ33" s="106"/>
      <c r="HLA33" s="106"/>
      <c r="HLB33" s="106"/>
      <c r="HLC33" s="106"/>
      <c r="HLD33" s="106"/>
      <c r="HLE33" s="106"/>
      <c r="HLF33" s="106"/>
      <c r="HLG33" s="106"/>
      <c r="HLH33" s="106"/>
      <c r="HLI33" s="106"/>
      <c r="HLJ33" s="106"/>
      <c r="HLK33" s="106"/>
      <c r="HLL33" s="106"/>
      <c r="HLM33" s="106"/>
      <c r="HLN33" s="106"/>
      <c r="HLO33" s="106"/>
      <c r="HLP33" s="106"/>
      <c r="HLQ33" s="106"/>
      <c r="HLR33" s="106"/>
      <c r="HLS33" s="106"/>
      <c r="HLT33" s="106"/>
      <c r="HLU33" s="106"/>
      <c r="HLV33" s="106"/>
      <c r="HLW33" s="106"/>
      <c r="HLX33" s="106"/>
      <c r="HLY33" s="106"/>
      <c r="HLZ33" s="106"/>
      <c r="HMA33" s="106"/>
      <c r="HMB33" s="106"/>
      <c r="HMC33" s="106"/>
      <c r="HMD33" s="106"/>
      <c r="HME33" s="106"/>
      <c r="HMF33" s="106"/>
      <c r="HMG33" s="106"/>
      <c r="HMH33" s="106"/>
      <c r="HMI33" s="106"/>
      <c r="HMJ33" s="106"/>
      <c r="HMK33" s="106"/>
      <c r="HML33" s="106"/>
      <c r="HMM33" s="106"/>
      <c r="HMN33" s="106"/>
      <c r="HMO33" s="106"/>
      <c r="HMP33" s="106"/>
      <c r="HMQ33" s="106"/>
      <c r="HMR33" s="106"/>
      <c r="HMS33" s="106"/>
      <c r="HMT33" s="106"/>
      <c r="HMU33" s="106"/>
      <c r="HMV33" s="106"/>
      <c r="HMW33" s="106"/>
      <c r="HMX33" s="106"/>
      <c r="HMY33" s="106"/>
      <c r="HMZ33" s="106"/>
      <c r="HNA33" s="106"/>
      <c r="HNB33" s="106"/>
      <c r="HNC33" s="106"/>
      <c r="HND33" s="106"/>
      <c r="HNE33" s="106"/>
      <c r="HNF33" s="106"/>
      <c r="HNG33" s="106"/>
      <c r="HNH33" s="106"/>
      <c r="HNI33" s="106"/>
      <c r="HNJ33" s="106"/>
      <c r="HNK33" s="106"/>
      <c r="HNL33" s="106"/>
      <c r="HNM33" s="106"/>
      <c r="HNN33" s="106"/>
      <c r="HNO33" s="106"/>
      <c r="HNP33" s="106"/>
      <c r="HNQ33" s="106"/>
      <c r="HNR33" s="106"/>
      <c r="HNS33" s="106"/>
      <c r="HNT33" s="106"/>
      <c r="HNU33" s="106"/>
      <c r="HNV33" s="106"/>
      <c r="HNW33" s="106"/>
      <c r="HNX33" s="106"/>
      <c r="HNY33" s="106"/>
      <c r="HNZ33" s="106"/>
      <c r="HOA33" s="106"/>
      <c r="HOB33" s="106"/>
      <c r="HOC33" s="106"/>
      <c r="HOD33" s="106"/>
      <c r="HOE33" s="106"/>
      <c r="HOF33" s="106"/>
      <c r="HOG33" s="106"/>
      <c r="HOH33" s="106"/>
      <c r="HOI33" s="106"/>
      <c r="HOJ33" s="106"/>
      <c r="HOK33" s="106"/>
      <c r="HOL33" s="106"/>
      <c r="HOM33" s="106"/>
      <c r="HON33" s="106"/>
      <c r="HOO33" s="106"/>
      <c r="HOP33" s="106"/>
      <c r="HOQ33" s="106"/>
      <c r="HOR33" s="106"/>
      <c r="HOS33" s="106"/>
      <c r="HOT33" s="106"/>
      <c r="HOU33" s="106"/>
      <c r="HOV33" s="106"/>
      <c r="HOW33" s="106"/>
      <c r="HOX33" s="106"/>
      <c r="HOY33" s="106"/>
      <c r="HOZ33" s="106"/>
      <c r="HPA33" s="106"/>
      <c r="HPB33" s="106"/>
      <c r="HPC33" s="106"/>
      <c r="HPD33" s="106"/>
      <c r="HPE33" s="106"/>
      <c r="HPF33" s="106"/>
      <c r="HPG33" s="106"/>
      <c r="HPH33" s="106"/>
      <c r="HPI33" s="106"/>
      <c r="HPJ33" s="106"/>
      <c r="HPK33" s="106"/>
      <c r="HPL33" s="106"/>
      <c r="HPM33" s="106"/>
      <c r="HPN33" s="106"/>
      <c r="HPO33" s="106"/>
      <c r="HPP33" s="106"/>
      <c r="HPQ33" s="106"/>
      <c r="HPR33" s="106"/>
      <c r="HPS33" s="106"/>
      <c r="HPT33" s="106"/>
      <c r="HPU33" s="106"/>
      <c r="HPV33" s="106"/>
      <c r="HPW33" s="106"/>
      <c r="HPX33" s="106"/>
      <c r="HPY33" s="106"/>
      <c r="HPZ33" s="106"/>
      <c r="HQA33" s="106"/>
      <c r="HQB33" s="106"/>
      <c r="HQC33" s="106"/>
      <c r="HQD33" s="106"/>
      <c r="HQE33" s="106"/>
      <c r="HQF33" s="106"/>
      <c r="HQG33" s="106"/>
      <c r="HQH33" s="106"/>
      <c r="HQI33" s="106"/>
      <c r="HQJ33" s="106"/>
      <c r="HQK33" s="106"/>
      <c r="HQL33" s="106"/>
      <c r="HQM33" s="106"/>
      <c r="HQN33" s="106"/>
      <c r="HQO33" s="106"/>
      <c r="HQP33" s="106"/>
      <c r="HQQ33" s="106"/>
      <c r="HQR33" s="106"/>
      <c r="HQS33" s="106"/>
      <c r="HQT33" s="106"/>
      <c r="HQU33" s="106"/>
      <c r="HQV33" s="106"/>
      <c r="HQW33" s="106"/>
      <c r="HQX33" s="106"/>
      <c r="HQY33" s="106"/>
      <c r="HQZ33" s="106"/>
      <c r="HRA33" s="106"/>
      <c r="HRB33" s="106"/>
      <c r="HRC33" s="106"/>
      <c r="HRD33" s="106"/>
      <c r="HRE33" s="106"/>
      <c r="HRF33" s="106"/>
      <c r="HRG33" s="106"/>
      <c r="HRH33" s="106"/>
      <c r="HRI33" s="106"/>
      <c r="HRJ33" s="106"/>
      <c r="HRK33" s="106"/>
      <c r="HRL33" s="106"/>
      <c r="HRM33" s="106"/>
      <c r="HRN33" s="106"/>
      <c r="HRO33" s="106"/>
      <c r="HRP33" s="106"/>
      <c r="HRQ33" s="106"/>
      <c r="HRR33" s="106"/>
      <c r="HRS33" s="106"/>
      <c r="HRT33" s="106"/>
      <c r="HRU33" s="106"/>
      <c r="HRV33" s="106"/>
      <c r="HRW33" s="106"/>
      <c r="HRX33" s="106"/>
      <c r="HRY33" s="106"/>
      <c r="HRZ33" s="106"/>
      <c r="HSA33" s="106"/>
      <c r="HSB33" s="106"/>
      <c r="HSC33" s="106"/>
      <c r="HSD33" s="106"/>
      <c r="HSE33" s="106"/>
      <c r="HSF33" s="106"/>
      <c r="HSG33" s="106"/>
      <c r="HSH33" s="106"/>
      <c r="HSI33" s="106"/>
      <c r="HSJ33" s="106"/>
      <c r="HSK33" s="106"/>
      <c r="HSL33" s="106"/>
      <c r="HSM33" s="106"/>
      <c r="HSN33" s="106"/>
      <c r="HSO33" s="106"/>
      <c r="HSP33" s="106"/>
      <c r="HSQ33" s="106"/>
      <c r="HSR33" s="106"/>
      <c r="HSS33" s="106"/>
      <c r="HST33" s="106"/>
      <c r="HSU33" s="106"/>
      <c r="HSV33" s="106"/>
      <c r="HSW33" s="106"/>
      <c r="HSX33" s="106"/>
      <c r="HSY33" s="106"/>
      <c r="HSZ33" s="106"/>
      <c r="HTA33" s="106"/>
      <c r="HTB33" s="106"/>
      <c r="HTC33" s="106"/>
      <c r="HTD33" s="106"/>
      <c r="HTE33" s="106"/>
      <c r="HTF33" s="106"/>
      <c r="HTG33" s="106"/>
      <c r="HTH33" s="106"/>
      <c r="HTI33" s="106"/>
      <c r="HTJ33" s="106"/>
      <c r="HTK33" s="106"/>
      <c r="HTL33" s="106"/>
      <c r="HTM33" s="106"/>
      <c r="HTN33" s="106"/>
      <c r="HTO33" s="106"/>
      <c r="HTP33" s="106"/>
      <c r="HTQ33" s="106"/>
      <c r="HTR33" s="106"/>
      <c r="HTS33" s="106"/>
      <c r="HTT33" s="106"/>
      <c r="HTU33" s="106"/>
      <c r="HTV33" s="106"/>
      <c r="HTW33" s="106"/>
      <c r="HTX33" s="106"/>
      <c r="HTY33" s="106"/>
      <c r="HTZ33" s="106"/>
      <c r="HUA33" s="106"/>
      <c r="HUB33" s="106"/>
      <c r="HUC33" s="106"/>
      <c r="HUD33" s="106"/>
      <c r="HUE33" s="106"/>
      <c r="HUF33" s="106"/>
      <c r="HUG33" s="106"/>
      <c r="HUH33" s="106"/>
      <c r="HUI33" s="106"/>
      <c r="HUJ33" s="106"/>
      <c r="HUK33" s="106"/>
      <c r="HUL33" s="106"/>
      <c r="HUM33" s="106"/>
      <c r="HUN33" s="106"/>
      <c r="HUO33" s="106"/>
      <c r="HUP33" s="106"/>
      <c r="HUQ33" s="106"/>
      <c r="HUR33" s="106"/>
      <c r="HUS33" s="106"/>
      <c r="HUT33" s="106"/>
      <c r="HUU33" s="106"/>
      <c r="HUV33" s="106"/>
      <c r="HUW33" s="106"/>
      <c r="HUX33" s="106"/>
      <c r="HUY33" s="106"/>
      <c r="HUZ33" s="106"/>
      <c r="HVA33" s="106"/>
      <c r="HVB33" s="106"/>
      <c r="HVC33" s="106"/>
      <c r="HVD33" s="106"/>
      <c r="HVE33" s="106"/>
      <c r="HVF33" s="106"/>
      <c r="HVG33" s="106"/>
      <c r="HVH33" s="106"/>
      <c r="HVI33" s="106"/>
      <c r="HVJ33" s="106"/>
      <c r="HVK33" s="106"/>
      <c r="HVL33" s="106"/>
      <c r="HVM33" s="106"/>
      <c r="HVN33" s="106"/>
      <c r="HVO33" s="106"/>
      <c r="HVP33" s="106"/>
      <c r="HVQ33" s="106"/>
      <c r="HVR33" s="106"/>
      <c r="HVS33" s="106"/>
      <c r="HVT33" s="106"/>
      <c r="HVU33" s="106"/>
      <c r="HVV33" s="106"/>
      <c r="HVW33" s="106"/>
      <c r="HVX33" s="106"/>
      <c r="HVY33" s="106"/>
      <c r="HVZ33" s="106"/>
      <c r="HWA33" s="106"/>
      <c r="HWB33" s="106"/>
      <c r="HWC33" s="106"/>
      <c r="HWD33" s="106"/>
      <c r="HWE33" s="106"/>
      <c r="HWF33" s="106"/>
      <c r="HWG33" s="106"/>
      <c r="HWH33" s="106"/>
      <c r="HWI33" s="106"/>
      <c r="HWJ33" s="106"/>
      <c r="HWK33" s="106"/>
      <c r="HWL33" s="106"/>
      <c r="HWM33" s="106"/>
      <c r="HWN33" s="106"/>
      <c r="HWO33" s="106"/>
      <c r="HWP33" s="106"/>
      <c r="HWQ33" s="106"/>
      <c r="HWR33" s="106"/>
      <c r="HWS33" s="106"/>
      <c r="HWT33" s="106"/>
      <c r="HWU33" s="106"/>
      <c r="HWV33" s="106"/>
      <c r="HWW33" s="106"/>
      <c r="HWX33" s="106"/>
      <c r="HWY33" s="106"/>
      <c r="HWZ33" s="106"/>
      <c r="HXA33" s="106"/>
      <c r="HXB33" s="106"/>
      <c r="HXC33" s="106"/>
      <c r="HXD33" s="106"/>
      <c r="HXE33" s="106"/>
      <c r="HXF33" s="106"/>
      <c r="HXG33" s="106"/>
      <c r="HXH33" s="106"/>
      <c r="HXI33" s="106"/>
      <c r="HXJ33" s="106"/>
      <c r="HXK33" s="106"/>
      <c r="HXL33" s="106"/>
      <c r="HXM33" s="106"/>
      <c r="HXN33" s="106"/>
      <c r="HXO33" s="106"/>
      <c r="HXP33" s="106"/>
      <c r="HXQ33" s="106"/>
      <c r="HXR33" s="106"/>
      <c r="HXS33" s="106"/>
      <c r="HXT33" s="106"/>
      <c r="HXU33" s="106"/>
      <c r="HXV33" s="106"/>
      <c r="HXW33" s="106"/>
      <c r="HXX33" s="106"/>
      <c r="HXY33" s="106"/>
      <c r="HXZ33" s="106"/>
      <c r="HYA33" s="106"/>
      <c r="HYB33" s="106"/>
      <c r="HYC33" s="106"/>
      <c r="HYD33" s="106"/>
      <c r="HYE33" s="106"/>
      <c r="HYF33" s="106"/>
      <c r="HYG33" s="106"/>
      <c r="HYH33" s="106"/>
      <c r="HYI33" s="106"/>
      <c r="HYJ33" s="106"/>
      <c r="HYK33" s="106"/>
      <c r="HYL33" s="106"/>
      <c r="HYM33" s="106"/>
      <c r="HYN33" s="106"/>
      <c r="HYO33" s="106"/>
      <c r="HYP33" s="106"/>
      <c r="HYQ33" s="106"/>
      <c r="HYR33" s="106"/>
      <c r="HYS33" s="106"/>
      <c r="HYT33" s="106"/>
      <c r="HYU33" s="106"/>
      <c r="HYV33" s="106"/>
      <c r="HYW33" s="106"/>
      <c r="HYX33" s="106"/>
      <c r="HYY33" s="106"/>
      <c r="HYZ33" s="106"/>
      <c r="HZA33" s="106"/>
      <c r="HZB33" s="106"/>
      <c r="HZC33" s="106"/>
      <c r="HZD33" s="106"/>
      <c r="HZE33" s="106"/>
      <c r="HZF33" s="106"/>
      <c r="HZG33" s="106"/>
      <c r="HZH33" s="106"/>
      <c r="HZI33" s="106"/>
      <c r="HZJ33" s="106"/>
      <c r="HZK33" s="106"/>
      <c r="HZL33" s="106"/>
      <c r="HZM33" s="106"/>
      <c r="HZN33" s="106"/>
      <c r="HZO33" s="106"/>
      <c r="HZP33" s="106"/>
      <c r="HZQ33" s="106"/>
      <c r="HZR33" s="106"/>
      <c r="HZS33" s="106"/>
      <c r="HZT33" s="106"/>
      <c r="HZU33" s="106"/>
      <c r="HZV33" s="106"/>
      <c r="HZW33" s="106"/>
      <c r="HZX33" s="106"/>
      <c r="HZY33" s="106"/>
      <c r="HZZ33" s="106"/>
      <c r="IAA33" s="106"/>
      <c r="IAB33" s="106"/>
      <c r="IAC33" s="106"/>
      <c r="IAD33" s="106"/>
      <c r="IAE33" s="106"/>
      <c r="IAF33" s="106"/>
      <c r="IAG33" s="106"/>
      <c r="IAH33" s="106"/>
      <c r="IAI33" s="106"/>
      <c r="IAJ33" s="106"/>
      <c r="IAK33" s="106"/>
      <c r="IAL33" s="106"/>
      <c r="IAM33" s="106"/>
      <c r="IAN33" s="106"/>
      <c r="IAO33" s="106"/>
      <c r="IAP33" s="106"/>
      <c r="IAQ33" s="106"/>
      <c r="IAR33" s="106"/>
      <c r="IAS33" s="106"/>
      <c r="IAT33" s="106"/>
      <c r="IAU33" s="106"/>
      <c r="IAV33" s="106"/>
      <c r="IAW33" s="106"/>
      <c r="IAX33" s="106"/>
      <c r="IAY33" s="106"/>
      <c r="IAZ33" s="106"/>
      <c r="IBA33" s="106"/>
      <c r="IBB33" s="106"/>
      <c r="IBC33" s="106"/>
      <c r="IBD33" s="106"/>
      <c r="IBE33" s="106"/>
      <c r="IBF33" s="106"/>
      <c r="IBG33" s="106"/>
      <c r="IBH33" s="106"/>
      <c r="IBI33" s="106"/>
      <c r="IBJ33" s="106"/>
      <c r="IBK33" s="106"/>
      <c r="IBL33" s="106"/>
      <c r="IBM33" s="106"/>
      <c r="IBN33" s="106"/>
      <c r="IBO33" s="106"/>
      <c r="IBP33" s="106"/>
      <c r="IBQ33" s="106"/>
      <c r="IBR33" s="106"/>
      <c r="IBS33" s="106"/>
      <c r="IBT33" s="106"/>
      <c r="IBU33" s="106"/>
      <c r="IBV33" s="106"/>
      <c r="IBW33" s="106"/>
      <c r="IBX33" s="106"/>
      <c r="IBY33" s="106"/>
      <c r="IBZ33" s="106"/>
      <c r="ICA33" s="106"/>
      <c r="ICB33" s="106"/>
      <c r="ICC33" s="106"/>
      <c r="ICD33" s="106"/>
      <c r="ICE33" s="106"/>
      <c r="ICF33" s="106"/>
      <c r="ICG33" s="106"/>
      <c r="ICH33" s="106"/>
      <c r="ICI33" s="106"/>
      <c r="ICJ33" s="106"/>
      <c r="ICK33" s="106"/>
      <c r="ICL33" s="106"/>
      <c r="ICM33" s="106"/>
      <c r="ICN33" s="106"/>
      <c r="ICO33" s="106"/>
      <c r="ICP33" s="106"/>
      <c r="ICQ33" s="106"/>
      <c r="ICR33" s="106"/>
      <c r="ICS33" s="106"/>
      <c r="ICT33" s="106"/>
      <c r="ICU33" s="106"/>
      <c r="ICV33" s="106"/>
      <c r="ICW33" s="106"/>
      <c r="ICX33" s="106"/>
      <c r="ICY33" s="106"/>
      <c r="ICZ33" s="106"/>
      <c r="IDA33" s="106"/>
      <c r="IDB33" s="106"/>
      <c r="IDC33" s="106"/>
      <c r="IDD33" s="106"/>
      <c r="IDE33" s="106"/>
      <c r="IDF33" s="106"/>
      <c r="IDG33" s="106"/>
      <c r="IDH33" s="106"/>
      <c r="IDI33" s="106"/>
      <c r="IDJ33" s="106"/>
      <c r="IDK33" s="106"/>
      <c r="IDL33" s="106"/>
      <c r="IDM33" s="106"/>
      <c r="IDN33" s="106"/>
      <c r="IDO33" s="106"/>
      <c r="IDP33" s="106"/>
      <c r="IDQ33" s="106"/>
      <c r="IDR33" s="106"/>
      <c r="IDS33" s="106"/>
      <c r="IDT33" s="106"/>
      <c r="IDU33" s="106"/>
      <c r="IDV33" s="106"/>
      <c r="IDW33" s="106"/>
      <c r="IDX33" s="106"/>
      <c r="IDY33" s="106"/>
      <c r="IDZ33" s="106"/>
      <c r="IEA33" s="106"/>
      <c r="IEB33" s="106"/>
      <c r="IEC33" s="106"/>
      <c r="IED33" s="106"/>
      <c r="IEE33" s="106"/>
      <c r="IEF33" s="106"/>
      <c r="IEG33" s="106"/>
      <c r="IEH33" s="106"/>
      <c r="IEI33" s="106"/>
      <c r="IEJ33" s="106"/>
      <c r="IEK33" s="106"/>
      <c r="IEL33" s="106"/>
      <c r="IEM33" s="106"/>
      <c r="IEN33" s="106"/>
      <c r="IEO33" s="106"/>
      <c r="IEP33" s="106"/>
      <c r="IEQ33" s="106"/>
      <c r="IER33" s="106"/>
      <c r="IES33" s="106"/>
      <c r="IET33" s="106"/>
      <c r="IEU33" s="106"/>
      <c r="IEV33" s="106"/>
      <c r="IEW33" s="106"/>
      <c r="IEX33" s="106"/>
      <c r="IEY33" s="106"/>
      <c r="IEZ33" s="106"/>
      <c r="IFA33" s="106"/>
      <c r="IFB33" s="106"/>
      <c r="IFC33" s="106"/>
      <c r="IFD33" s="106"/>
      <c r="IFE33" s="106"/>
      <c r="IFF33" s="106"/>
      <c r="IFG33" s="106"/>
      <c r="IFH33" s="106"/>
      <c r="IFI33" s="106"/>
      <c r="IFJ33" s="106"/>
      <c r="IFK33" s="106"/>
      <c r="IFL33" s="106"/>
      <c r="IFM33" s="106"/>
      <c r="IFN33" s="106"/>
      <c r="IFO33" s="106"/>
      <c r="IFP33" s="106"/>
      <c r="IFQ33" s="106"/>
      <c r="IFR33" s="106"/>
      <c r="IFS33" s="106"/>
      <c r="IFT33" s="106"/>
      <c r="IFU33" s="106"/>
      <c r="IFV33" s="106"/>
      <c r="IFW33" s="106"/>
      <c r="IFX33" s="106"/>
      <c r="IFY33" s="106"/>
      <c r="IFZ33" s="106"/>
      <c r="IGA33" s="106"/>
      <c r="IGB33" s="106"/>
      <c r="IGC33" s="106"/>
      <c r="IGD33" s="106"/>
      <c r="IGE33" s="106"/>
      <c r="IGF33" s="106"/>
      <c r="IGG33" s="106"/>
      <c r="IGH33" s="106"/>
      <c r="IGI33" s="106"/>
      <c r="IGJ33" s="106"/>
      <c r="IGK33" s="106"/>
      <c r="IGL33" s="106"/>
      <c r="IGM33" s="106"/>
      <c r="IGN33" s="106"/>
      <c r="IGO33" s="106"/>
      <c r="IGP33" s="106"/>
      <c r="IGQ33" s="106"/>
      <c r="IGR33" s="106"/>
      <c r="IGS33" s="106"/>
      <c r="IGT33" s="106"/>
      <c r="IGU33" s="106"/>
      <c r="IGV33" s="106"/>
      <c r="IGW33" s="106"/>
      <c r="IGX33" s="106"/>
      <c r="IGY33" s="106"/>
      <c r="IGZ33" s="106"/>
      <c r="IHA33" s="106"/>
      <c r="IHB33" s="106"/>
      <c r="IHC33" s="106"/>
      <c r="IHD33" s="106"/>
      <c r="IHE33" s="106"/>
      <c r="IHF33" s="106"/>
      <c r="IHG33" s="106"/>
      <c r="IHH33" s="106"/>
      <c r="IHI33" s="106"/>
      <c r="IHJ33" s="106"/>
      <c r="IHK33" s="106"/>
      <c r="IHL33" s="106"/>
      <c r="IHM33" s="106"/>
      <c r="IHN33" s="106"/>
      <c r="IHO33" s="106"/>
      <c r="IHP33" s="106"/>
      <c r="IHQ33" s="106"/>
      <c r="IHR33" s="106"/>
      <c r="IHS33" s="106"/>
      <c r="IHT33" s="106"/>
      <c r="IHU33" s="106"/>
      <c r="IHV33" s="106"/>
      <c r="IHW33" s="106"/>
      <c r="IHX33" s="106"/>
      <c r="IHY33" s="106"/>
      <c r="IHZ33" s="106"/>
      <c r="IIA33" s="106"/>
      <c r="IIB33" s="106"/>
      <c r="IIC33" s="106"/>
      <c r="IID33" s="106"/>
      <c r="IIE33" s="106"/>
      <c r="IIF33" s="106"/>
      <c r="IIG33" s="106"/>
      <c r="IIH33" s="106"/>
      <c r="III33" s="106"/>
      <c r="IIJ33" s="106"/>
      <c r="IIK33" s="106"/>
      <c r="IIL33" s="106"/>
      <c r="IIM33" s="106"/>
      <c r="IIN33" s="106"/>
      <c r="IIO33" s="106"/>
      <c r="IIP33" s="106"/>
      <c r="IIQ33" s="106"/>
      <c r="IIR33" s="106"/>
      <c r="IIS33" s="106"/>
      <c r="IIT33" s="106"/>
      <c r="IIU33" s="106"/>
      <c r="IIV33" s="106"/>
      <c r="IIW33" s="106"/>
      <c r="IIX33" s="106"/>
      <c r="IIY33" s="106"/>
      <c r="IIZ33" s="106"/>
      <c r="IJA33" s="106"/>
      <c r="IJB33" s="106"/>
      <c r="IJC33" s="106"/>
      <c r="IJD33" s="106"/>
      <c r="IJE33" s="106"/>
      <c r="IJF33" s="106"/>
      <c r="IJG33" s="106"/>
      <c r="IJH33" s="106"/>
      <c r="IJI33" s="106"/>
      <c r="IJJ33" s="106"/>
      <c r="IJK33" s="106"/>
      <c r="IJL33" s="106"/>
      <c r="IJM33" s="106"/>
      <c r="IJN33" s="106"/>
      <c r="IJO33" s="106"/>
      <c r="IJP33" s="106"/>
      <c r="IJQ33" s="106"/>
      <c r="IJR33" s="106"/>
      <c r="IJS33" s="106"/>
      <c r="IJT33" s="106"/>
      <c r="IJU33" s="106"/>
      <c r="IJV33" s="106"/>
      <c r="IJW33" s="106"/>
      <c r="IJX33" s="106"/>
      <c r="IJY33" s="106"/>
      <c r="IJZ33" s="106"/>
      <c r="IKA33" s="106"/>
      <c r="IKB33" s="106"/>
      <c r="IKC33" s="106"/>
      <c r="IKD33" s="106"/>
      <c r="IKE33" s="106"/>
      <c r="IKF33" s="106"/>
      <c r="IKG33" s="106"/>
      <c r="IKH33" s="106"/>
      <c r="IKI33" s="106"/>
      <c r="IKJ33" s="106"/>
      <c r="IKK33" s="106"/>
      <c r="IKL33" s="106"/>
      <c r="IKM33" s="106"/>
      <c r="IKN33" s="106"/>
      <c r="IKO33" s="106"/>
      <c r="IKP33" s="106"/>
      <c r="IKQ33" s="106"/>
      <c r="IKR33" s="106"/>
      <c r="IKS33" s="106"/>
      <c r="IKT33" s="106"/>
      <c r="IKU33" s="106"/>
      <c r="IKV33" s="106"/>
      <c r="IKW33" s="106"/>
      <c r="IKX33" s="106"/>
      <c r="IKY33" s="106"/>
      <c r="IKZ33" s="106"/>
      <c r="ILA33" s="106"/>
      <c r="ILB33" s="106"/>
      <c r="ILC33" s="106"/>
      <c r="ILD33" s="106"/>
      <c r="ILE33" s="106"/>
      <c r="ILF33" s="106"/>
      <c r="ILG33" s="106"/>
      <c r="ILH33" s="106"/>
      <c r="ILI33" s="106"/>
      <c r="ILJ33" s="106"/>
      <c r="ILK33" s="106"/>
      <c r="ILL33" s="106"/>
      <c r="ILM33" s="106"/>
      <c r="ILN33" s="106"/>
      <c r="ILO33" s="106"/>
      <c r="ILP33" s="106"/>
      <c r="ILQ33" s="106"/>
      <c r="ILR33" s="106"/>
      <c r="ILS33" s="106"/>
      <c r="ILT33" s="106"/>
      <c r="ILU33" s="106"/>
      <c r="ILV33" s="106"/>
      <c r="ILW33" s="106"/>
      <c r="ILX33" s="106"/>
      <c r="ILY33" s="106"/>
      <c r="ILZ33" s="106"/>
      <c r="IMA33" s="106"/>
      <c r="IMB33" s="106"/>
      <c r="IMC33" s="106"/>
      <c r="IMD33" s="106"/>
      <c r="IME33" s="106"/>
      <c r="IMF33" s="106"/>
      <c r="IMG33" s="106"/>
      <c r="IMH33" s="106"/>
      <c r="IMI33" s="106"/>
      <c r="IMJ33" s="106"/>
      <c r="IMK33" s="106"/>
      <c r="IML33" s="106"/>
      <c r="IMM33" s="106"/>
      <c r="IMN33" s="106"/>
      <c r="IMO33" s="106"/>
      <c r="IMP33" s="106"/>
      <c r="IMQ33" s="106"/>
      <c r="IMR33" s="106"/>
      <c r="IMS33" s="106"/>
      <c r="IMT33" s="106"/>
      <c r="IMU33" s="106"/>
      <c r="IMV33" s="106"/>
      <c r="IMW33" s="106"/>
      <c r="IMX33" s="106"/>
      <c r="IMY33" s="106"/>
      <c r="IMZ33" s="106"/>
      <c r="INA33" s="106"/>
      <c r="INB33" s="106"/>
      <c r="INC33" s="106"/>
      <c r="IND33" s="106"/>
      <c r="INE33" s="106"/>
      <c r="INF33" s="106"/>
      <c r="ING33" s="106"/>
      <c r="INH33" s="106"/>
      <c r="INI33" s="106"/>
      <c r="INJ33" s="106"/>
      <c r="INK33" s="106"/>
      <c r="INL33" s="106"/>
      <c r="INM33" s="106"/>
      <c r="INN33" s="106"/>
      <c r="INO33" s="106"/>
      <c r="INP33" s="106"/>
      <c r="INQ33" s="106"/>
      <c r="INR33" s="106"/>
      <c r="INS33" s="106"/>
      <c r="INT33" s="106"/>
      <c r="INU33" s="106"/>
      <c r="INV33" s="106"/>
      <c r="INW33" s="106"/>
      <c r="INX33" s="106"/>
      <c r="INY33" s="106"/>
      <c r="INZ33" s="106"/>
      <c r="IOA33" s="106"/>
      <c r="IOB33" s="106"/>
      <c r="IOC33" s="106"/>
      <c r="IOD33" s="106"/>
      <c r="IOE33" s="106"/>
      <c r="IOF33" s="106"/>
      <c r="IOG33" s="106"/>
      <c r="IOH33" s="106"/>
      <c r="IOI33" s="106"/>
      <c r="IOJ33" s="106"/>
      <c r="IOK33" s="106"/>
      <c r="IOL33" s="106"/>
      <c r="IOM33" s="106"/>
      <c r="ION33" s="106"/>
      <c r="IOO33" s="106"/>
      <c r="IOP33" s="106"/>
      <c r="IOQ33" s="106"/>
      <c r="IOR33" s="106"/>
      <c r="IOS33" s="106"/>
      <c r="IOT33" s="106"/>
      <c r="IOU33" s="106"/>
      <c r="IOV33" s="106"/>
      <c r="IOW33" s="106"/>
      <c r="IOX33" s="106"/>
      <c r="IOY33" s="106"/>
      <c r="IOZ33" s="106"/>
      <c r="IPA33" s="106"/>
      <c r="IPB33" s="106"/>
      <c r="IPC33" s="106"/>
      <c r="IPD33" s="106"/>
      <c r="IPE33" s="106"/>
      <c r="IPF33" s="106"/>
      <c r="IPG33" s="106"/>
      <c r="IPH33" s="106"/>
      <c r="IPI33" s="106"/>
      <c r="IPJ33" s="106"/>
      <c r="IPK33" s="106"/>
      <c r="IPL33" s="106"/>
      <c r="IPM33" s="106"/>
      <c r="IPN33" s="106"/>
      <c r="IPO33" s="106"/>
      <c r="IPP33" s="106"/>
      <c r="IPQ33" s="106"/>
      <c r="IPR33" s="106"/>
      <c r="IPS33" s="106"/>
      <c r="IPT33" s="106"/>
      <c r="IPU33" s="106"/>
      <c r="IPV33" s="106"/>
      <c r="IPW33" s="106"/>
      <c r="IPX33" s="106"/>
      <c r="IPY33" s="106"/>
      <c r="IPZ33" s="106"/>
      <c r="IQA33" s="106"/>
      <c r="IQB33" s="106"/>
      <c r="IQC33" s="106"/>
      <c r="IQD33" s="106"/>
      <c r="IQE33" s="106"/>
      <c r="IQF33" s="106"/>
      <c r="IQG33" s="106"/>
      <c r="IQH33" s="106"/>
      <c r="IQI33" s="106"/>
      <c r="IQJ33" s="106"/>
      <c r="IQK33" s="106"/>
      <c r="IQL33" s="106"/>
      <c r="IQM33" s="106"/>
      <c r="IQN33" s="106"/>
      <c r="IQO33" s="106"/>
      <c r="IQP33" s="106"/>
      <c r="IQQ33" s="106"/>
      <c r="IQR33" s="106"/>
      <c r="IQS33" s="106"/>
      <c r="IQT33" s="106"/>
      <c r="IQU33" s="106"/>
      <c r="IQV33" s="106"/>
      <c r="IQW33" s="106"/>
      <c r="IQX33" s="106"/>
      <c r="IQY33" s="106"/>
      <c r="IQZ33" s="106"/>
      <c r="IRA33" s="106"/>
      <c r="IRB33" s="106"/>
      <c r="IRC33" s="106"/>
      <c r="IRD33" s="106"/>
      <c r="IRE33" s="106"/>
      <c r="IRF33" s="106"/>
      <c r="IRG33" s="106"/>
      <c r="IRH33" s="106"/>
      <c r="IRI33" s="106"/>
      <c r="IRJ33" s="106"/>
      <c r="IRK33" s="106"/>
      <c r="IRL33" s="106"/>
      <c r="IRM33" s="106"/>
      <c r="IRN33" s="106"/>
      <c r="IRO33" s="106"/>
      <c r="IRP33" s="106"/>
      <c r="IRQ33" s="106"/>
      <c r="IRR33" s="106"/>
      <c r="IRS33" s="106"/>
      <c r="IRT33" s="106"/>
      <c r="IRU33" s="106"/>
      <c r="IRV33" s="106"/>
      <c r="IRW33" s="106"/>
      <c r="IRX33" s="106"/>
      <c r="IRY33" s="106"/>
      <c r="IRZ33" s="106"/>
      <c r="ISA33" s="106"/>
      <c r="ISB33" s="106"/>
      <c r="ISC33" s="106"/>
      <c r="ISD33" s="106"/>
      <c r="ISE33" s="106"/>
      <c r="ISF33" s="106"/>
      <c r="ISG33" s="106"/>
      <c r="ISH33" s="106"/>
      <c r="ISI33" s="106"/>
      <c r="ISJ33" s="106"/>
      <c r="ISK33" s="106"/>
      <c r="ISL33" s="106"/>
      <c r="ISM33" s="106"/>
      <c r="ISN33" s="106"/>
      <c r="ISO33" s="106"/>
      <c r="ISP33" s="106"/>
      <c r="ISQ33" s="106"/>
      <c r="ISR33" s="106"/>
      <c r="ISS33" s="106"/>
      <c r="IST33" s="106"/>
      <c r="ISU33" s="106"/>
      <c r="ISV33" s="106"/>
      <c r="ISW33" s="106"/>
      <c r="ISX33" s="106"/>
      <c r="ISY33" s="106"/>
      <c r="ISZ33" s="106"/>
      <c r="ITA33" s="106"/>
      <c r="ITB33" s="106"/>
      <c r="ITC33" s="106"/>
      <c r="ITD33" s="106"/>
      <c r="ITE33" s="106"/>
      <c r="ITF33" s="106"/>
      <c r="ITG33" s="106"/>
      <c r="ITH33" s="106"/>
      <c r="ITI33" s="106"/>
      <c r="ITJ33" s="106"/>
      <c r="ITK33" s="106"/>
      <c r="ITL33" s="106"/>
      <c r="ITM33" s="106"/>
      <c r="ITN33" s="106"/>
      <c r="ITO33" s="106"/>
      <c r="ITP33" s="106"/>
      <c r="ITQ33" s="106"/>
      <c r="ITR33" s="106"/>
      <c r="ITS33" s="106"/>
      <c r="ITT33" s="106"/>
      <c r="ITU33" s="106"/>
      <c r="ITV33" s="106"/>
      <c r="ITW33" s="106"/>
      <c r="ITX33" s="106"/>
      <c r="ITY33" s="106"/>
      <c r="ITZ33" s="106"/>
      <c r="IUA33" s="106"/>
      <c r="IUB33" s="106"/>
      <c r="IUC33" s="106"/>
      <c r="IUD33" s="106"/>
      <c r="IUE33" s="106"/>
      <c r="IUF33" s="106"/>
      <c r="IUG33" s="106"/>
      <c r="IUH33" s="106"/>
      <c r="IUI33" s="106"/>
      <c r="IUJ33" s="106"/>
      <c r="IUK33" s="106"/>
      <c r="IUL33" s="106"/>
      <c r="IUM33" s="106"/>
      <c r="IUN33" s="106"/>
      <c r="IUO33" s="106"/>
      <c r="IUP33" s="106"/>
      <c r="IUQ33" s="106"/>
      <c r="IUR33" s="106"/>
      <c r="IUS33" s="106"/>
      <c r="IUT33" s="106"/>
      <c r="IUU33" s="106"/>
      <c r="IUV33" s="106"/>
      <c r="IUW33" s="106"/>
      <c r="IUX33" s="106"/>
      <c r="IUY33" s="106"/>
      <c r="IUZ33" s="106"/>
      <c r="IVA33" s="106"/>
      <c r="IVB33" s="106"/>
      <c r="IVC33" s="106"/>
      <c r="IVD33" s="106"/>
      <c r="IVE33" s="106"/>
      <c r="IVF33" s="106"/>
      <c r="IVG33" s="106"/>
      <c r="IVH33" s="106"/>
      <c r="IVI33" s="106"/>
      <c r="IVJ33" s="106"/>
      <c r="IVK33" s="106"/>
      <c r="IVL33" s="106"/>
      <c r="IVM33" s="106"/>
      <c r="IVN33" s="106"/>
      <c r="IVO33" s="106"/>
      <c r="IVP33" s="106"/>
      <c r="IVQ33" s="106"/>
      <c r="IVR33" s="106"/>
      <c r="IVS33" s="106"/>
      <c r="IVT33" s="106"/>
      <c r="IVU33" s="106"/>
      <c r="IVV33" s="106"/>
      <c r="IVW33" s="106"/>
      <c r="IVX33" s="106"/>
      <c r="IVY33" s="106"/>
      <c r="IVZ33" s="106"/>
      <c r="IWA33" s="106"/>
      <c r="IWB33" s="106"/>
      <c r="IWC33" s="106"/>
      <c r="IWD33" s="106"/>
      <c r="IWE33" s="106"/>
      <c r="IWF33" s="106"/>
      <c r="IWG33" s="106"/>
      <c r="IWH33" s="106"/>
      <c r="IWI33" s="106"/>
      <c r="IWJ33" s="106"/>
      <c r="IWK33" s="106"/>
      <c r="IWL33" s="106"/>
      <c r="IWM33" s="106"/>
      <c r="IWN33" s="106"/>
      <c r="IWO33" s="106"/>
      <c r="IWP33" s="106"/>
      <c r="IWQ33" s="106"/>
      <c r="IWR33" s="106"/>
      <c r="IWS33" s="106"/>
      <c r="IWT33" s="106"/>
      <c r="IWU33" s="106"/>
      <c r="IWV33" s="106"/>
      <c r="IWW33" s="106"/>
      <c r="IWX33" s="106"/>
      <c r="IWY33" s="106"/>
      <c r="IWZ33" s="106"/>
      <c r="IXA33" s="106"/>
      <c r="IXB33" s="106"/>
      <c r="IXC33" s="106"/>
      <c r="IXD33" s="106"/>
      <c r="IXE33" s="106"/>
      <c r="IXF33" s="106"/>
      <c r="IXG33" s="106"/>
      <c r="IXH33" s="106"/>
      <c r="IXI33" s="106"/>
      <c r="IXJ33" s="106"/>
      <c r="IXK33" s="106"/>
      <c r="IXL33" s="106"/>
      <c r="IXM33" s="106"/>
      <c r="IXN33" s="106"/>
      <c r="IXO33" s="106"/>
      <c r="IXP33" s="106"/>
      <c r="IXQ33" s="106"/>
      <c r="IXR33" s="106"/>
      <c r="IXS33" s="106"/>
      <c r="IXT33" s="106"/>
      <c r="IXU33" s="106"/>
      <c r="IXV33" s="106"/>
      <c r="IXW33" s="106"/>
      <c r="IXX33" s="106"/>
      <c r="IXY33" s="106"/>
      <c r="IXZ33" s="106"/>
      <c r="IYA33" s="106"/>
      <c r="IYB33" s="106"/>
      <c r="IYC33" s="106"/>
      <c r="IYD33" s="106"/>
      <c r="IYE33" s="106"/>
      <c r="IYF33" s="106"/>
      <c r="IYG33" s="106"/>
      <c r="IYH33" s="106"/>
      <c r="IYI33" s="106"/>
      <c r="IYJ33" s="106"/>
      <c r="IYK33" s="106"/>
      <c r="IYL33" s="106"/>
      <c r="IYM33" s="106"/>
      <c r="IYN33" s="106"/>
      <c r="IYO33" s="106"/>
      <c r="IYP33" s="106"/>
      <c r="IYQ33" s="106"/>
      <c r="IYR33" s="106"/>
      <c r="IYS33" s="106"/>
      <c r="IYT33" s="106"/>
      <c r="IYU33" s="106"/>
      <c r="IYV33" s="106"/>
      <c r="IYW33" s="106"/>
      <c r="IYX33" s="106"/>
      <c r="IYY33" s="106"/>
      <c r="IYZ33" s="106"/>
      <c r="IZA33" s="106"/>
      <c r="IZB33" s="106"/>
      <c r="IZC33" s="106"/>
      <c r="IZD33" s="106"/>
      <c r="IZE33" s="106"/>
      <c r="IZF33" s="106"/>
      <c r="IZG33" s="106"/>
      <c r="IZH33" s="106"/>
      <c r="IZI33" s="106"/>
      <c r="IZJ33" s="106"/>
      <c r="IZK33" s="106"/>
      <c r="IZL33" s="106"/>
      <c r="IZM33" s="106"/>
      <c r="IZN33" s="106"/>
      <c r="IZO33" s="106"/>
      <c r="IZP33" s="106"/>
      <c r="IZQ33" s="106"/>
      <c r="IZR33" s="106"/>
      <c r="IZS33" s="106"/>
      <c r="IZT33" s="106"/>
      <c r="IZU33" s="106"/>
      <c r="IZV33" s="106"/>
      <c r="IZW33" s="106"/>
      <c r="IZX33" s="106"/>
      <c r="IZY33" s="106"/>
      <c r="IZZ33" s="106"/>
      <c r="JAA33" s="106"/>
      <c r="JAB33" s="106"/>
      <c r="JAC33" s="106"/>
      <c r="JAD33" s="106"/>
      <c r="JAE33" s="106"/>
      <c r="JAF33" s="106"/>
      <c r="JAG33" s="106"/>
      <c r="JAH33" s="106"/>
      <c r="JAI33" s="106"/>
      <c r="JAJ33" s="106"/>
      <c r="JAK33" s="106"/>
      <c r="JAL33" s="106"/>
      <c r="JAM33" s="106"/>
      <c r="JAN33" s="106"/>
      <c r="JAO33" s="106"/>
      <c r="JAP33" s="106"/>
      <c r="JAQ33" s="106"/>
      <c r="JAR33" s="106"/>
      <c r="JAS33" s="106"/>
      <c r="JAT33" s="106"/>
      <c r="JAU33" s="106"/>
      <c r="JAV33" s="106"/>
      <c r="JAW33" s="106"/>
      <c r="JAX33" s="106"/>
      <c r="JAY33" s="106"/>
      <c r="JAZ33" s="106"/>
      <c r="JBA33" s="106"/>
      <c r="JBB33" s="106"/>
      <c r="JBC33" s="106"/>
      <c r="JBD33" s="106"/>
      <c r="JBE33" s="106"/>
      <c r="JBF33" s="106"/>
      <c r="JBG33" s="106"/>
      <c r="JBH33" s="106"/>
      <c r="JBI33" s="106"/>
      <c r="JBJ33" s="106"/>
      <c r="JBK33" s="106"/>
      <c r="JBL33" s="106"/>
      <c r="JBM33" s="106"/>
      <c r="JBN33" s="106"/>
      <c r="JBO33" s="106"/>
      <c r="JBP33" s="106"/>
      <c r="JBQ33" s="106"/>
      <c r="JBR33" s="106"/>
      <c r="JBS33" s="106"/>
      <c r="JBT33" s="106"/>
      <c r="JBU33" s="106"/>
      <c r="JBV33" s="106"/>
      <c r="JBW33" s="106"/>
      <c r="JBX33" s="106"/>
      <c r="JBY33" s="106"/>
      <c r="JBZ33" s="106"/>
      <c r="JCA33" s="106"/>
      <c r="JCB33" s="106"/>
      <c r="JCC33" s="106"/>
      <c r="JCD33" s="106"/>
      <c r="JCE33" s="106"/>
      <c r="JCF33" s="106"/>
      <c r="JCG33" s="106"/>
      <c r="JCH33" s="106"/>
      <c r="JCI33" s="106"/>
      <c r="JCJ33" s="106"/>
      <c r="JCK33" s="106"/>
      <c r="JCL33" s="106"/>
      <c r="JCM33" s="106"/>
      <c r="JCN33" s="106"/>
      <c r="JCO33" s="106"/>
      <c r="JCP33" s="106"/>
      <c r="JCQ33" s="106"/>
      <c r="JCR33" s="106"/>
      <c r="JCS33" s="106"/>
      <c r="JCT33" s="106"/>
      <c r="JCU33" s="106"/>
      <c r="JCV33" s="106"/>
      <c r="JCW33" s="106"/>
      <c r="JCX33" s="106"/>
      <c r="JCY33" s="106"/>
      <c r="JCZ33" s="106"/>
      <c r="JDA33" s="106"/>
      <c r="JDB33" s="106"/>
      <c r="JDC33" s="106"/>
      <c r="JDD33" s="106"/>
      <c r="JDE33" s="106"/>
      <c r="JDF33" s="106"/>
      <c r="JDG33" s="106"/>
      <c r="JDH33" s="106"/>
      <c r="JDI33" s="106"/>
      <c r="JDJ33" s="106"/>
      <c r="JDK33" s="106"/>
      <c r="JDL33" s="106"/>
      <c r="JDM33" s="106"/>
      <c r="JDN33" s="106"/>
      <c r="JDO33" s="106"/>
      <c r="JDP33" s="106"/>
      <c r="JDQ33" s="106"/>
      <c r="JDR33" s="106"/>
      <c r="JDS33" s="106"/>
      <c r="JDT33" s="106"/>
      <c r="JDU33" s="106"/>
      <c r="JDV33" s="106"/>
      <c r="JDW33" s="106"/>
      <c r="JDX33" s="106"/>
      <c r="JDY33" s="106"/>
      <c r="JDZ33" s="106"/>
      <c r="JEA33" s="106"/>
      <c r="JEB33" s="106"/>
      <c r="JEC33" s="106"/>
      <c r="JED33" s="106"/>
      <c r="JEE33" s="106"/>
      <c r="JEF33" s="106"/>
      <c r="JEG33" s="106"/>
      <c r="JEH33" s="106"/>
      <c r="JEI33" s="106"/>
      <c r="JEJ33" s="106"/>
      <c r="JEK33" s="106"/>
      <c r="JEL33" s="106"/>
      <c r="JEM33" s="106"/>
      <c r="JEN33" s="106"/>
      <c r="JEO33" s="106"/>
      <c r="JEP33" s="106"/>
      <c r="JEQ33" s="106"/>
      <c r="JER33" s="106"/>
      <c r="JES33" s="106"/>
      <c r="JET33" s="106"/>
      <c r="JEU33" s="106"/>
      <c r="JEV33" s="106"/>
      <c r="JEW33" s="106"/>
      <c r="JEX33" s="106"/>
      <c r="JEY33" s="106"/>
      <c r="JEZ33" s="106"/>
      <c r="JFA33" s="106"/>
      <c r="JFB33" s="106"/>
      <c r="JFC33" s="106"/>
      <c r="JFD33" s="106"/>
      <c r="JFE33" s="106"/>
      <c r="JFF33" s="106"/>
      <c r="JFG33" s="106"/>
      <c r="JFH33" s="106"/>
      <c r="JFI33" s="106"/>
      <c r="JFJ33" s="106"/>
      <c r="JFK33" s="106"/>
      <c r="JFL33" s="106"/>
      <c r="JFM33" s="106"/>
      <c r="JFN33" s="106"/>
      <c r="JFO33" s="106"/>
      <c r="JFP33" s="106"/>
      <c r="JFQ33" s="106"/>
      <c r="JFR33" s="106"/>
      <c r="JFS33" s="106"/>
      <c r="JFT33" s="106"/>
      <c r="JFU33" s="106"/>
      <c r="JFV33" s="106"/>
      <c r="JFW33" s="106"/>
      <c r="JFX33" s="106"/>
      <c r="JFY33" s="106"/>
      <c r="JFZ33" s="106"/>
      <c r="JGA33" s="106"/>
      <c r="JGB33" s="106"/>
      <c r="JGC33" s="106"/>
      <c r="JGD33" s="106"/>
      <c r="JGE33" s="106"/>
      <c r="JGF33" s="106"/>
      <c r="JGG33" s="106"/>
      <c r="JGH33" s="106"/>
      <c r="JGI33" s="106"/>
      <c r="JGJ33" s="106"/>
      <c r="JGK33" s="106"/>
      <c r="JGL33" s="106"/>
      <c r="JGM33" s="106"/>
      <c r="JGN33" s="106"/>
      <c r="JGO33" s="106"/>
      <c r="JGP33" s="106"/>
      <c r="JGQ33" s="106"/>
      <c r="JGR33" s="106"/>
      <c r="JGS33" s="106"/>
      <c r="JGT33" s="106"/>
      <c r="JGU33" s="106"/>
      <c r="JGV33" s="106"/>
      <c r="JGW33" s="106"/>
      <c r="JGX33" s="106"/>
      <c r="JGY33" s="106"/>
      <c r="JGZ33" s="106"/>
      <c r="JHA33" s="106"/>
      <c r="JHB33" s="106"/>
      <c r="JHC33" s="106"/>
      <c r="JHD33" s="106"/>
      <c r="JHE33" s="106"/>
      <c r="JHF33" s="106"/>
      <c r="JHG33" s="106"/>
      <c r="JHH33" s="106"/>
      <c r="JHI33" s="106"/>
      <c r="JHJ33" s="106"/>
      <c r="JHK33" s="106"/>
      <c r="JHL33" s="106"/>
      <c r="JHM33" s="106"/>
      <c r="JHN33" s="106"/>
      <c r="JHO33" s="106"/>
      <c r="JHP33" s="106"/>
      <c r="JHQ33" s="106"/>
      <c r="JHR33" s="106"/>
      <c r="JHS33" s="106"/>
      <c r="JHT33" s="106"/>
      <c r="JHU33" s="106"/>
      <c r="JHV33" s="106"/>
      <c r="JHW33" s="106"/>
      <c r="JHX33" s="106"/>
      <c r="JHY33" s="106"/>
      <c r="JHZ33" s="106"/>
      <c r="JIA33" s="106"/>
      <c r="JIB33" s="106"/>
      <c r="JIC33" s="106"/>
      <c r="JID33" s="106"/>
      <c r="JIE33" s="106"/>
      <c r="JIF33" s="106"/>
      <c r="JIG33" s="106"/>
      <c r="JIH33" s="106"/>
      <c r="JII33" s="106"/>
      <c r="JIJ33" s="106"/>
      <c r="JIK33" s="106"/>
      <c r="JIL33" s="106"/>
      <c r="JIM33" s="106"/>
      <c r="JIN33" s="106"/>
      <c r="JIO33" s="106"/>
      <c r="JIP33" s="106"/>
      <c r="JIQ33" s="106"/>
      <c r="JIR33" s="106"/>
      <c r="JIS33" s="106"/>
      <c r="JIT33" s="106"/>
      <c r="JIU33" s="106"/>
      <c r="JIV33" s="106"/>
      <c r="JIW33" s="106"/>
      <c r="JIX33" s="106"/>
      <c r="JIY33" s="106"/>
      <c r="JIZ33" s="106"/>
      <c r="JJA33" s="106"/>
      <c r="JJB33" s="106"/>
      <c r="JJC33" s="106"/>
      <c r="JJD33" s="106"/>
      <c r="JJE33" s="106"/>
      <c r="JJF33" s="106"/>
      <c r="JJG33" s="106"/>
      <c r="JJH33" s="106"/>
      <c r="JJI33" s="106"/>
      <c r="JJJ33" s="106"/>
      <c r="JJK33" s="106"/>
      <c r="JJL33" s="106"/>
      <c r="JJM33" s="106"/>
      <c r="JJN33" s="106"/>
      <c r="JJO33" s="106"/>
      <c r="JJP33" s="106"/>
      <c r="JJQ33" s="106"/>
      <c r="JJR33" s="106"/>
      <c r="JJS33" s="106"/>
      <c r="JJT33" s="106"/>
      <c r="JJU33" s="106"/>
      <c r="JJV33" s="106"/>
      <c r="JJW33" s="106"/>
      <c r="JJX33" s="106"/>
      <c r="JJY33" s="106"/>
      <c r="JJZ33" s="106"/>
      <c r="JKA33" s="106"/>
      <c r="JKB33" s="106"/>
      <c r="JKC33" s="106"/>
      <c r="JKD33" s="106"/>
      <c r="JKE33" s="106"/>
      <c r="JKF33" s="106"/>
      <c r="JKG33" s="106"/>
      <c r="JKH33" s="106"/>
      <c r="JKI33" s="106"/>
      <c r="JKJ33" s="106"/>
      <c r="JKK33" s="106"/>
      <c r="JKL33" s="106"/>
      <c r="JKM33" s="106"/>
      <c r="JKN33" s="106"/>
      <c r="JKO33" s="106"/>
      <c r="JKP33" s="106"/>
      <c r="JKQ33" s="106"/>
      <c r="JKR33" s="106"/>
      <c r="JKS33" s="106"/>
      <c r="JKT33" s="106"/>
      <c r="JKU33" s="106"/>
      <c r="JKV33" s="106"/>
      <c r="JKW33" s="106"/>
      <c r="JKX33" s="106"/>
      <c r="JKY33" s="106"/>
      <c r="JKZ33" s="106"/>
      <c r="JLA33" s="106"/>
      <c r="JLB33" s="106"/>
      <c r="JLC33" s="106"/>
      <c r="JLD33" s="106"/>
      <c r="JLE33" s="106"/>
      <c r="JLF33" s="106"/>
      <c r="JLG33" s="106"/>
      <c r="JLH33" s="106"/>
      <c r="JLI33" s="106"/>
      <c r="JLJ33" s="106"/>
      <c r="JLK33" s="106"/>
      <c r="JLL33" s="106"/>
      <c r="JLM33" s="106"/>
      <c r="JLN33" s="106"/>
      <c r="JLO33" s="106"/>
      <c r="JLP33" s="106"/>
      <c r="JLQ33" s="106"/>
      <c r="JLR33" s="106"/>
      <c r="JLS33" s="106"/>
      <c r="JLT33" s="106"/>
      <c r="JLU33" s="106"/>
      <c r="JLV33" s="106"/>
      <c r="JLW33" s="106"/>
      <c r="JLX33" s="106"/>
      <c r="JLY33" s="106"/>
      <c r="JLZ33" s="106"/>
      <c r="JMA33" s="106"/>
      <c r="JMB33" s="106"/>
      <c r="JMC33" s="106"/>
      <c r="JMD33" s="106"/>
      <c r="JME33" s="106"/>
      <c r="JMF33" s="106"/>
      <c r="JMG33" s="106"/>
      <c r="JMH33" s="106"/>
      <c r="JMI33" s="106"/>
      <c r="JMJ33" s="106"/>
      <c r="JMK33" s="106"/>
      <c r="JML33" s="106"/>
      <c r="JMM33" s="106"/>
      <c r="JMN33" s="106"/>
      <c r="JMO33" s="106"/>
      <c r="JMP33" s="106"/>
      <c r="JMQ33" s="106"/>
      <c r="JMR33" s="106"/>
      <c r="JMS33" s="106"/>
      <c r="JMT33" s="106"/>
      <c r="JMU33" s="106"/>
      <c r="JMV33" s="106"/>
      <c r="JMW33" s="106"/>
      <c r="JMX33" s="106"/>
      <c r="JMY33" s="106"/>
      <c r="JMZ33" s="106"/>
      <c r="JNA33" s="106"/>
      <c r="JNB33" s="106"/>
      <c r="JNC33" s="106"/>
      <c r="JND33" s="106"/>
      <c r="JNE33" s="106"/>
      <c r="JNF33" s="106"/>
      <c r="JNG33" s="106"/>
      <c r="JNH33" s="106"/>
      <c r="JNI33" s="106"/>
      <c r="JNJ33" s="106"/>
      <c r="JNK33" s="106"/>
      <c r="JNL33" s="106"/>
      <c r="JNM33" s="106"/>
      <c r="JNN33" s="106"/>
      <c r="JNO33" s="106"/>
      <c r="JNP33" s="106"/>
      <c r="JNQ33" s="106"/>
      <c r="JNR33" s="106"/>
      <c r="JNS33" s="106"/>
      <c r="JNT33" s="106"/>
      <c r="JNU33" s="106"/>
      <c r="JNV33" s="106"/>
      <c r="JNW33" s="106"/>
      <c r="JNX33" s="106"/>
      <c r="JNY33" s="106"/>
      <c r="JNZ33" s="106"/>
      <c r="JOA33" s="106"/>
      <c r="JOB33" s="106"/>
      <c r="JOC33" s="106"/>
      <c r="JOD33" s="106"/>
      <c r="JOE33" s="106"/>
      <c r="JOF33" s="106"/>
      <c r="JOG33" s="106"/>
      <c r="JOH33" s="106"/>
      <c r="JOI33" s="106"/>
      <c r="JOJ33" s="106"/>
      <c r="JOK33" s="106"/>
      <c r="JOL33" s="106"/>
      <c r="JOM33" s="106"/>
      <c r="JON33" s="106"/>
      <c r="JOO33" s="106"/>
      <c r="JOP33" s="106"/>
      <c r="JOQ33" s="106"/>
      <c r="JOR33" s="106"/>
      <c r="JOS33" s="106"/>
      <c r="JOT33" s="106"/>
      <c r="JOU33" s="106"/>
      <c r="JOV33" s="106"/>
      <c r="JOW33" s="106"/>
      <c r="JOX33" s="106"/>
      <c r="JOY33" s="106"/>
      <c r="JOZ33" s="106"/>
      <c r="JPA33" s="106"/>
      <c r="JPB33" s="106"/>
      <c r="JPC33" s="106"/>
      <c r="JPD33" s="106"/>
      <c r="JPE33" s="106"/>
      <c r="JPF33" s="106"/>
      <c r="JPG33" s="106"/>
      <c r="JPH33" s="106"/>
      <c r="JPI33" s="106"/>
      <c r="JPJ33" s="106"/>
      <c r="JPK33" s="106"/>
      <c r="JPL33" s="106"/>
      <c r="JPM33" s="106"/>
      <c r="JPN33" s="106"/>
      <c r="JPO33" s="106"/>
      <c r="JPP33" s="106"/>
      <c r="JPQ33" s="106"/>
      <c r="JPR33" s="106"/>
      <c r="JPS33" s="106"/>
      <c r="JPT33" s="106"/>
      <c r="JPU33" s="106"/>
      <c r="JPV33" s="106"/>
      <c r="JPW33" s="106"/>
      <c r="JPX33" s="106"/>
      <c r="JPY33" s="106"/>
      <c r="JPZ33" s="106"/>
      <c r="JQA33" s="106"/>
      <c r="JQB33" s="106"/>
      <c r="JQC33" s="106"/>
      <c r="JQD33" s="106"/>
      <c r="JQE33" s="106"/>
      <c r="JQF33" s="106"/>
      <c r="JQG33" s="106"/>
      <c r="JQH33" s="106"/>
      <c r="JQI33" s="106"/>
      <c r="JQJ33" s="106"/>
      <c r="JQK33" s="106"/>
      <c r="JQL33" s="106"/>
      <c r="JQM33" s="106"/>
      <c r="JQN33" s="106"/>
      <c r="JQO33" s="106"/>
      <c r="JQP33" s="106"/>
      <c r="JQQ33" s="106"/>
      <c r="JQR33" s="106"/>
      <c r="JQS33" s="106"/>
      <c r="JQT33" s="106"/>
      <c r="JQU33" s="106"/>
      <c r="JQV33" s="106"/>
      <c r="JQW33" s="106"/>
      <c r="JQX33" s="106"/>
      <c r="JQY33" s="106"/>
      <c r="JQZ33" s="106"/>
      <c r="JRA33" s="106"/>
      <c r="JRB33" s="106"/>
      <c r="JRC33" s="106"/>
      <c r="JRD33" s="106"/>
      <c r="JRE33" s="106"/>
      <c r="JRF33" s="106"/>
      <c r="JRG33" s="106"/>
      <c r="JRH33" s="106"/>
      <c r="JRI33" s="106"/>
      <c r="JRJ33" s="106"/>
      <c r="JRK33" s="106"/>
      <c r="JRL33" s="106"/>
      <c r="JRM33" s="106"/>
      <c r="JRN33" s="106"/>
      <c r="JRO33" s="106"/>
      <c r="JRP33" s="106"/>
      <c r="JRQ33" s="106"/>
      <c r="JRR33" s="106"/>
      <c r="JRS33" s="106"/>
      <c r="JRT33" s="106"/>
      <c r="JRU33" s="106"/>
      <c r="JRV33" s="106"/>
      <c r="JRW33" s="106"/>
      <c r="JRX33" s="106"/>
      <c r="JRY33" s="106"/>
      <c r="JRZ33" s="106"/>
      <c r="JSA33" s="106"/>
      <c r="JSB33" s="106"/>
      <c r="JSC33" s="106"/>
      <c r="JSD33" s="106"/>
      <c r="JSE33" s="106"/>
      <c r="JSF33" s="106"/>
      <c r="JSG33" s="106"/>
      <c r="JSH33" s="106"/>
      <c r="JSI33" s="106"/>
      <c r="JSJ33" s="106"/>
      <c r="JSK33" s="106"/>
      <c r="JSL33" s="106"/>
      <c r="JSM33" s="106"/>
      <c r="JSN33" s="106"/>
      <c r="JSO33" s="106"/>
      <c r="JSP33" s="106"/>
      <c r="JSQ33" s="106"/>
      <c r="JSR33" s="106"/>
      <c r="JSS33" s="106"/>
      <c r="JST33" s="106"/>
      <c r="JSU33" s="106"/>
      <c r="JSV33" s="106"/>
      <c r="JSW33" s="106"/>
      <c r="JSX33" s="106"/>
      <c r="JSY33" s="106"/>
      <c r="JSZ33" s="106"/>
      <c r="JTA33" s="106"/>
      <c r="JTB33" s="106"/>
      <c r="JTC33" s="106"/>
      <c r="JTD33" s="106"/>
      <c r="JTE33" s="106"/>
      <c r="JTF33" s="106"/>
      <c r="JTG33" s="106"/>
      <c r="JTH33" s="106"/>
      <c r="JTI33" s="106"/>
      <c r="JTJ33" s="106"/>
      <c r="JTK33" s="106"/>
      <c r="JTL33" s="106"/>
      <c r="JTM33" s="106"/>
      <c r="JTN33" s="106"/>
      <c r="JTO33" s="106"/>
      <c r="JTP33" s="106"/>
      <c r="JTQ33" s="106"/>
      <c r="JTR33" s="106"/>
      <c r="JTS33" s="106"/>
      <c r="JTT33" s="106"/>
      <c r="JTU33" s="106"/>
      <c r="JTV33" s="106"/>
      <c r="JTW33" s="106"/>
      <c r="JTX33" s="106"/>
      <c r="JTY33" s="106"/>
      <c r="JTZ33" s="106"/>
      <c r="JUA33" s="106"/>
      <c r="JUB33" s="106"/>
      <c r="JUC33" s="106"/>
      <c r="JUD33" s="106"/>
      <c r="JUE33" s="106"/>
      <c r="JUF33" s="106"/>
      <c r="JUG33" s="106"/>
      <c r="JUH33" s="106"/>
      <c r="JUI33" s="106"/>
      <c r="JUJ33" s="106"/>
      <c r="JUK33" s="106"/>
      <c r="JUL33" s="106"/>
      <c r="JUM33" s="106"/>
      <c r="JUN33" s="106"/>
      <c r="JUO33" s="106"/>
      <c r="JUP33" s="106"/>
      <c r="JUQ33" s="106"/>
      <c r="JUR33" s="106"/>
      <c r="JUS33" s="106"/>
      <c r="JUT33" s="106"/>
      <c r="JUU33" s="106"/>
      <c r="JUV33" s="106"/>
      <c r="JUW33" s="106"/>
      <c r="JUX33" s="106"/>
      <c r="JUY33" s="106"/>
      <c r="JUZ33" s="106"/>
      <c r="JVA33" s="106"/>
      <c r="JVB33" s="106"/>
      <c r="JVC33" s="106"/>
      <c r="JVD33" s="106"/>
      <c r="JVE33" s="106"/>
      <c r="JVF33" s="106"/>
      <c r="JVG33" s="106"/>
      <c r="JVH33" s="106"/>
      <c r="JVI33" s="106"/>
      <c r="JVJ33" s="106"/>
      <c r="JVK33" s="106"/>
      <c r="JVL33" s="106"/>
      <c r="JVM33" s="106"/>
      <c r="JVN33" s="106"/>
      <c r="JVO33" s="106"/>
      <c r="JVP33" s="106"/>
      <c r="JVQ33" s="106"/>
      <c r="JVR33" s="106"/>
      <c r="JVS33" s="106"/>
      <c r="JVT33" s="106"/>
      <c r="JVU33" s="106"/>
      <c r="JVV33" s="106"/>
      <c r="JVW33" s="106"/>
      <c r="JVX33" s="106"/>
      <c r="JVY33" s="106"/>
      <c r="JVZ33" s="106"/>
      <c r="JWA33" s="106"/>
      <c r="JWB33" s="106"/>
      <c r="JWC33" s="106"/>
      <c r="JWD33" s="106"/>
      <c r="JWE33" s="106"/>
      <c r="JWF33" s="106"/>
      <c r="JWG33" s="106"/>
      <c r="JWH33" s="106"/>
      <c r="JWI33" s="106"/>
      <c r="JWJ33" s="106"/>
      <c r="JWK33" s="106"/>
      <c r="JWL33" s="106"/>
      <c r="JWM33" s="106"/>
      <c r="JWN33" s="106"/>
      <c r="JWO33" s="106"/>
      <c r="JWP33" s="106"/>
      <c r="JWQ33" s="106"/>
      <c r="JWR33" s="106"/>
      <c r="JWS33" s="106"/>
      <c r="JWT33" s="106"/>
      <c r="JWU33" s="106"/>
      <c r="JWV33" s="106"/>
      <c r="JWW33" s="106"/>
      <c r="JWX33" s="106"/>
      <c r="JWY33" s="106"/>
      <c r="JWZ33" s="106"/>
      <c r="JXA33" s="106"/>
      <c r="JXB33" s="106"/>
      <c r="JXC33" s="106"/>
      <c r="JXD33" s="106"/>
      <c r="JXE33" s="106"/>
      <c r="JXF33" s="106"/>
      <c r="JXG33" s="106"/>
      <c r="JXH33" s="106"/>
      <c r="JXI33" s="106"/>
      <c r="JXJ33" s="106"/>
      <c r="JXK33" s="106"/>
      <c r="JXL33" s="106"/>
      <c r="JXM33" s="106"/>
      <c r="JXN33" s="106"/>
      <c r="JXO33" s="106"/>
      <c r="JXP33" s="106"/>
      <c r="JXQ33" s="106"/>
      <c r="JXR33" s="106"/>
      <c r="JXS33" s="106"/>
      <c r="JXT33" s="106"/>
      <c r="JXU33" s="106"/>
      <c r="JXV33" s="106"/>
      <c r="JXW33" s="106"/>
      <c r="JXX33" s="106"/>
      <c r="JXY33" s="106"/>
      <c r="JXZ33" s="106"/>
      <c r="JYA33" s="106"/>
      <c r="JYB33" s="106"/>
      <c r="JYC33" s="106"/>
      <c r="JYD33" s="106"/>
      <c r="JYE33" s="106"/>
      <c r="JYF33" s="106"/>
      <c r="JYG33" s="106"/>
      <c r="JYH33" s="106"/>
      <c r="JYI33" s="106"/>
      <c r="JYJ33" s="106"/>
      <c r="JYK33" s="106"/>
      <c r="JYL33" s="106"/>
      <c r="JYM33" s="106"/>
      <c r="JYN33" s="106"/>
      <c r="JYO33" s="106"/>
      <c r="JYP33" s="106"/>
      <c r="JYQ33" s="106"/>
      <c r="JYR33" s="106"/>
      <c r="JYS33" s="106"/>
      <c r="JYT33" s="106"/>
      <c r="JYU33" s="106"/>
      <c r="JYV33" s="106"/>
      <c r="JYW33" s="106"/>
      <c r="JYX33" s="106"/>
      <c r="JYY33" s="106"/>
      <c r="JYZ33" s="106"/>
      <c r="JZA33" s="106"/>
      <c r="JZB33" s="106"/>
      <c r="JZC33" s="106"/>
      <c r="JZD33" s="106"/>
      <c r="JZE33" s="106"/>
      <c r="JZF33" s="106"/>
      <c r="JZG33" s="106"/>
      <c r="JZH33" s="106"/>
      <c r="JZI33" s="106"/>
      <c r="JZJ33" s="106"/>
      <c r="JZK33" s="106"/>
      <c r="JZL33" s="106"/>
      <c r="JZM33" s="106"/>
      <c r="JZN33" s="106"/>
      <c r="JZO33" s="106"/>
      <c r="JZP33" s="106"/>
      <c r="JZQ33" s="106"/>
      <c r="JZR33" s="106"/>
      <c r="JZS33" s="106"/>
      <c r="JZT33" s="106"/>
      <c r="JZU33" s="106"/>
      <c r="JZV33" s="106"/>
      <c r="JZW33" s="106"/>
      <c r="JZX33" s="106"/>
      <c r="JZY33" s="106"/>
      <c r="JZZ33" s="106"/>
      <c r="KAA33" s="106"/>
      <c r="KAB33" s="106"/>
      <c r="KAC33" s="106"/>
      <c r="KAD33" s="106"/>
      <c r="KAE33" s="106"/>
      <c r="KAF33" s="106"/>
      <c r="KAG33" s="106"/>
      <c r="KAH33" s="106"/>
      <c r="KAI33" s="106"/>
      <c r="KAJ33" s="106"/>
      <c r="KAK33" s="106"/>
      <c r="KAL33" s="106"/>
      <c r="KAM33" s="106"/>
      <c r="KAN33" s="106"/>
      <c r="KAO33" s="106"/>
      <c r="KAP33" s="106"/>
      <c r="KAQ33" s="106"/>
      <c r="KAR33" s="106"/>
      <c r="KAS33" s="106"/>
      <c r="KAT33" s="106"/>
      <c r="KAU33" s="106"/>
      <c r="KAV33" s="106"/>
      <c r="KAW33" s="106"/>
      <c r="KAX33" s="106"/>
      <c r="KAY33" s="106"/>
      <c r="KAZ33" s="106"/>
      <c r="KBA33" s="106"/>
      <c r="KBB33" s="106"/>
      <c r="KBC33" s="106"/>
      <c r="KBD33" s="106"/>
      <c r="KBE33" s="106"/>
      <c r="KBF33" s="106"/>
      <c r="KBG33" s="106"/>
      <c r="KBH33" s="106"/>
      <c r="KBI33" s="106"/>
      <c r="KBJ33" s="106"/>
      <c r="KBK33" s="106"/>
      <c r="KBL33" s="106"/>
      <c r="KBM33" s="106"/>
      <c r="KBN33" s="106"/>
      <c r="KBO33" s="106"/>
      <c r="KBP33" s="106"/>
      <c r="KBQ33" s="106"/>
      <c r="KBR33" s="106"/>
      <c r="KBS33" s="106"/>
      <c r="KBT33" s="106"/>
      <c r="KBU33" s="106"/>
      <c r="KBV33" s="106"/>
      <c r="KBW33" s="106"/>
      <c r="KBX33" s="106"/>
      <c r="KBY33" s="106"/>
      <c r="KBZ33" s="106"/>
      <c r="KCA33" s="106"/>
      <c r="KCB33" s="106"/>
      <c r="KCC33" s="106"/>
      <c r="KCD33" s="106"/>
      <c r="KCE33" s="106"/>
      <c r="KCF33" s="106"/>
      <c r="KCG33" s="106"/>
      <c r="KCH33" s="106"/>
      <c r="KCI33" s="106"/>
      <c r="KCJ33" s="106"/>
      <c r="KCK33" s="106"/>
      <c r="KCL33" s="106"/>
      <c r="KCM33" s="106"/>
      <c r="KCN33" s="106"/>
      <c r="KCO33" s="106"/>
      <c r="KCP33" s="106"/>
      <c r="KCQ33" s="106"/>
      <c r="KCR33" s="106"/>
      <c r="KCS33" s="106"/>
      <c r="KCT33" s="106"/>
      <c r="KCU33" s="106"/>
      <c r="KCV33" s="106"/>
      <c r="KCW33" s="106"/>
      <c r="KCX33" s="106"/>
      <c r="KCY33" s="106"/>
      <c r="KCZ33" s="106"/>
      <c r="KDA33" s="106"/>
      <c r="KDB33" s="106"/>
      <c r="KDC33" s="106"/>
      <c r="KDD33" s="106"/>
      <c r="KDE33" s="106"/>
      <c r="KDF33" s="106"/>
      <c r="KDG33" s="106"/>
      <c r="KDH33" s="106"/>
      <c r="KDI33" s="106"/>
      <c r="KDJ33" s="106"/>
      <c r="KDK33" s="106"/>
      <c r="KDL33" s="106"/>
      <c r="KDM33" s="106"/>
      <c r="KDN33" s="106"/>
      <c r="KDO33" s="106"/>
      <c r="KDP33" s="106"/>
      <c r="KDQ33" s="106"/>
      <c r="KDR33" s="106"/>
      <c r="KDS33" s="106"/>
      <c r="KDT33" s="106"/>
      <c r="KDU33" s="106"/>
      <c r="KDV33" s="106"/>
      <c r="KDW33" s="106"/>
      <c r="KDX33" s="106"/>
      <c r="KDY33" s="106"/>
      <c r="KDZ33" s="106"/>
      <c r="KEA33" s="106"/>
      <c r="KEB33" s="106"/>
      <c r="KEC33" s="106"/>
      <c r="KED33" s="106"/>
      <c r="KEE33" s="106"/>
      <c r="KEF33" s="106"/>
      <c r="KEG33" s="106"/>
      <c r="KEH33" s="106"/>
      <c r="KEI33" s="106"/>
      <c r="KEJ33" s="106"/>
      <c r="KEK33" s="106"/>
      <c r="KEL33" s="106"/>
      <c r="KEM33" s="106"/>
      <c r="KEN33" s="106"/>
      <c r="KEO33" s="106"/>
      <c r="KEP33" s="106"/>
      <c r="KEQ33" s="106"/>
      <c r="KER33" s="106"/>
      <c r="KES33" s="106"/>
      <c r="KET33" s="106"/>
      <c r="KEU33" s="106"/>
      <c r="KEV33" s="106"/>
      <c r="KEW33" s="106"/>
      <c r="KEX33" s="106"/>
      <c r="KEY33" s="106"/>
      <c r="KEZ33" s="106"/>
      <c r="KFA33" s="106"/>
      <c r="KFB33" s="106"/>
      <c r="KFC33" s="106"/>
      <c r="KFD33" s="106"/>
      <c r="KFE33" s="106"/>
      <c r="KFF33" s="106"/>
      <c r="KFG33" s="106"/>
      <c r="KFH33" s="106"/>
      <c r="KFI33" s="106"/>
      <c r="KFJ33" s="106"/>
      <c r="KFK33" s="106"/>
      <c r="KFL33" s="106"/>
      <c r="KFM33" s="106"/>
      <c r="KFN33" s="106"/>
      <c r="KFO33" s="106"/>
      <c r="KFP33" s="106"/>
      <c r="KFQ33" s="106"/>
      <c r="KFR33" s="106"/>
      <c r="KFS33" s="106"/>
      <c r="KFT33" s="106"/>
      <c r="KFU33" s="106"/>
      <c r="KFV33" s="106"/>
      <c r="KFW33" s="106"/>
      <c r="KFX33" s="106"/>
      <c r="KFY33" s="106"/>
      <c r="KFZ33" s="106"/>
      <c r="KGA33" s="106"/>
      <c r="KGB33" s="106"/>
      <c r="KGC33" s="106"/>
      <c r="KGD33" s="106"/>
      <c r="KGE33" s="106"/>
      <c r="KGF33" s="106"/>
      <c r="KGG33" s="106"/>
      <c r="KGH33" s="106"/>
      <c r="KGI33" s="106"/>
      <c r="KGJ33" s="106"/>
      <c r="KGK33" s="106"/>
      <c r="KGL33" s="106"/>
      <c r="KGM33" s="106"/>
      <c r="KGN33" s="106"/>
      <c r="KGO33" s="106"/>
      <c r="KGP33" s="106"/>
      <c r="KGQ33" s="106"/>
      <c r="KGR33" s="106"/>
      <c r="KGS33" s="106"/>
      <c r="KGT33" s="106"/>
      <c r="KGU33" s="106"/>
      <c r="KGV33" s="106"/>
      <c r="KGW33" s="106"/>
      <c r="KGX33" s="106"/>
      <c r="KGY33" s="106"/>
      <c r="KGZ33" s="106"/>
      <c r="KHA33" s="106"/>
      <c r="KHB33" s="106"/>
      <c r="KHC33" s="106"/>
      <c r="KHD33" s="106"/>
      <c r="KHE33" s="106"/>
      <c r="KHF33" s="106"/>
      <c r="KHG33" s="106"/>
      <c r="KHH33" s="106"/>
      <c r="KHI33" s="106"/>
      <c r="KHJ33" s="106"/>
      <c r="KHK33" s="106"/>
      <c r="KHL33" s="106"/>
      <c r="KHM33" s="106"/>
      <c r="KHN33" s="106"/>
      <c r="KHO33" s="106"/>
      <c r="KHP33" s="106"/>
      <c r="KHQ33" s="106"/>
      <c r="KHR33" s="106"/>
      <c r="KHS33" s="106"/>
      <c r="KHT33" s="106"/>
      <c r="KHU33" s="106"/>
      <c r="KHV33" s="106"/>
      <c r="KHW33" s="106"/>
      <c r="KHX33" s="106"/>
      <c r="KHY33" s="106"/>
      <c r="KHZ33" s="106"/>
      <c r="KIA33" s="106"/>
      <c r="KIB33" s="106"/>
      <c r="KIC33" s="106"/>
      <c r="KID33" s="106"/>
      <c r="KIE33" s="106"/>
      <c r="KIF33" s="106"/>
      <c r="KIG33" s="106"/>
      <c r="KIH33" s="106"/>
      <c r="KII33" s="106"/>
      <c r="KIJ33" s="106"/>
      <c r="KIK33" s="106"/>
      <c r="KIL33" s="106"/>
      <c r="KIM33" s="106"/>
      <c r="KIN33" s="106"/>
      <c r="KIO33" s="106"/>
      <c r="KIP33" s="106"/>
      <c r="KIQ33" s="106"/>
      <c r="KIR33" s="106"/>
      <c r="KIS33" s="106"/>
      <c r="KIT33" s="106"/>
      <c r="KIU33" s="106"/>
      <c r="KIV33" s="106"/>
      <c r="KIW33" s="106"/>
      <c r="KIX33" s="106"/>
      <c r="KIY33" s="106"/>
      <c r="KIZ33" s="106"/>
      <c r="KJA33" s="106"/>
      <c r="KJB33" s="106"/>
      <c r="KJC33" s="106"/>
      <c r="KJD33" s="106"/>
      <c r="KJE33" s="106"/>
      <c r="KJF33" s="106"/>
      <c r="KJG33" s="106"/>
      <c r="KJH33" s="106"/>
      <c r="KJI33" s="106"/>
      <c r="KJJ33" s="106"/>
      <c r="KJK33" s="106"/>
      <c r="KJL33" s="106"/>
      <c r="KJM33" s="106"/>
      <c r="KJN33" s="106"/>
      <c r="KJO33" s="106"/>
      <c r="KJP33" s="106"/>
      <c r="KJQ33" s="106"/>
      <c r="KJR33" s="106"/>
      <c r="KJS33" s="106"/>
      <c r="KJT33" s="106"/>
      <c r="KJU33" s="106"/>
      <c r="KJV33" s="106"/>
      <c r="KJW33" s="106"/>
      <c r="KJX33" s="106"/>
      <c r="KJY33" s="106"/>
      <c r="KJZ33" s="106"/>
      <c r="KKA33" s="106"/>
      <c r="KKB33" s="106"/>
      <c r="KKC33" s="106"/>
      <c r="KKD33" s="106"/>
      <c r="KKE33" s="106"/>
      <c r="KKF33" s="106"/>
      <c r="KKG33" s="106"/>
      <c r="KKH33" s="106"/>
      <c r="KKI33" s="106"/>
      <c r="KKJ33" s="106"/>
      <c r="KKK33" s="106"/>
      <c r="KKL33" s="106"/>
      <c r="KKM33" s="106"/>
      <c r="KKN33" s="106"/>
      <c r="KKO33" s="106"/>
      <c r="KKP33" s="106"/>
      <c r="KKQ33" s="106"/>
      <c r="KKR33" s="106"/>
      <c r="KKS33" s="106"/>
      <c r="KKT33" s="106"/>
      <c r="KKU33" s="106"/>
      <c r="KKV33" s="106"/>
      <c r="KKW33" s="106"/>
      <c r="KKX33" s="106"/>
      <c r="KKY33" s="106"/>
      <c r="KKZ33" s="106"/>
      <c r="KLA33" s="106"/>
      <c r="KLB33" s="106"/>
      <c r="KLC33" s="106"/>
      <c r="KLD33" s="106"/>
      <c r="KLE33" s="106"/>
      <c r="KLF33" s="106"/>
      <c r="KLG33" s="106"/>
      <c r="KLH33" s="106"/>
      <c r="KLI33" s="106"/>
      <c r="KLJ33" s="106"/>
      <c r="KLK33" s="106"/>
      <c r="KLL33" s="106"/>
      <c r="KLM33" s="106"/>
      <c r="KLN33" s="106"/>
      <c r="KLO33" s="106"/>
      <c r="KLP33" s="106"/>
      <c r="KLQ33" s="106"/>
      <c r="KLR33" s="106"/>
      <c r="KLS33" s="106"/>
      <c r="KLT33" s="106"/>
      <c r="KLU33" s="106"/>
      <c r="KLV33" s="106"/>
      <c r="KLW33" s="106"/>
      <c r="KLX33" s="106"/>
      <c r="KLY33" s="106"/>
      <c r="KLZ33" s="106"/>
      <c r="KMA33" s="106"/>
      <c r="KMB33" s="106"/>
      <c r="KMC33" s="106"/>
      <c r="KMD33" s="106"/>
      <c r="KME33" s="106"/>
      <c r="KMF33" s="106"/>
      <c r="KMG33" s="106"/>
      <c r="KMH33" s="106"/>
      <c r="KMI33" s="106"/>
      <c r="KMJ33" s="106"/>
      <c r="KMK33" s="106"/>
      <c r="KML33" s="106"/>
      <c r="KMM33" s="106"/>
      <c r="KMN33" s="106"/>
      <c r="KMO33" s="106"/>
      <c r="KMP33" s="106"/>
      <c r="KMQ33" s="106"/>
      <c r="KMR33" s="106"/>
      <c r="KMS33" s="106"/>
      <c r="KMT33" s="106"/>
      <c r="KMU33" s="106"/>
      <c r="KMV33" s="106"/>
      <c r="KMW33" s="106"/>
      <c r="KMX33" s="106"/>
      <c r="KMY33" s="106"/>
      <c r="KMZ33" s="106"/>
      <c r="KNA33" s="106"/>
      <c r="KNB33" s="106"/>
      <c r="KNC33" s="106"/>
      <c r="KND33" s="106"/>
      <c r="KNE33" s="106"/>
      <c r="KNF33" s="106"/>
      <c r="KNG33" s="106"/>
      <c r="KNH33" s="106"/>
      <c r="KNI33" s="106"/>
      <c r="KNJ33" s="106"/>
      <c r="KNK33" s="106"/>
      <c r="KNL33" s="106"/>
      <c r="KNM33" s="106"/>
      <c r="KNN33" s="106"/>
      <c r="KNO33" s="106"/>
      <c r="KNP33" s="106"/>
      <c r="KNQ33" s="106"/>
      <c r="KNR33" s="106"/>
      <c r="KNS33" s="106"/>
      <c r="KNT33" s="106"/>
      <c r="KNU33" s="106"/>
      <c r="KNV33" s="106"/>
      <c r="KNW33" s="106"/>
      <c r="KNX33" s="106"/>
      <c r="KNY33" s="106"/>
      <c r="KNZ33" s="106"/>
      <c r="KOA33" s="106"/>
      <c r="KOB33" s="106"/>
      <c r="KOC33" s="106"/>
      <c r="KOD33" s="106"/>
      <c r="KOE33" s="106"/>
      <c r="KOF33" s="106"/>
      <c r="KOG33" s="106"/>
      <c r="KOH33" s="106"/>
      <c r="KOI33" s="106"/>
      <c r="KOJ33" s="106"/>
      <c r="KOK33" s="106"/>
      <c r="KOL33" s="106"/>
      <c r="KOM33" s="106"/>
      <c r="KON33" s="106"/>
      <c r="KOO33" s="106"/>
      <c r="KOP33" s="106"/>
      <c r="KOQ33" s="106"/>
      <c r="KOR33" s="106"/>
      <c r="KOS33" s="106"/>
      <c r="KOT33" s="106"/>
      <c r="KOU33" s="106"/>
      <c r="KOV33" s="106"/>
      <c r="KOW33" s="106"/>
      <c r="KOX33" s="106"/>
      <c r="KOY33" s="106"/>
      <c r="KOZ33" s="106"/>
      <c r="KPA33" s="106"/>
      <c r="KPB33" s="106"/>
      <c r="KPC33" s="106"/>
      <c r="KPD33" s="106"/>
      <c r="KPE33" s="106"/>
      <c r="KPF33" s="106"/>
      <c r="KPG33" s="106"/>
      <c r="KPH33" s="106"/>
      <c r="KPI33" s="106"/>
      <c r="KPJ33" s="106"/>
      <c r="KPK33" s="106"/>
      <c r="KPL33" s="106"/>
      <c r="KPM33" s="106"/>
      <c r="KPN33" s="106"/>
      <c r="KPO33" s="106"/>
      <c r="KPP33" s="106"/>
      <c r="KPQ33" s="106"/>
      <c r="KPR33" s="106"/>
      <c r="KPS33" s="106"/>
      <c r="KPT33" s="106"/>
      <c r="KPU33" s="106"/>
      <c r="KPV33" s="106"/>
      <c r="KPW33" s="106"/>
      <c r="KPX33" s="106"/>
      <c r="KPY33" s="106"/>
      <c r="KPZ33" s="106"/>
      <c r="KQA33" s="106"/>
      <c r="KQB33" s="106"/>
      <c r="KQC33" s="106"/>
      <c r="KQD33" s="106"/>
      <c r="KQE33" s="106"/>
      <c r="KQF33" s="106"/>
      <c r="KQG33" s="106"/>
      <c r="KQH33" s="106"/>
      <c r="KQI33" s="106"/>
      <c r="KQJ33" s="106"/>
      <c r="KQK33" s="106"/>
      <c r="KQL33" s="106"/>
      <c r="KQM33" s="106"/>
      <c r="KQN33" s="106"/>
      <c r="KQO33" s="106"/>
      <c r="KQP33" s="106"/>
      <c r="KQQ33" s="106"/>
      <c r="KQR33" s="106"/>
      <c r="KQS33" s="106"/>
      <c r="KQT33" s="106"/>
      <c r="KQU33" s="106"/>
      <c r="KQV33" s="106"/>
      <c r="KQW33" s="106"/>
      <c r="KQX33" s="106"/>
      <c r="KQY33" s="106"/>
      <c r="KQZ33" s="106"/>
      <c r="KRA33" s="106"/>
      <c r="KRB33" s="106"/>
      <c r="KRC33" s="106"/>
      <c r="KRD33" s="106"/>
      <c r="KRE33" s="106"/>
      <c r="KRF33" s="106"/>
      <c r="KRG33" s="106"/>
      <c r="KRH33" s="106"/>
      <c r="KRI33" s="106"/>
      <c r="KRJ33" s="106"/>
      <c r="KRK33" s="106"/>
      <c r="KRL33" s="106"/>
      <c r="KRM33" s="106"/>
      <c r="KRN33" s="106"/>
      <c r="KRO33" s="106"/>
      <c r="KRP33" s="106"/>
      <c r="KRQ33" s="106"/>
      <c r="KRR33" s="106"/>
      <c r="KRS33" s="106"/>
      <c r="KRT33" s="106"/>
      <c r="KRU33" s="106"/>
      <c r="KRV33" s="106"/>
      <c r="KRW33" s="106"/>
      <c r="KRX33" s="106"/>
      <c r="KRY33" s="106"/>
      <c r="KRZ33" s="106"/>
      <c r="KSA33" s="106"/>
      <c r="KSB33" s="106"/>
      <c r="KSC33" s="106"/>
      <c r="KSD33" s="106"/>
      <c r="KSE33" s="106"/>
      <c r="KSF33" s="106"/>
      <c r="KSG33" s="106"/>
      <c r="KSH33" s="106"/>
      <c r="KSI33" s="106"/>
      <c r="KSJ33" s="106"/>
      <c r="KSK33" s="106"/>
      <c r="KSL33" s="106"/>
      <c r="KSM33" s="106"/>
      <c r="KSN33" s="106"/>
      <c r="KSO33" s="106"/>
      <c r="KSP33" s="106"/>
      <c r="KSQ33" s="106"/>
      <c r="KSR33" s="106"/>
      <c r="KSS33" s="106"/>
      <c r="KST33" s="106"/>
      <c r="KSU33" s="106"/>
      <c r="KSV33" s="106"/>
      <c r="KSW33" s="106"/>
      <c r="KSX33" s="106"/>
      <c r="KSY33" s="106"/>
      <c r="KSZ33" s="106"/>
      <c r="KTA33" s="106"/>
      <c r="KTB33" s="106"/>
      <c r="KTC33" s="106"/>
      <c r="KTD33" s="106"/>
      <c r="KTE33" s="106"/>
      <c r="KTF33" s="106"/>
      <c r="KTG33" s="106"/>
      <c r="KTH33" s="106"/>
      <c r="KTI33" s="106"/>
      <c r="KTJ33" s="106"/>
      <c r="KTK33" s="106"/>
      <c r="KTL33" s="106"/>
      <c r="KTM33" s="106"/>
      <c r="KTN33" s="106"/>
      <c r="KTO33" s="106"/>
      <c r="KTP33" s="106"/>
      <c r="KTQ33" s="106"/>
      <c r="KTR33" s="106"/>
      <c r="KTS33" s="106"/>
      <c r="KTT33" s="106"/>
      <c r="KTU33" s="106"/>
      <c r="KTV33" s="106"/>
      <c r="KTW33" s="106"/>
      <c r="KTX33" s="106"/>
      <c r="KTY33" s="106"/>
      <c r="KTZ33" s="106"/>
      <c r="KUA33" s="106"/>
      <c r="KUB33" s="106"/>
      <c r="KUC33" s="106"/>
      <c r="KUD33" s="106"/>
      <c r="KUE33" s="106"/>
      <c r="KUF33" s="106"/>
      <c r="KUG33" s="106"/>
      <c r="KUH33" s="106"/>
      <c r="KUI33" s="106"/>
      <c r="KUJ33" s="106"/>
      <c r="KUK33" s="106"/>
      <c r="KUL33" s="106"/>
      <c r="KUM33" s="106"/>
      <c r="KUN33" s="106"/>
      <c r="KUO33" s="106"/>
      <c r="KUP33" s="106"/>
      <c r="KUQ33" s="106"/>
      <c r="KUR33" s="106"/>
      <c r="KUS33" s="106"/>
      <c r="KUT33" s="106"/>
      <c r="KUU33" s="106"/>
      <c r="KUV33" s="106"/>
      <c r="KUW33" s="106"/>
      <c r="KUX33" s="106"/>
      <c r="KUY33" s="106"/>
      <c r="KUZ33" s="106"/>
      <c r="KVA33" s="106"/>
      <c r="KVB33" s="106"/>
      <c r="KVC33" s="106"/>
      <c r="KVD33" s="106"/>
      <c r="KVE33" s="106"/>
      <c r="KVF33" s="106"/>
      <c r="KVG33" s="106"/>
      <c r="KVH33" s="106"/>
      <c r="KVI33" s="106"/>
      <c r="KVJ33" s="106"/>
      <c r="KVK33" s="106"/>
      <c r="KVL33" s="106"/>
      <c r="KVM33" s="106"/>
      <c r="KVN33" s="106"/>
      <c r="KVO33" s="106"/>
      <c r="KVP33" s="106"/>
      <c r="KVQ33" s="106"/>
      <c r="KVR33" s="106"/>
      <c r="KVS33" s="106"/>
      <c r="KVT33" s="106"/>
      <c r="KVU33" s="106"/>
      <c r="KVV33" s="106"/>
      <c r="KVW33" s="106"/>
      <c r="KVX33" s="106"/>
      <c r="KVY33" s="106"/>
      <c r="KVZ33" s="106"/>
      <c r="KWA33" s="106"/>
      <c r="KWB33" s="106"/>
      <c r="KWC33" s="106"/>
      <c r="KWD33" s="106"/>
      <c r="KWE33" s="106"/>
      <c r="KWF33" s="106"/>
      <c r="KWG33" s="106"/>
      <c r="KWH33" s="106"/>
      <c r="KWI33" s="106"/>
      <c r="KWJ33" s="106"/>
      <c r="KWK33" s="106"/>
      <c r="KWL33" s="106"/>
      <c r="KWM33" s="106"/>
      <c r="KWN33" s="106"/>
      <c r="KWO33" s="106"/>
      <c r="KWP33" s="106"/>
      <c r="KWQ33" s="106"/>
      <c r="KWR33" s="106"/>
      <c r="KWS33" s="106"/>
      <c r="KWT33" s="106"/>
      <c r="KWU33" s="106"/>
      <c r="KWV33" s="106"/>
      <c r="KWW33" s="106"/>
      <c r="KWX33" s="106"/>
      <c r="KWY33" s="106"/>
      <c r="KWZ33" s="106"/>
      <c r="KXA33" s="106"/>
      <c r="KXB33" s="106"/>
      <c r="KXC33" s="106"/>
      <c r="KXD33" s="106"/>
      <c r="KXE33" s="106"/>
      <c r="KXF33" s="106"/>
      <c r="KXG33" s="106"/>
      <c r="KXH33" s="106"/>
      <c r="KXI33" s="106"/>
      <c r="KXJ33" s="106"/>
      <c r="KXK33" s="106"/>
      <c r="KXL33" s="106"/>
      <c r="KXM33" s="106"/>
      <c r="KXN33" s="106"/>
      <c r="KXO33" s="106"/>
      <c r="KXP33" s="106"/>
      <c r="KXQ33" s="106"/>
      <c r="KXR33" s="106"/>
      <c r="KXS33" s="106"/>
      <c r="KXT33" s="106"/>
      <c r="KXU33" s="106"/>
      <c r="KXV33" s="106"/>
      <c r="KXW33" s="106"/>
      <c r="KXX33" s="106"/>
      <c r="KXY33" s="106"/>
      <c r="KXZ33" s="106"/>
      <c r="KYA33" s="106"/>
      <c r="KYB33" s="106"/>
      <c r="KYC33" s="106"/>
      <c r="KYD33" s="106"/>
      <c r="KYE33" s="106"/>
      <c r="KYF33" s="106"/>
      <c r="KYG33" s="106"/>
      <c r="KYH33" s="106"/>
      <c r="KYI33" s="106"/>
      <c r="KYJ33" s="106"/>
      <c r="KYK33" s="106"/>
      <c r="KYL33" s="106"/>
      <c r="KYM33" s="106"/>
      <c r="KYN33" s="106"/>
      <c r="KYO33" s="106"/>
      <c r="KYP33" s="106"/>
      <c r="KYQ33" s="106"/>
      <c r="KYR33" s="106"/>
      <c r="KYS33" s="106"/>
      <c r="KYT33" s="106"/>
      <c r="KYU33" s="106"/>
      <c r="KYV33" s="106"/>
      <c r="KYW33" s="106"/>
      <c r="KYX33" s="106"/>
      <c r="KYY33" s="106"/>
      <c r="KYZ33" s="106"/>
      <c r="KZA33" s="106"/>
      <c r="KZB33" s="106"/>
      <c r="KZC33" s="106"/>
      <c r="KZD33" s="106"/>
      <c r="KZE33" s="106"/>
      <c r="KZF33" s="106"/>
      <c r="KZG33" s="106"/>
      <c r="KZH33" s="106"/>
      <c r="KZI33" s="106"/>
      <c r="KZJ33" s="106"/>
      <c r="KZK33" s="106"/>
      <c r="KZL33" s="106"/>
      <c r="KZM33" s="106"/>
      <c r="KZN33" s="106"/>
      <c r="KZO33" s="106"/>
      <c r="KZP33" s="106"/>
      <c r="KZQ33" s="106"/>
      <c r="KZR33" s="106"/>
      <c r="KZS33" s="106"/>
      <c r="KZT33" s="106"/>
      <c r="KZU33" s="106"/>
      <c r="KZV33" s="106"/>
      <c r="KZW33" s="106"/>
      <c r="KZX33" s="106"/>
      <c r="KZY33" s="106"/>
      <c r="KZZ33" s="106"/>
      <c r="LAA33" s="106"/>
      <c r="LAB33" s="106"/>
      <c r="LAC33" s="106"/>
      <c r="LAD33" s="106"/>
      <c r="LAE33" s="106"/>
      <c r="LAF33" s="106"/>
      <c r="LAG33" s="106"/>
      <c r="LAH33" s="106"/>
      <c r="LAI33" s="106"/>
      <c r="LAJ33" s="106"/>
      <c r="LAK33" s="106"/>
      <c r="LAL33" s="106"/>
      <c r="LAM33" s="106"/>
      <c r="LAN33" s="106"/>
      <c r="LAO33" s="106"/>
      <c r="LAP33" s="106"/>
      <c r="LAQ33" s="106"/>
      <c r="LAR33" s="106"/>
      <c r="LAS33" s="106"/>
      <c r="LAT33" s="106"/>
      <c r="LAU33" s="106"/>
      <c r="LAV33" s="106"/>
      <c r="LAW33" s="106"/>
      <c r="LAX33" s="106"/>
      <c r="LAY33" s="106"/>
      <c r="LAZ33" s="106"/>
      <c r="LBA33" s="106"/>
      <c r="LBB33" s="106"/>
      <c r="LBC33" s="106"/>
      <c r="LBD33" s="106"/>
      <c r="LBE33" s="106"/>
      <c r="LBF33" s="106"/>
      <c r="LBG33" s="106"/>
      <c r="LBH33" s="106"/>
      <c r="LBI33" s="106"/>
      <c r="LBJ33" s="106"/>
      <c r="LBK33" s="106"/>
      <c r="LBL33" s="106"/>
      <c r="LBM33" s="106"/>
      <c r="LBN33" s="106"/>
      <c r="LBO33" s="106"/>
      <c r="LBP33" s="106"/>
      <c r="LBQ33" s="106"/>
      <c r="LBR33" s="106"/>
      <c r="LBS33" s="106"/>
      <c r="LBT33" s="106"/>
      <c r="LBU33" s="106"/>
      <c r="LBV33" s="106"/>
      <c r="LBW33" s="106"/>
      <c r="LBX33" s="106"/>
      <c r="LBY33" s="106"/>
      <c r="LBZ33" s="106"/>
      <c r="LCA33" s="106"/>
      <c r="LCB33" s="106"/>
      <c r="LCC33" s="106"/>
      <c r="LCD33" s="106"/>
      <c r="LCE33" s="106"/>
      <c r="LCF33" s="106"/>
      <c r="LCG33" s="106"/>
      <c r="LCH33" s="106"/>
      <c r="LCI33" s="106"/>
      <c r="LCJ33" s="106"/>
      <c r="LCK33" s="106"/>
      <c r="LCL33" s="106"/>
      <c r="LCM33" s="106"/>
      <c r="LCN33" s="106"/>
      <c r="LCO33" s="106"/>
      <c r="LCP33" s="106"/>
      <c r="LCQ33" s="106"/>
      <c r="LCR33" s="106"/>
      <c r="LCS33" s="106"/>
      <c r="LCT33" s="106"/>
      <c r="LCU33" s="106"/>
      <c r="LCV33" s="106"/>
      <c r="LCW33" s="106"/>
      <c r="LCX33" s="106"/>
      <c r="LCY33" s="106"/>
      <c r="LCZ33" s="106"/>
      <c r="LDA33" s="106"/>
      <c r="LDB33" s="106"/>
      <c r="LDC33" s="106"/>
      <c r="LDD33" s="106"/>
      <c r="LDE33" s="106"/>
      <c r="LDF33" s="106"/>
      <c r="LDG33" s="106"/>
      <c r="LDH33" s="106"/>
      <c r="LDI33" s="106"/>
      <c r="LDJ33" s="106"/>
      <c r="LDK33" s="106"/>
      <c r="LDL33" s="106"/>
      <c r="LDM33" s="106"/>
      <c r="LDN33" s="106"/>
      <c r="LDO33" s="106"/>
      <c r="LDP33" s="106"/>
      <c r="LDQ33" s="106"/>
      <c r="LDR33" s="106"/>
      <c r="LDS33" s="106"/>
      <c r="LDT33" s="106"/>
      <c r="LDU33" s="106"/>
      <c r="LDV33" s="106"/>
      <c r="LDW33" s="106"/>
      <c r="LDX33" s="106"/>
      <c r="LDY33" s="106"/>
      <c r="LDZ33" s="106"/>
      <c r="LEA33" s="106"/>
      <c r="LEB33" s="106"/>
      <c r="LEC33" s="106"/>
      <c r="LED33" s="106"/>
      <c r="LEE33" s="106"/>
      <c r="LEF33" s="106"/>
      <c r="LEG33" s="106"/>
      <c r="LEH33" s="106"/>
      <c r="LEI33" s="106"/>
      <c r="LEJ33" s="106"/>
      <c r="LEK33" s="106"/>
      <c r="LEL33" s="106"/>
      <c r="LEM33" s="106"/>
      <c r="LEN33" s="106"/>
      <c r="LEO33" s="106"/>
      <c r="LEP33" s="106"/>
      <c r="LEQ33" s="106"/>
      <c r="LER33" s="106"/>
      <c r="LES33" s="106"/>
      <c r="LET33" s="106"/>
      <c r="LEU33" s="106"/>
      <c r="LEV33" s="106"/>
      <c r="LEW33" s="106"/>
      <c r="LEX33" s="106"/>
      <c r="LEY33" s="106"/>
      <c r="LEZ33" s="106"/>
      <c r="LFA33" s="106"/>
      <c r="LFB33" s="106"/>
      <c r="LFC33" s="106"/>
      <c r="LFD33" s="106"/>
      <c r="LFE33" s="106"/>
      <c r="LFF33" s="106"/>
      <c r="LFG33" s="106"/>
      <c r="LFH33" s="106"/>
      <c r="LFI33" s="106"/>
      <c r="LFJ33" s="106"/>
      <c r="LFK33" s="106"/>
      <c r="LFL33" s="106"/>
      <c r="LFM33" s="106"/>
      <c r="LFN33" s="106"/>
      <c r="LFO33" s="106"/>
      <c r="LFP33" s="106"/>
      <c r="LFQ33" s="106"/>
      <c r="LFR33" s="106"/>
      <c r="LFS33" s="106"/>
      <c r="LFT33" s="106"/>
      <c r="LFU33" s="106"/>
      <c r="LFV33" s="106"/>
      <c r="LFW33" s="106"/>
      <c r="LFX33" s="106"/>
      <c r="LFY33" s="106"/>
      <c r="LFZ33" s="106"/>
      <c r="LGA33" s="106"/>
      <c r="LGB33" s="106"/>
      <c r="LGC33" s="106"/>
      <c r="LGD33" s="106"/>
      <c r="LGE33" s="106"/>
      <c r="LGF33" s="106"/>
      <c r="LGG33" s="106"/>
      <c r="LGH33" s="106"/>
      <c r="LGI33" s="106"/>
      <c r="LGJ33" s="106"/>
      <c r="LGK33" s="106"/>
      <c r="LGL33" s="106"/>
      <c r="LGM33" s="106"/>
      <c r="LGN33" s="106"/>
      <c r="LGO33" s="106"/>
      <c r="LGP33" s="106"/>
      <c r="LGQ33" s="106"/>
      <c r="LGR33" s="106"/>
      <c r="LGS33" s="106"/>
      <c r="LGT33" s="106"/>
      <c r="LGU33" s="106"/>
      <c r="LGV33" s="106"/>
      <c r="LGW33" s="106"/>
      <c r="LGX33" s="106"/>
      <c r="LGY33" s="106"/>
      <c r="LGZ33" s="106"/>
      <c r="LHA33" s="106"/>
      <c r="LHB33" s="106"/>
      <c r="LHC33" s="106"/>
      <c r="LHD33" s="106"/>
      <c r="LHE33" s="106"/>
      <c r="LHF33" s="106"/>
      <c r="LHG33" s="106"/>
      <c r="LHH33" s="106"/>
      <c r="LHI33" s="106"/>
      <c r="LHJ33" s="106"/>
      <c r="LHK33" s="106"/>
      <c r="LHL33" s="106"/>
      <c r="LHM33" s="106"/>
      <c r="LHN33" s="106"/>
      <c r="LHO33" s="106"/>
      <c r="LHP33" s="106"/>
      <c r="LHQ33" s="106"/>
      <c r="LHR33" s="106"/>
      <c r="LHS33" s="106"/>
      <c r="LHT33" s="106"/>
      <c r="LHU33" s="106"/>
      <c r="LHV33" s="106"/>
      <c r="LHW33" s="106"/>
      <c r="LHX33" s="106"/>
      <c r="LHY33" s="106"/>
      <c r="LHZ33" s="106"/>
      <c r="LIA33" s="106"/>
      <c r="LIB33" s="106"/>
      <c r="LIC33" s="106"/>
      <c r="LID33" s="106"/>
      <c r="LIE33" s="106"/>
      <c r="LIF33" s="106"/>
      <c r="LIG33" s="106"/>
      <c r="LIH33" s="106"/>
      <c r="LII33" s="106"/>
      <c r="LIJ33" s="106"/>
      <c r="LIK33" s="106"/>
      <c r="LIL33" s="106"/>
      <c r="LIM33" s="106"/>
      <c r="LIN33" s="106"/>
      <c r="LIO33" s="106"/>
      <c r="LIP33" s="106"/>
      <c r="LIQ33" s="106"/>
      <c r="LIR33" s="106"/>
      <c r="LIS33" s="106"/>
      <c r="LIT33" s="106"/>
      <c r="LIU33" s="106"/>
      <c r="LIV33" s="106"/>
      <c r="LIW33" s="106"/>
      <c r="LIX33" s="106"/>
      <c r="LIY33" s="106"/>
      <c r="LIZ33" s="106"/>
      <c r="LJA33" s="106"/>
      <c r="LJB33" s="106"/>
      <c r="LJC33" s="106"/>
      <c r="LJD33" s="106"/>
      <c r="LJE33" s="106"/>
      <c r="LJF33" s="106"/>
      <c r="LJG33" s="106"/>
      <c r="LJH33" s="106"/>
      <c r="LJI33" s="106"/>
      <c r="LJJ33" s="106"/>
      <c r="LJK33" s="106"/>
      <c r="LJL33" s="106"/>
      <c r="LJM33" s="106"/>
      <c r="LJN33" s="106"/>
      <c r="LJO33" s="106"/>
      <c r="LJP33" s="106"/>
      <c r="LJQ33" s="106"/>
      <c r="LJR33" s="106"/>
      <c r="LJS33" s="106"/>
      <c r="LJT33" s="106"/>
      <c r="LJU33" s="106"/>
      <c r="LJV33" s="106"/>
      <c r="LJW33" s="106"/>
      <c r="LJX33" s="106"/>
      <c r="LJY33" s="106"/>
      <c r="LJZ33" s="106"/>
      <c r="LKA33" s="106"/>
      <c r="LKB33" s="106"/>
      <c r="LKC33" s="106"/>
      <c r="LKD33" s="106"/>
      <c r="LKE33" s="106"/>
      <c r="LKF33" s="106"/>
      <c r="LKG33" s="106"/>
      <c r="LKH33" s="106"/>
      <c r="LKI33" s="106"/>
      <c r="LKJ33" s="106"/>
      <c r="LKK33" s="106"/>
      <c r="LKL33" s="106"/>
      <c r="LKM33" s="106"/>
      <c r="LKN33" s="106"/>
      <c r="LKO33" s="106"/>
      <c r="LKP33" s="106"/>
      <c r="LKQ33" s="106"/>
      <c r="LKR33" s="106"/>
      <c r="LKS33" s="106"/>
      <c r="LKT33" s="106"/>
      <c r="LKU33" s="106"/>
      <c r="LKV33" s="106"/>
      <c r="LKW33" s="106"/>
      <c r="LKX33" s="106"/>
      <c r="LKY33" s="106"/>
      <c r="LKZ33" s="106"/>
      <c r="LLA33" s="106"/>
      <c r="LLB33" s="106"/>
      <c r="LLC33" s="106"/>
      <c r="LLD33" s="106"/>
      <c r="LLE33" s="106"/>
      <c r="LLF33" s="106"/>
      <c r="LLG33" s="106"/>
      <c r="LLH33" s="106"/>
      <c r="LLI33" s="106"/>
      <c r="LLJ33" s="106"/>
      <c r="LLK33" s="106"/>
      <c r="LLL33" s="106"/>
      <c r="LLM33" s="106"/>
      <c r="LLN33" s="106"/>
      <c r="LLO33" s="106"/>
      <c r="LLP33" s="106"/>
      <c r="LLQ33" s="106"/>
      <c r="LLR33" s="106"/>
      <c r="LLS33" s="106"/>
      <c r="LLT33" s="106"/>
      <c r="LLU33" s="106"/>
      <c r="LLV33" s="106"/>
      <c r="LLW33" s="106"/>
      <c r="LLX33" s="106"/>
      <c r="LLY33" s="106"/>
      <c r="LLZ33" s="106"/>
      <c r="LMA33" s="106"/>
      <c r="LMB33" s="106"/>
      <c r="LMC33" s="106"/>
      <c r="LMD33" s="106"/>
      <c r="LME33" s="106"/>
      <c r="LMF33" s="106"/>
      <c r="LMG33" s="106"/>
      <c r="LMH33" s="106"/>
      <c r="LMI33" s="106"/>
      <c r="LMJ33" s="106"/>
      <c r="LMK33" s="106"/>
      <c r="LML33" s="106"/>
      <c r="LMM33" s="106"/>
      <c r="LMN33" s="106"/>
      <c r="LMO33" s="106"/>
      <c r="LMP33" s="106"/>
      <c r="LMQ33" s="106"/>
      <c r="LMR33" s="106"/>
      <c r="LMS33" s="106"/>
      <c r="LMT33" s="106"/>
      <c r="LMU33" s="106"/>
      <c r="LMV33" s="106"/>
      <c r="LMW33" s="106"/>
      <c r="LMX33" s="106"/>
      <c r="LMY33" s="106"/>
      <c r="LMZ33" s="106"/>
      <c r="LNA33" s="106"/>
      <c r="LNB33" s="106"/>
      <c r="LNC33" s="106"/>
      <c r="LND33" s="106"/>
      <c r="LNE33" s="106"/>
      <c r="LNF33" s="106"/>
      <c r="LNG33" s="106"/>
      <c r="LNH33" s="106"/>
      <c r="LNI33" s="106"/>
      <c r="LNJ33" s="106"/>
      <c r="LNK33" s="106"/>
      <c r="LNL33" s="106"/>
      <c r="LNM33" s="106"/>
      <c r="LNN33" s="106"/>
      <c r="LNO33" s="106"/>
      <c r="LNP33" s="106"/>
      <c r="LNQ33" s="106"/>
      <c r="LNR33" s="106"/>
      <c r="LNS33" s="106"/>
      <c r="LNT33" s="106"/>
      <c r="LNU33" s="106"/>
      <c r="LNV33" s="106"/>
      <c r="LNW33" s="106"/>
      <c r="LNX33" s="106"/>
      <c r="LNY33" s="106"/>
      <c r="LNZ33" s="106"/>
      <c r="LOA33" s="106"/>
      <c r="LOB33" s="106"/>
      <c r="LOC33" s="106"/>
      <c r="LOD33" s="106"/>
      <c r="LOE33" s="106"/>
      <c r="LOF33" s="106"/>
      <c r="LOG33" s="106"/>
      <c r="LOH33" s="106"/>
      <c r="LOI33" s="106"/>
      <c r="LOJ33" s="106"/>
      <c r="LOK33" s="106"/>
      <c r="LOL33" s="106"/>
      <c r="LOM33" s="106"/>
      <c r="LON33" s="106"/>
      <c r="LOO33" s="106"/>
      <c r="LOP33" s="106"/>
      <c r="LOQ33" s="106"/>
      <c r="LOR33" s="106"/>
      <c r="LOS33" s="106"/>
      <c r="LOT33" s="106"/>
      <c r="LOU33" s="106"/>
      <c r="LOV33" s="106"/>
      <c r="LOW33" s="106"/>
      <c r="LOX33" s="106"/>
      <c r="LOY33" s="106"/>
      <c r="LOZ33" s="106"/>
      <c r="LPA33" s="106"/>
      <c r="LPB33" s="106"/>
      <c r="LPC33" s="106"/>
      <c r="LPD33" s="106"/>
      <c r="LPE33" s="106"/>
      <c r="LPF33" s="106"/>
      <c r="LPG33" s="106"/>
      <c r="LPH33" s="106"/>
      <c r="LPI33" s="106"/>
      <c r="LPJ33" s="106"/>
      <c r="LPK33" s="106"/>
      <c r="LPL33" s="106"/>
      <c r="LPM33" s="106"/>
      <c r="LPN33" s="106"/>
      <c r="LPO33" s="106"/>
      <c r="LPP33" s="106"/>
      <c r="LPQ33" s="106"/>
      <c r="LPR33" s="106"/>
      <c r="LPS33" s="106"/>
      <c r="LPT33" s="106"/>
      <c r="LPU33" s="106"/>
      <c r="LPV33" s="106"/>
      <c r="LPW33" s="106"/>
      <c r="LPX33" s="106"/>
      <c r="LPY33" s="106"/>
      <c r="LPZ33" s="106"/>
      <c r="LQA33" s="106"/>
      <c r="LQB33" s="106"/>
      <c r="LQC33" s="106"/>
      <c r="LQD33" s="106"/>
      <c r="LQE33" s="106"/>
      <c r="LQF33" s="106"/>
      <c r="LQG33" s="106"/>
      <c r="LQH33" s="106"/>
      <c r="LQI33" s="106"/>
      <c r="LQJ33" s="106"/>
      <c r="LQK33" s="106"/>
      <c r="LQL33" s="106"/>
      <c r="LQM33" s="106"/>
      <c r="LQN33" s="106"/>
      <c r="LQO33" s="106"/>
      <c r="LQP33" s="106"/>
      <c r="LQQ33" s="106"/>
      <c r="LQR33" s="106"/>
      <c r="LQS33" s="106"/>
      <c r="LQT33" s="106"/>
      <c r="LQU33" s="106"/>
      <c r="LQV33" s="106"/>
      <c r="LQW33" s="106"/>
      <c r="LQX33" s="106"/>
      <c r="LQY33" s="106"/>
      <c r="LQZ33" s="106"/>
      <c r="LRA33" s="106"/>
      <c r="LRB33" s="106"/>
      <c r="LRC33" s="106"/>
      <c r="LRD33" s="106"/>
      <c r="LRE33" s="106"/>
      <c r="LRF33" s="106"/>
      <c r="LRG33" s="106"/>
      <c r="LRH33" s="106"/>
      <c r="LRI33" s="106"/>
      <c r="LRJ33" s="106"/>
      <c r="LRK33" s="106"/>
      <c r="LRL33" s="106"/>
      <c r="LRM33" s="106"/>
      <c r="LRN33" s="106"/>
      <c r="LRO33" s="106"/>
      <c r="LRP33" s="106"/>
      <c r="LRQ33" s="106"/>
      <c r="LRR33" s="106"/>
      <c r="LRS33" s="106"/>
      <c r="LRT33" s="106"/>
      <c r="LRU33" s="106"/>
      <c r="LRV33" s="106"/>
      <c r="LRW33" s="106"/>
      <c r="LRX33" s="106"/>
      <c r="LRY33" s="106"/>
      <c r="LRZ33" s="106"/>
      <c r="LSA33" s="106"/>
      <c r="LSB33" s="106"/>
      <c r="LSC33" s="106"/>
      <c r="LSD33" s="106"/>
      <c r="LSE33" s="106"/>
      <c r="LSF33" s="106"/>
      <c r="LSG33" s="106"/>
      <c r="LSH33" s="106"/>
      <c r="LSI33" s="106"/>
      <c r="LSJ33" s="106"/>
      <c r="LSK33" s="106"/>
      <c r="LSL33" s="106"/>
      <c r="LSM33" s="106"/>
      <c r="LSN33" s="106"/>
      <c r="LSO33" s="106"/>
      <c r="LSP33" s="106"/>
      <c r="LSQ33" s="106"/>
      <c r="LSR33" s="106"/>
      <c r="LSS33" s="106"/>
      <c r="LST33" s="106"/>
      <c r="LSU33" s="106"/>
      <c r="LSV33" s="106"/>
      <c r="LSW33" s="106"/>
      <c r="LSX33" s="106"/>
      <c r="LSY33" s="106"/>
      <c r="LSZ33" s="106"/>
      <c r="LTA33" s="106"/>
      <c r="LTB33" s="106"/>
      <c r="LTC33" s="106"/>
      <c r="LTD33" s="106"/>
      <c r="LTE33" s="106"/>
      <c r="LTF33" s="106"/>
      <c r="LTG33" s="106"/>
      <c r="LTH33" s="106"/>
      <c r="LTI33" s="106"/>
      <c r="LTJ33" s="106"/>
      <c r="LTK33" s="106"/>
      <c r="LTL33" s="106"/>
      <c r="LTM33" s="106"/>
      <c r="LTN33" s="106"/>
      <c r="LTO33" s="106"/>
      <c r="LTP33" s="106"/>
      <c r="LTQ33" s="106"/>
      <c r="LTR33" s="106"/>
      <c r="LTS33" s="106"/>
      <c r="LTT33" s="106"/>
      <c r="LTU33" s="106"/>
      <c r="LTV33" s="106"/>
      <c r="LTW33" s="106"/>
      <c r="LTX33" s="106"/>
      <c r="LTY33" s="106"/>
      <c r="LTZ33" s="106"/>
      <c r="LUA33" s="106"/>
      <c r="LUB33" s="106"/>
      <c r="LUC33" s="106"/>
      <c r="LUD33" s="106"/>
      <c r="LUE33" s="106"/>
      <c r="LUF33" s="106"/>
      <c r="LUG33" s="106"/>
      <c r="LUH33" s="106"/>
      <c r="LUI33" s="106"/>
      <c r="LUJ33" s="106"/>
      <c r="LUK33" s="106"/>
      <c r="LUL33" s="106"/>
      <c r="LUM33" s="106"/>
      <c r="LUN33" s="106"/>
      <c r="LUO33" s="106"/>
      <c r="LUP33" s="106"/>
      <c r="LUQ33" s="106"/>
      <c r="LUR33" s="106"/>
      <c r="LUS33" s="106"/>
      <c r="LUT33" s="106"/>
      <c r="LUU33" s="106"/>
      <c r="LUV33" s="106"/>
      <c r="LUW33" s="106"/>
      <c r="LUX33" s="106"/>
      <c r="LUY33" s="106"/>
      <c r="LUZ33" s="106"/>
      <c r="LVA33" s="106"/>
      <c r="LVB33" s="106"/>
      <c r="LVC33" s="106"/>
      <c r="LVD33" s="106"/>
      <c r="LVE33" s="106"/>
      <c r="LVF33" s="106"/>
      <c r="LVG33" s="106"/>
      <c r="LVH33" s="106"/>
      <c r="LVI33" s="106"/>
      <c r="LVJ33" s="106"/>
      <c r="LVK33" s="106"/>
      <c r="LVL33" s="106"/>
      <c r="LVM33" s="106"/>
      <c r="LVN33" s="106"/>
      <c r="LVO33" s="106"/>
      <c r="LVP33" s="106"/>
      <c r="LVQ33" s="106"/>
      <c r="LVR33" s="106"/>
      <c r="LVS33" s="106"/>
      <c r="LVT33" s="106"/>
      <c r="LVU33" s="106"/>
      <c r="LVV33" s="106"/>
      <c r="LVW33" s="106"/>
      <c r="LVX33" s="106"/>
      <c r="LVY33" s="106"/>
      <c r="LVZ33" s="106"/>
      <c r="LWA33" s="106"/>
      <c r="LWB33" s="106"/>
      <c r="LWC33" s="106"/>
      <c r="LWD33" s="106"/>
      <c r="LWE33" s="106"/>
      <c r="LWF33" s="106"/>
      <c r="LWG33" s="106"/>
      <c r="LWH33" s="106"/>
      <c r="LWI33" s="106"/>
      <c r="LWJ33" s="106"/>
      <c r="LWK33" s="106"/>
      <c r="LWL33" s="106"/>
      <c r="LWM33" s="106"/>
      <c r="LWN33" s="106"/>
      <c r="LWO33" s="106"/>
      <c r="LWP33" s="106"/>
      <c r="LWQ33" s="106"/>
      <c r="LWR33" s="106"/>
      <c r="LWS33" s="106"/>
      <c r="LWT33" s="106"/>
      <c r="LWU33" s="106"/>
      <c r="LWV33" s="106"/>
      <c r="LWW33" s="106"/>
      <c r="LWX33" s="106"/>
      <c r="LWY33" s="106"/>
      <c r="LWZ33" s="106"/>
      <c r="LXA33" s="106"/>
      <c r="LXB33" s="106"/>
      <c r="LXC33" s="106"/>
      <c r="LXD33" s="106"/>
      <c r="LXE33" s="106"/>
      <c r="LXF33" s="106"/>
      <c r="LXG33" s="106"/>
      <c r="LXH33" s="106"/>
      <c r="LXI33" s="106"/>
      <c r="LXJ33" s="106"/>
      <c r="LXK33" s="106"/>
      <c r="LXL33" s="106"/>
      <c r="LXM33" s="106"/>
      <c r="LXN33" s="106"/>
      <c r="LXO33" s="106"/>
      <c r="LXP33" s="106"/>
      <c r="LXQ33" s="106"/>
      <c r="LXR33" s="106"/>
      <c r="LXS33" s="106"/>
      <c r="LXT33" s="106"/>
      <c r="LXU33" s="106"/>
      <c r="LXV33" s="106"/>
      <c r="LXW33" s="106"/>
      <c r="LXX33" s="106"/>
      <c r="LXY33" s="106"/>
      <c r="LXZ33" s="106"/>
      <c r="LYA33" s="106"/>
      <c r="LYB33" s="106"/>
      <c r="LYC33" s="106"/>
      <c r="LYD33" s="106"/>
      <c r="LYE33" s="106"/>
      <c r="LYF33" s="106"/>
      <c r="LYG33" s="106"/>
      <c r="LYH33" s="106"/>
      <c r="LYI33" s="106"/>
      <c r="LYJ33" s="106"/>
      <c r="LYK33" s="106"/>
      <c r="LYL33" s="106"/>
      <c r="LYM33" s="106"/>
      <c r="LYN33" s="106"/>
      <c r="LYO33" s="106"/>
      <c r="LYP33" s="106"/>
      <c r="LYQ33" s="106"/>
      <c r="LYR33" s="106"/>
      <c r="LYS33" s="106"/>
      <c r="LYT33" s="106"/>
      <c r="LYU33" s="106"/>
      <c r="LYV33" s="106"/>
      <c r="LYW33" s="106"/>
      <c r="LYX33" s="106"/>
      <c r="LYY33" s="106"/>
      <c r="LYZ33" s="106"/>
      <c r="LZA33" s="106"/>
      <c r="LZB33" s="106"/>
      <c r="LZC33" s="106"/>
      <c r="LZD33" s="106"/>
      <c r="LZE33" s="106"/>
      <c r="LZF33" s="106"/>
      <c r="LZG33" s="106"/>
      <c r="LZH33" s="106"/>
      <c r="LZI33" s="106"/>
      <c r="LZJ33" s="106"/>
      <c r="LZK33" s="106"/>
      <c r="LZL33" s="106"/>
      <c r="LZM33" s="106"/>
      <c r="LZN33" s="106"/>
      <c r="LZO33" s="106"/>
      <c r="LZP33" s="106"/>
      <c r="LZQ33" s="106"/>
      <c r="LZR33" s="106"/>
      <c r="LZS33" s="106"/>
      <c r="LZT33" s="106"/>
      <c r="LZU33" s="106"/>
      <c r="LZV33" s="106"/>
      <c r="LZW33" s="106"/>
      <c r="LZX33" s="106"/>
      <c r="LZY33" s="106"/>
      <c r="LZZ33" s="106"/>
      <c r="MAA33" s="106"/>
      <c r="MAB33" s="106"/>
      <c r="MAC33" s="106"/>
      <c r="MAD33" s="106"/>
      <c r="MAE33" s="106"/>
      <c r="MAF33" s="106"/>
      <c r="MAG33" s="106"/>
      <c r="MAH33" s="106"/>
      <c r="MAI33" s="106"/>
      <c r="MAJ33" s="106"/>
      <c r="MAK33" s="106"/>
      <c r="MAL33" s="106"/>
      <c r="MAM33" s="106"/>
      <c r="MAN33" s="106"/>
      <c r="MAO33" s="106"/>
      <c r="MAP33" s="106"/>
      <c r="MAQ33" s="106"/>
      <c r="MAR33" s="106"/>
      <c r="MAS33" s="106"/>
      <c r="MAT33" s="106"/>
      <c r="MAU33" s="106"/>
      <c r="MAV33" s="106"/>
      <c r="MAW33" s="106"/>
      <c r="MAX33" s="106"/>
      <c r="MAY33" s="106"/>
      <c r="MAZ33" s="106"/>
      <c r="MBA33" s="106"/>
      <c r="MBB33" s="106"/>
      <c r="MBC33" s="106"/>
      <c r="MBD33" s="106"/>
      <c r="MBE33" s="106"/>
      <c r="MBF33" s="106"/>
      <c r="MBG33" s="106"/>
      <c r="MBH33" s="106"/>
      <c r="MBI33" s="106"/>
      <c r="MBJ33" s="106"/>
      <c r="MBK33" s="106"/>
      <c r="MBL33" s="106"/>
      <c r="MBM33" s="106"/>
      <c r="MBN33" s="106"/>
      <c r="MBO33" s="106"/>
      <c r="MBP33" s="106"/>
      <c r="MBQ33" s="106"/>
      <c r="MBR33" s="106"/>
      <c r="MBS33" s="106"/>
      <c r="MBT33" s="106"/>
      <c r="MBU33" s="106"/>
      <c r="MBV33" s="106"/>
      <c r="MBW33" s="106"/>
      <c r="MBX33" s="106"/>
      <c r="MBY33" s="106"/>
      <c r="MBZ33" s="106"/>
      <c r="MCA33" s="106"/>
      <c r="MCB33" s="106"/>
      <c r="MCC33" s="106"/>
      <c r="MCD33" s="106"/>
      <c r="MCE33" s="106"/>
      <c r="MCF33" s="106"/>
      <c r="MCG33" s="106"/>
      <c r="MCH33" s="106"/>
      <c r="MCI33" s="106"/>
      <c r="MCJ33" s="106"/>
      <c r="MCK33" s="106"/>
      <c r="MCL33" s="106"/>
      <c r="MCM33" s="106"/>
      <c r="MCN33" s="106"/>
      <c r="MCO33" s="106"/>
      <c r="MCP33" s="106"/>
      <c r="MCQ33" s="106"/>
      <c r="MCR33" s="106"/>
      <c r="MCS33" s="106"/>
      <c r="MCT33" s="106"/>
      <c r="MCU33" s="106"/>
      <c r="MCV33" s="106"/>
      <c r="MCW33" s="106"/>
      <c r="MCX33" s="106"/>
      <c r="MCY33" s="106"/>
      <c r="MCZ33" s="106"/>
      <c r="MDA33" s="106"/>
      <c r="MDB33" s="106"/>
      <c r="MDC33" s="106"/>
      <c r="MDD33" s="106"/>
      <c r="MDE33" s="106"/>
      <c r="MDF33" s="106"/>
      <c r="MDG33" s="106"/>
      <c r="MDH33" s="106"/>
      <c r="MDI33" s="106"/>
      <c r="MDJ33" s="106"/>
      <c r="MDK33" s="106"/>
      <c r="MDL33" s="106"/>
      <c r="MDM33" s="106"/>
      <c r="MDN33" s="106"/>
      <c r="MDO33" s="106"/>
      <c r="MDP33" s="106"/>
      <c r="MDQ33" s="106"/>
      <c r="MDR33" s="106"/>
      <c r="MDS33" s="106"/>
      <c r="MDT33" s="106"/>
      <c r="MDU33" s="106"/>
      <c r="MDV33" s="106"/>
      <c r="MDW33" s="106"/>
      <c r="MDX33" s="106"/>
      <c r="MDY33" s="106"/>
      <c r="MDZ33" s="106"/>
      <c r="MEA33" s="106"/>
      <c r="MEB33" s="106"/>
      <c r="MEC33" s="106"/>
      <c r="MED33" s="106"/>
      <c r="MEE33" s="106"/>
      <c r="MEF33" s="106"/>
      <c r="MEG33" s="106"/>
      <c r="MEH33" s="106"/>
      <c r="MEI33" s="106"/>
      <c r="MEJ33" s="106"/>
      <c r="MEK33" s="106"/>
      <c r="MEL33" s="106"/>
      <c r="MEM33" s="106"/>
      <c r="MEN33" s="106"/>
      <c r="MEO33" s="106"/>
      <c r="MEP33" s="106"/>
      <c r="MEQ33" s="106"/>
      <c r="MER33" s="106"/>
      <c r="MES33" s="106"/>
      <c r="MET33" s="106"/>
      <c r="MEU33" s="106"/>
      <c r="MEV33" s="106"/>
      <c r="MEW33" s="106"/>
      <c r="MEX33" s="106"/>
      <c r="MEY33" s="106"/>
      <c r="MEZ33" s="106"/>
      <c r="MFA33" s="106"/>
      <c r="MFB33" s="106"/>
      <c r="MFC33" s="106"/>
      <c r="MFD33" s="106"/>
      <c r="MFE33" s="106"/>
      <c r="MFF33" s="106"/>
      <c r="MFG33" s="106"/>
      <c r="MFH33" s="106"/>
      <c r="MFI33" s="106"/>
      <c r="MFJ33" s="106"/>
      <c r="MFK33" s="106"/>
      <c r="MFL33" s="106"/>
      <c r="MFM33" s="106"/>
      <c r="MFN33" s="106"/>
      <c r="MFO33" s="106"/>
      <c r="MFP33" s="106"/>
      <c r="MFQ33" s="106"/>
      <c r="MFR33" s="106"/>
      <c r="MFS33" s="106"/>
      <c r="MFT33" s="106"/>
      <c r="MFU33" s="106"/>
      <c r="MFV33" s="106"/>
      <c r="MFW33" s="106"/>
      <c r="MFX33" s="106"/>
      <c r="MFY33" s="106"/>
      <c r="MFZ33" s="106"/>
      <c r="MGA33" s="106"/>
      <c r="MGB33" s="106"/>
      <c r="MGC33" s="106"/>
      <c r="MGD33" s="106"/>
      <c r="MGE33" s="106"/>
      <c r="MGF33" s="106"/>
      <c r="MGG33" s="106"/>
      <c r="MGH33" s="106"/>
      <c r="MGI33" s="106"/>
      <c r="MGJ33" s="106"/>
      <c r="MGK33" s="106"/>
      <c r="MGL33" s="106"/>
      <c r="MGM33" s="106"/>
      <c r="MGN33" s="106"/>
      <c r="MGO33" s="106"/>
      <c r="MGP33" s="106"/>
      <c r="MGQ33" s="106"/>
      <c r="MGR33" s="106"/>
      <c r="MGS33" s="106"/>
      <c r="MGT33" s="106"/>
      <c r="MGU33" s="106"/>
      <c r="MGV33" s="106"/>
      <c r="MGW33" s="106"/>
      <c r="MGX33" s="106"/>
      <c r="MGY33" s="106"/>
      <c r="MGZ33" s="106"/>
      <c r="MHA33" s="106"/>
      <c r="MHB33" s="106"/>
      <c r="MHC33" s="106"/>
      <c r="MHD33" s="106"/>
      <c r="MHE33" s="106"/>
      <c r="MHF33" s="106"/>
      <c r="MHG33" s="106"/>
      <c r="MHH33" s="106"/>
      <c r="MHI33" s="106"/>
      <c r="MHJ33" s="106"/>
      <c r="MHK33" s="106"/>
      <c r="MHL33" s="106"/>
      <c r="MHM33" s="106"/>
      <c r="MHN33" s="106"/>
      <c r="MHO33" s="106"/>
      <c r="MHP33" s="106"/>
      <c r="MHQ33" s="106"/>
      <c r="MHR33" s="106"/>
      <c r="MHS33" s="106"/>
      <c r="MHT33" s="106"/>
      <c r="MHU33" s="106"/>
      <c r="MHV33" s="106"/>
      <c r="MHW33" s="106"/>
      <c r="MHX33" s="106"/>
      <c r="MHY33" s="106"/>
      <c r="MHZ33" s="106"/>
      <c r="MIA33" s="106"/>
      <c r="MIB33" s="106"/>
      <c r="MIC33" s="106"/>
      <c r="MID33" s="106"/>
      <c r="MIE33" s="106"/>
      <c r="MIF33" s="106"/>
      <c r="MIG33" s="106"/>
      <c r="MIH33" s="106"/>
      <c r="MII33" s="106"/>
      <c r="MIJ33" s="106"/>
      <c r="MIK33" s="106"/>
      <c r="MIL33" s="106"/>
      <c r="MIM33" s="106"/>
      <c r="MIN33" s="106"/>
      <c r="MIO33" s="106"/>
      <c r="MIP33" s="106"/>
      <c r="MIQ33" s="106"/>
      <c r="MIR33" s="106"/>
      <c r="MIS33" s="106"/>
      <c r="MIT33" s="106"/>
      <c r="MIU33" s="106"/>
      <c r="MIV33" s="106"/>
      <c r="MIW33" s="106"/>
      <c r="MIX33" s="106"/>
      <c r="MIY33" s="106"/>
      <c r="MIZ33" s="106"/>
      <c r="MJA33" s="106"/>
      <c r="MJB33" s="106"/>
      <c r="MJC33" s="106"/>
      <c r="MJD33" s="106"/>
      <c r="MJE33" s="106"/>
      <c r="MJF33" s="106"/>
      <c r="MJG33" s="106"/>
      <c r="MJH33" s="106"/>
      <c r="MJI33" s="106"/>
      <c r="MJJ33" s="106"/>
      <c r="MJK33" s="106"/>
      <c r="MJL33" s="106"/>
      <c r="MJM33" s="106"/>
      <c r="MJN33" s="106"/>
      <c r="MJO33" s="106"/>
      <c r="MJP33" s="106"/>
      <c r="MJQ33" s="106"/>
      <c r="MJR33" s="106"/>
      <c r="MJS33" s="106"/>
      <c r="MJT33" s="106"/>
      <c r="MJU33" s="106"/>
      <c r="MJV33" s="106"/>
      <c r="MJW33" s="106"/>
      <c r="MJX33" s="106"/>
      <c r="MJY33" s="106"/>
      <c r="MJZ33" s="106"/>
      <c r="MKA33" s="106"/>
      <c r="MKB33" s="106"/>
      <c r="MKC33" s="106"/>
      <c r="MKD33" s="106"/>
      <c r="MKE33" s="106"/>
      <c r="MKF33" s="106"/>
      <c r="MKG33" s="106"/>
      <c r="MKH33" s="106"/>
      <c r="MKI33" s="106"/>
      <c r="MKJ33" s="106"/>
      <c r="MKK33" s="106"/>
      <c r="MKL33" s="106"/>
      <c r="MKM33" s="106"/>
      <c r="MKN33" s="106"/>
      <c r="MKO33" s="106"/>
      <c r="MKP33" s="106"/>
      <c r="MKQ33" s="106"/>
      <c r="MKR33" s="106"/>
      <c r="MKS33" s="106"/>
      <c r="MKT33" s="106"/>
      <c r="MKU33" s="106"/>
      <c r="MKV33" s="106"/>
      <c r="MKW33" s="106"/>
      <c r="MKX33" s="106"/>
      <c r="MKY33" s="106"/>
      <c r="MKZ33" s="106"/>
      <c r="MLA33" s="106"/>
      <c r="MLB33" s="106"/>
      <c r="MLC33" s="106"/>
      <c r="MLD33" s="106"/>
      <c r="MLE33" s="106"/>
      <c r="MLF33" s="106"/>
      <c r="MLG33" s="106"/>
      <c r="MLH33" s="106"/>
      <c r="MLI33" s="106"/>
      <c r="MLJ33" s="106"/>
      <c r="MLK33" s="106"/>
      <c r="MLL33" s="106"/>
      <c r="MLM33" s="106"/>
      <c r="MLN33" s="106"/>
      <c r="MLO33" s="106"/>
      <c r="MLP33" s="106"/>
      <c r="MLQ33" s="106"/>
      <c r="MLR33" s="106"/>
      <c r="MLS33" s="106"/>
      <c r="MLT33" s="106"/>
      <c r="MLU33" s="106"/>
      <c r="MLV33" s="106"/>
      <c r="MLW33" s="106"/>
      <c r="MLX33" s="106"/>
      <c r="MLY33" s="106"/>
      <c r="MLZ33" s="106"/>
      <c r="MMA33" s="106"/>
      <c r="MMB33" s="106"/>
      <c r="MMC33" s="106"/>
      <c r="MMD33" s="106"/>
      <c r="MME33" s="106"/>
      <c r="MMF33" s="106"/>
      <c r="MMG33" s="106"/>
      <c r="MMH33" s="106"/>
      <c r="MMI33" s="106"/>
      <c r="MMJ33" s="106"/>
      <c r="MMK33" s="106"/>
      <c r="MML33" s="106"/>
      <c r="MMM33" s="106"/>
      <c r="MMN33" s="106"/>
      <c r="MMO33" s="106"/>
      <c r="MMP33" s="106"/>
      <c r="MMQ33" s="106"/>
      <c r="MMR33" s="106"/>
      <c r="MMS33" s="106"/>
      <c r="MMT33" s="106"/>
      <c r="MMU33" s="106"/>
      <c r="MMV33" s="106"/>
      <c r="MMW33" s="106"/>
      <c r="MMX33" s="106"/>
      <c r="MMY33" s="106"/>
      <c r="MMZ33" s="106"/>
      <c r="MNA33" s="106"/>
      <c r="MNB33" s="106"/>
      <c r="MNC33" s="106"/>
      <c r="MND33" s="106"/>
      <c r="MNE33" s="106"/>
      <c r="MNF33" s="106"/>
      <c r="MNG33" s="106"/>
      <c r="MNH33" s="106"/>
      <c r="MNI33" s="106"/>
      <c r="MNJ33" s="106"/>
      <c r="MNK33" s="106"/>
      <c r="MNL33" s="106"/>
      <c r="MNM33" s="106"/>
      <c r="MNN33" s="106"/>
      <c r="MNO33" s="106"/>
      <c r="MNP33" s="106"/>
      <c r="MNQ33" s="106"/>
      <c r="MNR33" s="106"/>
      <c r="MNS33" s="106"/>
      <c r="MNT33" s="106"/>
      <c r="MNU33" s="106"/>
      <c r="MNV33" s="106"/>
      <c r="MNW33" s="106"/>
      <c r="MNX33" s="106"/>
      <c r="MNY33" s="106"/>
      <c r="MNZ33" s="106"/>
      <c r="MOA33" s="106"/>
      <c r="MOB33" s="106"/>
      <c r="MOC33" s="106"/>
      <c r="MOD33" s="106"/>
      <c r="MOE33" s="106"/>
      <c r="MOF33" s="106"/>
      <c r="MOG33" s="106"/>
      <c r="MOH33" s="106"/>
      <c r="MOI33" s="106"/>
      <c r="MOJ33" s="106"/>
      <c r="MOK33" s="106"/>
      <c r="MOL33" s="106"/>
      <c r="MOM33" s="106"/>
      <c r="MON33" s="106"/>
      <c r="MOO33" s="106"/>
      <c r="MOP33" s="106"/>
      <c r="MOQ33" s="106"/>
      <c r="MOR33" s="106"/>
      <c r="MOS33" s="106"/>
      <c r="MOT33" s="106"/>
      <c r="MOU33" s="106"/>
      <c r="MOV33" s="106"/>
      <c r="MOW33" s="106"/>
      <c r="MOX33" s="106"/>
      <c r="MOY33" s="106"/>
      <c r="MOZ33" s="106"/>
      <c r="MPA33" s="106"/>
      <c r="MPB33" s="106"/>
      <c r="MPC33" s="106"/>
      <c r="MPD33" s="106"/>
      <c r="MPE33" s="106"/>
      <c r="MPF33" s="106"/>
      <c r="MPG33" s="106"/>
      <c r="MPH33" s="106"/>
      <c r="MPI33" s="106"/>
      <c r="MPJ33" s="106"/>
      <c r="MPK33" s="106"/>
      <c r="MPL33" s="106"/>
      <c r="MPM33" s="106"/>
      <c r="MPN33" s="106"/>
      <c r="MPO33" s="106"/>
      <c r="MPP33" s="106"/>
      <c r="MPQ33" s="106"/>
      <c r="MPR33" s="106"/>
      <c r="MPS33" s="106"/>
      <c r="MPT33" s="106"/>
      <c r="MPU33" s="106"/>
      <c r="MPV33" s="106"/>
      <c r="MPW33" s="106"/>
      <c r="MPX33" s="106"/>
      <c r="MPY33" s="106"/>
      <c r="MPZ33" s="106"/>
      <c r="MQA33" s="106"/>
      <c r="MQB33" s="106"/>
      <c r="MQC33" s="106"/>
      <c r="MQD33" s="106"/>
      <c r="MQE33" s="106"/>
      <c r="MQF33" s="106"/>
      <c r="MQG33" s="106"/>
      <c r="MQH33" s="106"/>
      <c r="MQI33" s="106"/>
      <c r="MQJ33" s="106"/>
      <c r="MQK33" s="106"/>
      <c r="MQL33" s="106"/>
      <c r="MQM33" s="106"/>
      <c r="MQN33" s="106"/>
      <c r="MQO33" s="106"/>
      <c r="MQP33" s="106"/>
      <c r="MQQ33" s="106"/>
      <c r="MQR33" s="106"/>
      <c r="MQS33" s="106"/>
      <c r="MQT33" s="106"/>
      <c r="MQU33" s="106"/>
      <c r="MQV33" s="106"/>
      <c r="MQW33" s="106"/>
      <c r="MQX33" s="106"/>
      <c r="MQY33" s="106"/>
      <c r="MQZ33" s="106"/>
      <c r="MRA33" s="106"/>
      <c r="MRB33" s="106"/>
      <c r="MRC33" s="106"/>
      <c r="MRD33" s="106"/>
      <c r="MRE33" s="106"/>
      <c r="MRF33" s="106"/>
      <c r="MRG33" s="106"/>
      <c r="MRH33" s="106"/>
      <c r="MRI33" s="106"/>
      <c r="MRJ33" s="106"/>
      <c r="MRK33" s="106"/>
      <c r="MRL33" s="106"/>
      <c r="MRM33" s="106"/>
      <c r="MRN33" s="106"/>
      <c r="MRO33" s="106"/>
      <c r="MRP33" s="106"/>
      <c r="MRQ33" s="106"/>
      <c r="MRR33" s="106"/>
      <c r="MRS33" s="106"/>
      <c r="MRT33" s="106"/>
      <c r="MRU33" s="106"/>
      <c r="MRV33" s="106"/>
      <c r="MRW33" s="106"/>
      <c r="MRX33" s="106"/>
      <c r="MRY33" s="106"/>
      <c r="MRZ33" s="106"/>
      <c r="MSA33" s="106"/>
      <c r="MSB33" s="106"/>
      <c r="MSC33" s="106"/>
      <c r="MSD33" s="106"/>
      <c r="MSE33" s="106"/>
      <c r="MSF33" s="106"/>
      <c r="MSG33" s="106"/>
      <c r="MSH33" s="106"/>
      <c r="MSI33" s="106"/>
      <c r="MSJ33" s="106"/>
      <c r="MSK33" s="106"/>
      <c r="MSL33" s="106"/>
      <c r="MSM33" s="106"/>
      <c r="MSN33" s="106"/>
      <c r="MSO33" s="106"/>
      <c r="MSP33" s="106"/>
      <c r="MSQ33" s="106"/>
      <c r="MSR33" s="106"/>
      <c r="MSS33" s="106"/>
      <c r="MST33" s="106"/>
      <c r="MSU33" s="106"/>
      <c r="MSV33" s="106"/>
      <c r="MSW33" s="106"/>
      <c r="MSX33" s="106"/>
      <c r="MSY33" s="106"/>
      <c r="MSZ33" s="106"/>
      <c r="MTA33" s="106"/>
      <c r="MTB33" s="106"/>
      <c r="MTC33" s="106"/>
      <c r="MTD33" s="106"/>
      <c r="MTE33" s="106"/>
      <c r="MTF33" s="106"/>
      <c r="MTG33" s="106"/>
      <c r="MTH33" s="106"/>
      <c r="MTI33" s="106"/>
      <c r="MTJ33" s="106"/>
      <c r="MTK33" s="106"/>
      <c r="MTL33" s="106"/>
      <c r="MTM33" s="106"/>
      <c r="MTN33" s="106"/>
      <c r="MTO33" s="106"/>
      <c r="MTP33" s="106"/>
      <c r="MTQ33" s="106"/>
      <c r="MTR33" s="106"/>
      <c r="MTS33" s="106"/>
      <c r="MTT33" s="106"/>
      <c r="MTU33" s="106"/>
      <c r="MTV33" s="106"/>
      <c r="MTW33" s="106"/>
      <c r="MTX33" s="106"/>
      <c r="MTY33" s="106"/>
      <c r="MTZ33" s="106"/>
      <c r="MUA33" s="106"/>
      <c r="MUB33" s="106"/>
      <c r="MUC33" s="106"/>
      <c r="MUD33" s="106"/>
      <c r="MUE33" s="106"/>
      <c r="MUF33" s="106"/>
      <c r="MUG33" s="106"/>
      <c r="MUH33" s="106"/>
      <c r="MUI33" s="106"/>
      <c r="MUJ33" s="106"/>
      <c r="MUK33" s="106"/>
      <c r="MUL33" s="106"/>
      <c r="MUM33" s="106"/>
      <c r="MUN33" s="106"/>
      <c r="MUO33" s="106"/>
      <c r="MUP33" s="106"/>
      <c r="MUQ33" s="106"/>
      <c r="MUR33" s="106"/>
      <c r="MUS33" s="106"/>
      <c r="MUT33" s="106"/>
      <c r="MUU33" s="106"/>
      <c r="MUV33" s="106"/>
      <c r="MUW33" s="106"/>
      <c r="MUX33" s="106"/>
      <c r="MUY33" s="106"/>
      <c r="MUZ33" s="106"/>
      <c r="MVA33" s="106"/>
      <c r="MVB33" s="106"/>
      <c r="MVC33" s="106"/>
      <c r="MVD33" s="106"/>
      <c r="MVE33" s="106"/>
      <c r="MVF33" s="106"/>
      <c r="MVG33" s="106"/>
      <c r="MVH33" s="106"/>
      <c r="MVI33" s="106"/>
      <c r="MVJ33" s="106"/>
      <c r="MVK33" s="106"/>
      <c r="MVL33" s="106"/>
      <c r="MVM33" s="106"/>
      <c r="MVN33" s="106"/>
      <c r="MVO33" s="106"/>
      <c r="MVP33" s="106"/>
      <c r="MVQ33" s="106"/>
      <c r="MVR33" s="106"/>
      <c r="MVS33" s="106"/>
      <c r="MVT33" s="106"/>
      <c r="MVU33" s="106"/>
      <c r="MVV33" s="106"/>
      <c r="MVW33" s="106"/>
      <c r="MVX33" s="106"/>
      <c r="MVY33" s="106"/>
      <c r="MVZ33" s="106"/>
      <c r="MWA33" s="106"/>
      <c r="MWB33" s="106"/>
      <c r="MWC33" s="106"/>
      <c r="MWD33" s="106"/>
      <c r="MWE33" s="106"/>
      <c r="MWF33" s="106"/>
      <c r="MWG33" s="106"/>
      <c r="MWH33" s="106"/>
      <c r="MWI33" s="106"/>
      <c r="MWJ33" s="106"/>
      <c r="MWK33" s="106"/>
      <c r="MWL33" s="106"/>
      <c r="MWM33" s="106"/>
      <c r="MWN33" s="106"/>
      <c r="MWO33" s="106"/>
      <c r="MWP33" s="106"/>
      <c r="MWQ33" s="106"/>
      <c r="MWR33" s="106"/>
      <c r="MWS33" s="106"/>
      <c r="MWT33" s="106"/>
      <c r="MWU33" s="106"/>
      <c r="MWV33" s="106"/>
      <c r="MWW33" s="106"/>
      <c r="MWX33" s="106"/>
      <c r="MWY33" s="106"/>
      <c r="MWZ33" s="106"/>
      <c r="MXA33" s="106"/>
      <c r="MXB33" s="106"/>
      <c r="MXC33" s="106"/>
      <c r="MXD33" s="106"/>
      <c r="MXE33" s="106"/>
      <c r="MXF33" s="106"/>
      <c r="MXG33" s="106"/>
      <c r="MXH33" s="106"/>
      <c r="MXI33" s="106"/>
      <c r="MXJ33" s="106"/>
      <c r="MXK33" s="106"/>
      <c r="MXL33" s="106"/>
      <c r="MXM33" s="106"/>
      <c r="MXN33" s="106"/>
      <c r="MXO33" s="106"/>
      <c r="MXP33" s="106"/>
      <c r="MXQ33" s="106"/>
      <c r="MXR33" s="106"/>
      <c r="MXS33" s="106"/>
      <c r="MXT33" s="106"/>
      <c r="MXU33" s="106"/>
      <c r="MXV33" s="106"/>
      <c r="MXW33" s="106"/>
      <c r="MXX33" s="106"/>
      <c r="MXY33" s="106"/>
      <c r="MXZ33" s="106"/>
      <c r="MYA33" s="106"/>
      <c r="MYB33" s="106"/>
      <c r="MYC33" s="106"/>
      <c r="MYD33" s="106"/>
      <c r="MYE33" s="106"/>
      <c r="MYF33" s="106"/>
      <c r="MYG33" s="106"/>
      <c r="MYH33" s="106"/>
      <c r="MYI33" s="106"/>
      <c r="MYJ33" s="106"/>
      <c r="MYK33" s="106"/>
      <c r="MYL33" s="106"/>
      <c r="MYM33" s="106"/>
      <c r="MYN33" s="106"/>
      <c r="MYO33" s="106"/>
      <c r="MYP33" s="106"/>
      <c r="MYQ33" s="106"/>
      <c r="MYR33" s="106"/>
      <c r="MYS33" s="106"/>
      <c r="MYT33" s="106"/>
      <c r="MYU33" s="106"/>
      <c r="MYV33" s="106"/>
      <c r="MYW33" s="106"/>
      <c r="MYX33" s="106"/>
      <c r="MYY33" s="106"/>
      <c r="MYZ33" s="106"/>
      <c r="MZA33" s="106"/>
      <c r="MZB33" s="106"/>
      <c r="MZC33" s="106"/>
      <c r="MZD33" s="106"/>
      <c r="MZE33" s="106"/>
      <c r="MZF33" s="106"/>
      <c r="MZG33" s="106"/>
      <c r="MZH33" s="106"/>
      <c r="MZI33" s="106"/>
      <c r="MZJ33" s="106"/>
      <c r="MZK33" s="106"/>
      <c r="MZL33" s="106"/>
      <c r="MZM33" s="106"/>
      <c r="MZN33" s="106"/>
      <c r="MZO33" s="106"/>
      <c r="MZP33" s="106"/>
      <c r="MZQ33" s="106"/>
      <c r="MZR33" s="106"/>
      <c r="MZS33" s="106"/>
      <c r="MZT33" s="106"/>
      <c r="MZU33" s="106"/>
      <c r="MZV33" s="106"/>
      <c r="MZW33" s="106"/>
      <c r="MZX33" s="106"/>
      <c r="MZY33" s="106"/>
      <c r="MZZ33" s="106"/>
      <c r="NAA33" s="106"/>
      <c r="NAB33" s="106"/>
      <c r="NAC33" s="106"/>
      <c r="NAD33" s="106"/>
      <c r="NAE33" s="106"/>
      <c r="NAF33" s="106"/>
      <c r="NAG33" s="106"/>
      <c r="NAH33" s="106"/>
      <c r="NAI33" s="106"/>
      <c r="NAJ33" s="106"/>
      <c r="NAK33" s="106"/>
      <c r="NAL33" s="106"/>
      <c r="NAM33" s="106"/>
      <c r="NAN33" s="106"/>
      <c r="NAO33" s="106"/>
      <c r="NAP33" s="106"/>
      <c r="NAQ33" s="106"/>
      <c r="NAR33" s="106"/>
      <c r="NAS33" s="106"/>
      <c r="NAT33" s="106"/>
      <c r="NAU33" s="106"/>
      <c r="NAV33" s="106"/>
      <c r="NAW33" s="106"/>
      <c r="NAX33" s="106"/>
      <c r="NAY33" s="106"/>
      <c r="NAZ33" s="106"/>
      <c r="NBA33" s="106"/>
      <c r="NBB33" s="106"/>
      <c r="NBC33" s="106"/>
      <c r="NBD33" s="106"/>
      <c r="NBE33" s="106"/>
      <c r="NBF33" s="106"/>
      <c r="NBG33" s="106"/>
      <c r="NBH33" s="106"/>
      <c r="NBI33" s="106"/>
      <c r="NBJ33" s="106"/>
      <c r="NBK33" s="106"/>
      <c r="NBL33" s="106"/>
      <c r="NBM33" s="106"/>
      <c r="NBN33" s="106"/>
      <c r="NBO33" s="106"/>
      <c r="NBP33" s="106"/>
      <c r="NBQ33" s="106"/>
      <c r="NBR33" s="106"/>
      <c r="NBS33" s="106"/>
      <c r="NBT33" s="106"/>
      <c r="NBU33" s="106"/>
      <c r="NBV33" s="106"/>
      <c r="NBW33" s="106"/>
      <c r="NBX33" s="106"/>
      <c r="NBY33" s="106"/>
      <c r="NBZ33" s="106"/>
      <c r="NCA33" s="106"/>
      <c r="NCB33" s="106"/>
      <c r="NCC33" s="106"/>
      <c r="NCD33" s="106"/>
      <c r="NCE33" s="106"/>
      <c r="NCF33" s="106"/>
      <c r="NCG33" s="106"/>
      <c r="NCH33" s="106"/>
      <c r="NCI33" s="106"/>
      <c r="NCJ33" s="106"/>
      <c r="NCK33" s="106"/>
      <c r="NCL33" s="106"/>
      <c r="NCM33" s="106"/>
      <c r="NCN33" s="106"/>
      <c r="NCO33" s="106"/>
      <c r="NCP33" s="106"/>
      <c r="NCQ33" s="106"/>
      <c r="NCR33" s="106"/>
      <c r="NCS33" s="106"/>
      <c r="NCT33" s="106"/>
      <c r="NCU33" s="106"/>
      <c r="NCV33" s="106"/>
      <c r="NCW33" s="106"/>
      <c r="NCX33" s="106"/>
      <c r="NCY33" s="106"/>
      <c r="NCZ33" s="106"/>
      <c r="NDA33" s="106"/>
      <c r="NDB33" s="106"/>
      <c r="NDC33" s="106"/>
      <c r="NDD33" s="106"/>
      <c r="NDE33" s="106"/>
      <c r="NDF33" s="106"/>
      <c r="NDG33" s="106"/>
      <c r="NDH33" s="106"/>
      <c r="NDI33" s="106"/>
      <c r="NDJ33" s="106"/>
      <c r="NDK33" s="106"/>
      <c r="NDL33" s="106"/>
      <c r="NDM33" s="106"/>
      <c r="NDN33" s="106"/>
      <c r="NDO33" s="106"/>
      <c r="NDP33" s="106"/>
      <c r="NDQ33" s="106"/>
      <c r="NDR33" s="106"/>
      <c r="NDS33" s="106"/>
      <c r="NDT33" s="106"/>
      <c r="NDU33" s="106"/>
      <c r="NDV33" s="106"/>
      <c r="NDW33" s="106"/>
      <c r="NDX33" s="106"/>
      <c r="NDY33" s="106"/>
      <c r="NDZ33" s="106"/>
      <c r="NEA33" s="106"/>
      <c r="NEB33" s="106"/>
      <c r="NEC33" s="106"/>
      <c r="NED33" s="106"/>
      <c r="NEE33" s="106"/>
      <c r="NEF33" s="106"/>
      <c r="NEG33" s="106"/>
      <c r="NEH33" s="106"/>
      <c r="NEI33" s="106"/>
      <c r="NEJ33" s="106"/>
      <c r="NEK33" s="106"/>
      <c r="NEL33" s="106"/>
      <c r="NEM33" s="106"/>
      <c r="NEN33" s="106"/>
      <c r="NEO33" s="106"/>
      <c r="NEP33" s="106"/>
      <c r="NEQ33" s="106"/>
      <c r="NER33" s="106"/>
      <c r="NES33" s="106"/>
      <c r="NET33" s="106"/>
      <c r="NEU33" s="106"/>
      <c r="NEV33" s="106"/>
      <c r="NEW33" s="106"/>
      <c r="NEX33" s="106"/>
      <c r="NEY33" s="106"/>
      <c r="NEZ33" s="106"/>
      <c r="NFA33" s="106"/>
      <c r="NFB33" s="106"/>
      <c r="NFC33" s="106"/>
      <c r="NFD33" s="106"/>
      <c r="NFE33" s="106"/>
      <c r="NFF33" s="106"/>
      <c r="NFG33" s="106"/>
      <c r="NFH33" s="106"/>
      <c r="NFI33" s="106"/>
      <c r="NFJ33" s="106"/>
      <c r="NFK33" s="106"/>
      <c r="NFL33" s="106"/>
      <c r="NFM33" s="106"/>
      <c r="NFN33" s="106"/>
      <c r="NFO33" s="106"/>
      <c r="NFP33" s="106"/>
      <c r="NFQ33" s="106"/>
      <c r="NFR33" s="106"/>
      <c r="NFS33" s="106"/>
      <c r="NFT33" s="106"/>
      <c r="NFU33" s="106"/>
      <c r="NFV33" s="106"/>
      <c r="NFW33" s="106"/>
      <c r="NFX33" s="106"/>
      <c r="NFY33" s="106"/>
      <c r="NFZ33" s="106"/>
      <c r="NGA33" s="106"/>
      <c r="NGB33" s="106"/>
      <c r="NGC33" s="106"/>
      <c r="NGD33" s="106"/>
      <c r="NGE33" s="106"/>
      <c r="NGF33" s="106"/>
      <c r="NGG33" s="106"/>
      <c r="NGH33" s="106"/>
      <c r="NGI33" s="106"/>
      <c r="NGJ33" s="106"/>
      <c r="NGK33" s="106"/>
      <c r="NGL33" s="106"/>
      <c r="NGM33" s="106"/>
      <c r="NGN33" s="106"/>
      <c r="NGO33" s="106"/>
      <c r="NGP33" s="106"/>
      <c r="NGQ33" s="106"/>
      <c r="NGR33" s="106"/>
      <c r="NGS33" s="106"/>
      <c r="NGT33" s="106"/>
      <c r="NGU33" s="106"/>
      <c r="NGV33" s="106"/>
      <c r="NGW33" s="106"/>
      <c r="NGX33" s="106"/>
      <c r="NGY33" s="106"/>
      <c r="NGZ33" s="106"/>
      <c r="NHA33" s="106"/>
      <c r="NHB33" s="106"/>
      <c r="NHC33" s="106"/>
      <c r="NHD33" s="106"/>
      <c r="NHE33" s="106"/>
      <c r="NHF33" s="106"/>
      <c r="NHG33" s="106"/>
      <c r="NHH33" s="106"/>
      <c r="NHI33" s="106"/>
      <c r="NHJ33" s="106"/>
      <c r="NHK33" s="106"/>
      <c r="NHL33" s="106"/>
      <c r="NHM33" s="106"/>
      <c r="NHN33" s="106"/>
      <c r="NHO33" s="106"/>
      <c r="NHP33" s="106"/>
      <c r="NHQ33" s="106"/>
      <c r="NHR33" s="106"/>
      <c r="NHS33" s="106"/>
      <c r="NHT33" s="106"/>
      <c r="NHU33" s="106"/>
      <c r="NHV33" s="106"/>
      <c r="NHW33" s="106"/>
      <c r="NHX33" s="106"/>
      <c r="NHY33" s="106"/>
      <c r="NHZ33" s="106"/>
      <c r="NIA33" s="106"/>
      <c r="NIB33" s="106"/>
      <c r="NIC33" s="106"/>
      <c r="NID33" s="106"/>
      <c r="NIE33" s="106"/>
      <c r="NIF33" s="106"/>
      <c r="NIG33" s="106"/>
      <c r="NIH33" s="106"/>
      <c r="NII33" s="106"/>
      <c r="NIJ33" s="106"/>
      <c r="NIK33" s="106"/>
      <c r="NIL33" s="106"/>
      <c r="NIM33" s="106"/>
      <c r="NIN33" s="106"/>
      <c r="NIO33" s="106"/>
      <c r="NIP33" s="106"/>
      <c r="NIQ33" s="106"/>
      <c r="NIR33" s="106"/>
      <c r="NIS33" s="106"/>
      <c r="NIT33" s="106"/>
      <c r="NIU33" s="106"/>
      <c r="NIV33" s="106"/>
      <c r="NIW33" s="106"/>
      <c r="NIX33" s="106"/>
      <c r="NIY33" s="106"/>
      <c r="NIZ33" s="106"/>
      <c r="NJA33" s="106"/>
      <c r="NJB33" s="106"/>
      <c r="NJC33" s="106"/>
      <c r="NJD33" s="106"/>
      <c r="NJE33" s="106"/>
      <c r="NJF33" s="106"/>
      <c r="NJG33" s="106"/>
      <c r="NJH33" s="106"/>
      <c r="NJI33" s="106"/>
      <c r="NJJ33" s="106"/>
      <c r="NJK33" s="106"/>
      <c r="NJL33" s="106"/>
      <c r="NJM33" s="106"/>
      <c r="NJN33" s="106"/>
      <c r="NJO33" s="106"/>
      <c r="NJP33" s="106"/>
      <c r="NJQ33" s="106"/>
      <c r="NJR33" s="106"/>
      <c r="NJS33" s="106"/>
      <c r="NJT33" s="106"/>
      <c r="NJU33" s="106"/>
      <c r="NJV33" s="106"/>
      <c r="NJW33" s="106"/>
      <c r="NJX33" s="106"/>
      <c r="NJY33" s="106"/>
      <c r="NJZ33" s="106"/>
      <c r="NKA33" s="106"/>
      <c r="NKB33" s="106"/>
      <c r="NKC33" s="106"/>
      <c r="NKD33" s="106"/>
      <c r="NKE33" s="106"/>
      <c r="NKF33" s="106"/>
      <c r="NKG33" s="106"/>
      <c r="NKH33" s="106"/>
      <c r="NKI33" s="106"/>
      <c r="NKJ33" s="106"/>
      <c r="NKK33" s="106"/>
      <c r="NKL33" s="106"/>
      <c r="NKM33" s="106"/>
      <c r="NKN33" s="106"/>
      <c r="NKO33" s="106"/>
      <c r="NKP33" s="106"/>
      <c r="NKQ33" s="106"/>
      <c r="NKR33" s="106"/>
      <c r="NKS33" s="106"/>
      <c r="NKT33" s="106"/>
      <c r="NKU33" s="106"/>
      <c r="NKV33" s="106"/>
      <c r="NKW33" s="106"/>
      <c r="NKX33" s="106"/>
      <c r="NKY33" s="106"/>
      <c r="NKZ33" s="106"/>
      <c r="NLA33" s="106"/>
      <c r="NLB33" s="106"/>
      <c r="NLC33" s="106"/>
      <c r="NLD33" s="106"/>
      <c r="NLE33" s="106"/>
      <c r="NLF33" s="106"/>
      <c r="NLG33" s="106"/>
      <c r="NLH33" s="106"/>
      <c r="NLI33" s="106"/>
      <c r="NLJ33" s="106"/>
      <c r="NLK33" s="106"/>
      <c r="NLL33" s="106"/>
      <c r="NLM33" s="106"/>
      <c r="NLN33" s="106"/>
      <c r="NLO33" s="106"/>
      <c r="NLP33" s="106"/>
      <c r="NLQ33" s="106"/>
      <c r="NLR33" s="106"/>
      <c r="NLS33" s="106"/>
      <c r="NLT33" s="106"/>
      <c r="NLU33" s="106"/>
      <c r="NLV33" s="106"/>
      <c r="NLW33" s="106"/>
      <c r="NLX33" s="106"/>
      <c r="NLY33" s="106"/>
      <c r="NLZ33" s="106"/>
      <c r="NMA33" s="106"/>
      <c r="NMB33" s="106"/>
      <c r="NMC33" s="106"/>
      <c r="NMD33" s="106"/>
      <c r="NME33" s="106"/>
      <c r="NMF33" s="106"/>
      <c r="NMG33" s="106"/>
      <c r="NMH33" s="106"/>
      <c r="NMI33" s="106"/>
      <c r="NMJ33" s="106"/>
      <c r="NMK33" s="106"/>
      <c r="NML33" s="106"/>
      <c r="NMM33" s="106"/>
      <c r="NMN33" s="106"/>
      <c r="NMO33" s="106"/>
      <c r="NMP33" s="106"/>
      <c r="NMQ33" s="106"/>
      <c r="NMR33" s="106"/>
      <c r="NMS33" s="106"/>
      <c r="NMT33" s="106"/>
      <c r="NMU33" s="106"/>
      <c r="NMV33" s="106"/>
      <c r="NMW33" s="106"/>
      <c r="NMX33" s="106"/>
      <c r="NMY33" s="106"/>
      <c r="NMZ33" s="106"/>
      <c r="NNA33" s="106"/>
      <c r="NNB33" s="106"/>
      <c r="NNC33" s="106"/>
      <c r="NND33" s="106"/>
      <c r="NNE33" s="106"/>
      <c r="NNF33" s="106"/>
      <c r="NNG33" s="106"/>
      <c r="NNH33" s="106"/>
      <c r="NNI33" s="106"/>
      <c r="NNJ33" s="106"/>
      <c r="NNK33" s="106"/>
      <c r="NNL33" s="106"/>
      <c r="NNM33" s="106"/>
      <c r="NNN33" s="106"/>
      <c r="NNO33" s="106"/>
      <c r="NNP33" s="106"/>
      <c r="NNQ33" s="106"/>
      <c r="NNR33" s="106"/>
      <c r="NNS33" s="106"/>
      <c r="NNT33" s="106"/>
      <c r="NNU33" s="106"/>
      <c r="NNV33" s="106"/>
      <c r="NNW33" s="106"/>
      <c r="NNX33" s="106"/>
      <c r="NNY33" s="106"/>
      <c r="NNZ33" s="106"/>
      <c r="NOA33" s="106"/>
      <c r="NOB33" s="106"/>
      <c r="NOC33" s="106"/>
      <c r="NOD33" s="106"/>
      <c r="NOE33" s="106"/>
      <c r="NOF33" s="106"/>
      <c r="NOG33" s="106"/>
      <c r="NOH33" s="106"/>
      <c r="NOI33" s="106"/>
      <c r="NOJ33" s="106"/>
      <c r="NOK33" s="106"/>
      <c r="NOL33" s="106"/>
      <c r="NOM33" s="106"/>
      <c r="NON33" s="106"/>
      <c r="NOO33" s="106"/>
      <c r="NOP33" s="106"/>
      <c r="NOQ33" s="106"/>
      <c r="NOR33" s="106"/>
      <c r="NOS33" s="106"/>
      <c r="NOT33" s="106"/>
      <c r="NOU33" s="106"/>
      <c r="NOV33" s="106"/>
      <c r="NOW33" s="106"/>
      <c r="NOX33" s="106"/>
      <c r="NOY33" s="106"/>
      <c r="NOZ33" s="106"/>
      <c r="NPA33" s="106"/>
      <c r="NPB33" s="106"/>
      <c r="NPC33" s="106"/>
      <c r="NPD33" s="106"/>
      <c r="NPE33" s="106"/>
      <c r="NPF33" s="106"/>
      <c r="NPG33" s="106"/>
      <c r="NPH33" s="106"/>
      <c r="NPI33" s="106"/>
      <c r="NPJ33" s="106"/>
      <c r="NPK33" s="106"/>
      <c r="NPL33" s="106"/>
      <c r="NPM33" s="106"/>
      <c r="NPN33" s="106"/>
      <c r="NPO33" s="106"/>
      <c r="NPP33" s="106"/>
      <c r="NPQ33" s="106"/>
      <c r="NPR33" s="106"/>
      <c r="NPS33" s="106"/>
      <c r="NPT33" s="106"/>
      <c r="NPU33" s="106"/>
      <c r="NPV33" s="106"/>
      <c r="NPW33" s="106"/>
      <c r="NPX33" s="106"/>
      <c r="NPY33" s="106"/>
      <c r="NPZ33" s="106"/>
      <c r="NQA33" s="106"/>
      <c r="NQB33" s="106"/>
      <c r="NQC33" s="106"/>
      <c r="NQD33" s="106"/>
      <c r="NQE33" s="106"/>
      <c r="NQF33" s="106"/>
      <c r="NQG33" s="106"/>
      <c r="NQH33" s="106"/>
      <c r="NQI33" s="106"/>
      <c r="NQJ33" s="106"/>
      <c r="NQK33" s="106"/>
      <c r="NQL33" s="106"/>
      <c r="NQM33" s="106"/>
      <c r="NQN33" s="106"/>
      <c r="NQO33" s="106"/>
      <c r="NQP33" s="106"/>
      <c r="NQQ33" s="106"/>
      <c r="NQR33" s="106"/>
      <c r="NQS33" s="106"/>
      <c r="NQT33" s="106"/>
      <c r="NQU33" s="106"/>
      <c r="NQV33" s="106"/>
      <c r="NQW33" s="106"/>
      <c r="NQX33" s="106"/>
      <c r="NQY33" s="106"/>
      <c r="NQZ33" s="106"/>
      <c r="NRA33" s="106"/>
      <c r="NRB33" s="106"/>
      <c r="NRC33" s="106"/>
      <c r="NRD33" s="106"/>
      <c r="NRE33" s="106"/>
      <c r="NRF33" s="106"/>
      <c r="NRG33" s="106"/>
      <c r="NRH33" s="106"/>
      <c r="NRI33" s="106"/>
      <c r="NRJ33" s="106"/>
      <c r="NRK33" s="106"/>
      <c r="NRL33" s="106"/>
      <c r="NRM33" s="106"/>
      <c r="NRN33" s="106"/>
      <c r="NRO33" s="106"/>
      <c r="NRP33" s="106"/>
      <c r="NRQ33" s="106"/>
      <c r="NRR33" s="106"/>
      <c r="NRS33" s="106"/>
      <c r="NRT33" s="106"/>
      <c r="NRU33" s="106"/>
      <c r="NRV33" s="106"/>
      <c r="NRW33" s="106"/>
      <c r="NRX33" s="106"/>
      <c r="NRY33" s="106"/>
      <c r="NRZ33" s="106"/>
      <c r="NSA33" s="106"/>
      <c r="NSB33" s="106"/>
      <c r="NSC33" s="106"/>
      <c r="NSD33" s="106"/>
      <c r="NSE33" s="106"/>
      <c r="NSF33" s="106"/>
      <c r="NSG33" s="106"/>
      <c r="NSH33" s="106"/>
      <c r="NSI33" s="106"/>
      <c r="NSJ33" s="106"/>
      <c r="NSK33" s="106"/>
      <c r="NSL33" s="106"/>
      <c r="NSM33" s="106"/>
      <c r="NSN33" s="106"/>
      <c r="NSO33" s="106"/>
      <c r="NSP33" s="106"/>
      <c r="NSQ33" s="106"/>
      <c r="NSR33" s="106"/>
      <c r="NSS33" s="106"/>
      <c r="NST33" s="106"/>
      <c r="NSU33" s="106"/>
      <c r="NSV33" s="106"/>
      <c r="NSW33" s="106"/>
      <c r="NSX33" s="106"/>
      <c r="NSY33" s="106"/>
      <c r="NSZ33" s="106"/>
      <c r="NTA33" s="106"/>
      <c r="NTB33" s="106"/>
      <c r="NTC33" s="106"/>
      <c r="NTD33" s="106"/>
      <c r="NTE33" s="106"/>
      <c r="NTF33" s="106"/>
      <c r="NTG33" s="106"/>
      <c r="NTH33" s="106"/>
      <c r="NTI33" s="106"/>
      <c r="NTJ33" s="106"/>
      <c r="NTK33" s="106"/>
      <c r="NTL33" s="106"/>
      <c r="NTM33" s="106"/>
      <c r="NTN33" s="106"/>
      <c r="NTO33" s="106"/>
      <c r="NTP33" s="106"/>
      <c r="NTQ33" s="106"/>
      <c r="NTR33" s="106"/>
      <c r="NTS33" s="106"/>
      <c r="NTT33" s="106"/>
      <c r="NTU33" s="106"/>
      <c r="NTV33" s="106"/>
      <c r="NTW33" s="106"/>
      <c r="NTX33" s="106"/>
      <c r="NTY33" s="106"/>
      <c r="NTZ33" s="106"/>
      <c r="NUA33" s="106"/>
      <c r="NUB33" s="106"/>
      <c r="NUC33" s="106"/>
      <c r="NUD33" s="106"/>
      <c r="NUE33" s="106"/>
      <c r="NUF33" s="106"/>
      <c r="NUG33" s="106"/>
      <c r="NUH33" s="106"/>
      <c r="NUI33" s="106"/>
      <c r="NUJ33" s="106"/>
      <c r="NUK33" s="106"/>
      <c r="NUL33" s="106"/>
      <c r="NUM33" s="106"/>
      <c r="NUN33" s="106"/>
      <c r="NUO33" s="106"/>
      <c r="NUP33" s="106"/>
      <c r="NUQ33" s="106"/>
      <c r="NUR33" s="106"/>
      <c r="NUS33" s="106"/>
      <c r="NUT33" s="106"/>
      <c r="NUU33" s="106"/>
      <c r="NUV33" s="106"/>
      <c r="NUW33" s="106"/>
      <c r="NUX33" s="106"/>
      <c r="NUY33" s="106"/>
      <c r="NUZ33" s="106"/>
      <c r="NVA33" s="106"/>
      <c r="NVB33" s="106"/>
      <c r="NVC33" s="106"/>
      <c r="NVD33" s="106"/>
      <c r="NVE33" s="106"/>
      <c r="NVF33" s="106"/>
      <c r="NVG33" s="106"/>
      <c r="NVH33" s="106"/>
      <c r="NVI33" s="106"/>
      <c r="NVJ33" s="106"/>
      <c r="NVK33" s="106"/>
      <c r="NVL33" s="106"/>
      <c r="NVM33" s="106"/>
      <c r="NVN33" s="106"/>
      <c r="NVO33" s="106"/>
      <c r="NVP33" s="106"/>
      <c r="NVQ33" s="106"/>
      <c r="NVR33" s="106"/>
      <c r="NVS33" s="106"/>
      <c r="NVT33" s="106"/>
      <c r="NVU33" s="106"/>
      <c r="NVV33" s="106"/>
      <c r="NVW33" s="106"/>
      <c r="NVX33" s="106"/>
      <c r="NVY33" s="106"/>
      <c r="NVZ33" s="106"/>
      <c r="NWA33" s="106"/>
      <c r="NWB33" s="106"/>
      <c r="NWC33" s="106"/>
      <c r="NWD33" s="106"/>
      <c r="NWE33" s="106"/>
      <c r="NWF33" s="106"/>
      <c r="NWG33" s="106"/>
      <c r="NWH33" s="106"/>
      <c r="NWI33" s="106"/>
      <c r="NWJ33" s="106"/>
      <c r="NWK33" s="106"/>
      <c r="NWL33" s="106"/>
      <c r="NWM33" s="106"/>
      <c r="NWN33" s="106"/>
      <c r="NWO33" s="106"/>
      <c r="NWP33" s="106"/>
      <c r="NWQ33" s="106"/>
      <c r="NWR33" s="106"/>
      <c r="NWS33" s="106"/>
      <c r="NWT33" s="106"/>
      <c r="NWU33" s="106"/>
      <c r="NWV33" s="106"/>
      <c r="NWW33" s="106"/>
      <c r="NWX33" s="106"/>
      <c r="NWY33" s="106"/>
      <c r="NWZ33" s="106"/>
      <c r="NXA33" s="106"/>
      <c r="NXB33" s="106"/>
      <c r="NXC33" s="106"/>
      <c r="NXD33" s="106"/>
      <c r="NXE33" s="106"/>
      <c r="NXF33" s="106"/>
      <c r="NXG33" s="106"/>
      <c r="NXH33" s="106"/>
      <c r="NXI33" s="106"/>
      <c r="NXJ33" s="106"/>
      <c r="NXK33" s="106"/>
      <c r="NXL33" s="106"/>
      <c r="NXM33" s="106"/>
      <c r="NXN33" s="106"/>
      <c r="NXO33" s="106"/>
      <c r="NXP33" s="106"/>
      <c r="NXQ33" s="106"/>
      <c r="NXR33" s="106"/>
      <c r="NXS33" s="106"/>
      <c r="NXT33" s="106"/>
      <c r="NXU33" s="106"/>
      <c r="NXV33" s="106"/>
      <c r="NXW33" s="106"/>
      <c r="NXX33" s="106"/>
      <c r="NXY33" s="106"/>
      <c r="NXZ33" s="106"/>
      <c r="NYA33" s="106"/>
      <c r="NYB33" s="106"/>
      <c r="NYC33" s="106"/>
      <c r="NYD33" s="106"/>
      <c r="NYE33" s="106"/>
      <c r="NYF33" s="106"/>
      <c r="NYG33" s="106"/>
      <c r="NYH33" s="106"/>
      <c r="NYI33" s="106"/>
      <c r="NYJ33" s="106"/>
      <c r="NYK33" s="106"/>
      <c r="NYL33" s="106"/>
      <c r="NYM33" s="106"/>
      <c r="NYN33" s="106"/>
      <c r="NYO33" s="106"/>
      <c r="NYP33" s="106"/>
      <c r="NYQ33" s="106"/>
      <c r="NYR33" s="106"/>
      <c r="NYS33" s="106"/>
      <c r="NYT33" s="106"/>
      <c r="NYU33" s="106"/>
      <c r="NYV33" s="106"/>
      <c r="NYW33" s="106"/>
      <c r="NYX33" s="106"/>
      <c r="NYY33" s="106"/>
      <c r="NYZ33" s="106"/>
      <c r="NZA33" s="106"/>
      <c r="NZB33" s="106"/>
      <c r="NZC33" s="106"/>
      <c r="NZD33" s="106"/>
      <c r="NZE33" s="106"/>
      <c r="NZF33" s="106"/>
      <c r="NZG33" s="106"/>
      <c r="NZH33" s="106"/>
      <c r="NZI33" s="106"/>
      <c r="NZJ33" s="106"/>
      <c r="NZK33" s="106"/>
      <c r="NZL33" s="106"/>
      <c r="NZM33" s="106"/>
      <c r="NZN33" s="106"/>
      <c r="NZO33" s="106"/>
      <c r="NZP33" s="106"/>
      <c r="NZQ33" s="106"/>
      <c r="NZR33" s="106"/>
      <c r="NZS33" s="106"/>
      <c r="NZT33" s="106"/>
      <c r="NZU33" s="106"/>
      <c r="NZV33" s="106"/>
      <c r="NZW33" s="106"/>
      <c r="NZX33" s="106"/>
      <c r="NZY33" s="106"/>
      <c r="NZZ33" s="106"/>
      <c r="OAA33" s="106"/>
      <c r="OAB33" s="106"/>
      <c r="OAC33" s="106"/>
      <c r="OAD33" s="106"/>
      <c r="OAE33" s="106"/>
      <c r="OAF33" s="106"/>
      <c r="OAG33" s="106"/>
      <c r="OAH33" s="106"/>
      <c r="OAI33" s="106"/>
      <c r="OAJ33" s="106"/>
      <c r="OAK33" s="106"/>
      <c r="OAL33" s="106"/>
      <c r="OAM33" s="106"/>
      <c r="OAN33" s="106"/>
      <c r="OAO33" s="106"/>
      <c r="OAP33" s="106"/>
      <c r="OAQ33" s="106"/>
      <c r="OAR33" s="106"/>
      <c r="OAS33" s="106"/>
      <c r="OAT33" s="106"/>
      <c r="OAU33" s="106"/>
      <c r="OAV33" s="106"/>
      <c r="OAW33" s="106"/>
      <c r="OAX33" s="106"/>
      <c r="OAY33" s="106"/>
      <c r="OAZ33" s="106"/>
      <c r="OBA33" s="106"/>
      <c r="OBB33" s="106"/>
      <c r="OBC33" s="106"/>
      <c r="OBD33" s="106"/>
      <c r="OBE33" s="106"/>
      <c r="OBF33" s="106"/>
      <c r="OBG33" s="106"/>
      <c r="OBH33" s="106"/>
      <c r="OBI33" s="106"/>
      <c r="OBJ33" s="106"/>
      <c r="OBK33" s="106"/>
      <c r="OBL33" s="106"/>
      <c r="OBM33" s="106"/>
      <c r="OBN33" s="106"/>
      <c r="OBO33" s="106"/>
      <c r="OBP33" s="106"/>
      <c r="OBQ33" s="106"/>
      <c r="OBR33" s="106"/>
      <c r="OBS33" s="106"/>
      <c r="OBT33" s="106"/>
      <c r="OBU33" s="106"/>
      <c r="OBV33" s="106"/>
      <c r="OBW33" s="106"/>
      <c r="OBX33" s="106"/>
      <c r="OBY33" s="106"/>
      <c r="OBZ33" s="106"/>
      <c r="OCA33" s="106"/>
      <c r="OCB33" s="106"/>
      <c r="OCC33" s="106"/>
      <c r="OCD33" s="106"/>
      <c r="OCE33" s="106"/>
      <c r="OCF33" s="106"/>
      <c r="OCG33" s="106"/>
      <c r="OCH33" s="106"/>
      <c r="OCI33" s="106"/>
      <c r="OCJ33" s="106"/>
      <c r="OCK33" s="106"/>
      <c r="OCL33" s="106"/>
      <c r="OCM33" s="106"/>
      <c r="OCN33" s="106"/>
      <c r="OCO33" s="106"/>
      <c r="OCP33" s="106"/>
      <c r="OCQ33" s="106"/>
      <c r="OCR33" s="106"/>
      <c r="OCS33" s="106"/>
      <c r="OCT33" s="106"/>
      <c r="OCU33" s="106"/>
      <c r="OCV33" s="106"/>
      <c r="OCW33" s="106"/>
      <c r="OCX33" s="106"/>
      <c r="OCY33" s="106"/>
      <c r="OCZ33" s="106"/>
      <c r="ODA33" s="106"/>
      <c r="ODB33" s="106"/>
      <c r="ODC33" s="106"/>
      <c r="ODD33" s="106"/>
      <c r="ODE33" s="106"/>
      <c r="ODF33" s="106"/>
      <c r="ODG33" s="106"/>
      <c r="ODH33" s="106"/>
      <c r="ODI33" s="106"/>
      <c r="ODJ33" s="106"/>
      <c r="ODK33" s="106"/>
      <c r="ODL33" s="106"/>
      <c r="ODM33" s="106"/>
      <c r="ODN33" s="106"/>
      <c r="ODO33" s="106"/>
      <c r="ODP33" s="106"/>
      <c r="ODQ33" s="106"/>
      <c r="ODR33" s="106"/>
      <c r="ODS33" s="106"/>
      <c r="ODT33" s="106"/>
      <c r="ODU33" s="106"/>
      <c r="ODV33" s="106"/>
      <c r="ODW33" s="106"/>
      <c r="ODX33" s="106"/>
      <c r="ODY33" s="106"/>
      <c r="ODZ33" s="106"/>
      <c r="OEA33" s="106"/>
      <c r="OEB33" s="106"/>
      <c r="OEC33" s="106"/>
      <c r="OED33" s="106"/>
      <c r="OEE33" s="106"/>
      <c r="OEF33" s="106"/>
      <c r="OEG33" s="106"/>
      <c r="OEH33" s="106"/>
      <c r="OEI33" s="106"/>
      <c r="OEJ33" s="106"/>
      <c r="OEK33" s="106"/>
      <c r="OEL33" s="106"/>
      <c r="OEM33" s="106"/>
      <c r="OEN33" s="106"/>
      <c r="OEO33" s="106"/>
      <c r="OEP33" s="106"/>
      <c r="OEQ33" s="106"/>
      <c r="OER33" s="106"/>
      <c r="OES33" s="106"/>
      <c r="OET33" s="106"/>
      <c r="OEU33" s="106"/>
      <c r="OEV33" s="106"/>
      <c r="OEW33" s="106"/>
      <c r="OEX33" s="106"/>
      <c r="OEY33" s="106"/>
      <c r="OEZ33" s="106"/>
      <c r="OFA33" s="106"/>
      <c r="OFB33" s="106"/>
      <c r="OFC33" s="106"/>
      <c r="OFD33" s="106"/>
      <c r="OFE33" s="106"/>
      <c r="OFF33" s="106"/>
      <c r="OFG33" s="106"/>
      <c r="OFH33" s="106"/>
      <c r="OFI33" s="106"/>
      <c r="OFJ33" s="106"/>
      <c r="OFK33" s="106"/>
      <c r="OFL33" s="106"/>
      <c r="OFM33" s="106"/>
      <c r="OFN33" s="106"/>
      <c r="OFO33" s="106"/>
      <c r="OFP33" s="106"/>
      <c r="OFQ33" s="106"/>
      <c r="OFR33" s="106"/>
      <c r="OFS33" s="106"/>
      <c r="OFT33" s="106"/>
      <c r="OFU33" s="106"/>
      <c r="OFV33" s="106"/>
      <c r="OFW33" s="106"/>
      <c r="OFX33" s="106"/>
      <c r="OFY33" s="106"/>
      <c r="OFZ33" s="106"/>
      <c r="OGA33" s="106"/>
      <c r="OGB33" s="106"/>
      <c r="OGC33" s="106"/>
      <c r="OGD33" s="106"/>
      <c r="OGE33" s="106"/>
      <c r="OGF33" s="106"/>
      <c r="OGG33" s="106"/>
      <c r="OGH33" s="106"/>
      <c r="OGI33" s="106"/>
      <c r="OGJ33" s="106"/>
      <c r="OGK33" s="106"/>
      <c r="OGL33" s="106"/>
      <c r="OGM33" s="106"/>
      <c r="OGN33" s="106"/>
      <c r="OGO33" s="106"/>
      <c r="OGP33" s="106"/>
      <c r="OGQ33" s="106"/>
      <c r="OGR33" s="106"/>
      <c r="OGS33" s="106"/>
      <c r="OGT33" s="106"/>
      <c r="OGU33" s="106"/>
      <c r="OGV33" s="106"/>
      <c r="OGW33" s="106"/>
      <c r="OGX33" s="106"/>
      <c r="OGY33" s="106"/>
      <c r="OGZ33" s="106"/>
      <c r="OHA33" s="106"/>
      <c r="OHB33" s="106"/>
      <c r="OHC33" s="106"/>
      <c r="OHD33" s="106"/>
      <c r="OHE33" s="106"/>
      <c r="OHF33" s="106"/>
      <c r="OHG33" s="106"/>
      <c r="OHH33" s="106"/>
      <c r="OHI33" s="106"/>
      <c r="OHJ33" s="106"/>
      <c r="OHK33" s="106"/>
      <c r="OHL33" s="106"/>
      <c r="OHM33" s="106"/>
      <c r="OHN33" s="106"/>
      <c r="OHO33" s="106"/>
      <c r="OHP33" s="106"/>
      <c r="OHQ33" s="106"/>
      <c r="OHR33" s="106"/>
      <c r="OHS33" s="106"/>
      <c r="OHT33" s="106"/>
      <c r="OHU33" s="106"/>
      <c r="OHV33" s="106"/>
      <c r="OHW33" s="106"/>
      <c r="OHX33" s="106"/>
      <c r="OHY33" s="106"/>
      <c r="OHZ33" s="106"/>
      <c r="OIA33" s="106"/>
      <c r="OIB33" s="106"/>
      <c r="OIC33" s="106"/>
      <c r="OID33" s="106"/>
      <c r="OIE33" s="106"/>
      <c r="OIF33" s="106"/>
      <c r="OIG33" s="106"/>
      <c r="OIH33" s="106"/>
      <c r="OII33" s="106"/>
      <c r="OIJ33" s="106"/>
      <c r="OIK33" s="106"/>
      <c r="OIL33" s="106"/>
      <c r="OIM33" s="106"/>
      <c r="OIN33" s="106"/>
      <c r="OIO33" s="106"/>
      <c r="OIP33" s="106"/>
      <c r="OIQ33" s="106"/>
      <c r="OIR33" s="106"/>
      <c r="OIS33" s="106"/>
      <c r="OIT33" s="106"/>
      <c r="OIU33" s="106"/>
      <c r="OIV33" s="106"/>
      <c r="OIW33" s="106"/>
      <c r="OIX33" s="106"/>
      <c r="OIY33" s="106"/>
      <c r="OIZ33" s="106"/>
      <c r="OJA33" s="106"/>
      <c r="OJB33" s="106"/>
      <c r="OJC33" s="106"/>
      <c r="OJD33" s="106"/>
      <c r="OJE33" s="106"/>
      <c r="OJF33" s="106"/>
      <c r="OJG33" s="106"/>
      <c r="OJH33" s="106"/>
      <c r="OJI33" s="106"/>
      <c r="OJJ33" s="106"/>
      <c r="OJK33" s="106"/>
      <c r="OJL33" s="106"/>
      <c r="OJM33" s="106"/>
      <c r="OJN33" s="106"/>
      <c r="OJO33" s="106"/>
      <c r="OJP33" s="106"/>
      <c r="OJQ33" s="106"/>
      <c r="OJR33" s="106"/>
      <c r="OJS33" s="106"/>
      <c r="OJT33" s="106"/>
      <c r="OJU33" s="106"/>
      <c r="OJV33" s="106"/>
      <c r="OJW33" s="106"/>
      <c r="OJX33" s="106"/>
      <c r="OJY33" s="106"/>
      <c r="OJZ33" s="106"/>
      <c r="OKA33" s="106"/>
      <c r="OKB33" s="106"/>
      <c r="OKC33" s="106"/>
      <c r="OKD33" s="106"/>
      <c r="OKE33" s="106"/>
      <c r="OKF33" s="106"/>
      <c r="OKG33" s="106"/>
      <c r="OKH33" s="106"/>
      <c r="OKI33" s="106"/>
      <c r="OKJ33" s="106"/>
      <c r="OKK33" s="106"/>
      <c r="OKL33" s="106"/>
      <c r="OKM33" s="106"/>
      <c r="OKN33" s="106"/>
      <c r="OKO33" s="106"/>
      <c r="OKP33" s="106"/>
      <c r="OKQ33" s="106"/>
      <c r="OKR33" s="106"/>
      <c r="OKS33" s="106"/>
      <c r="OKT33" s="106"/>
      <c r="OKU33" s="106"/>
      <c r="OKV33" s="106"/>
      <c r="OKW33" s="106"/>
      <c r="OKX33" s="106"/>
      <c r="OKY33" s="106"/>
      <c r="OKZ33" s="106"/>
      <c r="OLA33" s="106"/>
      <c r="OLB33" s="106"/>
      <c r="OLC33" s="106"/>
      <c r="OLD33" s="106"/>
      <c r="OLE33" s="106"/>
      <c r="OLF33" s="106"/>
      <c r="OLG33" s="106"/>
      <c r="OLH33" s="106"/>
      <c r="OLI33" s="106"/>
      <c r="OLJ33" s="106"/>
      <c r="OLK33" s="106"/>
      <c r="OLL33" s="106"/>
      <c r="OLM33" s="106"/>
      <c r="OLN33" s="106"/>
      <c r="OLO33" s="106"/>
      <c r="OLP33" s="106"/>
      <c r="OLQ33" s="106"/>
      <c r="OLR33" s="106"/>
      <c r="OLS33" s="106"/>
      <c r="OLT33" s="106"/>
      <c r="OLU33" s="106"/>
      <c r="OLV33" s="106"/>
      <c r="OLW33" s="106"/>
      <c r="OLX33" s="106"/>
      <c r="OLY33" s="106"/>
      <c r="OLZ33" s="106"/>
      <c r="OMA33" s="106"/>
      <c r="OMB33" s="106"/>
      <c r="OMC33" s="106"/>
      <c r="OMD33" s="106"/>
      <c r="OME33" s="106"/>
      <c r="OMF33" s="106"/>
      <c r="OMG33" s="106"/>
      <c r="OMH33" s="106"/>
      <c r="OMI33" s="106"/>
      <c r="OMJ33" s="106"/>
      <c r="OMK33" s="106"/>
      <c r="OML33" s="106"/>
      <c r="OMM33" s="106"/>
      <c r="OMN33" s="106"/>
      <c r="OMO33" s="106"/>
      <c r="OMP33" s="106"/>
      <c r="OMQ33" s="106"/>
      <c r="OMR33" s="106"/>
      <c r="OMS33" s="106"/>
      <c r="OMT33" s="106"/>
      <c r="OMU33" s="106"/>
      <c r="OMV33" s="106"/>
      <c r="OMW33" s="106"/>
      <c r="OMX33" s="106"/>
      <c r="OMY33" s="106"/>
      <c r="OMZ33" s="106"/>
      <c r="ONA33" s="106"/>
      <c r="ONB33" s="106"/>
      <c r="ONC33" s="106"/>
      <c r="OND33" s="106"/>
      <c r="ONE33" s="106"/>
      <c r="ONF33" s="106"/>
      <c r="ONG33" s="106"/>
      <c r="ONH33" s="106"/>
      <c r="ONI33" s="106"/>
      <c r="ONJ33" s="106"/>
      <c r="ONK33" s="106"/>
      <c r="ONL33" s="106"/>
      <c r="ONM33" s="106"/>
      <c r="ONN33" s="106"/>
      <c r="ONO33" s="106"/>
      <c r="ONP33" s="106"/>
      <c r="ONQ33" s="106"/>
      <c r="ONR33" s="106"/>
      <c r="ONS33" s="106"/>
      <c r="ONT33" s="106"/>
      <c r="ONU33" s="106"/>
      <c r="ONV33" s="106"/>
      <c r="ONW33" s="106"/>
      <c r="ONX33" s="106"/>
      <c r="ONY33" s="106"/>
      <c r="ONZ33" s="106"/>
      <c r="OOA33" s="106"/>
      <c r="OOB33" s="106"/>
      <c r="OOC33" s="106"/>
      <c r="OOD33" s="106"/>
      <c r="OOE33" s="106"/>
      <c r="OOF33" s="106"/>
      <c r="OOG33" s="106"/>
      <c r="OOH33" s="106"/>
      <c r="OOI33" s="106"/>
      <c r="OOJ33" s="106"/>
      <c r="OOK33" s="106"/>
      <c r="OOL33" s="106"/>
      <c r="OOM33" s="106"/>
      <c r="OON33" s="106"/>
      <c r="OOO33" s="106"/>
      <c r="OOP33" s="106"/>
      <c r="OOQ33" s="106"/>
      <c r="OOR33" s="106"/>
      <c r="OOS33" s="106"/>
      <c r="OOT33" s="106"/>
      <c r="OOU33" s="106"/>
      <c r="OOV33" s="106"/>
      <c r="OOW33" s="106"/>
      <c r="OOX33" s="106"/>
      <c r="OOY33" s="106"/>
      <c r="OOZ33" s="106"/>
      <c r="OPA33" s="106"/>
      <c r="OPB33" s="106"/>
      <c r="OPC33" s="106"/>
      <c r="OPD33" s="106"/>
      <c r="OPE33" s="106"/>
      <c r="OPF33" s="106"/>
      <c r="OPG33" s="106"/>
      <c r="OPH33" s="106"/>
      <c r="OPI33" s="106"/>
      <c r="OPJ33" s="106"/>
      <c r="OPK33" s="106"/>
      <c r="OPL33" s="106"/>
      <c r="OPM33" s="106"/>
      <c r="OPN33" s="106"/>
      <c r="OPO33" s="106"/>
      <c r="OPP33" s="106"/>
      <c r="OPQ33" s="106"/>
      <c r="OPR33" s="106"/>
      <c r="OPS33" s="106"/>
      <c r="OPT33" s="106"/>
      <c r="OPU33" s="106"/>
      <c r="OPV33" s="106"/>
      <c r="OPW33" s="106"/>
      <c r="OPX33" s="106"/>
      <c r="OPY33" s="106"/>
      <c r="OPZ33" s="106"/>
      <c r="OQA33" s="106"/>
      <c r="OQB33" s="106"/>
      <c r="OQC33" s="106"/>
      <c r="OQD33" s="106"/>
      <c r="OQE33" s="106"/>
      <c r="OQF33" s="106"/>
      <c r="OQG33" s="106"/>
      <c r="OQH33" s="106"/>
      <c r="OQI33" s="106"/>
      <c r="OQJ33" s="106"/>
      <c r="OQK33" s="106"/>
      <c r="OQL33" s="106"/>
      <c r="OQM33" s="106"/>
      <c r="OQN33" s="106"/>
      <c r="OQO33" s="106"/>
      <c r="OQP33" s="106"/>
      <c r="OQQ33" s="106"/>
      <c r="OQR33" s="106"/>
      <c r="OQS33" s="106"/>
      <c r="OQT33" s="106"/>
      <c r="OQU33" s="106"/>
      <c r="OQV33" s="106"/>
      <c r="OQW33" s="106"/>
      <c r="OQX33" s="106"/>
      <c r="OQY33" s="106"/>
      <c r="OQZ33" s="106"/>
      <c r="ORA33" s="106"/>
      <c r="ORB33" s="106"/>
      <c r="ORC33" s="106"/>
      <c r="ORD33" s="106"/>
      <c r="ORE33" s="106"/>
      <c r="ORF33" s="106"/>
      <c r="ORG33" s="106"/>
      <c r="ORH33" s="106"/>
      <c r="ORI33" s="106"/>
      <c r="ORJ33" s="106"/>
      <c r="ORK33" s="106"/>
      <c r="ORL33" s="106"/>
      <c r="ORM33" s="106"/>
      <c r="ORN33" s="106"/>
      <c r="ORO33" s="106"/>
      <c r="ORP33" s="106"/>
      <c r="ORQ33" s="106"/>
      <c r="ORR33" s="106"/>
      <c r="ORS33" s="106"/>
      <c r="ORT33" s="106"/>
      <c r="ORU33" s="106"/>
      <c r="ORV33" s="106"/>
      <c r="ORW33" s="106"/>
      <c r="ORX33" s="106"/>
      <c r="ORY33" s="106"/>
      <c r="ORZ33" s="106"/>
      <c r="OSA33" s="106"/>
      <c r="OSB33" s="106"/>
      <c r="OSC33" s="106"/>
      <c r="OSD33" s="106"/>
      <c r="OSE33" s="106"/>
      <c r="OSF33" s="106"/>
      <c r="OSG33" s="106"/>
      <c r="OSH33" s="106"/>
      <c r="OSI33" s="106"/>
      <c r="OSJ33" s="106"/>
      <c r="OSK33" s="106"/>
      <c r="OSL33" s="106"/>
      <c r="OSM33" s="106"/>
      <c r="OSN33" s="106"/>
      <c r="OSO33" s="106"/>
      <c r="OSP33" s="106"/>
      <c r="OSQ33" s="106"/>
      <c r="OSR33" s="106"/>
      <c r="OSS33" s="106"/>
      <c r="OST33" s="106"/>
      <c r="OSU33" s="106"/>
      <c r="OSV33" s="106"/>
      <c r="OSW33" s="106"/>
      <c r="OSX33" s="106"/>
      <c r="OSY33" s="106"/>
      <c r="OSZ33" s="106"/>
      <c r="OTA33" s="106"/>
      <c r="OTB33" s="106"/>
      <c r="OTC33" s="106"/>
      <c r="OTD33" s="106"/>
      <c r="OTE33" s="106"/>
      <c r="OTF33" s="106"/>
      <c r="OTG33" s="106"/>
      <c r="OTH33" s="106"/>
      <c r="OTI33" s="106"/>
      <c r="OTJ33" s="106"/>
      <c r="OTK33" s="106"/>
      <c r="OTL33" s="106"/>
      <c r="OTM33" s="106"/>
      <c r="OTN33" s="106"/>
      <c r="OTO33" s="106"/>
      <c r="OTP33" s="106"/>
      <c r="OTQ33" s="106"/>
      <c r="OTR33" s="106"/>
      <c r="OTS33" s="106"/>
      <c r="OTT33" s="106"/>
      <c r="OTU33" s="106"/>
      <c r="OTV33" s="106"/>
      <c r="OTW33" s="106"/>
      <c r="OTX33" s="106"/>
      <c r="OTY33" s="106"/>
      <c r="OTZ33" s="106"/>
      <c r="OUA33" s="106"/>
      <c r="OUB33" s="106"/>
      <c r="OUC33" s="106"/>
      <c r="OUD33" s="106"/>
      <c r="OUE33" s="106"/>
      <c r="OUF33" s="106"/>
      <c r="OUG33" s="106"/>
      <c r="OUH33" s="106"/>
      <c r="OUI33" s="106"/>
      <c r="OUJ33" s="106"/>
      <c r="OUK33" s="106"/>
      <c r="OUL33" s="106"/>
      <c r="OUM33" s="106"/>
      <c r="OUN33" s="106"/>
      <c r="OUO33" s="106"/>
      <c r="OUP33" s="106"/>
      <c r="OUQ33" s="106"/>
      <c r="OUR33" s="106"/>
      <c r="OUS33" s="106"/>
      <c r="OUT33" s="106"/>
      <c r="OUU33" s="106"/>
      <c r="OUV33" s="106"/>
      <c r="OUW33" s="106"/>
      <c r="OUX33" s="106"/>
      <c r="OUY33" s="106"/>
      <c r="OUZ33" s="106"/>
      <c r="OVA33" s="106"/>
      <c r="OVB33" s="106"/>
      <c r="OVC33" s="106"/>
      <c r="OVD33" s="106"/>
      <c r="OVE33" s="106"/>
      <c r="OVF33" s="106"/>
      <c r="OVG33" s="106"/>
      <c r="OVH33" s="106"/>
      <c r="OVI33" s="106"/>
      <c r="OVJ33" s="106"/>
      <c r="OVK33" s="106"/>
      <c r="OVL33" s="106"/>
      <c r="OVM33" s="106"/>
      <c r="OVN33" s="106"/>
      <c r="OVO33" s="106"/>
      <c r="OVP33" s="106"/>
      <c r="OVQ33" s="106"/>
      <c r="OVR33" s="106"/>
      <c r="OVS33" s="106"/>
      <c r="OVT33" s="106"/>
      <c r="OVU33" s="106"/>
      <c r="OVV33" s="106"/>
      <c r="OVW33" s="106"/>
      <c r="OVX33" s="106"/>
      <c r="OVY33" s="106"/>
      <c r="OVZ33" s="106"/>
      <c r="OWA33" s="106"/>
      <c r="OWB33" s="106"/>
      <c r="OWC33" s="106"/>
      <c r="OWD33" s="106"/>
      <c r="OWE33" s="106"/>
      <c r="OWF33" s="106"/>
      <c r="OWG33" s="106"/>
      <c r="OWH33" s="106"/>
      <c r="OWI33" s="106"/>
      <c r="OWJ33" s="106"/>
      <c r="OWK33" s="106"/>
      <c r="OWL33" s="106"/>
      <c r="OWM33" s="106"/>
      <c r="OWN33" s="106"/>
      <c r="OWO33" s="106"/>
      <c r="OWP33" s="106"/>
      <c r="OWQ33" s="106"/>
      <c r="OWR33" s="106"/>
      <c r="OWS33" s="106"/>
      <c r="OWT33" s="106"/>
      <c r="OWU33" s="106"/>
      <c r="OWV33" s="106"/>
      <c r="OWW33" s="106"/>
      <c r="OWX33" s="106"/>
      <c r="OWY33" s="106"/>
      <c r="OWZ33" s="106"/>
      <c r="OXA33" s="106"/>
      <c r="OXB33" s="106"/>
      <c r="OXC33" s="106"/>
      <c r="OXD33" s="106"/>
      <c r="OXE33" s="106"/>
      <c r="OXF33" s="106"/>
      <c r="OXG33" s="106"/>
      <c r="OXH33" s="106"/>
      <c r="OXI33" s="106"/>
      <c r="OXJ33" s="106"/>
      <c r="OXK33" s="106"/>
      <c r="OXL33" s="106"/>
      <c r="OXM33" s="106"/>
      <c r="OXN33" s="106"/>
      <c r="OXO33" s="106"/>
      <c r="OXP33" s="106"/>
      <c r="OXQ33" s="106"/>
      <c r="OXR33" s="106"/>
      <c r="OXS33" s="106"/>
      <c r="OXT33" s="106"/>
      <c r="OXU33" s="106"/>
      <c r="OXV33" s="106"/>
      <c r="OXW33" s="106"/>
      <c r="OXX33" s="106"/>
      <c r="OXY33" s="106"/>
      <c r="OXZ33" s="106"/>
      <c r="OYA33" s="106"/>
      <c r="OYB33" s="106"/>
      <c r="OYC33" s="106"/>
      <c r="OYD33" s="106"/>
      <c r="OYE33" s="106"/>
      <c r="OYF33" s="106"/>
      <c r="OYG33" s="106"/>
      <c r="OYH33" s="106"/>
      <c r="OYI33" s="106"/>
      <c r="OYJ33" s="106"/>
      <c r="OYK33" s="106"/>
      <c r="OYL33" s="106"/>
      <c r="OYM33" s="106"/>
      <c r="OYN33" s="106"/>
      <c r="OYO33" s="106"/>
      <c r="OYP33" s="106"/>
      <c r="OYQ33" s="106"/>
      <c r="OYR33" s="106"/>
      <c r="OYS33" s="106"/>
      <c r="OYT33" s="106"/>
      <c r="OYU33" s="106"/>
      <c r="OYV33" s="106"/>
      <c r="OYW33" s="106"/>
      <c r="OYX33" s="106"/>
      <c r="OYY33" s="106"/>
      <c r="OYZ33" s="106"/>
      <c r="OZA33" s="106"/>
      <c r="OZB33" s="106"/>
      <c r="OZC33" s="106"/>
      <c r="OZD33" s="106"/>
      <c r="OZE33" s="106"/>
      <c r="OZF33" s="106"/>
      <c r="OZG33" s="106"/>
      <c r="OZH33" s="106"/>
      <c r="OZI33" s="106"/>
      <c r="OZJ33" s="106"/>
      <c r="OZK33" s="106"/>
      <c r="OZL33" s="106"/>
      <c r="OZM33" s="106"/>
      <c r="OZN33" s="106"/>
      <c r="OZO33" s="106"/>
      <c r="OZP33" s="106"/>
      <c r="OZQ33" s="106"/>
      <c r="OZR33" s="106"/>
      <c r="OZS33" s="106"/>
      <c r="OZT33" s="106"/>
      <c r="OZU33" s="106"/>
      <c r="OZV33" s="106"/>
      <c r="OZW33" s="106"/>
      <c r="OZX33" s="106"/>
      <c r="OZY33" s="106"/>
      <c r="OZZ33" s="106"/>
      <c r="PAA33" s="106"/>
      <c r="PAB33" s="106"/>
      <c r="PAC33" s="106"/>
      <c r="PAD33" s="106"/>
      <c r="PAE33" s="106"/>
      <c r="PAF33" s="106"/>
      <c r="PAG33" s="106"/>
      <c r="PAH33" s="106"/>
      <c r="PAI33" s="106"/>
      <c r="PAJ33" s="106"/>
      <c r="PAK33" s="106"/>
      <c r="PAL33" s="106"/>
      <c r="PAM33" s="106"/>
      <c r="PAN33" s="106"/>
      <c r="PAO33" s="106"/>
      <c r="PAP33" s="106"/>
      <c r="PAQ33" s="106"/>
      <c r="PAR33" s="106"/>
      <c r="PAS33" s="106"/>
      <c r="PAT33" s="106"/>
      <c r="PAU33" s="106"/>
      <c r="PAV33" s="106"/>
      <c r="PAW33" s="106"/>
      <c r="PAX33" s="106"/>
      <c r="PAY33" s="106"/>
      <c r="PAZ33" s="106"/>
      <c r="PBA33" s="106"/>
      <c r="PBB33" s="106"/>
      <c r="PBC33" s="106"/>
      <c r="PBD33" s="106"/>
      <c r="PBE33" s="106"/>
      <c r="PBF33" s="106"/>
      <c r="PBG33" s="106"/>
      <c r="PBH33" s="106"/>
      <c r="PBI33" s="106"/>
      <c r="PBJ33" s="106"/>
      <c r="PBK33" s="106"/>
      <c r="PBL33" s="106"/>
      <c r="PBM33" s="106"/>
      <c r="PBN33" s="106"/>
      <c r="PBO33" s="106"/>
      <c r="PBP33" s="106"/>
      <c r="PBQ33" s="106"/>
      <c r="PBR33" s="106"/>
      <c r="PBS33" s="106"/>
      <c r="PBT33" s="106"/>
      <c r="PBU33" s="106"/>
      <c r="PBV33" s="106"/>
      <c r="PBW33" s="106"/>
      <c r="PBX33" s="106"/>
      <c r="PBY33" s="106"/>
      <c r="PBZ33" s="106"/>
      <c r="PCA33" s="106"/>
      <c r="PCB33" s="106"/>
      <c r="PCC33" s="106"/>
      <c r="PCD33" s="106"/>
      <c r="PCE33" s="106"/>
      <c r="PCF33" s="106"/>
      <c r="PCG33" s="106"/>
      <c r="PCH33" s="106"/>
      <c r="PCI33" s="106"/>
      <c r="PCJ33" s="106"/>
      <c r="PCK33" s="106"/>
      <c r="PCL33" s="106"/>
      <c r="PCM33" s="106"/>
      <c r="PCN33" s="106"/>
      <c r="PCO33" s="106"/>
      <c r="PCP33" s="106"/>
      <c r="PCQ33" s="106"/>
      <c r="PCR33" s="106"/>
      <c r="PCS33" s="106"/>
      <c r="PCT33" s="106"/>
      <c r="PCU33" s="106"/>
      <c r="PCV33" s="106"/>
      <c r="PCW33" s="106"/>
      <c r="PCX33" s="106"/>
      <c r="PCY33" s="106"/>
      <c r="PCZ33" s="106"/>
      <c r="PDA33" s="106"/>
      <c r="PDB33" s="106"/>
      <c r="PDC33" s="106"/>
      <c r="PDD33" s="106"/>
      <c r="PDE33" s="106"/>
      <c r="PDF33" s="106"/>
      <c r="PDG33" s="106"/>
      <c r="PDH33" s="106"/>
      <c r="PDI33" s="106"/>
      <c r="PDJ33" s="106"/>
      <c r="PDK33" s="106"/>
      <c r="PDL33" s="106"/>
      <c r="PDM33" s="106"/>
      <c r="PDN33" s="106"/>
      <c r="PDO33" s="106"/>
      <c r="PDP33" s="106"/>
      <c r="PDQ33" s="106"/>
      <c r="PDR33" s="106"/>
      <c r="PDS33" s="106"/>
      <c r="PDT33" s="106"/>
      <c r="PDU33" s="106"/>
      <c r="PDV33" s="106"/>
      <c r="PDW33" s="106"/>
      <c r="PDX33" s="106"/>
      <c r="PDY33" s="106"/>
      <c r="PDZ33" s="106"/>
      <c r="PEA33" s="106"/>
      <c r="PEB33" s="106"/>
      <c r="PEC33" s="106"/>
      <c r="PED33" s="106"/>
      <c r="PEE33" s="106"/>
      <c r="PEF33" s="106"/>
      <c r="PEG33" s="106"/>
      <c r="PEH33" s="106"/>
      <c r="PEI33" s="106"/>
      <c r="PEJ33" s="106"/>
      <c r="PEK33" s="106"/>
      <c r="PEL33" s="106"/>
      <c r="PEM33" s="106"/>
      <c r="PEN33" s="106"/>
      <c r="PEO33" s="106"/>
      <c r="PEP33" s="106"/>
      <c r="PEQ33" s="106"/>
      <c r="PER33" s="106"/>
      <c r="PES33" s="106"/>
      <c r="PET33" s="106"/>
      <c r="PEU33" s="106"/>
      <c r="PEV33" s="106"/>
      <c r="PEW33" s="106"/>
      <c r="PEX33" s="106"/>
      <c r="PEY33" s="106"/>
      <c r="PEZ33" s="106"/>
      <c r="PFA33" s="106"/>
      <c r="PFB33" s="106"/>
      <c r="PFC33" s="106"/>
      <c r="PFD33" s="106"/>
      <c r="PFE33" s="106"/>
      <c r="PFF33" s="106"/>
      <c r="PFG33" s="106"/>
      <c r="PFH33" s="106"/>
      <c r="PFI33" s="106"/>
      <c r="PFJ33" s="106"/>
      <c r="PFK33" s="106"/>
      <c r="PFL33" s="106"/>
      <c r="PFM33" s="106"/>
      <c r="PFN33" s="106"/>
      <c r="PFO33" s="106"/>
      <c r="PFP33" s="106"/>
      <c r="PFQ33" s="106"/>
      <c r="PFR33" s="106"/>
      <c r="PFS33" s="106"/>
      <c r="PFT33" s="106"/>
      <c r="PFU33" s="106"/>
      <c r="PFV33" s="106"/>
      <c r="PFW33" s="106"/>
      <c r="PFX33" s="106"/>
      <c r="PFY33" s="106"/>
      <c r="PFZ33" s="106"/>
      <c r="PGA33" s="106"/>
      <c r="PGB33" s="106"/>
      <c r="PGC33" s="106"/>
      <c r="PGD33" s="106"/>
      <c r="PGE33" s="106"/>
      <c r="PGF33" s="106"/>
      <c r="PGG33" s="106"/>
      <c r="PGH33" s="106"/>
      <c r="PGI33" s="106"/>
      <c r="PGJ33" s="106"/>
      <c r="PGK33" s="106"/>
      <c r="PGL33" s="106"/>
      <c r="PGM33" s="106"/>
      <c r="PGN33" s="106"/>
      <c r="PGO33" s="106"/>
      <c r="PGP33" s="106"/>
      <c r="PGQ33" s="106"/>
      <c r="PGR33" s="106"/>
      <c r="PGS33" s="106"/>
      <c r="PGT33" s="106"/>
      <c r="PGU33" s="106"/>
      <c r="PGV33" s="106"/>
      <c r="PGW33" s="106"/>
      <c r="PGX33" s="106"/>
      <c r="PGY33" s="106"/>
      <c r="PGZ33" s="106"/>
      <c r="PHA33" s="106"/>
      <c r="PHB33" s="106"/>
      <c r="PHC33" s="106"/>
      <c r="PHD33" s="106"/>
      <c r="PHE33" s="106"/>
      <c r="PHF33" s="106"/>
      <c r="PHG33" s="106"/>
      <c r="PHH33" s="106"/>
      <c r="PHI33" s="106"/>
      <c r="PHJ33" s="106"/>
      <c r="PHK33" s="106"/>
      <c r="PHL33" s="106"/>
      <c r="PHM33" s="106"/>
      <c r="PHN33" s="106"/>
      <c r="PHO33" s="106"/>
      <c r="PHP33" s="106"/>
      <c r="PHQ33" s="106"/>
      <c r="PHR33" s="106"/>
      <c r="PHS33" s="106"/>
      <c r="PHT33" s="106"/>
      <c r="PHU33" s="106"/>
      <c r="PHV33" s="106"/>
      <c r="PHW33" s="106"/>
      <c r="PHX33" s="106"/>
      <c r="PHY33" s="106"/>
      <c r="PHZ33" s="106"/>
      <c r="PIA33" s="106"/>
      <c r="PIB33" s="106"/>
      <c r="PIC33" s="106"/>
      <c r="PID33" s="106"/>
      <c r="PIE33" s="106"/>
      <c r="PIF33" s="106"/>
      <c r="PIG33" s="106"/>
      <c r="PIH33" s="106"/>
      <c r="PII33" s="106"/>
      <c r="PIJ33" s="106"/>
      <c r="PIK33" s="106"/>
      <c r="PIL33" s="106"/>
      <c r="PIM33" s="106"/>
      <c r="PIN33" s="106"/>
      <c r="PIO33" s="106"/>
      <c r="PIP33" s="106"/>
      <c r="PIQ33" s="106"/>
      <c r="PIR33" s="106"/>
      <c r="PIS33" s="106"/>
      <c r="PIT33" s="106"/>
      <c r="PIU33" s="106"/>
      <c r="PIV33" s="106"/>
      <c r="PIW33" s="106"/>
      <c r="PIX33" s="106"/>
      <c r="PIY33" s="106"/>
      <c r="PIZ33" s="106"/>
      <c r="PJA33" s="106"/>
      <c r="PJB33" s="106"/>
      <c r="PJC33" s="106"/>
      <c r="PJD33" s="106"/>
      <c r="PJE33" s="106"/>
      <c r="PJF33" s="106"/>
      <c r="PJG33" s="106"/>
      <c r="PJH33" s="106"/>
      <c r="PJI33" s="106"/>
      <c r="PJJ33" s="106"/>
      <c r="PJK33" s="106"/>
      <c r="PJL33" s="106"/>
      <c r="PJM33" s="106"/>
      <c r="PJN33" s="106"/>
      <c r="PJO33" s="106"/>
      <c r="PJP33" s="106"/>
      <c r="PJQ33" s="106"/>
      <c r="PJR33" s="106"/>
      <c r="PJS33" s="106"/>
      <c r="PJT33" s="106"/>
      <c r="PJU33" s="106"/>
      <c r="PJV33" s="106"/>
      <c r="PJW33" s="106"/>
      <c r="PJX33" s="106"/>
      <c r="PJY33" s="106"/>
      <c r="PJZ33" s="106"/>
      <c r="PKA33" s="106"/>
      <c r="PKB33" s="106"/>
      <c r="PKC33" s="106"/>
      <c r="PKD33" s="106"/>
      <c r="PKE33" s="106"/>
      <c r="PKF33" s="106"/>
      <c r="PKG33" s="106"/>
      <c r="PKH33" s="106"/>
      <c r="PKI33" s="106"/>
      <c r="PKJ33" s="106"/>
      <c r="PKK33" s="106"/>
      <c r="PKL33" s="106"/>
      <c r="PKM33" s="106"/>
      <c r="PKN33" s="106"/>
      <c r="PKO33" s="106"/>
      <c r="PKP33" s="106"/>
      <c r="PKQ33" s="106"/>
      <c r="PKR33" s="106"/>
      <c r="PKS33" s="106"/>
      <c r="PKT33" s="106"/>
      <c r="PKU33" s="106"/>
      <c r="PKV33" s="106"/>
      <c r="PKW33" s="106"/>
      <c r="PKX33" s="106"/>
      <c r="PKY33" s="106"/>
      <c r="PKZ33" s="106"/>
      <c r="PLA33" s="106"/>
      <c r="PLB33" s="106"/>
      <c r="PLC33" s="106"/>
      <c r="PLD33" s="106"/>
      <c r="PLE33" s="106"/>
      <c r="PLF33" s="106"/>
      <c r="PLG33" s="106"/>
      <c r="PLH33" s="106"/>
      <c r="PLI33" s="106"/>
      <c r="PLJ33" s="106"/>
      <c r="PLK33" s="106"/>
      <c r="PLL33" s="106"/>
      <c r="PLM33" s="106"/>
      <c r="PLN33" s="106"/>
      <c r="PLO33" s="106"/>
      <c r="PLP33" s="106"/>
      <c r="PLQ33" s="106"/>
      <c r="PLR33" s="106"/>
      <c r="PLS33" s="106"/>
      <c r="PLT33" s="106"/>
      <c r="PLU33" s="106"/>
      <c r="PLV33" s="106"/>
      <c r="PLW33" s="106"/>
      <c r="PLX33" s="106"/>
      <c r="PLY33" s="106"/>
      <c r="PLZ33" s="106"/>
      <c r="PMA33" s="106"/>
      <c r="PMB33" s="106"/>
      <c r="PMC33" s="106"/>
      <c r="PMD33" s="106"/>
      <c r="PME33" s="106"/>
      <c r="PMF33" s="106"/>
      <c r="PMG33" s="106"/>
      <c r="PMH33" s="106"/>
      <c r="PMI33" s="106"/>
      <c r="PMJ33" s="106"/>
      <c r="PMK33" s="106"/>
      <c r="PML33" s="106"/>
      <c r="PMM33" s="106"/>
      <c r="PMN33" s="106"/>
      <c r="PMO33" s="106"/>
      <c r="PMP33" s="106"/>
      <c r="PMQ33" s="106"/>
      <c r="PMR33" s="106"/>
      <c r="PMS33" s="106"/>
      <c r="PMT33" s="106"/>
      <c r="PMU33" s="106"/>
      <c r="PMV33" s="106"/>
      <c r="PMW33" s="106"/>
      <c r="PMX33" s="106"/>
      <c r="PMY33" s="106"/>
      <c r="PMZ33" s="106"/>
      <c r="PNA33" s="106"/>
      <c r="PNB33" s="106"/>
      <c r="PNC33" s="106"/>
      <c r="PND33" s="106"/>
      <c r="PNE33" s="106"/>
      <c r="PNF33" s="106"/>
      <c r="PNG33" s="106"/>
      <c r="PNH33" s="106"/>
      <c r="PNI33" s="106"/>
      <c r="PNJ33" s="106"/>
      <c r="PNK33" s="106"/>
      <c r="PNL33" s="106"/>
      <c r="PNM33" s="106"/>
      <c r="PNN33" s="106"/>
      <c r="PNO33" s="106"/>
      <c r="PNP33" s="106"/>
      <c r="PNQ33" s="106"/>
      <c r="PNR33" s="106"/>
      <c r="PNS33" s="106"/>
      <c r="PNT33" s="106"/>
      <c r="PNU33" s="106"/>
      <c r="PNV33" s="106"/>
      <c r="PNW33" s="106"/>
      <c r="PNX33" s="106"/>
      <c r="PNY33" s="106"/>
      <c r="PNZ33" s="106"/>
      <c r="POA33" s="106"/>
      <c r="POB33" s="106"/>
      <c r="POC33" s="106"/>
      <c r="POD33" s="106"/>
      <c r="POE33" s="106"/>
      <c r="POF33" s="106"/>
      <c r="POG33" s="106"/>
      <c r="POH33" s="106"/>
      <c r="POI33" s="106"/>
      <c r="POJ33" s="106"/>
      <c r="POK33" s="106"/>
      <c r="POL33" s="106"/>
      <c r="POM33" s="106"/>
      <c r="PON33" s="106"/>
      <c r="POO33" s="106"/>
      <c r="POP33" s="106"/>
      <c r="POQ33" s="106"/>
      <c r="POR33" s="106"/>
      <c r="POS33" s="106"/>
      <c r="POT33" s="106"/>
      <c r="POU33" s="106"/>
      <c r="POV33" s="106"/>
      <c r="POW33" s="106"/>
      <c r="POX33" s="106"/>
      <c r="POY33" s="106"/>
      <c r="POZ33" s="106"/>
      <c r="PPA33" s="106"/>
      <c r="PPB33" s="106"/>
      <c r="PPC33" s="106"/>
      <c r="PPD33" s="106"/>
      <c r="PPE33" s="106"/>
      <c r="PPF33" s="106"/>
      <c r="PPG33" s="106"/>
      <c r="PPH33" s="106"/>
      <c r="PPI33" s="106"/>
      <c r="PPJ33" s="106"/>
      <c r="PPK33" s="106"/>
      <c r="PPL33" s="106"/>
      <c r="PPM33" s="106"/>
      <c r="PPN33" s="106"/>
      <c r="PPO33" s="106"/>
      <c r="PPP33" s="106"/>
      <c r="PPQ33" s="106"/>
      <c r="PPR33" s="106"/>
      <c r="PPS33" s="106"/>
      <c r="PPT33" s="106"/>
      <c r="PPU33" s="106"/>
      <c r="PPV33" s="106"/>
      <c r="PPW33" s="106"/>
      <c r="PPX33" s="106"/>
      <c r="PPY33" s="106"/>
      <c r="PPZ33" s="106"/>
      <c r="PQA33" s="106"/>
      <c r="PQB33" s="106"/>
      <c r="PQC33" s="106"/>
      <c r="PQD33" s="106"/>
      <c r="PQE33" s="106"/>
      <c r="PQF33" s="106"/>
      <c r="PQG33" s="106"/>
      <c r="PQH33" s="106"/>
      <c r="PQI33" s="106"/>
      <c r="PQJ33" s="106"/>
      <c r="PQK33" s="106"/>
      <c r="PQL33" s="106"/>
      <c r="PQM33" s="106"/>
      <c r="PQN33" s="106"/>
      <c r="PQO33" s="106"/>
      <c r="PQP33" s="106"/>
      <c r="PQQ33" s="106"/>
      <c r="PQR33" s="106"/>
      <c r="PQS33" s="106"/>
      <c r="PQT33" s="106"/>
      <c r="PQU33" s="106"/>
      <c r="PQV33" s="106"/>
      <c r="PQW33" s="106"/>
      <c r="PQX33" s="106"/>
      <c r="PQY33" s="106"/>
      <c r="PQZ33" s="106"/>
      <c r="PRA33" s="106"/>
      <c r="PRB33" s="106"/>
      <c r="PRC33" s="106"/>
      <c r="PRD33" s="106"/>
      <c r="PRE33" s="106"/>
      <c r="PRF33" s="106"/>
      <c r="PRG33" s="106"/>
      <c r="PRH33" s="106"/>
      <c r="PRI33" s="106"/>
      <c r="PRJ33" s="106"/>
      <c r="PRK33" s="106"/>
      <c r="PRL33" s="106"/>
      <c r="PRM33" s="106"/>
      <c r="PRN33" s="106"/>
      <c r="PRO33" s="106"/>
      <c r="PRP33" s="106"/>
      <c r="PRQ33" s="106"/>
      <c r="PRR33" s="106"/>
      <c r="PRS33" s="106"/>
      <c r="PRT33" s="106"/>
      <c r="PRU33" s="106"/>
      <c r="PRV33" s="106"/>
      <c r="PRW33" s="106"/>
      <c r="PRX33" s="106"/>
      <c r="PRY33" s="106"/>
      <c r="PRZ33" s="106"/>
      <c r="PSA33" s="106"/>
      <c r="PSB33" s="106"/>
      <c r="PSC33" s="106"/>
      <c r="PSD33" s="106"/>
      <c r="PSE33" s="106"/>
      <c r="PSF33" s="106"/>
      <c r="PSG33" s="106"/>
      <c r="PSH33" s="106"/>
      <c r="PSI33" s="106"/>
      <c r="PSJ33" s="106"/>
      <c r="PSK33" s="106"/>
      <c r="PSL33" s="106"/>
      <c r="PSM33" s="106"/>
      <c r="PSN33" s="106"/>
      <c r="PSO33" s="106"/>
      <c r="PSP33" s="106"/>
      <c r="PSQ33" s="106"/>
      <c r="PSR33" s="106"/>
      <c r="PSS33" s="106"/>
      <c r="PST33" s="106"/>
      <c r="PSU33" s="106"/>
      <c r="PSV33" s="106"/>
      <c r="PSW33" s="106"/>
      <c r="PSX33" s="106"/>
      <c r="PSY33" s="106"/>
      <c r="PSZ33" s="106"/>
      <c r="PTA33" s="106"/>
      <c r="PTB33" s="106"/>
      <c r="PTC33" s="106"/>
      <c r="PTD33" s="106"/>
      <c r="PTE33" s="106"/>
      <c r="PTF33" s="106"/>
      <c r="PTG33" s="106"/>
      <c r="PTH33" s="106"/>
      <c r="PTI33" s="106"/>
      <c r="PTJ33" s="106"/>
      <c r="PTK33" s="106"/>
      <c r="PTL33" s="106"/>
      <c r="PTM33" s="106"/>
      <c r="PTN33" s="106"/>
      <c r="PTO33" s="106"/>
      <c r="PTP33" s="106"/>
      <c r="PTQ33" s="106"/>
      <c r="PTR33" s="106"/>
      <c r="PTS33" s="106"/>
      <c r="PTT33" s="106"/>
      <c r="PTU33" s="106"/>
      <c r="PTV33" s="106"/>
      <c r="PTW33" s="106"/>
      <c r="PTX33" s="106"/>
      <c r="PTY33" s="106"/>
      <c r="PTZ33" s="106"/>
      <c r="PUA33" s="106"/>
      <c r="PUB33" s="106"/>
      <c r="PUC33" s="106"/>
      <c r="PUD33" s="106"/>
      <c r="PUE33" s="106"/>
      <c r="PUF33" s="106"/>
      <c r="PUG33" s="106"/>
      <c r="PUH33" s="106"/>
      <c r="PUI33" s="106"/>
      <c r="PUJ33" s="106"/>
      <c r="PUK33" s="106"/>
      <c r="PUL33" s="106"/>
      <c r="PUM33" s="106"/>
      <c r="PUN33" s="106"/>
      <c r="PUO33" s="106"/>
      <c r="PUP33" s="106"/>
      <c r="PUQ33" s="106"/>
      <c r="PUR33" s="106"/>
      <c r="PUS33" s="106"/>
      <c r="PUT33" s="106"/>
      <c r="PUU33" s="106"/>
      <c r="PUV33" s="106"/>
      <c r="PUW33" s="106"/>
      <c r="PUX33" s="106"/>
      <c r="PUY33" s="106"/>
      <c r="PUZ33" s="106"/>
      <c r="PVA33" s="106"/>
      <c r="PVB33" s="106"/>
      <c r="PVC33" s="106"/>
      <c r="PVD33" s="106"/>
      <c r="PVE33" s="106"/>
      <c r="PVF33" s="106"/>
      <c r="PVG33" s="106"/>
      <c r="PVH33" s="106"/>
      <c r="PVI33" s="106"/>
      <c r="PVJ33" s="106"/>
      <c r="PVK33" s="106"/>
      <c r="PVL33" s="106"/>
      <c r="PVM33" s="106"/>
      <c r="PVN33" s="106"/>
      <c r="PVO33" s="106"/>
      <c r="PVP33" s="106"/>
      <c r="PVQ33" s="106"/>
      <c r="PVR33" s="106"/>
      <c r="PVS33" s="106"/>
      <c r="PVT33" s="106"/>
      <c r="PVU33" s="106"/>
      <c r="PVV33" s="106"/>
      <c r="PVW33" s="106"/>
      <c r="PVX33" s="106"/>
      <c r="PVY33" s="106"/>
      <c r="PVZ33" s="106"/>
      <c r="PWA33" s="106"/>
      <c r="PWB33" s="106"/>
      <c r="PWC33" s="106"/>
      <c r="PWD33" s="106"/>
      <c r="PWE33" s="106"/>
      <c r="PWF33" s="106"/>
      <c r="PWG33" s="106"/>
      <c r="PWH33" s="106"/>
      <c r="PWI33" s="106"/>
      <c r="PWJ33" s="106"/>
      <c r="PWK33" s="106"/>
      <c r="PWL33" s="106"/>
      <c r="PWM33" s="106"/>
      <c r="PWN33" s="106"/>
      <c r="PWO33" s="106"/>
      <c r="PWP33" s="106"/>
      <c r="PWQ33" s="106"/>
      <c r="PWR33" s="106"/>
      <c r="PWS33" s="106"/>
      <c r="PWT33" s="106"/>
      <c r="PWU33" s="106"/>
      <c r="PWV33" s="106"/>
      <c r="PWW33" s="106"/>
      <c r="PWX33" s="106"/>
      <c r="PWY33" s="106"/>
      <c r="PWZ33" s="106"/>
      <c r="PXA33" s="106"/>
      <c r="PXB33" s="106"/>
      <c r="PXC33" s="106"/>
      <c r="PXD33" s="106"/>
      <c r="PXE33" s="106"/>
      <c r="PXF33" s="106"/>
      <c r="PXG33" s="106"/>
      <c r="PXH33" s="106"/>
      <c r="PXI33" s="106"/>
      <c r="PXJ33" s="106"/>
      <c r="PXK33" s="106"/>
      <c r="PXL33" s="106"/>
      <c r="PXM33" s="106"/>
      <c r="PXN33" s="106"/>
      <c r="PXO33" s="106"/>
      <c r="PXP33" s="106"/>
      <c r="PXQ33" s="106"/>
      <c r="PXR33" s="106"/>
      <c r="PXS33" s="106"/>
      <c r="PXT33" s="106"/>
      <c r="PXU33" s="106"/>
      <c r="PXV33" s="106"/>
      <c r="PXW33" s="106"/>
      <c r="PXX33" s="106"/>
      <c r="PXY33" s="106"/>
      <c r="PXZ33" s="106"/>
      <c r="PYA33" s="106"/>
      <c r="PYB33" s="106"/>
      <c r="PYC33" s="106"/>
      <c r="PYD33" s="106"/>
      <c r="PYE33" s="106"/>
      <c r="PYF33" s="106"/>
      <c r="PYG33" s="106"/>
      <c r="PYH33" s="106"/>
      <c r="PYI33" s="106"/>
      <c r="PYJ33" s="106"/>
      <c r="PYK33" s="106"/>
      <c r="PYL33" s="106"/>
      <c r="PYM33" s="106"/>
      <c r="PYN33" s="106"/>
      <c r="PYO33" s="106"/>
      <c r="PYP33" s="106"/>
      <c r="PYQ33" s="106"/>
      <c r="PYR33" s="106"/>
      <c r="PYS33" s="106"/>
      <c r="PYT33" s="106"/>
      <c r="PYU33" s="106"/>
      <c r="PYV33" s="106"/>
      <c r="PYW33" s="106"/>
      <c r="PYX33" s="106"/>
      <c r="PYY33" s="106"/>
      <c r="PYZ33" s="106"/>
      <c r="PZA33" s="106"/>
      <c r="PZB33" s="106"/>
      <c r="PZC33" s="106"/>
      <c r="PZD33" s="106"/>
      <c r="PZE33" s="106"/>
      <c r="PZF33" s="106"/>
      <c r="PZG33" s="106"/>
      <c r="PZH33" s="106"/>
      <c r="PZI33" s="106"/>
      <c r="PZJ33" s="106"/>
      <c r="PZK33" s="106"/>
      <c r="PZL33" s="106"/>
      <c r="PZM33" s="106"/>
      <c r="PZN33" s="106"/>
      <c r="PZO33" s="106"/>
      <c r="PZP33" s="106"/>
      <c r="PZQ33" s="106"/>
      <c r="PZR33" s="106"/>
      <c r="PZS33" s="106"/>
      <c r="PZT33" s="106"/>
      <c r="PZU33" s="106"/>
      <c r="PZV33" s="106"/>
      <c r="PZW33" s="106"/>
      <c r="PZX33" s="106"/>
      <c r="PZY33" s="106"/>
      <c r="PZZ33" s="106"/>
      <c r="QAA33" s="106"/>
      <c r="QAB33" s="106"/>
      <c r="QAC33" s="106"/>
      <c r="QAD33" s="106"/>
      <c r="QAE33" s="106"/>
      <c r="QAF33" s="106"/>
      <c r="QAG33" s="106"/>
      <c r="QAH33" s="106"/>
      <c r="QAI33" s="106"/>
      <c r="QAJ33" s="106"/>
      <c r="QAK33" s="106"/>
      <c r="QAL33" s="106"/>
      <c r="QAM33" s="106"/>
      <c r="QAN33" s="106"/>
      <c r="QAO33" s="106"/>
      <c r="QAP33" s="106"/>
      <c r="QAQ33" s="106"/>
      <c r="QAR33" s="106"/>
      <c r="QAS33" s="106"/>
      <c r="QAT33" s="106"/>
      <c r="QAU33" s="106"/>
      <c r="QAV33" s="106"/>
      <c r="QAW33" s="106"/>
      <c r="QAX33" s="106"/>
      <c r="QAY33" s="106"/>
      <c r="QAZ33" s="106"/>
      <c r="QBA33" s="106"/>
      <c r="QBB33" s="106"/>
      <c r="QBC33" s="106"/>
      <c r="QBD33" s="106"/>
      <c r="QBE33" s="106"/>
      <c r="QBF33" s="106"/>
      <c r="QBG33" s="106"/>
      <c r="QBH33" s="106"/>
      <c r="QBI33" s="106"/>
      <c r="QBJ33" s="106"/>
      <c r="QBK33" s="106"/>
      <c r="QBL33" s="106"/>
      <c r="QBM33" s="106"/>
      <c r="QBN33" s="106"/>
      <c r="QBO33" s="106"/>
      <c r="QBP33" s="106"/>
      <c r="QBQ33" s="106"/>
      <c r="QBR33" s="106"/>
      <c r="QBS33" s="106"/>
      <c r="QBT33" s="106"/>
      <c r="QBU33" s="106"/>
      <c r="QBV33" s="106"/>
      <c r="QBW33" s="106"/>
      <c r="QBX33" s="106"/>
      <c r="QBY33" s="106"/>
      <c r="QBZ33" s="106"/>
      <c r="QCA33" s="106"/>
      <c r="QCB33" s="106"/>
      <c r="QCC33" s="106"/>
      <c r="QCD33" s="106"/>
      <c r="QCE33" s="106"/>
      <c r="QCF33" s="106"/>
      <c r="QCG33" s="106"/>
      <c r="QCH33" s="106"/>
      <c r="QCI33" s="106"/>
      <c r="QCJ33" s="106"/>
      <c r="QCK33" s="106"/>
      <c r="QCL33" s="106"/>
      <c r="QCM33" s="106"/>
      <c r="QCN33" s="106"/>
      <c r="QCO33" s="106"/>
      <c r="QCP33" s="106"/>
      <c r="QCQ33" s="106"/>
      <c r="QCR33" s="106"/>
      <c r="QCS33" s="106"/>
      <c r="QCT33" s="106"/>
      <c r="QCU33" s="106"/>
      <c r="QCV33" s="106"/>
      <c r="QCW33" s="106"/>
      <c r="QCX33" s="106"/>
      <c r="QCY33" s="106"/>
      <c r="QCZ33" s="106"/>
      <c r="QDA33" s="106"/>
      <c r="QDB33" s="106"/>
      <c r="QDC33" s="106"/>
      <c r="QDD33" s="106"/>
      <c r="QDE33" s="106"/>
      <c r="QDF33" s="106"/>
      <c r="QDG33" s="106"/>
      <c r="QDH33" s="106"/>
      <c r="QDI33" s="106"/>
      <c r="QDJ33" s="106"/>
      <c r="QDK33" s="106"/>
      <c r="QDL33" s="106"/>
      <c r="QDM33" s="106"/>
      <c r="QDN33" s="106"/>
      <c r="QDO33" s="106"/>
      <c r="QDP33" s="106"/>
      <c r="QDQ33" s="106"/>
      <c r="QDR33" s="106"/>
      <c r="QDS33" s="106"/>
      <c r="QDT33" s="106"/>
      <c r="QDU33" s="106"/>
      <c r="QDV33" s="106"/>
      <c r="QDW33" s="106"/>
      <c r="QDX33" s="106"/>
      <c r="QDY33" s="106"/>
      <c r="QDZ33" s="106"/>
      <c r="QEA33" s="106"/>
      <c r="QEB33" s="106"/>
      <c r="QEC33" s="106"/>
      <c r="QED33" s="106"/>
      <c r="QEE33" s="106"/>
      <c r="QEF33" s="106"/>
      <c r="QEG33" s="106"/>
      <c r="QEH33" s="106"/>
      <c r="QEI33" s="106"/>
      <c r="QEJ33" s="106"/>
      <c r="QEK33" s="106"/>
      <c r="QEL33" s="106"/>
      <c r="QEM33" s="106"/>
      <c r="QEN33" s="106"/>
      <c r="QEO33" s="106"/>
      <c r="QEP33" s="106"/>
      <c r="QEQ33" s="106"/>
      <c r="QER33" s="106"/>
      <c r="QES33" s="106"/>
      <c r="QET33" s="106"/>
      <c r="QEU33" s="106"/>
      <c r="QEV33" s="106"/>
      <c r="QEW33" s="106"/>
      <c r="QEX33" s="106"/>
      <c r="QEY33" s="106"/>
      <c r="QEZ33" s="106"/>
      <c r="QFA33" s="106"/>
      <c r="QFB33" s="106"/>
      <c r="QFC33" s="106"/>
      <c r="QFD33" s="106"/>
      <c r="QFE33" s="106"/>
      <c r="QFF33" s="106"/>
      <c r="QFG33" s="106"/>
      <c r="QFH33" s="106"/>
      <c r="QFI33" s="106"/>
      <c r="QFJ33" s="106"/>
      <c r="QFK33" s="106"/>
      <c r="QFL33" s="106"/>
      <c r="QFM33" s="106"/>
      <c r="QFN33" s="106"/>
      <c r="QFO33" s="106"/>
      <c r="QFP33" s="106"/>
      <c r="QFQ33" s="106"/>
      <c r="QFR33" s="106"/>
      <c r="QFS33" s="106"/>
      <c r="QFT33" s="106"/>
      <c r="QFU33" s="106"/>
      <c r="QFV33" s="106"/>
      <c r="QFW33" s="106"/>
      <c r="QFX33" s="106"/>
      <c r="QFY33" s="106"/>
      <c r="QFZ33" s="106"/>
      <c r="QGA33" s="106"/>
      <c r="QGB33" s="106"/>
      <c r="QGC33" s="106"/>
      <c r="QGD33" s="106"/>
      <c r="QGE33" s="106"/>
      <c r="QGF33" s="106"/>
      <c r="QGG33" s="106"/>
      <c r="QGH33" s="106"/>
      <c r="QGI33" s="106"/>
      <c r="QGJ33" s="106"/>
      <c r="QGK33" s="106"/>
      <c r="QGL33" s="106"/>
      <c r="QGM33" s="106"/>
      <c r="QGN33" s="106"/>
      <c r="QGO33" s="106"/>
      <c r="QGP33" s="106"/>
      <c r="QGQ33" s="106"/>
      <c r="QGR33" s="106"/>
      <c r="QGS33" s="106"/>
      <c r="QGT33" s="106"/>
      <c r="QGU33" s="106"/>
      <c r="QGV33" s="106"/>
      <c r="QGW33" s="106"/>
      <c r="QGX33" s="106"/>
      <c r="QGY33" s="106"/>
      <c r="QGZ33" s="106"/>
      <c r="QHA33" s="106"/>
      <c r="QHB33" s="106"/>
      <c r="QHC33" s="106"/>
      <c r="QHD33" s="106"/>
      <c r="QHE33" s="106"/>
      <c r="QHF33" s="106"/>
      <c r="QHG33" s="106"/>
      <c r="QHH33" s="106"/>
      <c r="QHI33" s="106"/>
      <c r="QHJ33" s="106"/>
      <c r="QHK33" s="106"/>
      <c r="QHL33" s="106"/>
      <c r="QHM33" s="106"/>
      <c r="QHN33" s="106"/>
      <c r="QHO33" s="106"/>
      <c r="QHP33" s="106"/>
      <c r="QHQ33" s="106"/>
      <c r="QHR33" s="106"/>
      <c r="QHS33" s="106"/>
      <c r="QHT33" s="106"/>
      <c r="QHU33" s="106"/>
      <c r="QHV33" s="106"/>
      <c r="QHW33" s="106"/>
      <c r="QHX33" s="106"/>
      <c r="QHY33" s="106"/>
      <c r="QHZ33" s="106"/>
      <c r="QIA33" s="106"/>
      <c r="QIB33" s="106"/>
      <c r="QIC33" s="106"/>
      <c r="QID33" s="106"/>
      <c r="QIE33" s="106"/>
      <c r="QIF33" s="106"/>
      <c r="QIG33" s="106"/>
      <c r="QIH33" s="106"/>
      <c r="QII33" s="106"/>
      <c r="QIJ33" s="106"/>
      <c r="QIK33" s="106"/>
      <c r="QIL33" s="106"/>
      <c r="QIM33" s="106"/>
      <c r="QIN33" s="106"/>
      <c r="QIO33" s="106"/>
      <c r="QIP33" s="106"/>
      <c r="QIQ33" s="106"/>
      <c r="QIR33" s="106"/>
      <c r="QIS33" s="106"/>
      <c r="QIT33" s="106"/>
      <c r="QIU33" s="106"/>
      <c r="QIV33" s="106"/>
      <c r="QIW33" s="106"/>
      <c r="QIX33" s="106"/>
      <c r="QIY33" s="106"/>
      <c r="QIZ33" s="106"/>
      <c r="QJA33" s="106"/>
      <c r="QJB33" s="106"/>
      <c r="QJC33" s="106"/>
      <c r="QJD33" s="106"/>
      <c r="QJE33" s="106"/>
      <c r="QJF33" s="106"/>
      <c r="QJG33" s="106"/>
      <c r="QJH33" s="106"/>
      <c r="QJI33" s="106"/>
      <c r="QJJ33" s="106"/>
      <c r="QJK33" s="106"/>
      <c r="QJL33" s="106"/>
      <c r="QJM33" s="106"/>
      <c r="QJN33" s="106"/>
      <c r="QJO33" s="106"/>
      <c r="QJP33" s="106"/>
      <c r="QJQ33" s="106"/>
      <c r="QJR33" s="106"/>
      <c r="QJS33" s="106"/>
      <c r="QJT33" s="106"/>
      <c r="QJU33" s="106"/>
      <c r="QJV33" s="106"/>
      <c r="QJW33" s="106"/>
      <c r="QJX33" s="106"/>
      <c r="QJY33" s="106"/>
      <c r="QJZ33" s="106"/>
      <c r="QKA33" s="106"/>
      <c r="QKB33" s="106"/>
      <c r="QKC33" s="106"/>
      <c r="QKD33" s="106"/>
      <c r="QKE33" s="106"/>
      <c r="QKF33" s="106"/>
      <c r="QKG33" s="106"/>
      <c r="QKH33" s="106"/>
      <c r="QKI33" s="106"/>
      <c r="QKJ33" s="106"/>
      <c r="QKK33" s="106"/>
      <c r="QKL33" s="106"/>
      <c r="QKM33" s="106"/>
      <c r="QKN33" s="106"/>
      <c r="QKO33" s="106"/>
      <c r="QKP33" s="106"/>
      <c r="QKQ33" s="106"/>
      <c r="QKR33" s="106"/>
      <c r="QKS33" s="106"/>
      <c r="QKT33" s="106"/>
      <c r="QKU33" s="106"/>
      <c r="QKV33" s="106"/>
      <c r="QKW33" s="106"/>
      <c r="QKX33" s="106"/>
      <c r="QKY33" s="106"/>
      <c r="QKZ33" s="106"/>
      <c r="QLA33" s="106"/>
      <c r="QLB33" s="106"/>
      <c r="QLC33" s="106"/>
      <c r="QLD33" s="106"/>
      <c r="QLE33" s="106"/>
      <c r="QLF33" s="106"/>
      <c r="QLG33" s="106"/>
      <c r="QLH33" s="106"/>
      <c r="QLI33" s="106"/>
      <c r="QLJ33" s="106"/>
      <c r="QLK33" s="106"/>
      <c r="QLL33" s="106"/>
      <c r="QLM33" s="106"/>
      <c r="QLN33" s="106"/>
      <c r="QLO33" s="106"/>
      <c r="QLP33" s="106"/>
      <c r="QLQ33" s="106"/>
      <c r="QLR33" s="106"/>
      <c r="QLS33" s="106"/>
      <c r="QLT33" s="106"/>
      <c r="QLU33" s="106"/>
      <c r="QLV33" s="106"/>
      <c r="QLW33" s="106"/>
      <c r="QLX33" s="106"/>
      <c r="QLY33" s="106"/>
      <c r="QLZ33" s="106"/>
      <c r="QMA33" s="106"/>
      <c r="QMB33" s="106"/>
      <c r="QMC33" s="106"/>
      <c r="QMD33" s="106"/>
      <c r="QME33" s="106"/>
      <c r="QMF33" s="106"/>
      <c r="QMG33" s="106"/>
      <c r="QMH33" s="106"/>
      <c r="QMI33" s="106"/>
      <c r="QMJ33" s="106"/>
      <c r="QMK33" s="106"/>
      <c r="QML33" s="106"/>
      <c r="QMM33" s="106"/>
      <c r="QMN33" s="106"/>
      <c r="QMO33" s="106"/>
      <c r="QMP33" s="106"/>
      <c r="QMQ33" s="106"/>
      <c r="QMR33" s="106"/>
      <c r="QMS33" s="106"/>
      <c r="QMT33" s="106"/>
      <c r="QMU33" s="106"/>
      <c r="QMV33" s="106"/>
      <c r="QMW33" s="106"/>
      <c r="QMX33" s="106"/>
      <c r="QMY33" s="106"/>
      <c r="QMZ33" s="106"/>
      <c r="QNA33" s="106"/>
      <c r="QNB33" s="106"/>
      <c r="QNC33" s="106"/>
      <c r="QND33" s="106"/>
      <c r="QNE33" s="106"/>
      <c r="QNF33" s="106"/>
      <c r="QNG33" s="106"/>
      <c r="QNH33" s="106"/>
      <c r="QNI33" s="106"/>
      <c r="QNJ33" s="106"/>
      <c r="QNK33" s="106"/>
      <c r="QNL33" s="106"/>
      <c r="QNM33" s="106"/>
      <c r="QNN33" s="106"/>
      <c r="QNO33" s="106"/>
      <c r="QNP33" s="106"/>
      <c r="QNQ33" s="106"/>
      <c r="QNR33" s="106"/>
      <c r="QNS33" s="106"/>
      <c r="QNT33" s="106"/>
      <c r="QNU33" s="106"/>
      <c r="QNV33" s="106"/>
      <c r="QNW33" s="106"/>
      <c r="QNX33" s="106"/>
      <c r="QNY33" s="106"/>
      <c r="QNZ33" s="106"/>
      <c r="QOA33" s="106"/>
      <c r="QOB33" s="106"/>
      <c r="QOC33" s="106"/>
      <c r="QOD33" s="106"/>
      <c r="QOE33" s="106"/>
      <c r="QOF33" s="106"/>
      <c r="QOG33" s="106"/>
      <c r="QOH33" s="106"/>
      <c r="QOI33" s="106"/>
      <c r="QOJ33" s="106"/>
      <c r="QOK33" s="106"/>
      <c r="QOL33" s="106"/>
      <c r="QOM33" s="106"/>
      <c r="QON33" s="106"/>
      <c r="QOO33" s="106"/>
      <c r="QOP33" s="106"/>
      <c r="QOQ33" s="106"/>
      <c r="QOR33" s="106"/>
      <c r="QOS33" s="106"/>
      <c r="QOT33" s="106"/>
      <c r="QOU33" s="106"/>
      <c r="QOV33" s="106"/>
      <c r="QOW33" s="106"/>
      <c r="QOX33" s="106"/>
      <c r="QOY33" s="106"/>
      <c r="QOZ33" s="106"/>
      <c r="QPA33" s="106"/>
      <c r="QPB33" s="106"/>
      <c r="QPC33" s="106"/>
      <c r="QPD33" s="106"/>
      <c r="QPE33" s="106"/>
      <c r="QPF33" s="106"/>
      <c r="QPG33" s="106"/>
      <c r="QPH33" s="106"/>
      <c r="QPI33" s="106"/>
      <c r="QPJ33" s="106"/>
      <c r="QPK33" s="106"/>
      <c r="QPL33" s="106"/>
      <c r="QPM33" s="106"/>
      <c r="QPN33" s="106"/>
      <c r="QPO33" s="106"/>
      <c r="QPP33" s="106"/>
      <c r="QPQ33" s="106"/>
      <c r="QPR33" s="106"/>
      <c r="QPS33" s="106"/>
      <c r="QPT33" s="106"/>
      <c r="QPU33" s="106"/>
      <c r="QPV33" s="106"/>
      <c r="QPW33" s="106"/>
      <c r="QPX33" s="106"/>
      <c r="QPY33" s="106"/>
      <c r="QPZ33" s="106"/>
      <c r="QQA33" s="106"/>
      <c r="QQB33" s="106"/>
      <c r="QQC33" s="106"/>
      <c r="QQD33" s="106"/>
      <c r="QQE33" s="106"/>
      <c r="QQF33" s="106"/>
      <c r="QQG33" s="106"/>
      <c r="QQH33" s="106"/>
      <c r="QQI33" s="106"/>
      <c r="QQJ33" s="106"/>
      <c r="QQK33" s="106"/>
      <c r="QQL33" s="106"/>
      <c r="QQM33" s="106"/>
      <c r="QQN33" s="106"/>
      <c r="QQO33" s="106"/>
      <c r="QQP33" s="106"/>
      <c r="QQQ33" s="106"/>
      <c r="QQR33" s="106"/>
      <c r="QQS33" s="106"/>
      <c r="QQT33" s="106"/>
      <c r="QQU33" s="106"/>
      <c r="QQV33" s="106"/>
      <c r="QQW33" s="106"/>
      <c r="QQX33" s="106"/>
      <c r="QQY33" s="106"/>
      <c r="QQZ33" s="106"/>
      <c r="QRA33" s="106"/>
      <c r="QRB33" s="106"/>
      <c r="QRC33" s="106"/>
      <c r="QRD33" s="106"/>
      <c r="QRE33" s="106"/>
      <c r="QRF33" s="106"/>
      <c r="QRG33" s="106"/>
      <c r="QRH33" s="106"/>
      <c r="QRI33" s="106"/>
      <c r="QRJ33" s="106"/>
      <c r="QRK33" s="106"/>
      <c r="QRL33" s="106"/>
      <c r="QRM33" s="106"/>
      <c r="QRN33" s="106"/>
      <c r="QRO33" s="106"/>
      <c r="QRP33" s="106"/>
      <c r="QRQ33" s="106"/>
      <c r="QRR33" s="106"/>
      <c r="QRS33" s="106"/>
      <c r="QRT33" s="106"/>
      <c r="QRU33" s="106"/>
      <c r="QRV33" s="106"/>
      <c r="QRW33" s="106"/>
      <c r="QRX33" s="106"/>
      <c r="QRY33" s="106"/>
      <c r="QRZ33" s="106"/>
      <c r="QSA33" s="106"/>
      <c r="QSB33" s="106"/>
      <c r="QSC33" s="106"/>
      <c r="QSD33" s="106"/>
      <c r="QSE33" s="106"/>
      <c r="QSF33" s="106"/>
      <c r="QSG33" s="106"/>
      <c r="QSH33" s="106"/>
      <c r="QSI33" s="106"/>
      <c r="QSJ33" s="106"/>
      <c r="QSK33" s="106"/>
      <c r="QSL33" s="106"/>
      <c r="QSM33" s="106"/>
      <c r="QSN33" s="106"/>
      <c r="QSO33" s="106"/>
      <c r="QSP33" s="106"/>
      <c r="QSQ33" s="106"/>
      <c r="QSR33" s="106"/>
      <c r="QSS33" s="106"/>
      <c r="QST33" s="106"/>
      <c r="QSU33" s="106"/>
      <c r="QSV33" s="106"/>
      <c r="QSW33" s="106"/>
      <c r="QSX33" s="106"/>
      <c r="QSY33" s="106"/>
      <c r="QSZ33" s="106"/>
      <c r="QTA33" s="106"/>
      <c r="QTB33" s="106"/>
      <c r="QTC33" s="106"/>
      <c r="QTD33" s="106"/>
      <c r="QTE33" s="106"/>
      <c r="QTF33" s="106"/>
      <c r="QTG33" s="106"/>
      <c r="QTH33" s="106"/>
      <c r="QTI33" s="106"/>
      <c r="QTJ33" s="106"/>
      <c r="QTK33" s="106"/>
      <c r="QTL33" s="106"/>
      <c r="QTM33" s="106"/>
      <c r="QTN33" s="106"/>
      <c r="QTO33" s="106"/>
      <c r="QTP33" s="106"/>
      <c r="QTQ33" s="106"/>
      <c r="QTR33" s="106"/>
      <c r="QTS33" s="106"/>
      <c r="QTT33" s="106"/>
      <c r="QTU33" s="106"/>
      <c r="QTV33" s="106"/>
      <c r="QTW33" s="106"/>
      <c r="QTX33" s="106"/>
      <c r="QTY33" s="106"/>
      <c r="QTZ33" s="106"/>
      <c r="QUA33" s="106"/>
      <c r="QUB33" s="106"/>
      <c r="QUC33" s="106"/>
      <c r="QUD33" s="106"/>
      <c r="QUE33" s="106"/>
      <c r="QUF33" s="106"/>
      <c r="QUG33" s="106"/>
      <c r="QUH33" s="106"/>
      <c r="QUI33" s="106"/>
      <c r="QUJ33" s="106"/>
      <c r="QUK33" s="106"/>
      <c r="QUL33" s="106"/>
      <c r="QUM33" s="106"/>
      <c r="QUN33" s="106"/>
      <c r="QUO33" s="106"/>
      <c r="QUP33" s="106"/>
      <c r="QUQ33" s="106"/>
      <c r="QUR33" s="106"/>
      <c r="QUS33" s="106"/>
      <c r="QUT33" s="106"/>
      <c r="QUU33" s="106"/>
      <c r="QUV33" s="106"/>
      <c r="QUW33" s="106"/>
      <c r="QUX33" s="106"/>
      <c r="QUY33" s="106"/>
      <c r="QUZ33" s="106"/>
      <c r="QVA33" s="106"/>
      <c r="QVB33" s="106"/>
      <c r="QVC33" s="106"/>
      <c r="QVD33" s="106"/>
      <c r="QVE33" s="106"/>
      <c r="QVF33" s="106"/>
      <c r="QVG33" s="106"/>
      <c r="QVH33" s="106"/>
      <c r="QVI33" s="106"/>
      <c r="QVJ33" s="106"/>
      <c r="QVK33" s="106"/>
      <c r="QVL33" s="106"/>
      <c r="QVM33" s="106"/>
      <c r="QVN33" s="106"/>
      <c r="QVO33" s="106"/>
      <c r="QVP33" s="106"/>
      <c r="QVQ33" s="106"/>
      <c r="QVR33" s="106"/>
      <c r="QVS33" s="106"/>
      <c r="QVT33" s="106"/>
      <c r="QVU33" s="106"/>
      <c r="QVV33" s="106"/>
      <c r="QVW33" s="106"/>
      <c r="QVX33" s="106"/>
      <c r="QVY33" s="106"/>
      <c r="QVZ33" s="106"/>
      <c r="QWA33" s="106"/>
      <c r="QWB33" s="106"/>
      <c r="QWC33" s="106"/>
      <c r="QWD33" s="106"/>
      <c r="QWE33" s="106"/>
      <c r="QWF33" s="106"/>
      <c r="QWG33" s="106"/>
      <c r="QWH33" s="106"/>
      <c r="QWI33" s="106"/>
      <c r="QWJ33" s="106"/>
      <c r="QWK33" s="106"/>
      <c r="QWL33" s="106"/>
      <c r="QWM33" s="106"/>
      <c r="QWN33" s="106"/>
      <c r="QWO33" s="106"/>
      <c r="QWP33" s="106"/>
      <c r="QWQ33" s="106"/>
      <c r="QWR33" s="106"/>
      <c r="QWS33" s="106"/>
      <c r="QWT33" s="106"/>
      <c r="QWU33" s="106"/>
      <c r="QWV33" s="106"/>
      <c r="QWW33" s="106"/>
      <c r="QWX33" s="106"/>
      <c r="QWY33" s="106"/>
      <c r="QWZ33" s="106"/>
      <c r="QXA33" s="106"/>
      <c r="QXB33" s="106"/>
      <c r="QXC33" s="106"/>
      <c r="QXD33" s="106"/>
      <c r="QXE33" s="106"/>
      <c r="QXF33" s="106"/>
      <c r="QXG33" s="106"/>
      <c r="QXH33" s="106"/>
      <c r="QXI33" s="106"/>
      <c r="QXJ33" s="106"/>
      <c r="QXK33" s="106"/>
      <c r="QXL33" s="106"/>
      <c r="QXM33" s="106"/>
      <c r="QXN33" s="106"/>
      <c r="QXO33" s="106"/>
      <c r="QXP33" s="106"/>
      <c r="QXQ33" s="106"/>
      <c r="QXR33" s="106"/>
      <c r="QXS33" s="106"/>
      <c r="QXT33" s="106"/>
      <c r="QXU33" s="106"/>
      <c r="QXV33" s="106"/>
      <c r="QXW33" s="106"/>
      <c r="QXX33" s="106"/>
      <c r="QXY33" s="106"/>
      <c r="QXZ33" s="106"/>
      <c r="QYA33" s="106"/>
      <c r="QYB33" s="106"/>
      <c r="QYC33" s="106"/>
      <c r="QYD33" s="106"/>
      <c r="QYE33" s="106"/>
      <c r="QYF33" s="106"/>
      <c r="QYG33" s="106"/>
      <c r="QYH33" s="106"/>
      <c r="QYI33" s="106"/>
      <c r="QYJ33" s="106"/>
      <c r="QYK33" s="106"/>
      <c r="QYL33" s="106"/>
      <c r="QYM33" s="106"/>
      <c r="QYN33" s="106"/>
      <c r="QYO33" s="106"/>
      <c r="QYP33" s="106"/>
      <c r="QYQ33" s="106"/>
      <c r="QYR33" s="106"/>
      <c r="QYS33" s="106"/>
      <c r="QYT33" s="106"/>
      <c r="QYU33" s="106"/>
      <c r="QYV33" s="106"/>
      <c r="QYW33" s="106"/>
      <c r="QYX33" s="106"/>
      <c r="QYY33" s="106"/>
      <c r="QYZ33" s="106"/>
      <c r="QZA33" s="106"/>
      <c r="QZB33" s="106"/>
      <c r="QZC33" s="106"/>
      <c r="QZD33" s="106"/>
      <c r="QZE33" s="106"/>
      <c r="QZF33" s="106"/>
      <c r="QZG33" s="106"/>
      <c r="QZH33" s="106"/>
      <c r="QZI33" s="106"/>
      <c r="QZJ33" s="106"/>
      <c r="QZK33" s="106"/>
      <c r="QZL33" s="106"/>
      <c r="QZM33" s="106"/>
      <c r="QZN33" s="106"/>
      <c r="QZO33" s="106"/>
      <c r="QZP33" s="106"/>
      <c r="QZQ33" s="106"/>
      <c r="QZR33" s="106"/>
      <c r="QZS33" s="106"/>
      <c r="QZT33" s="106"/>
      <c r="QZU33" s="106"/>
      <c r="QZV33" s="106"/>
      <c r="QZW33" s="106"/>
      <c r="QZX33" s="106"/>
      <c r="QZY33" s="106"/>
      <c r="QZZ33" s="106"/>
      <c r="RAA33" s="106"/>
      <c r="RAB33" s="106"/>
      <c r="RAC33" s="106"/>
      <c r="RAD33" s="106"/>
      <c r="RAE33" s="106"/>
      <c r="RAF33" s="106"/>
      <c r="RAG33" s="106"/>
      <c r="RAH33" s="106"/>
      <c r="RAI33" s="106"/>
      <c r="RAJ33" s="106"/>
      <c r="RAK33" s="106"/>
      <c r="RAL33" s="106"/>
      <c r="RAM33" s="106"/>
      <c r="RAN33" s="106"/>
      <c r="RAO33" s="106"/>
      <c r="RAP33" s="106"/>
      <c r="RAQ33" s="106"/>
      <c r="RAR33" s="106"/>
      <c r="RAS33" s="106"/>
      <c r="RAT33" s="106"/>
      <c r="RAU33" s="106"/>
      <c r="RAV33" s="106"/>
      <c r="RAW33" s="106"/>
      <c r="RAX33" s="106"/>
      <c r="RAY33" s="106"/>
      <c r="RAZ33" s="106"/>
      <c r="RBA33" s="106"/>
      <c r="RBB33" s="106"/>
      <c r="RBC33" s="106"/>
      <c r="RBD33" s="106"/>
      <c r="RBE33" s="106"/>
      <c r="RBF33" s="106"/>
      <c r="RBG33" s="106"/>
      <c r="RBH33" s="106"/>
      <c r="RBI33" s="106"/>
      <c r="RBJ33" s="106"/>
      <c r="RBK33" s="106"/>
      <c r="RBL33" s="106"/>
      <c r="RBM33" s="106"/>
      <c r="RBN33" s="106"/>
      <c r="RBO33" s="106"/>
      <c r="RBP33" s="106"/>
      <c r="RBQ33" s="106"/>
      <c r="RBR33" s="106"/>
      <c r="RBS33" s="106"/>
      <c r="RBT33" s="106"/>
      <c r="RBU33" s="106"/>
      <c r="RBV33" s="106"/>
      <c r="RBW33" s="106"/>
      <c r="RBX33" s="106"/>
      <c r="RBY33" s="106"/>
      <c r="RBZ33" s="106"/>
      <c r="RCA33" s="106"/>
      <c r="RCB33" s="106"/>
      <c r="RCC33" s="106"/>
      <c r="RCD33" s="106"/>
      <c r="RCE33" s="106"/>
      <c r="RCF33" s="106"/>
      <c r="RCG33" s="106"/>
      <c r="RCH33" s="106"/>
      <c r="RCI33" s="106"/>
      <c r="RCJ33" s="106"/>
      <c r="RCK33" s="106"/>
      <c r="RCL33" s="106"/>
      <c r="RCM33" s="106"/>
      <c r="RCN33" s="106"/>
      <c r="RCO33" s="106"/>
      <c r="RCP33" s="106"/>
      <c r="RCQ33" s="106"/>
      <c r="RCR33" s="106"/>
      <c r="RCS33" s="106"/>
      <c r="RCT33" s="106"/>
      <c r="RCU33" s="106"/>
      <c r="RCV33" s="106"/>
      <c r="RCW33" s="106"/>
      <c r="RCX33" s="106"/>
      <c r="RCY33" s="106"/>
      <c r="RCZ33" s="106"/>
      <c r="RDA33" s="106"/>
      <c r="RDB33" s="106"/>
      <c r="RDC33" s="106"/>
      <c r="RDD33" s="106"/>
      <c r="RDE33" s="106"/>
      <c r="RDF33" s="106"/>
      <c r="RDG33" s="106"/>
      <c r="RDH33" s="106"/>
      <c r="RDI33" s="106"/>
      <c r="RDJ33" s="106"/>
      <c r="RDK33" s="106"/>
      <c r="RDL33" s="106"/>
      <c r="RDM33" s="106"/>
      <c r="RDN33" s="106"/>
      <c r="RDO33" s="106"/>
      <c r="RDP33" s="106"/>
      <c r="RDQ33" s="106"/>
      <c r="RDR33" s="106"/>
      <c r="RDS33" s="106"/>
      <c r="RDT33" s="106"/>
      <c r="RDU33" s="106"/>
      <c r="RDV33" s="106"/>
      <c r="RDW33" s="106"/>
      <c r="RDX33" s="106"/>
      <c r="RDY33" s="106"/>
      <c r="RDZ33" s="106"/>
      <c r="REA33" s="106"/>
      <c r="REB33" s="106"/>
      <c r="REC33" s="106"/>
      <c r="RED33" s="106"/>
      <c r="REE33" s="106"/>
      <c r="REF33" s="106"/>
      <c r="REG33" s="106"/>
      <c r="REH33" s="106"/>
      <c r="REI33" s="106"/>
      <c r="REJ33" s="106"/>
      <c r="REK33" s="106"/>
      <c r="REL33" s="106"/>
      <c r="REM33" s="106"/>
      <c r="REN33" s="106"/>
      <c r="REO33" s="106"/>
      <c r="REP33" s="106"/>
      <c r="REQ33" s="106"/>
      <c r="RER33" s="106"/>
      <c r="RES33" s="106"/>
      <c r="RET33" s="106"/>
      <c r="REU33" s="106"/>
      <c r="REV33" s="106"/>
      <c r="REW33" s="106"/>
      <c r="REX33" s="106"/>
      <c r="REY33" s="106"/>
      <c r="REZ33" s="106"/>
      <c r="RFA33" s="106"/>
      <c r="RFB33" s="106"/>
      <c r="RFC33" s="106"/>
      <c r="RFD33" s="106"/>
      <c r="RFE33" s="106"/>
      <c r="RFF33" s="106"/>
      <c r="RFG33" s="106"/>
      <c r="RFH33" s="106"/>
      <c r="RFI33" s="106"/>
      <c r="RFJ33" s="106"/>
      <c r="RFK33" s="106"/>
      <c r="RFL33" s="106"/>
      <c r="RFM33" s="106"/>
      <c r="RFN33" s="106"/>
      <c r="RFO33" s="106"/>
      <c r="RFP33" s="106"/>
      <c r="RFQ33" s="106"/>
      <c r="RFR33" s="106"/>
      <c r="RFS33" s="106"/>
      <c r="RFT33" s="106"/>
      <c r="RFU33" s="106"/>
      <c r="RFV33" s="106"/>
      <c r="RFW33" s="106"/>
      <c r="RFX33" s="106"/>
      <c r="RFY33" s="106"/>
      <c r="RFZ33" s="106"/>
      <c r="RGA33" s="106"/>
      <c r="RGB33" s="106"/>
      <c r="RGC33" s="106"/>
      <c r="RGD33" s="106"/>
      <c r="RGE33" s="106"/>
      <c r="RGF33" s="106"/>
      <c r="RGG33" s="106"/>
      <c r="RGH33" s="106"/>
      <c r="RGI33" s="106"/>
      <c r="RGJ33" s="106"/>
      <c r="RGK33" s="106"/>
      <c r="RGL33" s="106"/>
      <c r="RGM33" s="106"/>
      <c r="RGN33" s="106"/>
      <c r="RGO33" s="106"/>
      <c r="RGP33" s="106"/>
      <c r="RGQ33" s="106"/>
      <c r="RGR33" s="106"/>
      <c r="RGS33" s="106"/>
      <c r="RGT33" s="106"/>
      <c r="RGU33" s="106"/>
      <c r="RGV33" s="106"/>
      <c r="RGW33" s="106"/>
      <c r="RGX33" s="106"/>
      <c r="RGY33" s="106"/>
      <c r="RGZ33" s="106"/>
      <c r="RHA33" s="106"/>
      <c r="RHB33" s="106"/>
      <c r="RHC33" s="106"/>
      <c r="RHD33" s="106"/>
      <c r="RHE33" s="106"/>
      <c r="RHF33" s="106"/>
      <c r="RHG33" s="106"/>
      <c r="RHH33" s="106"/>
      <c r="RHI33" s="106"/>
      <c r="RHJ33" s="106"/>
      <c r="RHK33" s="106"/>
      <c r="RHL33" s="106"/>
      <c r="RHM33" s="106"/>
      <c r="RHN33" s="106"/>
      <c r="RHO33" s="106"/>
      <c r="RHP33" s="106"/>
      <c r="RHQ33" s="106"/>
      <c r="RHR33" s="106"/>
      <c r="RHS33" s="106"/>
      <c r="RHT33" s="106"/>
      <c r="RHU33" s="106"/>
      <c r="RHV33" s="106"/>
      <c r="RHW33" s="106"/>
      <c r="RHX33" s="106"/>
      <c r="RHY33" s="106"/>
      <c r="RHZ33" s="106"/>
      <c r="RIA33" s="106"/>
      <c r="RIB33" s="106"/>
      <c r="RIC33" s="106"/>
      <c r="RID33" s="106"/>
      <c r="RIE33" s="106"/>
      <c r="RIF33" s="106"/>
      <c r="RIG33" s="106"/>
      <c r="RIH33" s="106"/>
      <c r="RII33" s="106"/>
      <c r="RIJ33" s="106"/>
      <c r="RIK33" s="106"/>
      <c r="RIL33" s="106"/>
      <c r="RIM33" s="106"/>
      <c r="RIN33" s="106"/>
      <c r="RIO33" s="106"/>
      <c r="RIP33" s="106"/>
      <c r="RIQ33" s="106"/>
      <c r="RIR33" s="106"/>
      <c r="RIS33" s="106"/>
      <c r="RIT33" s="106"/>
      <c r="RIU33" s="106"/>
      <c r="RIV33" s="106"/>
      <c r="RIW33" s="106"/>
      <c r="RIX33" s="106"/>
      <c r="RIY33" s="106"/>
      <c r="RIZ33" s="106"/>
      <c r="RJA33" s="106"/>
      <c r="RJB33" s="106"/>
      <c r="RJC33" s="106"/>
      <c r="RJD33" s="106"/>
      <c r="RJE33" s="106"/>
      <c r="RJF33" s="106"/>
      <c r="RJG33" s="106"/>
      <c r="RJH33" s="106"/>
      <c r="RJI33" s="106"/>
      <c r="RJJ33" s="106"/>
      <c r="RJK33" s="106"/>
      <c r="RJL33" s="106"/>
      <c r="RJM33" s="106"/>
      <c r="RJN33" s="106"/>
      <c r="RJO33" s="106"/>
      <c r="RJP33" s="106"/>
      <c r="RJQ33" s="106"/>
      <c r="RJR33" s="106"/>
      <c r="RJS33" s="106"/>
      <c r="RJT33" s="106"/>
      <c r="RJU33" s="106"/>
      <c r="RJV33" s="106"/>
      <c r="RJW33" s="106"/>
      <c r="RJX33" s="106"/>
      <c r="RJY33" s="106"/>
      <c r="RJZ33" s="106"/>
      <c r="RKA33" s="106"/>
      <c r="RKB33" s="106"/>
      <c r="RKC33" s="106"/>
      <c r="RKD33" s="106"/>
      <c r="RKE33" s="106"/>
      <c r="RKF33" s="106"/>
      <c r="RKG33" s="106"/>
      <c r="RKH33" s="106"/>
      <c r="RKI33" s="106"/>
      <c r="RKJ33" s="106"/>
      <c r="RKK33" s="106"/>
      <c r="RKL33" s="106"/>
      <c r="RKM33" s="106"/>
      <c r="RKN33" s="106"/>
      <c r="RKO33" s="106"/>
      <c r="RKP33" s="106"/>
      <c r="RKQ33" s="106"/>
      <c r="RKR33" s="106"/>
      <c r="RKS33" s="106"/>
      <c r="RKT33" s="106"/>
      <c r="RKU33" s="106"/>
      <c r="RKV33" s="106"/>
      <c r="RKW33" s="106"/>
      <c r="RKX33" s="106"/>
      <c r="RKY33" s="106"/>
      <c r="RKZ33" s="106"/>
      <c r="RLA33" s="106"/>
      <c r="RLB33" s="106"/>
      <c r="RLC33" s="106"/>
      <c r="RLD33" s="106"/>
      <c r="RLE33" s="106"/>
      <c r="RLF33" s="106"/>
      <c r="RLG33" s="106"/>
      <c r="RLH33" s="106"/>
      <c r="RLI33" s="106"/>
      <c r="RLJ33" s="106"/>
      <c r="RLK33" s="106"/>
      <c r="RLL33" s="106"/>
      <c r="RLM33" s="106"/>
      <c r="RLN33" s="106"/>
      <c r="RLO33" s="106"/>
      <c r="RLP33" s="106"/>
      <c r="RLQ33" s="106"/>
      <c r="RLR33" s="106"/>
      <c r="RLS33" s="106"/>
      <c r="RLT33" s="106"/>
      <c r="RLU33" s="106"/>
      <c r="RLV33" s="106"/>
      <c r="RLW33" s="106"/>
      <c r="RLX33" s="106"/>
      <c r="RLY33" s="106"/>
      <c r="RLZ33" s="106"/>
      <c r="RMA33" s="106"/>
      <c r="RMB33" s="106"/>
      <c r="RMC33" s="106"/>
      <c r="RMD33" s="106"/>
      <c r="RME33" s="106"/>
      <c r="RMF33" s="106"/>
      <c r="RMG33" s="106"/>
      <c r="RMH33" s="106"/>
      <c r="RMI33" s="106"/>
      <c r="RMJ33" s="106"/>
      <c r="RMK33" s="106"/>
      <c r="RML33" s="106"/>
      <c r="RMM33" s="106"/>
      <c r="RMN33" s="106"/>
      <c r="RMO33" s="106"/>
      <c r="RMP33" s="106"/>
      <c r="RMQ33" s="106"/>
      <c r="RMR33" s="106"/>
      <c r="RMS33" s="106"/>
      <c r="RMT33" s="106"/>
      <c r="RMU33" s="106"/>
      <c r="RMV33" s="106"/>
      <c r="RMW33" s="106"/>
      <c r="RMX33" s="106"/>
      <c r="RMY33" s="106"/>
      <c r="RMZ33" s="106"/>
      <c r="RNA33" s="106"/>
      <c r="RNB33" s="106"/>
      <c r="RNC33" s="106"/>
      <c r="RND33" s="106"/>
      <c r="RNE33" s="106"/>
      <c r="RNF33" s="106"/>
      <c r="RNG33" s="106"/>
      <c r="RNH33" s="106"/>
      <c r="RNI33" s="106"/>
      <c r="RNJ33" s="106"/>
      <c r="RNK33" s="106"/>
      <c r="RNL33" s="106"/>
      <c r="RNM33" s="106"/>
      <c r="RNN33" s="106"/>
      <c r="RNO33" s="106"/>
      <c r="RNP33" s="106"/>
      <c r="RNQ33" s="106"/>
      <c r="RNR33" s="106"/>
      <c r="RNS33" s="106"/>
      <c r="RNT33" s="106"/>
      <c r="RNU33" s="106"/>
      <c r="RNV33" s="106"/>
      <c r="RNW33" s="106"/>
      <c r="RNX33" s="106"/>
      <c r="RNY33" s="106"/>
      <c r="RNZ33" s="106"/>
      <c r="ROA33" s="106"/>
      <c r="ROB33" s="106"/>
      <c r="ROC33" s="106"/>
      <c r="ROD33" s="106"/>
      <c r="ROE33" s="106"/>
      <c r="ROF33" s="106"/>
      <c r="ROG33" s="106"/>
      <c r="ROH33" s="106"/>
      <c r="ROI33" s="106"/>
      <c r="ROJ33" s="106"/>
      <c r="ROK33" s="106"/>
      <c r="ROL33" s="106"/>
      <c r="ROM33" s="106"/>
      <c r="RON33" s="106"/>
      <c r="ROO33" s="106"/>
      <c r="ROP33" s="106"/>
      <c r="ROQ33" s="106"/>
      <c r="ROR33" s="106"/>
      <c r="ROS33" s="106"/>
      <c r="ROT33" s="106"/>
      <c r="ROU33" s="106"/>
      <c r="ROV33" s="106"/>
      <c r="ROW33" s="106"/>
      <c r="ROX33" s="106"/>
      <c r="ROY33" s="106"/>
      <c r="ROZ33" s="106"/>
      <c r="RPA33" s="106"/>
      <c r="RPB33" s="106"/>
      <c r="RPC33" s="106"/>
      <c r="RPD33" s="106"/>
      <c r="RPE33" s="106"/>
      <c r="RPF33" s="106"/>
      <c r="RPG33" s="106"/>
      <c r="RPH33" s="106"/>
      <c r="RPI33" s="106"/>
      <c r="RPJ33" s="106"/>
      <c r="RPK33" s="106"/>
      <c r="RPL33" s="106"/>
      <c r="RPM33" s="106"/>
      <c r="RPN33" s="106"/>
      <c r="RPO33" s="106"/>
      <c r="RPP33" s="106"/>
      <c r="RPQ33" s="106"/>
      <c r="RPR33" s="106"/>
      <c r="RPS33" s="106"/>
      <c r="RPT33" s="106"/>
      <c r="RPU33" s="106"/>
      <c r="RPV33" s="106"/>
      <c r="RPW33" s="106"/>
      <c r="RPX33" s="106"/>
      <c r="RPY33" s="106"/>
      <c r="RPZ33" s="106"/>
      <c r="RQA33" s="106"/>
      <c r="RQB33" s="106"/>
      <c r="RQC33" s="106"/>
      <c r="RQD33" s="106"/>
      <c r="RQE33" s="106"/>
      <c r="RQF33" s="106"/>
      <c r="RQG33" s="106"/>
      <c r="RQH33" s="106"/>
      <c r="RQI33" s="106"/>
      <c r="RQJ33" s="106"/>
      <c r="RQK33" s="106"/>
      <c r="RQL33" s="106"/>
      <c r="RQM33" s="106"/>
      <c r="RQN33" s="106"/>
      <c r="RQO33" s="106"/>
      <c r="RQP33" s="106"/>
      <c r="RQQ33" s="106"/>
      <c r="RQR33" s="106"/>
      <c r="RQS33" s="106"/>
      <c r="RQT33" s="106"/>
      <c r="RQU33" s="106"/>
      <c r="RQV33" s="106"/>
      <c r="RQW33" s="106"/>
      <c r="RQX33" s="106"/>
      <c r="RQY33" s="106"/>
      <c r="RQZ33" s="106"/>
      <c r="RRA33" s="106"/>
      <c r="RRB33" s="106"/>
      <c r="RRC33" s="106"/>
      <c r="RRD33" s="106"/>
      <c r="RRE33" s="106"/>
      <c r="RRF33" s="106"/>
      <c r="RRG33" s="106"/>
      <c r="RRH33" s="106"/>
      <c r="RRI33" s="106"/>
      <c r="RRJ33" s="106"/>
      <c r="RRK33" s="106"/>
      <c r="RRL33" s="106"/>
      <c r="RRM33" s="106"/>
      <c r="RRN33" s="106"/>
      <c r="RRO33" s="106"/>
      <c r="RRP33" s="106"/>
      <c r="RRQ33" s="106"/>
      <c r="RRR33" s="106"/>
      <c r="RRS33" s="106"/>
      <c r="RRT33" s="106"/>
      <c r="RRU33" s="106"/>
      <c r="RRV33" s="106"/>
      <c r="RRW33" s="106"/>
      <c r="RRX33" s="106"/>
      <c r="RRY33" s="106"/>
      <c r="RRZ33" s="106"/>
      <c r="RSA33" s="106"/>
      <c r="RSB33" s="106"/>
      <c r="RSC33" s="106"/>
      <c r="RSD33" s="106"/>
      <c r="RSE33" s="106"/>
      <c r="RSF33" s="106"/>
      <c r="RSG33" s="106"/>
      <c r="RSH33" s="106"/>
      <c r="RSI33" s="106"/>
      <c r="RSJ33" s="106"/>
      <c r="RSK33" s="106"/>
      <c r="RSL33" s="106"/>
      <c r="RSM33" s="106"/>
      <c r="RSN33" s="106"/>
      <c r="RSO33" s="106"/>
      <c r="RSP33" s="106"/>
      <c r="RSQ33" s="106"/>
      <c r="RSR33" s="106"/>
      <c r="RSS33" s="106"/>
      <c r="RST33" s="106"/>
      <c r="RSU33" s="106"/>
      <c r="RSV33" s="106"/>
      <c r="RSW33" s="106"/>
      <c r="RSX33" s="106"/>
      <c r="RSY33" s="106"/>
      <c r="RSZ33" s="106"/>
      <c r="RTA33" s="106"/>
      <c r="RTB33" s="106"/>
      <c r="RTC33" s="106"/>
      <c r="RTD33" s="106"/>
      <c r="RTE33" s="106"/>
      <c r="RTF33" s="106"/>
      <c r="RTG33" s="106"/>
      <c r="RTH33" s="106"/>
      <c r="RTI33" s="106"/>
      <c r="RTJ33" s="106"/>
      <c r="RTK33" s="106"/>
      <c r="RTL33" s="106"/>
      <c r="RTM33" s="106"/>
      <c r="RTN33" s="106"/>
      <c r="RTO33" s="106"/>
      <c r="RTP33" s="106"/>
      <c r="RTQ33" s="106"/>
      <c r="RTR33" s="106"/>
      <c r="RTS33" s="106"/>
      <c r="RTT33" s="106"/>
      <c r="RTU33" s="106"/>
      <c r="RTV33" s="106"/>
      <c r="RTW33" s="106"/>
      <c r="RTX33" s="106"/>
      <c r="RTY33" s="106"/>
      <c r="RTZ33" s="106"/>
      <c r="RUA33" s="106"/>
      <c r="RUB33" s="106"/>
      <c r="RUC33" s="106"/>
      <c r="RUD33" s="106"/>
      <c r="RUE33" s="106"/>
      <c r="RUF33" s="106"/>
      <c r="RUG33" s="106"/>
      <c r="RUH33" s="106"/>
      <c r="RUI33" s="106"/>
      <c r="RUJ33" s="106"/>
      <c r="RUK33" s="106"/>
      <c r="RUL33" s="106"/>
      <c r="RUM33" s="106"/>
      <c r="RUN33" s="106"/>
      <c r="RUO33" s="106"/>
      <c r="RUP33" s="106"/>
      <c r="RUQ33" s="106"/>
      <c r="RUR33" s="106"/>
      <c r="RUS33" s="106"/>
      <c r="RUT33" s="106"/>
      <c r="RUU33" s="106"/>
      <c r="RUV33" s="106"/>
      <c r="RUW33" s="106"/>
      <c r="RUX33" s="106"/>
      <c r="RUY33" s="106"/>
      <c r="RUZ33" s="106"/>
      <c r="RVA33" s="106"/>
      <c r="RVB33" s="106"/>
      <c r="RVC33" s="106"/>
      <c r="RVD33" s="106"/>
      <c r="RVE33" s="106"/>
      <c r="RVF33" s="106"/>
      <c r="RVG33" s="106"/>
      <c r="RVH33" s="106"/>
      <c r="RVI33" s="106"/>
      <c r="RVJ33" s="106"/>
      <c r="RVK33" s="106"/>
      <c r="RVL33" s="106"/>
      <c r="RVM33" s="106"/>
      <c r="RVN33" s="106"/>
      <c r="RVO33" s="106"/>
      <c r="RVP33" s="106"/>
      <c r="RVQ33" s="106"/>
      <c r="RVR33" s="106"/>
      <c r="RVS33" s="106"/>
      <c r="RVT33" s="106"/>
      <c r="RVU33" s="106"/>
      <c r="RVV33" s="106"/>
      <c r="RVW33" s="106"/>
      <c r="RVX33" s="106"/>
      <c r="RVY33" s="106"/>
      <c r="RVZ33" s="106"/>
      <c r="RWA33" s="106"/>
      <c r="RWB33" s="106"/>
      <c r="RWC33" s="106"/>
      <c r="RWD33" s="106"/>
      <c r="RWE33" s="106"/>
      <c r="RWF33" s="106"/>
      <c r="RWG33" s="106"/>
      <c r="RWH33" s="106"/>
      <c r="RWI33" s="106"/>
      <c r="RWJ33" s="106"/>
      <c r="RWK33" s="106"/>
      <c r="RWL33" s="106"/>
      <c r="RWM33" s="106"/>
      <c r="RWN33" s="106"/>
      <c r="RWO33" s="106"/>
      <c r="RWP33" s="106"/>
      <c r="RWQ33" s="106"/>
      <c r="RWR33" s="106"/>
      <c r="RWS33" s="106"/>
      <c r="RWT33" s="106"/>
      <c r="RWU33" s="106"/>
      <c r="RWV33" s="106"/>
      <c r="RWW33" s="106"/>
      <c r="RWX33" s="106"/>
      <c r="RWY33" s="106"/>
      <c r="RWZ33" s="106"/>
      <c r="RXA33" s="106"/>
      <c r="RXB33" s="106"/>
      <c r="RXC33" s="106"/>
      <c r="RXD33" s="106"/>
      <c r="RXE33" s="106"/>
      <c r="RXF33" s="106"/>
      <c r="RXG33" s="106"/>
      <c r="RXH33" s="106"/>
      <c r="RXI33" s="106"/>
      <c r="RXJ33" s="106"/>
      <c r="RXK33" s="106"/>
      <c r="RXL33" s="106"/>
      <c r="RXM33" s="106"/>
      <c r="RXN33" s="106"/>
      <c r="RXO33" s="106"/>
      <c r="RXP33" s="106"/>
      <c r="RXQ33" s="106"/>
      <c r="RXR33" s="106"/>
      <c r="RXS33" s="106"/>
      <c r="RXT33" s="106"/>
      <c r="RXU33" s="106"/>
      <c r="RXV33" s="106"/>
      <c r="RXW33" s="106"/>
      <c r="RXX33" s="106"/>
      <c r="RXY33" s="106"/>
      <c r="RXZ33" s="106"/>
      <c r="RYA33" s="106"/>
      <c r="RYB33" s="106"/>
      <c r="RYC33" s="106"/>
      <c r="RYD33" s="106"/>
      <c r="RYE33" s="106"/>
      <c r="RYF33" s="106"/>
      <c r="RYG33" s="106"/>
      <c r="RYH33" s="106"/>
      <c r="RYI33" s="106"/>
      <c r="RYJ33" s="106"/>
      <c r="RYK33" s="106"/>
      <c r="RYL33" s="106"/>
      <c r="RYM33" s="106"/>
      <c r="RYN33" s="106"/>
      <c r="RYO33" s="106"/>
      <c r="RYP33" s="106"/>
      <c r="RYQ33" s="106"/>
      <c r="RYR33" s="106"/>
      <c r="RYS33" s="106"/>
      <c r="RYT33" s="106"/>
      <c r="RYU33" s="106"/>
      <c r="RYV33" s="106"/>
      <c r="RYW33" s="106"/>
      <c r="RYX33" s="106"/>
      <c r="RYY33" s="106"/>
      <c r="RYZ33" s="106"/>
      <c r="RZA33" s="106"/>
      <c r="RZB33" s="106"/>
      <c r="RZC33" s="106"/>
      <c r="RZD33" s="106"/>
      <c r="RZE33" s="106"/>
      <c r="RZF33" s="106"/>
      <c r="RZG33" s="106"/>
      <c r="RZH33" s="106"/>
      <c r="RZI33" s="106"/>
      <c r="RZJ33" s="106"/>
      <c r="RZK33" s="106"/>
      <c r="RZL33" s="106"/>
      <c r="RZM33" s="106"/>
      <c r="RZN33" s="106"/>
      <c r="RZO33" s="106"/>
      <c r="RZP33" s="106"/>
      <c r="RZQ33" s="106"/>
      <c r="RZR33" s="106"/>
      <c r="RZS33" s="106"/>
      <c r="RZT33" s="106"/>
      <c r="RZU33" s="106"/>
      <c r="RZV33" s="106"/>
      <c r="RZW33" s="106"/>
      <c r="RZX33" s="106"/>
      <c r="RZY33" s="106"/>
      <c r="RZZ33" s="106"/>
      <c r="SAA33" s="106"/>
      <c r="SAB33" s="106"/>
      <c r="SAC33" s="106"/>
      <c r="SAD33" s="106"/>
      <c r="SAE33" s="106"/>
      <c r="SAF33" s="106"/>
      <c r="SAG33" s="106"/>
      <c r="SAH33" s="106"/>
      <c r="SAI33" s="106"/>
      <c r="SAJ33" s="106"/>
      <c r="SAK33" s="106"/>
      <c r="SAL33" s="106"/>
      <c r="SAM33" s="106"/>
      <c r="SAN33" s="106"/>
      <c r="SAO33" s="106"/>
      <c r="SAP33" s="106"/>
      <c r="SAQ33" s="106"/>
      <c r="SAR33" s="106"/>
      <c r="SAS33" s="106"/>
      <c r="SAT33" s="106"/>
      <c r="SAU33" s="106"/>
      <c r="SAV33" s="106"/>
      <c r="SAW33" s="106"/>
      <c r="SAX33" s="106"/>
      <c r="SAY33" s="106"/>
      <c r="SAZ33" s="106"/>
      <c r="SBA33" s="106"/>
      <c r="SBB33" s="106"/>
      <c r="SBC33" s="106"/>
      <c r="SBD33" s="106"/>
      <c r="SBE33" s="106"/>
      <c r="SBF33" s="106"/>
      <c r="SBG33" s="106"/>
      <c r="SBH33" s="106"/>
      <c r="SBI33" s="106"/>
      <c r="SBJ33" s="106"/>
      <c r="SBK33" s="106"/>
      <c r="SBL33" s="106"/>
      <c r="SBM33" s="106"/>
      <c r="SBN33" s="106"/>
      <c r="SBO33" s="106"/>
      <c r="SBP33" s="106"/>
      <c r="SBQ33" s="106"/>
      <c r="SBR33" s="106"/>
      <c r="SBS33" s="106"/>
      <c r="SBT33" s="106"/>
      <c r="SBU33" s="106"/>
      <c r="SBV33" s="106"/>
      <c r="SBW33" s="106"/>
      <c r="SBX33" s="106"/>
      <c r="SBY33" s="106"/>
      <c r="SBZ33" s="106"/>
      <c r="SCA33" s="106"/>
      <c r="SCB33" s="106"/>
      <c r="SCC33" s="106"/>
      <c r="SCD33" s="106"/>
      <c r="SCE33" s="106"/>
      <c r="SCF33" s="106"/>
      <c r="SCG33" s="106"/>
      <c r="SCH33" s="106"/>
      <c r="SCI33" s="106"/>
      <c r="SCJ33" s="106"/>
      <c r="SCK33" s="106"/>
      <c r="SCL33" s="106"/>
      <c r="SCM33" s="106"/>
      <c r="SCN33" s="106"/>
      <c r="SCO33" s="106"/>
      <c r="SCP33" s="106"/>
      <c r="SCQ33" s="106"/>
      <c r="SCR33" s="106"/>
      <c r="SCS33" s="106"/>
      <c r="SCT33" s="106"/>
      <c r="SCU33" s="106"/>
      <c r="SCV33" s="106"/>
      <c r="SCW33" s="106"/>
      <c r="SCX33" s="106"/>
      <c r="SCY33" s="106"/>
      <c r="SCZ33" s="106"/>
      <c r="SDA33" s="106"/>
      <c r="SDB33" s="106"/>
      <c r="SDC33" s="106"/>
      <c r="SDD33" s="106"/>
      <c r="SDE33" s="106"/>
      <c r="SDF33" s="106"/>
      <c r="SDG33" s="106"/>
      <c r="SDH33" s="106"/>
      <c r="SDI33" s="106"/>
      <c r="SDJ33" s="106"/>
      <c r="SDK33" s="106"/>
      <c r="SDL33" s="106"/>
      <c r="SDM33" s="106"/>
      <c r="SDN33" s="106"/>
      <c r="SDO33" s="106"/>
      <c r="SDP33" s="106"/>
      <c r="SDQ33" s="106"/>
      <c r="SDR33" s="106"/>
      <c r="SDS33" s="106"/>
      <c r="SDT33" s="106"/>
      <c r="SDU33" s="106"/>
      <c r="SDV33" s="106"/>
      <c r="SDW33" s="106"/>
      <c r="SDX33" s="106"/>
      <c r="SDY33" s="106"/>
      <c r="SDZ33" s="106"/>
      <c r="SEA33" s="106"/>
      <c r="SEB33" s="106"/>
      <c r="SEC33" s="106"/>
      <c r="SED33" s="106"/>
      <c r="SEE33" s="106"/>
      <c r="SEF33" s="106"/>
      <c r="SEG33" s="106"/>
      <c r="SEH33" s="106"/>
      <c r="SEI33" s="106"/>
      <c r="SEJ33" s="106"/>
      <c r="SEK33" s="106"/>
      <c r="SEL33" s="106"/>
      <c r="SEM33" s="106"/>
      <c r="SEN33" s="106"/>
      <c r="SEO33" s="106"/>
      <c r="SEP33" s="106"/>
      <c r="SEQ33" s="106"/>
      <c r="SER33" s="106"/>
      <c r="SES33" s="106"/>
      <c r="SET33" s="106"/>
      <c r="SEU33" s="106"/>
      <c r="SEV33" s="106"/>
      <c r="SEW33" s="106"/>
      <c r="SEX33" s="106"/>
      <c r="SEY33" s="106"/>
      <c r="SEZ33" s="106"/>
      <c r="SFA33" s="106"/>
      <c r="SFB33" s="106"/>
      <c r="SFC33" s="106"/>
      <c r="SFD33" s="106"/>
      <c r="SFE33" s="106"/>
      <c r="SFF33" s="106"/>
      <c r="SFG33" s="106"/>
      <c r="SFH33" s="106"/>
      <c r="SFI33" s="106"/>
      <c r="SFJ33" s="106"/>
      <c r="SFK33" s="106"/>
      <c r="SFL33" s="106"/>
      <c r="SFM33" s="106"/>
      <c r="SFN33" s="106"/>
      <c r="SFO33" s="106"/>
      <c r="SFP33" s="106"/>
      <c r="SFQ33" s="106"/>
      <c r="SFR33" s="106"/>
      <c r="SFS33" s="106"/>
      <c r="SFT33" s="106"/>
      <c r="SFU33" s="106"/>
      <c r="SFV33" s="106"/>
      <c r="SFW33" s="106"/>
      <c r="SFX33" s="106"/>
      <c r="SFY33" s="106"/>
      <c r="SFZ33" s="106"/>
      <c r="SGA33" s="106"/>
      <c r="SGB33" s="106"/>
      <c r="SGC33" s="106"/>
      <c r="SGD33" s="106"/>
      <c r="SGE33" s="106"/>
      <c r="SGF33" s="106"/>
      <c r="SGG33" s="106"/>
      <c r="SGH33" s="106"/>
      <c r="SGI33" s="106"/>
      <c r="SGJ33" s="106"/>
      <c r="SGK33" s="106"/>
      <c r="SGL33" s="106"/>
      <c r="SGM33" s="106"/>
      <c r="SGN33" s="106"/>
      <c r="SGO33" s="106"/>
      <c r="SGP33" s="106"/>
      <c r="SGQ33" s="106"/>
      <c r="SGR33" s="106"/>
      <c r="SGS33" s="106"/>
      <c r="SGT33" s="106"/>
      <c r="SGU33" s="106"/>
      <c r="SGV33" s="106"/>
      <c r="SGW33" s="106"/>
      <c r="SGX33" s="106"/>
      <c r="SGY33" s="106"/>
      <c r="SGZ33" s="106"/>
      <c r="SHA33" s="106"/>
      <c r="SHB33" s="106"/>
      <c r="SHC33" s="106"/>
      <c r="SHD33" s="106"/>
      <c r="SHE33" s="106"/>
      <c r="SHF33" s="106"/>
      <c r="SHG33" s="106"/>
      <c r="SHH33" s="106"/>
      <c r="SHI33" s="106"/>
      <c r="SHJ33" s="106"/>
      <c r="SHK33" s="106"/>
      <c r="SHL33" s="106"/>
      <c r="SHM33" s="106"/>
      <c r="SHN33" s="106"/>
      <c r="SHO33" s="106"/>
      <c r="SHP33" s="106"/>
      <c r="SHQ33" s="106"/>
      <c r="SHR33" s="106"/>
      <c r="SHS33" s="106"/>
      <c r="SHT33" s="106"/>
      <c r="SHU33" s="106"/>
      <c r="SHV33" s="106"/>
      <c r="SHW33" s="106"/>
      <c r="SHX33" s="106"/>
      <c r="SHY33" s="106"/>
      <c r="SHZ33" s="106"/>
      <c r="SIA33" s="106"/>
      <c r="SIB33" s="106"/>
      <c r="SIC33" s="106"/>
      <c r="SID33" s="106"/>
      <c r="SIE33" s="106"/>
      <c r="SIF33" s="106"/>
      <c r="SIG33" s="106"/>
      <c r="SIH33" s="106"/>
      <c r="SII33" s="106"/>
      <c r="SIJ33" s="106"/>
      <c r="SIK33" s="106"/>
      <c r="SIL33" s="106"/>
      <c r="SIM33" s="106"/>
      <c r="SIN33" s="106"/>
      <c r="SIO33" s="106"/>
      <c r="SIP33" s="106"/>
      <c r="SIQ33" s="106"/>
      <c r="SIR33" s="106"/>
      <c r="SIS33" s="106"/>
      <c r="SIT33" s="106"/>
      <c r="SIU33" s="106"/>
      <c r="SIV33" s="106"/>
      <c r="SIW33" s="106"/>
      <c r="SIX33" s="106"/>
      <c r="SIY33" s="106"/>
      <c r="SIZ33" s="106"/>
      <c r="SJA33" s="106"/>
      <c r="SJB33" s="106"/>
      <c r="SJC33" s="106"/>
      <c r="SJD33" s="106"/>
      <c r="SJE33" s="106"/>
      <c r="SJF33" s="106"/>
      <c r="SJG33" s="106"/>
      <c r="SJH33" s="106"/>
      <c r="SJI33" s="106"/>
      <c r="SJJ33" s="106"/>
      <c r="SJK33" s="106"/>
      <c r="SJL33" s="106"/>
      <c r="SJM33" s="106"/>
      <c r="SJN33" s="106"/>
      <c r="SJO33" s="106"/>
      <c r="SJP33" s="106"/>
      <c r="SJQ33" s="106"/>
      <c r="SJR33" s="106"/>
      <c r="SJS33" s="106"/>
      <c r="SJT33" s="106"/>
      <c r="SJU33" s="106"/>
      <c r="SJV33" s="106"/>
      <c r="SJW33" s="106"/>
      <c r="SJX33" s="106"/>
      <c r="SJY33" s="106"/>
      <c r="SJZ33" s="106"/>
      <c r="SKA33" s="106"/>
      <c r="SKB33" s="106"/>
      <c r="SKC33" s="106"/>
      <c r="SKD33" s="106"/>
      <c r="SKE33" s="106"/>
      <c r="SKF33" s="106"/>
      <c r="SKG33" s="106"/>
      <c r="SKH33" s="106"/>
      <c r="SKI33" s="106"/>
      <c r="SKJ33" s="106"/>
      <c r="SKK33" s="106"/>
      <c r="SKL33" s="106"/>
      <c r="SKM33" s="106"/>
      <c r="SKN33" s="106"/>
      <c r="SKO33" s="106"/>
      <c r="SKP33" s="106"/>
      <c r="SKQ33" s="106"/>
      <c r="SKR33" s="106"/>
      <c r="SKS33" s="106"/>
      <c r="SKT33" s="106"/>
      <c r="SKU33" s="106"/>
      <c r="SKV33" s="106"/>
      <c r="SKW33" s="106"/>
      <c r="SKX33" s="106"/>
      <c r="SKY33" s="106"/>
      <c r="SKZ33" s="106"/>
      <c r="SLA33" s="106"/>
      <c r="SLB33" s="106"/>
      <c r="SLC33" s="106"/>
      <c r="SLD33" s="106"/>
      <c r="SLE33" s="106"/>
      <c r="SLF33" s="106"/>
      <c r="SLG33" s="106"/>
      <c r="SLH33" s="106"/>
      <c r="SLI33" s="106"/>
      <c r="SLJ33" s="106"/>
      <c r="SLK33" s="106"/>
      <c r="SLL33" s="106"/>
      <c r="SLM33" s="106"/>
      <c r="SLN33" s="106"/>
      <c r="SLO33" s="106"/>
      <c r="SLP33" s="106"/>
      <c r="SLQ33" s="106"/>
      <c r="SLR33" s="106"/>
      <c r="SLS33" s="106"/>
      <c r="SLT33" s="106"/>
      <c r="SLU33" s="106"/>
      <c r="SLV33" s="106"/>
      <c r="SLW33" s="106"/>
      <c r="SLX33" s="106"/>
      <c r="SLY33" s="106"/>
      <c r="SLZ33" s="106"/>
      <c r="SMA33" s="106"/>
      <c r="SMB33" s="106"/>
      <c r="SMC33" s="106"/>
      <c r="SMD33" s="106"/>
      <c r="SME33" s="106"/>
      <c r="SMF33" s="106"/>
      <c r="SMG33" s="106"/>
      <c r="SMH33" s="106"/>
      <c r="SMI33" s="106"/>
      <c r="SMJ33" s="106"/>
      <c r="SMK33" s="106"/>
      <c r="SML33" s="106"/>
      <c r="SMM33" s="106"/>
      <c r="SMN33" s="106"/>
      <c r="SMO33" s="106"/>
      <c r="SMP33" s="106"/>
      <c r="SMQ33" s="106"/>
      <c r="SMR33" s="106"/>
      <c r="SMS33" s="106"/>
      <c r="SMT33" s="106"/>
      <c r="SMU33" s="106"/>
      <c r="SMV33" s="106"/>
      <c r="SMW33" s="106"/>
      <c r="SMX33" s="106"/>
      <c r="SMY33" s="106"/>
      <c r="SMZ33" s="106"/>
      <c r="SNA33" s="106"/>
      <c r="SNB33" s="106"/>
      <c r="SNC33" s="106"/>
      <c r="SND33" s="106"/>
      <c r="SNE33" s="106"/>
      <c r="SNF33" s="106"/>
      <c r="SNG33" s="106"/>
      <c r="SNH33" s="106"/>
      <c r="SNI33" s="106"/>
      <c r="SNJ33" s="106"/>
      <c r="SNK33" s="106"/>
      <c r="SNL33" s="106"/>
      <c r="SNM33" s="106"/>
      <c r="SNN33" s="106"/>
      <c r="SNO33" s="106"/>
      <c r="SNP33" s="106"/>
      <c r="SNQ33" s="106"/>
      <c r="SNR33" s="106"/>
      <c r="SNS33" s="106"/>
      <c r="SNT33" s="106"/>
      <c r="SNU33" s="106"/>
      <c r="SNV33" s="106"/>
      <c r="SNW33" s="106"/>
      <c r="SNX33" s="106"/>
      <c r="SNY33" s="106"/>
      <c r="SNZ33" s="106"/>
      <c r="SOA33" s="106"/>
      <c r="SOB33" s="106"/>
      <c r="SOC33" s="106"/>
      <c r="SOD33" s="106"/>
      <c r="SOE33" s="106"/>
      <c r="SOF33" s="106"/>
      <c r="SOG33" s="106"/>
      <c r="SOH33" s="106"/>
      <c r="SOI33" s="106"/>
      <c r="SOJ33" s="106"/>
      <c r="SOK33" s="106"/>
      <c r="SOL33" s="106"/>
      <c r="SOM33" s="106"/>
      <c r="SON33" s="106"/>
      <c r="SOO33" s="106"/>
      <c r="SOP33" s="106"/>
      <c r="SOQ33" s="106"/>
      <c r="SOR33" s="106"/>
      <c r="SOS33" s="106"/>
      <c r="SOT33" s="106"/>
      <c r="SOU33" s="106"/>
      <c r="SOV33" s="106"/>
      <c r="SOW33" s="106"/>
      <c r="SOX33" s="106"/>
      <c r="SOY33" s="106"/>
      <c r="SOZ33" s="106"/>
      <c r="SPA33" s="106"/>
      <c r="SPB33" s="106"/>
      <c r="SPC33" s="106"/>
      <c r="SPD33" s="106"/>
      <c r="SPE33" s="106"/>
      <c r="SPF33" s="106"/>
      <c r="SPG33" s="106"/>
      <c r="SPH33" s="106"/>
      <c r="SPI33" s="106"/>
      <c r="SPJ33" s="106"/>
      <c r="SPK33" s="106"/>
      <c r="SPL33" s="106"/>
      <c r="SPM33" s="106"/>
      <c r="SPN33" s="106"/>
      <c r="SPO33" s="106"/>
      <c r="SPP33" s="106"/>
      <c r="SPQ33" s="106"/>
      <c r="SPR33" s="106"/>
      <c r="SPS33" s="106"/>
      <c r="SPT33" s="106"/>
      <c r="SPU33" s="106"/>
      <c r="SPV33" s="106"/>
      <c r="SPW33" s="106"/>
      <c r="SPX33" s="106"/>
      <c r="SPY33" s="106"/>
      <c r="SPZ33" s="106"/>
      <c r="SQA33" s="106"/>
      <c r="SQB33" s="106"/>
      <c r="SQC33" s="106"/>
      <c r="SQD33" s="106"/>
      <c r="SQE33" s="106"/>
      <c r="SQF33" s="106"/>
      <c r="SQG33" s="106"/>
      <c r="SQH33" s="106"/>
      <c r="SQI33" s="106"/>
      <c r="SQJ33" s="106"/>
      <c r="SQK33" s="106"/>
      <c r="SQL33" s="106"/>
      <c r="SQM33" s="106"/>
      <c r="SQN33" s="106"/>
      <c r="SQO33" s="106"/>
      <c r="SQP33" s="106"/>
      <c r="SQQ33" s="106"/>
      <c r="SQR33" s="106"/>
      <c r="SQS33" s="106"/>
      <c r="SQT33" s="106"/>
      <c r="SQU33" s="106"/>
      <c r="SQV33" s="106"/>
      <c r="SQW33" s="106"/>
      <c r="SQX33" s="106"/>
      <c r="SQY33" s="106"/>
      <c r="SQZ33" s="106"/>
      <c r="SRA33" s="106"/>
      <c r="SRB33" s="106"/>
      <c r="SRC33" s="106"/>
      <c r="SRD33" s="106"/>
      <c r="SRE33" s="106"/>
      <c r="SRF33" s="106"/>
      <c r="SRG33" s="106"/>
      <c r="SRH33" s="106"/>
      <c r="SRI33" s="106"/>
      <c r="SRJ33" s="106"/>
      <c r="SRK33" s="106"/>
      <c r="SRL33" s="106"/>
      <c r="SRM33" s="106"/>
      <c r="SRN33" s="106"/>
      <c r="SRO33" s="106"/>
      <c r="SRP33" s="106"/>
      <c r="SRQ33" s="106"/>
      <c r="SRR33" s="106"/>
      <c r="SRS33" s="106"/>
      <c r="SRT33" s="106"/>
      <c r="SRU33" s="106"/>
      <c r="SRV33" s="106"/>
      <c r="SRW33" s="106"/>
      <c r="SRX33" s="106"/>
      <c r="SRY33" s="106"/>
      <c r="SRZ33" s="106"/>
      <c r="SSA33" s="106"/>
      <c r="SSB33" s="106"/>
      <c r="SSC33" s="106"/>
      <c r="SSD33" s="106"/>
      <c r="SSE33" s="106"/>
      <c r="SSF33" s="106"/>
      <c r="SSG33" s="106"/>
      <c r="SSH33" s="106"/>
      <c r="SSI33" s="106"/>
      <c r="SSJ33" s="106"/>
      <c r="SSK33" s="106"/>
      <c r="SSL33" s="106"/>
      <c r="SSM33" s="106"/>
      <c r="SSN33" s="106"/>
      <c r="SSO33" s="106"/>
      <c r="SSP33" s="106"/>
      <c r="SSQ33" s="106"/>
      <c r="SSR33" s="106"/>
      <c r="SSS33" s="106"/>
      <c r="SST33" s="106"/>
      <c r="SSU33" s="106"/>
      <c r="SSV33" s="106"/>
      <c r="SSW33" s="106"/>
      <c r="SSX33" s="106"/>
      <c r="SSY33" s="106"/>
      <c r="SSZ33" s="106"/>
      <c r="STA33" s="106"/>
      <c r="STB33" s="106"/>
      <c r="STC33" s="106"/>
      <c r="STD33" s="106"/>
      <c r="STE33" s="106"/>
      <c r="STF33" s="106"/>
      <c r="STG33" s="106"/>
      <c r="STH33" s="106"/>
      <c r="STI33" s="106"/>
      <c r="STJ33" s="106"/>
      <c r="STK33" s="106"/>
      <c r="STL33" s="106"/>
      <c r="STM33" s="106"/>
      <c r="STN33" s="106"/>
      <c r="STO33" s="106"/>
      <c r="STP33" s="106"/>
      <c r="STQ33" s="106"/>
      <c r="STR33" s="106"/>
      <c r="STS33" s="106"/>
      <c r="STT33" s="106"/>
      <c r="STU33" s="106"/>
      <c r="STV33" s="106"/>
      <c r="STW33" s="106"/>
      <c r="STX33" s="106"/>
      <c r="STY33" s="106"/>
      <c r="STZ33" s="106"/>
      <c r="SUA33" s="106"/>
      <c r="SUB33" s="106"/>
      <c r="SUC33" s="106"/>
      <c r="SUD33" s="106"/>
      <c r="SUE33" s="106"/>
      <c r="SUF33" s="106"/>
      <c r="SUG33" s="106"/>
      <c r="SUH33" s="106"/>
      <c r="SUI33" s="106"/>
      <c r="SUJ33" s="106"/>
      <c r="SUK33" s="106"/>
      <c r="SUL33" s="106"/>
      <c r="SUM33" s="106"/>
      <c r="SUN33" s="106"/>
      <c r="SUO33" s="106"/>
      <c r="SUP33" s="106"/>
      <c r="SUQ33" s="106"/>
      <c r="SUR33" s="106"/>
      <c r="SUS33" s="106"/>
      <c r="SUT33" s="106"/>
      <c r="SUU33" s="106"/>
      <c r="SUV33" s="106"/>
      <c r="SUW33" s="106"/>
      <c r="SUX33" s="106"/>
      <c r="SUY33" s="106"/>
      <c r="SUZ33" s="106"/>
      <c r="SVA33" s="106"/>
      <c r="SVB33" s="106"/>
      <c r="SVC33" s="106"/>
      <c r="SVD33" s="106"/>
      <c r="SVE33" s="106"/>
      <c r="SVF33" s="106"/>
      <c r="SVG33" s="106"/>
      <c r="SVH33" s="106"/>
      <c r="SVI33" s="106"/>
      <c r="SVJ33" s="106"/>
      <c r="SVK33" s="106"/>
      <c r="SVL33" s="106"/>
      <c r="SVM33" s="106"/>
      <c r="SVN33" s="106"/>
      <c r="SVO33" s="106"/>
      <c r="SVP33" s="106"/>
      <c r="SVQ33" s="106"/>
      <c r="SVR33" s="106"/>
      <c r="SVS33" s="106"/>
      <c r="SVT33" s="106"/>
      <c r="SVU33" s="106"/>
      <c r="SVV33" s="106"/>
      <c r="SVW33" s="106"/>
      <c r="SVX33" s="106"/>
      <c r="SVY33" s="106"/>
      <c r="SVZ33" s="106"/>
      <c r="SWA33" s="106"/>
      <c r="SWB33" s="106"/>
      <c r="SWC33" s="106"/>
      <c r="SWD33" s="106"/>
      <c r="SWE33" s="106"/>
      <c r="SWF33" s="106"/>
      <c r="SWG33" s="106"/>
      <c r="SWH33" s="106"/>
      <c r="SWI33" s="106"/>
      <c r="SWJ33" s="106"/>
      <c r="SWK33" s="106"/>
      <c r="SWL33" s="106"/>
      <c r="SWM33" s="106"/>
      <c r="SWN33" s="106"/>
      <c r="SWO33" s="106"/>
      <c r="SWP33" s="106"/>
      <c r="SWQ33" s="106"/>
      <c r="SWR33" s="106"/>
      <c r="SWS33" s="106"/>
      <c r="SWT33" s="106"/>
      <c r="SWU33" s="106"/>
      <c r="SWV33" s="106"/>
      <c r="SWW33" s="106"/>
      <c r="SWX33" s="106"/>
      <c r="SWY33" s="106"/>
      <c r="SWZ33" s="106"/>
      <c r="SXA33" s="106"/>
      <c r="SXB33" s="106"/>
      <c r="SXC33" s="106"/>
      <c r="SXD33" s="106"/>
      <c r="SXE33" s="106"/>
      <c r="SXF33" s="106"/>
      <c r="SXG33" s="106"/>
      <c r="SXH33" s="106"/>
      <c r="SXI33" s="106"/>
      <c r="SXJ33" s="106"/>
      <c r="SXK33" s="106"/>
      <c r="SXL33" s="106"/>
      <c r="SXM33" s="106"/>
      <c r="SXN33" s="106"/>
      <c r="SXO33" s="106"/>
      <c r="SXP33" s="106"/>
      <c r="SXQ33" s="106"/>
      <c r="SXR33" s="106"/>
      <c r="SXS33" s="106"/>
      <c r="SXT33" s="106"/>
      <c r="SXU33" s="106"/>
      <c r="SXV33" s="106"/>
      <c r="SXW33" s="106"/>
      <c r="SXX33" s="106"/>
      <c r="SXY33" s="106"/>
      <c r="SXZ33" s="106"/>
      <c r="SYA33" s="106"/>
      <c r="SYB33" s="106"/>
      <c r="SYC33" s="106"/>
      <c r="SYD33" s="106"/>
      <c r="SYE33" s="106"/>
      <c r="SYF33" s="106"/>
      <c r="SYG33" s="106"/>
      <c r="SYH33" s="106"/>
      <c r="SYI33" s="106"/>
      <c r="SYJ33" s="106"/>
      <c r="SYK33" s="106"/>
      <c r="SYL33" s="106"/>
      <c r="SYM33" s="106"/>
      <c r="SYN33" s="106"/>
      <c r="SYO33" s="106"/>
      <c r="SYP33" s="106"/>
      <c r="SYQ33" s="106"/>
      <c r="SYR33" s="106"/>
      <c r="SYS33" s="106"/>
      <c r="SYT33" s="106"/>
      <c r="SYU33" s="106"/>
      <c r="SYV33" s="106"/>
      <c r="SYW33" s="106"/>
      <c r="SYX33" s="106"/>
      <c r="SYY33" s="106"/>
      <c r="SYZ33" s="106"/>
      <c r="SZA33" s="106"/>
      <c r="SZB33" s="106"/>
      <c r="SZC33" s="106"/>
      <c r="SZD33" s="106"/>
      <c r="SZE33" s="106"/>
      <c r="SZF33" s="106"/>
      <c r="SZG33" s="106"/>
      <c r="SZH33" s="106"/>
      <c r="SZI33" s="106"/>
      <c r="SZJ33" s="106"/>
      <c r="SZK33" s="106"/>
      <c r="SZL33" s="106"/>
      <c r="SZM33" s="106"/>
      <c r="SZN33" s="106"/>
      <c r="SZO33" s="106"/>
      <c r="SZP33" s="106"/>
      <c r="SZQ33" s="106"/>
      <c r="SZR33" s="106"/>
      <c r="SZS33" s="106"/>
      <c r="SZT33" s="106"/>
      <c r="SZU33" s="106"/>
      <c r="SZV33" s="106"/>
      <c r="SZW33" s="106"/>
      <c r="SZX33" s="106"/>
      <c r="SZY33" s="106"/>
      <c r="SZZ33" s="106"/>
      <c r="TAA33" s="106"/>
      <c r="TAB33" s="106"/>
      <c r="TAC33" s="106"/>
      <c r="TAD33" s="106"/>
      <c r="TAE33" s="106"/>
      <c r="TAF33" s="106"/>
      <c r="TAG33" s="106"/>
      <c r="TAH33" s="106"/>
      <c r="TAI33" s="106"/>
      <c r="TAJ33" s="106"/>
      <c r="TAK33" s="106"/>
      <c r="TAL33" s="106"/>
      <c r="TAM33" s="106"/>
      <c r="TAN33" s="106"/>
      <c r="TAO33" s="106"/>
      <c r="TAP33" s="106"/>
      <c r="TAQ33" s="106"/>
      <c r="TAR33" s="106"/>
      <c r="TAS33" s="106"/>
      <c r="TAT33" s="106"/>
      <c r="TAU33" s="106"/>
      <c r="TAV33" s="106"/>
      <c r="TAW33" s="106"/>
      <c r="TAX33" s="106"/>
      <c r="TAY33" s="106"/>
      <c r="TAZ33" s="106"/>
      <c r="TBA33" s="106"/>
      <c r="TBB33" s="106"/>
      <c r="TBC33" s="106"/>
      <c r="TBD33" s="106"/>
      <c r="TBE33" s="106"/>
      <c r="TBF33" s="106"/>
      <c r="TBG33" s="106"/>
      <c r="TBH33" s="106"/>
      <c r="TBI33" s="106"/>
      <c r="TBJ33" s="106"/>
      <c r="TBK33" s="106"/>
      <c r="TBL33" s="106"/>
      <c r="TBM33" s="106"/>
      <c r="TBN33" s="106"/>
      <c r="TBO33" s="106"/>
      <c r="TBP33" s="106"/>
      <c r="TBQ33" s="106"/>
      <c r="TBR33" s="106"/>
      <c r="TBS33" s="106"/>
      <c r="TBT33" s="106"/>
      <c r="TBU33" s="106"/>
      <c r="TBV33" s="106"/>
      <c r="TBW33" s="106"/>
      <c r="TBX33" s="106"/>
      <c r="TBY33" s="106"/>
      <c r="TBZ33" s="106"/>
      <c r="TCA33" s="106"/>
      <c r="TCB33" s="106"/>
      <c r="TCC33" s="106"/>
      <c r="TCD33" s="106"/>
      <c r="TCE33" s="106"/>
      <c r="TCF33" s="106"/>
      <c r="TCG33" s="106"/>
      <c r="TCH33" s="106"/>
      <c r="TCI33" s="106"/>
      <c r="TCJ33" s="106"/>
      <c r="TCK33" s="106"/>
      <c r="TCL33" s="106"/>
      <c r="TCM33" s="106"/>
      <c r="TCN33" s="106"/>
      <c r="TCO33" s="106"/>
      <c r="TCP33" s="106"/>
      <c r="TCQ33" s="106"/>
      <c r="TCR33" s="106"/>
      <c r="TCS33" s="106"/>
      <c r="TCT33" s="106"/>
      <c r="TCU33" s="106"/>
      <c r="TCV33" s="106"/>
      <c r="TCW33" s="106"/>
      <c r="TCX33" s="106"/>
      <c r="TCY33" s="106"/>
      <c r="TCZ33" s="106"/>
      <c r="TDA33" s="106"/>
      <c r="TDB33" s="106"/>
      <c r="TDC33" s="106"/>
      <c r="TDD33" s="106"/>
      <c r="TDE33" s="106"/>
      <c r="TDF33" s="106"/>
      <c r="TDG33" s="106"/>
      <c r="TDH33" s="106"/>
      <c r="TDI33" s="106"/>
      <c r="TDJ33" s="106"/>
      <c r="TDK33" s="106"/>
      <c r="TDL33" s="106"/>
      <c r="TDM33" s="106"/>
      <c r="TDN33" s="106"/>
      <c r="TDO33" s="106"/>
      <c r="TDP33" s="106"/>
      <c r="TDQ33" s="106"/>
      <c r="TDR33" s="106"/>
      <c r="TDS33" s="106"/>
      <c r="TDT33" s="106"/>
      <c r="TDU33" s="106"/>
      <c r="TDV33" s="106"/>
      <c r="TDW33" s="106"/>
      <c r="TDX33" s="106"/>
      <c r="TDY33" s="106"/>
      <c r="TDZ33" s="106"/>
      <c r="TEA33" s="106"/>
      <c r="TEB33" s="106"/>
      <c r="TEC33" s="106"/>
      <c r="TED33" s="106"/>
      <c r="TEE33" s="106"/>
      <c r="TEF33" s="106"/>
      <c r="TEG33" s="106"/>
      <c r="TEH33" s="106"/>
      <c r="TEI33" s="106"/>
      <c r="TEJ33" s="106"/>
      <c r="TEK33" s="106"/>
      <c r="TEL33" s="106"/>
      <c r="TEM33" s="106"/>
      <c r="TEN33" s="106"/>
      <c r="TEO33" s="106"/>
      <c r="TEP33" s="106"/>
      <c r="TEQ33" s="106"/>
      <c r="TER33" s="106"/>
      <c r="TES33" s="106"/>
      <c r="TET33" s="106"/>
      <c r="TEU33" s="106"/>
      <c r="TEV33" s="106"/>
      <c r="TEW33" s="106"/>
      <c r="TEX33" s="106"/>
      <c r="TEY33" s="106"/>
      <c r="TEZ33" s="106"/>
      <c r="TFA33" s="106"/>
      <c r="TFB33" s="106"/>
      <c r="TFC33" s="106"/>
      <c r="TFD33" s="106"/>
      <c r="TFE33" s="106"/>
      <c r="TFF33" s="106"/>
      <c r="TFG33" s="106"/>
      <c r="TFH33" s="106"/>
      <c r="TFI33" s="106"/>
      <c r="TFJ33" s="106"/>
      <c r="TFK33" s="106"/>
      <c r="TFL33" s="106"/>
      <c r="TFM33" s="106"/>
      <c r="TFN33" s="106"/>
      <c r="TFO33" s="106"/>
      <c r="TFP33" s="106"/>
      <c r="TFQ33" s="106"/>
      <c r="TFR33" s="106"/>
      <c r="TFS33" s="106"/>
      <c r="TFT33" s="106"/>
      <c r="TFU33" s="106"/>
      <c r="TFV33" s="106"/>
      <c r="TFW33" s="106"/>
      <c r="TFX33" s="106"/>
      <c r="TFY33" s="106"/>
      <c r="TFZ33" s="106"/>
      <c r="TGA33" s="106"/>
      <c r="TGB33" s="106"/>
      <c r="TGC33" s="106"/>
      <c r="TGD33" s="106"/>
      <c r="TGE33" s="106"/>
      <c r="TGF33" s="106"/>
      <c r="TGG33" s="106"/>
      <c r="TGH33" s="106"/>
      <c r="TGI33" s="106"/>
      <c r="TGJ33" s="106"/>
      <c r="TGK33" s="106"/>
      <c r="TGL33" s="106"/>
      <c r="TGM33" s="106"/>
      <c r="TGN33" s="106"/>
      <c r="TGO33" s="106"/>
      <c r="TGP33" s="106"/>
      <c r="TGQ33" s="106"/>
      <c r="TGR33" s="106"/>
      <c r="TGS33" s="106"/>
      <c r="TGT33" s="106"/>
      <c r="TGU33" s="106"/>
      <c r="TGV33" s="106"/>
      <c r="TGW33" s="106"/>
      <c r="TGX33" s="106"/>
      <c r="TGY33" s="106"/>
      <c r="TGZ33" s="106"/>
      <c r="THA33" s="106"/>
      <c r="THB33" s="106"/>
      <c r="THC33" s="106"/>
      <c r="THD33" s="106"/>
      <c r="THE33" s="106"/>
      <c r="THF33" s="106"/>
      <c r="THG33" s="106"/>
      <c r="THH33" s="106"/>
      <c r="THI33" s="106"/>
      <c r="THJ33" s="106"/>
      <c r="THK33" s="106"/>
      <c r="THL33" s="106"/>
      <c r="THM33" s="106"/>
      <c r="THN33" s="106"/>
      <c r="THO33" s="106"/>
      <c r="THP33" s="106"/>
      <c r="THQ33" s="106"/>
      <c r="THR33" s="106"/>
      <c r="THS33" s="106"/>
      <c r="THT33" s="106"/>
      <c r="THU33" s="106"/>
      <c r="THV33" s="106"/>
      <c r="THW33" s="106"/>
      <c r="THX33" s="106"/>
      <c r="THY33" s="106"/>
      <c r="THZ33" s="106"/>
      <c r="TIA33" s="106"/>
      <c r="TIB33" s="106"/>
      <c r="TIC33" s="106"/>
      <c r="TID33" s="106"/>
      <c r="TIE33" s="106"/>
      <c r="TIF33" s="106"/>
      <c r="TIG33" s="106"/>
      <c r="TIH33" s="106"/>
      <c r="TII33" s="106"/>
      <c r="TIJ33" s="106"/>
      <c r="TIK33" s="106"/>
      <c r="TIL33" s="106"/>
      <c r="TIM33" s="106"/>
      <c r="TIN33" s="106"/>
      <c r="TIO33" s="106"/>
      <c r="TIP33" s="106"/>
      <c r="TIQ33" s="106"/>
      <c r="TIR33" s="106"/>
      <c r="TIS33" s="106"/>
      <c r="TIT33" s="106"/>
      <c r="TIU33" s="106"/>
      <c r="TIV33" s="106"/>
      <c r="TIW33" s="106"/>
      <c r="TIX33" s="106"/>
      <c r="TIY33" s="106"/>
      <c r="TIZ33" s="106"/>
      <c r="TJA33" s="106"/>
      <c r="TJB33" s="106"/>
      <c r="TJC33" s="106"/>
      <c r="TJD33" s="106"/>
      <c r="TJE33" s="106"/>
      <c r="TJF33" s="106"/>
      <c r="TJG33" s="106"/>
      <c r="TJH33" s="106"/>
      <c r="TJI33" s="106"/>
      <c r="TJJ33" s="106"/>
      <c r="TJK33" s="106"/>
      <c r="TJL33" s="106"/>
      <c r="TJM33" s="106"/>
      <c r="TJN33" s="106"/>
      <c r="TJO33" s="106"/>
      <c r="TJP33" s="106"/>
      <c r="TJQ33" s="106"/>
      <c r="TJR33" s="106"/>
      <c r="TJS33" s="106"/>
      <c r="TJT33" s="106"/>
      <c r="TJU33" s="106"/>
      <c r="TJV33" s="106"/>
      <c r="TJW33" s="106"/>
      <c r="TJX33" s="106"/>
      <c r="TJY33" s="106"/>
      <c r="TJZ33" s="106"/>
      <c r="TKA33" s="106"/>
      <c r="TKB33" s="106"/>
      <c r="TKC33" s="106"/>
      <c r="TKD33" s="106"/>
      <c r="TKE33" s="106"/>
      <c r="TKF33" s="106"/>
      <c r="TKG33" s="106"/>
      <c r="TKH33" s="106"/>
      <c r="TKI33" s="106"/>
      <c r="TKJ33" s="106"/>
      <c r="TKK33" s="106"/>
      <c r="TKL33" s="106"/>
      <c r="TKM33" s="106"/>
      <c r="TKN33" s="106"/>
      <c r="TKO33" s="106"/>
      <c r="TKP33" s="106"/>
      <c r="TKQ33" s="106"/>
      <c r="TKR33" s="106"/>
      <c r="TKS33" s="106"/>
      <c r="TKT33" s="106"/>
      <c r="TKU33" s="106"/>
      <c r="TKV33" s="106"/>
      <c r="TKW33" s="106"/>
      <c r="TKX33" s="106"/>
      <c r="TKY33" s="106"/>
      <c r="TKZ33" s="106"/>
      <c r="TLA33" s="106"/>
      <c r="TLB33" s="106"/>
      <c r="TLC33" s="106"/>
      <c r="TLD33" s="106"/>
      <c r="TLE33" s="106"/>
      <c r="TLF33" s="106"/>
      <c r="TLG33" s="106"/>
      <c r="TLH33" s="106"/>
      <c r="TLI33" s="106"/>
      <c r="TLJ33" s="106"/>
      <c r="TLK33" s="106"/>
      <c r="TLL33" s="106"/>
      <c r="TLM33" s="106"/>
      <c r="TLN33" s="106"/>
      <c r="TLO33" s="106"/>
      <c r="TLP33" s="106"/>
      <c r="TLQ33" s="106"/>
      <c r="TLR33" s="106"/>
      <c r="TLS33" s="106"/>
      <c r="TLT33" s="106"/>
      <c r="TLU33" s="106"/>
      <c r="TLV33" s="106"/>
      <c r="TLW33" s="106"/>
      <c r="TLX33" s="106"/>
      <c r="TLY33" s="106"/>
      <c r="TLZ33" s="106"/>
      <c r="TMA33" s="106"/>
      <c r="TMB33" s="106"/>
      <c r="TMC33" s="106"/>
      <c r="TMD33" s="106"/>
      <c r="TME33" s="106"/>
      <c r="TMF33" s="106"/>
      <c r="TMG33" s="106"/>
      <c r="TMH33" s="106"/>
      <c r="TMI33" s="106"/>
      <c r="TMJ33" s="106"/>
      <c r="TMK33" s="106"/>
      <c r="TML33" s="106"/>
      <c r="TMM33" s="106"/>
      <c r="TMN33" s="106"/>
      <c r="TMO33" s="106"/>
      <c r="TMP33" s="106"/>
      <c r="TMQ33" s="106"/>
      <c r="TMR33" s="106"/>
      <c r="TMS33" s="106"/>
      <c r="TMT33" s="106"/>
      <c r="TMU33" s="106"/>
      <c r="TMV33" s="106"/>
      <c r="TMW33" s="106"/>
      <c r="TMX33" s="106"/>
      <c r="TMY33" s="106"/>
      <c r="TMZ33" s="106"/>
      <c r="TNA33" s="106"/>
      <c r="TNB33" s="106"/>
      <c r="TNC33" s="106"/>
      <c r="TND33" s="106"/>
      <c r="TNE33" s="106"/>
      <c r="TNF33" s="106"/>
      <c r="TNG33" s="106"/>
      <c r="TNH33" s="106"/>
      <c r="TNI33" s="106"/>
      <c r="TNJ33" s="106"/>
      <c r="TNK33" s="106"/>
      <c r="TNL33" s="106"/>
      <c r="TNM33" s="106"/>
      <c r="TNN33" s="106"/>
      <c r="TNO33" s="106"/>
      <c r="TNP33" s="106"/>
      <c r="TNQ33" s="106"/>
      <c r="TNR33" s="106"/>
      <c r="TNS33" s="106"/>
      <c r="TNT33" s="106"/>
      <c r="TNU33" s="106"/>
      <c r="TNV33" s="106"/>
      <c r="TNW33" s="106"/>
      <c r="TNX33" s="106"/>
      <c r="TNY33" s="106"/>
      <c r="TNZ33" s="106"/>
      <c r="TOA33" s="106"/>
      <c r="TOB33" s="106"/>
      <c r="TOC33" s="106"/>
      <c r="TOD33" s="106"/>
      <c r="TOE33" s="106"/>
      <c r="TOF33" s="106"/>
      <c r="TOG33" s="106"/>
      <c r="TOH33" s="106"/>
      <c r="TOI33" s="106"/>
      <c r="TOJ33" s="106"/>
      <c r="TOK33" s="106"/>
      <c r="TOL33" s="106"/>
      <c r="TOM33" s="106"/>
      <c r="TON33" s="106"/>
      <c r="TOO33" s="106"/>
      <c r="TOP33" s="106"/>
      <c r="TOQ33" s="106"/>
      <c r="TOR33" s="106"/>
      <c r="TOS33" s="106"/>
      <c r="TOT33" s="106"/>
      <c r="TOU33" s="106"/>
      <c r="TOV33" s="106"/>
      <c r="TOW33" s="106"/>
      <c r="TOX33" s="106"/>
      <c r="TOY33" s="106"/>
      <c r="TOZ33" s="106"/>
      <c r="TPA33" s="106"/>
      <c r="TPB33" s="106"/>
      <c r="TPC33" s="106"/>
      <c r="TPD33" s="106"/>
      <c r="TPE33" s="106"/>
      <c r="TPF33" s="106"/>
      <c r="TPG33" s="106"/>
      <c r="TPH33" s="106"/>
      <c r="TPI33" s="106"/>
      <c r="TPJ33" s="106"/>
      <c r="TPK33" s="106"/>
      <c r="TPL33" s="106"/>
      <c r="TPM33" s="106"/>
      <c r="TPN33" s="106"/>
      <c r="TPO33" s="106"/>
      <c r="TPP33" s="106"/>
      <c r="TPQ33" s="106"/>
      <c r="TPR33" s="106"/>
      <c r="TPS33" s="106"/>
      <c r="TPT33" s="106"/>
      <c r="TPU33" s="106"/>
      <c r="TPV33" s="106"/>
      <c r="TPW33" s="106"/>
      <c r="TPX33" s="106"/>
      <c r="TPY33" s="106"/>
      <c r="TPZ33" s="106"/>
      <c r="TQA33" s="106"/>
      <c r="TQB33" s="106"/>
      <c r="TQC33" s="106"/>
      <c r="TQD33" s="106"/>
      <c r="TQE33" s="106"/>
      <c r="TQF33" s="106"/>
      <c r="TQG33" s="106"/>
      <c r="TQH33" s="106"/>
      <c r="TQI33" s="106"/>
      <c r="TQJ33" s="106"/>
      <c r="TQK33" s="106"/>
      <c r="TQL33" s="106"/>
      <c r="TQM33" s="106"/>
      <c r="TQN33" s="106"/>
      <c r="TQO33" s="106"/>
      <c r="TQP33" s="106"/>
      <c r="TQQ33" s="106"/>
      <c r="TQR33" s="106"/>
      <c r="TQS33" s="106"/>
      <c r="TQT33" s="106"/>
      <c r="TQU33" s="106"/>
      <c r="TQV33" s="106"/>
      <c r="TQW33" s="106"/>
      <c r="TQX33" s="106"/>
      <c r="TQY33" s="106"/>
      <c r="TQZ33" s="106"/>
      <c r="TRA33" s="106"/>
      <c r="TRB33" s="106"/>
      <c r="TRC33" s="106"/>
      <c r="TRD33" s="106"/>
      <c r="TRE33" s="106"/>
      <c r="TRF33" s="106"/>
      <c r="TRG33" s="106"/>
      <c r="TRH33" s="106"/>
      <c r="TRI33" s="106"/>
      <c r="TRJ33" s="106"/>
      <c r="TRK33" s="106"/>
      <c r="TRL33" s="106"/>
      <c r="TRM33" s="106"/>
      <c r="TRN33" s="106"/>
      <c r="TRO33" s="106"/>
      <c r="TRP33" s="106"/>
      <c r="TRQ33" s="106"/>
      <c r="TRR33" s="106"/>
      <c r="TRS33" s="106"/>
      <c r="TRT33" s="106"/>
      <c r="TRU33" s="106"/>
      <c r="TRV33" s="106"/>
      <c r="TRW33" s="106"/>
      <c r="TRX33" s="106"/>
      <c r="TRY33" s="106"/>
      <c r="TRZ33" s="106"/>
      <c r="TSA33" s="106"/>
      <c r="TSB33" s="106"/>
      <c r="TSC33" s="106"/>
      <c r="TSD33" s="106"/>
      <c r="TSE33" s="106"/>
      <c r="TSF33" s="106"/>
      <c r="TSG33" s="106"/>
      <c r="TSH33" s="106"/>
      <c r="TSI33" s="106"/>
      <c r="TSJ33" s="106"/>
      <c r="TSK33" s="106"/>
      <c r="TSL33" s="106"/>
      <c r="TSM33" s="106"/>
      <c r="TSN33" s="106"/>
      <c r="TSO33" s="106"/>
      <c r="TSP33" s="106"/>
      <c r="TSQ33" s="106"/>
      <c r="TSR33" s="106"/>
      <c r="TSS33" s="106"/>
      <c r="TST33" s="106"/>
      <c r="TSU33" s="106"/>
      <c r="TSV33" s="106"/>
      <c r="TSW33" s="106"/>
      <c r="TSX33" s="106"/>
      <c r="TSY33" s="106"/>
      <c r="TSZ33" s="106"/>
      <c r="TTA33" s="106"/>
      <c r="TTB33" s="106"/>
      <c r="TTC33" s="106"/>
      <c r="TTD33" s="106"/>
      <c r="TTE33" s="106"/>
      <c r="TTF33" s="106"/>
      <c r="TTG33" s="106"/>
      <c r="TTH33" s="106"/>
      <c r="TTI33" s="106"/>
      <c r="TTJ33" s="106"/>
      <c r="TTK33" s="106"/>
      <c r="TTL33" s="106"/>
      <c r="TTM33" s="106"/>
      <c r="TTN33" s="106"/>
      <c r="TTO33" s="106"/>
      <c r="TTP33" s="106"/>
      <c r="TTQ33" s="106"/>
      <c r="TTR33" s="106"/>
      <c r="TTS33" s="106"/>
      <c r="TTT33" s="106"/>
      <c r="TTU33" s="106"/>
      <c r="TTV33" s="106"/>
      <c r="TTW33" s="106"/>
      <c r="TTX33" s="106"/>
      <c r="TTY33" s="106"/>
      <c r="TTZ33" s="106"/>
      <c r="TUA33" s="106"/>
      <c r="TUB33" s="106"/>
      <c r="TUC33" s="106"/>
      <c r="TUD33" s="106"/>
      <c r="TUE33" s="106"/>
      <c r="TUF33" s="106"/>
      <c r="TUG33" s="106"/>
      <c r="TUH33" s="106"/>
      <c r="TUI33" s="106"/>
      <c r="TUJ33" s="106"/>
      <c r="TUK33" s="106"/>
      <c r="TUL33" s="106"/>
      <c r="TUM33" s="106"/>
      <c r="TUN33" s="106"/>
      <c r="TUO33" s="106"/>
      <c r="TUP33" s="106"/>
      <c r="TUQ33" s="106"/>
      <c r="TUR33" s="106"/>
      <c r="TUS33" s="106"/>
      <c r="TUT33" s="106"/>
      <c r="TUU33" s="106"/>
      <c r="TUV33" s="106"/>
      <c r="TUW33" s="106"/>
      <c r="TUX33" s="106"/>
      <c r="TUY33" s="106"/>
      <c r="TUZ33" s="106"/>
      <c r="TVA33" s="106"/>
      <c r="TVB33" s="106"/>
      <c r="TVC33" s="106"/>
      <c r="TVD33" s="106"/>
      <c r="TVE33" s="106"/>
      <c r="TVF33" s="106"/>
      <c r="TVG33" s="106"/>
      <c r="TVH33" s="106"/>
      <c r="TVI33" s="106"/>
      <c r="TVJ33" s="106"/>
      <c r="TVK33" s="106"/>
      <c r="TVL33" s="106"/>
      <c r="TVM33" s="106"/>
      <c r="TVN33" s="106"/>
      <c r="TVO33" s="106"/>
      <c r="TVP33" s="106"/>
      <c r="TVQ33" s="106"/>
      <c r="TVR33" s="106"/>
      <c r="TVS33" s="106"/>
      <c r="TVT33" s="106"/>
      <c r="TVU33" s="106"/>
      <c r="TVV33" s="106"/>
      <c r="TVW33" s="106"/>
      <c r="TVX33" s="106"/>
      <c r="TVY33" s="106"/>
      <c r="TVZ33" s="106"/>
      <c r="TWA33" s="106"/>
      <c r="TWB33" s="106"/>
      <c r="TWC33" s="106"/>
      <c r="TWD33" s="106"/>
      <c r="TWE33" s="106"/>
      <c r="TWF33" s="106"/>
      <c r="TWG33" s="106"/>
      <c r="TWH33" s="106"/>
      <c r="TWI33" s="106"/>
      <c r="TWJ33" s="106"/>
      <c r="TWK33" s="106"/>
      <c r="TWL33" s="106"/>
      <c r="TWM33" s="106"/>
      <c r="TWN33" s="106"/>
      <c r="TWO33" s="106"/>
      <c r="TWP33" s="106"/>
      <c r="TWQ33" s="106"/>
      <c r="TWR33" s="106"/>
      <c r="TWS33" s="106"/>
      <c r="TWT33" s="106"/>
      <c r="TWU33" s="106"/>
      <c r="TWV33" s="106"/>
      <c r="TWW33" s="106"/>
      <c r="TWX33" s="106"/>
      <c r="TWY33" s="106"/>
      <c r="TWZ33" s="106"/>
      <c r="TXA33" s="106"/>
      <c r="TXB33" s="106"/>
      <c r="TXC33" s="106"/>
      <c r="TXD33" s="106"/>
      <c r="TXE33" s="106"/>
      <c r="TXF33" s="106"/>
      <c r="TXG33" s="106"/>
      <c r="TXH33" s="106"/>
      <c r="TXI33" s="106"/>
      <c r="TXJ33" s="106"/>
      <c r="TXK33" s="106"/>
      <c r="TXL33" s="106"/>
      <c r="TXM33" s="106"/>
      <c r="TXN33" s="106"/>
      <c r="TXO33" s="106"/>
      <c r="TXP33" s="106"/>
      <c r="TXQ33" s="106"/>
      <c r="TXR33" s="106"/>
      <c r="TXS33" s="106"/>
      <c r="TXT33" s="106"/>
      <c r="TXU33" s="106"/>
      <c r="TXV33" s="106"/>
      <c r="TXW33" s="106"/>
      <c r="TXX33" s="106"/>
      <c r="TXY33" s="106"/>
      <c r="TXZ33" s="106"/>
      <c r="TYA33" s="106"/>
      <c r="TYB33" s="106"/>
      <c r="TYC33" s="106"/>
      <c r="TYD33" s="106"/>
      <c r="TYE33" s="106"/>
      <c r="TYF33" s="106"/>
      <c r="TYG33" s="106"/>
      <c r="TYH33" s="106"/>
      <c r="TYI33" s="106"/>
      <c r="TYJ33" s="106"/>
      <c r="TYK33" s="106"/>
      <c r="TYL33" s="106"/>
      <c r="TYM33" s="106"/>
      <c r="TYN33" s="106"/>
      <c r="TYO33" s="106"/>
      <c r="TYP33" s="106"/>
      <c r="TYQ33" s="106"/>
      <c r="TYR33" s="106"/>
      <c r="TYS33" s="106"/>
      <c r="TYT33" s="106"/>
      <c r="TYU33" s="106"/>
      <c r="TYV33" s="106"/>
      <c r="TYW33" s="106"/>
      <c r="TYX33" s="106"/>
      <c r="TYY33" s="106"/>
      <c r="TYZ33" s="106"/>
      <c r="TZA33" s="106"/>
      <c r="TZB33" s="106"/>
      <c r="TZC33" s="106"/>
      <c r="TZD33" s="106"/>
      <c r="TZE33" s="106"/>
      <c r="TZF33" s="106"/>
      <c r="TZG33" s="106"/>
      <c r="TZH33" s="106"/>
      <c r="TZI33" s="106"/>
      <c r="TZJ33" s="106"/>
      <c r="TZK33" s="106"/>
      <c r="TZL33" s="106"/>
      <c r="TZM33" s="106"/>
      <c r="TZN33" s="106"/>
      <c r="TZO33" s="106"/>
      <c r="TZP33" s="106"/>
      <c r="TZQ33" s="106"/>
      <c r="TZR33" s="106"/>
      <c r="TZS33" s="106"/>
      <c r="TZT33" s="106"/>
      <c r="TZU33" s="106"/>
      <c r="TZV33" s="106"/>
      <c r="TZW33" s="106"/>
      <c r="TZX33" s="106"/>
      <c r="TZY33" s="106"/>
      <c r="TZZ33" s="106"/>
      <c r="UAA33" s="106"/>
      <c r="UAB33" s="106"/>
      <c r="UAC33" s="106"/>
      <c r="UAD33" s="106"/>
      <c r="UAE33" s="106"/>
      <c r="UAF33" s="106"/>
      <c r="UAG33" s="106"/>
      <c r="UAH33" s="106"/>
      <c r="UAI33" s="106"/>
      <c r="UAJ33" s="106"/>
      <c r="UAK33" s="106"/>
      <c r="UAL33" s="106"/>
      <c r="UAM33" s="106"/>
      <c r="UAN33" s="106"/>
      <c r="UAO33" s="106"/>
      <c r="UAP33" s="106"/>
      <c r="UAQ33" s="106"/>
      <c r="UAR33" s="106"/>
      <c r="UAS33" s="106"/>
      <c r="UAT33" s="106"/>
      <c r="UAU33" s="106"/>
      <c r="UAV33" s="106"/>
      <c r="UAW33" s="106"/>
      <c r="UAX33" s="106"/>
      <c r="UAY33" s="106"/>
      <c r="UAZ33" s="106"/>
      <c r="UBA33" s="106"/>
      <c r="UBB33" s="106"/>
      <c r="UBC33" s="106"/>
      <c r="UBD33" s="106"/>
      <c r="UBE33" s="106"/>
      <c r="UBF33" s="106"/>
      <c r="UBG33" s="106"/>
      <c r="UBH33" s="106"/>
      <c r="UBI33" s="106"/>
      <c r="UBJ33" s="106"/>
      <c r="UBK33" s="106"/>
      <c r="UBL33" s="106"/>
      <c r="UBM33" s="106"/>
      <c r="UBN33" s="106"/>
      <c r="UBO33" s="106"/>
      <c r="UBP33" s="106"/>
      <c r="UBQ33" s="106"/>
      <c r="UBR33" s="106"/>
      <c r="UBS33" s="106"/>
      <c r="UBT33" s="106"/>
      <c r="UBU33" s="106"/>
      <c r="UBV33" s="106"/>
      <c r="UBW33" s="106"/>
      <c r="UBX33" s="106"/>
      <c r="UBY33" s="106"/>
      <c r="UBZ33" s="106"/>
      <c r="UCA33" s="106"/>
      <c r="UCB33" s="106"/>
      <c r="UCC33" s="106"/>
      <c r="UCD33" s="106"/>
      <c r="UCE33" s="106"/>
      <c r="UCF33" s="106"/>
      <c r="UCG33" s="106"/>
      <c r="UCH33" s="106"/>
      <c r="UCI33" s="106"/>
      <c r="UCJ33" s="106"/>
      <c r="UCK33" s="106"/>
      <c r="UCL33" s="106"/>
      <c r="UCM33" s="106"/>
      <c r="UCN33" s="106"/>
      <c r="UCO33" s="106"/>
      <c r="UCP33" s="106"/>
      <c r="UCQ33" s="106"/>
      <c r="UCR33" s="106"/>
      <c r="UCS33" s="106"/>
      <c r="UCT33" s="106"/>
      <c r="UCU33" s="106"/>
      <c r="UCV33" s="106"/>
      <c r="UCW33" s="106"/>
      <c r="UCX33" s="106"/>
      <c r="UCY33" s="106"/>
      <c r="UCZ33" s="106"/>
      <c r="UDA33" s="106"/>
      <c r="UDB33" s="106"/>
      <c r="UDC33" s="106"/>
      <c r="UDD33" s="106"/>
      <c r="UDE33" s="106"/>
      <c r="UDF33" s="106"/>
      <c r="UDG33" s="106"/>
      <c r="UDH33" s="106"/>
      <c r="UDI33" s="106"/>
      <c r="UDJ33" s="106"/>
      <c r="UDK33" s="106"/>
      <c r="UDL33" s="106"/>
      <c r="UDM33" s="106"/>
      <c r="UDN33" s="106"/>
      <c r="UDO33" s="106"/>
      <c r="UDP33" s="106"/>
      <c r="UDQ33" s="106"/>
      <c r="UDR33" s="106"/>
      <c r="UDS33" s="106"/>
      <c r="UDT33" s="106"/>
      <c r="UDU33" s="106"/>
      <c r="UDV33" s="106"/>
      <c r="UDW33" s="106"/>
      <c r="UDX33" s="106"/>
      <c r="UDY33" s="106"/>
      <c r="UDZ33" s="106"/>
      <c r="UEA33" s="106"/>
      <c r="UEB33" s="106"/>
      <c r="UEC33" s="106"/>
      <c r="UED33" s="106"/>
      <c r="UEE33" s="106"/>
      <c r="UEF33" s="106"/>
      <c r="UEG33" s="106"/>
      <c r="UEH33" s="106"/>
      <c r="UEI33" s="106"/>
      <c r="UEJ33" s="106"/>
      <c r="UEK33" s="106"/>
      <c r="UEL33" s="106"/>
      <c r="UEM33" s="106"/>
      <c r="UEN33" s="106"/>
      <c r="UEO33" s="106"/>
      <c r="UEP33" s="106"/>
      <c r="UEQ33" s="106"/>
      <c r="UER33" s="106"/>
      <c r="UES33" s="106"/>
      <c r="UET33" s="106"/>
      <c r="UEU33" s="106"/>
      <c r="UEV33" s="106"/>
      <c r="UEW33" s="106"/>
      <c r="UEX33" s="106"/>
      <c r="UEY33" s="106"/>
      <c r="UEZ33" s="106"/>
      <c r="UFA33" s="106"/>
      <c r="UFB33" s="106"/>
      <c r="UFC33" s="106"/>
      <c r="UFD33" s="106"/>
      <c r="UFE33" s="106"/>
      <c r="UFF33" s="106"/>
      <c r="UFG33" s="106"/>
      <c r="UFH33" s="106"/>
      <c r="UFI33" s="106"/>
      <c r="UFJ33" s="106"/>
      <c r="UFK33" s="106"/>
      <c r="UFL33" s="106"/>
      <c r="UFM33" s="106"/>
      <c r="UFN33" s="106"/>
      <c r="UFO33" s="106"/>
      <c r="UFP33" s="106"/>
      <c r="UFQ33" s="106"/>
      <c r="UFR33" s="106"/>
      <c r="UFS33" s="106"/>
      <c r="UFT33" s="106"/>
      <c r="UFU33" s="106"/>
      <c r="UFV33" s="106"/>
      <c r="UFW33" s="106"/>
      <c r="UFX33" s="106"/>
      <c r="UFY33" s="106"/>
      <c r="UFZ33" s="106"/>
      <c r="UGA33" s="106"/>
      <c r="UGB33" s="106"/>
      <c r="UGC33" s="106"/>
      <c r="UGD33" s="106"/>
      <c r="UGE33" s="106"/>
      <c r="UGF33" s="106"/>
      <c r="UGG33" s="106"/>
      <c r="UGH33" s="106"/>
      <c r="UGI33" s="106"/>
      <c r="UGJ33" s="106"/>
      <c r="UGK33" s="106"/>
      <c r="UGL33" s="106"/>
      <c r="UGM33" s="106"/>
      <c r="UGN33" s="106"/>
      <c r="UGO33" s="106"/>
      <c r="UGP33" s="106"/>
      <c r="UGQ33" s="106"/>
      <c r="UGR33" s="106"/>
      <c r="UGS33" s="106"/>
      <c r="UGT33" s="106"/>
      <c r="UGU33" s="106"/>
      <c r="UGV33" s="106"/>
      <c r="UGW33" s="106"/>
      <c r="UGX33" s="106"/>
      <c r="UGY33" s="106"/>
      <c r="UGZ33" s="106"/>
      <c r="UHA33" s="106"/>
      <c r="UHB33" s="106"/>
      <c r="UHC33" s="106"/>
      <c r="UHD33" s="106"/>
      <c r="UHE33" s="106"/>
      <c r="UHF33" s="106"/>
      <c r="UHG33" s="106"/>
      <c r="UHH33" s="106"/>
      <c r="UHI33" s="106"/>
      <c r="UHJ33" s="106"/>
      <c r="UHK33" s="106"/>
      <c r="UHL33" s="106"/>
      <c r="UHM33" s="106"/>
      <c r="UHN33" s="106"/>
      <c r="UHO33" s="106"/>
      <c r="UHP33" s="106"/>
      <c r="UHQ33" s="106"/>
      <c r="UHR33" s="106"/>
      <c r="UHS33" s="106"/>
      <c r="UHT33" s="106"/>
      <c r="UHU33" s="106"/>
      <c r="UHV33" s="106"/>
      <c r="UHW33" s="106"/>
      <c r="UHX33" s="106"/>
      <c r="UHY33" s="106"/>
      <c r="UHZ33" s="106"/>
      <c r="UIA33" s="106"/>
      <c r="UIB33" s="106"/>
      <c r="UIC33" s="106"/>
      <c r="UID33" s="106"/>
      <c r="UIE33" s="106"/>
      <c r="UIF33" s="106"/>
      <c r="UIG33" s="106"/>
      <c r="UIH33" s="106"/>
      <c r="UII33" s="106"/>
      <c r="UIJ33" s="106"/>
      <c r="UIK33" s="106"/>
      <c r="UIL33" s="106"/>
      <c r="UIM33" s="106"/>
      <c r="UIN33" s="106"/>
      <c r="UIO33" s="106"/>
      <c r="UIP33" s="106"/>
      <c r="UIQ33" s="106"/>
      <c r="UIR33" s="106"/>
      <c r="UIS33" s="106"/>
      <c r="UIT33" s="106"/>
      <c r="UIU33" s="106"/>
      <c r="UIV33" s="106"/>
      <c r="UIW33" s="106"/>
      <c r="UIX33" s="106"/>
      <c r="UIY33" s="106"/>
      <c r="UIZ33" s="106"/>
      <c r="UJA33" s="106"/>
      <c r="UJB33" s="106"/>
      <c r="UJC33" s="106"/>
      <c r="UJD33" s="106"/>
      <c r="UJE33" s="106"/>
      <c r="UJF33" s="106"/>
      <c r="UJG33" s="106"/>
      <c r="UJH33" s="106"/>
      <c r="UJI33" s="106"/>
      <c r="UJJ33" s="106"/>
      <c r="UJK33" s="106"/>
      <c r="UJL33" s="106"/>
      <c r="UJM33" s="106"/>
      <c r="UJN33" s="106"/>
      <c r="UJO33" s="106"/>
      <c r="UJP33" s="106"/>
      <c r="UJQ33" s="106"/>
      <c r="UJR33" s="106"/>
      <c r="UJS33" s="106"/>
      <c r="UJT33" s="106"/>
      <c r="UJU33" s="106"/>
      <c r="UJV33" s="106"/>
      <c r="UJW33" s="106"/>
      <c r="UJX33" s="106"/>
      <c r="UJY33" s="106"/>
      <c r="UJZ33" s="106"/>
      <c r="UKA33" s="106"/>
      <c r="UKB33" s="106"/>
      <c r="UKC33" s="106"/>
      <c r="UKD33" s="106"/>
      <c r="UKE33" s="106"/>
      <c r="UKF33" s="106"/>
      <c r="UKG33" s="106"/>
      <c r="UKH33" s="106"/>
      <c r="UKI33" s="106"/>
      <c r="UKJ33" s="106"/>
      <c r="UKK33" s="106"/>
      <c r="UKL33" s="106"/>
      <c r="UKM33" s="106"/>
      <c r="UKN33" s="106"/>
      <c r="UKO33" s="106"/>
      <c r="UKP33" s="106"/>
      <c r="UKQ33" s="106"/>
      <c r="UKR33" s="106"/>
      <c r="UKS33" s="106"/>
      <c r="UKT33" s="106"/>
      <c r="UKU33" s="106"/>
      <c r="UKV33" s="106"/>
      <c r="UKW33" s="106"/>
      <c r="UKX33" s="106"/>
      <c r="UKY33" s="106"/>
      <c r="UKZ33" s="106"/>
      <c r="ULA33" s="106"/>
      <c r="ULB33" s="106"/>
      <c r="ULC33" s="106"/>
      <c r="ULD33" s="106"/>
      <c r="ULE33" s="106"/>
      <c r="ULF33" s="106"/>
      <c r="ULG33" s="106"/>
      <c r="ULH33" s="106"/>
      <c r="ULI33" s="106"/>
      <c r="ULJ33" s="106"/>
      <c r="ULK33" s="106"/>
      <c r="ULL33" s="106"/>
      <c r="ULM33" s="106"/>
      <c r="ULN33" s="106"/>
      <c r="ULO33" s="106"/>
      <c r="ULP33" s="106"/>
      <c r="ULQ33" s="106"/>
      <c r="ULR33" s="106"/>
      <c r="ULS33" s="106"/>
      <c r="ULT33" s="106"/>
      <c r="ULU33" s="106"/>
      <c r="ULV33" s="106"/>
      <c r="ULW33" s="106"/>
      <c r="ULX33" s="106"/>
      <c r="ULY33" s="106"/>
      <c r="ULZ33" s="106"/>
      <c r="UMA33" s="106"/>
      <c r="UMB33" s="106"/>
      <c r="UMC33" s="106"/>
      <c r="UMD33" s="106"/>
      <c r="UME33" s="106"/>
      <c r="UMF33" s="106"/>
      <c r="UMG33" s="106"/>
      <c r="UMH33" s="106"/>
      <c r="UMI33" s="106"/>
      <c r="UMJ33" s="106"/>
      <c r="UMK33" s="106"/>
      <c r="UML33" s="106"/>
      <c r="UMM33" s="106"/>
      <c r="UMN33" s="106"/>
      <c r="UMO33" s="106"/>
      <c r="UMP33" s="106"/>
      <c r="UMQ33" s="106"/>
      <c r="UMR33" s="106"/>
      <c r="UMS33" s="106"/>
      <c r="UMT33" s="106"/>
      <c r="UMU33" s="106"/>
      <c r="UMV33" s="106"/>
      <c r="UMW33" s="106"/>
      <c r="UMX33" s="106"/>
      <c r="UMY33" s="106"/>
      <c r="UMZ33" s="106"/>
      <c r="UNA33" s="106"/>
      <c r="UNB33" s="106"/>
      <c r="UNC33" s="106"/>
      <c r="UND33" s="106"/>
      <c r="UNE33" s="106"/>
      <c r="UNF33" s="106"/>
      <c r="UNG33" s="106"/>
      <c r="UNH33" s="106"/>
      <c r="UNI33" s="106"/>
      <c r="UNJ33" s="106"/>
      <c r="UNK33" s="106"/>
      <c r="UNL33" s="106"/>
      <c r="UNM33" s="106"/>
      <c r="UNN33" s="106"/>
      <c r="UNO33" s="106"/>
      <c r="UNP33" s="106"/>
      <c r="UNQ33" s="106"/>
      <c r="UNR33" s="106"/>
      <c r="UNS33" s="106"/>
      <c r="UNT33" s="106"/>
      <c r="UNU33" s="106"/>
      <c r="UNV33" s="106"/>
      <c r="UNW33" s="106"/>
      <c r="UNX33" s="106"/>
      <c r="UNY33" s="106"/>
      <c r="UNZ33" s="106"/>
      <c r="UOA33" s="106"/>
      <c r="UOB33" s="106"/>
      <c r="UOC33" s="106"/>
      <c r="UOD33" s="106"/>
      <c r="UOE33" s="106"/>
      <c r="UOF33" s="106"/>
      <c r="UOG33" s="106"/>
      <c r="UOH33" s="106"/>
      <c r="UOI33" s="106"/>
      <c r="UOJ33" s="106"/>
      <c r="UOK33" s="106"/>
      <c r="UOL33" s="106"/>
      <c r="UOM33" s="106"/>
      <c r="UON33" s="106"/>
      <c r="UOO33" s="106"/>
      <c r="UOP33" s="106"/>
      <c r="UOQ33" s="106"/>
      <c r="UOR33" s="106"/>
      <c r="UOS33" s="106"/>
      <c r="UOT33" s="106"/>
      <c r="UOU33" s="106"/>
      <c r="UOV33" s="106"/>
      <c r="UOW33" s="106"/>
      <c r="UOX33" s="106"/>
      <c r="UOY33" s="106"/>
      <c r="UOZ33" s="106"/>
      <c r="UPA33" s="106"/>
      <c r="UPB33" s="106"/>
      <c r="UPC33" s="106"/>
      <c r="UPD33" s="106"/>
      <c r="UPE33" s="106"/>
      <c r="UPF33" s="106"/>
      <c r="UPG33" s="106"/>
      <c r="UPH33" s="106"/>
      <c r="UPI33" s="106"/>
      <c r="UPJ33" s="106"/>
      <c r="UPK33" s="106"/>
      <c r="UPL33" s="106"/>
      <c r="UPM33" s="106"/>
      <c r="UPN33" s="106"/>
      <c r="UPO33" s="106"/>
      <c r="UPP33" s="106"/>
      <c r="UPQ33" s="106"/>
      <c r="UPR33" s="106"/>
      <c r="UPS33" s="106"/>
      <c r="UPT33" s="106"/>
      <c r="UPU33" s="106"/>
      <c r="UPV33" s="106"/>
      <c r="UPW33" s="106"/>
      <c r="UPX33" s="106"/>
      <c r="UPY33" s="106"/>
      <c r="UPZ33" s="106"/>
      <c r="UQA33" s="106"/>
      <c r="UQB33" s="106"/>
      <c r="UQC33" s="106"/>
      <c r="UQD33" s="106"/>
      <c r="UQE33" s="106"/>
      <c r="UQF33" s="106"/>
      <c r="UQG33" s="106"/>
      <c r="UQH33" s="106"/>
      <c r="UQI33" s="106"/>
      <c r="UQJ33" s="106"/>
      <c r="UQK33" s="106"/>
      <c r="UQL33" s="106"/>
      <c r="UQM33" s="106"/>
      <c r="UQN33" s="106"/>
      <c r="UQO33" s="106"/>
      <c r="UQP33" s="106"/>
      <c r="UQQ33" s="106"/>
      <c r="UQR33" s="106"/>
      <c r="UQS33" s="106"/>
      <c r="UQT33" s="106"/>
      <c r="UQU33" s="106"/>
      <c r="UQV33" s="106"/>
      <c r="UQW33" s="106"/>
      <c r="UQX33" s="106"/>
      <c r="UQY33" s="106"/>
      <c r="UQZ33" s="106"/>
      <c r="URA33" s="106"/>
      <c r="URB33" s="106"/>
      <c r="URC33" s="106"/>
      <c r="URD33" s="106"/>
      <c r="URE33" s="106"/>
      <c r="URF33" s="106"/>
      <c r="URG33" s="106"/>
      <c r="URH33" s="106"/>
      <c r="URI33" s="106"/>
      <c r="URJ33" s="106"/>
      <c r="URK33" s="106"/>
      <c r="URL33" s="106"/>
      <c r="URM33" s="106"/>
      <c r="URN33" s="106"/>
      <c r="URO33" s="106"/>
      <c r="URP33" s="106"/>
      <c r="URQ33" s="106"/>
      <c r="URR33" s="106"/>
      <c r="URS33" s="106"/>
      <c r="URT33" s="106"/>
      <c r="URU33" s="106"/>
      <c r="URV33" s="106"/>
      <c r="URW33" s="106"/>
      <c r="URX33" s="106"/>
      <c r="URY33" s="106"/>
      <c r="URZ33" s="106"/>
      <c r="USA33" s="106"/>
      <c r="USB33" s="106"/>
      <c r="USC33" s="106"/>
      <c r="USD33" s="106"/>
      <c r="USE33" s="106"/>
      <c r="USF33" s="106"/>
      <c r="USG33" s="106"/>
      <c r="USH33" s="106"/>
      <c r="USI33" s="106"/>
      <c r="USJ33" s="106"/>
      <c r="USK33" s="106"/>
      <c r="USL33" s="106"/>
      <c r="USM33" s="106"/>
      <c r="USN33" s="106"/>
      <c r="USO33" s="106"/>
      <c r="USP33" s="106"/>
      <c r="USQ33" s="106"/>
      <c r="USR33" s="106"/>
      <c r="USS33" s="106"/>
      <c r="UST33" s="106"/>
      <c r="USU33" s="106"/>
      <c r="USV33" s="106"/>
      <c r="USW33" s="106"/>
      <c r="USX33" s="106"/>
      <c r="USY33" s="106"/>
      <c r="USZ33" s="106"/>
      <c r="UTA33" s="106"/>
      <c r="UTB33" s="106"/>
      <c r="UTC33" s="106"/>
      <c r="UTD33" s="106"/>
      <c r="UTE33" s="106"/>
      <c r="UTF33" s="106"/>
      <c r="UTG33" s="106"/>
      <c r="UTH33" s="106"/>
      <c r="UTI33" s="106"/>
      <c r="UTJ33" s="106"/>
      <c r="UTK33" s="106"/>
      <c r="UTL33" s="106"/>
      <c r="UTM33" s="106"/>
      <c r="UTN33" s="106"/>
      <c r="UTO33" s="106"/>
      <c r="UTP33" s="106"/>
      <c r="UTQ33" s="106"/>
      <c r="UTR33" s="106"/>
      <c r="UTS33" s="106"/>
      <c r="UTT33" s="106"/>
      <c r="UTU33" s="106"/>
      <c r="UTV33" s="106"/>
      <c r="UTW33" s="106"/>
      <c r="UTX33" s="106"/>
      <c r="UTY33" s="106"/>
      <c r="UTZ33" s="106"/>
      <c r="UUA33" s="106"/>
      <c r="UUB33" s="106"/>
      <c r="UUC33" s="106"/>
      <c r="UUD33" s="106"/>
      <c r="UUE33" s="106"/>
      <c r="UUF33" s="106"/>
      <c r="UUG33" s="106"/>
      <c r="UUH33" s="106"/>
      <c r="UUI33" s="106"/>
      <c r="UUJ33" s="106"/>
      <c r="UUK33" s="106"/>
      <c r="UUL33" s="106"/>
      <c r="UUM33" s="106"/>
      <c r="UUN33" s="106"/>
      <c r="UUO33" s="106"/>
      <c r="UUP33" s="106"/>
      <c r="UUQ33" s="106"/>
      <c r="UUR33" s="106"/>
      <c r="UUS33" s="106"/>
      <c r="UUT33" s="106"/>
      <c r="UUU33" s="106"/>
      <c r="UUV33" s="106"/>
      <c r="UUW33" s="106"/>
      <c r="UUX33" s="106"/>
      <c r="UUY33" s="106"/>
      <c r="UUZ33" s="106"/>
      <c r="UVA33" s="106"/>
      <c r="UVB33" s="106"/>
      <c r="UVC33" s="106"/>
      <c r="UVD33" s="106"/>
      <c r="UVE33" s="106"/>
      <c r="UVF33" s="106"/>
      <c r="UVG33" s="106"/>
      <c r="UVH33" s="106"/>
      <c r="UVI33" s="106"/>
      <c r="UVJ33" s="106"/>
      <c r="UVK33" s="106"/>
      <c r="UVL33" s="106"/>
      <c r="UVM33" s="106"/>
      <c r="UVN33" s="106"/>
      <c r="UVO33" s="106"/>
      <c r="UVP33" s="106"/>
      <c r="UVQ33" s="106"/>
      <c r="UVR33" s="106"/>
      <c r="UVS33" s="106"/>
      <c r="UVT33" s="106"/>
      <c r="UVU33" s="106"/>
      <c r="UVV33" s="106"/>
      <c r="UVW33" s="106"/>
      <c r="UVX33" s="106"/>
      <c r="UVY33" s="106"/>
      <c r="UVZ33" s="106"/>
      <c r="UWA33" s="106"/>
      <c r="UWB33" s="106"/>
      <c r="UWC33" s="106"/>
      <c r="UWD33" s="106"/>
      <c r="UWE33" s="106"/>
      <c r="UWF33" s="106"/>
      <c r="UWG33" s="106"/>
      <c r="UWH33" s="106"/>
      <c r="UWI33" s="106"/>
      <c r="UWJ33" s="106"/>
      <c r="UWK33" s="106"/>
      <c r="UWL33" s="106"/>
      <c r="UWM33" s="106"/>
      <c r="UWN33" s="106"/>
      <c r="UWO33" s="106"/>
      <c r="UWP33" s="106"/>
      <c r="UWQ33" s="106"/>
      <c r="UWR33" s="106"/>
      <c r="UWS33" s="106"/>
      <c r="UWT33" s="106"/>
      <c r="UWU33" s="106"/>
      <c r="UWV33" s="106"/>
      <c r="UWW33" s="106"/>
      <c r="UWX33" s="106"/>
      <c r="UWY33" s="106"/>
      <c r="UWZ33" s="106"/>
      <c r="UXA33" s="106"/>
      <c r="UXB33" s="106"/>
      <c r="UXC33" s="106"/>
      <c r="UXD33" s="106"/>
      <c r="UXE33" s="106"/>
      <c r="UXF33" s="106"/>
      <c r="UXG33" s="106"/>
      <c r="UXH33" s="106"/>
      <c r="UXI33" s="106"/>
      <c r="UXJ33" s="106"/>
      <c r="UXK33" s="106"/>
      <c r="UXL33" s="106"/>
      <c r="UXM33" s="106"/>
      <c r="UXN33" s="106"/>
      <c r="UXO33" s="106"/>
      <c r="UXP33" s="106"/>
      <c r="UXQ33" s="106"/>
      <c r="UXR33" s="106"/>
      <c r="UXS33" s="106"/>
      <c r="UXT33" s="106"/>
      <c r="UXU33" s="106"/>
      <c r="UXV33" s="106"/>
      <c r="UXW33" s="106"/>
      <c r="UXX33" s="106"/>
      <c r="UXY33" s="106"/>
      <c r="UXZ33" s="106"/>
      <c r="UYA33" s="106"/>
      <c r="UYB33" s="106"/>
      <c r="UYC33" s="106"/>
      <c r="UYD33" s="106"/>
      <c r="UYE33" s="106"/>
      <c r="UYF33" s="106"/>
      <c r="UYG33" s="106"/>
      <c r="UYH33" s="106"/>
      <c r="UYI33" s="106"/>
      <c r="UYJ33" s="106"/>
      <c r="UYK33" s="106"/>
      <c r="UYL33" s="106"/>
      <c r="UYM33" s="106"/>
      <c r="UYN33" s="106"/>
      <c r="UYO33" s="106"/>
      <c r="UYP33" s="106"/>
      <c r="UYQ33" s="106"/>
      <c r="UYR33" s="106"/>
      <c r="UYS33" s="106"/>
      <c r="UYT33" s="106"/>
      <c r="UYU33" s="106"/>
      <c r="UYV33" s="106"/>
      <c r="UYW33" s="106"/>
      <c r="UYX33" s="106"/>
      <c r="UYY33" s="106"/>
      <c r="UYZ33" s="106"/>
      <c r="UZA33" s="106"/>
      <c r="UZB33" s="106"/>
      <c r="UZC33" s="106"/>
      <c r="UZD33" s="106"/>
      <c r="UZE33" s="106"/>
      <c r="UZF33" s="106"/>
      <c r="UZG33" s="106"/>
      <c r="UZH33" s="106"/>
      <c r="UZI33" s="106"/>
      <c r="UZJ33" s="106"/>
      <c r="UZK33" s="106"/>
      <c r="UZL33" s="106"/>
      <c r="UZM33" s="106"/>
      <c r="UZN33" s="106"/>
      <c r="UZO33" s="106"/>
      <c r="UZP33" s="106"/>
      <c r="UZQ33" s="106"/>
      <c r="UZR33" s="106"/>
      <c r="UZS33" s="106"/>
      <c r="UZT33" s="106"/>
      <c r="UZU33" s="106"/>
      <c r="UZV33" s="106"/>
      <c r="UZW33" s="106"/>
      <c r="UZX33" s="106"/>
      <c r="UZY33" s="106"/>
      <c r="UZZ33" s="106"/>
      <c r="VAA33" s="106"/>
      <c r="VAB33" s="106"/>
      <c r="VAC33" s="106"/>
      <c r="VAD33" s="106"/>
      <c r="VAE33" s="106"/>
      <c r="VAF33" s="106"/>
      <c r="VAG33" s="106"/>
      <c r="VAH33" s="106"/>
      <c r="VAI33" s="106"/>
      <c r="VAJ33" s="106"/>
      <c r="VAK33" s="106"/>
      <c r="VAL33" s="106"/>
      <c r="VAM33" s="106"/>
      <c r="VAN33" s="106"/>
      <c r="VAO33" s="106"/>
      <c r="VAP33" s="106"/>
      <c r="VAQ33" s="106"/>
      <c r="VAR33" s="106"/>
      <c r="VAS33" s="106"/>
      <c r="VAT33" s="106"/>
      <c r="VAU33" s="106"/>
      <c r="VAV33" s="106"/>
      <c r="VAW33" s="106"/>
      <c r="VAX33" s="106"/>
      <c r="VAY33" s="106"/>
      <c r="VAZ33" s="106"/>
      <c r="VBA33" s="106"/>
      <c r="VBB33" s="106"/>
      <c r="VBC33" s="106"/>
      <c r="VBD33" s="106"/>
      <c r="VBE33" s="106"/>
      <c r="VBF33" s="106"/>
      <c r="VBG33" s="106"/>
      <c r="VBH33" s="106"/>
      <c r="VBI33" s="106"/>
      <c r="VBJ33" s="106"/>
      <c r="VBK33" s="106"/>
      <c r="VBL33" s="106"/>
      <c r="VBM33" s="106"/>
      <c r="VBN33" s="106"/>
      <c r="VBO33" s="106"/>
      <c r="VBP33" s="106"/>
      <c r="VBQ33" s="106"/>
      <c r="VBR33" s="106"/>
      <c r="VBS33" s="106"/>
      <c r="VBT33" s="106"/>
      <c r="VBU33" s="106"/>
      <c r="VBV33" s="106"/>
      <c r="VBW33" s="106"/>
      <c r="VBX33" s="106"/>
      <c r="VBY33" s="106"/>
      <c r="VBZ33" s="106"/>
      <c r="VCA33" s="106"/>
      <c r="VCB33" s="106"/>
      <c r="VCC33" s="106"/>
      <c r="VCD33" s="106"/>
      <c r="VCE33" s="106"/>
      <c r="VCF33" s="106"/>
      <c r="VCG33" s="106"/>
      <c r="VCH33" s="106"/>
      <c r="VCI33" s="106"/>
      <c r="VCJ33" s="106"/>
      <c r="VCK33" s="106"/>
      <c r="VCL33" s="106"/>
      <c r="VCM33" s="106"/>
      <c r="VCN33" s="106"/>
      <c r="VCO33" s="106"/>
      <c r="VCP33" s="106"/>
      <c r="VCQ33" s="106"/>
      <c r="VCR33" s="106"/>
      <c r="VCS33" s="106"/>
      <c r="VCT33" s="106"/>
      <c r="VCU33" s="106"/>
      <c r="VCV33" s="106"/>
      <c r="VCW33" s="106"/>
      <c r="VCX33" s="106"/>
      <c r="VCY33" s="106"/>
      <c r="VCZ33" s="106"/>
      <c r="VDA33" s="106"/>
      <c r="VDB33" s="106"/>
      <c r="VDC33" s="106"/>
      <c r="VDD33" s="106"/>
      <c r="VDE33" s="106"/>
      <c r="VDF33" s="106"/>
      <c r="VDG33" s="106"/>
      <c r="VDH33" s="106"/>
      <c r="VDI33" s="106"/>
      <c r="VDJ33" s="106"/>
      <c r="VDK33" s="106"/>
      <c r="VDL33" s="106"/>
      <c r="VDM33" s="106"/>
      <c r="VDN33" s="106"/>
      <c r="VDO33" s="106"/>
      <c r="VDP33" s="106"/>
      <c r="VDQ33" s="106"/>
      <c r="VDR33" s="106"/>
      <c r="VDS33" s="106"/>
      <c r="VDT33" s="106"/>
      <c r="VDU33" s="106"/>
      <c r="VDV33" s="106"/>
      <c r="VDW33" s="106"/>
      <c r="VDX33" s="106"/>
      <c r="VDY33" s="106"/>
      <c r="VDZ33" s="106"/>
      <c r="VEA33" s="106"/>
      <c r="VEB33" s="106"/>
      <c r="VEC33" s="106"/>
      <c r="VED33" s="106"/>
      <c r="VEE33" s="106"/>
      <c r="VEF33" s="106"/>
      <c r="VEG33" s="106"/>
      <c r="VEH33" s="106"/>
      <c r="VEI33" s="106"/>
      <c r="VEJ33" s="106"/>
      <c r="VEK33" s="106"/>
      <c r="VEL33" s="106"/>
      <c r="VEM33" s="106"/>
      <c r="VEN33" s="106"/>
      <c r="VEO33" s="106"/>
      <c r="VEP33" s="106"/>
      <c r="VEQ33" s="106"/>
      <c r="VER33" s="106"/>
      <c r="VES33" s="106"/>
      <c r="VET33" s="106"/>
      <c r="VEU33" s="106"/>
      <c r="VEV33" s="106"/>
      <c r="VEW33" s="106"/>
      <c r="VEX33" s="106"/>
      <c r="VEY33" s="106"/>
      <c r="VEZ33" s="106"/>
      <c r="VFA33" s="106"/>
      <c r="VFB33" s="106"/>
      <c r="VFC33" s="106"/>
      <c r="VFD33" s="106"/>
      <c r="VFE33" s="106"/>
      <c r="VFF33" s="106"/>
      <c r="VFG33" s="106"/>
      <c r="VFH33" s="106"/>
      <c r="VFI33" s="106"/>
      <c r="VFJ33" s="106"/>
      <c r="VFK33" s="106"/>
      <c r="VFL33" s="106"/>
      <c r="VFM33" s="106"/>
      <c r="VFN33" s="106"/>
      <c r="VFO33" s="106"/>
      <c r="VFP33" s="106"/>
      <c r="VFQ33" s="106"/>
      <c r="VFR33" s="106"/>
      <c r="VFS33" s="106"/>
      <c r="VFT33" s="106"/>
      <c r="VFU33" s="106"/>
      <c r="VFV33" s="106"/>
      <c r="VFW33" s="106"/>
      <c r="VFX33" s="106"/>
      <c r="VFY33" s="106"/>
      <c r="VFZ33" s="106"/>
      <c r="VGA33" s="106"/>
      <c r="VGB33" s="106"/>
      <c r="VGC33" s="106"/>
      <c r="VGD33" s="106"/>
      <c r="VGE33" s="106"/>
      <c r="VGF33" s="106"/>
      <c r="VGG33" s="106"/>
      <c r="VGH33" s="106"/>
      <c r="VGI33" s="106"/>
      <c r="VGJ33" s="106"/>
      <c r="VGK33" s="106"/>
      <c r="VGL33" s="106"/>
      <c r="VGM33" s="106"/>
      <c r="VGN33" s="106"/>
      <c r="VGO33" s="106"/>
      <c r="VGP33" s="106"/>
      <c r="VGQ33" s="106"/>
      <c r="VGR33" s="106"/>
      <c r="VGS33" s="106"/>
      <c r="VGT33" s="106"/>
      <c r="VGU33" s="106"/>
      <c r="VGV33" s="106"/>
      <c r="VGW33" s="106"/>
      <c r="VGX33" s="106"/>
      <c r="VGY33" s="106"/>
      <c r="VGZ33" s="106"/>
      <c r="VHA33" s="106"/>
      <c r="VHB33" s="106"/>
      <c r="VHC33" s="106"/>
      <c r="VHD33" s="106"/>
      <c r="VHE33" s="106"/>
      <c r="VHF33" s="106"/>
      <c r="VHG33" s="106"/>
      <c r="VHH33" s="106"/>
      <c r="VHI33" s="106"/>
      <c r="VHJ33" s="106"/>
      <c r="VHK33" s="106"/>
      <c r="VHL33" s="106"/>
      <c r="VHM33" s="106"/>
      <c r="VHN33" s="106"/>
      <c r="VHO33" s="106"/>
      <c r="VHP33" s="106"/>
      <c r="VHQ33" s="106"/>
      <c r="VHR33" s="106"/>
      <c r="VHS33" s="106"/>
      <c r="VHT33" s="106"/>
      <c r="VHU33" s="106"/>
      <c r="VHV33" s="106"/>
      <c r="VHW33" s="106"/>
      <c r="VHX33" s="106"/>
      <c r="VHY33" s="106"/>
      <c r="VHZ33" s="106"/>
      <c r="VIA33" s="106"/>
      <c r="VIB33" s="106"/>
      <c r="VIC33" s="106"/>
      <c r="VID33" s="106"/>
      <c r="VIE33" s="106"/>
      <c r="VIF33" s="106"/>
      <c r="VIG33" s="106"/>
      <c r="VIH33" s="106"/>
      <c r="VII33" s="106"/>
      <c r="VIJ33" s="106"/>
      <c r="VIK33" s="106"/>
      <c r="VIL33" s="106"/>
      <c r="VIM33" s="106"/>
      <c r="VIN33" s="106"/>
      <c r="VIO33" s="106"/>
      <c r="VIP33" s="106"/>
      <c r="VIQ33" s="106"/>
      <c r="VIR33" s="106"/>
      <c r="VIS33" s="106"/>
      <c r="VIT33" s="106"/>
      <c r="VIU33" s="106"/>
      <c r="VIV33" s="106"/>
      <c r="VIW33" s="106"/>
      <c r="VIX33" s="106"/>
      <c r="VIY33" s="106"/>
      <c r="VIZ33" s="106"/>
      <c r="VJA33" s="106"/>
      <c r="VJB33" s="106"/>
      <c r="VJC33" s="106"/>
      <c r="VJD33" s="106"/>
      <c r="VJE33" s="106"/>
      <c r="VJF33" s="106"/>
      <c r="VJG33" s="106"/>
      <c r="VJH33" s="106"/>
      <c r="VJI33" s="106"/>
      <c r="VJJ33" s="106"/>
      <c r="VJK33" s="106"/>
      <c r="VJL33" s="106"/>
      <c r="VJM33" s="106"/>
      <c r="VJN33" s="106"/>
      <c r="VJO33" s="106"/>
      <c r="VJP33" s="106"/>
      <c r="VJQ33" s="106"/>
      <c r="VJR33" s="106"/>
      <c r="VJS33" s="106"/>
      <c r="VJT33" s="106"/>
      <c r="VJU33" s="106"/>
      <c r="VJV33" s="106"/>
      <c r="VJW33" s="106"/>
      <c r="VJX33" s="106"/>
      <c r="VJY33" s="106"/>
      <c r="VJZ33" s="106"/>
      <c r="VKA33" s="106"/>
      <c r="VKB33" s="106"/>
      <c r="VKC33" s="106"/>
      <c r="VKD33" s="106"/>
      <c r="VKE33" s="106"/>
      <c r="VKF33" s="106"/>
      <c r="VKG33" s="106"/>
      <c r="VKH33" s="106"/>
      <c r="VKI33" s="106"/>
      <c r="VKJ33" s="106"/>
      <c r="VKK33" s="106"/>
      <c r="VKL33" s="106"/>
      <c r="VKM33" s="106"/>
      <c r="VKN33" s="106"/>
      <c r="VKO33" s="106"/>
      <c r="VKP33" s="106"/>
      <c r="VKQ33" s="106"/>
      <c r="VKR33" s="106"/>
      <c r="VKS33" s="106"/>
      <c r="VKT33" s="106"/>
      <c r="VKU33" s="106"/>
      <c r="VKV33" s="106"/>
      <c r="VKW33" s="106"/>
      <c r="VKX33" s="106"/>
      <c r="VKY33" s="106"/>
      <c r="VKZ33" s="106"/>
      <c r="VLA33" s="106"/>
      <c r="VLB33" s="106"/>
      <c r="VLC33" s="106"/>
      <c r="VLD33" s="106"/>
      <c r="VLE33" s="106"/>
      <c r="VLF33" s="106"/>
      <c r="VLG33" s="106"/>
      <c r="VLH33" s="106"/>
      <c r="VLI33" s="106"/>
      <c r="VLJ33" s="106"/>
      <c r="VLK33" s="106"/>
      <c r="VLL33" s="106"/>
      <c r="VLM33" s="106"/>
      <c r="VLN33" s="106"/>
      <c r="VLO33" s="106"/>
      <c r="VLP33" s="106"/>
      <c r="VLQ33" s="106"/>
      <c r="VLR33" s="106"/>
      <c r="VLS33" s="106"/>
      <c r="VLT33" s="106"/>
      <c r="VLU33" s="106"/>
      <c r="VLV33" s="106"/>
      <c r="VLW33" s="106"/>
      <c r="VLX33" s="106"/>
      <c r="VLY33" s="106"/>
      <c r="VLZ33" s="106"/>
      <c r="VMA33" s="106"/>
      <c r="VMB33" s="106"/>
      <c r="VMC33" s="106"/>
      <c r="VMD33" s="106"/>
      <c r="VME33" s="106"/>
      <c r="VMF33" s="106"/>
      <c r="VMG33" s="106"/>
      <c r="VMH33" s="106"/>
      <c r="VMI33" s="106"/>
      <c r="VMJ33" s="106"/>
      <c r="VMK33" s="106"/>
      <c r="VML33" s="106"/>
      <c r="VMM33" s="106"/>
      <c r="VMN33" s="106"/>
      <c r="VMO33" s="106"/>
      <c r="VMP33" s="106"/>
      <c r="VMQ33" s="106"/>
      <c r="VMR33" s="106"/>
      <c r="VMS33" s="106"/>
      <c r="VMT33" s="106"/>
      <c r="VMU33" s="106"/>
      <c r="VMV33" s="106"/>
      <c r="VMW33" s="106"/>
      <c r="VMX33" s="106"/>
      <c r="VMY33" s="106"/>
      <c r="VMZ33" s="106"/>
      <c r="VNA33" s="106"/>
      <c r="VNB33" s="106"/>
      <c r="VNC33" s="106"/>
      <c r="VND33" s="106"/>
      <c r="VNE33" s="106"/>
      <c r="VNF33" s="106"/>
      <c r="VNG33" s="106"/>
      <c r="VNH33" s="106"/>
      <c r="VNI33" s="106"/>
      <c r="VNJ33" s="106"/>
      <c r="VNK33" s="106"/>
      <c r="VNL33" s="106"/>
      <c r="VNM33" s="106"/>
      <c r="VNN33" s="106"/>
      <c r="VNO33" s="106"/>
      <c r="VNP33" s="106"/>
      <c r="VNQ33" s="106"/>
      <c r="VNR33" s="106"/>
      <c r="VNS33" s="106"/>
      <c r="VNT33" s="106"/>
      <c r="VNU33" s="106"/>
      <c r="VNV33" s="106"/>
      <c r="VNW33" s="106"/>
      <c r="VNX33" s="106"/>
      <c r="VNY33" s="106"/>
      <c r="VNZ33" s="106"/>
      <c r="VOA33" s="106"/>
      <c r="VOB33" s="106"/>
      <c r="VOC33" s="106"/>
      <c r="VOD33" s="106"/>
      <c r="VOE33" s="106"/>
      <c r="VOF33" s="106"/>
      <c r="VOG33" s="106"/>
      <c r="VOH33" s="106"/>
      <c r="VOI33" s="106"/>
      <c r="VOJ33" s="106"/>
      <c r="VOK33" s="106"/>
      <c r="VOL33" s="106"/>
      <c r="VOM33" s="106"/>
      <c r="VON33" s="106"/>
      <c r="VOO33" s="106"/>
      <c r="VOP33" s="106"/>
      <c r="VOQ33" s="106"/>
      <c r="VOR33" s="106"/>
      <c r="VOS33" s="106"/>
      <c r="VOT33" s="106"/>
      <c r="VOU33" s="106"/>
      <c r="VOV33" s="106"/>
      <c r="VOW33" s="106"/>
      <c r="VOX33" s="106"/>
      <c r="VOY33" s="106"/>
      <c r="VOZ33" s="106"/>
      <c r="VPA33" s="106"/>
      <c r="VPB33" s="106"/>
      <c r="VPC33" s="106"/>
      <c r="VPD33" s="106"/>
      <c r="VPE33" s="106"/>
      <c r="VPF33" s="106"/>
      <c r="VPG33" s="106"/>
      <c r="VPH33" s="106"/>
      <c r="VPI33" s="106"/>
      <c r="VPJ33" s="106"/>
      <c r="VPK33" s="106"/>
      <c r="VPL33" s="106"/>
      <c r="VPM33" s="106"/>
      <c r="VPN33" s="106"/>
      <c r="VPO33" s="106"/>
      <c r="VPP33" s="106"/>
      <c r="VPQ33" s="106"/>
      <c r="VPR33" s="106"/>
      <c r="VPS33" s="106"/>
      <c r="VPT33" s="106"/>
      <c r="VPU33" s="106"/>
      <c r="VPV33" s="106"/>
      <c r="VPW33" s="106"/>
      <c r="VPX33" s="106"/>
      <c r="VPY33" s="106"/>
      <c r="VPZ33" s="106"/>
      <c r="VQA33" s="106"/>
      <c r="VQB33" s="106"/>
      <c r="VQC33" s="106"/>
      <c r="VQD33" s="106"/>
      <c r="VQE33" s="106"/>
      <c r="VQF33" s="106"/>
      <c r="VQG33" s="106"/>
      <c r="VQH33" s="106"/>
      <c r="VQI33" s="106"/>
      <c r="VQJ33" s="106"/>
      <c r="VQK33" s="106"/>
      <c r="VQL33" s="106"/>
      <c r="VQM33" s="106"/>
      <c r="VQN33" s="106"/>
      <c r="VQO33" s="106"/>
      <c r="VQP33" s="106"/>
      <c r="VQQ33" s="106"/>
      <c r="VQR33" s="106"/>
      <c r="VQS33" s="106"/>
      <c r="VQT33" s="106"/>
      <c r="VQU33" s="106"/>
      <c r="VQV33" s="106"/>
      <c r="VQW33" s="106"/>
      <c r="VQX33" s="106"/>
      <c r="VQY33" s="106"/>
      <c r="VQZ33" s="106"/>
      <c r="VRA33" s="106"/>
      <c r="VRB33" s="106"/>
      <c r="VRC33" s="106"/>
      <c r="VRD33" s="106"/>
      <c r="VRE33" s="106"/>
      <c r="VRF33" s="106"/>
      <c r="VRG33" s="106"/>
      <c r="VRH33" s="106"/>
      <c r="VRI33" s="106"/>
      <c r="VRJ33" s="106"/>
      <c r="VRK33" s="106"/>
      <c r="VRL33" s="106"/>
      <c r="VRM33" s="106"/>
      <c r="VRN33" s="106"/>
      <c r="VRO33" s="106"/>
      <c r="VRP33" s="106"/>
      <c r="VRQ33" s="106"/>
      <c r="VRR33" s="106"/>
      <c r="VRS33" s="106"/>
      <c r="VRT33" s="106"/>
      <c r="VRU33" s="106"/>
      <c r="VRV33" s="106"/>
      <c r="VRW33" s="106"/>
      <c r="VRX33" s="106"/>
      <c r="VRY33" s="106"/>
      <c r="VRZ33" s="106"/>
      <c r="VSA33" s="106"/>
      <c r="VSB33" s="106"/>
      <c r="VSC33" s="106"/>
      <c r="VSD33" s="106"/>
      <c r="VSE33" s="106"/>
      <c r="VSF33" s="106"/>
      <c r="VSG33" s="106"/>
      <c r="VSH33" s="106"/>
      <c r="VSI33" s="106"/>
      <c r="VSJ33" s="106"/>
      <c r="VSK33" s="106"/>
      <c r="VSL33" s="106"/>
      <c r="VSM33" s="106"/>
      <c r="VSN33" s="106"/>
      <c r="VSO33" s="106"/>
      <c r="VSP33" s="106"/>
      <c r="VSQ33" s="106"/>
      <c r="VSR33" s="106"/>
      <c r="VSS33" s="106"/>
      <c r="VST33" s="106"/>
      <c r="VSU33" s="106"/>
      <c r="VSV33" s="106"/>
      <c r="VSW33" s="106"/>
      <c r="VSX33" s="106"/>
      <c r="VSY33" s="106"/>
      <c r="VSZ33" s="106"/>
      <c r="VTA33" s="106"/>
      <c r="VTB33" s="106"/>
      <c r="VTC33" s="106"/>
      <c r="VTD33" s="106"/>
      <c r="VTE33" s="106"/>
      <c r="VTF33" s="106"/>
      <c r="VTG33" s="106"/>
      <c r="VTH33" s="106"/>
      <c r="VTI33" s="106"/>
      <c r="VTJ33" s="106"/>
      <c r="VTK33" s="106"/>
      <c r="VTL33" s="106"/>
      <c r="VTM33" s="106"/>
      <c r="VTN33" s="106"/>
      <c r="VTO33" s="106"/>
      <c r="VTP33" s="106"/>
      <c r="VTQ33" s="106"/>
      <c r="VTR33" s="106"/>
      <c r="VTS33" s="106"/>
      <c r="VTT33" s="106"/>
      <c r="VTU33" s="106"/>
      <c r="VTV33" s="106"/>
      <c r="VTW33" s="106"/>
      <c r="VTX33" s="106"/>
      <c r="VTY33" s="106"/>
      <c r="VTZ33" s="106"/>
      <c r="VUA33" s="106"/>
      <c r="VUB33" s="106"/>
      <c r="VUC33" s="106"/>
      <c r="VUD33" s="106"/>
      <c r="VUE33" s="106"/>
      <c r="VUF33" s="106"/>
      <c r="VUG33" s="106"/>
      <c r="VUH33" s="106"/>
      <c r="VUI33" s="106"/>
      <c r="VUJ33" s="106"/>
      <c r="VUK33" s="106"/>
      <c r="VUL33" s="106"/>
      <c r="VUM33" s="106"/>
      <c r="VUN33" s="106"/>
      <c r="VUO33" s="106"/>
      <c r="VUP33" s="106"/>
      <c r="VUQ33" s="106"/>
      <c r="VUR33" s="106"/>
      <c r="VUS33" s="106"/>
      <c r="VUT33" s="106"/>
      <c r="VUU33" s="106"/>
      <c r="VUV33" s="106"/>
      <c r="VUW33" s="106"/>
      <c r="VUX33" s="106"/>
      <c r="VUY33" s="106"/>
      <c r="VUZ33" s="106"/>
      <c r="VVA33" s="106"/>
      <c r="VVB33" s="106"/>
      <c r="VVC33" s="106"/>
      <c r="VVD33" s="106"/>
      <c r="VVE33" s="106"/>
      <c r="VVF33" s="106"/>
      <c r="VVG33" s="106"/>
      <c r="VVH33" s="106"/>
      <c r="VVI33" s="106"/>
      <c r="VVJ33" s="106"/>
      <c r="VVK33" s="106"/>
      <c r="VVL33" s="106"/>
      <c r="VVM33" s="106"/>
      <c r="VVN33" s="106"/>
      <c r="VVO33" s="106"/>
      <c r="VVP33" s="106"/>
      <c r="VVQ33" s="106"/>
      <c r="VVR33" s="106"/>
      <c r="VVS33" s="106"/>
      <c r="VVT33" s="106"/>
      <c r="VVU33" s="106"/>
      <c r="VVV33" s="106"/>
      <c r="VVW33" s="106"/>
      <c r="VVX33" s="106"/>
      <c r="VVY33" s="106"/>
      <c r="VVZ33" s="106"/>
      <c r="VWA33" s="106"/>
      <c r="VWB33" s="106"/>
      <c r="VWC33" s="106"/>
      <c r="VWD33" s="106"/>
      <c r="VWE33" s="106"/>
      <c r="VWF33" s="106"/>
      <c r="VWG33" s="106"/>
      <c r="VWH33" s="106"/>
      <c r="VWI33" s="106"/>
      <c r="VWJ33" s="106"/>
      <c r="VWK33" s="106"/>
      <c r="VWL33" s="106"/>
      <c r="VWM33" s="106"/>
      <c r="VWN33" s="106"/>
      <c r="VWO33" s="106"/>
      <c r="VWP33" s="106"/>
      <c r="VWQ33" s="106"/>
      <c r="VWR33" s="106"/>
      <c r="VWS33" s="106"/>
      <c r="VWT33" s="106"/>
      <c r="VWU33" s="106"/>
      <c r="VWV33" s="106"/>
      <c r="VWW33" s="106"/>
      <c r="VWX33" s="106"/>
      <c r="VWY33" s="106"/>
      <c r="VWZ33" s="106"/>
      <c r="VXA33" s="106"/>
      <c r="VXB33" s="106"/>
      <c r="VXC33" s="106"/>
      <c r="VXD33" s="106"/>
      <c r="VXE33" s="106"/>
      <c r="VXF33" s="106"/>
      <c r="VXG33" s="106"/>
      <c r="VXH33" s="106"/>
      <c r="VXI33" s="106"/>
      <c r="VXJ33" s="106"/>
      <c r="VXK33" s="106"/>
      <c r="VXL33" s="106"/>
      <c r="VXM33" s="106"/>
      <c r="VXN33" s="106"/>
      <c r="VXO33" s="106"/>
      <c r="VXP33" s="106"/>
      <c r="VXQ33" s="106"/>
      <c r="VXR33" s="106"/>
      <c r="VXS33" s="106"/>
      <c r="VXT33" s="106"/>
      <c r="VXU33" s="106"/>
      <c r="VXV33" s="106"/>
      <c r="VXW33" s="106"/>
      <c r="VXX33" s="106"/>
      <c r="VXY33" s="106"/>
      <c r="VXZ33" s="106"/>
      <c r="VYA33" s="106"/>
      <c r="VYB33" s="106"/>
      <c r="VYC33" s="106"/>
      <c r="VYD33" s="106"/>
      <c r="VYE33" s="106"/>
      <c r="VYF33" s="106"/>
      <c r="VYG33" s="106"/>
      <c r="VYH33" s="106"/>
      <c r="VYI33" s="106"/>
      <c r="VYJ33" s="106"/>
      <c r="VYK33" s="106"/>
      <c r="VYL33" s="106"/>
      <c r="VYM33" s="106"/>
      <c r="VYN33" s="106"/>
      <c r="VYO33" s="106"/>
      <c r="VYP33" s="106"/>
      <c r="VYQ33" s="106"/>
      <c r="VYR33" s="106"/>
      <c r="VYS33" s="106"/>
      <c r="VYT33" s="106"/>
      <c r="VYU33" s="106"/>
      <c r="VYV33" s="106"/>
      <c r="VYW33" s="106"/>
      <c r="VYX33" s="106"/>
      <c r="VYY33" s="106"/>
      <c r="VYZ33" s="106"/>
      <c r="VZA33" s="106"/>
      <c r="VZB33" s="106"/>
      <c r="VZC33" s="106"/>
      <c r="VZD33" s="106"/>
      <c r="VZE33" s="106"/>
      <c r="VZF33" s="106"/>
      <c r="VZG33" s="106"/>
      <c r="VZH33" s="106"/>
      <c r="VZI33" s="106"/>
      <c r="VZJ33" s="106"/>
      <c r="VZK33" s="106"/>
      <c r="VZL33" s="106"/>
      <c r="VZM33" s="106"/>
      <c r="VZN33" s="106"/>
      <c r="VZO33" s="106"/>
      <c r="VZP33" s="106"/>
      <c r="VZQ33" s="106"/>
      <c r="VZR33" s="106"/>
      <c r="VZS33" s="106"/>
      <c r="VZT33" s="106"/>
      <c r="VZU33" s="106"/>
      <c r="VZV33" s="106"/>
      <c r="VZW33" s="106"/>
      <c r="VZX33" s="106"/>
      <c r="VZY33" s="106"/>
      <c r="VZZ33" s="106"/>
      <c r="WAA33" s="106"/>
      <c r="WAB33" s="106"/>
      <c r="WAC33" s="106"/>
      <c r="WAD33" s="106"/>
      <c r="WAE33" s="106"/>
      <c r="WAF33" s="106"/>
      <c r="WAG33" s="106"/>
      <c r="WAH33" s="106"/>
      <c r="WAI33" s="106"/>
      <c r="WAJ33" s="106"/>
      <c r="WAK33" s="106"/>
      <c r="WAL33" s="106"/>
      <c r="WAM33" s="106"/>
      <c r="WAN33" s="106"/>
      <c r="WAO33" s="106"/>
      <c r="WAP33" s="106"/>
      <c r="WAQ33" s="106"/>
      <c r="WAR33" s="106"/>
      <c r="WAS33" s="106"/>
      <c r="WAT33" s="106"/>
      <c r="WAU33" s="106"/>
      <c r="WAV33" s="106"/>
      <c r="WAW33" s="106"/>
      <c r="WAX33" s="106"/>
      <c r="WAY33" s="106"/>
      <c r="WAZ33" s="106"/>
      <c r="WBA33" s="106"/>
      <c r="WBB33" s="106"/>
      <c r="WBC33" s="106"/>
      <c r="WBD33" s="106"/>
      <c r="WBE33" s="106"/>
      <c r="WBF33" s="106"/>
      <c r="WBG33" s="106"/>
      <c r="WBH33" s="106"/>
      <c r="WBI33" s="106"/>
      <c r="WBJ33" s="106"/>
      <c r="WBK33" s="106"/>
      <c r="WBL33" s="106"/>
      <c r="WBM33" s="106"/>
      <c r="WBN33" s="106"/>
      <c r="WBO33" s="106"/>
      <c r="WBP33" s="106"/>
      <c r="WBQ33" s="106"/>
      <c r="WBR33" s="106"/>
      <c r="WBS33" s="106"/>
      <c r="WBT33" s="106"/>
      <c r="WBU33" s="106"/>
      <c r="WBV33" s="106"/>
      <c r="WBW33" s="106"/>
      <c r="WBX33" s="106"/>
      <c r="WBY33" s="106"/>
      <c r="WBZ33" s="106"/>
      <c r="WCA33" s="106"/>
      <c r="WCB33" s="106"/>
      <c r="WCC33" s="106"/>
      <c r="WCD33" s="106"/>
      <c r="WCE33" s="106"/>
      <c r="WCF33" s="106"/>
      <c r="WCG33" s="106"/>
      <c r="WCH33" s="106"/>
      <c r="WCI33" s="106"/>
      <c r="WCJ33" s="106"/>
      <c r="WCK33" s="106"/>
      <c r="WCL33" s="106"/>
      <c r="WCM33" s="106"/>
      <c r="WCN33" s="106"/>
      <c r="WCO33" s="106"/>
      <c r="WCP33" s="106"/>
      <c r="WCQ33" s="106"/>
      <c r="WCR33" s="106"/>
      <c r="WCS33" s="106"/>
      <c r="WCT33" s="106"/>
      <c r="WCU33" s="106"/>
      <c r="WCV33" s="106"/>
      <c r="WCW33" s="106"/>
      <c r="WCX33" s="106"/>
      <c r="WCY33" s="106"/>
      <c r="WCZ33" s="106"/>
      <c r="WDA33" s="106"/>
      <c r="WDB33" s="106"/>
      <c r="WDC33" s="106"/>
      <c r="WDD33" s="106"/>
      <c r="WDE33" s="106"/>
      <c r="WDF33" s="106"/>
      <c r="WDG33" s="106"/>
      <c r="WDH33" s="106"/>
      <c r="WDI33" s="106"/>
      <c r="WDJ33" s="106"/>
      <c r="WDK33" s="106"/>
      <c r="WDL33" s="106"/>
      <c r="WDM33" s="106"/>
      <c r="WDN33" s="106"/>
      <c r="WDO33" s="106"/>
      <c r="WDP33" s="106"/>
      <c r="WDQ33" s="106"/>
      <c r="WDR33" s="106"/>
      <c r="WDS33" s="106"/>
      <c r="WDT33" s="106"/>
      <c r="WDU33" s="106"/>
      <c r="WDV33" s="106"/>
      <c r="WDW33" s="106"/>
      <c r="WDX33" s="106"/>
      <c r="WDY33" s="106"/>
      <c r="WDZ33" s="106"/>
      <c r="WEA33" s="106"/>
      <c r="WEB33" s="106"/>
      <c r="WEC33" s="106"/>
      <c r="WED33" s="106"/>
      <c r="WEE33" s="106"/>
      <c r="WEF33" s="106"/>
      <c r="WEG33" s="106"/>
      <c r="WEH33" s="106"/>
      <c r="WEI33" s="106"/>
      <c r="WEJ33" s="106"/>
      <c r="WEK33" s="106"/>
      <c r="WEL33" s="106"/>
      <c r="WEM33" s="106"/>
      <c r="WEN33" s="106"/>
      <c r="WEO33" s="106"/>
      <c r="WEP33" s="106"/>
      <c r="WEQ33" s="106"/>
      <c r="WER33" s="106"/>
      <c r="WES33" s="106"/>
      <c r="WET33" s="106"/>
      <c r="WEU33" s="106"/>
      <c r="WEV33" s="106"/>
      <c r="WEW33" s="106"/>
      <c r="WEX33" s="106"/>
      <c r="WEY33" s="106"/>
      <c r="WEZ33" s="106"/>
      <c r="WFA33" s="106"/>
      <c r="WFB33" s="106"/>
      <c r="WFC33" s="106"/>
      <c r="WFD33" s="106"/>
      <c r="WFE33" s="106"/>
      <c r="WFF33" s="106"/>
      <c r="WFG33" s="106"/>
      <c r="WFH33" s="106"/>
      <c r="WFI33" s="106"/>
      <c r="WFJ33" s="106"/>
      <c r="WFK33" s="106"/>
      <c r="WFL33" s="106"/>
      <c r="WFM33" s="106"/>
      <c r="WFN33" s="106"/>
      <c r="WFO33" s="106"/>
      <c r="WFP33" s="106"/>
      <c r="WFQ33" s="106"/>
      <c r="WFR33" s="106"/>
      <c r="WFS33" s="106"/>
      <c r="WFT33" s="106"/>
      <c r="WFU33" s="106"/>
      <c r="WFV33" s="106"/>
      <c r="WFW33" s="106"/>
      <c r="WFX33" s="106"/>
      <c r="WFY33" s="106"/>
      <c r="WFZ33" s="106"/>
      <c r="WGA33" s="106"/>
      <c r="WGB33" s="106"/>
      <c r="WGC33" s="106"/>
      <c r="WGD33" s="106"/>
      <c r="WGE33" s="106"/>
      <c r="WGF33" s="106"/>
      <c r="WGG33" s="106"/>
      <c r="WGH33" s="106"/>
      <c r="WGI33" s="106"/>
      <c r="WGJ33" s="106"/>
      <c r="WGK33" s="106"/>
      <c r="WGL33" s="106"/>
      <c r="WGM33" s="106"/>
      <c r="WGN33" s="106"/>
      <c r="WGO33" s="106"/>
      <c r="WGP33" s="106"/>
      <c r="WGQ33" s="106"/>
      <c r="WGR33" s="106"/>
      <c r="WGS33" s="106"/>
      <c r="WGT33" s="106"/>
      <c r="WGU33" s="106"/>
      <c r="WGV33" s="106"/>
      <c r="WGW33" s="106"/>
      <c r="WGX33" s="106"/>
      <c r="WGY33" s="106"/>
      <c r="WGZ33" s="106"/>
      <c r="WHA33" s="106"/>
      <c r="WHB33" s="106"/>
      <c r="WHC33" s="106"/>
      <c r="WHD33" s="106"/>
      <c r="WHE33" s="106"/>
      <c r="WHF33" s="106"/>
      <c r="WHG33" s="106"/>
      <c r="WHH33" s="106"/>
      <c r="WHI33" s="106"/>
      <c r="WHJ33" s="106"/>
      <c r="WHK33" s="106"/>
      <c r="WHL33" s="106"/>
      <c r="WHM33" s="106"/>
      <c r="WHN33" s="106"/>
      <c r="WHO33" s="106"/>
      <c r="WHP33" s="106"/>
      <c r="WHQ33" s="106"/>
      <c r="WHR33" s="106"/>
      <c r="WHS33" s="106"/>
      <c r="WHT33" s="106"/>
      <c r="WHU33" s="106"/>
      <c r="WHV33" s="106"/>
      <c r="WHW33" s="106"/>
      <c r="WHX33" s="106"/>
      <c r="WHY33" s="106"/>
      <c r="WHZ33" s="106"/>
      <c r="WIA33" s="106"/>
      <c r="WIB33" s="106"/>
      <c r="WIC33" s="106"/>
      <c r="WID33" s="106"/>
      <c r="WIE33" s="106"/>
      <c r="WIF33" s="106"/>
      <c r="WIG33" s="106"/>
      <c r="WIH33" s="106"/>
      <c r="WII33" s="106"/>
      <c r="WIJ33" s="106"/>
      <c r="WIK33" s="106"/>
      <c r="WIL33" s="106"/>
      <c r="WIM33" s="106"/>
      <c r="WIN33" s="106"/>
      <c r="WIO33" s="106"/>
      <c r="WIP33" s="106"/>
      <c r="WIQ33" s="106"/>
      <c r="WIR33" s="106"/>
      <c r="WIS33" s="106"/>
      <c r="WIT33" s="106"/>
      <c r="WIU33" s="106"/>
      <c r="WIV33" s="106"/>
      <c r="WIW33" s="106"/>
      <c r="WIX33" s="106"/>
      <c r="WIY33" s="106"/>
      <c r="WIZ33" s="106"/>
      <c r="WJA33" s="106"/>
      <c r="WJB33" s="106"/>
      <c r="WJC33" s="106"/>
      <c r="WJD33" s="106"/>
      <c r="WJE33" s="106"/>
      <c r="WJF33" s="106"/>
      <c r="WJG33" s="106"/>
      <c r="WJH33" s="106"/>
      <c r="WJI33" s="106"/>
      <c r="WJJ33" s="106"/>
      <c r="WJK33" s="106"/>
      <c r="WJL33" s="106"/>
      <c r="WJM33" s="106"/>
      <c r="WJN33" s="106"/>
      <c r="WJO33" s="106"/>
      <c r="WJP33" s="106"/>
      <c r="WJQ33" s="106"/>
      <c r="WJR33" s="106"/>
      <c r="WJS33" s="106"/>
      <c r="WJT33" s="106"/>
      <c r="WJU33" s="106"/>
      <c r="WJV33" s="106"/>
      <c r="WJW33" s="106"/>
      <c r="WJX33" s="106"/>
      <c r="WJY33" s="106"/>
      <c r="WJZ33" s="106"/>
      <c r="WKA33" s="106"/>
      <c r="WKB33" s="106"/>
      <c r="WKC33" s="106"/>
      <c r="WKD33" s="106"/>
      <c r="WKE33" s="106"/>
      <c r="WKF33" s="106"/>
      <c r="WKG33" s="106"/>
      <c r="WKH33" s="106"/>
      <c r="WKI33" s="106"/>
      <c r="WKJ33" s="106"/>
      <c r="WKK33" s="106"/>
      <c r="WKL33" s="106"/>
      <c r="WKM33" s="106"/>
      <c r="WKN33" s="106"/>
      <c r="WKO33" s="106"/>
      <c r="WKP33" s="106"/>
      <c r="WKQ33" s="106"/>
      <c r="WKR33" s="106"/>
      <c r="WKS33" s="106"/>
      <c r="WKT33" s="106"/>
      <c r="WKU33" s="106"/>
      <c r="WKV33" s="106"/>
      <c r="WKW33" s="106"/>
      <c r="WKX33" s="106"/>
      <c r="WKY33" s="106"/>
      <c r="WKZ33" s="106"/>
      <c r="WLA33" s="106"/>
      <c r="WLB33" s="106"/>
      <c r="WLC33" s="106"/>
      <c r="WLD33" s="106"/>
      <c r="WLE33" s="106"/>
      <c r="WLF33" s="106"/>
      <c r="WLG33" s="106"/>
      <c r="WLH33" s="106"/>
      <c r="WLI33" s="106"/>
      <c r="WLJ33" s="106"/>
      <c r="WLK33" s="106"/>
      <c r="WLL33" s="106"/>
      <c r="WLM33" s="106"/>
      <c r="WLN33" s="106"/>
      <c r="WLO33" s="106"/>
      <c r="WLP33" s="106"/>
      <c r="WLQ33" s="106"/>
      <c r="WLR33" s="106"/>
      <c r="WLS33" s="106"/>
      <c r="WLT33" s="106"/>
      <c r="WLU33" s="106"/>
      <c r="WLV33" s="106"/>
      <c r="WLW33" s="106"/>
      <c r="WLX33" s="106"/>
      <c r="WLY33" s="106"/>
      <c r="WLZ33" s="106"/>
      <c r="WMA33" s="106"/>
      <c r="WMB33" s="106"/>
      <c r="WMC33" s="106"/>
      <c r="WMD33" s="106"/>
      <c r="WME33" s="106"/>
      <c r="WMF33" s="106"/>
      <c r="WMG33" s="106"/>
      <c r="WMH33" s="106"/>
      <c r="WMI33" s="106"/>
      <c r="WMJ33" s="106"/>
      <c r="WMK33" s="106"/>
      <c r="WML33" s="106"/>
      <c r="WMM33" s="106"/>
      <c r="WMN33" s="106"/>
      <c r="WMO33" s="106"/>
      <c r="WMP33" s="106"/>
      <c r="WMQ33" s="106"/>
      <c r="WMR33" s="106"/>
      <c r="WMS33" s="106"/>
      <c r="WMT33" s="106"/>
      <c r="WMU33" s="106"/>
      <c r="WMV33" s="106"/>
      <c r="WMW33" s="106"/>
      <c r="WMX33" s="106"/>
      <c r="WMY33" s="106"/>
      <c r="WMZ33" s="106"/>
      <c r="WNA33" s="106"/>
      <c r="WNB33" s="106"/>
      <c r="WNC33" s="106"/>
      <c r="WND33" s="106"/>
      <c r="WNE33" s="106"/>
      <c r="WNF33" s="106"/>
      <c r="WNG33" s="106"/>
      <c r="WNH33" s="106"/>
      <c r="WNI33" s="106"/>
      <c r="WNJ33" s="106"/>
      <c r="WNK33" s="106"/>
      <c r="WNL33" s="106"/>
      <c r="WNM33" s="106"/>
      <c r="WNN33" s="106"/>
      <c r="WNO33" s="106"/>
      <c r="WNP33" s="106"/>
      <c r="WNQ33" s="106"/>
      <c r="WNR33" s="106"/>
      <c r="WNS33" s="106"/>
      <c r="WNT33" s="106"/>
      <c r="WNU33" s="106"/>
      <c r="WNV33" s="106"/>
      <c r="WNW33" s="106"/>
      <c r="WNX33" s="106"/>
      <c r="WNY33" s="106"/>
      <c r="WNZ33" s="106"/>
      <c r="WOA33" s="106"/>
      <c r="WOB33" s="106"/>
      <c r="WOC33" s="106"/>
      <c r="WOD33" s="106"/>
      <c r="WOE33" s="106"/>
      <c r="WOF33" s="106"/>
      <c r="WOG33" s="106"/>
      <c r="WOH33" s="106"/>
      <c r="WOI33" s="106"/>
      <c r="WOJ33" s="106"/>
      <c r="WOK33" s="106"/>
      <c r="WOL33" s="106"/>
      <c r="WOM33" s="106"/>
      <c r="WON33" s="106"/>
      <c r="WOO33" s="106"/>
      <c r="WOP33" s="106"/>
      <c r="WOQ33" s="106"/>
      <c r="WOR33" s="106"/>
      <c r="WOS33" s="106"/>
      <c r="WOT33" s="106"/>
      <c r="WOU33" s="106"/>
      <c r="WOV33" s="106"/>
      <c r="WOW33" s="106"/>
      <c r="WOX33" s="106"/>
      <c r="WOY33" s="106"/>
      <c r="WOZ33" s="106"/>
      <c r="WPA33" s="106"/>
      <c r="WPB33" s="106"/>
      <c r="WPC33" s="106"/>
      <c r="WPD33" s="106"/>
      <c r="WPE33" s="106"/>
      <c r="WPF33" s="106"/>
      <c r="WPG33" s="106"/>
      <c r="WPH33" s="106"/>
      <c r="WPI33" s="106"/>
      <c r="WPJ33" s="106"/>
      <c r="WPK33" s="106"/>
      <c r="WPL33" s="106"/>
      <c r="WPM33" s="106"/>
      <c r="WPN33" s="106"/>
      <c r="WPO33" s="106"/>
      <c r="WPP33" s="106"/>
      <c r="WPQ33" s="106"/>
      <c r="WPR33" s="106"/>
      <c r="WPS33" s="106"/>
      <c r="WPT33" s="106"/>
      <c r="WPU33" s="106"/>
      <c r="WPV33" s="106"/>
      <c r="WPW33" s="106"/>
      <c r="WPX33" s="106"/>
      <c r="WPY33" s="106"/>
      <c r="WPZ33" s="106"/>
      <c r="WQA33" s="106"/>
      <c r="WQB33" s="106"/>
      <c r="WQC33" s="106"/>
      <c r="WQD33" s="106"/>
      <c r="WQE33" s="106"/>
      <c r="WQF33" s="106"/>
      <c r="WQG33" s="106"/>
      <c r="WQH33" s="106"/>
      <c r="WQI33" s="106"/>
      <c r="WQJ33" s="106"/>
      <c r="WQK33" s="106"/>
      <c r="WQL33" s="106"/>
      <c r="WQM33" s="106"/>
      <c r="WQN33" s="106"/>
      <c r="WQO33" s="106"/>
      <c r="WQP33" s="106"/>
      <c r="WQQ33" s="106"/>
      <c r="WQR33" s="106"/>
      <c r="WQS33" s="106"/>
      <c r="WQT33" s="106"/>
      <c r="WQU33" s="106"/>
      <c r="WQV33" s="106"/>
      <c r="WQW33" s="106"/>
      <c r="WQX33" s="106"/>
      <c r="WQY33" s="106"/>
      <c r="WQZ33" s="106"/>
      <c r="WRA33" s="106"/>
      <c r="WRB33" s="106"/>
      <c r="WRC33" s="106"/>
      <c r="WRD33" s="106"/>
      <c r="WRE33" s="106"/>
      <c r="WRF33" s="106"/>
      <c r="WRG33" s="106"/>
      <c r="WRH33" s="106"/>
      <c r="WRI33" s="106"/>
      <c r="WRJ33" s="106"/>
      <c r="WRK33" s="106"/>
      <c r="WRL33" s="106"/>
      <c r="WRM33" s="106"/>
      <c r="WRN33" s="106"/>
      <c r="WRO33" s="106"/>
      <c r="WRP33" s="106"/>
      <c r="WRQ33" s="106"/>
      <c r="WRR33" s="106"/>
      <c r="WRS33" s="106"/>
      <c r="WRT33" s="106"/>
      <c r="WRU33" s="106"/>
      <c r="WRV33" s="106"/>
      <c r="WRW33" s="106"/>
      <c r="WRX33" s="106"/>
      <c r="WRY33" s="106"/>
      <c r="WRZ33" s="106"/>
      <c r="WSA33" s="106"/>
      <c r="WSB33" s="106"/>
      <c r="WSC33" s="106"/>
      <c r="WSD33" s="106"/>
      <c r="WSE33" s="106"/>
      <c r="WSF33" s="106"/>
      <c r="WSG33" s="106"/>
      <c r="WSH33" s="106"/>
      <c r="WSI33" s="106"/>
      <c r="WSJ33" s="106"/>
      <c r="WSK33" s="106"/>
      <c r="WSL33" s="106"/>
      <c r="WSM33" s="106"/>
      <c r="WSN33" s="106"/>
      <c r="WSO33" s="106"/>
      <c r="WSP33" s="106"/>
      <c r="WSQ33" s="106"/>
      <c r="WSR33" s="106"/>
      <c r="WSS33" s="106"/>
      <c r="WST33" s="106"/>
      <c r="WSU33" s="106"/>
      <c r="WSV33" s="106"/>
      <c r="WSW33" s="106"/>
      <c r="WSX33" s="106"/>
      <c r="WSY33" s="106"/>
      <c r="WSZ33" s="106"/>
      <c r="WTA33" s="106"/>
      <c r="WTB33" s="106"/>
      <c r="WTC33" s="106"/>
      <c r="WTD33" s="106"/>
      <c r="WTE33" s="106"/>
      <c r="WTF33" s="106"/>
      <c r="WTG33" s="106"/>
      <c r="WTH33" s="106"/>
      <c r="WTI33" s="106"/>
      <c r="WTJ33" s="106"/>
      <c r="WTK33" s="106"/>
      <c r="WTL33" s="106"/>
      <c r="WTM33" s="106"/>
      <c r="WTN33" s="106"/>
      <c r="WTO33" s="106"/>
      <c r="WTP33" s="106"/>
      <c r="WTQ33" s="106"/>
      <c r="WTR33" s="106"/>
      <c r="WTS33" s="106"/>
      <c r="WTT33" s="106"/>
      <c r="WTU33" s="106"/>
      <c r="WTV33" s="106"/>
      <c r="WTW33" s="106"/>
      <c r="WTX33" s="106"/>
      <c r="WTY33" s="106"/>
      <c r="WTZ33" s="106"/>
      <c r="WUA33" s="106"/>
      <c r="WUB33" s="106"/>
      <c r="WUC33" s="106"/>
      <c r="WUD33" s="106"/>
      <c r="WUE33" s="106"/>
      <c r="WUF33" s="106"/>
      <c r="WUG33" s="106"/>
      <c r="WUH33" s="106"/>
      <c r="WUI33" s="106"/>
      <c r="WUJ33" s="106"/>
      <c r="WUK33" s="106"/>
      <c r="WUL33" s="106"/>
      <c r="WUM33" s="106"/>
      <c r="WUN33" s="106"/>
      <c r="WUO33" s="106"/>
      <c r="WUP33" s="106"/>
      <c r="WUQ33" s="106"/>
      <c r="WUR33" s="106"/>
      <c r="WUS33" s="106"/>
      <c r="WUT33" s="106"/>
      <c r="WUU33" s="106"/>
      <c r="WUV33" s="106"/>
      <c r="WUW33" s="106"/>
      <c r="WUX33" s="106"/>
      <c r="WUY33" s="106"/>
      <c r="WUZ33" s="106"/>
      <c r="WVA33" s="106"/>
      <c r="WVB33" s="106"/>
      <c r="WVC33" s="106"/>
      <c r="WVD33" s="106"/>
      <c r="WVE33" s="106"/>
      <c r="WVF33" s="106"/>
      <c r="WVG33" s="106"/>
      <c r="WVH33" s="106"/>
      <c r="WVI33" s="106"/>
      <c r="WVJ33" s="106"/>
      <c r="WVK33" s="106"/>
      <c r="WVL33" s="106"/>
      <c r="WVM33" s="106"/>
      <c r="WVN33" s="106"/>
      <c r="WVO33" s="106"/>
      <c r="WVP33" s="106"/>
      <c r="WVQ33" s="106"/>
      <c r="WVR33" s="106"/>
      <c r="WVS33" s="106"/>
      <c r="WVT33" s="106"/>
      <c r="WVU33" s="106"/>
      <c r="WVV33" s="106"/>
      <c r="WVW33" s="106"/>
      <c r="WVX33" s="106"/>
      <c r="WVY33" s="106"/>
      <c r="WVZ33" s="106"/>
      <c r="WWA33" s="106"/>
      <c r="WWB33" s="106"/>
      <c r="WWC33" s="106"/>
      <c r="WWD33" s="106"/>
      <c r="WWE33" s="106"/>
      <c r="WWF33" s="106"/>
      <c r="WWG33" s="106"/>
      <c r="WWH33" s="106"/>
      <c r="WWI33" s="106"/>
      <c r="WWJ33" s="106"/>
      <c r="WWK33" s="106"/>
      <c r="WWL33" s="106"/>
      <c r="WWM33" s="106"/>
      <c r="WWN33" s="106"/>
      <c r="WWO33" s="106"/>
      <c r="WWP33" s="106"/>
      <c r="WWQ33" s="106"/>
      <c r="WWR33" s="106"/>
      <c r="WWS33" s="106"/>
      <c r="WWT33" s="106"/>
      <c r="WWU33" s="106"/>
      <c r="WWV33" s="106"/>
      <c r="WWW33" s="106"/>
      <c r="WWX33" s="106"/>
      <c r="WWY33" s="106"/>
      <c r="WWZ33" s="106"/>
      <c r="WXA33" s="106"/>
      <c r="WXB33" s="106"/>
      <c r="WXC33" s="106"/>
      <c r="WXD33" s="106"/>
      <c r="WXE33" s="106"/>
      <c r="WXF33" s="106"/>
      <c r="WXG33" s="106"/>
      <c r="WXH33" s="106"/>
      <c r="WXI33" s="106"/>
      <c r="WXJ33" s="106"/>
      <c r="WXK33" s="106"/>
      <c r="WXL33" s="106"/>
      <c r="WXM33" s="106"/>
      <c r="WXN33" s="106"/>
      <c r="WXO33" s="106"/>
      <c r="WXP33" s="106"/>
      <c r="WXQ33" s="106"/>
      <c r="WXR33" s="106"/>
      <c r="WXS33" s="106"/>
      <c r="WXT33" s="106"/>
      <c r="WXU33" s="106"/>
      <c r="WXV33" s="106"/>
      <c r="WXW33" s="106"/>
      <c r="WXX33" s="106"/>
      <c r="WXY33" s="106"/>
      <c r="WXZ33" s="106"/>
      <c r="WYA33" s="106"/>
      <c r="WYB33" s="106"/>
      <c r="WYC33" s="106"/>
      <c r="WYD33" s="106"/>
      <c r="WYE33" s="106"/>
      <c r="WYF33" s="106"/>
      <c r="WYG33" s="106"/>
      <c r="WYH33" s="106"/>
      <c r="WYI33" s="106"/>
      <c r="WYJ33" s="106"/>
      <c r="WYK33" s="106"/>
      <c r="WYL33" s="106"/>
      <c r="WYM33" s="106"/>
      <c r="WYN33" s="106"/>
      <c r="WYO33" s="106"/>
      <c r="WYP33" s="106"/>
      <c r="WYQ33" s="106"/>
      <c r="WYR33" s="106"/>
      <c r="WYS33" s="106"/>
      <c r="WYT33" s="106"/>
      <c r="WYU33" s="106"/>
      <c r="WYV33" s="106"/>
      <c r="WYW33" s="106"/>
      <c r="WYX33" s="106"/>
      <c r="WYY33" s="106"/>
      <c r="WYZ33" s="106"/>
      <c r="WZA33" s="106"/>
      <c r="WZB33" s="106"/>
      <c r="WZC33" s="106"/>
      <c r="WZD33" s="106"/>
      <c r="WZE33" s="106"/>
      <c r="WZF33" s="106"/>
      <c r="WZG33" s="106"/>
      <c r="WZH33" s="106"/>
      <c r="WZI33" s="106"/>
      <c r="WZJ33" s="106"/>
      <c r="WZK33" s="106"/>
      <c r="WZL33" s="106"/>
      <c r="WZM33" s="106"/>
      <c r="WZN33" s="106"/>
      <c r="WZO33" s="106"/>
      <c r="WZP33" s="106"/>
      <c r="WZQ33" s="106"/>
      <c r="WZR33" s="106"/>
      <c r="WZS33" s="106"/>
      <c r="WZT33" s="106"/>
      <c r="WZU33" s="106"/>
      <c r="WZV33" s="106"/>
      <c r="WZW33" s="106"/>
      <c r="WZX33" s="106"/>
      <c r="WZY33" s="106"/>
      <c r="WZZ33" s="106"/>
      <c r="XAA33" s="106"/>
      <c r="XAB33" s="106"/>
      <c r="XAC33" s="106"/>
      <c r="XAD33" s="106"/>
      <c r="XAE33" s="106"/>
      <c r="XAF33" s="106"/>
      <c r="XAG33" s="106"/>
      <c r="XAH33" s="106"/>
      <c r="XAI33" s="106"/>
      <c r="XAJ33" s="106"/>
      <c r="XAK33" s="106"/>
      <c r="XAL33" s="106"/>
      <c r="XAM33" s="106"/>
      <c r="XAN33" s="106"/>
      <c r="XAO33" s="106"/>
      <c r="XAP33" s="106"/>
      <c r="XAQ33" s="106"/>
      <c r="XAR33" s="106"/>
      <c r="XAS33" s="106"/>
      <c r="XAT33" s="106"/>
      <c r="XAU33" s="106"/>
      <c r="XAV33" s="106"/>
      <c r="XAW33" s="106"/>
      <c r="XAX33" s="106"/>
      <c r="XAY33" s="106"/>
      <c r="XAZ33" s="106"/>
      <c r="XBA33" s="106"/>
      <c r="XBB33" s="106"/>
      <c r="XBC33" s="106"/>
      <c r="XBD33" s="106"/>
      <c r="XBE33" s="106"/>
      <c r="XBF33" s="106"/>
      <c r="XBG33" s="106"/>
      <c r="XBH33" s="106"/>
      <c r="XBI33" s="106"/>
      <c r="XBJ33" s="106"/>
      <c r="XBK33" s="106"/>
      <c r="XBL33" s="106"/>
      <c r="XBM33" s="106"/>
      <c r="XBN33" s="106"/>
      <c r="XBO33" s="106"/>
      <c r="XBP33" s="106"/>
      <c r="XBQ33" s="106"/>
      <c r="XBR33" s="106"/>
      <c r="XBS33" s="106"/>
      <c r="XBT33" s="106"/>
      <c r="XBU33" s="106"/>
      <c r="XBV33" s="106"/>
      <c r="XBW33" s="106"/>
      <c r="XBX33" s="106"/>
      <c r="XBY33" s="106"/>
      <c r="XBZ33" s="106"/>
      <c r="XCA33" s="106"/>
      <c r="XCB33" s="106"/>
      <c r="XCC33" s="106"/>
      <c r="XCD33" s="106"/>
      <c r="XCE33" s="106"/>
      <c r="XCF33" s="106"/>
      <c r="XCG33" s="106"/>
      <c r="XCH33" s="106"/>
      <c r="XCI33" s="106"/>
      <c r="XCJ33" s="106"/>
      <c r="XCK33" s="106"/>
      <c r="XCL33" s="106"/>
      <c r="XCM33" s="106"/>
      <c r="XCN33" s="106"/>
      <c r="XCO33" s="106"/>
      <c r="XCP33" s="106"/>
      <c r="XCQ33" s="106"/>
      <c r="XCR33" s="106"/>
      <c r="XCS33" s="106"/>
      <c r="XCT33" s="106"/>
      <c r="XCU33" s="106"/>
      <c r="XCV33" s="106"/>
      <c r="XCW33" s="106"/>
      <c r="XCX33" s="106"/>
      <c r="XCY33" s="106"/>
      <c r="XCZ33" s="106"/>
      <c r="XDA33" s="106"/>
      <c r="XDB33" s="106"/>
      <c r="XDC33" s="106"/>
      <c r="XDD33" s="106"/>
      <c r="XDE33" s="106"/>
      <c r="XDF33" s="106"/>
      <c r="XDG33" s="106"/>
      <c r="XDH33" s="106"/>
      <c r="XDI33" s="106"/>
      <c r="XDJ33" s="106"/>
      <c r="XDK33" s="106"/>
      <c r="XDL33" s="106"/>
      <c r="XDM33" s="106"/>
      <c r="XDN33" s="106"/>
      <c r="XDO33" s="106"/>
      <c r="XDP33" s="106"/>
      <c r="XDQ33" s="106"/>
      <c r="XDR33" s="106"/>
      <c r="XDS33" s="106"/>
      <c r="XDT33" s="106"/>
      <c r="XDU33" s="106"/>
      <c r="XDV33" s="106"/>
      <c r="XDW33" s="106"/>
      <c r="XDX33" s="106"/>
      <c r="XDY33" s="106"/>
      <c r="XDZ33" s="106"/>
      <c r="XEA33" s="106"/>
      <c r="XEB33" s="106"/>
      <c r="XEC33" s="106"/>
      <c r="XED33" s="106"/>
      <c r="XEE33" s="106"/>
      <c r="XEF33" s="106"/>
      <c r="XEG33" s="106"/>
      <c r="XEH33" s="106"/>
      <c r="XEI33" s="106"/>
      <c r="XEJ33" s="106"/>
      <c r="XEK33" s="106"/>
      <c r="XEL33" s="106"/>
      <c r="XEM33" s="106"/>
      <c r="XEN33" s="106"/>
      <c r="XEO33" s="106"/>
      <c r="XEP33" s="106"/>
      <c r="XEQ33" s="106"/>
      <c r="XER33" s="106"/>
      <c r="XES33" s="106"/>
      <c r="XET33" s="106"/>
      <c r="XEU33" s="106"/>
      <c r="XEV33" s="106"/>
      <c r="XEW33" s="106"/>
      <c r="XEX33" s="106"/>
      <c r="XEY33" s="106"/>
      <c r="XEZ33" s="106"/>
      <c r="XFA33" s="106"/>
      <c r="XFB33" s="106"/>
    </row>
    <row r="34" spans="1:16382" s="106" customFormat="1" hidden="1" x14ac:dyDescent="0.25">
      <c r="A34" s="178"/>
      <c r="B34" s="205" t="s">
        <v>477</v>
      </c>
      <c r="C34" s="204"/>
      <c r="D34" s="220" t="s">
        <v>399</v>
      </c>
      <c r="E34" s="151">
        <v>0</v>
      </c>
      <c r="F34" s="151">
        <v>0</v>
      </c>
      <c r="G34" s="151">
        <v>0</v>
      </c>
      <c r="H34" s="151">
        <v>0</v>
      </c>
      <c r="I34" s="484" t="e">
        <f t="shared" si="1"/>
        <v>#DIV/0!</v>
      </c>
      <c r="J34" s="484" t="e">
        <f t="shared" si="0"/>
        <v>#DIV/0!</v>
      </c>
    </row>
    <row r="35" spans="1:16382" s="106" customFormat="1" x14ac:dyDescent="0.25">
      <c r="A35" s="178"/>
      <c r="B35" s="205" t="s">
        <v>571</v>
      </c>
      <c r="C35" s="204"/>
      <c r="D35" s="220" t="s">
        <v>573</v>
      </c>
      <c r="E35" s="151">
        <f>'Rekapitulacija Posebni dio'!C455</f>
        <v>0</v>
      </c>
      <c r="F35" s="151">
        <f>'Rekapitulacija Posebni dio'!D455</f>
        <v>150000</v>
      </c>
      <c r="G35" s="151">
        <f>'Rekapitulacija Posebni dio'!E455</f>
        <v>150000</v>
      </c>
      <c r="H35" s="151">
        <f>'Rekapitulacija Posebni dio'!F455</f>
        <v>0</v>
      </c>
      <c r="I35" s="484">
        <f t="shared" si="1"/>
        <v>0</v>
      </c>
      <c r="J35" s="484">
        <f t="shared" si="0"/>
        <v>0</v>
      </c>
    </row>
    <row r="36" spans="1:16382" s="120" customFormat="1" x14ac:dyDescent="0.25">
      <c r="A36" s="178"/>
      <c r="B36" s="140" t="s">
        <v>113</v>
      </c>
      <c r="C36" s="178"/>
      <c r="D36" s="219" t="s">
        <v>114</v>
      </c>
      <c r="E36" s="143">
        <f>E37+E38+E39</f>
        <v>0</v>
      </c>
      <c r="F36" s="143">
        <f>F37+F38+F39</f>
        <v>200</v>
      </c>
      <c r="G36" s="143">
        <f>G37+G38+G39</f>
        <v>200</v>
      </c>
      <c r="H36" s="143">
        <f>H37+H38+H39</f>
        <v>0</v>
      </c>
      <c r="I36" s="483">
        <f t="shared" si="1"/>
        <v>0</v>
      </c>
      <c r="J36" s="483">
        <f t="shared" si="0"/>
        <v>0</v>
      </c>
    </row>
    <row r="37" spans="1:16382" s="106" customFormat="1" hidden="1" x14ac:dyDescent="0.25">
      <c r="A37" s="178"/>
      <c r="B37" s="205" t="s">
        <v>480</v>
      </c>
      <c r="C37" s="204"/>
      <c r="D37" s="220" t="s">
        <v>403</v>
      </c>
      <c r="E37" s="151">
        <v>0</v>
      </c>
      <c r="F37" s="151">
        <v>0</v>
      </c>
      <c r="G37" s="151">
        <v>0</v>
      </c>
      <c r="H37" s="151">
        <v>0</v>
      </c>
      <c r="I37" s="484" t="e">
        <f t="shared" si="1"/>
        <v>#DIV/0!</v>
      </c>
      <c r="J37" s="484" t="e">
        <f t="shared" si="0"/>
        <v>#DIV/0!</v>
      </c>
    </row>
    <row r="38" spans="1:16382" s="106" customFormat="1" hidden="1" x14ac:dyDescent="0.25">
      <c r="A38" s="178"/>
      <c r="B38" s="205" t="s">
        <v>482</v>
      </c>
      <c r="C38" s="204"/>
      <c r="D38" s="220" t="s">
        <v>405</v>
      </c>
      <c r="E38" s="151">
        <v>0</v>
      </c>
      <c r="F38" s="151">
        <v>0</v>
      </c>
      <c r="G38" s="151">
        <v>0</v>
      </c>
      <c r="H38" s="151">
        <v>0</v>
      </c>
      <c r="I38" s="484" t="e">
        <f t="shared" si="1"/>
        <v>#DIV/0!</v>
      </c>
      <c r="J38" s="484" t="e">
        <f t="shared" si="0"/>
        <v>#DIV/0!</v>
      </c>
    </row>
    <row r="39" spans="1:16382" s="106" customFormat="1" x14ac:dyDescent="0.25">
      <c r="A39" s="178"/>
      <c r="B39" s="205" t="s">
        <v>483</v>
      </c>
      <c r="C39" s="204"/>
      <c r="D39" s="220" t="s">
        <v>402</v>
      </c>
      <c r="E39" s="151">
        <f>'Rekapitulacija Posebni dio'!C563</f>
        <v>0</v>
      </c>
      <c r="F39" s="151">
        <f>'Rekapitulacija Posebni dio'!D563</f>
        <v>200</v>
      </c>
      <c r="G39" s="151">
        <f>'Rekapitulacija Posebni dio'!E563</f>
        <v>200</v>
      </c>
      <c r="H39" s="151">
        <f>'Rekapitulacija Posebni dio'!F563</f>
        <v>0</v>
      </c>
      <c r="I39" s="484">
        <f t="shared" si="1"/>
        <v>0</v>
      </c>
      <c r="J39" s="484">
        <f t="shared" si="0"/>
        <v>0</v>
      </c>
    </row>
    <row r="40" spans="1:16382" s="106" customFormat="1" x14ac:dyDescent="0.25">
      <c r="A40" s="178"/>
      <c r="B40" s="140" t="s">
        <v>115</v>
      </c>
      <c r="C40" s="178"/>
      <c r="D40" s="212" t="s">
        <v>116</v>
      </c>
      <c r="E40" s="143">
        <f>SUM(E41:E43)</f>
        <v>0</v>
      </c>
      <c r="F40" s="143">
        <f>SUM(F41:F43)</f>
        <v>4692.1000000000004</v>
      </c>
      <c r="G40" s="143">
        <f>SUM(G41:G43)</f>
        <v>15000</v>
      </c>
      <c r="H40" s="143">
        <f>SUM(H41:H43)</f>
        <v>896.59</v>
      </c>
      <c r="I40" s="483">
        <f t="shared" si="1"/>
        <v>19.108501523837941</v>
      </c>
      <c r="J40" s="483">
        <f t="shared" si="0"/>
        <v>5.9772666666666669</v>
      </c>
    </row>
    <row r="41" spans="1:16382" s="106" customFormat="1" x14ac:dyDescent="0.25">
      <c r="A41" s="178"/>
      <c r="B41" s="205">
        <v>32241</v>
      </c>
      <c r="C41" s="178"/>
      <c r="D41" s="280" t="s">
        <v>406</v>
      </c>
      <c r="E41" s="151">
        <f>'Rekapitulacija Posebni dio'!C476</f>
        <v>0</v>
      </c>
      <c r="F41" s="151">
        <f>'Rekapitulacija Posebni dio'!D476</f>
        <v>4692.1000000000004</v>
      </c>
      <c r="G41" s="151">
        <f>'Rekapitulacija Posebni dio'!E476</f>
        <v>15000</v>
      </c>
      <c r="H41" s="151">
        <f>'Rekapitulacija Posebni dio'!F476</f>
        <v>896.59</v>
      </c>
      <c r="I41" s="484">
        <f t="shared" si="1"/>
        <v>19.108501523837941</v>
      </c>
      <c r="J41" s="484">
        <f t="shared" si="0"/>
        <v>5.9772666666666669</v>
      </c>
    </row>
    <row r="42" spans="1:16382" s="106" customFormat="1" hidden="1" x14ac:dyDescent="0.25">
      <c r="A42" s="178"/>
      <c r="B42" s="205" t="s">
        <v>521</v>
      </c>
      <c r="C42" s="178"/>
      <c r="D42" s="280" t="s">
        <v>408</v>
      </c>
      <c r="E42" s="151"/>
      <c r="F42" s="151"/>
      <c r="G42" s="151"/>
      <c r="H42" s="151"/>
      <c r="I42" s="484" t="e">
        <f t="shared" si="1"/>
        <v>#DIV/0!</v>
      </c>
      <c r="J42" s="484" t="e">
        <f t="shared" si="0"/>
        <v>#DIV/0!</v>
      </c>
    </row>
    <row r="43" spans="1:16382" s="106" customFormat="1" hidden="1" x14ac:dyDescent="0.25">
      <c r="A43" s="178"/>
      <c r="B43" s="205" t="s">
        <v>523</v>
      </c>
      <c r="C43" s="178"/>
      <c r="D43" s="280" t="s">
        <v>409</v>
      </c>
      <c r="E43" s="151"/>
      <c r="F43" s="151"/>
      <c r="G43" s="151"/>
      <c r="H43" s="151"/>
      <c r="I43" s="484" t="e">
        <f t="shared" si="1"/>
        <v>#DIV/0!</v>
      </c>
      <c r="J43" s="484" t="e">
        <f t="shared" si="0"/>
        <v>#DIV/0!</v>
      </c>
    </row>
    <row r="44" spans="1:16382" s="120" customFormat="1" x14ac:dyDescent="0.25">
      <c r="A44" s="178"/>
      <c r="B44" s="140" t="s">
        <v>121</v>
      </c>
      <c r="C44" s="178"/>
      <c r="D44" s="212" t="s">
        <v>122</v>
      </c>
      <c r="E44" s="143">
        <f>E45+E47+E52+E54+E56+E59</f>
        <v>0</v>
      </c>
      <c r="F44" s="143">
        <f>F45+F47+F52+F54+F56+F59</f>
        <v>297032.90999999997</v>
      </c>
      <c r="G44" s="143">
        <f>G45+G47+G52+G54+G56+G59</f>
        <v>409600</v>
      </c>
      <c r="H44" s="143">
        <f>H45+H47+H52+H54+H56+H59</f>
        <v>64727.509999999995</v>
      </c>
      <c r="I44" s="483">
        <f t="shared" si="1"/>
        <v>21.791359752022093</v>
      </c>
      <c r="J44" s="483">
        <f t="shared" si="0"/>
        <v>15.802614746093749</v>
      </c>
    </row>
    <row r="45" spans="1:16382" s="120" customFormat="1" hidden="1" x14ac:dyDescent="0.25">
      <c r="A45" s="178"/>
      <c r="B45" s="140" t="s">
        <v>123</v>
      </c>
      <c r="C45" s="178"/>
      <c r="D45" s="282" t="s">
        <v>124</v>
      </c>
      <c r="E45" s="143">
        <f>E46</f>
        <v>0</v>
      </c>
      <c r="F45" s="143">
        <f>F46</f>
        <v>0</v>
      </c>
      <c r="G45" s="143">
        <f>G46</f>
        <v>0</v>
      </c>
      <c r="H45" s="143">
        <f>H46</f>
        <v>0</v>
      </c>
      <c r="I45" s="483" t="e">
        <f t="shared" si="1"/>
        <v>#DIV/0!</v>
      </c>
      <c r="J45" s="483" t="e">
        <f t="shared" si="0"/>
        <v>#DIV/0!</v>
      </c>
    </row>
    <row r="46" spans="1:16382" s="106" customFormat="1" hidden="1" x14ac:dyDescent="0.25">
      <c r="A46" s="204"/>
      <c r="B46" s="205" t="s">
        <v>486</v>
      </c>
      <c r="C46" s="204"/>
      <c r="D46" s="281" t="s">
        <v>410</v>
      </c>
      <c r="E46" s="151">
        <v>0</v>
      </c>
      <c r="F46" s="151">
        <v>0</v>
      </c>
      <c r="G46" s="151">
        <v>0</v>
      </c>
      <c r="H46" s="151">
        <v>0</v>
      </c>
      <c r="I46" s="484" t="e">
        <f t="shared" si="1"/>
        <v>#DIV/0!</v>
      </c>
      <c r="J46" s="484" t="e">
        <f t="shared" si="0"/>
        <v>#DIV/0!</v>
      </c>
    </row>
    <row r="47" spans="1:16382" s="120" customFormat="1" x14ac:dyDescent="0.25">
      <c r="A47" s="178"/>
      <c r="B47" s="140" t="s">
        <v>125</v>
      </c>
      <c r="C47" s="178"/>
      <c r="D47" s="212" t="s">
        <v>126</v>
      </c>
      <c r="E47" s="143">
        <f>SUM(E48:E51)</f>
        <v>0</v>
      </c>
      <c r="F47" s="143">
        <f>SUM(F48:F51)</f>
        <v>224043.74</v>
      </c>
      <c r="G47" s="143">
        <f>SUM(G48:G51)</f>
        <v>315175</v>
      </c>
      <c r="H47" s="143">
        <f>SUM(H48:H51)</f>
        <v>43325.329999999994</v>
      </c>
      <c r="I47" s="483">
        <f t="shared" si="1"/>
        <v>19.337889110403172</v>
      </c>
      <c r="J47" s="483">
        <f t="shared" si="0"/>
        <v>13.746436106924723</v>
      </c>
    </row>
    <row r="48" spans="1:16382" s="106" customFormat="1" ht="15" customHeight="1" x14ac:dyDescent="0.25">
      <c r="A48" s="204"/>
      <c r="B48" s="205" t="s">
        <v>508</v>
      </c>
      <c r="C48" s="204"/>
      <c r="D48" s="211" t="s">
        <v>413</v>
      </c>
      <c r="E48" s="151">
        <f>'Rekapitulacija Posebni dio'!C479</f>
        <v>0</v>
      </c>
      <c r="F48" s="151">
        <f>'Rekapitulacija Posebni dio'!D479</f>
        <v>224043.74</v>
      </c>
      <c r="G48" s="151">
        <f>'Rekapitulacija Posebni dio'!E479</f>
        <v>87500</v>
      </c>
      <c r="H48" s="151">
        <f>'Rekapitulacija Posebni dio'!F479</f>
        <v>1100</v>
      </c>
      <c r="I48" s="484">
        <f t="shared" si="1"/>
        <v>0.4909755568265376</v>
      </c>
      <c r="J48" s="484">
        <f t="shared" si="0"/>
        <v>1.2571428571428571</v>
      </c>
    </row>
    <row r="49" spans="1:10" s="106" customFormat="1" ht="15" customHeight="1" x14ac:dyDescent="0.25">
      <c r="A49" s="204"/>
      <c r="B49" s="205" t="s">
        <v>509</v>
      </c>
      <c r="C49" s="204"/>
      <c r="D49" s="211" t="s">
        <v>414</v>
      </c>
      <c r="E49" s="151">
        <f>'Rekapitulacija Posebni dio'!C480</f>
        <v>0</v>
      </c>
      <c r="F49" s="151">
        <f>'Rekapitulacija Posebni dio'!D480</f>
        <v>0</v>
      </c>
      <c r="G49" s="151">
        <f>'Rekapitulacija Posebni dio'!E480</f>
        <v>177675</v>
      </c>
      <c r="H49" s="151">
        <f>'Rekapitulacija Posebni dio'!F480</f>
        <v>33942.589999999997</v>
      </c>
      <c r="I49" s="484">
        <f>IFERROR(H49/F49*100,H49)</f>
        <v>33942.589999999997</v>
      </c>
      <c r="J49" s="484">
        <f t="shared" si="0"/>
        <v>19.103751231180524</v>
      </c>
    </row>
    <row r="50" spans="1:10" s="106" customFormat="1" x14ac:dyDescent="0.25">
      <c r="A50" s="204"/>
      <c r="B50" s="205" t="s">
        <v>510</v>
      </c>
      <c r="C50" s="204"/>
      <c r="D50" s="211" t="s">
        <v>412</v>
      </c>
      <c r="E50" s="151">
        <f>'Rekapitulacija Posebni dio'!C481</f>
        <v>0</v>
      </c>
      <c r="F50" s="151">
        <f>'Rekapitulacija Posebni dio'!D481</f>
        <v>0</v>
      </c>
      <c r="G50" s="151">
        <f>'Rekapitulacija Posebni dio'!E481</f>
        <v>30000</v>
      </c>
      <c r="H50" s="151">
        <f>'Rekapitulacija Posebni dio'!F481</f>
        <v>6787.38</v>
      </c>
      <c r="I50" s="484">
        <f t="shared" ref="I50:I51" si="8">IFERROR(H50/F50*100,H50)</f>
        <v>6787.38</v>
      </c>
      <c r="J50" s="484">
        <f t="shared" si="0"/>
        <v>22.624600000000001</v>
      </c>
    </row>
    <row r="51" spans="1:10" s="106" customFormat="1" ht="15" customHeight="1" x14ac:dyDescent="0.25">
      <c r="A51" s="204"/>
      <c r="B51" s="205" t="s">
        <v>577</v>
      </c>
      <c r="C51" s="204"/>
      <c r="D51" s="211" t="s">
        <v>619</v>
      </c>
      <c r="E51" s="151">
        <v>0</v>
      </c>
      <c r="F51" s="151">
        <f>'Rekapitulacija Posebni dio'!D482</f>
        <v>0</v>
      </c>
      <c r="G51" s="151">
        <f>'Rekapitulacija Posebni dio'!E482</f>
        <v>20000</v>
      </c>
      <c r="H51" s="151">
        <f>'Rekapitulacija Posebni dio'!F482</f>
        <v>1495.36</v>
      </c>
      <c r="I51" s="484">
        <f t="shared" si="8"/>
        <v>1495.36</v>
      </c>
      <c r="J51" s="484">
        <f t="shared" si="0"/>
        <v>7.4767999999999999</v>
      </c>
    </row>
    <row r="52" spans="1:10" s="120" customFormat="1" ht="15" hidden="1" customHeight="1" x14ac:dyDescent="0.25">
      <c r="A52" s="178"/>
      <c r="B52" s="140" t="s">
        <v>212</v>
      </c>
      <c r="C52" s="178"/>
      <c r="D52" s="212" t="s">
        <v>132</v>
      </c>
      <c r="E52" s="143">
        <f>E53</f>
        <v>0</v>
      </c>
      <c r="F52" s="143">
        <f>F53</f>
        <v>0</v>
      </c>
      <c r="G52" s="143">
        <f>G53</f>
        <v>0</v>
      </c>
      <c r="H52" s="143">
        <f>H53</f>
        <v>0</v>
      </c>
      <c r="I52" s="483">
        <f t="shared" ref="I52:J56" si="9">IFERROR(H52/F52*100,H52)</f>
        <v>0</v>
      </c>
      <c r="J52" s="483">
        <f t="shared" si="9"/>
        <v>0</v>
      </c>
    </row>
    <row r="53" spans="1:10" s="106" customFormat="1" ht="15" hidden="1" customHeight="1" x14ac:dyDescent="0.25">
      <c r="A53" s="204"/>
      <c r="B53" s="205" t="s">
        <v>497</v>
      </c>
      <c r="C53" s="204"/>
      <c r="D53" s="211" t="s">
        <v>132</v>
      </c>
      <c r="E53" s="151">
        <v>0</v>
      </c>
      <c r="F53" s="151">
        <v>0</v>
      </c>
      <c r="G53" s="151">
        <v>0</v>
      </c>
      <c r="H53" s="151">
        <v>0</v>
      </c>
      <c r="I53" s="484">
        <f t="shared" si="9"/>
        <v>0</v>
      </c>
      <c r="J53" s="484">
        <f t="shared" si="9"/>
        <v>0</v>
      </c>
    </row>
    <row r="54" spans="1:10" s="120" customFormat="1" hidden="1" x14ac:dyDescent="0.25">
      <c r="A54" s="178"/>
      <c r="B54" s="140" t="s">
        <v>213</v>
      </c>
      <c r="C54" s="178"/>
      <c r="D54" s="212" t="s">
        <v>133</v>
      </c>
      <c r="E54" s="143">
        <f>E55</f>
        <v>0</v>
      </c>
      <c r="F54" s="143">
        <f>F55</f>
        <v>0</v>
      </c>
      <c r="G54" s="143">
        <f>G55</f>
        <v>0</v>
      </c>
      <c r="H54" s="143">
        <f>H55</f>
        <v>0</v>
      </c>
      <c r="I54" s="483">
        <f t="shared" si="9"/>
        <v>0</v>
      </c>
      <c r="J54" s="483">
        <f t="shared" si="9"/>
        <v>0</v>
      </c>
    </row>
    <row r="55" spans="1:10" s="106" customFormat="1" hidden="1" x14ac:dyDescent="0.25">
      <c r="A55" s="204"/>
      <c r="B55" s="205" t="s">
        <v>547</v>
      </c>
      <c r="C55" s="204"/>
      <c r="D55" s="211" t="s">
        <v>489</v>
      </c>
      <c r="E55" s="151">
        <v>0</v>
      </c>
      <c r="F55" s="151">
        <v>0</v>
      </c>
      <c r="G55" s="151">
        <v>0</v>
      </c>
      <c r="H55" s="151">
        <v>0</v>
      </c>
      <c r="I55" s="484">
        <f t="shared" si="9"/>
        <v>0</v>
      </c>
      <c r="J55" s="484">
        <f t="shared" si="9"/>
        <v>0</v>
      </c>
    </row>
    <row r="56" spans="1:10" s="106" customFormat="1" ht="15" customHeight="1" x14ac:dyDescent="0.25">
      <c r="A56" s="204"/>
      <c r="B56" s="161">
        <v>3238</v>
      </c>
      <c r="C56" s="139"/>
      <c r="D56" s="214" t="s">
        <v>135</v>
      </c>
      <c r="E56" s="143">
        <f>SUM(E57)</f>
        <v>0</v>
      </c>
      <c r="F56" s="143">
        <f>SUM(F57:F58)</f>
        <v>72989.17</v>
      </c>
      <c r="G56" s="143">
        <f t="shared" ref="G56:H56" si="10">SUM(G57:G58)</f>
        <v>94425</v>
      </c>
      <c r="H56" s="143">
        <f t="shared" si="10"/>
        <v>21402.18</v>
      </c>
      <c r="I56" s="483">
        <f t="shared" si="1"/>
        <v>29.322404954050036</v>
      </c>
      <c r="J56" s="483">
        <f t="shared" si="9"/>
        <v>3.1053645701932791E-2</v>
      </c>
    </row>
    <row r="57" spans="1:10" s="120" customFormat="1" x14ac:dyDescent="0.25">
      <c r="A57" s="178"/>
      <c r="B57" s="164">
        <v>32381</v>
      </c>
      <c r="C57" s="121"/>
      <c r="D57" s="213" t="s">
        <v>647</v>
      </c>
      <c r="E57" s="151">
        <f>'Rekapitulacija Posebni dio'!C486</f>
        <v>0</v>
      </c>
      <c r="F57" s="151">
        <f>'Rekapitulacija Posebni dio'!D486</f>
        <v>72989.17</v>
      </c>
      <c r="G57" s="151">
        <f>'Rekapitulacija Posebni dio'!E486</f>
        <v>0</v>
      </c>
      <c r="H57" s="151">
        <f>'Rekapitulacija Posebni dio'!F486</f>
        <v>0</v>
      </c>
      <c r="I57" s="484">
        <f t="shared" si="1"/>
        <v>0</v>
      </c>
      <c r="J57" s="484">
        <f>IFERROR(I57/G57*100,I57)</f>
        <v>0</v>
      </c>
    </row>
    <row r="58" spans="1:10" s="120" customFormat="1" x14ac:dyDescent="0.25">
      <c r="A58" s="178"/>
      <c r="B58" s="164">
        <v>32389</v>
      </c>
      <c r="C58" s="121"/>
      <c r="D58" s="213" t="s">
        <v>424</v>
      </c>
      <c r="E58" s="151"/>
      <c r="F58" s="151">
        <f>'Rekapitulacija Posebni dio'!D487</f>
        <v>0</v>
      </c>
      <c r="G58" s="151">
        <f>'Rekapitulacija Posebni dio'!E487</f>
        <v>94425</v>
      </c>
      <c r="H58" s="151">
        <f>'Rekapitulacija Posebni dio'!F487</f>
        <v>21402.18</v>
      </c>
      <c r="I58" s="484"/>
      <c r="J58" s="484"/>
    </row>
    <row r="59" spans="1:10" s="120" customFormat="1" hidden="1" x14ac:dyDescent="0.25">
      <c r="A59" s="178"/>
      <c r="B59" s="161">
        <v>3239</v>
      </c>
      <c r="C59" s="139"/>
      <c r="D59" s="214" t="s">
        <v>137</v>
      </c>
      <c r="E59" s="143">
        <f>E60+E61</f>
        <v>0</v>
      </c>
      <c r="F59" s="143">
        <f>F60+F61</f>
        <v>0</v>
      </c>
      <c r="G59" s="143">
        <f>G60+G61</f>
        <v>0</v>
      </c>
      <c r="H59" s="143">
        <f>H60+H61</f>
        <v>0</v>
      </c>
      <c r="I59" s="483" t="e">
        <f t="shared" si="1"/>
        <v>#DIV/0!</v>
      </c>
      <c r="J59" s="483" t="e">
        <f t="shared" si="0"/>
        <v>#DIV/0!</v>
      </c>
    </row>
    <row r="60" spans="1:10" s="120" customFormat="1" hidden="1" x14ac:dyDescent="0.25">
      <c r="A60" s="178"/>
      <c r="B60" s="164">
        <v>32394</v>
      </c>
      <c r="C60" s="121"/>
      <c r="D60" s="213" t="s">
        <v>425</v>
      </c>
      <c r="E60" s="151"/>
      <c r="F60" s="151"/>
      <c r="G60" s="151">
        <v>0</v>
      </c>
      <c r="H60" s="151">
        <v>0</v>
      </c>
      <c r="I60" s="484" t="e">
        <f t="shared" si="1"/>
        <v>#DIV/0!</v>
      </c>
      <c r="J60" s="484" t="e">
        <f t="shared" si="0"/>
        <v>#DIV/0!</v>
      </c>
    </row>
    <row r="61" spans="1:10" s="120" customFormat="1" hidden="1" x14ac:dyDescent="0.25">
      <c r="A61" s="178"/>
      <c r="B61" s="164">
        <v>32399</v>
      </c>
      <c r="C61" s="121"/>
      <c r="D61" s="213" t="s">
        <v>300</v>
      </c>
      <c r="E61" s="151">
        <v>0</v>
      </c>
      <c r="F61" s="151">
        <v>0</v>
      </c>
      <c r="G61" s="151">
        <v>0</v>
      </c>
      <c r="H61" s="151">
        <v>0</v>
      </c>
      <c r="I61" s="484" t="e">
        <f t="shared" si="1"/>
        <v>#DIV/0!</v>
      </c>
      <c r="J61" s="484" t="e">
        <f t="shared" si="0"/>
        <v>#DIV/0!</v>
      </c>
    </row>
    <row r="62" spans="1:10" s="120" customFormat="1" hidden="1" x14ac:dyDescent="0.25">
      <c r="A62" s="178"/>
      <c r="B62" s="144" t="s">
        <v>558</v>
      </c>
      <c r="C62" s="139"/>
      <c r="D62" s="146" t="s">
        <v>612</v>
      </c>
      <c r="E62" s="143">
        <f>E63</f>
        <v>0</v>
      </c>
      <c r="F62" s="143">
        <f>F63</f>
        <v>0</v>
      </c>
      <c r="G62" s="143">
        <f>G63</f>
        <v>0</v>
      </c>
      <c r="H62" s="143">
        <f>H63</f>
        <v>0</v>
      </c>
      <c r="I62" s="483" t="e">
        <f t="shared" si="1"/>
        <v>#DIV/0!</v>
      </c>
      <c r="J62" s="483" t="e">
        <f t="shared" si="0"/>
        <v>#DIV/0!</v>
      </c>
    </row>
    <row r="63" spans="1:10" s="120" customFormat="1" hidden="1" x14ac:dyDescent="0.25">
      <c r="A63" s="178"/>
      <c r="B63" s="144" t="s">
        <v>559</v>
      </c>
      <c r="C63" s="139"/>
      <c r="D63" s="146" t="s">
        <v>612</v>
      </c>
      <c r="E63" s="143">
        <f>E64+E65</f>
        <v>0</v>
      </c>
      <c r="F63" s="143">
        <f>F64+F65</f>
        <v>0</v>
      </c>
      <c r="G63" s="143">
        <f>G64+G65</f>
        <v>0</v>
      </c>
      <c r="H63" s="143">
        <f>H64+H65</f>
        <v>0</v>
      </c>
      <c r="I63" s="483" t="e">
        <f t="shared" si="1"/>
        <v>#DIV/0!</v>
      </c>
      <c r="J63" s="483" t="e">
        <f t="shared" si="0"/>
        <v>#DIV/0!</v>
      </c>
    </row>
    <row r="64" spans="1:10" s="120" customFormat="1" hidden="1" x14ac:dyDescent="0.25">
      <c r="A64" s="178"/>
      <c r="B64" s="148" t="s">
        <v>560</v>
      </c>
      <c r="C64" s="139"/>
      <c r="D64" s="149" t="s">
        <v>562</v>
      </c>
      <c r="E64" s="151">
        <v>0</v>
      </c>
      <c r="F64" s="151">
        <v>0</v>
      </c>
      <c r="G64" s="151">
        <v>0</v>
      </c>
      <c r="H64" s="151">
        <v>0</v>
      </c>
      <c r="I64" s="484" t="e">
        <f t="shared" si="1"/>
        <v>#DIV/0!</v>
      </c>
      <c r="J64" s="484" t="e">
        <f t="shared" si="0"/>
        <v>#DIV/0!</v>
      </c>
    </row>
    <row r="65" spans="1:10" s="120" customFormat="1" hidden="1" x14ac:dyDescent="0.25">
      <c r="A65" s="178"/>
      <c r="B65" s="148" t="s">
        <v>561</v>
      </c>
      <c r="C65" s="139"/>
      <c r="D65" s="149" t="s">
        <v>563</v>
      </c>
      <c r="E65" s="151">
        <v>0</v>
      </c>
      <c r="F65" s="151">
        <v>0</v>
      </c>
      <c r="G65" s="151">
        <v>0</v>
      </c>
      <c r="H65" s="151">
        <v>0</v>
      </c>
      <c r="I65" s="484" t="e">
        <f t="shared" si="1"/>
        <v>#DIV/0!</v>
      </c>
      <c r="J65" s="484" t="e">
        <f t="shared" si="0"/>
        <v>#DIV/0!</v>
      </c>
    </row>
    <row r="66" spans="1:10" s="120" customFormat="1" x14ac:dyDescent="0.25">
      <c r="A66" s="178"/>
      <c r="B66" s="161">
        <v>329</v>
      </c>
      <c r="C66" s="139"/>
      <c r="D66" s="214" t="s">
        <v>139</v>
      </c>
      <c r="E66" s="143">
        <f>E67+E69+E71</f>
        <v>0</v>
      </c>
      <c r="F66" s="143">
        <f>F67+F69+F71</f>
        <v>18000</v>
      </c>
      <c r="G66" s="143">
        <f>G67+G69+G71</f>
        <v>18000</v>
      </c>
      <c r="H66" s="143">
        <f>H67+H69+H71</f>
        <v>0</v>
      </c>
      <c r="I66" s="483">
        <f t="shared" si="1"/>
        <v>0</v>
      </c>
      <c r="J66" s="483">
        <f t="shared" si="0"/>
        <v>0</v>
      </c>
    </row>
    <row r="67" spans="1:10" s="120" customFormat="1" hidden="1" x14ac:dyDescent="0.25">
      <c r="A67" s="178"/>
      <c r="B67" s="161">
        <v>3292</v>
      </c>
      <c r="C67" s="139"/>
      <c r="D67" s="214" t="s">
        <v>142</v>
      </c>
      <c r="E67" s="143">
        <f>E68</f>
        <v>0</v>
      </c>
      <c r="F67" s="143">
        <f>F68</f>
        <v>0</v>
      </c>
      <c r="G67" s="143">
        <f>G68</f>
        <v>0</v>
      </c>
      <c r="H67" s="143">
        <f>H68</f>
        <v>0</v>
      </c>
      <c r="I67" s="483" t="e">
        <f t="shared" si="1"/>
        <v>#DIV/0!</v>
      </c>
      <c r="J67" s="483" t="e">
        <f t="shared" si="0"/>
        <v>#DIV/0!</v>
      </c>
    </row>
    <row r="68" spans="1:10" s="120" customFormat="1" hidden="1" x14ac:dyDescent="0.25">
      <c r="A68" s="178"/>
      <c r="B68" s="164">
        <v>32923</v>
      </c>
      <c r="C68" s="121"/>
      <c r="D68" s="213" t="s">
        <v>427</v>
      </c>
      <c r="E68" s="151">
        <v>0</v>
      </c>
      <c r="F68" s="151">
        <v>0</v>
      </c>
      <c r="G68" s="151">
        <v>0</v>
      </c>
      <c r="H68" s="151">
        <v>0</v>
      </c>
      <c r="I68" s="484" t="e">
        <f t="shared" si="1"/>
        <v>#DIV/0!</v>
      </c>
      <c r="J68" s="484" t="e">
        <f t="shared" si="0"/>
        <v>#DIV/0!</v>
      </c>
    </row>
    <row r="69" spans="1:10" s="120" customFormat="1" hidden="1" x14ac:dyDescent="0.25">
      <c r="A69" s="178"/>
      <c r="B69" s="161">
        <v>3293</v>
      </c>
      <c r="C69" s="139"/>
      <c r="D69" s="214" t="s">
        <v>143</v>
      </c>
      <c r="E69" s="143">
        <f>E70</f>
        <v>0</v>
      </c>
      <c r="F69" s="143">
        <f>F70</f>
        <v>0</v>
      </c>
      <c r="G69" s="143">
        <f>G70</f>
        <v>0</v>
      </c>
      <c r="H69" s="143">
        <f>H70</f>
        <v>0</v>
      </c>
      <c r="I69" s="483" t="e">
        <f t="shared" si="1"/>
        <v>#DIV/0!</v>
      </c>
      <c r="J69" s="483" t="e">
        <f t="shared" si="0"/>
        <v>#DIV/0!</v>
      </c>
    </row>
    <row r="70" spans="1:10" s="120" customFormat="1" hidden="1" x14ac:dyDescent="0.25">
      <c r="A70" s="178"/>
      <c r="B70" s="164">
        <v>32931</v>
      </c>
      <c r="C70" s="121"/>
      <c r="D70" s="213" t="s">
        <v>143</v>
      </c>
      <c r="E70" s="151">
        <v>0</v>
      </c>
      <c r="F70" s="151">
        <v>0</v>
      </c>
      <c r="G70" s="151">
        <v>0</v>
      </c>
      <c r="H70" s="151">
        <v>0</v>
      </c>
      <c r="I70" s="484" t="e">
        <f t="shared" si="1"/>
        <v>#DIV/0!</v>
      </c>
      <c r="J70" s="484" t="e">
        <f t="shared" si="0"/>
        <v>#DIV/0!</v>
      </c>
    </row>
    <row r="71" spans="1:10" s="120" customFormat="1" x14ac:dyDescent="0.25">
      <c r="A71" s="178"/>
      <c r="B71" s="161">
        <v>3299</v>
      </c>
      <c r="C71" s="139"/>
      <c r="D71" s="214" t="s">
        <v>139</v>
      </c>
      <c r="E71" s="143">
        <f>E72</f>
        <v>0</v>
      </c>
      <c r="F71" s="143">
        <f>F72</f>
        <v>18000</v>
      </c>
      <c r="G71" s="143">
        <f>G72</f>
        <v>18000</v>
      </c>
      <c r="H71" s="143">
        <f>H72</f>
        <v>0</v>
      </c>
      <c r="I71" s="483">
        <f t="shared" si="1"/>
        <v>0</v>
      </c>
      <c r="J71" s="483">
        <f t="shared" si="0"/>
        <v>0</v>
      </c>
    </row>
    <row r="72" spans="1:10" s="120" customFormat="1" x14ac:dyDescent="0.25">
      <c r="A72" s="178"/>
      <c r="B72" s="164">
        <v>32999</v>
      </c>
      <c r="C72" s="121"/>
      <c r="D72" s="213" t="s">
        <v>139</v>
      </c>
      <c r="E72" s="151">
        <f>'Rekapitulacija Posebni dio'!C577</f>
        <v>0</v>
      </c>
      <c r="F72" s="151">
        <f>'Rekapitulacija Posebni dio'!D577</f>
        <v>18000</v>
      </c>
      <c r="G72" s="151">
        <f>'Rekapitulacija Posebni dio'!E577</f>
        <v>18000</v>
      </c>
      <c r="H72" s="151">
        <f>'Rekapitulacija Posebni dio'!F577</f>
        <v>0</v>
      </c>
      <c r="I72" s="484">
        <f t="shared" si="1"/>
        <v>0</v>
      </c>
      <c r="J72" s="484">
        <f t="shared" si="0"/>
        <v>0</v>
      </c>
    </row>
    <row r="73" spans="1:10" s="120" customFormat="1" x14ac:dyDescent="0.25">
      <c r="A73" s="242">
        <v>4</v>
      </c>
      <c r="B73" s="222"/>
      <c r="C73" s="185"/>
      <c r="D73" s="276" t="s">
        <v>169</v>
      </c>
      <c r="E73" s="188">
        <f>E74+E78+E103</f>
        <v>0</v>
      </c>
      <c r="F73" s="188">
        <f>F74+F78+F103</f>
        <v>769502.99</v>
      </c>
      <c r="G73" s="188">
        <f>G74+G78+G103</f>
        <v>275400</v>
      </c>
      <c r="H73" s="188">
        <f>H74+H78+H103</f>
        <v>6370.6900000000005</v>
      </c>
      <c r="I73" s="493">
        <f t="shared" si="1"/>
        <v>0.8278967181141168</v>
      </c>
      <c r="J73" s="493">
        <f t="shared" si="0"/>
        <v>2.3132498184458972</v>
      </c>
    </row>
    <row r="74" spans="1:10" s="106" customFormat="1" x14ac:dyDescent="0.25">
      <c r="A74" s="204"/>
      <c r="B74" s="122" t="s">
        <v>170</v>
      </c>
      <c r="C74" s="189"/>
      <c r="D74" s="203" t="s">
        <v>171</v>
      </c>
      <c r="E74" s="155">
        <f t="shared" ref="E74:H76" si="11">E75</f>
        <v>0</v>
      </c>
      <c r="F74" s="155">
        <f t="shared" si="11"/>
        <v>1300</v>
      </c>
      <c r="G74" s="155">
        <f t="shared" si="11"/>
        <v>3000</v>
      </c>
      <c r="H74" s="155">
        <f t="shared" si="11"/>
        <v>2586.04</v>
      </c>
      <c r="I74" s="482">
        <f t="shared" si="1"/>
        <v>198.92615384615385</v>
      </c>
      <c r="J74" s="482">
        <f t="shared" si="0"/>
        <v>86.201333333333324</v>
      </c>
    </row>
    <row r="75" spans="1:10" s="120" customFormat="1" x14ac:dyDescent="0.25">
      <c r="A75" s="178"/>
      <c r="B75" s="156">
        <v>412</v>
      </c>
      <c r="C75" s="139"/>
      <c r="D75" s="218" t="s">
        <v>176</v>
      </c>
      <c r="E75" s="143">
        <f t="shared" si="11"/>
        <v>0</v>
      </c>
      <c r="F75" s="143">
        <f t="shared" si="11"/>
        <v>1300</v>
      </c>
      <c r="G75" s="143">
        <f t="shared" si="11"/>
        <v>3000</v>
      </c>
      <c r="H75" s="143">
        <f t="shared" si="11"/>
        <v>2586.04</v>
      </c>
      <c r="I75" s="483">
        <f t="shared" si="1"/>
        <v>198.92615384615385</v>
      </c>
      <c r="J75" s="483">
        <f t="shared" si="0"/>
        <v>86.201333333333324</v>
      </c>
    </row>
    <row r="76" spans="1:10" s="120" customFormat="1" x14ac:dyDescent="0.25">
      <c r="A76" s="178"/>
      <c r="B76" s="156">
        <v>4123</v>
      </c>
      <c r="C76" s="139"/>
      <c r="D76" s="218" t="s">
        <v>176</v>
      </c>
      <c r="E76" s="143">
        <f t="shared" si="11"/>
        <v>0</v>
      </c>
      <c r="F76" s="143">
        <f t="shared" si="11"/>
        <v>1300</v>
      </c>
      <c r="G76" s="143">
        <f t="shared" si="11"/>
        <v>3000</v>
      </c>
      <c r="H76" s="143">
        <f t="shared" si="11"/>
        <v>2586.04</v>
      </c>
      <c r="I76" s="483">
        <f t="shared" si="1"/>
        <v>198.92615384615385</v>
      </c>
      <c r="J76" s="483">
        <f t="shared" si="0"/>
        <v>86.201333333333324</v>
      </c>
    </row>
    <row r="77" spans="1:10" s="106" customFormat="1" x14ac:dyDescent="0.25">
      <c r="A77" s="204"/>
      <c r="B77" s="171">
        <v>41231</v>
      </c>
      <c r="C77" s="121"/>
      <c r="D77" s="215" t="s">
        <v>177</v>
      </c>
      <c r="E77" s="151">
        <v>0</v>
      </c>
      <c r="F77" s="151">
        <f>'Rekapitulacija Posebni dio'!D492</f>
        <v>1300</v>
      </c>
      <c r="G77" s="151">
        <f>'Rekapitulacija Posebni dio'!E492</f>
        <v>3000</v>
      </c>
      <c r="H77" s="151">
        <f>'Rekapitulacija Posebni dio'!F492</f>
        <v>2586.04</v>
      </c>
      <c r="I77" s="484">
        <f t="shared" ref="I77:I141" si="12">H77/F77*100</f>
        <v>198.92615384615385</v>
      </c>
      <c r="J77" s="484">
        <f t="shared" ref="J77:J141" si="13">H77/G77*100</f>
        <v>86.201333333333324</v>
      </c>
    </row>
    <row r="78" spans="1:10" s="106" customFormat="1" x14ac:dyDescent="0.25">
      <c r="A78" s="204"/>
      <c r="B78" s="122">
        <v>42</v>
      </c>
      <c r="C78" s="189"/>
      <c r="D78" s="203" t="s">
        <v>178</v>
      </c>
      <c r="E78" s="155">
        <f>SUM(E79,E82,E97,E100)</f>
        <v>0</v>
      </c>
      <c r="F78" s="155">
        <f>SUM(F79,F82,F97,F100)</f>
        <v>592202.99</v>
      </c>
      <c r="G78" s="155">
        <f t="shared" ref="G78:H78" si="14">SUM(G79,G82,G97,G100)</f>
        <v>193400</v>
      </c>
      <c r="H78" s="155">
        <f t="shared" si="14"/>
        <v>3784.65</v>
      </c>
      <c r="I78" s="482">
        <f t="shared" si="12"/>
        <v>0.63907985334555639</v>
      </c>
      <c r="J78" s="482">
        <f t="shared" si="13"/>
        <v>1.9569027921406412</v>
      </c>
    </row>
    <row r="79" spans="1:10" s="106" customFormat="1" x14ac:dyDescent="0.25">
      <c r="A79" s="204"/>
      <c r="B79" s="140" t="s">
        <v>201</v>
      </c>
      <c r="C79" s="178"/>
      <c r="D79" s="382" t="s">
        <v>202</v>
      </c>
      <c r="E79" s="143">
        <f t="shared" ref="E79:H80" si="15">E80</f>
        <v>0</v>
      </c>
      <c r="F79" s="143">
        <f t="shared" si="15"/>
        <v>3062.5</v>
      </c>
      <c r="G79" s="143">
        <f t="shared" si="15"/>
        <v>0</v>
      </c>
      <c r="H79" s="143">
        <f t="shared" si="15"/>
        <v>0</v>
      </c>
      <c r="I79" s="483">
        <f t="shared" si="12"/>
        <v>0</v>
      </c>
      <c r="J79" s="483">
        <f>IFERROR(H79/G79*100,H79)</f>
        <v>0</v>
      </c>
    </row>
    <row r="80" spans="1:10" s="106" customFormat="1" x14ac:dyDescent="0.25">
      <c r="A80" s="204"/>
      <c r="B80" s="140" t="s">
        <v>203</v>
      </c>
      <c r="C80" s="178"/>
      <c r="D80" s="382" t="s">
        <v>204</v>
      </c>
      <c r="E80" s="143">
        <f t="shared" si="15"/>
        <v>0</v>
      </c>
      <c r="F80" s="143">
        <f t="shared" si="15"/>
        <v>3062.5</v>
      </c>
      <c r="G80" s="143">
        <f t="shared" si="15"/>
        <v>0</v>
      </c>
      <c r="H80" s="143">
        <f t="shared" si="15"/>
        <v>0</v>
      </c>
      <c r="I80" s="483">
        <f t="shared" si="12"/>
        <v>0</v>
      </c>
      <c r="J80" s="483">
        <f t="shared" ref="J80:J86" si="16">IFERROR(H80/G80*100,H80)</f>
        <v>0</v>
      </c>
    </row>
    <row r="81" spans="1:10" s="106" customFormat="1" ht="31.5" x14ac:dyDescent="0.25">
      <c r="A81" s="204"/>
      <c r="B81" s="205" t="s">
        <v>662</v>
      </c>
      <c r="C81" s="204"/>
      <c r="D81" s="385" t="s">
        <v>648</v>
      </c>
      <c r="E81" s="151">
        <v>0</v>
      </c>
      <c r="F81" s="151">
        <f>'Rekapitulacija Posebni dio'!D496</f>
        <v>3062.5</v>
      </c>
      <c r="G81" s="151">
        <f>'Rekapitulacija Posebni dio'!E496</f>
        <v>0</v>
      </c>
      <c r="H81" s="151">
        <f>'Rekapitulacija Posebni dio'!F496</f>
        <v>0</v>
      </c>
      <c r="I81" s="484">
        <f t="shared" si="12"/>
        <v>0</v>
      </c>
      <c r="J81" s="484">
        <f t="shared" si="16"/>
        <v>0</v>
      </c>
    </row>
    <row r="82" spans="1:10" s="106" customFormat="1" x14ac:dyDescent="0.25">
      <c r="A82" s="204"/>
      <c r="B82" s="140">
        <v>422</v>
      </c>
      <c r="C82" s="204"/>
      <c r="D82" s="178" t="s">
        <v>179</v>
      </c>
      <c r="E82" s="143">
        <f>E83+E86+E88+E91+E93+E95</f>
        <v>0</v>
      </c>
      <c r="F82" s="143">
        <f>F83+F86+F88+F91+F93+F95</f>
        <v>479140.49</v>
      </c>
      <c r="G82" s="143">
        <f>G83+G86+G88+G91+G93+G95</f>
        <v>173400</v>
      </c>
      <c r="H82" s="143">
        <f>H83+H86+H88+H91+H93+H95</f>
        <v>3784.65</v>
      </c>
      <c r="I82" s="483">
        <f t="shared" si="12"/>
        <v>0.78988315097311035</v>
      </c>
      <c r="J82" s="483">
        <f t="shared" si="16"/>
        <v>2.182612456747405</v>
      </c>
    </row>
    <row r="83" spans="1:10" s="106" customFormat="1" x14ac:dyDescent="0.25">
      <c r="A83" s="204"/>
      <c r="B83" s="140" t="s">
        <v>180</v>
      </c>
      <c r="C83" s="178"/>
      <c r="D83" s="178" t="s">
        <v>181</v>
      </c>
      <c r="E83" s="143">
        <f>SUM(E84:E85)</f>
        <v>0</v>
      </c>
      <c r="F83" s="143">
        <f>SUM(F84:F85)</f>
        <v>74651.66</v>
      </c>
      <c r="G83" s="143">
        <f>SUM(G84:G85)</f>
        <v>29600</v>
      </c>
      <c r="H83" s="143">
        <f>SUM(H84:H85)</f>
        <v>2609.65</v>
      </c>
      <c r="I83" s="483">
        <f t="shared" si="12"/>
        <v>3.4957695515411178</v>
      </c>
      <c r="J83" s="483">
        <f t="shared" si="16"/>
        <v>8.8163851351351354</v>
      </c>
    </row>
    <row r="84" spans="1:10" s="106" customFormat="1" x14ac:dyDescent="0.25">
      <c r="A84" s="204"/>
      <c r="B84" s="205" t="s">
        <v>511</v>
      </c>
      <c r="C84" s="204"/>
      <c r="D84" s="204" t="s">
        <v>444</v>
      </c>
      <c r="E84" s="151"/>
      <c r="F84" s="151">
        <f>'Rekapitulacija Posebni dio'!D499</f>
        <v>43776.66</v>
      </c>
      <c r="G84" s="151">
        <f>'Rekapitulacija Posebni dio'!E499</f>
        <v>19000</v>
      </c>
      <c r="H84" s="151">
        <f>'Rekapitulacija Posebni dio'!F499</f>
        <v>2609.65</v>
      </c>
      <c r="I84" s="484">
        <f t="shared" si="12"/>
        <v>5.9612816509985</v>
      </c>
      <c r="J84" s="484">
        <f t="shared" si="16"/>
        <v>13.734999999999999</v>
      </c>
    </row>
    <row r="85" spans="1:10" s="106" customFormat="1" x14ac:dyDescent="0.25">
      <c r="A85" s="204"/>
      <c r="B85" s="205" t="s">
        <v>506</v>
      </c>
      <c r="C85" s="204"/>
      <c r="D85" s="204" t="s">
        <v>445</v>
      </c>
      <c r="E85" s="151"/>
      <c r="F85" s="151">
        <f>'Rekapitulacija Posebni dio'!D500</f>
        <v>30875</v>
      </c>
      <c r="G85" s="151">
        <f>'Rekapitulacija Posebni dio'!E500</f>
        <v>10600</v>
      </c>
      <c r="H85" s="151">
        <f>'Rekapitulacija Posebni dio'!F500</f>
        <v>0</v>
      </c>
      <c r="I85" s="484">
        <f t="shared" si="12"/>
        <v>0</v>
      </c>
      <c r="J85" s="484">
        <f t="shared" si="16"/>
        <v>0</v>
      </c>
    </row>
    <row r="86" spans="1:10" s="120" customFormat="1" x14ac:dyDescent="0.25">
      <c r="A86" s="178"/>
      <c r="B86" s="140" t="s">
        <v>182</v>
      </c>
      <c r="C86" s="178"/>
      <c r="D86" s="178" t="s">
        <v>183</v>
      </c>
      <c r="E86" s="143">
        <f>E87</f>
        <v>0</v>
      </c>
      <c r="F86" s="143">
        <f>F87</f>
        <v>61.19</v>
      </c>
      <c r="G86" s="143">
        <f>G87</f>
        <v>0</v>
      </c>
      <c r="H86" s="143">
        <f>H87</f>
        <v>0</v>
      </c>
      <c r="I86" s="483">
        <f t="shared" si="12"/>
        <v>0</v>
      </c>
      <c r="J86" s="483">
        <f t="shared" si="16"/>
        <v>0</v>
      </c>
    </row>
    <row r="87" spans="1:10" s="106" customFormat="1" x14ac:dyDescent="0.25">
      <c r="A87" s="204"/>
      <c r="B87" s="205" t="s">
        <v>621</v>
      </c>
      <c r="C87" s="204"/>
      <c r="D87" s="391" t="s">
        <v>620</v>
      </c>
      <c r="E87" s="151"/>
      <c r="F87" s="151">
        <f>'Rekapitulacija Posebni dio'!D502</f>
        <v>61.19</v>
      </c>
      <c r="G87" s="151">
        <f>'Rekapitulacija Posebni dio'!E502</f>
        <v>0</v>
      </c>
      <c r="H87" s="151">
        <f>'Rekapitulacija Posebni dio'!F502</f>
        <v>0</v>
      </c>
      <c r="I87" s="484">
        <f t="shared" si="12"/>
        <v>0</v>
      </c>
      <c r="J87" s="484">
        <f>IFERROR(H87/G87*100,H87)</f>
        <v>0</v>
      </c>
    </row>
    <row r="88" spans="1:10" s="106" customFormat="1" x14ac:dyDescent="0.25">
      <c r="A88" s="204"/>
      <c r="B88" s="140" t="s">
        <v>223</v>
      </c>
      <c r="C88" s="178"/>
      <c r="D88" s="178" t="s">
        <v>296</v>
      </c>
      <c r="E88" s="143">
        <f>E90</f>
        <v>0</v>
      </c>
      <c r="F88" s="143">
        <f>SUM(F89:F90)</f>
        <v>9191.75</v>
      </c>
      <c r="G88" s="143">
        <f t="shared" ref="G88:H88" si="17">SUM(G89:G90)</f>
        <v>8000</v>
      </c>
      <c r="H88" s="143">
        <f t="shared" si="17"/>
        <v>0</v>
      </c>
      <c r="I88" s="483">
        <f t="shared" si="12"/>
        <v>0</v>
      </c>
      <c r="J88" s="483">
        <f t="shared" si="13"/>
        <v>0</v>
      </c>
    </row>
    <row r="89" spans="1:10" s="106" customFormat="1" x14ac:dyDescent="0.25">
      <c r="A89" s="204"/>
      <c r="B89" s="205" t="s">
        <v>507</v>
      </c>
      <c r="C89" s="204"/>
      <c r="D89" s="204" t="s">
        <v>448</v>
      </c>
      <c r="E89" s="151"/>
      <c r="F89" s="151">
        <f>'Rekapitulacija Posebni dio'!D504</f>
        <v>0</v>
      </c>
      <c r="G89" s="151">
        <f>'Rekapitulacija Posebni dio'!E504</f>
        <v>8000</v>
      </c>
      <c r="H89" s="151">
        <f>'Rekapitulacija Posebni dio'!F504</f>
        <v>0</v>
      </c>
      <c r="I89" s="484">
        <f>IFERROR(H89/F89*100,H89)</f>
        <v>0</v>
      </c>
      <c r="J89" s="484">
        <f t="shared" si="13"/>
        <v>0</v>
      </c>
    </row>
    <row r="90" spans="1:10" s="106" customFormat="1" x14ac:dyDescent="0.25">
      <c r="A90" s="204"/>
      <c r="B90" s="205" t="s">
        <v>663</v>
      </c>
      <c r="C90" s="204"/>
      <c r="D90" s="204" t="s">
        <v>447</v>
      </c>
      <c r="E90" s="151"/>
      <c r="F90" s="151">
        <f>'Rekapitulacija Posebni dio'!D505</f>
        <v>9191.75</v>
      </c>
      <c r="G90" s="151">
        <f>'Rekapitulacija Posebni dio'!E505</f>
        <v>0</v>
      </c>
      <c r="H90" s="151">
        <f>'Rekapitulacija Posebni dio'!F505</f>
        <v>0</v>
      </c>
      <c r="I90" s="484">
        <f t="shared" si="12"/>
        <v>0</v>
      </c>
      <c r="J90" s="484">
        <f>IFERROR(H90/G90*100,H90)</f>
        <v>0</v>
      </c>
    </row>
    <row r="91" spans="1:10" s="106" customFormat="1" x14ac:dyDescent="0.25">
      <c r="A91" s="204"/>
      <c r="B91" s="161">
        <v>4224</v>
      </c>
      <c r="C91" s="144"/>
      <c r="D91" s="227" t="s">
        <v>185</v>
      </c>
      <c r="E91" s="143">
        <f>SUM(E92)</f>
        <v>0</v>
      </c>
      <c r="F91" s="143">
        <f>SUM(F92)</f>
        <v>376267.39</v>
      </c>
      <c r="G91" s="143">
        <f>SUM(G92)</f>
        <v>120800</v>
      </c>
      <c r="H91" s="143">
        <f>SUM(H92)</f>
        <v>1175</v>
      </c>
      <c r="I91" s="483">
        <f t="shared" si="12"/>
        <v>0.31227792554651096</v>
      </c>
      <c r="J91" s="483">
        <f t="shared" si="13"/>
        <v>0.9726821192052979</v>
      </c>
    </row>
    <row r="92" spans="1:10" s="106" customFormat="1" x14ac:dyDescent="0.25">
      <c r="A92" s="167"/>
      <c r="B92" s="164">
        <v>42241</v>
      </c>
      <c r="C92" s="148"/>
      <c r="D92" s="228" t="s">
        <v>449</v>
      </c>
      <c r="E92" s="151"/>
      <c r="F92" s="151">
        <f>'Rekapitulacija Posebni dio'!D507</f>
        <v>376267.39</v>
      </c>
      <c r="G92" s="151">
        <f>'Rekapitulacija Posebni dio'!E507</f>
        <v>120800</v>
      </c>
      <c r="H92" s="151">
        <f>'Rekapitulacija Posebni dio'!F507</f>
        <v>1175</v>
      </c>
      <c r="I92" s="484">
        <f t="shared" si="12"/>
        <v>0.31227792554651096</v>
      </c>
      <c r="J92" s="484">
        <f t="shared" si="13"/>
        <v>0.9726821192052979</v>
      </c>
    </row>
    <row r="93" spans="1:10" s="106" customFormat="1" x14ac:dyDescent="0.25">
      <c r="A93" s="167"/>
      <c r="B93" s="161">
        <v>4225</v>
      </c>
      <c r="C93" s="144"/>
      <c r="D93" s="227" t="s">
        <v>186</v>
      </c>
      <c r="E93" s="143">
        <f>SUM(E94)</f>
        <v>0</v>
      </c>
      <c r="F93" s="143">
        <f>SUM(F94)</f>
        <v>15000</v>
      </c>
      <c r="G93" s="143">
        <f>SUM(G94)</f>
        <v>15000</v>
      </c>
      <c r="H93" s="143">
        <f>SUM(H94)</f>
        <v>0</v>
      </c>
      <c r="I93" s="483">
        <f t="shared" si="12"/>
        <v>0</v>
      </c>
      <c r="J93" s="483">
        <f t="shared" si="13"/>
        <v>0</v>
      </c>
    </row>
    <row r="94" spans="1:10" s="106" customFormat="1" x14ac:dyDescent="0.25">
      <c r="A94" s="167"/>
      <c r="B94" s="164">
        <v>42251</v>
      </c>
      <c r="C94" s="148"/>
      <c r="D94" s="228" t="s">
        <v>649</v>
      </c>
      <c r="E94" s="151"/>
      <c r="F94" s="151">
        <f>'Rekapitulacija Posebni dio'!D509</f>
        <v>15000</v>
      </c>
      <c r="G94" s="151">
        <f>'Rekapitulacija Posebni dio'!E509</f>
        <v>15000</v>
      </c>
      <c r="H94" s="151">
        <f>'Rekapitulacija Posebni dio'!F509</f>
        <v>0</v>
      </c>
      <c r="I94" s="484">
        <f t="shared" si="12"/>
        <v>0</v>
      </c>
      <c r="J94" s="484">
        <f t="shared" si="13"/>
        <v>0</v>
      </c>
    </row>
    <row r="95" spans="1:10" s="120" customFormat="1" x14ac:dyDescent="0.25">
      <c r="A95" s="145"/>
      <c r="B95" s="161">
        <v>4227</v>
      </c>
      <c r="C95" s="144"/>
      <c r="D95" s="227" t="s">
        <v>187</v>
      </c>
      <c r="E95" s="143">
        <f>E96</f>
        <v>0</v>
      </c>
      <c r="F95" s="143">
        <f>F96</f>
        <v>3968.5</v>
      </c>
      <c r="G95" s="143">
        <f>G96</f>
        <v>0</v>
      </c>
      <c r="H95" s="143">
        <f>H96</f>
        <v>0</v>
      </c>
      <c r="I95" s="483">
        <f t="shared" si="12"/>
        <v>0</v>
      </c>
      <c r="J95" s="483">
        <f>IFERROR(H95/G95*100,H95)</f>
        <v>0</v>
      </c>
    </row>
    <row r="96" spans="1:10" s="106" customFormat="1" x14ac:dyDescent="0.25">
      <c r="A96" s="167"/>
      <c r="B96" s="164">
        <v>42271</v>
      </c>
      <c r="C96" s="148"/>
      <c r="D96" s="228" t="s">
        <v>650</v>
      </c>
      <c r="E96" s="151"/>
      <c r="F96" s="151">
        <f>'Rekapitulacija Posebni dio'!D511</f>
        <v>3968.5</v>
      </c>
      <c r="G96" s="151">
        <f>'Rekapitulacija Posebni dio'!E511</f>
        <v>0</v>
      </c>
      <c r="H96" s="151">
        <f>'Rekapitulacija Posebni dio'!F511</f>
        <v>0</v>
      </c>
      <c r="I96" s="484">
        <f t="shared" si="12"/>
        <v>0</v>
      </c>
      <c r="J96" s="484">
        <f>IFERROR(H96/G96*100,H96)</f>
        <v>0</v>
      </c>
    </row>
    <row r="97" spans="1:10" s="120" customFormat="1" x14ac:dyDescent="0.25">
      <c r="A97" s="145"/>
      <c r="B97" s="373">
        <v>423</v>
      </c>
      <c r="C97" s="144"/>
      <c r="D97" s="386" t="s">
        <v>188</v>
      </c>
      <c r="E97" s="143">
        <f t="shared" ref="E97:H98" si="18">E98</f>
        <v>0</v>
      </c>
      <c r="F97" s="143">
        <f t="shared" si="18"/>
        <v>108000</v>
      </c>
      <c r="G97" s="143">
        <f t="shared" si="18"/>
        <v>18000</v>
      </c>
      <c r="H97" s="143">
        <f t="shared" si="18"/>
        <v>0</v>
      </c>
      <c r="I97" s="483">
        <f t="shared" si="12"/>
        <v>0</v>
      </c>
      <c r="J97" s="483">
        <f t="shared" si="13"/>
        <v>0</v>
      </c>
    </row>
    <row r="98" spans="1:10" s="120" customFormat="1" x14ac:dyDescent="0.25">
      <c r="A98" s="145"/>
      <c r="B98" s="373">
        <v>4231</v>
      </c>
      <c r="C98" s="144"/>
      <c r="D98" s="386" t="s">
        <v>78</v>
      </c>
      <c r="E98" s="143">
        <f t="shared" si="18"/>
        <v>0</v>
      </c>
      <c r="F98" s="143">
        <f t="shared" si="18"/>
        <v>108000</v>
      </c>
      <c r="G98" s="143">
        <f t="shared" si="18"/>
        <v>18000</v>
      </c>
      <c r="H98" s="143">
        <f t="shared" si="18"/>
        <v>0</v>
      </c>
      <c r="I98" s="483">
        <f t="shared" si="12"/>
        <v>0</v>
      </c>
      <c r="J98" s="483">
        <f t="shared" si="13"/>
        <v>0</v>
      </c>
    </row>
    <row r="99" spans="1:10" s="106" customFormat="1" x14ac:dyDescent="0.25">
      <c r="A99" s="167"/>
      <c r="B99" s="284">
        <v>42311</v>
      </c>
      <c r="C99" s="148"/>
      <c r="D99" s="291" t="s">
        <v>451</v>
      </c>
      <c r="E99" s="151"/>
      <c r="F99" s="151">
        <f>'Rekapitulacija Posebni dio'!D514</f>
        <v>108000</v>
      </c>
      <c r="G99" s="151">
        <f>'Rekapitulacija Posebni dio'!E514</f>
        <v>18000</v>
      </c>
      <c r="H99" s="151">
        <f>'Rekapitulacija Posebni dio'!F514</f>
        <v>0</v>
      </c>
      <c r="I99" s="484">
        <f t="shared" si="12"/>
        <v>0</v>
      </c>
      <c r="J99" s="484">
        <f t="shared" si="13"/>
        <v>0</v>
      </c>
    </row>
    <row r="100" spans="1:10" s="120" customFormat="1" x14ac:dyDescent="0.25">
      <c r="A100" s="145"/>
      <c r="B100" s="289">
        <v>426</v>
      </c>
      <c r="C100" s="144"/>
      <c r="D100" s="382" t="s">
        <v>297</v>
      </c>
      <c r="E100" s="143">
        <f t="shared" ref="E100:H101" si="19">E101</f>
        <v>0</v>
      </c>
      <c r="F100" s="143">
        <f t="shared" si="19"/>
        <v>2000</v>
      </c>
      <c r="G100" s="143">
        <f t="shared" si="19"/>
        <v>2000</v>
      </c>
      <c r="H100" s="143">
        <f t="shared" si="19"/>
        <v>0</v>
      </c>
      <c r="I100" s="483">
        <f t="shared" si="12"/>
        <v>0</v>
      </c>
      <c r="J100" s="483">
        <f t="shared" si="13"/>
        <v>0</v>
      </c>
    </row>
    <row r="101" spans="1:10" s="120" customFormat="1" x14ac:dyDescent="0.25">
      <c r="A101" s="145"/>
      <c r="B101" s="289">
        <v>4262</v>
      </c>
      <c r="C101" s="144"/>
      <c r="D101" s="382" t="s">
        <v>190</v>
      </c>
      <c r="E101" s="143">
        <f t="shared" si="19"/>
        <v>0</v>
      </c>
      <c r="F101" s="143">
        <f t="shared" si="19"/>
        <v>2000</v>
      </c>
      <c r="G101" s="143">
        <f t="shared" si="19"/>
        <v>2000</v>
      </c>
      <c r="H101" s="143">
        <f t="shared" si="19"/>
        <v>0</v>
      </c>
      <c r="I101" s="483">
        <f t="shared" si="12"/>
        <v>0</v>
      </c>
      <c r="J101" s="483">
        <f t="shared" si="13"/>
        <v>0</v>
      </c>
    </row>
    <row r="102" spans="1:10" s="106" customFormat="1" x14ac:dyDescent="0.25">
      <c r="A102" s="167"/>
      <c r="B102" s="286">
        <v>42621</v>
      </c>
      <c r="C102" s="148"/>
      <c r="D102" s="391" t="s">
        <v>190</v>
      </c>
      <c r="E102" s="151"/>
      <c r="F102" s="151">
        <f>'Rekapitulacija Posebni dio'!D517</f>
        <v>2000</v>
      </c>
      <c r="G102" s="151">
        <f>'Rekapitulacija Posebni dio'!E517</f>
        <v>2000</v>
      </c>
      <c r="H102" s="151">
        <f>'Rekapitulacija Posebni dio'!F517</f>
        <v>0</v>
      </c>
      <c r="I102" s="484">
        <f t="shared" si="12"/>
        <v>0</v>
      </c>
      <c r="J102" s="484">
        <f t="shared" si="13"/>
        <v>0</v>
      </c>
    </row>
    <row r="103" spans="1:10" s="106" customFormat="1" x14ac:dyDescent="0.25">
      <c r="A103" s="167"/>
      <c r="B103" s="122" t="s">
        <v>191</v>
      </c>
      <c r="C103" s="189"/>
      <c r="D103" s="225" t="s">
        <v>194</v>
      </c>
      <c r="E103" s="155">
        <f>E104</f>
        <v>0</v>
      </c>
      <c r="F103" s="155">
        <f>F104</f>
        <v>176000</v>
      </c>
      <c r="G103" s="155">
        <f>G104</f>
        <v>79000</v>
      </c>
      <c r="H103" s="155">
        <f>H104</f>
        <v>0</v>
      </c>
      <c r="I103" s="482">
        <f t="shared" si="12"/>
        <v>0</v>
      </c>
      <c r="J103" s="482">
        <f t="shared" si="13"/>
        <v>0</v>
      </c>
    </row>
    <row r="104" spans="1:10" s="106" customFormat="1" x14ac:dyDescent="0.25">
      <c r="A104" s="167"/>
      <c r="B104" s="140" t="s">
        <v>193</v>
      </c>
      <c r="C104" s="204"/>
      <c r="D104" s="178" t="s">
        <v>202</v>
      </c>
      <c r="E104" s="143">
        <f t="shared" ref="E104:H105" si="20">SUM(E105)</f>
        <v>0</v>
      </c>
      <c r="F104" s="143">
        <f t="shared" si="20"/>
        <v>176000</v>
      </c>
      <c r="G104" s="143">
        <f t="shared" si="20"/>
        <v>79000</v>
      </c>
      <c r="H104" s="143">
        <f t="shared" si="20"/>
        <v>0</v>
      </c>
      <c r="I104" s="483">
        <f t="shared" si="12"/>
        <v>0</v>
      </c>
      <c r="J104" s="483">
        <f t="shared" si="13"/>
        <v>0</v>
      </c>
    </row>
    <row r="105" spans="1:10" s="106" customFormat="1" x14ac:dyDescent="0.25">
      <c r="A105" s="167"/>
      <c r="B105" s="140" t="s">
        <v>195</v>
      </c>
      <c r="C105" s="178"/>
      <c r="D105" s="178" t="s">
        <v>194</v>
      </c>
      <c r="E105" s="143">
        <f t="shared" si="20"/>
        <v>0</v>
      </c>
      <c r="F105" s="143">
        <f t="shared" si="20"/>
        <v>176000</v>
      </c>
      <c r="G105" s="143">
        <f t="shared" si="20"/>
        <v>79000</v>
      </c>
      <c r="H105" s="143">
        <f t="shared" si="20"/>
        <v>0</v>
      </c>
      <c r="I105" s="483">
        <f t="shared" si="12"/>
        <v>0</v>
      </c>
      <c r="J105" s="483">
        <f t="shared" si="13"/>
        <v>0</v>
      </c>
    </row>
    <row r="106" spans="1:10" s="106" customFormat="1" x14ac:dyDescent="0.25">
      <c r="A106" s="167"/>
      <c r="B106" s="205" t="s">
        <v>493</v>
      </c>
      <c r="C106" s="204"/>
      <c r="D106" s="204" t="s">
        <v>194</v>
      </c>
      <c r="E106" s="151"/>
      <c r="F106" s="151">
        <f>'Rekapitulacija Posebni dio'!D521</f>
        <v>176000</v>
      </c>
      <c r="G106" s="151">
        <f>'Rekapitulacija Posebni dio'!E521</f>
        <v>79000</v>
      </c>
      <c r="H106" s="151">
        <f>'Rekapitulacija Posebni dio'!F521</f>
        <v>0</v>
      </c>
      <c r="I106" s="484">
        <f t="shared" si="12"/>
        <v>0</v>
      </c>
      <c r="J106" s="484">
        <f t="shared" si="13"/>
        <v>0</v>
      </c>
    </row>
    <row r="107" spans="1:10" s="106" customFormat="1" x14ac:dyDescent="0.25">
      <c r="A107" s="312"/>
      <c r="B107" s="312"/>
      <c r="C107" s="235">
        <v>11</v>
      </c>
      <c r="D107" s="236" t="s">
        <v>15</v>
      </c>
      <c r="E107" s="237">
        <f>E11+E73</f>
        <v>0</v>
      </c>
      <c r="F107" s="237">
        <f>F11+F73</f>
        <v>1250606.02</v>
      </c>
      <c r="G107" s="237">
        <f>G11+G73</f>
        <v>879378.02</v>
      </c>
      <c r="H107" s="237">
        <f>H11+H73</f>
        <v>168588.08000000002</v>
      </c>
      <c r="I107" s="494">
        <f t="shared" si="12"/>
        <v>13.480510832660153</v>
      </c>
      <c r="J107" s="494">
        <f t="shared" si="13"/>
        <v>19.171286541821914</v>
      </c>
    </row>
    <row r="108" spans="1:10" s="106" customFormat="1" x14ac:dyDescent="0.25">
      <c r="A108" s="312"/>
      <c r="B108" s="312"/>
      <c r="C108" s="465" t="s">
        <v>689</v>
      </c>
      <c r="D108" s="466" t="s">
        <v>690</v>
      </c>
      <c r="E108" s="470">
        <f>E107</f>
        <v>0</v>
      </c>
      <c r="F108" s="470">
        <f>F107</f>
        <v>1250606.02</v>
      </c>
      <c r="G108" s="470">
        <f>G107</f>
        <v>879378.02</v>
      </c>
      <c r="H108" s="470">
        <f>H107</f>
        <v>168588.08000000002</v>
      </c>
      <c r="I108" s="495">
        <f t="shared" si="12"/>
        <v>13.480510832660153</v>
      </c>
      <c r="J108" s="495">
        <f t="shared" si="13"/>
        <v>19.171286541821914</v>
      </c>
    </row>
    <row r="109" spans="1:10" s="106" customFormat="1" x14ac:dyDescent="0.25">
      <c r="A109" s="199" t="s">
        <v>81</v>
      </c>
      <c r="B109" s="199"/>
      <c r="C109" s="200"/>
      <c r="D109" s="201" t="s">
        <v>82</v>
      </c>
      <c r="E109" s="202">
        <f>E110+E129+E205+E213+E216</f>
        <v>0</v>
      </c>
      <c r="F109" s="202">
        <f>F110+F129+F205+F213+F216</f>
        <v>3804916.33</v>
      </c>
      <c r="G109" s="202">
        <f>G110+G129+G205+G213+G216</f>
        <v>3804916.33</v>
      </c>
      <c r="H109" s="202">
        <f>H110+H129+H205+H213+H216</f>
        <v>1551329.17</v>
      </c>
      <c r="I109" s="491">
        <f t="shared" si="12"/>
        <v>40.771702593523258</v>
      </c>
      <c r="J109" s="491">
        <f t="shared" si="13"/>
        <v>40.771702593523258</v>
      </c>
    </row>
    <row r="110" spans="1:10" s="106" customFormat="1" x14ac:dyDescent="0.25">
      <c r="A110" s="178"/>
      <c r="B110" s="122">
        <v>31</v>
      </c>
      <c r="C110" s="189"/>
      <c r="D110" s="203" t="s">
        <v>83</v>
      </c>
      <c r="E110" s="125">
        <f>E111+E118+E126</f>
        <v>0</v>
      </c>
      <c r="F110" s="125">
        <f>F111+F118+F126</f>
        <v>1338150.7</v>
      </c>
      <c r="G110" s="125">
        <f>G111+G118+G126</f>
        <v>1338150.7</v>
      </c>
      <c r="H110" s="125">
        <f>H111+H118+H126</f>
        <v>517416.67</v>
      </c>
      <c r="I110" s="478">
        <f t="shared" si="12"/>
        <v>38.666547048848834</v>
      </c>
      <c r="J110" s="478">
        <f t="shared" si="13"/>
        <v>38.666547048848834</v>
      </c>
    </row>
    <row r="111" spans="1:10" s="106" customFormat="1" x14ac:dyDescent="0.25">
      <c r="A111" s="178"/>
      <c r="B111" s="140">
        <v>311</v>
      </c>
      <c r="C111" s="204"/>
      <c r="D111" s="178" t="s">
        <v>84</v>
      </c>
      <c r="E111" s="143">
        <f>E112+E116</f>
        <v>0</v>
      </c>
      <c r="F111" s="143">
        <f>F112+F116</f>
        <v>942112.26</v>
      </c>
      <c r="G111" s="143">
        <f>G112+G116</f>
        <v>942112.26</v>
      </c>
      <c r="H111" s="143">
        <f>H112+H116</f>
        <v>453775.48</v>
      </c>
      <c r="I111" s="483">
        <f t="shared" si="12"/>
        <v>48.16575468405432</v>
      </c>
      <c r="J111" s="483">
        <f t="shared" si="13"/>
        <v>48.16575468405432</v>
      </c>
    </row>
    <row r="112" spans="1:10" s="106" customFormat="1" x14ac:dyDescent="0.25">
      <c r="A112" s="178"/>
      <c r="B112" s="140">
        <v>3111</v>
      </c>
      <c r="C112" s="178"/>
      <c r="D112" s="178" t="s">
        <v>85</v>
      </c>
      <c r="E112" s="143">
        <f>SUM(E113)</f>
        <v>0</v>
      </c>
      <c r="F112" s="143">
        <f>SUM(F113)</f>
        <v>942112.26</v>
      </c>
      <c r="G112" s="143">
        <f>SUM(G113)</f>
        <v>942112.26</v>
      </c>
      <c r="H112" s="143">
        <f>SUM(H113)</f>
        <v>453775.48</v>
      </c>
      <c r="I112" s="483">
        <f t="shared" si="12"/>
        <v>48.16575468405432</v>
      </c>
      <c r="J112" s="483">
        <f t="shared" si="13"/>
        <v>48.16575468405432</v>
      </c>
    </row>
    <row r="113" spans="1:10" s="106" customFormat="1" x14ac:dyDescent="0.25">
      <c r="A113" s="204"/>
      <c r="B113" s="205" t="s">
        <v>464</v>
      </c>
      <c r="C113" s="204"/>
      <c r="D113" s="204" t="s">
        <v>85</v>
      </c>
      <c r="E113" s="151">
        <f>'Rekapitulacija Posebni dio'!C230</f>
        <v>0</v>
      </c>
      <c r="F113" s="151">
        <f>'Rekapitulacija Posebni dio'!D230</f>
        <v>942112.26</v>
      </c>
      <c r="G113" s="151">
        <f>'Rekapitulacija Posebni dio'!E230</f>
        <v>942112.26</v>
      </c>
      <c r="H113" s="151">
        <f>'Rekapitulacija Posebni dio'!F230</f>
        <v>453775.48</v>
      </c>
      <c r="I113" s="484">
        <f t="shared" si="12"/>
        <v>48.16575468405432</v>
      </c>
      <c r="J113" s="484">
        <f t="shared" si="13"/>
        <v>48.16575468405432</v>
      </c>
    </row>
    <row r="114" spans="1:10" s="120" customFormat="1" hidden="1" x14ac:dyDescent="0.25">
      <c r="A114" s="204"/>
      <c r="B114" s="140" t="s">
        <v>86</v>
      </c>
      <c r="C114" s="178"/>
      <c r="D114" s="178" t="s">
        <v>87</v>
      </c>
      <c r="E114" s="143"/>
      <c r="F114" s="143"/>
      <c r="G114" s="143"/>
      <c r="H114" s="143"/>
      <c r="I114" s="483" t="e">
        <f t="shared" si="12"/>
        <v>#DIV/0!</v>
      </c>
      <c r="J114" s="483" t="e">
        <f t="shared" si="13"/>
        <v>#DIV/0!</v>
      </c>
    </row>
    <row r="115" spans="1:10" s="120" customFormat="1" hidden="1" x14ac:dyDescent="0.25">
      <c r="A115" s="204"/>
      <c r="B115" s="140" t="s">
        <v>88</v>
      </c>
      <c r="C115" s="178"/>
      <c r="D115" s="178" t="s">
        <v>89</v>
      </c>
      <c r="E115" s="143"/>
      <c r="F115" s="143"/>
      <c r="G115" s="143"/>
      <c r="H115" s="143"/>
      <c r="I115" s="483" t="e">
        <f t="shared" si="12"/>
        <v>#DIV/0!</v>
      </c>
      <c r="J115" s="483" t="e">
        <f t="shared" si="13"/>
        <v>#DIV/0!</v>
      </c>
    </row>
    <row r="116" spans="1:10" s="120" customFormat="1" hidden="1" x14ac:dyDescent="0.25">
      <c r="A116" s="204"/>
      <c r="B116" s="140" t="s">
        <v>90</v>
      </c>
      <c r="C116" s="178"/>
      <c r="D116" s="178" t="s">
        <v>91</v>
      </c>
      <c r="E116" s="143">
        <f>SUM(E117)</f>
        <v>0</v>
      </c>
      <c r="F116" s="143">
        <f>SUM(F117)</f>
        <v>0</v>
      </c>
      <c r="G116" s="143">
        <f>SUM(G117)</f>
        <v>0</v>
      </c>
      <c r="H116" s="143">
        <f>SUM(H117)</f>
        <v>0</v>
      </c>
      <c r="I116" s="483" t="e">
        <f t="shared" si="12"/>
        <v>#DIV/0!</v>
      </c>
      <c r="J116" s="483" t="e">
        <f t="shared" si="13"/>
        <v>#DIV/0!</v>
      </c>
    </row>
    <row r="117" spans="1:10" s="106" customFormat="1" ht="15.75" hidden="1" customHeight="1" x14ac:dyDescent="0.25">
      <c r="A117" s="204"/>
      <c r="B117" s="205" t="s">
        <v>467</v>
      </c>
      <c r="C117" s="204"/>
      <c r="D117" s="204" t="s">
        <v>91</v>
      </c>
      <c r="E117" s="151">
        <f>'Rekapitulacija Posebni dio'!C234</f>
        <v>0</v>
      </c>
      <c r="F117" s="151">
        <f>'Rekapitulacija Posebni dio'!D234</f>
        <v>0</v>
      </c>
      <c r="G117" s="151">
        <f>'Rekapitulacija Posebni dio'!E234</f>
        <v>0</v>
      </c>
      <c r="H117" s="151">
        <f>'Rekapitulacija Posebni dio'!F234</f>
        <v>0</v>
      </c>
      <c r="I117" s="484" t="e">
        <f t="shared" si="12"/>
        <v>#DIV/0!</v>
      </c>
      <c r="J117" s="484" t="e">
        <f t="shared" si="13"/>
        <v>#DIV/0!</v>
      </c>
    </row>
    <row r="118" spans="1:10" s="106" customFormat="1" ht="15.75" customHeight="1" x14ac:dyDescent="0.25">
      <c r="A118" s="178"/>
      <c r="B118" s="140" t="s">
        <v>92</v>
      </c>
      <c r="C118" s="178"/>
      <c r="D118" s="178" t="s">
        <v>93</v>
      </c>
      <c r="E118" s="143">
        <f>SUM(E119)</f>
        <v>0</v>
      </c>
      <c r="F118" s="143">
        <f>SUM(F119)</f>
        <v>158231.67999999999</v>
      </c>
      <c r="G118" s="143">
        <f>SUM(G119)</f>
        <v>158231.67999999999</v>
      </c>
      <c r="H118" s="143">
        <f>SUM(H119)</f>
        <v>0</v>
      </c>
      <c r="I118" s="483">
        <f t="shared" si="12"/>
        <v>0</v>
      </c>
      <c r="J118" s="483">
        <f t="shared" si="13"/>
        <v>0</v>
      </c>
    </row>
    <row r="119" spans="1:10" s="106" customFormat="1" ht="15.75" customHeight="1" x14ac:dyDescent="0.25">
      <c r="A119" s="178"/>
      <c r="B119" s="140" t="s">
        <v>94</v>
      </c>
      <c r="C119" s="178"/>
      <c r="D119" s="178" t="s">
        <v>93</v>
      </c>
      <c r="E119" s="143">
        <f>SUM(E120:E125)</f>
        <v>0</v>
      </c>
      <c r="F119" s="143">
        <f>SUM(F120:F125)</f>
        <v>158231.67999999999</v>
      </c>
      <c r="G119" s="143">
        <f>SUM(G120:G125)</f>
        <v>158231.67999999999</v>
      </c>
      <c r="H119" s="143">
        <f>SUM(H120:H125)</f>
        <v>0</v>
      </c>
      <c r="I119" s="483">
        <f t="shared" si="12"/>
        <v>0</v>
      </c>
      <c r="J119" s="483">
        <f t="shared" si="13"/>
        <v>0</v>
      </c>
    </row>
    <row r="120" spans="1:10" s="106" customFormat="1" ht="15.75" customHeight="1" x14ac:dyDescent="0.25">
      <c r="A120" s="204"/>
      <c r="B120" s="205" t="s">
        <v>469</v>
      </c>
      <c r="C120" s="204"/>
      <c r="D120" s="204" t="s">
        <v>384</v>
      </c>
      <c r="E120" s="151">
        <f>'Rekapitulacija Posebni dio'!C237</f>
        <v>0</v>
      </c>
      <c r="F120" s="151">
        <f>'Rekapitulacija Posebni dio'!D237</f>
        <v>9700</v>
      </c>
      <c r="G120" s="151">
        <f>'Rekapitulacija Posebni dio'!E237</f>
        <v>9700</v>
      </c>
      <c r="H120" s="151">
        <f>'Rekapitulacija Posebni dio'!F237</f>
        <v>0</v>
      </c>
      <c r="I120" s="484">
        <f t="shared" si="12"/>
        <v>0</v>
      </c>
      <c r="J120" s="484">
        <f t="shared" si="13"/>
        <v>0</v>
      </c>
    </row>
    <row r="121" spans="1:10" s="106" customFormat="1" ht="15.75" customHeight="1" x14ac:dyDescent="0.25">
      <c r="A121" s="204"/>
      <c r="B121" s="205" t="s">
        <v>470</v>
      </c>
      <c r="C121" s="204"/>
      <c r="D121" s="204" t="s">
        <v>383</v>
      </c>
      <c r="E121" s="151">
        <f>'Rekapitulacija Posebni dio'!C238</f>
        <v>0</v>
      </c>
      <c r="F121" s="151">
        <f>'Rekapitulacija Posebni dio'!D238</f>
        <v>16000</v>
      </c>
      <c r="G121" s="151">
        <f>'Rekapitulacija Posebni dio'!E238</f>
        <v>16000</v>
      </c>
      <c r="H121" s="151">
        <f>'Rekapitulacija Posebni dio'!F238</f>
        <v>0</v>
      </c>
      <c r="I121" s="484">
        <f t="shared" si="12"/>
        <v>0</v>
      </c>
      <c r="J121" s="484">
        <f t="shared" si="13"/>
        <v>0</v>
      </c>
    </row>
    <row r="122" spans="1:10" s="106" customFormat="1" ht="15.75" customHeight="1" x14ac:dyDescent="0.25">
      <c r="A122" s="204"/>
      <c r="B122" s="205" t="s">
        <v>471</v>
      </c>
      <c r="C122" s="204"/>
      <c r="D122" s="204" t="s">
        <v>385</v>
      </c>
      <c r="E122" s="151">
        <f>'Rekapitulacija Posebni dio'!C239</f>
        <v>0</v>
      </c>
      <c r="F122" s="151">
        <f>'Rekapitulacija Posebni dio'!D239</f>
        <v>10000</v>
      </c>
      <c r="G122" s="151">
        <f>'Rekapitulacija Posebni dio'!E239</f>
        <v>10000</v>
      </c>
      <c r="H122" s="151">
        <f>'Rekapitulacija Posebni dio'!F239</f>
        <v>0</v>
      </c>
      <c r="I122" s="484">
        <f t="shared" si="12"/>
        <v>0</v>
      </c>
      <c r="J122" s="484">
        <f t="shared" si="13"/>
        <v>0</v>
      </c>
    </row>
    <row r="123" spans="1:10" s="106" customFormat="1" ht="15.75" customHeight="1" x14ac:dyDescent="0.25">
      <c r="A123" s="204"/>
      <c r="B123" s="205" t="s">
        <v>472</v>
      </c>
      <c r="C123" s="204"/>
      <c r="D123" s="204" t="s">
        <v>386</v>
      </c>
      <c r="E123" s="151">
        <f>'Rekapitulacija Posebni dio'!C240</f>
        <v>0</v>
      </c>
      <c r="F123" s="151">
        <f>'Rekapitulacija Posebni dio'!D240</f>
        <v>45150</v>
      </c>
      <c r="G123" s="151">
        <f>'Rekapitulacija Posebni dio'!E240</f>
        <v>45150</v>
      </c>
      <c r="H123" s="151">
        <f>'Rekapitulacija Posebni dio'!F240</f>
        <v>0</v>
      </c>
      <c r="I123" s="484">
        <f t="shared" si="12"/>
        <v>0</v>
      </c>
      <c r="J123" s="484">
        <f t="shared" si="13"/>
        <v>0</v>
      </c>
    </row>
    <row r="124" spans="1:10" s="106" customFormat="1" ht="15.75" customHeight="1" x14ac:dyDescent="0.25">
      <c r="A124" s="204"/>
      <c r="B124" s="205" t="s">
        <v>603</v>
      </c>
      <c r="C124" s="204"/>
      <c r="D124" s="204" t="s">
        <v>604</v>
      </c>
      <c r="E124" s="151">
        <f>'Rekapitulacija Posebni dio'!C241</f>
        <v>0</v>
      </c>
      <c r="F124" s="151">
        <f>'Rekapitulacija Posebni dio'!D241</f>
        <v>63400</v>
      </c>
      <c r="G124" s="151">
        <f>'Rekapitulacija Posebni dio'!E241</f>
        <v>63400</v>
      </c>
      <c r="H124" s="151">
        <f>'Rekapitulacija Posebni dio'!F241</f>
        <v>0</v>
      </c>
      <c r="I124" s="484">
        <f t="shared" si="12"/>
        <v>0</v>
      </c>
      <c r="J124" s="484">
        <f t="shared" si="13"/>
        <v>0</v>
      </c>
    </row>
    <row r="125" spans="1:10" s="106" customFormat="1" ht="15.75" customHeight="1" x14ac:dyDescent="0.25">
      <c r="A125" s="204"/>
      <c r="B125" s="205" t="s">
        <v>473</v>
      </c>
      <c r="C125" s="204"/>
      <c r="D125" s="204" t="s">
        <v>381</v>
      </c>
      <c r="E125" s="151">
        <f>'Rekapitulacija Posebni dio'!C242</f>
        <v>0</v>
      </c>
      <c r="F125" s="151">
        <f>'Rekapitulacija Posebni dio'!D242</f>
        <v>13981.68</v>
      </c>
      <c r="G125" s="151">
        <f>'Rekapitulacija Posebni dio'!E242</f>
        <v>13981.68</v>
      </c>
      <c r="H125" s="151">
        <f>'Rekapitulacija Posebni dio'!F242</f>
        <v>0</v>
      </c>
      <c r="I125" s="484">
        <f t="shared" si="12"/>
        <v>0</v>
      </c>
      <c r="J125" s="484">
        <f t="shared" si="13"/>
        <v>0</v>
      </c>
    </row>
    <row r="126" spans="1:10" s="120" customFormat="1" ht="15.75" customHeight="1" x14ac:dyDescent="0.25">
      <c r="A126" s="178"/>
      <c r="B126" s="144">
        <v>313</v>
      </c>
      <c r="C126" s="178"/>
      <c r="D126" s="178" t="s">
        <v>95</v>
      </c>
      <c r="E126" s="208">
        <f t="shared" ref="E126:H127" si="21">SUM(E127)</f>
        <v>0</v>
      </c>
      <c r="F126" s="208">
        <f t="shared" si="21"/>
        <v>237806.76</v>
      </c>
      <c r="G126" s="208">
        <f t="shared" si="21"/>
        <v>237806.76</v>
      </c>
      <c r="H126" s="208">
        <f t="shared" si="21"/>
        <v>63641.19</v>
      </c>
      <c r="I126" s="492">
        <f t="shared" si="12"/>
        <v>26.761724519521646</v>
      </c>
      <c r="J126" s="492">
        <f t="shared" si="13"/>
        <v>26.761724519521646</v>
      </c>
    </row>
    <row r="127" spans="1:10" s="120" customFormat="1" ht="15.75" customHeight="1" x14ac:dyDescent="0.25">
      <c r="A127" s="178"/>
      <c r="B127" s="144">
        <v>3132</v>
      </c>
      <c r="C127" s="178"/>
      <c r="D127" s="178" t="s">
        <v>96</v>
      </c>
      <c r="E127" s="208">
        <f t="shared" si="21"/>
        <v>0</v>
      </c>
      <c r="F127" s="208">
        <f t="shared" si="21"/>
        <v>237806.76</v>
      </c>
      <c r="G127" s="208">
        <f t="shared" si="21"/>
        <v>237806.76</v>
      </c>
      <c r="H127" s="208">
        <f t="shared" si="21"/>
        <v>63641.19</v>
      </c>
      <c r="I127" s="492">
        <f t="shared" si="12"/>
        <v>26.761724519521646</v>
      </c>
      <c r="J127" s="492">
        <f t="shared" si="13"/>
        <v>26.761724519521646</v>
      </c>
    </row>
    <row r="128" spans="1:10" s="120" customFormat="1" ht="15.75" customHeight="1" x14ac:dyDescent="0.25">
      <c r="A128" s="204"/>
      <c r="B128" s="148" t="s">
        <v>474</v>
      </c>
      <c r="C128" s="204"/>
      <c r="D128" s="204" t="s">
        <v>96</v>
      </c>
      <c r="E128" s="209">
        <f>'Rekapitulacija Posebni dio'!C245</f>
        <v>0</v>
      </c>
      <c r="F128" s="209">
        <f>'Rekapitulacija Posebni dio'!D245</f>
        <v>237806.76</v>
      </c>
      <c r="G128" s="209">
        <f>'Rekapitulacija Posebni dio'!E245</f>
        <v>237806.76</v>
      </c>
      <c r="H128" s="209">
        <f>'Rekapitulacija Posebni dio'!F245</f>
        <v>63641.19</v>
      </c>
      <c r="I128" s="496">
        <f t="shared" si="12"/>
        <v>26.761724519521646</v>
      </c>
      <c r="J128" s="496">
        <f t="shared" si="13"/>
        <v>26.761724519521646</v>
      </c>
    </row>
    <row r="129" spans="1:10" s="120" customFormat="1" x14ac:dyDescent="0.25">
      <c r="A129" s="178"/>
      <c r="B129" s="122">
        <v>32</v>
      </c>
      <c r="C129" s="189"/>
      <c r="D129" s="203" t="s">
        <v>97</v>
      </c>
      <c r="E129" s="125">
        <f>E130+E143+E159+E185+E193</f>
        <v>0</v>
      </c>
      <c r="F129" s="125">
        <f>F130+F143+F159+F185+F193</f>
        <v>2458865.63</v>
      </c>
      <c r="G129" s="125">
        <f>G130+G143+G159+G185+G193</f>
        <v>2458865.63</v>
      </c>
      <c r="H129" s="125">
        <f>H130+H143+H159+H185+H193</f>
        <v>1033912.5</v>
      </c>
      <c r="I129" s="478">
        <f t="shared" si="12"/>
        <v>42.048353004145248</v>
      </c>
      <c r="J129" s="478">
        <f t="shared" si="13"/>
        <v>42.048353004145248</v>
      </c>
    </row>
    <row r="130" spans="1:10" s="120" customFormat="1" ht="15.75" customHeight="1" x14ac:dyDescent="0.25">
      <c r="A130" s="178"/>
      <c r="B130" s="140">
        <v>321</v>
      </c>
      <c r="C130" s="178"/>
      <c r="D130" s="178" t="s">
        <v>98</v>
      </c>
      <c r="E130" s="143">
        <f>E131+E136+E139+E142</f>
        <v>0</v>
      </c>
      <c r="F130" s="143">
        <f>F131+F136+F139+F142</f>
        <v>141199.5</v>
      </c>
      <c r="G130" s="143">
        <f>G131+G136+G139+G142</f>
        <v>141199.5</v>
      </c>
      <c r="H130" s="143">
        <f>H131+H136+H139+H142</f>
        <v>62568.07</v>
      </c>
      <c r="I130" s="483">
        <f t="shared" si="12"/>
        <v>44.311821217497226</v>
      </c>
      <c r="J130" s="483">
        <f t="shared" si="13"/>
        <v>44.311821217497226</v>
      </c>
    </row>
    <row r="131" spans="1:10" s="120" customFormat="1" ht="15.75" customHeight="1" x14ac:dyDescent="0.25">
      <c r="A131" s="178"/>
      <c r="B131" s="140" t="s">
        <v>99</v>
      </c>
      <c r="C131" s="178"/>
      <c r="D131" s="178" t="s">
        <v>100</v>
      </c>
      <c r="E131" s="143">
        <f>SUM(E132:E135)</f>
        <v>0</v>
      </c>
      <c r="F131" s="143">
        <f>SUM(F132:F135)</f>
        <v>9263.61</v>
      </c>
      <c r="G131" s="143">
        <f>SUM(G132:G135)</f>
        <v>9263.61</v>
      </c>
      <c r="H131" s="143">
        <f>SUM(H132:H135)</f>
        <v>0</v>
      </c>
      <c r="I131" s="483">
        <f t="shared" si="12"/>
        <v>0</v>
      </c>
      <c r="J131" s="483">
        <f t="shared" si="13"/>
        <v>0</v>
      </c>
    </row>
    <row r="132" spans="1:10" s="106" customFormat="1" ht="15.75" customHeight="1" x14ac:dyDescent="0.25">
      <c r="A132" s="204"/>
      <c r="B132" s="205" t="s">
        <v>505</v>
      </c>
      <c r="C132" s="204"/>
      <c r="D132" s="204" t="s">
        <v>387</v>
      </c>
      <c r="E132" s="151">
        <f>'Rekapitulacija Posebni dio'!C249</f>
        <v>0</v>
      </c>
      <c r="F132" s="151">
        <f>'Rekapitulacija Posebni dio'!D249</f>
        <v>6500</v>
      </c>
      <c r="G132" s="151">
        <f>'Rekapitulacija Posebni dio'!E249</f>
        <v>6500</v>
      </c>
      <c r="H132" s="151">
        <f>'Rekapitulacija Posebni dio'!F249</f>
        <v>0</v>
      </c>
      <c r="I132" s="484">
        <f t="shared" si="12"/>
        <v>0</v>
      </c>
      <c r="J132" s="484">
        <f t="shared" si="13"/>
        <v>0</v>
      </c>
    </row>
    <row r="133" spans="1:10" s="106" customFormat="1" ht="15.75" customHeight="1" x14ac:dyDescent="0.25">
      <c r="A133" s="204"/>
      <c r="B133" s="205" t="s">
        <v>512</v>
      </c>
      <c r="C133" s="204"/>
      <c r="D133" s="204" t="s">
        <v>389</v>
      </c>
      <c r="E133" s="151">
        <f>'Rekapitulacija Posebni dio'!C250</f>
        <v>0</v>
      </c>
      <c r="F133" s="151">
        <f>'Rekapitulacija Posebni dio'!D250</f>
        <v>1000</v>
      </c>
      <c r="G133" s="151">
        <f>'Rekapitulacija Posebni dio'!E250</f>
        <v>1000</v>
      </c>
      <c r="H133" s="151">
        <f>'Rekapitulacija Posebni dio'!F250</f>
        <v>0</v>
      </c>
      <c r="I133" s="484">
        <f t="shared" si="12"/>
        <v>0</v>
      </c>
      <c r="J133" s="484">
        <f t="shared" si="13"/>
        <v>0</v>
      </c>
    </row>
    <row r="134" spans="1:10" s="106" customFormat="1" ht="15.75" customHeight="1" x14ac:dyDescent="0.25">
      <c r="A134" s="204"/>
      <c r="B134" s="205" t="s">
        <v>494</v>
      </c>
      <c r="C134" s="204"/>
      <c r="D134" s="204" t="s">
        <v>390</v>
      </c>
      <c r="E134" s="151">
        <f>'Rekapitulacija Posebni dio'!C251</f>
        <v>0</v>
      </c>
      <c r="F134" s="151">
        <f>'Rekapitulacija Posebni dio'!D251</f>
        <v>763.61</v>
      </c>
      <c r="G134" s="151">
        <f>'Rekapitulacija Posebni dio'!E251</f>
        <v>763.61</v>
      </c>
      <c r="H134" s="151">
        <f>'Rekapitulacija Posebni dio'!F251</f>
        <v>0</v>
      </c>
      <c r="I134" s="484">
        <f t="shared" si="12"/>
        <v>0</v>
      </c>
      <c r="J134" s="484">
        <f t="shared" si="13"/>
        <v>0</v>
      </c>
    </row>
    <row r="135" spans="1:10" s="106" customFormat="1" ht="15.75" customHeight="1" x14ac:dyDescent="0.25">
      <c r="A135" s="204"/>
      <c r="B135" s="205" t="s">
        <v>566</v>
      </c>
      <c r="C135" s="204"/>
      <c r="D135" s="204" t="s">
        <v>567</v>
      </c>
      <c r="E135" s="151">
        <f>'Rekapitulacija Posebni dio'!C252</f>
        <v>0</v>
      </c>
      <c r="F135" s="151">
        <f>'Rekapitulacija Posebni dio'!D252</f>
        <v>1000</v>
      </c>
      <c r="G135" s="151">
        <f>'Rekapitulacija Posebni dio'!E252</f>
        <v>1000</v>
      </c>
      <c r="H135" s="151">
        <f>'Rekapitulacija Posebni dio'!F252</f>
        <v>0</v>
      </c>
      <c r="I135" s="484">
        <f t="shared" si="12"/>
        <v>0</v>
      </c>
      <c r="J135" s="484">
        <f t="shared" si="13"/>
        <v>0</v>
      </c>
    </row>
    <row r="136" spans="1:10" s="120" customFormat="1" ht="15.75" customHeight="1" x14ac:dyDescent="0.25">
      <c r="A136" s="204"/>
      <c r="B136" s="140" t="s">
        <v>101</v>
      </c>
      <c r="C136" s="178"/>
      <c r="D136" s="212" t="s">
        <v>102</v>
      </c>
      <c r="E136" s="143">
        <f>SUM(E137:E138)</f>
        <v>0</v>
      </c>
      <c r="F136" s="143">
        <f>SUM(F137:F138)</f>
        <v>130272.28</v>
      </c>
      <c r="G136" s="143">
        <f>SUM(G137:G138)</f>
        <v>130272.28</v>
      </c>
      <c r="H136" s="143">
        <f>SUM(H137:H138)</f>
        <v>62568.07</v>
      </c>
      <c r="I136" s="483">
        <f t="shared" si="12"/>
        <v>48.028690370660584</v>
      </c>
      <c r="J136" s="483">
        <f t="shared" si="13"/>
        <v>48.028690370660584</v>
      </c>
    </row>
    <row r="137" spans="1:10" s="120" customFormat="1" ht="15.75" customHeight="1" x14ac:dyDescent="0.25">
      <c r="A137" s="204"/>
      <c r="B137" s="205" t="s">
        <v>475</v>
      </c>
      <c r="C137" s="204"/>
      <c r="D137" s="211" t="s">
        <v>278</v>
      </c>
      <c r="E137" s="151">
        <f>'Rekapitulacija Posebni dio'!C254</f>
        <v>0</v>
      </c>
      <c r="F137" s="151">
        <f>'Rekapitulacija Posebni dio'!D254</f>
        <v>126272.28</v>
      </c>
      <c r="G137" s="151">
        <f>'Rekapitulacija Posebni dio'!E254</f>
        <v>126272.28</v>
      </c>
      <c r="H137" s="151">
        <f>'Rekapitulacija Posebni dio'!F254</f>
        <v>62568.07</v>
      </c>
      <c r="I137" s="484">
        <f t="shared" si="12"/>
        <v>49.55012295651904</v>
      </c>
      <c r="J137" s="484">
        <f t="shared" si="13"/>
        <v>49.55012295651904</v>
      </c>
    </row>
    <row r="138" spans="1:10" s="120" customFormat="1" ht="15.75" customHeight="1" x14ac:dyDescent="0.25">
      <c r="A138" s="204"/>
      <c r="B138" s="205" t="s">
        <v>605</v>
      </c>
      <c r="C138" s="204"/>
      <c r="D138" s="211" t="s">
        <v>606</v>
      </c>
      <c r="E138" s="151">
        <f>'Rekapitulacija Posebni dio'!C255</f>
        <v>0</v>
      </c>
      <c r="F138" s="151">
        <f>'Rekapitulacija Posebni dio'!D255</f>
        <v>4000</v>
      </c>
      <c r="G138" s="151">
        <f>'Rekapitulacija Posebni dio'!E255</f>
        <v>4000</v>
      </c>
      <c r="H138" s="151">
        <f>'Rekapitulacija Posebni dio'!F255</f>
        <v>0</v>
      </c>
      <c r="I138" s="484">
        <f t="shared" si="12"/>
        <v>0</v>
      </c>
      <c r="J138" s="484">
        <f t="shared" si="13"/>
        <v>0</v>
      </c>
    </row>
    <row r="139" spans="1:10" s="120" customFormat="1" ht="15.75" customHeight="1" x14ac:dyDescent="0.25">
      <c r="A139" s="204"/>
      <c r="B139" s="140" t="s">
        <v>103</v>
      </c>
      <c r="C139" s="178"/>
      <c r="D139" s="212" t="s">
        <v>104</v>
      </c>
      <c r="E139" s="143">
        <f>SUM(E140:E141)</f>
        <v>0</v>
      </c>
      <c r="F139" s="143">
        <f>SUM(F140:F141)</f>
        <v>1663.6100000000001</v>
      </c>
      <c r="G139" s="143">
        <f>SUM(G140:G141)</f>
        <v>1663.6100000000001</v>
      </c>
      <c r="H139" s="143">
        <f>SUM(H140:H141)</f>
        <v>0</v>
      </c>
      <c r="I139" s="483">
        <f t="shared" si="12"/>
        <v>0</v>
      </c>
      <c r="J139" s="483">
        <f t="shared" si="13"/>
        <v>0</v>
      </c>
    </row>
    <row r="140" spans="1:10" s="106" customFormat="1" ht="15.75" customHeight="1" x14ac:dyDescent="0.25">
      <c r="A140" s="204"/>
      <c r="B140" s="205" t="s">
        <v>514</v>
      </c>
      <c r="C140" s="204"/>
      <c r="D140" s="211" t="s">
        <v>391</v>
      </c>
      <c r="E140" s="151">
        <f>'Rekapitulacija Posebni dio'!C257</f>
        <v>0</v>
      </c>
      <c r="F140" s="151">
        <f>'Rekapitulacija Posebni dio'!D257</f>
        <v>1000</v>
      </c>
      <c r="G140" s="151">
        <f>'Rekapitulacija Posebni dio'!E257</f>
        <v>1000</v>
      </c>
      <c r="H140" s="151">
        <f>'Rekapitulacija Posebni dio'!F257</f>
        <v>0</v>
      </c>
      <c r="I140" s="484">
        <f t="shared" si="12"/>
        <v>0</v>
      </c>
      <c r="J140" s="484">
        <f t="shared" si="13"/>
        <v>0</v>
      </c>
    </row>
    <row r="141" spans="1:10" s="120" customFormat="1" ht="15.75" customHeight="1" x14ac:dyDescent="0.25">
      <c r="A141" s="204"/>
      <c r="B141" s="205" t="s">
        <v>495</v>
      </c>
      <c r="C141" s="204"/>
      <c r="D141" s="211" t="s">
        <v>392</v>
      </c>
      <c r="E141" s="151">
        <f>'Rekapitulacija Posebni dio'!C258</f>
        <v>0</v>
      </c>
      <c r="F141" s="151">
        <f>'Rekapitulacija Posebni dio'!D258</f>
        <v>663.61</v>
      </c>
      <c r="G141" s="151">
        <f>'Rekapitulacija Posebni dio'!E258</f>
        <v>663.61</v>
      </c>
      <c r="H141" s="151">
        <f>'Rekapitulacija Posebni dio'!F258</f>
        <v>0</v>
      </c>
      <c r="I141" s="484">
        <f t="shared" si="12"/>
        <v>0</v>
      </c>
      <c r="J141" s="484">
        <f t="shared" si="13"/>
        <v>0</v>
      </c>
    </row>
    <row r="142" spans="1:10" s="120" customFormat="1" ht="15.75" hidden="1" customHeight="1" x14ac:dyDescent="0.25">
      <c r="A142" s="204"/>
      <c r="B142" s="140" t="s">
        <v>105</v>
      </c>
      <c r="C142" s="178"/>
      <c r="D142" s="212" t="s">
        <v>106</v>
      </c>
      <c r="E142" s="143"/>
      <c r="F142" s="143"/>
      <c r="G142" s="143"/>
      <c r="H142" s="143"/>
      <c r="I142" s="483" t="e">
        <f t="shared" ref="I142:I205" si="22">H142/F142*100</f>
        <v>#DIV/0!</v>
      </c>
      <c r="J142" s="483" t="e">
        <f t="shared" ref="J142:J205" si="23">H142/G142*100</f>
        <v>#DIV/0!</v>
      </c>
    </row>
    <row r="143" spans="1:10" s="120" customFormat="1" ht="15.75" customHeight="1" x14ac:dyDescent="0.25">
      <c r="A143" s="178"/>
      <c r="B143" s="140" t="s">
        <v>107</v>
      </c>
      <c r="C143" s="178"/>
      <c r="D143" s="212" t="s">
        <v>108</v>
      </c>
      <c r="E143" s="143">
        <f>E144+E146+E149+E152+E154+E157</f>
        <v>0</v>
      </c>
      <c r="F143" s="143">
        <f>F144+F146+F149+F152+F154+F157</f>
        <v>33838.39</v>
      </c>
      <c r="G143" s="143">
        <f>G144+G146+G149+G152+G154+G157</f>
        <v>33838.39</v>
      </c>
      <c r="H143" s="143">
        <f>H144+H146+H149+H152+H154+H157</f>
        <v>9684.67</v>
      </c>
      <c r="I143" s="483">
        <f t="shared" si="22"/>
        <v>28.620362848232439</v>
      </c>
      <c r="J143" s="483">
        <f t="shared" si="23"/>
        <v>28.620362848232439</v>
      </c>
    </row>
    <row r="144" spans="1:10" s="120" customFormat="1" ht="15.75" customHeight="1" x14ac:dyDescent="0.25">
      <c r="A144" s="178"/>
      <c r="B144" s="140" t="s">
        <v>109</v>
      </c>
      <c r="C144" s="178"/>
      <c r="D144" s="178" t="s">
        <v>110</v>
      </c>
      <c r="E144" s="143">
        <f>SUM(E145)</f>
        <v>0</v>
      </c>
      <c r="F144" s="143">
        <f>SUM(F145)</f>
        <v>8033.0300000000007</v>
      </c>
      <c r="G144" s="143">
        <f>SUM(G145)</f>
        <v>8033.0300000000007</v>
      </c>
      <c r="H144" s="143">
        <f>SUM(H145)</f>
        <v>2108.33</v>
      </c>
      <c r="I144" s="483">
        <f t="shared" si="22"/>
        <v>26.245762806811374</v>
      </c>
      <c r="J144" s="483">
        <f t="shared" si="23"/>
        <v>26.245762806811374</v>
      </c>
    </row>
    <row r="145" spans="1:10" s="120" customFormat="1" ht="15.75" customHeight="1" x14ac:dyDescent="0.25">
      <c r="A145" s="178"/>
      <c r="B145" s="205" t="s">
        <v>496</v>
      </c>
      <c r="C145" s="178"/>
      <c r="D145" s="204" t="s">
        <v>394</v>
      </c>
      <c r="E145" s="151">
        <f>'Rekapitulacija Posebni dio'!C262</f>
        <v>0</v>
      </c>
      <c r="F145" s="151">
        <f>'Rekapitulacija Posebni dio'!D262</f>
        <v>8033.0300000000007</v>
      </c>
      <c r="G145" s="151">
        <f>'Rekapitulacija Posebni dio'!E262</f>
        <v>8033.0300000000007</v>
      </c>
      <c r="H145" s="151">
        <f>'Rekapitulacija Posebni dio'!F262</f>
        <v>2108.33</v>
      </c>
      <c r="I145" s="484">
        <f t="shared" si="22"/>
        <v>26.245762806811374</v>
      </c>
      <c r="J145" s="484">
        <f t="shared" si="23"/>
        <v>26.245762806811374</v>
      </c>
    </row>
    <row r="146" spans="1:10" s="120" customFormat="1" ht="15.75" hidden="1" customHeight="1" x14ac:dyDescent="0.25">
      <c r="A146" s="178"/>
      <c r="B146" s="140" t="s">
        <v>111</v>
      </c>
      <c r="C146" s="178"/>
      <c r="D146" s="178" t="s">
        <v>112</v>
      </c>
      <c r="E146" s="143">
        <f>SUM(E147:E148)</f>
        <v>0</v>
      </c>
      <c r="F146" s="143">
        <f>SUM(F147:F148)</f>
        <v>0</v>
      </c>
      <c r="G146" s="143">
        <f>SUM(G147:G148)</f>
        <v>0</v>
      </c>
      <c r="H146" s="143">
        <f>SUM(H147:H148)</f>
        <v>0</v>
      </c>
      <c r="I146" s="483" t="e">
        <f t="shared" si="22"/>
        <v>#DIV/0!</v>
      </c>
      <c r="J146" s="483" t="e">
        <f t="shared" si="23"/>
        <v>#DIV/0!</v>
      </c>
    </row>
    <row r="147" spans="1:10" s="120" customFormat="1" ht="15.75" hidden="1" customHeight="1" x14ac:dyDescent="0.25">
      <c r="A147" s="178"/>
      <c r="B147" s="205" t="s">
        <v>477</v>
      </c>
      <c r="C147" s="178"/>
      <c r="D147" s="204" t="s">
        <v>399</v>
      </c>
      <c r="E147" s="151">
        <f>'Rekapitulacija Posebni dio'!C264</f>
        <v>0</v>
      </c>
      <c r="F147" s="151">
        <f>'Rekapitulacija Posebni dio'!D264</f>
        <v>0</v>
      </c>
      <c r="G147" s="151">
        <f>'Rekapitulacija Posebni dio'!E264</f>
        <v>0</v>
      </c>
      <c r="H147" s="151">
        <f>'Rekapitulacija Posebni dio'!F264</f>
        <v>0</v>
      </c>
      <c r="I147" s="484" t="e">
        <f t="shared" si="22"/>
        <v>#DIV/0!</v>
      </c>
      <c r="J147" s="484" t="e">
        <f t="shared" si="23"/>
        <v>#DIV/0!</v>
      </c>
    </row>
    <row r="148" spans="1:10" s="106" customFormat="1" ht="15.75" hidden="1" customHeight="1" x14ac:dyDescent="0.25">
      <c r="A148" s="178"/>
      <c r="B148" s="205" t="s">
        <v>478</v>
      </c>
      <c r="C148" s="178"/>
      <c r="D148" s="204" t="s">
        <v>400</v>
      </c>
      <c r="E148" s="151">
        <f>'Rekapitulacija Posebni dio'!C265</f>
        <v>0</v>
      </c>
      <c r="F148" s="151">
        <f>'Rekapitulacija Posebni dio'!D265</f>
        <v>0</v>
      </c>
      <c r="G148" s="151">
        <f>'Rekapitulacija Posebni dio'!E265</f>
        <v>0</v>
      </c>
      <c r="H148" s="151">
        <f>'Rekapitulacija Posebni dio'!F265</f>
        <v>0</v>
      </c>
      <c r="I148" s="484" t="e">
        <f t="shared" si="22"/>
        <v>#DIV/0!</v>
      </c>
      <c r="J148" s="484" t="e">
        <f t="shared" si="23"/>
        <v>#DIV/0!</v>
      </c>
    </row>
    <row r="149" spans="1:10" s="106" customFormat="1" ht="15.75" customHeight="1" x14ac:dyDescent="0.25">
      <c r="A149" s="178"/>
      <c r="B149" s="140" t="s">
        <v>113</v>
      </c>
      <c r="C149" s="178"/>
      <c r="D149" s="178" t="s">
        <v>114</v>
      </c>
      <c r="E149" s="143">
        <f>SUM(E150:E151)</f>
        <v>0</v>
      </c>
      <c r="F149" s="143">
        <f>SUM(F150:F151)</f>
        <v>18805.36</v>
      </c>
      <c r="G149" s="143">
        <f>SUM(G150:G151)</f>
        <v>18805.36</v>
      </c>
      <c r="H149" s="143">
        <f>SUM(H150:H151)</f>
        <v>7250.59</v>
      </c>
      <c r="I149" s="483">
        <f t="shared" si="22"/>
        <v>38.555975530380699</v>
      </c>
      <c r="J149" s="483">
        <f t="shared" si="23"/>
        <v>38.555975530380699</v>
      </c>
    </row>
    <row r="150" spans="1:10" s="106" customFormat="1" ht="15.75" customHeight="1" x14ac:dyDescent="0.25">
      <c r="A150" s="178"/>
      <c r="B150" s="205" t="s">
        <v>482</v>
      </c>
      <c r="C150" s="178"/>
      <c r="D150" s="204" t="s">
        <v>405</v>
      </c>
      <c r="E150" s="151">
        <f>'Rekapitulacija Posebni dio'!C267</f>
        <v>0</v>
      </c>
      <c r="F150" s="151">
        <f>'Rekapitulacija Posebni dio'!D267</f>
        <v>13500</v>
      </c>
      <c r="G150" s="151">
        <f>'Rekapitulacija Posebni dio'!E267</f>
        <v>13500</v>
      </c>
      <c r="H150" s="151">
        <f>'Rekapitulacija Posebni dio'!F267</f>
        <v>6124.25</v>
      </c>
      <c r="I150" s="484">
        <f t="shared" si="22"/>
        <v>45.364814814814814</v>
      </c>
      <c r="J150" s="484">
        <f t="shared" si="23"/>
        <v>45.364814814814814</v>
      </c>
    </row>
    <row r="151" spans="1:10" s="106" customFormat="1" x14ac:dyDescent="0.25">
      <c r="A151" s="178"/>
      <c r="B151" s="205" t="s">
        <v>483</v>
      </c>
      <c r="C151" s="178"/>
      <c r="D151" s="204" t="s">
        <v>402</v>
      </c>
      <c r="E151" s="151">
        <f>'Rekapitulacija Posebni dio'!C268</f>
        <v>0</v>
      </c>
      <c r="F151" s="151">
        <f>'Rekapitulacija Posebni dio'!D268</f>
        <v>5305.36</v>
      </c>
      <c r="G151" s="151">
        <f>'Rekapitulacija Posebni dio'!E268</f>
        <v>5305.36</v>
      </c>
      <c r="H151" s="151">
        <f>'Rekapitulacija Posebni dio'!F268</f>
        <v>1126.3399999999999</v>
      </c>
      <c r="I151" s="484">
        <f t="shared" si="22"/>
        <v>21.230227543465478</v>
      </c>
      <c r="J151" s="484">
        <f t="shared" si="23"/>
        <v>21.230227543465478</v>
      </c>
    </row>
    <row r="152" spans="1:10" s="106" customFormat="1" hidden="1" x14ac:dyDescent="0.25">
      <c r="A152" s="178"/>
      <c r="B152" s="140" t="s">
        <v>115</v>
      </c>
      <c r="C152" s="178"/>
      <c r="D152" s="212" t="s">
        <v>530</v>
      </c>
      <c r="E152" s="143">
        <f>SUM(E153)</f>
        <v>0</v>
      </c>
      <c r="F152" s="143">
        <f>SUM(F153)</f>
        <v>0</v>
      </c>
      <c r="G152" s="143">
        <f>SUM(G153)</f>
        <v>0</v>
      </c>
      <c r="H152" s="143">
        <f>SUM(H153)</f>
        <v>0</v>
      </c>
      <c r="I152" s="483" t="e">
        <f t="shared" si="22"/>
        <v>#DIV/0!</v>
      </c>
      <c r="J152" s="483" t="e">
        <f t="shared" si="23"/>
        <v>#DIV/0!</v>
      </c>
    </row>
    <row r="153" spans="1:10" s="120" customFormat="1" ht="14.25" hidden="1" customHeight="1" x14ac:dyDescent="0.25">
      <c r="A153" s="178"/>
      <c r="B153" s="205" t="s">
        <v>520</v>
      </c>
      <c r="C153" s="178"/>
      <c r="D153" s="211" t="s">
        <v>531</v>
      </c>
      <c r="E153" s="151"/>
      <c r="F153" s="151"/>
      <c r="G153" s="151"/>
      <c r="H153" s="151"/>
      <c r="I153" s="484" t="e">
        <f t="shared" si="22"/>
        <v>#DIV/0!</v>
      </c>
      <c r="J153" s="484" t="e">
        <f t="shared" si="23"/>
        <v>#DIV/0!</v>
      </c>
    </row>
    <row r="154" spans="1:10" s="120" customFormat="1" x14ac:dyDescent="0.25">
      <c r="A154" s="178"/>
      <c r="B154" s="140" t="s">
        <v>117</v>
      </c>
      <c r="C154" s="178"/>
      <c r="D154" s="212" t="s">
        <v>118</v>
      </c>
      <c r="E154" s="143">
        <f>SUM(E155:E156)</f>
        <v>0</v>
      </c>
      <c r="F154" s="143">
        <f>SUM(F155:F156)</f>
        <v>7000</v>
      </c>
      <c r="G154" s="143">
        <f>SUM(G155:G156)</f>
        <v>7000</v>
      </c>
      <c r="H154" s="143">
        <f>SUM(H155:H156)</f>
        <v>325.75</v>
      </c>
      <c r="I154" s="483">
        <f t="shared" si="22"/>
        <v>4.6535714285714285</v>
      </c>
      <c r="J154" s="483">
        <f t="shared" si="23"/>
        <v>4.6535714285714285</v>
      </c>
    </row>
    <row r="155" spans="1:10" s="120" customFormat="1" x14ac:dyDescent="0.25">
      <c r="A155" s="178"/>
      <c r="B155" s="205" t="s">
        <v>484</v>
      </c>
      <c r="C155" s="178"/>
      <c r="D155" s="211" t="s">
        <v>575</v>
      </c>
      <c r="E155" s="151">
        <f>'Rekapitulacija Posebni dio'!C271</f>
        <v>0</v>
      </c>
      <c r="F155" s="151">
        <f>'Rekapitulacija Posebni dio'!D271</f>
        <v>5000</v>
      </c>
      <c r="G155" s="151">
        <f>'Rekapitulacija Posebni dio'!E271</f>
        <v>5000</v>
      </c>
      <c r="H155" s="151">
        <f>'Rekapitulacija Posebni dio'!F271</f>
        <v>325.75</v>
      </c>
      <c r="I155" s="484">
        <f t="shared" si="22"/>
        <v>6.5149999999999997</v>
      </c>
      <c r="J155" s="484">
        <f t="shared" si="23"/>
        <v>6.5149999999999997</v>
      </c>
    </row>
    <row r="156" spans="1:10" s="120" customFormat="1" x14ac:dyDescent="0.25">
      <c r="A156" s="178"/>
      <c r="B156" s="205" t="s">
        <v>574</v>
      </c>
      <c r="C156" s="178"/>
      <c r="D156" s="211" t="s">
        <v>607</v>
      </c>
      <c r="E156" s="151">
        <f>'Rekapitulacija Posebni dio'!C272</f>
        <v>0</v>
      </c>
      <c r="F156" s="151">
        <f>'Rekapitulacija Posebni dio'!D272</f>
        <v>2000</v>
      </c>
      <c r="G156" s="151">
        <f>'Rekapitulacija Posebni dio'!E272</f>
        <v>2000</v>
      </c>
      <c r="H156" s="151">
        <f>'Rekapitulacija Posebni dio'!F272</f>
        <v>0</v>
      </c>
      <c r="I156" s="484">
        <f t="shared" si="22"/>
        <v>0</v>
      </c>
      <c r="J156" s="484">
        <f t="shared" si="23"/>
        <v>0</v>
      </c>
    </row>
    <row r="157" spans="1:10" s="120" customFormat="1" hidden="1" x14ac:dyDescent="0.25">
      <c r="A157" s="178"/>
      <c r="B157" s="140" t="s">
        <v>119</v>
      </c>
      <c r="C157" s="178"/>
      <c r="D157" s="212" t="s">
        <v>120</v>
      </c>
      <c r="E157" s="143">
        <f>SUM(E158)</f>
        <v>0</v>
      </c>
      <c r="F157" s="143">
        <f>SUM(F158)</f>
        <v>0</v>
      </c>
      <c r="G157" s="143">
        <f>SUM(G158)</f>
        <v>0</v>
      </c>
      <c r="H157" s="143">
        <f>SUM(H158)</f>
        <v>0</v>
      </c>
      <c r="I157" s="483" t="e">
        <f t="shared" si="22"/>
        <v>#DIV/0!</v>
      </c>
      <c r="J157" s="483" t="e">
        <f t="shared" si="23"/>
        <v>#DIV/0!</v>
      </c>
    </row>
    <row r="158" spans="1:10" s="120" customFormat="1" hidden="1" x14ac:dyDescent="0.25">
      <c r="A158" s="178"/>
      <c r="B158" s="205" t="s">
        <v>485</v>
      </c>
      <c r="C158" s="178"/>
      <c r="D158" s="211" t="s">
        <v>120</v>
      </c>
      <c r="E158" s="151"/>
      <c r="F158" s="151"/>
      <c r="G158" s="151"/>
      <c r="H158" s="151"/>
      <c r="I158" s="484" t="e">
        <f t="shared" si="22"/>
        <v>#DIV/0!</v>
      </c>
      <c r="J158" s="484" t="e">
        <f t="shared" si="23"/>
        <v>#DIV/0!</v>
      </c>
    </row>
    <row r="159" spans="1:10" s="120" customFormat="1" x14ac:dyDescent="0.25">
      <c r="A159" s="178"/>
      <c r="B159" s="140" t="s">
        <v>121</v>
      </c>
      <c r="C159" s="178"/>
      <c r="D159" s="212" t="s">
        <v>122</v>
      </c>
      <c r="E159" s="143">
        <f>E160+E164+E168+E170+E171+E172+E174+E178+E181</f>
        <v>0</v>
      </c>
      <c r="F159" s="143">
        <f>F160+F164+F168+F170+F171+F172+F174+F178+F181</f>
        <v>148619.07</v>
      </c>
      <c r="G159" s="143">
        <f>G160+G164+G168+G170+G171+G172+G174+G178+G181</f>
        <v>148619.07</v>
      </c>
      <c r="H159" s="143">
        <f>H160+H164+H168+H170+H171+H172+H174+H178+H181</f>
        <v>9921.49</v>
      </c>
      <c r="I159" s="483">
        <f t="shared" si="22"/>
        <v>6.6757852811217298</v>
      </c>
      <c r="J159" s="483">
        <f t="shared" si="23"/>
        <v>6.6757852811217298</v>
      </c>
    </row>
    <row r="160" spans="1:10" s="120" customFormat="1" x14ac:dyDescent="0.25">
      <c r="A160" s="178"/>
      <c r="B160" s="140" t="s">
        <v>123</v>
      </c>
      <c r="C160" s="178"/>
      <c r="D160" s="212" t="s">
        <v>124</v>
      </c>
      <c r="E160" s="143">
        <f>SUM(E161:E163)</f>
        <v>0</v>
      </c>
      <c r="F160" s="143">
        <f>SUM(F161:F163)</f>
        <v>36700</v>
      </c>
      <c r="G160" s="143">
        <f>SUM(G161:G163)</f>
        <v>36700</v>
      </c>
      <c r="H160" s="143">
        <f>SUM(H161:H163)</f>
        <v>1875.1</v>
      </c>
      <c r="I160" s="483">
        <f t="shared" si="22"/>
        <v>5.1092643051771116</v>
      </c>
      <c r="J160" s="483">
        <f t="shared" si="23"/>
        <v>5.1092643051771116</v>
      </c>
    </row>
    <row r="161" spans="1:10" s="106" customFormat="1" x14ac:dyDescent="0.25">
      <c r="A161" s="204"/>
      <c r="B161" s="205" t="s">
        <v>486</v>
      </c>
      <c r="C161" s="204"/>
      <c r="D161" s="211" t="s">
        <v>410</v>
      </c>
      <c r="E161" s="151">
        <f>'Rekapitulacija Posebni dio'!C276</f>
        <v>0</v>
      </c>
      <c r="F161" s="151">
        <f>'Rekapitulacija Posebni dio'!D276</f>
        <v>30000</v>
      </c>
      <c r="G161" s="151">
        <f>'Rekapitulacija Posebni dio'!E276</f>
        <v>30000</v>
      </c>
      <c r="H161" s="151">
        <f>'Rekapitulacija Posebni dio'!F276</f>
        <v>1875.1</v>
      </c>
      <c r="I161" s="484">
        <f t="shared" si="22"/>
        <v>6.2503333333333329</v>
      </c>
      <c r="J161" s="484">
        <f t="shared" si="23"/>
        <v>6.2503333333333329</v>
      </c>
    </row>
    <row r="162" spans="1:10" s="106" customFormat="1" x14ac:dyDescent="0.25">
      <c r="A162" s="204"/>
      <c r="B162" s="205" t="s">
        <v>487</v>
      </c>
      <c r="C162" s="204"/>
      <c r="D162" s="211" t="s">
        <v>411</v>
      </c>
      <c r="E162" s="151">
        <f>'Rekapitulacija Posebni dio'!C277</f>
        <v>0</v>
      </c>
      <c r="F162" s="151">
        <f>'Rekapitulacija Posebni dio'!D277</f>
        <v>3500</v>
      </c>
      <c r="G162" s="151">
        <f>'Rekapitulacija Posebni dio'!E277</f>
        <v>3500</v>
      </c>
      <c r="H162" s="151">
        <f>'Rekapitulacija Posebni dio'!F277</f>
        <v>0</v>
      </c>
      <c r="I162" s="484">
        <f t="shared" si="22"/>
        <v>0</v>
      </c>
      <c r="J162" s="484">
        <f t="shared" si="23"/>
        <v>0</v>
      </c>
    </row>
    <row r="163" spans="1:10" s="106" customFormat="1" x14ac:dyDescent="0.25">
      <c r="A163" s="204"/>
      <c r="B163" s="205" t="s">
        <v>540</v>
      </c>
      <c r="C163" s="204"/>
      <c r="D163" s="211" t="s">
        <v>541</v>
      </c>
      <c r="E163" s="151">
        <f>'Rekapitulacija Posebni dio'!C278</f>
        <v>0</v>
      </c>
      <c r="F163" s="151">
        <f>'Rekapitulacija Posebni dio'!D278</f>
        <v>3200</v>
      </c>
      <c r="G163" s="151">
        <f>'Rekapitulacija Posebni dio'!E278</f>
        <v>3200</v>
      </c>
      <c r="H163" s="151">
        <f>'Rekapitulacija Posebni dio'!F278</f>
        <v>0</v>
      </c>
      <c r="I163" s="484">
        <f t="shared" si="22"/>
        <v>0</v>
      </c>
      <c r="J163" s="484">
        <f t="shared" si="23"/>
        <v>0</v>
      </c>
    </row>
    <row r="164" spans="1:10" s="120" customFormat="1" x14ac:dyDescent="0.25">
      <c r="A164" s="178"/>
      <c r="B164" s="140" t="s">
        <v>125</v>
      </c>
      <c r="C164" s="178"/>
      <c r="D164" s="212" t="s">
        <v>126</v>
      </c>
      <c r="E164" s="143">
        <f>SUM(E165:E167)</f>
        <v>0</v>
      </c>
      <c r="F164" s="143">
        <f>SUM(F165:F167)</f>
        <v>17917.580000000002</v>
      </c>
      <c r="G164" s="143">
        <f>SUM(G165:G167)</f>
        <v>17917.580000000002</v>
      </c>
      <c r="H164" s="143">
        <f>SUM(H165:H167)</f>
        <v>0</v>
      </c>
      <c r="I164" s="483">
        <f t="shared" si="22"/>
        <v>0</v>
      </c>
      <c r="J164" s="483">
        <f t="shared" si="23"/>
        <v>0</v>
      </c>
    </row>
    <row r="165" spans="1:10" s="120" customFormat="1" x14ac:dyDescent="0.25">
      <c r="A165" s="178"/>
      <c r="B165" s="205" t="s">
        <v>508</v>
      </c>
      <c r="C165" s="178"/>
      <c r="D165" s="280" t="s">
        <v>413</v>
      </c>
      <c r="E165" s="151">
        <f>'Rekapitulacija Posebni dio'!C280</f>
        <v>0</v>
      </c>
      <c r="F165" s="151">
        <f>'Rekapitulacija Posebni dio'!D280</f>
        <v>11000</v>
      </c>
      <c r="G165" s="151">
        <f>'Rekapitulacija Posebni dio'!E280</f>
        <v>11000</v>
      </c>
      <c r="H165" s="151">
        <f>'Rekapitulacija Posebni dio'!F280</f>
        <v>0</v>
      </c>
      <c r="I165" s="484">
        <f t="shared" si="22"/>
        <v>0</v>
      </c>
      <c r="J165" s="484">
        <f t="shared" si="23"/>
        <v>0</v>
      </c>
    </row>
    <row r="166" spans="1:10" s="120" customFormat="1" x14ac:dyDescent="0.25">
      <c r="A166" s="178"/>
      <c r="B166" s="205" t="s">
        <v>509</v>
      </c>
      <c r="C166" s="178"/>
      <c r="D166" s="280" t="s">
        <v>414</v>
      </c>
      <c r="E166" s="151">
        <f>'Rekapitulacija Posebni dio'!C281</f>
        <v>0</v>
      </c>
      <c r="F166" s="151">
        <f>'Rekapitulacija Posebni dio'!D281</f>
        <v>3750</v>
      </c>
      <c r="G166" s="151">
        <f>'Rekapitulacija Posebni dio'!E281</f>
        <v>3750</v>
      </c>
      <c r="H166" s="151">
        <f>'Rekapitulacija Posebni dio'!F281</f>
        <v>0</v>
      </c>
      <c r="I166" s="484">
        <f t="shared" si="22"/>
        <v>0</v>
      </c>
      <c r="J166" s="484">
        <f t="shared" si="23"/>
        <v>0</v>
      </c>
    </row>
    <row r="167" spans="1:10" s="120" customFormat="1" x14ac:dyDescent="0.25">
      <c r="A167" s="178"/>
      <c r="B167" s="205" t="s">
        <v>510</v>
      </c>
      <c r="C167" s="178"/>
      <c r="D167" s="280" t="s">
        <v>412</v>
      </c>
      <c r="E167" s="151">
        <f>'Rekapitulacija Posebni dio'!C282</f>
        <v>0</v>
      </c>
      <c r="F167" s="151">
        <f>'Rekapitulacija Posebni dio'!D282</f>
        <v>3167.58</v>
      </c>
      <c r="G167" s="151">
        <f>'Rekapitulacija Posebni dio'!E282</f>
        <v>3167.58</v>
      </c>
      <c r="H167" s="151">
        <f>'Rekapitulacija Posebni dio'!F282</f>
        <v>0</v>
      </c>
      <c r="I167" s="484">
        <f t="shared" si="22"/>
        <v>0</v>
      </c>
      <c r="J167" s="484">
        <f t="shared" si="23"/>
        <v>0</v>
      </c>
    </row>
    <row r="168" spans="1:10" s="120" customFormat="1" x14ac:dyDescent="0.25">
      <c r="A168" s="178"/>
      <c r="B168" s="140" t="s">
        <v>127</v>
      </c>
      <c r="C168" s="178"/>
      <c r="D168" s="212" t="s">
        <v>128</v>
      </c>
      <c r="E168" s="143">
        <f>E169</f>
        <v>0</v>
      </c>
      <c r="F168" s="143">
        <f>F169</f>
        <v>1200</v>
      </c>
      <c r="G168" s="143">
        <f>G169</f>
        <v>1200</v>
      </c>
      <c r="H168" s="143">
        <f>H169</f>
        <v>0</v>
      </c>
      <c r="I168" s="483">
        <f t="shared" si="22"/>
        <v>0</v>
      </c>
      <c r="J168" s="483">
        <f t="shared" si="23"/>
        <v>0</v>
      </c>
    </row>
    <row r="169" spans="1:10" s="106" customFormat="1" x14ac:dyDescent="0.25">
      <c r="A169" s="204"/>
      <c r="B169" s="205" t="s">
        <v>608</v>
      </c>
      <c r="C169" s="204"/>
      <c r="D169" s="211" t="s">
        <v>609</v>
      </c>
      <c r="E169" s="151">
        <f>'Rekapitulacija Posebni dio'!C284</f>
        <v>0</v>
      </c>
      <c r="F169" s="151">
        <f>'Rekapitulacija Posebni dio'!D284</f>
        <v>1200</v>
      </c>
      <c r="G169" s="151">
        <f>'Rekapitulacija Posebni dio'!E284</f>
        <v>1200</v>
      </c>
      <c r="H169" s="151">
        <f>'Rekapitulacija Posebni dio'!F284</f>
        <v>0</v>
      </c>
      <c r="I169" s="484">
        <f t="shared" si="22"/>
        <v>0</v>
      </c>
      <c r="J169" s="484">
        <f t="shared" si="23"/>
        <v>0</v>
      </c>
    </row>
    <row r="170" spans="1:10" s="120" customFormat="1" hidden="1" x14ac:dyDescent="0.25">
      <c r="A170" s="178"/>
      <c r="B170" s="161" t="s">
        <v>129</v>
      </c>
      <c r="C170" s="139"/>
      <c r="D170" s="214" t="s">
        <v>130</v>
      </c>
      <c r="E170" s="143"/>
      <c r="F170" s="143"/>
      <c r="G170" s="143"/>
      <c r="H170" s="143"/>
      <c r="I170" s="483" t="e">
        <f t="shared" si="22"/>
        <v>#DIV/0!</v>
      </c>
      <c r="J170" s="483" t="e">
        <f t="shared" si="23"/>
        <v>#DIV/0!</v>
      </c>
    </row>
    <row r="171" spans="1:10" s="120" customFormat="1" hidden="1" x14ac:dyDescent="0.25">
      <c r="A171" s="178"/>
      <c r="B171" s="161">
        <v>3235</v>
      </c>
      <c r="C171" s="139"/>
      <c r="D171" s="214" t="s">
        <v>131</v>
      </c>
      <c r="E171" s="143"/>
      <c r="F171" s="143"/>
      <c r="G171" s="143"/>
      <c r="H171" s="143"/>
      <c r="I171" s="483" t="e">
        <f t="shared" si="22"/>
        <v>#DIV/0!</v>
      </c>
      <c r="J171" s="483" t="e">
        <f t="shared" si="23"/>
        <v>#DIV/0!</v>
      </c>
    </row>
    <row r="172" spans="1:10" s="120" customFormat="1" x14ac:dyDescent="0.25">
      <c r="A172" s="178"/>
      <c r="B172" s="161">
        <v>3236</v>
      </c>
      <c r="C172" s="139"/>
      <c r="D172" s="214" t="s">
        <v>132</v>
      </c>
      <c r="E172" s="143">
        <f>SUM(E173)</f>
        <v>0</v>
      </c>
      <c r="F172" s="143">
        <f>SUM(F173)</f>
        <v>2654.46</v>
      </c>
      <c r="G172" s="143">
        <f>SUM(G173)</f>
        <v>2654.46</v>
      </c>
      <c r="H172" s="143">
        <f>SUM(H173)</f>
        <v>336.31</v>
      </c>
      <c r="I172" s="483">
        <f t="shared" si="22"/>
        <v>12.669620186403261</v>
      </c>
      <c r="J172" s="483">
        <f t="shared" si="23"/>
        <v>12.669620186403261</v>
      </c>
    </row>
    <row r="173" spans="1:10" s="120" customFormat="1" x14ac:dyDescent="0.25">
      <c r="A173" s="178"/>
      <c r="B173" s="164">
        <v>32369</v>
      </c>
      <c r="C173" s="121"/>
      <c r="D173" s="213" t="s">
        <v>421</v>
      </c>
      <c r="E173" s="151">
        <f>'Rekapitulacija Posebni dio'!C288</f>
        <v>0</v>
      </c>
      <c r="F173" s="151">
        <f>'Rekapitulacija Posebni dio'!D288</f>
        <v>2654.46</v>
      </c>
      <c r="G173" s="151">
        <f>'Rekapitulacija Posebni dio'!E288</f>
        <v>2654.46</v>
      </c>
      <c r="H173" s="151">
        <f>'Rekapitulacija Posebni dio'!F288</f>
        <v>336.31</v>
      </c>
      <c r="I173" s="484">
        <f t="shared" si="22"/>
        <v>12.669620186403261</v>
      </c>
      <c r="J173" s="484">
        <f t="shared" si="23"/>
        <v>12.669620186403261</v>
      </c>
    </row>
    <row r="174" spans="1:10" s="120" customFormat="1" x14ac:dyDescent="0.25">
      <c r="A174" s="178"/>
      <c r="B174" s="161">
        <v>3237</v>
      </c>
      <c r="C174" s="139"/>
      <c r="D174" s="214" t="s">
        <v>133</v>
      </c>
      <c r="E174" s="143">
        <f>SUM(E175:E177)</f>
        <v>0</v>
      </c>
      <c r="F174" s="143">
        <f>SUM(F175:F177)</f>
        <v>49039.14</v>
      </c>
      <c r="G174" s="143">
        <f>SUM(G175:G177)</f>
        <v>49039.14</v>
      </c>
      <c r="H174" s="143">
        <f>SUM(H175:H177)</f>
        <v>4959.78</v>
      </c>
      <c r="I174" s="483">
        <f t="shared" si="22"/>
        <v>10.113921247395448</v>
      </c>
      <c r="J174" s="483">
        <f t="shared" si="23"/>
        <v>10.113921247395448</v>
      </c>
    </row>
    <row r="175" spans="1:10" s="120" customFormat="1" x14ac:dyDescent="0.25">
      <c r="A175" s="178"/>
      <c r="B175" s="164">
        <v>32372</v>
      </c>
      <c r="C175" s="121"/>
      <c r="D175" s="213" t="s">
        <v>422</v>
      </c>
      <c r="E175" s="151">
        <f>'Rekapitulacija Posebni dio'!C290</f>
        <v>0</v>
      </c>
      <c r="F175" s="151">
        <f>'Rekapitulacija Posebni dio'!D290</f>
        <v>37039.14</v>
      </c>
      <c r="G175" s="151">
        <f>'Rekapitulacija Posebni dio'!E290</f>
        <v>37039.14</v>
      </c>
      <c r="H175" s="151">
        <f>'Rekapitulacija Posebni dio'!F290</f>
        <v>4959.78</v>
      </c>
      <c r="I175" s="484">
        <f t="shared" si="22"/>
        <v>13.390645679138338</v>
      </c>
      <c r="J175" s="484">
        <f t="shared" si="23"/>
        <v>13.390645679138338</v>
      </c>
    </row>
    <row r="176" spans="1:10" s="120" customFormat="1" x14ac:dyDescent="0.25">
      <c r="A176" s="178"/>
      <c r="B176" s="164">
        <v>32373</v>
      </c>
      <c r="C176" s="121"/>
      <c r="D176" s="213" t="s">
        <v>527</v>
      </c>
      <c r="E176" s="151">
        <f>'Rekapitulacija Posebni dio'!C291</f>
        <v>0</v>
      </c>
      <c r="F176" s="151">
        <f>'Rekapitulacija Posebni dio'!D291</f>
        <v>5000</v>
      </c>
      <c r="G176" s="151">
        <f>'Rekapitulacija Posebni dio'!E291</f>
        <v>5000</v>
      </c>
      <c r="H176" s="151">
        <f>'Rekapitulacija Posebni dio'!F291</f>
        <v>0</v>
      </c>
      <c r="I176" s="484">
        <f t="shared" si="22"/>
        <v>0</v>
      </c>
      <c r="J176" s="484">
        <f t="shared" si="23"/>
        <v>0</v>
      </c>
    </row>
    <row r="177" spans="1:10" s="120" customFormat="1" x14ac:dyDescent="0.25">
      <c r="A177" s="178"/>
      <c r="B177" s="164">
        <v>32379</v>
      </c>
      <c r="C177" s="121"/>
      <c r="D177" s="213" t="s">
        <v>489</v>
      </c>
      <c r="E177" s="151">
        <f>'Rekapitulacija Posebni dio'!C292</f>
        <v>0</v>
      </c>
      <c r="F177" s="151">
        <f>'Rekapitulacija Posebni dio'!D292</f>
        <v>7000</v>
      </c>
      <c r="G177" s="151">
        <f>'Rekapitulacija Posebni dio'!E292</f>
        <v>7000</v>
      </c>
      <c r="H177" s="151">
        <f>'Rekapitulacija Posebni dio'!F292</f>
        <v>0</v>
      </c>
      <c r="I177" s="484">
        <f t="shared" si="22"/>
        <v>0</v>
      </c>
      <c r="J177" s="484">
        <f t="shared" si="23"/>
        <v>0</v>
      </c>
    </row>
    <row r="178" spans="1:10" s="120" customFormat="1" x14ac:dyDescent="0.25">
      <c r="A178" s="178"/>
      <c r="B178" s="161" t="s">
        <v>134</v>
      </c>
      <c r="C178" s="139"/>
      <c r="D178" s="214" t="s">
        <v>135</v>
      </c>
      <c r="E178" s="143">
        <f>SUM(E179:E180)</f>
        <v>0</v>
      </c>
      <c r="F178" s="143">
        <f>SUM(F179:F180)</f>
        <v>13345</v>
      </c>
      <c r="G178" s="143">
        <f>SUM(G179:G180)</f>
        <v>13345</v>
      </c>
      <c r="H178" s="143">
        <f>SUM(H179:H180)</f>
        <v>0</v>
      </c>
      <c r="I178" s="483">
        <f t="shared" si="22"/>
        <v>0</v>
      </c>
      <c r="J178" s="483">
        <f t="shared" si="23"/>
        <v>0</v>
      </c>
    </row>
    <row r="179" spans="1:10" s="106" customFormat="1" x14ac:dyDescent="0.25">
      <c r="A179" s="204"/>
      <c r="B179" s="164">
        <v>32381</v>
      </c>
      <c r="C179" s="121"/>
      <c r="D179" s="213" t="s">
        <v>135</v>
      </c>
      <c r="E179" s="151">
        <f>'Rekapitulacija Posebni dio'!C294</f>
        <v>0</v>
      </c>
      <c r="F179" s="151">
        <f>'Rekapitulacija Posebni dio'!D294</f>
        <v>10345</v>
      </c>
      <c r="G179" s="151">
        <f>'Rekapitulacija Posebni dio'!E294</f>
        <v>10345</v>
      </c>
      <c r="H179" s="151">
        <f>'Rekapitulacija Posebni dio'!F294</f>
        <v>0</v>
      </c>
      <c r="I179" s="484">
        <f t="shared" si="22"/>
        <v>0</v>
      </c>
      <c r="J179" s="484">
        <f t="shared" si="23"/>
        <v>0</v>
      </c>
    </row>
    <row r="180" spans="1:10" s="106" customFormat="1" x14ac:dyDescent="0.25">
      <c r="A180" s="204"/>
      <c r="B180" s="164">
        <v>32389</v>
      </c>
      <c r="C180" s="121"/>
      <c r="D180" s="213" t="s">
        <v>424</v>
      </c>
      <c r="E180" s="151">
        <f>'Rekapitulacija Posebni dio'!C295</f>
        <v>0</v>
      </c>
      <c r="F180" s="151">
        <f>'Rekapitulacija Posebni dio'!D295</f>
        <v>3000</v>
      </c>
      <c r="G180" s="151">
        <f>'Rekapitulacija Posebni dio'!E295</f>
        <v>3000</v>
      </c>
      <c r="H180" s="151">
        <f>'Rekapitulacija Posebni dio'!F295</f>
        <v>0</v>
      </c>
      <c r="I180" s="484">
        <f t="shared" si="22"/>
        <v>0</v>
      </c>
      <c r="J180" s="484">
        <f t="shared" si="23"/>
        <v>0</v>
      </c>
    </row>
    <row r="181" spans="1:10" s="120" customFormat="1" x14ac:dyDescent="0.25">
      <c r="A181" s="178"/>
      <c r="B181" s="161" t="s">
        <v>136</v>
      </c>
      <c r="C181" s="139"/>
      <c r="D181" s="214" t="s">
        <v>137</v>
      </c>
      <c r="E181" s="143">
        <f>SUM(E182:E184)</f>
        <v>0</v>
      </c>
      <c r="F181" s="143">
        <f>SUM(F182:F184)</f>
        <v>27762.89</v>
      </c>
      <c r="G181" s="143">
        <f>SUM(G182:G184)</f>
        <v>27762.89</v>
      </c>
      <c r="H181" s="143">
        <f>SUM(H182:H184)</f>
        <v>2750.3</v>
      </c>
      <c r="I181" s="483">
        <f t="shared" si="22"/>
        <v>9.9063894284780876</v>
      </c>
      <c r="J181" s="483">
        <f t="shared" si="23"/>
        <v>9.9063894284780876</v>
      </c>
    </row>
    <row r="182" spans="1:10" s="106" customFormat="1" x14ac:dyDescent="0.25">
      <c r="A182" s="204"/>
      <c r="B182" s="164">
        <v>32391</v>
      </c>
      <c r="C182" s="121"/>
      <c r="D182" s="213" t="s">
        <v>592</v>
      </c>
      <c r="E182" s="151">
        <f>'Rekapitulacija Posebni dio'!C297</f>
        <v>0</v>
      </c>
      <c r="F182" s="151">
        <f>'Rekapitulacija Posebni dio'!D297</f>
        <v>1500</v>
      </c>
      <c r="G182" s="151">
        <f>'Rekapitulacija Posebni dio'!E297</f>
        <v>1500</v>
      </c>
      <c r="H182" s="151">
        <f>'Rekapitulacija Posebni dio'!F297</f>
        <v>0</v>
      </c>
      <c r="I182" s="484">
        <f t="shared" si="22"/>
        <v>0</v>
      </c>
      <c r="J182" s="484">
        <f t="shared" si="23"/>
        <v>0</v>
      </c>
    </row>
    <row r="183" spans="1:10" s="106" customFormat="1" x14ac:dyDescent="0.25">
      <c r="A183" s="204"/>
      <c r="B183" s="164">
        <v>32394</v>
      </c>
      <c r="C183" s="121"/>
      <c r="D183" s="213" t="s">
        <v>425</v>
      </c>
      <c r="E183" s="151">
        <f>'Rekapitulacija Posebni dio'!C298</f>
        <v>0</v>
      </c>
      <c r="F183" s="151">
        <f>'Rekapitulacija Posebni dio'!D298</f>
        <v>3000</v>
      </c>
      <c r="G183" s="151">
        <f>'Rekapitulacija Posebni dio'!E298</f>
        <v>3000</v>
      </c>
      <c r="H183" s="151">
        <f>'Rekapitulacija Posebni dio'!F298</f>
        <v>0</v>
      </c>
      <c r="I183" s="484">
        <f t="shared" si="22"/>
        <v>0</v>
      </c>
      <c r="J183" s="484">
        <f t="shared" si="23"/>
        <v>0</v>
      </c>
    </row>
    <row r="184" spans="1:10" s="120" customFormat="1" ht="13.9" customHeight="1" x14ac:dyDescent="0.25">
      <c r="A184" s="204"/>
      <c r="B184" s="164">
        <v>32399</v>
      </c>
      <c r="C184" s="121"/>
      <c r="D184" s="213" t="s">
        <v>300</v>
      </c>
      <c r="E184" s="151">
        <f>'Rekapitulacija Posebni dio'!C299</f>
        <v>0</v>
      </c>
      <c r="F184" s="151">
        <f>'Rekapitulacija Posebni dio'!D299</f>
        <v>23262.89</v>
      </c>
      <c r="G184" s="151">
        <f>'Rekapitulacija Posebni dio'!E299</f>
        <v>23262.89</v>
      </c>
      <c r="H184" s="151">
        <f>'Rekapitulacija Posebni dio'!F299</f>
        <v>2750.3</v>
      </c>
      <c r="I184" s="484">
        <f t="shared" si="22"/>
        <v>11.822692709289345</v>
      </c>
      <c r="J184" s="484">
        <f t="shared" si="23"/>
        <v>11.822692709289345</v>
      </c>
    </row>
    <row r="185" spans="1:10" s="120" customFormat="1" ht="13.9" customHeight="1" x14ac:dyDescent="0.25">
      <c r="A185" s="204"/>
      <c r="B185" s="144" t="s">
        <v>558</v>
      </c>
      <c r="C185" s="139"/>
      <c r="D185" s="146" t="s">
        <v>612</v>
      </c>
      <c r="E185" s="143">
        <f>E186+E189+E191</f>
        <v>0</v>
      </c>
      <c r="F185" s="143">
        <f>F186+F189+F191</f>
        <v>2112554.21</v>
      </c>
      <c r="G185" s="143">
        <f>G186+G189+G191</f>
        <v>2112554.21</v>
      </c>
      <c r="H185" s="143">
        <f>H186+H189+H191</f>
        <v>951738.27</v>
      </c>
      <c r="I185" s="483">
        <f t="shared" si="22"/>
        <v>45.051543079692138</v>
      </c>
      <c r="J185" s="483">
        <f t="shared" si="23"/>
        <v>45.051543079692138</v>
      </c>
    </row>
    <row r="186" spans="1:10" s="120" customFormat="1" ht="13.9" customHeight="1" x14ac:dyDescent="0.25">
      <c r="A186" s="204"/>
      <c r="B186" s="144" t="s">
        <v>559</v>
      </c>
      <c r="C186" s="139"/>
      <c r="D186" s="146" t="s">
        <v>612</v>
      </c>
      <c r="E186" s="143">
        <f>E187+E188</f>
        <v>0</v>
      </c>
      <c r="F186" s="143">
        <f>F187+F188</f>
        <v>29954.21</v>
      </c>
      <c r="G186" s="143">
        <f>G187+G188</f>
        <v>29954.21</v>
      </c>
      <c r="H186" s="143">
        <f>H187+H188</f>
        <v>14902.23</v>
      </c>
      <c r="I186" s="483">
        <f t="shared" si="22"/>
        <v>49.750035136964058</v>
      </c>
      <c r="J186" s="483">
        <f t="shared" si="23"/>
        <v>49.750035136964058</v>
      </c>
    </row>
    <row r="187" spans="1:10" s="120" customFormat="1" ht="13.9" customHeight="1" x14ac:dyDescent="0.25">
      <c r="A187" s="204"/>
      <c r="B187" s="148" t="s">
        <v>560</v>
      </c>
      <c r="C187" s="139"/>
      <c r="D187" s="149" t="s">
        <v>562</v>
      </c>
      <c r="E187" s="151">
        <f>'Rekapitulacija Posebni dio'!C302</f>
        <v>0</v>
      </c>
      <c r="F187" s="151">
        <f>'Rekapitulacija Posebni dio'!D302</f>
        <v>7954.21</v>
      </c>
      <c r="G187" s="151">
        <f>'Rekapitulacija Posebni dio'!E302</f>
        <v>7954.21</v>
      </c>
      <c r="H187" s="151">
        <f>'Rekapitulacija Posebni dio'!F302</f>
        <v>4276.8900000000003</v>
      </c>
      <c r="I187" s="484">
        <f t="shared" si="22"/>
        <v>53.768884653535679</v>
      </c>
      <c r="J187" s="484">
        <f t="shared" si="23"/>
        <v>53.768884653535679</v>
      </c>
    </row>
    <row r="188" spans="1:10" s="120" customFormat="1" ht="13.9" customHeight="1" x14ac:dyDescent="0.25">
      <c r="A188" s="204"/>
      <c r="B188" s="148" t="s">
        <v>561</v>
      </c>
      <c r="C188" s="139"/>
      <c r="D188" s="149" t="s">
        <v>563</v>
      </c>
      <c r="E188" s="151">
        <f>'Rekapitulacija Posebni dio'!C303</f>
        <v>0</v>
      </c>
      <c r="F188" s="151">
        <f>'Rekapitulacija Posebni dio'!D303</f>
        <v>22000</v>
      </c>
      <c r="G188" s="151">
        <f>'Rekapitulacija Posebni dio'!E303</f>
        <v>22000</v>
      </c>
      <c r="H188" s="151">
        <f>'Rekapitulacija Posebni dio'!F303</f>
        <v>10625.34</v>
      </c>
      <c r="I188" s="484">
        <f t="shared" si="22"/>
        <v>48.297000000000004</v>
      </c>
      <c r="J188" s="484">
        <f t="shared" si="23"/>
        <v>48.297000000000004</v>
      </c>
    </row>
    <row r="189" spans="1:10" s="120" customFormat="1" ht="13.9" customHeight="1" x14ac:dyDescent="0.25">
      <c r="A189" s="204"/>
      <c r="B189" s="371" t="s">
        <v>593</v>
      </c>
      <c r="C189" s="139"/>
      <c r="D189" s="375" t="s">
        <v>595</v>
      </c>
      <c r="E189" s="143">
        <f>E190</f>
        <v>0</v>
      </c>
      <c r="F189" s="143">
        <f>F190</f>
        <v>4000</v>
      </c>
      <c r="G189" s="143">
        <f>G190</f>
        <v>4000</v>
      </c>
      <c r="H189" s="143">
        <f>H190</f>
        <v>0</v>
      </c>
      <c r="I189" s="483">
        <f t="shared" si="22"/>
        <v>0</v>
      </c>
      <c r="J189" s="483">
        <f t="shared" si="23"/>
        <v>0</v>
      </c>
    </row>
    <row r="190" spans="1:10" s="120" customFormat="1" ht="13.9" customHeight="1" x14ac:dyDescent="0.25">
      <c r="A190" s="204"/>
      <c r="B190" s="372" t="s">
        <v>594</v>
      </c>
      <c r="C190" s="139"/>
      <c r="D190" s="376" t="s">
        <v>600</v>
      </c>
      <c r="E190" s="151">
        <f>'Rekapitulacija Posebni dio'!C305</f>
        <v>0</v>
      </c>
      <c r="F190" s="151">
        <f>'Rekapitulacija Posebni dio'!D305</f>
        <v>4000</v>
      </c>
      <c r="G190" s="151">
        <f>'Rekapitulacija Posebni dio'!E305</f>
        <v>4000</v>
      </c>
      <c r="H190" s="151">
        <f>'Rekapitulacija Posebni dio'!F305</f>
        <v>0</v>
      </c>
      <c r="I190" s="484">
        <f t="shared" si="22"/>
        <v>0</v>
      </c>
      <c r="J190" s="484">
        <f t="shared" si="23"/>
        <v>0</v>
      </c>
    </row>
    <row r="191" spans="1:10" s="120" customFormat="1" ht="13.9" customHeight="1" x14ac:dyDescent="0.25">
      <c r="A191" s="204"/>
      <c r="B191" s="371" t="s">
        <v>596</v>
      </c>
      <c r="C191" s="139"/>
      <c r="D191" s="375" t="s">
        <v>598</v>
      </c>
      <c r="E191" s="143">
        <f>E192</f>
        <v>0</v>
      </c>
      <c r="F191" s="143">
        <f>F192</f>
        <v>2078600</v>
      </c>
      <c r="G191" s="143">
        <f>G192</f>
        <v>2078600</v>
      </c>
      <c r="H191" s="143">
        <f>H192</f>
        <v>936836.04</v>
      </c>
      <c r="I191" s="483">
        <f t="shared" si="22"/>
        <v>45.070530164533821</v>
      </c>
      <c r="J191" s="483">
        <f t="shared" si="23"/>
        <v>45.070530164533821</v>
      </c>
    </row>
    <row r="192" spans="1:10" s="120" customFormat="1" ht="13.9" customHeight="1" x14ac:dyDescent="0.25">
      <c r="A192" s="204"/>
      <c r="B192" s="372" t="s">
        <v>597</v>
      </c>
      <c r="C192" s="139"/>
      <c r="D192" s="376" t="s">
        <v>599</v>
      </c>
      <c r="E192" s="151">
        <f>'Rekapitulacija Posebni dio'!C307</f>
        <v>0</v>
      </c>
      <c r="F192" s="151">
        <f>'Rekapitulacija Posebni dio'!D307</f>
        <v>2078600</v>
      </c>
      <c r="G192" s="151">
        <f>'Rekapitulacija Posebni dio'!E307</f>
        <v>2078600</v>
      </c>
      <c r="H192" s="151">
        <f>'Rekapitulacija Posebni dio'!F307</f>
        <v>936836.04</v>
      </c>
      <c r="I192" s="484">
        <f t="shared" si="22"/>
        <v>45.070530164533821</v>
      </c>
      <c r="J192" s="484">
        <f t="shared" si="23"/>
        <v>45.070530164533821</v>
      </c>
    </row>
    <row r="193" spans="1:10" s="106" customFormat="1" x14ac:dyDescent="0.25">
      <c r="A193" s="204"/>
      <c r="B193" s="161">
        <v>329</v>
      </c>
      <c r="C193" s="139"/>
      <c r="D193" s="214" t="s">
        <v>139</v>
      </c>
      <c r="E193" s="143">
        <f>E194+E195+E197+E199+E201+E203+E204</f>
        <v>0</v>
      </c>
      <c r="F193" s="143">
        <f>F194+F195+F197+F199+F201+F203+F204</f>
        <v>22654.46</v>
      </c>
      <c r="G193" s="143">
        <f>G194+G195+G197+G199+G201+G203+G204</f>
        <v>22654.46</v>
      </c>
      <c r="H193" s="143">
        <f>H194+H195+H197+H199+H201+H203+H204</f>
        <v>0</v>
      </c>
      <c r="I193" s="483">
        <f t="shared" si="22"/>
        <v>0</v>
      </c>
      <c r="J193" s="483">
        <f t="shared" si="23"/>
        <v>0</v>
      </c>
    </row>
    <row r="194" spans="1:10" s="106" customFormat="1" ht="14.25" hidden="1" customHeight="1" x14ac:dyDescent="0.25">
      <c r="A194" s="204"/>
      <c r="B194" s="161" t="s">
        <v>140</v>
      </c>
      <c r="C194" s="139"/>
      <c r="D194" s="146" t="s">
        <v>141</v>
      </c>
      <c r="E194" s="143"/>
      <c r="F194" s="143"/>
      <c r="G194" s="143"/>
      <c r="H194" s="143"/>
      <c r="I194" s="483" t="e">
        <f t="shared" si="22"/>
        <v>#DIV/0!</v>
      </c>
      <c r="J194" s="483" t="e">
        <f t="shared" si="23"/>
        <v>#DIV/0!</v>
      </c>
    </row>
    <row r="195" spans="1:10" s="106" customFormat="1" x14ac:dyDescent="0.25">
      <c r="A195" s="204"/>
      <c r="B195" s="161">
        <v>3292</v>
      </c>
      <c r="C195" s="139"/>
      <c r="D195" s="214" t="s">
        <v>142</v>
      </c>
      <c r="E195" s="143">
        <f>SUM(E196)</f>
        <v>0</v>
      </c>
      <c r="F195" s="143">
        <f>SUM(F196)</f>
        <v>2654.46</v>
      </c>
      <c r="G195" s="143">
        <f>SUM(G196)</f>
        <v>2654.46</v>
      </c>
      <c r="H195" s="143">
        <f>SUM(H196)</f>
        <v>0</v>
      </c>
      <c r="I195" s="483">
        <f t="shared" si="22"/>
        <v>0</v>
      </c>
      <c r="J195" s="483">
        <f t="shared" si="23"/>
        <v>0</v>
      </c>
    </row>
    <row r="196" spans="1:10" s="106" customFormat="1" x14ac:dyDescent="0.25">
      <c r="A196" s="204"/>
      <c r="B196" s="164" t="s">
        <v>500</v>
      </c>
      <c r="C196" s="121"/>
      <c r="D196" s="280" t="s">
        <v>501</v>
      </c>
      <c r="E196" s="151">
        <f>'Rekapitulacija Posebni dio'!C310</f>
        <v>0</v>
      </c>
      <c r="F196" s="151">
        <f>'Rekapitulacija Posebni dio'!D310</f>
        <v>2654.46</v>
      </c>
      <c r="G196" s="151">
        <f>'Rekapitulacija Posebni dio'!E310</f>
        <v>2654.46</v>
      </c>
      <c r="H196" s="151">
        <f>'Rekapitulacija Posebni dio'!F310</f>
        <v>0</v>
      </c>
      <c r="I196" s="484">
        <f t="shared" si="22"/>
        <v>0</v>
      </c>
      <c r="J196" s="484">
        <f t="shared" si="23"/>
        <v>0</v>
      </c>
    </row>
    <row r="197" spans="1:10" s="106" customFormat="1" x14ac:dyDescent="0.25">
      <c r="A197" s="204"/>
      <c r="B197" s="161">
        <v>3293</v>
      </c>
      <c r="C197" s="139"/>
      <c r="D197" s="214" t="s">
        <v>143</v>
      </c>
      <c r="E197" s="143">
        <f>SUM(E198)</f>
        <v>0</v>
      </c>
      <c r="F197" s="143">
        <f>SUM(F198)</f>
        <v>5000</v>
      </c>
      <c r="G197" s="143">
        <f>SUM(G198)</f>
        <v>5000</v>
      </c>
      <c r="H197" s="143">
        <f>SUM(H198)</f>
        <v>0</v>
      </c>
      <c r="I197" s="483">
        <f t="shared" si="22"/>
        <v>0</v>
      </c>
      <c r="J197" s="483">
        <f t="shared" si="23"/>
        <v>0</v>
      </c>
    </row>
    <row r="198" spans="1:10" s="106" customFormat="1" x14ac:dyDescent="0.25">
      <c r="A198" s="204"/>
      <c r="B198" s="164">
        <v>32931</v>
      </c>
      <c r="C198" s="121"/>
      <c r="D198" s="213" t="s">
        <v>143</v>
      </c>
      <c r="E198" s="151">
        <f>'Rekapitulacija Posebni dio'!C313</f>
        <v>0</v>
      </c>
      <c r="F198" s="151">
        <f>'Rekapitulacija Posebni dio'!D313</f>
        <v>5000</v>
      </c>
      <c r="G198" s="151">
        <f>'Rekapitulacija Posebni dio'!E313</f>
        <v>5000</v>
      </c>
      <c r="H198" s="151">
        <f>'Rekapitulacija Posebni dio'!F313</f>
        <v>0</v>
      </c>
      <c r="I198" s="484">
        <f t="shared" si="22"/>
        <v>0</v>
      </c>
      <c r="J198" s="484">
        <f t="shared" si="23"/>
        <v>0</v>
      </c>
    </row>
    <row r="199" spans="1:10" s="232" customFormat="1" x14ac:dyDescent="0.25">
      <c r="A199" s="204"/>
      <c r="B199" s="161">
        <v>3294</v>
      </c>
      <c r="C199" s="139"/>
      <c r="D199" s="214" t="s">
        <v>144</v>
      </c>
      <c r="E199" s="143">
        <f>E200</f>
        <v>0</v>
      </c>
      <c r="F199" s="143">
        <f>F200</f>
        <v>3000</v>
      </c>
      <c r="G199" s="143">
        <f>G200</f>
        <v>3000</v>
      </c>
      <c r="H199" s="143">
        <f>H200</f>
        <v>0</v>
      </c>
      <c r="I199" s="483">
        <f t="shared" si="22"/>
        <v>0</v>
      </c>
      <c r="J199" s="483">
        <f t="shared" si="23"/>
        <v>0</v>
      </c>
    </row>
    <row r="200" spans="1:10" s="233" customFormat="1" x14ac:dyDescent="0.25">
      <c r="A200" s="204"/>
      <c r="B200" s="164">
        <v>32941</v>
      </c>
      <c r="C200" s="121"/>
      <c r="D200" s="213" t="s">
        <v>431</v>
      </c>
      <c r="E200" s="151">
        <f>'Rekapitulacija Posebni dio'!C315</f>
        <v>0</v>
      </c>
      <c r="F200" s="151">
        <f>'Rekapitulacija Posebni dio'!D315</f>
        <v>3000</v>
      </c>
      <c r="G200" s="151">
        <f>'Rekapitulacija Posebni dio'!E315</f>
        <v>3000</v>
      </c>
      <c r="H200" s="151">
        <f>'Rekapitulacija Posebni dio'!F315</f>
        <v>0</v>
      </c>
      <c r="I200" s="484">
        <f t="shared" si="22"/>
        <v>0</v>
      </c>
      <c r="J200" s="484">
        <f t="shared" si="23"/>
        <v>0</v>
      </c>
    </row>
    <row r="201" spans="1:10" s="233" customFormat="1" x14ac:dyDescent="0.25">
      <c r="A201" s="204"/>
      <c r="B201" s="156">
        <v>3295</v>
      </c>
      <c r="C201" s="139"/>
      <c r="D201" s="218" t="s">
        <v>145</v>
      </c>
      <c r="E201" s="143">
        <f>E202</f>
        <v>0</v>
      </c>
      <c r="F201" s="143">
        <f>F202</f>
        <v>12000</v>
      </c>
      <c r="G201" s="143">
        <f>G202</f>
        <v>12000</v>
      </c>
      <c r="H201" s="143">
        <f>H202</f>
        <v>0</v>
      </c>
      <c r="I201" s="483">
        <f t="shared" si="22"/>
        <v>0</v>
      </c>
      <c r="J201" s="483">
        <f t="shared" si="23"/>
        <v>0</v>
      </c>
    </row>
    <row r="202" spans="1:10" s="233" customFormat="1" x14ac:dyDescent="0.25">
      <c r="A202" s="204"/>
      <c r="B202" s="171">
        <v>32955</v>
      </c>
      <c r="C202" s="121"/>
      <c r="D202" s="215" t="s">
        <v>615</v>
      </c>
      <c r="E202" s="151">
        <f>'Rekapitulacija Posebni dio'!C317</f>
        <v>0</v>
      </c>
      <c r="F202" s="151">
        <f>'Rekapitulacija Posebni dio'!D317</f>
        <v>12000</v>
      </c>
      <c r="G202" s="151">
        <f>'Rekapitulacija Posebni dio'!E317</f>
        <v>12000</v>
      </c>
      <c r="H202" s="151">
        <f>'Rekapitulacija Posebni dio'!F317</f>
        <v>0</v>
      </c>
      <c r="I202" s="484">
        <f t="shared" si="22"/>
        <v>0</v>
      </c>
      <c r="J202" s="484">
        <f t="shared" si="23"/>
        <v>0</v>
      </c>
    </row>
    <row r="203" spans="1:10" s="234" customFormat="1" hidden="1" x14ac:dyDescent="0.25">
      <c r="A203" s="204"/>
      <c r="B203" s="156">
        <v>3296</v>
      </c>
      <c r="C203" s="139"/>
      <c r="D203" s="218" t="s">
        <v>146</v>
      </c>
      <c r="E203" s="143"/>
      <c r="F203" s="143"/>
      <c r="G203" s="143"/>
      <c r="H203" s="143"/>
      <c r="I203" s="483" t="e">
        <f t="shared" si="22"/>
        <v>#DIV/0!</v>
      </c>
      <c r="J203" s="483" t="e">
        <f t="shared" si="23"/>
        <v>#DIV/0!</v>
      </c>
    </row>
    <row r="204" spans="1:10" s="234" customFormat="1" hidden="1" x14ac:dyDescent="0.25">
      <c r="A204" s="204"/>
      <c r="B204" s="156" t="s">
        <v>147</v>
      </c>
      <c r="C204" s="139"/>
      <c r="D204" s="218" t="s">
        <v>139</v>
      </c>
      <c r="E204" s="143"/>
      <c r="F204" s="143"/>
      <c r="G204" s="143"/>
      <c r="H204" s="143"/>
      <c r="I204" s="483" t="e">
        <f t="shared" si="22"/>
        <v>#DIV/0!</v>
      </c>
      <c r="J204" s="483" t="e">
        <f t="shared" si="23"/>
        <v>#DIV/0!</v>
      </c>
    </row>
    <row r="205" spans="1:10" s="234" customFormat="1" x14ac:dyDescent="0.25">
      <c r="A205" s="204"/>
      <c r="B205" s="122">
        <v>34</v>
      </c>
      <c r="C205" s="189"/>
      <c r="D205" s="203" t="s">
        <v>148</v>
      </c>
      <c r="E205" s="155">
        <f>SUM(E206)</f>
        <v>0</v>
      </c>
      <c r="F205" s="155">
        <f>SUM(F206)</f>
        <v>6900</v>
      </c>
      <c r="G205" s="155">
        <f>SUM(G206)</f>
        <v>6900</v>
      </c>
      <c r="H205" s="155">
        <f>SUM(H206)</f>
        <v>0</v>
      </c>
      <c r="I205" s="482">
        <f t="shared" si="22"/>
        <v>0</v>
      </c>
      <c r="J205" s="482">
        <f t="shared" si="23"/>
        <v>0</v>
      </c>
    </row>
    <row r="206" spans="1:10" s="234" customFormat="1" x14ac:dyDescent="0.25">
      <c r="A206" s="204"/>
      <c r="B206" s="161">
        <v>343</v>
      </c>
      <c r="C206" s="139"/>
      <c r="D206" s="214" t="s">
        <v>149</v>
      </c>
      <c r="E206" s="143">
        <f>E207+E209+E210+E211</f>
        <v>0</v>
      </c>
      <c r="F206" s="143">
        <f>F207+F209+F210+F211</f>
        <v>6900</v>
      </c>
      <c r="G206" s="143">
        <f>G207+G209+G210+G211</f>
        <v>6900</v>
      </c>
      <c r="H206" s="143">
        <f>H207+H209+H210+H211</f>
        <v>0</v>
      </c>
      <c r="I206" s="483">
        <f t="shared" ref="I206:I267" si="24">H206/F206*100</f>
        <v>0</v>
      </c>
      <c r="J206" s="483">
        <f t="shared" ref="J206:J267" si="25">H206/G206*100</f>
        <v>0</v>
      </c>
    </row>
    <row r="207" spans="1:10" s="197" customFormat="1" x14ac:dyDescent="0.25">
      <c r="A207" s="204"/>
      <c r="B207" s="161" t="s">
        <v>150</v>
      </c>
      <c r="C207" s="139"/>
      <c r="D207" s="214" t="s">
        <v>151</v>
      </c>
      <c r="E207" s="143">
        <f>E208</f>
        <v>0</v>
      </c>
      <c r="F207" s="143">
        <f>F208</f>
        <v>6200</v>
      </c>
      <c r="G207" s="143">
        <f>G208</f>
        <v>6200</v>
      </c>
      <c r="H207" s="143">
        <f>H208</f>
        <v>0</v>
      </c>
      <c r="I207" s="483">
        <f t="shared" si="24"/>
        <v>0</v>
      </c>
      <c r="J207" s="483">
        <f t="shared" si="25"/>
        <v>0</v>
      </c>
    </row>
    <row r="208" spans="1:10" s="197" customFormat="1" x14ac:dyDescent="0.25">
      <c r="A208" s="204"/>
      <c r="B208" s="164">
        <v>34312</v>
      </c>
      <c r="C208" s="121"/>
      <c r="D208" s="213" t="s">
        <v>437</v>
      </c>
      <c r="E208" s="151">
        <f>'Rekapitulacija Posebni dio'!C323</f>
        <v>0</v>
      </c>
      <c r="F208" s="151">
        <f>'Rekapitulacija Posebni dio'!D323</f>
        <v>6200</v>
      </c>
      <c r="G208" s="151">
        <f>'Rekapitulacija Posebni dio'!E323</f>
        <v>6200</v>
      </c>
      <c r="H208" s="151">
        <f>'Rekapitulacija Posebni dio'!F323</f>
        <v>0</v>
      </c>
      <c r="I208" s="484">
        <f t="shared" si="24"/>
        <v>0</v>
      </c>
      <c r="J208" s="484">
        <f t="shared" si="25"/>
        <v>0</v>
      </c>
    </row>
    <row r="209" spans="1:10" s="234" customFormat="1" hidden="1" x14ac:dyDescent="0.25">
      <c r="A209" s="178"/>
      <c r="B209" s="161">
        <v>3432</v>
      </c>
      <c r="C209" s="139"/>
      <c r="D209" s="214" t="s">
        <v>200</v>
      </c>
      <c r="E209" s="143"/>
      <c r="F209" s="143"/>
      <c r="G209" s="143"/>
      <c r="H209" s="143"/>
      <c r="I209" s="483" t="e">
        <f t="shared" si="24"/>
        <v>#DIV/0!</v>
      </c>
      <c r="J209" s="483" t="e">
        <f t="shared" si="25"/>
        <v>#DIV/0!</v>
      </c>
    </row>
    <row r="210" spans="1:10" s="232" customFormat="1" hidden="1" x14ac:dyDescent="0.25">
      <c r="A210" s="178"/>
      <c r="B210" s="156">
        <v>3433</v>
      </c>
      <c r="C210" s="139"/>
      <c r="D210" s="218" t="s">
        <v>152</v>
      </c>
      <c r="E210" s="143"/>
      <c r="F210" s="143"/>
      <c r="G210" s="143"/>
      <c r="H210" s="143"/>
      <c r="I210" s="483" t="e">
        <f t="shared" si="24"/>
        <v>#DIV/0!</v>
      </c>
      <c r="J210" s="483" t="e">
        <f t="shared" si="25"/>
        <v>#DIV/0!</v>
      </c>
    </row>
    <row r="211" spans="1:10" s="232" customFormat="1" x14ac:dyDescent="0.25">
      <c r="A211" s="178"/>
      <c r="B211" s="156">
        <v>3434</v>
      </c>
      <c r="C211" s="139"/>
      <c r="D211" s="218" t="s">
        <v>153</v>
      </c>
      <c r="E211" s="143">
        <f>E212</f>
        <v>0</v>
      </c>
      <c r="F211" s="143">
        <f>F212</f>
        <v>700</v>
      </c>
      <c r="G211" s="143">
        <f>G212</f>
        <v>700</v>
      </c>
      <c r="H211" s="143">
        <f>H212</f>
        <v>0</v>
      </c>
      <c r="I211" s="483">
        <f t="shared" si="24"/>
        <v>0</v>
      </c>
      <c r="J211" s="483">
        <f t="shared" si="25"/>
        <v>0</v>
      </c>
    </row>
    <row r="212" spans="1:10" s="233" customFormat="1" x14ac:dyDescent="0.25">
      <c r="A212" s="204"/>
      <c r="B212" s="171">
        <v>34349</v>
      </c>
      <c r="C212" s="121"/>
      <c r="D212" s="215" t="s">
        <v>149</v>
      </c>
      <c r="E212" s="151">
        <f>'Rekapitulacija Posebni dio'!C327</f>
        <v>0</v>
      </c>
      <c r="F212" s="151">
        <f>'Rekapitulacija Posebni dio'!D327</f>
        <v>700</v>
      </c>
      <c r="G212" s="151">
        <f>'Rekapitulacija Posebni dio'!E327</f>
        <v>700</v>
      </c>
      <c r="H212" s="151">
        <f>'Rekapitulacija Posebni dio'!F327</f>
        <v>0</v>
      </c>
      <c r="I212" s="484">
        <f t="shared" si="24"/>
        <v>0</v>
      </c>
      <c r="J212" s="484">
        <f t="shared" si="25"/>
        <v>0</v>
      </c>
    </row>
    <row r="213" spans="1:10" s="292" customFormat="1" hidden="1" x14ac:dyDescent="0.25">
      <c r="A213" s="204"/>
      <c r="B213" s="122">
        <v>37</v>
      </c>
      <c r="C213" s="189"/>
      <c r="D213" s="203" t="s">
        <v>157</v>
      </c>
      <c r="E213" s="155">
        <f t="shared" ref="E213:H214" si="26">SUM(E214)</f>
        <v>0</v>
      </c>
      <c r="F213" s="155">
        <f t="shared" si="26"/>
        <v>0</v>
      </c>
      <c r="G213" s="155">
        <f t="shared" si="26"/>
        <v>0</v>
      </c>
      <c r="H213" s="155">
        <f t="shared" si="26"/>
        <v>0</v>
      </c>
      <c r="I213" s="482" t="e">
        <f t="shared" si="24"/>
        <v>#DIV/0!</v>
      </c>
      <c r="J213" s="482" t="e">
        <f t="shared" si="25"/>
        <v>#DIV/0!</v>
      </c>
    </row>
    <row r="214" spans="1:10" s="292" customFormat="1" hidden="1" x14ac:dyDescent="0.25">
      <c r="A214" s="204"/>
      <c r="B214" s="140">
        <v>372</v>
      </c>
      <c r="C214" s="178"/>
      <c r="D214" s="219" t="s">
        <v>158</v>
      </c>
      <c r="E214" s="143">
        <f t="shared" si="26"/>
        <v>0</v>
      </c>
      <c r="F214" s="143">
        <f t="shared" si="26"/>
        <v>0</v>
      </c>
      <c r="G214" s="143">
        <f t="shared" si="26"/>
        <v>0</v>
      </c>
      <c r="H214" s="143">
        <f t="shared" si="26"/>
        <v>0</v>
      </c>
      <c r="I214" s="483" t="e">
        <f t="shared" si="24"/>
        <v>#DIV/0!</v>
      </c>
      <c r="J214" s="483" t="e">
        <f t="shared" si="25"/>
        <v>#DIV/0!</v>
      </c>
    </row>
    <row r="215" spans="1:10" s="444" customFormat="1" hidden="1" x14ac:dyDescent="0.25">
      <c r="A215" s="443"/>
      <c r="B215" s="140">
        <v>3721</v>
      </c>
      <c r="C215" s="178"/>
      <c r="D215" s="219" t="s">
        <v>159</v>
      </c>
      <c r="E215" s="143"/>
      <c r="F215" s="143"/>
      <c r="G215" s="143"/>
      <c r="H215" s="143"/>
      <c r="I215" s="483" t="e">
        <f t="shared" si="24"/>
        <v>#DIV/0!</v>
      </c>
      <c r="J215" s="483" t="e">
        <f t="shared" si="25"/>
        <v>#DIV/0!</v>
      </c>
    </row>
    <row r="216" spans="1:10" x14ac:dyDescent="0.25">
      <c r="A216" s="204"/>
      <c r="B216" s="122" t="s">
        <v>160</v>
      </c>
      <c r="C216" s="189"/>
      <c r="D216" s="203" t="s">
        <v>93</v>
      </c>
      <c r="E216" s="155">
        <f>E219+E217</f>
        <v>0</v>
      </c>
      <c r="F216" s="155">
        <f>F219+F217</f>
        <v>1000</v>
      </c>
      <c r="G216" s="155">
        <f>G219+G217</f>
        <v>1000</v>
      </c>
      <c r="H216" s="155">
        <f>H219+H217</f>
        <v>0</v>
      </c>
      <c r="I216" s="482">
        <f t="shared" si="24"/>
        <v>0</v>
      </c>
      <c r="J216" s="482">
        <f t="shared" si="25"/>
        <v>0</v>
      </c>
    </row>
    <row r="217" spans="1:10" hidden="1" x14ac:dyDescent="0.25">
      <c r="A217" s="204"/>
      <c r="B217" s="140" t="s">
        <v>161</v>
      </c>
      <c r="C217" s="178"/>
      <c r="D217" s="219" t="s">
        <v>67</v>
      </c>
      <c r="E217" s="143">
        <f>SUM(E218)</f>
        <v>0</v>
      </c>
      <c r="F217" s="143">
        <f>SUM(F218)</f>
        <v>0</v>
      </c>
      <c r="G217" s="143">
        <f>SUM(G218)</f>
        <v>0</v>
      </c>
      <c r="H217" s="143">
        <f>SUM(H218)</f>
        <v>0</v>
      </c>
      <c r="I217" s="483" t="e">
        <f t="shared" si="24"/>
        <v>#DIV/0!</v>
      </c>
      <c r="J217" s="483" t="e">
        <f t="shared" si="25"/>
        <v>#DIV/0!</v>
      </c>
    </row>
    <row r="218" spans="1:10" s="119" customFormat="1" hidden="1" x14ac:dyDescent="0.25">
      <c r="A218" s="178"/>
      <c r="B218" s="140" t="s">
        <v>163</v>
      </c>
      <c r="C218" s="178"/>
      <c r="D218" s="219" t="s">
        <v>162</v>
      </c>
      <c r="E218" s="143"/>
      <c r="F218" s="143"/>
      <c r="G218" s="143"/>
      <c r="H218" s="143"/>
      <c r="I218" s="483" t="e">
        <f t="shared" si="24"/>
        <v>#DIV/0!</v>
      </c>
      <c r="J218" s="483" t="e">
        <f t="shared" si="25"/>
        <v>#DIV/0!</v>
      </c>
    </row>
    <row r="219" spans="1:10" s="119" customFormat="1" x14ac:dyDescent="0.25">
      <c r="A219" s="178"/>
      <c r="B219" s="156">
        <v>383</v>
      </c>
      <c r="C219" s="139"/>
      <c r="D219" s="218" t="s">
        <v>164</v>
      </c>
      <c r="E219" s="143">
        <f>E220+E222</f>
        <v>0</v>
      </c>
      <c r="F219" s="143">
        <f>F220+F222</f>
        <v>1000</v>
      </c>
      <c r="G219" s="143">
        <f>G220+G222</f>
        <v>1000</v>
      </c>
      <c r="H219" s="143">
        <f>H220+H222</f>
        <v>0</v>
      </c>
      <c r="I219" s="483">
        <f t="shared" si="24"/>
        <v>0</v>
      </c>
      <c r="J219" s="483">
        <f t="shared" si="25"/>
        <v>0</v>
      </c>
    </row>
    <row r="220" spans="1:10" s="119" customFormat="1" x14ac:dyDescent="0.25">
      <c r="A220" s="178"/>
      <c r="B220" s="156">
        <v>3834</v>
      </c>
      <c r="C220" s="139"/>
      <c r="D220" s="367" t="s">
        <v>167</v>
      </c>
      <c r="E220" s="143">
        <f>E221</f>
        <v>0</v>
      </c>
      <c r="F220" s="143">
        <f>F221</f>
        <v>1000</v>
      </c>
      <c r="G220" s="143">
        <f>G221</f>
        <v>1000</v>
      </c>
      <c r="H220" s="143">
        <f>H221</f>
        <v>0</v>
      </c>
      <c r="I220" s="483">
        <f t="shared" si="24"/>
        <v>0</v>
      </c>
      <c r="J220" s="483">
        <f t="shared" si="25"/>
        <v>0</v>
      </c>
    </row>
    <row r="221" spans="1:10" x14ac:dyDescent="0.25">
      <c r="A221" s="204"/>
      <c r="B221" s="171">
        <v>38431</v>
      </c>
      <c r="C221" s="121"/>
      <c r="D221" s="280" t="s">
        <v>167</v>
      </c>
      <c r="E221" s="151">
        <f>'Rekapitulacija Posebni dio'!C336</f>
        <v>0</v>
      </c>
      <c r="F221" s="151">
        <f>'Rekapitulacija Posebni dio'!D336</f>
        <v>1000</v>
      </c>
      <c r="G221" s="151">
        <f>'Rekapitulacija Posebni dio'!E336</f>
        <v>1000</v>
      </c>
      <c r="H221" s="151">
        <f>'Rekapitulacija Posebni dio'!F336</f>
        <v>0</v>
      </c>
      <c r="I221" s="484">
        <f t="shared" si="24"/>
        <v>0</v>
      </c>
      <c r="J221" s="484">
        <f t="shared" si="25"/>
        <v>0</v>
      </c>
    </row>
    <row r="222" spans="1:10" s="119" customFormat="1" hidden="1" x14ac:dyDescent="0.25">
      <c r="A222" s="178"/>
      <c r="B222" s="156">
        <v>3835</v>
      </c>
      <c r="C222" s="139"/>
      <c r="D222" s="218" t="s">
        <v>168</v>
      </c>
      <c r="E222" s="143"/>
      <c r="F222" s="143"/>
      <c r="G222" s="143"/>
      <c r="H222" s="143"/>
      <c r="I222" s="483" t="e">
        <f t="shared" si="24"/>
        <v>#DIV/0!</v>
      </c>
      <c r="J222" s="483" t="e">
        <f t="shared" si="25"/>
        <v>#DIV/0!</v>
      </c>
    </row>
    <row r="223" spans="1:10" hidden="1" x14ac:dyDescent="0.25">
      <c r="A223" s="221">
        <v>4</v>
      </c>
      <c r="B223" s="222"/>
      <c r="C223" s="223"/>
      <c r="D223" s="224" t="s">
        <v>169</v>
      </c>
      <c r="E223" s="188">
        <f>E224+E227</f>
        <v>0</v>
      </c>
      <c r="F223" s="188">
        <f>F224+F227</f>
        <v>0</v>
      </c>
      <c r="G223" s="188">
        <f>G224+G227</f>
        <v>0</v>
      </c>
      <c r="H223" s="188">
        <f>H224+H227</f>
        <v>0</v>
      </c>
      <c r="I223" s="493" t="e">
        <f t="shared" si="24"/>
        <v>#DIV/0!</v>
      </c>
      <c r="J223" s="493" t="e">
        <f t="shared" si="25"/>
        <v>#DIV/0!</v>
      </c>
    </row>
    <row r="224" spans="1:10" hidden="1" x14ac:dyDescent="0.25">
      <c r="A224" s="145"/>
      <c r="B224" s="122" t="s">
        <v>170</v>
      </c>
      <c r="C224" s="189"/>
      <c r="D224" s="225" t="s">
        <v>171</v>
      </c>
      <c r="E224" s="155">
        <f t="shared" ref="E224:H225" si="27">SUM(E225)</f>
        <v>0</v>
      </c>
      <c r="F224" s="155">
        <f t="shared" si="27"/>
        <v>0</v>
      </c>
      <c r="G224" s="155">
        <f t="shared" si="27"/>
        <v>0</v>
      </c>
      <c r="H224" s="155">
        <f t="shared" si="27"/>
        <v>0</v>
      </c>
      <c r="I224" s="482" t="e">
        <f t="shared" si="24"/>
        <v>#DIV/0!</v>
      </c>
      <c r="J224" s="482" t="e">
        <f t="shared" si="25"/>
        <v>#DIV/0!</v>
      </c>
    </row>
    <row r="225" spans="1:10" hidden="1" x14ac:dyDescent="0.25">
      <c r="A225" s="145"/>
      <c r="B225" s="161">
        <v>412</v>
      </c>
      <c r="C225" s="144"/>
      <c r="D225" s="227" t="s">
        <v>176</v>
      </c>
      <c r="E225" s="143">
        <f t="shared" si="27"/>
        <v>0</v>
      </c>
      <c r="F225" s="143">
        <f t="shared" si="27"/>
        <v>0</v>
      </c>
      <c r="G225" s="143">
        <f t="shared" si="27"/>
        <v>0</v>
      </c>
      <c r="H225" s="143">
        <f t="shared" si="27"/>
        <v>0</v>
      </c>
      <c r="I225" s="483" t="e">
        <f t="shared" si="24"/>
        <v>#DIV/0!</v>
      </c>
      <c r="J225" s="483" t="e">
        <f t="shared" si="25"/>
        <v>#DIV/0!</v>
      </c>
    </row>
    <row r="226" spans="1:10" hidden="1" x14ac:dyDescent="0.25">
      <c r="A226" s="167"/>
      <c r="B226" s="161">
        <v>4123</v>
      </c>
      <c r="C226" s="144"/>
      <c r="D226" s="227" t="s">
        <v>177</v>
      </c>
      <c r="E226" s="151"/>
      <c r="F226" s="151"/>
      <c r="G226" s="151"/>
      <c r="H226" s="151"/>
      <c r="I226" s="484" t="e">
        <f t="shared" si="24"/>
        <v>#DIV/0!</v>
      </c>
      <c r="J226" s="484" t="e">
        <f t="shared" si="25"/>
        <v>#DIV/0!</v>
      </c>
    </row>
    <row r="227" spans="1:10" hidden="1" x14ac:dyDescent="0.25">
      <c r="A227" s="204"/>
      <c r="B227" s="122">
        <v>42</v>
      </c>
      <c r="C227" s="189"/>
      <c r="D227" s="203" t="s">
        <v>178</v>
      </c>
      <c r="E227" s="155">
        <f>SUM(E228,E230,E240,E242)</f>
        <v>0</v>
      </c>
      <c r="F227" s="155">
        <f>SUM(F228,F230,F240,F242)</f>
        <v>0</v>
      </c>
      <c r="G227" s="155">
        <f>SUM(G228,G230,G240,G242)</f>
        <v>0</v>
      </c>
      <c r="H227" s="155">
        <f>SUM(H228,H230,H240,H242)</f>
        <v>0</v>
      </c>
      <c r="I227" s="482" t="e">
        <f t="shared" si="24"/>
        <v>#DIV/0!</v>
      </c>
      <c r="J227" s="482" t="e">
        <f t="shared" si="25"/>
        <v>#DIV/0!</v>
      </c>
    </row>
    <row r="228" spans="1:10" hidden="1" x14ac:dyDescent="0.25">
      <c r="A228" s="204"/>
      <c r="B228" s="140" t="s">
        <v>201</v>
      </c>
      <c r="C228" s="178"/>
      <c r="D228" s="219" t="s">
        <v>202</v>
      </c>
      <c r="E228" s="143">
        <f>SUM(E229)</f>
        <v>0</v>
      </c>
      <c r="F228" s="143">
        <f>SUM(F229)</f>
        <v>0</v>
      </c>
      <c r="G228" s="143">
        <f>SUM(G229)</f>
        <v>0</v>
      </c>
      <c r="H228" s="143">
        <f>SUM(H229)</f>
        <v>0</v>
      </c>
      <c r="I228" s="483" t="e">
        <f t="shared" si="24"/>
        <v>#DIV/0!</v>
      </c>
      <c r="J228" s="483" t="e">
        <f t="shared" si="25"/>
        <v>#DIV/0!</v>
      </c>
    </row>
    <row r="229" spans="1:10" hidden="1" x14ac:dyDescent="0.25">
      <c r="A229" s="204"/>
      <c r="B229" s="205" t="s">
        <v>203</v>
      </c>
      <c r="C229" s="204"/>
      <c r="D229" s="220" t="s">
        <v>204</v>
      </c>
      <c r="E229" s="151"/>
      <c r="F229" s="151"/>
      <c r="G229" s="151"/>
      <c r="H229" s="151"/>
      <c r="I229" s="484" t="e">
        <f t="shared" si="24"/>
        <v>#DIV/0!</v>
      </c>
      <c r="J229" s="484" t="e">
        <f t="shared" si="25"/>
        <v>#DIV/0!</v>
      </c>
    </row>
    <row r="230" spans="1:10" hidden="1" x14ac:dyDescent="0.25">
      <c r="A230" s="204"/>
      <c r="B230" s="140">
        <v>422</v>
      </c>
      <c r="C230" s="204"/>
      <c r="D230" s="178" t="s">
        <v>179</v>
      </c>
      <c r="E230" s="143">
        <f>E231+E234+E238</f>
        <v>0</v>
      </c>
      <c r="F230" s="143">
        <f>F231+F234+F238</f>
        <v>0</v>
      </c>
      <c r="G230" s="143">
        <f>G231+G234+G238</f>
        <v>0</v>
      </c>
      <c r="H230" s="143">
        <f>H231+H234+H238</f>
        <v>0</v>
      </c>
      <c r="I230" s="483" t="e">
        <f t="shared" si="24"/>
        <v>#DIV/0!</v>
      </c>
      <c r="J230" s="483" t="e">
        <f t="shared" si="25"/>
        <v>#DIV/0!</v>
      </c>
    </row>
    <row r="231" spans="1:10" hidden="1" x14ac:dyDescent="0.25">
      <c r="A231" s="204"/>
      <c r="B231" s="140" t="s">
        <v>180</v>
      </c>
      <c r="C231" s="178"/>
      <c r="D231" s="178" t="s">
        <v>181</v>
      </c>
      <c r="E231" s="143">
        <f>SUM(E232)</f>
        <v>0</v>
      </c>
      <c r="F231" s="143">
        <f>SUM(F232)</f>
        <v>0</v>
      </c>
      <c r="G231" s="143">
        <f>SUM(G232)</f>
        <v>0</v>
      </c>
      <c r="H231" s="143">
        <f>SUM(H232)</f>
        <v>0</v>
      </c>
      <c r="I231" s="483" t="e">
        <f t="shared" si="24"/>
        <v>#DIV/0!</v>
      </c>
      <c r="J231" s="483" t="e">
        <f t="shared" si="25"/>
        <v>#DIV/0!</v>
      </c>
    </row>
    <row r="232" spans="1:10" hidden="1" x14ac:dyDescent="0.25">
      <c r="A232" s="204"/>
      <c r="B232" s="205" t="s">
        <v>506</v>
      </c>
      <c r="C232" s="204"/>
      <c r="D232" s="204" t="s">
        <v>445</v>
      </c>
      <c r="E232" s="151"/>
      <c r="F232" s="151"/>
      <c r="G232" s="151"/>
      <c r="H232" s="151"/>
      <c r="I232" s="484" t="e">
        <f t="shared" si="24"/>
        <v>#DIV/0!</v>
      </c>
      <c r="J232" s="484" t="e">
        <f t="shared" si="25"/>
        <v>#DIV/0!</v>
      </c>
    </row>
    <row r="233" spans="1:10" hidden="1" x14ac:dyDescent="0.25">
      <c r="A233" s="204"/>
      <c r="B233" s="205" t="s">
        <v>182</v>
      </c>
      <c r="C233" s="204"/>
      <c r="D233" s="204" t="s">
        <v>183</v>
      </c>
      <c r="E233" s="151"/>
      <c r="F233" s="151"/>
      <c r="G233" s="151"/>
      <c r="H233" s="151"/>
      <c r="I233" s="484" t="e">
        <f t="shared" si="24"/>
        <v>#DIV/0!</v>
      </c>
      <c r="J233" s="484" t="e">
        <f t="shared" si="25"/>
        <v>#DIV/0!</v>
      </c>
    </row>
    <row r="234" spans="1:10" hidden="1" x14ac:dyDescent="0.25">
      <c r="A234" s="204"/>
      <c r="B234" s="161">
        <v>4223</v>
      </c>
      <c r="C234" s="144"/>
      <c r="D234" s="227" t="s">
        <v>184</v>
      </c>
      <c r="E234" s="143">
        <f>SUM(E235)</f>
        <v>0</v>
      </c>
      <c r="F234" s="143">
        <f>SUM(F235)</f>
        <v>0</v>
      </c>
      <c r="G234" s="143">
        <f>SUM(G235)</f>
        <v>0</v>
      </c>
      <c r="H234" s="143">
        <f>SUM(H235)</f>
        <v>0</v>
      </c>
      <c r="I234" s="483" t="e">
        <f t="shared" si="24"/>
        <v>#DIV/0!</v>
      </c>
      <c r="J234" s="483" t="e">
        <f t="shared" si="25"/>
        <v>#DIV/0!</v>
      </c>
    </row>
    <row r="235" spans="1:10" hidden="1" x14ac:dyDescent="0.25">
      <c r="A235" s="167"/>
      <c r="B235" s="164">
        <v>42231</v>
      </c>
      <c r="C235" s="148"/>
      <c r="D235" s="228" t="s">
        <v>448</v>
      </c>
      <c r="E235" s="151"/>
      <c r="F235" s="151"/>
      <c r="G235" s="151"/>
      <c r="H235" s="151"/>
      <c r="I235" s="484" t="e">
        <f t="shared" si="24"/>
        <v>#DIV/0!</v>
      </c>
      <c r="J235" s="484" t="e">
        <f t="shared" si="25"/>
        <v>#DIV/0!</v>
      </c>
    </row>
    <row r="236" spans="1:10" hidden="1" x14ac:dyDescent="0.25">
      <c r="A236" s="167"/>
      <c r="B236" s="164">
        <v>4224</v>
      </c>
      <c r="C236" s="148"/>
      <c r="D236" s="228" t="s">
        <v>185</v>
      </c>
      <c r="E236" s="151"/>
      <c r="F236" s="151"/>
      <c r="G236" s="151"/>
      <c r="H236" s="151"/>
      <c r="I236" s="484" t="e">
        <f t="shared" si="24"/>
        <v>#DIV/0!</v>
      </c>
      <c r="J236" s="484" t="e">
        <f t="shared" si="25"/>
        <v>#DIV/0!</v>
      </c>
    </row>
    <row r="237" spans="1:10" hidden="1" x14ac:dyDescent="0.25">
      <c r="A237" s="167"/>
      <c r="B237" s="164">
        <v>4225</v>
      </c>
      <c r="C237" s="148"/>
      <c r="D237" s="228" t="s">
        <v>186</v>
      </c>
      <c r="E237" s="151"/>
      <c r="F237" s="151"/>
      <c r="G237" s="151"/>
      <c r="H237" s="151"/>
      <c r="I237" s="484" t="e">
        <f t="shared" si="24"/>
        <v>#DIV/0!</v>
      </c>
      <c r="J237" s="484" t="e">
        <f t="shared" si="25"/>
        <v>#DIV/0!</v>
      </c>
    </row>
    <row r="238" spans="1:10" hidden="1" x14ac:dyDescent="0.25">
      <c r="A238" s="167"/>
      <c r="B238" s="161">
        <v>4227</v>
      </c>
      <c r="C238" s="144"/>
      <c r="D238" s="227" t="s">
        <v>187</v>
      </c>
      <c r="E238" s="143">
        <f>SUM(E239)</f>
        <v>0</v>
      </c>
      <c r="F238" s="143">
        <f>SUM(F239)</f>
        <v>0</v>
      </c>
      <c r="G238" s="143">
        <f>SUM(G239)</f>
        <v>0</v>
      </c>
      <c r="H238" s="143">
        <f>SUM(H239)</f>
        <v>0</v>
      </c>
      <c r="I238" s="483" t="e">
        <f t="shared" si="24"/>
        <v>#DIV/0!</v>
      </c>
      <c r="J238" s="483" t="e">
        <f t="shared" si="25"/>
        <v>#DIV/0!</v>
      </c>
    </row>
    <row r="239" spans="1:10" hidden="1" x14ac:dyDescent="0.25">
      <c r="A239" s="167"/>
      <c r="B239" s="164">
        <v>42273</v>
      </c>
      <c r="C239" s="148"/>
      <c r="D239" s="280" t="s">
        <v>187</v>
      </c>
      <c r="E239" s="151"/>
      <c r="F239" s="151"/>
      <c r="G239" s="151"/>
      <c r="H239" s="151"/>
      <c r="I239" s="484" t="e">
        <f t="shared" si="24"/>
        <v>#DIV/0!</v>
      </c>
      <c r="J239" s="484" t="e">
        <f t="shared" si="25"/>
        <v>#DIV/0!</v>
      </c>
    </row>
    <row r="240" spans="1:10" s="119" customFormat="1" hidden="1" x14ac:dyDescent="0.25">
      <c r="A240" s="145"/>
      <c r="B240" s="161">
        <v>423</v>
      </c>
      <c r="C240" s="144"/>
      <c r="D240" s="227" t="s">
        <v>188</v>
      </c>
      <c r="E240" s="143">
        <f>E241</f>
        <v>0</v>
      </c>
      <c r="F240" s="143">
        <f>F241</f>
        <v>0</v>
      </c>
      <c r="G240" s="143">
        <f>G241</f>
        <v>0</v>
      </c>
      <c r="H240" s="143">
        <f>H241</f>
        <v>0</v>
      </c>
      <c r="I240" s="483" t="e">
        <f t="shared" si="24"/>
        <v>#DIV/0!</v>
      </c>
      <c r="J240" s="483" t="e">
        <f t="shared" si="25"/>
        <v>#DIV/0!</v>
      </c>
    </row>
    <row r="241" spans="1:10" hidden="1" x14ac:dyDescent="0.25">
      <c r="A241" s="167"/>
      <c r="B241" s="164">
        <v>4231</v>
      </c>
      <c r="C241" s="148"/>
      <c r="D241" s="228" t="s">
        <v>188</v>
      </c>
      <c r="E241" s="151"/>
      <c r="F241" s="151"/>
      <c r="G241" s="151"/>
      <c r="H241" s="151"/>
      <c r="I241" s="484" t="e">
        <f t="shared" si="24"/>
        <v>#DIV/0!</v>
      </c>
      <c r="J241" s="484" t="e">
        <f t="shared" si="25"/>
        <v>#DIV/0!</v>
      </c>
    </row>
    <row r="242" spans="1:10" hidden="1" x14ac:dyDescent="0.25">
      <c r="A242" s="167"/>
      <c r="B242" s="161">
        <v>426</v>
      </c>
      <c r="C242" s="144"/>
      <c r="D242" s="227" t="s">
        <v>189</v>
      </c>
      <c r="E242" s="143">
        <f>E243</f>
        <v>0</v>
      </c>
      <c r="F242" s="143">
        <f>F243</f>
        <v>0</v>
      </c>
      <c r="G242" s="143">
        <f>G243</f>
        <v>0</v>
      </c>
      <c r="H242" s="143">
        <f>H243</f>
        <v>0</v>
      </c>
      <c r="I242" s="483" t="e">
        <f t="shared" si="24"/>
        <v>#DIV/0!</v>
      </c>
      <c r="J242" s="483" t="e">
        <f t="shared" si="25"/>
        <v>#DIV/0!</v>
      </c>
    </row>
    <row r="243" spans="1:10" hidden="1" x14ac:dyDescent="0.25">
      <c r="A243" s="167"/>
      <c r="B243" s="164">
        <v>4262</v>
      </c>
      <c r="C243" s="148"/>
      <c r="D243" s="228" t="s">
        <v>190</v>
      </c>
      <c r="E243" s="151"/>
      <c r="F243" s="151"/>
      <c r="G243" s="151"/>
      <c r="H243" s="151"/>
      <c r="I243" s="484" t="e">
        <f t="shared" si="24"/>
        <v>#DIV/0!</v>
      </c>
      <c r="J243" s="484" t="e">
        <f t="shared" si="25"/>
        <v>#DIV/0!</v>
      </c>
    </row>
    <row r="244" spans="1:10" x14ac:dyDescent="0.25">
      <c r="A244" s="229"/>
      <c r="B244" s="230"/>
      <c r="C244" s="235" t="s">
        <v>64</v>
      </c>
      <c r="D244" s="236" t="s">
        <v>205</v>
      </c>
      <c r="E244" s="237">
        <f>E109+E223</f>
        <v>0</v>
      </c>
      <c r="F244" s="237">
        <f>F109+F223</f>
        <v>3804916.33</v>
      </c>
      <c r="G244" s="237">
        <f>G109+G223</f>
        <v>3804916.33</v>
      </c>
      <c r="H244" s="237">
        <f>H109+H223</f>
        <v>1551329.17</v>
      </c>
      <c r="I244" s="494">
        <f t="shared" si="24"/>
        <v>40.771702593523258</v>
      </c>
      <c r="J244" s="494">
        <f t="shared" si="25"/>
        <v>40.771702593523258</v>
      </c>
    </row>
    <row r="245" spans="1:10" x14ac:dyDescent="0.25">
      <c r="A245" s="463"/>
      <c r="B245" s="464"/>
      <c r="C245" s="465" t="s">
        <v>81</v>
      </c>
      <c r="D245" s="466" t="s">
        <v>688</v>
      </c>
      <c r="E245" s="470">
        <f>E244</f>
        <v>0</v>
      </c>
      <c r="F245" s="470">
        <f>F244</f>
        <v>3804916.33</v>
      </c>
      <c r="G245" s="470">
        <f>G244</f>
        <v>3804916.33</v>
      </c>
      <c r="H245" s="470">
        <f>H244</f>
        <v>1551329.17</v>
      </c>
      <c r="I245" s="495">
        <f t="shared" si="24"/>
        <v>40.771702593523258</v>
      </c>
      <c r="J245" s="495">
        <f t="shared" si="25"/>
        <v>40.771702593523258</v>
      </c>
    </row>
    <row r="246" spans="1:10" s="106" customFormat="1" x14ac:dyDescent="0.25">
      <c r="A246" s="199" t="s">
        <v>81</v>
      </c>
      <c r="B246" s="199"/>
      <c r="C246" s="200"/>
      <c r="D246" s="201" t="s">
        <v>82</v>
      </c>
      <c r="E246" s="202">
        <f>E247+E271+E394+E406+E410+E415</f>
        <v>0</v>
      </c>
      <c r="F246" s="202">
        <f>F247+F271+F394+F406+F410+F415</f>
        <v>21324784.77</v>
      </c>
      <c r="G246" s="202">
        <f>G247+G271+G394+G406+G410+G415</f>
        <v>21324784.77</v>
      </c>
      <c r="H246" s="202">
        <f>H247+H271+H394+H406+H410+H415</f>
        <v>10893079.140000001</v>
      </c>
      <c r="I246" s="491">
        <f t="shared" si="24"/>
        <v>51.08177764740929</v>
      </c>
      <c r="J246" s="491">
        <f t="shared" si="25"/>
        <v>51.08177764740929</v>
      </c>
    </row>
    <row r="247" spans="1:10" s="106" customFormat="1" x14ac:dyDescent="0.25">
      <c r="A247" s="178"/>
      <c r="B247" s="122">
        <v>31</v>
      </c>
      <c r="C247" s="189"/>
      <c r="D247" s="203" t="s">
        <v>83</v>
      </c>
      <c r="E247" s="125">
        <f>E248+E257+E265</f>
        <v>0</v>
      </c>
      <c r="F247" s="125">
        <f>F248+F257+F265</f>
        <v>13895551.15</v>
      </c>
      <c r="G247" s="125">
        <f>G248+G257+G265</f>
        <v>13895551.15</v>
      </c>
      <c r="H247" s="125">
        <f>H248+H257+H265</f>
        <v>7388495.9199999999</v>
      </c>
      <c r="I247" s="478">
        <f t="shared" si="24"/>
        <v>53.171665090808574</v>
      </c>
      <c r="J247" s="478">
        <f t="shared" si="25"/>
        <v>53.171665090808574</v>
      </c>
    </row>
    <row r="248" spans="1:10" s="120" customFormat="1" x14ac:dyDescent="0.25">
      <c r="A248" s="178"/>
      <c r="B248" s="140">
        <v>311</v>
      </c>
      <c r="C248" s="204"/>
      <c r="D248" s="178" t="s">
        <v>84</v>
      </c>
      <c r="E248" s="143">
        <f>E249+E253+E255</f>
        <v>0</v>
      </c>
      <c r="F248" s="143">
        <f>F249+F253+F255</f>
        <v>11748762.310000001</v>
      </c>
      <c r="G248" s="143">
        <f>G249+G253+G255</f>
        <v>11748762.310000001</v>
      </c>
      <c r="H248" s="143">
        <f>H249+H253+H255</f>
        <v>6218019.2000000002</v>
      </c>
      <c r="I248" s="483">
        <f t="shared" si="24"/>
        <v>52.924887200309698</v>
      </c>
      <c r="J248" s="483">
        <f t="shared" si="25"/>
        <v>52.924887200309698</v>
      </c>
    </row>
    <row r="249" spans="1:10" s="120" customFormat="1" x14ac:dyDescent="0.25">
      <c r="A249" s="178"/>
      <c r="B249" s="140">
        <v>3111</v>
      </c>
      <c r="C249" s="204"/>
      <c r="D249" s="178" t="s">
        <v>85</v>
      </c>
      <c r="E249" s="143">
        <f>SUM(E250:E251)</f>
        <v>0</v>
      </c>
      <c r="F249" s="143">
        <f>SUM(F250:F251)</f>
        <v>11578762.310000001</v>
      </c>
      <c r="G249" s="143">
        <f>SUM(G250:G251)</f>
        <v>11578762.310000001</v>
      </c>
      <c r="H249" s="143">
        <f>SUM(H250:H251)</f>
        <v>6004596.0800000001</v>
      </c>
      <c r="I249" s="483">
        <f t="shared" si="24"/>
        <v>51.858704058672402</v>
      </c>
      <c r="J249" s="483">
        <f t="shared" si="25"/>
        <v>51.858704058672402</v>
      </c>
    </row>
    <row r="250" spans="1:10" s="120" customFormat="1" x14ac:dyDescent="0.25">
      <c r="A250" s="178"/>
      <c r="B250" s="205" t="s">
        <v>464</v>
      </c>
      <c r="C250" s="204"/>
      <c r="D250" s="204" t="s">
        <v>85</v>
      </c>
      <c r="E250" s="151">
        <f>'Rekapitulacija Posebni dio'!C13</f>
        <v>0</v>
      </c>
      <c r="F250" s="151">
        <f>'Rekapitulacija Posebni dio'!D13</f>
        <v>11576962.310000001</v>
      </c>
      <c r="G250" s="151">
        <f>'Rekapitulacija Posebni dio'!E13</f>
        <v>11576962.310000001</v>
      </c>
      <c r="H250" s="151">
        <f>'Rekapitulacija Posebni dio'!F13</f>
        <v>6004157.1200000001</v>
      </c>
      <c r="I250" s="484">
        <f t="shared" si="24"/>
        <v>51.862975444030788</v>
      </c>
      <c r="J250" s="484">
        <f t="shared" si="25"/>
        <v>51.862975444030788</v>
      </c>
    </row>
    <row r="251" spans="1:10" s="206" customFormat="1" x14ac:dyDescent="0.25">
      <c r="A251" s="204"/>
      <c r="B251" s="205" t="s">
        <v>465</v>
      </c>
      <c r="C251" s="204"/>
      <c r="D251" s="204" t="s">
        <v>380</v>
      </c>
      <c r="E251" s="151">
        <f>'Rekapitulacija Posebni dio'!C14</f>
        <v>0</v>
      </c>
      <c r="F251" s="151">
        <f>'Rekapitulacija Posebni dio'!D14</f>
        <v>1800</v>
      </c>
      <c r="G251" s="151">
        <f>'Rekapitulacija Posebni dio'!E14</f>
        <v>1800</v>
      </c>
      <c r="H251" s="151">
        <f>'Rekapitulacija Posebni dio'!F14</f>
        <v>438.96</v>
      </c>
      <c r="I251" s="484">
        <f t="shared" si="24"/>
        <v>24.386666666666663</v>
      </c>
      <c r="J251" s="484">
        <f t="shared" si="25"/>
        <v>24.386666666666663</v>
      </c>
    </row>
    <row r="252" spans="1:10" s="206" customFormat="1" hidden="1" x14ac:dyDescent="0.25">
      <c r="A252" s="204"/>
      <c r="B252" s="140" t="s">
        <v>86</v>
      </c>
      <c r="C252" s="178"/>
      <c r="D252" s="178" t="s">
        <v>87</v>
      </c>
      <c r="E252" s="143"/>
      <c r="F252" s="143"/>
      <c r="G252" s="143"/>
      <c r="H252" s="143"/>
      <c r="I252" s="483" t="e">
        <f t="shared" si="24"/>
        <v>#DIV/0!</v>
      </c>
      <c r="J252" s="483" t="e">
        <f t="shared" si="25"/>
        <v>#DIV/0!</v>
      </c>
    </row>
    <row r="253" spans="1:10" s="206" customFormat="1" x14ac:dyDescent="0.25">
      <c r="A253" s="204"/>
      <c r="B253" s="140" t="s">
        <v>88</v>
      </c>
      <c r="C253" s="178"/>
      <c r="D253" s="178" t="s">
        <v>89</v>
      </c>
      <c r="E253" s="143">
        <f>SUM(E254)</f>
        <v>0</v>
      </c>
      <c r="F253" s="143">
        <f>SUM(F254)</f>
        <v>170000</v>
      </c>
      <c r="G253" s="143">
        <f>SUM(G254)</f>
        <v>170000</v>
      </c>
      <c r="H253" s="143">
        <f>SUM(H254)</f>
        <v>213423.12</v>
      </c>
      <c r="I253" s="483">
        <f t="shared" si="24"/>
        <v>125.54301176470588</v>
      </c>
      <c r="J253" s="483">
        <f t="shared" si="25"/>
        <v>125.54301176470588</v>
      </c>
    </row>
    <row r="254" spans="1:10" s="206" customFormat="1" x14ac:dyDescent="0.25">
      <c r="A254" s="204"/>
      <c r="B254" s="205" t="s">
        <v>466</v>
      </c>
      <c r="C254" s="204"/>
      <c r="D254" s="204" t="s">
        <v>89</v>
      </c>
      <c r="E254" s="151">
        <f>'Rekapitulacija Posebni dio'!C17</f>
        <v>0</v>
      </c>
      <c r="F254" s="151">
        <f>'Rekapitulacija Posebni dio'!D17</f>
        <v>170000</v>
      </c>
      <c r="G254" s="151">
        <f>'Rekapitulacija Posebni dio'!E17</f>
        <v>170000</v>
      </c>
      <c r="H254" s="151">
        <f>'Rekapitulacija Posebni dio'!F17</f>
        <v>213423.12</v>
      </c>
      <c r="I254" s="484">
        <f t="shared" si="24"/>
        <v>125.54301176470588</v>
      </c>
      <c r="J254" s="484">
        <f t="shared" si="25"/>
        <v>125.54301176470588</v>
      </c>
    </row>
    <row r="255" spans="1:10" s="206" customFormat="1" hidden="1" x14ac:dyDescent="0.25">
      <c r="A255" s="204"/>
      <c r="B255" s="140" t="s">
        <v>90</v>
      </c>
      <c r="C255" s="178"/>
      <c r="D255" s="178" t="s">
        <v>91</v>
      </c>
      <c r="E255" s="143">
        <f>SUM(E256)</f>
        <v>0</v>
      </c>
      <c r="F255" s="143">
        <f>SUM(F256)</f>
        <v>0</v>
      </c>
      <c r="G255" s="143">
        <f>SUM(G256)</f>
        <v>0</v>
      </c>
      <c r="H255" s="143">
        <f>SUM(H256)</f>
        <v>0</v>
      </c>
      <c r="I255" s="483" t="e">
        <f t="shared" si="24"/>
        <v>#DIV/0!</v>
      </c>
      <c r="J255" s="483" t="e">
        <f t="shared" si="25"/>
        <v>#DIV/0!</v>
      </c>
    </row>
    <row r="256" spans="1:10" s="206" customFormat="1" hidden="1" x14ac:dyDescent="0.25">
      <c r="A256" s="204"/>
      <c r="B256" s="205" t="s">
        <v>467</v>
      </c>
      <c r="C256" s="204"/>
      <c r="D256" s="204" t="s">
        <v>91</v>
      </c>
      <c r="E256" s="151">
        <f>'Rekapitulacija Posebni dio'!C19</f>
        <v>0</v>
      </c>
      <c r="F256" s="151">
        <f>'Rekapitulacija Posebni dio'!D19</f>
        <v>0</v>
      </c>
      <c r="G256" s="151">
        <f>'Rekapitulacija Posebni dio'!E19</f>
        <v>0</v>
      </c>
      <c r="H256" s="151">
        <f>'Rekapitulacija Posebni dio'!F19</f>
        <v>0</v>
      </c>
      <c r="I256" s="484" t="e">
        <f t="shared" si="24"/>
        <v>#DIV/0!</v>
      </c>
      <c r="J256" s="484" t="e">
        <f t="shared" si="25"/>
        <v>#DIV/0!</v>
      </c>
    </row>
    <row r="257" spans="1:10" s="207" customFormat="1" x14ac:dyDescent="0.25">
      <c r="A257" s="178"/>
      <c r="B257" s="140" t="s">
        <v>92</v>
      </c>
      <c r="C257" s="178"/>
      <c r="D257" s="178" t="s">
        <v>93</v>
      </c>
      <c r="E257" s="143">
        <f>SUM(E258)</f>
        <v>0</v>
      </c>
      <c r="F257" s="143">
        <f>SUM(F258)</f>
        <v>350300</v>
      </c>
      <c r="G257" s="143">
        <f>SUM(G258)</f>
        <v>350300</v>
      </c>
      <c r="H257" s="143">
        <f>SUM(H258)</f>
        <v>293293.55000000005</v>
      </c>
      <c r="I257" s="483">
        <f t="shared" si="24"/>
        <v>83.726391664287775</v>
      </c>
      <c r="J257" s="483">
        <f t="shared" si="25"/>
        <v>83.726391664287775</v>
      </c>
    </row>
    <row r="258" spans="1:10" s="207" customFormat="1" x14ac:dyDescent="0.25">
      <c r="A258" s="178"/>
      <c r="B258" s="140" t="s">
        <v>94</v>
      </c>
      <c r="C258" s="178"/>
      <c r="D258" s="178" t="s">
        <v>93</v>
      </c>
      <c r="E258" s="143">
        <f>SUM(E259:E264)</f>
        <v>0</v>
      </c>
      <c r="F258" s="143">
        <f>SUM(F259:F264)</f>
        <v>350300</v>
      </c>
      <c r="G258" s="143">
        <f>SUM(G259:G264)</f>
        <v>350300</v>
      </c>
      <c r="H258" s="143">
        <f>SUM(H259:H264)</f>
        <v>293293.55000000005</v>
      </c>
      <c r="I258" s="483">
        <f t="shared" si="24"/>
        <v>83.726391664287775</v>
      </c>
      <c r="J258" s="483">
        <f t="shared" si="25"/>
        <v>83.726391664287775</v>
      </c>
    </row>
    <row r="259" spans="1:10" s="207" customFormat="1" x14ac:dyDescent="0.25">
      <c r="A259" s="178"/>
      <c r="B259" s="205" t="s">
        <v>468</v>
      </c>
      <c r="C259" s="204"/>
      <c r="D259" s="280" t="s">
        <v>382</v>
      </c>
      <c r="E259" s="151">
        <f>'Rekapitulacija Posebni dio'!C22</f>
        <v>0</v>
      </c>
      <c r="F259" s="151">
        <f>'Rekapitulacija Posebni dio'!D22</f>
        <v>124500</v>
      </c>
      <c r="G259" s="151">
        <f>'Rekapitulacija Posebni dio'!E22</f>
        <v>124500</v>
      </c>
      <c r="H259" s="151">
        <f>'Rekapitulacija Posebni dio'!F22</f>
        <v>125294.14</v>
      </c>
      <c r="I259" s="484">
        <f t="shared" si="24"/>
        <v>100.63786345381527</v>
      </c>
      <c r="J259" s="484">
        <f t="shared" si="25"/>
        <v>100.63786345381527</v>
      </c>
    </row>
    <row r="260" spans="1:10" s="207" customFormat="1" x14ac:dyDescent="0.25">
      <c r="A260" s="178"/>
      <c r="B260" s="205" t="s">
        <v>469</v>
      </c>
      <c r="C260" s="178"/>
      <c r="D260" s="280" t="s">
        <v>384</v>
      </c>
      <c r="E260" s="151">
        <f>'Rekapitulacija Posebni dio'!C23</f>
        <v>0</v>
      </c>
      <c r="F260" s="151">
        <f>'Rekapitulacija Posebni dio'!D23</f>
        <v>26000</v>
      </c>
      <c r="G260" s="151">
        <f>'Rekapitulacija Posebni dio'!E23</f>
        <v>26000</v>
      </c>
      <c r="H260" s="151">
        <f>'Rekapitulacija Posebni dio'!F23</f>
        <v>0</v>
      </c>
      <c r="I260" s="484">
        <f t="shared" si="24"/>
        <v>0</v>
      </c>
      <c r="J260" s="484">
        <f t="shared" si="25"/>
        <v>0</v>
      </c>
    </row>
    <row r="261" spans="1:10" s="207" customFormat="1" x14ac:dyDescent="0.25">
      <c r="A261" s="178"/>
      <c r="B261" s="205" t="s">
        <v>470</v>
      </c>
      <c r="C261" s="178"/>
      <c r="D261" s="280" t="s">
        <v>383</v>
      </c>
      <c r="E261" s="151">
        <f>'Rekapitulacija Posebni dio'!C24</f>
        <v>0</v>
      </c>
      <c r="F261" s="151">
        <f>'Rekapitulacija Posebni dio'!D24</f>
        <v>27000</v>
      </c>
      <c r="G261" s="151">
        <f>'Rekapitulacija Posebni dio'!E24</f>
        <v>27000</v>
      </c>
      <c r="H261" s="151">
        <f>'Rekapitulacija Posebni dio'!F24</f>
        <v>19898.73</v>
      </c>
      <c r="I261" s="484">
        <f t="shared" si="24"/>
        <v>73.698999999999998</v>
      </c>
      <c r="J261" s="484">
        <f t="shared" si="25"/>
        <v>73.698999999999998</v>
      </c>
    </row>
    <row r="262" spans="1:10" s="207" customFormat="1" x14ac:dyDescent="0.25">
      <c r="A262" s="178"/>
      <c r="B262" s="205" t="s">
        <v>471</v>
      </c>
      <c r="C262" s="178"/>
      <c r="D262" s="280" t="s">
        <v>385</v>
      </c>
      <c r="E262" s="151">
        <f>'Rekapitulacija Posebni dio'!C25</f>
        <v>0</v>
      </c>
      <c r="F262" s="151">
        <f>'Rekapitulacija Posebni dio'!D25</f>
        <v>13800</v>
      </c>
      <c r="G262" s="151">
        <f>'Rekapitulacija Posebni dio'!E25</f>
        <v>13800</v>
      </c>
      <c r="H262" s="151">
        <f>'Rekapitulacija Posebni dio'!F25</f>
        <v>13463.92</v>
      </c>
      <c r="I262" s="484">
        <f t="shared" si="24"/>
        <v>97.564637681159411</v>
      </c>
      <c r="J262" s="484">
        <f t="shared" si="25"/>
        <v>97.564637681159411</v>
      </c>
    </row>
    <row r="263" spans="1:10" s="207" customFormat="1" x14ac:dyDescent="0.25">
      <c r="A263" s="178"/>
      <c r="B263" s="205" t="s">
        <v>472</v>
      </c>
      <c r="C263" s="178"/>
      <c r="D263" s="280" t="s">
        <v>386</v>
      </c>
      <c r="E263" s="151">
        <f>'Rekapitulacija Posebni dio'!C26</f>
        <v>0</v>
      </c>
      <c r="F263" s="151">
        <f>'Rekapitulacija Posebni dio'!D26</f>
        <v>92000</v>
      </c>
      <c r="G263" s="151">
        <f>'Rekapitulacija Posebni dio'!E26</f>
        <v>92000</v>
      </c>
      <c r="H263" s="151">
        <f>'Rekapitulacija Posebni dio'!F26</f>
        <v>133200</v>
      </c>
      <c r="I263" s="484">
        <f t="shared" si="24"/>
        <v>144.78260869565219</v>
      </c>
      <c r="J263" s="484">
        <f t="shared" si="25"/>
        <v>144.78260869565219</v>
      </c>
    </row>
    <row r="264" spans="1:10" s="206" customFormat="1" x14ac:dyDescent="0.25">
      <c r="A264" s="204"/>
      <c r="B264" s="205" t="s">
        <v>473</v>
      </c>
      <c r="C264" s="204"/>
      <c r="D264" s="280" t="s">
        <v>381</v>
      </c>
      <c r="E264" s="151">
        <f>'Rekapitulacija Posebni dio'!C27</f>
        <v>0</v>
      </c>
      <c r="F264" s="151">
        <f>'Rekapitulacija Posebni dio'!D27</f>
        <v>67000</v>
      </c>
      <c r="G264" s="151">
        <f>'Rekapitulacija Posebni dio'!E27</f>
        <v>67000</v>
      </c>
      <c r="H264" s="151">
        <f>'Rekapitulacija Posebni dio'!F27</f>
        <v>1436.7600000000002</v>
      </c>
      <c r="I264" s="484">
        <f t="shared" si="24"/>
        <v>2.1444179104477614</v>
      </c>
      <c r="J264" s="484">
        <f t="shared" si="25"/>
        <v>2.1444179104477614</v>
      </c>
    </row>
    <row r="265" spans="1:10" s="206" customFormat="1" x14ac:dyDescent="0.25">
      <c r="A265" s="178"/>
      <c r="B265" s="144">
        <v>313</v>
      </c>
      <c r="C265" s="178"/>
      <c r="D265" s="178" t="s">
        <v>95</v>
      </c>
      <c r="E265" s="208">
        <f>E266+E269</f>
        <v>0</v>
      </c>
      <c r="F265" s="208">
        <f>F266+F269</f>
        <v>1796488.8399999999</v>
      </c>
      <c r="G265" s="208">
        <f>G266+G269</f>
        <v>1796488.8399999999</v>
      </c>
      <c r="H265" s="208">
        <f>H266+H269</f>
        <v>877183.16999999993</v>
      </c>
      <c r="I265" s="492">
        <f t="shared" si="24"/>
        <v>48.827643705262311</v>
      </c>
      <c r="J265" s="492">
        <f t="shared" si="25"/>
        <v>48.827643705262311</v>
      </c>
    </row>
    <row r="266" spans="1:10" s="206" customFormat="1" x14ac:dyDescent="0.25">
      <c r="A266" s="178"/>
      <c r="B266" s="144">
        <v>3132</v>
      </c>
      <c r="C266" s="178"/>
      <c r="D266" s="178" t="s">
        <v>96</v>
      </c>
      <c r="E266" s="208">
        <f>SUM(E267)</f>
        <v>0</v>
      </c>
      <c r="F266" s="208">
        <f>SUM(F267:F268)</f>
        <v>1796488.8399999999</v>
      </c>
      <c r="G266" s="208">
        <f t="shared" ref="G266:H266" si="28">SUM(G267:G268)</f>
        <v>1796488.8399999999</v>
      </c>
      <c r="H266" s="208">
        <f t="shared" si="28"/>
        <v>877176.41999999993</v>
      </c>
      <c r="I266" s="492">
        <f t="shared" si="24"/>
        <v>48.827267972340984</v>
      </c>
      <c r="J266" s="492">
        <f t="shared" si="25"/>
        <v>48.827267972340984</v>
      </c>
    </row>
    <row r="267" spans="1:10" s="106" customFormat="1" x14ac:dyDescent="0.25">
      <c r="A267" s="204"/>
      <c r="B267" s="148" t="s">
        <v>474</v>
      </c>
      <c r="C267" s="204"/>
      <c r="D267" s="204" t="s">
        <v>96</v>
      </c>
      <c r="E267" s="151">
        <f>'Rekapitulacija Posebni dio'!C30</f>
        <v>0</v>
      </c>
      <c r="F267" s="151">
        <f>'Rekapitulacija Posebni dio'!D30</f>
        <v>1796488.8399999999</v>
      </c>
      <c r="G267" s="151">
        <f>'Rekapitulacija Posebni dio'!E30</f>
        <v>1796488.8399999999</v>
      </c>
      <c r="H267" s="151">
        <f>'Rekapitulacija Posebni dio'!F30</f>
        <v>877174.45</v>
      </c>
      <c r="I267" s="484">
        <f t="shared" si="24"/>
        <v>48.827158313992086</v>
      </c>
      <c r="J267" s="484">
        <f t="shared" si="25"/>
        <v>48.827158313992086</v>
      </c>
    </row>
    <row r="268" spans="1:10" s="106" customFormat="1" x14ac:dyDescent="0.25">
      <c r="A268" s="204"/>
      <c r="B268" s="148" t="s">
        <v>711</v>
      </c>
      <c r="C268" s="204"/>
      <c r="D268" s="204" t="s">
        <v>712</v>
      </c>
      <c r="E268" s="151"/>
      <c r="F268" s="151">
        <f>'Rekapitulacija Posebni dio'!D31</f>
        <v>0</v>
      </c>
      <c r="G268" s="151">
        <f>'Rekapitulacija Posebni dio'!E31</f>
        <v>0</v>
      </c>
      <c r="H268" s="151">
        <f>'Rekapitulacija Posebni dio'!F31</f>
        <v>1.97</v>
      </c>
      <c r="I268" s="484">
        <f>IFERROR(H268/F268*100,H268)</f>
        <v>1.97</v>
      </c>
      <c r="J268" s="484">
        <f>IFERROR(H268/G268*100,H268)</f>
        <v>1.97</v>
      </c>
    </row>
    <row r="269" spans="1:10" s="106" customFormat="1" x14ac:dyDescent="0.25">
      <c r="A269" s="204"/>
      <c r="B269" s="371" t="s">
        <v>309</v>
      </c>
      <c r="C269" s="204"/>
      <c r="D269" s="367" t="s">
        <v>538</v>
      </c>
      <c r="E269" s="143">
        <f>E270</f>
        <v>0</v>
      </c>
      <c r="F269" s="143">
        <f>F270</f>
        <v>0</v>
      </c>
      <c r="G269" s="143">
        <f>G270</f>
        <v>0</v>
      </c>
      <c r="H269" s="143">
        <f>H270</f>
        <v>6.75</v>
      </c>
      <c r="I269" s="483">
        <f t="shared" ref="I269:I270" si="29">IFERROR(H269/F269*100,H269)</f>
        <v>6.75</v>
      </c>
      <c r="J269" s="483">
        <f t="shared" ref="J269:J270" si="30">IFERROR(H269/G269*100,H269)</f>
        <v>6.75</v>
      </c>
    </row>
    <row r="270" spans="1:10" s="106" customFormat="1" x14ac:dyDescent="0.25">
      <c r="A270" s="204"/>
      <c r="B270" s="372" t="s">
        <v>537</v>
      </c>
      <c r="C270" s="204"/>
      <c r="D270" s="280" t="s">
        <v>539</v>
      </c>
      <c r="E270" s="151">
        <f>'Rekapitulacija Posebni dio'!C33</f>
        <v>0</v>
      </c>
      <c r="F270" s="151">
        <f>'Rekapitulacija Posebni dio'!D33</f>
        <v>0</v>
      </c>
      <c r="G270" s="151">
        <f>'Rekapitulacija Posebni dio'!E33</f>
        <v>0</v>
      </c>
      <c r="H270" s="151">
        <f>'Rekapitulacija Posebni dio'!F33</f>
        <v>6.75</v>
      </c>
      <c r="I270" s="484">
        <f t="shared" si="29"/>
        <v>6.75</v>
      </c>
      <c r="J270" s="484">
        <f t="shared" si="30"/>
        <v>6.75</v>
      </c>
    </row>
    <row r="271" spans="1:10" s="106" customFormat="1" x14ac:dyDescent="0.25">
      <c r="A271" s="178"/>
      <c r="B271" s="122">
        <v>32</v>
      </c>
      <c r="C271" s="189"/>
      <c r="D271" s="203" t="s">
        <v>97</v>
      </c>
      <c r="E271" s="125">
        <f>E272+E286+E316+E361+E364+E372</f>
        <v>0</v>
      </c>
      <c r="F271" s="125">
        <f>F272+F286+F316+F361+F364+F372</f>
        <v>7400658.6200000001</v>
      </c>
      <c r="G271" s="125">
        <f>G272+G286+G316+G361+G364+G372</f>
        <v>7400658.6200000001</v>
      </c>
      <c r="H271" s="125">
        <f>H272+H286+H316+H361+H364+H372</f>
        <v>3486826.48</v>
      </c>
      <c r="I271" s="478">
        <f t="shared" ref="I271:I275" si="31">H271/F271*100</f>
        <v>47.115083386997249</v>
      </c>
      <c r="J271" s="478">
        <f t="shared" ref="J271:J339" si="32">H271/G271*100</f>
        <v>47.115083386997249</v>
      </c>
    </row>
    <row r="272" spans="1:10" s="106" customFormat="1" x14ac:dyDescent="0.25">
      <c r="A272" s="178"/>
      <c r="B272" s="140">
        <v>321</v>
      </c>
      <c r="C272" s="178"/>
      <c r="D272" s="178" t="s">
        <v>98</v>
      </c>
      <c r="E272" s="143">
        <f>E273+E279+E281+E284</f>
        <v>0</v>
      </c>
      <c r="F272" s="143">
        <f>F273+F279+F281+F284</f>
        <v>250944.29</v>
      </c>
      <c r="G272" s="143">
        <f>G273+G279+G281+G284</f>
        <v>250944.29</v>
      </c>
      <c r="H272" s="143">
        <f>H273+H279+H281+H284</f>
        <v>153216.03999999998</v>
      </c>
      <c r="I272" s="483">
        <f t="shared" si="31"/>
        <v>61.055798480212474</v>
      </c>
      <c r="J272" s="483">
        <f t="shared" si="32"/>
        <v>61.055798480212474</v>
      </c>
    </row>
    <row r="273" spans="1:10" s="106" customFormat="1" x14ac:dyDescent="0.25">
      <c r="A273" s="178"/>
      <c r="B273" s="140" t="s">
        <v>99</v>
      </c>
      <c r="C273" s="178"/>
      <c r="D273" s="178" t="s">
        <v>100</v>
      </c>
      <c r="E273" s="143">
        <f>SUM(E274:E278)</f>
        <v>0</v>
      </c>
      <c r="F273" s="143">
        <f>SUM(F274:F278)</f>
        <v>6380</v>
      </c>
      <c r="G273" s="143">
        <f>SUM(G274:G278)</f>
        <v>6380</v>
      </c>
      <c r="H273" s="143">
        <f>SUM(H274:H278)</f>
        <v>1880.63</v>
      </c>
      <c r="I273" s="483">
        <f t="shared" si="31"/>
        <v>29.476959247648903</v>
      </c>
      <c r="J273" s="483">
        <f t="shared" si="32"/>
        <v>29.476959247648903</v>
      </c>
    </row>
    <row r="274" spans="1:10" s="106" customFormat="1" x14ac:dyDescent="0.25">
      <c r="A274" s="178"/>
      <c r="B274" s="205" t="s">
        <v>505</v>
      </c>
      <c r="C274" s="204"/>
      <c r="D274" s="204" t="s">
        <v>387</v>
      </c>
      <c r="E274" s="151">
        <f>'Rekapitulacija Posebni dio'!C37</f>
        <v>0</v>
      </c>
      <c r="F274" s="151">
        <f>'Rekapitulacija Posebni dio'!D37</f>
        <v>3600</v>
      </c>
      <c r="G274" s="151">
        <f>'Rekapitulacija Posebni dio'!E37</f>
        <v>3600</v>
      </c>
      <c r="H274" s="151">
        <f>'Rekapitulacija Posebni dio'!F37</f>
        <v>0</v>
      </c>
      <c r="I274" s="484">
        <f t="shared" si="31"/>
        <v>0</v>
      </c>
      <c r="J274" s="484">
        <f t="shared" si="32"/>
        <v>0</v>
      </c>
    </row>
    <row r="275" spans="1:10" s="106" customFormat="1" x14ac:dyDescent="0.25">
      <c r="A275" s="178"/>
      <c r="B275" s="205" t="s">
        <v>512</v>
      </c>
      <c r="C275" s="204"/>
      <c r="D275" s="204" t="s">
        <v>389</v>
      </c>
      <c r="E275" s="151">
        <f>'Rekapitulacija Posebni dio'!C38</f>
        <v>0</v>
      </c>
      <c r="F275" s="151">
        <f>'Rekapitulacija Posebni dio'!D38</f>
        <v>1500</v>
      </c>
      <c r="G275" s="151">
        <f>'Rekapitulacija Posebni dio'!E38</f>
        <v>1500</v>
      </c>
      <c r="H275" s="151">
        <f>'Rekapitulacija Posebni dio'!F38</f>
        <v>952.52</v>
      </c>
      <c r="I275" s="484">
        <f t="shared" si="31"/>
        <v>63.501333333333335</v>
      </c>
      <c r="J275" s="484">
        <f t="shared" si="32"/>
        <v>63.501333333333335</v>
      </c>
    </row>
    <row r="276" spans="1:10" s="106" customFormat="1" x14ac:dyDescent="0.25">
      <c r="A276" s="178"/>
      <c r="B276" s="205" t="s">
        <v>713</v>
      </c>
      <c r="C276" s="204"/>
      <c r="D276" s="204" t="s">
        <v>714</v>
      </c>
      <c r="E276" s="151"/>
      <c r="F276" s="151">
        <f>'Rekapitulacija Posebni dio'!D39</f>
        <v>0</v>
      </c>
      <c r="G276" s="151">
        <f>'Rekapitulacija Posebni dio'!E39</f>
        <v>0</v>
      </c>
      <c r="H276" s="151">
        <f>'Rekapitulacija Posebni dio'!F39</f>
        <v>75.709999999999994</v>
      </c>
      <c r="I276" s="484">
        <f>IFERROR(H276/F276*100,H276)</f>
        <v>75.709999999999994</v>
      </c>
      <c r="J276" s="484">
        <f>IFERROR(H276/G276*100,H276)</f>
        <v>75.709999999999994</v>
      </c>
    </row>
    <row r="277" spans="1:10" s="210" customFormat="1" x14ac:dyDescent="0.25">
      <c r="A277" s="204"/>
      <c r="B277" s="205" t="s">
        <v>494</v>
      </c>
      <c r="C277" s="204"/>
      <c r="D277" s="204" t="s">
        <v>390</v>
      </c>
      <c r="E277" s="151">
        <f>'Rekapitulacija Posebni dio'!C40</f>
        <v>0</v>
      </c>
      <c r="F277" s="151">
        <f>'Rekapitulacija Posebni dio'!D40</f>
        <v>1200</v>
      </c>
      <c r="G277" s="151">
        <f>'Rekapitulacija Posebni dio'!E40</f>
        <v>1200</v>
      </c>
      <c r="H277" s="151">
        <f>'Rekapitulacija Posebni dio'!F40</f>
        <v>33</v>
      </c>
      <c r="I277" s="484">
        <f t="shared" ref="I277:I340" si="33">IFERROR(H277/F277*100,H277)</f>
        <v>2.75</v>
      </c>
      <c r="J277" s="484">
        <f t="shared" si="32"/>
        <v>2.75</v>
      </c>
    </row>
    <row r="278" spans="1:10" s="210" customFormat="1" x14ac:dyDescent="0.25">
      <c r="A278" s="204"/>
      <c r="B278" s="205" t="s">
        <v>566</v>
      </c>
      <c r="C278" s="204"/>
      <c r="D278" s="204" t="s">
        <v>567</v>
      </c>
      <c r="E278" s="151">
        <f>'Rekapitulacija Posebni dio'!C41</f>
        <v>0</v>
      </c>
      <c r="F278" s="151">
        <f>'Rekapitulacija Posebni dio'!D41</f>
        <v>80</v>
      </c>
      <c r="G278" s="151">
        <f>'Rekapitulacija Posebni dio'!E41</f>
        <v>80</v>
      </c>
      <c r="H278" s="151">
        <f>'Rekapitulacija Posebni dio'!F41</f>
        <v>819.4</v>
      </c>
      <c r="I278" s="484">
        <f t="shared" si="33"/>
        <v>1024.25</v>
      </c>
      <c r="J278" s="484">
        <f t="shared" si="32"/>
        <v>1024.25</v>
      </c>
    </row>
    <row r="279" spans="1:10" s="210" customFormat="1" x14ac:dyDescent="0.25">
      <c r="A279" s="204"/>
      <c r="B279" s="140" t="s">
        <v>101</v>
      </c>
      <c r="C279" s="178"/>
      <c r="D279" s="212" t="s">
        <v>102</v>
      </c>
      <c r="E279" s="143">
        <f>SUM(E280)</f>
        <v>0</v>
      </c>
      <c r="F279" s="143">
        <f>SUM(F280)</f>
        <v>234716.27000000002</v>
      </c>
      <c r="G279" s="143">
        <f>SUM(G280)</f>
        <v>234716.27000000002</v>
      </c>
      <c r="H279" s="143">
        <f>SUM(H280)</f>
        <v>138638.47999999998</v>
      </c>
      <c r="I279" s="483">
        <f t="shared" si="33"/>
        <v>59.066412396550085</v>
      </c>
      <c r="J279" s="483">
        <f t="shared" si="32"/>
        <v>59.066412396550085</v>
      </c>
    </row>
    <row r="280" spans="1:10" s="106" customFormat="1" x14ac:dyDescent="0.25">
      <c r="A280" s="204"/>
      <c r="B280" s="205" t="s">
        <v>475</v>
      </c>
      <c r="C280" s="204"/>
      <c r="D280" s="211" t="s">
        <v>102</v>
      </c>
      <c r="E280" s="151">
        <f>'Rekapitulacija Posebni dio'!C43</f>
        <v>0</v>
      </c>
      <c r="F280" s="151">
        <f>'Rekapitulacija Posebni dio'!D43</f>
        <v>234716.27000000002</v>
      </c>
      <c r="G280" s="151">
        <f>'Rekapitulacija Posebni dio'!E43</f>
        <v>234716.27000000002</v>
      </c>
      <c r="H280" s="151">
        <f>'Rekapitulacija Posebni dio'!F43</f>
        <v>138638.47999999998</v>
      </c>
      <c r="I280" s="484">
        <f t="shared" si="33"/>
        <v>59.066412396550085</v>
      </c>
      <c r="J280" s="484">
        <f t="shared" si="32"/>
        <v>59.066412396550085</v>
      </c>
    </row>
    <row r="281" spans="1:10" s="106" customFormat="1" x14ac:dyDescent="0.25">
      <c r="A281" s="204"/>
      <c r="B281" s="140" t="s">
        <v>103</v>
      </c>
      <c r="C281" s="178"/>
      <c r="D281" s="212" t="s">
        <v>104</v>
      </c>
      <c r="E281" s="143">
        <f>SUM(E282:E283)</f>
        <v>0</v>
      </c>
      <c r="F281" s="143">
        <f>SUM(F282:F283)</f>
        <v>9648.02</v>
      </c>
      <c r="G281" s="143">
        <f>SUM(G282:G283)</f>
        <v>9648.02</v>
      </c>
      <c r="H281" s="143">
        <f>SUM(H282:H283)</f>
        <v>12696.93</v>
      </c>
      <c r="I281" s="483">
        <f t="shared" si="33"/>
        <v>131.60140629890898</v>
      </c>
      <c r="J281" s="483">
        <f t="shared" si="32"/>
        <v>131.60140629890898</v>
      </c>
    </row>
    <row r="282" spans="1:10" s="106" customFormat="1" x14ac:dyDescent="0.25">
      <c r="A282" s="204"/>
      <c r="B282" s="205" t="s">
        <v>514</v>
      </c>
      <c r="C282" s="204"/>
      <c r="D282" s="211" t="s">
        <v>391</v>
      </c>
      <c r="E282" s="151">
        <f>'Rekapitulacija Posebni dio'!C45</f>
        <v>0</v>
      </c>
      <c r="F282" s="151">
        <f>'Rekapitulacija Posebni dio'!D45</f>
        <v>6570</v>
      </c>
      <c r="G282" s="151">
        <f>'Rekapitulacija Posebni dio'!E45</f>
        <v>6570</v>
      </c>
      <c r="H282" s="151">
        <f>'Rekapitulacija Posebni dio'!F45</f>
        <v>11862.93</v>
      </c>
      <c r="I282" s="484">
        <f t="shared" si="33"/>
        <v>180.56210045662101</v>
      </c>
      <c r="J282" s="484">
        <f t="shared" si="32"/>
        <v>180.56210045662101</v>
      </c>
    </row>
    <row r="283" spans="1:10" s="106" customFormat="1" x14ac:dyDescent="0.25">
      <c r="A283" s="204"/>
      <c r="B283" s="205" t="s">
        <v>495</v>
      </c>
      <c r="C283" s="204"/>
      <c r="D283" s="211" t="s">
        <v>392</v>
      </c>
      <c r="E283" s="151">
        <f>'Rekapitulacija Posebni dio'!C46</f>
        <v>0</v>
      </c>
      <c r="F283" s="151">
        <f>'Rekapitulacija Posebni dio'!D46</f>
        <v>3078.02</v>
      </c>
      <c r="G283" s="151">
        <f>'Rekapitulacija Posebni dio'!E46</f>
        <v>3078.02</v>
      </c>
      <c r="H283" s="151">
        <f>'Rekapitulacija Posebni dio'!F46</f>
        <v>834</v>
      </c>
      <c r="I283" s="484">
        <f t="shared" si="33"/>
        <v>27.095340511107789</v>
      </c>
      <c r="J283" s="484">
        <f t="shared" si="32"/>
        <v>27.095340511107789</v>
      </c>
    </row>
    <row r="284" spans="1:10" s="106" customFormat="1" x14ac:dyDescent="0.25">
      <c r="A284" s="204"/>
      <c r="B284" s="140" t="s">
        <v>105</v>
      </c>
      <c r="C284" s="178"/>
      <c r="D284" s="212" t="s">
        <v>106</v>
      </c>
      <c r="E284" s="143">
        <f>SUM(E285)</f>
        <v>0</v>
      </c>
      <c r="F284" s="143">
        <f>SUM(F285)</f>
        <v>200</v>
      </c>
      <c r="G284" s="143">
        <f>SUM(G285)</f>
        <v>200</v>
      </c>
      <c r="H284" s="143">
        <f>SUM(H285)</f>
        <v>0</v>
      </c>
      <c r="I284" s="484">
        <f t="shared" si="33"/>
        <v>0</v>
      </c>
      <c r="J284" s="483">
        <f t="shared" si="32"/>
        <v>0</v>
      </c>
    </row>
    <row r="285" spans="1:10" s="106" customFormat="1" x14ac:dyDescent="0.25">
      <c r="A285" s="204"/>
      <c r="B285" s="205" t="s">
        <v>476</v>
      </c>
      <c r="C285" s="204"/>
      <c r="D285" s="211" t="s">
        <v>513</v>
      </c>
      <c r="E285" s="151">
        <f>'Rekapitulacija Posebni dio'!C48</f>
        <v>0</v>
      </c>
      <c r="F285" s="151">
        <f>'Rekapitulacija Posebni dio'!D48</f>
        <v>200</v>
      </c>
      <c r="G285" s="151">
        <f>'Rekapitulacija Posebni dio'!E48</f>
        <v>200</v>
      </c>
      <c r="H285" s="151">
        <f>'Rekapitulacija Posebni dio'!F48</f>
        <v>0</v>
      </c>
      <c r="I285" s="484">
        <f t="shared" si="33"/>
        <v>0</v>
      </c>
      <c r="J285" s="484">
        <f t="shared" si="32"/>
        <v>0</v>
      </c>
    </row>
    <row r="286" spans="1:10" s="120" customFormat="1" x14ac:dyDescent="0.25">
      <c r="A286" s="178"/>
      <c r="B286" s="140" t="s">
        <v>107</v>
      </c>
      <c r="C286" s="178"/>
      <c r="D286" s="212" t="s">
        <v>108</v>
      </c>
      <c r="E286" s="143">
        <f>E287+E294+E301+E306+E311+E314</f>
        <v>0</v>
      </c>
      <c r="F286" s="143">
        <f>F287+F294+F301+F306+F311+F314</f>
        <v>3285505</v>
      </c>
      <c r="G286" s="143">
        <f>G287+G294+G301+G306+G311+G314</f>
        <v>3285505</v>
      </c>
      <c r="H286" s="143">
        <f>H287+H294+H301+H306+H311+H314</f>
        <v>278611.31</v>
      </c>
      <c r="I286" s="483">
        <f t="shared" si="33"/>
        <v>8.4800147922465499</v>
      </c>
      <c r="J286" s="483">
        <f t="shared" si="32"/>
        <v>8.4800147922465499</v>
      </c>
    </row>
    <row r="287" spans="1:10" s="120" customFormat="1" x14ac:dyDescent="0.25">
      <c r="A287" s="178"/>
      <c r="B287" s="140" t="s">
        <v>109</v>
      </c>
      <c r="C287" s="178"/>
      <c r="D287" s="178" t="s">
        <v>110</v>
      </c>
      <c r="E287" s="143">
        <f>SUM(E288:E293)</f>
        <v>0</v>
      </c>
      <c r="F287" s="143">
        <f>SUM(F288:F293)</f>
        <v>128000</v>
      </c>
      <c r="G287" s="143">
        <f>SUM(G288:G293)</f>
        <v>128000</v>
      </c>
      <c r="H287" s="143">
        <f>SUM(H288:H293)</f>
        <v>58970.270000000004</v>
      </c>
      <c r="I287" s="483">
        <f t="shared" si="33"/>
        <v>46.070523437500007</v>
      </c>
      <c r="J287" s="483">
        <f t="shared" si="32"/>
        <v>46.070523437500007</v>
      </c>
    </row>
    <row r="288" spans="1:10" s="120" customFormat="1" x14ac:dyDescent="0.25">
      <c r="A288" s="178"/>
      <c r="B288" s="205" t="s">
        <v>496</v>
      </c>
      <c r="C288" s="204"/>
      <c r="D288" s="211" t="s">
        <v>394</v>
      </c>
      <c r="E288" s="151">
        <f>'Rekapitulacija Posebni dio'!C51</f>
        <v>0</v>
      </c>
      <c r="F288" s="151">
        <f>'Rekapitulacija Posebni dio'!D51</f>
        <v>41000</v>
      </c>
      <c r="G288" s="151">
        <f>'Rekapitulacija Posebni dio'!E51</f>
        <v>41000</v>
      </c>
      <c r="H288" s="151">
        <f>'Rekapitulacija Posebni dio'!F51</f>
        <v>30482.050000000003</v>
      </c>
      <c r="I288" s="484">
        <f t="shared" si="33"/>
        <v>74.346463414634158</v>
      </c>
      <c r="J288" s="484">
        <f t="shared" si="32"/>
        <v>74.346463414634158</v>
      </c>
    </row>
    <row r="289" spans="1:10" s="120" customFormat="1" x14ac:dyDescent="0.25">
      <c r="A289" s="178"/>
      <c r="B289" s="205" t="s">
        <v>515</v>
      </c>
      <c r="C289" s="204"/>
      <c r="D289" s="211" t="s">
        <v>395</v>
      </c>
      <c r="E289" s="151">
        <f>'Rekapitulacija Posebni dio'!C52</f>
        <v>0</v>
      </c>
      <c r="F289" s="151">
        <f>'Rekapitulacija Posebni dio'!D52</f>
        <v>1500</v>
      </c>
      <c r="G289" s="151">
        <f>'Rekapitulacija Posebni dio'!E52</f>
        <v>1500</v>
      </c>
      <c r="H289" s="151">
        <f>'Rekapitulacija Posebni dio'!F52</f>
        <v>867.58</v>
      </c>
      <c r="I289" s="484">
        <f t="shared" si="33"/>
        <v>57.838666666666668</v>
      </c>
      <c r="J289" s="484">
        <f t="shared" si="32"/>
        <v>57.838666666666668</v>
      </c>
    </row>
    <row r="290" spans="1:10" s="120" customFormat="1" x14ac:dyDescent="0.25">
      <c r="A290" s="178"/>
      <c r="B290" s="205" t="s">
        <v>516</v>
      </c>
      <c r="C290" s="204"/>
      <c r="D290" s="211" t="s">
        <v>396</v>
      </c>
      <c r="E290" s="151">
        <f>'Rekapitulacija Posebni dio'!C53</f>
        <v>0</v>
      </c>
      <c r="F290" s="151">
        <f>'Rekapitulacija Posebni dio'!D53</f>
        <v>58500</v>
      </c>
      <c r="G290" s="151">
        <f>'Rekapitulacija Posebni dio'!E53</f>
        <v>58500</v>
      </c>
      <c r="H290" s="151">
        <f>'Rekapitulacija Posebni dio'!F53</f>
        <v>13921.35</v>
      </c>
      <c r="I290" s="484">
        <f t="shared" si="33"/>
        <v>23.797179487179488</v>
      </c>
      <c r="J290" s="484">
        <f t="shared" si="32"/>
        <v>23.797179487179488</v>
      </c>
    </row>
    <row r="291" spans="1:10" s="120" customFormat="1" x14ac:dyDescent="0.25">
      <c r="A291" s="178"/>
      <c r="B291" s="205" t="s">
        <v>517</v>
      </c>
      <c r="C291" s="204"/>
      <c r="D291" s="211" t="s">
        <v>397</v>
      </c>
      <c r="E291" s="151">
        <f>'Rekapitulacija Posebni dio'!C54</f>
        <v>0</v>
      </c>
      <c r="F291" s="151">
        <f>'Rekapitulacija Posebni dio'!D54</f>
        <v>500</v>
      </c>
      <c r="G291" s="151">
        <f>'Rekapitulacija Posebni dio'!E54</f>
        <v>500</v>
      </c>
      <c r="H291" s="151">
        <f>'Rekapitulacija Posebni dio'!F54</f>
        <v>0</v>
      </c>
      <c r="I291" s="484">
        <f t="shared" si="33"/>
        <v>0</v>
      </c>
      <c r="J291" s="484">
        <f t="shared" si="32"/>
        <v>0</v>
      </c>
    </row>
    <row r="292" spans="1:10" s="120" customFormat="1" x14ac:dyDescent="0.25">
      <c r="A292" s="178"/>
      <c r="B292" s="205" t="s">
        <v>568</v>
      </c>
      <c r="C292" s="204"/>
      <c r="D292" s="211" t="s">
        <v>569</v>
      </c>
      <c r="E292" s="151">
        <f>'Rekapitulacija Posebni dio'!C55</f>
        <v>0</v>
      </c>
      <c r="F292" s="151">
        <f>'Rekapitulacija Posebni dio'!D55</f>
        <v>25000</v>
      </c>
      <c r="G292" s="151">
        <f>'Rekapitulacija Posebni dio'!E55</f>
        <v>25000</v>
      </c>
      <c r="H292" s="151">
        <f>'Rekapitulacija Posebni dio'!F55</f>
        <v>13699.29</v>
      </c>
      <c r="I292" s="484">
        <f t="shared" si="33"/>
        <v>54.797159999999998</v>
      </c>
      <c r="J292" s="484">
        <f t="shared" si="32"/>
        <v>54.797159999999998</v>
      </c>
    </row>
    <row r="293" spans="1:10" s="120" customFormat="1" x14ac:dyDescent="0.25">
      <c r="A293" s="178"/>
      <c r="B293" s="205" t="s">
        <v>518</v>
      </c>
      <c r="C293" s="204"/>
      <c r="D293" s="204" t="s">
        <v>398</v>
      </c>
      <c r="E293" s="151">
        <f>'Rekapitulacija Posebni dio'!C56</f>
        <v>0</v>
      </c>
      <c r="F293" s="151">
        <f>'Rekapitulacija Posebni dio'!D56</f>
        <v>1500</v>
      </c>
      <c r="G293" s="151">
        <f>'Rekapitulacija Posebni dio'!E56</f>
        <v>1500</v>
      </c>
      <c r="H293" s="151">
        <f>'Rekapitulacija Posebni dio'!F56</f>
        <v>0</v>
      </c>
      <c r="I293" s="484">
        <f t="shared" si="33"/>
        <v>0</v>
      </c>
      <c r="J293" s="484">
        <f t="shared" si="32"/>
        <v>0</v>
      </c>
    </row>
    <row r="294" spans="1:10" s="120" customFormat="1" x14ac:dyDescent="0.25">
      <c r="A294" s="178"/>
      <c r="B294" s="140" t="s">
        <v>111</v>
      </c>
      <c r="C294" s="178"/>
      <c r="D294" s="178" t="s">
        <v>112</v>
      </c>
      <c r="E294" s="143">
        <f>SUM(E295:E300)</f>
        <v>0</v>
      </c>
      <c r="F294" s="143">
        <f>SUM(F295:F300)</f>
        <v>2806455</v>
      </c>
      <c r="G294" s="143">
        <f>SUM(G295:G300)</f>
        <v>2806455</v>
      </c>
      <c r="H294" s="143">
        <f>SUM(H295:H300)</f>
        <v>4788.8900000000003</v>
      </c>
      <c r="I294" s="483">
        <f t="shared" si="33"/>
        <v>0.17063840325250182</v>
      </c>
      <c r="J294" s="483">
        <f t="shared" si="32"/>
        <v>0.17063840325250182</v>
      </c>
    </row>
    <row r="295" spans="1:10" s="120" customFormat="1" hidden="1" x14ac:dyDescent="0.25">
      <c r="A295" s="178"/>
      <c r="B295" s="205" t="s">
        <v>477</v>
      </c>
      <c r="C295" s="204"/>
      <c r="D295" s="204" t="s">
        <v>399</v>
      </c>
      <c r="E295" s="151">
        <f>'Rekapitulacija Posebni dio'!C58</f>
        <v>0</v>
      </c>
      <c r="F295" s="151">
        <f>'Rekapitulacija Posebni dio'!D58</f>
        <v>0</v>
      </c>
      <c r="G295" s="151">
        <f>'Rekapitulacija Posebni dio'!E58</f>
        <v>0</v>
      </c>
      <c r="H295" s="151">
        <f>'Rekapitulacija Posebni dio'!F58</f>
        <v>0</v>
      </c>
      <c r="I295" s="484">
        <f t="shared" si="33"/>
        <v>0</v>
      </c>
      <c r="J295" s="484" t="e">
        <f t="shared" si="32"/>
        <v>#DIV/0!</v>
      </c>
    </row>
    <row r="296" spans="1:10" s="120" customFormat="1" x14ac:dyDescent="0.25">
      <c r="A296" s="178"/>
      <c r="B296" s="205" t="s">
        <v>700</v>
      </c>
      <c r="C296" s="204"/>
      <c r="D296" s="204" t="s">
        <v>701</v>
      </c>
      <c r="E296" s="151">
        <f>'Rekapitulacija Posebni dio'!C59</f>
        <v>0</v>
      </c>
      <c r="F296" s="151">
        <f>'Rekapitulacija Posebni dio'!D59</f>
        <v>0</v>
      </c>
      <c r="G296" s="151">
        <f>'Rekapitulacija Posebni dio'!E59</f>
        <v>0</v>
      </c>
      <c r="H296" s="151">
        <f>'Rekapitulacija Posebni dio'!F59</f>
        <v>0</v>
      </c>
      <c r="I296" s="484">
        <f t="shared" si="33"/>
        <v>0</v>
      </c>
      <c r="J296" s="484">
        <f>IFERROR(H296/G296*100,H296)</f>
        <v>0</v>
      </c>
    </row>
    <row r="297" spans="1:10" s="120" customFormat="1" x14ac:dyDescent="0.25">
      <c r="A297" s="178"/>
      <c r="B297" s="205" t="s">
        <v>570</v>
      </c>
      <c r="C297" s="204"/>
      <c r="D297" s="204" t="s">
        <v>572</v>
      </c>
      <c r="E297" s="151">
        <f>'Rekapitulacija Posebni dio'!C60</f>
        <v>0</v>
      </c>
      <c r="F297" s="151">
        <f>'Rekapitulacija Posebni dio'!D60</f>
        <v>12000</v>
      </c>
      <c r="G297" s="151">
        <f>'Rekapitulacija Posebni dio'!E60</f>
        <v>12000</v>
      </c>
      <c r="H297" s="151">
        <f>'Rekapitulacija Posebni dio'!F60</f>
        <v>4648.97</v>
      </c>
      <c r="I297" s="484">
        <f t="shared" si="33"/>
        <v>38.741416666666666</v>
      </c>
      <c r="J297" s="484">
        <f t="shared" si="32"/>
        <v>38.741416666666666</v>
      </c>
    </row>
    <row r="298" spans="1:10" s="120" customFormat="1" x14ac:dyDescent="0.25">
      <c r="A298" s="178"/>
      <c r="B298" s="205" t="s">
        <v>571</v>
      </c>
      <c r="C298" s="204"/>
      <c r="D298" s="204" t="s">
        <v>573</v>
      </c>
      <c r="E298" s="151">
        <f>'Rekapitulacija Posebni dio'!C61</f>
        <v>0</v>
      </c>
      <c r="F298" s="151">
        <f>'Rekapitulacija Posebni dio'!D61</f>
        <v>2794455</v>
      </c>
      <c r="G298" s="151">
        <f>'Rekapitulacija Posebni dio'!E61</f>
        <v>2794455</v>
      </c>
      <c r="H298" s="151">
        <f>'Rekapitulacija Posebni dio'!F61</f>
        <v>0</v>
      </c>
      <c r="I298" s="484">
        <f t="shared" si="33"/>
        <v>0</v>
      </c>
      <c r="J298" s="484">
        <f t="shared" si="32"/>
        <v>0</v>
      </c>
    </row>
    <row r="299" spans="1:10" s="120" customFormat="1" hidden="1" x14ac:dyDescent="0.25">
      <c r="A299" s="178"/>
      <c r="B299" s="205" t="s">
        <v>478</v>
      </c>
      <c r="C299" s="204"/>
      <c r="D299" s="204" t="s">
        <v>400</v>
      </c>
      <c r="E299" s="151">
        <f>'Rekapitulacija Posebni dio'!C62</f>
        <v>0</v>
      </c>
      <c r="F299" s="151">
        <f>'Rekapitulacija Posebni dio'!D62</f>
        <v>0</v>
      </c>
      <c r="G299" s="151">
        <f>'Rekapitulacija Posebni dio'!E62</f>
        <v>0</v>
      </c>
      <c r="H299" s="151">
        <f>'Rekapitulacija Posebni dio'!F62</f>
        <v>0</v>
      </c>
      <c r="I299" s="484">
        <f t="shared" si="33"/>
        <v>0</v>
      </c>
      <c r="J299" s="484" t="e">
        <f t="shared" si="32"/>
        <v>#DIV/0!</v>
      </c>
    </row>
    <row r="300" spans="1:10" s="120" customFormat="1" x14ac:dyDescent="0.25">
      <c r="A300" s="178"/>
      <c r="B300" s="205" t="s">
        <v>479</v>
      </c>
      <c r="C300" s="178"/>
      <c r="D300" s="204" t="s">
        <v>519</v>
      </c>
      <c r="E300" s="151">
        <f>'Rekapitulacija Posebni dio'!C63</f>
        <v>0</v>
      </c>
      <c r="F300" s="151">
        <f>'Rekapitulacija Posebni dio'!D63</f>
        <v>0</v>
      </c>
      <c r="G300" s="151">
        <f>'Rekapitulacija Posebni dio'!E63</f>
        <v>0</v>
      </c>
      <c r="H300" s="151">
        <f>'Rekapitulacija Posebni dio'!F63</f>
        <v>139.91999999999999</v>
      </c>
      <c r="I300" s="484">
        <f t="shared" si="33"/>
        <v>139.91999999999999</v>
      </c>
      <c r="J300" s="484">
        <f>IFERROR(H300/G300*100,H300)</f>
        <v>139.91999999999999</v>
      </c>
    </row>
    <row r="301" spans="1:10" s="120" customFormat="1" x14ac:dyDescent="0.25">
      <c r="A301" s="178"/>
      <c r="B301" s="140" t="s">
        <v>113</v>
      </c>
      <c r="C301" s="178"/>
      <c r="D301" s="178" t="s">
        <v>114</v>
      </c>
      <c r="E301" s="143">
        <f>SUM(E302:E305)</f>
        <v>0</v>
      </c>
      <c r="F301" s="143">
        <f>SUM(F302:F305)</f>
        <v>321000</v>
      </c>
      <c r="G301" s="143">
        <f>SUM(G302:G305)</f>
        <v>321000</v>
      </c>
      <c r="H301" s="143">
        <f>SUM(H302:H305)</f>
        <v>170137.83</v>
      </c>
      <c r="I301" s="483">
        <f t="shared" si="33"/>
        <v>53.002439252336444</v>
      </c>
      <c r="J301" s="483">
        <f t="shared" si="32"/>
        <v>53.002439252336444</v>
      </c>
    </row>
    <row r="302" spans="1:10" s="120" customFormat="1" x14ac:dyDescent="0.25">
      <c r="A302" s="178"/>
      <c r="B302" s="205" t="s">
        <v>480</v>
      </c>
      <c r="C302" s="178"/>
      <c r="D302" s="204" t="s">
        <v>403</v>
      </c>
      <c r="E302" s="151">
        <f>'Rekapitulacija Posebni dio'!C65</f>
        <v>0</v>
      </c>
      <c r="F302" s="151">
        <f>'Rekapitulacija Posebni dio'!D65</f>
        <v>142000</v>
      </c>
      <c r="G302" s="151">
        <f>'Rekapitulacija Posebni dio'!E65</f>
        <v>142000</v>
      </c>
      <c r="H302" s="151">
        <f>'Rekapitulacija Posebni dio'!F65</f>
        <v>55567.59</v>
      </c>
      <c r="I302" s="484">
        <f t="shared" si="33"/>
        <v>39.132105633802816</v>
      </c>
      <c r="J302" s="484">
        <f t="shared" si="32"/>
        <v>39.132105633802816</v>
      </c>
    </row>
    <row r="303" spans="1:10" s="120" customFormat="1" x14ac:dyDescent="0.25">
      <c r="A303" s="178"/>
      <c r="B303" s="205" t="s">
        <v>481</v>
      </c>
      <c r="C303" s="178"/>
      <c r="D303" s="204" t="s">
        <v>404</v>
      </c>
      <c r="E303" s="151">
        <f>'Rekapitulacija Posebni dio'!C66</f>
        <v>0</v>
      </c>
      <c r="F303" s="151">
        <f>'Rekapitulacija Posebni dio'!D66</f>
        <v>2200</v>
      </c>
      <c r="G303" s="151">
        <f>'Rekapitulacija Posebni dio'!E66</f>
        <v>2200</v>
      </c>
      <c r="H303" s="151">
        <f>'Rekapitulacija Posebni dio'!F66</f>
        <v>0</v>
      </c>
      <c r="I303" s="484">
        <f t="shared" si="33"/>
        <v>0</v>
      </c>
      <c r="J303" s="484">
        <f t="shared" si="32"/>
        <v>0</v>
      </c>
    </row>
    <row r="304" spans="1:10" s="120" customFormat="1" x14ac:dyDescent="0.25">
      <c r="A304" s="178"/>
      <c r="B304" s="205" t="s">
        <v>482</v>
      </c>
      <c r="C304" s="178"/>
      <c r="D304" s="204" t="s">
        <v>405</v>
      </c>
      <c r="E304" s="151">
        <f>'Rekapitulacija Posebni dio'!C67</f>
        <v>0</v>
      </c>
      <c r="F304" s="151">
        <f>'Rekapitulacija Posebni dio'!D67</f>
        <v>135000</v>
      </c>
      <c r="G304" s="151">
        <f>'Rekapitulacija Posebni dio'!E67</f>
        <v>135000</v>
      </c>
      <c r="H304" s="151">
        <f>'Rekapitulacija Posebni dio'!F67</f>
        <v>89179.03</v>
      </c>
      <c r="I304" s="484">
        <f t="shared" si="33"/>
        <v>66.058540740740739</v>
      </c>
      <c r="J304" s="484">
        <f t="shared" si="32"/>
        <v>66.058540740740739</v>
      </c>
    </row>
    <row r="305" spans="1:10" s="120" customFormat="1" x14ac:dyDescent="0.25">
      <c r="A305" s="178"/>
      <c r="B305" s="205" t="s">
        <v>483</v>
      </c>
      <c r="C305" s="178"/>
      <c r="D305" s="204" t="s">
        <v>402</v>
      </c>
      <c r="E305" s="151">
        <f>'Rekapitulacija Posebni dio'!C68</f>
        <v>0</v>
      </c>
      <c r="F305" s="151">
        <f>'Rekapitulacija Posebni dio'!D68</f>
        <v>41800</v>
      </c>
      <c r="G305" s="151">
        <f>'Rekapitulacija Posebni dio'!E68</f>
        <v>41800</v>
      </c>
      <c r="H305" s="151">
        <f>'Rekapitulacija Posebni dio'!F68</f>
        <v>25391.21</v>
      </c>
      <c r="I305" s="484">
        <f t="shared" si="33"/>
        <v>60.744521531100482</v>
      </c>
      <c r="J305" s="484">
        <f t="shared" si="32"/>
        <v>60.744521531100482</v>
      </c>
    </row>
    <row r="306" spans="1:10" s="120" customFormat="1" x14ac:dyDescent="0.25">
      <c r="A306" s="178"/>
      <c r="B306" s="140" t="s">
        <v>115</v>
      </c>
      <c r="C306" s="178"/>
      <c r="D306" s="212" t="s">
        <v>116</v>
      </c>
      <c r="E306" s="143">
        <f>SUM(E307:E310)</f>
        <v>0</v>
      </c>
      <c r="F306" s="143">
        <f>SUM(F307:F310)</f>
        <v>15050</v>
      </c>
      <c r="G306" s="143">
        <f>SUM(G307:G310)</f>
        <v>15050</v>
      </c>
      <c r="H306" s="143">
        <f>SUM(H307:H310)</f>
        <v>3874.79</v>
      </c>
      <c r="I306" s="483">
        <f t="shared" si="33"/>
        <v>25.746112956810631</v>
      </c>
      <c r="J306" s="483">
        <f t="shared" si="32"/>
        <v>25.746112956810631</v>
      </c>
    </row>
    <row r="307" spans="1:10" s="120" customFormat="1" x14ac:dyDescent="0.25">
      <c r="A307" s="178"/>
      <c r="B307" s="205" t="s">
        <v>520</v>
      </c>
      <c r="C307" s="178"/>
      <c r="D307" s="280" t="s">
        <v>406</v>
      </c>
      <c r="E307" s="151">
        <f>'Rekapitulacija Posebni dio'!C70</f>
        <v>0</v>
      </c>
      <c r="F307" s="151">
        <f>'Rekapitulacija Posebni dio'!D70</f>
        <v>2500</v>
      </c>
      <c r="G307" s="151">
        <f>'Rekapitulacija Posebni dio'!E70</f>
        <v>2500</v>
      </c>
      <c r="H307" s="151">
        <f>'Rekapitulacija Posebni dio'!F70</f>
        <v>647.21999999999991</v>
      </c>
      <c r="I307" s="484">
        <f t="shared" si="33"/>
        <v>25.888799999999996</v>
      </c>
      <c r="J307" s="484">
        <f t="shared" si="32"/>
        <v>25.888799999999996</v>
      </c>
    </row>
    <row r="308" spans="1:10" s="120" customFormat="1" x14ac:dyDescent="0.25">
      <c r="A308" s="178"/>
      <c r="B308" s="205" t="s">
        <v>521</v>
      </c>
      <c r="C308" s="178"/>
      <c r="D308" s="280" t="s">
        <v>408</v>
      </c>
      <c r="E308" s="151">
        <f>'Rekapitulacija Posebni dio'!C71</f>
        <v>0</v>
      </c>
      <c r="F308" s="151">
        <f>'Rekapitulacija Posebni dio'!D71</f>
        <v>2750</v>
      </c>
      <c r="G308" s="151">
        <f>'Rekapitulacija Posebni dio'!E71</f>
        <v>2750</v>
      </c>
      <c r="H308" s="151">
        <f>'Rekapitulacija Posebni dio'!F71</f>
        <v>1488.57</v>
      </c>
      <c r="I308" s="484">
        <f t="shared" si="33"/>
        <v>54.12981818181818</v>
      </c>
      <c r="J308" s="484">
        <f t="shared" si="32"/>
        <v>54.12981818181818</v>
      </c>
    </row>
    <row r="309" spans="1:10" s="120" customFormat="1" x14ac:dyDescent="0.25">
      <c r="A309" s="178"/>
      <c r="B309" s="205" t="s">
        <v>522</v>
      </c>
      <c r="C309" s="178"/>
      <c r="D309" s="280" t="s">
        <v>407</v>
      </c>
      <c r="E309" s="151">
        <f>'Rekapitulacija Posebni dio'!C72</f>
        <v>0</v>
      </c>
      <c r="F309" s="151">
        <f>'Rekapitulacija Posebni dio'!D72</f>
        <v>6500</v>
      </c>
      <c r="G309" s="151">
        <f>'Rekapitulacija Posebni dio'!E72</f>
        <v>6500</v>
      </c>
      <c r="H309" s="151">
        <f>'Rekapitulacija Posebni dio'!F72</f>
        <v>406.41</v>
      </c>
      <c r="I309" s="484">
        <f t="shared" si="33"/>
        <v>6.2524615384615387</v>
      </c>
      <c r="J309" s="484">
        <f t="shared" si="32"/>
        <v>6.2524615384615387</v>
      </c>
    </row>
    <row r="310" spans="1:10" s="120" customFormat="1" x14ac:dyDescent="0.25">
      <c r="A310" s="178"/>
      <c r="B310" s="205" t="s">
        <v>523</v>
      </c>
      <c r="C310" s="178"/>
      <c r="D310" s="281" t="s">
        <v>409</v>
      </c>
      <c r="E310" s="151">
        <f>'Rekapitulacija Posebni dio'!C73</f>
        <v>0</v>
      </c>
      <c r="F310" s="151">
        <f>'Rekapitulacija Posebni dio'!D73</f>
        <v>3300</v>
      </c>
      <c r="G310" s="151">
        <f>'Rekapitulacija Posebni dio'!E73</f>
        <v>3300</v>
      </c>
      <c r="H310" s="151">
        <f>'Rekapitulacija Posebni dio'!F73</f>
        <v>1332.59</v>
      </c>
      <c r="I310" s="484">
        <f t="shared" si="33"/>
        <v>40.381515151515153</v>
      </c>
      <c r="J310" s="484">
        <f t="shared" si="32"/>
        <v>40.381515151515153</v>
      </c>
    </row>
    <row r="311" spans="1:10" s="120" customFormat="1" x14ac:dyDescent="0.25">
      <c r="A311" s="178"/>
      <c r="B311" s="140" t="s">
        <v>117</v>
      </c>
      <c r="C311" s="178"/>
      <c r="D311" s="212" t="s">
        <v>118</v>
      </c>
      <c r="E311" s="143">
        <f>SUM(E312:E313)</f>
        <v>0</v>
      </c>
      <c r="F311" s="143">
        <f>SUM(F312:F313)</f>
        <v>9500</v>
      </c>
      <c r="G311" s="143">
        <f>SUM(G312:G313)</f>
        <v>9500</v>
      </c>
      <c r="H311" s="143">
        <f>SUM(H312:H313)</f>
        <v>35591.57</v>
      </c>
      <c r="I311" s="483">
        <f t="shared" si="33"/>
        <v>374.6481052631579</v>
      </c>
      <c r="J311" s="483">
        <f t="shared" si="32"/>
        <v>374.6481052631579</v>
      </c>
    </row>
    <row r="312" spans="1:10" s="120" customFormat="1" x14ac:dyDescent="0.25">
      <c r="A312" s="178"/>
      <c r="B312" s="205" t="s">
        <v>484</v>
      </c>
      <c r="C312" s="178"/>
      <c r="D312" s="211" t="s">
        <v>575</v>
      </c>
      <c r="E312" s="151">
        <f>'Rekapitulacija Posebni dio'!C75</f>
        <v>0</v>
      </c>
      <c r="F312" s="151">
        <f>'Rekapitulacija Posebni dio'!D75</f>
        <v>8000</v>
      </c>
      <c r="G312" s="151">
        <f>'Rekapitulacija Posebni dio'!E75</f>
        <v>8000</v>
      </c>
      <c r="H312" s="151">
        <f>'Rekapitulacija Posebni dio'!F75</f>
        <v>35472.07</v>
      </c>
      <c r="I312" s="484">
        <f t="shared" si="33"/>
        <v>443.40087500000004</v>
      </c>
      <c r="J312" s="484">
        <f t="shared" si="32"/>
        <v>443.40087500000004</v>
      </c>
    </row>
    <row r="313" spans="1:10" s="120" customFormat="1" x14ac:dyDescent="0.25">
      <c r="A313" s="178"/>
      <c r="B313" s="205" t="s">
        <v>574</v>
      </c>
      <c r="C313" s="178"/>
      <c r="D313" s="211" t="s">
        <v>576</v>
      </c>
      <c r="E313" s="151">
        <f>'Rekapitulacija Posebni dio'!C76</f>
        <v>0</v>
      </c>
      <c r="F313" s="151">
        <f>'Rekapitulacija Posebni dio'!D76</f>
        <v>1500</v>
      </c>
      <c r="G313" s="151">
        <f>'Rekapitulacija Posebni dio'!E76</f>
        <v>1500</v>
      </c>
      <c r="H313" s="151">
        <f>'Rekapitulacija Posebni dio'!F76</f>
        <v>119.5</v>
      </c>
      <c r="I313" s="484">
        <f t="shared" si="33"/>
        <v>7.9666666666666668</v>
      </c>
      <c r="J313" s="484">
        <f t="shared" si="32"/>
        <v>7.9666666666666668</v>
      </c>
    </row>
    <row r="314" spans="1:10" s="120" customFormat="1" x14ac:dyDescent="0.25">
      <c r="A314" s="178"/>
      <c r="B314" s="140" t="s">
        <v>119</v>
      </c>
      <c r="C314" s="178"/>
      <c r="D314" s="212" t="s">
        <v>120</v>
      </c>
      <c r="E314" s="143">
        <f>SUM(E315)</f>
        <v>0</v>
      </c>
      <c r="F314" s="143">
        <f>SUM(F315)</f>
        <v>5500</v>
      </c>
      <c r="G314" s="143">
        <f>SUM(G315)</f>
        <v>5500</v>
      </c>
      <c r="H314" s="143">
        <f>SUM(H315)</f>
        <v>5247.96</v>
      </c>
      <c r="I314" s="483">
        <f t="shared" si="33"/>
        <v>95.417454545454547</v>
      </c>
      <c r="J314" s="483">
        <f t="shared" si="32"/>
        <v>95.417454545454547</v>
      </c>
    </row>
    <row r="315" spans="1:10" s="120" customFormat="1" x14ac:dyDescent="0.25">
      <c r="A315" s="178"/>
      <c r="B315" s="205" t="s">
        <v>485</v>
      </c>
      <c r="C315" s="178"/>
      <c r="D315" s="211" t="s">
        <v>120</v>
      </c>
      <c r="E315" s="151">
        <f>'Rekapitulacija Posebni dio'!C78</f>
        <v>0</v>
      </c>
      <c r="F315" s="151">
        <f>'Rekapitulacija Posebni dio'!D78</f>
        <v>5500</v>
      </c>
      <c r="G315" s="151">
        <f>'Rekapitulacija Posebni dio'!E78</f>
        <v>5500</v>
      </c>
      <c r="H315" s="151">
        <f>'Rekapitulacija Posebni dio'!F78</f>
        <v>5247.96</v>
      </c>
      <c r="I315" s="484">
        <f t="shared" si="33"/>
        <v>95.417454545454547</v>
      </c>
      <c r="J315" s="484">
        <f t="shared" si="32"/>
        <v>95.417454545454547</v>
      </c>
    </row>
    <row r="316" spans="1:10" s="120" customFormat="1" x14ac:dyDescent="0.25">
      <c r="A316" s="178"/>
      <c r="B316" s="140" t="s">
        <v>121</v>
      </c>
      <c r="C316" s="178"/>
      <c r="D316" s="212" t="s">
        <v>122</v>
      </c>
      <c r="E316" s="143">
        <f>E317+E321+E326+E331+E340+E344+E349+E354+E356</f>
        <v>0</v>
      </c>
      <c r="F316" s="143">
        <f>F317+F321+F326+F331+F340+F344+F349+F354+F356</f>
        <v>1067396.33</v>
      </c>
      <c r="G316" s="143">
        <f>G317+G321+G326+G331+G340+G344+G349+G354+G356</f>
        <v>1067396.33</v>
      </c>
      <c r="H316" s="143">
        <f>H317+H321+H326+H331+H340+H344+H349+H354+H356</f>
        <v>508455.26</v>
      </c>
      <c r="I316" s="483">
        <f t="shared" si="33"/>
        <v>47.635095391418481</v>
      </c>
      <c r="J316" s="483">
        <f t="shared" si="32"/>
        <v>47.635095391418481</v>
      </c>
    </row>
    <row r="317" spans="1:10" s="120" customFormat="1" x14ac:dyDescent="0.25">
      <c r="A317" s="178"/>
      <c r="B317" s="140" t="s">
        <v>123</v>
      </c>
      <c r="C317" s="178"/>
      <c r="D317" s="282" t="s">
        <v>124</v>
      </c>
      <c r="E317" s="143">
        <f>SUM(E318:E320)</f>
        <v>0</v>
      </c>
      <c r="F317" s="143">
        <f>SUM(F318:F320)</f>
        <v>46350</v>
      </c>
      <c r="G317" s="143">
        <f>SUM(G318:G320)</f>
        <v>46350</v>
      </c>
      <c r="H317" s="143">
        <f>SUM(H318:H320)</f>
        <v>38913.509999999995</v>
      </c>
      <c r="I317" s="483">
        <f t="shared" si="33"/>
        <v>83.955792880258883</v>
      </c>
      <c r="J317" s="483">
        <f t="shared" si="32"/>
        <v>83.955792880258883</v>
      </c>
    </row>
    <row r="318" spans="1:10" s="120" customFormat="1" x14ac:dyDescent="0.25">
      <c r="A318" s="178"/>
      <c r="B318" s="205" t="s">
        <v>486</v>
      </c>
      <c r="C318" s="178"/>
      <c r="D318" s="281" t="s">
        <v>410</v>
      </c>
      <c r="E318" s="151">
        <f>'Rekapitulacija Posebni dio'!C81</f>
        <v>0</v>
      </c>
      <c r="F318" s="151">
        <f>'Rekapitulacija Posebni dio'!D81</f>
        <v>43000</v>
      </c>
      <c r="G318" s="151">
        <f>'Rekapitulacija Posebni dio'!E81</f>
        <v>43000</v>
      </c>
      <c r="H318" s="151">
        <f>'Rekapitulacija Posebni dio'!F81</f>
        <v>37679.629999999997</v>
      </c>
      <c r="I318" s="484">
        <f t="shared" si="33"/>
        <v>87.62704651162791</v>
      </c>
      <c r="J318" s="484">
        <f t="shared" si="32"/>
        <v>87.62704651162791</v>
      </c>
    </row>
    <row r="319" spans="1:10" s="120" customFormat="1" x14ac:dyDescent="0.25">
      <c r="A319" s="178"/>
      <c r="B319" s="205" t="s">
        <v>487</v>
      </c>
      <c r="C319" s="178"/>
      <c r="D319" s="281" t="s">
        <v>411</v>
      </c>
      <c r="E319" s="151">
        <f>'Rekapitulacija Posebni dio'!C82</f>
        <v>0</v>
      </c>
      <c r="F319" s="151">
        <f>'Rekapitulacija Posebni dio'!D82</f>
        <v>1500</v>
      </c>
      <c r="G319" s="151">
        <f>'Rekapitulacija Posebni dio'!E82</f>
        <v>1500</v>
      </c>
      <c r="H319" s="151">
        <f>'Rekapitulacija Posebni dio'!F82</f>
        <v>1233.8800000000001</v>
      </c>
      <c r="I319" s="484">
        <f t="shared" si="33"/>
        <v>82.25866666666667</v>
      </c>
      <c r="J319" s="484">
        <f t="shared" si="32"/>
        <v>82.25866666666667</v>
      </c>
    </row>
    <row r="320" spans="1:10" s="120" customFormat="1" x14ac:dyDescent="0.25">
      <c r="A320" s="178"/>
      <c r="B320" s="205" t="s">
        <v>540</v>
      </c>
      <c r="C320" s="178"/>
      <c r="D320" s="281" t="s">
        <v>541</v>
      </c>
      <c r="E320" s="151">
        <f>'Rekapitulacija Posebni dio'!C83</f>
        <v>0</v>
      </c>
      <c r="F320" s="151">
        <f>'Rekapitulacija Posebni dio'!D83</f>
        <v>1850</v>
      </c>
      <c r="G320" s="151">
        <f>'Rekapitulacija Posebni dio'!E83</f>
        <v>1850</v>
      </c>
      <c r="H320" s="151">
        <f>'Rekapitulacija Posebni dio'!F83</f>
        <v>0</v>
      </c>
      <c r="I320" s="484">
        <f t="shared" si="33"/>
        <v>0</v>
      </c>
      <c r="J320" s="484">
        <f t="shared" si="32"/>
        <v>0</v>
      </c>
    </row>
    <row r="321" spans="1:10" s="120" customFormat="1" x14ac:dyDescent="0.25">
      <c r="A321" s="178"/>
      <c r="B321" s="140" t="s">
        <v>125</v>
      </c>
      <c r="C321" s="178"/>
      <c r="D321" s="212" t="s">
        <v>126</v>
      </c>
      <c r="E321" s="143">
        <f>SUM(E322:E325)</f>
        <v>0</v>
      </c>
      <c r="F321" s="143">
        <f>SUM(F322:F325)</f>
        <v>29500</v>
      </c>
      <c r="G321" s="143">
        <f>SUM(G322:G325)</f>
        <v>29500</v>
      </c>
      <c r="H321" s="143">
        <f>SUM(H322:H325)</f>
        <v>75709.97</v>
      </c>
      <c r="I321" s="483">
        <f t="shared" si="33"/>
        <v>256.6439661016949</v>
      </c>
      <c r="J321" s="483">
        <f t="shared" si="32"/>
        <v>256.6439661016949</v>
      </c>
    </row>
    <row r="322" spans="1:10" s="120" customFormat="1" x14ac:dyDescent="0.25">
      <c r="A322" s="178"/>
      <c r="B322" s="205" t="s">
        <v>508</v>
      </c>
      <c r="C322" s="178"/>
      <c r="D322" s="281" t="s">
        <v>413</v>
      </c>
      <c r="E322" s="151">
        <f>'Rekapitulacija Posebni dio'!C85</f>
        <v>0</v>
      </c>
      <c r="F322" s="151">
        <f>'Rekapitulacija Posebni dio'!D85</f>
        <v>10000</v>
      </c>
      <c r="G322" s="151">
        <f>'Rekapitulacija Posebni dio'!E85</f>
        <v>10000</v>
      </c>
      <c r="H322" s="151">
        <f>'Rekapitulacija Posebni dio'!F85</f>
        <v>12048</v>
      </c>
      <c r="I322" s="484">
        <f t="shared" si="33"/>
        <v>120.48</v>
      </c>
      <c r="J322" s="484">
        <f t="shared" si="32"/>
        <v>120.48</v>
      </c>
    </row>
    <row r="323" spans="1:10" s="120" customFormat="1" x14ac:dyDescent="0.25">
      <c r="A323" s="178"/>
      <c r="B323" s="205" t="s">
        <v>509</v>
      </c>
      <c r="C323" s="178"/>
      <c r="D323" s="281" t="s">
        <v>414</v>
      </c>
      <c r="E323" s="151">
        <f>'Rekapitulacija Posebni dio'!C86</f>
        <v>0</v>
      </c>
      <c r="F323" s="151">
        <f>'Rekapitulacija Posebni dio'!D86</f>
        <v>8000</v>
      </c>
      <c r="G323" s="151">
        <f>'Rekapitulacija Posebni dio'!E86</f>
        <v>8000</v>
      </c>
      <c r="H323" s="151">
        <f>'Rekapitulacija Posebni dio'!F86</f>
        <v>55662.31</v>
      </c>
      <c r="I323" s="484">
        <f t="shared" si="33"/>
        <v>695.77887499999997</v>
      </c>
      <c r="J323" s="484">
        <f t="shared" si="32"/>
        <v>695.77887499999997</v>
      </c>
    </row>
    <row r="324" spans="1:10" s="120" customFormat="1" x14ac:dyDescent="0.25">
      <c r="A324" s="178"/>
      <c r="B324" s="205" t="s">
        <v>510</v>
      </c>
      <c r="C324" s="178"/>
      <c r="D324" s="281" t="s">
        <v>412</v>
      </c>
      <c r="E324" s="151">
        <f>'Rekapitulacija Posebni dio'!C87</f>
        <v>0</v>
      </c>
      <c r="F324" s="151">
        <f>'Rekapitulacija Posebni dio'!D87</f>
        <v>6500</v>
      </c>
      <c r="G324" s="151">
        <f>'Rekapitulacija Posebni dio'!E87</f>
        <v>6500</v>
      </c>
      <c r="H324" s="151">
        <f>'Rekapitulacija Posebni dio'!F87</f>
        <v>4936.4100000000008</v>
      </c>
      <c r="I324" s="484">
        <f t="shared" si="33"/>
        <v>75.944769230769239</v>
      </c>
      <c r="J324" s="484">
        <f t="shared" si="32"/>
        <v>75.944769230769239</v>
      </c>
    </row>
    <row r="325" spans="1:10" s="120" customFormat="1" x14ac:dyDescent="0.25">
      <c r="A325" s="178"/>
      <c r="B325" s="205" t="s">
        <v>577</v>
      </c>
      <c r="C325" s="178"/>
      <c r="D325" s="281" t="s">
        <v>578</v>
      </c>
      <c r="E325" s="151">
        <f>'Rekapitulacija Posebni dio'!C88</f>
        <v>0</v>
      </c>
      <c r="F325" s="151">
        <f>'Rekapitulacija Posebni dio'!D88</f>
        <v>5000</v>
      </c>
      <c r="G325" s="151">
        <f>'Rekapitulacija Posebni dio'!E88</f>
        <v>5000</v>
      </c>
      <c r="H325" s="151">
        <f>'Rekapitulacija Posebni dio'!F88</f>
        <v>3063.25</v>
      </c>
      <c r="I325" s="484">
        <f t="shared" si="33"/>
        <v>61.265000000000001</v>
      </c>
      <c r="J325" s="484">
        <f t="shared" si="32"/>
        <v>61.265000000000001</v>
      </c>
    </row>
    <row r="326" spans="1:10" s="120" customFormat="1" x14ac:dyDescent="0.25">
      <c r="A326" s="178"/>
      <c r="B326" s="140" t="s">
        <v>127</v>
      </c>
      <c r="C326" s="178"/>
      <c r="D326" s="212" t="s">
        <v>128</v>
      </c>
      <c r="E326" s="143">
        <f>SUM(E327:E330)</f>
        <v>0</v>
      </c>
      <c r="F326" s="143">
        <f t="shared" ref="F326:H326" si="34">SUM(F327:F330)</f>
        <v>2663.61</v>
      </c>
      <c r="G326" s="143">
        <f t="shared" si="34"/>
        <v>2663.61</v>
      </c>
      <c r="H326" s="143">
        <f t="shared" si="34"/>
        <v>1373.8</v>
      </c>
      <c r="I326" s="483">
        <f t="shared" si="33"/>
        <v>51.576619700331506</v>
      </c>
      <c r="J326" s="483">
        <f t="shared" si="32"/>
        <v>51.576619700331506</v>
      </c>
    </row>
    <row r="327" spans="1:10" s="106" customFormat="1" x14ac:dyDescent="0.25">
      <c r="A327" s="204"/>
      <c r="B327" s="205" t="s">
        <v>702</v>
      </c>
      <c r="C327" s="204"/>
      <c r="D327" s="211" t="s">
        <v>704</v>
      </c>
      <c r="E327" s="151">
        <f>'Rekapitulacija Posebni dio'!C90</f>
        <v>0</v>
      </c>
      <c r="F327" s="151">
        <f>'Rekapitulacija Posebni dio'!D90</f>
        <v>0</v>
      </c>
      <c r="G327" s="151">
        <f>'Rekapitulacija Posebni dio'!E90</f>
        <v>0</v>
      </c>
      <c r="H327" s="151">
        <f>'Rekapitulacija Posebni dio'!F90</f>
        <v>250</v>
      </c>
      <c r="I327" s="484">
        <f t="shared" si="33"/>
        <v>250</v>
      </c>
      <c r="J327" s="484">
        <f>IFERROR(H327/G327*100,H327)</f>
        <v>250</v>
      </c>
    </row>
    <row r="328" spans="1:10" s="106" customFormat="1" x14ac:dyDescent="0.25">
      <c r="A328" s="204"/>
      <c r="B328" s="205" t="s">
        <v>703</v>
      </c>
      <c r="C328" s="204"/>
      <c r="D328" s="211" t="s">
        <v>705</v>
      </c>
      <c r="E328" s="151">
        <f>'Rekapitulacija Posebni dio'!C91</f>
        <v>0</v>
      </c>
      <c r="F328" s="151">
        <f>'Rekapitulacija Posebni dio'!D91</f>
        <v>0</v>
      </c>
      <c r="G328" s="151">
        <f>'Rekapitulacija Posebni dio'!E91</f>
        <v>0</v>
      </c>
      <c r="H328" s="151">
        <f>'Rekapitulacija Posebni dio'!F91</f>
        <v>871.55</v>
      </c>
      <c r="I328" s="484">
        <f t="shared" si="33"/>
        <v>871.55</v>
      </c>
      <c r="J328" s="484">
        <f t="shared" ref="J328:J329" si="35">IFERROR(H328/G328*100,H328)</f>
        <v>871.55</v>
      </c>
    </row>
    <row r="329" spans="1:10" s="106" customFormat="1" x14ac:dyDescent="0.25">
      <c r="A329" s="204"/>
      <c r="B329" s="205" t="s">
        <v>608</v>
      </c>
      <c r="C329" s="204"/>
      <c r="D329" s="211" t="s">
        <v>706</v>
      </c>
      <c r="E329" s="151">
        <f>'Rekapitulacija Posebni dio'!C92</f>
        <v>0</v>
      </c>
      <c r="F329" s="151">
        <f>'Rekapitulacija Posebni dio'!D92</f>
        <v>0</v>
      </c>
      <c r="G329" s="151">
        <f>'Rekapitulacija Posebni dio'!E92</f>
        <v>0</v>
      </c>
      <c r="H329" s="151">
        <f>'Rekapitulacija Posebni dio'!F92</f>
        <v>252.25</v>
      </c>
      <c r="I329" s="484">
        <f t="shared" si="33"/>
        <v>252.25</v>
      </c>
      <c r="J329" s="484">
        <f t="shared" si="35"/>
        <v>252.25</v>
      </c>
    </row>
    <row r="330" spans="1:10" s="120" customFormat="1" x14ac:dyDescent="0.25">
      <c r="A330" s="178"/>
      <c r="B330" s="205" t="s">
        <v>488</v>
      </c>
      <c r="C330" s="178"/>
      <c r="D330" s="211" t="s">
        <v>128</v>
      </c>
      <c r="E330" s="151">
        <f>'Rekapitulacija Posebni dio'!C93</f>
        <v>0</v>
      </c>
      <c r="F330" s="151">
        <f>'Rekapitulacija Posebni dio'!D93</f>
        <v>2663.61</v>
      </c>
      <c r="G330" s="151">
        <f>'Rekapitulacija Posebni dio'!E93</f>
        <v>2663.61</v>
      </c>
      <c r="H330" s="151">
        <f>'Rekapitulacija Posebni dio'!F93</f>
        <v>0</v>
      </c>
      <c r="I330" s="484">
        <f t="shared" si="33"/>
        <v>0</v>
      </c>
      <c r="J330" s="484">
        <f t="shared" si="32"/>
        <v>0</v>
      </c>
    </row>
    <row r="331" spans="1:10" s="120" customFormat="1" x14ac:dyDescent="0.25">
      <c r="A331" s="178"/>
      <c r="B331" s="161" t="s">
        <v>129</v>
      </c>
      <c r="C331" s="139"/>
      <c r="D331" s="214" t="s">
        <v>130</v>
      </c>
      <c r="E331" s="143">
        <f>SUM(E332:E339)</f>
        <v>0</v>
      </c>
      <c r="F331" s="143">
        <f>SUM(F332:F339)</f>
        <v>166650</v>
      </c>
      <c r="G331" s="143">
        <f>SUM(G332:G339)</f>
        <v>166650</v>
      </c>
      <c r="H331" s="143">
        <f>SUM(H332:H339)</f>
        <v>84747.66</v>
      </c>
      <c r="I331" s="483">
        <f t="shared" si="33"/>
        <v>50.853681368136819</v>
      </c>
      <c r="J331" s="483">
        <f t="shared" si="32"/>
        <v>50.853681368136819</v>
      </c>
    </row>
    <row r="332" spans="1:10" s="120" customFormat="1" x14ac:dyDescent="0.25">
      <c r="A332" s="178"/>
      <c r="B332" s="205" t="s">
        <v>524</v>
      </c>
      <c r="C332" s="178"/>
      <c r="D332" s="281" t="s">
        <v>416</v>
      </c>
      <c r="E332" s="151">
        <f>'Rekapitulacija Posebni dio'!C95</f>
        <v>0</v>
      </c>
      <c r="F332" s="151">
        <f>'Rekapitulacija Posebni dio'!D95</f>
        <v>44000</v>
      </c>
      <c r="G332" s="151">
        <f>'Rekapitulacija Posebni dio'!E95</f>
        <v>44000</v>
      </c>
      <c r="H332" s="151">
        <f>'Rekapitulacija Posebni dio'!F95</f>
        <v>17473.27</v>
      </c>
      <c r="I332" s="484">
        <f t="shared" si="33"/>
        <v>39.711977272727275</v>
      </c>
      <c r="J332" s="484">
        <f t="shared" si="32"/>
        <v>39.711977272727275</v>
      </c>
    </row>
    <row r="333" spans="1:10" s="120" customFormat="1" x14ac:dyDescent="0.25">
      <c r="A333" s="178"/>
      <c r="B333" s="205" t="s">
        <v>525</v>
      </c>
      <c r="C333" s="178"/>
      <c r="D333" s="281" t="s">
        <v>417</v>
      </c>
      <c r="E333" s="151">
        <f>'Rekapitulacija Posebni dio'!C96</f>
        <v>0</v>
      </c>
      <c r="F333" s="151">
        <f>'Rekapitulacija Posebni dio'!D96</f>
        <v>68000</v>
      </c>
      <c r="G333" s="151">
        <f>'Rekapitulacija Posebni dio'!E96</f>
        <v>68000</v>
      </c>
      <c r="H333" s="151">
        <f>'Rekapitulacija Posebni dio'!F96</f>
        <v>11885.82</v>
      </c>
      <c r="I333" s="484">
        <f t="shared" si="33"/>
        <v>17.479147058823528</v>
      </c>
      <c r="J333" s="484">
        <f t="shared" si="32"/>
        <v>17.479147058823528</v>
      </c>
    </row>
    <row r="334" spans="1:10" s="120" customFormat="1" x14ac:dyDescent="0.25">
      <c r="A334" s="178"/>
      <c r="B334" s="205" t="s">
        <v>526</v>
      </c>
      <c r="C334" s="178"/>
      <c r="D334" s="281" t="s">
        <v>418</v>
      </c>
      <c r="E334" s="151">
        <f>'Rekapitulacija Posebni dio'!C97</f>
        <v>0</v>
      </c>
      <c r="F334" s="151">
        <f>'Rekapitulacija Posebni dio'!D97</f>
        <v>2800</v>
      </c>
      <c r="G334" s="151">
        <f>'Rekapitulacija Posebni dio'!E97</f>
        <v>2800</v>
      </c>
      <c r="H334" s="151">
        <f>'Rekapitulacija Posebni dio'!F97</f>
        <v>1102.06</v>
      </c>
      <c r="I334" s="484">
        <f t="shared" si="33"/>
        <v>39.359285714285711</v>
      </c>
      <c r="J334" s="484">
        <f t="shared" si="32"/>
        <v>39.359285714285711</v>
      </c>
    </row>
    <row r="335" spans="1:10" s="120" customFormat="1" x14ac:dyDescent="0.25">
      <c r="A335" s="178"/>
      <c r="B335" s="205" t="s">
        <v>586</v>
      </c>
      <c r="C335" s="178"/>
      <c r="D335" s="281" t="s">
        <v>579</v>
      </c>
      <c r="E335" s="151">
        <f>'Rekapitulacija Posebni dio'!C98</f>
        <v>0</v>
      </c>
      <c r="F335" s="151">
        <f>'Rekapitulacija Posebni dio'!D98</f>
        <v>2000</v>
      </c>
      <c r="G335" s="151">
        <f>'Rekapitulacija Posebni dio'!E98</f>
        <v>2000</v>
      </c>
      <c r="H335" s="151">
        <f>'Rekapitulacija Posebni dio'!F98</f>
        <v>427.53</v>
      </c>
      <c r="I335" s="484">
        <f t="shared" si="33"/>
        <v>21.3765</v>
      </c>
      <c r="J335" s="484">
        <f t="shared" si="32"/>
        <v>21.3765</v>
      </c>
    </row>
    <row r="336" spans="1:10" s="120" customFormat="1" x14ac:dyDescent="0.25">
      <c r="A336" s="178"/>
      <c r="B336" s="205" t="s">
        <v>580</v>
      </c>
      <c r="C336" s="178"/>
      <c r="D336" s="281" t="s">
        <v>583</v>
      </c>
      <c r="E336" s="151">
        <f>'Rekapitulacija Posebni dio'!C99</f>
        <v>0</v>
      </c>
      <c r="F336" s="151">
        <f>'Rekapitulacija Posebni dio'!D99</f>
        <v>9000</v>
      </c>
      <c r="G336" s="151">
        <f>'Rekapitulacija Posebni dio'!E99</f>
        <v>9000</v>
      </c>
      <c r="H336" s="151">
        <f>'Rekapitulacija Posebni dio'!F99</f>
        <v>0</v>
      </c>
      <c r="I336" s="484">
        <f t="shared" si="33"/>
        <v>0</v>
      </c>
      <c r="J336" s="484">
        <f t="shared" si="32"/>
        <v>0</v>
      </c>
    </row>
    <row r="337" spans="1:10" s="120" customFormat="1" x14ac:dyDescent="0.25">
      <c r="A337" s="178"/>
      <c r="B337" s="205" t="s">
        <v>581</v>
      </c>
      <c r="C337" s="178"/>
      <c r="D337" s="281" t="s">
        <v>584</v>
      </c>
      <c r="E337" s="151">
        <f>'Rekapitulacija Posebni dio'!C100</f>
        <v>0</v>
      </c>
      <c r="F337" s="151">
        <f>'Rekapitulacija Posebni dio'!D100</f>
        <v>6000</v>
      </c>
      <c r="G337" s="151">
        <f>'Rekapitulacija Posebni dio'!E100</f>
        <v>6000</v>
      </c>
      <c r="H337" s="151">
        <f>'Rekapitulacija Posebni dio'!F100</f>
        <v>3607.35</v>
      </c>
      <c r="I337" s="484">
        <f t="shared" si="33"/>
        <v>60.122500000000002</v>
      </c>
      <c r="J337" s="484">
        <f t="shared" si="32"/>
        <v>60.122500000000002</v>
      </c>
    </row>
    <row r="338" spans="1:10" s="120" customFormat="1" x14ac:dyDescent="0.25">
      <c r="A338" s="178"/>
      <c r="B338" s="205" t="s">
        <v>582</v>
      </c>
      <c r="C338" s="178"/>
      <c r="D338" s="281" t="s">
        <v>585</v>
      </c>
      <c r="E338" s="151">
        <f>'Rekapitulacija Posebni dio'!C101</f>
        <v>0</v>
      </c>
      <c r="F338" s="151">
        <f>'Rekapitulacija Posebni dio'!D101</f>
        <v>150</v>
      </c>
      <c r="G338" s="151">
        <f>'Rekapitulacija Posebni dio'!E101</f>
        <v>150</v>
      </c>
      <c r="H338" s="151">
        <f>'Rekapitulacija Posebni dio'!F101</f>
        <v>0</v>
      </c>
      <c r="I338" s="484">
        <f t="shared" si="33"/>
        <v>0</v>
      </c>
      <c r="J338" s="484">
        <f t="shared" si="32"/>
        <v>0</v>
      </c>
    </row>
    <row r="339" spans="1:10" s="120" customFormat="1" x14ac:dyDescent="0.25">
      <c r="A339" s="178"/>
      <c r="B339" s="164">
        <v>32349</v>
      </c>
      <c r="C339" s="121"/>
      <c r="D339" s="283" t="s">
        <v>419</v>
      </c>
      <c r="E339" s="151">
        <f>'Rekapitulacija Posebni dio'!C102</f>
        <v>0</v>
      </c>
      <c r="F339" s="151">
        <f>'Rekapitulacija Posebni dio'!D102</f>
        <v>34700</v>
      </c>
      <c r="G339" s="151">
        <f>'Rekapitulacija Posebni dio'!E102</f>
        <v>34700</v>
      </c>
      <c r="H339" s="151">
        <f>'Rekapitulacija Posebni dio'!F102</f>
        <v>50251.63</v>
      </c>
      <c r="I339" s="484">
        <f t="shared" si="33"/>
        <v>144.81737752161382</v>
      </c>
      <c r="J339" s="484">
        <f t="shared" si="32"/>
        <v>144.81737752161382</v>
      </c>
    </row>
    <row r="340" spans="1:10" s="120" customFormat="1" x14ac:dyDescent="0.25">
      <c r="A340" s="178"/>
      <c r="B340" s="161">
        <v>3235</v>
      </c>
      <c r="C340" s="139"/>
      <c r="D340" s="214" t="s">
        <v>131</v>
      </c>
      <c r="E340" s="143">
        <f>SUM(E341:E343)</f>
        <v>0</v>
      </c>
      <c r="F340" s="143">
        <f>SUM(F341:F343)</f>
        <v>7832.72</v>
      </c>
      <c r="G340" s="143">
        <f>SUM(G341:G343)</f>
        <v>7832.72</v>
      </c>
      <c r="H340" s="143">
        <f>SUM(H341:H343)</f>
        <v>1601.05</v>
      </c>
      <c r="I340" s="483">
        <f t="shared" si="33"/>
        <v>20.440536620739667</v>
      </c>
      <c r="J340" s="483">
        <f t="shared" ref="J340:J404" si="36">H340/G340*100</f>
        <v>20.440536620739667</v>
      </c>
    </row>
    <row r="341" spans="1:10" s="106" customFormat="1" x14ac:dyDescent="0.25">
      <c r="A341" s="204"/>
      <c r="B341" s="164">
        <v>32353</v>
      </c>
      <c r="C341" s="121"/>
      <c r="D341" s="213" t="s">
        <v>587</v>
      </c>
      <c r="E341" s="151">
        <f>'Rekapitulacija Posebni dio'!C104</f>
        <v>0</v>
      </c>
      <c r="F341" s="151">
        <f>'Rekapitulacija Posebni dio'!D104</f>
        <v>1800</v>
      </c>
      <c r="G341" s="151">
        <f>'Rekapitulacija Posebni dio'!E104</f>
        <v>1800</v>
      </c>
      <c r="H341" s="151">
        <f>'Rekapitulacija Posebni dio'!F104</f>
        <v>937.5</v>
      </c>
      <c r="I341" s="484">
        <f t="shared" ref="I341:I393" si="37">IFERROR(H341/F341*100,H341)</f>
        <v>52.083333333333336</v>
      </c>
      <c r="J341" s="484">
        <f t="shared" si="36"/>
        <v>52.083333333333336</v>
      </c>
    </row>
    <row r="342" spans="1:10" s="106" customFormat="1" x14ac:dyDescent="0.25">
      <c r="A342" s="204"/>
      <c r="B342" s="164">
        <v>32354</v>
      </c>
      <c r="C342" s="121"/>
      <c r="D342" s="213" t="s">
        <v>588</v>
      </c>
      <c r="E342" s="151">
        <f>'Rekapitulacija Posebni dio'!C105</f>
        <v>0</v>
      </c>
      <c r="F342" s="151">
        <f>'Rekapitulacija Posebni dio'!D105</f>
        <v>5700</v>
      </c>
      <c r="G342" s="151">
        <f>'Rekapitulacija Posebni dio'!E105</f>
        <v>5700</v>
      </c>
      <c r="H342" s="151">
        <f>'Rekapitulacija Posebni dio'!F105</f>
        <v>663.55</v>
      </c>
      <c r="I342" s="484">
        <f t="shared" si="37"/>
        <v>11.641228070175439</v>
      </c>
      <c r="J342" s="484">
        <f t="shared" si="36"/>
        <v>11.641228070175439</v>
      </c>
    </row>
    <row r="343" spans="1:10" s="120" customFormat="1" x14ac:dyDescent="0.25">
      <c r="A343" s="178"/>
      <c r="B343" s="164">
        <v>32359</v>
      </c>
      <c r="C343" s="121"/>
      <c r="D343" s="213" t="s">
        <v>131</v>
      </c>
      <c r="E343" s="151">
        <f>'Rekapitulacija Posebni dio'!C106</f>
        <v>0</v>
      </c>
      <c r="F343" s="151">
        <f>'Rekapitulacija Posebni dio'!D106</f>
        <v>332.72</v>
      </c>
      <c r="G343" s="151">
        <f>'Rekapitulacija Posebni dio'!E106</f>
        <v>332.72</v>
      </c>
      <c r="H343" s="151">
        <f>'Rekapitulacija Posebni dio'!F106</f>
        <v>0</v>
      </c>
      <c r="I343" s="484">
        <f t="shared" si="37"/>
        <v>0</v>
      </c>
      <c r="J343" s="484">
        <f t="shared" si="36"/>
        <v>0</v>
      </c>
    </row>
    <row r="344" spans="1:10" s="120" customFormat="1" x14ac:dyDescent="0.25">
      <c r="A344" s="178"/>
      <c r="B344" s="161">
        <v>3236</v>
      </c>
      <c r="C344" s="139"/>
      <c r="D344" s="214" t="s">
        <v>132</v>
      </c>
      <c r="E344" s="143">
        <f>SUM(E345:E348)</f>
        <v>0</v>
      </c>
      <c r="F344" s="143">
        <f>SUM(F345:F348)</f>
        <v>463000</v>
      </c>
      <c r="G344" s="143">
        <f>SUM(G345:G348)</f>
        <v>463000</v>
      </c>
      <c r="H344" s="143">
        <f>SUM(H345:H348)</f>
        <v>180548.31999999998</v>
      </c>
      <c r="I344" s="483">
        <f t="shared" si="37"/>
        <v>38.995317494600428</v>
      </c>
      <c r="J344" s="483">
        <f t="shared" si="36"/>
        <v>38.995317494600428</v>
      </c>
    </row>
    <row r="345" spans="1:10" s="106" customFormat="1" x14ac:dyDescent="0.25">
      <c r="A345" s="204"/>
      <c r="B345" s="164">
        <v>32361</v>
      </c>
      <c r="C345" s="121"/>
      <c r="D345" s="213" t="s">
        <v>591</v>
      </c>
      <c r="E345" s="151">
        <f>'Rekapitulacija Posebni dio'!C108</f>
        <v>0</v>
      </c>
      <c r="F345" s="151">
        <f>'Rekapitulacija Posebni dio'!D108</f>
        <v>4000</v>
      </c>
      <c r="G345" s="151">
        <f>'Rekapitulacija Posebni dio'!E108</f>
        <v>4000</v>
      </c>
      <c r="H345" s="151">
        <f>'Rekapitulacija Posebni dio'!F108</f>
        <v>778.7</v>
      </c>
      <c r="I345" s="484">
        <f t="shared" si="37"/>
        <v>19.467500000000001</v>
      </c>
      <c r="J345" s="484">
        <f t="shared" si="36"/>
        <v>19.467500000000001</v>
      </c>
    </row>
    <row r="346" spans="1:10" s="106" customFormat="1" x14ac:dyDescent="0.25">
      <c r="A346" s="204"/>
      <c r="B346" s="164">
        <v>32362</v>
      </c>
      <c r="C346" s="121"/>
      <c r="D346" s="213" t="s">
        <v>590</v>
      </c>
      <c r="E346" s="151">
        <f>'Rekapitulacija Posebni dio'!C109</f>
        <v>0</v>
      </c>
      <c r="F346" s="151">
        <f>'Rekapitulacija Posebni dio'!D109</f>
        <v>2000</v>
      </c>
      <c r="G346" s="151">
        <f>'Rekapitulacija Posebni dio'!E109</f>
        <v>2000</v>
      </c>
      <c r="H346" s="151">
        <f>'Rekapitulacija Posebni dio'!F109</f>
        <v>0</v>
      </c>
      <c r="I346" s="484">
        <f t="shared" si="37"/>
        <v>0</v>
      </c>
      <c r="J346" s="484">
        <f t="shared" si="36"/>
        <v>0</v>
      </c>
    </row>
    <row r="347" spans="1:10" s="106" customFormat="1" x14ac:dyDescent="0.25">
      <c r="A347" s="204"/>
      <c r="B347" s="164">
        <v>32363</v>
      </c>
      <c r="C347" s="121"/>
      <c r="D347" s="213" t="s">
        <v>589</v>
      </c>
      <c r="E347" s="151">
        <f>'Rekapitulacija Posebni dio'!C110</f>
        <v>0</v>
      </c>
      <c r="F347" s="151">
        <f>'Rekapitulacija Posebni dio'!D110</f>
        <v>30000</v>
      </c>
      <c r="G347" s="151">
        <f>'Rekapitulacija Posebni dio'!E110</f>
        <v>30000</v>
      </c>
      <c r="H347" s="151">
        <f>'Rekapitulacija Posebni dio'!F110</f>
        <v>875.88</v>
      </c>
      <c r="I347" s="484">
        <f t="shared" si="37"/>
        <v>2.9196</v>
      </c>
      <c r="J347" s="484">
        <f t="shared" si="36"/>
        <v>2.9196</v>
      </c>
    </row>
    <row r="348" spans="1:10" s="106" customFormat="1" x14ac:dyDescent="0.25">
      <c r="A348" s="204"/>
      <c r="B348" s="164">
        <v>32369</v>
      </c>
      <c r="C348" s="121"/>
      <c r="D348" s="213" t="s">
        <v>132</v>
      </c>
      <c r="E348" s="151">
        <f>'Rekapitulacija Posebni dio'!C111</f>
        <v>0</v>
      </c>
      <c r="F348" s="151">
        <f>'Rekapitulacija Posebni dio'!D111</f>
        <v>427000</v>
      </c>
      <c r="G348" s="151">
        <f>'Rekapitulacija Posebni dio'!E111</f>
        <v>427000</v>
      </c>
      <c r="H348" s="151">
        <f>'Rekapitulacija Posebni dio'!F111</f>
        <v>178893.74</v>
      </c>
      <c r="I348" s="484">
        <f t="shared" si="37"/>
        <v>41.895489461358309</v>
      </c>
      <c r="J348" s="484">
        <f t="shared" si="36"/>
        <v>41.895489461358309</v>
      </c>
    </row>
    <row r="349" spans="1:10" s="120" customFormat="1" x14ac:dyDescent="0.25">
      <c r="A349" s="178"/>
      <c r="B349" s="161">
        <v>3237</v>
      </c>
      <c r="C349" s="139"/>
      <c r="D349" s="214" t="s">
        <v>133</v>
      </c>
      <c r="E349" s="143">
        <f>SUM(E350:E353)</f>
        <v>0</v>
      </c>
      <c r="F349" s="143">
        <f>SUM(F350:F353)</f>
        <v>295500</v>
      </c>
      <c r="G349" s="143">
        <f>SUM(G350:G353)</f>
        <v>295500</v>
      </c>
      <c r="H349" s="143">
        <f>SUM(H350:H353)</f>
        <v>94945.790000000008</v>
      </c>
      <c r="I349" s="483">
        <f t="shared" si="37"/>
        <v>32.130554991539768</v>
      </c>
      <c r="J349" s="483">
        <f t="shared" si="36"/>
        <v>32.130554991539768</v>
      </c>
    </row>
    <row r="350" spans="1:10" s="120" customFormat="1" x14ac:dyDescent="0.25">
      <c r="A350" s="178"/>
      <c r="B350" s="164">
        <v>32372</v>
      </c>
      <c r="C350" s="121"/>
      <c r="D350" s="213" t="s">
        <v>422</v>
      </c>
      <c r="E350" s="151">
        <f>'Rekapitulacija Posebni dio'!C113</f>
        <v>0</v>
      </c>
      <c r="F350" s="151">
        <f>'Rekapitulacija Posebni dio'!D113</f>
        <v>260000</v>
      </c>
      <c r="G350" s="151">
        <f>'Rekapitulacija Posebni dio'!E113</f>
        <v>260000</v>
      </c>
      <c r="H350" s="151">
        <f>'Rekapitulacija Posebni dio'!F113</f>
        <v>86045.430000000008</v>
      </c>
      <c r="I350" s="484">
        <f t="shared" si="37"/>
        <v>33.094396153846155</v>
      </c>
      <c r="J350" s="484">
        <f t="shared" si="36"/>
        <v>33.094396153846155</v>
      </c>
    </row>
    <row r="351" spans="1:10" s="120" customFormat="1" x14ac:dyDescent="0.25">
      <c r="A351" s="178"/>
      <c r="B351" s="164">
        <v>32373</v>
      </c>
      <c r="C351" s="121"/>
      <c r="D351" s="213" t="s">
        <v>527</v>
      </c>
      <c r="E351" s="151">
        <f>'Rekapitulacija Posebni dio'!C114</f>
        <v>0</v>
      </c>
      <c r="F351" s="151">
        <f>'Rekapitulacija Posebni dio'!D114</f>
        <v>25000</v>
      </c>
      <c r="G351" s="151">
        <f>'Rekapitulacija Posebni dio'!E114</f>
        <v>25000</v>
      </c>
      <c r="H351" s="151">
        <f>'Rekapitulacija Posebni dio'!F114</f>
        <v>5868.12</v>
      </c>
      <c r="I351" s="484">
        <f t="shared" si="37"/>
        <v>23.472479999999997</v>
      </c>
      <c r="J351" s="484">
        <f t="shared" si="36"/>
        <v>23.472479999999997</v>
      </c>
    </row>
    <row r="352" spans="1:10" s="120" customFormat="1" x14ac:dyDescent="0.25">
      <c r="A352" s="178"/>
      <c r="B352" s="164">
        <v>32375</v>
      </c>
      <c r="C352" s="121"/>
      <c r="D352" s="213" t="s">
        <v>542</v>
      </c>
      <c r="E352" s="151">
        <f>'Rekapitulacija Posebni dio'!C115</f>
        <v>0</v>
      </c>
      <c r="F352" s="151">
        <f>'Rekapitulacija Posebni dio'!D115</f>
        <v>1000</v>
      </c>
      <c r="G352" s="151">
        <f>'Rekapitulacija Posebni dio'!E115</f>
        <v>1000</v>
      </c>
      <c r="H352" s="151">
        <f>'Rekapitulacija Posebni dio'!F115</f>
        <v>0</v>
      </c>
      <c r="I352" s="484">
        <f t="shared" si="37"/>
        <v>0</v>
      </c>
      <c r="J352" s="484">
        <f t="shared" si="36"/>
        <v>0</v>
      </c>
    </row>
    <row r="353" spans="1:10" s="120" customFormat="1" x14ac:dyDescent="0.25">
      <c r="A353" s="178"/>
      <c r="B353" s="164">
        <v>32379</v>
      </c>
      <c r="C353" s="121"/>
      <c r="D353" s="213" t="s">
        <v>489</v>
      </c>
      <c r="E353" s="151">
        <f>'Rekapitulacija Posebni dio'!C116</f>
        <v>0</v>
      </c>
      <c r="F353" s="151">
        <f>'Rekapitulacija Posebni dio'!D116</f>
        <v>9500</v>
      </c>
      <c r="G353" s="151">
        <f>'Rekapitulacija Posebni dio'!E116</f>
        <v>9500</v>
      </c>
      <c r="H353" s="151">
        <f>'Rekapitulacija Posebni dio'!F116</f>
        <v>3032.24</v>
      </c>
      <c r="I353" s="484">
        <f t="shared" si="37"/>
        <v>31.918315789473684</v>
      </c>
      <c r="J353" s="484">
        <f t="shared" si="36"/>
        <v>31.918315789473684</v>
      </c>
    </row>
    <row r="354" spans="1:10" s="120" customFormat="1" x14ac:dyDescent="0.25">
      <c r="A354" s="178"/>
      <c r="B354" s="161" t="s">
        <v>134</v>
      </c>
      <c r="C354" s="139"/>
      <c r="D354" s="214" t="s">
        <v>135</v>
      </c>
      <c r="E354" s="143">
        <f>SUM(E355)</f>
        <v>0</v>
      </c>
      <c r="F354" s="143">
        <f>SUM(F355)</f>
        <v>3500</v>
      </c>
      <c r="G354" s="143">
        <f>SUM(G355)</f>
        <v>3500</v>
      </c>
      <c r="H354" s="143">
        <f>SUM(H355)</f>
        <v>4558.7700000000004</v>
      </c>
      <c r="I354" s="483">
        <f t="shared" si="37"/>
        <v>130.25057142857145</v>
      </c>
      <c r="J354" s="483">
        <f t="shared" si="36"/>
        <v>130.25057142857145</v>
      </c>
    </row>
    <row r="355" spans="1:10" s="120" customFormat="1" x14ac:dyDescent="0.25">
      <c r="A355" s="178"/>
      <c r="B355" s="164">
        <v>32389</v>
      </c>
      <c r="C355" s="121"/>
      <c r="D355" s="213" t="s">
        <v>135</v>
      </c>
      <c r="E355" s="151">
        <f>'Rekapitulacija Posebni dio'!C118</f>
        <v>0</v>
      </c>
      <c r="F355" s="151">
        <f>'Rekapitulacija Posebni dio'!D118</f>
        <v>3500</v>
      </c>
      <c r="G355" s="151">
        <f>'Rekapitulacija Posebni dio'!E118</f>
        <v>3500</v>
      </c>
      <c r="H355" s="151">
        <f>'Rekapitulacija Posebni dio'!F118</f>
        <v>4558.7700000000004</v>
      </c>
      <c r="I355" s="484">
        <f t="shared" si="37"/>
        <v>130.25057142857145</v>
      </c>
      <c r="J355" s="484">
        <f t="shared" si="36"/>
        <v>130.25057142857145</v>
      </c>
    </row>
    <row r="356" spans="1:10" s="120" customFormat="1" x14ac:dyDescent="0.25">
      <c r="A356" s="178"/>
      <c r="B356" s="161" t="s">
        <v>136</v>
      </c>
      <c r="C356" s="139"/>
      <c r="D356" s="214" t="s">
        <v>137</v>
      </c>
      <c r="E356" s="143">
        <f>SUM(E357:E360)</f>
        <v>0</v>
      </c>
      <c r="F356" s="143">
        <f>SUM(F357:F360)</f>
        <v>52400</v>
      </c>
      <c r="G356" s="143">
        <f>SUM(G357:G360)</f>
        <v>52400</v>
      </c>
      <c r="H356" s="143">
        <f>SUM(H357:H360)</f>
        <v>26056.389999999996</v>
      </c>
      <c r="I356" s="483">
        <f t="shared" si="37"/>
        <v>49.725935114503812</v>
      </c>
      <c r="J356" s="483">
        <f t="shared" si="36"/>
        <v>49.725935114503812</v>
      </c>
    </row>
    <row r="357" spans="1:10" s="106" customFormat="1" x14ac:dyDescent="0.25">
      <c r="A357" s="204"/>
      <c r="B357" s="164">
        <v>32391</v>
      </c>
      <c r="C357" s="121"/>
      <c r="D357" s="213" t="s">
        <v>592</v>
      </c>
      <c r="E357" s="151">
        <f>'Rekapitulacija Posebni dio'!C120</f>
        <v>0</v>
      </c>
      <c r="F357" s="151">
        <f>'Rekapitulacija Posebni dio'!D120</f>
        <v>1300</v>
      </c>
      <c r="G357" s="151">
        <f>'Rekapitulacija Posebni dio'!E120</f>
        <v>1300</v>
      </c>
      <c r="H357" s="151">
        <f>'Rekapitulacija Posebni dio'!F120</f>
        <v>3748.25</v>
      </c>
      <c r="I357" s="484">
        <f t="shared" si="37"/>
        <v>288.32692307692309</v>
      </c>
      <c r="J357" s="484">
        <f t="shared" si="36"/>
        <v>288.32692307692309</v>
      </c>
    </row>
    <row r="358" spans="1:10" s="120" customFormat="1" x14ac:dyDescent="0.25">
      <c r="A358" s="178"/>
      <c r="B358" s="284">
        <v>32394</v>
      </c>
      <c r="C358" s="121"/>
      <c r="D358" s="283" t="s">
        <v>425</v>
      </c>
      <c r="E358" s="151">
        <f>'Rekapitulacija Posebni dio'!C121</f>
        <v>0</v>
      </c>
      <c r="F358" s="151">
        <f>'Rekapitulacija Posebni dio'!D121</f>
        <v>5800</v>
      </c>
      <c r="G358" s="151">
        <f>'Rekapitulacija Posebni dio'!E121</f>
        <v>5800</v>
      </c>
      <c r="H358" s="151">
        <f>'Rekapitulacija Posebni dio'!F121</f>
        <v>5144.74</v>
      </c>
      <c r="I358" s="484">
        <f t="shared" si="37"/>
        <v>88.702413793103446</v>
      </c>
      <c r="J358" s="484">
        <f t="shared" si="36"/>
        <v>88.702413793103446</v>
      </c>
    </row>
    <row r="359" spans="1:10" s="120" customFormat="1" x14ac:dyDescent="0.25">
      <c r="A359" s="178"/>
      <c r="B359" s="284">
        <v>32395</v>
      </c>
      <c r="C359" s="121"/>
      <c r="D359" s="283" t="s">
        <v>426</v>
      </c>
      <c r="E359" s="151">
        <f>'Rekapitulacija Posebni dio'!C122</f>
        <v>0</v>
      </c>
      <c r="F359" s="151">
        <f>'Rekapitulacija Posebni dio'!D122</f>
        <v>17300</v>
      </c>
      <c r="G359" s="151">
        <f>'Rekapitulacija Posebni dio'!E122</f>
        <v>17300</v>
      </c>
      <c r="H359" s="151">
        <f>'Rekapitulacija Posebni dio'!F122</f>
        <v>10875.46</v>
      </c>
      <c r="I359" s="484">
        <f t="shared" si="37"/>
        <v>62.863930635838152</v>
      </c>
      <c r="J359" s="484">
        <f t="shared" si="36"/>
        <v>62.863930635838152</v>
      </c>
    </row>
    <row r="360" spans="1:10" s="106" customFormat="1" x14ac:dyDescent="0.25">
      <c r="A360" s="204"/>
      <c r="B360" s="284">
        <v>32399</v>
      </c>
      <c r="C360" s="121"/>
      <c r="D360" s="283" t="s">
        <v>300</v>
      </c>
      <c r="E360" s="151">
        <f>'Rekapitulacija Posebni dio'!C123</f>
        <v>0</v>
      </c>
      <c r="F360" s="151">
        <f>'Rekapitulacija Posebni dio'!D123</f>
        <v>28000</v>
      </c>
      <c r="G360" s="151">
        <f>'Rekapitulacija Posebni dio'!E123</f>
        <v>28000</v>
      </c>
      <c r="H360" s="151">
        <f>'Rekapitulacija Posebni dio'!F123</f>
        <v>6287.94</v>
      </c>
      <c r="I360" s="484">
        <f t="shared" si="37"/>
        <v>22.45692857142857</v>
      </c>
      <c r="J360" s="484">
        <f t="shared" si="36"/>
        <v>22.45692857142857</v>
      </c>
    </row>
    <row r="361" spans="1:10" s="106" customFormat="1" x14ac:dyDescent="0.25">
      <c r="A361" s="204"/>
      <c r="B361" s="144">
        <v>324</v>
      </c>
      <c r="C361" s="139"/>
      <c r="D361" s="146" t="s">
        <v>138</v>
      </c>
      <c r="E361" s="143">
        <f t="shared" ref="E361:H362" si="38">SUM(E362)</f>
        <v>0</v>
      </c>
      <c r="F361" s="143">
        <f t="shared" si="38"/>
        <v>400</v>
      </c>
      <c r="G361" s="143">
        <f t="shared" si="38"/>
        <v>400</v>
      </c>
      <c r="H361" s="143">
        <f t="shared" si="38"/>
        <v>0</v>
      </c>
      <c r="I361" s="484">
        <f t="shared" si="37"/>
        <v>0</v>
      </c>
      <c r="J361" s="483">
        <f t="shared" si="36"/>
        <v>0</v>
      </c>
    </row>
    <row r="362" spans="1:10" s="106" customFormat="1" x14ac:dyDescent="0.25">
      <c r="A362" s="204"/>
      <c r="B362" s="144">
        <v>3241</v>
      </c>
      <c r="C362" s="139"/>
      <c r="D362" s="146" t="s">
        <v>138</v>
      </c>
      <c r="E362" s="143">
        <f t="shared" si="38"/>
        <v>0</v>
      </c>
      <c r="F362" s="143">
        <f t="shared" si="38"/>
        <v>400</v>
      </c>
      <c r="G362" s="143">
        <f t="shared" si="38"/>
        <v>400</v>
      </c>
      <c r="H362" s="143">
        <f t="shared" si="38"/>
        <v>0</v>
      </c>
      <c r="I362" s="484">
        <f t="shared" si="37"/>
        <v>0</v>
      </c>
      <c r="J362" s="483">
        <f t="shared" si="36"/>
        <v>0</v>
      </c>
    </row>
    <row r="363" spans="1:10" s="106" customFormat="1" x14ac:dyDescent="0.25">
      <c r="A363" s="204"/>
      <c r="B363" s="148" t="s">
        <v>490</v>
      </c>
      <c r="C363" s="139"/>
      <c r="D363" s="149" t="s">
        <v>436</v>
      </c>
      <c r="E363" s="151">
        <f>'Rekapitulacija Posebni dio'!C126</f>
        <v>0</v>
      </c>
      <c r="F363" s="151">
        <f>'Rekapitulacija Posebni dio'!D126</f>
        <v>400</v>
      </c>
      <c r="G363" s="151">
        <f>'Rekapitulacija Posebni dio'!E126</f>
        <v>400</v>
      </c>
      <c r="H363" s="151">
        <f>'Rekapitulacija Posebni dio'!F126</f>
        <v>0</v>
      </c>
      <c r="I363" s="484">
        <f t="shared" si="37"/>
        <v>0</v>
      </c>
      <c r="J363" s="484">
        <f t="shared" si="36"/>
        <v>0</v>
      </c>
    </row>
    <row r="364" spans="1:10" s="120" customFormat="1" x14ac:dyDescent="0.25">
      <c r="A364" s="178"/>
      <c r="B364" s="144" t="s">
        <v>558</v>
      </c>
      <c r="C364" s="139"/>
      <c r="D364" s="146" t="s">
        <v>612</v>
      </c>
      <c r="E364" s="143">
        <f>E365+E368+E370</f>
        <v>0</v>
      </c>
      <c r="F364" s="143">
        <f>F365+F368+F370</f>
        <v>2675733</v>
      </c>
      <c r="G364" s="143">
        <f>G365+G368+G370</f>
        <v>2675733</v>
      </c>
      <c r="H364" s="143">
        <f>H365+H368+H370</f>
        <v>2481965.17</v>
      </c>
      <c r="I364" s="483">
        <f t="shared" si="37"/>
        <v>92.75832715745554</v>
      </c>
      <c r="J364" s="483">
        <f t="shared" si="36"/>
        <v>92.75832715745554</v>
      </c>
    </row>
    <row r="365" spans="1:10" s="120" customFormat="1" x14ac:dyDescent="0.25">
      <c r="A365" s="178"/>
      <c r="B365" s="144" t="s">
        <v>559</v>
      </c>
      <c r="C365" s="139"/>
      <c r="D365" s="146" t="s">
        <v>612</v>
      </c>
      <c r="E365" s="143">
        <f>E366+E367</f>
        <v>0</v>
      </c>
      <c r="F365" s="143">
        <f>F366+F367</f>
        <v>990000</v>
      </c>
      <c r="G365" s="143">
        <f>G366+G367</f>
        <v>990000</v>
      </c>
      <c r="H365" s="143">
        <f>H366+H367</f>
        <v>570655.79999999993</v>
      </c>
      <c r="I365" s="483">
        <f t="shared" si="37"/>
        <v>57.641999999999996</v>
      </c>
      <c r="J365" s="483">
        <f t="shared" si="36"/>
        <v>57.641999999999996</v>
      </c>
    </row>
    <row r="366" spans="1:10" s="106" customFormat="1" x14ac:dyDescent="0.25">
      <c r="A366" s="204"/>
      <c r="B366" s="148" t="s">
        <v>560</v>
      </c>
      <c r="C366" s="139"/>
      <c r="D366" s="149" t="s">
        <v>562</v>
      </c>
      <c r="E366" s="151">
        <f>'Rekapitulacija Posebni dio'!C129</f>
        <v>0</v>
      </c>
      <c r="F366" s="151">
        <f>'Rekapitulacija Posebni dio'!D129</f>
        <v>60000</v>
      </c>
      <c r="G366" s="151">
        <f>'Rekapitulacija Posebni dio'!E129</f>
        <v>60000</v>
      </c>
      <c r="H366" s="151">
        <f>'Rekapitulacija Posebni dio'!F129</f>
        <v>345036.94999999995</v>
      </c>
      <c r="I366" s="484">
        <f t="shared" si="37"/>
        <v>575.06158333333326</v>
      </c>
      <c r="J366" s="484">
        <f t="shared" si="36"/>
        <v>575.06158333333326</v>
      </c>
    </row>
    <row r="367" spans="1:10" s="106" customFormat="1" x14ac:dyDescent="0.25">
      <c r="A367" s="204"/>
      <c r="B367" s="148" t="s">
        <v>561</v>
      </c>
      <c r="C367" s="139"/>
      <c r="D367" s="149" t="s">
        <v>563</v>
      </c>
      <c r="E367" s="151">
        <f>'Rekapitulacija Posebni dio'!C130</f>
        <v>0</v>
      </c>
      <c r="F367" s="151">
        <f>'Rekapitulacija Posebni dio'!D130</f>
        <v>930000</v>
      </c>
      <c r="G367" s="151">
        <f>'Rekapitulacija Posebni dio'!E130</f>
        <v>930000</v>
      </c>
      <c r="H367" s="151">
        <f>'Rekapitulacija Posebni dio'!F130</f>
        <v>225618.85</v>
      </c>
      <c r="I367" s="484">
        <f t="shared" si="37"/>
        <v>24.260091397849461</v>
      </c>
      <c r="J367" s="484">
        <f t="shared" si="36"/>
        <v>24.260091397849461</v>
      </c>
    </row>
    <row r="368" spans="1:10" s="106" customFormat="1" x14ac:dyDescent="0.25">
      <c r="A368" s="204"/>
      <c r="B368" s="144" t="s">
        <v>593</v>
      </c>
      <c r="C368" s="139"/>
      <c r="D368" s="375" t="s">
        <v>595</v>
      </c>
      <c r="E368" s="143">
        <f>E369</f>
        <v>0</v>
      </c>
      <c r="F368" s="143">
        <f>F369</f>
        <v>5000</v>
      </c>
      <c r="G368" s="143">
        <f>G369</f>
        <v>5000</v>
      </c>
      <c r="H368" s="143">
        <f>H369</f>
        <v>0</v>
      </c>
      <c r="I368" s="483">
        <f t="shared" si="37"/>
        <v>0</v>
      </c>
      <c r="J368" s="483">
        <f t="shared" si="36"/>
        <v>0</v>
      </c>
    </row>
    <row r="369" spans="1:10" s="106" customFormat="1" x14ac:dyDescent="0.25">
      <c r="A369" s="204"/>
      <c r="B369" s="148" t="s">
        <v>594</v>
      </c>
      <c r="C369" s="139"/>
      <c r="D369" s="376" t="s">
        <v>600</v>
      </c>
      <c r="E369" s="151">
        <f>'Rekapitulacija Posebni dio'!C132</f>
        <v>0</v>
      </c>
      <c r="F369" s="151">
        <f>'Rekapitulacija Posebni dio'!D132</f>
        <v>5000</v>
      </c>
      <c r="G369" s="151">
        <f>'Rekapitulacija Posebni dio'!E132</f>
        <v>5000</v>
      </c>
      <c r="H369" s="151">
        <f>'Rekapitulacija Posebni dio'!F132</f>
        <v>0</v>
      </c>
      <c r="I369" s="484">
        <f t="shared" si="37"/>
        <v>0</v>
      </c>
      <c r="J369" s="484">
        <f t="shared" si="36"/>
        <v>0</v>
      </c>
    </row>
    <row r="370" spans="1:10" s="106" customFormat="1" x14ac:dyDescent="0.25">
      <c r="A370" s="204"/>
      <c r="B370" s="144" t="s">
        <v>596</v>
      </c>
      <c r="C370" s="139"/>
      <c r="D370" s="375" t="s">
        <v>598</v>
      </c>
      <c r="E370" s="143">
        <f>E371</f>
        <v>0</v>
      </c>
      <c r="F370" s="143">
        <f>F371</f>
        <v>1680733</v>
      </c>
      <c r="G370" s="143">
        <f>G371</f>
        <v>1680733</v>
      </c>
      <c r="H370" s="143">
        <f>H371</f>
        <v>1911309.37</v>
      </c>
      <c r="I370" s="483">
        <f t="shared" si="37"/>
        <v>113.71879828622393</v>
      </c>
      <c r="J370" s="483">
        <f t="shared" si="36"/>
        <v>113.71879828622393</v>
      </c>
    </row>
    <row r="371" spans="1:10" s="106" customFormat="1" x14ac:dyDescent="0.25">
      <c r="A371" s="204"/>
      <c r="B371" s="148" t="s">
        <v>597</v>
      </c>
      <c r="C371" s="139"/>
      <c r="D371" s="376" t="s">
        <v>599</v>
      </c>
      <c r="E371" s="151">
        <f>'Rekapitulacija Posebni dio'!C134</f>
        <v>0</v>
      </c>
      <c r="F371" s="151">
        <f>'Rekapitulacija Posebni dio'!D134</f>
        <v>1680733</v>
      </c>
      <c r="G371" s="151">
        <f>'Rekapitulacija Posebni dio'!E134</f>
        <v>1680733</v>
      </c>
      <c r="H371" s="151">
        <f>'Rekapitulacija Posebni dio'!F134</f>
        <v>1911309.37</v>
      </c>
      <c r="I371" s="484">
        <f t="shared" si="37"/>
        <v>113.71879828622393</v>
      </c>
      <c r="J371" s="484">
        <f t="shared" si="36"/>
        <v>113.71879828622393</v>
      </c>
    </row>
    <row r="372" spans="1:10" s="106" customFormat="1" x14ac:dyDescent="0.25">
      <c r="A372" s="204"/>
      <c r="B372" s="161">
        <v>329</v>
      </c>
      <c r="C372" s="139"/>
      <c r="D372" s="214" t="s">
        <v>139</v>
      </c>
      <c r="E372" s="143">
        <f>E373+E375+E379+E381+E383+E389+E391</f>
        <v>0</v>
      </c>
      <c r="F372" s="143">
        <f>F373+F375+F379+F381+F383+F389+F391</f>
        <v>120680</v>
      </c>
      <c r="G372" s="143">
        <f>G373+G375+G379+G381+G383+G389+G391</f>
        <v>120680</v>
      </c>
      <c r="H372" s="143">
        <f>H373+H375+H379+H381+H383+H389+H391</f>
        <v>64578.7</v>
      </c>
      <c r="I372" s="483">
        <f t="shared" si="37"/>
        <v>53.512346702021873</v>
      </c>
      <c r="J372" s="483">
        <f t="shared" si="36"/>
        <v>53.512346702021873</v>
      </c>
    </row>
    <row r="373" spans="1:10" s="106" customFormat="1" ht="15.75" customHeight="1" x14ac:dyDescent="0.25">
      <c r="A373" s="204"/>
      <c r="B373" s="161" t="s">
        <v>140</v>
      </c>
      <c r="C373" s="139"/>
      <c r="D373" s="146" t="s">
        <v>533</v>
      </c>
      <c r="E373" s="143">
        <f>SUM(E374)</f>
        <v>0</v>
      </c>
      <c r="F373" s="143">
        <f>SUM(F374)</f>
        <v>25500</v>
      </c>
      <c r="G373" s="143">
        <f>SUM(G374)</f>
        <v>25500</v>
      </c>
      <c r="H373" s="143">
        <f>SUM(H374)</f>
        <v>4148.18</v>
      </c>
      <c r="I373" s="483">
        <f t="shared" si="37"/>
        <v>16.267372549019608</v>
      </c>
      <c r="J373" s="483">
        <f t="shared" si="36"/>
        <v>16.267372549019608</v>
      </c>
    </row>
    <row r="374" spans="1:10" s="106" customFormat="1" ht="14.25" customHeight="1" x14ac:dyDescent="0.25">
      <c r="A374" s="204"/>
      <c r="B374" s="164">
        <v>32911</v>
      </c>
      <c r="C374" s="121"/>
      <c r="D374" s="149" t="s">
        <v>141</v>
      </c>
      <c r="E374" s="151">
        <f>'Rekapitulacija Posebni dio'!C137</f>
        <v>0</v>
      </c>
      <c r="F374" s="151">
        <f>'Rekapitulacija Posebni dio'!D137</f>
        <v>25500</v>
      </c>
      <c r="G374" s="151">
        <f>'Rekapitulacija Posebni dio'!E137</f>
        <v>25500</v>
      </c>
      <c r="H374" s="151">
        <f>'Rekapitulacija Posebni dio'!F137</f>
        <v>4148.18</v>
      </c>
      <c r="I374" s="484">
        <f t="shared" si="37"/>
        <v>16.267372549019608</v>
      </c>
      <c r="J374" s="484">
        <f t="shared" si="36"/>
        <v>16.267372549019608</v>
      </c>
    </row>
    <row r="375" spans="1:10" s="106" customFormat="1" x14ac:dyDescent="0.25">
      <c r="A375" s="204"/>
      <c r="B375" s="161">
        <v>3292</v>
      </c>
      <c r="C375" s="139"/>
      <c r="D375" s="214" t="s">
        <v>142</v>
      </c>
      <c r="E375" s="143">
        <f>SUM(E376:E378)</f>
        <v>0</v>
      </c>
      <c r="F375" s="143">
        <f>SUM(F376:F378)</f>
        <v>72000</v>
      </c>
      <c r="G375" s="143">
        <f>SUM(G376:G378)</f>
        <v>72000</v>
      </c>
      <c r="H375" s="143">
        <f>SUM(H376:H378)</f>
        <v>49824.299999999996</v>
      </c>
      <c r="I375" s="483">
        <f t="shared" si="37"/>
        <v>69.200416666666669</v>
      </c>
      <c r="J375" s="483">
        <f t="shared" si="36"/>
        <v>69.200416666666669</v>
      </c>
    </row>
    <row r="376" spans="1:10" s="106" customFormat="1" x14ac:dyDescent="0.25">
      <c r="A376" s="204"/>
      <c r="B376" s="164">
        <v>32921</v>
      </c>
      <c r="C376" s="139"/>
      <c r="D376" s="283" t="s">
        <v>430</v>
      </c>
      <c r="E376" s="143">
        <f>'Rekapitulacija Posebni dio'!C139</f>
        <v>0</v>
      </c>
      <c r="F376" s="143">
        <f>'Rekapitulacija Posebni dio'!D139</f>
        <v>11500</v>
      </c>
      <c r="G376" s="143">
        <f>'Rekapitulacija Posebni dio'!E139</f>
        <v>11500</v>
      </c>
      <c r="H376" s="143">
        <f>'Rekapitulacija Posebni dio'!F139</f>
        <v>42688.84</v>
      </c>
      <c r="I376" s="483">
        <f t="shared" si="37"/>
        <v>371.2073043478261</v>
      </c>
      <c r="J376" s="483">
        <f t="shared" si="36"/>
        <v>371.2073043478261</v>
      </c>
    </row>
    <row r="377" spans="1:10" s="106" customFormat="1" x14ac:dyDescent="0.25">
      <c r="A377" s="204"/>
      <c r="B377" s="164">
        <v>32922</v>
      </c>
      <c r="C377" s="139"/>
      <c r="D377" s="283" t="s">
        <v>429</v>
      </c>
      <c r="E377" s="143">
        <f>'Rekapitulacija Posebni dio'!C140</f>
        <v>0</v>
      </c>
      <c r="F377" s="143">
        <f>'Rekapitulacija Posebni dio'!D140</f>
        <v>32800</v>
      </c>
      <c r="G377" s="143">
        <f>'Rekapitulacija Posebni dio'!E140</f>
        <v>32800</v>
      </c>
      <c r="H377" s="143">
        <f>'Rekapitulacija Posebni dio'!F140</f>
        <v>2855.65</v>
      </c>
      <c r="I377" s="483">
        <f t="shared" si="37"/>
        <v>8.7062500000000007</v>
      </c>
      <c r="J377" s="483">
        <f t="shared" si="36"/>
        <v>8.7062500000000007</v>
      </c>
    </row>
    <row r="378" spans="1:10" s="106" customFormat="1" x14ac:dyDescent="0.25">
      <c r="A378" s="204"/>
      <c r="B378" s="164">
        <v>32923</v>
      </c>
      <c r="C378" s="121"/>
      <c r="D378" s="283" t="s">
        <v>427</v>
      </c>
      <c r="E378" s="151">
        <f>'Rekapitulacija Posebni dio'!C141</f>
        <v>0</v>
      </c>
      <c r="F378" s="151">
        <f>'Rekapitulacija Posebni dio'!D141</f>
        <v>27700</v>
      </c>
      <c r="G378" s="151">
        <f>'Rekapitulacija Posebni dio'!E141</f>
        <v>27700</v>
      </c>
      <c r="H378" s="151">
        <f>'Rekapitulacija Posebni dio'!F141</f>
        <v>4279.8100000000004</v>
      </c>
      <c r="I378" s="484">
        <f t="shared" si="37"/>
        <v>15.45057761732852</v>
      </c>
      <c r="J378" s="484">
        <f t="shared" si="36"/>
        <v>15.45057761732852</v>
      </c>
    </row>
    <row r="379" spans="1:10" s="106" customFormat="1" x14ac:dyDescent="0.25">
      <c r="A379" s="204"/>
      <c r="B379" s="161">
        <v>3293</v>
      </c>
      <c r="C379" s="139"/>
      <c r="D379" s="214" t="s">
        <v>143</v>
      </c>
      <c r="E379" s="143">
        <f>SUM(E380)</f>
        <v>0</v>
      </c>
      <c r="F379" s="143">
        <f>SUM(F380)</f>
        <v>3350</v>
      </c>
      <c r="G379" s="143">
        <f>SUM(G380)</f>
        <v>3350</v>
      </c>
      <c r="H379" s="143">
        <f>SUM(H380)</f>
        <v>1195.78</v>
      </c>
      <c r="I379" s="483">
        <f t="shared" si="37"/>
        <v>35.694925373134332</v>
      </c>
      <c r="J379" s="483">
        <f t="shared" si="36"/>
        <v>35.694925373134332</v>
      </c>
    </row>
    <row r="380" spans="1:10" s="106" customFormat="1" x14ac:dyDescent="0.25">
      <c r="A380" s="204"/>
      <c r="B380" s="164">
        <v>32931</v>
      </c>
      <c r="C380" s="121"/>
      <c r="D380" s="213" t="s">
        <v>143</v>
      </c>
      <c r="E380" s="151">
        <f>'Rekapitulacija Posebni dio'!C143</f>
        <v>0</v>
      </c>
      <c r="F380" s="151">
        <f>'Rekapitulacija Posebni dio'!D143</f>
        <v>3350</v>
      </c>
      <c r="G380" s="151">
        <f>'Rekapitulacija Posebni dio'!E143</f>
        <v>3350</v>
      </c>
      <c r="H380" s="151">
        <f>'Rekapitulacija Posebni dio'!F143</f>
        <v>1195.78</v>
      </c>
      <c r="I380" s="484">
        <f t="shared" si="37"/>
        <v>35.694925373134332</v>
      </c>
      <c r="J380" s="484">
        <f t="shared" si="36"/>
        <v>35.694925373134332</v>
      </c>
    </row>
    <row r="381" spans="1:10" s="106" customFormat="1" x14ac:dyDescent="0.25">
      <c r="A381" s="204"/>
      <c r="B381" s="161">
        <v>3294</v>
      </c>
      <c r="C381" s="139"/>
      <c r="D381" s="214" t="s">
        <v>144</v>
      </c>
      <c r="E381" s="143">
        <f>SUM(E382)</f>
        <v>0</v>
      </c>
      <c r="F381" s="143">
        <f>SUM(F382)</f>
        <v>5750</v>
      </c>
      <c r="G381" s="143">
        <f>SUM(G382)</f>
        <v>5750</v>
      </c>
      <c r="H381" s="143">
        <f>SUM(H382)</f>
        <v>3023.64</v>
      </c>
      <c r="I381" s="483">
        <f t="shared" si="37"/>
        <v>52.585043478260864</v>
      </c>
      <c r="J381" s="483">
        <f t="shared" si="36"/>
        <v>52.585043478260864</v>
      </c>
    </row>
    <row r="382" spans="1:10" s="106" customFormat="1" x14ac:dyDescent="0.25">
      <c r="A382" s="204"/>
      <c r="B382" s="164">
        <v>32941</v>
      </c>
      <c r="C382" s="121"/>
      <c r="D382" s="213" t="s">
        <v>528</v>
      </c>
      <c r="E382" s="151">
        <f>'Rekapitulacija Posebni dio'!C145</f>
        <v>0</v>
      </c>
      <c r="F382" s="151">
        <f>'Rekapitulacija Posebni dio'!D145</f>
        <v>5750</v>
      </c>
      <c r="G382" s="151">
        <f>'Rekapitulacija Posebni dio'!E145</f>
        <v>5750</v>
      </c>
      <c r="H382" s="151">
        <f>'Rekapitulacija Posebni dio'!F145</f>
        <v>3023.64</v>
      </c>
      <c r="I382" s="484">
        <f t="shared" si="37"/>
        <v>52.585043478260864</v>
      </c>
      <c r="J382" s="484">
        <f t="shared" si="36"/>
        <v>52.585043478260864</v>
      </c>
    </row>
    <row r="383" spans="1:10" s="106" customFormat="1" x14ac:dyDescent="0.25">
      <c r="A383" s="204"/>
      <c r="B383" s="156">
        <v>3295</v>
      </c>
      <c r="C383" s="139"/>
      <c r="D383" s="218" t="s">
        <v>145</v>
      </c>
      <c r="E383" s="143">
        <f>SUM(E384:E388)</f>
        <v>0</v>
      </c>
      <c r="F383" s="143">
        <f>SUM(F384:F388)</f>
        <v>4360</v>
      </c>
      <c r="G383" s="143">
        <f>SUM(G384:G388)</f>
        <v>4360</v>
      </c>
      <c r="H383" s="143">
        <f>SUM(H384:H388)</f>
        <v>5330.58</v>
      </c>
      <c r="I383" s="483">
        <f t="shared" si="37"/>
        <v>122.26100917431194</v>
      </c>
      <c r="J383" s="483">
        <f t="shared" si="36"/>
        <v>122.26100917431194</v>
      </c>
    </row>
    <row r="384" spans="1:10" s="106" customFormat="1" x14ac:dyDescent="0.25">
      <c r="A384" s="204"/>
      <c r="B384" s="171">
        <v>32951</v>
      </c>
      <c r="C384" s="121"/>
      <c r="D384" s="215" t="s">
        <v>601</v>
      </c>
      <c r="E384" s="151">
        <f>'Rekapitulacija Posebni dio'!C147</f>
        <v>0</v>
      </c>
      <c r="F384" s="151">
        <f>'Rekapitulacija Posebni dio'!D147</f>
        <v>10</v>
      </c>
      <c r="G384" s="151">
        <f>'Rekapitulacija Posebni dio'!E147</f>
        <v>10</v>
      </c>
      <c r="H384" s="151">
        <f>'Rekapitulacija Posebni dio'!F147</f>
        <v>0</v>
      </c>
      <c r="I384" s="484">
        <f t="shared" si="37"/>
        <v>0</v>
      </c>
      <c r="J384" s="484">
        <f t="shared" si="36"/>
        <v>0</v>
      </c>
    </row>
    <row r="385" spans="1:10" s="106" customFormat="1" x14ac:dyDescent="0.25">
      <c r="A385" s="204"/>
      <c r="B385" s="164">
        <v>32952</v>
      </c>
      <c r="C385" s="121"/>
      <c r="D385" s="285" t="s">
        <v>433</v>
      </c>
      <c r="E385" s="151">
        <f>'Rekapitulacija Posebni dio'!C148</f>
        <v>0</v>
      </c>
      <c r="F385" s="151">
        <f>'Rekapitulacija Posebni dio'!D148</f>
        <v>1100</v>
      </c>
      <c r="G385" s="151">
        <f>'Rekapitulacija Posebni dio'!E148</f>
        <v>1100</v>
      </c>
      <c r="H385" s="151">
        <f>'Rekapitulacija Posebni dio'!F148</f>
        <v>116.13</v>
      </c>
      <c r="I385" s="484">
        <f t="shared" si="37"/>
        <v>10.557272727272727</v>
      </c>
      <c r="J385" s="484">
        <f t="shared" si="36"/>
        <v>10.557272727272727</v>
      </c>
    </row>
    <row r="386" spans="1:10" s="106" customFormat="1" x14ac:dyDescent="0.25">
      <c r="A386" s="204"/>
      <c r="B386" s="164">
        <v>32953</v>
      </c>
      <c r="C386" s="121"/>
      <c r="D386" s="285" t="s">
        <v>434</v>
      </c>
      <c r="E386" s="151">
        <f>'Rekapitulacija Posebni dio'!C149</f>
        <v>0</v>
      </c>
      <c r="F386" s="151">
        <f>'Rekapitulacija Posebni dio'!D149</f>
        <v>800</v>
      </c>
      <c r="G386" s="151">
        <f>'Rekapitulacija Posebni dio'!E149</f>
        <v>800</v>
      </c>
      <c r="H386" s="151">
        <f>'Rekapitulacija Posebni dio'!F149</f>
        <v>0</v>
      </c>
      <c r="I386" s="484">
        <f t="shared" si="37"/>
        <v>0</v>
      </c>
      <c r="J386" s="484">
        <f t="shared" si="36"/>
        <v>0</v>
      </c>
    </row>
    <row r="387" spans="1:10" s="106" customFormat="1" x14ac:dyDescent="0.25">
      <c r="A387" s="204"/>
      <c r="B387" s="164">
        <v>32955</v>
      </c>
      <c r="C387" s="121"/>
      <c r="D387" s="285" t="s">
        <v>615</v>
      </c>
      <c r="E387" s="151"/>
      <c r="F387" s="151">
        <f>'Rekapitulacija Posebni dio'!D150</f>
        <v>0</v>
      </c>
      <c r="G387" s="151">
        <f>'Rekapitulacija Posebni dio'!E150</f>
        <v>0</v>
      </c>
      <c r="H387" s="151">
        <f>'Rekapitulacija Posebni dio'!F150</f>
        <v>1940</v>
      </c>
      <c r="I387" s="484">
        <f t="shared" si="37"/>
        <v>1940</v>
      </c>
      <c r="J387" s="484">
        <f>IFERROR(H387/G387*100,H387)</f>
        <v>1940</v>
      </c>
    </row>
    <row r="388" spans="1:10" s="106" customFormat="1" x14ac:dyDescent="0.25">
      <c r="A388" s="204"/>
      <c r="B388" s="171">
        <v>32959</v>
      </c>
      <c r="C388" s="121"/>
      <c r="D388" s="285" t="s">
        <v>432</v>
      </c>
      <c r="E388" s="151">
        <f>'Rekapitulacija Posebni dio'!C151</f>
        <v>0</v>
      </c>
      <c r="F388" s="151">
        <f>'Rekapitulacija Posebni dio'!D151</f>
        <v>2450</v>
      </c>
      <c r="G388" s="151">
        <f>'Rekapitulacija Posebni dio'!E151</f>
        <v>2450</v>
      </c>
      <c r="H388" s="151">
        <f>'Rekapitulacija Posebni dio'!F151</f>
        <v>3274.45</v>
      </c>
      <c r="I388" s="484">
        <f t="shared" si="37"/>
        <v>133.65102040816325</v>
      </c>
      <c r="J388" s="484">
        <f t="shared" si="36"/>
        <v>133.65102040816325</v>
      </c>
    </row>
    <row r="389" spans="1:10" s="106" customFormat="1" x14ac:dyDescent="0.25">
      <c r="A389" s="204"/>
      <c r="B389" s="156">
        <v>3296</v>
      </c>
      <c r="C389" s="139"/>
      <c r="D389" s="218" t="s">
        <v>146</v>
      </c>
      <c r="E389" s="143">
        <f>SUM(E390)</f>
        <v>0</v>
      </c>
      <c r="F389" s="143">
        <f>SUM(F390)</f>
        <v>4000</v>
      </c>
      <c r="G389" s="143">
        <f>SUM(G390)</f>
        <v>4000</v>
      </c>
      <c r="H389" s="143">
        <f>SUM(H390)</f>
        <v>1056.22</v>
      </c>
      <c r="I389" s="483">
        <f t="shared" si="37"/>
        <v>26.4055</v>
      </c>
      <c r="J389" s="483">
        <f t="shared" si="36"/>
        <v>26.4055</v>
      </c>
    </row>
    <row r="390" spans="1:10" s="106" customFormat="1" x14ac:dyDescent="0.25">
      <c r="A390" s="204"/>
      <c r="B390" s="171">
        <v>32961</v>
      </c>
      <c r="C390" s="121"/>
      <c r="D390" s="215" t="s">
        <v>146</v>
      </c>
      <c r="E390" s="151">
        <f>'Rekapitulacija Posebni dio'!C153</f>
        <v>0</v>
      </c>
      <c r="F390" s="151">
        <f>'Rekapitulacija Posebni dio'!D153</f>
        <v>4000</v>
      </c>
      <c r="G390" s="151">
        <f>'Rekapitulacija Posebni dio'!E153</f>
        <v>4000</v>
      </c>
      <c r="H390" s="151">
        <f>'Rekapitulacija Posebni dio'!F153</f>
        <v>1056.22</v>
      </c>
      <c r="I390" s="484">
        <f t="shared" si="37"/>
        <v>26.4055</v>
      </c>
      <c r="J390" s="484">
        <f t="shared" si="36"/>
        <v>26.4055</v>
      </c>
    </row>
    <row r="391" spans="1:10" s="106" customFormat="1" x14ac:dyDescent="0.25">
      <c r="A391" s="204"/>
      <c r="B391" s="156" t="s">
        <v>147</v>
      </c>
      <c r="C391" s="139"/>
      <c r="D391" s="218" t="s">
        <v>139</v>
      </c>
      <c r="E391" s="143">
        <f>SUM(E392:E393)</f>
        <v>0</v>
      </c>
      <c r="F391" s="143">
        <f>SUM(F392:F393)</f>
        <v>5720</v>
      </c>
      <c r="G391" s="143">
        <f>SUM(G392:G393)</f>
        <v>5720</v>
      </c>
      <c r="H391" s="143">
        <f>SUM(H392:H393)</f>
        <v>0</v>
      </c>
      <c r="I391" s="484">
        <f t="shared" si="37"/>
        <v>0</v>
      </c>
      <c r="J391" s="483">
        <f t="shared" si="36"/>
        <v>0</v>
      </c>
    </row>
    <row r="392" spans="1:10" s="106" customFormat="1" x14ac:dyDescent="0.25">
      <c r="A392" s="204"/>
      <c r="B392" s="171">
        <v>32991</v>
      </c>
      <c r="C392" s="121"/>
      <c r="D392" s="285" t="s">
        <v>435</v>
      </c>
      <c r="E392" s="151">
        <f>'Rekapitulacija Posebni dio'!C155</f>
        <v>0</v>
      </c>
      <c r="F392" s="151">
        <f>'Rekapitulacija Posebni dio'!D155</f>
        <v>200</v>
      </c>
      <c r="G392" s="151">
        <f>'Rekapitulacija Posebni dio'!E155</f>
        <v>200</v>
      </c>
      <c r="H392" s="151">
        <f>'Rekapitulacija Posebni dio'!F155</f>
        <v>0</v>
      </c>
      <c r="I392" s="484">
        <f t="shared" si="37"/>
        <v>0</v>
      </c>
      <c r="J392" s="484">
        <f t="shared" si="36"/>
        <v>0</v>
      </c>
    </row>
    <row r="393" spans="1:10" s="106" customFormat="1" x14ac:dyDescent="0.25">
      <c r="A393" s="204"/>
      <c r="B393" s="171">
        <v>32999</v>
      </c>
      <c r="C393" s="121"/>
      <c r="D393" s="285" t="s">
        <v>139</v>
      </c>
      <c r="E393" s="151">
        <f>'Rekapitulacija Posebni dio'!C156</f>
        <v>0</v>
      </c>
      <c r="F393" s="151">
        <f>'Rekapitulacija Posebni dio'!D156</f>
        <v>5520</v>
      </c>
      <c r="G393" s="151">
        <f>'Rekapitulacija Posebni dio'!E156</f>
        <v>5520</v>
      </c>
      <c r="H393" s="151">
        <f>'Rekapitulacija Posebni dio'!F156</f>
        <v>0</v>
      </c>
      <c r="I393" s="484">
        <f t="shared" si="37"/>
        <v>0</v>
      </c>
      <c r="J393" s="484">
        <f t="shared" si="36"/>
        <v>0</v>
      </c>
    </row>
    <row r="394" spans="1:10" s="106" customFormat="1" x14ac:dyDescent="0.25">
      <c r="A394" s="204"/>
      <c r="B394" s="122">
        <v>34</v>
      </c>
      <c r="C394" s="189"/>
      <c r="D394" s="203" t="s">
        <v>148</v>
      </c>
      <c r="E394" s="155">
        <f>SUM(E395)</f>
        <v>0</v>
      </c>
      <c r="F394" s="155">
        <f>SUM(F395)</f>
        <v>25075</v>
      </c>
      <c r="G394" s="155">
        <f>SUM(G395)</f>
        <v>25075</v>
      </c>
      <c r="H394" s="155">
        <f>SUM(H395)</f>
        <v>17278.57</v>
      </c>
      <c r="I394" s="482">
        <f t="shared" ref="I394:I404" si="39">H394/F394*100</f>
        <v>68.907557328015955</v>
      </c>
      <c r="J394" s="482">
        <f t="shared" si="36"/>
        <v>68.907557328015955</v>
      </c>
    </row>
    <row r="395" spans="1:10" s="106" customFormat="1" x14ac:dyDescent="0.25">
      <c r="A395" s="204"/>
      <c r="B395" s="161">
        <v>343</v>
      </c>
      <c r="C395" s="139"/>
      <c r="D395" s="214" t="s">
        <v>149</v>
      </c>
      <c r="E395" s="143">
        <f>E396+E399+E404</f>
        <v>0</v>
      </c>
      <c r="F395" s="143">
        <f>F396+F399+F404</f>
        <v>25075</v>
      </c>
      <c r="G395" s="143">
        <f>G396+G399+G404</f>
        <v>25075</v>
      </c>
      <c r="H395" s="143">
        <f>H396+H399+H404</f>
        <v>17278.57</v>
      </c>
      <c r="I395" s="483">
        <f t="shared" si="39"/>
        <v>68.907557328015955</v>
      </c>
      <c r="J395" s="483">
        <f t="shared" si="36"/>
        <v>68.907557328015955</v>
      </c>
    </row>
    <row r="396" spans="1:10" s="106" customFormat="1" x14ac:dyDescent="0.25">
      <c r="A396" s="204"/>
      <c r="B396" s="161" t="s">
        <v>150</v>
      </c>
      <c r="C396" s="139"/>
      <c r="D396" s="214" t="s">
        <v>151</v>
      </c>
      <c r="E396" s="143">
        <f>SUM(E397:E398)</f>
        <v>0</v>
      </c>
      <c r="F396" s="143">
        <f>SUM(F397:F398)</f>
        <v>23500</v>
      </c>
      <c r="G396" s="143">
        <f>SUM(G397:G398)</f>
        <v>23500</v>
      </c>
      <c r="H396" s="143">
        <f>SUM(H397:H398)</f>
        <v>16993.060000000001</v>
      </c>
      <c r="I396" s="483">
        <f t="shared" si="39"/>
        <v>72.310893617021279</v>
      </c>
      <c r="J396" s="483">
        <f t="shared" si="36"/>
        <v>72.310893617021279</v>
      </c>
    </row>
    <row r="397" spans="1:10" s="106" customFormat="1" x14ac:dyDescent="0.25">
      <c r="A397" s="204"/>
      <c r="B397" s="164">
        <v>34311</v>
      </c>
      <c r="C397" s="121"/>
      <c r="D397" s="213" t="s">
        <v>602</v>
      </c>
      <c r="E397" s="151">
        <f>'Rekapitulacija Posebni dio'!C160</f>
        <v>0</v>
      </c>
      <c r="F397" s="151">
        <f>'Rekapitulacija Posebni dio'!D160</f>
        <v>13000</v>
      </c>
      <c r="G397" s="151">
        <f>'Rekapitulacija Posebni dio'!E160</f>
        <v>13000</v>
      </c>
      <c r="H397" s="151">
        <f>'Rekapitulacija Posebni dio'!F160</f>
        <v>16189.220000000001</v>
      </c>
      <c r="I397" s="484">
        <f t="shared" si="39"/>
        <v>124.53246153846153</v>
      </c>
      <c r="J397" s="484">
        <f t="shared" si="36"/>
        <v>124.53246153846153</v>
      </c>
    </row>
    <row r="398" spans="1:10" s="106" customFormat="1" x14ac:dyDescent="0.25">
      <c r="A398" s="204"/>
      <c r="B398" s="164">
        <v>34312</v>
      </c>
      <c r="C398" s="121"/>
      <c r="D398" s="213" t="s">
        <v>437</v>
      </c>
      <c r="E398" s="151">
        <f>'Rekapitulacija Posebni dio'!C161</f>
        <v>0</v>
      </c>
      <c r="F398" s="151">
        <f>'Rekapitulacija Posebni dio'!D161</f>
        <v>10500</v>
      </c>
      <c r="G398" s="151">
        <f>'Rekapitulacija Posebni dio'!E161</f>
        <v>10500</v>
      </c>
      <c r="H398" s="151">
        <f>'Rekapitulacija Posebni dio'!F161</f>
        <v>803.84</v>
      </c>
      <c r="I398" s="484">
        <f t="shared" si="39"/>
        <v>7.6556190476190489</v>
      </c>
      <c r="J398" s="484">
        <f t="shared" si="36"/>
        <v>7.6556190476190489</v>
      </c>
    </row>
    <row r="399" spans="1:10" s="106" customFormat="1" x14ac:dyDescent="0.25">
      <c r="A399" s="204"/>
      <c r="B399" s="156">
        <v>3433</v>
      </c>
      <c r="C399" s="139"/>
      <c r="D399" s="218" t="s">
        <v>152</v>
      </c>
      <c r="E399" s="143">
        <f>SUM(E400:E403)</f>
        <v>0</v>
      </c>
      <c r="F399" s="143">
        <f>SUM(F400:F403)</f>
        <v>1575</v>
      </c>
      <c r="G399" s="143">
        <f>SUM(G400:G403)</f>
        <v>1575</v>
      </c>
      <c r="H399" s="143">
        <f>SUM(H400:H403)</f>
        <v>285.51</v>
      </c>
      <c r="I399" s="483">
        <f t="shared" si="39"/>
        <v>18.127619047619049</v>
      </c>
      <c r="J399" s="483">
        <f t="shared" si="36"/>
        <v>18.127619047619049</v>
      </c>
    </row>
    <row r="400" spans="1:10" s="106" customFormat="1" x14ac:dyDescent="0.25">
      <c r="A400" s="204"/>
      <c r="B400" s="284">
        <v>34331</v>
      </c>
      <c r="C400" s="121"/>
      <c r="D400" s="283" t="s">
        <v>438</v>
      </c>
      <c r="E400" s="151">
        <f>'Rekapitulacija Posebni dio'!C164</f>
        <v>0</v>
      </c>
      <c r="F400" s="151">
        <f>'Rekapitulacija Posebni dio'!D164</f>
        <v>25</v>
      </c>
      <c r="G400" s="151">
        <f>'Rekapitulacija Posebni dio'!E164</f>
        <v>25</v>
      </c>
      <c r="H400" s="151">
        <f>'Rekapitulacija Posebni dio'!F164</f>
        <v>26.54</v>
      </c>
      <c r="I400" s="484">
        <f t="shared" si="39"/>
        <v>106.15999999999998</v>
      </c>
      <c r="J400" s="484">
        <f t="shared" si="36"/>
        <v>106.15999999999998</v>
      </c>
    </row>
    <row r="401" spans="1:10" s="106" customFormat="1" x14ac:dyDescent="0.25">
      <c r="A401" s="204"/>
      <c r="B401" s="284">
        <v>34332</v>
      </c>
      <c r="C401" s="121"/>
      <c r="D401" s="283" t="s">
        <v>439</v>
      </c>
      <c r="E401" s="151">
        <f>'Rekapitulacija Posebni dio'!C165</f>
        <v>0</v>
      </c>
      <c r="F401" s="151">
        <f>'Rekapitulacija Posebni dio'!D165</f>
        <v>350</v>
      </c>
      <c r="G401" s="151">
        <f>'Rekapitulacija Posebni dio'!E165</f>
        <v>350</v>
      </c>
      <c r="H401" s="151">
        <f>'Rekapitulacija Posebni dio'!F165</f>
        <v>88.14</v>
      </c>
      <c r="I401" s="484">
        <f t="shared" si="39"/>
        <v>25.182857142857145</v>
      </c>
      <c r="J401" s="484">
        <f t="shared" si="36"/>
        <v>25.182857142857145</v>
      </c>
    </row>
    <row r="402" spans="1:10" s="106" customFormat="1" x14ac:dyDescent="0.25">
      <c r="A402" s="204"/>
      <c r="B402" s="284">
        <v>34333</v>
      </c>
      <c r="C402" s="121"/>
      <c r="D402" s="283" t="s">
        <v>440</v>
      </c>
      <c r="E402" s="151">
        <f>'Rekapitulacija Posebni dio'!C166</f>
        <v>0</v>
      </c>
      <c r="F402" s="151">
        <f>'Rekapitulacija Posebni dio'!D166</f>
        <v>600</v>
      </c>
      <c r="G402" s="151">
        <f>'Rekapitulacija Posebni dio'!E166</f>
        <v>600</v>
      </c>
      <c r="H402" s="151">
        <f>'Rekapitulacija Posebni dio'!F166</f>
        <v>0</v>
      </c>
      <c r="I402" s="484">
        <f t="shared" si="39"/>
        <v>0</v>
      </c>
      <c r="J402" s="484">
        <f t="shared" si="36"/>
        <v>0</v>
      </c>
    </row>
    <row r="403" spans="1:10" s="106" customFormat="1" x14ac:dyDescent="0.25">
      <c r="A403" s="204"/>
      <c r="B403" s="286">
        <v>34339</v>
      </c>
      <c r="C403" s="121"/>
      <c r="D403" s="285" t="s">
        <v>441</v>
      </c>
      <c r="E403" s="151">
        <f>'Rekapitulacija Posebni dio'!C167</f>
        <v>0</v>
      </c>
      <c r="F403" s="151">
        <f>'Rekapitulacija Posebni dio'!D167</f>
        <v>600</v>
      </c>
      <c r="G403" s="151">
        <f>'Rekapitulacija Posebni dio'!E167</f>
        <v>600</v>
      </c>
      <c r="H403" s="151">
        <f>'Rekapitulacija Posebni dio'!F167</f>
        <v>170.83</v>
      </c>
      <c r="I403" s="484">
        <f t="shared" si="39"/>
        <v>28.471666666666668</v>
      </c>
      <c r="J403" s="484">
        <f t="shared" si="36"/>
        <v>28.471666666666668</v>
      </c>
    </row>
    <row r="404" spans="1:10" s="106" customFormat="1" hidden="1" x14ac:dyDescent="0.25">
      <c r="A404" s="204"/>
      <c r="B404" s="156">
        <v>3434</v>
      </c>
      <c r="C404" s="139"/>
      <c r="D404" s="218" t="s">
        <v>153</v>
      </c>
      <c r="E404" s="143">
        <f>E405</f>
        <v>0</v>
      </c>
      <c r="F404" s="143">
        <f>F405</f>
        <v>0</v>
      </c>
      <c r="G404" s="143">
        <f>G405</f>
        <v>0</v>
      </c>
      <c r="H404" s="143">
        <f>H405</f>
        <v>0</v>
      </c>
      <c r="I404" s="483" t="e">
        <f t="shared" si="39"/>
        <v>#DIV/0!</v>
      </c>
      <c r="J404" s="483" t="e">
        <f t="shared" si="36"/>
        <v>#DIV/0!</v>
      </c>
    </row>
    <row r="405" spans="1:10" s="106" customFormat="1" hidden="1" x14ac:dyDescent="0.25">
      <c r="A405" s="204"/>
      <c r="B405" s="171">
        <v>34349</v>
      </c>
      <c r="C405" s="121"/>
      <c r="D405" s="215" t="s">
        <v>286</v>
      </c>
      <c r="E405" s="151">
        <f>'Rekapitulacija Posebni dio'!C169</f>
        <v>0</v>
      </c>
      <c r="F405" s="151">
        <f>'Rekapitulacija Posebni dio'!D169</f>
        <v>0</v>
      </c>
      <c r="G405" s="151">
        <f>'Rekapitulacija Posebni dio'!E169</f>
        <v>0</v>
      </c>
      <c r="H405" s="151">
        <f>'Rekapitulacija Posebni dio'!F169</f>
        <v>0</v>
      </c>
      <c r="I405" s="484" t="e">
        <f t="shared" ref="I405:I462" si="40">H405/F405*100</f>
        <v>#DIV/0!</v>
      </c>
      <c r="J405" s="484" t="e">
        <f t="shared" ref="J405:J462" si="41">H405/G405*100</f>
        <v>#DIV/0!</v>
      </c>
    </row>
    <row r="406" spans="1:10" s="106" customFormat="1" hidden="1" x14ac:dyDescent="0.25">
      <c r="A406" s="204"/>
      <c r="B406" s="152">
        <v>36</v>
      </c>
      <c r="C406" s="216"/>
      <c r="D406" s="217" t="s">
        <v>154</v>
      </c>
      <c r="E406" s="155">
        <f>E407</f>
        <v>0</v>
      </c>
      <c r="F406" s="155">
        <f>F407</f>
        <v>0</v>
      </c>
      <c r="G406" s="155">
        <f>G407</f>
        <v>0</v>
      </c>
      <c r="H406" s="155">
        <f>H407</f>
        <v>0</v>
      </c>
      <c r="I406" s="482" t="e">
        <f t="shared" si="40"/>
        <v>#DIV/0!</v>
      </c>
      <c r="J406" s="482" t="e">
        <f t="shared" si="41"/>
        <v>#DIV/0!</v>
      </c>
    </row>
    <row r="407" spans="1:10" s="106" customFormat="1" hidden="1" x14ac:dyDescent="0.25">
      <c r="A407" s="204"/>
      <c r="B407" s="156">
        <v>369</v>
      </c>
      <c r="C407" s="139"/>
      <c r="D407" s="218" t="s">
        <v>38</v>
      </c>
      <c r="E407" s="143">
        <f>SUM(E409,E408)</f>
        <v>0</v>
      </c>
      <c r="F407" s="143">
        <f>SUM(F409,F408)</f>
        <v>0</v>
      </c>
      <c r="G407" s="143">
        <f>SUM(G409,G408)</f>
        <v>0</v>
      </c>
      <c r="H407" s="143">
        <f>SUM(H409,H408)</f>
        <v>0</v>
      </c>
      <c r="I407" s="483" t="e">
        <f t="shared" si="40"/>
        <v>#DIV/0!</v>
      </c>
      <c r="J407" s="483" t="e">
        <f t="shared" si="41"/>
        <v>#DIV/0!</v>
      </c>
    </row>
    <row r="408" spans="1:10" s="106" customFormat="1" hidden="1" x14ac:dyDescent="0.25">
      <c r="A408" s="204"/>
      <c r="B408" s="156">
        <v>3691</v>
      </c>
      <c r="C408" s="139"/>
      <c r="D408" s="218" t="s">
        <v>155</v>
      </c>
      <c r="E408" s="151"/>
      <c r="F408" s="151"/>
      <c r="G408" s="151"/>
      <c r="H408" s="151"/>
      <c r="I408" s="484" t="e">
        <f t="shared" si="40"/>
        <v>#DIV/0!</v>
      </c>
      <c r="J408" s="484" t="e">
        <f t="shared" si="41"/>
        <v>#DIV/0!</v>
      </c>
    </row>
    <row r="409" spans="1:10" s="106" customFormat="1" hidden="1" x14ac:dyDescent="0.25">
      <c r="A409" s="204"/>
      <c r="B409" s="156">
        <v>3692</v>
      </c>
      <c r="C409" s="139"/>
      <c r="D409" s="218" t="s">
        <v>156</v>
      </c>
      <c r="E409" s="151"/>
      <c r="F409" s="151"/>
      <c r="G409" s="151"/>
      <c r="H409" s="151"/>
      <c r="I409" s="484" t="e">
        <f t="shared" si="40"/>
        <v>#DIV/0!</v>
      </c>
      <c r="J409" s="484" t="e">
        <f t="shared" si="41"/>
        <v>#DIV/0!</v>
      </c>
    </row>
    <row r="410" spans="1:10" s="106" customFormat="1" x14ac:dyDescent="0.25">
      <c r="A410" s="204"/>
      <c r="B410" s="152">
        <v>37</v>
      </c>
      <c r="C410" s="216"/>
      <c r="D410" s="287" t="s">
        <v>157</v>
      </c>
      <c r="E410" s="155">
        <f t="shared" ref="E410:H411" si="42">SUM(E411)</f>
        <v>0</v>
      </c>
      <c r="F410" s="155">
        <f t="shared" si="42"/>
        <v>1500</v>
      </c>
      <c r="G410" s="155">
        <f t="shared" si="42"/>
        <v>1500</v>
      </c>
      <c r="H410" s="155">
        <f t="shared" si="42"/>
        <v>0</v>
      </c>
      <c r="I410" s="482">
        <f t="shared" si="40"/>
        <v>0</v>
      </c>
      <c r="J410" s="482">
        <f t="shared" si="41"/>
        <v>0</v>
      </c>
    </row>
    <row r="411" spans="1:10" s="106" customFormat="1" x14ac:dyDescent="0.25">
      <c r="A411" s="204"/>
      <c r="B411" s="156">
        <v>372</v>
      </c>
      <c r="C411" s="139"/>
      <c r="D411" s="288" t="s">
        <v>158</v>
      </c>
      <c r="E411" s="143">
        <f t="shared" si="42"/>
        <v>0</v>
      </c>
      <c r="F411" s="143">
        <f t="shared" si="42"/>
        <v>1500</v>
      </c>
      <c r="G411" s="143">
        <f t="shared" si="42"/>
        <v>1500</v>
      </c>
      <c r="H411" s="143">
        <f t="shared" si="42"/>
        <v>0</v>
      </c>
      <c r="I411" s="483">
        <f t="shared" si="40"/>
        <v>0</v>
      </c>
      <c r="J411" s="483">
        <f t="shared" si="41"/>
        <v>0</v>
      </c>
    </row>
    <row r="412" spans="1:10" s="106" customFormat="1" x14ac:dyDescent="0.25">
      <c r="A412" s="204"/>
      <c r="B412" s="156">
        <v>3721</v>
      </c>
      <c r="C412" s="139"/>
      <c r="D412" s="288" t="s">
        <v>159</v>
      </c>
      <c r="E412" s="143">
        <f>SUM(E413:E414)</f>
        <v>0</v>
      </c>
      <c r="F412" s="143">
        <f>SUM(F413:F414)</f>
        <v>1500</v>
      </c>
      <c r="G412" s="143">
        <f>SUM(G413:G414)</f>
        <v>1500</v>
      </c>
      <c r="H412" s="143">
        <f>SUM(H413:H414)</f>
        <v>0</v>
      </c>
      <c r="I412" s="483">
        <f t="shared" si="40"/>
        <v>0</v>
      </c>
      <c r="J412" s="483">
        <f t="shared" si="41"/>
        <v>0</v>
      </c>
    </row>
    <row r="413" spans="1:10" s="106" customFormat="1" x14ac:dyDescent="0.25">
      <c r="A413" s="204"/>
      <c r="B413" s="286">
        <v>37212</v>
      </c>
      <c r="C413" s="139"/>
      <c r="D413" s="285" t="s">
        <v>491</v>
      </c>
      <c r="E413" s="151">
        <f>'Rekapitulacija Posebni dio'!C176</f>
        <v>0</v>
      </c>
      <c r="F413" s="151">
        <f>'Rekapitulacija Posebni dio'!D176</f>
        <v>1000</v>
      </c>
      <c r="G413" s="151">
        <f>'Rekapitulacija Posebni dio'!E176</f>
        <v>1000</v>
      </c>
      <c r="H413" s="151">
        <f>'Rekapitulacija Posebni dio'!F176</f>
        <v>0</v>
      </c>
      <c r="I413" s="484">
        <f t="shared" si="40"/>
        <v>0</v>
      </c>
      <c r="J413" s="484">
        <f t="shared" si="41"/>
        <v>0</v>
      </c>
    </row>
    <row r="414" spans="1:10" s="106" customFormat="1" x14ac:dyDescent="0.25">
      <c r="A414" s="204"/>
      <c r="B414" s="286">
        <v>37215</v>
      </c>
      <c r="C414" s="121"/>
      <c r="D414" s="285" t="s">
        <v>443</v>
      </c>
      <c r="E414" s="151">
        <f>'Rekapitulacija Posebni dio'!C177</f>
        <v>0</v>
      </c>
      <c r="F414" s="151">
        <f>'Rekapitulacija Posebni dio'!D177</f>
        <v>500</v>
      </c>
      <c r="G414" s="151">
        <f>'Rekapitulacija Posebni dio'!E177</f>
        <v>500</v>
      </c>
      <c r="H414" s="151">
        <f>'Rekapitulacija Posebni dio'!F177</f>
        <v>0</v>
      </c>
      <c r="I414" s="484">
        <f t="shared" si="40"/>
        <v>0</v>
      </c>
      <c r="J414" s="484">
        <f t="shared" si="41"/>
        <v>0</v>
      </c>
    </row>
    <row r="415" spans="1:10" s="106" customFormat="1" x14ac:dyDescent="0.25">
      <c r="A415" s="204"/>
      <c r="B415" s="122" t="s">
        <v>160</v>
      </c>
      <c r="C415" s="189"/>
      <c r="D415" s="203" t="s">
        <v>93</v>
      </c>
      <c r="E415" s="155">
        <f>E418+E416+E424</f>
        <v>0</v>
      </c>
      <c r="F415" s="155">
        <f>F418+F416+F424</f>
        <v>2000</v>
      </c>
      <c r="G415" s="155">
        <f>G418+G416+G424</f>
        <v>2000</v>
      </c>
      <c r="H415" s="155">
        <f>H418+H416+H424</f>
        <v>478.17</v>
      </c>
      <c r="I415" s="482">
        <f t="shared" si="40"/>
        <v>23.908500000000004</v>
      </c>
      <c r="J415" s="482">
        <f t="shared" si="41"/>
        <v>23.908500000000004</v>
      </c>
    </row>
    <row r="416" spans="1:10" s="106" customFormat="1" hidden="1" x14ac:dyDescent="0.25">
      <c r="A416" s="204"/>
      <c r="B416" s="140" t="s">
        <v>161</v>
      </c>
      <c r="C416" s="178"/>
      <c r="D416" s="219" t="s">
        <v>162</v>
      </c>
      <c r="E416" s="143">
        <f>E417</f>
        <v>0</v>
      </c>
      <c r="F416" s="143">
        <f>F417</f>
        <v>0</v>
      </c>
      <c r="G416" s="143">
        <f>G417</f>
        <v>0</v>
      </c>
      <c r="H416" s="143">
        <f>H417</f>
        <v>0</v>
      </c>
      <c r="I416" s="483" t="e">
        <f t="shared" si="40"/>
        <v>#DIV/0!</v>
      </c>
      <c r="J416" s="483" t="e">
        <f t="shared" si="41"/>
        <v>#DIV/0!</v>
      </c>
    </row>
    <row r="417" spans="1:10" s="106" customFormat="1" hidden="1" x14ac:dyDescent="0.25">
      <c r="A417" s="204"/>
      <c r="B417" s="140" t="s">
        <v>163</v>
      </c>
      <c r="C417" s="178"/>
      <c r="D417" s="219" t="s">
        <v>162</v>
      </c>
      <c r="E417" s="151"/>
      <c r="F417" s="151"/>
      <c r="G417" s="151"/>
      <c r="H417" s="151"/>
      <c r="I417" s="484" t="e">
        <f t="shared" si="40"/>
        <v>#DIV/0!</v>
      </c>
      <c r="J417" s="484" t="e">
        <f t="shared" si="41"/>
        <v>#DIV/0!</v>
      </c>
    </row>
    <row r="418" spans="1:10" s="106" customFormat="1" x14ac:dyDescent="0.25">
      <c r="A418" s="204"/>
      <c r="B418" s="156">
        <v>383</v>
      </c>
      <c r="C418" s="139"/>
      <c r="D418" s="218" t="s">
        <v>164</v>
      </c>
      <c r="E418" s="143">
        <f>E419+E420+E421+E423</f>
        <v>0</v>
      </c>
      <c r="F418" s="143">
        <f>F419+F420+F421+F423</f>
        <v>2000</v>
      </c>
      <c r="G418" s="143">
        <f>G419+G420+G421+G423</f>
        <v>2000</v>
      </c>
      <c r="H418" s="143">
        <f>H419+H420+H421+H423</f>
        <v>478.17</v>
      </c>
      <c r="I418" s="483">
        <f t="shared" si="40"/>
        <v>23.908500000000004</v>
      </c>
      <c r="J418" s="483">
        <f t="shared" si="41"/>
        <v>23.908500000000004</v>
      </c>
    </row>
    <row r="419" spans="1:10" s="106" customFormat="1" hidden="1" x14ac:dyDescent="0.25">
      <c r="A419" s="204"/>
      <c r="B419" s="156">
        <v>3831</v>
      </c>
      <c r="C419" s="139"/>
      <c r="D419" s="218" t="s">
        <v>165</v>
      </c>
      <c r="E419" s="151"/>
      <c r="F419" s="151"/>
      <c r="G419" s="151"/>
      <c r="H419" s="151"/>
      <c r="I419" s="484" t="e">
        <f t="shared" si="40"/>
        <v>#DIV/0!</v>
      </c>
      <c r="J419" s="484" t="e">
        <f t="shared" si="41"/>
        <v>#DIV/0!</v>
      </c>
    </row>
    <row r="420" spans="1:10" s="106" customFormat="1" hidden="1" x14ac:dyDescent="0.25">
      <c r="A420" s="204"/>
      <c r="B420" s="156">
        <v>3833</v>
      </c>
      <c r="C420" s="139"/>
      <c r="D420" s="218" t="s">
        <v>166</v>
      </c>
      <c r="E420" s="151"/>
      <c r="F420" s="151"/>
      <c r="G420" s="151"/>
      <c r="H420" s="151"/>
      <c r="I420" s="484" t="e">
        <f t="shared" si="40"/>
        <v>#DIV/0!</v>
      </c>
      <c r="J420" s="484" t="e">
        <f t="shared" si="41"/>
        <v>#DIV/0!</v>
      </c>
    </row>
    <row r="421" spans="1:10" s="106" customFormat="1" x14ac:dyDescent="0.25">
      <c r="A421" s="204"/>
      <c r="B421" s="156">
        <v>3834</v>
      </c>
      <c r="C421" s="139"/>
      <c r="D421" s="218" t="s">
        <v>167</v>
      </c>
      <c r="E421" s="143">
        <f>SUM(E422)</f>
        <v>0</v>
      </c>
      <c r="F421" s="143">
        <f>SUM(F422)</f>
        <v>2000</v>
      </c>
      <c r="G421" s="143">
        <f>SUM(G422)</f>
        <v>2000</v>
      </c>
      <c r="H421" s="143">
        <f>SUM(H422)</f>
        <v>478.17</v>
      </c>
      <c r="I421" s="483">
        <f t="shared" si="40"/>
        <v>23.908500000000004</v>
      </c>
      <c r="J421" s="483">
        <f t="shared" si="41"/>
        <v>23.908500000000004</v>
      </c>
    </row>
    <row r="422" spans="1:10" s="106" customFormat="1" x14ac:dyDescent="0.25">
      <c r="A422" s="204"/>
      <c r="B422" s="171">
        <v>38341</v>
      </c>
      <c r="C422" s="121"/>
      <c r="D422" s="215" t="s">
        <v>167</v>
      </c>
      <c r="E422" s="151">
        <f>'Rekapitulacija Posebni dio'!C185</f>
        <v>0</v>
      </c>
      <c r="F422" s="151">
        <f>'Rekapitulacija Posebni dio'!D185</f>
        <v>2000</v>
      </c>
      <c r="G422" s="151">
        <f>'Rekapitulacija Posebni dio'!E185</f>
        <v>2000</v>
      </c>
      <c r="H422" s="151">
        <f>'Rekapitulacija Posebni dio'!F185</f>
        <v>478.17</v>
      </c>
      <c r="I422" s="484">
        <f t="shared" si="40"/>
        <v>23.908500000000004</v>
      </c>
      <c r="J422" s="484">
        <f t="shared" si="41"/>
        <v>23.908500000000004</v>
      </c>
    </row>
    <row r="423" spans="1:10" s="106" customFormat="1" hidden="1" x14ac:dyDescent="0.25">
      <c r="A423" s="204"/>
      <c r="B423" s="156">
        <v>3835</v>
      </c>
      <c r="C423" s="139"/>
      <c r="D423" s="218" t="s">
        <v>168</v>
      </c>
      <c r="E423" s="151"/>
      <c r="F423" s="151"/>
      <c r="G423" s="151"/>
      <c r="H423" s="151"/>
      <c r="I423" s="484" t="e">
        <f t="shared" si="40"/>
        <v>#DIV/0!</v>
      </c>
      <c r="J423" s="484" t="e">
        <f t="shared" si="41"/>
        <v>#DIV/0!</v>
      </c>
    </row>
    <row r="424" spans="1:10" s="106" customFormat="1" hidden="1" x14ac:dyDescent="0.25">
      <c r="A424" s="204"/>
      <c r="B424" s="289">
        <v>385</v>
      </c>
      <c r="C424" s="290"/>
      <c r="D424" s="290" t="s">
        <v>293</v>
      </c>
      <c r="E424" s="143">
        <f>E425</f>
        <v>0</v>
      </c>
      <c r="F424" s="143">
        <f>F425</f>
        <v>0</v>
      </c>
      <c r="G424" s="143">
        <f>G425</f>
        <v>0</v>
      </c>
      <c r="H424" s="143">
        <f>H425</f>
        <v>0</v>
      </c>
      <c r="I424" s="483" t="e">
        <f t="shared" si="40"/>
        <v>#DIV/0!</v>
      </c>
      <c r="J424" s="483" t="e">
        <f t="shared" si="41"/>
        <v>#DIV/0!</v>
      </c>
    </row>
    <row r="425" spans="1:10" s="106" customFormat="1" hidden="1" x14ac:dyDescent="0.25">
      <c r="A425" s="204"/>
      <c r="B425" s="289">
        <v>3859</v>
      </c>
      <c r="C425" s="290"/>
      <c r="D425" s="290" t="s">
        <v>293</v>
      </c>
      <c r="E425" s="151"/>
      <c r="F425" s="151"/>
      <c r="G425" s="151"/>
      <c r="H425" s="151"/>
      <c r="I425" s="484" t="e">
        <f t="shared" si="40"/>
        <v>#DIV/0!</v>
      </c>
      <c r="J425" s="484" t="e">
        <f t="shared" si="41"/>
        <v>#DIV/0!</v>
      </c>
    </row>
    <row r="426" spans="1:10" s="106" customFormat="1" x14ac:dyDescent="0.25">
      <c r="A426" s="221">
        <v>4</v>
      </c>
      <c r="B426" s="222"/>
      <c r="C426" s="223"/>
      <c r="D426" s="224" t="s">
        <v>169</v>
      </c>
      <c r="E426" s="188">
        <f>E427+E433+E455</f>
        <v>0</v>
      </c>
      <c r="F426" s="188">
        <f>F427+F433+F455</f>
        <v>85372.28</v>
      </c>
      <c r="G426" s="188">
        <f>G427+G433+G455</f>
        <v>85372.28</v>
      </c>
      <c r="H426" s="188">
        <f>H427+H433+H455</f>
        <v>39070.46</v>
      </c>
      <c r="I426" s="493">
        <f t="shared" si="40"/>
        <v>45.764807968113303</v>
      </c>
      <c r="J426" s="493">
        <f t="shared" si="41"/>
        <v>45.764807968113303</v>
      </c>
    </row>
    <row r="427" spans="1:10" s="106" customFormat="1" x14ac:dyDescent="0.25">
      <c r="A427" s="145"/>
      <c r="B427" s="122" t="s">
        <v>170</v>
      </c>
      <c r="C427" s="189"/>
      <c r="D427" s="225" t="s">
        <v>171</v>
      </c>
      <c r="E427" s="155">
        <f t="shared" ref="E427:G427" si="43">E428+E430</f>
        <v>0</v>
      </c>
      <c r="F427" s="155">
        <f t="shared" si="43"/>
        <v>0</v>
      </c>
      <c r="G427" s="155">
        <f t="shared" si="43"/>
        <v>0</v>
      </c>
      <c r="H427" s="155">
        <f>H428+H430</f>
        <v>0</v>
      </c>
      <c r="I427" s="482">
        <f t="shared" ref="I427:I431" si="44">IFERROR(H427/F427*100,H427)</f>
        <v>0</v>
      </c>
      <c r="J427" s="482">
        <f>IFERROR(H427/G427*100,H427)</f>
        <v>0</v>
      </c>
    </row>
    <row r="428" spans="1:10" s="106" customFormat="1" hidden="1" x14ac:dyDescent="0.25">
      <c r="A428" s="145"/>
      <c r="B428" s="140" t="s">
        <v>172</v>
      </c>
      <c r="C428" s="178"/>
      <c r="D428" s="226" t="s">
        <v>173</v>
      </c>
      <c r="E428" s="143">
        <f>SUM(E429)</f>
        <v>0</v>
      </c>
      <c r="F428" s="143">
        <f>SUM(F429)</f>
        <v>0</v>
      </c>
      <c r="G428" s="143">
        <f>SUM(G429)</f>
        <v>0</v>
      </c>
      <c r="H428" s="143">
        <f>SUM(H429)</f>
        <v>0</v>
      </c>
      <c r="I428" s="483">
        <f t="shared" si="44"/>
        <v>0</v>
      </c>
      <c r="J428" s="483" t="e">
        <f t="shared" si="41"/>
        <v>#DIV/0!</v>
      </c>
    </row>
    <row r="429" spans="1:10" s="106" customFormat="1" hidden="1" x14ac:dyDescent="0.25">
      <c r="A429" s="145"/>
      <c r="B429" s="140" t="s">
        <v>174</v>
      </c>
      <c r="C429" s="178"/>
      <c r="D429" s="226" t="s">
        <v>175</v>
      </c>
      <c r="E429" s="143"/>
      <c r="F429" s="143"/>
      <c r="G429" s="143"/>
      <c r="H429" s="143"/>
      <c r="I429" s="483">
        <f t="shared" si="44"/>
        <v>0</v>
      </c>
      <c r="J429" s="483" t="e">
        <f t="shared" si="41"/>
        <v>#DIV/0!</v>
      </c>
    </row>
    <row r="430" spans="1:10" s="106" customFormat="1" x14ac:dyDescent="0.25">
      <c r="A430" s="145"/>
      <c r="B430" s="161">
        <v>412</v>
      </c>
      <c r="C430" s="144"/>
      <c r="D430" s="227" t="s">
        <v>176</v>
      </c>
      <c r="E430" s="143">
        <f>SUM(E431)</f>
        <v>0</v>
      </c>
      <c r="F430" s="143">
        <f>SUM(F431)</f>
        <v>0</v>
      </c>
      <c r="G430" s="143">
        <f>SUM(G431)</f>
        <v>0</v>
      </c>
      <c r="H430" s="143">
        <f>SUM(H431)</f>
        <v>0</v>
      </c>
      <c r="I430" s="483">
        <f t="shared" si="44"/>
        <v>0</v>
      </c>
      <c r="J430" s="483">
        <f>IFERROR(H430/G430*100,H430)</f>
        <v>0</v>
      </c>
    </row>
    <row r="431" spans="1:10" s="106" customFormat="1" x14ac:dyDescent="0.25">
      <c r="A431" s="167"/>
      <c r="B431" s="161">
        <v>4123</v>
      </c>
      <c r="C431" s="144"/>
      <c r="D431" s="227" t="s">
        <v>177</v>
      </c>
      <c r="E431" s="143">
        <f>E432</f>
        <v>0</v>
      </c>
      <c r="F431" s="143">
        <f t="shared" ref="F431:H431" si="45">F432</f>
        <v>0</v>
      </c>
      <c r="G431" s="143">
        <f t="shared" si="45"/>
        <v>0</v>
      </c>
      <c r="H431" s="143">
        <f t="shared" si="45"/>
        <v>0</v>
      </c>
      <c r="I431" s="483">
        <f t="shared" si="44"/>
        <v>0</v>
      </c>
      <c r="J431" s="483">
        <f t="shared" ref="J431:J432" si="46">IFERROR(H431/G431*100,H431)</f>
        <v>0</v>
      </c>
    </row>
    <row r="432" spans="1:10" s="106" customFormat="1" x14ac:dyDescent="0.25">
      <c r="A432" s="167"/>
      <c r="B432" s="164">
        <v>41231</v>
      </c>
      <c r="C432" s="148"/>
      <c r="D432" s="228" t="s">
        <v>177</v>
      </c>
      <c r="E432" s="151">
        <f>'Rekapitulacija Posebni dio'!C196</f>
        <v>0</v>
      </c>
      <c r="F432" s="151">
        <f>'Rekapitulacija Posebni dio'!D196</f>
        <v>0</v>
      </c>
      <c r="G432" s="151">
        <f>'Rekapitulacija Posebni dio'!E196</f>
        <v>0</v>
      </c>
      <c r="H432" s="151">
        <f>'Rekapitulacija Posebni dio'!F196</f>
        <v>0</v>
      </c>
      <c r="I432" s="484">
        <f>IFERROR(H432/F432*100,H432)</f>
        <v>0</v>
      </c>
      <c r="J432" s="484">
        <f t="shared" si="46"/>
        <v>0</v>
      </c>
    </row>
    <row r="433" spans="1:10" s="106" customFormat="1" x14ac:dyDescent="0.25">
      <c r="A433" s="204"/>
      <c r="B433" s="122">
        <v>42</v>
      </c>
      <c r="C433" s="189"/>
      <c r="D433" s="203" t="s">
        <v>178</v>
      </c>
      <c r="E433" s="155">
        <f>SUM(E434,E450,E453)</f>
        <v>0</v>
      </c>
      <c r="F433" s="155">
        <f>SUM(F434,F450,F453)</f>
        <v>75372.28</v>
      </c>
      <c r="G433" s="155">
        <f>SUM(G434,G450,G453)</f>
        <v>75372.28</v>
      </c>
      <c r="H433" s="155">
        <f>SUM(H434,H450,H453)</f>
        <v>39070.46</v>
      </c>
      <c r="I433" s="482">
        <f t="shared" si="40"/>
        <v>51.836643391973816</v>
      </c>
      <c r="J433" s="482">
        <f t="shared" si="41"/>
        <v>51.836643391973816</v>
      </c>
    </row>
    <row r="434" spans="1:10" s="106" customFormat="1" x14ac:dyDescent="0.25">
      <c r="A434" s="204"/>
      <c r="B434" s="140">
        <v>422</v>
      </c>
      <c r="C434" s="204"/>
      <c r="D434" s="178" t="s">
        <v>179</v>
      </c>
      <c r="E434" s="143">
        <f>E435+E440+E443+E446+E448</f>
        <v>0</v>
      </c>
      <c r="F434" s="143">
        <f>F435+F440+F443+F446+F448</f>
        <v>68650</v>
      </c>
      <c r="G434" s="143">
        <f>G435+G440+G443+G446+G448</f>
        <v>68650</v>
      </c>
      <c r="H434" s="143">
        <f>H435+H440+H443+H446+H448</f>
        <v>20143.02</v>
      </c>
      <c r="I434" s="483">
        <f t="shared" si="40"/>
        <v>29.341616897305173</v>
      </c>
      <c r="J434" s="483">
        <f t="shared" si="41"/>
        <v>29.341616897305173</v>
      </c>
    </row>
    <row r="435" spans="1:10" s="106" customFormat="1" x14ac:dyDescent="0.25">
      <c r="A435" s="204"/>
      <c r="B435" s="140" t="s">
        <v>180</v>
      </c>
      <c r="C435" s="178"/>
      <c r="D435" s="178" t="s">
        <v>181</v>
      </c>
      <c r="E435" s="143">
        <f>SUM(E436:E438)</f>
        <v>0</v>
      </c>
      <c r="F435" s="143">
        <f>SUM(F436:F438)</f>
        <v>7800</v>
      </c>
      <c r="G435" s="143">
        <f>SUM(G436:G438)</f>
        <v>7800</v>
      </c>
      <c r="H435" s="143">
        <f>SUM(H436:H438)</f>
        <v>9256.19</v>
      </c>
      <c r="I435" s="483">
        <f t="shared" si="40"/>
        <v>118.66910256410257</v>
      </c>
      <c r="J435" s="483">
        <f t="shared" si="41"/>
        <v>118.66910256410257</v>
      </c>
    </row>
    <row r="436" spans="1:10" s="106" customFormat="1" x14ac:dyDescent="0.25">
      <c r="A436" s="204"/>
      <c r="B436" s="205">
        <v>42211</v>
      </c>
      <c r="C436" s="178"/>
      <c r="D436" s="204" t="s">
        <v>444</v>
      </c>
      <c r="E436" s="151">
        <f>'Rekapitulacija Posebni dio'!C200</f>
        <v>0</v>
      </c>
      <c r="F436" s="151">
        <f>'Rekapitulacija Posebni dio'!D200</f>
        <v>1000</v>
      </c>
      <c r="G436" s="151">
        <f>'Rekapitulacija Posebni dio'!E200</f>
        <v>1000</v>
      </c>
      <c r="H436" s="151">
        <f>'Rekapitulacija Posebni dio'!F200</f>
        <v>931.19</v>
      </c>
      <c r="I436" s="484">
        <f t="shared" si="40"/>
        <v>93.119000000000014</v>
      </c>
      <c r="J436" s="484">
        <f t="shared" si="41"/>
        <v>93.119000000000014</v>
      </c>
    </row>
    <row r="437" spans="1:10" s="106" customFormat="1" x14ac:dyDescent="0.25">
      <c r="A437" s="204"/>
      <c r="B437" s="205">
        <v>42212</v>
      </c>
      <c r="C437" s="178"/>
      <c r="D437" s="204" t="s">
        <v>445</v>
      </c>
      <c r="E437" s="151">
        <f>'Rekapitulacija Posebni dio'!C201</f>
        <v>0</v>
      </c>
      <c r="F437" s="151">
        <f>'Rekapitulacija Posebni dio'!D201</f>
        <v>6000</v>
      </c>
      <c r="G437" s="151">
        <f>'Rekapitulacija Posebni dio'!E201</f>
        <v>6000</v>
      </c>
      <c r="H437" s="151">
        <f>'Rekapitulacija Posebni dio'!F201</f>
        <v>8325</v>
      </c>
      <c r="I437" s="484">
        <f t="shared" si="40"/>
        <v>138.75</v>
      </c>
      <c r="J437" s="484">
        <f t="shared" si="41"/>
        <v>138.75</v>
      </c>
    </row>
    <row r="438" spans="1:10" s="106" customFormat="1" x14ac:dyDescent="0.25">
      <c r="A438" s="204"/>
      <c r="B438" s="205" t="s">
        <v>529</v>
      </c>
      <c r="C438" s="204"/>
      <c r="D438" s="204" t="s">
        <v>446</v>
      </c>
      <c r="E438" s="151">
        <f>'Rekapitulacija Posebni dio'!C202</f>
        <v>0</v>
      </c>
      <c r="F438" s="151">
        <f>'Rekapitulacija Posebni dio'!D202</f>
        <v>800</v>
      </c>
      <c r="G438" s="151">
        <f>'Rekapitulacija Posebni dio'!E202</f>
        <v>800</v>
      </c>
      <c r="H438" s="151">
        <f>'Rekapitulacija Posebni dio'!F202</f>
        <v>0</v>
      </c>
      <c r="I438" s="484">
        <f t="shared" si="40"/>
        <v>0</v>
      </c>
      <c r="J438" s="484">
        <f t="shared" si="41"/>
        <v>0</v>
      </c>
    </row>
    <row r="439" spans="1:10" s="106" customFormat="1" hidden="1" x14ac:dyDescent="0.25">
      <c r="A439" s="204"/>
      <c r="B439" s="140" t="s">
        <v>182</v>
      </c>
      <c r="C439" s="178"/>
      <c r="D439" s="178" t="s">
        <v>183</v>
      </c>
      <c r="E439" s="143"/>
      <c r="F439" s="143"/>
      <c r="G439" s="143"/>
      <c r="H439" s="143"/>
      <c r="I439" s="483" t="e">
        <f t="shared" si="40"/>
        <v>#DIV/0!</v>
      </c>
      <c r="J439" s="483" t="e">
        <f t="shared" si="41"/>
        <v>#DIV/0!</v>
      </c>
    </row>
    <row r="440" spans="1:10" s="106" customFormat="1" x14ac:dyDescent="0.25">
      <c r="A440" s="204"/>
      <c r="B440" s="161">
        <v>4223</v>
      </c>
      <c r="C440" s="144"/>
      <c r="D440" s="227" t="s">
        <v>184</v>
      </c>
      <c r="E440" s="143">
        <f>SUM(E441:E442)</f>
        <v>0</v>
      </c>
      <c r="F440" s="143">
        <f>SUM(F441:F442)</f>
        <v>7350</v>
      </c>
      <c r="G440" s="143">
        <f>SUM(G441:G442)</f>
        <v>7350</v>
      </c>
      <c r="H440" s="143">
        <f>SUM(H441:H442)</f>
        <v>6239.93</v>
      </c>
      <c r="I440" s="483">
        <f t="shared" si="40"/>
        <v>84.897006802721094</v>
      </c>
      <c r="J440" s="483">
        <f t="shared" si="41"/>
        <v>84.897006802721094</v>
      </c>
    </row>
    <row r="441" spans="1:10" s="106" customFormat="1" x14ac:dyDescent="0.25">
      <c r="A441" s="204"/>
      <c r="B441" s="205" t="s">
        <v>507</v>
      </c>
      <c r="C441" s="204"/>
      <c r="D441" s="280" t="s">
        <v>448</v>
      </c>
      <c r="E441" s="151">
        <f>'Rekapitulacija Posebni dio'!C205</f>
        <v>0</v>
      </c>
      <c r="F441" s="151">
        <f>'Rekapitulacija Posebni dio'!D205</f>
        <v>7000</v>
      </c>
      <c r="G441" s="151">
        <f>'Rekapitulacija Posebni dio'!E205</f>
        <v>7000</v>
      </c>
      <c r="H441" s="151">
        <f>'Rekapitulacija Posebni dio'!F205</f>
        <v>5219.99</v>
      </c>
      <c r="I441" s="484">
        <f t="shared" si="40"/>
        <v>74.571285714285708</v>
      </c>
      <c r="J441" s="484">
        <f t="shared" si="41"/>
        <v>74.571285714285708</v>
      </c>
    </row>
    <row r="442" spans="1:10" s="106" customFormat="1" x14ac:dyDescent="0.25">
      <c r="A442" s="167"/>
      <c r="B442" s="164">
        <v>42232</v>
      </c>
      <c r="C442" s="148"/>
      <c r="D442" s="291" t="s">
        <v>447</v>
      </c>
      <c r="E442" s="151">
        <f>'Rekapitulacija Posebni dio'!C206</f>
        <v>0</v>
      </c>
      <c r="F442" s="151">
        <f>'Rekapitulacija Posebni dio'!D206</f>
        <v>350</v>
      </c>
      <c r="G442" s="151">
        <f>'Rekapitulacija Posebni dio'!E206</f>
        <v>350</v>
      </c>
      <c r="H442" s="151">
        <f>'Rekapitulacija Posebni dio'!F206</f>
        <v>1019.94</v>
      </c>
      <c r="I442" s="484">
        <f t="shared" si="40"/>
        <v>291.41142857142859</v>
      </c>
      <c r="J442" s="484">
        <f t="shared" si="41"/>
        <v>291.41142857142859</v>
      </c>
    </row>
    <row r="443" spans="1:10" s="106" customFormat="1" x14ac:dyDescent="0.25">
      <c r="A443" s="167"/>
      <c r="B443" s="161">
        <v>4224</v>
      </c>
      <c r="C443" s="144"/>
      <c r="D443" s="227" t="s">
        <v>185</v>
      </c>
      <c r="E443" s="143">
        <f>SUM(E444:E445)</f>
        <v>0</v>
      </c>
      <c r="F443" s="143">
        <f>SUM(F444:F445)</f>
        <v>46500</v>
      </c>
      <c r="G443" s="143">
        <f>SUM(G444:G445)</f>
        <v>46500</v>
      </c>
      <c r="H443" s="143">
        <f>SUM(H444:H445)</f>
        <v>4027.37</v>
      </c>
      <c r="I443" s="483">
        <f t="shared" si="40"/>
        <v>8.6610107526881723</v>
      </c>
      <c r="J443" s="483">
        <f t="shared" si="41"/>
        <v>8.6610107526881723</v>
      </c>
    </row>
    <row r="444" spans="1:10" s="106" customFormat="1" x14ac:dyDescent="0.25">
      <c r="A444" s="167"/>
      <c r="B444" s="164">
        <v>42241</v>
      </c>
      <c r="C444" s="148"/>
      <c r="D444" s="228" t="s">
        <v>449</v>
      </c>
      <c r="E444" s="151">
        <f>'Rekapitulacija Posebni dio'!C208</f>
        <v>0</v>
      </c>
      <c r="F444" s="151">
        <f>'Rekapitulacija Posebni dio'!D208</f>
        <v>45000</v>
      </c>
      <c r="G444" s="151">
        <f>'Rekapitulacija Posebni dio'!E208</f>
        <v>45000</v>
      </c>
      <c r="H444" s="151">
        <f>'Rekapitulacija Posebni dio'!F208</f>
        <v>4027.37</v>
      </c>
      <c r="I444" s="484">
        <f t="shared" si="40"/>
        <v>8.9497111111111103</v>
      </c>
      <c r="J444" s="484">
        <f t="shared" si="41"/>
        <v>8.9497111111111103</v>
      </c>
    </row>
    <row r="445" spans="1:10" s="106" customFormat="1" x14ac:dyDescent="0.25">
      <c r="A445" s="167"/>
      <c r="B445" s="164">
        <v>42242</v>
      </c>
      <c r="C445" s="148"/>
      <c r="D445" s="228" t="s">
        <v>450</v>
      </c>
      <c r="E445" s="151">
        <f>'Rekapitulacija Posebni dio'!C209</f>
        <v>0</v>
      </c>
      <c r="F445" s="151">
        <f>'Rekapitulacija Posebni dio'!D209</f>
        <v>1500</v>
      </c>
      <c r="G445" s="151">
        <f>'Rekapitulacija Posebni dio'!E209</f>
        <v>1500</v>
      </c>
      <c r="H445" s="151">
        <f>'Rekapitulacija Posebni dio'!F209</f>
        <v>0</v>
      </c>
      <c r="I445" s="484">
        <f t="shared" si="40"/>
        <v>0</v>
      </c>
      <c r="J445" s="484">
        <f t="shared" si="41"/>
        <v>0</v>
      </c>
    </row>
    <row r="446" spans="1:10" s="106" customFormat="1" x14ac:dyDescent="0.25">
      <c r="A446" s="167"/>
      <c r="B446" s="161">
        <v>4225</v>
      </c>
      <c r="C446" s="144"/>
      <c r="D446" s="227" t="s">
        <v>186</v>
      </c>
      <c r="E446" s="143">
        <f>SUM(E447)</f>
        <v>0</v>
      </c>
      <c r="F446" s="143">
        <f>SUM(F447)</f>
        <v>5000</v>
      </c>
      <c r="G446" s="143">
        <f>SUM(G447)</f>
        <v>5000</v>
      </c>
      <c r="H446" s="143">
        <f>SUM(H447)</f>
        <v>0</v>
      </c>
      <c r="I446" s="483">
        <f t="shared" si="40"/>
        <v>0</v>
      </c>
      <c r="J446" s="483">
        <f t="shared" si="41"/>
        <v>0</v>
      </c>
    </row>
    <row r="447" spans="1:10" s="106" customFormat="1" x14ac:dyDescent="0.25">
      <c r="A447" s="167"/>
      <c r="B447" s="164">
        <v>42251</v>
      </c>
      <c r="C447" s="148"/>
      <c r="D447" s="228" t="s">
        <v>649</v>
      </c>
      <c r="E447" s="151">
        <f>'Rekapitulacija Posebni dio'!C211</f>
        <v>0</v>
      </c>
      <c r="F447" s="151">
        <f>'Rekapitulacija Posebni dio'!D211</f>
        <v>5000</v>
      </c>
      <c r="G447" s="151">
        <f>'Rekapitulacija Posebni dio'!E211</f>
        <v>5000</v>
      </c>
      <c r="H447" s="151">
        <f>'Rekapitulacija Posebni dio'!F211</f>
        <v>0</v>
      </c>
      <c r="I447" s="484">
        <f t="shared" si="40"/>
        <v>0</v>
      </c>
      <c r="J447" s="484">
        <f t="shared" si="41"/>
        <v>0</v>
      </c>
    </row>
    <row r="448" spans="1:10" s="106" customFormat="1" x14ac:dyDescent="0.25">
      <c r="A448" s="167"/>
      <c r="B448" s="161">
        <v>4227</v>
      </c>
      <c r="C448" s="144"/>
      <c r="D448" s="227" t="s">
        <v>187</v>
      </c>
      <c r="E448" s="143">
        <f>SUM(E449)</f>
        <v>0</v>
      </c>
      <c r="F448" s="143">
        <f>SUM(F449)</f>
        <v>2000</v>
      </c>
      <c r="G448" s="143">
        <f>SUM(G449)</f>
        <v>2000</v>
      </c>
      <c r="H448" s="143">
        <f>SUM(H449)</f>
        <v>619.53</v>
      </c>
      <c r="I448" s="483">
        <f t="shared" si="40"/>
        <v>30.976500000000001</v>
      </c>
      <c r="J448" s="483">
        <f t="shared" si="41"/>
        <v>30.976500000000001</v>
      </c>
    </row>
    <row r="449" spans="1:10" s="106" customFormat="1" x14ac:dyDescent="0.25">
      <c r="A449" s="167"/>
      <c r="B449" s="164">
        <v>42271</v>
      </c>
      <c r="C449" s="148"/>
      <c r="D449" s="228" t="s">
        <v>650</v>
      </c>
      <c r="E449" s="151">
        <f>'Rekapitulacija Posebni dio'!C213</f>
        <v>0</v>
      </c>
      <c r="F449" s="151">
        <f>'Rekapitulacija Posebni dio'!D213</f>
        <v>2000</v>
      </c>
      <c r="G449" s="151">
        <f>'Rekapitulacija Posebni dio'!E213</f>
        <v>2000</v>
      </c>
      <c r="H449" s="151">
        <f>'Rekapitulacija Posebni dio'!F213</f>
        <v>619.53</v>
      </c>
      <c r="I449" s="484">
        <f t="shared" si="40"/>
        <v>30.976500000000001</v>
      </c>
      <c r="J449" s="484">
        <f t="shared" si="41"/>
        <v>30.976500000000001</v>
      </c>
    </row>
    <row r="450" spans="1:10" s="120" customFormat="1" x14ac:dyDescent="0.25">
      <c r="A450" s="145"/>
      <c r="B450" s="161">
        <v>423</v>
      </c>
      <c r="C450" s="144"/>
      <c r="D450" s="227" t="s">
        <v>188</v>
      </c>
      <c r="E450" s="143">
        <f>E451</f>
        <v>0</v>
      </c>
      <c r="F450" s="143">
        <f>F451</f>
        <v>6722.28</v>
      </c>
      <c r="G450" s="143">
        <f>G451</f>
        <v>6722.28</v>
      </c>
      <c r="H450" s="143">
        <f>H451</f>
        <v>18927.439999999999</v>
      </c>
      <c r="I450" s="483">
        <f t="shared" si="40"/>
        <v>281.56280309656842</v>
      </c>
      <c r="J450" s="483">
        <f t="shared" si="41"/>
        <v>281.56280309656842</v>
      </c>
    </row>
    <row r="451" spans="1:10" s="120" customFormat="1" x14ac:dyDescent="0.25">
      <c r="A451" s="145"/>
      <c r="B451" s="161">
        <v>4231</v>
      </c>
      <c r="C451" s="144"/>
      <c r="D451" s="227" t="s">
        <v>188</v>
      </c>
      <c r="E451" s="143">
        <f>SUM(E452)</f>
        <v>0</v>
      </c>
      <c r="F451" s="143">
        <f>SUM(F452)</f>
        <v>6722.28</v>
      </c>
      <c r="G451" s="143">
        <f>SUM(G452)</f>
        <v>6722.28</v>
      </c>
      <c r="H451" s="143">
        <f>SUM(H452)</f>
        <v>18927.439999999999</v>
      </c>
      <c r="I451" s="483">
        <f t="shared" si="40"/>
        <v>281.56280309656842</v>
      </c>
      <c r="J451" s="483">
        <f t="shared" si="41"/>
        <v>281.56280309656842</v>
      </c>
    </row>
    <row r="452" spans="1:10" s="106" customFormat="1" x14ac:dyDescent="0.25">
      <c r="A452" s="167"/>
      <c r="B452" s="164">
        <v>42311</v>
      </c>
      <c r="C452" s="148"/>
      <c r="D452" s="228" t="s">
        <v>451</v>
      </c>
      <c r="E452" s="151">
        <f>'Rekapitulacija Posebni dio'!C216</f>
        <v>0</v>
      </c>
      <c r="F452" s="151">
        <f>'Rekapitulacija Posebni dio'!D216</f>
        <v>6722.28</v>
      </c>
      <c r="G452" s="151">
        <f>'Rekapitulacija Posebni dio'!E216</f>
        <v>6722.28</v>
      </c>
      <c r="H452" s="151">
        <f>'Rekapitulacija Posebni dio'!F216</f>
        <v>18927.439999999999</v>
      </c>
      <c r="I452" s="484">
        <f t="shared" si="40"/>
        <v>281.56280309656842</v>
      </c>
      <c r="J452" s="484">
        <f t="shared" si="41"/>
        <v>281.56280309656842</v>
      </c>
    </row>
    <row r="453" spans="1:10" s="120" customFormat="1" hidden="1" x14ac:dyDescent="0.25">
      <c r="A453" s="145"/>
      <c r="B453" s="161">
        <v>426</v>
      </c>
      <c r="C453" s="144"/>
      <c r="D453" s="227" t="s">
        <v>189</v>
      </c>
      <c r="E453" s="143">
        <f>E454</f>
        <v>0</v>
      </c>
      <c r="F453" s="143">
        <f>F454</f>
        <v>0</v>
      </c>
      <c r="G453" s="143">
        <f>G454</f>
        <v>0</v>
      </c>
      <c r="H453" s="143">
        <f>H454</f>
        <v>0</v>
      </c>
      <c r="I453" s="483" t="e">
        <f t="shared" si="40"/>
        <v>#DIV/0!</v>
      </c>
      <c r="J453" s="483" t="e">
        <f t="shared" si="41"/>
        <v>#DIV/0!</v>
      </c>
    </row>
    <row r="454" spans="1:10" s="106" customFormat="1" hidden="1" x14ac:dyDescent="0.25">
      <c r="A454" s="167"/>
      <c r="B454" s="161">
        <v>4262</v>
      </c>
      <c r="C454" s="144"/>
      <c r="D454" s="227" t="s">
        <v>190</v>
      </c>
      <c r="E454" s="151"/>
      <c r="F454" s="151"/>
      <c r="G454" s="151"/>
      <c r="H454" s="151"/>
      <c r="I454" s="484" t="e">
        <f t="shared" si="40"/>
        <v>#DIV/0!</v>
      </c>
      <c r="J454" s="484" t="e">
        <f t="shared" si="41"/>
        <v>#DIV/0!</v>
      </c>
    </row>
    <row r="455" spans="1:10" s="106" customFormat="1" x14ac:dyDescent="0.25">
      <c r="A455" s="167"/>
      <c r="B455" s="122" t="s">
        <v>191</v>
      </c>
      <c r="C455" s="189"/>
      <c r="D455" s="225" t="s">
        <v>194</v>
      </c>
      <c r="E455" s="155">
        <f>E456+E459</f>
        <v>0</v>
      </c>
      <c r="F455" s="155">
        <f>F456+F459</f>
        <v>10000</v>
      </c>
      <c r="G455" s="155">
        <f>G456+G459</f>
        <v>10000</v>
      </c>
      <c r="H455" s="155">
        <f>H456+H459</f>
        <v>0</v>
      </c>
      <c r="I455" s="482">
        <f t="shared" si="40"/>
        <v>0</v>
      </c>
      <c r="J455" s="482">
        <f t="shared" si="41"/>
        <v>0</v>
      </c>
    </row>
    <row r="456" spans="1:10" s="106" customFormat="1" x14ac:dyDescent="0.25">
      <c r="A456" s="167"/>
      <c r="B456" s="140" t="s">
        <v>193</v>
      </c>
      <c r="C456" s="204"/>
      <c r="D456" s="178" t="s">
        <v>202</v>
      </c>
      <c r="E456" s="143">
        <f t="shared" ref="E456:H457" si="47">SUM(E457)</f>
        <v>0</v>
      </c>
      <c r="F456" s="143">
        <f t="shared" si="47"/>
        <v>10000</v>
      </c>
      <c r="G456" s="143">
        <f t="shared" si="47"/>
        <v>10000</v>
      </c>
      <c r="H456" s="143">
        <f t="shared" si="47"/>
        <v>0</v>
      </c>
      <c r="I456" s="483">
        <f t="shared" si="40"/>
        <v>0</v>
      </c>
      <c r="J456" s="483">
        <f t="shared" si="41"/>
        <v>0</v>
      </c>
    </row>
    <row r="457" spans="1:10" s="106" customFormat="1" x14ac:dyDescent="0.25">
      <c r="A457" s="167"/>
      <c r="B457" s="140" t="s">
        <v>195</v>
      </c>
      <c r="C457" s="178"/>
      <c r="D457" s="178" t="s">
        <v>194</v>
      </c>
      <c r="E457" s="143">
        <f t="shared" si="47"/>
        <v>0</v>
      </c>
      <c r="F457" s="143">
        <f t="shared" si="47"/>
        <v>10000</v>
      </c>
      <c r="G457" s="143">
        <f t="shared" si="47"/>
        <v>10000</v>
      </c>
      <c r="H457" s="143">
        <f t="shared" si="47"/>
        <v>0</v>
      </c>
      <c r="I457" s="483">
        <f t="shared" si="40"/>
        <v>0</v>
      </c>
      <c r="J457" s="483">
        <f t="shared" si="41"/>
        <v>0</v>
      </c>
    </row>
    <row r="458" spans="1:10" s="106" customFormat="1" x14ac:dyDescent="0.25">
      <c r="A458" s="167"/>
      <c r="B458" s="205" t="s">
        <v>493</v>
      </c>
      <c r="C458" s="204"/>
      <c r="D458" s="204" t="s">
        <v>194</v>
      </c>
      <c r="E458" s="151">
        <f>'Rekapitulacija Posebni dio'!C222</f>
        <v>0</v>
      </c>
      <c r="F458" s="151">
        <f>'Rekapitulacija Posebni dio'!D222</f>
        <v>10000</v>
      </c>
      <c r="G458" s="151">
        <f>'Rekapitulacija Posebni dio'!E222</f>
        <v>10000</v>
      </c>
      <c r="H458" s="151">
        <f>'Rekapitulacija Posebni dio'!F222</f>
        <v>0</v>
      </c>
      <c r="I458" s="484">
        <f t="shared" si="40"/>
        <v>0</v>
      </c>
      <c r="J458" s="484">
        <f t="shared" si="41"/>
        <v>0</v>
      </c>
    </row>
    <row r="459" spans="1:10" s="106" customFormat="1" hidden="1" x14ac:dyDescent="0.25">
      <c r="A459" s="167"/>
      <c r="B459" s="140" t="s">
        <v>196</v>
      </c>
      <c r="C459" s="178"/>
      <c r="D459" s="178" t="s">
        <v>197</v>
      </c>
      <c r="E459" s="143">
        <f>E460</f>
        <v>0</v>
      </c>
      <c r="F459" s="143">
        <f>F460</f>
        <v>0</v>
      </c>
      <c r="G459" s="143">
        <f>G460</f>
        <v>0</v>
      </c>
      <c r="H459" s="143">
        <f>H460</f>
        <v>0</v>
      </c>
      <c r="I459" s="483" t="e">
        <f t="shared" si="40"/>
        <v>#DIV/0!</v>
      </c>
      <c r="J459" s="483" t="e">
        <f t="shared" si="41"/>
        <v>#DIV/0!</v>
      </c>
    </row>
    <row r="460" spans="1:10" s="106" customFormat="1" hidden="1" x14ac:dyDescent="0.25">
      <c r="A460" s="145"/>
      <c r="B460" s="140" t="s">
        <v>198</v>
      </c>
      <c r="C460" s="178"/>
      <c r="D460" s="178" t="s">
        <v>199</v>
      </c>
      <c r="E460" s="151"/>
      <c r="F460" s="151"/>
      <c r="G460" s="151"/>
      <c r="H460" s="151"/>
      <c r="I460" s="484" t="e">
        <f t="shared" si="40"/>
        <v>#DIV/0!</v>
      </c>
      <c r="J460" s="484" t="e">
        <f t="shared" si="41"/>
        <v>#DIV/0!</v>
      </c>
    </row>
    <row r="461" spans="1:10" s="106" customFormat="1" x14ac:dyDescent="0.25">
      <c r="A461" s="229"/>
      <c r="B461" s="230"/>
      <c r="C461" s="471">
        <v>43</v>
      </c>
      <c r="D461" s="136" t="s">
        <v>55</v>
      </c>
      <c r="E461" s="231">
        <f>E426+E246</f>
        <v>0</v>
      </c>
      <c r="F461" s="231">
        <f>F426+F246</f>
        <v>21410157.050000001</v>
      </c>
      <c r="G461" s="231">
        <f>G426+G246</f>
        <v>21410157.050000001</v>
      </c>
      <c r="H461" s="231">
        <f>H426+H246</f>
        <v>10932149.600000001</v>
      </c>
      <c r="I461" s="497">
        <f t="shared" si="40"/>
        <v>51.060576409924096</v>
      </c>
      <c r="J461" s="497">
        <f t="shared" si="41"/>
        <v>51.060576409924096</v>
      </c>
    </row>
    <row r="462" spans="1:10" s="106" customFormat="1" x14ac:dyDescent="0.25">
      <c r="A462" s="229"/>
      <c r="B462" s="230"/>
      <c r="C462" s="471">
        <v>4</v>
      </c>
      <c r="D462" s="136" t="s">
        <v>687</v>
      </c>
      <c r="E462" s="231">
        <f>E461</f>
        <v>0</v>
      </c>
      <c r="F462" s="231">
        <f>F461</f>
        <v>21410157.050000001</v>
      </c>
      <c r="G462" s="231">
        <f>G461</f>
        <v>21410157.050000001</v>
      </c>
      <c r="H462" s="231">
        <f>H461</f>
        <v>10932149.600000001</v>
      </c>
      <c r="I462" s="497">
        <f t="shared" si="40"/>
        <v>51.060576409924096</v>
      </c>
      <c r="J462" s="497">
        <f t="shared" si="41"/>
        <v>51.060576409924096</v>
      </c>
    </row>
    <row r="463" spans="1:10" x14ac:dyDescent="0.25">
      <c r="A463" s="199" t="s">
        <v>81</v>
      </c>
      <c r="B463" s="199"/>
      <c r="C463" s="200"/>
      <c r="D463" s="201" t="s">
        <v>82</v>
      </c>
      <c r="E463" s="238">
        <f>E464+E471</f>
        <v>0</v>
      </c>
      <c r="F463" s="238">
        <f>F464+F471</f>
        <v>82314.61</v>
      </c>
      <c r="G463" s="238">
        <f t="shared" ref="G463:H463" si="48">G464+G471</f>
        <v>82314.61</v>
      </c>
      <c r="H463" s="238">
        <f t="shared" si="48"/>
        <v>4661.04</v>
      </c>
      <c r="I463" s="498">
        <f t="shared" ref="I463:I501" si="49">H463/F463*100</f>
        <v>5.6624698823210116</v>
      </c>
      <c r="J463" s="498">
        <f t="shared" ref="J463:J501" si="50">H463/G463*100</f>
        <v>5.6624698823210116</v>
      </c>
    </row>
    <row r="464" spans="1:10" x14ac:dyDescent="0.25">
      <c r="A464" s="178"/>
      <c r="B464" s="122">
        <v>31</v>
      </c>
      <c r="C464" s="189"/>
      <c r="D464" s="203" t="s">
        <v>83</v>
      </c>
      <c r="E464" s="125">
        <f>E465+E468</f>
        <v>0</v>
      </c>
      <c r="F464" s="125">
        <f>F465+F468</f>
        <v>73514.61</v>
      </c>
      <c r="G464" s="125">
        <f>G465+G468</f>
        <v>73514.61</v>
      </c>
      <c r="H464" s="125">
        <f>H465+H468</f>
        <v>2550.1</v>
      </c>
      <c r="I464" s="478">
        <f t="shared" si="49"/>
        <v>3.4688342902179579</v>
      </c>
      <c r="J464" s="478">
        <f t="shared" si="50"/>
        <v>3.4688342902179579</v>
      </c>
    </row>
    <row r="465" spans="1:10" x14ac:dyDescent="0.25">
      <c r="A465" s="178"/>
      <c r="B465" s="140">
        <v>311</v>
      </c>
      <c r="C465" s="204"/>
      <c r="D465" s="178" t="s">
        <v>84</v>
      </c>
      <c r="E465" s="208">
        <f>E466</f>
        <v>0</v>
      </c>
      <c r="F465" s="208">
        <f>F466</f>
        <v>63839.15</v>
      </c>
      <c r="G465" s="208">
        <f>G466</f>
        <v>63839.15</v>
      </c>
      <c r="H465" s="208">
        <f>H466</f>
        <v>2550.1</v>
      </c>
      <c r="I465" s="492">
        <f t="shared" si="49"/>
        <v>3.9945707297167963</v>
      </c>
      <c r="J465" s="492">
        <f t="shared" si="50"/>
        <v>3.9945707297167963</v>
      </c>
    </row>
    <row r="466" spans="1:10" x14ac:dyDescent="0.25">
      <c r="A466" s="178"/>
      <c r="B466" s="140">
        <v>3111</v>
      </c>
      <c r="C466" s="178"/>
      <c r="D466" s="178" t="s">
        <v>85</v>
      </c>
      <c r="E466" s="208">
        <f>SUM(E467)</f>
        <v>0</v>
      </c>
      <c r="F466" s="208">
        <f>SUM(F467)</f>
        <v>63839.15</v>
      </c>
      <c r="G466" s="208">
        <f>SUM(G467)</f>
        <v>63839.15</v>
      </c>
      <c r="H466" s="208">
        <f>SUM(H467)</f>
        <v>2550.1</v>
      </c>
      <c r="I466" s="492">
        <f t="shared" si="49"/>
        <v>3.9945707297167963</v>
      </c>
      <c r="J466" s="492">
        <f t="shared" si="50"/>
        <v>3.9945707297167963</v>
      </c>
    </row>
    <row r="467" spans="1:10" x14ac:dyDescent="0.25">
      <c r="A467" s="178"/>
      <c r="B467" s="205" t="s">
        <v>464</v>
      </c>
      <c r="C467" s="204"/>
      <c r="D467" s="204" t="s">
        <v>85</v>
      </c>
      <c r="E467" s="209">
        <f>'Rekapitulacija Posebni dio'!C363+'Rekapitulacija Posebni dio'!C621</f>
        <v>0</v>
      </c>
      <c r="F467" s="209">
        <f>'Rekapitulacija Posebni dio'!D363+'Rekapitulacija Posebni dio'!D621</f>
        <v>63839.15</v>
      </c>
      <c r="G467" s="209">
        <f>'Rekapitulacija Posebni dio'!E363+'Rekapitulacija Posebni dio'!E621</f>
        <v>63839.15</v>
      </c>
      <c r="H467" s="209">
        <f>'Rekapitulacija Posebni dio'!F363+'Rekapitulacija Posebni dio'!F621</f>
        <v>2550.1</v>
      </c>
      <c r="I467" s="496">
        <f t="shared" si="49"/>
        <v>3.9945707297167963</v>
      </c>
      <c r="J467" s="496">
        <f t="shared" si="50"/>
        <v>3.9945707297167963</v>
      </c>
    </row>
    <row r="468" spans="1:10" x14ac:dyDescent="0.25">
      <c r="A468" s="178"/>
      <c r="B468" s="140" t="s">
        <v>207</v>
      </c>
      <c r="C468" s="178"/>
      <c r="D468" s="178" t="s">
        <v>95</v>
      </c>
      <c r="E468" s="240">
        <f t="shared" ref="E468:H469" si="51">SUM(E469)</f>
        <v>0</v>
      </c>
      <c r="F468" s="240">
        <f t="shared" si="51"/>
        <v>9675.4599999999991</v>
      </c>
      <c r="G468" s="240">
        <f t="shared" si="51"/>
        <v>9675.4599999999991</v>
      </c>
      <c r="H468" s="240">
        <f t="shared" si="51"/>
        <v>0</v>
      </c>
      <c r="I468" s="499">
        <f t="shared" si="49"/>
        <v>0</v>
      </c>
      <c r="J468" s="499">
        <f t="shared" si="50"/>
        <v>0</v>
      </c>
    </row>
    <row r="469" spans="1:10" x14ac:dyDescent="0.25">
      <c r="A469" s="178"/>
      <c r="B469" s="140" t="s">
        <v>208</v>
      </c>
      <c r="C469" s="178"/>
      <c r="D469" s="178" t="s">
        <v>209</v>
      </c>
      <c r="E469" s="240">
        <f t="shared" si="51"/>
        <v>0</v>
      </c>
      <c r="F469" s="240">
        <f t="shared" si="51"/>
        <v>9675.4599999999991</v>
      </c>
      <c r="G469" s="240">
        <f t="shared" si="51"/>
        <v>9675.4599999999991</v>
      </c>
      <c r="H469" s="240">
        <f t="shared" si="51"/>
        <v>0</v>
      </c>
      <c r="I469" s="499">
        <f t="shared" si="49"/>
        <v>0</v>
      </c>
      <c r="J469" s="499">
        <f t="shared" si="50"/>
        <v>0</v>
      </c>
    </row>
    <row r="470" spans="1:10" x14ac:dyDescent="0.25">
      <c r="A470" s="178"/>
      <c r="B470" s="205" t="s">
        <v>474</v>
      </c>
      <c r="C470" s="204"/>
      <c r="D470" s="204" t="s">
        <v>209</v>
      </c>
      <c r="E470" s="209">
        <f>'Rekapitulacija Posebni dio'!C370</f>
        <v>0</v>
      </c>
      <c r="F470" s="209">
        <f>'Rekapitulacija Posebni dio'!D370</f>
        <v>9675.4599999999991</v>
      </c>
      <c r="G470" s="209">
        <f>'Rekapitulacija Posebni dio'!E370</f>
        <v>9675.4599999999991</v>
      </c>
      <c r="H470" s="209">
        <f>'Rekapitulacija Posebni dio'!F370</f>
        <v>0</v>
      </c>
      <c r="I470" s="496">
        <f t="shared" si="49"/>
        <v>0</v>
      </c>
      <c r="J470" s="496">
        <f t="shared" si="50"/>
        <v>0</v>
      </c>
    </row>
    <row r="471" spans="1:10" x14ac:dyDescent="0.25">
      <c r="A471" s="178"/>
      <c r="B471" s="122">
        <v>32</v>
      </c>
      <c r="C471" s="189"/>
      <c r="D471" s="203" t="s">
        <v>97</v>
      </c>
      <c r="E471" s="241">
        <f>E472+E481+E488+E497</f>
        <v>0</v>
      </c>
      <c r="F471" s="241">
        <f>F472+F481+F488+F497</f>
        <v>8800</v>
      </c>
      <c r="G471" s="241">
        <f>G472+G481+G488+G497</f>
        <v>8800</v>
      </c>
      <c r="H471" s="241">
        <f>H472+H481+H488+H497</f>
        <v>2110.94</v>
      </c>
      <c r="I471" s="500">
        <f t="shared" si="49"/>
        <v>23.987954545454546</v>
      </c>
      <c r="J471" s="500">
        <f t="shared" si="50"/>
        <v>23.987954545454546</v>
      </c>
    </row>
    <row r="472" spans="1:10" x14ac:dyDescent="0.25">
      <c r="A472" s="178"/>
      <c r="B472" s="140" t="s">
        <v>210</v>
      </c>
      <c r="C472" s="178"/>
      <c r="D472" s="219" t="s">
        <v>98</v>
      </c>
      <c r="E472" s="240">
        <f>E473+E477+E479</f>
        <v>0</v>
      </c>
      <c r="F472" s="240">
        <f>F473+F477+F479</f>
        <v>3000</v>
      </c>
      <c r="G472" s="240">
        <f>G473+G477+G479</f>
        <v>3000</v>
      </c>
      <c r="H472" s="240">
        <f>H473+H477+H479</f>
        <v>0</v>
      </c>
      <c r="I472" s="499">
        <f t="shared" si="49"/>
        <v>0</v>
      </c>
      <c r="J472" s="499">
        <f t="shared" si="50"/>
        <v>0</v>
      </c>
    </row>
    <row r="473" spans="1:10" x14ac:dyDescent="0.25">
      <c r="A473" s="178"/>
      <c r="B473" s="140" t="s">
        <v>99</v>
      </c>
      <c r="C473" s="178"/>
      <c r="D473" s="219" t="s">
        <v>100</v>
      </c>
      <c r="E473" s="240">
        <f>E474+E475+E476</f>
        <v>0</v>
      </c>
      <c r="F473" s="240">
        <f>F474+F475+F476</f>
        <v>1600</v>
      </c>
      <c r="G473" s="240">
        <f>G474+G475+G476</f>
        <v>1600</v>
      </c>
      <c r="H473" s="240">
        <f>H474+H475+H476</f>
        <v>0</v>
      </c>
      <c r="I473" s="499">
        <f t="shared" si="49"/>
        <v>0</v>
      </c>
      <c r="J473" s="499">
        <f t="shared" si="50"/>
        <v>0</v>
      </c>
    </row>
    <row r="474" spans="1:10" x14ac:dyDescent="0.25">
      <c r="A474" s="178"/>
      <c r="B474" s="205" t="s">
        <v>505</v>
      </c>
      <c r="C474" s="178"/>
      <c r="D474" s="220" t="s">
        <v>387</v>
      </c>
      <c r="E474" s="239">
        <f>'Rekapitulacija Posebni dio'!C632</f>
        <v>0</v>
      </c>
      <c r="F474" s="239">
        <f>'Rekapitulacija Posebni dio'!D632</f>
        <v>600</v>
      </c>
      <c r="G474" s="239">
        <f>'Rekapitulacija Posebni dio'!E632</f>
        <v>600</v>
      </c>
      <c r="H474" s="239">
        <f>'Rekapitulacija Posebni dio'!F632</f>
        <v>0</v>
      </c>
      <c r="I474" s="501">
        <f t="shared" si="49"/>
        <v>0</v>
      </c>
      <c r="J474" s="501">
        <f t="shared" si="50"/>
        <v>0</v>
      </c>
    </row>
    <row r="475" spans="1:10" x14ac:dyDescent="0.25">
      <c r="A475" s="178"/>
      <c r="B475" s="205" t="s">
        <v>512</v>
      </c>
      <c r="C475" s="178"/>
      <c r="D475" s="220" t="s">
        <v>389</v>
      </c>
      <c r="E475" s="239">
        <f>'Rekapitulacija Posebni dio'!C633</f>
        <v>0</v>
      </c>
      <c r="F475" s="239">
        <f>'Rekapitulacija Posebni dio'!D633</f>
        <v>600</v>
      </c>
      <c r="G475" s="239">
        <f>'Rekapitulacija Posebni dio'!E633</f>
        <v>600</v>
      </c>
      <c r="H475" s="239">
        <f>'Rekapitulacija Posebni dio'!F633</f>
        <v>0</v>
      </c>
      <c r="I475" s="501">
        <f t="shared" si="49"/>
        <v>0</v>
      </c>
      <c r="J475" s="501">
        <f t="shared" si="50"/>
        <v>0</v>
      </c>
    </row>
    <row r="476" spans="1:10" x14ac:dyDescent="0.25">
      <c r="A476" s="178"/>
      <c r="B476" s="205" t="s">
        <v>494</v>
      </c>
      <c r="C476" s="178"/>
      <c r="D476" s="220" t="s">
        <v>390</v>
      </c>
      <c r="E476" s="239">
        <f>'Rekapitulacija Posebni dio'!C634</f>
        <v>0</v>
      </c>
      <c r="F476" s="239">
        <f>'Rekapitulacija Posebni dio'!D634</f>
        <v>400</v>
      </c>
      <c r="G476" s="239">
        <f>'Rekapitulacija Posebni dio'!E634</f>
        <v>400</v>
      </c>
      <c r="H476" s="239">
        <f>'Rekapitulacija Posebni dio'!F634</f>
        <v>0</v>
      </c>
      <c r="I476" s="501">
        <f t="shared" si="49"/>
        <v>0</v>
      </c>
      <c r="J476" s="501">
        <f t="shared" si="50"/>
        <v>0</v>
      </c>
    </row>
    <row r="477" spans="1:10" x14ac:dyDescent="0.25">
      <c r="A477" s="178"/>
      <c r="B477" s="140" t="s">
        <v>101</v>
      </c>
      <c r="C477" s="178"/>
      <c r="D477" s="219" t="s">
        <v>102</v>
      </c>
      <c r="E477" s="240">
        <f>SUM(E478)</f>
        <v>0</v>
      </c>
      <c r="F477" s="240">
        <f>SUM(F478)</f>
        <v>400</v>
      </c>
      <c r="G477" s="240">
        <f>SUM(G478)</f>
        <v>400</v>
      </c>
      <c r="H477" s="240">
        <f>SUM(H478)</f>
        <v>0</v>
      </c>
      <c r="I477" s="499">
        <f t="shared" si="49"/>
        <v>0</v>
      </c>
      <c r="J477" s="499">
        <f t="shared" si="50"/>
        <v>0</v>
      </c>
    </row>
    <row r="478" spans="1:10" x14ac:dyDescent="0.25">
      <c r="A478" s="204"/>
      <c r="B478" s="205" t="s">
        <v>475</v>
      </c>
      <c r="C478" s="204"/>
      <c r="D478" s="220" t="s">
        <v>102</v>
      </c>
      <c r="E478" s="462">
        <f>'Rekapitulacija Posebni dio'!C636</f>
        <v>0</v>
      </c>
      <c r="F478" s="462">
        <f>'Rekapitulacija Posebni dio'!D636</f>
        <v>400</v>
      </c>
      <c r="G478" s="462">
        <f>'Rekapitulacija Posebni dio'!E636</f>
        <v>400</v>
      </c>
      <c r="H478" s="462">
        <f>'Rekapitulacija Posebni dio'!F636</f>
        <v>0</v>
      </c>
      <c r="I478" s="502">
        <f t="shared" si="49"/>
        <v>0</v>
      </c>
      <c r="J478" s="502">
        <f t="shared" si="50"/>
        <v>0</v>
      </c>
    </row>
    <row r="479" spans="1:10" x14ac:dyDescent="0.25">
      <c r="A479" s="204"/>
      <c r="B479" s="140" t="s">
        <v>103</v>
      </c>
      <c r="C479" s="178"/>
      <c r="D479" s="219" t="s">
        <v>104</v>
      </c>
      <c r="E479" s="240">
        <f>SUM(E480:E480)</f>
        <v>0</v>
      </c>
      <c r="F479" s="240">
        <f>SUM(F480:F480)</f>
        <v>1000</v>
      </c>
      <c r="G479" s="240">
        <f>SUM(G480:G480)</f>
        <v>1000</v>
      </c>
      <c r="H479" s="240">
        <f>SUM(H480:H480)</f>
        <v>0</v>
      </c>
      <c r="I479" s="499">
        <f t="shared" si="49"/>
        <v>0</v>
      </c>
      <c r="J479" s="499">
        <f t="shared" si="50"/>
        <v>0</v>
      </c>
    </row>
    <row r="480" spans="1:10" x14ac:dyDescent="0.25">
      <c r="A480" s="204"/>
      <c r="B480" s="205" t="s">
        <v>495</v>
      </c>
      <c r="C480" s="204"/>
      <c r="D480" s="220" t="s">
        <v>392</v>
      </c>
      <c r="E480" s="239">
        <f>'Rekapitulacija Posebni dio'!C638</f>
        <v>0</v>
      </c>
      <c r="F480" s="239">
        <f>'Rekapitulacija Posebni dio'!D638</f>
        <v>1000</v>
      </c>
      <c r="G480" s="239">
        <f>'Rekapitulacija Posebni dio'!E638</f>
        <v>1000</v>
      </c>
      <c r="H480" s="239">
        <f>'Rekapitulacija Posebni dio'!F638</f>
        <v>0</v>
      </c>
      <c r="I480" s="501">
        <f t="shared" si="49"/>
        <v>0</v>
      </c>
      <c r="J480" s="501">
        <f t="shared" si="50"/>
        <v>0</v>
      </c>
    </row>
    <row r="481" spans="1:10" x14ac:dyDescent="0.25">
      <c r="A481" s="178"/>
      <c r="B481" s="140" t="s">
        <v>107</v>
      </c>
      <c r="C481" s="178"/>
      <c r="D481" s="178" t="s">
        <v>108</v>
      </c>
      <c r="E481" s="208">
        <f>E482+E485+E486</f>
        <v>0</v>
      </c>
      <c r="F481" s="208">
        <f>F482+F485+F486</f>
        <v>2500</v>
      </c>
      <c r="G481" s="208">
        <f>G482+G485+G486</f>
        <v>2500</v>
      </c>
      <c r="H481" s="208">
        <f>H482+H485+H486</f>
        <v>0</v>
      </c>
      <c r="I481" s="492">
        <f t="shared" si="49"/>
        <v>0</v>
      </c>
      <c r="J481" s="492">
        <f t="shared" si="50"/>
        <v>0</v>
      </c>
    </row>
    <row r="482" spans="1:10" x14ac:dyDescent="0.25">
      <c r="A482" s="204"/>
      <c r="B482" s="140" t="s">
        <v>109</v>
      </c>
      <c r="C482" s="178"/>
      <c r="D482" s="178" t="s">
        <v>110</v>
      </c>
      <c r="E482" s="208">
        <f>E483+E484</f>
        <v>0</v>
      </c>
      <c r="F482" s="208">
        <f>F483+F484</f>
        <v>2000</v>
      </c>
      <c r="G482" s="208">
        <f>G483+G484</f>
        <v>2000</v>
      </c>
      <c r="H482" s="208">
        <f>H483+H484</f>
        <v>0</v>
      </c>
      <c r="I482" s="492">
        <f t="shared" si="49"/>
        <v>0</v>
      </c>
      <c r="J482" s="492">
        <f t="shared" si="50"/>
        <v>0</v>
      </c>
    </row>
    <row r="483" spans="1:10" x14ac:dyDescent="0.25">
      <c r="A483" s="204"/>
      <c r="B483" s="205" t="s">
        <v>496</v>
      </c>
      <c r="C483" s="204"/>
      <c r="D483" s="204" t="s">
        <v>394</v>
      </c>
      <c r="E483" s="209">
        <f>'Rekapitulacija Posebni dio'!C641</f>
        <v>0</v>
      </c>
      <c r="F483" s="209">
        <f>'Rekapitulacija Posebni dio'!D641</f>
        <v>800</v>
      </c>
      <c r="G483" s="209">
        <f>'Rekapitulacija Posebni dio'!E641</f>
        <v>800</v>
      </c>
      <c r="H483" s="209">
        <f>'Rekapitulacija Posebni dio'!F641</f>
        <v>0</v>
      </c>
      <c r="I483" s="496">
        <f t="shared" si="49"/>
        <v>0</v>
      </c>
      <c r="J483" s="496">
        <f t="shared" si="50"/>
        <v>0</v>
      </c>
    </row>
    <row r="484" spans="1:10" x14ac:dyDescent="0.25">
      <c r="A484" s="204"/>
      <c r="B484" s="205" t="s">
        <v>518</v>
      </c>
      <c r="C484" s="204"/>
      <c r="D484" s="204" t="s">
        <v>398</v>
      </c>
      <c r="E484" s="209">
        <f>'Rekapitulacija Posebni dio'!C642</f>
        <v>0</v>
      </c>
      <c r="F484" s="209">
        <f>'Rekapitulacija Posebni dio'!D642</f>
        <v>1200</v>
      </c>
      <c r="G484" s="209">
        <f>'Rekapitulacija Posebni dio'!E642</f>
        <v>1200</v>
      </c>
      <c r="H484" s="209">
        <f>'Rekapitulacija Posebni dio'!F642</f>
        <v>0</v>
      </c>
      <c r="I484" s="496">
        <f t="shared" si="49"/>
        <v>0</v>
      </c>
      <c r="J484" s="496">
        <f t="shared" si="50"/>
        <v>0</v>
      </c>
    </row>
    <row r="485" spans="1:10" hidden="1" x14ac:dyDescent="0.25">
      <c r="A485" s="178"/>
      <c r="B485" s="140" t="s">
        <v>111</v>
      </c>
      <c r="C485" s="178"/>
      <c r="D485" s="178" t="s">
        <v>112</v>
      </c>
      <c r="E485" s="209"/>
      <c r="F485" s="209"/>
      <c r="G485" s="209"/>
      <c r="H485" s="209"/>
      <c r="I485" s="496" t="e">
        <f t="shared" si="49"/>
        <v>#DIV/0!</v>
      </c>
      <c r="J485" s="496" t="e">
        <f t="shared" si="50"/>
        <v>#DIV/0!</v>
      </c>
    </row>
    <row r="486" spans="1:10" x14ac:dyDescent="0.25">
      <c r="A486" s="178"/>
      <c r="B486" s="140" t="s">
        <v>113</v>
      </c>
      <c r="C486" s="178"/>
      <c r="D486" s="178" t="s">
        <v>114</v>
      </c>
      <c r="E486" s="208">
        <f>E487</f>
        <v>0</v>
      </c>
      <c r="F486" s="208">
        <f>F487</f>
        <v>500</v>
      </c>
      <c r="G486" s="208">
        <f>G487</f>
        <v>500</v>
      </c>
      <c r="H486" s="208">
        <f>H487</f>
        <v>0</v>
      </c>
      <c r="I486" s="492">
        <f t="shared" si="49"/>
        <v>0</v>
      </c>
      <c r="J486" s="492">
        <f t="shared" si="50"/>
        <v>0</v>
      </c>
    </row>
    <row r="487" spans="1:10" x14ac:dyDescent="0.25">
      <c r="A487" s="178"/>
      <c r="B487" s="205" t="s">
        <v>483</v>
      </c>
      <c r="C487" s="204"/>
      <c r="D487" s="204" t="s">
        <v>402</v>
      </c>
      <c r="E487" s="209">
        <f>'Rekapitulacija Posebni dio'!C644</f>
        <v>0</v>
      </c>
      <c r="F487" s="209">
        <f>'Rekapitulacija Posebni dio'!D644</f>
        <v>500</v>
      </c>
      <c r="G487" s="209">
        <f>'Rekapitulacija Posebni dio'!E644</f>
        <v>500</v>
      </c>
      <c r="H487" s="209">
        <f>'Rekapitulacija Posebni dio'!F644</f>
        <v>0</v>
      </c>
      <c r="I487" s="496">
        <f t="shared" si="49"/>
        <v>0</v>
      </c>
      <c r="J487" s="496">
        <f t="shared" si="50"/>
        <v>0</v>
      </c>
    </row>
    <row r="488" spans="1:10" x14ac:dyDescent="0.25">
      <c r="A488" s="178"/>
      <c r="B488" s="140" t="s">
        <v>121</v>
      </c>
      <c r="C488" s="178"/>
      <c r="D488" s="178" t="s">
        <v>122</v>
      </c>
      <c r="E488" s="208">
        <f>E489+E493+E495</f>
        <v>0</v>
      </c>
      <c r="F488" s="208">
        <f>F489+F493+F495</f>
        <v>2300</v>
      </c>
      <c r="G488" s="208">
        <f>G489+G493+G495</f>
        <v>2300</v>
      </c>
      <c r="H488" s="208">
        <f>H489+H491+H493+H495</f>
        <v>2110.94</v>
      </c>
      <c r="I488" s="492">
        <f t="shared" si="49"/>
        <v>91.78</v>
      </c>
      <c r="J488" s="492">
        <f t="shared" si="50"/>
        <v>91.78</v>
      </c>
    </row>
    <row r="489" spans="1:10" x14ac:dyDescent="0.25">
      <c r="A489" s="178"/>
      <c r="B489" s="140" t="s">
        <v>123</v>
      </c>
      <c r="C489" s="178"/>
      <c r="D489" s="178" t="s">
        <v>124</v>
      </c>
      <c r="E489" s="208">
        <f>E490</f>
        <v>0</v>
      </c>
      <c r="F489" s="208">
        <f>F490</f>
        <v>800</v>
      </c>
      <c r="G489" s="208">
        <f>G490</f>
        <v>800</v>
      </c>
      <c r="H489" s="208">
        <f>H490</f>
        <v>590</v>
      </c>
      <c r="I489" s="492">
        <f t="shared" si="49"/>
        <v>73.75</v>
      </c>
      <c r="J489" s="492">
        <f t="shared" si="50"/>
        <v>73.75</v>
      </c>
    </row>
    <row r="490" spans="1:10" x14ac:dyDescent="0.25">
      <c r="A490" s="204"/>
      <c r="B490" s="205" t="s">
        <v>540</v>
      </c>
      <c r="C490" s="204"/>
      <c r="D490" s="204" t="s">
        <v>541</v>
      </c>
      <c r="E490" s="209">
        <f>'Rekapitulacija Posebni dio'!C647</f>
        <v>0</v>
      </c>
      <c r="F490" s="209">
        <f>'Rekapitulacija Posebni dio'!D647</f>
        <v>800</v>
      </c>
      <c r="G490" s="209">
        <f>'Rekapitulacija Posebni dio'!E647</f>
        <v>800</v>
      </c>
      <c r="H490" s="209">
        <f>'Rekapitulacija Posebni dio'!F647</f>
        <v>590</v>
      </c>
      <c r="I490" s="496">
        <f t="shared" si="49"/>
        <v>73.75</v>
      </c>
      <c r="J490" s="496">
        <f t="shared" si="50"/>
        <v>73.75</v>
      </c>
    </row>
    <row r="491" spans="1:10" s="119" customFormat="1" x14ac:dyDescent="0.25">
      <c r="A491" s="178"/>
      <c r="B491" s="140" t="s">
        <v>127</v>
      </c>
      <c r="C491" s="178"/>
      <c r="D491" s="178" t="s">
        <v>128</v>
      </c>
      <c r="E491" s="208"/>
      <c r="F491" s="208">
        <f>F492</f>
        <v>0</v>
      </c>
      <c r="G491" s="208">
        <f t="shared" ref="G491:H491" si="52">G492</f>
        <v>0</v>
      </c>
      <c r="H491" s="208">
        <f t="shared" si="52"/>
        <v>929.94</v>
      </c>
      <c r="I491" s="492">
        <f>IFERROR(H491/F491*100,H491)</f>
        <v>929.94</v>
      </c>
      <c r="J491" s="492">
        <f>IFERROR(H491/G491*100,H491)</f>
        <v>929.94</v>
      </c>
    </row>
    <row r="492" spans="1:10" x14ac:dyDescent="0.25">
      <c r="A492" s="204"/>
      <c r="B492" s="205" t="s">
        <v>608</v>
      </c>
      <c r="C492" s="204"/>
      <c r="D492" s="204" t="s">
        <v>706</v>
      </c>
      <c r="E492" s="209" t="s">
        <v>706</v>
      </c>
      <c r="F492" s="209">
        <f>'Rekapitulacija Posebni dio'!D651</f>
        <v>0</v>
      </c>
      <c r="G492" s="209">
        <f>'Rekapitulacija Posebni dio'!E651</f>
        <v>0</v>
      </c>
      <c r="H492" s="209">
        <f>'Rekapitulacija Posebni dio'!F651</f>
        <v>929.94</v>
      </c>
      <c r="I492" s="496">
        <f>IFERROR(H492/F492*100,H492)</f>
        <v>929.94</v>
      </c>
      <c r="J492" s="496">
        <f>IFERROR(H492/G492*100,H492)</f>
        <v>929.94</v>
      </c>
    </row>
    <row r="493" spans="1:10" x14ac:dyDescent="0.25">
      <c r="A493" s="178"/>
      <c r="B493" s="140" t="s">
        <v>213</v>
      </c>
      <c r="C493" s="178"/>
      <c r="D493" s="178" t="s">
        <v>133</v>
      </c>
      <c r="E493" s="208">
        <f>SUM(E494)</f>
        <v>0</v>
      </c>
      <c r="F493" s="208">
        <f>SUM(F494)</f>
        <v>1000</v>
      </c>
      <c r="G493" s="208">
        <f>SUM(G494)</f>
        <v>1000</v>
      </c>
      <c r="H493" s="208">
        <f>SUM(H494)</f>
        <v>0</v>
      </c>
      <c r="I493" s="492">
        <f t="shared" si="49"/>
        <v>0</v>
      </c>
      <c r="J493" s="492">
        <f t="shared" si="50"/>
        <v>0</v>
      </c>
    </row>
    <row r="494" spans="1:10" x14ac:dyDescent="0.25">
      <c r="A494" s="178"/>
      <c r="B494" s="205" t="s">
        <v>498</v>
      </c>
      <c r="C494" s="204"/>
      <c r="D494" s="204" t="s">
        <v>422</v>
      </c>
      <c r="E494" s="209">
        <f>'Rekapitulacija Posebni dio'!C653</f>
        <v>0</v>
      </c>
      <c r="F494" s="209">
        <f>'Rekapitulacija Posebni dio'!D653</f>
        <v>1000</v>
      </c>
      <c r="G494" s="209">
        <f>'Rekapitulacija Posebni dio'!E653</f>
        <v>1000</v>
      </c>
      <c r="H494" s="209">
        <f>'Rekapitulacija Posebni dio'!F653</f>
        <v>0</v>
      </c>
      <c r="I494" s="496">
        <f t="shared" si="49"/>
        <v>0</v>
      </c>
      <c r="J494" s="496">
        <f t="shared" si="50"/>
        <v>0</v>
      </c>
    </row>
    <row r="495" spans="1:10" x14ac:dyDescent="0.25">
      <c r="A495" s="178"/>
      <c r="B495" s="140" t="s">
        <v>136</v>
      </c>
      <c r="C495" s="178"/>
      <c r="D495" s="178" t="s">
        <v>532</v>
      </c>
      <c r="E495" s="208">
        <f>SUM(E496)</f>
        <v>0</v>
      </c>
      <c r="F495" s="208">
        <f>SUM(F496)</f>
        <v>500</v>
      </c>
      <c r="G495" s="208">
        <f>SUM(G496)</f>
        <v>500</v>
      </c>
      <c r="H495" s="208">
        <f>SUM(H496)</f>
        <v>591</v>
      </c>
      <c r="I495" s="492">
        <f t="shared" si="49"/>
        <v>118.19999999999999</v>
      </c>
      <c r="J495" s="492">
        <f t="shared" si="50"/>
        <v>118.19999999999999</v>
      </c>
    </row>
    <row r="496" spans="1:10" x14ac:dyDescent="0.25">
      <c r="A496" s="178"/>
      <c r="B496" s="205" t="s">
        <v>499</v>
      </c>
      <c r="C496" s="204"/>
      <c r="D496" s="204" t="s">
        <v>300</v>
      </c>
      <c r="E496" s="209">
        <f>'Rekapitulacija Posebni dio'!C655</f>
        <v>0</v>
      </c>
      <c r="F496" s="209">
        <f>'Rekapitulacija Posebni dio'!D655</f>
        <v>500</v>
      </c>
      <c r="G496" s="209">
        <f>'Rekapitulacija Posebni dio'!E655</f>
        <v>500</v>
      </c>
      <c r="H496" s="209">
        <f>'Rekapitulacija Posebni dio'!F655</f>
        <v>591</v>
      </c>
      <c r="I496" s="496">
        <f t="shared" si="49"/>
        <v>118.19999999999999</v>
      </c>
      <c r="J496" s="496">
        <f t="shared" si="50"/>
        <v>118.19999999999999</v>
      </c>
    </row>
    <row r="497" spans="1:10" x14ac:dyDescent="0.25">
      <c r="A497" s="178"/>
      <c r="B497" s="140" t="s">
        <v>214</v>
      </c>
      <c r="C497" s="178"/>
      <c r="D497" s="178" t="s">
        <v>215</v>
      </c>
      <c r="E497" s="208">
        <f t="shared" ref="E497:H498" si="53">E498</f>
        <v>0</v>
      </c>
      <c r="F497" s="208">
        <f t="shared" si="53"/>
        <v>1000</v>
      </c>
      <c r="G497" s="208">
        <f t="shared" si="53"/>
        <v>1000</v>
      </c>
      <c r="H497" s="208">
        <f t="shared" si="53"/>
        <v>0</v>
      </c>
      <c r="I497" s="492">
        <f t="shared" si="49"/>
        <v>0</v>
      </c>
      <c r="J497" s="492">
        <f t="shared" si="50"/>
        <v>0</v>
      </c>
    </row>
    <row r="498" spans="1:10" x14ac:dyDescent="0.25">
      <c r="A498" s="178"/>
      <c r="B498" s="140" t="s">
        <v>216</v>
      </c>
      <c r="C498" s="178"/>
      <c r="D498" s="178" t="s">
        <v>143</v>
      </c>
      <c r="E498" s="208">
        <f t="shared" si="53"/>
        <v>0</v>
      </c>
      <c r="F498" s="208">
        <f t="shared" si="53"/>
        <v>1000</v>
      </c>
      <c r="G498" s="208">
        <f t="shared" si="53"/>
        <v>1000</v>
      </c>
      <c r="H498" s="208">
        <f t="shared" si="53"/>
        <v>0</v>
      </c>
      <c r="I498" s="492">
        <f t="shared" si="49"/>
        <v>0</v>
      </c>
      <c r="J498" s="492">
        <f t="shared" si="50"/>
        <v>0</v>
      </c>
    </row>
    <row r="499" spans="1:10" x14ac:dyDescent="0.25">
      <c r="A499" s="178"/>
      <c r="B499" s="205" t="s">
        <v>548</v>
      </c>
      <c r="C499" s="204"/>
      <c r="D499" s="204" t="s">
        <v>143</v>
      </c>
      <c r="E499" s="209">
        <f>'Rekapitulacija Posebni dio'!C381+'Rekapitulacija Posebni dio'!C658</f>
        <v>0</v>
      </c>
      <c r="F499" s="209">
        <f>'Rekapitulacija Posebni dio'!D381+'Rekapitulacija Posebni dio'!D658</f>
        <v>1000</v>
      </c>
      <c r="G499" s="209">
        <f>'Rekapitulacija Posebni dio'!E381+'Rekapitulacija Posebni dio'!E658</f>
        <v>1000</v>
      </c>
      <c r="H499" s="209">
        <f>'Rekapitulacija Posebni dio'!F381+'Rekapitulacija Posebni dio'!F658</f>
        <v>0</v>
      </c>
      <c r="I499" s="496">
        <f t="shared" si="49"/>
        <v>0</v>
      </c>
      <c r="J499" s="496">
        <f t="shared" si="50"/>
        <v>0</v>
      </c>
    </row>
    <row r="500" spans="1:10" hidden="1" x14ac:dyDescent="0.25">
      <c r="A500" s="221">
        <v>4</v>
      </c>
      <c r="B500" s="222"/>
      <c r="C500" s="223"/>
      <c r="D500" s="224" t="s">
        <v>169</v>
      </c>
      <c r="E500" s="243">
        <f t="shared" ref="E500:H501" si="54">E501</f>
        <v>0</v>
      </c>
      <c r="F500" s="243">
        <f t="shared" si="54"/>
        <v>0</v>
      </c>
      <c r="G500" s="243">
        <f t="shared" si="54"/>
        <v>0</v>
      </c>
      <c r="H500" s="243">
        <f t="shared" si="54"/>
        <v>0</v>
      </c>
      <c r="I500" s="503" t="e">
        <f t="shared" si="49"/>
        <v>#DIV/0!</v>
      </c>
      <c r="J500" s="503" t="e">
        <f t="shared" si="50"/>
        <v>#DIV/0!</v>
      </c>
    </row>
    <row r="501" spans="1:10" hidden="1" x14ac:dyDescent="0.25">
      <c r="A501" s="178"/>
      <c r="B501" s="122">
        <v>42</v>
      </c>
      <c r="C501" s="189"/>
      <c r="D501" s="203" t="s">
        <v>178</v>
      </c>
      <c r="E501" s="241">
        <f t="shared" si="54"/>
        <v>0</v>
      </c>
      <c r="F501" s="241">
        <f t="shared" si="54"/>
        <v>0</v>
      </c>
      <c r="G501" s="241">
        <f t="shared" si="54"/>
        <v>0</v>
      </c>
      <c r="H501" s="241">
        <f t="shared" si="54"/>
        <v>0</v>
      </c>
      <c r="I501" s="500" t="e">
        <f t="shared" si="49"/>
        <v>#DIV/0!</v>
      </c>
      <c r="J501" s="500" t="e">
        <f t="shared" si="50"/>
        <v>#DIV/0!</v>
      </c>
    </row>
    <row r="502" spans="1:10" hidden="1" x14ac:dyDescent="0.25">
      <c r="A502" s="178"/>
      <c r="B502" s="140">
        <v>422</v>
      </c>
      <c r="C502" s="178"/>
      <c r="D502" s="178" t="s">
        <v>179</v>
      </c>
      <c r="E502" s="208">
        <f>E503+E504</f>
        <v>0</v>
      </c>
      <c r="F502" s="208">
        <f>F503+F504</f>
        <v>0</v>
      </c>
      <c r="G502" s="208">
        <f>G503+G504</f>
        <v>0</v>
      </c>
      <c r="H502" s="208">
        <f>H503+H504</f>
        <v>0</v>
      </c>
      <c r="I502" s="492" t="e">
        <f t="shared" ref="I502:I573" si="55">H502/F502*100</f>
        <v>#DIV/0!</v>
      </c>
      <c r="J502" s="492" t="e">
        <f t="shared" ref="J502:J573" si="56">H502/G502*100</f>
        <v>#DIV/0!</v>
      </c>
    </row>
    <row r="503" spans="1:10" hidden="1" x14ac:dyDescent="0.25">
      <c r="A503" s="178"/>
      <c r="B503" s="140" t="s">
        <v>180</v>
      </c>
      <c r="C503" s="178"/>
      <c r="D503" s="178" t="s">
        <v>181</v>
      </c>
      <c r="E503" s="208"/>
      <c r="F503" s="208"/>
      <c r="G503" s="208"/>
      <c r="H503" s="208"/>
      <c r="I503" s="492" t="e">
        <f t="shared" si="55"/>
        <v>#DIV/0!</v>
      </c>
      <c r="J503" s="492" t="e">
        <f t="shared" si="56"/>
        <v>#DIV/0!</v>
      </c>
    </row>
    <row r="504" spans="1:10" hidden="1" x14ac:dyDescent="0.25">
      <c r="A504" s="178"/>
      <c r="B504" s="140" t="s">
        <v>224</v>
      </c>
      <c r="C504" s="178"/>
      <c r="D504" s="178" t="s">
        <v>185</v>
      </c>
      <c r="E504" s="208">
        <f>E505</f>
        <v>0</v>
      </c>
      <c r="F504" s="208">
        <f>F505</f>
        <v>0</v>
      </c>
      <c r="G504" s="208">
        <f>G505</f>
        <v>0</v>
      </c>
      <c r="H504" s="208">
        <f>H505</f>
        <v>0</v>
      </c>
      <c r="I504" s="492" t="e">
        <f t="shared" si="55"/>
        <v>#DIV/0!</v>
      </c>
      <c r="J504" s="492" t="e">
        <f t="shared" si="56"/>
        <v>#DIV/0!</v>
      </c>
    </row>
    <row r="505" spans="1:10" hidden="1" x14ac:dyDescent="0.25">
      <c r="A505" s="178"/>
      <c r="B505" s="205" t="s">
        <v>502</v>
      </c>
      <c r="C505" s="204"/>
      <c r="D505" s="204" t="s">
        <v>449</v>
      </c>
      <c r="E505" s="209">
        <f>'Rekapitulacija Posebni dio'!C754</f>
        <v>0</v>
      </c>
      <c r="F505" s="209">
        <f>'Rekapitulacija Posebni dio'!D754</f>
        <v>0</v>
      </c>
      <c r="G505" s="209">
        <f>'Rekapitulacija Posebni dio'!E754</f>
        <v>0</v>
      </c>
      <c r="H505" s="209">
        <f>'Rekapitulacija Posebni dio'!F754</f>
        <v>0</v>
      </c>
      <c r="I505" s="496" t="e">
        <f t="shared" si="55"/>
        <v>#DIV/0!</v>
      </c>
      <c r="J505" s="496" t="e">
        <f t="shared" si="56"/>
        <v>#DIV/0!</v>
      </c>
    </row>
    <row r="506" spans="1:10" x14ac:dyDescent="0.25">
      <c r="A506" s="229"/>
      <c r="B506" s="230"/>
      <c r="C506" s="235">
        <v>52</v>
      </c>
      <c r="D506" s="236" t="s">
        <v>655</v>
      </c>
      <c r="E506" s="237">
        <f>E463+E500</f>
        <v>0</v>
      </c>
      <c r="F506" s="237">
        <f>F463+F500</f>
        <v>82314.61</v>
      </c>
      <c r="G506" s="237">
        <f>G463+G500</f>
        <v>82314.61</v>
      </c>
      <c r="H506" s="237">
        <f>H463+H500</f>
        <v>4661.04</v>
      </c>
      <c r="I506" s="494">
        <f t="shared" si="55"/>
        <v>5.6624698823210116</v>
      </c>
      <c r="J506" s="494">
        <f t="shared" si="56"/>
        <v>5.6624698823210116</v>
      </c>
    </row>
    <row r="507" spans="1:10" x14ac:dyDescent="0.25">
      <c r="A507" s="199" t="s">
        <v>81</v>
      </c>
      <c r="B507" s="199"/>
      <c r="C507" s="200"/>
      <c r="D507" s="201" t="s">
        <v>82</v>
      </c>
      <c r="E507" s="202">
        <f>E508+E518</f>
        <v>0</v>
      </c>
      <c r="F507" s="202">
        <f>F508+F518</f>
        <v>156200</v>
      </c>
      <c r="G507" s="202">
        <f>G508+G518</f>
        <v>156200</v>
      </c>
      <c r="H507" s="202">
        <f>H508+H518</f>
        <v>30798.89</v>
      </c>
      <c r="I507" s="491">
        <f t="shared" si="55"/>
        <v>19.717599231754161</v>
      </c>
      <c r="J507" s="491">
        <f t="shared" si="56"/>
        <v>19.717599231754161</v>
      </c>
    </row>
    <row r="508" spans="1:10" x14ac:dyDescent="0.25">
      <c r="A508" s="178"/>
      <c r="B508" s="122">
        <v>31</v>
      </c>
      <c r="C508" s="189"/>
      <c r="D508" s="203" t="s">
        <v>83</v>
      </c>
      <c r="E508" s="125">
        <f t="shared" ref="E508:F510" si="57">E509</f>
        <v>0</v>
      </c>
      <c r="F508" s="125">
        <f t="shared" si="57"/>
        <v>142132.5</v>
      </c>
      <c r="G508" s="125">
        <f t="shared" ref="G508:H510" si="58">G509</f>
        <v>142132.5</v>
      </c>
      <c r="H508" s="125">
        <f>H509+H512+H515</f>
        <v>29887.09</v>
      </c>
      <c r="I508" s="478">
        <f t="shared" si="55"/>
        <v>21.027625631013315</v>
      </c>
      <c r="J508" s="478">
        <f t="shared" si="56"/>
        <v>21.027625631013315</v>
      </c>
    </row>
    <row r="509" spans="1:10" x14ac:dyDescent="0.25">
      <c r="A509" s="178"/>
      <c r="B509" s="140">
        <v>311</v>
      </c>
      <c r="C509" s="204"/>
      <c r="D509" s="178" t="s">
        <v>84</v>
      </c>
      <c r="E509" s="143">
        <f t="shared" si="57"/>
        <v>0</v>
      </c>
      <c r="F509" s="143">
        <f t="shared" si="57"/>
        <v>142132.5</v>
      </c>
      <c r="G509" s="143">
        <f t="shared" si="58"/>
        <v>142132.5</v>
      </c>
      <c r="H509" s="143">
        <f t="shared" si="58"/>
        <v>24881.62</v>
      </c>
      <c r="I509" s="483">
        <f t="shared" si="55"/>
        <v>17.50593284435298</v>
      </c>
      <c r="J509" s="483">
        <f t="shared" si="56"/>
        <v>17.50593284435298</v>
      </c>
    </row>
    <row r="510" spans="1:10" s="119" customFormat="1" x14ac:dyDescent="0.25">
      <c r="A510" s="178"/>
      <c r="B510" s="140">
        <v>3111</v>
      </c>
      <c r="C510" s="178"/>
      <c r="D510" s="178" t="s">
        <v>85</v>
      </c>
      <c r="E510" s="143">
        <f t="shared" si="57"/>
        <v>0</v>
      </c>
      <c r="F510" s="143">
        <f t="shared" si="57"/>
        <v>142132.5</v>
      </c>
      <c r="G510" s="143">
        <f t="shared" si="58"/>
        <v>142132.5</v>
      </c>
      <c r="H510" s="143">
        <f t="shared" si="58"/>
        <v>24881.62</v>
      </c>
      <c r="I510" s="483">
        <f t="shared" si="55"/>
        <v>17.50593284435298</v>
      </c>
      <c r="J510" s="483">
        <f t="shared" si="56"/>
        <v>17.50593284435298</v>
      </c>
    </row>
    <row r="511" spans="1:10" x14ac:dyDescent="0.25">
      <c r="A511" s="204"/>
      <c r="B511" s="205" t="s">
        <v>464</v>
      </c>
      <c r="C511" s="204"/>
      <c r="D511" s="204" t="s">
        <v>85</v>
      </c>
      <c r="E511" s="151">
        <f>'Rekapitulacija Posebni dio'!C665</f>
        <v>0</v>
      </c>
      <c r="F511" s="151">
        <f>'Rekapitulacija Posebni dio'!D665</f>
        <v>142132.5</v>
      </c>
      <c r="G511" s="151">
        <f>'Rekapitulacija Posebni dio'!E665</f>
        <v>142132.5</v>
      </c>
      <c r="H511" s="151">
        <f>'Rekapitulacija Posebni dio'!F665</f>
        <v>24881.62</v>
      </c>
      <c r="I511" s="484">
        <f t="shared" si="55"/>
        <v>17.50593284435298</v>
      </c>
      <c r="J511" s="484">
        <f t="shared" si="56"/>
        <v>17.50593284435298</v>
      </c>
    </row>
    <row r="512" spans="1:10" s="119" customFormat="1" x14ac:dyDescent="0.25">
      <c r="A512" s="178"/>
      <c r="B512" s="140" t="s">
        <v>92</v>
      </c>
      <c r="C512" s="178"/>
      <c r="D512" s="178" t="s">
        <v>93</v>
      </c>
      <c r="E512" s="143"/>
      <c r="F512" s="143">
        <f>F513</f>
        <v>0</v>
      </c>
      <c r="G512" s="143">
        <f t="shared" ref="G512:H513" si="59">G513</f>
        <v>0</v>
      </c>
      <c r="H512" s="143">
        <f t="shared" si="59"/>
        <v>900</v>
      </c>
      <c r="I512" s="483">
        <f>IFERROR(H512/F512*100,H512)</f>
        <v>900</v>
      </c>
      <c r="J512" s="483">
        <f>IFERROR(H512/G512*100,H512)</f>
        <v>900</v>
      </c>
    </row>
    <row r="513" spans="1:10" s="119" customFormat="1" x14ac:dyDescent="0.25">
      <c r="A513" s="178"/>
      <c r="B513" s="140" t="s">
        <v>94</v>
      </c>
      <c r="C513" s="178"/>
      <c r="D513" s="178" t="s">
        <v>93</v>
      </c>
      <c r="E513" s="143"/>
      <c r="F513" s="143">
        <f>F514</f>
        <v>0</v>
      </c>
      <c r="G513" s="143">
        <f t="shared" si="59"/>
        <v>0</v>
      </c>
      <c r="H513" s="143">
        <f t="shared" si="59"/>
        <v>900</v>
      </c>
      <c r="I513" s="483">
        <f t="shared" ref="I513:I517" si="60">IFERROR(H513/F513*100,H513)</f>
        <v>900</v>
      </c>
      <c r="J513" s="483">
        <f t="shared" ref="J513:J517" si="61">IFERROR(H513/G513*100,H513)</f>
        <v>900</v>
      </c>
    </row>
    <row r="514" spans="1:10" x14ac:dyDescent="0.25">
      <c r="A514" s="204"/>
      <c r="B514" s="205" t="s">
        <v>472</v>
      </c>
      <c r="C514" s="204"/>
      <c r="D514" s="204" t="s">
        <v>386</v>
      </c>
      <c r="E514" s="151"/>
      <c r="F514" s="151">
        <f>'Rekapitulacija Posebni dio'!D669</f>
        <v>0</v>
      </c>
      <c r="G514" s="151">
        <f>'Rekapitulacija Posebni dio'!E669</f>
        <v>0</v>
      </c>
      <c r="H514" s="151">
        <f>'Rekapitulacija Posebni dio'!F669</f>
        <v>900</v>
      </c>
      <c r="I514" s="484">
        <f t="shared" si="60"/>
        <v>900</v>
      </c>
      <c r="J514" s="484">
        <f t="shared" si="61"/>
        <v>900</v>
      </c>
    </row>
    <row r="515" spans="1:10" s="119" customFormat="1" x14ac:dyDescent="0.25">
      <c r="A515" s="178"/>
      <c r="B515" s="144">
        <v>313</v>
      </c>
      <c r="C515" s="178"/>
      <c r="D515" s="178" t="s">
        <v>95</v>
      </c>
      <c r="E515" s="143"/>
      <c r="F515" s="143">
        <f>F516</f>
        <v>0</v>
      </c>
      <c r="G515" s="143">
        <f t="shared" ref="G515:H516" si="62">G516</f>
        <v>0</v>
      </c>
      <c r="H515" s="143">
        <f t="shared" si="62"/>
        <v>4105.47</v>
      </c>
      <c r="I515" s="483">
        <f t="shared" si="60"/>
        <v>4105.47</v>
      </c>
      <c r="J515" s="483">
        <f t="shared" si="61"/>
        <v>4105.47</v>
      </c>
    </row>
    <row r="516" spans="1:10" x14ac:dyDescent="0.25">
      <c r="A516" s="204"/>
      <c r="B516" s="144">
        <v>3132</v>
      </c>
      <c r="C516" s="178"/>
      <c r="D516" s="178" t="s">
        <v>96</v>
      </c>
      <c r="E516" s="151"/>
      <c r="F516" s="143">
        <f>F517</f>
        <v>0</v>
      </c>
      <c r="G516" s="143">
        <f t="shared" si="62"/>
        <v>0</v>
      </c>
      <c r="H516" s="143">
        <f t="shared" si="62"/>
        <v>4105.47</v>
      </c>
      <c r="I516" s="483">
        <f t="shared" si="60"/>
        <v>4105.47</v>
      </c>
      <c r="J516" s="483">
        <f t="shared" si="61"/>
        <v>4105.47</v>
      </c>
    </row>
    <row r="517" spans="1:10" x14ac:dyDescent="0.25">
      <c r="A517" s="204"/>
      <c r="B517" s="148" t="s">
        <v>474</v>
      </c>
      <c r="C517" s="204"/>
      <c r="D517" s="204" t="s">
        <v>96</v>
      </c>
      <c r="E517" s="151"/>
      <c r="F517" s="151">
        <f>'Rekapitulacija Posebni dio'!D674</f>
        <v>0</v>
      </c>
      <c r="G517" s="151">
        <f>'Rekapitulacija Posebni dio'!E674</f>
        <v>0</v>
      </c>
      <c r="H517" s="151">
        <f>'Rekapitulacija Posebni dio'!F674</f>
        <v>4105.47</v>
      </c>
      <c r="I517" s="484">
        <f t="shared" si="60"/>
        <v>4105.47</v>
      </c>
      <c r="J517" s="484">
        <f t="shared" si="61"/>
        <v>4105.47</v>
      </c>
    </row>
    <row r="518" spans="1:10" x14ac:dyDescent="0.25">
      <c r="A518" s="178"/>
      <c r="B518" s="122">
        <v>32</v>
      </c>
      <c r="C518" s="189"/>
      <c r="D518" s="203" t="s">
        <v>97</v>
      </c>
      <c r="E518" s="125">
        <f>E519+E526+E531</f>
        <v>0</v>
      </c>
      <c r="F518" s="125">
        <f>F519+F526+F531</f>
        <v>14067.5</v>
      </c>
      <c r="G518" s="125">
        <f>G519+G526+G531</f>
        <v>14067.5</v>
      </c>
      <c r="H518" s="125">
        <f>H519+H526+H531</f>
        <v>911.8</v>
      </c>
      <c r="I518" s="478">
        <f t="shared" si="55"/>
        <v>6.4816065398969256</v>
      </c>
      <c r="J518" s="478">
        <f t="shared" si="56"/>
        <v>6.4816065398969256</v>
      </c>
    </row>
    <row r="519" spans="1:10" x14ac:dyDescent="0.25">
      <c r="A519" s="178"/>
      <c r="B519" s="140">
        <v>321</v>
      </c>
      <c r="C519" s="178"/>
      <c r="D519" s="178" t="s">
        <v>98</v>
      </c>
      <c r="E519" s="143">
        <f>E520+E524</f>
        <v>0</v>
      </c>
      <c r="F519" s="143">
        <f>F520+F524</f>
        <v>4406.16</v>
      </c>
      <c r="G519" s="143">
        <f>G520+G524</f>
        <v>4406.16</v>
      </c>
      <c r="H519" s="143">
        <f>H520+H522+H524</f>
        <v>911.8</v>
      </c>
      <c r="I519" s="483">
        <f t="shared" si="55"/>
        <v>20.693756014307244</v>
      </c>
      <c r="J519" s="483">
        <f t="shared" si="56"/>
        <v>20.693756014307244</v>
      </c>
    </row>
    <row r="520" spans="1:10" s="119" customFormat="1" x14ac:dyDescent="0.25">
      <c r="A520" s="178"/>
      <c r="B520" s="140" t="s">
        <v>99</v>
      </c>
      <c r="C520" s="178"/>
      <c r="D520" s="178" t="s">
        <v>100</v>
      </c>
      <c r="E520" s="143">
        <f>E521</f>
        <v>0</v>
      </c>
      <c r="F520" s="143">
        <f>F521</f>
        <v>2606.16</v>
      </c>
      <c r="G520" s="143">
        <f>G521</f>
        <v>2606.16</v>
      </c>
      <c r="H520" s="143">
        <f>H521</f>
        <v>0</v>
      </c>
      <c r="I520" s="483">
        <f t="shared" si="55"/>
        <v>0</v>
      </c>
      <c r="J520" s="483">
        <f t="shared" si="56"/>
        <v>0</v>
      </c>
    </row>
    <row r="521" spans="1:10" x14ac:dyDescent="0.25">
      <c r="A521" s="204"/>
      <c r="B521" s="205" t="s">
        <v>505</v>
      </c>
      <c r="C521" s="204"/>
      <c r="D521" s="204" t="s">
        <v>387</v>
      </c>
      <c r="E521" s="151">
        <f>'Rekapitulacija Posebni dio'!C678</f>
        <v>0</v>
      </c>
      <c r="F521" s="151">
        <f>'Rekapitulacija Posebni dio'!D678</f>
        <v>2606.16</v>
      </c>
      <c r="G521" s="151">
        <f>'Rekapitulacija Posebni dio'!E678</f>
        <v>2606.16</v>
      </c>
      <c r="H521" s="151">
        <f>'Rekapitulacija Posebni dio'!F678</f>
        <v>0</v>
      </c>
      <c r="I521" s="484">
        <f t="shared" si="55"/>
        <v>0</v>
      </c>
      <c r="J521" s="484">
        <f t="shared" si="56"/>
        <v>0</v>
      </c>
    </row>
    <row r="522" spans="1:10" s="119" customFormat="1" x14ac:dyDescent="0.25">
      <c r="A522" s="178"/>
      <c r="B522" s="140" t="s">
        <v>101</v>
      </c>
      <c r="C522" s="178"/>
      <c r="D522" s="178" t="s">
        <v>102</v>
      </c>
      <c r="E522" s="143"/>
      <c r="F522" s="143">
        <f>F523</f>
        <v>0</v>
      </c>
      <c r="G522" s="143">
        <f t="shared" ref="G522:H522" si="63">G523</f>
        <v>0</v>
      </c>
      <c r="H522" s="143">
        <f t="shared" si="63"/>
        <v>911.8</v>
      </c>
      <c r="I522" s="483">
        <f>IFERROR(H522/F522*100,H522)</f>
        <v>911.8</v>
      </c>
      <c r="J522" s="483">
        <f>IFERROR(H522/G522*100,H522)</f>
        <v>911.8</v>
      </c>
    </row>
    <row r="523" spans="1:10" x14ac:dyDescent="0.25">
      <c r="A523" s="204"/>
      <c r="B523" s="205" t="s">
        <v>475</v>
      </c>
      <c r="C523" s="204"/>
      <c r="D523" s="204" t="s">
        <v>102</v>
      </c>
      <c r="E523" s="151"/>
      <c r="F523" s="151">
        <f>'Rekapitulacija Posebni dio'!D682</f>
        <v>0</v>
      </c>
      <c r="G523" s="151">
        <f>'Rekapitulacija Posebni dio'!E682</f>
        <v>0</v>
      </c>
      <c r="H523" s="151">
        <f>'Rekapitulacija Posebni dio'!F682</f>
        <v>911.8</v>
      </c>
      <c r="I523" s="484">
        <f>IFERROR(H523/F523*100,H523)</f>
        <v>911.8</v>
      </c>
      <c r="J523" s="484">
        <f>IFERROR(H523/G523*100,H523)</f>
        <v>911.8</v>
      </c>
    </row>
    <row r="524" spans="1:10" s="119" customFormat="1" x14ac:dyDescent="0.25">
      <c r="A524" s="178"/>
      <c r="B524" s="140" t="s">
        <v>103</v>
      </c>
      <c r="C524" s="178"/>
      <c r="D524" s="212" t="s">
        <v>104</v>
      </c>
      <c r="E524" s="143">
        <f>E525</f>
        <v>0</v>
      </c>
      <c r="F524" s="143">
        <f>F525</f>
        <v>1800</v>
      </c>
      <c r="G524" s="143">
        <f>G525</f>
        <v>1800</v>
      </c>
      <c r="H524" s="143">
        <f>H525</f>
        <v>0</v>
      </c>
      <c r="I524" s="483">
        <f t="shared" si="55"/>
        <v>0</v>
      </c>
      <c r="J524" s="483">
        <f t="shared" si="56"/>
        <v>0</v>
      </c>
    </row>
    <row r="525" spans="1:10" x14ac:dyDescent="0.25">
      <c r="A525" s="204"/>
      <c r="B525" s="205" t="s">
        <v>514</v>
      </c>
      <c r="C525" s="204"/>
      <c r="D525" s="211" t="s">
        <v>391</v>
      </c>
      <c r="E525" s="151">
        <f>'Rekapitulacija Posebni dio'!C684</f>
        <v>0</v>
      </c>
      <c r="F525" s="151">
        <f>'Rekapitulacija Posebni dio'!D684</f>
        <v>1800</v>
      </c>
      <c r="G525" s="151">
        <f>'Rekapitulacija Posebni dio'!E684</f>
        <v>1800</v>
      </c>
      <c r="H525" s="151">
        <f>'Rekapitulacija Posebni dio'!F684</f>
        <v>0</v>
      </c>
      <c r="I525" s="484">
        <f t="shared" si="55"/>
        <v>0</v>
      </c>
      <c r="J525" s="484">
        <f t="shared" si="56"/>
        <v>0</v>
      </c>
    </row>
    <row r="526" spans="1:10" x14ac:dyDescent="0.25">
      <c r="A526" s="178"/>
      <c r="B526" s="140" t="s">
        <v>121</v>
      </c>
      <c r="C526" s="178"/>
      <c r="D526" s="212" t="s">
        <v>122</v>
      </c>
      <c r="E526" s="143">
        <f>E527+E529</f>
        <v>0</v>
      </c>
      <c r="F526" s="143">
        <f>F527+F529</f>
        <v>7055.18</v>
      </c>
      <c r="G526" s="143">
        <f>G527+G529</f>
        <v>7055.18</v>
      </c>
      <c r="H526" s="143">
        <f>H527+H529</f>
        <v>0</v>
      </c>
      <c r="I526" s="483">
        <f t="shared" si="55"/>
        <v>0</v>
      </c>
      <c r="J526" s="483">
        <f t="shared" si="56"/>
        <v>0</v>
      </c>
    </row>
    <row r="527" spans="1:10" s="119" customFormat="1" x14ac:dyDescent="0.25">
      <c r="A527" s="178"/>
      <c r="B527" s="140" t="s">
        <v>127</v>
      </c>
      <c r="C527" s="178"/>
      <c r="D527" s="212" t="s">
        <v>128</v>
      </c>
      <c r="E527" s="143">
        <f>E528</f>
        <v>0</v>
      </c>
      <c r="F527" s="143">
        <f>F528</f>
        <v>2000</v>
      </c>
      <c r="G527" s="143">
        <f>G528</f>
        <v>2000</v>
      </c>
      <c r="H527" s="143">
        <f>H528</f>
        <v>0</v>
      </c>
      <c r="I527" s="483">
        <f t="shared" si="55"/>
        <v>0</v>
      </c>
      <c r="J527" s="483">
        <f t="shared" si="56"/>
        <v>0</v>
      </c>
    </row>
    <row r="528" spans="1:10" x14ac:dyDescent="0.25">
      <c r="A528" s="178"/>
      <c r="B528" s="205" t="s">
        <v>608</v>
      </c>
      <c r="C528" s="178"/>
      <c r="D528" s="211" t="s">
        <v>128</v>
      </c>
      <c r="E528" s="151">
        <f>'Rekapitulacija Posebni dio'!C690</f>
        <v>0</v>
      </c>
      <c r="F528" s="151">
        <f>'Rekapitulacija Posebni dio'!D690</f>
        <v>2000</v>
      </c>
      <c r="G528" s="151">
        <f>'Rekapitulacija Posebni dio'!E690</f>
        <v>2000</v>
      </c>
      <c r="H528" s="151">
        <f>'Rekapitulacija Posebni dio'!F690</f>
        <v>0</v>
      </c>
      <c r="I528" s="484">
        <f t="shared" si="55"/>
        <v>0</v>
      </c>
      <c r="J528" s="484">
        <f t="shared" si="56"/>
        <v>0</v>
      </c>
    </row>
    <row r="529" spans="1:10" x14ac:dyDescent="0.25">
      <c r="A529" s="178"/>
      <c r="B529" s="140" t="s">
        <v>136</v>
      </c>
      <c r="C529" s="178"/>
      <c r="D529" s="212" t="s">
        <v>137</v>
      </c>
      <c r="E529" s="143">
        <f>E530</f>
        <v>0</v>
      </c>
      <c r="F529" s="143">
        <f>F530</f>
        <v>5055.18</v>
      </c>
      <c r="G529" s="143">
        <f>G530</f>
        <v>5055.18</v>
      </c>
      <c r="H529" s="143">
        <f>H530</f>
        <v>0</v>
      </c>
      <c r="I529" s="483">
        <f t="shared" si="55"/>
        <v>0</v>
      </c>
      <c r="J529" s="483">
        <f t="shared" si="56"/>
        <v>0</v>
      </c>
    </row>
    <row r="530" spans="1:10" x14ac:dyDescent="0.25">
      <c r="A530" s="178"/>
      <c r="B530" s="205" t="s">
        <v>499</v>
      </c>
      <c r="C530" s="178"/>
      <c r="D530" s="211" t="s">
        <v>300</v>
      </c>
      <c r="E530" s="151">
        <f>'Rekapitulacija Posebni dio'!C694</f>
        <v>0</v>
      </c>
      <c r="F530" s="151">
        <f>'Rekapitulacija Posebni dio'!D694</f>
        <v>5055.18</v>
      </c>
      <c r="G530" s="151">
        <f>'Rekapitulacija Posebni dio'!E694</f>
        <v>5055.18</v>
      </c>
      <c r="H530" s="151">
        <f>'Rekapitulacija Posebni dio'!F694</f>
        <v>0</v>
      </c>
      <c r="I530" s="484">
        <f t="shared" si="55"/>
        <v>0</v>
      </c>
      <c r="J530" s="484">
        <f t="shared" si="56"/>
        <v>0</v>
      </c>
    </row>
    <row r="531" spans="1:10" x14ac:dyDescent="0.25">
      <c r="A531" s="178"/>
      <c r="B531" s="366" t="s">
        <v>558</v>
      </c>
      <c r="C531" s="178"/>
      <c r="D531" s="367" t="s">
        <v>612</v>
      </c>
      <c r="E531" s="143">
        <f t="shared" ref="E531:H532" si="64">E532</f>
        <v>0</v>
      </c>
      <c r="F531" s="143">
        <f t="shared" si="64"/>
        <v>2606.16</v>
      </c>
      <c r="G531" s="143">
        <f t="shared" si="64"/>
        <v>2606.16</v>
      </c>
      <c r="H531" s="143">
        <f t="shared" si="64"/>
        <v>0</v>
      </c>
      <c r="I531" s="483">
        <f t="shared" si="55"/>
        <v>0</v>
      </c>
      <c r="J531" s="483">
        <f t="shared" si="56"/>
        <v>0</v>
      </c>
    </row>
    <row r="532" spans="1:10" x14ac:dyDescent="0.25">
      <c r="A532" s="178"/>
      <c r="B532" s="366" t="s">
        <v>559</v>
      </c>
      <c r="C532" s="178"/>
      <c r="D532" s="367" t="s">
        <v>612</v>
      </c>
      <c r="E532" s="143">
        <f t="shared" si="64"/>
        <v>0</v>
      </c>
      <c r="F532" s="143">
        <f t="shared" si="64"/>
        <v>2606.16</v>
      </c>
      <c r="G532" s="143">
        <f t="shared" si="64"/>
        <v>2606.16</v>
      </c>
      <c r="H532" s="143">
        <f t="shared" si="64"/>
        <v>0</v>
      </c>
      <c r="I532" s="483">
        <f t="shared" si="55"/>
        <v>0</v>
      </c>
      <c r="J532" s="483">
        <f t="shared" si="56"/>
        <v>0</v>
      </c>
    </row>
    <row r="533" spans="1:10" x14ac:dyDescent="0.25">
      <c r="A533" s="178"/>
      <c r="B533" s="368" t="s">
        <v>561</v>
      </c>
      <c r="C533" s="178"/>
      <c r="D533" s="280" t="s">
        <v>623</v>
      </c>
      <c r="E533" s="151">
        <f>'Rekapitulacija Posebni dio'!C697</f>
        <v>0</v>
      </c>
      <c r="F533" s="151">
        <f>'Rekapitulacija Posebni dio'!D697</f>
        <v>2606.16</v>
      </c>
      <c r="G533" s="151">
        <f>'Rekapitulacija Posebni dio'!E697</f>
        <v>2606.16</v>
      </c>
      <c r="H533" s="151">
        <f>'Rekapitulacija Posebni dio'!F697</f>
        <v>0</v>
      </c>
      <c r="I533" s="484">
        <f t="shared" si="55"/>
        <v>0</v>
      </c>
      <c r="J533" s="484">
        <f t="shared" si="56"/>
        <v>0</v>
      </c>
    </row>
    <row r="534" spans="1:10" x14ac:dyDescent="0.25">
      <c r="A534" s="178"/>
      <c r="B534" s="368"/>
      <c r="C534" s="235" t="s">
        <v>657</v>
      </c>
      <c r="D534" s="236" t="s">
        <v>680</v>
      </c>
      <c r="E534" s="237">
        <f>E507</f>
        <v>0</v>
      </c>
      <c r="F534" s="237">
        <f>F507</f>
        <v>156200</v>
      </c>
      <c r="G534" s="237">
        <f>G507</f>
        <v>156200</v>
      </c>
      <c r="H534" s="237">
        <f>H507</f>
        <v>30798.89</v>
      </c>
      <c r="I534" s="494">
        <f t="shared" si="55"/>
        <v>19.717599231754161</v>
      </c>
      <c r="J534" s="494">
        <f t="shared" si="56"/>
        <v>19.717599231754161</v>
      </c>
    </row>
    <row r="535" spans="1:10" x14ac:dyDescent="0.25">
      <c r="A535" s="229"/>
      <c r="B535" s="230"/>
      <c r="C535" s="235" t="s">
        <v>674</v>
      </c>
      <c r="D535" s="236" t="s">
        <v>675</v>
      </c>
      <c r="E535" s="237">
        <f>E534</f>
        <v>0</v>
      </c>
      <c r="F535" s="237">
        <f>F534</f>
        <v>156200</v>
      </c>
      <c r="G535" s="237">
        <f>G534</f>
        <v>156200</v>
      </c>
      <c r="H535" s="237">
        <f>H534</f>
        <v>30798.89</v>
      </c>
      <c r="I535" s="494">
        <f t="shared" si="55"/>
        <v>19.717599231754161</v>
      </c>
      <c r="J535" s="494">
        <f t="shared" si="56"/>
        <v>19.717599231754161</v>
      </c>
    </row>
    <row r="536" spans="1:10" s="106" customFormat="1" x14ac:dyDescent="0.25">
      <c r="A536" s="199" t="s">
        <v>81</v>
      </c>
      <c r="B536" s="199"/>
      <c r="C536" s="200"/>
      <c r="D536" s="201" t="s">
        <v>82</v>
      </c>
      <c r="E536" s="202">
        <f>E537+E550+E565</f>
        <v>0</v>
      </c>
      <c r="F536" s="202">
        <f>F537+F550+F565</f>
        <v>437409.22</v>
      </c>
      <c r="G536" s="202">
        <f t="shared" ref="G536:H536" si="65">G537+G550+G565</f>
        <v>437409.22</v>
      </c>
      <c r="H536" s="202">
        <f t="shared" si="65"/>
        <v>116054.48999999999</v>
      </c>
      <c r="I536" s="491">
        <f t="shared" si="55"/>
        <v>26.532245936654007</v>
      </c>
      <c r="J536" s="491">
        <f t="shared" si="56"/>
        <v>26.532245936654007</v>
      </c>
    </row>
    <row r="537" spans="1:10" s="106" customFormat="1" x14ac:dyDescent="0.25">
      <c r="A537" s="178"/>
      <c r="B537" s="122">
        <v>31</v>
      </c>
      <c r="C537" s="189"/>
      <c r="D537" s="203" t="s">
        <v>83</v>
      </c>
      <c r="E537" s="125">
        <f>E538+E541+E547</f>
        <v>0</v>
      </c>
      <c r="F537" s="125">
        <f>F538+F541+F547</f>
        <v>395904.89999999997</v>
      </c>
      <c r="G537" s="125">
        <f>G538+G541+G547</f>
        <v>395904.89999999997</v>
      </c>
      <c r="H537" s="125">
        <f>H538+H541+H547</f>
        <v>111889.76</v>
      </c>
      <c r="I537" s="478">
        <f t="shared" si="55"/>
        <v>28.261777007559139</v>
      </c>
      <c r="J537" s="478">
        <f t="shared" si="56"/>
        <v>28.261777007559139</v>
      </c>
    </row>
    <row r="538" spans="1:10" s="120" customFormat="1" x14ac:dyDescent="0.25">
      <c r="A538" s="178"/>
      <c r="B538" s="140">
        <v>311</v>
      </c>
      <c r="C538" s="204"/>
      <c r="D538" s="178" t="s">
        <v>84</v>
      </c>
      <c r="E538" s="143">
        <f>E539</f>
        <v>0</v>
      </c>
      <c r="F538" s="143">
        <f>F539</f>
        <v>362148.92</v>
      </c>
      <c r="G538" s="143">
        <f>G539</f>
        <v>362148.92</v>
      </c>
      <c r="H538" s="143">
        <f>H539</f>
        <v>99035.62</v>
      </c>
      <c r="I538" s="483">
        <f t="shared" si="55"/>
        <v>27.34665617669107</v>
      </c>
      <c r="J538" s="483">
        <f t="shared" si="56"/>
        <v>27.34665617669107</v>
      </c>
    </row>
    <row r="539" spans="1:10" s="120" customFormat="1" x14ac:dyDescent="0.25">
      <c r="A539" s="178"/>
      <c r="B539" s="140">
        <v>3111</v>
      </c>
      <c r="C539" s="204"/>
      <c r="D539" s="178" t="s">
        <v>85</v>
      </c>
      <c r="E539" s="143">
        <f>SUM(E540:E540)</f>
        <v>0</v>
      </c>
      <c r="F539" s="143">
        <f>SUM(F540:F540)</f>
        <v>362148.92</v>
      </c>
      <c r="G539" s="143">
        <f>SUM(G540:G540)</f>
        <v>362148.92</v>
      </c>
      <c r="H539" s="143">
        <f>SUM(H540:H540)</f>
        <v>99035.62</v>
      </c>
      <c r="I539" s="483">
        <f t="shared" si="55"/>
        <v>27.34665617669107</v>
      </c>
      <c r="J539" s="483">
        <f t="shared" si="56"/>
        <v>27.34665617669107</v>
      </c>
    </row>
    <row r="540" spans="1:10" s="120" customFormat="1" x14ac:dyDescent="0.25">
      <c r="A540" s="178"/>
      <c r="B540" s="205" t="s">
        <v>464</v>
      </c>
      <c r="C540" s="204"/>
      <c r="D540" s="204" t="s">
        <v>85</v>
      </c>
      <c r="E540" s="151">
        <f>'Rekapitulacija Posebni dio'!C584</f>
        <v>0</v>
      </c>
      <c r="F540" s="151">
        <f>'Rekapitulacija Posebni dio'!D584</f>
        <v>362148.92</v>
      </c>
      <c r="G540" s="151">
        <f>'Rekapitulacija Posebni dio'!E584</f>
        <v>362148.92</v>
      </c>
      <c r="H540" s="151">
        <f>'Rekapitulacija Posebni dio'!F584</f>
        <v>99035.62</v>
      </c>
      <c r="I540" s="484">
        <f t="shared" si="55"/>
        <v>27.34665617669107</v>
      </c>
      <c r="J540" s="484">
        <f t="shared" si="56"/>
        <v>27.34665617669107</v>
      </c>
    </row>
    <row r="541" spans="1:10" s="207" customFormat="1" x14ac:dyDescent="0.25">
      <c r="A541" s="178"/>
      <c r="B541" s="140" t="s">
        <v>92</v>
      </c>
      <c r="C541" s="178"/>
      <c r="D541" s="178" t="s">
        <v>93</v>
      </c>
      <c r="E541" s="143">
        <f>SUM(E542)</f>
        <v>0</v>
      </c>
      <c r="F541" s="143">
        <f>SUM(F542)</f>
        <v>5495.42</v>
      </c>
      <c r="G541" s="143">
        <f>SUM(G542)</f>
        <v>5495.42</v>
      </c>
      <c r="H541" s="143">
        <f>SUM(H542)</f>
        <v>1800</v>
      </c>
      <c r="I541" s="483">
        <f t="shared" si="55"/>
        <v>32.75454833297546</v>
      </c>
      <c r="J541" s="483">
        <f t="shared" si="56"/>
        <v>32.75454833297546</v>
      </c>
    </row>
    <row r="542" spans="1:10" s="207" customFormat="1" x14ac:dyDescent="0.25">
      <c r="A542" s="178"/>
      <c r="B542" s="140" t="s">
        <v>94</v>
      </c>
      <c r="C542" s="178"/>
      <c r="D542" s="178" t="s">
        <v>93</v>
      </c>
      <c r="E542" s="143">
        <f>SUM(E543:E546)</f>
        <v>0</v>
      </c>
      <c r="F542" s="143">
        <f>SUM(F543:F546)</f>
        <v>5495.42</v>
      </c>
      <c r="G542" s="143">
        <f>SUM(G543:G546)</f>
        <v>5495.42</v>
      </c>
      <c r="H542" s="143">
        <f>SUM(H543:H546)</f>
        <v>1800</v>
      </c>
      <c r="I542" s="483">
        <f t="shared" si="55"/>
        <v>32.75454833297546</v>
      </c>
      <c r="J542" s="483">
        <f t="shared" si="56"/>
        <v>32.75454833297546</v>
      </c>
    </row>
    <row r="543" spans="1:10" s="207" customFormat="1" x14ac:dyDescent="0.25">
      <c r="A543" s="178"/>
      <c r="B543" s="205" t="s">
        <v>469</v>
      </c>
      <c r="C543" s="178"/>
      <c r="D543" s="280" t="s">
        <v>384</v>
      </c>
      <c r="E543" s="151">
        <f>'Rekapitulacija Posebni dio'!C587</f>
        <v>0</v>
      </c>
      <c r="F543" s="151">
        <f>'Rekapitulacija Posebni dio'!D587</f>
        <v>300</v>
      </c>
      <c r="G543" s="151">
        <f>'Rekapitulacija Posebni dio'!E587</f>
        <v>300</v>
      </c>
      <c r="H543" s="151">
        <f>'Rekapitulacija Posebni dio'!F587</f>
        <v>0</v>
      </c>
      <c r="I543" s="484">
        <f t="shared" si="55"/>
        <v>0</v>
      </c>
      <c r="J543" s="484">
        <f t="shared" si="56"/>
        <v>0</v>
      </c>
    </row>
    <row r="544" spans="1:10" s="207" customFormat="1" x14ac:dyDescent="0.25">
      <c r="A544" s="178"/>
      <c r="B544" s="205" t="s">
        <v>472</v>
      </c>
      <c r="C544" s="178"/>
      <c r="D544" s="280" t="s">
        <v>386</v>
      </c>
      <c r="E544" s="151">
        <f>'Rekapitulacija Posebni dio'!C588</f>
        <v>0</v>
      </c>
      <c r="F544" s="151">
        <f>'Rekapitulacija Posebni dio'!D588</f>
        <v>2100</v>
      </c>
      <c r="G544" s="151">
        <f>'Rekapitulacija Posebni dio'!E588</f>
        <v>2100</v>
      </c>
      <c r="H544" s="151">
        <f>'Rekapitulacija Posebni dio'!F588</f>
        <v>1800</v>
      </c>
      <c r="I544" s="484">
        <f t="shared" si="55"/>
        <v>85.714285714285708</v>
      </c>
      <c r="J544" s="484">
        <f t="shared" si="56"/>
        <v>85.714285714285708</v>
      </c>
    </row>
    <row r="545" spans="1:10" s="207" customFormat="1" x14ac:dyDescent="0.25">
      <c r="A545" s="178"/>
      <c r="B545" s="205" t="s">
        <v>603</v>
      </c>
      <c r="C545" s="178"/>
      <c r="D545" s="280" t="s">
        <v>604</v>
      </c>
      <c r="E545" s="151">
        <f>'Rekapitulacija Posebni dio'!C589</f>
        <v>0</v>
      </c>
      <c r="F545" s="151">
        <f>'Rekapitulacija Posebni dio'!D589</f>
        <v>1600</v>
      </c>
      <c r="G545" s="151">
        <f>'Rekapitulacija Posebni dio'!E589</f>
        <v>1600</v>
      </c>
      <c r="H545" s="151">
        <f>'Rekapitulacija Posebni dio'!F589</f>
        <v>0</v>
      </c>
      <c r="I545" s="484">
        <f t="shared" si="55"/>
        <v>0</v>
      </c>
      <c r="J545" s="484">
        <f t="shared" si="56"/>
        <v>0</v>
      </c>
    </row>
    <row r="546" spans="1:10" s="206" customFormat="1" x14ac:dyDescent="0.25">
      <c r="A546" s="204"/>
      <c r="B546" s="205" t="s">
        <v>473</v>
      </c>
      <c r="C546" s="204"/>
      <c r="D546" s="280" t="s">
        <v>381</v>
      </c>
      <c r="E546" s="151">
        <f>'Rekapitulacija Posebni dio'!C590</f>
        <v>0</v>
      </c>
      <c r="F546" s="151">
        <f>'Rekapitulacija Posebni dio'!D590</f>
        <v>1495.42</v>
      </c>
      <c r="G546" s="151">
        <f>'Rekapitulacija Posebni dio'!E590</f>
        <v>1495.42</v>
      </c>
      <c r="H546" s="151">
        <f>'Rekapitulacija Posebni dio'!F590</f>
        <v>0</v>
      </c>
      <c r="I546" s="484">
        <f t="shared" si="55"/>
        <v>0</v>
      </c>
      <c r="J546" s="484">
        <f t="shared" si="56"/>
        <v>0</v>
      </c>
    </row>
    <row r="547" spans="1:10" s="206" customFormat="1" x14ac:dyDescent="0.25">
      <c r="A547" s="178"/>
      <c r="B547" s="144">
        <v>313</v>
      </c>
      <c r="C547" s="178"/>
      <c r="D547" s="178" t="s">
        <v>95</v>
      </c>
      <c r="E547" s="208">
        <f>E548</f>
        <v>0</v>
      </c>
      <c r="F547" s="208">
        <f>F548</f>
        <v>28260.559999999998</v>
      </c>
      <c r="G547" s="208">
        <f>G548</f>
        <v>28260.559999999998</v>
      </c>
      <c r="H547" s="208">
        <f>H548</f>
        <v>11054.14</v>
      </c>
      <c r="I547" s="492">
        <f t="shared" si="55"/>
        <v>39.115077691312564</v>
      </c>
      <c r="J547" s="492">
        <f t="shared" si="56"/>
        <v>39.115077691312564</v>
      </c>
    </row>
    <row r="548" spans="1:10" s="206" customFormat="1" x14ac:dyDescent="0.25">
      <c r="A548" s="178"/>
      <c r="B548" s="144">
        <v>3132</v>
      </c>
      <c r="C548" s="178"/>
      <c r="D548" s="178" t="s">
        <v>96</v>
      </c>
      <c r="E548" s="208">
        <f>SUM(E549)</f>
        <v>0</v>
      </c>
      <c r="F548" s="208">
        <f>SUM(F549)</f>
        <v>28260.559999999998</v>
      </c>
      <c r="G548" s="208">
        <f>SUM(G549)</f>
        <v>28260.559999999998</v>
      </c>
      <c r="H548" s="208">
        <f>SUM(H549)</f>
        <v>11054.14</v>
      </c>
      <c r="I548" s="492">
        <f t="shared" si="55"/>
        <v>39.115077691312564</v>
      </c>
      <c r="J548" s="492">
        <f t="shared" si="56"/>
        <v>39.115077691312564</v>
      </c>
    </row>
    <row r="549" spans="1:10" s="106" customFormat="1" x14ac:dyDescent="0.25">
      <c r="A549" s="204"/>
      <c r="B549" s="148" t="s">
        <v>474</v>
      </c>
      <c r="C549" s="204"/>
      <c r="D549" s="204" t="s">
        <v>96</v>
      </c>
      <c r="E549" s="151">
        <f>'Rekapitulacija Posebni dio'!C593</f>
        <v>0</v>
      </c>
      <c r="F549" s="151">
        <f>'Rekapitulacija Posebni dio'!D593</f>
        <v>28260.559999999998</v>
      </c>
      <c r="G549" s="151">
        <f>'Rekapitulacija Posebni dio'!E593</f>
        <v>28260.559999999998</v>
      </c>
      <c r="H549" s="151">
        <f>'Rekapitulacija Posebni dio'!F593</f>
        <v>11054.14</v>
      </c>
      <c r="I549" s="484">
        <f t="shared" si="55"/>
        <v>39.115077691312564</v>
      </c>
      <c r="J549" s="484">
        <f t="shared" si="56"/>
        <v>39.115077691312564</v>
      </c>
    </row>
    <row r="550" spans="1:10" s="106" customFormat="1" x14ac:dyDescent="0.25">
      <c r="A550" s="178"/>
      <c r="B550" s="122">
        <v>32</v>
      </c>
      <c r="C550" s="189"/>
      <c r="D550" s="203" t="s">
        <v>97</v>
      </c>
      <c r="E550" s="125">
        <f>E551+E560</f>
        <v>0</v>
      </c>
      <c r="F550" s="125">
        <f>F551+F560</f>
        <v>38304.32</v>
      </c>
      <c r="G550" s="125">
        <f>G551+G560</f>
        <v>38304.32</v>
      </c>
      <c r="H550" s="125">
        <f>H551+H560</f>
        <v>4164.7299999999996</v>
      </c>
      <c r="I550" s="478">
        <f t="shared" si="55"/>
        <v>10.872742291208928</v>
      </c>
      <c r="J550" s="478">
        <f t="shared" si="56"/>
        <v>10.872742291208928</v>
      </c>
    </row>
    <row r="551" spans="1:10" x14ac:dyDescent="0.25">
      <c r="A551" s="178"/>
      <c r="B551" s="140" t="s">
        <v>210</v>
      </c>
      <c r="C551" s="178"/>
      <c r="D551" s="219" t="s">
        <v>98</v>
      </c>
      <c r="E551" s="240">
        <f>E552+E556+E558</f>
        <v>0</v>
      </c>
      <c r="F551" s="240">
        <f>F552+F556+F558</f>
        <v>35422.639999999999</v>
      </c>
      <c r="G551" s="240">
        <f>G552+G556+G558</f>
        <v>35422.639999999999</v>
      </c>
      <c r="H551" s="240">
        <f>H552+H556+H558</f>
        <v>4164.7299999999996</v>
      </c>
      <c r="I551" s="499">
        <f t="shared" si="55"/>
        <v>11.757254682316168</v>
      </c>
      <c r="J551" s="499">
        <f t="shared" si="56"/>
        <v>11.757254682316168</v>
      </c>
    </row>
    <row r="552" spans="1:10" x14ac:dyDescent="0.25">
      <c r="A552" s="178"/>
      <c r="B552" s="140" t="s">
        <v>99</v>
      </c>
      <c r="C552" s="178"/>
      <c r="D552" s="219" t="s">
        <v>100</v>
      </c>
      <c r="E552" s="240">
        <f>E553+E554+E555</f>
        <v>0</v>
      </c>
      <c r="F552" s="240">
        <f>F553+F554+F555</f>
        <v>11616.17</v>
      </c>
      <c r="G552" s="240">
        <f>G553+G554+G555</f>
        <v>11616.17</v>
      </c>
      <c r="H552" s="240">
        <f>H553+H554+H555</f>
        <v>0</v>
      </c>
      <c r="I552" s="499">
        <f t="shared" si="55"/>
        <v>0</v>
      </c>
      <c r="J552" s="499">
        <f t="shared" si="56"/>
        <v>0</v>
      </c>
    </row>
    <row r="553" spans="1:10" x14ac:dyDescent="0.25">
      <c r="A553" s="178"/>
      <c r="B553" s="205" t="s">
        <v>505</v>
      </c>
      <c r="C553" s="178"/>
      <c r="D553" s="220" t="s">
        <v>387</v>
      </c>
      <c r="E553" s="239">
        <f>'Rekapitulacija Posebni dio'!C597</f>
        <v>0</v>
      </c>
      <c r="F553" s="239">
        <f>'Rekapitulacija Posebni dio'!D597</f>
        <v>5116.17</v>
      </c>
      <c r="G553" s="239">
        <f>'Rekapitulacija Posebni dio'!E597</f>
        <v>5116.17</v>
      </c>
      <c r="H553" s="239">
        <f>'Rekapitulacija Posebni dio'!F597</f>
        <v>0</v>
      </c>
      <c r="I553" s="501">
        <f t="shared" si="55"/>
        <v>0</v>
      </c>
      <c r="J553" s="501">
        <f t="shared" si="56"/>
        <v>0</v>
      </c>
    </row>
    <row r="554" spans="1:10" x14ac:dyDescent="0.25">
      <c r="A554" s="178"/>
      <c r="B554" s="205" t="s">
        <v>512</v>
      </c>
      <c r="C554" s="178"/>
      <c r="D554" s="220" t="s">
        <v>389</v>
      </c>
      <c r="E554" s="239">
        <f>'Rekapitulacija Posebni dio'!C598</f>
        <v>0</v>
      </c>
      <c r="F554" s="239">
        <f>'Rekapitulacija Posebni dio'!D598</f>
        <v>4500</v>
      </c>
      <c r="G554" s="239">
        <f>'Rekapitulacija Posebni dio'!E598</f>
        <v>4500</v>
      </c>
      <c r="H554" s="239">
        <f>'Rekapitulacija Posebni dio'!F598</f>
        <v>0</v>
      </c>
      <c r="I554" s="501">
        <f t="shared" si="55"/>
        <v>0</v>
      </c>
      <c r="J554" s="501">
        <f t="shared" si="56"/>
        <v>0</v>
      </c>
    </row>
    <row r="555" spans="1:10" x14ac:dyDescent="0.25">
      <c r="A555" s="178"/>
      <c r="B555" s="205" t="s">
        <v>494</v>
      </c>
      <c r="C555" s="178"/>
      <c r="D555" s="220" t="s">
        <v>390</v>
      </c>
      <c r="E555" s="239">
        <f>'Rekapitulacija Posebni dio'!C599</f>
        <v>0</v>
      </c>
      <c r="F555" s="239">
        <f>'Rekapitulacija Posebni dio'!D599</f>
        <v>2000</v>
      </c>
      <c r="G555" s="239">
        <f>'Rekapitulacija Posebni dio'!E599</f>
        <v>2000</v>
      </c>
      <c r="H555" s="239">
        <f>'Rekapitulacija Posebni dio'!F599</f>
        <v>0</v>
      </c>
      <c r="I555" s="501">
        <f t="shared" si="55"/>
        <v>0</v>
      </c>
      <c r="J555" s="501">
        <f t="shared" si="56"/>
        <v>0</v>
      </c>
    </row>
    <row r="556" spans="1:10" x14ac:dyDescent="0.25">
      <c r="A556" s="178"/>
      <c r="B556" s="140" t="s">
        <v>101</v>
      </c>
      <c r="C556" s="178"/>
      <c r="D556" s="219" t="s">
        <v>102</v>
      </c>
      <c r="E556" s="240">
        <f>SUM(E557)</f>
        <v>0</v>
      </c>
      <c r="F556" s="240">
        <f>SUM(F557)</f>
        <v>17905.43</v>
      </c>
      <c r="G556" s="240">
        <f>SUM(G557)</f>
        <v>17905.43</v>
      </c>
      <c r="H556" s="240">
        <f>SUM(H557)</f>
        <v>4164.7299999999996</v>
      </c>
      <c r="I556" s="499">
        <f t="shared" si="55"/>
        <v>23.259592201918633</v>
      </c>
      <c r="J556" s="499">
        <f t="shared" si="56"/>
        <v>23.259592201918633</v>
      </c>
    </row>
    <row r="557" spans="1:10" x14ac:dyDescent="0.25">
      <c r="A557" s="204"/>
      <c r="B557" s="205" t="s">
        <v>475</v>
      </c>
      <c r="C557" s="204"/>
      <c r="D557" s="220" t="s">
        <v>102</v>
      </c>
      <c r="E557" s="462">
        <f>'Rekapitulacija Posebni dio'!C601</f>
        <v>0</v>
      </c>
      <c r="F557" s="462">
        <f>'Rekapitulacija Posebni dio'!D601</f>
        <v>17905.43</v>
      </c>
      <c r="G557" s="462">
        <f>'Rekapitulacija Posebni dio'!E601</f>
        <v>17905.43</v>
      </c>
      <c r="H557" s="462">
        <f>'Rekapitulacija Posebni dio'!F601</f>
        <v>4164.7299999999996</v>
      </c>
      <c r="I557" s="502">
        <f t="shared" si="55"/>
        <v>23.259592201918633</v>
      </c>
      <c r="J557" s="502">
        <f t="shared" si="56"/>
        <v>23.259592201918633</v>
      </c>
    </row>
    <row r="558" spans="1:10" x14ac:dyDescent="0.25">
      <c r="A558" s="204"/>
      <c r="B558" s="140" t="s">
        <v>103</v>
      </c>
      <c r="C558" s="178"/>
      <c r="D558" s="219" t="s">
        <v>104</v>
      </c>
      <c r="E558" s="240">
        <f>SUM(E559:E559)</f>
        <v>0</v>
      </c>
      <c r="F558" s="240">
        <f>SUM(F559:F559)</f>
        <v>5901.04</v>
      </c>
      <c r="G558" s="240">
        <f>SUM(G559:G559)</f>
        <v>5901.04</v>
      </c>
      <c r="H558" s="240">
        <f>SUM(H559:H559)</f>
        <v>0</v>
      </c>
      <c r="I558" s="499">
        <f t="shared" si="55"/>
        <v>0</v>
      </c>
      <c r="J558" s="499">
        <f t="shared" si="56"/>
        <v>0</v>
      </c>
    </row>
    <row r="559" spans="1:10" x14ac:dyDescent="0.25">
      <c r="A559" s="204"/>
      <c r="B559" s="205" t="s">
        <v>495</v>
      </c>
      <c r="C559" s="204"/>
      <c r="D559" s="220" t="s">
        <v>392</v>
      </c>
      <c r="E559" s="239">
        <f>'Rekapitulacija Posebni dio'!C603</f>
        <v>0</v>
      </c>
      <c r="F559" s="239">
        <f>'Rekapitulacija Posebni dio'!D603</f>
        <v>5901.04</v>
      </c>
      <c r="G559" s="239">
        <f>'Rekapitulacija Posebni dio'!E603</f>
        <v>5901.04</v>
      </c>
      <c r="H559" s="239">
        <f>'Rekapitulacija Posebni dio'!F603</f>
        <v>0</v>
      </c>
      <c r="I559" s="501">
        <f t="shared" si="55"/>
        <v>0</v>
      </c>
      <c r="J559" s="501">
        <f t="shared" si="56"/>
        <v>0</v>
      </c>
    </row>
    <row r="560" spans="1:10" x14ac:dyDescent="0.25">
      <c r="A560" s="178"/>
      <c r="B560" s="140" t="s">
        <v>121</v>
      </c>
      <c r="C560" s="178"/>
      <c r="D560" s="178" t="s">
        <v>122</v>
      </c>
      <c r="E560" s="208">
        <f>E561+E563</f>
        <v>0</v>
      </c>
      <c r="F560" s="208">
        <f>F561+F563</f>
        <v>2881.68</v>
      </c>
      <c r="G560" s="208">
        <f>G561+G563</f>
        <v>2881.68</v>
      </c>
      <c r="H560" s="208">
        <f>H561+H563</f>
        <v>0</v>
      </c>
      <c r="I560" s="492">
        <f t="shared" si="55"/>
        <v>0</v>
      </c>
      <c r="J560" s="492">
        <f t="shared" si="56"/>
        <v>0</v>
      </c>
    </row>
    <row r="561" spans="1:10" x14ac:dyDescent="0.25">
      <c r="A561" s="178"/>
      <c r="B561" s="140" t="s">
        <v>213</v>
      </c>
      <c r="C561" s="178"/>
      <c r="D561" s="178" t="s">
        <v>133</v>
      </c>
      <c r="E561" s="208">
        <f>SUM(E562)</f>
        <v>0</v>
      </c>
      <c r="F561" s="208">
        <f>SUM(F562)</f>
        <v>2440.2399999999998</v>
      </c>
      <c r="G561" s="208">
        <f>SUM(G562)</f>
        <v>2440.2399999999998</v>
      </c>
      <c r="H561" s="208">
        <f>SUM(H562)</f>
        <v>0</v>
      </c>
      <c r="I561" s="492">
        <f t="shared" si="55"/>
        <v>0</v>
      </c>
      <c r="J561" s="492">
        <f t="shared" si="56"/>
        <v>0</v>
      </c>
    </row>
    <row r="562" spans="1:10" x14ac:dyDescent="0.25">
      <c r="A562" s="178"/>
      <c r="B562" s="205" t="s">
        <v>498</v>
      </c>
      <c r="C562" s="204"/>
      <c r="D562" s="204" t="s">
        <v>422</v>
      </c>
      <c r="E562" s="209">
        <f>'Rekapitulacija Posebni dio'!C608</f>
        <v>0</v>
      </c>
      <c r="F562" s="209">
        <f>'Rekapitulacija Posebni dio'!D608</f>
        <v>2440.2399999999998</v>
      </c>
      <c r="G562" s="209">
        <f>'Rekapitulacija Posebni dio'!E608</f>
        <v>2440.2399999999998</v>
      </c>
      <c r="H562" s="209">
        <f>'Rekapitulacija Posebni dio'!F608</f>
        <v>0</v>
      </c>
      <c r="I562" s="496">
        <f t="shared" si="55"/>
        <v>0</v>
      </c>
      <c r="J562" s="496">
        <f t="shared" si="56"/>
        <v>0</v>
      </c>
    </row>
    <row r="563" spans="1:10" x14ac:dyDescent="0.25">
      <c r="A563" s="463"/>
      <c r="B563" s="140" t="s">
        <v>136</v>
      </c>
      <c r="C563" s="178"/>
      <c r="D563" s="212" t="s">
        <v>137</v>
      </c>
      <c r="E563" s="143">
        <f>E564</f>
        <v>0</v>
      </c>
      <c r="F563" s="143">
        <f>F564</f>
        <v>441.44</v>
      </c>
      <c r="G563" s="143">
        <f>G564</f>
        <v>441.44</v>
      </c>
      <c r="H563" s="143">
        <f>H564</f>
        <v>0</v>
      </c>
      <c r="I563" s="483">
        <f t="shared" si="55"/>
        <v>0</v>
      </c>
      <c r="J563" s="483">
        <f t="shared" si="56"/>
        <v>0</v>
      </c>
    </row>
    <row r="564" spans="1:10" x14ac:dyDescent="0.25">
      <c r="A564" s="463"/>
      <c r="B564" s="205" t="s">
        <v>499</v>
      </c>
      <c r="C564" s="178"/>
      <c r="D564" s="211" t="s">
        <v>300</v>
      </c>
      <c r="E564" s="151">
        <f>'Rekapitulacija Posebni dio'!C610</f>
        <v>0</v>
      </c>
      <c r="F564" s="151">
        <f>'Rekapitulacija Posebni dio'!D610</f>
        <v>441.44</v>
      </c>
      <c r="G564" s="151">
        <f>'Rekapitulacija Posebni dio'!E610</f>
        <v>441.44</v>
      </c>
      <c r="H564" s="151">
        <f>'Rekapitulacija Posebni dio'!F610</f>
        <v>0</v>
      </c>
      <c r="I564" s="484">
        <f t="shared" si="55"/>
        <v>0</v>
      </c>
      <c r="J564" s="484">
        <f t="shared" si="56"/>
        <v>0</v>
      </c>
    </row>
    <row r="565" spans="1:10" x14ac:dyDescent="0.25">
      <c r="A565" s="204"/>
      <c r="B565" s="152">
        <v>37</v>
      </c>
      <c r="C565" s="216"/>
      <c r="D565" s="287" t="s">
        <v>157</v>
      </c>
      <c r="E565" s="155">
        <f t="shared" ref="E565:H566" si="66">SUM(E566)</f>
        <v>0</v>
      </c>
      <c r="F565" s="155">
        <f t="shared" si="66"/>
        <v>3200</v>
      </c>
      <c r="G565" s="155">
        <f t="shared" si="66"/>
        <v>3200</v>
      </c>
      <c r="H565" s="155">
        <f t="shared" si="66"/>
        <v>0</v>
      </c>
      <c r="I565" s="482">
        <f t="shared" si="55"/>
        <v>0</v>
      </c>
      <c r="J565" s="482">
        <f t="shared" si="56"/>
        <v>0</v>
      </c>
    </row>
    <row r="566" spans="1:10" x14ac:dyDescent="0.25">
      <c r="A566" s="204"/>
      <c r="B566" s="156">
        <v>372</v>
      </c>
      <c r="C566" s="139"/>
      <c r="D566" s="288" t="s">
        <v>158</v>
      </c>
      <c r="E566" s="143">
        <f t="shared" si="66"/>
        <v>0</v>
      </c>
      <c r="F566" s="143">
        <f t="shared" si="66"/>
        <v>3200</v>
      </c>
      <c r="G566" s="143">
        <f t="shared" si="66"/>
        <v>3200</v>
      </c>
      <c r="H566" s="143">
        <f t="shared" si="66"/>
        <v>0</v>
      </c>
      <c r="I566" s="483">
        <f t="shared" si="55"/>
        <v>0</v>
      </c>
      <c r="J566" s="483">
        <f t="shared" si="56"/>
        <v>0</v>
      </c>
    </row>
    <row r="567" spans="1:10" x14ac:dyDescent="0.25">
      <c r="A567" s="204"/>
      <c r="B567" s="156">
        <v>3721</v>
      </c>
      <c r="C567" s="139"/>
      <c r="D567" s="288" t="s">
        <v>159</v>
      </c>
      <c r="E567" s="143">
        <f>SUM(E568:E568)</f>
        <v>0</v>
      </c>
      <c r="F567" s="143">
        <f>SUM(F568:F568)</f>
        <v>3200</v>
      </c>
      <c r="G567" s="143">
        <f>SUM(G568:G568)</f>
        <v>3200</v>
      </c>
      <c r="H567" s="143">
        <f>SUM(H568:H568)</f>
        <v>0</v>
      </c>
      <c r="I567" s="483">
        <f t="shared" si="55"/>
        <v>0</v>
      </c>
      <c r="J567" s="483">
        <f t="shared" si="56"/>
        <v>0</v>
      </c>
    </row>
    <row r="568" spans="1:10" x14ac:dyDescent="0.25">
      <c r="A568" s="204"/>
      <c r="B568" s="286">
        <v>37215</v>
      </c>
      <c r="C568" s="121"/>
      <c r="D568" s="285" t="s">
        <v>443</v>
      </c>
      <c r="E568" s="151">
        <f>'Rekapitulacija Posebni dio'!C614</f>
        <v>0</v>
      </c>
      <c r="F568" s="151">
        <f>'Rekapitulacija Posebni dio'!D614</f>
        <v>3200</v>
      </c>
      <c r="G568" s="151">
        <f>'Rekapitulacija Posebni dio'!E614</f>
        <v>3200</v>
      </c>
      <c r="H568" s="151">
        <f>'Rekapitulacija Posebni dio'!F614</f>
        <v>0</v>
      </c>
      <c r="I568" s="484">
        <f t="shared" si="55"/>
        <v>0</v>
      </c>
      <c r="J568" s="484">
        <f t="shared" si="56"/>
        <v>0</v>
      </c>
    </row>
    <row r="569" spans="1:10" x14ac:dyDescent="0.25">
      <c r="A569" s="463"/>
      <c r="B569" s="467"/>
      <c r="C569" s="235" t="s">
        <v>659</v>
      </c>
      <c r="D569" s="236" t="s">
        <v>679</v>
      </c>
      <c r="E569" s="237">
        <f>E536</f>
        <v>0</v>
      </c>
      <c r="F569" s="237">
        <f>F536</f>
        <v>437409.22</v>
      </c>
      <c r="G569" s="237">
        <f>G536</f>
        <v>437409.22</v>
      </c>
      <c r="H569" s="237">
        <f>H536</f>
        <v>116054.48999999999</v>
      </c>
      <c r="I569" s="494">
        <f t="shared" si="55"/>
        <v>26.532245936654007</v>
      </c>
      <c r="J569" s="494">
        <f t="shared" si="56"/>
        <v>26.532245936654007</v>
      </c>
    </row>
    <row r="570" spans="1:10" x14ac:dyDescent="0.25">
      <c r="A570" s="463"/>
      <c r="B570" s="467"/>
      <c r="C570" s="235" t="s">
        <v>677</v>
      </c>
      <c r="D570" s="236" t="s">
        <v>678</v>
      </c>
      <c r="E570" s="237">
        <f>E569</f>
        <v>0</v>
      </c>
      <c r="F570" s="237">
        <f>F569</f>
        <v>437409.22</v>
      </c>
      <c r="G570" s="237">
        <f>G569</f>
        <v>437409.22</v>
      </c>
      <c r="H570" s="237">
        <f>H569</f>
        <v>116054.48999999999</v>
      </c>
      <c r="I570" s="494">
        <f t="shared" si="55"/>
        <v>26.532245936654007</v>
      </c>
      <c r="J570" s="494">
        <f t="shared" si="56"/>
        <v>26.532245936654007</v>
      </c>
    </row>
    <row r="571" spans="1:10" x14ac:dyDescent="0.25">
      <c r="A571" s="463"/>
      <c r="B571" s="467"/>
      <c r="C571" s="235" t="s">
        <v>676</v>
      </c>
      <c r="D571" s="236" t="s">
        <v>683</v>
      </c>
      <c r="E571" s="237" t="e">
        <f>#REF!+E506+E535+E570</f>
        <v>#REF!</v>
      </c>
      <c r="F571" s="237">
        <f>F506+F535+F570</f>
        <v>675923.83</v>
      </c>
      <c r="G571" s="237">
        <f t="shared" ref="G571:H571" si="67">G506+G535+G570</f>
        <v>675923.83</v>
      </c>
      <c r="H571" s="237">
        <f t="shared" si="67"/>
        <v>151514.41999999998</v>
      </c>
      <c r="I571" s="494">
        <f t="shared" si="55"/>
        <v>22.415901507718701</v>
      </c>
      <c r="J571" s="494">
        <f t="shared" si="56"/>
        <v>22.415901507718701</v>
      </c>
    </row>
    <row r="572" spans="1:10" x14ac:dyDescent="0.25">
      <c r="A572" s="199" t="s">
        <v>81</v>
      </c>
      <c r="B572" s="199"/>
      <c r="C572" s="200"/>
      <c r="D572" s="201" t="s">
        <v>82</v>
      </c>
      <c r="E572" s="244">
        <f>E573</f>
        <v>0</v>
      </c>
      <c r="F572" s="244">
        <f>F573</f>
        <v>2000</v>
      </c>
      <c r="G572" s="244">
        <f>G573</f>
        <v>2000</v>
      </c>
      <c r="H572" s="244">
        <f>H573</f>
        <v>0</v>
      </c>
      <c r="I572" s="504">
        <f t="shared" si="55"/>
        <v>0</v>
      </c>
      <c r="J572" s="504">
        <f t="shared" si="56"/>
        <v>0</v>
      </c>
    </row>
    <row r="573" spans="1:10" x14ac:dyDescent="0.25">
      <c r="A573" s="178"/>
      <c r="B573" s="122">
        <v>32</v>
      </c>
      <c r="C573" s="189"/>
      <c r="D573" s="203" t="s">
        <v>97</v>
      </c>
      <c r="E573" s="155">
        <f>E574+E580+E584+E587</f>
        <v>0</v>
      </c>
      <c r="F573" s="155">
        <f>F574+F580+F584+F587</f>
        <v>2000</v>
      </c>
      <c r="G573" s="155">
        <f>G574+G580+G584+G587</f>
        <v>2000</v>
      </c>
      <c r="H573" s="155">
        <f>H574+H580+H584+H587</f>
        <v>0</v>
      </c>
      <c r="I573" s="482">
        <f t="shared" si="55"/>
        <v>0</v>
      </c>
      <c r="J573" s="482">
        <f t="shared" si="56"/>
        <v>0</v>
      </c>
    </row>
    <row r="574" spans="1:10" x14ac:dyDescent="0.25">
      <c r="A574" s="178"/>
      <c r="B574" s="140">
        <v>321</v>
      </c>
      <c r="C574" s="178"/>
      <c r="D574" s="178" t="s">
        <v>98</v>
      </c>
      <c r="E574" s="143">
        <f>E575+E578</f>
        <v>0</v>
      </c>
      <c r="F574" s="143">
        <f>F575+F578</f>
        <v>1000</v>
      </c>
      <c r="G574" s="143">
        <f>G575+G578</f>
        <v>1000</v>
      </c>
      <c r="H574" s="143">
        <f>H575+H578</f>
        <v>0</v>
      </c>
      <c r="I574" s="483">
        <f t="shared" ref="I574:I626" si="68">H574/F574*100</f>
        <v>0</v>
      </c>
      <c r="J574" s="483">
        <f t="shared" ref="J574:J626" si="69">H574/G574*100</f>
        <v>0</v>
      </c>
    </row>
    <row r="575" spans="1:10" x14ac:dyDescent="0.25">
      <c r="A575" s="178"/>
      <c r="B575" s="140" t="s">
        <v>99</v>
      </c>
      <c r="C575" s="178"/>
      <c r="D575" s="178" t="s">
        <v>100</v>
      </c>
      <c r="E575" s="143">
        <f>SUM(E576:E577)</f>
        <v>0</v>
      </c>
      <c r="F575" s="143">
        <f>SUM(F576:F577)</f>
        <v>1000</v>
      </c>
      <c r="G575" s="143">
        <f>SUM(G576:G577)</f>
        <v>1000</v>
      </c>
      <c r="H575" s="143">
        <f>SUM(H576:H577)</f>
        <v>0</v>
      </c>
      <c r="I575" s="483">
        <f t="shared" si="68"/>
        <v>0</v>
      </c>
      <c r="J575" s="483">
        <f t="shared" si="69"/>
        <v>0</v>
      </c>
    </row>
    <row r="576" spans="1:10" x14ac:dyDescent="0.25">
      <c r="A576" s="178"/>
      <c r="B576" s="205" t="s">
        <v>505</v>
      </c>
      <c r="C576" s="204"/>
      <c r="D576" s="204" t="s">
        <v>387</v>
      </c>
      <c r="E576" s="151">
        <f>'Rekapitulacija Posebni dio'!C406</f>
        <v>0</v>
      </c>
      <c r="F576" s="151">
        <f>'Rekapitulacija Posebni dio'!D406</f>
        <v>500</v>
      </c>
      <c r="G576" s="151">
        <f>'Rekapitulacija Posebni dio'!E406</f>
        <v>500</v>
      </c>
      <c r="H576" s="151">
        <f>'Rekapitulacija Posebni dio'!F406</f>
        <v>0</v>
      </c>
      <c r="I576" s="484">
        <f t="shared" si="68"/>
        <v>0</v>
      </c>
      <c r="J576" s="484">
        <f t="shared" si="69"/>
        <v>0</v>
      </c>
    </row>
    <row r="577" spans="1:10" x14ac:dyDescent="0.25">
      <c r="A577" s="204"/>
      <c r="B577" s="205" t="s">
        <v>494</v>
      </c>
      <c r="C577" s="204"/>
      <c r="D577" s="204" t="s">
        <v>390</v>
      </c>
      <c r="E577" s="151">
        <f>'Rekapitulacija Posebni dio'!C407</f>
        <v>0</v>
      </c>
      <c r="F577" s="151">
        <f>'Rekapitulacija Posebni dio'!D407</f>
        <v>500</v>
      </c>
      <c r="G577" s="151">
        <f>'Rekapitulacija Posebni dio'!E407</f>
        <v>500</v>
      </c>
      <c r="H577" s="151">
        <f>'Rekapitulacija Posebni dio'!F407</f>
        <v>0</v>
      </c>
      <c r="I577" s="484">
        <f t="shared" si="68"/>
        <v>0</v>
      </c>
      <c r="J577" s="484">
        <f t="shared" si="69"/>
        <v>0</v>
      </c>
    </row>
    <row r="578" spans="1:10" s="119" customFormat="1" x14ac:dyDescent="0.25">
      <c r="A578" s="178"/>
      <c r="B578" s="140" t="s">
        <v>103</v>
      </c>
      <c r="C578" s="178"/>
      <c r="D578" s="178" t="s">
        <v>104</v>
      </c>
      <c r="E578" s="143">
        <f>E579</f>
        <v>0</v>
      </c>
      <c r="F578" s="143">
        <f t="shared" ref="F578:H578" si="70">F579</f>
        <v>0</v>
      </c>
      <c r="G578" s="143">
        <f t="shared" si="70"/>
        <v>0</v>
      </c>
      <c r="H578" s="143">
        <f t="shared" si="70"/>
        <v>0</v>
      </c>
      <c r="I578" s="483">
        <f>IFERROR(H578/F578*100,H578)</f>
        <v>0</v>
      </c>
      <c r="J578" s="483">
        <f>IFERROR(H578/G578*100,H578)</f>
        <v>0</v>
      </c>
    </row>
    <row r="579" spans="1:10" x14ac:dyDescent="0.25">
      <c r="A579" s="204"/>
      <c r="B579" s="205" t="s">
        <v>514</v>
      </c>
      <c r="C579" s="204"/>
      <c r="D579" s="204" t="s">
        <v>391</v>
      </c>
      <c r="E579" s="151">
        <f>'Rekapitulacija Posebni dio'!C409</f>
        <v>0</v>
      </c>
      <c r="F579" s="151">
        <f>'Rekapitulacija Posebni dio'!D409</f>
        <v>0</v>
      </c>
      <c r="G579" s="151">
        <f>'Rekapitulacija Posebni dio'!E409</f>
        <v>0</v>
      </c>
      <c r="H579" s="151">
        <f>'Rekapitulacija Posebni dio'!F409</f>
        <v>0</v>
      </c>
      <c r="I579" s="484">
        <f t="shared" ref="I579:I586" si="71">IFERROR(H579/F579*100,H579)</f>
        <v>0</v>
      </c>
      <c r="J579" s="484">
        <f>IFERROR(H579/G579*100,H579)</f>
        <v>0</v>
      </c>
    </row>
    <row r="580" spans="1:10" s="119" customFormat="1" hidden="1" x14ac:dyDescent="0.25">
      <c r="A580" s="178"/>
      <c r="B580" s="140" t="s">
        <v>107</v>
      </c>
      <c r="C580" s="178"/>
      <c r="D580" s="178" t="s">
        <v>108</v>
      </c>
      <c r="E580" s="143">
        <f t="shared" ref="E580:H581" si="72">E581</f>
        <v>0</v>
      </c>
      <c r="F580" s="143">
        <f t="shared" si="72"/>
        <v>0</v>
      </c>
      <c r="G580" s="143">
        <f t="shared" si="72"/>
        <v>0</v>
      </c>
      <c r="H580" s="143">
        <f t="shared" si="72"/>
        <v>0</v>
      </c>
      <c r="I580" s="483">
        <f t="shared" si="71"/>
        <v>0</v>
      </c>
      <c r="J580" s="483" t="e">
        <f t="shared" si="69"/>
        <v>#DIV/0!</v>
      </c>
    </row>
    <row r="581" spans="1:10" s="119" customFormat="1" hidden="1" x14ac:dyDescent="0.25">
      <c r="A581" s="178"/>
      <c r="B581" s="140" t="s">
        <v>115</v>
      </c>
      <c r="C581" s="178"/>
      <c r="D581" s="178" t="s">
        <v>315</v>
      </c>
      <c r="E581" s="143">
        <f t="shared" si="72"/>
        <v>0</v>
      </c>
      <c r="F581" s="143">
        <f t="shared" si="72"/>
        <v>0</v>
      </c>
      <c r="G581" s="143">
        <f t="shared" si="72"/>
        <v>0</v>
      </c>
      <c r="H581" s="143">
        <f t="shared" si="72"/>
        <v>0</v>
      </c>
      <c r="I581" s="483">
        <f t="shared" si="71"/>
        <v>0</v>
      </c>
      <c r="J581" s="483" t="e">
        <f t="shared" si="69"/>
        <v>#DIV/0!</v>
      </c>
    </row>
    <row r="582" spans="1:10" s="119" customFormat="1" hidden="1" x14ac:dyDescent="0.25">
      <c r="A582" s="178"/>
      <c r="B582" s="205" t="s">
        <v>520</v>
      </c>
      <c r="C582" s="178"/>
      <c r="D582" s="204" t="s">
        <v>406</v>
      </c>
      <c r="E582" s="151">
        <f>'Rekapitulacija Posebni dio'!C714</f>
        <v>0</v>
      </c>
      <c r="F582" s="151">
        <f>'Rekapitulacija Posebni dio'!D714</f>
        <v>0</v>
      </c>
      <c r="G582" s="151">
        <f>'Rekapitulacija Posebni dio'!E714</f>
        <v>0</v>
      </c>
      <c r="H582" s="151">
        <f>'Rekapitulacija Posebni dio'!F714</f>
        <v>0</v>
      </c>
      <c r="I582" s="484">
        <f t="shared" si="71"/>
        <v>0</v>
      </c>
      <c r="J582" s="484" t="e">
        <f t="shared" si="69"/>
        <v>#DIV/0!</v>
      </c>
    </row>
    <row r="583" spans="1:10" hidden="1" x14ac:dyDescent="0.25">
      <c r="A583" s="204"/>
      <c r="B583" s="140" t="s">
        <v>111</v>
      </c>
      <c r="C583" s="178"/>
      <c r="D583" s="178" t="s">
        <v>112</v>
      </c>
      <c r="E583" s="151"/>
      <c r="F583" s="151"/>
      <c r="G583" s="151"/>
      <c r="H583" s="151"/>
      <c r="I583" s="483">
        <f t="shared" si="71"/>
        <v>0</v>
      </c>
      <c r="J583" s="484" t="e">
        <f t="shared" si="69"/>
        <v>#DIV/0!</v>
      </c>
    </row>
    <row r="584" spans="1:10" hidden="1" x14ac:dyDescent="0.25">
      <c r="A584" s="204"/>
      <c r="B584" s="140" t="s">
        <v>121</v>
      </c>
      <c r="C584" s="178"/>
      <c r="D584" s="282" t="s">
        <v>122</v>
      </c>
      <c r="E584" s="143">
        <f t="shared" ref="E584:H585" si="73">E585</f>
        <v>0</v>
      </c>
      <c r="F584" s="143">
        <f t="shared" si="73"/>
        <v>0</v>
      </c>
      <c r="G584" s="143">
        <f t="shared" si="73"/>
        <v>0</v>
      </c>
      <c r="H584" s="143">
        <f t="shared" si="73"/>
        <v>0</v>
      </c>
      <c r="I584" s="483">
        <f t="shared" si="71"/>
        <v>0</v>
      </c>
      <c r="J584" s="483" t="e">
        <f t="shared" si="69"/>
        <v>#DIV/0!</v>
      </c>
    </row>
    <row r="585" spans="1:10" hidden="1" x14ac:dyDescent="0.25">
      <c r="A585" s="204"/>
      <c r="B585" s="140" t="s">
        <v>125</v>
      </c>
      <c r="C585" s="178"/>
      <c r="D585" s="178" t="s">
        <v>126</v>
      </c>
      <c r="E585" s="143">
        <f t="shared" si="73"/>
        <v>0</v>
      </c>
      <c r="F585" s="143">
        <f t="shared" si="73"/>
        <v>0</v>
      </c>
      <c r="G585" s="143">
        <f t="shared" si="73"/>
        <v>0</v>
      </c>
      <c r="H585" s="143">
        <f t="shared" si="73"/>
        <v>0</v>
      </c>
      <c r="I585" s="483">
        <f t="shared" si="71"/>
        <v>0</v>
      </c>
      <c r="J585" s="483" t="e">
        <f t="shared" si="69"/>
        <v>#DIV/0!</v>
      </c>
    </row>
    <row r="586" spans="1:10" hidden="1" x14ac:dyDescent="0.25">
      <c r="A586" s="204"/>
      <c r="B586" s="205" t="s">
        <v>508</v>
      </c>
      <c r="C586" s="178"/>
      <c r="D586" s="204" t="s">
        <v>413</v>
      </c>
      <c r="E586" s="151">
        <f>'Rekapitulacija Posebni dio'!C719</f>
        <v>0</v>
      </c>
      <c r="F586" s="151">
        <f>'Rekapitulacija Posebni dio'!D719</f>
        <v>0</v>
      </c>
      <c r="G586" s="151">
        <f>'Rekapitulacija Posebni dio'!E719</f>
        <v>0</v>
      </c>
      <c r="H586" s="151">
        <f>'Rekapitulacija Posebni dio'!F719</f>
        <v>0</v>
      </c>
      <c r="I586" s="484">
        <f t="shared" si="71"/>
        <v>0</v>
      </c>
      <c r="J586" s="484" t="e">
        <f t="shared" si="69"/>
        <v>#DIV/0!</v>
      </c>
    </row>
    <row r="587" spans="1:10" s="119" customFormat="1" x14ac:dyDescent="0.25">
      <c r="A587" s="178"/>
      <c r="B587" s="140" t="s">
        <v>558</v>
      </c>
      <c r="C587" s="178"/>
      <c r="D587" s="178" t="s">
        <v>612</v>
      </c>
      <c r="E587" s="143">
        <f t="shared" ref="E587:H588" si="74">E588</f>
        <v>0</v>
      </c>
      <c r="F587" s="143">
        <f t="shared" si="74"/>
        <v>1000</v>
      </c>
      <c r="G587" s="143">
        <f t="shared" si="74"/>
        <v>1000</v>
      </c>
      <c r="H587" s="143">
        <f t="shared" si="74"/>
        <v>0</v>
      </c>
      <c r="I587" s="483">
        <f t="shared" si="68"/>
        <v>0</v>
      </c>
      <c r="J587" s="483">
        <f t="shared" si="69"/>
        <v>0</v>
      </c>
    </row>
    <row r="588" spans="1:10" s="119" customFormat="1" x14ac:dyDescent="0.25">
      <c r="A588" s="178"/>
      <c r="B588" s="140" t="s">
        <v>559</v>
      </c>
      <c r="C588" s="178"/>
      <c r="D588" s="178" t="s">
        <v>612</v>
      </c>
      <c r="E588" s="143">
        <f t="shared" si="74"/>
        <v>0</v>
      </c>
      <c r="F588" s="143">
        <f t="shared" si="74"/>
        <v>1000</v>
      </c>
      <c r="G588" s="143">
        <f t="shared" si="74"/>
        <v>1000</v>
      </c>
      <c r="H588" s="143">
        <f t="shared" si="74"/>
        <v>0</v>
      </c>
      <c r="I588" s="483">
        <f t="shared" si="68"/>
        <v>0</v>
      </c>
      <c r="J588" s="483">
        <f t="shared" si="69"/>
        <v>0</v>
      </c>
    </row>
    <row r="589" spans="1:10" x14ac:dyDescent="0.25">
      <c r="A589" s="204"/>
      <c r="B589" s="205" t="s">
        <v>561</v>
      </c>
      <c r="C589" s="178"/>
      <c r="D589" s="204" t="s">
        <v>563</v>
      </c>
      <c r="E589" s="151">
        <f>'Rekapitulacija Posebni dio'!C414</f>
        <v>0</v>
      </c>
      <c r="F589" s="151">
        <f>'Rekapitulacija Posebni dio'!D414</f>
        <v>1000</v>
      </c>
      <c r="G589" s="151">
        <f>'Rekapitulacija Posebni dio'!E414</f>
        <v>1000</v>
      </c>
      <c r="H589" s="151">
        <f>'Rekapitulacija Posebni dio'!F414</f>
        <v>0</v>
      </c>
      <c r="I589" s="484">
        <f t="shared" si="68"/>
        <v>0</v>
      </c>
      <c r="J589" s="484">
        <f t="shared" si="69"/>
        <v>0</v>
      </c>
    </row>
    <row r="590" spans="1:10" hidden="1" x14ac:dyDescent="0.25">
      <c r="A590" s="245">
        <v>4</v>
      </c>
      <c r="B590" s="246"/>
      <c r="C590" s="247"/>
      <c r="D590" s="224" t="s">
        <v>169</v>
      </c>
      <c r="E590" s="188">
        <f>E591+E597</f>
        <v>0</v>
      </c>
      <c r="F590" s="188">
        <f>F591+F597</f>
        <v>0</v>
      </c>
      <c r="G590" s="188">
        <f>G591+G597</f>
        <v>0</v>
      </c>
      <c r="H590" s="188">
        <f>H591+H597</f>
        <v>0</v>
      </c>
      <c r="I590" s="493" t="e">
        <f t="shared" si="68"/>
        <v>#DIV/0!</v>
      </c>
      <c r="J590" s="493" t="e">
        <f t="shared" si="69"/>
        <v>#DIV/0!</v>
      </c>
    </row>
    <row r="591" spans="1:10" hidden="1" x14ac:dyDescent="0.25">
      <c r="A591" s="248"/>
      <c r="B591" s="122">
        <v>42</v>
      </c>
      <c r="C591" s="189"/>
      <c r="D591" s="203" t="s">
        <v>178</v>
      </c>
      <c r="E591" s="155">
        <f>E592</f>
        <v>0</v>
      </c>
      <c r="F591" s="155">
        <f>F592</f>
        <v>0</v>
      </c>
      <c r="G591" s="155">
        <f>G592</f>
        <v>0</v>
      </c>
      <c r="H591" s="155">
        <f>H592</f>
        <v>0</v>
      </c>
      <c r="I591" s="482" t="e">
        <f t="shared" si="68"/>
        <v>#DIV/0!</v>
      </c>
      <c r="J591" s="482" t="e">
        <f t="shared" si="69"/>
        <v>#DIV/0!</v>
      </c>
    </row>
    <row r="592" spans="1:10" hidden="1" x14ac:dyDescent="0.25">
      <c r="A592" s="249"/>
      <c r="B592" s="140">
        <v>422</v>
      </c>
      <c r="C592" s="178"/>
      <c r="D592" s="178" t="s">
        <v>179</v>
      </c>
      <c r="E592" s="147">
        <f>SUM(E593:E595)</f>
        <v>0</v>
      </c>
      <c r="F592" s="147">
        <f>SUM(F593:F595)</f>
        <v>0</v>
      </c>
      <c r="G592" s="147">
        <f>SUM(G593:G595)</f>
        <v>0</v>
      </c>
      <c r="H592" s="147">
        <f>SUM(H593:H595)</f>
        <v>0</v>
      </c>
      <c r="I592" s="486" t="e">
        <f t="shared" si="68"/>
        <v>#DIV/0!</v>
      </c>
      <c r="J592" s="486" t="e">
        <f t="shared" si="69"/>
        <v>#DIV/0!</v>
      </c>
    </row>
    <row r="593" spans="1:10" hidden="1" x14ac:dyDescent="0.25">
      <c r="A593" s="250"/>
      <c r="B593" s="140" t="s">
        <v>180</v>
      </c>
      <c r="C593" s="178"/>
      <c r="D593" s="178" t="s">
        <v>181</v>
      </c>
      <c r="E593" s="150"/>
      <c r="F593" s="150"/>
      <c r="G593" s="150"/>
      <c r="H593" s="150"/>
      <c r="I593" s="487" t="e">
        <f t="shared" si="68"/>
        <v>#DIV/0!</v>
      </c>
      <c r="J593" s="487" t="e">
        <f t="shared" si="69"/>
        <v>#DIV/0!</v>
      </c>
    </row>
    <row r="594" spans="1:10" hidden="1" x14ac:dyDescent="0.25">
      <c r="A594" s="250"/>
      <c r="B594" s="140" t="s">
        <v>223</v>
      </c>
      <c r="C594" s="178"/>
      <c r="D594" s="178" t="s">
        <v>184</v>
      </c>
      <c r="E594" s="150"/>
      <c r="F594" s="150"/>
      <c r="G594" s="150"/>
      <c r="H594" s="150"/>
      <c r="I594" s="487" t="e">
        <f t="shared" si="68"/>
        <v>#DIV/0!</v>
      </c>
      <c r="J594" s="487" t="e">
        <f t="shared" si="69"/>
        <v>#DIV/0!</v>
      </c>
    </row>
    <row r="595" spans="1:10" hidden="1" x14ac:dyDescent="0.25">
      <c r="A595" s="249"/>
      <c r="B595" s="140" t="s">
        <v>224</v>
      </c>
      <c r="C595" s="178"/>
      <c r="D595" s="178" t="s">
        <v>185</v>
      </c>
      <c r="E595" s="150"/>
      <c r="F595" s="150"/>
      <c r="G595" s="150"/>
      <c r="H595" s="150"/>
      <c r="I595" s="487" t="e">
        <f t="shared" si="68"/>
        <v>#DIV/0!</v>
      </c>
      <c r="J595" s="487" t="e">
        <f t="shared" si="69"/>
        <v>#DIV/0!</v>
      </c>
    </row>
    <row r="596" spans="1:10" hidden="1" x14ac:dyDescent="0.25">
      <c r="A596" s="249"/>
      <c r="B596" s="205" t="s">
        <v>225</v>
      </c>
      <c r="C596" s="204"/>
      <c r="D596" s="204" t="s">
        <v>186</v>
      </c>
      <c r="E596" s="150"/>
      <c r="F596" s="150"/>
      <c r="G596" s="150"/>
      <c r="H596" s="150"/>
      <c r="I596" s="487" t="e">
        <f t="shared" si="68"/>
        <v>#DIV/0!</v>
      </c>
      <c r="J596" s="487" t="e">
        <f t="shared" si="69"/>
        <v>#DIV/0!</v>
      </c>
    </row>
    <row r="597" spans="1:10" hidden="1" x14ac:dyDescent="0.25">
      <c r="A597" s="249"/>
      <c r="B597" s="140" t="s">
        <v>191</v>
      </c>
      <c r="C597" s="178"/>
      <c r="D597" s="178" t="s">
        <v>194</v>
      </c>
      <c r="E597" s="147">
        <f t="shared" ref="E597:H599" si="75">E598</f>
        <v>0</v>
      </c>
      <c r="F597" s="147">
        <f t="shared" si="75"/>
        <v>0</v>
      </c>
      <c r="G597" s="147">
        <f t="shared" si="75"/>
        <v>0</v>
      </c>
      <c r="H597" s="147">
        <f t="shared" si="75"/>
        <v>0</v>
      </c>
      <c r="I597" s="486" t="e">
        <f t="shared" si="68"/>
        <v>#DIV/0!</v>
      </c>
      <c r="J597" s="486" t="e">
        <f t="shared" si="69"/>
        <v>#DIV/0!</v>
      </c>
    </row>
    <row r="598" spans="1:10" hidden="1" x14ac:dyDescent="0.25">
      <c r="A598" s="249"/>
      <c r="B598" s="140" t="s">
        <v>193</v>
      </c>
      <c r="C598" s="178"/>
      <c r="D598" s="178" t="s">
        <v>202</v>
      </c>
      <c r="E598" s="147">
        <f t="shared" si="75"/>
        <v>0</v>
      </c>
      <c r="F598" s="147">
        <f t="shared" si="75"/>
        <v>0</v>
      </c>
      <c r="G598" s="147">
        <f t="shared" si="75"/>
        <v>0</v>
      </c>
      <c r="H598" s="147">
        <f t="shared" si="75"/>
        <v>0</v>
      </c>
      <c r="I598" s="486" t="e">
        <f t="shared" si="68"/>
        <v>#DIV/0!</v>
      </c>
      <c r="J598" s="486" t="e">
        <f t="shared" si="69"/>
        <v>#DIV/0!</v>
      </c>
    </row>
    <row r="599" spans="1:10" hidden="1" x14ac:dyDescent="0.25">
      <c r="A599" s="249"/>
      <c r="B599" s="140" t="s">
        <v>195</v>
      </c>
      <c r="C599" s="178"/>
      <c r="D599" s="178" t="s">
        <v>194</v>
      </c>
      <c r="E599" s="147">
        <f t="shared" si="75"/>
        <v>0</v>
      </c>
      <c r="F599" s="147">
        <f t="shared" si="75"/>
        <v>0</v>
      </c>
      <c r="G599" s="147">
        <f t="shared" si="75"/>
        <v>0</v>
      </c>
      <c r="H599" s="147">
        <f t="shared" si="75"/>
        <v>0</v>
      </c>
      <c r="I599" s="486" t="e">
        <f t="shared" si="68"/>
        <v>#DIV/0!</v>
      </c>
      <c r="J599" s="486" t="e">
        <f t="shared" si="69"/>
        <v>#DIV/0!</v>
      </c>
    </row>
    <row r="600" spans="1:10" hidden="1" x14ac:dyDescent="0.25">
      <c r="A600" s="249"/>
      <c r="B600" s="205" t="s">
        <v>493</v>
      </c>
      <c r="C600" s="204"/>
      <c r="D600" s="204" t="s">
        <v>194</v>
      </c>
      <c r="E600" s="150">
        <f>'Rekapitulacija Posebni dio'!C740</f>
        <v>0</v>
      </c>
      <c r="F600" s="150">
        <f>'Rekapitulacija Posebni dio'!D740</f>
        <v>0</v>
      </c>
      <c r="G600" s="150">
        <f>'Rekapitulacija Posebni dio'!E740</f>
        <v>0</v>
      </c>
      <c r="H600" s="150">
        <f>'Rekapitulacija Posebni dio'!F740</f>
        <v>0</v>
      </c>
      <c r="I600" s="487" t="e">
        <f t="shared" si="68"/>
        <v>#DIV/0!</v>
      </c>
      <c r="J600" s="487" t="e">
        <f t="shared" si="69"/>
        <v>#DIV/0!</v>
      </c>
    </row>
    <row r="601" spans="1:10" x14ac:dyDescent="0.25">
      <c r="A601" s="251"/>
      <c r="B601" s="252"/>
      <c r="C601" s="235" t="s">
        <v>70</v>
      </c>
      <c r="D601" s="236" t="s">
        <v>71</v>
      </c>
      <c r="E601" s="137">
        <f>E590+E572</f>
        <v>0</v>
      </c>
      <c r="F601" s="137">
        <f>F590+F572</f>
        <v>2000</v>
      </c>
      <c r="G601" s="137">
        <f>G590+G572</f>
        <v>2000</v>
      </c>
      <c r="H601" s="137">
        <f>H590+H572</f>
        <v>0</v>
      </c>
      <c r="I601" s="481">
        <f t="shared" si="68"/>
        <v>0</v>
      </c>
      <c r="J601" s="481">
        <f t="shared" si="69"/>
        <v>0</v>
      </c>
    </row>
    <row r="602" spans="1:10" x14ac:dyDescent="0.25">
      <c r="A602" s="468"/>
      <c r="B602" s="469"/>
      <c r="C602" s="465" t="s">
        <v>681</v>
      </c>
      <c r="D602" s="466" t="s">
        <v>682</v>
      </c>
      <c r="E602" s="137">
        <f>E601</f>
        <v>0</v>
      </c>
      <c r="F602" s="137">
        <f>F601</f>
        <v>2000</v>
      </c>
      <c r="G602" s="137">
        <f>G601</f>
        <v>2000</v>
      </c>
      <c r="H602" s="137">
        <f>H601</f>
        <v>0</v>
      </c>
      <c r="I602" s="481">
        <f t="shared" si="68"/>
        <v>0</v>
      </c>
      <c r="J602" s="481">
        <f t="shared" si="69"/>
        <v>0</v>
      </c>
    </row>
    <row r="603" spans="1:10" x14ac:dyDescent="0.25">
      <c r="A603" s="199" t="s">
        <v>81</v>
      </c>
      <c r="B603" s="199"/>
      <c r="C603" s="200"/>
      <c r="D603" s="201" t="s">
        <v>82</v>
      </c>
      <c r="E603" s="188">
        <f>SUM(E604)</f>
        <v>0</v>
      </c>
      <c r="F603" s="188">
        <f>SUM(F604)</f>
        <v>11800</v>
      </c>
      <c r="G603" s="188">
        <f>SUM(G604)</f>
        <v>11800</v>
      </c>
      <c r="H603" s="188">
        <f>SUM(H604)</f>
        <v>2227.7000000000003</v>
      </c>
      <c r="I603" s="493">
        <f t="shared" si="68"/>
        <v>18.878813559322037</v>
      </c>
      <c r="J603" s="493">
        <f t="shared" si="69"/>
        <v>18.878813559322037</v>
      </c>
    </row>
    <row r="604" spans="1:10" x14ac:dyDescent="0.25">
      <c r="A604" s="253"/>
      <c r="B604" s="122">
        <v>32</v>
      </c>
      <c r="C604" s="189"/>
      <c r="D604" s="203" t="s">
        <v>97</v>
      </c>
      <c r="E604" s="155">
        <f>E605+E608+E612</f>
        <v>0</v>
      </c>
      <c r="F604" s="155">
        <f>F605+F608+F612</f>
        <v>11800</v>
      </c>
      <c r="G604" s="155">
        <f>G605+G608+G612</f>
        <v>11800</v>
      </c>
      <c r="H604" s="155">
        <f>H605+H608+H612</f>
        <v>2227.7000000000003</v>
      </c>
      <c r="I604" s="482">
        <f t="shared" si="68"/>
        <v>18.878813559322037</v>
      </c>
      <c r="J604" s="482">
        <f t="shared" si="69"/>
        <v>18.878813559322037</v>
      </c>
    </row>
    <row r="605" spans="1:10" s="119" customFormat="1" hidden="1" x14ac:dyDescent="0.25">
      <c r="A605" s="253"/>
      <c r="B605" s="254" t="s">
        <v>107</v>
      </c>
      <c r="C605" s="255"/>
      <c r="D605" s="256" t="s">
        <v>108</v>
      </c>
      <c r="E605" s="143">
        <f>E606</f>
        <v>0</v>
      </c>
      <c r="F605" s="143">
        <f>F606</f>
        <v>0</v>
      </c>
      <c r="G605" s="143">
        <f>G606</f>
        <v>0</v>
      </c>
      <c r="H605" s="143">
        <f>H606</f>
        <v>0</v>
      </c>
      <c r="I605" s="483" t="e">
        <f t="shared" si="68"/>
        <v>#DIV/0!</v>
      </c>
      <c r="J605" s="483" t="e">
        <f t="shared" si="69"/>
        <v>#DIV/0!</v>
      </c>
    </row>
    <row r="606" spans="1:10" hidden="1" x14ac:dyDescent="0.25">
      <c r="A606" s="257"/>
      <c r="B606" s="254" t="s">
        <v>111</v>
      </c>
      <c r="C606" s="255"/>
      <c r="D606" s="256" t="s">
        <v>112</v>
      </c>
      <c r="E606" s="151"/>
      <c r="F606" s="151"/>
      <c r="G606" s="151"/>
      <c r="H606" s="151"/>
      <c r="I606" s="484" t="e">
        <f t="shared" si="68"/>
        <v>#DIV/0!</v>
      </c>
      <c r="J606" s="484" t="e">
        <f t="shared" si="69"/>
        <v>#DIV/0!</v>
      </c>
    </row>
    <row r="607" spans="1:10" hidden="1" x14ac:dyDescent="0.25">
      <c r="A607" s="257"/>
      <c r="B607" s="254" t="s">
        <v>115</v>
      </c>
      <c r="C607" s="255"/>
      <c r="D607" s="256" t="s">
        <v>116</v>
      </c>
      <c r="E607" s="151"/>
      <c r="F607" s="151"/>
      <c r="G607" s="151"/>
      <c r="H607" s="151"/>
      <c r="I607" s="484" t="e">
        <f t="shared" si="68"/>
        <v>#DIV/0!</v>
      </c>
      <c r="J607" s="484" t="e">
        <f t="shared" si="69"/>
        <v>#DIV/0!</v>
      </c>
    </row>
    <row r="608" spans="1:10" x14ac:dyDescent="0.25">
      <c r="A608" s="251"/>
      <c r="B608" s="126" t="s">
        <v>121</v>
      </c>
      <c r="C608" s="293"/>
      <c r="D608" s="219" t="s">
        <v>122</v>
      </c>
      <c r="E608" s="143">
        <f>E609+E610</f>
        <v>0</v>
      </c>
      <c r="F608" s="143">
        <f>F609+F610</f>
        <v>1300</v>
      </c>
      <c r="G608" s="143">
        <f>G609+G610</f>
        <v>1300</v>
      </c>
      <c r="H608" s="143">
        <f>H609+H610</f>
        <v>81.59</v>
      </c>
      <c r="I608" s="483">
        <f t="shared" si="68"/>
        <v>6.2761538461538464</v>
      </c>
      <c r="J608" s="483">
        <f t="shared" si="69"/>
        <v>6.2761538461538464</v>
      </c>
    </row>
    <row r="609" spans="1:10" hidden="1" x14ac:dyDescent="0.25">
      <c r="A609" s="251"/>
      <c r="B609" s="126" t="s">
        <v>125</v>
      </c>
      <c r="C609" s="293"/>
      <c r="D609" s="219" t="s">
        <v>126</v>
      </c>
      <c r="E609" s="151"/>
      <c r="F609" s="151"/>
      <c r="G609" s="151"/>
      <c r="H609" s="151"/>
      <c r="I609" s="484" t="e">
        <f t="shared" si="68"/>
        <v>#DIV/0!</v>
      </c>
      <c r="J609" s="484" t="e">
        <f t="shared" si="69"/>
        <v>#DIV/0!</v>
      </c>
    </row>
    <row r="610" spans="1:10" x14ac:dyDescent="0.25">
      <c r="A610" s="251"/>
      <c r="B610" s="126" t="s">
        <v>129</v>
      </c>
      <c r="C610" s="293"/>
      <c r="D610" s="219" t="s">
        <v>130</v>
      </c>
      <c r="E610" s="143">
        <f>E611</f>
        <v>0</v>
      </c>
      <c r="F610" s="143">
        <f>F611</f>
        <v>1300</v>
      </c>
      <c r="G610" s="143">
        <f>G611</f>
        <v>1300</v>
      </c>
      <c r="H610" s="143">
        <f>H611</f>
        <v>81.59</v>
      </c>
      <c r="I610" s="483">
        <f t="shared" si="68"/>
        <v>6.2761538461538464</v>
      </c>
      <c r="J610" s="483">
        <f t="shared" si="69"/>
        <v>6.2761538461538464</v>
      </c>
    </row>
    <row r="611" spans="1:10" x14ac:dyDescent="0.25">
      <c r="A611" s="250"/>
      <c r="B611" s="130" t="s">
        <v>581</v>
      </c>
      <c r="C611" s="205"/>
      <c r="D611" s="220" t="s">
        <v>584</v>
      </c>
      <c r="E611" s="151">
        <f>'Rekapitulacija Posebni dio'!C430</f>
        <v>0</v>
      </c>
      <c r="F611" s="151">
        <f>'Rekapitulacija Posebni dio'!D430</f>
        <v>1300</v>
      </c>
      <c r="G611" s="151">
        <f>'Rekapitulacija Posebni dio'!E430</f>
        <v>1300</v>
      </c>
      <c r="H611" s="151">
        <f>'Rekapitulacija Posebni dio'!F430</f>
        <v>81.59</v>
      </c>
      <c r="I611" s="484">
        <f t="shared" si="68"/>
        <v>6.2761538461538464</v>
      </c>
      <c r="J611" s="484">
        <f t="shared" si="69"/>
        <v>6.2761538461538464</v>
      </c>
    </row>
    <row r="612" spans="1:10" s="119" customFormat="1" x14ac:dyDescent="0.25">
      <c r="A612" s="251"/>
      <c r="B612" s="126" t="s">
        <v>214</v>
      </c>
      <c r="C612" s="293"/>
      <c r="D612" s="219" t="s">
        <v>215</v>
      </c>
      <c r="E612" s="143">
        <f t="shared" ref="E612:H613" si="76">E613</f>
        <v>0</v>
      </c>
      <c r="F612" s="143">
        <f t="shared" si="76"/>
        <v>10500</v>
      </c>
      <c r="G612" s="143">
        <f t="shared" si="76"/>
        <v>10500</v>
      </c>
      <c r="H612" s="143">
        <f t="shared" si="76"/>
        <v>2146.11</v>
      </c>
      <c r="I612" s="483">
        <f t="shared" si="68"/>
        <v>20.439142857142858</v>
      </c>
      <c r="J612" s="483">
        <f t="shared" si="69"/>
        <v>20.439142857142858</v>
      </c>
    </row>
    <row r="613" spans="1:10" x14ac:dyDescent="0.25">
      <c r="A613" s="251"/>
      <c r="B613" s="126" t="s">
        <v>226</v>
      </c>
      <c r="C613" s="293"/>
      <c r="D613" s="219" t="s">
        <v>142</v>
      </c>
      <c r="E613" s="143">
        <f t="shared" si="76"/>
        <v>0</v>
      </c>
      <c r="F613" s="143">
        <f t="shared" si="76"/>
        <v>10500</v>
      </c>
      <c r="G613" s="143">
        <f t="shared" si="76"/>
        <v>10500</v>
      </c>
      <c r="H613" s="143">
        <f t="shared" si="76"/>
        <v>2146.11</v>
      </c>
      <c r="I613" s="483">
        <f t="shared" si="68"/>
        <v>20.439142857142858</v>
      </c>
      <c r="J613" s="483">
        <f t="shared" si="69"/>
        <v>20.439142857142858</v>
      </c>
    </row>
    <row r="614" spans="1:10" x14ac:dyDescent="0.25">
      <c r="A614" s="433"/>
      <c r="B614" s="130" t="s">
        <v>500</v>
      </c>
      <c r="C614" s="434"/>
      <c r="D614" s="220" t="s">
        <v>501</v>
      </c>
      <c r="E614" s="151">
        <f>'Rekapitulacija Posebni dio'!C433</f>
        <v>0</v>
      </c>
      <c r="F614" s="151">
        <f>'Rekapitulacija Posebni dio'!D433</f>
        <v>10500</v>
      </c>
      <c r="G614" s="151">
        <f>'Rekapitulacija Posebni dio'!E433</f>
        <v>10500</v>
      </c>
      <c r="H614" s="151">
        <f>'Rekapitulacija Posebni dio'!F433</f>
        <v>2146.11</v>
      </c>
      <c r="I614" s="484">
        <f t="shared" si="68"/>
        <v>20.439142857142858</v>
      </c>
      <c r="J614" s="484">
        <f t="shared" si="69"/>
        <v>20.439142857142858</v>
      </c>
    </row>
    <row r="615" spans="1:10" s="273" customFormat="1" hidden="1" x14ac:dyDescent="0.25">
      <c r="A615" s="294">
        <v>4</v>
      </c>
      <c r="B615" s="295"/>
      <c r="C615" s="295"/>
      <c r="D615" s="224" t="s">
        <v>169</v>
      </c>
      <c r="E615" s="244">
        <f>E616</f>
        <v>0</v>
      </c>
      <c r="F615" s="244">
        <f>F616</f>
        <v>0</v>
      </c>
      <c r="G615" s="244">
        <f>G616</f>
        <v>0</v>
      </c>
      <c r="H615" s="244">
        <f>H616</f>
        <v>0</v>
      </c>
      <c r="I615" s="504" t="e">
        <f t="shared" si="68"/>
        <v>#DIV/0!</v>
      </c>
      <c r="J615" s="504" t="e">
        <f t="shared" si="69"/>
        <v>#DIV/0!</v>
      </c>
    </row>
    <row r="616" spans="1:10" hidden="1" x14ac:dyDescent="0.25">
      <c r="A616" s="178"/>
      <c r="B616" s="122">
        <v>42</v>
      </c>
      <c r="C616" s="189"/>
      <c r="D616" s="203" t="s">
        <v>178</v>
      </c>
      <c r="E616" s="125">
        <f>SUM(E619,E617)</f>
        <v>0</v>
      </c>
      <c r="F616" s="125">
        <f>SUM(F619,F617)</f>
        <v>0</v>
      </c>
      <c r="G616" s="125">
        <f>SUM(G619,G617)</f>
        <v>0</v>
      </c>
      <c r="H616" s="125">
        <f>SUM(H619,H617)</f>
        <v>0</v>
      </c>
      <c r="I616" s="478" t="e">
        <f t="shared" si="68"/>
        <v>#DIV/0!</v>
      </c>
      <c r="J616" s="478" t="e">
        <f t="shared" si="69"/>
        <v>#DIV/0!</v>
      </c>
    </row>
    <row r="617" spans="1:10" hidden="1" x14ac:dyDescent="0.25">
      <c r="A617" s="178"/>
      <c r="B617" s="140" t="s">
        <v>201</v>
      </c>
      <c r="C617" s="178"/>
      <c r="D617" s="219" t="s">
        <v>202</v>
      </c>
      <c r="E617" s="143">
        <f>E618</f>
        <v>0</v>
      </c>
      <c r="F617" s="143">
        <f>F618</f>
        <v>0</v>
      </c>
      <c r="G617" s="143">
        <f>G618</f>
        <v>0</v>
      </c>
      <c r="H617" s="143">
        <f>H618</f>
        <v>0</v>
      </c>
      <c r="I617" s="483" t="e">
        <f t="shared" si="68"/>
        <v>#DIV/0!</v>
      </c>
      <c r="J617" s="483" t="e">
        <f t="shared" si="69"/>
        <v>#DIV/0!</v>
      </c>
    </row>
    <row r="618" spans="1:10" hidden="1" x14ac:dyDescent="0.25">
      <c r="A618" s="204"/>
      <c r="B618" s="140" t="s">
        <v>203</v>
      </c>
      <c r="C618" s="178"/>
      <c r="D618" s="219" t="s">
        <v>204</v>
      </c>
      <c r="E618" s="151"/>
      <c r="F618" s="151"/>
      <c r="G618" s="151"/>
      <c r="H618" s="151"/>
      <c r="I618" s="484" t="e">
        <f t="shared" si="68"/>
        <v>#DIV/0!</v>
      </c>
      <c r="J618" s="484" t="e">
        <f t="shared" si="69"/>
        <v>#DIV/0!</v>
      </c>
    </row>
    <row r="619" spans="1:10" hidden="1" x14ac:dyDescent="0.25">
      <c r="A619" s="258"/>
      <c r="B619" s="140">
        <v>422</v>
      </c>
      <c r="C619" s="178"/>
      <c r="D619" s="178" t="s">
        <v>179</v>
      </c>
      <c r="E619" s="147">
        <f t="shared" ref="E619:H620" si="77">SUM(E620)</f>
        <v>0</v>
      </c>
      <c r="F619" s="147">
        <f t="shared" si="77"/>
        <v>0</v>
      </c>
      <c r="G619" s="147">
        <f t="shared" si="77"/>
        <v>0</v>
      </c>
      <c r="H619" s="147">
        <f t="shared" si="77"/>
        <v>0</v>
      </c>
      <c r="I619" s="486" t="e">
        <f t="shared" si="68"/>
        <v>#DIV/0!</v>
      </c>
      <c r="J619" s="486" t="e">
        <f t="shared" si="69"/>
        <v>#DIV/0!</v>
      </c>
    </row>
    <row r="620" spans="1:10" hidden="1" x14ac:dyDescent="0.25">
      <c r="A620" s="258"/>
      <c r="B620" s="140" t="s">
        <v>224</v>
      </c>
      <c r="C620" s="178"/>
      <c r="D620" s="178" t="s">
        <v>185</v>
      </c>
      <c r="E620" s="147">
        <f t="shared" si="77"/>
        <v>0</v>
      </c>
      <c r="F620" s="147">
        <f t="shared" si="77"/>
        <v>0</v>
      </c>
      <c r="G620" s="147">
        <f t="shared" si="77"/>
        <v>0</v>
      </c>
      <c r="H620" s="147">
        <f t="shared" si="77"/>
        <v>0</v>
      </c>
      <c r="I620" s="486" t="e">
        <f t="shared" si="68"/>
        <v>#DIV/0!</v>
      </c>
      <c r="J620" s="486" t="e">
        <f t="shared" si="69"/>
        <v>#DIV/0!</v>
      </c>
    </row>
    <row r="621" spans="1:10" hidden="1" x14ac:dyDescent="0.25">
      <c r="A621" s="259"/>
      <c r="B621" s="205" t="s">
        <v>502</v>
      </c>
      <c r="C621" s="204"/>
      <c r="D621" s="280" t="s">
        <v>449</v>
      </c>
      <c r="E621" s="150">
        <f>'Rekapitulacija Posebni dio'!C442</f>
        <v>0</v>
      </c>
      <c r="F621" s="150">
        <f>'Rekapitulacija Posebni dio'!D442</f>
        <v>0</v>
      </c>
      <c r="G621" s="150">
        <f>'Rekapitulacija Posebni dio'!E442</f>
        <v>0</v>
      </c>
      <c r="H621" s="150">
        <f>'Rekapitulacija Posebni dio'!F442</f>
        <v>0</v>
      </c>
      <c r="I621" s="487" t="e">
        <f t="shared" si="68"/>
        <v>#DIV/0!</v>
      </c>
      <c r="J621" s="487" t="e">
        <f t="shared" si="69"/>
        <v>#DIV/0!</v>
      </c>
    </row>
    <row r="622" spans="1:10" s="119" customFormat="1" hidden="1" x14ac:dyDescent="0.25">
      <c r="A622" s="296"/>
      <c r="B622" s="261" t="s">
        <v>227</v>
      </c>
      <c r="C622" s="191"/>
      <c r="D622" s="191" t="s">
        <v>189</v>
      </c>
      <c r="E622" s="262">
        <f>E623</f>
        <v>0</v>
      </c>
      <c r="F622" s="262">
        <f>F623</f>
        <v>0</v>
      </c>
      <c r="G622" s="262">
        <f>G623</f>
        <v>0</v>
      </c>
      <c r="H622" s="262">
        <f>H623</f>
        <v>0</v>
      </c>
      <c r="I622" s="505" t="e">
        <f t="shared" si="68"/>
        <v>#DIV/0!</v>
      </c>
      <c r="J622" s="505" t="e">
        <f t="shared" si="69"/>
        <v>#DIV/0!</v>
      </c>
    </row>
    <row r="623" spans="1:10" hidden="1" x14ac:dyDescent="0.25">
      <c r="A623" s="260"/>
      <c r="B623" s="261" t="s">
        <v>228</v>
      </c>
      <c r="C623" s="191"/>
      <c r="D623" s="191" t="s">
        <v>190</v>
      </c>
      <c r="E623" s="264"/>
      <c r="F623" s="264"/>
      <c r="G623" s="264"/>
      <c r="H623" s="264"/>
      <c r="I623" s="506" t="e">
        <f t="shared" si="68"/>
        <v>#DIV/0!</v>
      </c>
      <c r="J623" s="506" t="e">
        <f t="shared" si="69"/>
        <v>#DIV/0!</v>
      </c>
    </row>
    <row r="624" spans="1:10" ht="31.5" x14ac:dyDescent="0.25">
      <c r="A624" s="265"/>
      <c r="B624" s="266"/>
      <c r="C624" s="267" t="s">
        <v>229</v>
      </c>
      <c r="D624" s="268" t="s">
        <v>685</v>
      </c>
      <c r="E624" s="194">
        <f>SUM(E616,E603)</f>
        <v>0</v>
      </c>
      <c r="F624" s="194">
        <f>SUM(F616,F603)</f>
        <v>11800</v>
      </c>
      <c r="G624" s="194">
        <f>SUM(G616,G603)</f>
        <v>11800</v>
      </c>
      <c r="H624" s="194">
        <f>SUM(H616,H603)</f>
        <v>2227.7000000000003</v>
      </c>
      <c r="I624" s="488">
        <f t="shared" si="68"/>
        <v>18.878813559322037</v>
      </c>
      <c r="J624" s="488">
        <f t="shared" si="69"/>
        <v>18.878813559322037</v>
      </c>
    </row>
    <row r="625" spans="1:10" ht="32.25" thickBot="1" x14ac:dyDescent="0.3">
      <c r="A625" s="571"/>
      <c r="B625" s="266"/>
      <c r="C625" s="267" t="s">
        <v>684</v>
      </c>
      <c r="D625" s="268" t="s">
        <v>686</v>
      </c>
      <c r="E625" s="194">
        <f>E624</f>
        <v>0</v>
      </c>
      <c r="F625" s="194">
        <f>F624</f>
        <v>11800</v>
      </c>
      <c r="G625" s="194">
        <f>G624</f>
        <v>11800</v>
      </c>
      <c r="H625" s="194">
        <f>H624</f>
        <v>2227.7000000000003</v>
      </c>
      <c r="I625" s="488">
        <f t="shared" si="68"/>
        <v>18.878813559322037</v>
      </c>
      <c r="J625" s="488">
        <f t="shared" si="69"/>
        <v>18.878813559322037</v>
      </c>
    </row>
    <row r="626" spans="1:10" ht="16.5" thickBot="1" x14ac:dyDescent="0.3">
      <c r="A626" s="631" t="s">
        <v>231</v>
      </c>
      <c r="B626" s="632"/>
      <c r="C626" s="632"/>
      <c r="D626" s="633"/>
      <c r="E626" s="110" t="e">
        <f>E11+E73+E246+E426+E109+E223+#REF!+E463+E500+E507+E536+E572+E590+E603+E615</f>
        <v>#REF!</v>
      </c>
      <c r="F626" s="110">
        <f>F11+F73+F246+F426+F109+F223+F463+F500+F507+F536+F572+F590+F603+F615</f>
        <v>27155403.229999997</v>
      </c>
      <c r="G626" s="110">
        <f>G11+G73+G246+G426+G109+G223+G463+G500+G507+G536+G572+G590+G603+G615</f>
        <v>26784175.229999997</v>
      </c>
      <c r="H626" s="573">
        <f>H11+H73+H246+H426+H109+H223+H463+H500+H507+H536+H572+H590+H603+H615</f>
        <v>12805808.970000001</v>
      </c>
      <c r="I626" s="575">
        <f t="shared" si="68"/>
        <v>47.157498865097871</v>
      </c>
      <c r="J626" s="574">
        <f t="shared" si="69"/>
        <v>47.811100622044442</v>
      </c>
    </row>
  </sheetData>
  <mergeCells count="6">
    <mergeCell ref="A626:D626"/>
    <mergeCell ref="A1:H1"/>
    <mergeCell ref="A2:H2"/>
    <mergeCell ref="A3:H3"/>
    <mergeCell ref="A5:H5"/>
    <mergeCell ref="A7:D7"/>
  </mergeCells>
  <pageMargins left="0.74803149606299213" right="0.74803149606299213" top="0.98425196850393704" bottom="0.98425196850393704" header="0.51181102362204722" footer="0.51181102362204722"/>
  <pageSetup paperSize="9" scale="6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F43"/>
  <sheetViews>
    <sheetView topLeftCell="B1" workbookViewId="0">
      <selection activeCell="B3" sqref="B3"/>
    </sheetView>
  </sheetViews>
  <sheetFormatPr defaultColWidth="9.140625" defaultRowHeight="15.75" x14ac:dyDescent="0.25"/>
  <cols>
    <col min="1" max="1" width="0" style="6" hidden="1" customWidth="1"/>
    <col min="2" max="2" width="37.28515625" style="6" customWidth="1"/>
    <col min="3" max="3" width="23" style="6" hidden="1" customWidth="1"/>
    <col min="4" max="4" width="20" style="6" hidden="1" customWidth="1"/>
    <col min="5" max="5" width="19.85546875" style="6" bestFit="1" customWidth="1"/>
    <col min="6" max="6" width="23" style="6" bestFit="1" customWidth="1"/>
    <col min="7" max="16384" width="9.140625" style="6"/>
  </cols>
  <sheetData>
    <row r="2" spans="2:6" ht="15.75" customHeight="1" x14ac:dyDescent="0.25">
      <c r="B2" s="582" t="s">
        <v>368</v>
      </c>
      <c r="C2" s="582"/>
      <c r="D2" s="582"/>
      <c r="E2" s="582"/>
      <c r="F2" s="582"/>
    </row>
    <row r="4" spans="2:6" ht="33.75" customHeight="1" x14ac:dyDescent="0.25">
      <c r="B4" s="454" t="s">
        <v>256</v>
      </c>
      <c r="C4" s="111" t="s">
        <v>693</v>
      </c>
      <c r="D4" s="270" t="s">
        <v>694</v>
      </c>
      <c r="E4" s="102" t="s">
        <v>699</v>
      </c>
      <c r="F4" s="103" t="s">
        <v>710</v>
      </c>
    </row>
    <row r="5" spans="2:6" x14ac:dyDescent="0.25">
      <c r="B5" s="453" t="s">
        <v>369</v>
      </c>
      <c r="C5" s="298" t="e">
        <f>C6+C8+C10+C15+C21+C23</f>
        <v>#REF!</v>
      </c>
      <c r="D5" s="298">
        <f>D6+D8+D10+D15+D21+D23</f>
        <v>27400996.079999998</v>
      </c>
      <c r="E5" s="298">
        <f>E6+E8+E10+E15+E21+E23</f>
        <v>27029768.079999998</v>
      </c>
      <c r="F5" s="298">
        <f>F6+F8+F10+F15+F21+F23</f>
        <v>12342055.77</v>
      </c>
    </row>
    <row r="6" spans="2:6" x14ac:dyDescent="0.25">
      <c r="B6" s="299" t="s">
        <v>370</v>
      </c>
      <c r="C6" s="300">
        <f>C7</f>
        <v>0</v>
      </c>
      <c r="D6" s="300">
        <f>D7</f>
        <v>1250606.02</v>
      </c>
      <c r="E6" s="300">
        <f>E7</f>
        <v>879378.02</v>
      </c>
      <c r="F6" s="300">
        <f>F7</f>
        <v>274213.08</v>
      </c>
    </row>
    <row r="7" spans="2:6" x14ac:dyDescent="0.25">
      <c r="B7" s="301" t="s">
        <v>371</v>
      </c>
      <c r="C7" s="302">
        <f>'Prihodi po ek klas i izvorima'!E15</f>
        <v>0</v>
      </c>
      <c r="D7" s="302">
        <f>'Prihodi po ek klas i izvorima'!F15</f>
        <v>1250606.02</v>
      </c>
      <c r="E7" s="302">
        <f>'Prihodi po ek klas i izvorima'!G15</f>
        <v>879378.02</v>
      </c>
      <c r="F7" s="302">
        <f>'Prihodi po ek klas i izvorima'!H15</f>
        <v>274213.08</v>
      </c>
    </row>
    <row r="8" spans="2:6" x14ac:dyDescent="0.25">
      <c r="B8" s="299" t="s">
        <v>665</v>
      </c>
      <c r="C8" s="300">
        <f>C9</f>
        <v>0</v>
      </c>
      <c r="D8" s="300">
        <f>D9</f>
        <v>3805116.33</v>
      </c>
      <c r="E8" s="300">
        <f>E9</f>
        <v>3805116.33</v>
      </c>
      <c r="F8" s="300">
        <f>F9</f>
        <v>1551329.17</v>
      </c>
    </row>
    <row r="9" spans="2:6" x14ac:dyDescent="0.25">
      <c r="B9" s="301" t="s">
        <v>372</v>
      </c>
      <c r="C9" s="302">
        <f>'Prihodi po ek klas i izvorima'!E43</f>
        <v>0</v>
      </c>
      <c r="D9" s="302">
        <f>'Prihodi po ek klas i izvorima'!F43</f>
        <v>3805116.33</v>
      </c>
      <c r="E9" s="302">
        <f>'Prihodi po ek klas i izvorima'!G43</f>
        <v>3805116.33</v>
      </c>
      <c r="F9" s="302">
        <f>'Prihodi po ek klas i izvorima'!H43</f>
        <v>1551329.17</v>
      </c>
    </row>
    <row r="10" spans="2:6" x14ac:dyDescent="0.25">
      <c r="B10" s="303" t="s">
        <v>666</v>
      </c>
      <c r="C10" s="300">
        <f>SUM(C11:C14)</f>
        <v>0</v>
      </c>
      <c r="D10" s="300">
        <f>SUM(D11:D14)</f>
        <v>21155049.899999999</v>
      </c>
      <c r="E10" s="300">
        <f>SUM(E11:E14)</f>
        <v>21155049.899999999</v>
      </c>
      <c r="F10" s="300">
        <f>SUM(F11:F14)</f>
        <v>10419222.5</v>
      </c>
    </row>
    <row r="11" spans="2:6" x14ac:dyDescent="0.25">
      <c r="B11" s="304" t="s">
        <v>644</v>
      </c>
      <c r="C11" s="302">
        <f>'Prihodi po ek klas i izvorima'!E45</f>
        <v>0</v>
      </c>
      <c r="D11" s="302">
        <f>'Prihodi po ek klas i izvorima'!F45</f>
        <v>100000</v>
      </c>
      <c r="E11" s="302">
        <f>'Prihodi po ek klas i izvorima'!G45</f>
        <v>100000</v>
      </c>
      <c r="F11" s="302">
        <f>'Prihodi po ek klas i izvorima'!H45</f>
        <v>0</v>
      </c>
    </row>
    <row r="12" spans="2:6" x14ac:dyDescent="0.25">
      <c r="B12" s="304" t="s">
        <v>373</v>
      </c>
      <c r="C12" s="302">
        <f>'Prihodi po ek klas i izvorima'!E61</f>
        <v>0</v>
      </c>
      <c r="D12" s="302">
        <f>'Prihodi po ek klas i izvorima'!F61</f>
        <v>20119749.899999999</v>
      </c>
      <c r="E12" s="302">
        <f>'Prihodi po ek klas i izvorima'!G61</f>
        <v>20119749.899999999</v>
      </c>
      <c r="F12" s="302">
        <f>'Prihodi po ek klas i izvorima'!H61</f>
        <v>10194770.859999999</v>
      </c>
    </row>
    <row r="13" spans="2:6" ht="31.5" x14ac:dyDescent="0.25">
      <c r="B13" s="305" t="s">
        <v>374</v>
      </c>
      <c r="C13" s="302">
        <f>'Prihodi po ek klas i izvorima'!E49</f>
        <v>0</v>
      </c>
      <c r="D13" s="302">
        <f>'Prihodi po ek klas i izvorima'!F49</f>
        <v>932300</v>
      </c>
      <c r="E13" s="302">
        <f>'Prihodi po ek klas i izvorima'!G49</f>
        <v>932300</v>
      </c>
      <c r="F13" s="302">
        <f>'Prihodi po ek klas i izvorima'!H49</f>
        <v>224451.64</v>
      </c>
    </row>
    <row r="14" spans="2:6" x14ac:dyDescent="0.25">
      <c r="B14" s="304" t="s">
        <v>375</v>
      </c>
      <c r="C14" s="302">
        <f>'Prihodi po ek klas i izvorima'!E65</f>
        <v>0</v>
      </c>
      <c r="D14" s="302">
        <f>'Prihodi po ek klas i izvorima'!F65</f>
        <v>3000</v>
      </c>
      <c r="E14" s="302">
        <f>'Prihodi po ek klas i izvorima'!G65</f>
        <v>3000</v>
      </c>
      <c r="F14" s="302">
        <f>'Prihodi po ek klas i izvorima'!H65</f>
        <v>0</v>
      </c>
    </row>
    <row r="15" spans="2:6" x14ac:dyDescent="0.25">
      <c r="B15" s="306" t="s">
        <v>667</v>
      </c>
      <c r="C15" s="300" t="e">
        <f>#REF!+C16+C17+C19</f>
        <v>#REF!</v>
      </c>
      <c r="D15" s="300">
        <f>D16+D17+D19</f>
        <v>1176423.83</v>
      </c>
      <c r="E15" s="300">
        <f t="shared" ref="E15:F15" si="0">E16+E17+E19</f>
        <v>1176423.83</v>
      </c>
      <c r="F15" s="300">
        <f t="shared" si="0"/>
        <v>95063.32</v>
      </c>
    </row>
    <row r="16" spans="2:6" x14ac:dyDescent="0.25">
      <c r="B16" s="306" t="s">
        <v>376</v>
      </c>
      <c r="C16" s="300">
        <f>'Prihodi po ek klas i izvorima'!E69+'Prihodi po ek klas i izvorima'!E73+'Prihodi po ek klas i izvorima'!E76+'Prihodi po ek klas i izvorima'!E81</f>
        <v>0</v>
      </c>
      <c r="D16" s="300">
        <f>'Prihodi po ek klas i izvorima'!F69+'Prihodi po ek klas i izvorima'!F73+'Prihodi po ek klas i izvorima'!F76+'Prihodi po ek klas i izvorima'!F81</f>
        <v>582814.61</v>
      </c>
      <c r="E16" s="300">
        <f>'Prihodi po ek klas i izvorima'!G69+'Prihodi po ek klas i izvorima'!G73+'Prihodi po ek klas i izvorima'!G76+'Prihodi po ek klas i izvorima'!G81</f>
        <v>582814.61</v>
      </c>
      <c r="F16" s="300">
        <f>'Prihodi po ek klas i izvorima'!H69+'Prihodi po ek klas i izvorima'!H73+'Prihodi po ek klas i izvorima'!H76+'Prihodi po ek klas i izvorima'!H81</f>
        <v>0</v>
      </c>
    </row>
    <row r="17" spans="2:6" s="38" customFormat="1" x14ac:dyDescent="0.25">
      <c r="B17" s="306" t="s">
        <v>669</v>
      </c>
      <c r="C17" s="300">
        <f>C18</f>
        <v>0</v>
      </c>
      <c r="D17" s="300">
        <f>D18</f>
        <v>156200</v>
      </c>
      <c r="E17" s="300">
        <f>E18</f>
        <v>156200</v>
      </c>
      <c r="F17" s="300">
        <f>F18</f>
        <v>0</v>
      </c>
    </row>
    <row r="18" spans="2:6" x14ac:dyDescent="0.25">
      <c r="B18" s="304" t="s">
        <v>670</v>
      </c>
      <c r="C18" s="302">
        <f>'Prihodi po ek klas i izvorima'!E89</f>
        <v>0</v>
      </c>
      <c r="D18" s="302">
        <f>'Prihodi po ek klas i izvorima'!F89</f>
        <v>156200</v>
      </c>
      <c r="E18" s="302">
        <f>'Prihodi po ek klas i izvorima'!G89</f>
        <v>156200</v>
      </c>
      <c r="F18" s="302">
        <f>'Prihodi po ek klas i izvorima'!H89</f>
        <v>0</v>
      </c>
    </row>
    <row r="19" spans="2:6" s="38" customFormat="1" x14ac:dyDescent="0.25">
      <c r="B19" s="306" t="s">
        <v>671</v>
      </c>
      <c r="C19" s="300">
        <f>C20</f>
        <v>0</v>
      </c>
      <c r="D19" s="300">
        <f>D20</f>
        <v>437409.22</v>
      </c>
      <c r="E19" s="300">
        <f>E20</f>
        <v>437409.22</v>
      </c>
      <c r="F19" s="300">
        <f>F20</f>
        <v>95063.32</v>
      </c>
    </row>
    <row r="20" spans="2:6" ht="31.5" x14ac:dyDescent="0.25">
      <c r="B20" s="305" t="s">
        <v>672</v>
      </c>
      <c r="C20" s="302">
        <f>'Prihodi po ek klas i izvorima'!E95</f>
        <v>0</v>
      </c>
      <c r="D20" s="302">
        <f>'Prihodi po ek klas i izvorima'!F95</f>
        <v>437409.22</v>
      </c>
      <c r="E20" s="302">
        <f>'Prihodi po ek klas i izvorima'!G95</f>
        <v>437409.22</v>
      </c>
      <c r="F20" s="302">
        <f>'Prihodi po ek klas i izvorima'!H95</f>
        <v>95063.32</v>
      </c>
    </row>
    <row r="21" spans="2:6" x14ac:dyDescent="0.25">
      <c r="B21" s="306" t="s">
        <v>668</v>
      </c>
      <c r="C21" s="300">
        <f>C22</f>
        <v>0</v>
      </c>
      <c r="D21" s="300">
        <f>D22</f>
        <v>2000</v>
      </c>
      <c r="E21" s="300">
        <f>E22</f>
        <v>2000</v>
      </c>
      <c r="F21" s="300">
        <f>F22</f>
        <v>0</v>
      </c>
    </row>
    <row r="22" spans="2:6" x14ac:dyDescent="0.25">
      <c r="B22" s="304" t="s">
        <v>377</v>
      </c>
      <c r="C22" s="302">
        <f>'Prihodi po ek klas i izvorima'!E105</f>
        <v>0</v>
      </c>
      <c r="D22" s="302">
        <f>'Prihodi po ek klas i izvorima'!F105</f>
        <v>2000</v>
      </c>
      <c r="E22" s="302">
        <f>'Prihodi po ek klas i izvorima'!G105</f>
        <v>2000</v>
      </c>
      <c r="F22" s="302">
        <f>'Prihodi po ek klas i izvorima'!H105</f>
        <v>0</v>
      </c>
    </row>
    <row r="23" spans="2:6" ht="31.5" x14ac:dyDescent="0.25">
      <c r="B23" s="307" t="s">
        <v>673</v>
      </c>
      <c r="C23" s="300">
        <f>C24</f>
        <v>0</v>
      </c>
      <c r="D23" s="300">
        <f>D24</f>
        <v>11800</v>
      </c>
      <c r="E23" s="300">
        <f>E24</f>
        <v>11800</v>
      </c>
      <c r="F23" s="300">
        <f>F24</f>
        <v>2227.6999999999998</v>
      </c>
    </row>
    <row r="24" spans="2:6" ht="31.5" x14ac:dyDescent="0.25">
      <c r="B24" s="305" t="s">
        <v>378</v>
      </c>
      <c r="C24" s="308">
        <f>'Prihodi po ek klas i izvorima'!E111+'Prihodi po ek klas i izvorima'!E120</f>
        <v>0</v>
      </c>
      <c r="D24" s="308">
        <f>'Prihodi po ek klas i izvorima'!F111+'Prihodi po ek klas i izvorima'!F120</f>
        <v>11800</v>
      </c>
      <c r="E24" s="308">
        <f>'Prihodi po ek klas i izvorima'!G111+'Prihodi po ek klas i izvorima'!G120</f>
        <v>11800</v>
      </c>
      <c r="F24" s="308">
        <f>'Prihodi po ek klas i izvorima'!H111+'Prihodi po ek klas i izvorima'!H120</f>
        <v>2227.6999999999998</v>
      </c>
    </row>
    <row r="25" spans="2:6" x14ac:dyDescent="0.25">
      <c r="B25" s="304"/>
      <c r="C25" s="309"/>
      <c r="D25" s="309"/>
      <c r="E25" s="309"/>
      <c r="F25" s="309"/>
    </row>
    <row r="26" spans="2:6" x14ac:dyDescent="0.25">
      <c r="B26" s="304"/>
      <c r="C26" s="309"/>
      <c r="D26" s="309"/>
      <c r="E26" s="309"/>
      <c r="F26" s="309"/>
    </row>
    <row r="27" spans="2:6" x14ac:dyDescent="0.25">
      <c r="B27" s="297" t="s">
        <v>356</v>
      </c>
      <c r="C27" s="298" t="e">
        <f>C28+C30+C32+C34+C40+C42</f>
        <v>#REF!</v>
      </c>
      <c r="D27" s="298">
        <f>D28+D30+D32+D34+D40+D42</f>
        <v>27155403.229999997</v>
      </c>
      <c r="E27" s="298">
        <f>E28+E30+E32+E34+E40+E42</f>
        <v>26784175.229999997</v>
      </c>
      <c r="F27" s="298">
        <f>F28+F30+F32+F34+F40+F42</f>
        <v>12805808.970000001</v>
      </c>
    </row>
    <row r="28" spans="2:6" x14ac:dyDescent="0.25">
      <c r="B28" s="299" t="s">
        <v>370</v>
      </c>
      <c r="C28" s="310">
        <f>C29</f>
        <v>0</v>
      </c>
      <c r="D28" s="310">
        <f>D29</f>
        <v>1250606.02</v>
      </c>
      <c r="E28" s="310">
        <f>E29</f>
        <v>879378.02</v>
      </c>
      <c r="F28" s="310">
        <f>F29</f>
        <v>168588.08000000002</v>
      </c>
    </row>
    <row r="29" spans="2:6" x14ac:dyDescent="0.25">
      <c r="B29" s="301" t="s">
        <v>371</v>
      </c>
      <c r="C29" s="309">
        <f>' PRIHODI I RASHODI-izvori'!E107</f>
        <v>0</v>
      </c>
      <c r="D29" s="309">
        <f>' PRIHODI I RASHODI-izvori'!F107</f>
        <v>1250606.02</v>
      </c>
      <c r="E29" s="309">
        <f>' PRIHODI I RASHODI-izvori'!G107</f>
        <v>879378.02</v>
      </c>
      <c r="F29" s="309">
        <f>' PRIHODI I RASHODI-izvori'!H107</f>
        <v>168588.08000000002</v>
      </c>
    </row>
    <row r="30" spans="2:6" x14ac:dyDescent="0.25">
      <c r="B30" s="299" t="s">
        <v>665</v>
      </c>
      <c r="C30" s="310">
        <f>C31</f>
        <v>0</v>
      </c>
      <c r="D30" s="310">
        <f>D31</f>
        <v>3804916.33</v>
      </c>
      <c r="E30" s="310">
        <f>E31</f>
        <v>3804916.33</v>
      </c>
      <c r="F30" s="310">
        <f>F31</f>
        <v>1551329.17</v>
      </c>
    </row>
    <row r="31" spans="2:6" x14ac:dyDescent="0.25">
      <c r="B31" s="301" t="s">
        <v>372</v>
      </c>
      <c r="C31" s="309">
        <f>' PRIHODI I RASHODI-izvori'!E244</f>
        <v>0</v>
      </c>
      <c r="D31" s="309">
        <f>' PRIHODI I RASHODI-izvori'!F244</f>
        <v>3804916.33</v>
      </c>
      <c r="E31" s="309">
        <f>' PRIHODI I RASHODI-izvori'!G244</f>
        <v>3804916.33</v>
      </c>
      <c r="F31" s="309">
        <f>' PRIHODI I RASHODI-izvori'!H244</f>
        <v>1551329.17</v>
      </c>
    </row>
    <row r="32" spans="2:6" x14ac:dyDescent="0.25">
      <c r="B32" s="303" t="s">
        <v>666</v>
      </c>
      <c r="C32" s="310">
        <f>C33</f>
        <v>0</v>
      </c>
      <c r="D32" s="310">
        <f>D33</f>
        <v>21410157.050000001</v>
      </c>
      <c r="E32" s="310">
        <f>E33</f>
        <v>21410157.050000001</v>
      </c>
      <c r="F32" s="310">
        <f>F33</f>
        <v>10932149.600000001</v>
      </c>
    </row>
    <row r="33" spans="2:6" x14ac:dyDescent="0.25">
      <c r="B33" s="304" t="s">
        <v>379</v>
      </c>
      <c r="C33" s="309">
        <f>' PRIHODI I RASHODI-izvori'!E461</f>
        <v>0</v>
      </c>
      <c r="D33" s="309">
        <f>' PRIHODI I RASHODI-izvori'!F461</f>
        <v>21410157.050000001</v>
      </c>
      <c r="E33" s="309">
        <f>' PRIHODI I RASHODI-izvori'!G461</f>
        <v>21410157.050000001</v>
      </c>
      <c r="F33" s="309">
        <f>' PRIHODI I RASHODI-izvori'!H461</f>
        <v>10932149.600000001</v>
      </c>
    </row>
    <row r="34" spans="2:6" x14ac:dyDescent="0.25">
      <c r="B34" s="306" t="s">
        <v>667</v>
      </c>
      <c r="C34" s="310" t="e">
        <f>#REF!+C35+C36+C38</f>
        <v>#REF!</v>
      </c>
      <c r="D34" s="310">
        <f>D35+D36+D38</f>
        <v>675923.83</v>
      </c>
      <c r="E34" s="310">
        <f t="shared" ref="E34:F34" si="1">E35+E36+E38</f>
        <v>675923.83</v>
      </c>
      <c r="F34" s="310">
        <f t="shared" si="1"/>
        <v>151514.41999999998</v>
      </c>
    </row>
    <row r="35" spans="2:6" s="38" customFormat="1" x14ac:dyDescent="0.25">
      <c r="B35" s="306" t="s">
        <v>376</v>
      </c>
      <c r="C35" s="310">
        <f>' PRIHODI I RASHODI-izvori'!E506</f>
        <v>0</v>
      </c>
      <c r="D35" s="310">
        <f>' PRIHODI I RASHODI-izvori'!F506</f>
        <v>82314.61</v>
      </c>
      <c r="E35" s="310">
        <f>' PRIHODI I RASHODI-izvori'!G506</f>
        <v>82314.61</v>
      </c>
      <c r="F35" s="310">
        <f>' PRIHODI I RASHODI-izvori'!H506</f>
        <v>4661.04</v>
      </c>
    </row>
    <row r="36" spans="2:6" x14ac:dyDescent="0.25">
      <c r="B36" s="306" t="s">
        <v>669</v>
      </c>
      <c r="C36" s="310">
        <f>C37</f>
        <v>0</v>
      </c>
      <c r="D36" s="310">
        <f>D37</f>
        <v>156200</v>
      </c>
      <c r="E36" s="310">
        <f>E37</f>
        <v>156200</v>
      </c>
      <c r="F36" s="310">
        <f>F37</f>
        <v>30798.89</v>
      </c>
    </row>
    <row r="37" spans="2:6" x14ac:dyDescent="0.25">
      <c r="B37" s="304" t="s">
        <v>670</v>
      </c>
      <c r="C37" s="309">
        <f>' PRIHODI I RASHODI-izvori'!E534</f>
        <v>0</v>
      </c>
      <c r="D37" s="309">
        <f>' PRIHODI I RASHODI-izvori'!F534</f>
        <v>156200</v>
      </c>
      <c r="E37" s="309">
        <f>' PRIHODI I RASHODI-izvori'!G534</f>
        <v>156200</v>
      </c>
      <c r="F37" s="309">
        <f>' PRIHODI I RASHODI-izvori'!H534</f>
        <v>30798.89</v>
      </c>
    </row>
    <row r="38" spans="2:6" x14ac:dyDescent="0.25">
      <c r="B38" s="306" t="s">
        <v>671</v>
      </c>
      <c r="C38" s="310">
        <f>C39</f>
        <v>0</v>
      </c>
      <c r="D38" s="310">
        <f>D39</f>
        <v>437409.22</v>
      </c>
      <c r="E38" s="310">
        <f>E39</f>
        <v>437409.22</v>
      </c>
      <c r="F38" s="310">
        <f>F39</f>
        <v>116054.48999999999</v>
      </c>
    </row>
    <row r="39" spans="2:6" ht="31.5" x14ac:dyDescent="0.25">
      <c r="B39" s="305" t="s">
        <v>672</v>
      </c>
      <c r="C39" s="309">
        <f>' PRIHODI I RASHODI-izvori'!E569</f>
        <v>0</v>
      </c>
      <c r="D39" s="309">
        <f>' PRIHODI I RASHODI-izvori'!F569</f>
        <v>437409.22</v>
      </c>
      <c r="E39" s="309">
        <f>' PRIHODI I RASHODI-izvori'!G569</f>
        <v>437409.22</v>
      </c>
      <c r="F39" s="309">
        <f>' PRIHODI I RASHODI-izvori'!H569</f>
        <v>116054.48999999999</v>
      </c>
    </row>
    <row r="40" spans="2:6" x14ac:dyDescent="0.25">
      <c r="B40" s="306" t="s">
        <v>668</v>
      </c>
      <c r="C40" s="310">
        <f>C41</f>
        <v>0</v>
      </c>
      <c r="D40" s="310">
        <f>D41</f>
        <v>2000</v>
      </c>
      <c r="E40" s="310">
        <f>E41</f>
        <v>2000</v>
      </c>
      <c r="F40" s="310">
        <f>F41</f>
        <v>0</v>
      </c>
    </row>
    <row r="41" spans="2:6" x14ac:dyDescent="0.25">
      <c r="B41" s="304" t="s">
        <v>377</v>
      </c>
      <c r="C41" s="309">
        <f>' PRIHODI I RASHODI-izvori'!E601</f>
        <v>0</v>
      </c>
      <c r="D41" s="309">
        <f>' PRIHODI I RASHODI-izvori'!F601</f>
        <v>2000</v>
      </c>
      <c r="E41" s="309">
        <f>' PRIHODI I RASHODI-izvori'!G601</f>
        <v>2000</v>
      </c>
      <c r="F41" s="309">
        <f>' PRIHODI I RASHODI-izvori'!H601</f>
        <v>0</v>
      </c>
    </row>
    <row r="42" spans="2:6" ht="31.5" x14ac:dyDescent="0.25">
      <c r="B42" s="457" t="s">
        <v>673</v>
      </c>
      <c r="C42" s="310">
        <f>C43</f>
        <v>0</v>
      </c>
      <c r="D42" s="310">
        <f>D43</f>
        <v>11800</v>
      </c>
      <c r="E42" s="310">
        <f>E43</f>
        <v>11800</v>
      </c>
      <c r="F42" s="310">
        <f>F43</f>
        <v>2227.7000000000003</v>
      </c>
    </row>
    <row r="43" spans="2:6" ht="31.5" x14ac:dyDescent="0.25">
      <c r="B43" s="311" t="s">
        <v>378</v>
      </c>
      <c r="C43" s="309">
        <f>' PRIHODI I RASHODI-izvori'!E624</f>
        <v>0</v>
      </c>
      <c r="D43" s="309">
        <f>' PRIHODI I RASHODI-izvori'!F624</f>
        <v>11800</v>
      </c>
      <c r="E43" s="309">
        <f>' PRIHODI I RASHODI-izvori'!G624</f>
        <v>11800</v>
      </c>
      <c r="F43" s="309">
        <f>' PRIHODI I RASHODI-izvori'!H624</f>
        <v>2227.7000000000003</v>
      </c>
    </row>
  </sheetData>
  <mergeCells count="1">
    <mergeCell ref="B2:F2"/>
  </mergeCells>
  <pageMargins left="0.74803149606299213" right="0.74803149606299213" top="0.98425196850393704" bottom="0.98425196850393704" header="0.51181102362204722" footer="0.51181102362204722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1"/>
  <sheetViews>
    <sheetView workbookViewId="0">
      <selection activeCell="I21" sqref="I21"/>
    </sheetView>
  </sheetViews>
  <sheetFormatPr defaultColWidth="16.85546875" defaultRowHeight="15.75" x14ac:dyDescent="0.25"/>
  <cols>
    <col min="1" max="1" width="34.42578125" style="69" customWidth="1"/>
    <col min="2" max="2" width="15.85546875" style="69" hidden="1" customWidth="1"/>
    <col min="3" max="3" width="18.140625" style="69" hidden="1" customWidth="1"/>
    <col min="4" max="4" width="18.140625" style="69" bestFit="1" customWidth="1"/>
    <col min="5" max="5" width="18.85546875" style="69" customWidth="1"/>
    <col min="6" max="6" width="10.85546875" style="69" hidden="1" customWidth="1"/>
    <col min="7" max="7" width="10.85546875" style="69" bestFit="1" customWidth="1"/>
    <col min="8" max="16384" width="16.85546875" style="69"/>
  </cols>
  <sheetData>
    <row r="1" spans="1:7" x14ac:dyDescent="0.25">
      <c r="A1" s="634"/>
      <c r="B1" s="634"/>
      <c r="C1" s="634"/>
      <c r="D1" s="634"/>
      <c r="E1" s="634"/>
      <c r="F1" s="408"/>
    </row>
    <row r="2" spans="1:7" x14ac:dyDescent="0.25">
      <c r="A2" s="634" t="s">
        <v>0</v>
      </c>
      <c r="B2" s="634"/>
      <c r="C2" s="634"/>
      <c r="D2" s="634"/>
      <c r="E2" s="634"/>
    </row>
    <row r="3" spans="1:7" x14ac:dyDescent="0.25">
      <c r="A3" s="99"/>
      <c r="B3" s="99"/>
      <c r="C3" s="99"/>
      <c r="D3" s="99"/>
      <c r="E3" s="99"/>
    </row>
    <row r="4" spans="1:7" x14ac:dyDescent="0.25">
      <c r="A4" s="634" t="s">
        <v>354</v>
      </c>
      <c r="B4" s="634"/>
      <c r="C4" s="634"/>
      <c r="D4" s="634"/>
      <c r="E4" s="638"/>
    </row>
    <row r="5" spans="1:7" x14ac:dyDescent="0.25">
      <c r="A5" s="99"/>
      <c r="B5" s="99"/>
      <c r="C5" s="99"/>
      <c r="D5" s="99"/>
      <c r="E5" s="99"/>
    </row>
    <row r="6" spans="1:7" x14ac:dyDescent="0.25">
      <c r="A6" s="634" t="s">
        <v>355</v>
      </c>
      <c r="B6" s="634"/>
      <c r="C6" s="634"/>
      <c r="D6" s="634"/>
      <c r="E6" s="639"/>
    </row>
    <row r="7" spans="1:7" x14ac:dyDescent="0.25">
      <c r="A7" s="99"/>
      <c r="B7" s="99"/>
      <c r="C7" s="99"/>
      <c r="D7" s="99"/>
      <c r="E7" s="99"/>
    </row>
    <row r="8" spans="1:7" ht="63" x14ac:dyDescent="0.25">
      <c r="A8" s="454" t="s">
        <v>256</v>
      </c>
      <c r="B8" s="111" t="s">
        <v>693</v>
      </c>
      <c r="C8" s="270" t="s">
        <v>694</v>
      </c>
      <c r="D8" s="102" t="s">
        <v>699</v>
      </c>
      <c r="E8" s="103" t="s">
        <v>710</v>
      </c>
      <c r="F8" s="476" t="s">
        <v>695</v>
      </c>
      <c r="G8" s="476" t="s">
        <v>695</v>
      </c>
    </row>
    <row r="9" spans="1:7" s="414" customFormat="1" x14ac:dyDescent="0.25">
      <c r="A9" s="455">
        <v>1</v>
      </c>
      <c r="B9" s="410">
        <v>2</v>
      </c>
      <c r="C9" s="411">
        <v>3</v>
      </c>
      <c r="D9" s="412">
        <v>4</v>
      </c>
      <c r="E9" s="413">
        <v>5</v>
      </c>
      <c r="F9" s="477" t="s">
        <v>696</v>
      </c>
      <c r="G9" s="477" t="s">
        <v>697</v>
      </c>
    </row>
    <row r="10" spans="1:7" s="414" customFormat="1" x14ac:dyDescent="0.25">
      <c r="A10" s="297" t="s">
        <v>356</v>
      </c>
      <c r="B10" s="298" t="e">
        <f>'RASHODI-ek.kl.'!D279</f>
        <v>#REF!</v>
      </c>
      <c r="C10" s="298">
        <f>'RASHODI-ek.kl.'!E279</f>
        <v>27155403.23</v>
      </c>
      <c r="D10" s="580">
        <f>'RASHODI-ek.kl.'!F279</f>
        <v>26784175.230000004</v>
      </c>
      <c r="E10" s="415">
        <f>'RASHODI-ek.kl.'!G279</f>
        <v>12805808.970000001</v>
      </c>
      <c r="F10" s="507">
        <f>E10/C10*100</f>
        <v>47.157498865097871</v>
      </c>
      <c r="G10" s="507">
        <f>E10/D10*100</f>
        <v>47.811100622044421</v>
      </c>
    </row>
    <row r="11" spans="1:7" s="84" customFormat="1" x14ac:dyDescent="0.25">
      <c r="A11" s="299" t="s">
        <v>357</v>
      </c>
      <c r="B11" s="300" t="e">
        <f>B12</f>
        <v>#REF!</v>
      </c>
      <c r="C11" s="300">
        <f>C12</f>
        <v>27155403.229999997</v>
      </c>
      <c r="D11" s="310">
        <f>D12</f>
        <v>26784175.23</v>
      </c>
      <c r="E11" s="416">
        <f>E12</f>
        <v>12805808.970000001</v>
      </c>
      <c r="F11" s="508">
        <f t="shared" ref="F11:F15" si="0">E11/C11*100</f>
        <v>47.157498865097871</v>
      </c>
      <c r="G11" s="508">
        <f t="shared" ref="G11:G15" si="1">E11/D11*100</f>
        <v>47.811100622044435</v>
      </c>
    </row>
    <row r="12" spans="1:7" s="84" customFormat="1" x14ac:dyDescent="0.25">
      <c r="A12" s="299" t="s">
        <v>358</v>
      </c>
      <c r="B12" s="300" t="e">
        <f>B13+B14+B15</f>
        <v>#REF!</v>
      </c>
      <c r="C12" s="300">
        <f>C13+C14+C15</f>
        <v>27155403.229999997</v>
      </c>
      <c r="D12" s="310">
        <f>D13+D14+D15</f>
        <v>26784175.23</v>
      </c>
      <c r="E12" s="416">
        <f>E13+E14+E15</f>
        <v>12805808.970000001</v>
      </c>
      <c r="F12" s="508">
        <f t="shared" si="0"/>
        <v>47.157498865097871</v>
      </c>
      <c r="G12" s="508">
        <f t="shared" si="1"/>
        <v>47.811100622044435</v>
      </c>
    </row>
    <row r="13" spans="1:7" s="84" customFormat="1" x14ac:dyDescent="0.25">
      <c r="A13" s="301" t="s">
        <v>359</v>
      </c>
      <c r="B13" s="302" t="e">
        <f>ROUND(B10*0.6,2)</f>
        <v>#REF!</v>
      </c>
      <c r="C13" s="302">
        <f>ROUND(C10*0.6,2)</f>
        <v>16293241.939999999</v>
      </c>
      <c r="D13" s="309">
        <f>ROUND(D10*0.6,2)</f>
        <v>16070505.140000001</v>
      </c>
      <c r="E13" s="417">
        <f>ROUND(E10*0.6,2)</f>
        <v>7683485.3799999999</v>
      </c>
      <c r="F13" s="509">
        <f t="shared" si="0"/>
        <v>47.157498847034248</v>
      </c>
      <c r="G13" s="510">
        <f t="shared" si="1"/>
        <v>47.811100603649095</v>
      </c>
    </row>
    <row r="14" spans="1:7" s="84" customFormat="1" x14ac:dyDescent="0.25">
      <c r="A14" s="301" t="s">
        <v>360</v>
      </c>
      <c r="B14" s="302" t="e">
        <f>ROUND(B10*0.15,2)</f>
        <v>#REF!</v>
      </c>
      <c r="C14" s="302">
        <f>ROUND(C10*0.15,2)</f>
        <v>4073310.48</v>
      </c>
      <c r="D14" s="309">
        <f>ROUND(D10*0.15,2)</f>
        <v>4017626.28</v>
      </c>
      <c r="E14" s="417">
        <f>ROUND(E10*0.15,2)</f>
        <v>1920871.35</v>
      </c>
      <c r="F14" s="509">
        <f t="shared" si="0"/>
        <v>47.15749902767049</v>
      </c>
      <c r="G14" s="510">
        <f t="shared" si="1"/>
        <v>47.811100787602378</v>
      </c>
    </row>
    <row r="15" spans="1:7" s="84" customFormat="1" x14ac:dyDescent="0.25">
      <c r="A15" s="301" t="s">
        <v>361</v>
      </c>
      <c r="B15" s="302" t="e">
        <f>ROUND(B10*0.25,2)</f>
        <v>#REF!</v>
      </c>
      <c r="C15" s="302">
        <f>ROUND(C10*0.25,2)</f>
        <v>6788850.8099999996</v>
      </c>
      <c r="D15" s="309">
        <f>ROUND(D10*0.25,2)</f>
        <v>6696043.8099999996</v>
      </c>
      <c r="E15" s="417">
        <f>ROUND(E10*0.25,2)</f>
        <v>3201452.24</v>
      </c>
      <c r="F15" s="509">
        <f t="shared" si="0"/>
        <v>47.157498810907001</v>
      </c>
      <c r="G15" s="510">
        <f t="shared" si="1"/>
        <v>47.811100566858457</v>
      </c>
    </row>
    <row r="16" spans="1:7" s="420" customFormat="1" x14ac:dyDescent="0.25">
      <c r="A16" s="307" t="s">
        <v>362</v>
      </c>
      <c r="B16" s="307"/>
      <c r="C16" s="418">
        <f>C17</f>
        <v>0</v>
      </c>
      <c r="D16" s="310">
        <f>D17</f>
        <v>0</v>
      </c>
      <c r="E16" s="419">
        <f>E17</f>
        <v>0</v>
      </c>
      <c r="F16" s="511">
        <f>IFERROR(E16/C16*100,E16)</f>
        <v>0</v>
      </c>
      <c r="G16" s="512">
        <f>IFERROR(E16/D16*100,E16)</f>
        <v>0</v>
      </c>
    </row>
    <row r="17" spans="1:7" s="423" customFormat="1" x14ac:dyDescent="0.25">
      <c r="A17" s="421" t="s">
        <v>363</v>
      </c>
      <c r="B17" s="421"/>
      <c r="C17" s="422"/>
      <c r="D17" s="422"/>
      <c r="E17" s="579"/>
      <c r="F17" s="570">
        <f t="shared" ref="F17:F18" si="2">IFERROR(E17/C17*100,E17)</f>
        <v>0</v>
      </c>
      <c r="G17" s="578">
        <f t="shared" ref="G17:G18" si="3">IFERROR(E17/D17*100,E17)</f>
        <v>0</v>
      </c>
    </row>
    <row r="18" spans="1:7" s="84" customFormat="1" x14ac:dyDescent="0.25">
      <c r="A18" s="427" t="s">
        <v>364</v>
      </c>
      <c r="B18" s="424"/>
      <c r="C18" s="425">
        <v>0</v>
      </c>
      <c r="D18" s="310">
        <v>0</v>
      </c>
      <c r="E18" s="426">
        <v>0</v>
      </c>
      <c r="F18" s="513">
        <f t="shared" si="2"/>
        <v>0</v>
      </c>
      <c r="G18" s="513">
        <f t="shared" si="3"/>
        <v>0</v>
      </c>
    </row>
    <row r="21" spans="1:7" x14ac:dyDescent="0.25">
      <c r="E21" s="409"/>
    </row>
  </sheetData>
  <mergeCells count="4">
    <mergeCell ref="A1:E1"/>
    <mergeCell ref="A2:E2"/>
    <mergeCell ref="A4:E4"/>
    <mergeCell ref="A6:E6"/>
  </mergeCells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FB787"/>
  <sheetViews>
    <sheetView zoomScale="90" zoomScaleNormal="90" workbookViewId="0">
      <selection activeCell="A2" sqref="A2:F2"/>
    </sheetView>
  </sheetViews>
  <sheetFormatPr defaultColWidth="8.85546875" defaultRowHeight="15.75" x14ac:dyDescent="0.25"/>
  <cols>
    <col min="1" max="1" width="15.140625" style="349" bestFit="1" customWidth="1"/>
    <col min="2" max="2" width="63.140625" style="349" bestFit="1" customWidth="1"/>
    <col min="3" max="3" width="19.42578125" style="349" hidden="1" customWidth="1"/>
    <col min="4" max="4" width="18.140625" style="360" hidden="1" customWidth="1"/>
    <col min="5" max="5" width="19.28515625" style="360" bestFit="1" customWidth="1"/>
    <col min="6" max="6" width="18.140625" style="360" bestFit="1" customWidth="1"/>
    <col min="7" max="7" width="9.85546875" style="342" hidden="1" customWidth="1"/>
    <col min="8" max="8" width="10.42578125" style="342" customWidth="1"/>
    <col min="9" max="12" width="8.85546875" style="342" customWidth="1"/>
    <col min="13" max="16384" width="8.85546875" style="342"/>
  </cols>
  <sheetData>
    <row r="1" spans="1:8" s="324" customFormat="1" x14ac:dyDescent="0.25">
      <c r="A1" s="634" t="s">
        <v>301</v>
      </c>
      <c r="B1" s="634"/>
      <c r="C1" s="634"/>
      <c r="D1" s="634"/>
      <c r="E1" s="634"/>
      <c r="F1" s="634"/>
    </row>
    <row r="2" spans="1:8" s="324" customFormat="1" x14ac:dyDescent="0.25">
      <c r="A2" s="634" t="s">
        <v>302</v>
      </c>
      <c r="B2" s="634"/>
      <c r="C2" s="634"/>
      <c r="D2" s="634"/>
      <c r="E2" s="634"/>
      <c r="F2" s="634"/>
    </row>
    <row r="3" spans="1:8" s="327" customFormat="1" x14ac:dyDescent="0.25">
      <c r="A3" s="325"/>
      <c r="B3" s="325"/>
      <c r="C3" s="325"/>
      <c r="D3" s="326"/>
      <c r="E3" s="361"/>
      <c r="F3" s="361"/>
    </row>
    <row r="4" spans="1:8" s="327" customFormat="1" ht="47.25" x14ac:dyDescent="0.25">
      <c r="A4" s="328" t="s">
        <v>303</v>
      </c>
      <c r="B4" s="328" t="s">
        <v>304</v>
      </c>
      <c r="C4" s="111" t="s">
        <v>693</v>
      </c>
      <c r="D4" s="270" t="s">
        <v>694</v>
      </c>
      <c r="E4" s="517" t="s">
        <v>699</v>
      </c>
      <c r="F4" s="103" t="s">
        <v>710</v>
      </c>
      <c r="G4" s="476" t="s">
        <v>695</v>
      </c>
      <c r="H4" s="476" t="s">
        <v>695</v>
      </c>
    </row>
    <row r="5" spans="1:8" s="327" customFormat="1" ht="15.6" customHeight="1" x14ac:dyDescent="0.25">
      <c r="A5" s="640">
        <v>1</v>
      </c>
      <c r="B5" s="640"/>
      <c r="C5" s="514">
        <v>2</v>
      </c>
      <c r="D5" s="515">
        <v>3</v>
      </c>
      <c r="E5" s="514">
        <v>4</v>
      </c>
      <c r="F5" s="516">
        <v>5</v>
      </c>
      <c r="G5" s="477" t="s">
        <v>696</v>
      </c>
      <c r="H5" s="477" t="s">
        <v>697</v>
      </c>
    </row>
    <row r="6" spans="1:8" s="330" customFormat="1" x14ac:dyDescent="0.25">
      <c r="A6" s="362" t="s">
        <v>305</v>
      </c>
      <c r="B6" s="363" t="s">
        <v>306</v>
      </c>
      <c r="C6" s="329" t="e">
        <f>C8+C225+C358+C401+C421+C443+C457+#REF!+C523+C572+C542+C579+C616+C660+C699+C742</f>
        <v>#REF!</v>
      </c>
      <c r="D6" s="329">
        <f>D8+D225+D358+D401+D421+D443+D457+D523+D572+D542+D579+D616+D660+D699+D742</f>
        <v>27155403.23</v>
      </c>
      <c r="E6" s="329">
        <f>E8+E225+E358+E401+E421+E443+E457+E523+E572+E542+E579+E616+E660+E699+E742</f>
        <v>26784175.23</v>
      </c>
      <c r="F6" s="329">
        <f>F8+F225+F358+F401+F421+F443+F457+F523+F572+F542+F579+F616+F660+F699+F742</f>
        <v>12805808.970000001</v>
      </c>
      <c r="G6" s="518">
        <f>F6/D6*100</f>
        <v>47.157498865097871</v>
      </c>
      <c r="H6" s="518">
        <f>F6/E6*100</f>
        <v>47.811100622044435</v>
      </c>
    </row>
    <row r="7" spans="1:8" s="327" customFormat="1" x14ac:dyDescent="0.25">
      <c r="A7" s="331" t="s">
        <v>307</v>
      </c>
      <c r="B7" s="332" t="s">
        <v>308</v>
      </c>
      <c r="C7" s="333">
        <f>C8+C225+C358+C401+C421+C443</f>
        <v>0</v>
      </c>
      <c r="D7" s="333">
        <f>D8+D225+D358+D401+D421+D443</f>
        <v>25447187.990000002</v>
      </c>
      <c r="E7" s="333">
        <f>E8+E225+E358+E401+E421+E443</f>
        <v>25447187.990000002</v>
      </c>
      <c r="F7" s="333">
        <f>F8+F225+F358+F401+F421+F443</f>
        <v>12573310.800000001</v>
      </c>
      <c r="G7" s="519">
        <f t="shared" ref="G7:G73" si="0">F7/D7*100</f>
        <v>49.409431033955272</v>
      </c>
      <c r="H7" s="519">
        <f t="shared" ref="H7:H73" si="1">F7/E7*100</f>
        <v>49.409431033955272</v>
      </c>
    </row>
    <row r="8" spans="1:8" s="337" customFormat="1" x14ac:dyDescent="0.25">
      <c r="A8" s="334">
        <v>43</v>
      </c>
      <c r="B8" s="335" t="s">
        <v>55</v>
      </c>
      <c r="C8" s="336">
        <f>C9+C189</f>
        <v>0</v>
      </c>
      <c r="D8" s="336">
        <f>D9+D189</f>
        <v>21410157.050000001</v>
      </c>
      <c r="E8" s="336">
        <f>E9+E189</f>
        <v>21410157.050000001</v>
      </c>
      <c r="F8" s="336">
        <f>F9+F189</f>
        <v>10932149.600000001</v>
      </c>
      <c r="G8" s="520">
        <f t="shared" si="0"/>
        <v>51.060576409924096</v>
      </c>
      <c r="H8" s="520">
        <f t="shared" si="1"/>
        <v>51.060576409924096</v>
      </c>
    </row>
    <row r="9" spans="1:8" s="341" customFormat="1" x14ac:dyDescent="0.25">
      <c r="A9" s="338">
        <v>3</v>
      </c>
      <c r="B9" s="339" t="s">
        <v>82</v>
      </c>
      <c r="C9" s="340">
        <f>C10+C34+C157+C170+C173+C178</f>
        <v>0</v>
      </c>
      <c r="D9" s="340">
        <f>D10+D34+D157+D170+D173+D178</f>
        <v>21324784.77</v>
      </c>
      <c r="E9" s="340">
        <f>E10+E34+E157+E170+E173+E178</f>
        <v>21324784.77</v>
      </c>
      <c r="F9" s="340">
        <f>F10+F34+F157+F170+F173+F178</f>
        <v>10893079.140000001</v>
      </c>
      <c r="G9" s="521">
        <f t="shared" si="0"/>
        <v>51.08177764740929</v>
      </c>
      <c r="H9" s="521">
        <f t="shared" si="1"/>
        <v>51.08177764740929</v>
      </c>
    </row>
    <row r="10" spans="1:8" s="327" customFormat="1" x14ac:dyDescent="0.25">
      <c r="A10" s="364">
        <v>31</v>
      </c>
      <c r="B10" s="365" t="s">
        <v>83</v>
      </c>
      <c r="C10" s="357">
        <f>C11+C20+C28</f>
        <v>0</v>
      </c>
      <c r="D10" s="357">
        <f>D11+D20+D28</f>
        <v>13895551.15</v>
      </c>
      <c r="E10" s="357">
        <f>E11+E20+E28</f>
        <v>13895551.15</v>
      </c>
      <c r="F10" s="357">
        <f>F11+F20+F28</f>
        <v>7388495.9199999999</v>
      </c>
      <c r="G10" s="522">
        <f t="shared" si="0"/>
        <v>53.171665090808574</v>
      </c>
      <c r="H10" s="522">
        <f t="shared" si="1"/>
        <v>53.171665090808574</v>
      </c>
    </row>
    <row r="11" spans="1:8" s="330" customFormat="1" x14ac:dyDescent="0.25">
      <c r="A11" s="366">
        <v>311</v>
      </c>
      <c r="B11" s="367" t="s">
        <v>84</v>
      </c>
      <c r="C11" s="329">
        <f>C12+C15+C16+C18</f>
        <v>0</v>
      </c>
      <c r="D11" s="329">
        <f>D12+D15+D16+D18</f>
        <v>11748762.310000001</v>
      </c>
      <c r="E11" s="329">
        <f>E12+E15+E16+E18</f>
        <v>11748762.310000001</v>
      </c>
      <c r="F11" s="329">
        <f>F12+F15+F16+F18</f>
        <v>6218019.2000000002</v>
      </c>
      <c r="G11" s="518">
        <f t="shared" si="0"/>
        <v>52.924887200309698</v>
      </c>
      <c r="H11" s="518">
        <f t="shared" si="1"/>
        <v>52.924887200309698</v>
      </c>
    </row>
    <row r="12" spans="1:8" s="330" customFormat="1" x14ac:dyDescent="0.25">
      <c r="A12" s="366">
        <v>3111</v>
      </c>
      <c r="B12" s="367" t="s">
        <v>85</v>
      </c>
      <c r="C12" s="329">
        <f>SUM(C13:C14)</f>
        <v>0</v>
      </c>
      <c r="D12" s="329">
        <f>SUM(D13:D14)</f>
        <v>11578762.310000001</v>
      </c>
      <c r="E12" s="329">
        <f>SUM(E13:E14)</f>
        <v>11578762.310000001</v>
      </c>
      <c r="F12" s="329">
        <f>SUM(F13:F14)</f>
        <v>6004596.0800000001</v>
      </c>
      <c r="G12" s="518">
        <f t="shared" si="0"/>
        <v>51.858704058672402</v>
      </c>
      <c r="H12" s="518">
        <f t="shared" si="1"/>
        <v>51.858704058672402</v>
      </c>
    </row>
    <row r="13" spans="1:8" x14ac:dyDescent="0.25">
      <c r="A13" s="368" t="s">
        <v>464</v>
      </c>
      <c r="B13" s="280" t="s">
        <v>85</v>
      </c>
      <c r="C13" s="369"/>
      <c r="D13" s="369">
        <f>3370067.31+4865000+3341895</f>
        <v>11576962.310000001</v>
      </c>
      <c r="E13" s="369">
        <v>11576962.310000001</v>
      </c>
      <c r="F13" s="369">
        <f>6592115.78-F230-F363-F528-F547-F584-F621-F665</f>
        <v>6004157.1200000001</v>
      </c>
      <c r="G13" s="523">
        <f t="shared" si="0"/>
        <v>51.862975444030788</v>
      </c>
      <c r="H13" s="523">
        <f t="shared" si="1"/>
        <v>51.862975444030788</v>
      </c>
    </row>
    <row r="14" spans="1:8" x14ac:dyDescent="0.25">
      <c r="A14" s="368" t="s">
        <v>465</v>
      </c>
      <c r="B14" s="280" t="s">
        <v>380</v>
      </c>
      <c r="C14" s="369"/>
      <c r="D14" s="369">
        <v>1800</v>
      </c>
      <c r="E14" s="369">
        <v>1800</v>
      </c>
      <c r="F14" s="369">
        <v>438.96</v>
      </c>
      <c r="G14" s="523">
        <f t="shared" si="0"/>
        <v>24.386666666666663</v>
      </c>
      <c r="H14" s="523">
        <f t="shared" si="1"/>
        <v>24.386666666666663</v>
      </c>
    </row>
    <row r="15" spans="1:8" hidden="1" x14ac:dyDescent="0.25">
      <c r="A15" s="366" t="s">
        <v>86</v>
      </c>
      <c r="B15" s="367" t="s">
        <v>87</v>
      </c>
      <c r="C15" s="370"/>
      <c r="D15" s="370"/>
      <c r="E15" s="370"/>
      <c r="F15" s="370"/>
      <c r="G15" s="524" t="e">
        <f t="shared" si="0"/>
        <v>#DIV/0!</v>
      </c>
      <c r="H15" s="524" t="e">
        <f t="shared" si="1"/>
        <v>#DIV/0!</v>
      </c>
    </row>
    <row r="16" spans="1:8" x14ac:dyDescent="0.25">
      <c r="A16" s="366" t="s">
        <v>88</v>
      </c>
      <c r="B16" s="367" t="s">
        <v>89</v>
      </c>
      <c r="C16" s="370">
        <f>SUM(C17)</f>
        <v>0</v>
      </c>
      <c r="D16" s="370">
        <f>SUM(D17)</f>
        <v>170000</v>
      </c>
      <c r="E16" s="370">
        <f>SUM(E17)</f>
        <v>170000</v>
      </c>
      <c r="F16" s="370">
        <f>SUM(F17)</f>
        <v>213423.12</v>
      </c>
      <c r="G16" s="524">
        <f t="shared" si="0"/>
        <v>125.54301176470588</v>
      </c>
      <c r="H16" s="524">
        <f t="shared" si="1"/>
        <v>125.54301176470588</v>
      </c>
    </row>
    <row r="17" spans="1:8" x14ac:dyDescent="0.25">
      <c r="A17" s="368" t="s">
        <v>466</v>
      </c>
      <c r="B17" s="280" t="s">
        <v>89</v>
      </c>
      <c r="C17" s="369"/>
      <c r="D17" s="369">
        <f>80000+90000</f>
        <v>170000</v>
      </c>
      <c r="E17" s="369">
        <v>170000</v>
      </c>
      <c r="F17" s="369">
        <f>213423.12</f>
        <v>213423.12</v>
      </c>
      <c r="G17" s="523">
        <f t="shared" si="0"/>
        <v>125.54301176470588</v>
      </c>
      <c r="H17" s="523">
        <f t="shared" si="1"/>
        <v>125.54301176470588</v>
      </c>
    </row>
    <row r="18" spans="1:8" hidden="1" x14ac:dyDescent="0.25">
      <c r="A18" s="366" t="s">
        <v>90</v>
      </c>
      <c r="B18" s="367" t="s">
        <v>206</v>
      </c>
      <c r="C18" s="370">
        <f>SUM(C19)</f>
        <v>0</v>
      </c>
      <c r="D18" s="370">
        <f>SUM(D19)</f>
        <v>0</v>
      </c>
      <c r="E18" s="370">
        <f>SUM(E19)</f>
        <v>0</v>
      </c>
      <c r="F18" s="370">
        <f>SUM(F19)</f>
        <v>0</v>
      </c>
      <c r="G18" s="524" t="e">
        <f t="shared" si="0"/>
        <v>#DIV/0!</v>
      </c>
      <c r="H18" s="524" t="e">
        <f t="shared" si="1"/>
        <v>#DIV/0!</v>
      </c>
    </row>
    <row r="19" spans="1:8" hidden="1" x14ac:dyDescent="0.25">
      <c r="A19" s="368" t="s">
        <v>467</v>
      </c>
      <c r="B19" s="280" t="s">
        <v>206</v>
      </c>
      <c r="C19" s="369">
        <v>0</v>
      </c>
      <c r="D19" s="369">
        <v>0</v>
      </c>
      <c r="E19" s="369">
        <v>0</v>
      </c>
      <c r="F19" s="369">
        <v>0</v>
      </c>
      <c r="G19" s="523" t="e">
        <f t="shared" si="0"/>
        <v>#DIV/0!</v>
      </c>
      <c r="H19" s="523" t="e">
        <f t="shared" si="1"/>
        <v>#DIV/0!</v>
      </c>
    </row>
    <row r="20" spans="1:8" x14ac:dyDescent="0.25">
      <c r="A20" s="366" t="s">
        <v>92</v>
      </c>
      <c r="B20" s="367" t="s">
        <v>93</v>
      </c>
      <c r="C20" s="329">
        <f>C21</f>
        <v>0</v>
      </c>
      <c r="D20" s="329">
        <f>D21</f>
        <v>350300</v>
      </c>
      <c r="E20" s="329">
        <f>E21</f>
        <v>350300</v>
      </c>
      <c r="F20" s="329">
        <f>F21</f>
        <v>293293.55000000005</v>
      </c>
      <c r="G20" s="518">
        <f t="shared" si="0"/>
        <v>83.726391664287775</v>
      </c>
      <c r="H20" s="518">
        <f t="shared" si="1"/>
        <v>83.726391664287775</v>
      </c>
    </row>
    <row r="21" spans="1:8" x14ac:dyDescent="0.25">
      <c r="A21" s="366" t="s">
        <v>94</v>
      </c>
      <c r="B21" s="367" t="s">
        <v>93</v>
      </c>
      <c r="C21" s="329">
        <f>SUM(C22:C27)</f>
        <v>0</v>
      </c>
      <c r="D21" s="329">
        <f>SUM(D22:D27)</f>
        <v>350300</v>
      </c>
      <c r="E21" s="329">
        <f>SUM(E22:E27)</f>
        <v>350300</v>
      </c>
      <c r="F21" s="329">
        <f>SUM(F22:F27)</f>
        <v>293293.55000000005</v>
      </c>
      <c r="G21" s="518">
        <f t="shared" si="0"/>
        <v>83.726391664287775</v>
      </c>
      <c r="H21" s="518">
        <f t="shared" si="1"/>
        <v>83.726391664287775</v>
      </c>
    </row>
    <row r="22" spans="1:8" x14ac:dyDescent="0.25">
      <c r="A22" s="368" t="s">
        <v>468</v>
      </c>
      <c r="B22" s="280" t="s">
        <v>382</v>
      </c>
      <c r="C22" s="352"/>
      <c r="D22" s="352">
        <f>28000+96500</f>
        <v>124500</v>
      </c>
      <c r="E22" s="352">
        <v>124500</v>
      </c>
      <c r="F22" s="352">
        <f>37294.14+48100+39900</f>
        <v>125294.14</v>
      </c>
      <c r="G22" s="525">
        <f t="shared" si="0"/>
        <v>100.63786345381527</v>
      </c>
      <c r="H22" s="525">
        <f t="shared" si="1"/>
        <v>100.63786345381527</v>
      </c>
    </row>
    <row r="23" spans="1:8" x14ac:dyDescent="0.25">
      <c r="A23" s="368" t="s">
        <v>469</v>
      </c>
      <c r="B23" s="280" t="s">
        <v>384</v>
      </c>
      <c r="C23" s="352"/>
      <c r="D23" s="352">
        <v>26000</v>
      </c>
      <c r="E23" s="352">
        <v>26000</v>
      </c>
      <c r="F23" s="352"/>
      <c r="G23" s="525">
        <f t="shared" si="0"/>
        <v>0</v>
      </c>
      <c r="H23" s="525">
        <f t="shared" si="1"/>
        <v>0</v>
      </c>
    </row>
    <row r="24" spans="1:8" x14ac:dyDescent="0.25">
      <c r="A24" s="368" t="s">
        <v>470</v>
      </c>
      <c r="B24" s="280" t="s">
        <v>383</v>
      </c>
      <c r="C24" s="352"/>
      <c r="D24" s="352">
        <f>25000+2000</f>
        <v>27000</v>
      </c>
      <c r="E24" s="352">
        <v>27000</v>
      </c>
      <c r="F24" s="352">
        <f>19898.73-F238</f>
        <v>19898.73</v>
      </c>
      <c r="G24" s="525">
        <f t="shared" si="0"/>
        <v>73.698999999999998</v>
      </c>
      <c r="H24" s="525">
        <f t="shared" si="1"/>
        <v>73.698999999999998</v>
      </c>
    </row>
    <row r="25" spans="1:8" x14ac:dyDescent="0.25">
      <c r="A25" s="368" t="s">
        <v>471</v>
      </c>
      <c r="B25" s="280" t="s">
        <v>385</v>
      </c>
      <c r="C25" s="352"/>
      <c r="D25" s="352">
        <f>10000+3800</f>
        <v>13800</v>
      </c>
      <c r="E25" s="352">
        <v>13800</v>
      </c>
      <c r="F25" s="352">
        <f>13463.92-F239</f>
        <v>13463.92</v>
      </c>
      <c r="G25" s="525">
        <f t="shared" si="0"/>
        <v>97.564637681159411</v>
      </c>
      <c r="H25" s="525">
        <f t="shared" si="1"/>
        <v>97.564637681159411</v>
      </c>
    </row>
    <row r="26" spans="1:8" x14ac:dyDescent="0.25">
      <c r="A26" s="368" t="s">
        <v>472</v>
      </c>
      <c r="B26" s="280" t="s">
        <v>386</v>
      </c>
      <c r="C26" s="352"/>
      <c r="D26" s="352">
        <f>57000+35000</f>
        <v>92000</v>
      </c>
      <c r="E26" s="352">
        <v>92000</v>
      </c>
      <c r="F26" s="352">
        <f>135000-F240-F588</f>
        <v>133200</v>
      </c>
      <c r="G26" s="525">
        <f t="shared" si="0"/>
        <v>144.78260869565219</v>
      </c>
      <c r="H26" s="525">
        <f t="shared" si="1"/>
        <v>144.78260869565219</v>
      </c>
    </row>
    <row r="27" spans="1:8" s="343" customFormat="1" x14ac:dyDescent="0.25">
      <c r="A27" s="368" t="s">
        <v>473</v>
      </c>
      <c r="B27" s="280" t="s">
        <v>381</v>
      </c>
      <c r="C27" s="369"/>
      <c r="D27" s="369">
        <f>32000+35000</f>
        <v>67000</v>
      </c>
      <c r="E27" s="369">
        <v>67000</v>
      </c>
      <c r="F27" s="369">
        <f>8733.35-F242-F448-F590-F669</f>
        <v>1436.7600000000002</v>
      </c>
      <c r="G27" s="523">
        <f t="shared" si="0"/>
        <v>2.1444179104477614</v>
      </c>
      <c r="H27" s="523">
        <f t="shared" si="1"/>
        <v>2.1444179104477614</v>
      </c>
    </row>
    <row r="28" spans="1:8" s="330" customFormat="1" x14ac:dyDescent="0.25">
      <c r="A28" s="371">
        <v>313</v>
      </c>
      <c r="B28" s="367" t="s">
        <v>95</v>
      </c>
      <c r="C28" s="329">
        <f>C29+C32</f>
        <v>0</v>
      </c>
      <c r="D28" s="329">
        <f>D29+D32</f>
        <v>1796488.8399999999</v>
      </c>
      <c r="E28" s="329">
        <f>E29+E32</f>
        <v>1796488.8399999999</v>
      </c>
      <c r="F28" s="329">
        <f>F29+F32</f>
        <v>877183.16999999993</v>
      </c>
      <c r="G28" s="518">
        <f t="shared" si="0"/>
        <v>48.827643705262311</v>
      </c>
      <c r="H28" s="518">
        <f t="shared" si="1"/>
        <v>48.827643705262311</v>
      </c>
    </row>
    <row r="29" spans="1:8" s="330" customFormat="1" x14ac:dyDescent="0.25">
      <c r="A29" s="371">
        <v>3132</v>
      </c>
      <c r="B29" s="367" t="s">
        <v>96</v>
      </c>
      <c r="C29" s="329">
        <f>SUM(C30)</f>
        <v>0</v>
      </c>
      <c r="D29" s="329">
        <f>SUM(D30:D31)</f>
        <v>1796488.8399999999</v>
      </c>
      <c r="E29" s="329">
        <f t="shared" ref="E29:F29" si="2">SUM(E30:E31)</f>
        <v>1796488.8399999999</v>
      </c>
      <c r="F29" s="329">
        <f t="shared" si="2"/>
        <v>877176.41999999993</v>
      </c>
      <c r="G29" s="518">
        <f t="shared" si="0"/>
        <v>48.827267972340984</v>
      </c>
      <c r="H29" s="518">
        <f t="shared" si="1"/>
        <v>48.827267972340984</v>
      </c>
    </row>
    <row r="30" spans="1:8" x14ac:dyDescent="0.25">
      <c r="A30" s="372" t="s">
        <v>474</v>
      </c>
      <c r="B30" s="280" t="s">
        <v>96</v>
      </c>
      <c r="C30" s="369"/>
      <c r="D30" s="369">
        <f>760000+536488.84+500000</f>
        <v>1796488.8399999999</v>
      </c>
      <c r="E30" s="369">
        <v>1796488.8399999999</v>
      </c>
      <c r="F30" s="369">
        <f>1038456.11-F245-F370-F451-F533-F552-F593-F674</f>
        <v>877174.45</v>
      </c>
      <c r="G30" s="523">
        <f t="shared" si="0"/>
        <v>48.827158313992086</v>
      </c>
      <c r="H30" s="523">
        <f t="shared" si="1"/>
        <v>48.827158313992086</v>
      </c>
    </row>
    <row r="31" spans="1:8" x14ac:dyDescent="0.25">
      <c r="A31" s="372" t="s">
        <v>711</v>
      </c>
      <c r="B31" s="280" t="s">
        <v>712</v>
      </c>
      <c r="C31" s="369"/>
      <c r="D31" s="369"/>
      <c r="E31" s="369"/>
      <c r="F31" s="369">
        <v>1.97</v>
      </c>
      <c r="G31" s="523">
        <f>IFERROR(F31/D31*100,F31)</f>
        <v>1.97</v>
      </c>
      <c r="H31" s="523">
        <f>IFERROR(F31/E31*100,F31)</f>
        <v>1.97</v>
      </c>
    </row>
    <row r="32" spans="1:8" x14ac:dyDescent="0.25">
      <c r="A32" s="371" t="s">
        <v>309</v>
      </c>
      <c r="B32" s="367" t="s">
        <v>538</v>
      </c>
      <c r="C32" s="329">
        <f>C33</f>
        <v>0</v>
      </c>
      <c r="D32" s="329">
        <f>D33</f>
        <v>0</v>
      </c>
      <c r="E32" s="329">
        <f>E33</f>
        <v>0</v>
      </c>
      <c r="F32" s="329">
        <f>F33</f>
        <v>6.75</v>
      </c>
      <c r="G32" s="524">
        <f t="shared" ref="G32:G33" si="3">IFERROR(F32/D32*100,F32)</f>
        <v>6.75</v>
      </c>
      <c r="H32" s="524">
        <f t="shared" ref="H32:H33" si="4">IFERROR(F32/E32*100,F32)</f>
        <v>6.75</v>
      </c>
    </row>
    <row r="33" spans="1:8" x14ac:dyDescent="0.25">
      <c r="A33" s="372" t="s">
        <v>537</v>
      </c>
      <c r="B33" s="280" t="s">
        <v>539</v>
      </c>
      <c r="C33" s="352">
        <v>0</v>
      </c>
      <c r="D33" s="352"/>
      <c r="E33" s="352"/>
      <c r="F33" s="352">
        <v>6.75</v>
      </c>
      <c r="G33" s="523">
        <f t="shared" si="3"/>
        <v>6.75</v>
      </c>
      <c r="H33" s="523">
        <f t="shared" si="4"/>
        <v>6.75</v>
      </c>
    </row>
    <row r="34" spans="1:8" x14ac:dyDescent="0.25">
      <c r="A34" s="364">
        <v>32</v>
      </c>
      <c r="B34" s="365" t="s">
        <v>97</v>
      </c>
      <c r="C34" s="357">
        <f>C35+C49+C79+C124+C127+C135</f>
        <v>0</v>
      </c>
      <c r="D34" s="357">
        <f>D35+D49+D79+D124+D127+D135</f>
        <v>7400658.6200000001</v>
      </c>
      <c r="E34" s="357">
        <f>E35+E49+E79+E124+E127+E135</f>
        <v>7400658.6200000001</v>
      </c>
      <c r="F34" s="357">
        <f>F35+F49+F79+F124+F127+F135</f>
        <v>3486826.48</v>
      </c>
      <c r="G34" s="522">
        <f t="shared" si="0"/>
        <v>47.115083386997249</v>
      </c>
      <c r="H34" s="522">
        <f t="shared" si="1"/>
        <v>47.115083386997249</v>
      </c>
    </row>
    <row r="35" spans="1:8" s="330" customFormat="1" x14ac:dyDescent="0.25">
      <c r="A35" s="366">
        <v>321</v>
      </c>
      <c r="B35" s="367" t="s">
        <v>98</v>
      </c>
      <c r="C35" s="329">
        <f>C36+C42+C44+C47</f>
        <v>0</v>
      </c>
      <c r="D35" s="329">
        <f>D36+D42+D44+D47</f>
        <v>250944.29</v>
      </c>
      <c r="E35" s="329">
        <f>E36+E42+E44+E47</f>
        <v>250944.29</v>
      </c>
      <c r="F35" s="329">
        <f>F36+F42+F44+F47</f>
        <v>153216.03999999998</v>
      </c>
      <c r="G35" s="518">
        <f t="shared" si="0"/>
        <v>61.055798480212474</v>
      </c>
      <c r="H35" s="518">
        <f t="shared" si="1"/>
        <v>61.055798480212474</v>
      </c>
    </row>
    <row r="36" spans="1:8" s="330" customFormat="1" x14ac:dyDescent="0.25">
      <c r="A36" s="366" t="s">
        <v>99</v>
      </c>
      <c r="B36" s="367" t="s">
        <v>100</v>
      </c>
      <c r="C36" s="329">
        <f>SUM(C37:C41)</f>
        <v>0</v>
      </c>
      <c r="D36" s="329">
        <f>SUM(D37:D41)</f>
        <v>6380</v>
      </c>
      <c r="E36" s="329">
        <f>SUM(E37:E41)</f>
        <v>6380</v>
      </c>
      <c r="F36" s="329">
        <f>SUM(F37:F41)</f>
        <v>1880.63</v>
      </c>
      <c r="G36" s="518">
        <f t="shared" si="0"/>
        <v>29.476959247648903</v>
      </c>
      <c r="H36" s="518">
        <f t="shared" si="1"/>
        <v>29.476959247648903</v>
      </c>
    </row>
    <row r="37" spans="1:8" s="330" customFormat="1" x14ac:dyDescent="0.25">
      <c r="A37" s="368">
        <v>32111</v>
      </c>
      <c r="B37" s="280" t="s">
        <v>387</v>
      </c>
      <c r="C37" s="352"/>
      <c r="D37" s="352">
        <f>3000+600</f>
        <v>3600</v>
      </c>
      <c r="E37" s="352">
        <v>3600</v>
      </c>
      <c r="F37" s="352"/>
      <c r="G37" s="525">
        <f t="shared" si="0"/>
        <v>0</v>
      </c>
      <c r="H37" s="525">
        <f t="shared" si="1"/>
        <v>0</v>
      </c>
    </row>
    <row r="38" spans="1:8" s="330" customFormat="1" x14ac:dyDescent="0.25">
      <c r="A38" s="368">
        <v>32113</v>
      </c>
      <c r="B38" s="280" t="s">
        <v>389</v>
      </c>
      <c r="C38" s="352"/>
      <c r="D38" s="352">
        <f>500+1000</f>
        <v>1500</v>
      </c>
      <c r="E38" s="352">
        <v>1500</v>
      </c>
      <c r="F38" s="352">
        <f>952.52</f>
        <v>952.52</v>
      </c>
      <c r="G38" s="525">
        <f t="shared" si="0"/>
        <v>63.501333333333335</v>
      </c>
      <c r="H38" s="525">
        <f t="shared" si="1"/>
        <v>63.501333333333335</v>
      </c>
    </row>
    <row r="39" spans="1:8" s="330" customFormat="1" x14ac:dyDescent="0.25">
      <c r="A39" s="368" t="s">
        <v>713</v>
      </c>
      <c r="B39" s="280" t="s">
        <v>714</v>
      </c>
      <c r="C39" s="352"/>
      <c r="D39" s="352"/>
      <c r="E39" s="352"/>
      <c r="F39" s="352">
        <f>75.71</f>
        <v>75.709999999999994</v>
      </c>
      <c r="G39" s="525"/>
      <c r="H39" s="525"/>
    </row>
    <row r="40" spans="1:8" x14ac:dyDescent="0.25">
      <c r="A40" s="368">
        <v>32115</v>
      </c>
      <c r="B40" s="280" t="s">
        <v>390</v>
      </c>
      <c r="C40" s="369"/>
      <c r="D40" s="369">
        <f>500+700</f>
        <v>1200</v>
      </c>
      <c r="E40" s="369">
        <v>1200</v>
      </c>
      <c r="F40" s="369">
        <f>33-F251-F407-F599-F634</f>
        <v>33</v>
      </c>
      <c r="G40" s="523">
        <f t="shared" si="0"/>
        <v>2.75</v>
      </c>
      <c r="H40" s="523">
        <f t="shared" si="1"/>
        <v>2.75</v>
      </c>
    </row>
    <row r="41" spans="1:8" x14ac:dyDescent="0.25">
      <c r="A41" s="368" t="s">
        <v>566</v>
      </c>
      <c r="B41" s="280" t="s">
        <v>567</v>
      </c>
      <c r="C41" s="369"/>
      <c r="D41" s="369">
        <v>80</v>
      </c>
      <c r="E41" s="369">
        <v>80</v>
      </c>
      <c r="F41" s="369">
        <f>264+555.4-F252-F557-F590</f>
        <v>819.4</v>
      </c>
      <c r="G41" s="523">
        <f t="shared" si="0"/>
        <v>1024.25</v>
      </c>
      <c r="H41" s="523">
        <f t="shared" si="1"/>
        <v>1024.25</v>
      </c>
    </row>
    <row r="42" spans="1:8" x14ac:dyDescent="0.25">
      <c r="A42" s="366" t="s">
        <v>101</v>
      </c>
      <c r="B42" s="282" t="s">
        <v>102</v>
      </c>
      <c r="C42" s="370">
        <f>SUM(C43)</f>
        <v>0</v>
      </c>
      <c r="D42" s="370">
        <f>SUM(D43)</f>
        <v>234716.27000000002</v>
      </c>
      <c r="E42" s="370">
        <f>SUM(E43)</f>
        <v>234716.27000000002</v>
      </c>
      <c r="F42" s="370">
        <f>SUM(F43)</f>
        <v>138638.47999999998</v>
      </c>
      <c r="G42" s="524">
        <f t="shared" si="0"/>
        <v>59.066412396550085</v>
      </c>
      <c r="H42" s="524">
        <f t="shared" si="1"/>
        <v>59.066412396550085</v>
      </c>
    </row>
    <row r="43" spans="1:8" s="343" customFormat="1" x14ac:dyDescent="0.25">
      <c r="A43" s="368" t="s">
        <v>475</v>
      </c>
      <c r="B43" s="281" t="s">
        <v>102</v>
      </c>
      <c r="C43" s="369"/>
      <c r="D43" s="369">
        <f>74716.27+160000</f>
        <v>234716.27000000002</v>
      </c>
      <c r="E43" s="369">
        <v>234716.27000000002</v>
      </c>
      <c r="F43" s="369">
        <f>206283.08-F254-F601-F636-F682</f>
        <v>138638.47999999998</v>
      </c>
      <c r="G43" s="523">
        <f t="shared" si="0"/>
        <v>59.066412396550085</v>
      </c>
      <c r="H43" s="523">
        <f t="shared" si="1"/>
        <v>59.066412396550085</v>
      </c>
    </row>
    <row r="44" spans="1:8" s="343" customFormat="1" x14ac:dyDescent="0.25">
      <c r="A44" s="366" t="s">
        <v>103</v>
      </c>
      <c r="B44" s="282" t="s">
        <v>104</v>
      </c>
      <c r="C44" s="370">
        <f>SUM(C45:C46)</f>
        <v>0</v>
      </c>
      <c r="D44" s="370">
        <f>SUM(D45:D46)</f>
        <v>9648.02</v>
      </c>
      <c r="E44" s="370">
        <f>SUM(E45:E46)</f>
        <v>9648.02</v>
      </c>
      <c r="F44" s="370">
        <f>SUM(F45:F46)</f>
        <v>12696.93</v>
      </c>
      <c r="G44" s="524">
        <f t="shared" si="0"/>
        <v>131.60140629890898</v>
      </c>
      <c r="H44" s="524">
        <f t="shared" si="1"/>
        <v>131.60140629890898</v>
      </c>
    </row>
    <row r="45" spans="1:8" s="343" customFormat="1" x14ac:dyDescent="0.25">
      <c r="A45" s="368">
        <v>32131</v>
      </c>
      <c r="B45" s="281" t="s">
        <v>391</v>
      </c>
      <c r="C45" s="369"/>
      <c r="D45" s="369">
        <f>5470+1100</f>
        <v>6570</v>
      </c>
      <c r="E45" s="369">
        <v>6570</v>
      </c>
      <c r="F45" s="369">
        <f>11862.93-F257-F409-F560</f>
        <v>11862.93</v>
      </c>
      <c r="G45" s="523">
        <f t="shared" si="0"/>
        <v>180.56210045662101</v>
      </c>
      <c r="H45" s="523">
        <f t="shared" si="1"/>
        <v>180.56210045662101</v>
      </c>
    </row>
    <row r="46" spans="1:8" x14ac:dyDescent="0.25">
      <c r="A46" s="368">
        <v>32132</v>
      </c>
      <c r="B46" s="281" t="s">
        <v>392</v>
      </c>
      <c r="C46" s="369"/>
      <c r="D46" s="369">
        <f>500+2578.02</f>
        <v>3078.02</v>
      </c>
      <c r="E46" s="369">
        <v>3078.02</v>
      </c>
      <c r="F46" s="369">
        <f>834-F258-F638</f>
        <v>834</v>
      </c>
      <c r="G46" s="523">
        <f t="shared" si="0"/>
        <v>27.095340511107789</v>
      </c>
      <c r="H46" s="523">
        <f t="shared" si="1"/>
        <v>27.095340511107789</v>
      </c>
    </row>
    <row r="47" spans="1:8" x14ac:dyDescent="0.25">
      <c r="A47" s="366" t="s">
        <v>105</v>
      </c>
      <c r="B47" s="282" t="s">
        <v>106</v>
      </c>
      <c r="C47" s="370">
        <f>SUM(C48)</f>
        <v>0</v>
      </c>
      <c r="D47" s="370">
        <f>SUM(D48)</f>
        <v>200</v>
      </c>
      <c r="E47" s="370">
        <f>SUM(E48)</f>
        <v>200</v>
      </c>
      <c r="F47" s="370">
        <f>SUM(F48)</f>
        <v>0</v>
      </c>
      <c r="G47" s="524">
        <f t="shared" si="0"/>
        <v>0</v>
      </c>
      <c r="H47" s="524">
        <f t="shared" si="1"/>
        <v>0</v>
      </c>
    </row>
    <row r="48" spans="1:8" x14ac:dyDescent="0.25">
      <c r="A48" s="368" t="s">
        <v>476</v>
      </c>
      <c r="B48" s="281" t="s">
        <v>393</v>
      </c>
      <c r="C48" s="369"/>
      <c r="D48" s="369">
        <v>200</v>
      </c>
      <c r="E48" s="369">
        <v>200</v>
      </c>
      <c r="F48" s="369"/>
      <c r="G48" s="523">
        <f t="shared" si="0"/>
        <v>0</v>
      </c>
      <c r="H48" s="523">
        <f t="shared" si="1"/>
        <v>0</v>
      </c>
    </row>
    <row r="49" spans="1:8" x14ac:dyDescent="0.25">
      <c r="A49" s="366" t="s">
        <v>107</v>
      </c>
      <c r="B49" s="282" t="s">
        <v>108</v>
      </c>
      <c r="C49" s="329">
        <f>C50+C57+C64+C69+C74+C77</f>
        <v>0</v>
      </c>
      <c r="D49" s="329">
        <f>D50+D57+D64+D69+D74+D77</f>
        <v>3285505</v>
      </c>
      <c r="E49" s="329">
        <f>E50+E57+E64+E69+E74+E77</f>
        <v>3285505</v>
      </c>
      <c r="F49" s="329">
        <f>F50+F57+F64+F69+F74+F77</f>
        <v>278611.31</v>
      </c>
      <c r="G49" s="518">
        <f t="shared" si="0"/>
        <v>8.4800147922465499</v>
      </c>
      <c r="H49" s="518">
        <f t="shared" si="1"/>
        <v>8.4800147922465499</v>
      </c>
    </row>
    <row r="50" spans="1:8" x14ac:dyDescent="0.25">
      <c r="A50" s="366" t="s">
        <v>109</v>
      </c>
      <c r="B50" s="367" t="s">
        <v>110</v>
      </c>
      <c r="C50" s="329">
        <f>SUM(C51:C56)</f>
        <v>0</v>
      </c>
      <c r="D50" s="329">
        <f>SUM(D51:D56)</f>
        <v>128000</v>
      </c>
      <c r="E50" s="329">
        <f>SUM(E51:E56)</f>
        <v>128000</v>
      </c>
      <c r="F50" s="329">
        <f>SUM(F51:F56)</f>
        <v>58970.270000000004</v>
      </c>
      <c r="G50" s="518">
        <f t="shared" si="0"/>
        <v>46.070523437500007</v>
      </c>
      <c r="H50" s="518">
        <f t="shared" si="1"/>
        <v>46.070523437500007</v>
      </c>
    </row>
    <row r="51" spans="1:8" x14ac:dyDescent="0.25">
      <c r="A51" s="368">
        <v>32211</v>
      </c>
      <c r="B51" s="280" t="s">
        <v>394</v>
      </c>
      <c r="C51" s="352"/>
      <c r="D51" s="352">
        <f>12000+15000+14000</f>
        <v>41000</v>
      </c>
      <c r="E51" s="352">
        <v>41000</v>
      </c>
      <c r="F51" s="352">
        <f>15924.3+16491.88+174.2-F262-F641</f>
        <v>30482.050000000003</v>
      </c>
      <c r="G51" s="525">
        <f t="shared" si="0"/>
        <v>74.346463414634158</v>
      </c>
      <c r="H51" s="525">
        <f t="shared" si="1"/>
        <v>74.346463414634158</v>
      </c>
    </row>
    <row r="52" spans="1:8" x14ac:dyDescent="0.25">
      <c r="A52" s="368">
        <v>32212</v>
      </c>
      <c r="B52" s="281" t="s">
        <v>395</v>
      </c>
      <c r="C52" s="352"/>
      <c r="D52" s="352">
        <f>300+700+500</f>
        <v>1500</v>
      </c>
      <c r="E52" s="352">
        <v>1500</v>
      </c>
      <c r="F52" s="352">
        <v>867.58</v>
      </c>
      <c r="G52" s="525">
        <f t="shared" si="0"/>
        <v>57.838666666666668</v>
      </c>
      <c r="H52" s="525">
        <f t="shared" si="1"/>
        <v>57.838666666666668</v>
      </c>
    </row>
    <row r="53" spans="1:8" x14ac:dyDescent="0.25">
      <c r="A53" s="368">
        <v>32214</v>
      </c>
      <c r="B53" s="281" t="s">
        <v>396</v>
      </c>
      <c r="C53" s="352"/>
      <c r="D53" s="352">
        <f>13500+15000+30000</f>
        <v>58500</v>
      </c>
      <c r="E53" s="352">
        <v>58500</v>
      </c>
      <c r="F53" s="352">
        <v>13921.35</v>
      </c>
      <c r="G53" s="525">
        <f t="shared" si="0"/>
        <v>23.797179487179488</v>
      </c>
      <c r="H53" s="525">
        <f t="shared" si="1"/>
        <v>23.797179487179488</v>
      </c>
    </row>
    <row r="54" spans="1:8" x14ac:dyDescent="0.25">
      <c r="A54" s="368">
        <v>32215</v>
      </c>
      <c r="B54" s="281" t="s">
        <v>397</v>
      </c>
      <c r="C54" s="352"/>
      <c r="D54" s="352">
        <v>500</v>
      </c>
      <c r="E54" s="352">
        <v>500</v>
      </c>
      <c r="F54" s="352"/>
      <c r="G54" s="525">
        <f t="shared" si="0"/>
        <v>0</v>
      </c>
      <c r="H54" s="525">
        <f t="shared" si="1"/>
        <v>0</v>
      </c>
    </row>
    <row r="55" spans="1:8" x14ac:dyDescent="0.25">
      <c r="A55" s="368" t="s">
        <v>568</v>
      </c>
      <c r="B55" s="281" t="s">
        <v>569</v>
      </c>
      <c r="C55" s="352">
        <v>0</v>
      </c>
      <c r="D55" s="352">
        <v>25000</v>
      </c>
      <c r="E55" s="352">
        <v>25000</v>
      </c>
      <c r="F55" s="352">
        <v>13699.29</v>
      </c>
      <c r="G55" s="525">
        <f t="shared" si="0"/>
        <v>54.797159999999998</v>
      </c>
      <c r="H55" s="525">
        <f t="shared" si="1"/>
        <v>54.797159999999998</v>
      </c>
    </row>
    <row r="56" spans="1:8" s="343" customFormat="1" x14ac:dyDescent="0.25">
      <c r="A56" s="368">
        <v>32219</v>
      </c>
      <c r="B56" s="280" t="s">
        <v>398</v>
      </c>
      <c r="C56" s="369"/>
      <c r="D56" s="369">
        <v>1500</v>
      </c>
      <c r="E56" s="369">
        <v>1500</v>
      </c>
      <c r="F56" s="369"/>
      <c r="G56" s="523">
        <f t="shared" si="0"/>
        <v>0</v>
      </c>
      <c r="H56" s="523">
        <f t="shared" si="1"/>
        <v>0</v>
      </c>
    </row>
    <row r="57" spans="1:8" s="343" customFormat="1" x14ac:dyDescent="0.25">
      <c r="A57" s="366" t="s">
        <v>111</v>
      </c>
      <c r="B57" s="367" t="s">
        <v>112</v>
      </c>
      <c r="C57" s="370">
        <f>SUM(C58:C63)</f>
        <v>0</v>
      </c>
      <c r="D57" s="370">
        <f>SUM(D58:D63)</f>
        <v>2806455</v>
      </c>
      <c r="E57" s="370">
        <f>SUM(E58:E63)</f>
        <v>2806455</v>
      </c>
      <c r="F57" s="370">
        <f>SUM(F58:F63)</f>
        <v>4788.8900000000003</v>
      </c>
      <c r="G57" s="524">
        <f t="shared" si="0"/>
        <v>0.17063840325250182</v>
      </c>
      <c r="H57" s="524">
        <f t="shared" si="1"/>
        <v>0.17063840325250182</v>
      </c>
    </row>
    <row r="58" spans="1:8" s="343" customFormat="1" x14ac:dyDescent="0.25">
      <c r="A58" s="368" t="s">
        <v>477</v>
      </c>
      <c r="B58" s="280" t="s">
        <v>399</v>
      </c>
      <c r="C58" s="369">
        <v>0</v>
      </c>
      <c r="D58" s="369">
        <v>0</v>
      </c>
      <c r="E58" s="369">
        <v>0</v>
      </c>
      <c r="F58" s="369">
        <v>0</v>
      </c>
      <c r="G58" s="523">
        <f>IFERROR(F58/D58*100,F58)</f>
        <v>0</v>
      </c>
      <c r="H58" s="523">
        <f>IFERROR(F58/E58*100,F58)</f>
        <v>0</v>
      </c>
    </row>
    <row r="59" spans="1:8" s="343" customFormat="1" x14ac:dyDescent="0.25">
      <c r="A59" s="368" t="s">
        <v>700</v>
      </c>
      <c r="B59" s="280" t="s">
        <v>701</v>
      </c>
      <c r="C59" s="369">
        <v>0</v>
      </c>
      <c r="D59" s="369">
        <v>0</v>
      </c>
      <c r="E59" s="369">
        <v>0</v>
      </c>
      <c r="F59" s="369"/>
      <c r="G59" s="523">
        <f>IFERROR(F59/D59*100,F59)</f>
        <v>0</v>
      </c>
      <c r="H59" s="523">
        <f t="shared" ref="H59:H63" si="5">IFERROR(F59/E59*100,F59)</f>
        <v>0</v>
      </c>
    </row>
    <row r="60" spans="1:8" s="343" customFormat="1" x14ac:dyDescent="0.25">
      <c r="A60" s="368" t="s">
        <v>570</v>
      </c>
      <c r="B60" s="280" t="s">
        <v>572</v>
      </c>
      <c r="C60" s="369"/>
      <c r="D60" s="369">
        <v>12000</v>
      </c>
      <c r="E60" s="369">
        <v>12000</v>
      </c>
      <c r="F60" s="369">
        <v>4648.97</v>
      </c>
      <c r="G60" s="523">
        <f t="shared" si="0"/>
        <v>38.741416666666666</v>
      </c>
      <c r="H60" s="523">
        <f t="shared" si="5"/>
        <v>38.741416666666666</v>
      </c>
    </row>
    <row r="61" spans="1:8" s="343" customFormat="1" x14ac:dyDescent="0.25">
      <c r="A61" s="368" t="s">
        <v>571</v>
      </c>
      <c r="B61" s="280" t="s">
        <v>573</v>
      </c>
      <c r="C61" s="369"/>
      <c r="D61" s="369">
        <v>2794455</v>
      </c>
      <c r="E61" s="369">
        <v>2794455</v>
      </c>
      <c r="F61" s="369"/>
      <c r="G61" s="523">
        <f t="shared" si="0"/>
        <v>0</v>
      </c>
      <c r="H61" s="523">
        <f t="shared" si="5"/>
        <v>0</v>
      </c>
    </row>
    <row r="62" spans="1:8" s="343" customFormat="1" hidden="1" x14ac:dyDescent="0.25">
      <c r="A62" s="368" t="s">
        <v>478</v>
      </c>
      <c r="B62" s="280" t="s">
        <v>400</v>
      </c>
      <c r="C62" s="369"/>
      <c r="D62" s="369">
        <v>0</v>
      </c>
      <c r="E62" s="369">
        <v>0</v>
      </c>
      <c r="F62" s="369">
        <v>0</v>
      </c>
      <c r="G62" s="523" t="e">
        <f t="shared" si="0"/>
        <v>#DIV/0!</v>
      </c>
      <c r="H62" s="523">
        <f t="shared" si="5"/>
        <v>0</v>
      </c>
    </row>
    <row r="63" spans="1:8" x14ac:dyDescent="0.25">
      <c r="A63" s="368" t="s">
        <v>479</v>
      </c>
      <c r="B63" s="280" t="s">
        <v>401</v>
      </c>
      <c r="C63" s="369"/>
      <c r="D63" s="369">
        <v>0</v>
      </c>
      <c r="E63" s="369">
        <v>0</v>
      </c>
      <c r="F63" s="369">
        <v>139.91999999999999</v>
      </c>
      <c r="G63" s="523">
        <f>IFERROR(F63/D63*100,F63)</f>
        <v>139.91999999999999</v>
      </c>
      <c r="H63" s="523">
        <f t="shared" si="5"/>
        <v>139.91999999999999</v>
      </c>
    </row>
    <row r="64" spans="1:8" x14ac:dyDescent="0.25">
      <c r="A64" s="366" t="s">
        <v>113</v>
      </c>
      <c r="B64" s="367" t="s">
        <v>114</v>
      </c>
      <c r="C64" s="370">
        <f>SUM(C65:C68)</f>
        <v>0</v>
      </c>
      <c r="D64" s="370">
        <f>SUM(D65:D68)</f>
        <v>321000</v>
      </c>
      <c r="E64" s="370">
        <f>SUM(E65:E68)</f>
        <v>321000</v>
      </c>
      <c r="F64" s="370">
        <f>SUM(F65:F68)</f>
        <v>170137.83</v>
      </c>
      <c r="G64" s="524">
        <f t="shared" si="0"/>
        <v>53.002439252336444</v>
      </c>
      <c r="H64" s="524">
        <f t="shared" si="1"/>
        <v>53.002439252336444</v>
      </c>
    </row>
    <row r="65" spans="1:8" x14ac:dyDescent="0.25">
      <c r="A65" s="368" t="s">
        <v>480</v>
      </c>
      <c r="B65" s="280" t="s">
        <v>403</v>
      </c>
      <c r="C65" s="369"/>
      <c r="D65" s="369">
        <f>27000+55000+60000</f>
        <v>142000</v>
      </c>
      <c r="E65" s="369">
        <v>142000</v>
      </c>
      <c r="F65" s="369">
        <f>55567.59</f>
        <v>55567.59</v>
      </c>
      <c r="G65" s="523">
        <f t="shared" si="0"/>
        <v>39.132105633802816</v>
      </c>
      <c r="H65" s="523">
        <f t="shared" si="1"/>
        <v>39.132105633802816</v>
      </c>
    </row>
    <row r="66" spans="1:8" x14ac:dyDescent="0.25">
      <c r="A66" s="368" t="s">
        <v>481</v>
      </c>
      <c r="B66" s="280" t="s">
        <v>404</v>
      </c>
      <c r="C66" s="369"/>
      <c r="D66" s="369">
        <v>2200</v>
      </c>
      <c r="E66" s="369">
        <v>2200</v>
      </c>
      <c r="F66" s="369"/>
      <c r="G66" s="523">
        <f t="shared" si="0"/>
        <v>0</v>
      </c>
      <c r="H66" s="523">
        <f t="shared" si="1"/>
        <v>0</v>
      </c>
    </row>
    <row r="67" spans="1:8" x14ac:dyDescent="0.25">
      <c r="A67" s="368" t="s">
        <v>482</v>
      </c>
      <c r="B67" s="280" t="s">
        <v>405</v>
      </c>
      <c r="C67" s="369"/>
      <c r="D67" s="369">
        <f>20000+65000+50000</f>
        <v>135000</v>
      </c>
      <c r="E67" s="369">
        <v>135000</v>
      </c>
      <c r="F67" s="369">
        <f>95303.28-F267</f>
        <v>89179.03</v>
      </c>
      <c r="G67" s="523">
        <f t="shared" si="0"/>
        <v>66.058540740740739</v>
      </c>
      <c r="H67" s="523">
        <f t="shared" si="1"/>
        <v>66.058540740740739</v>
      </c>
    </row>
    <row r="68" spans="1:8" x14ac:dyDescent="0.25">
      <c r="A68" s="368" t="s">
        <v>483</v>
      </c>
      <c r="B68" s="280" t="s">
        <v>402</v>
      </c>
      <c r="C68" s="369"/>
      <c r="D68" s="369">
        <f>17000+9800+15000</f>
        <v>41800</v>
      </c>
      <c r="E68" s="369">
        <v>41800</v>
      </c>
      <c r="F68" s="369">
        <f>26517.55-F268-F563-F644</f>
        <v>25391.21</v>
      </c>
      <c r="G68" s="523">
        <f t="shared" si="0"/>
        <v>60.744521531100482</v>
      </c>
      <c r="H68" s="523">
        <f t="shared" si="1"/>
        <v>60.744521531100482</v>
      </c>
    </row>
    <row r="69" spans="1:8" x14ac:dyDescent="0.25">
      <c r="A69" s="366" t="s">
        <v>115</v>
      </c>
      <c r="B69" s="282" t="s">
        <v>116</v>
      </c>
      <c r="C69" s="370">
        <f>SUM(C70:C73)</f>
        <v>0</v>
      </c>
      <c r="D69" s="370">
        <f>SUM(D70:D73)</f>
        <v>15050</v>
      </c>
      <c r="E69" s="370">
        <f>SUM(E70:E73)</f>
        <v>15050</v>
      </c>
      <c r="F69" s="370">
        <f>SUM(F70:F73)</f>
        <v>3874.79</v>
      </c>
      <c r="G69" s="524">
        <f t="shared" si="0"/>
        <v>25.746112956810631</v>
      </c>
      <c r="H69" s="524">
        <f t="shared" si="1"/>
        <v>25.746112956810631</v>
      </c>
    </row>
    <row r="70" spans="1:8" x14ac:dyDescent="0.25">
      <c r="A70" s="368">
        <v>32241</v>
      </c>
      <c r="B70" s="280" t="s">
        <v>406</v>
      </c>
      <c r="C70" s="369"/>
      <c r="D70" s="369">
        <v>2500</v>
      </c>
      <c r="E70" s="369">
        <v>2500</v>
      </c>
      <c r="F70" s="369">
        <f>1543.81-F476</f>
        <v>647.21999999999991</v>
      </c>
      <c r="G70" s="523">
        <f t="shared" si="0"/>
        <v>25.888799999999996</v>
      </c>
      <c r="H70" s="523">
        <f t="shared" si="1"/>
        <v>25.888799999999996</v>
      </c>
    </row>
    <row r="71" spans="1:8" x14ac:dyDescent="0.25">
      <c r="A71" s="368">
        <v>32242</v>
      </c>
      <c r="B71" s="280" t="s">
        <v>408</v>
      </c>
      <c r="C71" s="369"/>
      <c r="D71" s="369">
        <v>2750</v>
      </c>
      <c r="E71" s="369">
        <v>2750</v>
      </c>
      <c r="F71" s="369">
        <f>1488.57</f>
        <v>1488.57</v>
      </c>
      <c r="G71" s="523">
        <f t="shared" si="0"/>
        <v>54.12981818181818</v>
      </c>
      <c r="H71" s="523">
        <f t="shared" si="1"/>
        <v>54.12981818181818</v>
      </c>
    </row>
    <row r="72" spans="1:8" x14ac:dyDescent="0.25">
      <c r="A72" s="368">
        <v>32243</v>
      </c>
      <c r="B72" s="280" t="s">
        <v>407</v>
      </c>
      <c r="C72" s="369"/>
      <c r="D72" s="369">
        <f>6000+500</f>
        <v>6500</v>
      </c>
      <c r="E72" s="369">
        <v>6500</v>
      </c>
      <c r="F72" s="369">
        <f>406.41</f>
        <v>406.41</v>
      </c>
      <c r="G72" s="523">
        <f t="shared" si="0"/>
        <v>6.2524615384615387</v>
      </c>
      <c r="H72" s="523">
        <f t="shared" si="1"/>
        <v>6.2524615384615387</v>
      </c>
    </row>
    <row r="73" spans="1:8" x14ac:dyDescent="0.25">
      <c r="A73" s="368">
        <v>32244</v>
      </c>
      <c r="B73" s="281" t="s">
        <v>409</v>
      </c>
      <c r="C73" s="369"/>
      <c r="D73" s="369">
        <f>3000+300</f>
        <v>3300</v>
      </c>
      <c r="E73" s="369">
        <v>3300</v>
      </c>
      <c r="F73" s="369">
        <f>1332.59</f>
        <v>1332.59</v>
      </c>
      <c r="G73" s="523">
        <f t="shared" si="0"/>
        <v>40.381515151515153</v>
      </c>
      <c r="H73" s="523">
        <f t="shared" si="1"/>
        <v>40.381515151515153</v>
      </c>
    </row>
    <row r="74" spans="1:8" x14ac:dyDescent="0.25">
      <c r="A74" s="366" t="s">
        <v>117</v>
      </c>
      <c r="B74" s="282" t="s">
        <v>118</v>
      </c>
      <c r="C74" s="370">
        <f>SUM(C75:C76)</f>
        <v>0</v>
      </c>
      <c r="D74" s="370">
        <f>SUM(D75:D76)</f>
        <v>9500</v>
      </c>
      <c r="E74" s="370">
        <f>SUM(E75:E76)</f>
        <v>9500</v>
      </c>
      <c r="F74" s="370">
        <f>SUM(F75:F76)</f>
        <v>35591.57</v>
      </c>
      <c r="G74" s="524">
        <f t="shared" ref="G74:G140" si="6">F74/D74*100</f>
        <v>374.6481052631579</v>
      </c>
      <c r="H74" s="524">
        <f t="shared" ref="H74:H140" si="7">F74/E74*100</f>
        <v>374.6481052631579</v>
      </c>
    </row>
    <row r="75" spans="1:8" x14ac:dyDescent="0.25">
      <c r="A75" s="368" t="s">
        <v>484</v>
      </c>
      <c r="B75" s="281" t="s">
        <v>575</v>
      </c>
      <c r="C75" s="369"/>
      <c r="D75" s="369">
        <f>5000+3000</f>
        <v>8000</v>
      </c>
      <c r="E75" s="369">
        <v>8000</v>
      </c>
      <c r="F75" s="369">
        <f>3049.18+32748.64-F271</f>
        <v>35472.07</v>
      </c>
      <c r="G75" s="523">
        <f t="shared" si="6"/>
        <v>443.40087500000004</v>
      </c>
      <c r="H75" s="523">
        <f t="shared" si="7"/>
        <v>443.40087500000004</v>
      </c>
    </row>
    <row r="76" spans="1:8" x14ac:dyDescent="0.25">
      <c r="A76" s="368" t="s">
        <v>574</v>
      </c>
      <c r="B76" s="281" t="s">
        <v>576</v>
      </c>
      <c r="C76" s="369"/>
      <c r="D76" s="369">
        <v>1500</v>
      </c>
      <c r="E76" s="369">
        <v>1500</v>
      </c>
      <c r="F76" s="369">
        <f>119.5-F272</f>
        <v>119.5</v>
      </c>
      <c r="G76" s="523">
        <f t="shared" si="6"/>
        <v>7.9666666666666668</v>
      </c>
      <c r="H76" s="523">
        <f t="shared" si="7"/>
        <v>7.9666666666666668</v>
      </c>
    </row>
    <row r="77" spans="1:8" x14ac:dyDescent="0.25">
      <c r="A77" s="366" t="s">
        <v>119</v>
      </c>
      <c r="B77" s="282" t="s">
        <v>120</v>
      </c>
      <c r="C77" s="370">
        <f>SUM(C78)</f>
        <v>0</v>
      </c>
      <c r="D77" s="370">
        <f>SUM(D78)</f>
        <v>5500</v>
      </c>
      <c r="E77" s="370">
        <f>SUM(E78)</f>
        <v>5500</v>
      </c>
      <c r="F77" s="370">
        <f>SUM(F78)</f>
        <v>5247.96</v>
      </c>
      <c r="G77" s="524">
        <f t="shared" si="6"/>
        <v>95.417454545454547</v>
      </c>
      <c r="H77" s="524">
        <f t="shared" si="7"/>
        <v>95.417454545454547</v>
      </c>
    </row>
    <row r="78" spans="1:8" x14ac:dyDescent="0.25">
      <c r="A78" s="368" t="s">
        <v>485</v>
      </c>
      <c r="B78" s="281" t="s">
        <v>120</v>
      </c>
      <c r="C78" s="369"/>
      <c r="D78" s="369">
        <f>3000+2500</f>
        <v>5500</v>
      </c>
      <c r="E78" s="369">
        <v>5500</v>
      </c>
      <c r="F78" s="369">
        <v>5247.96</v>
      </c>
      <c r="G78" s="523">
        <f t="shared" si="6"/>
        <v>95.417454545454547</v>
      </c>
      <c r="H78" s="523">
        <f t="shared" si="7"/>
        <v>95.417454545454547</v>
      </c>
    </row>
    <row r="79" spans="1:8" s="330" customFormat="1" x14ac:dyDescent="0.25">
      <c r="A79" s="366" t="s">
        <v>121</v>
      </c>
      <c r="B79" s="282" t="s">
        <v>122</v>
      </c>
      <c r="C79" s="329">
        <f>C80+C84+C89+C94+C103+C107+C112+C117+C119</f>
        <v>0</v>
      </c>
      <c r="D79" s="329">
        <f>D80+D84+D89+D94+D103+D107+D112+D117+D119</f>
        <v>1067396.33</v>
      </c>
      <c r="E79" s="329">
        <f>E80+E84+E89+E94+E103+E107+E112+E117+E119</f>
        <v>1067396.33</v>
      </c>
      <c r="F79" s="329">
        <f>F80+F84+F89+F94+F103+F107+F112+F117+F119</f>
        <v>508455.26</v>
      </c>
      <c r="G79" s="518">
        <f t="shared" si="6"/>
        <v>47.635095391418481</v>
      </c>
      <c r="H79" s="518">
        <f t="shared" si="7"/>
        <v>47.635095391418481</v>
      </c>
    </row>
    <row r="80" spans="1:8" s="330" customFormat="1" x14ac:dyDescent="0.25">
      <c r="A80" s="366" t="s">
        <v>123</v>
      </c>
      <c r="B80" s="282" t="s">
        <v>124</v>
      </c>
      <c r="C80" s="329">
        <f>SUM(C81:C83)</f>
        <v>0</v>
      </c>
      <c r="D80" s="329">
        <f>SUM(D81:D83)</f>
        <v>46350</v>
      </c>
      <c r="E80" s="329">
        <f>SUM(E81:E83)</f>
        <v>46350</v>
      </c>
      <c r="F80" s="329">
        <f>SUM(F81:F83)</f>
        <v>38913.509999999995</v>
      </c>
      <c r="G80" s="518">
        <f t="shared" si="6"/>
        <v>83.955792880258883</v>
      </c>
      <c r="H80" s="518">
        <f t="shared" si="7"/>
        <v>83.955792880258883</v>
      </c>
    </row>
    <row r="81" spans="1:8" s="330" customFormat="1" x14ac:dyDescent="0.25">
      <c r="A81" s="368" t="s">
        <v>486</v>
      </c>
      <c r="B81" s="281" t="s">
        <v>410</v>
      </c>
      <c r="C81" s="352"/>
      <c r="D81" s="352">
        <f>25000+18000</f>
        <v>43000</v>
      </c>
      <c r="E81" s="352">
        <v>43000</v>
      </c>
      <c r="F81" s="352">
        <f>28552.14+8482.96+979.82+575.46+1554.35-590-F276</f>
        <v>37679.629999999997</v>
      </c>
      <c r="G81" s="525">
        <f t="shared" si="6"/>
        <v>87.62704651162791</v>
      </c>
      <c r="H81" s="525">
        <f t="shared" si="7"/>
        <v>87.62704651162791</v>
      </c>
    </row>
    <row r="82" spans="1:8" x14ac:dyDescent="0.25">
      <c r="A82" s="368" t="s">
        <v>487</v>
      </c>
      <c r="B82" s="281" t="s">
        <v>411</v>
      </c>
      <c r="C82" s="369"/>
      <c r="D82" s="369">
        <f>600+900</f>
        <v>1500</v>
      </c>
      <c r="E82" s="369">
        <v>1500</v>
      </c>
      <c r="F82" s="369">
        <f>1233.88-F277</f>
        <v>1233.8800000000001</v>
      </c>
      <c r="G82" s="523">
        <f t="shared" si="6"/>
        <v>82.25866666666667</v>
      </c>
      <c r="H82" s="523">
        <f t="shared" si="7"/>
        <v>82.25866666666667</v>
      </c>
    </row>
    <row r="83" spans="1:8" x14ac:dyDescent="0.25">
      <c r="A83" s="368" t="s">
        <v>540</v>
      </c>
      <c r="B83" s="281" t="s">
        <v>541</v>
      </c>
      <c r="C83" s="369"/>
      <c r="D83" s="369">
        <f>350+1500</f>
        <v>1850</v>
      </c>
      <c r="E83" s="369">
        <v>1850</v>
      </c>
      <c r="F83" s="369">
        <f>590-F647</f>
        <v>0</v>
      </c>
      <c r="G83" s="523">
        <f t="shared" si="6"/>
        <v>0</v>
      </c>
      <c r="H83" s="523">
        <f t="shared" si="7"/>
        <v>0</v>
      </c>
    </row>
    <row r="84" spans="1:8" x14ac:dyDescent="0.25">
      <c r="A84" s="366" t="s">
        <v>125</v>
      </c>
      <c r="B84" s="282" t="s">
        <v>126</v>
      </c>
      <c r="C84" s="370">
        <f>SUM(C85:C88)</f>
        <v>0</v>
      </c>
      <c r="D84" s="370">
        <f>SUM(D85:D88)</f>
        <v>29500</v>
      </c>
      <c r="E84" s="370">
        <f>SUM(E85:E88)</f>
        <v>29500</v>
      </c>
      <c r="F84" s="370">
        <f>SUM(F85:F88)</f>
        <v>75709.97</v>
      </c>
      <c r="G84" s="524">
        <f t="shared" si="6"/>
        <v>256.6439661016949</v>
      </c>
      <c r="H84" s="524">
        <f t="shared" si="7"/>
        <v>256.6439661016949</v>
      </c>
    </row>
    <row r="85" spans="1:8" x14ac:dyDescent="0.25">
      <c r="A85" s="368">
        <v>32321</v>
      </c>
      <c r="B85" s="281" t="s">
        <v>413</v>
      </c>
      <c r="C85" s="369"/>
      <c r="D85" s="369">
        <f>5000+5000</f>
        <v>10000</v>
      </c>
      <c r="E85" s="369">
        <v>10000</v>
      </c>
      <c r="F85" s="369">
        <f>13148-F280-F479</f>
        <v>12048</v>
      </c>
      <c r="G85" s="523">
        <f t="shared" si="6"/>
        <v>120.48</v>
      </c>
      <c r="H85" s="523">
        <f t="shared" si="7"/>
        <v>120.48</v>
      </c>
    </row>
    <row r="86" spans="1:8" x14ac:dyDescent="0.25">
      <c r="A86" s="368">
        <v>32322</v>
      </c>
      <c r="B86" s="281" t="s">
        <v>414</v>
      </c>
      <c r="C86" s="369"/>
      <c r="D86" s="369">
        <f>5000+3000</f>
        <v>8000</v>
      </c>
      <c r="E86" s="369">
        <v>8000</v>
      </c>
      <c r="F86" s="369">
        <f>38575.42+51029.48-F281-F480</f>
        <v>55662.31</v>
      </c>
      <c r="G86" s="523">
        <f t="shared" si="6"/>
        <v>695.77887499999997</v>
      </c>
      <c r="H86" s="523">
        <f t="shared" si="7"/>
        <v>695.77887499999997</v>
      </c>
    </row>
    <row r="87" spans="1:8" s="343" customFormat="1" x14ac:dyDescent="0.25">
      <c r="A87" s="368">
        <v>32323</v>
      </c>
      <c r="B87" s="281" t="s">
        <v>412</v>
      </c>
      <c r="C87" s="369"/>
      <c r="D87" s="369">
        <f>3500+3000</f>
        <v>6500</v>
      </c>
      <c r="E87" s="369">
        <v>6500</v>
      </c>
      <c r="F87" s="369">
        <f>11723.79-F282-F481</f>
        <v>4936.4100000000008</v>
      </c>
      <c r="G87" s="523">
        <f t="shared" si="6"/>
        <v>75.944769230769239</v>
      </c>
      <c r="H87" s="523">
        <f t="shared" si="7"/>
        <v>75.944769230769239</v>
      </c>
    </row>
    <row r="88" spans="1:8" s="343" customFormat="1" x14ac:dyDescent="0.25">
      <c r="A88" s="368" t="s">
        <v>577</v>
      </c>
      <c r="B88" s="281" t="s">
        <v>578</v>
      </c>
      <c r="C88" s="369"/>
      <c r="D88" s="369">
        <v>5000</v>
      </c>
      <c r="E88" s="369">
        <v>5000</v>
      </c>
      <c r="F88" s="369">
        <f>4558.61-F482</f>
        <v>3063.25</v>
      </c>
      <c r="G88" s="523">
        <f t="shared" si="6"/>
        <v>61.265000000000001</v>
      </c>
      <c r="H88" s="523">
        <f t="shared" si="7"/>
        <v>61.265000000000001</v>
      </c>
    </row>
    <row r="89" spans="1:8" s="343" customFormat="1" x14ac:dyDescent="0.25">
      <c r="A89" s="366" t="s">
        <v>127</v>
      </c>
      <c r="B89" s="282" t="s">
        <v>128</v>
      </c>
      <c r="C89" s="370">
        <f>SUM(C90:C93)</f>
        <v>0</v>
      </c>
      <c r="D89" s="370">
        <f t="shared" ref="D89:F89" si="8">SUM(D90:D93)</f>
        <v>2663.61</v>
      </c>
      <c r="E89" s="370">
        <f t="shared" si="8"/>
        <v>2663.61</v>
      </c>
      <c r="F89" s="370">
        <f t="shared" si="8"/>
        <v>1373.8</v>
      </c>
      <c r="G89" s="524">
        <f t="shared" si="6"/>
        <v>51.576619700331506</v>
      </c>
      <c r="H89" s="524">
        <f t="shared" si="7"/>
        <v>51.576619700331506</v>
      </c>
    </row>
    <row r="90" spans="1:8" s="343" customFormat="1" x14ac:dyDescent="0.25">
      <c r="A90" s="368" t="s">
        <v>702</v>
      </c>
      <c r="B90" s="281" t="s">
        <v>704</v>
      </c>
      <c r="C90" s="369"/>
      <c r="D90" s="369"/>
      <c r="E90" s="369"/>
      <c r="F90" s="369">
        <f>250-F649</f>
        <v>250</v>
      </c>
      <c r="G90" s="524">
        <f>IFERROR(F90/D90*100,F90)</f>
        <v>250</v>
      </c>
      <c r="H90" s="524">
        <f>IFERROR(F90/E90*100,F90)</f>
        <v>250</v>
      </c>
    </row>
    <row r="91" spans="1:8" s="343" customFormat="1" x14ac:dyDescent="0.25">
      <c r="A91" s="368" t="s">
        <v>703</v>
      </c>
      <c r="B91" s="281" t="s">
        <v>705</v>
      </c>
      <c r="C91" s="369"/>
      <c r="D91" s="369"/>
      <c r="E91" s="369"/>
      <c r="F91" s="369">
        <f>871.55-F650</f>
        <v>871.55</v>
      </c>
      <c r="G91" s="524">
        <f t="shared" ref="G91:G92" si="9">IFERROR(F91/D91*100,F91)</f>
        <v>871.55</v>
      </c>
      <c r="H91" s="524">
        <f t="shared" ref="H91:H92" si="10">IFERROR(F91/E91*100,F91)</f>
        <v>871.55</v>
      </c>
    </row>
    <row r="92" spans="1:8" s="343" customFormat="1" x14ac:dyDescent="0.25">
      <c r="A92" s="368" t="s">
        <v>608</v>
      </c>
      <c r="B92" s="281" t="s">
        <v>706</v>
      </c>
      <c r="C92" s="369"/>
      <c r="D92" s="369"/>
      <c r="E92" s="369"/>
      <c r="F92" s="369">
        <f>1182.19-F284-F651-F690</f>
        <v>252.25</v>
      </c>
      <c r="G92" s="524">
        <f t="shared" si="9"/>
        <v>252.25</v>
      </c>
      <c r="H92" s="524">
        <f t="shared" si="10"/>
        <v>252.25</v>
      </c>
    </row>
    <row r="93" spans="1:8" x14ac:dyDescent="0.25">
      <c r="A93" s="368" t="s">
        <v>488</v>
      </c>
      <c r="B93" s="281" t="s">
        <v>128</v>
      </c>
      <c r="C93" s="369"/>
      <c r="D93" s="369">
        <f>2000+663.61</f>
        <v>2663.61</v>
      </c>
      <c r="E93" s="369">
        <v>2663.61</v>
      </c>
      <c r="F93" s="369"/>
      <c r="G93" s="523">
        <f t="shared" si="6"/>
        <v>0</v>
      </c>
      <c r="H93" s="523">
        <f t="shared" si="7"/>
        <v>0</v>
      </c>
    </row>
    <row r="94" spans="1:8" x14ac:dyDescent="0.25">
      <c r="A94" s="373" t="s">
        <v>129</v>
      </c>
      <c r="B94" s="374" t="s">
        <v>130</v>
      </c>
      <c r="C94" s="370">
        <f>SUM(C95:C102)</f>
        <v>0</v>
      </c>
      <c r="D94" s="370">
        <f>SUM(D95:D102)</f>
        <v>166650</v>
      </c>
      <c r="E94" s="370">
        <f>SUM(E95:E102)</f>
        <v>166650</v>
      </c>
      <c r="F94" s="370">
        <f>SUM(F95:F102)</f>
        <v>84747.66</v>
      </c>
      <c r="G94" s="524">
        <f t="shared" si="6"/>
        <v>50.853681368136819</v>
      </c>
      <c r="H94" s="524">
        <f t="shared" si="7"/>
        <v>50.853681368136819</v>
      </c>
    </row>
    <row r="95" spans="1:8" x14ac:dyDescent="0.25">
      <c r="A95" s="368">
        <v>32341</v>
      </c>
      <c r="B95" s="281" t="s">
        <v>416</v>
      </c>
      <c r="C95" s="369"/>
      <c r="D95" s="369">
        <f>25000+13000+6000</f>
        <v>44000</v>
      </c>
      <c r="E95" s="369">
        <v>44000</v>
      </c>
      <c r="F95" s="369">
        <f>17473.27</f>
        <v>17473.27</v>
      </c>
      <c r="G95" s="523">
        <f t="shared" si="6"/>
        <v>39.711977272727275</v>
      </c>
      <c r="H95" s="523">
        <f t="shared" si="7"/>
        <v>39.711977272727275</v>
      </c>
    </row>
    <row r="96" spans="1:8" x14ac:dyDescent="0.25">
      <c r="A96" s="368">
        <v>32342</v>
      </c>
      <c r="B96" s="281" t="s">
        <v>417</v>
      </c>
      <c r="C96" s="369"/>
      <c r="D96" s="369">
        <f>15000+18000+35000</f>
        <v>68000</v>
      </c>
      <c r="E96" s="369">
        <v>68000</v>
      </c>
      <c r="F96" s="369">
        <v>11885.82</v>
      </c>
      <c r="G96" s="523">
        <f t="shared" si="6"/>
        <v>17.479147058823528</v>
      </c>
      <c r="H96" s="523">
        <f t="shared" si="7"/>
        <v>17.479147058823528</v>
      </c>
    </row>
    <row r="97" spans="1:8" x14ac:dyDescent="0.25">
      <c r="A97" s="368">
        <v>32343</v>
      </c>
      <c r="B97" s="281" t="s">
        <v>418</v>
      </c>
      <c r="C97" s="369"/>
      <c r="D97" s="369">
        <f>1800+1000</f>
        <v>2800</v>
      </c>
      <c r="E97" s="369">
        <v>2800</v>
      </c>
      <c r="F97" s="369">
        <v>1102.06</v>
      </c>
      <c r="G97" s="523">
        <f t="shared" si="6"/>
        <v>39.359285714285711</v>
      </c>
      <c r="H97" s="523">
        <f t="shared" si="7"/>
        <v>39.359285714285711</v>
      </c>
    </row>
    <row r="98" spans="1:8" x14ac:dyDescent="0.25">
      <c r="A98" s="368" t="s">
        <v>586</v>
      </c>
      <c r="B98" s="281" t="s">
        <v>579</v>
      </c>
      <c r="C98" s="369"/>
      <c r="D98" s="369">
        <f>1500+500</f>
        <v>2000</v>
      </c>
      <c r="E98" s="369">
        <v>2000</v>
      </c>
      <c r="F98" s="369">
        <v>427.53</v>
      </c>
      <c r="G98" s="523">
        <f t="shared" si="6"/>
        <v>21.3765</v>
      </c>
      <c r="H98" s="523">
        <f t="shared" si="7"/>
        <v>21.3765</v>
      </c>
    </row>
    <row r="99" spans="1:8" x14ac:dyDescent="0.25">
      <c r="A99" s="368" t="s">
        <v>580</v>
      </c>
      <c r="B99" s="281" t="s">
        <v>583</v>
      </c>
      <c r="C99" s="369"/>
      <c r="D99" s="369">
        <v>9000</v>
      </c>
      <c r="E99" s="369">
        <v>9000</v>
      </c>
      <c r="F99" s="369"/>
      <c r="G99" s="523">
        <f t="shared" si="6"/>
        <v>0</v>
      </c>
      <c r="H99" s="523">
        <f t="shared" si="7"/>
        <v>0</v>
      </c>
    </row>
    <row r="100" spans="1:8" x14ac:dyDescent="0.25">
      <c r="A100" s="368" t="s">
        <v>581</v>
      </c>
      <c r="B100" s="281" t="s">
        <v>584</v>
      </c>
      <c r="C100" s="369"/>
      <c r="D100" s="369">
        <f>2000+4000</f>
        <v>6000</v>
      </c>
      <c r="E100" s="369">
        <v>6000</v>
      </c>
      <c r="F100" s="369">
        <f>3688.94-F430</f>
        <v>3607.35</v>
      </c>
      <c r="G100" s="523">
        <f t="shared" si="6"/>
        <v>60.122500000000002</v>
      </c>
      <c r="H100" s="523">
        <f t="shared" si="7"/>
        <v>60.122500000000002</v>
      </c>
    </row>
    <row r="101" spans="1:8" x14ac:dyDescent="0.25">
      <c r="A101" s="368" t="s">
        <v>582</v>
      </c>
      <c r="B101" s="281" t="s">
        <v>585</v>
      </c>
      <c r="C101" s="369"/>
      <c r="D101" s="369">
        <v>150</v>
      </c>
      <c r="E101" s="369">
        <v>150</v>
      </c>
      <c r="F101" s="369"/>
      <c r="G101" s="523">
        <f t="shared" si="6"/>
        <v>0</v>
      </c>
      <c r="H101" s="523">
        <f t="shared" si="7"/>
        <v>0</v>
      </c>
    </row>
    <row r="102" spans="1:8" x14ac:dyDescent="0.25">
      <c r="A102" s="284">
        <v>32349</v>
      </c>
      <c r="B102" s="285" t="s">
        <v>419</v>
      </c>
      <c r="C102" s="369"/>
      <c r="D102" s="369">
        <f>700+30000+4000</f>
        <v>34700</v>
      </c>
      <c r="E102" s="369">
        <v>34700</v>
      </c>
      <c r="F102" s="369">
        <f>3814.61+7734.25+38702.77</f>
        <v>50251.63</v>
      </c>
      <c r="G102" s="523">
        <f t="shared" si="6"/>
        <v>144.81737752161382</v>
      </c>
      <c r="H102" s="523">
        <f t="shared" si="7"/>
        <v>144.81737752161382</v>
      </c>
    </row>
    <row r="103" spans="1:8" x14ac:dyDescent="0.25">
      <c r="A103" s="373">
        <v>3235</v>
      </c>
      <c r="B103" s="374" t="s">
        <v>131</v>
      </c>
      <c r="C103" s="370">
        <f>SUM(C104:C106)</f>
        <v>0</v>
      </c>
      <c r="D103" s="370">
        <f>SUM(D104:D106)</f>
        <v>7832.72</v>
      </c>
      <c r="E103" s="370">
        <f>SUM(E104:E106)</f>
        <v>7832.72</v>
      </c>
      <c r="F103" s="370">
        <f>SUM(F104:F106)</f>
        <v>1601.05</v>
      </c>
      <c r="G103" s="524">
        <f t="shared" si="6"/>
        <v>20.440536620739667</v>
      </c>
      <c r="H103" s="524">
        <f t="shared" si="7"/>
        <v>20.440536620739667</v>
      </c>
    </row>
    <row r="104" spans="1:8" x14ac:dyDescent="0.25">
      <c r="A104" s="284">
        <v>32353</v>
      </c>
      <c r="B104" s="283" t="s">
        <v>587</v>
      </c>
      <c r="C104" s="369"/>
      <c r="D104" s="369">
        <v>1800</v>
      </c>
      <c r="E104" s="369">
        <v>1800</v>
      </c>
      <c r="F104" s="369">
        <v>937.5</v>
      </c>
      <c r="G104" s="523">
        <f t="shared" si="6"/>
        <v>52.083333333333336</v>
      </c>
      <c r="H104" s="523">
        <f t="shared" si="7"/>
        <v>52.083333333333336</v>
      </c>
    </row>
    <row r="105" spans="1:8" x14ac:dyDescent="0.25">
      <c r="A105" s="284">
        <v>32354</v>
      </c>
      <c r="B105" s="283" t="s">
        <v>588</v>
      </c>
      <c r="C105" s="369"/>
      <c r="D105" s="369">
        <v>5700</v>
      </c>
      <c r="E105" s="369">
        <v>5700</v>
      </c>
      <c r="F105" s="369">
        <v>663.55</v>
      </c>
      <c r="G105" s="523">
        <f t="shared" si="6"/>
        <v>11.641228070175439</v>
      </c>
      <c r="H105" s="523">
        <f t="shared" si="7"/>
        <v>11.641228070175439</v>
      </c>
    </row>
    <row r="106" spans="1:8" s="343" customFormat="1" x14ac:dyDescent="0.25">
      <c r="A106" s="284">
        <v>32359</v>
      </c>
      <c r="B106" s="283" t="s">
        <v>420</v>
      </c>
      <c r="C106" s="369"/>
      <c r="D106" s="369">
        <f>132.72+200</f>
        <v>332.72</v>
      </c>
      <c r="E106" s="369">
        <v>332.72</v>
      </c>
      <c r="F106" s="369"/>
      <c r="G106" s="523">
        <f t="shared" si="6"/>
        <v>0</v>
      </c>
      <c r="H106" s="523">
        <f t="shared" si="7"/>
        <v>0</v>
      </c>
    </row>
    <row r="107" spans="1:8" s="343" customFormat="1" x14ac:dyDescent="0.25">
      <c r="A107" s="373">
        <v>3236</v>
      </c>
      <c r="B107" s="374" t="s">
        <v>132</v>
      </c>
      <c r="C107" s="370">
        <f>SUM(C108:C111)</f>
        <v>0</v>
      </c>
      <c r="D107" s="370">
        <f>SUM(D108:D111)</f>
        <v>463000</v>
      </c>
      <c r="E107" s="370">
        <f>SUM(E108:E111)</f>
        <v>463000</v>
      </c>
      <c r="F107" s="370">
        <f>SUM(F108:F111)</f>
        <v>180548.31999999998</v>
      </c>
      <c r="G107" s="524">
        <f t="shared" si="6"/>
        <v>38.995317494600428</v>
      </c>
      <c r="H107" s="524">
        <f t="shared" si="7"/>
        <v>38.995317494600428</v>
      </c>
    </row>
    <row r="108" spans="1:8" s="343" customFormat="1" x14ac:dyDescent="0.25">
      <c r="A108" s="284">
        <v>32361</v>
      </c>
      <c r="B108" s="283" t="s">
        <v>591</v>
      </c>
      <c r="C108" s="369"/>
      <c r="D108" s="369">
        <v>4000</v>
      </c>
      <c r="E108" s="369">
        <v>4000</v>
      </c>
      <c r="F108" s="369">
        <v>778.7</v>
      </c>
      <c r="G108" s="523">
        <f t="shared" si="6"/>
        <v>19.467500000000001</v>
      </c>
      <c r="H108" s="523">
        <f t="shared" si="7"/>
        <v>19.467500000000001</v>
      </c>
    </row>
    <row r="109" spans="1:8" s="343" customFormat="1" x14ac:dyDescent="0.25">
      <c r="A109" s="284">
        <v>32362</v>
      </c>
      <c r="B109" s="283" t="s">
        <v>590</v>
      </c>
      <c r="C109" s="369"/>
      <c r="D109" s="369">
        <v>2000</v>
      </c>
      <c r="E109" s="369">
        <v>2000</v>
      </c>
      <c r="F109" s="369"/>
      <c r="G109" s="523">
        <f t="shared" si="6"/>
        <v>0</v>
      </c>
      <c r="H109" s="523">
        <f t="shared" si="7"/>
        <v>0</v>
      </c>
    </row>
    <row r="110" spans="1:8" s="343" customFormat="1" x14ac:dyDescent="0.25">
      <c r="A110" s="284">
        <v>32363</v>
      </c>
      <c r="B110" s="283" t="s">
        <v>589</v>
      </c>
      <c r="C110" s="369"/>
      <c r="D110" s="369">
        <v>30000</v>
      </c>
      <c r="E110" s="369">
        <v>30000</v>
      </c>
      <c r="F110" s="369">
        <v>875.88</v>
      </c>
      <c r="G110" s="523">
        <f t="shared" si="6"/>
        <v>2.9196</v>
      </c>
      <c r="H110" s="523">
        <f t="shared" si="7"/>
        <v>2.9196</v>
      </c>
    </row>
    <row r="111" spans="1:8" x14ac:dyDescent="0.25">
      <c r="A111" s="284">
        <v>32369</v>
      </c>
      <c r="B111" s="283" t="s">
        <v>132</v>
      </c>
      <c r="C111" s="369"/>
      <c r="D111" s="369">
        <f>55000+32000+340000</f>
        <v>427000</v>
      </c>
      <c r="E111" s="369">
        <v>427000</v>
      </c>
      <c r="F111" s="369">
        <f>116321.54+62908.51-F288</f>
        <v>178893.74</v>
      </c>
      <c r="G111" s="523">
        <f t="shared" si="6"/>
        <v>41.895489461358309</v>
      </c>
      <c r="H111" s="523">
        <f t="shared" si="7"/>
        <v>41.895489461358309</v>
      </c>
    </row>
    <row r="112" spans="1:8" x14ac:dyDescent="0.25">
      <c r="A112" s="373">
        <v>3237</v>
      </c>
      <c r="B112" s="374" t="s">
        <v>133</v>
      </c>
      <c r="C112" s="370">
        <f>SUM(C113:C116)</f>
        <v>0</v>
      </c>
      <c r="D112" s="370">
        <f>SUM(D113:D116)</f>
        <v>295500</v>
      </c>
      <c r="E112" s="370">
        <f>SUM(E113:E116)</f>
        <v>295500</v>
      </c>
      <c r="F112" s="370">
        <f>SUM(F113:F116)</f>
        <v>94945.790000000008</v>
      </c>
      <c r="G112" s="524">
        <f t="shared" si="6"/>
        <v>32.130554991539768</v>
      </c>
      <c r="H112" s="524">
        <f t="shared" si="7"/>
        <v>32.130554991539768</v>
      </c>
    </row>
    <row r="113" spans="1:8" x14ac:dyDescent="0.25">
      <c r="A113" s="284">
        <v>32372</v>
      </c>
      <c r="B113" s="283" t="s">
        <v>422</v>
      </c>
      <c r="C113" s="369"/>
      <c r="D113" s="369">
        <f>90000+100000+70000</f>
        <v>260000</v>
      </c>
      <c r="E113" s="369">
        <v>260000</v>
      </c>
      <c r="F113" s="369">
        <f>91005.21-F290-F608-F653</f>
        <v>86045.430000000008</v>
      </c>
      <c r="G113" s="523">
        <f t="shared" si="6"/>
        <v>33.094396153846155</v>
      </c>
      <c r="H113" s="523">
        <f t="shared" si="7"/>
        <v>33.094396153846155</v>
      </c>
    </row>
    <row r="114" spans="1:8" x14ac:dyDescent="0.25">
      <c r="A114" s="284">
        <v>32373</v>
      </c>
      <c r="B114" s="283" t="s">
        <v>423</v>
      </c>
      <c r="C114" s="369"/>
      <c r="D114" s="369">
        <f>15000+10000</f>
        <v>25000</v>
      </c>
      <c r="E114" s="369">
        <v>25000</v>
      </c>
      <c r="F114" s="369">
        <f>5868.12-F291</f>
        <v>5868.12</v>
      </c>
      <c r="G114" s="523">
        <f t="shared" si="6"/>
        <v>23.472479999999997</v>
      </c>
      <c r="H114" s="523">
        <f t="shared" si="7"/>
        <v>23.472479999999997</v>
      </c>
    </row>
    <row r="115" spans="1:8" x14ac:dyDescent="0.25">
      <c r="A115" s="284">
        <v>32375</v>
      </c>
      <c r="B115" s="283" t="s">
        <v>542</v>
      </c>
      <c r="C115" s="369"/>
      <c r="D115" s="369">
        <v>1000</v>
      </c>
      <c r="E115" s="369">
        <v>1000</v>
      </c>
      <c r="F115" s="369">
        <v>0</v>
      </c>
      <c r="G115" s="523">
        <f t="shared" si="6"/>
        <v>0</v>
      </c>
      <c r="H115" s="523">
        <f t="shared" si="7"/>
        <v>0</v>
      </c>
    </row>
    <row r="116" spans="1:8" x14ac:dyDescent="0.25">
      <c r="A116" s="284">
        <v>32379</v>
      </c>
      <c r="B116" s="283" t="s">
        <v>489</v>
      </c>
      <c r="C116" s="369"/>
      <c r="D116" s="369">
        <f>4500+5000</f>
        <v>9500</v>
      </c>
      <c r="E116" s="369">
        <v>9500</v>
      </c>
      <c r="F116" s="369">
        <f>905+2127.24-F292</f>
        <v>3032.24</v>
      </c>
      <c r="G116" s="523">
        <f t="shared" si="6"/>
        <v>31.918315789473684</v>
      </c>
      <c r="H116" s="523">
        <f t="shared" si="7"/>
        <v>31.918315789473684</v>
      </c>
    </row>
    <row r="117" spans="1:8" s="330" customFormat="1" x14ac:dyDescent="0.25">
      <c r="A117" s="373" t="s">
        <v>134</v>
      </c>
      <c r="B117" s="374" t="s">
        <v>135</v>
      </c>
      <c r="C117" s="370">
        <f>SUM(C118)</f>
        <v>0</v>
      </c>
      <c r="D117" s="370">
        <f>SUM(D118)</f>
        <v>3500</v>
      </c>
      <c r="E117" s="370">
        <f>SUM(E118)</f>
        <v>3500</v>
      </c>
      <c r="F117" s="370">
        <f>SUM(F118)</f>
        <v>4558.7700000000004</v>
      </c>
      <c r="G117" s="524">
        <f t="shared" si="6"/>
        <v>130.25057142857145</v>
      </c>
      <c r="H117" s="524">
        <f t="shared" si="7"/>
        <v>130.25057142857145</v>
      </c>
    </row>
    <row r="118" spans="1:8" x14ac:dyDescent="0.25">
      <c r="A118" s="284">
        <v>32389</v>
      </c>
      <c r="B118" s="283" t="s">
        <v>424</v>
      </c>
      <c r="C118" s="369"/>
      <c r="D118" s="369">
        <v>3500</v>
      </c>
      <c r="E118" s="369">
        <v>3500</v>
      </c>
      <c r="F118" s="369">
        <f>25960.95-F295-F487</f>
        <v>4558.7700000000004</v>
      </c>
      <c r="G118" s="523">
        <f t="shared" si="6"/>
        <v>130.25057142857145</v>
      </c>
      <c r="H118" s="523">
        <f t="shared" si="7"/>
        <v>130.25057142857145</v>
      </c>
    </row>
    <row r="119" spans="1:8" x14ac:dyDescent="0.25">
      <c r="A119" s="373" t="s">
        <v>136</v>
      </c>
      <c r="B119" s="374" t="s">
        <v>137</v>
      </c>
      <c r="C119" s="370">
        <f>SUM(C120:C123)</f>
        <v>0</v>
      </c>
      <c r="D119" s="370">
        <f>SUM(D120:D123)</f>
        <v>52400</v>
      </c>
      <c r="E119" s="370">
        <f>SUM(E120:E123)</f>
        <v>52400</v>
      </c>
      <c r="F119" s="370">
        <f>SUM(F120:F123)</f>
        <v>26056.389999999996</v>
      </c>
      <c r="G119" s="524">
        <f t="shared" si="6"/>
        <v>49.725935114503812</v>
      </c>
      <c r="H119" s="524">
        <f t="shared" si="7"/>
        <v>49.725935114503812</v>
      </c>
    </row>
    <row r="120" spans="1:8" x14ac:dyDescent="0.25">
      <c r="A120" s="284">
        <v>32391</v>
      </c>
      <c r="B120" s="283" t="s">
        <v>592</v>
      </c>
      <c r="C120" s="369"/>
      <c r="D120" s="369">
        <v>1300</v>
      </c>
      <c r="E120" s="369">
        <v>1300</v>
      </c>
      <c r="F120" s="369">
        <f>3748.25-F297</f>
        <v>3748.25</v>
      </c>
      <c r="G120" s="523">
        <f t="shared" si="6"/>
        <v>288.32692307692309</v>
      </c>
      <c r="H120" s="523">
        <f t="shared" si="7"/>
        <v>288.32692307692309</v>
      </c>
    </row>
    <row r="121" spans="1:8" x14ac:dyDescent="0.25">
      <c r="A121" s="284">
        <v>32394</v>
      </c>
      <c r="B121" s="283" t="s">
        <v>425</v>
      </c>
      <c r="C121" s="369"/>
      <c r="D121" s="369">
        <f>3800+2000</f>
        <v>5800</v>
      </c>
      <c r="E121" s="369">
        <v>5800</v>
      </c>
      <c r="F121" s="369">
        <f>5144.74-F298</f>
        <v>5144.74</v>
      </c>
      <c r="G121" s="523">
        <f t="shared" si="6"/>
        <v>88.702413793103446</v>
      </c>
      <c r="H121" s="523">
        <f t="shared" si="7"/>
        <v>88.702413793103446</v>
      </c>
    </row>
    <row r="122" spans="1:8" x14ac:dyDescent="0.25">
      <c r="A122" s="284">
        <v>32395</v>
      </c>
      <c r="B122" s="283" t="s">
        <v>426</v>
      </c>
      <c r="C122" s="369"/>
      <c r="D122" s="369">
        <f>17000+300</f>
        <v>17300</v>
      </c>
      <c r="E122" s="369">
        <v>17300</v>
      </c>
      <c r="F122" s="369">
        <f>4961.5+4821.96+1092</f>
        <v>10875.46</v>
      </c>
      <c r="G122" s="523">
        <f t="shared" si="6"/>
        <v>62.863930635838152</v>
      </c>
      <c r="H122" s="523">
        <f t="shared" si="7"/>
        <v>62.863930635838152</v>
      </c>
    </row>
    <row r="123" spans="1:8" x14ac:dyDescent="0.25">
      <c r="A123" s="284">
        <v>32399</v>
      </c>
      <c r="B123" s="283" t="s">
        <v>300</v>
      </c>
      <c r="C123" s="369"/>
      <c r="D123" s="369">
        <f>13000+15000</f>
        <v>28000</v>
      </c>
      <c r="E123" s="369">
        <v>28000</v>
      </c>
      <c r="F123" s="369">
        <f>9221+350+58.24-F299-F610-F655-F694</f>
        <v>6287.94</v>
      </c>
      <c r="G123" s="523">
        <f t="shared" si="6"/>
        <v>22.45692857142857</v>
      </c>
      <c r="H123" s="523">
        <f t="shared" si="7"/>
        <v>22.45692857142857</v>
      </c>
    </row>
    <row r="124" spans="1:8" x14ac:dyDescent="0.25">
      <c r="A124" s="371">
        <v>324</v>
      </c>
      <c r="B124" s="375" t="s">
        <v>138</v>
      </c>
      <c r="C124" s="329">
        <f t="shared" ref="C124:D125" si="11">SUM(C125)</f>
        <v>0</v>
      </c>
      <c r="D124" s="329">
        <f t="shared" si="11"/>
        <v>400</v>
      </c>
      <c r="E124" s="329">
        <f>SUM(E125)</f>
        <v>400</v>
      </c>
      <c r="F124" s="329">
        <f>SUM(F125)</f>
        <v>0</v>
      </c>
      <c r="G124" s="518">
        <f t="shared" si="6"/>
        <v>0</v>
      </c>
      <c r="H124" s="518">
        <f t="shared" si="7"/>
        <v>0</v>
      </c>
    </row>
    <row r="125" spans="1:8" x14ac:dyDescent="0.25">
      <c r="A125" s="371">
        <v>3241</v>
      </c>
      <c r="B125" s="375" t="s">
        <v>138</v>
      </c>
      <c r="C125" s="329">
        <f t="shared" si="11"/>
        <v>0</v>
      </c>
      <c r="D125" s="329">
        <f t="shared" si="11"/>
        <v>400</v>
      </c>
      <c r="E125" s="329">
        <f>SUM(E126)</f>
        <v>400</v>
      </c>
      <c r="F125" s="329">
        <f>SUM(F126)</f>
        <v>0</v>
      </c>
      <c r="G125" s="518">
        <f t="shared" si="6"/>
        <v>0</v>
      </c>
      <c r="H125" s="518">
        <f t="shared" si="7"/>
        <v>0</v>
      </c>
    </row>
    <row r="126" spans="1:8" x14ac:dyDescent="0.25">
      <c r="A126" s="372" t="s">
        <v>490</v>
      </c>
      <c r="B126" s="376" t="s">
        <v>436</v>
      </c>
      <c r="C126" s="369"/>
      <c r="D126" s="369">
        <v>400</v>
      </c>
      <c r="E126" s="369">
        <v>400</v>
      </c>
      <c r="F126" s="369"/>
      <c r="G126" s="523">
        <f t="shared" si="6"/>
        <v>0</v>
      </c>
      <c r="H126" s="523">
        <f t="shared" si="7"/>
        <v>0</v>
      </c>
    </row>
    <row r="127" spans="1:8" s="330" customFormat="1" x14ac:dyDescent="0.25">
      <c r="A127" s="371" t="s">
        <v>558</v>
      </c>
      <c r="B127" s="375" t="s">
        <v>612</v>
      </c>
      <c r="C127" s="370">
        <f>C128+C131+C133</f>
        <v>0</v>
      </c>
      <c r="D127" s="370">
        <f>D128+D131+D133</f>
        <v>2675733</v>
      </c>
      <c r="E127" s="370">
        <f>E128+E131+E133</f>
        <v>2675733</v>
      </c>
      <c r="F127" s="370">
        <f>F128+F131+F133</f>
        <v>2481965.17</v>
      </c>
      <c r="G127" s="524">
        <f t="shared" si="6"/>
        <v>92.75832715745554</v>
      </c>
      <c r="H127" s="524">
        <f t="shared" si="7"/>
        <v>92.75832715745554</v>
      </c>
    </row>
    <row r="128" spans="1:8" s="330" customFormat="1" x14ac:dyDescent="0.25">
      <c r="A128" s="371" t="s">
        <v>559</v>
      </c>
      <c r="B128" s="375" t="s">
        <v>612</v>
      </c>
      <c r="C128" s="370">
        <f>C129+C130</f>
        <v>0</v>
      </c>
      <c r="D128" s="370">
        <f>D129+D130</f>
        <v>990000</v>
      </c>
      <c r="E128" s="370">
        <f>E129+E130</f>
        <v>990000</v>
      </c>
      <c r="F128" s="370">
        <f>F129+F130</f>
        <v>570655.79999999993</v>
      </c>
      <c r="G128" s="524">
        <f t="shared" si="6"/>
        <v>57.641999999999996</v>
      </c>
      <c r="H128" s="524">
        <f t="shared" si="7"/>
        <v>57.641999999999996</v>
      </c>
    </row>
    <row r="129" spans="1:8" x14ac:dyDescent="0.25">
      <c r="A129" s="372" t="s">
        <v>560</v>
      </c>
      <c r="B129" s="376" t="s">
        <v>562</v>
      </c>
      <c r="C129" s="369"/>
      <c r="D129" s="369">
        <f>40000+20000</f>
        <v>60000</v>
      </c>
      <c r="E129" s="369">
        <v>60000</v>
      </c>
      <c r="F129" s="369">
        <f>150324.73+198989.11-F302</f>
        <v>345036.94999999995</v>
      </c>
      <c r="G129" s="523">
        <f t="shared" si="6"/>
        <v>575.06158333333326</v>
      </c>
      <c r="H129" s="523">
        <f t="shared" si="7"/>
        <v>575.06158333333326</v>
      </c>
    </row>
    <row r="130" spans="1:8" x14ac:dyDescent="0.25">
      <c r="A130" s="372" t="s">
        <v>561</v>
      </c>
      <c r="B130" s="376" t="s">
        <v>563</v>
      </c>
      <c r="C130" s="369"/>
      <c r="D130" s="369">
        <f>220000+250000+460000</f>
        <v>930000</v>
      </c>
      <c r="E130" s="369">
        <v>930000</v>
      </c>
      <c r="F130" s="369">
        <f>117222.63+119021.56-F303-F414-F697</f>
        <v>225618.85</v>
      </c>
      <c r="G130" s="523">
        <f t="shared" si="6"/>
        <v>24.260091397849461</v>
      </c>
      <c r="H130" s="523">
        <f t="shared" si="7"/>
        <v>24.260091397849461</v>
      </c>
    </row>
    <row r="131" spans="1:8" s="330" customFormat="1" x14ac:dyDescent="0.25">
      <c r="A131" s="371" t="s">
        <v>593</v>
      </c>
      <c r="B131" s="375" t="s">
        <v>595</v>
      </c>
      <c r="C131" s="370">
        <f>C132</f>
        <v>0</v>
      </c>
      <c r="D131" s="370">
        <f>D132</f>
        <v>5000</v>
      </c>
      <c r="E131" s="370">
        <f>E132</f>
        <v>5000</v>
      </c>
      <c r="F131" s="370">
        <f>F132</f>
        <v>0</v>
      </c>
      <c r="G131" s="524">
        <f t="shared" si="6"/>
        <v>0</v>
      </c>
      <c r="H131" s="524">
        <f t="shared" si="7"/>
        <v>0</v>
      </c>
    </row>
    <row r="132" spans="1:8" x14ac:dyDescent="0.25">
      <c r="A132" s="372" t="s">
        <v>594</v>
      </c>
      <c r="B132" s="376" t="s">
        <v>600</v>
      </c>
      <c r="C132" s="369"/>
      <c r="D132" s="369">
        <v>5000</v>
      </c>
      <c r="E132" s="369">
        <v>5000</v>
      </c>
      <c r="F132" s="369"/>
      <c r="G132" s="523">
        <f t="shared" si="6"/>
        <v>0</v>
      </c>
      <c r="H132" s="523">
        <f t="shared" si="7"/>
        <v>0</v>
      </c>
    </row>
    <row r="133" spans="1:8" s="330" customFormat="1" x14ac:dyDescent="0.25">
      <c r="A133" s="371" t="s">
        <v>596</v>
      </c>
      <c r="B133" s="375" t="s">
        <v>598</v>
      </c>
      <c r="C133" s="370">
        <f>C134</f>
        <v>0</v>
      </c>
      <c r="D133" s="370">
        <f>D134</f>
        <v>1680733</v>
      </c>
      <c r="E133" s="370">
        <f>E134</f>
        <v>1680733</v>
      </c>
      <c r="F133" s="370">
        <f>F134</f>
        <v>1911309.37</v>
      </c>
      <c r="G133" s="524">
        <f t="shared" si="6"/>
        <v>113.71879828622393</v>
      </c>
      <c r="H133" s="524">
        <f t="shared" si="7"/>
        <v>113.71879828622393</v>
      </c>
    </row>
    <row r="134" spans="1:8" x14ac:dyDescent="0.25">
      <c r="A134" s="372" t="s">
        <v>597</v>
      </c>
      <c r="B134" s="376" t="s">
        <v>599</v>
      </c>
      <c r="C134" s="369"/>
      <c r="D134" s="369">
        <v>1680733</v>
      </c>
      <c r="E134" s="369">
        <v>1680733</v>
      </c>
      <c r="F134" s="369">
        <f>2848145.41-F307</f>
        <v>1911309.37</v>
      </c>
      <c r="G134" s="523">
        <f t="shared" si="6"/>
        <v>113.71879828622393</v>
      </c>
      <c r="H134" s="523">
        <f t="shared" si="7"/>
        <v>113.71879828622393</v>
      </c>
    </row>
    <row r="135" spans="1:8" x14ac:dyDescent="0.25">
      <c r="A135" s="373">
        <v>329</v>
      </c>
      <c r="B135" s="374" t="s">
        <v>139</v>
      </c>
      <c r="C135" s="329">
        <f>C136+C138+C142+C144+C146+C152+C154</f>
        <v>0</v>
      </c>
      <c r="D135" s="329">
        <f>D136+D138+D142+D144+D146+D152+D154</f>
        <v>120680</v>
      </c>
      <c r="E135" s="329">
        <f>E136+E138+E142+E144+E146+E152+E154</f>
        <v>120680</v>
      </c>
      <c r="F135" s="329">
        <f>F136+F138+F142+F144+F146+F152+F154</f>
        <v>64578.7</v>
      </c>
      <c r="G135" s="518">
        <f t="shared" si="6"/>
        <v>53.512346702021873</v>
      </c>
      <c r="H135" s="518">
        <f t="shared" si="7"/>
        <v>53.512346702021873</v>
      </c>
    </row>
    <row r="136" spans="1:8" x14ac:dyDescent="0.25">
      <c r="A136" s="373" t="s">
        <v>140</v>
      </c>
      <c r="B136" s="374" t="s">
        <v>141</v>
      </c>
      <c r="C136" s="329">
        <f>SUM(C137)</f>
        <v>0</v>
      </c>
      <c r="D136" s="329">
        <f>SUM(D137)</f>
        <v>25500</v>
      </c>
      <c r="E136" s="329">
        <f>SUM(E137)</f>
        <v>25500</v>
      </c>
      <c r="F136" s="329">
        <f>SUM(F137)</f>
        <v>4148.18</v>
      </c>
      <c r="G136" s="518">
        <f t="shared" si="6"/>
        <v>16.267372549019608</v>
      </c>
      <c r="H136" s="518">
        <f t="shared" si="7"/>
        <v>16.267372549019608</v>
      </c>
    </row>
    <row r="137" spans="1:8" x14ac:dyDescent="0.25">
      <c r="A137" s="284">
        <v>32911</v>
      </c>
      <c r="B137" s="283" t="s">
        <v>141</v>
      </c>
      <c r="C137" s="377"/>
      <c r="D137" s="377">
        <f>7000+9000+9500</f>
        <v>25500</v>
      </c>
      <c r="E137" s="377">
        <v>25500</v>
      </c>
      <c r="F137" s="377">
        <v>4148.18</v>
      </c>
      <c r="G137" s="526">
        <f t="shared" si="6"/>
        <v>16.267372549019608</v>
      </c>
      <c r="H137" s="526">
        <f t="shared" si="7"/>
        <v>16.267372549019608</v>
      </c>
    </row>
    <row r="138" spans="1:8" x14ac:dyDescent="0.25">
      <c r="A138" s="373">
        <v>3292</v>
      </c>
      <c r="B138" s="374" t="s">
        <v>142</v>
      </c>
      <c r="C138" s="378">
        <f>SUM(C139:C141)</f>
        <v>0</v>
      </c>
      <c r="D138" s="378">
        <f>SUM(D139:D141)</f>
        <v>72000</v>
      </c>
      <c r="E138" s="378">
        <f>SUM(E139:E141)</f>
        <v>72000</v>
      </c>
      <c r="F138" s="378">
        <f>SUM(F139:F141)</f>
        <v>49824.299999999996</v>
      </c>
      <c r="G138" s="527">
        <f t="shared" si="6"/>
        <v>69.200416666666669</v>
      </c>
      <c r="H138" s="527">
        <f t="shared" si="7"/>
        <v>69.200416666666669</v>
      </c>
    </row>
    <row r="139" spans="1:8" x14ac:dyDescent="0.25">
      <c r="A139" s="284">
        <v>32921</v>
      </c>
      <c r="B139" s="283" t="s">
        <v>430</v>
      </c>
      <c r="C139" s="377"/>
      <c r="D139" s="377">
        <f>7000+500+4000</f>
        <v>11500</v>
      </c>
      <c r="E139" s="377">
        <v>11500</v>
      </c>
      <c r="F139" s="377">
        <f>35830.49+9004.46-F310-F433</f>
        <v>42688.84</v>
      </c>
      <c r="G139" s="526">
        <f t="shared" si="6"/>
        <v>371.2073043478261</v>
      </c>
      <c r="H139" s="526">
        <f t="shared" si="7"/>
        <v>371.2073043478261</v>
      </c>
    </row>
    <row r="140" spans="1:8" x14ac:dyDescent="0.25">
      <c r="A140" s="284">
        <v>32922</v>
      </c>
      <c r="B140" s="283" t="s">
        <v>429</v>
      </c>
      <c r="C140" s="377"/>
      <c r="D140" s="377">
        <f>30000+2800</f>
        <v>32800</v>
      </c>
      <c r="E140" s="377">
        <v>32800</v>
      </c>
      <c r="F140" s="377">
        <v>2855.65</v>
      </c>
      <c r="G140" s="526">
        <f t="shared" si="6"/>
        <v>8.7062500000000007</v>
      </c>
      <c r="H140" s="526">
        <f t="shared" si="7"/>
        <v>8.7062500000000007</v>
      </c>
    </row>
    <row r="141" spans="1:8" x14ac:dyDescent="0.25">
      <c r="A141" s="284">
        <v>32923</v>
      </c>
      <c r="B141" s="283" t="s">
        <v>427</v>
      </c>
      <c r="C141" s="369"/>
      <c r="D141" s="369">
        <f>3500+16000+8200</f>
        <v>27700</v>
      </c>
      <c r="E141" s="369">
        <v>27700</v>
      </c>
      <c r="F141" s="369">
        <v>4279.8100000000004</v>
      </c>
      <c r="G141" s="523">
        <f t="shared" ref="G141:G206" si="12">F141/D141*100</f>
        <v>15.45057761732852</v>
      </c>
      <c r="H141" s="523">
        <f t="shared" ref="H141:H206" si="13">F141/E141*100</f>
        <v>15.45057761732852</v>
      </c>
    </row>
    <row r="142" spans="1:8" x14ac:dyDescent="0.25">
      <c r="A142" s="373">
        <v>3293</v>
      </c>
      <c r="B142" s="374" t="s">
        <v>143</v>
      </c>
      <c r="C142" s="370">
        <f>SUM(C143)</f>
        <v>0</v>
      </c>
      <c r="D142" s="370">
        <f>SUM(D143)</f>
        <v>3350</v>
      </c>
      <c r="E142" s="370">
        <f>SUM(E143)</f>
        <v>3350</v>
      </c>
      <c r="F142" s="370">
        <f>SUM(F143)</f>
        <v>1195.78</v>
      </c>
      <c r="G142" s="524">
        <f t="shared" si="12"/>
        <v>35.694925373134332</v>
      </c>
      <c r="H142" s="524">
        <f t="shared" si="13"/>
        <v>35.694925373134332</v>
      </c>
    </row>
    <row r="143" spans="1:8" x14ac:dyDescent="0.25">
      <c r="A143" s="284">
        <v>32931</v>
      </c>
      <c r="B143" s="283" t="s">
        <v>143</v>
      </c>
      <c r="C143" s="369"/>
      <c r="D143" s="369">
        <v>3350</v>
      </c>
      <c r="E143" s="369">
        <v>3350</v>
      </c>
      <c r="F143" s="369">
        <f>1195.78-F313-F658</f>
        <v>1195.78</v>
      </c>
      <c r="G143" s="523">
        <f t="shared" si="12"/>
        <v>35.694925373134332</v>
      </c>
      <c r="H143" s="523">
        <f t="shared" si="13"/>
        <v>35.694925373134332</v>
      </c>
    </row>
    <row r="144" spans="1:8" x14ac:dyDescent="0.25">
      <c r="A144" s="373">
        <v>3294</v>
      </c>
      <c r="B144" s="374" t="s">
        <v>144</v>
      </c>
      <c r="C144" s="370">
        <f>SUM(C145)</f>
        <v>0</v>
      </c>
      <c r="D144" s="370">
        <f>SUM(D145)</f>
        <v>5750</v>
      </c>
      <c r="E144" s="370">
        <f>SUM(E145)</f>
        <v>5750</v>
      </c>
      <c r="F144" s="370">
        <f>SUM(F145)</f>
        <v>3023.64</v>
      </c>
      <c r="G144" s="524">
        <f t="shared" si="12"/>
        <v>52.585043478260864</v>
      </c>
      <c r="H144" s="524">
        <f t="shared" si="13"/>
        <v>52.585043478260864</v>
      </c>
    </row>
    <row r="145" spans="1:9" x14ac:dyDescent="0.25">
      <c r="A145" s="284">
        <v>32941</v>
      </c>
      <c r="B145" s="283" t="s">
        <v>431</v>
      </c>
      <c r="C145" s="369"/>
      <c r="D145" s="369">
        <f>2750+3000</f>
        <v>5750</v>
      </c>
      <c r="E145" s="369">
        <v>5750</v>
      </c>
      <c r="F145" s="369">
        <v>3023.64</v>
      </c>
      <c r="G145" s="523">
        <f t="shared" si="12"/>
        <v>52.585043478260864</v>
      </c>
      <c r="H145" s="523">
        <f t="shared" si="13"/>
        <v>52.585043478260864</v>
      </c>
    </row>
    <row r="146" spans="1:9" x14ac:dyDescent="0.25">
      <c r="A146" s="289">
        <v>3295</v>
      </c>
      <c r="B146" s="290" t="s">
        <v>145</v>
      </c>
      <c r="C146" s="370">
        <f>SUM(C147:C151)</f>
        <v>0</v>
      </c>
      <c r="D146" s="370">
        <f>SUM(D147:D151)</f>
        <v>4360</v>
      </c>
      <c r="E146" s="370">
        <f>SUM(E147:E151)</f>
        <v>4360</v>
      </c>
      <c r="F146" s="370">
        <f>SUM(F147:F151)</f>
        <v>5330.58</v>
      </c>
      <c r="G146" s="524">
        <f t="shared" si="12"/>
        <v>122.26100917431194</v>
      </c>
      <c r="H146" s="524">
        <f t="shared" si="13"/>
        <v>122.26100917431194</v>
      </c>
      <c r="I146" s="353"/>
    </row>
    <row r="147" spans="1:9" x14ac:dyDescent="0.25">
      <c r="A147" s="286">
        <v>32951</v>
      </c>
      <c r="B147" s="285" t="s">
        <v>601</v>
      </c>
      <c r="C147" s="369"/>
      <c r="D147" s="369">
        <v>10</v>
      </c>
      <c r="E147" s="369">
        <v>10</v>
      </c>
      <c r="F147" s="369"/>
      <c r="G147" s="523">
        <f t="shared" si="12"/>
        <v>0</v>
      </c>
      <c r="H147" s="523">
        <f t="shared" si="13"/>
        <v>0</v>
      </c>
    </row>
    <row r="148" spans="1:9" x14ac:dyDescent="0.25">
      <c r="A148" s="286">
        <v>32952</v>
      </c>
      <c r="B148" s="285" t="s">
        <v>433</v>
      </c>
      <c r="C148" s="369"/>
      <c r="D148" s="369">
        <f>300+800</f>
        <v>1100</v>
      </c>
      <c r="E148" s="369">
        <v>1100</v>
      </c>
      <c r="F148" s="369">
        <v>116.13</v>
      </c>
      <c r="G148" s="523">
        <f t="shared" si="12"/>
        <v>10.557272727272727</v>
      </c>
      <c r="H148" s="523">
        <f t="shared" si="13"/>
        <v>10.557272727272727</v>
      </c>
    </row>
    <row r="149" spans="1:9" x14ac:dyDescent="0.25">
      <c r="A149" s="286">
        <v>32953</v>
      </c>
      <c r="B149" s="285" t="s">
        <v>434</v>
      </c>
      <c r="C149" s="369"/>
      <c r="D149" s="369">
        <f>50+750</f>
        <v>800</v>
      </c>
      <c r="E149" s="369">
        <v>800</v>
      </c>
      <c r="F149" s="369"/>
      <c r="G149" s="523">
        <f t="shared" si="12"/>
        <v>0</v>
      </c>
      <c r="H149" s="523">
        <f t="shared" si="13"/>
        <v>0</v>
      </c>
    </row>
    <row r="150" spans="1:9" x14ac:dyDescent="0.25">
      <c r="A150" s="286">
        <v>32955</v>
      </c>
      <c r="B150" s="285" t="s">
        <v>615</v>
      </c>
      <c r="C150" s="369"/>
      <c r="D150" s="369"/>
      <c r="E150" s="369"/>
      <c r="F150" s="369">
        <v>1940</v>
      </c>
      <c r="G150" s="523">
        <f>IFERROR(F150/D150*100,F150)</f>
        <v>1940</v>
      </c>
      <c r="H150" s="523">
        <f>IFERROR(F150/E150*100,F150)</f>
        <v>1940</v>
      </c>
    </row>
    <row r="151" spans="1:9" x14ac:dyDescent="0.25">
      <c r="A151" s="286">
        <v>32959</v>
      </c>
      <c r="B151" s="285" t="s">
        <v>432</v>
      </c>
      <c r="C151" s="369"/>
      <c r="D151" s="369">
        <f>2000+450</f>
        <v>2450</v>
      </c>
      <c r="E151" s="369">
        <v>2450</v>
      </c>
      <c r="F151" s="369">
        <v>3274.45</v>
      </c>
      <c r="G151" s="523">
        <f t="shared" si="12"/>
        <v>133.65102040816325</v>
      </c>
      <c r="H151" s="523">
        <f t="shared" si="13"/>
        <v>133.65102040816325</v>
      </c>
    </row>
    <row r="152" spans="1:9" x14ac:dyDescent="0.25">
      <c r="A152" s="289">
        <v>3296</v>
      </c>
      <c r="B152" s="290" t="s">
        <v>146</v>
      </c>
      <c r="C152" s="370">
        <f>SUM(C153)</f>
        <v>0</v>
      </c>
      <c r="D152" s="370">
        <f>SUM(D153)</f>
        <v>4000</v>
      </c>
      <c r="E152" s="370">
        <f>SUM(E153)</f>
        <v>4000</v>
      </c>
      <c r="F152" s="370">
        <f>SUM(F153)</f>
        <v>1056.22</v>
      </c>
      <c r="G152" s="524">
        <f t="shared" si="12"/>
        <v>26.4055</v>
      </c>
      <c r="H152" s="524">
        <f t="shared" si="13"/>
        <v>26.4055</v>
      </c>
    </row>
    <row r="153" spans="1:9" x14ac:dyDescent="0.25">
      <c r="A153" s="286">
        <v>32961</v>
      </c>
      <c r="B153" s="285" t="s">
        <v>146</v>
      </c>
      <c r="C153" s="369"/>
      <c r="D153" s="369">
        <v>4000</v>
      </c>
      <c r="E153" s="369">
        <v>4000</v>
      </c>
      <c r="F153" s="369">
        <v>1056.22</v>
      </c>
      <c r="G153" s="523">
        <f t="shared" si="12"/>
        <v>26.4055</v>
      </c>
      <c r="H153" s="523">
        <f t="shared" si="13"/>
        <v>26.4055</v>
      </c>
    </row>
    <row r="154" spans="1:9" x14ac:dyDescent="0.25">
      <c r="A154" s="289" t="s">
        <v>147</v>
      </c>
      <c r="B154" s="290" t="s">
        <v>139</v>
      </c>
      <c r="C154" s="370">
        <f>SUM(C155:C156)</f>
        <v>0</v>
      </c>
      <c r="D154" s="370">
        <f>SUM(D155:D156)</f>
        <v>5720</v>
      </c>
      <c r="E154" s="370">
        <f>SUM(E155:E156)</f>
        <v>5720</v>
      </c>
      <c r="F154" s="370">
        <f>SUM(F155:F156)</f>
        <v>0</v>
      </c>
      <c r="G154" s="524">
        <f t="shared" si="12"/>
        <v>0</v>
      </c>
      <c r="H154" s="524">
        <f t="shared" si="13"/>
        <v>0</v>
      </c>
    </row>
    <row r="155" spans="1:9" x14ac:dyDescent="0.25">
      <c r="A155" s="286">
        <v>32991</v>
      </c>
      <c r="B155" s="285" t="s">
        <v>435</v>
      </c>
      <c r="C155" s="369"/>
      <c r="D155" s="369">
        <v>200</v>
      </c>
      <c r="E155" s="369">
        <v>200</v>
      </c>
      <c r="F155" s="369"/>
      <c r="G155" s="523">
        <f t="shared" si="12"/>
        <v>0</v>
      </c>
      <c r="H155" s="523">
        <f t="shared" si="13"/>
        <v>0</v>
      </c>
    </row>
    <row r="156" spans="1:9" x14ac:dyDescent="0.25">
      <c r="A156" s="286">
        <v>32999</v>
      </c>
      <c r="B156" s="285" t="s">
        <v>139</v>
      </c>
      <c r="C156" s="369"/>
      <c r="D156" s="369">
        <f>5500+20</f>
        <v>5520</v>
      </c>
      <c r="E156" s="369">
        <v>5520</v>
      </c>
      <c r="F156" s="369"/>
      <c r="G156" s="523">
        <f t="shared" si="12"/>
        <v>0</v>
      </c>
      <c r="H156" s="523">
        <f t="shared" si="13"/>
        <v>0</v>
      </c>
    </row>
    <row r="157" spans="1:9" x14ac:dyDescent="0.25">
      <c r="A157" s="364">
        <v>34</v>
      </c>
      <c r="B157" s="365" t="s">
        <v>148</v>
      </c>
      <c r="C157" s="357">
        <f>C158</f>
        <v>0</v>
      </c>
      <c r="D157" s="357">
        <f>D158</f>
        <v>25075</v>
      </c>
      <c r="E157" s="357">
        <f>E158</f>
        <v>25075</v>
      </c>
      <c r="F157" s="357">
        <f>F158</f>
        <v>17278.57</v>
      </c>
      <c r="G157" s="522">
        <f t="shared" si="12"/>
        <v>68.907557328015955</v>
      </c>
      <c r="H157" s="522">
        <f t="shared" si="13"/>
        <v>68.907557328015955</v>
      </c>
    </row>
    <row r="158" spans="1:9" s="330" customFormat="1" x14ac:dyDescent="0.25">
      <c r="A158" s="373">
        <v>343</v>
      </c>
      <c r="B158" s="374" t="s">
        <v>149</v>
      </c>
      <c r="C158" s="329">
        <f>C159+C162+C163+C168</f>
        <v>0</v>
      </c>
      <c r="D158" s="329">
        <f>D159+D162+D163+D168</f>
        <v>25075</v>
      </c>
      <c r="E158" s="329">
        <f>E159+E162+E163+E168</f>
        <v>25075</v>
      </c>
      <c r="F158" s="329">
        <f>F159+F162+F163+F168</f>
        <v>17278.57</v>
      </c>
      <c r="G158" s="518">
        <f t="shared" si="12"/>
        <v>68.907557328015955</v>
      </c>
      <c r="H158" s="518">
        <f t="shared" si="13"/>
        <v>68.907557328015955</v>
      </c>
    </row>
    <row r="159" spans="1:9" s="330" customFormat="1" x14ac:dyDescent="0.25">
      <c r="A159" s="373" t="s">
        <v>150</v>
      </c>
      <c r="B159" s="374" t="s">
        <v>151</v>
      </c>
      <c r="C159" s="329">
        <f>SUM(C160:C161)</f>
        <v>0</v>
      </c>
      <c r="D159" s="329">
        <f>SUM(D160:D161)</f>
        <v>23500</v>
      </c>
      <c r="E159" s="329">
        <f>SUM(E160:E161)</f>
        <v>23500</v>
      </c>
      <c r="F159" s="329">
        <f>SUM(F160:F161)</f>
        <v>16993.060000000001</v>
      </c>
      <c r="G159" s="518">
        <f t="shared" si="12"/>
        <v>72.310893617021279</v>
      </c>
      <c r="H159" s="518">
        <f t="shared" si="13"/>
        <v>72.310893617021279</v>
      </c>
    </row>
    <row r="160" spans="1:9" x14ac:dyDescent="0.25">
      <c r="A160" s="284">
        <v>34311</v>
      </c>
      <c r="B160" s="283" t="s">
        <v>602</v>
      </c>
      <c r="C160" s="352"/>
      <c r="D160" s="352">
        <v>13000</v>
      </c>
      <c r="E160" s="352">
        <v>13000</v>
      </c>
      <c r="F160" s="352">
        <f>16175.53+13.69</f>
        <v>16189.220000000001</v>
      </c>
      <c r="G160" s="525">
        <f t="shared" si="12"/>
        <v>124.53246153846153</v>
      </c>
      <c r="H160" s="525">
        <f t="shared" si="13"/>
        <v>124.53246153846153</v>
      </c>
    </row>
    <row r="161" spans="1:8" x14ac:dyDescent="0.25">
      <c r="A161" s="284">
        <v>34312</v>
      </c>
      <c r="B161" s="283" t="s">
        <v>437</v>
      </c>
      <c r="C161" s="369"/>
      <c r="D161" s="369">
        <f>4500+6000</f>
        <v>10500</v>
      </c>
      <c r="E161" s="369">
        <v>10500</v>
      </c>
      <c r="F161" s="369">
        <f>803.84-F323</f>
        <v>803.84</v>
      </c>
      <c r="G161" s="523">
        <f t="shared" si="12"/>
        <v>7.6556190476190489</v>
      </c>
      <c r="H161" s="523">
        <f t="shared" si="13"/>
        <v>7.6556190476190489</v>
      </c>
    </row>
    <row r="162" spans="1:8" hidden="1" x14ac:dyDescent="0.25">
      <c r="A162" s="373">
        <v>3432</v>
      </c>
      <c r="B162" s="374" t="s">
        <v>200</v>
      </c>
      <c r="C162" s="370"/>
      <c r="D162" s="370"/>
      <c r="E162" s="370"/>
      <c r="F162" s="370"/>
      <c r="G162" s="524" t="e">
        <f t="shared" si="12"/>
        <v>#DIV/0!</v>
      </c>
      <c r="H162" s="524" t="e">
        <f t="shared" si="13"/>
        <v>#DIV/0!</v>
      </c>
    </row>
    <row r="163" spans="1:8" x14ac:dyDescent="0.25">
      <c r="A163" s="289">
        <v>3433</v>
      </c>
      <c r="B163" s="290" t="s">
        <v>152</v>
      </c>
      <c r="C163" s="370">
        <f>SUM(C164:C167)</f>
        <v>0</v>
      </c>
      <c r="D163" s="370">
        <f>SUM(D164:D167)</f>
        <v>1575</v>
      </c>
      <c r="E163" s="370">
        <f>SUM(E164:E167)</f>
        <v>1575</v>
      </c>
      <c r="F163" s="370">
        <f>SUM(F164:F167)</f>
        <v>285.51</v>
      </c>
      <c r="G163" s="524">
        <f t="shared" si="12"/>
        <v>18.127619047619049</v>
      </c>
      <c r="H163" s="524">
        <f t="shared" si="13"/>
        <v>18.127619047619049</v>
      </c>
    </row>
    <row r="164" spans="1:8" x14ac:dyDescent="0.25">
      <c r="A164" s="284">
        <v>34331</v>
      </c>
      <c r="B164" s="283" t="s">
        <v>438</v>
      </c>
      <c r="C164" s="369"/>
      <c r="D164" s="369">
        <v>25</v>
      </c>
      <c r="E164" s="369">
        <v>25</v>
      </c>
      <c r="F164" s="369">
        <v>26.54</v>
      </c>
      <c r="G164" s="523">
        <f t="shared" si="12"/>
        <v>106.15999999999998</v>
      </c>
      <c r="H164" s="523">
        <f t="shared" si="13"/>
        <v>106.15999999999998</v>
      </c>
    </row>
    <row r="165" spans="1:8" x14ac:dyDescent="0.25">
      <c r="A165" s="284">
        <v>34332</v>
      </c>
      <c r="B165" s="283" t="s">
        <v>439</v>
      </c>
      <c r="C165" s="369"/>
      <c r="D165" s="369">
        <v>350</v>
      </c>
      <c r="E165" s="369">
        <v>350</v>
      </c>
      <c r="F165" s="369">
        <v>88.14</v>
      </c>
      <c r="G165" s="523">
        <f t="shared" si="12"/>
        <v>25.182857142857145</v>
      </c>
      <c r="H165" s="523">
        <f t="shared" si="13"/>
        <v>25.182857142857145</v>
      </c>
    </row>
    <row r="166" spans="1:8" x14ac:dyDescent="0.25">
      <c r="A166" s="284">
        <v>34333</v>
      </c>
      <c r="B166" s="283" t="s">
        <v>440</v>
      </c>
      <c r="C166" s="369"/>
      <c r="D166" s="369">
        <f>100+500</f>
        <v>600</v>
      </c>
      <c r="E166" s="369">
        <v>600</v>
      </c>
      <c r="F166" s="369"/>
      <c r="G166" s="523">
        <f t="shared" si="12"/>
        <v>0</v>
      </c>
      <c r="H166" s="523">
        <f t="shared" si="13"/>
        <v>0</v>
      </c>
    </row>
    <row r="167" spans="1:8" ht="15" customHeight="1" x14ac:dyDescent="0.25">
      <c r="A167" s="286">
        <v>34339</v>
      </c>
      <c r="B167" s="285" t="s">
        <v>441</v>
      </c>
      <c r="C167" s="369"/>
      <c r="D167" s="369">
        <v>600</v>
      </c>
      <c r="E167" s="369">
        <v>600</v>
      </c>
      <c r="F167" s="369">
        <v>170.83</v>
      </c>
      <c r="G167" s="523">
        <f t="shared" si="12"/>
        <v>28.471666666666668</v>
      </c>
      <c r="H167" s="523">
        <f t="shared" si="13"/>
        <v>28.471666666666668</v>
      </c>
    </row>
    <row r="168" spans="1:8" hidden="1" x14ac:dyDescent="0.25">
      <c r="A168" s="289">
        <v>3434</v>
      </c>
      <c r="B168" s="290" t="s">
        <v>286</v>
      </c>
      <c r="C168" s="370">
        <f>C169</f>
        <v>0</v>
      </c>
      <c r="D168" s="370">
        <f>D169</f>
        <v>0</v>
      </c>
      <c r="E168" s="370">
        <f>E169</f>
        <v>0</v>
      </c>
      <c r="F168" s="370">
        <f>F169</f>
        <v>0</v>
      </c>
      <c r="G168" s="524" t="e">
        <f t="shared" si="12"/>
        <v>#DIV/0!</v>
      </c>
      <c r="H168" s="524" t="e">
        <f t="shared" si="13"/>
        <v>#DIV/0!</v>
      </c>
    </row>
    <row r="169" spans="1:8" hidden="1" x14ac:dyDescent="0.25">
      <c r="A169" s="286">
        <v>34349</v>
      </c>
      <c r="B169" s="285" t="s">
        <v>286</v>
      </c>
      <c r="C169" s="369"/>
      <c r="D169" s="369"/>
      <c r="E169" s="369"/>
      <c r="F169" s="369"/>
      <c r="G169" s="523" t="e">
        <f t="shared" si="12"/>
        <v>#DIV/0!</v>
      </c>
      <c r="H169" s="523" t="e">
        <f t="shared" si="13"/>
        <v>#DIV/0!</v>
      </c>
    </row>
    <row r="170" spans="1:8" s="330" customFormat="1" hidden="1" x14ac:dyDescent="0.25">
      <c r="A170" s="379">
        <v>36</v>
      </c>
      <c r="B170" s="380" t="s">
        <v>287</v>
      </c>
      <c r="C170" s="381">
        <f t="shared" ref="C170:F171" si="14">C171</f>
        <v>0</v>
      </c>
      <c r="D170" s="381">
        <f t="shared" si="14"/>
        <v>0</v>
      </c>
      <c r="E170" s="381">
        <f t="shared" si="14"/>
        <v>0</v>
      </c>
      <c r="F170" s="381">
        <f t="shared" si="14"/>
        <v>0</v>
      </c>
      <c r="G170" s="528" t="e">
        <f t="shared" si="12"/>
        <v>#DIV/0!</v>
      </c>
      <c r="H170" s="528" t="e">
        <f t="shared" si="13"/>
        <v>#DIV/0!</v>
      </c>
    </row>
    <row r="171" spans="1:8" s="330" customFormat="1" hidden="1" x14ac:dyDescent="0.25">
      <c r="A171" s="289">
        <v>369</v>
      </c>
      <c r="B171" s="290" t="s">
        <v>310</v>
      </c>
      <c r="C171" s="370">
        <f t="shared" si="14"/>
        <v>0</v>
      </c>
      <c r="D171" s="370">
        <f t="shared" si="14"/>
        <v>0</v>
      </c>
      <c r="E171" s="370">
        <f t="shared" si="14"/>
        <v>0</v>
      </c>
      <c r="F171" s="370">
        <f t="shared" si="14"/>
        <v>0</v>
      </c>
      <c r="G171" s="524" t="e">
        <f t="shared" si="12"/>
        <v>#DIV/0!</v>
      </c>
      <c r="H171" s="524" t="e">
        <f t="shared" si="13"/>
        <v>#DIV/0!</v>
      </c>
    </row>
    <row r="172" spans="1:8" hidden="1" x14ac:dyDescent="0.25">
      <c r="A172" s="286">
        <v>3692</v>
      </c>
      <c r="B172" s="285" t="s">
        <v>311</v>
      </c>
      <c r="C172" s="369"/>
      <c r="D172" s="369"/>
      <c r="E172" s="369"/>
      <c r="F172" s="369"/>
      <c r="G172" s="523" t="e">
        <f t="shared" si="12"/>
        <v>#DIV/0!</v>
      </c>
      <c r="H172" s="523" t="e">
        <f t="shared" si="13"/>
        <v>#DIV/0!</v>
      </c>
    </row>
    <row r="173" spans="1:8" s="330" customFormat="1" x14ac:dyDescent="0.25">
      <c r="A173" s="379">
        <v>37</v>
      </c>
      <c r="B173" s="380" t="s">
        <v>312</v>
      </c>
      <c r="C173" s="357">
        <f t="shared" ref="C173:F174" si="15">C174</f>
        <v>0</v>
      </c>
      <c r="D173" s="357">
        <f t="shared" si="15"/>
        <v>1500</v>
      </c>
      <c r="E173" s="357">
        <f t="shared" si="15"/>
        <v>1500</v>
      </c>
      <c r="F173" s="357">
        <f t="shared" si="15"/>
        <v>0</v>
      </c>
      <c r="G173" s="522">
        <f t="shared" si="12"/>
        <v>0</v>
      </c>
      <c r="H173" s="522">
        <f t="shared" si="13"/>
        <v>0</v>
      </c>
    </row>
    <row r="174" spans="1:8" s="330" customFormat="1" x14ac:dyDescent="0.25">
      <c r="A174" s="289">
        <v>372</v>
      </c>
      <c r="B174" s="290" t="s">
        <v>158</v>
      </c>
      <c r="C174" s="329">
        <f t="shared" si="15"/>
        <v>0</v>
      </c>
      <c r="D174" s="329">
        <f t="shared" si="15"/>
        <v>1500</v>
      </c>
      <c r="E174" s="329">
        <f t="shared" si="15"/>
        <v>1500</v>
      </c>
      <c r="F174" s="329">
        <f t="shared" si="15"/>
        <v>0</v>
      </c>
      <c r="G174" s="518">
        <f t="shared" si="12"/>
        <v>0</v>
      </c>
      <c r="H174" s="518">
        <f t="shared" si="13"/>
        <v>0</v>
      </c>
    </row>
    <row r="175" spans="1:8" s="330" customFormat="1" x14ac:dyDescent="0.25">
      <c r="A175" s="289">
        <v>3721</v>
      </c>
      <c r="B175" s="290" t="s">
        <v>313</v>
      </c>
      <c r="C175" s="329">
        <f>SUM(C176:C177)</f>
        <v>0</v>
      </c>
      <c r="D175" s="329">
        <f>SUM(D176:D177)</f>
        <v>1500</v>
      </c>
      <c r="E175" s="329">
        <f>SUM(E176:E177)</f>
        <v>1500</v>
      </c>
      <c r="F175" s="329">
        <f>SUM(F176:F177)</f>
        <v>0</v>
      </c>
      <c r="G175" s="518">
        <f t="shared" si="12"/>
        <v>0</v>
      </c>
      <c r="H175" s="518">
        <f t="shared" si="13"/>
        <v>0</v>
      </c>
    </row>
    <row r="176" spans="1:8" s="330" customFormat="1" x14ac:dyDescent="0.25">
      <c r="A176" s="286">
        <v>37212</v>
      </c>
      <c r="B176" s="285" t="s">
        <v>491</v>
      </c>
      <c r="C176" s="352"/>
      <c r="D176" s="352">
        <v>1000</v>
      </c>
      <c r="E176" s="352">
        <v>1000</v>
      </c>
      <c r="F176" s="352"/>
      <c r="G176" s="525">
        <f t="shared" si="12"/>
        <v>0</v>
      </c>
      <c r="H176" s="525">
        <f t="shared" si="13"/>
        <v>0</v>
      </c>
    </row>
    <row r="177" spans="1:8" x14ac:dyDescent="0.25">
      <c r="A177" s="286">
        <v>37215</v>
      </c>
      <c r="B177" s="285" t="s">
        <v>443</v>
      </c>
      <c r="C177" s="369"/>
      <c r="D177" s="369">
        <v>500</v>
      </c>
      <c r="E177" s="369">
        <v>500</v>
      </c>
      <c r="F177" s="369"/>
      <c r="G177" s="523">
        <f t="shared" si="12"/>
        <v>0</v>
      </c>
      <c r="H177" s="523">
        <f t="shared" si="13"/>
        <v>0</v>
      </c>
    </row>
    <row r="178" spans="1:8" x14ac:dyDescent="0.25">
      <c r="A178" s="364" t="s">
        <v>160</v>
      </c>
      <c r="B178" s="365" t="s">
        <v>93</v>
      </c>
      <c r="C178" s="357">
        <f>C179+C181+C187</f>
        <v>0</v>
      </c>
      <c r="D178" s="357">
        <f>D179+D181+D187</f>
        <v>2000</v>
      </c>
      <c r="E178" s="357">
        <f>E179+E181+E187</f>
        <v>2000</v>
      </c>
      <c r="F178" s="357">
        <f>F179+F181+F187</f>
        <v>478.17</v>
      </c>
      <c r="G178" s="522">
        <f t="shared" si="12"/>
        <v>23.908500000000004</v>
      </c>
      <c r="H178" s="522">
        <f t="shared" si="13"/>
        <v>23.908500000000004</v>
      </c>
    </row>
    <row r="179" spans="1:8" s="330" customFormat="1" hidden="1" x14ac:dyDescent="0.25">
      <c r="A179" s="366" t="s">
        <v>161</v>
      </c>
      <c r="B179" s="382" t="s">
        <v>162</v>
      </c>
      <c r="C179" s="329">
        <f>C180</f>
        <v>0</v>
      </c>
      <c r="D179" s="329">
        <f>D180</f>
        <v>0</v>
      </c>
      <c r="E179" s="329">
        <f>E180</f>
        <v>0</v>
      </c>
      <c r="F179" s="329">
        <f>F180</f>
        <v>0</v>
      </c>
      <c r="G179" s="518" t="e">
        <f t="shared" si="12"/>
        <v>#DIV/0!</v>
      </c>
      <c r="H179" s="518" t="e">
        <f t="shared" si="13"/>
        <v>#DIV/0!</v>
      </c>
    </row>
    <row r="180" spans="1:8" hidden="1" x14ac:dyDescent="0.25">
      <c r="A180" s="366" t="s">
        <v>163</v>
      </c>
      <c r="B180" s="382" t="s">
        <v>162</v>
      </c>
      <c r="C180" s="370"/>
      <c r="D180" s="370"/>
      <c r="E180" s="370"/>
      <c r="F180" s="370"/>
      <c r="G180" s="524" t="e">
        <f t="shared" si="12"/>
        <v>#DIV/0!</v>
      </c>
      <c r="H180" s="524" t="e">
        <f t="shared" si="13"/>
        <v>#DIV/0!</v>
      </c>
    </row>
    <row r="181" spans="1:8" x14ac:dyDescent="0.25">
      <c r="A181" s="289">
        <v>383</v>
      </c>
      <c r="B181" s="290" t="s">
        <v>164</v>
      </c>
      <c r="C181" s="329">
        <f>C182+C183+C184+C186+C188</f>
        <v>0</v>
      </c>
      <c r="D181" s="329">
        <f>D182+D183+D184+D186+D188</f>
        <v>2000</v>
      </c>
      <c r="E181" s="329">
        <f>E182+E183+E184+E186+E188</f>
        <v>2000</v>
      </c>
      <c r="F181" s="329">
        <f>F182+F183+F184+F186+F188</f>
        <v>478.17</v>
      </c>
      <c r="G181" s="518">
        <f t="shared" si="12"/>
        <v>23.908500000000004</v>
      </c>
      <c r="H181" s="518">
        <f t="shared" si="13"/>
        <v>23.908500000000004</v>
      </c>
    </row>
    <row r="182" spans="1:8" hidden="1" x14ac:dyDescent="0.25">
      <c r="A182" s="289">
        <v>3831</v>
      </c>
      <c r="B182" s="290" t="s">
        <v>314</v>
      </c>
      <c r="C182" s="370"/>
      <c r="D182" s="370"/>
      <c r="E182" s="370"/>
      <c r="F182" s="370"/>
      <c r="G182" s="524" t="e">
        <f t="shared" si="12"/>
        <v>#DIV/0!</v>
      </c>
      <c r="H182" s="524" t="e">
        <f t="shared" si="13"/>
        <v>#DIV/0!</v>
      </c>
    </row>
    <row r="183" spans="1:8" s="343" customFormat="1" hidden="1" x14ac:dyDescent="0.25">
      <c r="A183" s="289">
        <v>3833</v>
      </c>
      <c r="B183" s="290" t="s">
        <v>166</v>
      </c>
      <c r="C183" s="370"/>
      <c r="D183" s="370"/>
      <c r="E183" s="370"/>
      <c r="F183" s="370"/>
      <c r="G183" s="524" t="e">
        <f t="shared" si="12"/>
        <v>#DIV/0!</v>
      </c>
      <c r="H183" s="524" t="e">
        <f t="shared" si="13"/>
        <v>#DIV/0!</v>
      </c>
    </row>
    <row r="184" spans="1:8" s="343" customFormat="1" x14ac:dyDescent="0.25">
      <c r="A184" s="289">
        <v>3834</v>
      </c>
      <c r="B184" s="290" t="s">
        <v>167</v>
      </c>
      <c r="C184" s="370">
        <f>SUM(C185)</f>
        <v>0</v>
      </c>
      <c r="D184" s="370">
        <f>SUM(D185)</f>
        <v>2000</v>
      </c>
      <c r="E184" s="370">
        <f>SUM(E185)</f>
        <v>2000</v>
      </c>
      <c r="F184" s="370">
        <f>SUM(F185)</f>
        <v>478.17</v>
      </c>
      <c r="G184" s="524">
        <f t="shared" si="12"/>
        <v>23.908500000000004</v>
      </c>
      <c r="H184" s="524">
        <f t="shared" si="13"/>
        <v>23.908500000000004</v>
      </c>
    </row>
    <row r="185" spans="1:8" s="343" customFormat="1" x14ac:dyDescent="0.25">
      <c r="A185" s="286">
        <v>38341</v>
      </c>
      <c r="B185" s="285" t="s">
        <v>167</v>
      </c>
      <c r="C185" s="369"/>
      <c r="D185" s="369">
        <f>1500+500</f>
        <v>2000</v>
      </c>
      <c r="E185" s="369">
        <v>2000</v>
      </c>
      <c r="F185" s="369">
        <v>478.17</v>
      </c>
      <c r="G185" s="523">
        <f t="shared" si="12"/>
        <v>23.908500000000004</v>
      </c>
      <c r="H185" s="523">
        <f t="shared" si="13"/>
        <v>23.908500000000004</v>
      </c>
    </row>
    <row r="186" spans="1:8" s="343" customFormat="1" hidden="1" x14ac:dyDescent="0.25">
      <c r="A186" s="289">
        <v>3835</v>
      </c>
      <c r="B186" s="290" t="s">
        <v>168</v>
      </c>
      <c r="C186" s="370"/>
      <c r="D186" s="370"/>
      <c r="E186" s="370"/>
      <c r="F186" s="370"/>
      <c r="G186" s="524" t="e">
        <f t="shared" si="12"/>
        <v>#DIV/0!</v>
      </c>
      <c r="H186" s="524" t="e">
        <f t="shared" si="13"/>
        <v>#DIV/0!</v>
      </c>
    </row>
    <row r="187" spans="1:8" s="343" customFormat="1" hidden="1" x14ac:dyDescent="0.25">
      <c r="A187" s="289">
        <v>385</v>
      </c>
      <c r="B187" s="290" t="s">
        <v>293</v>
      </c>
      <c r="C187" s="370">
        <f>C188</f>
        <v>0</v>
      </c>
      <c r="D187" s="370">
        <f>D188</f>
        <v>0</v>
      </c>
      <c r="E187" s="370">
        <f>E188</f>
        <v>0</v>
      </c>
      <c r="F187" s="370">
        <f>F188</f>
        <v>0</v>
      </c>
      <c r="G187" s="524" t="e">
        <f t="shared" si="12"/>
        <v>#DIV/0!</v>
      </c>
      <c r="H187" s="524" t="e">
        <f t="shared" si="13"/>
        <v>#DIV/0!</v>
      </c>
    </row>
    <row r="188" spans="1:8" s="343" customFormat="1" hidden="1" x14ac:dyDescent="0.25">
      <c r="A188" s="289">
        <v>3859</v>
      </c>
      <c r="B188" s="290" t="s">
        <v>293</v>
      </c>
      <c r="C188" s="370"/>
      <c r="D188" s="370">
        <v>0</v>
      </c>
      <c r="E188" s="370">
        <v>0</v>
      </c>
      <c r="F188" s="370">
        <v>0</v>
      </c>
      <c r="G188" s="524" t="e">
        <f t="shared" si="12"/>
        <v>#DIV/0!</v>
      </c>
      <c r="H188" s="524" t="e">
        <f t="shared" si="13"/>
        <v>#DIV/0!</v>
      </c>
    </row>
    <row r="189" spans="1:8" s="330" customFormat="1" x14ac:dyDescent="0.25">
      <c r="A189" s="338">
        <v>4</v>
      </c>
      <c r="B189" s="339" t="s">
        <v>169</v>
      </c>
      <c r="C189" s="340">
        <f>C190+C197+C219</f>
        <v>0</v>
      </c>
      <c r="D189" s="340">
        <f t="shared" ref="D189:E189" si="16">D190+D197+D219</f>
        <v>85372.28</v>
      </c>
      <c r="E189" s="340">
        <f t="shared" si="16"/>
        <v>85372.28</v>
      </c>
      <c r="F189" s="340">
        <f>F190+F197+F219</f>
        <v>39070.46</v>
      </c>
      <c r="G189" s="521">
        <f t="shared" si="12"/>
        <v>45.764807968113303</v>
      </c>
      <c r="H189" s="521">
        <f t="shared" si="13"/>
        <v>45.764807968113303</v>
      </c>
    </row>
    <row r="190" spans="1:8" x14ac:dyDescent="0.25">
      <c r="A190" s="364" t="s">
        <v>170</v>
      </c>
      <c r="B190" s="383" t="s">
        <v>171</v>
      </c>
      <c r="C190" s="357">
        <f>C191+C194</f>
        <v>0</v>
      </c>
      <c r="D190" s="357">
        <f t="shared" ref="D190:E190" si="17">D191+D194</f>
        <v>0</v>
      </c>
      <c r="E190" s="357">
        <f t="shared" si="17"/>
        <v>0</v>
      </c>
      <c r="F190" s="357">
        <f>F191+F194</f>
        <v>0</v>
      </c>
      <c r="G190" s="522">
        <f>IFERROR(F190/D190*100,F190)</f>
        <v>0</v>
      </c>
      <c r="H190" s="522">
        <f t="shared" ref="H190:H195" si="18">IFERROR(F190/E190*100,F190)</f>
        <v>0</v>
      </c>
    </row>
    <row r="191" spans="1:8" hidden="1" x14ac:dyDescent="0.25">
      <c r="A191" s="366" t="s">
        <v>172</v>
      </c>
      <c r="B191" s="384" t="s">
        <v>173</v>
      </c>
      <c r="C191" s="329">
        <f>C192</f>
        <v>0</v>
      </c>
      <c r="D191" s="329">
        <f>D192</f>
        <v>0</v>
      </c>
      <c r="E191" s="329">
        <f>E193</f>
        <v>0</v>
      </c>
      <c r="F191" s="329">
        <f>F193</f>
        <v>0</v>
      </c>
      <c r="G191" s="522">
        <f t="shared" ref="G191:G196" si="19">IFERROR(F191/D191*100,F191)</f>
        <v>0</v>
      </c>
      <c r="H191" s="524">
        <f t="shared" si="18"/>
        <v>0</v>
      </c>
    </row>
    <row r="192" spans="1:8" hidden="1" x14ac:dyDescent="0.25">
      <c r="A192" s="366" t="s">
        <v>174</v>
      </c>
      <c r="B192" s="384" t="s">
        <v>175</v>
      </c>
      <c r="C192" s="329">
        <f>SUM(C193)</f>
        <v>0</v>
      </c>
      <c r="D192" s="329">
        <f>SUM(D193)</f>
        <v>0</v>
      </c>
      <c r="E192" s="329">
        <f>SUM(E193)</f>
        <v>0</v>
      </c>
      <c r="F192" s="329">
        <f>SUM(F193)</f>
        <v>0</v>
      </c>
      <c r="G192" s="522">
        <f t="shared" si="19"/>
        <v>0</v>
      </c>
      <c r="H192" s="524">
        <f t="shared" si="18"/>
        <v>0</v>
      </c>
    </row>
    <row r="193" spans="1:8" hidden="1" x14ac:dyDescent="0.25">
      <c r="A193" s="368" t="s">
        <v>492</v>
      </c>
      <c r="B193" s="385" t="s">
        <v>175</v>
      </c>
      <c r="C193" s="352"/>
      <c r="D193" s="352"/>
      <c r="E193" s="352"/>
      <c r="F193" s="352"/>
      <c r="G193" s="522">
        <f t="shared" si="19"/>
        <v>0</v>
      </c>
      <c r="H193" s="524">
        <f t="shared" si="18"/>
        <v>0</v>
      </c>
    </row>
    <row r="194" spans="1:8" s="330" customFormat="1" x14ac:dyDescent="0.25">
      <c r="A194" s="373">
        <v>412</v>
      </c>
      <c r="B194" s="386" t="s">
        <v>176</v>
      </c>
      <c r="C194" s="143">
        <f>C195</f>
        <v>0</v>
      </c>
      <c r="D194" s="143">
        <f>D195</f>
        <v>0</v>
      </c>
      <c r="E194" s="143">
        <f>E195</f>
        <v>0</v>
      </c>
      <c r="F194" s="143">
        <f>F195</f>
        <v>0</v>
      </c>
      <c r="G194" s="518">
        <f t="shared" si="19"/>
        <v>0</v>
      </c>
      <c r="H194" s="524">
        <f t="shared" si="18"/>
        <v>0</v>
      </c>
    </row>
    <row r="195" spans="1:8" s="344" customFormat="1" x14ac:dyDescent="0.25">
      <c r="A195" s="373">
        <v>4123</v>
      </c>
      <c r="B195" s="386" t="s">
        <v>177</v>
      </c>
      <c r="C195" s="370">
        <f t="shared" ref="C195:E195" si="20">C196</f>
        <v>0</v>
      </c>
      <c r="D195" s="370">
        <f t="shared" si="20"/>
        <v>0</v>
      </c>
      <c r="E195" s="370">
        <f t="shared" si="20"/>
        <v>0</v>
      </c>
      <c r="F195" s="370">
        <f>F196</f>
        <v>0</v>
      </c>
      <c r="G195" s="518">
        <f t="shared" si="19"/>
        <v>0</v>
      </c>
      <c r="H195" s="524">
        <f t="shared" si="18"/>
        <v>0</v>
      </c>
    </row>
    <row r="196" spans="1:8" s="344" customFormat="1" x14ac:dyDescent="0.25">
      <c r="A196" s="284">
        <v>41231</v>
      </c>
      <c r="B196" s="291" t="s">
        <v>177</v>
      </c>
      <c r="C196" s="369"/>
      <c r="D196" s="369"/>
      <c r="E196" s="369"/>
      <c r="F196" s="369">
        <f>2586.04-F492</f>
        <v>0</v>
      </c>
      <c r="G196" s="518">
        <f t="shared" si="19"/>
        <v>0</v>
      </c>
      <c r="H196" s="523">
        <f>IFERROR(F196/E196*100,F196)</f>
        <v>0</v>
      </c>
    </row>
    <row r="197" spans="1:8" s="327" customFormat="1" x14ac:dyDescent="0.25">
      <c r="A197" s="364">
        <v>42</v>
      </c>
      <c r="B197" s="365" t="s">
        <v>178</v>
      </c>
      <c r="C197" s="357">
        <f>C198+C214+C217</f>
        <v>0</v>
      </c>
      <c r="D197" s="357">
        <f>D198+D214+D217</f>
        <v>75372.28</v>
      </c>
      <c r="E197" s="357">
        <f>E198+E214+E217</f>
        <v>75372.28</v>
      </c>
      <c r="F197" s="357">
        <f>F198+F214+F217</f>
        <v>39070.46</v>
      </c>
      <c r="G197" s="522">
        <f t="shared" si="12"/>
        <v>51.836643391973816</v>
      </c>
      <c r="H197" s="522">
        <f t="shared" si="13"/>
        <v>51.836643391973816</v>
      </c>
    </row>
    <row r="198" spans="1:8" s="330" customFormat="1" x14ac:dyDescent="0.25">
      <c r="A198" s="366">
        <v>422</v>
      </c>
      <c r="B198" s="367" t="s">
        <v>179</v>
      </c>
      <c r="C198" s="329">
        <f>C199+C203+C204+C207+C210+C212</f>
        <v>0</v>
      </c>
      <c r="D198" s="329">
        <f>D199+D203+D204+D207+D210+D212</f>
        <v>68650</v>
      </c>
      <c r="E198" s="329">
        <f>E199+E203+E204+E207+E210+E212</f>
        <v>68650</v>
      </c>
      <c r="F198" s="329">
        <f>F199+F203+F204+F207+F210+F212</f>
        <v>20143.02</v>
      </c>
      <c r="G198" s="518">
        <f t="shared" si="12"/>
        <v>29.341616897305173</v>
      </c>
      <c r="H198" s="518">
        <f t="shared" si="13"/>
        <v>29.341616897305173</v>
      </c>
    </row>
    <row r="199" spans="1:8" s="330" customFormat="1" x14ac:dyDescent="0.25">
      <c r="A199" s="366" t="s">
        <v>180</v>
      </c>
      <c r="B199" s="367" t="s">
        <v>181</v>
      </c>
      <c r="C199" s="329">
        <f>SUM(C200:C202)</f>
        <v>0</v>
      </c>
      <c r="D199" s="329">
        <f>SUM(D200:D202)</f>
        <v>7800</v>
      </c>
      <c r="E199" s="329">
        <f>SUM(E200:E202)</f>
        <v>7800</v>
      </c>
      <c r="F199" s="329">
        <f>SUM(F200:F202)</f>
        <v>9256.19</v>
      </c>
      <c r="G199" s="518">
        <f t="shared" si="12"/>
        <v>118.66910256410257</v>
      </c>
      <c r="H199" s="518">
        <f t="shared" si="13"/>
        <v>118.66910256410257</v>
      </c>
    </row>
    <row r="200" spans="1:8" s="330" customFormat="1" x14ac:dyDescent="0.25">
      <c r="A200" s="368">
        <v>42211</v>
      </c>
      <c r="B200" s="280" t="s">
        <v>444</v>
      </c>
      <c r="C200" s="352"/>
      <c r="D200" s="352">
        <v>1000</v>
      </c>
      <c r="E200" s="352">
        <v>1000</v>
      </c>
      <c r="F200" s="352">
        <f>3540.84-F499</f>
        <v>931.19</v>
      </c>
      <c r="G200" s="525">
        <f t="shared" si="12"/>
        <v>93.119000000000014</v>
      </c>
      <c r="H200" s="525">
        <f t="shared" si="13"/>
        <v>93.119000000000014</v>
      </c>
    </row>
    <row r="201" spans="1:8" s="330" customFormat="1" x14ac:dyDescent="0.25">
      <c r="A201" s="368">
        <v>42212</v>
      </c>
      <c r="B201" s="280" t="s">
        <v>445</v>
      </c>
      <c r="C201" s="352"/>
      <c r="D201" s="352">
        <v>6000</v>
      </c>
      <c r="E201" s="352">
        <v>6000</v>
      </c>
      <c r="F201" s="352">
        <f>8325-F500</f>
        <v>8325</v>
      </c>
      <c r="G201" s="525">
        <f t="shared" si="12"/>
        <v>138.75</v>
      </c>
      <c r="H201" s="525">
        <f t="shared" si="13"/>
        <v>138.75</v>
      </c>
    </row>
    <row r="202" spans="1:8" x14ac:dyDescent="0.25">
      <c r="A202" s="368">
        <v>42219</v>
      </c>
      <c r="B202" s="280" t="s">
        <v>446</v>
      </c>
      <c r="C202" s="369"/>
      <c r="D202" s="369">
        <v>800</v>
      </c>
      <c r="E202" s="369">
        <v>800</v>
      </c>
      <c r="F202" s="369"/>
      <c r="G202" s="523">
        <f t="shared" si="12"/>
        <v>0</v>
      </c>
      <c r="H202" s="523">
        <f t="shared" si="13"/>
        <v>0</v>
      </c>
    </row>
    <row r="203" spans="1:8" hidden="1" x14ac:dyDescent="0.25">
      <c r="A203" s="366" t="s">
        <v>182</v>
      </c>
      <c r="B203" s="367" t="s">
        <v>183</v>
      </c>
      <c r="C203" s="370"/>
      <c r="D203" s="370"/>
      <c r="E203" s="370"/>
      <c r="F203" s="370"/>
      <c r="G203" s="524" t="e">
        <f t="shared" si="12"/>
        <v>#DIV/0!</v>
      </c>
      <c r="H203" s="524" t="e">
        <f t="shared" si="13"/>
        <v>#DIV/0!</v>
      </c>
    </row>
    <row r="204" spans="1:8" x14ac:dyDescent="0.25">
      <c r="A204" s="373">
        <v>4223</v>
      </c>
      <c r="B204" s="386" t="s">
        <v>296</v>
      </c>
      <c r="C204" s="370">
        <f>SUM(C205:C206)</f>
        <v>0</v>
      </c>
      <c r="D204" s="370">
        <f>SUM(D205:D206)</f>
        <v>7350</v>
      </c>
      <c r="E204" s="370">
        <f>SUM(E205:E206)</f>
        <v>7350</v>
      </c>
      <c r="F204" s="370">
        <f>SUM(F205:F206)</f>
        <v>6239.93</v>
      </c>
      <c r="G204" s="524">
        <f t="shared" si="12"/>
        <v>84.897006802721094</v>
      </c>
      <c r="H204" s="524">
        <f t="shared" si="13"/>
        <v>84.897006802721094</v>
      </c>
    </row>
    <row r="205" spans="1:8" x14ac:dyDescent="0.25">
      <c r="A205" s="368">
        <v>42231</v>
      </c>
      <c r="B205" s="280" t="s">
        <v>448</v>
      </c>
      <c r="C205" s="369"/>
      <c r="D205" s="369">
        <v>7000</v>
      </c>
      <c r="E205" s="369">
        <v>7000</v>
      </c>
      <c r="F205" s="369">
        <f>5219.99-F504</f>
        <v>5219.99</v>
      </c>
      <c r="G205" s="523">
        <f t="shared" si="12"/>
        <v>74.571285714285708</v>
      </c>
      <c r="H205" s="523">
        <f t="shared" si="13"/>
        <v>74.571285714285708</v>
      </c>
    </row>
    <row r="206" spans="1:8" x14ac:dyDescent="0.25">
      <c r="A206" s="284">
        <v>42232</v>
      </c>
      <c r="B206" s="291" t="s">
        <v>447</v>
      </c>
      <c r="C206" s="369"/>
      <c r="D206" s="369">
        <v>350</v>
      </c>
      <c r="E206" s="369">
        <v>350</v>
      </c>
      <c r="F206" s="369">
        <v>1019.94</v>
      </c>
      <c r="G206" s="523">
        <f t="shared" si="12"/>
        <v>291.41142857142859</v>
      </c>
      <c r="H206" s="523">
        <f t="shared" si="13"/>
        <v>291.41142857142859</v>
      </c>
    </row>
    <row r="207" spans="1:8" x14ac:dyDescent="0.25">
      <c r="A207" s="373">
        <v>4224</v>
      </c>
      <c r="B207" s="386" t="s">
        <v>185</v>
      </c>
      <c r="C207" s="370">
        <f>SUM(C208:C209)</f>
        <v>0</v>
      </c>
      <c r="D207" s="370">
        <f>SUM(D208:D209)</f>
        <v>46500</v>
      </c>
      <c r="E207" s="370">
        <f>SUM(E208:E209)</f>
        <v>46500</v>
      </c>
      <c r="F207" s="370">
        <f>SUM(F208:F209)</f>
        <v>4027.37</v>
      </c>
      <c r="G207" s="524">
        <f t="shared" ref="G207:G270" si="21">F207/D207*100</f>
        <v>8.6610107526881723</v>
      </c>
      <c r="H207" s="524">
        <f t="shared" ref="H207:H270" si="22">F207/E207*100</f>
        <v>8.6610107526881723</v>
      </c>
    </row>
    <row r="208" spans="1:8" x14ac:dyDescent="0.25">
      <c r="A208" s="284">
        <v>42241</v>
      </c>
      <c r="B208" s="291" t="s">
        <v>449</v>
      </c>
      <c r="C208" s="369"/>
      <c r="D208" s="369">
        <v>45000</v>
      </c>
      <c r="E208" s="369">
        <v>45000</v>
      </c>
      <c r="F208" s="369">
        <f>5202.37-F507</f>
        <v>4027.37</v>
      </c>
      <c r="G208" s="523">
        <f t="shared" si="21"/>
        <v>8.9497111111111103</v>
      </c>
      <c r="H208" s="523">
        <f t="shared" si="22"/>
        <v>8.9497111111111103</v>
      </c>
    </row>
    <row r="209" spans="1:8" x14ac:dyDescent="0.25">
      <c r="A209" s="284">
        <v>42242</v>
      </c>
      <c r="B209" s="291" t="s">
        <v>450</v>
      </c>
      <c r="C209" s="369"/>
      <c r="D209" s="369">
        <v>1500</v>
      </c>
      <c r="E209" s="369">
        <v>1500</v>
      </c>
      <c r="F209" s="369"/>
      <c r="G209" s="523">
        <f t="shared" si="21"/>
        <v>0</v>
      </c>
      <c r="H209" s="523">
        <f t="shared" si="22"/>
        <v>0</v>
      </c>
    </row>
    <row r="210" spans="1:8" x14ac:dyDescent="0.25">
      <c r="A210" s="373">
        <v>4225</v>
      </c>
      <c r="B210" s="386" t="s">
        <v>565</v>
      </c>
      <c r="C210" s="370">
        <f>SUM(C211)</f>
        <v>0</v>
      </c>
      <c r="D210" s="370">
        <f>SUM(D211)</f>
        <v>5000</v>
      </c>
      <c r="E210" s="370">
        <f>SUM(E211)</f>
        <v>5000</v>
      </c>
      <c r="F210" s="370">
        <f>SUM(F211)</f>
        <v>0</v>
      </c>
      <c r="G210" s="524">
        <f t="shared" si="21"/>
        <v>0</v>
      </c>
      <c r="H210" s="524">
        <f t="shared" si="22"/>
        <v>0</v>
      </c>
    </row>
    <row r="211" spans="1:8" s="344" customFormat="1" x14ac:dyDescent="0.25">
      <c r="A211" s="284">
        <v>42259</v>
      </c>
      <c r="B211" s="291" t="s">
        <v>543</v>
      </c>
      <c r="C211" s="369"/>
      <c r="D211" s="369">
        <v>5000</v>
      </c>
      <c r="E211" s="369">
        <v>5000</v>
      </c>
      <c r="F211" s="369"/>
      <c r="G211" s="523">
        <f t="shared" si="21"/>
        <v>0</v>
      </c>
      <c r="H211" s="523">
        <f t="shared" si="22"/>
        <v>0</v>
      </c>
    </row>
    <row r="212" spans="1:8" s="344" customFormat="1" x14ac:dyDescent="0.25">
      <c r="A212" s="373">
        <v>4227</v>
      </c>
      <c r="B212" s="386" t="s">
        <v>187</v>
      </c>
      <c r="C212" s="370">
        <f>SUM(C213)</f>
        <v>0</v>
      </c>
      <c r="D212" s="370">
        <f>SUM(D213)</f>
        <v>2000</v>
      </c>
      <c r="E212" s="370">
        <f>SUM(E213)</f>
        <v>2000</v>
      </c>
      <c r="F212" s="370">
        <f>SUM(F213)</f>
        <v>619.53</v>
      </c>
      <c r="G212" s="524">
        <f t="shared" si="21"/>
        <v>30.976500000000001</v>
      </c>
      <c r="H212" s="524">
        <f t="shared" si="22"/>
        <v>30.976500000000001</v>
      </c>
    </row>
    <row r="213" spans="1:8" s="344" customFormat="1" x14ac:dyDescent="0.25">
      <c r="A213" s="284">
        <v>42273</v>
      </c>
      <c r="B213" s="291" t="s">
        <v>187</v>
      </c>
      <c r="C213" s="369"/>
      <c r="D213" s="369">
        <v>2000</v>
      </c>
      <c r="E213" s="369">
        <v>2000</v>
      </c>
      <c r="F213" s="369">
        <v>619.53</v>
      </c>
      <c r="G213" s="523">
        <f t="shared" si="21"/>
        <v>30.976500000000001</v>
      </c>
      <c r="H213" s="523">
        <f t="shared" si="22"/>
        <v>30.976500000000001</v>
      </c>
    </row>
    <row r="214" spans="1:8" s="341" customFormat="1" x14ac:dyDescent="0.25">
      <c r="A214" s="373">
        <v>423</v>
      </c>
      <c r="B214" s="386" t="s">
        <v>188</v>
      </c>
      <c r="C214" s="329">
        <f>C216</f>
        <v>0</v>
      </c>
      <c r="D214" s="329">
        <f>D216</f>
        <v>6722.28</v>
      </c>
      <c r="E214" s="329">
        <f>E216</f>
        <v>6722.28</v>
      </c>
      <c r="F214" s="329">
        <f>F216</f>
        <v>18927.439999999999</v>
      </c>
      <c r="G214" s="518">
        <f t="shared" si="21"/>
        <v>281.56280309656842</v>
      </c>
      <c r="H214" s="518">
        <f t="shared" si="22"/>
        <v>281.56280309656842</v>
      </c>
    </row>
    <row r="215" spans="1:8" s="341" customFormat="1" x14ac:dyDescent="0.25">
      <c r="A215" s="373">
        <v>4231</v>
      </c>
      <c r="B215" s="386" t="s">
        <v>78</v>
      </c>
      <c r="C215" s="329">
        <f>SUM(C216)</f>
        <v>0</v>
      </c>
      <c r="D215" s="329">
        <f>SUM(D216)</f>
        <v>6722.28</v>
      </c>
      <c r="E215" s="329">
        <f>SUM(E216)</f>
        <v>6722.28</v>
      </c>
      <c r="F215" s="329">
        <f>SUM(F216)</f>
        <v>18927.439999999999</v>
      </c>
      <c r="G215" s="518">
        <f t="shared" si="21"/>
        <v>281.56280309656842</v>
      </c>
      <c r="H215" s="518">
        <f t="shared" si="22"/>
        <v>281.56280309656842</v>
      </c>
    </row>
    <row r="216" spans="1:8" s="344" customFormat="1" x14ac:dyDescent="0.25">
      <c r="A216" s="284">
        <v>42311</v>
      </c>
      <c r="B216" s="291" t="s">
        <v>451</v>
      </c>
      <c r="C216" s="369"/>
      <c r="D216" s="369">
        <v>6722.28</v>
      </c>
      <c r="E216" s="369">
        <v>6722.28</v>
      </c>
      <c r="F216" s="369">
        <f>18927.44-F514</f>
        <v>18927.439999999999</v>
      </c>
      <c r="G216" s="523">
        <f t="shared" si="21"/>
        <v>281.56280309656842</v>
      </c>
      <c r="H216" s="523">
        <f t="shared" si="22"/>
        <v>281.56280309656842</v>
      </c>
    </row>
    <row r="217" spans="1:8" s="341" customFormat="1" hidden="1" x14ac:dyDescent="0.25">
      <c r="A217" s="373">
        <v>426</v>
      </c>
      <c r="B217" s="227" t="s">
        <v>189</v>
      </c>
      <c r="C217" s="143">
        <f>C218</f>
        <v>0</v>
      </c>
      <c r="D217" s="143">
        <f>D218</f>
        <v>0</v>
      </c>
      <c r="E217" s="143">
        <f>E218</f>
        <v>0</v>
      </c>
      <c r="F217" s="143">
        <f>F218</f>
        <v>0</v>
      </c>
      <c r="G217" s="483" t="e">
        <f t="shared" si="21"/>
        <v>#DIV/0!</v>
      </c>
      <c r="H217" s="483" t="e">
        <f t="shared" si="22"/>
        <v>#DIV/0!</v>
      </c>
    </row>
    <row r="218" spans="1:8" s="344" customFormat="1" hidden="1" x14ac:dyDescent="0.25">
      <c r="A218" s="373">
        <v>4262</v>
      </c>
      <c r="B218" s="227" t="s">
        <v>190</v>
      </c>
      <c r="C218" s="329"/>
      <c r="D218" s="329"/>
      <c r="E218" s="329"/>
      <c r="F218" s="329"/>
      <c r="G218" s="518" t="e">
        <f t="shared" si="21"/>
        <v>#DIV/0!</v>
      </c>
      <c r="H218" s="518" t="e">
        <f t="shared" si="22"/>
        <v>#DIV/0!</v>
      </c>
    </row>
    <row r="219" spans="1:8" s="345" customFormat="1" x14ac:dyDescent="0.25">
      <c r="A219" s="364" t="s">
        <v>191</v>
      </c>
      <c r="B219" s="383" t="s">
        <v>194</v>
      </c>
      <c r="C219" s="357">
        <f>C220+C223</f>
        <v>0</v>
      </c>
      <c r="D219" s="357">
        <f>D220+D223</f>
        <v>10000</v>
      </c>
      <c r="E219" s="357">
        <f>E220+E223</f>
        <v>10000</v>
      </c>
      <c r="F219" s="357">
        <f>F220+F223</f>
        <v>0</v>
      </c>
      <c r="G219" s="522">
        <f t="shared" si="21"/>
        <v>0</v>
      </c>
      <c r="H219" s="522">
        <f t="shared" si="22"/>
        <v>0</v>
      </c>
    </row>
    <row r="220" spans="1:8" s="330" customFormat="1" x14ac:dyDescent="0.25">
      <c r="A220" s="366" t="s">
        <v>193</v>
      </c>
      <c r="B220" s="367" t="s">
        <v>202</v>
      </c>
      <c r="C220" s="329">
        <f>C221</f>
        <v>0</v>
      </c>
      <c r="D220" s="329">
        <f>D221</f>
        <v>10000</v>
      </c>
      <c r="E220" s="329">
        <f>E221</f>
        <v>10000</v>
      </c>
      <c r="F220" s="329">
        <f>F221</f>
        <v>0</v>
      </c>
      <c r="G220" s="518">
        <f t="shared" si="21"/>
        <v>0</v>
      </c>
      <c r="H220" s="518">
        <f t="shared" si="22"/>
        <v>0</v>
      </c>
    </row>
    <row r="221" spans="1:8" s="330" customFormat="1" x14ac:dyDescent="0.25">
      <c r="A221" s="366" t="s">
        <v>195</v>
      </c>
      <c r="B221" s="367" t="s">
        <v>194</v>
      </c>
      <c r="C221" s="329">
        <f>SUM(C222)</f>
        <v>0</v>
      </c>
      <c r="D221" s="329">
        <f>SUM(D222)</f>
        <v>10000</v>
      </c>
      <c r="E221" s="329">
        <f>SUM(E222)</f>
        <v>10000</v>
      </c>
      <c r="F221" s="329">
        <f>SUM(F222)</f>
        <v>0</v>
      </c>
      <c r="G221" s="518">
        <f t="shared" si="21"/>
        <v>0</v>
      </c>
      <c r="H221" s="518">
        <f t="shared" si="22"/>
        <v>0</v>
      </c>
    </row>
    <row r="222" spans="1:8" s="343" customFormat="1" x14ac:dyDescent="0.25">
      <c r="A222" s="368" t="s">
        <v>493</v>
      </c>
      <c r="B222" s="280" t="s">
        <v>194</v>
      </c>
      <c r="C222" s="369"/>
      <c r="D222" s="369">
        <v>10000</v>
      </c>
      <c r="E222" s="369">
        <v>10000</v>
      </c>
      <c r="F222" s="369"/>
      <c r="G222" s="523">
        <f t="shared" si="21"/>
        <v>0</v>
      </c>
      <c r="H222" s="523">
        <f t="shared" si="22"/>
        <v>0</v>
      </c>
    </row>
    <row r="223" spans="1:8" s="346" customFormat="1" hidden="1" x14ac:dyDescent="0.25">
      <c r="A223" s="366" t="s">
        <v>196</v>
      </c>
      <c r="B223" s="367" t="s">
        <v>197</v>
      </c>
      <c r="C223" s="387">
        <f>C224</f>
        <v>0</v>
      </c>
      <c r="D223" s="387">
        <f>D224</f>
        <v>0</v>
      </c>
      <c r="E223" s="387">
        <f>E224</f>
        <v>0</v>
      </c>
      <c r="F223" s="387">
        <f>F224</f>
        <v>0</v>
      </c>
      <c r="G223" s="529" t="e">
        <f t="shared" si="21"/>
        <v>#DIV/0!</v>
      </c>
      <c r="H223" s="529" t="e">
        <f t="shared" si="22"/>
        <v>#DIV/0!</v>
      </c>
    </row>
    <row r="224" spans="1:8" s="347" customFormat="1" hidden="1" x14ac:dyDescent="0.25">
      <c r="A224" s="366" t="s">
        <v>198</v>
      </c>
      <c r="B224" s="367" t="s">
        <v>197</v>
      </c>
      <c r="C224" s="387"/>
      <c r="D224" s="387"/>
      <c r="E224" s="387"/>
      <c r="F224" s="387"/>
      <c r="G224" s="529" t="e">
        <f t="shared" si="21"/>
        <v>#DIV/0!</v>
      </c>
      <c r="H224" s="529" t="e">
        <f t="shared" si="22"/>
        <v>#DIV/0!</v>
      </c>
    </row>
    <row r="225" spans="1:8" s="348" customFormat="1" x14ac:dyDescent="0.25">
      <c r="A225" s="388" t="s">
        <v>64</v>
      </c>
      <c r="B225" s="389" t="s">
        <v>205</v>
      </c>
      <c r="C225" s="336">
        <f>C226+C340</f>
        <v>0</v>
      </c>
      <c r="D225" s="336">
        <f>D226+D340</f>
        <v>3804916.33</v>
      </c>
      <c r="E225" s="336">
        <f>E226+E340</f>
        <v>3804916.33</v>
      </c>
      <c r="F225" s="336">
        <f>F226+F340</f>
        <v>1551329.17</v>
      </c>
      <c r="G225" s="520">
        <f t="shared" si="21"/>
        <v>40.771702593523258</v>
      </c>
      <c r="H225" s="520">
        <f t="shared" si="22"/>
        <v>40.771702593523258</v>
      </c>
    </row>
    <row r="226" spans="1:8" s="348" customFormat="1" x14ac:dyDescent="0.25">
      <c r="A226" s="390" t="s">
        <v>81</v>
      </c>
      <c r="B226" s="339" t="s">
        <v>82</v>
      </c>
      <c r="C226" s="340">
        <f>C227+C246+C320+C328+C331</f>
        <v>0</v>
      </c>
      <c r="D226" s="340">
        <f>D227+D246+D320+D328+D331</f>
        <v>3804916.33</v>
      </c>
      <c r="E226" s="340">
        <f>E227+E246+E320+E328+E331</f>
        <v>3804916.33</v>
      </c>
      <c r="F226" s="340">
        <f>F227+F246+F320+F328+F331</f>
        <v>1551329.17</v>
      </c>
      <c r="G226" s="521">
        <f t="shared" si="21"/>
        <v>40.771702593523258</v>
      </c>
      <c r="H226" s="521">
        <f t="shared" si="22"/>
        <v>40.771702593523258</v>
      </c>
    </row>
    <row r="227" spans="1:8" s="348" customFormat="1" x14ac:dyDescent="0.25">
      <c r="A227" s="364">
        <v>31</v>
      </c>
      <c r="B227" s="365" t="s">
        <v>83</v>
      </c>
      <c r="C227" s="357">
        <f>C228+C235+C243</f>
        <v>0</v>
      </c>
      <c r="D227" s="357">
        <f>D228+D235+D243</f>
        <v>1338150.7</v>
      </c>
      <c r="E227" s="357">
        <f>E228+E235+E243</f>
        <v>1338150.7</v>
      </c>
      <c r="F227" s="357">
        <f>F228+F235+F243</f>
        <v>517416.67</v>
      </c>
      <c r="G227" s="522">
        <f t="shared" si="21"/>
        <v>38.666547048848834</v>
      </c>
      <c r="H227" s="522">
        <f t="shared" si="22"/>
        <v>38.666547048848834</v>
      </c>
    </row>
    <row r="228" spans="1:8" s="348" customFormat="1" x14ac:dyDescent="0.25">
      <c r="A228" s="366">
        <v>311</v>
      </c>
      <c r="B228" s="367" t="s">
        <v>84</v>
      </c>
      <c r="C228" s="329">
        <f>C229+C231+C232+C233</f>
        <v>0</v>
      </c>
      <c r="D228" s="329">
        <f>D229+D231+D232+D233</f>
        <v>942112.26</v>
      </c>
      <c r="E228" s="329">
        <f>E229+E231+E232+E233</f>
        <v>942112.26</v>
      </c>
      <c r="F228" s="329">
        <f>F229+F231+F232+F233</f>
        <v>453775.48</v>
      </c>
      <c r="G228" s="518">
        <f t="shared" si="21"/>
        <v>48.16575468405432</v>
      </c>
      <c r="H228" s="518">
        <f t="shared" si="22"/>
        <v>48.16575468405432</v>
      </c>
    </row>
    <row r="229" spans="1:8" s="348" customFormat="1" x14ac:dyDescent="0.25">
      <c r="A229" s="366">
        <v>3111</v>
      </c>
      <c r="B229" s="367" t="s">
        <v>85</v>
      </c>
      <c r="C229" s="329">
        <f>SUM(C230)</f>
        <v>0</v>
      </c>
      <c r="D229" s="329">
        <f>SUM(D230)</f>
        <v>942112.26</v>
      </c>
      <c r="E229" s="329">
        <f>SUM(E230)</f>
        <v>942112.26</v>
      </c>
      <c r="F229" s="329">
        <f>SUM(F230)</f>
        <v>453775.48</v>
      </c>
      <c r="G229" s="518">
        <f t="shared" si="21"/>
        <v>48.16575468405432</v>
      </c>
      <c r="H229" s="518">
        <f t="shared" si="22"/>
        <v>48.16575468405432</v>
      </c>
    </row>
    <row r="230" spans="1:8" s="349" customFormat="1" x14ac:dyDescent="0.25">
      <c r="A230" s="368" t="s">
        <v>464</v>
      </c>
      <c r="B230" s="280" t="s">
        <v>85</v>
      </c>
      <c r="C230" s="369"/>
      <c r="D230" s="369">
        <f>56139.76+885972.5</f>
        <v>942112.26</v>
      </c>
      <c r="E230" s="369">
        <v>942112.26</v>
      </c>
      <c r="F230" s="369">
        <v>453775.48</v>
      </c>
      <c r="G230" s="523">
        <f t="shared" si="21"/>
        <v>48.16575468405432</v>
      </c>
      <c r="H230" s="523">
        <f t="shared" si="22"/>
        <v>48.16575468405432</v>
      </c>
    </row>
    <row r="231" spans="1:8" s="349" customFormat="1" hidden="1" x14ac:dyDescent="0.25">
      <c r="A231" s="366" t="s">
        <v>86</v>
      </c>
      <c r="B231" s="367" t="s">
        <v>87</v>
      </c>
      <c r="C231" s="370"/>
      <c r="D231" s="370"/>
      <c r="E231" s="370"/>
      <c r="F231" s="370"/>
      <c r="G231" s="524" t="e">
        <f t="shared" si="21"/>
        <v>#DIV/0!</v>
      </c>
      <c r="H231" s="524" t="e">
        <f t="shared" si="22"/>
        <v>#DIV/0!</v>
      </c>
    </row>
    <row r="232" spans="1:8" s="349" customFormat="1" hidden="1" x14ac:dyDescent="0.25">
      <c r="A232" s="366" t="s">
        <v>88</v>
      </c>
      <c r="B232" s="367" t="s">
        <v>89</v>
      </c>
      <c r="C232" s="370"/>
      <c r="D232" s="370"/>
      <c r="E232" s="370"/>
      <c r="F232" s="370"/>
      <c r="G232" s="524" t="e">
        <f t="shared" si="21"/>
        <v>#DIV/0!</v>
      </c>
      <c r="H232" s="524" t="e">
        <f t="shared" si="22"/>
        <v>#DIV/0!</v>
      </c>
    </row>
    <row r="233" spans="1:8" s="349" customFormat="1" hidden="1" x14ac:dyDescent="0.25">
      <c r="A233" s="366" t="s">
        <v>90</v>
      </c>
      <c r="B233" s="367" t="s">
        <v>206</v>
      </c>
      <c r="C233" s="370">
        <f>SUM(C234)</f>
        <v>0</v>
      </c>
      <c r="D233" s="370">
        <f>SUM(D234)</f>
        <v>0</v>
      </c>
      <c r="E233" s="370">
        <f>SUM(E234)</f>
        <v>0</v>
      </c>
      <c r="F233" s="370">
        <f>SUM(F234)</f>
        <v>0</v>
      </c>
      <c r="G233" s="524" t="e">
        <f t="shared" si="21"/>
        <v>#DIV/0!</v>
      </c>
      <c r="H233" s="524" t="e">
        <f t="shared" si="22"/>
        <v>#DIV/0!</v>
      </c>
    </row>
    <row r="234" spans="1:8" s="349" customFormat="1" hidden="1" x14ac:dyDescent="0.25">
      <c r="A234" s="368" t="s">
        <v>467</v>
      </c>
      <c r="B234" s="280" t="s">
        <v>206</v>
      </c>
      <c r="C234" s="369">
        <v>0</v>
      </c>
      <c r="D234" s="369">
        <v>0</v>
      </c>
      <c r="E234" s="369">
        <v>0</v>
      </c>
      <c r="F234" s="369">
        <v>0</v>
      </c>
      <c r="G234" s="523" t="e">
        <f t="shared" si="21"/>
        <v>#DIV/0!</v>
      </c>
      <c r="H234" s="523" t="e">
        <f t="shared" si="22"/>
        <v>#DIV/0!</v>
      </c>
    </row>
    <row r="235" spans="1:8" s="348" customFormat="1" x14ac:dyDescent="0.25">
      <c r="A235" s="366" t="s">
        <v>92</v>
      </c>
      <c r="B235" s="367" t="s">
        <v>93</v>
      </c>
      <c r="C235" s="329">
        <f>C236</f>
        <v>0</v>
      </c>
      <c r="D235" s="329">
        <f>D236</f>
        <v>158231.67999999999</v>
      </c>
      <c r="E235" s="329">
        <f>E236</f>
        <v>158231.67999999999</v>
      </c>
      <c r="F235" s="329">
        <f>F236</f>
        <v>0</v>
      </c>
      <c r="G235" s="518">
        <f t="shared" si="21"/>
        <v>0</v>
      </c>
      <c r="H235" s="518">
        <f t="shared" si="22"/>
        <v>0</v>
      </c>
    </row>
    <row r="236" spans="1:8" s="348" customFormat="1" x14ac:dyDescent="0.25">
      <c r="A236" s="366" t="s">
        <v>94</v>
      </c>
      <c r="B236" s="367" t="s">
        <v>93</v>
      </c>
      <c r="C236" s="329">
        <f>SUM(C237:C242)</f>
        <v>0</v>
      </c>
      <c r="D236" s="329">
        <f>SUM(D237:D242)</f>
        <v>158231.67999999999</v>
      </c>
      <c r="E236" s="329">
        <f>SUM(E237:E242)</f>
        <v>158231.67999999999</v>
      </c>
      <c r="F236" s="329">
        <f>SUM(F237:F242)</f>
        <v>0</v>
      </c>
      <c r="G236" s="518">
        <f t="shared" si="21"/>
        <v>0</v>
      </c>
      <c r="H236" s="518">
        <f t="shared" si="22"/>
        <v>0</v>
      </c>
    </row>
    <row r="237" spans="1:8" s="349" customFormat="1" x14ac:dyDescent="0.25">
      <c r="A237" s="368" t="s">
        <v>469</v>
      </c>
      <c r="B237" s="280" t="s">
        <v>384</v>
      </c>
      <c r="C237" s="352"/>
      <c r="D237" s="352">
        <v>9700</v>
      </c>
      <c r="E237" s="352">
        <v>9700</v>
      </c>
      <c r="F237" s="352"/>
      <c r="G237" s="525">
        <f t="shared" si="21"/>
        <v>0</v>
      </c>
      <c r="H237" s="525">
        <f t="shared" si="22"/>
        <v>0</v>
      </c>
    </row>
    <row r="238" spans="1:8" s="349" customFormat="1" x14ac:dyDescent="0.25">
      <c r="A238" s="368" t="s">
        <v>470</v>
      </c>
      <c r="B238" s="280" t="s">
        <v>383</v>
      </c>
      <c r="C238" s="352"/>
      <c r="D238" s="352">
        <v>16000</v>
      </c>
      <c r="E238" s="352">
        <v>16000</v>
      </c>
      <c r="F238" s="352"/>
      <c r="G238" s="525">
        <f t="shared" si="21"/>
        <v>0</v>
      </c>
      <c r="H238" s="525">
        <f t="shared" si="22"/>
        <v>0</v>
      </c>
    </row>
    <row r="239" spans="1:8" s="349" customFormat="1" x14ac:dyDescent="0.25">
      <c r="A239" s="368" t="s">
        <v>471</v>
      </c>
      <c r="B239" s="280" t="s">
        <v>385</v>
      </c>
      <c r="C239" s="352"/>
      <c r="D239" s="352">
        <v>10000</v>
      </c>
      <c r="E239" s="352">
        <v>10000</v>
      </c>
      <c r="F239" s="352"/>
      <c r="G239" s="525">
        <f t="shared" si="21"/>
        <v>0</v>
      </c>
      <c r="H239" s="525">
        <f t="shared" si="22"/>
        <v>0</v>
      </c>
    </row>
    <row r="240" spans="1:8" s="349" customFormat="1" x14ac:dyDescent="0.25">
      <c r="A240" s="368" t="s">
        <v>472</v>
      </c>
      <c r="B240" s="280" t="s">
        <v>386</v>
      </c>
      <c r="C240" s="352"/>
      <c r="D240" s="352">
        <v>45150</v>
      </c>
      <c r="E240" s="352">
        <v>45150</v>
      </c>
      <c r="F240" s="352"/>
      <c r="G240" s="525">
        <f t="shared" si="21"/>
        <v>0</v>
      </c>
      <c r="H240" s="525">
        <f t="shared" si="22"/>
        <v>0</v>
      </c>
    </row>
    <row r="241" spans="1:8" s="348" customFormat="1" x14ac:dyDescent="0.25">
      <c r="A241" s="368" t="s">
        <v>603</v>
      </c>
      <c r="B241" s="280" t="s">
        <v>604</v>
      </c>
      <c r="C241" s="352"/>
      <c r="D241" s="352">
        <v>63400</v>
      </c>
      <c r="E241" s="352">
        <v>63400</v>
      </c>
      <c r="F241" s="352"/>
      <c r="G241" s="525">
        <f t="shared" si="21"/>
        <v>0</v>
      </c>
      <c r="H241" s="525">
        <f t="shared" si="22"/>
        <v>0</v>
      </c>
    </row>
    <row r="242" spans="1:8" s="349" customFormat="1" x14ac:dyDescent="0.25">
      <c r="A242" s="368" t="s">
        <v>473</v>
      </c>
      <c r="B242" s="280" t="s">
        <v>381</v>
      </c>
      <c r="C242" s="369"/>
      <c r="D242" s="369">
        <f>10000+3981.68</f>
        <v>13981.68</v>
      </c>
      <c r="E242" s="369">
        <v>13981.68</v>
      </c>
      <c r="F242" s="369"/>
      <c r="G242" s="523">
        <f t="shared" si="21"/>
        <v>0</v>
      </c>
      <c r="H242" s="523">
        <f t="shared" si="22"/>
        <v>0</v>
      </c>
    </row>
    <row r="243" spans="1:8" s="348" customFormat="1" x14ac:dyDescent="0.25">
      <c r="A243" s="371">
        <v>313</v>
      </c>
      <c r="B243" s="367" t="s">
        <v>95</v>
      </c>
      <c r="C243" s="329">
        <f>C244</f>
        <v>0</v>
      </c>
      <c r="D243" s="329">
        <f>D244</f>
        <v>237806.76</v>
      </c>
      <c r="E243" s="329">
        <f>E244</f>
        <v>237806.76</v>
      </c>
      <c r="F243" s="329">
        <f>F244</f>
        <v>63641.19</v>
      </c>
      <c r="G243" s="518">
        <f t="shared" si="21"/>
        <v>26.761724519521646</v>
      </c>
      <c r="H243" s="518">
        <f t="shared" si="22"/>
        <v>26.761724519521646</v>
      </c>
    </row>
    <row r="244" spans="1:8" s="348" customFormat="1" x14ac:dyDescent="0.25">
      <c r="A244" s="371">
        <v>3132</v>
      </c>
      <c r="B244" s="367" t="s">
        <v>96</v>
      </c>
      <c r="C244" s="329">
        <f>SUM(C245)</f>
        <v>0</v>
      </c>
      <c r="D244" s="329">
        <f>SUM(D245)</f>
        <v>237806.76</v>
      </c>
      <c r="E244" s="329">
        <f>SUM(E245)</f>
        <v>237806.76</v>
      </c>
      <c r="F244" s="329">
        <f>SUM(F245)</f>
        <v>63641.19</v>
      </c>
      <c r="G244" s="518">
        <f t="shared" si="21"/>
        <v>26.761724519521646</v>
      </c>
      <c r="H244" s="518">
        <f t="shared" si="22"/>
        <v>26.761724519521646</v>
      </c>
    </row>
    <row r="245" spans="1:8" s="349" customFormat="1" x14ac:dyDescent="0.25">
      <c r="A245" s="372" t="s">
        <v>474</v>
      </c>
      <c r="B245" s="280" t="s">
        <v>96</v>
      </c>
      <c r="C245" s="369"/>
      <c r="D245" s="369">
        <f>230000+7806.76</f>
        <v>237806.76</v>
      </c>
      <c r="E245" s="369">
        <v>237806.76</v>
      </c>
      <c r="F245" s="369">
        <v>63641.19</v>
      </c>
      <c r="G245" s="523">
        <f t="shared" si="21"/>
        <v>26.761724519521646</v>
      </c>
      <c r="H245" s="523">
        <f t="shared" si="22"/>
        <v>26.761724519521646</v>
      </c>
    </row>
    <row r="246" spans="1:8" s="348" customFormat="1" x14ac:dyDescent="0.25">
      <c r="A246" s="364">
        <v>32</v>
      </c>
      <c r="B246" s="365" t="s">
        <v>97</v>
      </c>
      <c r="C246" s="357">
        <f>C247+C260+C274+C300+C308</f>
        <v>0</v>
      </c>
      <c r="D246" s="357">
        <f>D247+D260+D274+D300+D308</f>
        <v>2458865.63</v>
      </c>
      <c r="E246" s="357">
        <f>E247+E260+E274+E300+E308</f>
        <v>2458865.63</v>
      </c>
      <c r="F246" s="357">
        <f>F247+F260+F274+F300+F308</f>
        <v>1033912.5</v>
      </c>
      <c r="G246" s="522">
        <f t="shared" si="21"/>
        <v>42.048353004145248</v>
      </c>
      <c r="H246" s="522">
        <f t="shared" si="22"/>
        <v>42.048353004145248</v>
      </c>
    </row>
    <row r="247" spans="1:8" s="348" customFormat="1" x14ac:dyDescent="0.25">
      <c r="A247" s="366" t="s">
        <v>210</v>
      </c>
      <c r="B247" s="382" t="s">
        <v>98</v>
      </c>
      <c r="C247" s="329">
        <f>C248+C253+C256+C259</f>
        <v>0</v>
      </c>
      <c r="D247" s="329">
        <f>D248+D253+D256+D259</f>
        <v>141199.5</v>
      </c>
      <c r="E247" s="329">
        <f>E248+E253+E256+E259</f>
        <v>141199.5</v>
      </c>
      <c r="F247" s="329">
        <f>F248+F253+F256+F259</f>
        <v>62568.07</v>
      </c>
      <c r="G247" s="518">
        <f t="shared" si="21"/>
        <v>44.311821217497226</v>
      </c>
      <c r="H247" s="518">
        <f t="shared" si="22"/>
        <v>44.311821217497226</v>
      </c>
    </row>
    <row r="248" spans="1:8" s="348" customFormat="1" x14ac:dyDescent="0.25">
      <c r="A248" s="366" t="s">
        <v>99</v>
      </c>
      <c r="B248" s="382" t="s">
        <v>100</v>
      </c>
      <c r="C248" s="329">
        <f>SUM(C249:C252)</f>
        <v>0</v>
      </c>
      <c r="D248" s="329">
        <f>SUM(D249:D252)</f>
        <v>9263.61</v>
      </c>
      <c r="E248" s="329">
        <f>SUM(E249:E252)</f>
        <v>9263.61</v>
      </c>
      <c r="F248" s="329">
        <f>SUM(F249:F252)</f>
        <v>0</v>
      </c>
      <c r="G248" s="518">
        <f t="shared" si="21"/>
        <v>0</v>
      </c>
      <c r="H248" s="518">
        <f t="shared" si="22"/>
        <v>0</v>
      </c>
    </row>
    <row r="249" spans="1:8" s="349" customFormat="1" x14ac:dyDescent="0.25">
      <c r="A249" s="368">
        <v>32111</v>
      </c>
      <c r="B249" s="391" t="s">
        <v>387</v>
      </c>
      <c r="C249" s="352"/>
      <c r="D249" s="352">
        <v>6500</v>
      </c>
      <c r="E249" s="352">
        <v>6500</v>
      </c>
      <c r="F249" s="352"/>
      <c r="G249" s="525">
        <f t="shared" si="21"/>
        <v>0</v>
      </c>
      <c r="H249" s="525">
        <f t="shared" si="22"/>
        <v>0</v>
      </c>
    </row>
    <row r="250" spans="1:8" s="349" customFormat="1" x14ac:dyDescent="0.25">
      <c r="A250" s="368">
        <v>32113</v>
      </c>
      <c r="B250" s="391" t="s">
        <v>389</v>
      </c>
      <c r="C250" s="352"/>
      <c r="D250" s="352">
        <v>1000</v>
      </c>
      <c r="E250" s="352">
        <v>1000</v>
      </c>
      <c r="F250" s="352"/>
      <c r="G250" s="525">
        <f t="shared" si="21"/>
        <v>0</v>
      </c>
      <c r="H250" s="525">
        <f t="shared" si="22"/>
        <v>0</v>
      </c>
    </row>
    <row r="251" spans="1:8" s="349" customFormat="1" x14ac:dyDescent="0.25">
      <c r="A251" s="368">
        <v>32115</v>
      </c>
      <c r="B251" s="391" t="s">
        <v>390</v>
      </c>
      <c r="C251" s="369"/>
      <c r="D251" s="369">
        <f>100+663.61</f>
        <v>763.61</v>
      </c>
      <c r="E251" s="369">
        <v>763.61</v>
      </c>
      <c r="F251" s="369"/>
      <c r="G251" s="523">
        <f t="shared" si="21"/>
        <v>0</v>
      </c>
      <c r="H251" s="523">
        <f t="shared" si="22"/>
        <v>0</v>
      </c>
    </row>
    <row r="252" spans="1:8" s="349" customFormat="1" x14ac:dyDescent="0.25">
      <c r="A252" s="368" t="s">
        <v>566</v>
      </c>
      <c r="B252" s="391" t="s">
        <v>567</v>
      </c>
      <c r="C252" s="369"/>
      <c r="D252" s="369">
        <v>1000</v>
      </c>
      <c r="E252" s="369">
        <v>1000</v>
      </c>
      <c r="F252" s="369"/>
      <c r="G252" s="523">
        <f t="shared" si="21"/>
        <v>0</v>
      </c>
      <c r="H252" s="523">
        <f t="shared" si="22"/>
        <v>0</v>
      </c>
    </row>
    <row r="253" spans="1:8" s="349" customFormat="1" x14ac:dyDescent="0.25">
      <c r="A253" s="366" t="s">
        <v>101</v>
      </c>
      <c r="B253" s="382" t="s">
        <v>102</v>
      </c>
      <c r="C253" s="370">
        <f>SUM(C254:C255)</f>
        <v>0</v>
      </c>
      <c r="D253" s="370">
        <f>SUM(D254:D255)</f>
        <v>130272.28</v>
      </c>
      <c r="E253" s="370">
        <f>SUM(E254:E255)</f>
        <v>130272.28</v>
      </c>
      <c r="F253" s="370">
        <f>SUM(F254:F255)</f>
        <v>62568.07</v>
      </c>
      <c r="G253" s="524">
        <f t="shared" si="21"/>
        <v>48.028690370660584</v>
      </c>
      <c r="H253" s="524">
        <f t="shared" si="22"/>
        <v>48.028690370660584</v>
      </c>
    </row>
    <row r="254" spans="1:8" s="349" customFormat="1" x14ac:dyDescent="0.25">
      <c r="A254" s="368" t="s">
        <v>475</v>
      </c>
      <c r="B254" s="391" t="s">
        <v>278</v>
      </c>
      <c r="C254" s="369"/>
      <c r="D254" s="369">
        <f>113000+13272.28</f>
        <v>126272.28</v>
      </c>
      <c r="E254" s="369">
        <v>126272.28</v>
      </c>
      <c r="F254" s="369">
        <v>62568.07</v>
      </c>
      <c r="G254" s="523">
        <f t="shared" si="21"/>
        <v>49.55012295651904</v>
      </c>
      <c r="H254" s="523">
        <f t="shared" si="22"/>
        <v>49.55012295651904</v>
      </c>
    </row>
    <row r="255" spans="1:8" s="349" customFormat="1" x14ac:dyDescent="0.25">
      <c r="A255" s="368" t="s">
        <v>605</v>
      </c>
      <c r="B255" s="391" t="s">
        <v>606</v>
      </c>
      <c r="C255" s="369"/>
      <c r="D255" s="369">
        <v>4000</v>
      </c>
      <c r="E255" s="369">
        <v>4000</v>
      </c>
      <c r="F255" s="369"/>
      <c r="G255" s="523">
        <f t="shared" si="21"/>
        <v>0</v>
      </c>
      <c r="H255" s="523">
        <f t="shared" si="22"/>
        <v>0</v>
      </c>
    </row>
    <row r="256" spans="1:8" s="349" customFormat="1" x14ac:dyDescent="0.25">
      <c r="A256" s="366" t="s">
        <v>103</v>
      </c>
      <c r="B256" s="382" t="s">
        <v>104</v>
      </c>
      <c r="C256" s="370">
        <f>SUM(C257:C258)</f>
        <v>0</v>
      </c>
      <c r="D256" s="370">
        <f>SUM(D257:D258)</f>
        <v>1663.6100000000001</v>
      </c>
      <c r="E256" s="370">
        <f>SUM(E257:E258)</f>
        <v>1663.6100000000001</v>
      </c>
      <c r="F256" s="370">
        <f>SUM(F257:F258)</f>
        <v>0</v>
      </c>
      <c r="G256" s="524">
        <f t="shared" si="21"/>
        <v>0</v>
      </c>
      <c r="H256" s="524">
        <f t="shared" si="22"/>
        <v>0</v>
      </c>
    </row>
    <row r="257" spans="1:8" s="349" customFormat="1" x14ac:dyDescent="0.25">
      <c r="A257" s="368" t="s">
        <v>514</v>
      </c>
      <c r="B257" s="391" t="s">
        <v>391</v>
      </c>
      <c r="C257" s="369"/>
      <c r="D257" s="369">
        <v>1000</v>
      </c>
      <c r="E257" s="369">
        <v>1000</v>
      </c>
      <c r="F257" s="369"/>
      <c r="G257" s="523">
        <f t="shared" si="21"/>
        <v>0</v>
      </c>
      <c r="H257" s="523">
        <f t="shared" si="22"/>
        <v>0</v>
      </c>
    </row>
    <row r="258" spans="1:8" s="349" customFormat="1" x14ac:dyDescent="0.25">
      <c r="A258" s="368" t="s">
        <v>495</v>
      </c>
      <c r="B258" s="391" t="s">
        <v>392</v>
      </c>
      <c r="C258" s="369"/>
      <c r="D258" s="369">
        <v>663.61</v>
      </c>
      <c r="E258" s="369">
        <v>663.61</v>
      </c>
      <c r="F258" s="369"/>
      <c r="G258" s="523">
        <f t="shared" si="21"/>
        <v>0</v>
      </c>
      <c r="H258" s="523">
        <f t="shared" si="22"/>
        <v>0</v>
      </c>
    </row>
    <row r="259" spans="1:8" s="349" customFormat="1" hidden="1" x14ac:dyDescent="0.25">
      <c r="A259" s="366" t="s">
        <v>105</v>
      </c>
      <c r="B259" s="382" t="s">
        <v>106</v>
      </c>
      <c r="C259" s="370"/>
      <c r="D259" s="370"/>
      <c r="E259" s="370"/>
      <c r="F259" s="370"/>
      <c r="G259" s="524" t="e">
        <f t="shared" si="21"/>
        <v>#DIV/0!</v>
      </c>
      <c r="H259" s="524" t="e">
        <f t="shared" si="22"/>
        <v>#DIV/0!</v>
      </c>
    </row>
    <row r="260" spans="1:8" s="350" customFormat="1" x14ac:dyDescent="0.25">
      <c r="A260" s="366" t="s">
        <v>107</v>
      </c>
      <c r="B260" s="367" t="s">
        <v>108</v>
      </c>
      <c r="C260" s="329">
        <f>C261+C263+C266+C269+C270+C273</f>
        <v>0</v>
      </c>
      <c r="D260" s="329">
        <f>D261+D263+D266+D269+D270+D273</f>
        <v>33838.39</v>
      </c>
      <c r="E260" s="329">
        <f>E261+E263+E266+E269+E270+E273</f>
        <v>33838.39</v>
      </c>
      <c r="F260" s="329">
        <f>F261+F263+F266+F269+F270+F273</f>
        <v>9684.67</v>
      </c>
      <c r="G260" s="518">
        <f t="shared" si="21"/>
        <v>28.620362848232439</v>
      </c>
      <c r="H260" s="518">
        <f t="shared" si="22"/>
        <v>28.620362848232439</v>
      </c>
    </row>
    <row r="261" spans="1:8" s="350" customFormat="1" x14ac:dyDescent="0.25">
      <c r="A261" s="366" t="s">
        <v>109</v>
      </c>
      <c r="B261" s="367" t="s">
        <v>110</v>
      </c>
      <c r="C261" s="329">
        <f>SUM(C262)</f>
        <v>0</v>
      </c>
      <c r="D261" s="329">
        <f>SUM(D262)</f>
        <v>8033.0300000000007</v>
      </c>
      <c r="E261" s="329">
        <f>SUM(E262)</f>
        <v>8033.0300000000007</v>
      </c>
      <c r="F261" s="329">
        <f>SUM(F262)</f>
        <v>2108.33</v>
      </c>
      <c r="G261" s="518">
        <f t="shared" si="21"/>
        <v>26.245762806811374</v>
      </c>
      <c r="H261" s="518">
        <f t="shared" si="22"/>
        <v>26.245762806811374</v>
      </c>
    </row>
    <row r="262" spans="1:8" s="351" customFormat="1" x14ac:dyDescent="0.25">
      <c r="A262" s="368" t="s">
        <v>496</v>
      </c>
      <c r="B262" s="280" t="s">
        <v>110</v>
      </c>
      <c r="C262" s="369"/>
      <c r="D262" s="369">
        <f>7393.84+639.19</f>
        <v>8033.0300000000007</v>
      </c>
      <c r="E262" s="369">
        <v>8033.0300000000007</v>
      </c>
      <c r="F262" s="369">
        <v>2108.33</v>
      </c>
      <c r="G262" s="523">
        <f t="shared" si="21"/>
        <v>26.245762806811374</v>
      </c>
      <c r="H262" s="523">
        <f t="shared" si="22"/>
        <v>26.245762806811374</v>
      </c>
    </row>
    <row r="263" spans="1:8" s="351" customFormat="1" hidden="1" x14ac:dyDescent="0.25">
      <c r="A263" s="366" t="s">
        <v>111</v>
      </c>
      <c r="B263" s="367" t="s">
        <v>112</v>
      </c>
      <c r="C263" s="370">
        <f>SUM(C264:C265)</f>
        <v>0</v>
      </c>
      <c r="D263" s="370">
        <f>SUM(D264:D265)</f>
        <v>0</v>
      </c>
      <c r="E263" s="370">
        <f>SUM(E264:E265)</f>
        <v>0</v>
      </c>
      <c r="F263" s="370">
        <f>SUM(F264:F265)</f>
        <v>0</v>
      </c>
      <c r="G263" s="524" t="e">
        <f t="shared" si="21"/>
        <v>#DIV/0!</v>
      </c>
      <c r="H263" s="524" t="e">
        <f t="shared" si="22"/>
        <v>#DIV/0!</v>
      </c>
    </row>
    <row r="264" spans="1:8" s="351" customFormat="1" hidden="1" x14ac:dyDescent="0.25">
      <c r="A264" s="368" t="s">
        <v>477</v>
      </c>
      <c r="B264" s="280" t="s">
        <v>399</v>
      </c>
      <c r="C264" s="369">
        <v>0</v>
      </c>
      <c r="D264" s="369"/>
      <c r="E264" s="369"/>
      <c r="F264" s="369"/>
      <c r="G264" s="523" t="e">
        <f t="shared" si="21"/>
        <v>#DIV/0!</v>
      </c>
      <c r="H264" s="523" t="e">
        <f t="shared" si="22"/>
        <v>#DIV/0!</v>
      </c>
    </row>
    <row r="265" spans="1:8" hidden="1" x14ac:dyDescent="0.25">
      <c r="A265" s="368" t="s">
        <v>478</v>
      </c>
      <c r="B265" s="280" t="s">
        <v>400</v>
      </c>
      <c r="C265" s="369">
        <v>0</v>
      </c>
      <c r="D265" s="369">
        <v>0</v>
      </c>
      <c r="E265" s="369"/>
      <c r="F265" s="369"/>
      <c r="G265" s="523" t="e">
        <f t="shared" si="21"/>
        <v>#DIV/0!</v>
      </c>
      <c r="H265" s="523" t="e">
        <f t="shared" si="22"/>
        <v>#DIV/0!</v>
      </c>
    </row>
    <row r="266" spans="1:8" x14ac:dyDescent="0.25">
      <c r="A266" s="366" t="s">
        <v>113</v>
      </c>
      <c r="B266" s="367" t="s">
        <v>114</v>
      </c>
      <c r="C266" s="370">
        <f>SUM(C267:C268)</f>
        <v>0</v>
      </c>
      <c r="D266" s="370">
        <f>SUM(D267:D268)</f>
        <v>18805.36</v>
      </c>
      <c r="E266" s="370">
        <f>SUM(E267:E268)</f>
        <v>18805.36</v>
      </c>
      <c r="F266" s="370">
        <f>SUM(F267:F268)</f>
        <v>7250.59</v>
      </c>
      <c r="G266" s="524">
        <f t="shared" si="21"/>
        <v>38.555975530380699</v>
      </c>
      <c r="H266" s="524">
        <f t="shared" si="22"/>
        <v>38.555975530380699</v>
      </c>
    </row>
    <row r="267" spans="1:8" x14ac:dyDescent="0.25">
      <c r="A267" s="368" t="s">
        <v>482</v>
      </c>
      <c r="B267" s="280" t="s">
        <v>405</v>
      </c>
      <c r="C267" s="369"/>
      <c r="D267" s="369">
        <v>13500</v>
      </c>
      <c r="E267" s="369">
        <v>13500</v>
      </c>
      <c r="F267" s="369">
        <v>6124.25</v>
      </c>
      <c r="G267" s="523">
        <f t="shared" si="21"/>
        <v>45.364814814814814</v>
      </c>
      <c r="H267" s="523">
        <f t="shared" si="22"/>
        <v>45.364814814814814</v>
      </c>
    </row>
    <row r="268" spans="1:8" x14ac:dyDescent="0.25">
      <c r="A268" s="368" t="s">
        <v>483</v>
      </c>
      <c r="B268" s="280" t="s">
        <v>402</v>
      </c>
      <c r="C268" s="369"/>
      <c r="D268" s="369">
        <v>5305.36</v>
      </c>
      <c r="E268" s="369">
        <v>5305.36</v>
      </c>
      <c r="F268" s="369">
        <v>1126.3399999999999</v>
      </c>
      <c r="G268" s="523">
        <f t="shared" si="21"/>
        <v>21.230227543465478</v>
      </c>
      <c r="H268" s="523">
        <f t="shared" si="22"/>
        <v>21.230227543465478</v>
      </c>
    </row>
    <row r="269" spans="1:8" hidden="1" x14ac:dyDescent="0.25">
      <c r="A269" s="366" t="s">
        <v>115</v>
      </c>
      <c r="B269" s="367" t="s">
        <v>315</v>
      </c>
      <c r="C269" s="392"/>
      <c r="D269" s="392"/>
      <c r="E269" s="392"/>
      <c r="F269" s="392"/>
      <c r="G269" s="530" t="e">
        <f t="shared" si="21"/>
        <v>#DIV/0!</v>
      </c>
      <c r="H269" s="530" t="e">
        <f t="shared" si="22"/>
        <v>#DIV/0!</v>
      </c>
    </row>
    <row r="270" spans="1:8" x14ac:dyDescent="0.25">
      <c r="A270" s="366" t="s">
        <v>117</v>
      </c>
      <c r="B270" s="367" t="s">
        <v>118</v>
      </c>
      <c r="C270" s="370">
        <f>SUM(C271:C272)</f>
        <v>0</v>
      </c>
      <c r="D270" s="370">
        <f>SUM(D271:D272)</f>
        <v>7000</v>
      </c>
      <c r="E270" s="370">
        <f>SUM(E271:E272)</f>
        <v>7000</v>
      </c>
      <c r="F270" s="370">
        <f>SUM(F271:F272)</f>
        <v>325.75</v>
      </c>
      <c r="G270" s="524">
        <f t="shared" si="21"/>
        <v>4.6535714285714285</v>
      </c>
      <c r="H270" s="524">
        <f t="shared" si="22"/>
        <v>4.6535714285714285</v>
      </c>
    </row>
    <row r="271" spans="1:8" x14ac:dyDescent="0.25">
      <c r="A271" s="368" t="s">
        <v>484</v>
      </c>
      <c r="B271" s="280" t="s">
        <v>575</v>
      </c>
      <c r="C271" s="369"/>
      <c r="D271" s="369">
        <v>5000</v>
      </c>
      <c r="E271" s="369">
        <v>5000</v>
      </c>
      <c r="F271" s="369">
        <v>325.75</v>
      </c>
      <c r="G271" s="523">
        <f t="shared" ref="G271:G334" si="23">F271/D271*100</f>
        <v>6.5149999999999997</v>
      </c>
      <c r="H271" s="523">
        <f t="shared" ref="H271:H334" si="24">F271/E271*100</f>
        <v>6.5149999999999997</v>
      </c>
    </row>
    <row r="272" spans="1:8" x14ac:dyDescent="0.25">
      <c r="A272" s="368" t="s">
        <v>574</v>
      </c>
      <c r="B272" s="280" t="s">
        <v>576</v>
      </c>
      <c r="C272" s="369"/>
      <c r="D272" s="369">
        <v>2000</v>
      </c>
      <c r="E272" s="369">
        <v>2000</v>
      </c>
      <c r="F272" s="369"/>
      <c r="G272" s="523">
        <f t="shared" si="23"/>
        <v>0</v>
      </c>
      <c r="H272" s="523">
        <f t="shared" si="24"/>
        <v>0</v>
      </c>
    </row>
    <row r="273" spans="1:8" hidden="1" x14ac:dyDescent="0.25">
      <c r="A273" s="366" t="s">
        <v>119</v>
      </c>
      <c r="B273" s="367" t="s">
        <v>316</v>
      </c>
      <c r="C273" s="370"/>
      <c r="D273" s="370"/>
      <c r="E273" s="370"/>
      <c r="F273" s="370"/>
      <c r="G273" s="524" t="e">
        <f t="shared" si="23"/>
        <v>#DIV/0!</v>
      </c>
      <c r="H273" s="524" t="e">
        <f t="shared" si="24"/>
        <v>#DIV/0!</v>
      </c>
    </row>
    <row r="274" spans="1:8" s="330" customFormat="1" x14ac:dyDescent="0.25">
      <c r="A274" s="366" t="s">
        <v>121</v>
      </c>
      <c r="B274" s="367" t="s">
        <v>122</v>
      </c>
      <c r="C274" s="329">
        <f>C275+C279+C283+C285+C286+C287+C289+C293+C296</f>
        <v>0</v>
      </c>
      <c r="D274" s="329">
        <f>D275+D279+D283+D285+D286+D287+D289+D293+D296</f>
        <v>148619.07</v>
      </c>
      <c r="E274" s="329">
        <f>E275+E279+E283+E285+E286+E287+E289+E293+E296</f>
        <v>148619.07</v>
      </c>
      <c r="F274" s="329">
        <f>F275+F279+F283+F285+F286+F287+F289+F293+F296</f>
        <v>9921.49</v>
      </c>
      <c r="G274" s="518">
        <f t="shared" si="23"/>
        <v>6.6757852811217298</v>
      </c>
      <c r="H274" s="518">
        <f t="shared" si="24"/>
        <v>6.6757852811217298</v>
      </c>
    </row>
    <row r="275" spans="1:8" x14ac:dyDescent="0.25">
      <c r="A275" s="366" t="s">
        <v>123</v>
      </c>
      <c r="B275" s="367" t="s">
        <v>124</v>
      </c>
      <c r="C275" s="370">
        <f>SUM(C276:C278)</f>
        <v>0</v>
      </c>
      <c r="D275" s="370">
        <f>SUM(D276:D278)</f>
        <v>36700</v>
      </c>
      <c r="E275" s="370">
        <f>SUM(E276:E278)</f>
        <v>36700</v>
      </c>
      <c r="F275" s="370">
        <f>SUM(F276:F278)</f>
        <v>1875.1</v>
      </c>
      <c r="G275" s="524">
        <f t="shared" si="23"/>
        <v>5.1092643051771116</v>
      </c>
      <c r="H275" s="524">
        <f t="shared" si="24"/>
        <v>5.1092643051771116</v>
      </c>
    </row>
    <row r="276" spans="1:8" x14ac:dyDescent="0.25">
      <c r="A276" s="368" t="s">
        <v>486</v>
      </c>
      <c r="B276" s="281" t="s">
        <v>410</v>
      </c>
      <c r="C276" s="369"/>
      <c r="D276" s="369">
        <v>30000</v>
      </c>
      <c r="E276" s="369">
        <v>30000</v>
      </c>
      <c r="F276" s="369">
        <v>1875.1</v>
      </c>
      <c r="G276" s="523">
        <f t="shared" si="23"/>
        <v>6.2503333333333329</v>
      </c>
      <c r="H276" s="523">
        <f t="shared" si="24"/>
        <v>6.2503333333333329</v>
      </c>
    </row>
    <row r="277" spans="1:8" x14ac:dyDescent="0.25">
      <c r="A277" s="368" t="s">
        <v>487</v>
      </c>
      <c r="B277" s="281" t="s">
        <v>411</v>
      </c>
      <c r="C277" s="369"/>
      <c r="D277" s="369">
        <v>3500</v>
      </c>
      <c r="E277" s="369">
        <v>3500</v>
      </c>
      <c r="F277" s="369"/>
      <c r="G277" s="523">
        <f t="shared" si="23"/>
        <v>0</v>
      </c>
      <c r="H277" s="523">
        <f t="shared" si="24"/>
        <v>0</v>
      </c>
    </row>
    <row r="278" spans="1:8" x14ac:dyDescent="0.25">
      <c r="A278" s="368" t="s">
        <v>540</v>
      </c>
      <c r="B278" s="281" t="s">
        <v>541</v>
      </c>
      <c r="C278" s="369"/>
      <c r="D278" s="369">
        <v>3200</v>
      </c>
      <c r="E278" s="369">
        <v>3200</v>
      </c>
      <c r="F278" s="369"/>
      <c r="G278" s="523">
        <f t="shared" si="23"/>
        <v>0</v>
      </c>
      <c r="H278" s="523">
        <f t="shared" si="24"/>
        <v>0</v>
      </c>
    </row>
    <row r="279" spans="1:8" x14ac:dyDescent="0.25">
      <c r="A279" s="366" t="s">
        <v>125</v>
      </c>
      <c r="B279" s="367" t="s">
        <v>126</v>
      </c>
      <c r="C279" s="370">
        <f>SUM(C280:C282)</f>
        <v>0</v>
      </c>
      <c r="D279" s="370">
        <f>SUM(D280:D282)</f>
        <v>17917.580000000002</v>
      </c>
      <c r="E279" s="370">
        <f>SUM(E280:E282)</f>
        <v>17917.580000000002</v>
      </c>
      <c r="F279" s="370">
        <f>SUM(F280:F282)</f>
        <v>0</v>
      </c>
      <c r="G279" s="524">
        <f t="shared" si="23"/>
        <v>0</v>
      </c>
      <c r="H279" s="524">
        <f t="shared" si="24"/>
        <v>0</v>
      </c>
    </row>
    <row r="280" spans="1:8" x14ac:dyDescent="0.25">
      <c r="A280" s="368">
        <v>32321</v>
      </c>
      <c r="B280" s="280" t="s">
        <v>413</v>
      </c>
      <c r="C280" s="369"/>
      <c r="D280" s="369">
        <v>11000</v>
      </c>
      <c r="E280" s="369">
        <v>11000</v>
      </c>
      <c r="F280" s="369"/>
      <c r="G280" s="523">
        <f t="shared" si="23"/>
        <v>0</v>
      </c>
      <c r="H280" s="523">
        <f t="shared" si="24"/>
        <v>0</v>
      </c>
    </row>
    <row r="281" spans="1:8" x14ac:dyDescent="0.25">
      <c r="A281" s="368">
        <v>32322</v>
      </c>
      <c r="B281" s="280" t="s">
        <v>414</v>
      </c>
      <c r="C281" s="369"/>
      <c r="D281" s="369">
        <v>3750</v>
      </c>
      <c r="E281" s="369">
        <v>3750</v>
      </c>
      <c r="F281" s="369"/>
      <c r="G281" s="523">
        <f t="shared" si="23"/>
        <v>0</v>
      </c>
      <c r="H281" s="523">
        <f t="shared" si="24"/>
        <v>0</v>
      </c>
    </row>
    <row r="282" spans="1:8" x14ac:dyDescent="0.25">
      <c r="A282" s="368">
        <v>32323</v>
      </c>
      <c r="B282" s="280" t="s">
        <v>412</v>
      </c>
      <c r="C282" s="369"/>
      <c r="D282" s="369">
        <v>3167.58</v>
      </c>
      <c r="E282" s="369">
        <v>3167.58</v>
      </c>
      <c r="F282" s="369"/>
      <c r="G282" s="523">
        <f t="shared" si="23"/>
        <v>0</v>
      </c>
      <c r="H282" s="523">
        <f t="shared" si="24"/>
        <v>0</v>
      </c>
    </row>
    <row r="283" spans="1:8" x14ac:dyDescent="0.25">
      <c r="A283" s="366" t="s">
        <v>127</v>
      </c>
      <c r="B283" s="367" t="s">
        <v>128</v>
      </c>
      <c r="C283" s="370">
        <f>C284</f>
        <v>0</v>
      </c>
      <c r="D283" s="370">
        <f>D284</f>
        <v>1200</v>
      </c>
      <c r="E283" s="370">
        <f>E284</f>
        <v>1200</v>
      </c>
      <c r="F283" s="370">
        <f>F284</f>
        <v>0</v>
      </c>
      <c r="G283" s="524">
        <f t="shared" si="23"/>
        <v>0</v>
      </c>
      <c r="H283" s="524">
        <f t="shared" si="24"/>
        <v>0</v>
      </c>
    </row>
    <row r="284" spans="1:8" x14ac:dyDescent="0.25">
      <c r="A284" s="368" t="s">
        <v>608</v>
      </c>
      <c r="B284" s="280" t="s">
        <v>609</v>
      </c>
      <c r="C284" s="369"/>
      <c r="D284" s="369">
        <v>1200</v>
      </c>
      <c r="E284" s="369">
        <v>1200</v>
      </c>
      <c r="F284" s="369"/>
      <c r="G284" s="523">
        <f t="shared" si="23"/>
        <v>0</v>
      </c>
      <c r="H284" s="523">
        <f t="shared" si="24"/>
        <v>0</v>
      </c>
    </row>
    <row r="285" spans="1:8" hidden="1" x14ac:dyDescent="0.25">
      <c r="A285" s="366" t="s">
        <v>129</v>
      </c>
      <c r="B285" s="367" t="s">
        <v>130</v>
      </c>
      <c r="C285" s="370"/>
      <c r="D285" s="370"/>
      <c r="E285" s="370"/>
      <c r="F285" s="370"/>
      <c r="G285" s="524" t="e">
        <f t="shared" si="23"/>
        <v>#DIV/0!</v>
      </c>
      <c r="H285" s="524" t="e">
        <f t="shared" si="24"/>
        <v>#DIV/0!</v>
      </c>
    </row>
    <row r="286" spans="1:8" hidden="1" x14ac:dyDescent="0.25">
      <c r="A286" s="366" t="s">
        <v>211</v>
      </c>
      <c r="B286" s="367" t="s">
        <v>131</v>
      </c>
      <c r="C286" s="370"/>
      <c r="D286" s="370"/>
      <c r="E286" s="370"/>
      <c r="F286" s="370"/>
      <c r="G286" s="524" t="e">
        <f t="shared" si="23"/>
        <v>#DIV/0!</v>
      </c>
      <c r="H286" s="524" t="e">
        <f t="shared" si="24"/>
        <v>#DIV/0!</v>
      </c>
    </row>
    <row r="287" spans="1:8" x14ac:dyDescent="0.25">
      <c r="A287" s="366" t="s">
        <v>212</v>
      </c>
      <c r="B287" s="367" t="s">
        <v>132</v>
      </c>
      <c r="C287" s="370">
        <f>SUM(C288)</f>
        <v>0</v>
      </c>
      <c r="D287" s="370">
        <f>SUM(D288)</f>
        <v>2654.46</v>
      </c>
      <c r="E287" s="370">
        <f>SUM(E288)</f>
        <v>2654.46</v>
      </c>
      <c r="F287" s="370">
        <f>SUM(F288)</f>
        <v>336.31</v>
      </c>
      <c r="G287" s="524">
        <f t="shared" si="23"/>
        <v>12.669620186403261</v>
      </c>
      <c r="H287" s="524">
        <f t="shared" si="24"/>
        <v>12.669620186403261</v>
      </c>
    </row>
    <row r="288" spans="1:8" x14ac:dyDescent="0.25">
      <c r="A288" s="368" t="s">
        <v>497</v>
      </c>
      <c r="B288" s="280" t="s">
        <v>421</v>
      </c>
      <c r="C288" s="369"/>
      <c r="D288" s="369">
        <v>2654.46</v>
      </c>
      <c r="E288" s="369">
        <v>2654.46</v>
      </c>
      <c r="F288" s="369">
        <v>336.31</v>
      </c>
      <c r="G288" s="523">
        <f t="shared" si="23"/>
        <v>12.669620186403261</v>
      </c>
      <c r="H288" s="523">
        <f t="shared" si="24"/>
        <v>12.669620186403261</v>
      </c>
    </row>
    <row r="289" spans="1:8" x14ac:dyDescent="0.25">
      <c r="A289" s="366" t="s">
        <v>213</v>
      </c>
      <c r="B289" s="367" t="s">
        <v>133</v>
      </c>
      <c r="C289" s="370">
        <f>SUM(C290:C292)</f>
        <v>0</v>
      </c>
      <c r="D289" s="370">
        <f>SUM(D290:D292)</f>
        <v>49039.14</v>
      </c>
      <c r="E289" s="370">
        <f>SUM(E290:E292)</f>
        <v>49039.14</v>
      </c>
      <c r="F289" s="370">
        <f>SUM(F290:F292)</f>
        <v>4959.78</v>
      </c>
      <c r="G289" s="524">
        <f t="shared" si="23"/>
        <v>10.113921247395448</v>
      </c>
      <c r="H289" s="524">
        <f t="shared" si="24"/>
        <v>10.113921247395448</v>
      </c>
    </row>
    <row r="290" spans="1:8" x14ac:dyDescent="0.25">
      <c r="A290" s="368" t="s">
        <v>498</v>
      </c>
      <c r="B290" s="280" t="s">
        <v>422</v>
      </c>
      <c r="C290" s="369"/>
      <c r="D290" s="369">
        <f>32393.84+4645.3</f>
        <v>37039.14</v>
      </c>
      <c r="E290" s="369">
        <v>37039.14</v>
      </c>
      <c r="F290" s="369">
        <v>4959.78</v>
      </c>
      <c r="G290" s="523">
        <f t="shared" si="23"/>
        <v>13.390645679138338</v>
      </c>
      <c r="H290" s="523">
        <f t="shared" si="24"/>
        <v>13.390645679138338</v>
      </c>
    </row>
    <row r="291" spans="1:8" x14ac:dyDescent="0.25">
      <c r="A291" s="368" t="s">
        <v>610</v>
      </c>
      <c r="B291" s="280" t="s">
        <v>423</v>
      </c>
      <c r="C291" s="369"/>
      <c r="D291" s="369">
        <v>5000</v>
      </c>
      <c r="E291" s="369">
        <v>5000</v>
      </c>
      <c r="F291" s="369"/>
      <c r="G291" s="523">
        <f t="shared" si="23"/>
        <v>0</v>
      </c>
      <c r="H291" s="523">
        <f t="shared" si="24"/>
        <v>0</v>
      </c>
    </row>
    <row r="292" spans="1:8" x14ac:dyDescent="0.25">
      <c r="A292" s="368" t="s">
        <v>547</v>
      </c>
      <c r="B292" s="283" t="s">
        <v>489</v>
      </c>
      <c r="C292" s="369"/>
      <c r="D292" s="369">
        <v>7000</v>
      </c>
      <c r="E292" s="369">
        <v>7000</v>
      </c>
      <c r="F292" s="369"/>
      <c r="G292" s="523">
        <f t="shared" si="23"/>
        <v>0</v>
      </c>
      <c r="H292" s="523">
        <f t="shared" si="24"/>
        <v>0</v>
      </c>
    </row>
    <row r="293" spans="1:8" x14ac:dyDescent="0.25">
      <c r="A293" s="366" t="s">
        <v>134</v>
      </c>
      <c r="B293" s="367" t="s">
        <v>135</v>
      </c>
      <c r="C293" s="370">
        <f>SUM(C294:C295)</f>
        <v>0</v>
      </c>
      <c r="D293" s="370">
        <f>SUM(D294:D295)</f>
        <v>13345</v>
      </c>
      <c r="E293" s="370">
        <f>SUM(E294:E295)</f>
        <v>13345</v>
      </c>
      <c r="F293" s="370">
        <f>SUM(F294:F295)</f>
        <v>0</v>
      </c>
      <c r="G293" s="524">
        <f t="shared" si="23"/>
        <v>0</v>
      </c>
      <c r="H293" s="524">
        <f t="shared" si="24"/>
        <v>0</v>
      </c>
    </row>
    <row r="294" spans="1:8" x14ac:dyDescent="0.25">
      <c r="A294" s="368" t="s">
        <v>611</v>
      </c>
      <c r="B294" s="280" t="s">
        <v>647</v>
      </c>
      <c r="C294" s="369"/>
      <c r="D294" s="369">
        <v>10345</v>
      </c>
      <c r="E294" s="369">
        <v>10345</v>
      </c>
      <c r="F294" s="369"/>
      <c r="G294" s="523">
        <f t="shared" si="23"/>
        <v>0</v>
      </c>
      <c r="H294" s="523">
        <f t="shared" si="24"/>
        <v>0</v>
      </c>
    </row>
    <row r="295" spans="1:8" x14ac:dyDescent="0.25">
      <c r="A295" s="368" t="s">
        <v>503</v>
      </c>
      <c r="B295" s="280" t="s">
        <v>424</v>
      </c>
      <c r="C295" s="369"/>
      <c r="D295" s="369">
        <v>3000</v>
      </c>
      <c r="E295" s="369">
        <v>3000</v>
      </c>
      <c r="F295" s="369"/>
      <c r="G295" s="523">
        <f t="shared" si="23"/>
        <v>0</v>
      </c>
      <c r="H295" s="523">
        <f t="shared" si="24"/>
        <v>0</v>
      </c>
    </row>
    <row r="296" spans="1:8" x14ac:dyDescent="0.25">
      <c r="A296" s="366" t="s">
        <v>136</v>
      </c>
      <c r="B296" s="367" t="s">
        <v>137</v>
      </c>
      <c r="C296" s="370">
        <f>SUM(C297:C299)</f>
        <v>0</v>
      </c>
      <c r="D296" s="370">
        <f>SUM(D297:D299)</f>
        <v>27762.89</v>
      </c>
      <c r="E296" s="370">
        <f>SUM(E297:E299)</f>
        <v>27762.89</v>
      </c>
      <c r="F296" s="370">
        <f>SUM(F297:F299)</f>
        <v>2750.3</v>
      </c>
      <c r="G296" s="524">
        <f t="shared" si="23"/>
        <v>9.9063894284780876</v>
      </c>
      <c r="H296" s="524">
        <f t="shared" si="24"/>
        <v>9.9063894284780876</v>
      </c>
    </row>
    <row r="297" spans="1:8" x14ac:dyDescent="0.25">
      <c r="A297" s="284">
        <v>32391</v>
      </c>
      <c r="B297" s="283" t="s">
        <v>592</v>
      </c>
      <c r="C297" s="369"/>
      <c r="D297" s="369">
        <v>1500</v>
      </c>
      <c r="E297" s="369">
        <v>1500</v>
      </c>
      <c r="F297" s="369"/>
      <c r="G297" s="523">
        <f t="shared" si="23"/>
        <v>0</v>
      </c>
      <c r="H297" s="523">
        <f t="shared" si="24"/>
        <v>0</v>
      </c>
    </row>
    <row r="298" spans="1:8" x14ac:dyDescent="0.25">
      <c r="A298" s="284">
        <v>32394</v>
      </c>
      <c r="B298" s="283" t="s">
        <v>425</v>
      </c>
      <c r="C298" s="369"/>
      <c r="D298" s="369">
        <v>3000</v>
      </c>
      <c r="E298" s="369">
        <v>3000</v>
      </c>
      <c r="F298" s="369"/>
      <c r="G298" s="523">
        <f t="shared" si="23"/>
        <v>0</v>
      </c>
      <c r="H298" s="523">
        <f t="shared" si="24"/>
        <v>0</v>
      </c>
    </row>
    <row r="299" spans="1:8" x14ac:dyDescent="0.25">
      <c r="A299" s="368" t="s">
        <v>499</v>
      </c>
      <c r="B299" s="280" t="s">
        <v>300</v>
      </c>
      <c r="C299" s="369"/>
      <c r="D299" s="369">
        <f>19944.82+3318.07</f>
        <v>23262.89</v>
      </c>
      <c r="E299" s="369">
        <v>23262.89</v>
      </c>
      <c r="F299" s="369">
        <v>2750.3</v>
      </c>
      <c r="G299" s="523">
        <f t="shared" si="23"/>
        <v>11.822692709289345</v>
      </c>
      <c r="H299" s="523">
        <f t="shared" si="24"/>
        <v>11.822692709289345</v>
      </c>
    </row>
    <row r="300" spans="1:8" s="330" customFormat="1" x14ac:dyDescent="0.25">
      <c r="A300" s="366" t="s">
        <v>558</v>
      </c>
      <c r="B300" s="375" t="s">
        <v>612</v>
      </c>
      <c r="C300" s="370">
        <f>C301+C304+C306</f>
        <v>0</v>
      </c>
      <c r="D300" s="370">
        <f>D301+D304+D306</f>
        <v>2112554.21</v>
      </c>
      <c r="E300" s="370">
        <f>E301+E304+E306</f>
        <v>2112554.21</v>
      </c>
      <c r="F300" s="370">
        <f>F301+F304+F306</f>
        <v>951738.27</v>
      </c>
      <c r="G300" s="524">
        <f t="shared" si="23"/>
        <v>45.051543079692138</v>
      </c>
      <c r="H300" s="524">
        <f t="shared" si="24"/>
        <v>45.051543079692138</v>
      </c>
    </row>
    <row r="301" spans="1:8" s="330" customFormat="1" x14ac:dyDescent="0.25">
      <c r="A301" s="366" t="s">
        <v>559</v>
      </c>
      <c r="B301" s="375" t="s">
        <v>612</v>
      </c>
      <c r="C301" s="370">
        <f>C302+C303</f>
        <v>0</v>
      </c>
      <c r="D301" s="370">
        <f>D302+D303</f>
        <v>29954.21</v>
      </c>
      <c r="E301" s="370">
        <f>E302+E303</f>
        <v>29954.21</v>
      </c>
      <c r="F301" s="370">
        <f>F302+F303</f>
        <v>14902.23</v>
      </c>
      <c r="G301" s="524">
        <f t="shared" si="23"/>
        <v>49.750035136964058</v>
      </c>
      <c r="H301" s="524">
        <f t="shared" si="24"/>
        <v>49.750035136964058</v>
      </c>
    </row>
    <row r="302" spans="1:8" x14ac:dyDescent="0.25">
      <c r="A302" s="368" t="s">
        <v>560</v>
      </c>
      <c r="B302" s="376" t="s">
        <v>562</v>
      </c>
      <c r="C302" s="369"/>
      <c r="D302" s="369">
        <v>7954.21</v>
      </c>
      <c r="E302" s="369">
        <v>7954.21</v>
      </c>
      <c r="F302" s="369">
        <v>4276.8900000000003</v>
      </c>
      <c r="G302" s="523">
        <f t="shared" si="23"/>
        <v>53.768884653535679</v>
      </c>
      <c r="H302" s="523">
        <f t="shared" si="24"/>
        <v>53.768884653535679</v>
      </c>
    </row>
    <row r="303" spans="1:8" x14ac:dyDescent="0.25">
      <c r="A303" s="368" t="s">
        <v>561</v>
      </c>
      <c r="B303" s="376" t="s">
        <v>563</v>
      </c>
      <c r="C303" s="369"/>
      <c r="D303" s="369">
        <v>22000</v>
      </c>
      <c r="E303" s="369">
        <v>22000</v>
      </c>
      <c r="F303" s="369">
        <v>10625.34</v>
      </c>
      <c r="G303" s="523">
        <f t="shared" si="23"/>
        <v>48.297000000000004</v>
      </c>
      <c r="H303" s="523">
        <f t="shared" si="24"/>
        <v>48.297000000000004</v>
      </c>
    </row>
    <row r="304" spans="1:8" x14ac:dyDescent="0.25">
      <c r="A304" s="371" t="s">
        <v>593</v>
      </c>
      <c r="B304" s="375" t="s">
        <v>595</v>
      </c>
      <c r="C304" s="370">
        <f>C305</f>
        <v>0</v>
      </c>
      <c r="D304" s="370">
        <f>D305</f>
        <v>4000</v>
      </c>
      <c r="E304" s="370">
        <f>E305</f>
        <v>4000</v>
      </c>
      <c r="F304" s="370">
        <f>F305</f>
        <v>0</v>
      </c>
      <c r="G304" s="524">
        <f t="shared" si="23"/>
        <v>0</v>
      </c>
      <c r="H304" s="524">
        <f t="shared" si="24"/>
        <v>0</v>
      </c>
    </row>
    <row r="305" spans="1:8" x14ac:dyDescent="0.25">
      <c r="A305" s="372" t="s">
        <v>594</v>
      </c>
      <c r="B305" s="376" t="s">
        <v>600</v>
      </c>
      <c r="C305" s="369"/>
      <c r="D305" s="369">
        <v>4000</v>
      </c>
      <c r="E305" s="369">
        <v>4000</v>
      </c>
      <c r="F305" s="369"/>
      <c r="G305" s="523">
        <f t="shared" si="23"/>
        <v>0</v>
      </c>
      <c r="H305" s="523">
        <f t="shared" si="24"/>
        <v>0</v>
      </c>
    </row>
    <row r="306" spans="1:8" x14ac:dyDescent="0.25">
      <c r="A306" s="371" t="s">
        <v>596</v>
      </c>
      <c r="B306" s="375" t="s">
        <v>598</v>
      </c>
      <c r="C306" s="370">
        <f>C307</f>
        <v>0</v>
      </c>
      <c r="D306" s="370">
        <f>D307</f>
        <v>2078600</v>
      </c>
      <c r="E306" s="370">
        <f>E307</f>
        <v>2078600</v>
      </c>
      <c r="F306" s="370">
        <f>F307</f>
        <v>936836.04</v>
      </c>
      <c r="G306" s="524">
        <f t="shared" si="23"/>
        <v>45.070530164533821</v>
      </c>
      <c r="H306" s="524">
        <f t="shared" si="24"/>
        <v>45.070530164533821</v>
      </c>
    </row>
    <row r="307" spans="1:8" x14ac:dyDescent="0.25">
      <c r="A307" s="372" t="s">
        <v>597</v>
      </c>
      <c r="B307" s="376" t="s">
        <v>599</v>
      </c>
      <c r="C307" s="369"/>
      <c r="D307" s="369">
        <v>2078600</v>
      </c>
      <c r="E307" s="369">
        <v>2078600</v>
      </c>
      <c r="F307" s="369">
        <v>936836.04</v>
      </c>
      <c r="G307" s="523">
        <f>F307/D307*100</f>
        <v>45.070530164533821</v>
      </c>
      <c r="H307" s="523">
        <f t="shared" si="24"/>
        <v>45.070530164533821</v>
      </c>
    </row>
    <row r="308" spans="1:8" s="330" customFormat="1" x14ac:dyDescent="0.25">
      <c r="A308" s="366" t="s">
        <v>214</v>
      </c>
      <c r="B308" s="367" t="s">
        <v>139</v>
      </c>
      <c r="C308" s="329">
        <f>C309+C311+C312+C314+C316+C318+C319</f>
        <v>0</v>
      </c>
      <c r="D308" s="329">
        <f>D309+D311+D312+D314+D316+D318+D319</f>
        <v>22654.46</v>
      </c>
      <c r="E308" s="329">
        <f>E309+E311+E312+E314+E316+E318+E319</f>
        <v>22654.46</v>
      </c>
      <c r="F308" s="329">
        <f>F309+F311+F312+F314+F316+F318+F319</f>
        <v>0</v>
      </c>
      <c r="G308" s="518">
        <f t="shared" si="23"/>
        <v>0</v>
      </c>
      <c r="H308" s="518">
        <f t="shared" si="24"/>
        <v>0</v>
      </c>
    </row>
    <row r="309" spans="1:8" s="330" customFormat="1" x14ac:dyDescent="0.25">
      <c r="A309" s="366" t="s">
        <v>226</v>
      </c>
      <c r="B309" s="367" t="s">
        <v>142</v>
      </c>
      <c r="C309" s="329">
        <f>SUM(C310)</f>
        <v>0</v>
      </c>
      <c r="D309" s="329">
        <f>SUM(D310)</f>
        <v>2654.46</v>
      </c>
      <c r="E309" s="329">
        <f>SUM(E310)</f>
        <v>2654.46</v>
      </c>
      <c r="F309" s="329">
        <f>SUM(F310)</f>
        <v>0</v>
      </c>
      <c r="G309" s="518">
        <f t="shared" si="23"/>
        <v>0</v>
      </c>
      <c r="H309" s="518">
        <f t="shared" si="24"/>
        <v>0</v>
      </c>
    </row>
    <row r="310" spans="1:8" x14ac:dyDescent="0.25">
      <c r="A310" s="368" t="s">
        <v>500</v>
      </c>
      <c r="B310" s="280" t="s">
        <v>501</v>
      </c>
      <c r="C310" s="369"/>
      <c r="D310" s="369">
        <v>2654.46</v>
      </c>
      <c r="E310" s="369">
        <v>2654.46</v>
      </c>
      <c r="F310" s="369"/>
      <c r="G310" s="523">
        <f t="shared" si="23"/>
        <v>0</v>
      </c>
      <c r="H310" s="523">
        <f t="shared" si="24"/>
        <v>0</v>
      </c>
    </row>
    <row r="311" spans="1:8" hidden="1" x14ac:dyDescent="0.25">
      <c r="A311" s="366" t="s">
        <v>226</v>
      </c>
      <c r="B311" s="367" t="s">
        <v>142</v>
      </c>
      <c r="C311" s="393"/>
      <c r="D311" s="393"/>
      <c r="E311" s="393"/>
      <c r="F311" s="393"/>
      <c r="G311" s="531" t="e">
        <f t="shared" si="23"/>
        <v>#DIV/0!</v>
      </c>
      <c r="H311" s="531" t="e">
        <f t="shared" si="24"/>
        <v>#DIV/0!</v>
      </c>
    </row>
    <row r="312" spans="1:8" x14ac:dyDescent="0.25">
      <c r="A312" s="366" t="s">
        <v>216</v>
      </c>
      <c r="B312" s="367" t="s">
        <v>143</v>
      </c>
      <c r="C312" s="329">
        <f>C313</f>
        <v>0</v>
      </c>
      <c r="D312" s="329">
        <f>D313</f>
        <v>5000</v>
      </c>
      <c r="E312" s="329">
        <f>E313</f>
        <v>5000</v>
      </c>
      <c r="F312" s="329">
        <f>F313</f>
        <v>0</v>
      </c>
      <c r="G312" s="518">
        <f t="shared" si="23"/>
        <v>0</v>
      </c>
      <c r="H312" s="518">
        <f t="shared" si="24"/>
        <v>0</v>
      </c>
    </row>
    <row r="313" spans="1:8" x14ac:dyDescent="0.25">
      <c r="A313" s="368" t="s">
        <v>548</v>
      </c>
      <c r="B313" s="280" t="s">
        <v>143</v>
      </c>
      <c r="C313" s="369"/>
      <c r="D313" s="369">
        <f>3000+2000</f>
        <v>5000</v>
      </c>
      <c r="E313" s="369">
        <v>5000</v>
      </c>
      <c r="F313" s="369"/>
      <c r="G313" s="523">
        <f t="shared" si="23"/>
        <v>0</v>
      </c>
      <c r="H313" s="523">
        <f t="shared" si="24"/>
        <v>0</v>
      </c>
    </row>
    <row r="314" spans="1:8" x14ac:dyDescent="0.25">
      <c r="A314" s="366" t="s">
        <v>317</v>
      </c>
      <c r="B314" s="367" t="s">
        <v>144</v>
      </c>
      <c r="C314" s="329">
        <f>C315</f>
        <v>0</v>
      </c>
      <c r="D314" s="329">
        <f>D315</f>
        <v>3000</v>
      </c>
      <c r="E314" s="329">
        <f>E315</f>
        <v>3000</v>
      </c>
      <c r="F314" s="329">
        <f>F315</f>
        <v>0</v>
      </c>
      <c r="G314" s="518">
        <f t="shared" si="23"/>
        <v>0</v>
      </c>
      <c r="H314" s="518">
        <f t="shared" si="24"/>
        <v>0</v>
      </c>
    </row>
    <row r="315" spans="1:8" x14ac:dyDescent="0.25">
      <c r="A315" s="368" t="s">
        <v>613</v>
      </c>
      <c r="B315" s="280" t="s">
        <v>431</v>
      </c>
      <c r="C315" s="369"/>
      <c r="D315" s="369">
        <v>3000</v>
      </c>
      <c r="E315" s="369">
        <v>3000</v>
      </c>
      <c r="F315" s="369"/>
      <c r="G315" s="523">
        <f t="shared" si="23"/>
        <v>0</v>
      </c>
      <c r="H315" s="523">
        <f t="shared" si="24"/>
        <v>0</v>
      </c>
    </row>
    <row r="316" spans="1:8" x14ac:dyDescent="0.25">
      <c r="A316" s="366" t="s">
        <v>217</v>
      </c>
      <c r="B316" s="367" t="s">
        <v>145</v>
      </c>
      <c r="C316" s="329">
        <f>C317</f>
        <v>0</v>
      </c>
      <c r="D316" s="329">
        <f>D317</f>
        <v>12000</v>
      </c>
      <c r="E316" s="329">
        <f>E317</f>
        <v>12000</v>
      </c>
      <c r="F316" s="329">
        <f>F317</f>
        <v>0</v>
      </c>
      <c r="G316" s="518">
        <f t="shared" si="23"/>
        <v>0</v>
      </c>
      <c r="H316" s="518">
        <f t="shared" si="24"/>
        <v>0</v>
      </c>
    </row>
    <row r="317" spans="1:8" x14ac:dyDescent="0.25">
      <c r="A317" s="368" t="s">
        <v>614</v>
      </c>
      <c r="B317" s="280" t="s">
        <v>615</v>
      </c>
      <c r="C317" s="369"/>
      <c r="D317" s="369">
        <v>12000</v>
      </c>
      <c r="E317" s="369">
        <v>12000</v>
      </c>
      <c r="F317" s="369"/>
      <c r="G317" s="523">
        <f t="shared" si="23"/>
        <v>0</v>
      </c>
      <c r="H317" s="523">
        <f t="shared" si="24"/>
        <v>0</v>
      </c>
    </row>
    <row r="318" spans="1:8" hidden="1" x14ac:dyDescent="0.25">
      <c r="A318" s="366" t="s">
        <v>318</v>
      </c>
      <c r="B318" s="367" t="s">
        <v>146</v>
      </c>
      <c r="C318" s="393"/>
      <c r="D318" s="393"/>
      <c r="E318" s="393"/>
      <c r="F318" s="393"/>
      <c r="G318" s="531" t="e">
        <f t="shared" si="23"/>
        <v>#DIV/0!</v>
      </c>
      <c r="H318" s="531" t="e">
        <f t="shared" si="24"/>
        <v>#DIV/0!</v>
      </c>
    </row>
    <row r="319" spans="1:8" hidden="1" x14ac:dyDescent="0.25">
      <c r="A319" s="366" t="s">
        <v>147</v>
      </c>
      <c r="B319" s="367" t="s">
        <v>139</v>
      </c>
      <c r="C319" s="392"/>
      <c r="D319" s="392"/>
      <c r="E319" s="392"/>
      <c r="F319" s="392"/>
      <c r="G319" s="530" t="e">
        <f t="shared" si="23"/>
        <v>#DIV/0!</v>
      </c>
      <c r="H319" s="530" t="e">
        <f t="shared" si="24"/>
        <v>#DIV/0!</v>
      </c>
    </row>
    <row r="320" spans="1:8" x14ac:dyDescent="0.25">
      <c r="A320" s="394" t="s">
        <v>319</v>
      </c>
      <c r="B320" s="395" t="s">
        <v>148</v>
      </c>
      <c r="C320" s="357">
        <f>C321</f>
        <v>0</v>
      </c>
      <c r="D320" s="357">
        <f>D321</f>
        <v>6900</v>
      </c>
      <c r="E320" s="357">
        <f>E321</f>
        <v>6900</v>
      </c>
      <c r="F320" s="357">
        <f>F321</f>
        <v>0</v>
      </c>
      <c r="G320" s="522">
        <f t="shared" si="23"/>
        <v>0</v>
      </c>
      <c r="H320" s="522">
        <f t="shared" si="24"/>
        <v>0</v>
      </c>
    </row>
    <row r="321" spans="1:8" s="330" customFormat="1" x14ac:dyDescent="0.25">
      <c r="A321" s="366" t="s">
        <v>320</v>
      </c>
      <c r="B321" s="367" t="s">
        <v>152</v>
      </c>
      <c r="C321" s="329">
        <f>C322+C324+C325+C326</f>
        <v>0</v>
      </c>
      <c r="D321" s="329">
        <f>D322+D324+D325+D326</f>
        <v>6900</v>
      </c>
      <c r="E321" s="329">
        <f>E322+E324+E325+E326</f>
        <v>6900</v>
      </c>
      <c r="F321" s="329">
        <f>F322+F324+F325+F326</f>
        <v>0</v>
      </c>
      <c r="G321" s="518">
        <f t="shared" si="23"/>
        <v>0</v>
      </c>
      <c r="H321" s="518">
        <f t="shared" si="24"/>
        <v>0</v>
      </c>
    </row>
    <row r="322" spans="1:8" s="330" customFormat="1" x14ac:dyDescent="0.25">
      <c r="A322" s="366" t="s">
        <v>150</v>
      </c>
      <c r="B322" s="367" t="s">
        <v>151</v>
      </c>
      <c r="C322" s="329">
        <f>C323</f>
        <v>0</v>
      </c>
      <c r="D322" s="329">
        <f>D323</f>
        <v>6200</v>
      </c>
      <c r="E322" s="329">
        <f>E323</f>
        <v>6200</v>
      </c>
      <c r="F322" s="329">
        <f>F323</f>
        <v>0</v>
      </c>
      <c r="G322" s="518">
        <f t="shared" si="23"/>
        <v>0</v>
      </c>
      <c r="H322" s="518">
        <f t="shared" si="24"/>
        <v>0</v>
      </c>
    </row>
    <row r="323" spans="1:8" x14ac:dyDescent="0.25">
      <c r="A323" s="368" t="s">
        <v>616</v>
      </c>
      <c r="B323" s="280" t="s">
        <v>437</v>
      </c>
      <c r="C323" s="369"/>
      <c r="D323" s="369">
        <v>6200</v>
      </c>
      <c r="E323" s="369">
        <v>6200</v>
      </c>
      <c r="F323" s="369">
        <v>0</v>
      </c>
      <c r="G323" s="523">
        <f t="shared" si="23"/>
        <v>0</v>
      </c>
      <c r="H323" s="523">
        <f t="shared" si="24"/>
        <v>0</v>
      </c>
    </row>
    <row r="324" spans="1:8" s="330" customFormat="1" hidden="1" x14ac:dyDescent="0.25">
      <c r="A324" s="366" t="s">
        <v>321</v>
      </c>
      <c r="B324" s="367" t="s">
        <v>200</v>
      </c>
      <c r="C324" s="392"/>
      <c r="D324" s="392"/>
      <c r="E324" s="392"/>
      <c r="F324" s="392"/>
      <c r="G324" s="530" t="e">
        <f t="shared" si="23"/>
        <v>#DIV/0!</v>
      </c>
      <c r="H324" s="530" t="e">
        <f t="shared" si="24"/>
        <v>#DIV/0!</v>
      </c>
    </row>
    <row r="325" spans="1:8" s="330" customFormat="1" hidden="1" x14ac:dyDescent="0.25">
      <c r="A325" s="366" t="s">
        <v>322</v>
      </c>
      <c r="B325" s="367" t="s">
        <v>152</v>
      </c>
      <c r="C325" s="392"/>
      <c r="D325" s="392"/>
      <c r="E325" s="392"/>
      <c r="F325" s="392"/>
      <c r="G325" s="530" t="e">
        <f t="shared" si="23"/>
        <v>#DIV/0!</v>
      </c>
      <c r="H325" s="530" t="e">
        <f t="shared" si="24"/>
        <v>#DIV/0!</v>
      </c>
    </row>
    <row r="326" spans="1:8" s="330" customFormat="1" x14ac:dyDescent="0.25">
      <c r="A326" s="366" t="s">
        <v>323</v>
      </c>
      <c r="B326" s="367" t="s">
        <v>153</v>
      </c>
      <c r="C326" s="329">
        <f>C327</f>
        <v>0</v>
      </c>
      <c r="D326" s="329">
        <f>D327</f>
        <v>700</v>
      </c>
      <c r="E326" s="329">
        <f>E327</f>
        <v>700</v>
      </c>
      <c r="F326" s="329">
        <f>F327</f>
        <v>0</v>
      </c>
      <c r="G326" s="518">
        <f t="shared" si="23"/>
        <v>0</v>
      </c>
      <c r="H326" s="518">
        <f t="shared" si="24"/>
        <v>0</v>
      </c>
    </row>
    <row r="327" spans="1:8" x14ac:dyDescent="0.25">
      <c r="A327" s="368" t="s">
        <v>617</v>
      </c>
      <c r="B327" s="280" t="s">
        <v>149</v>
      </c>
      <c r="C327" s="369"/>
      <c r="D327" s="369">
        <v>700</v>
      </c>
      <c r="E327" s="369">
        <v>700</v>
      </c>
      <c r="F327" s="369"/>
      <c r="G327" s="523">
        <f t="shared" si="23"/>
        <v>0</v>
      </c>
      <c r="H327" s="523">
        <f t="shared" si="24"/>
        <v>0</v>
      </c>
    </row>
    <row r="328" spans="1:8" s="330" customFormat="1" hidden="1" x14ac:dyDescent="0.25">
      <c r="A328" s="394" t="s">
        <v>324</v>
      </c>
      <c r="B328" s="395" t="s">
        <v>312</v>
      </c>
      <c r="C328" s="357">
        <f t="shared" ref="C328:F329" si="25">C329</f>
        <v>0</v>
      </c>
      <c r="D328" s="357">
        <f t="shared" si="25"/>
        <v>0</v>
      </c>
      <c r="E328" s="357">
        <f t="shared" si="25"/>
        <v>0</v>
      </c>
      <c r="F328" s="357">
        <f t="shared" si="25"/>
        <v>0</v>
      </c>
      <c r="G328" s="522" t="e">
        <f t="shared" si="23"/>
        <v>#DIV/0!</v>
      </c>
      <c r="H328" s="522" t="e">
        <f t="shared" si="24"/>
        <v>#DIV/0!</v>
      </c>
    </row>
    <row r="329" spans="1:8" s="330" customFormat="1" hidden="1" x14ac:dyDescent="0.25">
      <c r="A329" s="366" t="s">
        <v>325</v>
      </c>
      <c r="B329" s="367" t="s">
        <v>158</v>
      </c>
      <c r="C329" s="329">
        <f t="shared" si="25"/>
        <v>0</v>
      </c>
      <c r="D329" s="329">
        <f t="shared" si="25"/>
        <v>0</v>
      </c>
      <c r="E329" s="329">
        <f t="shared" si="25"/>
        <v>0</v>
      </c>
      <c r="F329" s="329">
        <f t="shared" si="25"/>
        <v>0</v>
      </c>
      <c r="G329" s="518" t="e">
        <f t="shared" si="23"/>
        <v>#DIV/0!</v>
      </c>
      <c r="H329" s="518" t="e">
        <f t="shared" si="24"/>
        <v>#DIV/0!</v>
      </c>
    </row>
    <row r="330" spans="1:8" hidden="1" x14ac:dyDescent="0.25">
      <c r="A330" s="368" t="s">
        <v>326</v>
      </c>
      <c r="B330" s="280" t="s">
        <v>159</v>
      </c>
      <c r="C330" s="396"/>
      <c r="D330" s="396"/>
      <c r="E330" s="396"/>
      <c r="F330" s="396"/>
      <c r="G330" s="532" t="e">
        <f t="shared" si="23"/>
        <v>#DIV/0!</v>
      </c>
      <c r="H330" s="532" t="e">
        <f t="shared" si="24"/>
        <v>#DIV/0!</v>
      </c>
    </row>
    <row r="331" spans="1:8" s="330" customFormat="1" x14ac:dyDescent="0.25">
      <c r="A331" s="394" t="s">
        <v>160</v>
      </c>
      <c r="B331" s="395" t="s">
        <v>93</v>
      </c>
      <c r="C331" s="357">
        <f>C332+C334+C338</f>
        <v>0</v>
      </c>
      <c r="D331" s="357">
        <f>D332+D334+D338</f>
        <v>1000</v>
      </c>
      <c r="E331" s="357">
        <f>E332+E334+E338</f>
        <v>1000</v>
      </c>
      <c r="F331" s="357">
        <f>F332+F334+F338</f>
        <v>0</v>
      </c>
      <c r="G331" s="522">
        <f t="shared" si="23"/>
        <v>0</v>
      </c>
      <c r="H331" s="522">
        <f t="shared" si="24"/>
        <v>0</v>
      </c>
    </row>
    <row r="332" spans="1:8" s="330" customFormat="1" hidden="1" x14ac:dyDescent="0.25">
      <c r="A332" s="366" t="s">
        <v>161</v>
      </c>
      <c r="B332" s="367" t="s">
        <v>67</v>
      </c>
      <c r="C332" s="329">
        <f>C333</f>
        <v>0</v>
      </c>
      <c r="D332" s="329">
        <f>D333</f>
        <v>0</v>
      </c>
      <c r="E332" s="329">
        <f>E333</f>
        <v>0</v>
      </c>
      <c r="F332" s="329">
        <f>F333</f>
        <v>0</v>
      </c>
      <c r="G332" s="518" t="e">
        <f t="shared" si="23"/>
        <v>#DIV/0!</v>
      </c>
      <c r="H332" s="518" t="e">
        <f t="shared" si="24"/>
        <v>#DIV/0!</v>
      </c>
    </row>
    <row r="333" spans="1:8" hidden="1" x14ac:dyDescent="0.25">
      <c r="A333" s="368" t="s">
        <v>163</v>
      </c>
      <c r="B333" s="280" t="s">
        <v>162</v>
      </c>
      <c r="C333" s="396"/>
      <c r="D333" s="396"/>
      <c r="E333" s="396"/>
      <c r="F333" s="396"/>
      <c r="G333" s="532" t="e">
        <f t="shared" si="23"/>
        <v>#DIV/0!</v>
      </c>
      <c r="H333" s="532" t="e">
        <f t="shared" si="24"/>
        <v>#DIV/0!</v>
      </c>
    </row>
    <row r="334" spans="1:8" s="330" customFormat="1" x14ac:dyDescent="0.25">
      <c r="A334" s="366" t="s">
        <v>327</v>
      </c>
      <c r="B334" s="367" t="s">
        <v>164</v>
      </c>
      <c r="C334" s="329">
        <f>SUM(C335:C337)</f>
        <v>0</v>
      </c>
      <c r="D334" s="329">
        <f>D335+D337</f>
        <v>1000</v>
      </c>
      <c r="E334" s="329">
        <f>E335+E337</f>
        <v>1000</v>
      </c>
      <c r="F334" s="329">
        <f>F335+F337</f>
        <v>0</v>
      </c>
      <c r="G334" s="518">
        <f t="shared" si="23"/>
        <v>0</v>
      </c>
      <c r="H334" s="518">
        <f t="shared" si="24"/>
        <v>0</v>
      </c>
    </row>
    <row r="335" spans="1:8" s="330" customFormat="1" x14ac:dyDescent="0.25">
      <c r="A335" s="366" t="s">
        <v>328</v>
      </c>
      <c r="B335" s="367" t="s">
        <v>167</v>
      </c>
      <c r="C335" s="329">
        <f>C336</f>
        <v>0</v>
      </c>
      <c r="D335" s="329">
        <f>D336</f>
        <v>1000</v>
      </c>
      <c r="E335" s="329">
        <f>E336</f>
        <v>1000</v>
      </c>
      <c r="F335" s="329">
        <f>F336</f>
        <v>0</v>
      </c>
      <c r="G335" s="518">
        <f t="shared" ref="G335:G398" si="26">F335/D335*100</f>
        <v>0</v>
      </c>
      <c r="H335" s="518">
        <f t="shared" ref="H335:H398" si="27">F335/E335*100</f>
        <v>0</v>
      </c>
    </row>
    <row r="336" spans="1:8" x14ac:dyDescent="0.25">
      <c r="A336" s="368" t="s">
        <v>618</v>
      </c>
      <c r="B336" s="280" t="s">
        <v>167</v>
      </c>
      <c r="C336" s="369"/>
      <c r="D336" s="369">
        <v>1000</v>
      </c>
      <c r="E336" s="369">
        <v>1000</v>
      </c>
      <c r="F336" s="369">
        <v>0</v>
      </c>
      <c r="G336" s="523">
        <f t="shared" si="26"/>
        <v>0</v>
      </c>
      <c r="H336" s="523">
        <f t="shared" si="27"/>
        <v>0</v>
      </c>
    </row>
    <row r="337" spans="1:8" s="330" customFormat="1" hidden="1" x14ac:dyDescent="0.25">
      <c r="A337" s="366" t="s">
        <v>329</v>
      </c>
      <c r="B337" s="367" t="s">
        <v>168</v>
      </c>
      <c r="C337" s="392"/>
      <c r="D337" s="392"/>
      <c r="E337" s="392"/>
      <c r="F337" s="392"/>
      <c r="G337" s="530" t="e">
        <f t="shared" si="26"/>
        <v>#DIV/0!</v>
      </c>
      <c r="H337" s="530" t="e">
        <f t="shared" si="27"/>
        <v>#DIV/0!</v>
      </c>
    </row>
    <row r="338" spans="1:8" s="330" customFormat="1" hidden="1" x14ac:dyDescent="0.25">
      <c r="A338" s="366" t="s">
        <v>330</v>
      </c>
      <c r="B338" s="367" t="s">
        <v>331</v>
      </c>
      <c r="C338" s="387">
        <f>C339</f>
        <v>0</v>
      </c>
      <c r="D338" s="387">
        <f>D339</f>
        <v>0</v>
      </c>
      <c r="E338" s="387">
        <f>E339</f>
        <v>0</v>
      </c>
      <c r="F338" s="387">
        <f>F339</f>
        <v>0</v>
      </c>
      <c r="G338" s="529" t="e">
        <f t="shared" si="26"/>
        <v>#DIV/0!</v>
      </c>
      <c r="H338" s="529" t="e">
        <f t="shared" si="27"/>
        <v>#DIV/0!</v>
      </c>
    </row>
    <row r="339" spans="1:8" s="330" customFormat="1" hidden="1" x14ac:dyDescent="0.25">
      <c r="A339" s="366" t="s">
        <v>332</v>
      </c>
      <c r="B339" s="367" t="s">
        <v>333</v>
      </c>
      <c r="C339" s="445"/>
      <c r="D339" s="445"/>
      <c r="E339" s="445"/>
      <c r="F339" s="445"/>
      <c r="G339" s="533" t="e">
        <f t="shared" si="26"/>
        <v>#DIV/0!</v>
      </c>
      <c r="H339" s="533" t="e">
        <f t="shared" si="27"/>
        <v>#DIV/0!</v>
      </c>
    </row>
    <row r="340" spans="1:8" s="330" customFormat="1" hidden="1" x14ac:dyDescent="0.25">
      <c r="A340" s="398" t="s">
        <v>334</v>
      </c>
      <c r="B340" s="399" t="s">
        <v>169</v>
      </c>
      <c r="C340" s="340">
        <f>C341+C344</f>
        <v>0</v>
      </c>
      <c r="D340" s="340">
        <f>D341+D344</f>
        <v>0</v>
      </c>
      <c r="E340" s="340">
        <f>E341+E344</f>
        <v>0</v>
      </c>
      <c r="F340" s="340">
        <f>F341+F344</f>
        <v>0</v>
      </c>
      <c r="G340" s="521" t="e">
        <f t="shared" si="26"/>
        <v>#DIV/0!</v>
      </c>
      <c r="H340" s="521" t="e">
        <f t="shared" si="27"/>
        <v>#DIV/0!</v>
      </c>
    </row>
    <row r="341" spans="1:8" s="330" customFormat="1" hidden="1" x14ac:dyDescent="0.25">
      <c r="A341" s="394" t="s">
        <v>170</v>
      </c>
      <c r="B341" s="395" t="s">
        <v>171</v>
      </c>
      <c r="C341" s="357">
        <f t="shared" ref="C341:F342" si="28">C342</f>
        <v>0</v>
      </c>
      <c r="D341" s="357">
        <f t="shared" si="28"/>
        <v>0</v>
      </c>
      <c r="E341" s="357">
        <f t="shared" si="28"/>
        <v>0</v>
      </c>
      <c r="F341" s="357">
        <f t="shared" si="28"/>
        <v>0</v>
      </c>
      <c r="G341" s="522" t="e">
        <f t="shared" si="26"/>
        <v>#DIV/0!</v>
      </c>
      <c r="H341" s="522" t="e">
        <f t="shared" si="27"/>
        <v>#DIV/0!</v>
      </c>
    </row>
    <row r="342" spans="1:8" s="330" customFormat="1" hidden="1" x14ac:dyDescent="0.25">
      <c r="A342" s="366" t="s">
        <v>335</v>
      </c>
      <c r="B342" s="367" t="s">
        <v>176</v>
      </c>
      <c r="C342" s="329">
        <f t="shared" si="28"/>
        <v>0</v>
      </c>
      <c r="D342" s="329">
        <f t="shared" si="28"/>
        <v>0</v>
      </c>
      <c r="E342" s="329">
        <f t="shared" si="28"/>
        <v>0</v>
      </c>
      <c r="F342" s="329">
        <f t="shared" si="28"/>
        <v>0</v>
      </c>
      <c r="G342" s="518" t="e">
        <f t="shared" si="26"/>
        <v>#DIV/0!</v>
      </c>
      <c r="H342" s="518" t="e">
        <f t="shared" si="27"/>
        <v>#DIV/0!</v>
      </c>
    </row>
    <row r="343" spans="1:8" hidden="1" x14ac:dyDescent="0.25">
      <c r="A343" s="368" t="s">
        <v>336</v>
      </c>
      <c r="B343" s="280" t="s">
        <v>177</v>
      </c>
      <c r="C343" s="352"/>
      <c r="D343" s="352"/>
      <c r="E343" s="352"/>
      <c r="F343" s="352"/>
      <c r="G343" s="525" t="e">
        <f t="shared" si="26"/>
        <v>#DIV/0!</v>
      </c>
      <c r="H343" s="525" t="e">
        <f t="shared" si="27"/>
        <v>#DIV/0!</v>
      </c>
    </row>
    <row r="344" spans="1:8" s="330" customFormat="1" hidden="1" x14ac:dyDescent="0.25">
      <c r="A344" s="394" t="s">
        <v>337</v>
      </c>
      <c r="B344" s="395" t="s">
        <v>178</v>
      </c>
      <c r="C344" s="357">
        <f>C345+C347+C356</f>
        <v>0</v>
      </c>
      <c r="D344" s="357">
        <f>D345+D347+D356</f>
        <v>0</v>
      </c>
      <c r="E344" s="357">
        <f>E345+E347+E356</f>
        <v>0</v>
      </c>
      <c r="F344" s="357">
        <f>F345+F347+F356</f>
        <v>0</v>
      </c>
      <c r="G344" s="522" t="e">
        <f t="shared" si="26"/>
        <v>#DIV/0!</v>
      </c>
      <c r="H344" s="522" t="e">
        <f t="shared" si="27"/>
        <v>#DIV/0!</v>
      </c>
    </row>
    <row r="345" spans="1:8" s="330" customFormat="1" hidden="1" x14ac:dyDescent="0.25">
      <c r="A345" s="366" t="s">
        <v>201</v>
      </c>
      <c r="B345" s="367" t="s">
        <v>202</v>
      </c>
      <c r="C345" s="329">
        <f>C346</f>
        <v>0</v>
      </c>
      <c r="D345" s="329">
        <f>D346</f>
        <v>0</v>
      </c>
      <c r="E345" s="329">
        <f>E346</f>
        <v>0</v>
      </c>
      <c r="F345" s="329">
        <f>F346</f>
        <v>0</v>
      </c>
      <c r="G345" s="518" t="e">
        <f t="shared" si="26"/>
        <v>#DIV/0!</v>
      </c>
      <c r="H345" s="518" t="e">
        <f t="shared" si="27"/>
        <v>#DIV/0!</v>
      </c>
    </row>
    <row r="346" spans="1:8" hidden="1" x14ac:dyDescent="0.25">
      <c r="A346" s="368" t="s">
        <v>203</v>
      </c>
      <c r="B346" s="280" t="s">
        <v>204</v>
      </c>
      <c r="C346" s="352"/>
      <c r="D346" s="352"/>
      <c r="E346" s="352"/>
      <c r="F346" s="352"/>
      <c r="G346" s="525" t="e">
        <f t="shared" si="26"/>
        <v>#DIV/0!</v>
      </c>
      <c r="H346" s="525" t="e">
        <f t="shared" si="27"/>
        <v>#DIV/0!</v>
      </c>
    </row>
    <row r="347" spans="1:8" s="330" customFormat="1" hidden="1" x14ac:dyDescent="0.25">
      <c r="A347" s="366" t="s">
        <v>218</v>
      </c>
      <c r="B347" s="367" t="s">
        <v>179</v>
      </c>
      <c r="C347" s="329">
        <f>SUM(C348:C353)</f>
        <v>0</v>
      </c>
      <c r="D347" s="329">
        <f>SUM(D348:D353)</f>
        <v>0</v>
      </c>
      <c r="E347" s="329">
        <f>SUM(E348:E353)</f>
        <v>0</v>
      </c>
      <c r="F347" s="329">
        <f>SUM(F348:F353)</f>
        <v>0</v>
      </c>
      <c r="G347" s="518" t="e">
        <f t="shared" si="26"/>
        <v>#DIV/0!</v>
      </c>
      <c r="H347" s="518" t="e">
        <f t="shared" si="27"/>
        <v>#DIV/0!</v>
      </c>
    </row>
    <row r="348" spans="1:8" hidden="1" x14ac:dyDescent="0.25">
      <c r="A348" s="368" t="s">
        <v>180</v>
      </c>
      <c r="B348" s="280" t="s">
        <v>181</v>
      </c>
      <c r="C348" s="396"/>
      <c r="D348" s="396"/>
      <c r="E348" s="396"/>
      <c r="F348" s="396"/>
      <c r="G348" s="532" t="e">
        <f t="shared" si="26"/>
        <v>#DIV/0!</v>
      </c>
      <c r="H348" s="532" t="e">
        <f t="shared" si="27"/>
        <v>#DIV/0!</v>
      </c>
    </row>
    <row r="349" spans="1:8" hidden="1" x14ac:dyDescent="0.25">
      <c r="A349" s="368" t="s">
        <v>182</v>
      </c>
      <c r="B349" s="280" t="s">
        <v>183</v>
      </c>
      <c r="C349" s="396"/>
      <c r="D349" s="396"/>
      <c r="E349" s="396"/>
      <c r="F349" s="396"/>
      <c r="G349" s="532" t="e">
        <f t="shared" si="26"/>
        <v>#DIV/0!</v>
      </c>
      <c r="H349" s="532" t="e">
        <f t="shared" si="27"/>
        <v>#DIV/0!</v>
      </c>
    </row>
    <row r="350" spans="1:8" hidden="1" x14ac:dyDescent="0.25">
      <c r="A350" s="368" t="s">
        <v>223</v>
      </c>
      <c r="B350" s="280" t="s">
        <v>184</v>
      </c>
      <c r="C350" s="397"/>
      <c r="D350" s="397"/>
      <c r="E350" s="397"/>
      <c r="F350" s="397"/>
      <c r="G350" s="534" t="e">
        <f t="shared" si="26"/>
        <v>#DIV/0!</v>
      </c>
      <c r="H350" s="534" t="e">
        <f t="shared" si="27"/>
        <v>#DIV/0!</v>
      </c>
    </row>
    <row r="351" spans="1:8" hidden="1" x14ac:dyDescent="0.25">
      <c r="A351" s="368" t="s">
        <v>224</v>
      </c>
      <c r="B351" s="280" t="s">
        <v>185</v>
      </c>
      <c r="C351" s="397"/>
      <c r="D351" s="397"/>
      <c r="E351" s="397"/>
      <c r="F351" s="397"/>
      <c r="G351" s="534" t="e">
        <f t="shared" si="26"/>
        <v>#DIV/0!</v>
      </c>
      <c r="H351" s="534" t="e">
        <f t="shared" si="27"/>
        <v>#DIV/0!</v>
      </c>
    </row>
    <row r="352" spans="1:8" hidden="1" x14ac:dyDescent="0.25">
      <c r="A352" s="368" t="s">
        <v>225</v>
      </c>
      <c r="B352" s="228" t="s">
        <v>186</v>
      </c>
      <c r="C352" s="397"/>
      <c r="D352" s="397"/>
      <c r="E352" s="397"/>
      <c r="F352" s="397"/>
      <c r="G352" s="534" t="e">
        <f t="shared" si="26"/>
        <v>#DIV/0!</v>
      </c>
      <c r="H352" s="534" t="e">
        <f t="shared" si="27"/>
        <v>#DIV/0!</v>
      </c>
    </row>
    <row r="353" spans="1:8" hidden="1" x14ac:dyDescent="0.25">
      <c r="A353" s="368" t="s">
        <v>338</v>
      </c>
      <c r="B353" s="280" t="s">
        <v>187</v>
      </c>
      <c r="C353" s="397"/>
      <c r="D353" s="397"/>
      <c r="E353" s="397"/>
      <c r="F353" s="397"/>
      <c r="G353" s="534" t="e">
        <f t="shared" si="26"/>
        <v>#DIV/0!</v>
      </c>
      <c r="H353" s="534" t="e">
        <f t="shared" si="27"/>
        <v>#DIV/0!</v>
      </c>
    </row>
    <row r="354" spans="1:8" hidden="1" x14ac:dyDescent="0.25">
      <c r="A354" s="366" t="s">
        <v>339</v>
      </c>
      <c r="B354" s="227" t="s">
        <v>188</v>
      </c>
      <c r="C354" s="143">
        <f>C355</f>
        <v>0</v>
      </c>
      <c r="D354" s="143">
        <f>D355</f>
        <v>0</v>
      </c>
      <c r="E354" s="143">
        <f>E355</f>
        <v>0</v>
      </c>
      <c r="F354" s="143">
        <f>F355</f>
        <v>0</v>
      </c>
      <c r="G354" s="483" t="e">
        <f t="shared" si="26"/>
        <v>#DIV/0!</v>
      </c>
      <c r="H354" s="483" t="e">
        <f t="shared" si="27"/>
        <v>#DIV/0!</v>
      </c>
    </row>
    <row r="355" spans="1:8" hidden="1" x14ac:dyDescent="0.25">
      <c r="A355" s="368" t="s">
        <v>340</v>
      </c>
      <c r="B355" s="228" t="s">
        <v>188</v>
      </c>
      <c r="C355" s="397"/>
      <c r="D355" s="397"/>
      <c r="E355" s="397"/>
      <c r="F355" s="397"/>
      <c r="G355" s="534" t="e">
        <f t="shared" si="26"/>
        <v>#DIV/0!</v>
      </c>
      <c r="H355" s="534" t="e">
        <f t="shared" si="27"/>
        <v>#DIV/0!</v>
      </c>
    </row>
    <row r="356" spans="1:8" s="330" customFormat="1" hidden="1" x14ac:dyDescent="0.25">
      <c r="A356" s="366" t="s">
        <v>227</v>
      </c>
      <c r="B356" s="367" t="s">
        <v>297</v>
      </c>
      <c r="C356" s="393">
        <f>C357</f>
        <v>0</v>
      </c>
      <c r="D356" s="393">
        <f>D357</f>
        <v>0</v>
      </c>
      <c r="E356" s="393">
        <f>E357</f>
        <v>0</v>
      </c>
      <c r="F356" s="393">
        <f>F357</f>
        <v>0</v>
      </c>
      <c r="G356" s="531" t="e">
        <f t="shared" si="26"/>
        <v>#DIV/0!</v>
      </c>
      <c r="H356" s="531" t="e">
        <f t="shared" si="27"/>
        <v>#DIV/0!</v>
      </c>
    </row>
    <row r="357" spans="1:8" hidden="1" x14ac:dyDescent="0.25">
      <c r="A357" s="368" t="s">
        <v>228</v>
      </c>
      <c r="B357" s="280" t="s">
        <v>341</v>
      </c>
      <c r="C357" s="397"/>
      <c r="D357" s="397"/>
      <c r="E357" s="397"/>
      <c r="F357" s="397"/>
      <c r="G357" s="534" t="e">
        <f t="shared" si="26"/>
        <v>#DIV/0!</v>
      </c>
      <c r="H357" s="534" t="e">
        <f t="shared" si="27"/>
        <v>#DIV/0!</v>
      </c>
    </row>
    <row r="358" spans="1:8" x14ac:dyDescent="0.25">
      <c r="A358" s="388">
        <v>52</v>
      </c>
      <c r="B358" s="389" t="s">
        <v>655</v>
      </c>
      <c r="C358" s="336">
        <f>C359+C385</f>
        <v>0</v>
      </c>
      <c r="D358" s="336">
        <f>D359+D385</f>
        <v>68314.61</v>
      </c>
      <c r="E358" s="336">
        <f>E359+E385</f>
        <v>68314.61</v>
      </c>
      <c r="F358" s="336">
        <f>F359+F385</f>
        <v>0</v>
      </c>
      <c r="G358" s="520">
        <f t="shared" si="26"/>
        <v>0</v>
      </c>
      <c r="H358" s="520">
        <f t="shared" si="27"/>
        <v>0</v>
      </c>
    </row>
    <row r="359" spans="1:8" s="330" customFormat="1" x14ac:dyDescent="0.25">
      <c r="A359" s="390" t="s">
        <v>81</v>
      </c>
      <c r="B359" s="339" t="s">
        <v>82</v>
      </c>
      <c r="C359" s="340">
        <f>C360+C371+C382</f>
        <v>0</v>
      </c>
      <c r="D359" s="340">
        <f>D360+D371+D382</f>
        <v>68314.61</v>
      </c>
      <c r="E359" s="340">
        <f>E360+E371+E382</f>
        <v>68314.61</v>
      </c>
      <c r="F359" s="340">
        <f>F360+F371+F382</f>
        <v>0</v>
      </c>
      <c r="G359" s="521">
        <f t="shared" si="26"/>
        <v>0</v>
      </c>
      <c r="H359" s="521">
        <f t="shared" si="27"/>
        <v>0</v>
      </c>
    </row>
    <row r="360" spans="1:8" s="330" customFormat="1" x14ac:dyDescent="0.25">
      <c r="A360" s="364">
        <v>31</v>
      </c>
      <c r="B360" s="365" t="s">
        <v>83</v>
      </c>
      <c r="C360" s="357">
        <f>C361+C366+C368</f>
        <v>0</v>
      </c>
      <c r="D360" s="357">
        <f>D361+D366+D368</f>
        <v>68314.61</v>
      </c>
      <c r="E360" s="357">
        <f>E361+E366+E368</f>
        <v>68314.61</v>
      </c>
      <c r="F360" s="357">
        <f>F361+F366+F368</f>
        <v>0</v>
      </c>
      <c r="G360" s="522">
        <f t="shared" si="26"/>
        <v>0</v>
      </c>
      <c r="H360" s="522">
        <f t="shared" si="27"/>
        <v>0</v>
      </c>
    </row>
    <row r="361" spans="1:8" s="327" customFormat="1" x14ac:dyDescent="0.25">
      <c r="A361" s="366">
        <v>311</v>
      </c>
      <c r="B361" s="367" t="s">
        <v>84</v>
      </c>
      <c r="C361" s="329">
        <f>C362+C364+C365</f>
        <v>0</v>
      </c>
      <c r="D361" s="329">
        <f>D362+D364+D365</f>
        <v>58639.15</v>
      </c>
      <c r="E361" s="329">
        <f>E362+E364+E365</f>
        <v>58639.15</v>
      </c>
      <c r="F361" s="329">
        <f>F362+F364+F365</f>
        <v>0</v>
      </c>
      <c r="G361" s="518">
        <f t="shared" si="26"/>
        <v>0</v>
      </c>
      <c r="H361" s="518">
        <f t="shared" si="27"/>
        <v>0</v>
      </c>
    </row>
    <row r="362" spans="1:8" s="327" customFormat="1" x14ac:dyDescent="0.25">
      <c r="A362" s="366">
        <v>3111</v>
      </c>
      <c r="B362" s="367" t="s">
        <v>85</v>
      </c>
      <c r="C362" s="329">
        <f>SUM(C363)</f>
        <v>0</v>
      </c>
      <c r="D362" s="329">
        <f>SUM(D363)</f>
        <v>58639.15</v>
      </c>
      <c r="E362" s="329">
        <f>SUM(E363)</f>
        <v>58639.15</v>
      </c>
      <c r="F362" s="329">
        <f>SUM(F363)</f>
        <v>0</v>
      </c>
      <c r="G362" s="518">
        <f t="shared" si="26"/>
        <v>0</v>
      </c>
      <c r="H362" s="518">
        <f t="shared" si="27"/>
        <v>0</v>
      </c>
    </row>
    <row r="363" spans="1:8" x14ac:dyDescent="0.25">
      <c r="A363" s="368" t="s">
        <v>464</v>
      </c>
      <c r="B363" s="280" t="s">
        <v>85</v>
      </c>
      <c r="C363" s="352"/>
      <c r="D363" s="352">
        <v>58639.15</v>
      </c>
      <c r="E363" s="352">
        <v>58639.15</v>
      </c>
      <c r="F363" s="352"/>
      <c r="G363" s="525">
        <f t="shared" si="26"/>
        <v>0</v>
      </c>
      <c r="H363" s="525">
        <f t="shared" si="27"/>
        <v>0</v>
      </c>
    </row>
    <row r="364" spans="1:8" hidden="1" x14ac:dyDescent="0.25">
      <c r="A364" s="368" t="s">
        <v>88</v>
      </c>
      <c r="B364" s="280" t="s">
        <v>89</v>
      </c>
      <c r="C364" s="352"/>
      <c r="D364" s="352"/>
      <c r="E364" s="352"/>
      <c r="F364" s="352"/>
      <c r="G364" s="525" t="e">
        <f t="shared" si="26"/>
        <v>#DIV/0!</v>
      </c>
      <c r="H364" s="525" t="e">
        <f t="shared" si="27"/>
        <v>#DIV/0!</v>
      </c>
    </row>
    <row r="365" spans="1:8" hidden="1" x14ac:dyDescent="0.25">
      <c r="A365" s="368" t="s">
        <v>90</v>
      </c>
      <c r="B365" s="204" t="s">
        <v>206</v>
      </c>
      <c r="C365" s="352"/>
      <c r="D365" s="352"/>
      <c r="E365" s="352"/>
      <c r="F365" s="352"/>
      <c r="G365" s="525" t="e">
        <f t="shared" si="26"/>
        <v>#DIV/0!</v>
      </c>
      <c r="H365" s="525" t="e">
        <f t="shared" si="27"/>
        <v>#DIV/0!</v>
      </c>
    </row>
    <row r="366" spans="1:8" s="330" customFormat="1" hidden="1" x14ac:dyDescent="0.25">
      <c r="A366" s="366" t="s">
        <v>92</v>
      </c>
      <c r="B366" s="367" t="s">
        <v>93</v>
      </c>
      <c r="C366" s="329">
        <f>C367</f>
        <v>0</v>
      </c>
      <c r="D366" s="329">
        <f>D367</f>
        <v>0</v>
      </c>
      <c r="E366" s="329">
        <f>E367</f>
        <v>0</v>
      </c>
      <c r="F366" s="329">
        <f>F367</f>
        <v>0</v>
      </c>
      <c r="G366" s="518" t="e">
        <f t="shared" si="26"/>
        <v>#DIV/0!</v>
      </c>
      <c r="H366" s="518" t="e">
        <f t="shared" si="27"/>
        <v>#DIV/0!</v>
      </c>
    </row>
    <row r="367" spans="1:8" hidden="1" x14ac:dyDescent="0.25">
      <c r="A367" s="368" t="s">
        <v>94</v>
      </c>
      <c r="B367" s="280" t="s">
        <v>93</v>
      </c>
      <c r="C367" s="352"/>
      <c r="D367" s="352"/>
      <c r="E367" s="352"/>
      <c r="F367" s="352"/>
      <c r="G367" s="525" t="e">
        <f t="shared" si="26"/>
        <v>#DIV/0!</v>
      </c>
      <c r="H367" s="525" t="e">
        <f t="shared" si="27"/>
        <v>#DIV/0!</v>
      </c>
    </row>
    <row r="368" spans="1:8" s="330" customFormat="1" x14ac:dyDescent="0.25">
      <c r="A368" s="366" t="s">
        <v>207</v>
      </c>
      <c r="B368" s="367" t="s">
        <v>95</v>
      </c>
      <c r="C368" s="329">
        <f>C369</f>
        <v>0</v>
      </c>
      <c r="D368" s="329">
        <f>D369</f>
        <v>9675.4599999999991</v>
      </c>
      <c r="E368" s="329">
        <f>E369</f>
        <v>9675.4599999999991</v>
      </c>
      <c r="F368" s="329">
        <f>F369</f>
        <v>0</v>
      </c>
      <c r="G368" s="518">
        <f t="shared" si="26"/>
        <v>0</v>
      </c>
      <c r="H368" s="518">
        <f t="shared" si="27"/>
        <v>0</v>
      </c>
    </row>
    <row r="369" spans="1:8" s="330" customFormat="1" x14ac:dyDescent="0.25">
      <c r="A369" s="366" t="s">
        <v>208</v>
      </c>
      <c r="B369" s="367" t="s">
        <v>96</v>
      </c>
      <c r="C369" s="329">
        <f>SUM(C370)</f>
        <v>0</v>
      </c>
      <c r="D369" s="329">
        <f>SUM(D370)</f>
        <v>9675.4599999999991</v>
      </c>
      <c r="E369" s="329">
        <f>SUM(E370)</f>
        <v>9675.4599999999991</v>
      </c>
      <c r="F369" s="329">
        <f>SUM(F370)</f>
        <v>0</v>
      </c>
      <c r="G369" s="518">
        <f t="shared" si="26"/>
        <v>0</v>
      </c>
      <c r="H369" s="518">
        <f t="shared" si="27"/>
        <v>0</v>
      </c>
    </row>
    <row r="370" spans="1:8" x14ac:dyDescent="0.25">
      <c r="A370" s="368" t="s">
        <v>474</v>
      </c>
      <c r="B370" s="280" t="s">
        <v>96</v>
      </c>
      <c r="C370" s="352"/>
      <c r="D370" s="352">
        <v>9675.4599999999991</v>
      </c>
      <c r="E370" s="352">
        <v>9675.4599999999991</v>
      </c>
      <c r="F370" s="352"/>
      <c r="G370" s="525">
        <f t="shared" si="26"/>
        <v>0</v>
      </c>
      <c r="H370" s="525">
        <f t="shared" si="27"/>
        <v>0</v>
      </c>
    </row>
    <row r="371" spans="1:8" s="330" customFormat="1" hidden="1" x14ac:dyDescent="0.25">
      <c r="A371" s="364">
        <v>32</v>
      </c>
      <c r="B371" s="365" t="s">
        <v>97</v>
      </c>
      <c r="C371" s="357">
        <f>C372+C376+C380</f>
        <v>0</v>
      </c>
      <c r="D371" s="357">
        <f>D372+D376+D380</f>
        <v>0</v>
      </c>
      <c r="E371" s="357">
        <f>E372+E376+E380</f>
        <v>0</v>
      </c>
      <c r="F371" s="357">
        <f>F372+F376+F380</f>
        <v>0</v>
      </c>
      <c r="G371" s="522" t="e">
        <f t="shared" si="26"/>
        <v>#DIV/0!</v>
      </c>
      <c r="H371" s="522" t="e">
        <f t="shared" si="27"/>
        <v>#DIV/0!</v>
      </c>
    </row>
    <row r="372" spans="1:8" s="330" customFormat="1" hidden="1" x14ac:dyDescent="0.25">
      <c r="A372" s="366" t="s">
        <v>107</v>
      </c>
      <c r="B372" s="367" t="s">
        <v>108</v>
      </c>
      <c r="C372" s="329">
        <f>C373+C374+C375</f>
        <v>0</v>
      </c>
      <c r="D372" s="329">
        <f>D373+D374+D375</f>
        <v>0</v>
      </c>
      <c r="E372" s="329">
        <f>E373+E374+E375</f>
        <v>0</v>
      </c>
      <c r="F372" s="329">
        <f>F373+F374+F375</f>
        <v>0</v>
      </c>
      <c r="G372" s="518" t="e">
        <f t="shared" si="26"/>
        <v>#DIV/0!</v>
      </c>
      <c r="H372" s="518" t="e">
        <f t="shared" si="27"/>
        <v>#DIV/0!</v>
      </c>
    </row>
    <row r="373" spans="1:8" hidden="1" x14ac:dyDescent="0.25">
      <c r="A373" s="368" t="s">
        <v>111</v>
      </c>
      <c r="B373" s="280" t="s">
        <v>112</v>
      </c>
      <c r="C373" s="352"/>
      <c r="D373" s="352"/>
      <c r="E373" s="352"/>
      <c r="F373" s="352"/>
      <c r="G373" s="525" t="e">
        <f t="shared" si="26"/>
        <v>#DIV/0!</v>
      </c>
      <c r="H373" s="525" t="e">
        <f t="shared" si="27"/>
        <v>#DIV/0!</v>
      </c>
    </row>
    <row r="374" spans="1:8" hidden="1" x14ac:dyDescent="0.25">
      <c r="A374" s="368" t="s">
        <v>113</v>
      </c>
      <c r="B374" s="280" t="s">
        <v>114</v>
      </c>
      <c r="C374" s="352"/>
      <c r="D374" s="352"/>
      <c r="E374" s="352"/>
      <c r="F374" s="352"/>
      <c r="G374" s="525" t="e">
        <f t="shared" si="26"/>
        <v>#DIV/0!</v>
      </c>
      <c r="H374" s="525" t="e">
        <f t="shared" si="27"/>
        <v>#DIV/0!</v>
      </c>
    </row>
    <row r="375" spans="1:8" hidden="1" x14ac:dyDescent="0.25">
      <c r="A375" s="368" t="s">
        <v>115</v>
      </c>
      <c r="B375" s="280" t="s">
        <v>315</v>
      </c>
      <c r="C375" s="352"/>
      <c r="D375" s="352"/>
      <c r="E375" s="352"/>
      <c r="F375" s="352"/>
      <c r="G375" s="525" t="e">
        <f t="shared" si="26"/>
        <v>#DIV/0!</v>
      </c>
      <c r="H375" s="525" t="e">
        <f t="shared" si="27"/>
        <v>#DIV/0!</v>
      </c>
    </row>
    <row r="376" spans="1:8" s="330" customFormat="1" hidden="1" x14ac:dyDescent="0.25">
      <c r="A376" s="366" t="s">
        <v>121</v>
      </c>
      <c r="B376" s="367" t="s">
        <v>122</v>
      </c>
      <c r="C376" s="329">
        <f t="shared" ref="C376:F377" si="29">C377</f>
        <v>0</v>
      </c>
      <c r="D376" s="329">
        <f t="shared" si="29"/>
        <v>0</v>
      </c>
      <c r="E376" s="329">
        <f t="shared" si="29"/>
        <v>0</v>
      </c>
      <c r="F376" s="329">
        <f t="shared" si="29"/>
        <v>0</v>
      </c>
      <c r="G376" s="518" t="e">
        <f t="shared" si="26"/>
        <v>#DIV/0!</v>
      </c>
      <c r="H376" s="518" t="e">
        <f t="shared" si="27"/>
        <v>#DIV/0!</v>
      </c>
    </row>
    <row r="377" spans="1:8" s="330" customFormat="1" hidden="1" x14ac:dyDescent="0.25">
      <c r="A377" s="366" t="s">
        <v>136</v>
      </c>
      <c r="B377" s="367" t="s">
        <v>137</v>
      </c>
      <c r="C377" s="329">
        <f t="shared" si="29"/>
        <v>0</v>
      </c>
      <c r="D377" s="329">
        <f t="shared" si="29"/>
        <v>0</v>
      </c>
      <c r="E377" s="329">
        <f t="shared" si="29"/>
        <v>0</v>
      </c>
      <c r="F377" s="329">
        <f t="shared" si="29"/>
        <v>0</v>
      </c>
      <c r="G377" s="518" t="e">
        <f t="shared" si="26"/>
        <v>#DIV/0!</v>
      </c>
      <c r="H377" s="518" t="e">
        <f t="shared" si="27"/>
        <v>#DIV/0!</v>
      </c>
    </row>
    <row r="378" spans="1:8" hidden="1" x14ac:dyDescent="0.25">
      <c r="A378" s="368" t="s">
        <v>499</v>
      </c>
      <c r="B378" s="280" t="s">
        <v>300</v>
      </c>
      <c r="C378" s="352"/>
      <c r="D378" s="352"/>
      <c r="E378" s="352"/>
      <c r="F378" s="352"/>
      <c r="G378" s="525" t="e">
        <f t="shared" si="26"/>
        <v>#DIV/0!</v>
      </c>
      <c r="H378" s="525" t="e">
        <f t="shared" si="27"/>
        <v>#DIV/0!</v>
      </c>
    </row>
    <row r="379" spans="1:8" hidden="1" x14ac:dyDescent="0.25">
      <c r="A379" s="366" t="s">
        <v>214</v>
      </c>
      <c r="B379" s="367" t="s">
        <v>139</v>
      </c>
      <c r="C379" s="329"/>
      <c r="D379" s="329"/>
      <c r="E379" s="329"/>
      <c r="F379" s="329"/>
      <c r="G379" s="518" t="e">
        <f t="shared" si="26"/>
        <v>#DIV/0!</v>
      </c>
      <c r="H379" s="518" t="e">
        <f t="shared" si="27"/>
        <v>#DIV/0!</v>
      </c>
    </row>
    <row r="380" spans="1:8" s="330" customFormat="1" hidden="1" x14ac:dyDescent="0.25">
      <c r="A380" s="366" t="s">
        <v>216</v>
      </c>
      <c r="B380" s="367" t="s">
        <v>143</v>
      </c>
      <c r="C380" s="329">
        <f>C381</f>
        <v>0</v>
      </c>
      <c r="D380" s="329">
        <f>D381</f>
        <v>0</v>
      </c>
      <c r="E380" s="329">
        <f>E381</f>
        <v>0</v>
      </c>
      <c r="F380" s="329">
        <f>F381</f>
        <v>0</v>
      </c>
      <c r="G380" s="518" t="e">
        <f t="shared" si="26"/>
        <v>#DIV/0!</v>
      </c>
      <c r="H380" s="518" t="e">
        <f t="shared" si="27"/>
        <v>#DIV/0!</v>
      </c>
    </row>
    <row r="381" spans="1:8" hidden="1" x14ac:dyDescent="0.25">
      <c r="A381" s="368" t="s">
        <v>548</v>
      </c>
      <c r="B381" s="280" t="s">
        <v>143</v>
      </c>
      <c r="C381" s="352"/>
      <c r="D381" s="352"/>
      <c r="E381" s="352"/>
      <c r="F381" s="352"/>
      <c r="G381" s="525" t="e">
        <f t="shared" si="26"/>
        <v>#DIV/0!</v>
      </c>
      <c r="H381" s="525" t="e">
        <f t="shared" si="27"/>
        <v>#DIV/0!</v>
      </c>
    </row>
    <row r="382" spans="1:8" s="330" customFormat="1" hidden="1" x14ac:dyDescent="0.25">
      <c r="A382" s="366" t="s">
        <v>160</v>
      </c>
      <c r="B382" s="367" t="s">
        <v>333</v>
      </c>
      <c r="C382" s="329">
        <f t="shared" ref="C382:F383" si="30">C383</f>
        <v>0</v>
      </c>
      <c r="D382" s="329">
        <f t="shared" si="30"/>
        <v>0</v>
      </c>
      <c r="E382" s="329">
        <f t="shared" si="30"/>
        <v>0</v>
      </c>
      <c r="F382" s="329">
        <f t="shared" si="30"/>
        <v>0</v>
      </c>
      <c r="G382" s="518" t="e">
        <f t="shared" si="26"/>
        <v>#DIV/0!</v>
      </c>
      <c r="H382" s="518" t="e">
        <f t="shared" si="27"/>
        <v>#DIV/0!</v>
      </c>
    </row>
    <row r="383" spans="1:8" s="330" customFormat="1" hidden="1" x14ac:dyDescent="0.25">
      <c r="A383" s="366" t="s">
        <v>327</v>
      </c>
      <c r="B383" s="367" t="s">
        <v>164</v>
      </c>
      <c r="C383" s="329">
        <f t="shared" si="30"/>
        <v>0</v>
      </c>
      <c r="D383" s="329">
        <f t="shared" si="30"/>
        <v>0</v>
      </c>
      <c r="E383" s="329">
        <f t="shared" si="30"/>
        <v>0</v>
      </c>
      <c r="F383" s="329">
        <f t="shared" si="30"/>
        <v>0</v>
      </c>
      <c r="G383" s="518" t="e">
        <f t="shared" si="26"/>
        <v>#DIV/0!</v>
      </c>
      <c r="H383" s="518" t="e">
        <f t="shared" si="27"/>
        <v>#DIV/0!</v>
      </c>
    </row>
    <row r="384" spans="1:8" hidden="1" x14ac:dyDescent="0.25">
      <c r="A384" s="368" t="s">
        <v>342</v>
      </c>
      <c r="B384" s="280" t="s">
        <v>343</v>
      </c>
      <c r="C384" s="352"/>
      <c r="D384" s="352"/>
      <c r="E384" s="352"/>
      <c r="F384" s="352"/>
      <c r="G384" s="525" t="e">
        <f t="shared" si="26"/>
        <v>#DIV/0!</v>
      </c>
      <c r="H384" s="525" t="e">
        <f t="shared" si="27"/>
        <v>#DIV/0!</v>
      </c>
    </row>
    <row r="385" spans="1:8" hidden="1" x14ac:dyDescent="0.25">
      <c r="A385" s="400" t="s">
        <v>334</v>
      </c>
      <c r="B385" s="339" t="s">
        <v>169</v>
      </c>
      <c r="C385" s="340">
        <f>C386+C391</f>
        <v>0</v>
      </c>
      <c r="D385" s="340">
        <f>D386+D391</f>
        <v>0</v>
      </c>
      <c r="E385" s="340">
        <f>E386+E391</f>
        <v>0</v>
      </c>
      <c r="F385" s="340">
        <f>F386+F391</f>
        <v>0</v>
      </c>
      <c r="G385" s="521" t="e">
        <f t="shared" si="26"/>
        <v>#DIV/0!</v>
      </c>
      <c r="H385" s="521" t="e">
        <f t="shared" si="27"/>
        <v>#DIV/0!</v>
      </c>
    </row>
    <row r="386" spans="1:8" hidden="1" x14ac:dyDescent="0.25">
      <c r="A386" s="394" t="s">
        <v>191</v>
      </c>
      <c r="B386" s="365" t="s">
        <v>192</v>
      </c>
      <c r="C386" s="357">
        <f>C387</f>
        <v>0</v>
      </c>
      <c r="D386" s="357">
        <f>D387</f>
        <v>0</v>
      </c>
      <c r="E386" s="357">
        <f>E387</f>
        <v>0</v>
      </c>
      <c r="F386" s="357">
        <f>F387</f>
        <v>0</v>
      </c>
      <c r="G386" s="522" t="e">
        <f t="shared" si="26"/>
        <v>#DIV/0!</v>
      </c>
      <c r="H386" s="522" t="e">
        <f t="shared" si="27"/>
        <v>#DIV/0!</v>
      </c>
    </row>
    <row r="387" spans="1:8" hidden="1" x14ac:dyDescent="0.25">
      <c r="A387" s="366" t="s">
        <v>193</v>
      </c>
      <c r="B387" s="382" t="s">
        <v>194</v>
      </c>
      <c r="C387" s="329">
        <f>C388+C389+C390</f>
        <v>0</v>
      </c>
      <c r="D387" s="329">
        <f>D388+D389+D390</f>
        <v>0</v>
      </c>
      <c r="E387" s="329">
        <f>E388+E389+E390</f>
        <v>0</v>
      </c>
      <c r="F387" s="329">
        <f>F388+F389+F390</f>
        <v>0</v>
      </c>
      <c r="G387" s="518" t="e">
        <f t="shared" si="26"/>
        <v>#DIV/0!</v>
      </c>
      <c r="H387" s="518" t="e">
        <f t="shared" si="27"/>
        <v>#DIV/0!</v>
      </c>
    </row>
    <row r="388" spans="1:8" hidden="1" x14ac:dyDescent="0.25">
      <c r="A388" s="368" t="s">
        <v>195</v>
      </c>
      <c r="B388" s="391" t="s">
        <v>194</v>
      </c>
      <c r="C388" s="352"/>
      <c r="D388" s="352"/>
      <c r="E388" s="352"/>
      <c r="F388" s="352"/>
      <c r="G388" s="525" t="e">
        <f t="shared" si="26"/>
        <v>#DIV/0!</v>
      </c>
      <c r="H388" s="525" t="e">
        <f t="shared" si="27"/>
        <v>#DIV/0!</v>
      </c>
    </row>
    <row r="389" spans="1:8" hidden="1" x14ac:dyDescent="0.25">
      <c r="A389" s="368" t="s">
        <v>224</v>
      </c>
      <c r="B389" s="391" t="s">
        <v>185</v>
      </c>
      <c r="C389" s="352"/>
      <c r="D389" s="352"/>
      <c r="E389" s="352"/>
      <c r="F389" s="352"/>
      <c r="G389" s="525" t="e">
        <f t="shared" si="26"/>
        <v>#DIV/0!</v>
      </c>
      <c r="H389" s="525" t="e">
        <f t="shared" si="27"/>
        <v>#DIV/0!</v>
      </c>
    </row>
    <row r="390" spans="1:8" hidden="1" x14ac:dyDescent="0.25">
      <c r="A390" s="368" t="s">
        <v>338</v>
      </c>
      <c r="B390" s="391" t="s">
        <v>187</v>
      </c>
      <c r="C390" s="352"/>
      <c r="D390" s="352"/>
      <c r="E390" s="352"/>
      <c r="F390" s="352"/>
      <c r="G390" s="525" t="e">
        <f t="shared" si="26"/>
        <v>#DIV/0!</v>
      </c>
      <c r="H390" s="525" t="e">
        <f t="shared" si="27"/>
        <v>#DIV/0!</v>
      </c>
    </row>
    <row r="391" spans="1:8" s="330" customFormat="1" hidden="1" x14ac:dyDescent="0.25">
      <c r="A391" s="364" t="s">
        <v>191</v>
      </c>
      <c r="B391" s="383" t="s">
        <v>192</v>
      </c>
      <c r="C391" s="357">
        <f>C392</f>
        <v>0</v>
      </c>
      <c r="D391" s="357">
        <f>D392</f>
        <v>0</v>
      </c>
      <c r="E391" s="357">
        <f>E392</f>
        <v>0</v>
      </c>
      <c r="F391" s="357">
        <f>F392</f>
        <v>0</v>
      </c>
      <c r="G391" s="522" t="e">
        <f t="shared" si="26"/>
        <v>#DIV/0!</v>
      </c>
      <c r="H391" s="522" t="e">
        <f t="shared" si="27"/>
        <v>#DIV/0!</v>
      </c>
    </row>
    <row r="392" spans="1:8" hidden="1" x14ac:dyDescent="0.25">
      <c r="A392" s="366" t="s">
        <v>193</v>
      </c>
      <c r="B392" s="367" t="s">
        <v>194</v>
      </c>
      <c r="C392" s="329"/>
      <c r="D392" s="329"/>
      <c r="E392" s="329"/>
      <c r="F392" s="329"/>
      <c r="G392" s="518" t="e">
        <f t="shared" si="26"/>
        <v>#DIV/0!</v>
      </c>
      <c r="H392" s="518" t="e">
        <f t="shared" si="27"/>
        <v>#DIV/0!</v>
      </c>
    </row>
    <row r="393" spans="1:8" hidden="1" x14ac:dyDescent="0.25">
      <c r="A393" s="368" t="s">
        <v>195</v>
      </c>
      <c r="B393" s="280" t="s">
        <v>194</v>
      </c>
      <c r="C393" s="352"/>
      <c r="D393" s="352"/>
      <c r="E393" s="352"/>
      <c r="F393" s="352"/>
      <c r="G393" s="525" t="e">
        <f t="shared" si="26"/>
        <v>#DIV/0!</v>
      </c>
      <c r="H393" s="525" t="e">
        <f t="shared" si="27"/>
        <v>#DIV/0!</v>
      </c>
    </row>
    <row r="394" spans="1:8" s="330" customFormat="1" hidden="1" x14ac:dyDescent="0.25">
      <c r="A394" s="388">
        <v>52</v>
      </c>
      <c r="B394" s="389" t="s">
        <v>222</v>
      </c>
      <c r="C394" s="336"/>
      <c r="D394" s="336"/>
      <c r="E394" s="336"/>
      <c r="F394" s="336"/>
      <c r="G394" s="520" t="e">
        <f t="shared" si="26"/>
        <v>#DIV/0!</v>
      </c>
      <c r="H394" s="520" t="e">
        <f t="shared" si="27"/>
        <v>#DIV/0!</v>
      </c>
    </row>
    <row r="395" spans="1:8" s="330" customFormat="1" hidden="1" x14ac:dyDescent="0.25">
      <c r="A395" s="390" t="s">
        <v>81</v>
      </c>
      <c r="B395" s="339" t="s">
        <v>82</v>
      </c>
      <c r="C395" s="340"/>
      <c r="D395" s="340"/>
      <c r="E395" s="340"/>
      <c r="F395" s="340"/>
      <c r="G395" s="521" t="e">
        <f t="shared" si="26"/>
        <v>#DIV/0!</v>
      </c>
      <c r="H395" s="521" t="e">
        <f t="shared" si="27"/>
        <v>#DIV/0!</v>
      </c>
    </row>
    <row r="396" spans="1:8" s="330" customFormat="1" hidden="1" x14ac:dyDescent="0.25">
      <c r="A396" s="364">
        <v>31</v>
      </c>
      <c r="B396" s="365" t="s">
        <v>83</v>
      </c>
      <c r="C396" s="357"/>
      <c r="D396" s="357"/>
      <c r="E396" s="357"/>
      <c r="F396" s="357"/>
      <c r="G396" s="522" t="e">
        <f t="shared" si="26"/>
        <v>#DIV/0!</v>
      </c>
      <c r="H396" s="522" t="e">
        <f t="shared" si="27"/>
        <v>#DIV/0!</v>
      </c>
    </row>
    <row r="397" spans="1:8" s="330" customFormat="1" hidden="1" x14ac:dyDescent="0.25">
      <c r="A397" s="366">
        <v>311</v>
      </c>
      <c r="B397" s="367" t="s">
        <v>84</v>
      </c>
      <c r="C397" s="329"/>
      <c r="D397" s="329"/>
      <c r="E397" s="329"/>
      <c r="F397" s="329"/>
      <c r="G397" s="518" t="e">
        <f t="shared" si="26"/>
        <v>#DIV/0!</v>
      </c>
      <c r="H397" s="518" t="e">
        <f t="shared" si="27"/>
        <v>#DIV/0!</v>
      </c>
    </row>
    <row r="398" spans="1:8" hidden="1" x14ac:dyDescent="0.25">
      <c r="A398" s="368">
        <v>3111</v>
      </c>
      <c r="B398" s="280" t="s">
        <v>85</v>
      </c>
      <c r="C398" s="352"/>
      <c r="D398" s="352"/>
      <c r="E398" s="352"/>
      <c r="F398" s="352"/>
      <c r="G398" s="525" t="e">
        <f t="shared" si="26"/>
        <v>#DIV/0!</v>
      </c>
      <c r="H398" s="525" t="e">
        <f t="shared" si="27"/>
        <v>#DIV/0!</v>
      </c>
    </row>
    <row r="399" spans="1:8" s="330" customFormat="1" hidden="1" x14ac:dyDescent="0.25">
      <c r="A399" s="366" t="s">
        <v>207</v>
      </c>
      <c r="B399" s="367" t="s">
        <v>95</v>
      </c>
      <c r="C399" s="329"/>
      <c r="D399" s="329"/>
      <c r="E399" s="329"/>
      <c r="F399" s="329"/>
      <c r="G399" s="518" t="e">
        <f t="shared" ref="G399:G470" si="31">F399/D399*100</f>
        <v>#DIV/0!</v>
      </c>
      <c r="H399" s="518" t="e">
        <f t="shared" ref="H399:H470" si="32">F399/E399*100</f>
        <v>#DIV/0!</v>
      </c>
    </row>
    <row r="400" spans="1:8" hidden="1" x14ac:dyDescent="0.25">
      <c r="A400" s="368" t="s">
        <v>208</v>
      </c>
      <c r="B400" s="280" t="s">
        <v>96</v>
      </c>
      <c r="C400" s="352"/>
      <c r="D400" s="352"/>
      <c r="E400" s="352"/>
      <c r="F400" s="352"/>
      <c r="G400" s="525" t="e">
        <f t="shared" si="31"/>
        <v>#DIV/0!</v>
      </c>
      <c r="H400" s="525" t="e">
        <f t="shared" si="32"/>
        <v>#DIV/0!</v>
      </c>
    </row>
    <row r="401" spans="1:8" x14ac:dyDescent="0.25">
      <c r="A401" s="388" t="s">
        <v>70</v>
      </c>
      <c r="B401" s="389" t="s">
        <v>71</v>
      </c>
      <c r="C401" s="336">
        <f>C402+C415</f>
        <v>0</v>
      </c>
      <c r="D401" s="336">
        <f>D402+D415</f>
        <v>2000</v>
      </c>
      <c r="E401" s="336">
        <f>E402+E415</f>
        <v>2000</v>
      </c>
      <c r="F401" s="336">
        <f>F402+F415</f>
        <v>0</v>
      </c>
      <c r="G401" s="520">
        <f t="shared" si="31"/>
        <v>0</v>
      </c>
      <c r="H401" s="520">
        <f t="shared" si="32"/>
        <v>0</v>
      </c>
    </row>
    <row r="402" spans="1:8" s="330" customFormat="1" x14ac:dyDescent="0.25">
      <c r="A402" s="390" t="s">
        <v>81</v>
      </c>
      <c r="B402" s="339" t="s">
        <v>82</v>
      </c>
      <c r="C402" s="340">
        <f>C403</f>
        <v>0</v>
      </c>
      <c r="D402" s="340">
        <f>D403</f>
        <v>2000</v>
      </c>
      <c r="E402" s="340">
        <f>E403</f>
        <v>2000</v>
      </c>
      <c r="F402" s="340">
        <f>F403</f>
        <v>0</v>
      </c>
      <c r="G402" s="521">
        <f t="shared" si="31"/>
        <v>0</v>
      </c>
      <c r="H402" s="521">
        <f t="shared" si="32"/>
        <v>0</v>
      </c>
    </row>
    <row r="403" spans="1:8" s="330" customFormat="1" x14ac:dyDescent="0.25">
      <c r="A403" s="364">
        <v>32</v>
      </c>
      <c r="B403" s="365" t="s">
        <v>97</v>
      </c>
      <c r="C403" s="357">
        <f>C404+C410</f>
        <v>0</v>
      </c>
      <c r="D403" s="357">
        <f>D404+D410+D412</f>
        <v>2000</v>
      </c>
      <c r="E403" s="357">
        <f>E404+E410+E412</f>
        <v>2000</v>
      </c>
      <c r="F403" s="357">
        <f>F404+F410+F412</f>
        <v>0</v>
      </c>
      <c r="G403" s="522">
        <f t="shared" si="31"/>
        <v>0</v>
      </c>
      <c r="H403" s="522">
        <f t="shared" si="32"/>
        <v>0</v>
      </c>
    </row>
    <row r="404" spans="1:8" s="327" customFormat="1" x14ac:dyDescent="0.25">
      <c r="A404" s="366">
        <v>321</v>
      </c>
      <c r="B404" s="367" t="s">
        <v>98</v>
      </c>
      <c r="C404" s="329">
        <f>C405+C408</f>
        <v>0</v>
      </c>
      <c r="D404" s="329">
        <f>D405+D408</f>
        <v>1000</v>
      </c>
      <c r="E404" s="329">
        <f>E405+E408</f>
        <v>1000</v>
      </c>
      <c r="F404" s="329">
        <f>F405+F408</f>
        <v>0</v>
      </c>
      <c r="G404" s="518">
        <f t="shared" si="31"/>
        <v>0</v>
      </c>
      <c r="H404" s="518">
        <f t="shared" si="32"/>
        <v>0</v>
      </c>
    </row>
    <row r="405" spans="1:8" s="327" customFormat="1" x14ac:dyDescent="0.25">
      <c r="A405" s="366" t="s">
        <v>99</v>
      </c>
      <c r="B405" s="367" t="s">
        <v>100</v>
      </c>
      <c r="C405" s="329">
        <f>SUM(C406:C407)</f>
        <v>0</v>
      </c>
      <c r="D405" s="329">
        <f>SUM(D406:D407)</f>
        <v>1000</v>
      </c>
      <c r="E405" s="329">
        <f>SUM(E406:E407)</f>
        <v>1000</v>
      </c>
      <c r="F405" s="329">
        <f>SUM(F406:F407)</f>
        <v>0</v>
      </c>
      <c r="G405" s="518">
        <f t="shared" si="31"/>
        <v>0</v>
      </c>
      <c r="H405" s="518">
        <f t="shared" si="32"/>
        <v>0</v>
      </c>
    </row>
    <row r="406" spans="1:8" s="327" customFormat="1" x14ac:dyDescent="0.25">
      <c r="A406" s="368" t="s">
        <v>505</v>
      </c>
      <c r="B406" s="280" t="s">
        <v>387</v>
      </c>
      <c r="C406" s="352"/>
      <c r="D406" s="352">
        <v>500</v>
      </c>
      <c r="E406" s="352">
        <v>500</v>
      </c>
      <c r="F406" s="352"/>
      <c r="G406" s="525">
        <f t="shared" si="31"/>
        <v>0</v>
      </c>
      <c r="H406" s="525">
        <f t="shared" si="32"/>
        <v>0</v>
      </c>
    </row>
    <row r="407" spans="1:8" s="343" customFormat="1" x14ac:dyDescent="0.25">
      <c r="A407" s="368" t="s">
        <v>494</v>
      </c>
      <c r="B407" s="280" t="s">
        <v>390</v>
      </c>
      <c r="C407" s="352"/>
      <c r="D407" s="352">
        <v>500</v>
      </c>
      <c r="E407" s="352">
        <v>500</v>
      </c>
      <c r="F407" s="352"/>
      <c r="G407" s="525">
        <f t="shared" si="31"/>
        <v>0</v>
      </c>
      <c r="H407" s="525">
        <f t="shared" si="32"/>
        <v>0</v>
      </c>
    </row>
    <row r="408" spans="1:8" x14ac:dyDescent="0.25">
      <c r="A408" s="366" t="s">
        <v>103</v>
      </c>
      <c r="B408" s="367" t="s">
        <v>104</v>
      </c>
      <c r="C408" s="329">
        <f>C409</f>
        <v>0</v>
      </c>
      <c r="D408" s="329">
        <f t="shared" ref="D408:F408" si="33">D409</f>
        <v>0</v>
      </c>
      <c r="E408" s="329">
        <f t="shared" si="33"/>
        <v>0</v>
      </c>
      <c r="F408" s="329">
        <f t="shared" si="33"/>
        <v>0</v>
      </c>
      <c r="G408" s="518">
        <f>IFERROR(F408/D408*100,F408)</f>
        <v>0</v>
      </c>
      <c r="H408" s="518">
        <f>IFERROR(F408/E408*100,F408)</f>
        <v>0</v>
      </c>
    </row>
    <row r="409" spans="1:8" x14ac:dyDescent="0.25">
      <c r="A409" s="368" t="s">
        <v>514</v>
      </c>
      <c r="B409" s="280" t="s">
        <v>391</v>
      </c>
      <c r="C409" s="352"/>
      <c r="D409" s="352"/>
      <c r="E409" s="352"/>
      <c r="F409" s="352">
        <v>0</v>
      </c>
      <c r="G409" s="525">
        <f t="shared" ref="G409:G411" si="34">IFERROR(F409/D409*100,F409)</f>
        <v>0</v>
      </c>
      <c r="H409" s="525">
        <f>IFERROR(F409/E409*100,F409)</f>
        <v>0</v>
      </c>
    </row>
    <row r="410" spans="1:8" s="330" customFormat="1" hidden="1" x14ac:dyDescent="0.25">
      <c r="A410" s="366" t="s">
        <v>107</v>
      </c>
      <c r="B410" s="367" t="s">
        <v>108</v>
      </c>
      <c r="C410" s="329">
        <f>C411</f>
        <v>0</v>
      </c>
      <c r="D410" s="329">
        <f>D411</f>
        <v>0</v>
      </c>
      <c r="E410" s="329">
        <f>E411</f>
        <v>0</v>
      </c>
      <c r="F410" s="329">
        <f>F411</f>
        <v>0</v>
      </c>
      <c r="G410" s="518">
        <f t="shared" si="34"/>
        <v>0</v>
      </c>
      <c r="H410" s="518" t="e">
        <f t="shared" si="32"/>
        <v>#DIV/0!</v>
      </c>
    </row>
    <row r="411" spans="1:8" hidden="1" x14ac:dyDescent="0.25">
      <c r="A411" s="366" t="s">
        <v>111</v>
      </c>
      <c r="B411" s="367" t="s">
        <v>112</v>
      </c>
      <c r="C411" s="329"/>
      <c r="D411" s="329"/>
      <c r="E411" s="329"/>
      <c r="F411" s="329"/>
      <c r="G411" s="518">
        <f t="shared" si="34"/>
        <v>0</v>
      </c>
      <c r="H411" s="518" t="e">
        <f t="shared" si="32"/>
        <v>#DIV/0!</v>
      </c>
    </row>
    <row r="412" spans="1:8" x14ac:dyDescent="0.25">
      <c r="A412" s="366" t="s">
        <v>558</v>
      </c>
      <c r="B412" s="367" t="s">
        <v>612</v>
      </c>
      <c r="C412" s="329">
        <f t="shared" ref="C412:F413" si="35">C413</f>
        <v>0</v>
      </c>
      <c r="D412" s="329">
        <f t="shared" si="35"/>
        <v>1000</v>
      </c>
      <c r="E412" s="329">
        <f t="shared" si="35"/>
        <v>1000</v>
      </c>
      <c r="F412" s="329">
        <f t="shared" si="35"/>
        <v>0</v>
      </c>
      <c r="G412" s="518">
        <f t="shared" si="31"/>
        <v>0</v>
      </c>
      <c r="H412" s="518">
        <f t="shared" si="32"/>
        <v>0</v>
      </c>
    </row>
    <row r="413" spans="1:8" x14ac:dyDescent="0.25">
      <c r="A413" s="366" t="s">
        <v>559</v>
      </c>
      <c r="B413" s="375" t="s">
        <v>612</v>
      </c>
      <c r="C413" s="329">
        <f t="shared" si="35"/>
        <v>0</v>
      </c>
      <c r="D413" s="329">
        <f t="shared" si="35"/>
        <v>1000</v>
      </c>
      <c r="E413" s="329">
        <f t="shared" si="35"/>
        <v>1000</v>
      </c>
      <c r="F413" s="329">
        <f t="shared" si="35"/>
        <v>0</v>
      </c>
      <c r="G413" s="518">
        <f t="shared" si="31"/>
        <v>0</v>
      </c>
      <c r="H413" s="518">
        <f t="shared" si="32"/>
        <v>0</v>
      </c>
    </row>
    <row r="414" spans="1:8" x14ac:dyDescent="0.25">
      <c r="A414" s="368" t="s">
        <v>561</v>
      </c>
      <c r="B414" s="376" t="s">
        <v>563</v>
      </c>
      <c r="C414" s="352"/>
      <c r="D414" s="352">
        <v>1000</v>
      </c>
      <c r="E414" s="352">
        <v>1000</v>
      </c>
      <c r="F414" s="352"/>
      <c r="G414" s="525">
        <f t="shared" si="31"/>
        <v>0</v>
      </c>
      <c r="H414" s="525">
        <f t="shared" si="32"/>
        <v>0</v>
      </c>
    </row>
    <row r="415" spans="1:8" hidden="1" x14ac:dyDescent="0.25">
      <c r="A415" s="400" t="s">
        <v>334</v>
      </c>
      <c r="B415" s="339" t="s">
        <v>169</v>
      </c>
      <c r="C415" s="340">
        <f t="shared" ref="C415:F416" si="36">C416</f>
        <v>0</v>
      </c>
      <c r="D415" s="340">
        <f t="shared" si="36"/>
        <v>0</v>
      </c>
      <c r="E415" s="340">
        <f t="shared" si="36"/>
        <v>0</v>
      </c>
      <c r="F415" s="340">
        <f t="shared" si="36"/>
        <v>0</v>
      </c>
      <c r="G415" s="521" t="e">
        <f t="shared" si="31"/>
        <v>#DIV/0!</v>
      </c>
      <c r="H415" s="521" t="e">
        <f t="shared" si="32"/>
        <v>#DIV/0!</v>
      </c>
    </row>
    <row r="416" spans="1:8" s="330" customFormat="1" hidden="1" x14ac:dyDescent="0.25">
      <c r="A416" s="364">
        <v>42</v>
      </c>
      <c r="B416" s="365" t="s">
        <v>178</v>
      </c>
      <c r="C416" s="357">
        <f t="shared" si="36"/>
        <v>0</v>
      </c>
      <c r="D416" s="357">
        <f t="shared" si="36"/>
        <v>0</v>
      </c>
      <c r="E416" s="357">
        <f t="shared" si="36"/>
        <v>0</v>
      </c>
      <c r="F416" s="357">
        <f t="shared" si="36"/>
        <v>0</v>
      </c>
      <c r="G416" s="522" t="e">
        <f t="shared" si="31"/>
        <v>#DIV/0!</v>
      </c>
      <c r="H416" s="522" t="e">
        <f t="shared" si="32"/>
        <v>#DIV/0!</v>
      </c>
    </row>
    <row r="417" spans="1:8" s="330" customFormat="1" hidden="1" x14ac:dyDescent="0.25">
      <c r="A417" s="366">
        <v>422</v>
      </c>
      <c r="B417" s="367" t="s">
        <v>179</v>
      </c>
      <c r="C417" s="329">
        <f>SUM(C418:C420)</f>
        <v>0</v>
      </c>
      <c r="D417" s="329">
        <f>SUM(D418:D420)</f>
        <v>0</v>
      </c>
      <c r="E417" s="329">
        <f>SUM(E418:E420)</f>
        <v>0</v>
      </c>
      <c r="F417" s="329">
        <f>SUM(F418:F420)</f>
        <v>0</v>
      </c>
      <c r="G417" s="518" t="e">
        <f t="shared" si="31"/>
        <v>#DIV/0!</v>
      </c>
      <c r="H417" s="518" t="e">
        <f t="shared" si="32"/>
        <v>#DIV/0!</v>
      </c>
    </row>
    <row r="418" spans="1:8" s="343" customFormat="1" hidden="1" x14ac:dyDescent="0.25">
      <c r="A418" s="368" t="s">
        <v>180</v>
      </c>
      <c r="B418" s="280" t="s">
        <v>181</v>
      </c>
      <c r="C418" s="352"/>
      <c r="D418" s="352"/>
      <c r="E418" s="352"/>
      <c r="F418" s="352"/>
      <c r="G418" s="525" t="e">
        <f t="shared" si="31"/>
        <v>#DIV/0!</v>
      </c>
      <c r="H418" s="525" t="e">
        <f t="shared" si="32"/>
        <v>#DIV/0!</v>
      </c>
    </row>
    <row r="419" spans="1:8" hidden="1" x14ac:dyDescent="0.25">
      <c r="A419" s="368" t="s">
        <v>224</v>
      </c>
      <c r="B419" s="280" t="s">
        <v>185</v>
      </c>
      <c r="C419" s="352"/>
      <c r="D419" s="352"/>
      <c r="E419" s="352"/>
      <c r="F419" s="352"/>
      <c r="G419" s="525" t="e">
        <f t="shared" si="31"/>
        <v>#DIV/0!</v>
      </c>
      <c r="H419" s="525" t="e">
        <f t="shared" si="32"/>
        <v>#DIV/0!</v>
      </c>
    </row>
    <row r="420" spans="1:8" hidden="1" x14ac:dyDescent="0.25">
      <c r="A420" s="368" t="s">
        <v>225</v>
      </c>
      <c r="B420" s="280" t="s">
        <v>186</v>
      </c>
      <c r="C420" s="352"/>
      <c r="D420" s="352"/>
      <c r="E420" s="352"/>
      <c r="F420" s="352"/>
      <c r="G420" s="525" t="e">
        <f t="shared" si="31"/>
        <v>#DIV/0!</v>
      </c>
      <c r="H420" s="525" t="e">
        <f t="shared" si="32"/>
        <v>#DIV/0!</v>
      </c>
    </row>
    <row r="421" spans="1:8" s="330" customFormat="1" ht="31.5" x14ac:dyDescent="0.25">
      <c r="A421" s="388" t="s">
        <v>229</v>
      </c>
      <c r="B421" s="401" t="s">
        <v>230</v>
      </c>
      <c r="C421" s="336">
        <f>C422+C434</f>
        <v>0</v>
      </c>
      <c r="D421" s="336">
        <f>D422+D434</f>
        <v>11800</v>
      </c>
      <c r="E421" s="336">
        <f>E422+E434</f>
        <v>11800</v>
      </c>
      <c r="F421" s="336">
        <f>F422+F434</f>
        <v>2227.7000000000003</v>
      </c>
      <c r="G421" s="520">
        <f t="shared" si="31"/>
        <v>18.878813559322037</v>
      </c>
      <c r="H421" s="520">
        <f t="shared" si="32"/>
        <v>18.878813559322037</v>
      </c>
    </row>
    <row r="422" spans="1:8" s="330" customFormat="1" x14ac:dyDescent="0.25">
      <c r="A422" s="390" t="s">
        <v>81</v>
      </c>
      <c r="B422" s="339" t="s">
        <v>82</v>
      </c>
      <c r="C422" s="340">
        <f>C423</f>
        <v>0</v>
      </c>
      <c r="D422" s="340">
        <f>D423</f>
        <v>11800</v>
      </c>
      <c r="E422" s="340">
        <f>E423</f>
        <v>11800</v>
      </c>
      <c r="F422" s="340">
        <f>F423</f>
        <v>2227.7000000000003</v>
      </c>
      <c r="G422" s="521">
        <f t="shared" si="31"/>
        <v>18.878813559322037</v>
      </c>
      <c r="H422" s="521">
        <f t="shared" si="32"/>
        <v>18.878813559322037</v>
      </c>
    </row>
    <row r="423" spans="1:8" s="330" customFormat="1" x14ac:dyDescent="0.25">
      <c r="A423" s="364">
        <v>32</v>
      </c>
      <c r="B423" s="365" t="s">
        <v>97</v>
      </c>
      <c r="C423" s="357">
        <f>C424+C427+C431</f>
        <v>0</v>
      </c>
      <c r="D423" s="357">
        <f>D424+D427+D431</f>
        <v>11800</v>
      </c>
      <c r="E423" s="357">
        <f>E424+E427+E431</f>
        <v>11800</v>
      </c>
      <c r="F423" s="357">
        <f>F424+F427+F431</f>
        <v>2227.7000000000003</v>
      </c>
      <c r="G423" s="522">
        <f t="shared" si="31"/>
        <v>18.878813559322037</v>
      </c>
      <c r="H423" s="522">
        <f t="shared" si="32"/>
        <v>18.878813559322037</v>
      </c>
    </row>
    <row r="424" spans="1:8" s="330" customFormat="1" hidden="1" x14ac:dyDescent="0.25">
      <c r="A424" s="366" t="s">
        <v>107</v>
      </c>
      <c r="B424" s="382" t="s">
        <v>108</v>
      </c>
      <c r="C424" s="329">
        <f>C425+C426</f>
        <v>0</v>
      </c>
      <c r="D424" s="329">
        <f>D425+D426</f>
        <v>0</v>
      </c>
      <c r="E424" s="329">
        <f>E425+E426</f>
        <v>0</v>
      </c>
      <c r="F424" s="329">
        <f>F425+F426</f>
        <v>0</v>
      </c>
      <c r="G424" s="518" t="e">
        <f t="shared" si="31"/>
        <v>#DIV/0!</v>
      </c>
      <c r="H424" s="518" t="e">
        <f t="shared" si="32"/>
        <v>#DIV/0!</v>
      </c>
    </row>
    <row r="425" spans="1:8" hidden="1" x14ac:dyDescent="0.25">
      <c r="A425" s="366" t="s">
        <v>111</v>
      </c>
      <c r="B425" s="382" t="s">
        <v>108</v>
      </c>
      <c r="C425" s="329"/>
      <c r="D425" s="329"/>
      <c r="E425" s="329"/>
      <c r="F425" s="329"/>
      <c r="G425" s="518" t="e">
        <f t="shared" si="31"/>
        <v>#DIV/0!</v>
      </c>
      <c r="H425" s="518" t="e">
        <f t="shared" si="32"/>
        <v>#DIV/0!</v>
      </c>
    </row>
    <row r="426" spans="1:8" hidden="1" x14ac:dyDescent="0.25">
      <c r="A426" s="366" t="s">
        <v>115</v>
      </c>
      <c r="B426" s="382" t="s">
        <v>315</v>
      </c>
      <c r="C426" s="329"/>
      <c r="D426" s="329"/>
      <c r="E426" s="329"/>
      <c r="F426" s="329"/>
      <c r="G426" s="518" t="e">
        <f t="shared" si="31"/>
        <v>#DIV/0!</v>
      </c>
      <c r="H426" s="518" t="e">
        <f t="shared" si="32"/>
        <v>#DIV/0!</v>
      </c>
    </row>
    <row r="427" spans="1:8" s="330" customFormat="1" x14ac:dyDescent="0.25">
      <c r="A427" s="366" t="s">
        <v>121</v>
      </c>
      <c r="B427" s="367" t="s">
        <v>122</v>
      </c>
      <c r="C427" s="329">
        <f>C428+C429</f>
        <v>0</v>
      </c>
      <c r="D427" s="329">
        <f>D428+D429</f>
        <v>1300</v>
      </c>
      <c r="E427" s="329">
        <f>E428+E429</f>
        <v>1300</v>
      </c>
      <c r="F427" s="329">
        <f>F428+F429</f>
        <v>81.59</v>
      </c>
      <c r="G427" s="518">
        <f t="shared" si="31"/>
        <v>6.2761538461538464</v>
      </c>
      <c r="H427" s="518">
        <f t="shared" si="32"/>
        <v>6.2761538461538464</v>
      </c>
    </row>
    <row r="428" spans="1:8" hidden="1" x14ac:dyDescent="0.25">
      <c r="A428" s="366" t="s">
        <v>125</v>
      </c>
      <c r="B428" s="367" t="s">
        <v>126</v>
      </c>
      <c r="C428" s="329"/>
      <c r="D428" s="329"/>
      <c r="E428" s="329"/>
      <c r="F428" s="329"/>
      <c r="G428" s="518" t="e">
        <f t="shared" si="31"/>
        <v>#DIV/0!</v>
      </c>
      <c r="H428" s="518" t="e">
        <f t="shared" si="32"/>
        <v>#DIV/0!</v>
      </c>
    </row>
    <row r="429" spans="1:8" x14ac:dyDescent="0.25">
      <c r="A429" s="366" t="s">
        <v>129</v>
      </c>
      <c r="B429" s="367" t="s">
        <v>130</v>
      </c>
      <c r="C429" s="329">
        <f>C430</f>
        <v>0</v>
      </c>
      <c r="D429" s="329">
        <f>D430</f>
        <v>1300</v>
      </c>
      <c r="E429" s="329">
        <f>E430</f>
        <v>1300</v>
      </c>
      <c r="F429" s="329">
        <f>F430</f>
        <v>81.59</v>
      </c>
      <c r="G429" s="518">
        <f t="shared" si="31"/>
        <v>6.2761538461538464</v>
      </c>
      <c r="H429" s="518">
        <f t="shared" si="32"/>
        <v>6.2761538461538464</v>
      </c>
    </row>
    <row r="430" spans="1:8" x14ac:dyDescent="0.25">
      <c r="A430" s="368" t="s">
        <v>581</v>
      </c>
      <c r="B430" s="280" t="s">
        <v>584</v>
      </c>
      <c r="C430" s="352"/>
      <c r="D430" s="352">
        <v>1300</v>
      </c>
      <c r="E430" s="352">
        <v>1300</v>
      </c>
      <c r="F430" s="352">
        <v>81.59</v>
      </c>
      <c r="G430" s="525">
        <f t="shared" si="31"/>
        <v>6.2761538461538464</v>
      </c>
      <c r="H430" s="525">
        <f t="shared" si="32"/>
        <v>6.2761538461538464</v>
      </c>
    </row>
    <row r="431" spans="1:8" s="330" customFormat="1" x14ac:dyDescent="0.25">
      <c r="A431" s="366" t="s">
        <v>214</v>
      </c>
      <c r="B431" s="367" t="s">
        <v>215</v>
      </c>
      <c r="C431" s="329">
        <f t="shared" ref="C431:F432" si="37">C432</f>
        <v>0</v>
      </c>
      <c r="D431" s="329">
        <f t="shared" si="37"/>
        <v>10500</v>
      </c>
      <c r="E431" s="329">
        <f t="shared" si="37"/>
        <v>10500</v>
      </c>
      <c r="F431" s="329">
        <f t="shared" si="37"/>
        <v>2146.11</v>
      </c>
      <c r="G431" s="518">
        <f t="shared" si="31"/>
        <v>20.439142857142858</v>
      </c>
      <c r="H431" s="518">
        <f t="shared" si="32"/>
        <v>20.439142857142858</v>
      </c>
    </row>
    <row r="432" spans="1:8" x14ac:dyDescent="0.25">
      <c r="A432" s="366" t="s">
        <v>226</v>
      </c>
      <c r="B432" s="367" t="s">
        <v>142</v>
      </c>
      <c r="C432" s="329">
        <f t="shared" si="37"/>
        <v>0</v>
      </c>
      <c r="D432" s="329">
        <f t="shared" si="37"/>
        <v>10500</v>
      </c>
      <c r="E432" s="329">
        <f t="shared" si="37"/>
        <v>10500</v>
      </c>
      <c r="F432" s="329">
        <f t="shared" si="37"/>
        <v>2146.11</v>
      </c>
      <c r="G432" s="518">
        <f t="shared" si="31"/>
        <v>20.439142857142858</v>
      </c>
      <c r="H432" s="518">
        <f t="shared" si="32"/>
        <v>20.439142857142858</v>
      </c>
    </row>
    <row r="433" spans="1:16382" x14ac:dyDescent="0.25">
      <c r="A433" s="368" t="s">
        <v>500</v>
      </c>
      <c r="B433" s="280" t="s">
        <v>501</v>
      </c>
      <c r="C433" s="352"/>
      <c r="D433" s="352">
        <f>5000+5500</f>
        <v>10500</v>
      </c>
      <c r="E433" s="352">
        <v>10500</v>
      </c>
      <c r="F433" s="352">
        <v>2146.11</v>
      </c>
      <c r="G433" s="525">
        <f t="shared" si="31"/>
        <v>20.439142857142858</v>
      </c>
      <c r="H433" s="525">
        <f t="shared" si="32"/>
        <v>20.439142857142858</v>
      </c>
    </row>
    <row r="434" spans="1:16382" s="330" customFormat="1" hidden="1" x14ac:dyDescent="0.25">
      <c r="A434" s="459" t="s">
        <v>334</v>
      </c>
      <c r="B434" s="339" t="s">
        <v>169</v>
      </c>
      <c r="C434" s="340">
        <f>C435</f>
        <v>0</v>
      </c>
      <c r="D434" s="340">
        <f>D435</f>
        <v>0</v>
      </c>
      <c r="E434" s="340">
        <f>E435</f>
        <v>0</v>
      </c>
      <c r="F434" s="340">
        <f>F435</f>
        <v>0</v>
      </c>
      <c r="G434" s="521" t="e">
        <f t="shared" si="31"/>
        <v>#DIV/0!</v>
      </c>
      <c r="H434" s="521" t="e">
        <f t="shared" si="32"/>
        <v>#DIV/0!</v>
      </c>
    </row>
    <row r="435" spans="1:16382" s="327" customFormat="1" hidden="1" x14ac:dyDescent="0.25">
      <c r="A435" s="364">
        <v>42</v>
      </c>
      <c r="B435" s="365" t="s">
        <v>178</v>
      </c>
      <c r="C435" s="357">
        <f>C438+C436</f>
        <v>0</v>
      </c>
      <c r="D435" s="357">
        <f>D438+D436</f>
        <v>0</v>
      </c>
      <c r="E435" s="357">
        <f>E438+E436</f>
        <v>0</v>
      </c>
      <c r="F435" s="357">
        <f>F438+F436</f>
        <v>0</v>
      </c>
      <c r="G435" s="522" t="e">
        <f t="shared" si="31"/>
        <v>#DIV/0!</v>
      </c>
      <c r="H435" s="522" t="e">
        <f t="shared" si="32"/>
        <v>#DIV/0!</v>
      </c>
    </row>
    <row r="436" spans="1:16382" s="327" customFormat="1" hidden="1" x14ac:dyDescent="0.25">
      <c r="A436" s="366" t="s">
        <v>201</v>
      </c>
      <c r="B436" s="367" t="s">
        <v>202</v>
      </c>
      <c r="C436" s="329">
        <f>C437</f>
        <v>0</v>
      </c>
      <c r="D436" s="329">
        <f>D437</f>
        <v>0</v>
      </c>
      <c r="E436" s="329">
        <f>E437</f>
        <v>0</v>
      </c>
      <c r="F436" s="329">
        <f>F437</f>
        <v>0</v>
      </c>
      <c r="G436" s="518" t="e">
        <f t="shared" si="31"/>
        <v>#DIV/0!</v>
      </c>
      <c r="H436" s="518" t="e">
        <f t="shared" si="32"/>
        <v>#DIV/0!</v>
      </c>
    </row>
    <row r="437" spans="1:16382" s="343" customFormat="1" hidden="1" x14ac:dyDescent="0.25">
      <c r="A437" s="366" t="s">
        <v>203</v>
      </c>
      <c r="B437" s="367" t="s">
        <v>204</v>
      </c>
      <c r="C437" s="329"/>
      <c r="D437" s="329"/>
      <c r="E437" s="329"/>
      <c r="F437" s="329"/>
      <c r="G437" s="518" t="e">
        <f t="shared" si="31"/>
        <v>#DIV/0!</v>
      </c>
      <c r="H437" s="518" t="e">
        <f t="shared" si="32"/>
        <v>#DIV/0!</v>
      </c>
    </row>
    <row r="438" spans="1:16382" s="330" customFormat="1" hidden="1" x14ac:dyDescent="0.25">
      <c r="A438" s="366">
        <v>422</v>
      </c>
      <c r="B438" s="367" t="s">
        <v>179</v>
      </c>
      <c r="C438" s="329">
        <f>SUM(C439:C441)</f>
        <v>0</v>
      </c>
      <c r="D438" s="329">
        <f>SUM(D439:D441)</f>
        <v>0</v>
      </c>
      <c r="E438" s="329">
        <f>SUM(E439:E441)</f>
        <v>0</v>
      </c>
      <c r="F438" s="329">
        <f>SUM(F439:F441)</f>
        <v>0</v>
      </c>
      <c r="G438" s="518" t="e">
        <f t="shared" si="31"/>
        <v>#DIV/0!</v>
      </c>
      <c r="H438" s="518" t="e">
        <f t="shared" si="32"/>
        <v>#DIV/0!</v>
      </c>
    </row>
    <row r="439" spans="1:16382" hidden="1" x14ac:dyDescent="0.25">
      <c r="A439" s="366" t="s">
        <v>180</v>
      </c>
      <c r="B439" s="367" t="s">
        <v>181</v>
      </c>
      <c r="C439" s="329"/>
      <c r="D439" s="329"/>
      <c r="E439" s="329"/>
      <c r="F439" s="329"/>
      <c r="G439" s="518" t="e">
        <f t="shared" si="31"/>
        <v>#DIV/0!</v>
      </c>
      <c r="H439" s="518" t="e">
        <f t="shared" si="32"/>
        <v>#DIV/0!</v>
      </c>
    </row>
    <row r="440" spans="1:16382" hidden="1" x14ac:dyDescent="0.25">
      <c r="A440" s="366" t="s">
        <v>182</v>
      </c>
      <c r="B440" s="367" t="s">
        <v>183</v>
      </c>
      <c r="C440" s="329"/>
      <c r="D440" s="329"/>
      <c r="E440" s="329"/>
      <c r="F440" s="329"/>
      <c r="G440" s="518" t="e">
        <f t="shared" si="31"/>
        <v>#DIV/0!</v>
      </c>
      <c r="H440" s="518" t="e">
        <f t="shared" si="32"/>
        <v>#DIV/0!</v>
      </c>
    </row>
    <row r="441" spans="1:16382" hidden="1" x14ac:dyDescent="0.25">
      <c r="A441" s="366" t="s">
        <v>224</v>
      </c>
      <c r="B441" s="367" t="s">
        <v>185</v>
      </c>
      <c r="C441" s="329">
        <f>SUM(C442)</f>
        <v>0</v>
      </c>
      <c r="D441" s="329">
        <f>SUM(D442)</f>
        <v>0</v>
      </c>
      <c r="E441" s="329">
        <f>SUM(E442)</f>
        <v>0</v>
      </c>
      <c r="F441" s="329">
        <f>SUM(F442)</f>
        <v>0</v>
      </c>
      <c r="G441" s="518" t="e">
        <f t="shared" si="31"/>
        <v>#DIV/0!</v>
      </c>
      <c r="H441" s="518" t="e">
        <f t="shared" si="32"/>
        <v>#DIV/0!</v>
      </c>
    </row>
    <row r="442" spans="1:16382" hidden="1" x14ac:dyDescent="0.25">
      <c r="A442" s="368" t="s">
        <v>502</v>
      </c>
      <c r="B442" s="280" t="s">
        <v>449</v>
      </c>
      <c r="C442" s="352"/>
      <c r="D442" s="352"/>
      <c r="E442" s="352"/>
      <c r="F442" s="352"/>
      <c r="G442" s="525" t="e">
        <f t="shared" si="31"/>
        <v>#DIV/0!</v>
      </c>
      <c r="H442" s="525" t="e">
        <f t="shared" si="32"/>
        <v>#DIV/0!</v>
      </c>
    </row>
    <row r="443" spans="1:16382" x14ac:dyDescent="0.25">
      <c r="A443" s="388" t="s">
        <v>344</v>
      </c>
      <c r="B443" s="389" t="s">
        <v>345</v>
      </c>
      <c r="C443" s="336">
        <f t="shared" ref="C443:E443" si="38">C444</f>
        <v>0</v>
      </c>
      <c r="D443" s="336">
        <f t="shared" si="38"/>
        <v>150000</v>
      </c>
      <c r="E443" s="336">
        <f t="shared" si="38"/>
        <v>150000</v>
      </c>
      <c r="F443" s="336">
        <f>F444</f>
        <v>87604.33</v>
      </c>
      <c r="G443" s="520">
        <f t="shared" si="31"/>
        <v>58.402886666666667</v>
      </c>
      <c r="H443" s="520">
        <f t="shared" si="32"/>
        <v>58.402886666666667</v>
      </c>
    </row>
    <row r="444" spans="1:16382" x14ac:dyDescent="0.25">
      <c r="A444" s="459" t="s">
        <v>81</v>
      </c>
      <c r="B444" s="460" t="s">
        <v>82</v>
      </c>
      <c r="C444" s="340">
        <f>C445+C452</f>
        <v>0</v>
      </c>
      <c r="D444" s="340">
        <f t="shared" ref="D444:F444" si="39">D445+D452</f>
        <v>150000</v>
      </c>
      <c r="E444" s="340">
        <f t="shared" si="39"/>
        <v>150000</v>
      </c>
      <c r="F444" s="340">
        <f t="shared" si="39"/>
        <v>87604.33</v>
      </c>
      <c r="G444" s="521">
        <f t="shared" si="31"/>
        <v>58.402886666666667</v>
      </c>
      <c r="H444" s="521">
        <f t="shared" si="32"/>
        <v>58.402886666666667</v>
      </c>
      <c r="I444" s="330"/>
      <c r="J444" s="330"/>
      <c r="K444" s="330"/>
      <c r="L444" s="330"/>
      <c r="M444" s="330"/>
      <c r="N444" s="330"/>
      <c r="O444" s="330"/>
      <c r="P444" s="330"/>
      <c r="Q444" s="330"/>
      <c r="R444" s="330"/>
      <c r="S444" s="330"/>
      <c r="T444" s="330"/>
      <c r="U444" s="330"/>
      <c r="V444" s="330"/>
      <c r="W444" s="330"/>
      <c r="X444" s="330"/>
      <c r="Y444" s="330"/>
      <c r="Z444" s="330"/>
      <c r="AA444" s="330"/>
      <c r="AB444" s="330"/>
      <c r="AC444" s="330"/>
      <c r="AD444" s="330"/>
      <c r="AE444" s="330"/>
      <c r="AF444" s="330"/>
      <c r="AG444" s="330"/>
      <c r="AH444" s="330"/>
      <c r="AI444" s="330"/>
      <c r="AJ444" s="330"/>
      <c r="AK444" s="330"/>
      <c r="AL444" s="330"/>
      <c r="AM444" s="330"/>
      <c r="AN444" s="330"/>
      <c r="AO444" s="330"/>
      <c r="AP444" s="330"/>
      <c r="AQ444" s="330"/>
      <c r="AR444" s="330"/>
      <c r="AS444" s="330"/>
      <c r="AT444" s="330"/>
      <c r="AU444" s="330"/>
      <c r="AV444" s="330"/>
      <c r="AW444" s="330"/>
      <c r="AX444" s="330"/>
      <c r="AY444" s="330"/>
      <c r="AZ444" s="330"/>
      <c r="BA444" s="330"/>
      <c r="BB444" s="330"/>
      <c r="BC444" s="330"/>
      <c r="BD444" s="330"/>
      <c r="BE444" s="330"/>
      <c r="BF444" s="330"/>
      <c r="BG444" s="330"/>
      <c r="BH444" s="330"/>
      <c r="BI444" s="330"/>
      <c r="BJ444" s="330"/>
      <c r="BK444" s="330"/>
      <c r="BL444" s="330"/>
      <c r="BM444" s="330"/>
      <c r="BN444" s="330"/>
      <c r="BO444" s="330"/>
      <c r="BP444" s="330"/>
      <c r="BQ444" s="330"/>
      <c r="BR444" s="330"/>
      <c r="BS444" s="330"/>
      <c r="BT444" s="330"/>
      <c r="BU444" s="330"/>
      <c r="BV444" s="330"/>
      <c r="BW444" s="330"/>
      <c r="BX444" s="330"/>
      <c r="BY444" s="330"/>
      <c r="BZ444" s="330"/>
      <c r="CA444" s="330"/>
      <c r="CB444" s="330"/>
      <c r="CC444" s="330"/>
      <c r="CD444" s="330"/>
      <c r="CE444" s="330"/>
      <c r="CF444" s="330"/>
      <c r="CG444" s="330"/>
      <c r="CH444" s="330"/>
      <c r="CI444" s="330"/>
      <c r="CJ444" s="330"/>
      <c r="CK444" s="330"/>
      <c r="CL444" s="330"/>
      <c r="CM444" s="330"/>
      <c r="CN444" s="330"/>
      <c r="CO444" s="330"/>
      <c r="CP444" s="330"/>
      <c r="CQ444" s="330"/>
      <c r="CR444" s="330"/>
      <c r="CS444" s="330"/>
      <c r="CT444" s="330"/>
      <c r="CU444" s="330"/>
      <c r="CV444" s="330"/>
      <c r="CW444" s="330"/>
      <c r="CX444" s="330"/>
      <c r="CY444" s="330"/>
      <c r="CZ444" s="330"/>
      <c r="DA444" s="330"/>
      <c r="DB444" s="330"/>
      <c r="DC444" s="330"/>
      <c r="DD444" s="330"/>
      <c r="DE444" s="330"/>
      <c r="DF444" s="330"/>
      <c r="DG444" s="330"/>
      <c r="DH444" s="330"/>
      <c r="DI444" s="330"/>
      <c r="DJ444" s="330"/>
      <c r="DK444" s="330"/>
      <c r="DL444" s="330"/>
      <c r="DM444" s="330"/>
      <c r="DN444" s="330"/>
      <c r="DO444" s="330"/>
      <c r="DP444" s="330"/>
      <c r="DQ444" s="330"/>
      <c r="DR444" s="330"/>
      <c r="DS444" s="330"/>
      <c r="DT444" s="330"/>
      <c r="DU444" s="330"/>
      <c r="DV444" s="330"/>
      <c r="DW444" s="330"/>
      <c r="DX444" s="330"/>
      <c r="DY444" s="330"/>
      <c r="DZ444" s="330"/>
      <c r="EA444" s="330"/>
      <c r="EB444" s="330"/>
      <c r="EC444" s="330"/>
      <c r="ED444" s="330"/>
      <c r="EE444" s="330"/>
      <c r="EF444" s="330"/>
      <c r="EG444" s="330"/>
      <c r="EH444" s="330"/>
      <c r="EI444" s="330"/>
      <c r="EJ444" s="330"/>
      <c r="EK444" s="330"/>
      <c r="EL444" s="330"/>
      <c r="EM444" s="330"/>
      <c r="EN444" s="330"/>
      <c r="EO444" s="330"/>
      <c r="EP444" s="330"/>
      <c r="EQ444" s="330"/>
      <c r="ER444" s="330"/>
      <c r="ES444" s="330"/>
      <c r="ET444" s="330"/>
      <c r="EU444" s="330"/>
      <c r="EV444" s="330"/>
      <c r="EW444" s="330"/>
      <c r="EX444" s="330"/>
      <c r="EY444" s="330"/>
      <c r="EZ444" s="330"/>
      <c r="FA444" s="330"/>
      <c r="FB444" s="330"/>
      <c r="FC444" s="330"/>
      <c r="FD444" s="330"/>
      <c r="FE444" s="330"/>
      <c r="FF444" s="330"/>
      <c r="FG444" s="330"/>
      <c r="FH444" s="330"/>
      <c r="FI444" s="330"/>
      <c r="FJ444" s="330"/>
      <c r="FK444" s="330"/>
      <c r="FL444" s="330"/>
      <c r="FM444" s="330"/>
      <c r="FN444" s="330"/>
      <c r="FO444" s="330"/>
      <c r="FP444" s="330"/>
      <c r="FQ444" s="330"/>
      <c r="FR444" s="330"/>
      <c r="FS444" s="330"/>
      <c r="FT444" s="330"/>
      <c r="FU444" s="330"/>
      <c r="FV444" s="330"/>
      <c r="FW444" s="330"/>
      <c r="FX444" s="330"/>
      <c r="FY444" s="330"/>
      <c r="FZ444" s="330"/>
      <c r="GA444" s="330"/>
      <c r="GB444" s="330"/>
      <c r="GC444" s="330"/>
      <c r="GD444" s="330"/>
      <c r="GE444" s="330"/>
      <c r="GF444" s="330"/>
      <c r="GG444" s="330"/>
      <c r="GH444" s="330"/>
      <c r="GI444" s="330"/>
      <c r="GJ444" s="330"/>
      <c r="GK444" s="330"/>
      <c r="GL444" s="330"/>
      <c r="GM444" s="330"/>
      <c r="GN444" s="330"/>
      <c r="GO444" s="330"/>
      <c r="GP444" s="330"/>
      <c r="GQ444" s="330"/>
      <c r="GR444" s="330"/>
      <c r="GS444" s="330"/>
      <c r="GT444" s="330"/>
      <c r="GU444" s="330"/>
      <c r="GV444" s="330"/>
      <c r="GW444" s="330"/>
      <c r="GX444" s="330"/>
      <c r="GY444" s="330"/>
      <c r="GZ444" s="330"/>
      <c r="HA444" s="330"/>
      <c r="HB444" s="330"/>
      <c r="HC444" s="330"/>
      <c r="HD444" s="330"/>
      <c r="HE444" s="330"/>
      <c r="HF444" s="330"/>
      <c r="HG444" s="330"/>
      <c r="HH444" s="330"/>
      <c r="HI444" s="330"/>
      <c r="HJ444" s="330"/>
      <c r="HK444" s="330"/>
      <c r="HL444" s="330"/>
      <c r="HM444" s="330"/>
      <c r="HN444" s="330"/>
      <c r="HO444" s="330"/>
      <c r="HP444" s="330"/>
      <c r="HQ444" s="330"/>
      <c r="HR444" s="330"/>
      <c r="HS444" s="330"/>
      <c r="HT444" s="330"/>
      <c r="HU444" s="330"/>
      <c r="HV444" s="330"/>
      <c r="HW444" s="330"/>
      <c r="HX444" s="330"/>
      <c r="HY444" s="330"/>
      <c r="HZ444" s="330"/>
      <c r="IA444" s="330"/>
      <c r="IB444" s="330"/>
      <c r="IC444" s="330"/>
      <c r="ID444" s="330"/>
      <c r="IE444" s="330"/>
      <c r="IF444" s="330"/>
      <c r="IG444" s="330"/>
      <c r="IH444" s="330"/>
      <c r="II444" s="330"/>
      <c r="IJ444" s="330"/>
      <c r="IK444" s="330"/>
      <c r="IL444" s="330"/>
      <c r="IM444" s="330"/>
      <c r="IN444" s="330"/>
      <c r="IO444" s="330"/>
      <c r="IP444" s="330"/>
      <c r="IQ444" s="330"/>
      <c r="IR444" s="330"/>
      <c r="IS444" s="330"/>
      <c r="IT444" s="330"/>
      <c r="IU444" s="330"/>
      <c r="IV444" s="330"/>
      <c r="IW444" s="330"/>
      <c r="IX444" s="330"/>
      <c r="IY444" s="330"/>
      <c r="IZ444" s="330"/>
      <c r="JA444" s="330"/>
      <c r="JB444" s="330"/>
      <c r="JC444" s="330"/>
      <c r="JD444" s="330"/>
      <c r="JE444" s="330"/>
      <c r="JF444" s="330"/>
      <c r="JG444" s="330"/>
      <c r="JH444" s="330"/>
      <c r="JI444" s="330"/>
      <c r="JJ444" s="330"/>
      <c r="JK444" s="330"/>
      <c r="JL444" s="330"/>
      <c r="JM444" s="330"/>
      <c r="JN444" s="330"/>
      <c r="JO444" s="330"/>
      <c r="JP444" s="330"/>
      <c r="JQ444" s="330"/>
      <c r="JR444" s="330"/>
      <c r="JS444" s="330"/>
      <c r="JT444" s="330"/>
      <c r="JU444" s="330"/>
      <c r="JV444" s="330"/>
      <c r="JW444" s="330"/>
      <c r="JX444" s="330"/>
      <c r="JY444" s="330"/>
      <c r="JZ444" s="330"/>
      <c r="KA444" s="330"/>
      <c r="KB444" s="330"/>
      <c r="KC444" s="330"/>
      <c r="KD444" s="330"/>
      <c r="KE444" s="330"/>
      <c r="KF444" s="330"/>
      <c r="KG444" s="330"/>
      <c r="KH444" s="330"/>
      <c r="KI444" s="330"/>
      <c r="KJ444" s="330"/>
      <c r="KK444" s="330"/>
      <c r="KL444" s="330"/>
      <c r="KM444" s="330"/>
      <c r="KN444" s="330"/>
      <c r="KO444" s="330"/>
      <c r="KP444" s="330"/>
      <c r="KQ444" s="330"/>
      <c r="KR444" s="330"/>
      <c r="KS444" s="330"/>
      <c r="KT444" s="330"/>
      <c r="KU444" s="330"/>
      <c r="KV444" s="330"/>
      <c r="KW444" s="330"/>
      <c r="KX444" s="330"/>
      <c r="KY444" s="330"/>
      <c r="KZ444" s="330"/>
      <c r="LA444" s="330"/>
      <c r="LB444" s="330"/>
      <c r="LC444" s="330"/>
      <c r="LD444" s="330"/>
      <c r="LE444" s="330"/>
      <c r="LF444" s="330"/>
      <c r="LG444" s="330"/>
      <c r="LH444" s="330"/>
      <c r="LI444" s="330"/>
      <c r="LJ444" s="330"/>
      <c r="LK444" s="330"/>
      <c r="LL444" s="330"/>
      <c r="LM444" s="330"/>
      <c r="LN444" s="330"/>
      <c r="LO444" s="330"/>
      <c r="LP444" s="330"/>
      <c r="LQ444" s="330"/>
      <c r="LR444" s="330"/>
      <c r="LS444" s="330"/>
      <c r="LT444" s="330"/>
      <c r="LU444" s="330"/>
      <c r="LV444" s="330"/>
      <c r="LW444" s="330"/>
      <c r="LX444" s="330"/>
      <c r="LY444" s="330"/>
      <c r="LZ444" s="330"/>
      <c r="MA444" s="330"/>
      <c r="MB444" s="330"/>
      <c r="MC444" s="330"/>
      <c r="MD444" s="330"/>
      <c r="ME444" s="330"/>
      <c r="MF444" s="330"/>
      <c r="MG444" s="330"/>
      <c r="MH444" s="330"/>
      <c r="MI444" s="330"/>
      <c r="MJ444" s="330"/>
      <c r="MK444" s="330"/>
      <c r="ML444" s="330"/>
      <c r="MM444" s="330"/>
      <c r="MN444" s="330"/>
      <c r="MO444" s="330"/>
      <c r="MP444" s="330"/>
      <c r="MQ444" s="330"/>
      <c r="MR444" s="330"/>
      <c r="MS444" s="330"/>
      <c r="MT444" s="330"/>
      <c r="MU444" s="330"/>
      <c r="MV444" s="330"/>
      <c r="MW444" s="330"/>
      <c r="MX444" s="330"/>
      <c r="MY444" s="330"/>
      <c r="MZ444" s="330"/>
      <c r="NA444" s="330"/>
      <c r="NB444" s="330"/>
      <c r="NC444" s="330"/>
      <c r="ND444" s="330"/>
      <c r="NE444" s="330"/>
      <c r="NF444" s="330"/>
      <c r="NG444" s="330"/>
      <c r="NH444" s="330"/>
      <c r="NI444" s="330"/>
      <c r="NJ444" s="330"/>
      <c r="NK444" s="330"/>
      <c r="NL444" s="330"/>
      <c r="NM444" s="330"/>
      <c r="NN444" s="330"/>
      <c r="NO444" s="330"/>
      <c r="NP444" s="330"/>
      <c r="NQ444" s="330"/>
      <c r="NR444" s="330"/>
      <c r="NS444" s="330"/>
      <c r="NT444" s="330"/>
      <c r="NU444" s="330"/>
      <c r="NV444" s="330"/>
      <c r="NW444" s="330"/>
      <c r="NX444" s="330"/>
      <c r="NY444" s="330"/>
      <c r="NZ444" s="330"/>
      <c r="OA444" s="330"/>
      <c r="OB444" s="330"/>
      <c r="OC444" s="330"/>
      <c r="OD444" s="330"/>
      <c r="OE444" s="330"/>
      <c r="OF444" s="330"/>
      <c r="OG444" s="330"/>
      <c r="OH444" s="330"/>
      <c r="OI444" s="330"/>
      <c r="OJ444" s="330"/>
      <c r="OK444" s="330"/>
      <c r="OL444" s="330"/>
      <c r="OM444" s="330"/>
      <c r="ON444" s="330"/>
      <c r="OO444" s="330"/>
      <c r="OP444" s="330"/>
      <c r="OQ444" s="330"/>
      <c r="OR444" s="330"/>
      <c r="OS444" s="330"/>
      <c r="OT444" s="330"/>
      <c r="OU444" s="330"/>
      <c r="OV444" s="330"/>
      <c r="OW444" s="330"/>
      <c r="OX444" s="330"/>
      <c r="OY444" s="330"/>
      <c r="OZ444" s="330"/>
      <c r="PA444" s="330"/>
      <c r="PB444" s="330"/>
      <c r="PC444" s="330"/>
      <c r="PD444" s="330"/>
      <c r="PE444" s="330"/>
      <c r="PF444" s="330"/>
      <c r="PG444" s="330"/>
      <c r="PH444" s="330"/>
      <c r="PI444" s="330"/>
      <c r="PJ444" s="330"/>
      <c r="PK444" s="330"/>
      <c r="PL444" s="330"/>
      <c r="PM444" s="330"/>
      <c r="PN444" s="330"/>
      <c r="PO444" s="330"/>
      <c r="PP444" s="330"/>
      <c r="PQ444" s="330"/>
      <c r="PR444" s="330"/>
      <c r="PS444" s="330"/>
      <c r="PT444" s="330"/>
      <c r="PU444" s="330"/>
      <c r="PV444" s="330"/>
      <c r="PW444" s="330"/>
      <c r="PX444" s="330"/>
      <c r="PY444" s="330"/>
      <c r="PZ444" s="330"/>
      <c r="QA444" s="330"/>
      <c r="QB444" s="330"/>
      <c r="QC444" s="330"/>
      <c r="QD444" s="330"/>
      <c r="QE444" s="330"/>
      <c r="QF444" s="330"/>
      <c r="QG444" s="330"/>
      <c r="QH444" s="330"/>
      <c r="QI444" s="330"/>
      <c r="QJ444" s="330"/>
      <c r="QK444" s="330"/>
      <c r="QL444" s="330"/>
      <c r="QM444" s="330"/>
      <c r="QN444" s="330"/>
      <c r="QO444" s="330"/>
      <c r="QP444" s="330"/>
      <c r="QQ444" s="330"/>
      <c r="QR444" s="330"/>
      <c r="QS444" s="330"/>
      <c r="QT444" s="330"/>
      <c r="QU444" s="330"/>
      <c r="QV444" s="330"/>
      <c r="QW444" s="330"/>
      <c r="QX444" s="330"/>
      <c r="QY444" s="330"/>
      <c r="QZ444" s="330"/>
      <c r="RA444" s="330"/>
      <c r="RB444" s="330"/>
      <c r="RC444" s="330"/>
      <c r="RD444" s="330"/>
      <c r="RE444" s="330"/>
      <c r="RF444" s="330"/>
      <c r="RG444" s="330"/>
      <c r="RH444" s="330"/>
      <c r="RI444" s="330"/>
      <c r="RJ444" s="330"/>
      <c r="RK444" s="330"/>
      <c r="RL444" s="330"/>
      <c r="RM444" s="330"/>
      <c r="RN444" s="330"/>
      <c r="RO444" s="330"/>
      <c r="RP444" s="330"/>
      <c r="RQ444" s="330"/>
      <c r="RR444" s="330"/>
      <c r="RS444" s="330"/>
      <c r="RT444" s="330"/>
      <c r="RU444" s="330"/>
      <c r="RV444" s="330"/>
      <c r="RW444" s="330"/>
      <c r="RX444" s="330"/>
      <c r="RY444" s="330"/>
      <c r="RZ444" s="330"/>
      <c r="SA444" s="330"/>
      <c r="SB444" s="330"/>
      <c r="SC444" s="330"/>
      <c r="SD444" s="330"/>
      <c r="SE444" s="330"/>
      <c r="SF444" s="330"/>
      <c r="SG444" s="330"/>
      <c r="SH444" s="330"/>
      <c r="SI444" s="330"/>
      <c r="SJ444" s="330"/>
      <c r="SK444" s="330"/>
      <c r="SL444" s="330"/>
      <c r="SM444" s="330"/>
      <c r="SN444" s="330"/>
      <c r="SO444" s="330"/>
      <c r="SP444" s="330"/>
      <c r="SQ444" s="330"/>
      <c r="SR444" s="330"/>
      <c r="SS444" s="330"/>
      <c r="ST444" s="330"/>
      <c r="SU444" s="330"/>
      <c r="SV444" s="330"/>
      <c r="SW444" s="330"/>
      <c r="SX444" s="330"/>
      <c r="SY444" s="330"/>
      <c r="SZ444" s="330"/>
      <c r="TA444" s="330"/>
      <c r="TB444" s="330"/>
      <c r="TC444" s="330"/>
      <c r="TD444" s="330"/>
      <c r="TE444" s="330"/>
      <c r="TF444" s="330"/>
      <c r="TG444" s="330"/>
      <c r="TH444" s="330"/>
      <c r="TI444" s="330"/>
      <c r="TJ444" s="330"/>
      <c r="TK444" s="330"/>
      <c r="TL444" s="330"/>
      <c r="TM444" s="330"/>
      <c r="TN444" s="330"/>
      <c r="TO444" s="330"/>
      <c r="TP444" s="330"/>
      <c r="TQ444" s="330"/>
      <c r="TR444" s="330"/>
      <c r="TS444" s="330"/>
      <c r="TT444" s="330"/>
      <c r="TU444" s="330"/>
      <c r="TV444" s="330"/>
      <c r="TW444" s="330"/>
      <c r="TX444" s="330"/>
      <c r="TY444" s="330"/>
      <c r="TZ444" s="330"/>
      <c r="UA444" s="330"/>
      <c r="UB444" s="330"/>
      <c r="UC444" s="330"/>
      <c r="UD444" s="330"/>
      <c r="UE444" s="330"/>
      <c r="UF444" s="330"/>
      <c r="UG444" s="330"/>
      <c r="UH444" s="330"/>
      <c r="UI444" s="330"/>
      <c r="UJ444" s="330"/>
      <c r="UK444" s="330"/>
      <c r="UL444" s="330"/>
      <c r="UM444" s="330"/>
      <c r="UN444" s="330"/>
      <c r="UO444" s="330"/>
      <c r="UP444" s="330"/>
      <c r="UQ444" s="330"/>
      <c r="UR444" s="330"/>
      <c r="US444" s="330"/>
      <c r="UT444" s="330"/>
      <c r="UU444" s="330"/>
      <c r="UV444" s="330"/>
      <c r="UW444" s="330"/>
      <c r="UX444" s="330"/>
      <c r="UY444" s="330"/>
      <c r="UZ444" s="330"/>
      <c r="VA444" s="330"/>
      <c r="VB444" s="330"/>
      <c r="VC444" s="330"/>
      <c r="VD444" s="330"/>
      <c r="VE444" s="330"/>
      <c r="VF444" s="330"/>
      <c r="VG444" s="330"/>
      <c r="VH444" s="330"/>
      <c r="VI444" s="330"/>
      <c r="VJ444" s="330"/>
      <c r="VK444" s="330"/>
      <c r="VL444" s="330"/>
      <c r="VM444" s="330"/>
      <c r="VN444" s="330"/>
      <c r="VO444" s="330"/>
      <c r="VP444" s="330"/>
      <c r="VQ444" s="330"/>
      <c r="VR444" s="330"/>
      <c r="VS444" s="330"/>
      <c r="VT444" s="330"/>
      <c r="VU444" s="330"/>
      <c r="VV444" s="330"/>
      <c r="VW444" s="330"/>
      <c r="VX444" s="330"/>
      <c r="VY444" s="330"/>
      <c r="VZ444" s="330"/>
      <c r="WA444" s="330"/>
      <c r="WB444" s="330"/>
      <c r="WC444" s="330"/>
      <c r="WD444" s="330"/>
      <c r="WE444" s="330"/>
      <c r="WF444" s="330"/>
      <c r="WG444" s="330"/>
      <c r="WH444" s="330"/>
      <c r="WI444" s="330"/>
      <c r="WJ444" s="330"/>
      <c r="WK444" s="330"/>
      <c r="WL444" s="330"/>
      <c r="WM444" s="330"/>
      <c r="WN444" s="330"/>
      <c r="WO444" s="330"/>
      <c r="WP444" s="330"/>
      <c r="WQ444" s="330"/>
      <c r="WR444" s="330"/>
      <c r="WS444" s="330"/>
      <c r="WT444" s="330"/>
      <c r="WU444" s="330"/>
      <c r="WV444" s="330"/>
      <c r="WW444" s="330"/>
      <c r="WX444" s="330"/>
      <c r="WY444" s="330"/>
      <c r="WZ444" s="330"/>
      <c r="XA444" s="330"/>
      <c r="XB444" s="330"/>
      <c r="XC444" s="330"/>
      <c r="XD444" s="330"/>
      <c r="XE444" s="330"/>
      <c r="XF444" s="330"/>
      <c r="XG444" s="330"/>
      <c r="XH444" s="330"/>
      <c r="XI444" s="330"/>
      <c r="XJ444" s="330"/>
      <c r="XK444" s="330"/>
      <c r="XL444" s="330"/>
      <c r="XM444" s="330"/>
      <c r="XN444" s="330"/>
      <c r="XO444" s="330"/>
      <c r="XP444" s="330"/>
      <c r="XQ444" s="330"/>
      <c r="XR444" s="330"/>
      <c r="XS444" s="330"/>
      <c r="XT444" s="330"/>
      <c r="XU444" s="330"/>
      <c r="XV444" s="330"/>
      <c r="XW444" s="330"/>
      <c r="XX444" s="330"/>
      <c r="XY444" s="330"/>
      <c r="XZ444" s="330"/>
      <c r="YA444" s="330"/>
      <c r="YB444" s="330"/>
      <c r="YC444" s="330"/>
      <c r="YD444" s="330"/>
      <c r="YE444" s="330"/>
      <c r="YF444" s="330"/>
      <c r="YG444" s="330"/>
      <c r="YH444" s="330"/>
      <c r="YI444" s="330"/>
      <c r="YJ444" s="330"/>
      <c r="YK444" s="330"/>
      <c r="YL444" s="330"/>
      <c r="YM444" s="330"/>
      <c r="YN444" s="330"/>
      <c r="YO444" s="330"/>
      <c r="YP444" s="330"/>
      <c r="YQ444" s="330"/>
      <c r="YR444" s="330"/>
      <c r="YS444" s="330"/>
      <c r="YT444" s="330"/>
      <c r="YU444" s="330"/>
      <c r="YV444" s="330"/>
      <c r="YW444" s="330"/>
      <c r="YX444" s="330"/>
      <c r="YY444" s="330"/>
      <c r="YZ444" s="330"/>
      <c r="ZA444" s="330"/>
      <c r="ZB444" s="330"/>
      <c r="ZC444" s="330"/>
      <c r="ZD444" s="330"/>
      <c r="ZE444" s="330"/>
      <c r="ZF444" s="330"/>
      <c r="ZG444" s="330"/>
      <c r="ZH444" s="330"/>
      <c r="ZI444" s="330"/>
      <c r="ZJ444" s="330"/>
      <c r="ZK444" s="330"/>
      <c r="ZL444" s="330"/>
      <c r="ZM444" s="330"/>
      <c r="ZN444" s="330"/>
      <c r="ZO444" s="330"/>
      <c r="ZP444" s="330"/>
      <c r="ZQ444" s="330"/>
      <c r="ZR444" s="330"/>
      <c r="ZS444" s="330"/>
      <c r="ZT444" s="330"/>
      <c r="ZU444" s="330"/>
      <c r="ZV444" s="330"/>
      <c r="ZW444" s="330"/>
      <c r="ZX444" s="330"/>
      <c r="ZY444" s="330"/>
      <c r="ZZ444" s="330"/>
      <c r="AAA444" s="330"/>
      <c r="AAB444" s="330"/>
      <c r="AAC444" s="330"/>
      <c r="AAD444" s="330"/>
      <c r="AAE444" s="330"/>
      <c r="AAF444" s="330"/>
      <c r="AAG444" s="330"/>
      <c r="AAH444" s="330"/>
      <c r="AAI444" s="330"/>
      <c r="AAJ444" s="330"/>
      <c r="AAK444" s="330"/>
      <c r="AAL444" s="330"/>
      <c r="AAM444" s="330"/>
      <c r="AAN444" s="330"/>
      <c r="AAO444" s="330"/>
      <c r="AAP444" s="330"/>
      <c r="AAQ444" s="330"/>
      <c r="AAR444" s="330"/>
      <c r="AAS444" s="330"/>
      <c r="AAT444" s="330"/>
      <c r="AAU444" s="330"/>
      <c r="AAV444" s="330"/>
      <c r="AAW444" s="330"/>
      <c r="AAX444" s="330"/>
      <c r="AAY444" s="330"/>
      <c r="AAZ444" s="330"/>
      <c r="ABA444" s="330"/>
      <c r="ABB444" s="330"/>
      <c r="ABC444" s="330"/>
      <c r="ABD444" s="330"/>
      <c r="ABE444" s="330"/>
      <c r="ABF444" s="330"/>
      <c r="ABG444" s="330"/>
      <c r="ABH444" s="330"/>
      <c r="ABI444" s="330"/>
      <c r="ABJ444" s="330"/>
      <c r="ABK444" s="330"/>
      <c r="ABL444" s="330"/>
      <c r="ABM444" s="330"/>
      <c r="ABN444" s="330"/>
      <c r="ABO444" s="330"/>
      <c r="ABP444" s="330"/>
      <c r="ABQ444" s="330"/>
      <c r="ABR444" s="330"/>
      <c r="ABS444" s="330"/>
      <c r="ABT444" s="330"/>
      <c r="ABU444" s="330"/>
      <c r="ABV444" s="330"/>
      <c r="ABW444" s="330"/>
      <c r="ABX444" s="330"/>
      <c r="ABY444" s="330"/>
      <c r="ABZ444" s="330"/>
      <c r="ACA444" s="330"/>
      <c r="ACB444" s="330"/>
      <c r="ACC444" s="330"/>
      <c r="ACD444" s="330"/>
      <c r="ACE444" s="330"/>
      <c r="ACF444" s="330"/>
      <c r="ACG444" s="330"/>
      <c r="ACH444" s="330"/>
      <c r="ACI444" s="330"/>
      <c r="ACJ444" s="330"/>
      <c r="ACK444" s="330"/>
      <c r="ACL444" s="330"/>
      <c r="ACM444" s="330"/>
      <c r="ACN444" s="330"/>
      <c r="ACO444" s="330"/>
      <c r="ACP444" s="330"/>
      <c r="ACQ444" s="330"/>
      <c r="ACR444" s="330"/>
      <c r="ACS444" s="330"/>
      <c r="ACT444" s="330"/>
      <c r="ACU444" s="330"/>
      <c r="ACV444" s="330"/>
      <c r="ACW444" s="330"/>
      <c r="ACX444" s="330"/>
      <c r="ACY444" s="330"/>
      <c r="ACZ444" s="330"/>
      <c r="ADA444" s="330"/>
      <c r="ADB444" s="330"/>
      <c r="ADC444" s="330"/>
      <c r="ADD444" s="330"/>
      <c r="ADE444" s="330"/>
      <c r="ADF444" s="330"/>
      <c r="ADG444" s="330"/>
      <c r="ADH444" s="330"/>
      <c r="ADI444" s="330"/>
      <c r="ADJ444" s="330"/>
      <c r="ADK444" s="330"/>
      <c r="ADL444" s="330"/>
      <c r="ADM444" s="330"/>
      <c r="ADN444" s="330"/>
      <c r="ADO444" s="330"/>
      <c r="ADP444" s="330"/>
      <c r="ADQ444" s="330"/>
      <c r="ADR444" s="330"/>
      <c r="ADS444" s="330"/>
      <c r="ADT444" s="330"/>
      <c r="ADU444" s="330"/>
      <c r="ADV444" s="330"/>
      <c r="ADW444" s="330"/>
      <c r="ADX444" s="330"/>
      <c r="ADY444" s="330"/>
      <c r="ADZ444" s="330"/>
      <c r="AEA444" s="330"/>
      <c r="AEB444" s="330"/>
      <c r="AEC444" s="330"/>
      <c r="AED444" s="330"/>
      <c r="AEE444" s="330"/>
      <c r="AEF444" s="330"/>
      <c r="AEG444" s="330"/>
      <c r="AEH444" s="330"/>
      <c r="AEI444" s="330"/>
      <c r="AEJ444" s="330"/>
      <c r="AEK444" s="330"/>
      <c r="AEL444" s="330"/>
      <c r="AEM444" s="330"/>
      <c r="AEN444" s="330"/>
      <c r="AEO444" s="330"/>
      <c r="AEP444" s="330"/>
      <c r="AEQ444" s="330"/>
      <c r="AER444" s="330"/>
      <c r="AES444" s="330"/>
      <c r="AET444" s="330"/>
      <c r="AEU444" s="330"/>
      <c r="AEV444" s="330"/>
      <c r="AEW444" s="330"/>
      <c r="AEX444" s="330"/>
      <c r="AEY444" s="330"/>
      <c r="AEZ444" s="330"/>
      <c r="AFA444" s="330"/>
      <c r="AFB444" s="330"/>
      <c r="AFC444" s="330"/>
      <c r="AFD444" s="330"/>
      <c r="AFE444" s="330"/>
      <c r="AFF444" s="330"/>
      <c r="AFG444" s="330"/>
      <c r="AFH444" s="330"/>
      <c r="AFI444" s="330"/>
      <c r="AFJ444" s="330"/>
      <c r="AFK444" s="330"/>
      <c r="AFL444" s="330"/>
      <c r="AFM444" s="330"/>
      <c r="AFN444" s="330"/>
      <c r="AFO444" s="330"/>
      <c r="AFP444" s="330"/>
      <c r="AFQ444" s="330"/>
      <c r="AFR444" s="330"/>
      <c r="AFS444" s="330"/>
      <c r="AFT444" s="330"/>
      <c r="AFU444" s="330"/>
      <c r="AFV444" s="330"/>
      <c r="AFW444" s="330"/>
      <c r="AFX444" s="330"/>
      <c r="AFY444" s="330"/>
      <c r="AFZ444" s="330"/>
      <c r="AGA444" s="330"/>
      <c r="AGB444" s="330"/>
      <c r="AGC444" s="330"/>
      <c r="AGD444" s="330"/>
      <c r="AGE444" s="330"/>
      <c r="AGF444" s="330"/>
      <c r="AGG444" s="330"/>
      <c r="AGH444" s="330"/>
      <c r="AGI444" s="330"/>
      <c r="AGJ444" s="330"/>
      <c r="AGK444" s="330"/>
      <c r="AGL444" s="330"/>
      <c r="AGM444" s="330"/>
      <c r="AGN444" s="330"/>
      <c r="AGO444" s="330"/>
      <c r="AGP444" s="330"/>
      <c r="AGQ444" s="330"/>
      <c r="AGR444" s="330"/>
      <c r="AGS444" s="330"/>
      <c r="AGT444" s="330"/>
      <c r="AGU444" s="330"/>
      <c r="AGV444" s="330"/>
      <c r="AGW444" s="330"/>
      <c r="AGX444" s="330"/>
      <c r="AGY444" s="330"/>
      <c r="AGZ444" s="330"/>
      <c r="AHA444" s="330"/>
      <c r="AHB444" s="330"/>
      <c r="AHC444" s="330"/>
      <c r="AHD444" s="330"/>
      <c r="AHE444" s="330"/>
      <c r="AHF444" s="330"/>
      <c r="AHG444" s="330"/>
      <c r="AHH444" s="330"/>
      <c r="AHI444" s="330"/>
      <c r="AHJ444" s="330"/>
      <c r="AHK444" s="330"/>
      <c r="AHL444" s="330"/>
      <c r="AHM444" s="330"/>
      <c r="AHN444" s="330"/>
      <c r="AHO444" s="330"/>
      <c r="AHP444" s="330"/>
      <c r="AHQ444" s="330"/>
      <c r="AHR444" s="330"/>
      <c r="AHS444" s="330"/>
      <c r="AHT444" s="330"/>
      <c r="AHU444" s="330"/>
      <c r="AHV444" s="330"/>
      <c r="AHW444" s="330"/>
      <c r="AHX444" s="330"/>
      <c r="AHY444" s="330"/>
      <c r="AHZ444" s="330"/>
      <c r="AIA444" s="330"/>
      <c r="AIB444" s="330"/>
      <c r="AIC444" s="330"/>
      <c r="AID444" s="330"/>
      <c r="AIE444" s="330"/>
      <c r="AIF444" s="330"/>
      <c r="AIG444" s="330"/>
      <c r="AIH444" s="330"/>
      <c r="AII444" s="330"/>
      <c r="AIJ444" s="330"/>
      <c r="AIK444" s="330"/>
      <c r="AIL444" s="330"/>
      <c r="AIM444" s="330"/>
      <c r="AIN444" s="330"/>
      <c r="AIO444" s="330"/>
      <c r="AIP444" s="330"/>
      <c r="AIQ444" s="330"/>
      <c r="AIR444" s="330"/>
      <c r="AIS444" s="330"/>
      <c r="AIT444" s="330"/>
      <c r="AIU444" s="330"/>
      <c r="AIV444" s="330"/>
      <c r="AIW444" s="330"/>
      <c r="AIX444" s="330"/>
      <c r="AIY444" s="330"/>
      <c r="AIZ444" s="330"/>
      <c r="AJA444" s="330"/>
      <c r="AJB444" s="330"/>
      <c r="AJC444" s="330"/>
      <c r="AJD444" s="330"/>
      <c r="AJE444" s="330"/>
      <c r="AJF444" s="330"/>
      <c r="AJG444" s="330"/>
      <c r="AJH444" s="330"/>
      <c r="AJI444" s="330"/>
      <c r="AJJ444" s="330"/>
      <c r="AJK444" s="330"/>
      <c r="AJL444" s="330"/>
      <c r="AJM444" s="330"/>
      <c r="AJN444" s="330"/>
      <c r="AJO444" s="330"/>
      <c r="AJP444" s="330"/>
      <c r="AJQ444" s="330"/>
      <c r="AJR444" s="330"/>
      <c r="AJS444" s="330"/>
      <c r="AJT444" s="330"/>
      <c r="AJU444" s="330"/>
      <c r="AJV444" s="330"/>
      <c r="AJW444" s="330"/>
      <c r="AJX444" s="330"/>
      <c r="AJY444" s="330"/>
      <c r="AJZ444" s="330"/>
      <c r="AKA444" s="330"/>
      <c r="AKB444" s="330"/>
      <c r="AKC444" s="330"/>
      <c r="AKD444" s="330"/>
      <c r="AKE444" s="330"/>
      <c r="AKF444" s="330"/>
      <c r="AKG444" s="330"/>
      <c r="AKH444" s="330"/>
      <c r="AKI444" s="330"/>
      <c r="AKJ444" s="330"/>
      <c r="AKK444" s="330"/>
      <c r="AKL444" s="330"/>
      <c r="AKM444" s="330"/>
      <c r="AKN444" s="330"/>
      <c r="AKO444" s="330"/>
      <c r="AKP444" s="330"/>
      <c r="AKQ444" s="330"/>
      <c r="AKR444" s="330"/>
      <c r="AKS444" s="330"/>
      <c r="AKT444" s="330"/>
      <c r="AKU444" s="330"/>
      <c r="AKV444" s="330"/>
      <c r="AKW444" s="330"/>
      <c r="AKX444" s="330"/>
      <c r="AKY444" s="330"/>
      <c r="AKZ444" s="330"/>
      <c r="ALA444" s="330"/>
      <c r="ALB444" s="330"/>
      <c r="ALC444" s="330"/>
      <c r="ALD444" s="330"/>
      <c r="ALE444" s="330"/>
      <c r="ALF444" s="330"/>
      <c r="ALG444" s="330"/>
      <c r="ALH444" s="330"/>
      <c r="ALI444" s="330"/>
      <c r="ALJ444" s="330"/>
      <c r="ALK444" s="330"/>
      <c r="ALL444" s="330"/>
      <c r="ALM444" s="330"/>
      <c r="ALN444" s="330"/>
      <c r="ALO444" s="330"/>
      <c r="ALP444" s="330"/>
      <c r="ALQ444" s="330"/>
      <c r="ALR444" s="330"/>
      <c r="ALS444" s="330"/>
      <c r="ALT444" s="330"/>
      <c r="ALU444" s="330"/>
      <c r="ALV444" s="330"/>
      <c r="ALW444" s="330"/>
      <c r="ALX444" s="330"/>
      <c r="ALY444" s="330"/>
      <c r="ALZ444" s="330"/>
      <c r="AMA444" s="330"/>
      <c r="AMB444" s="330"/>
      <c r="AMC444" s="330"/>
      <c r="AMD444" s="330"/>
      <c r="AME444" s="330"/>
      <c r="AMF444" s="330"/>
      <c r="AMG444" s="330"/>
      <c r="AMH444" s="330"/>
      <c r="AMI444" s="330"/>
      <c r="AMJ444" s="330"/>
      <c r="AMK444" s="330"/>
      <c r="AML444" s="330"/>
      <c r="AMM444" s="330"/>
      <c r="AMN444" s="330"/>
      <c r="AMO444" s="330"/>
      <c r="AMP444" s="330"/>
      <c r="AMQ444" s="330"/>
      <c r="AMR444" s="330"/>
      <c r="AMS444" s="330"/>
      <c r="AMT444" s="330"/>
      <c r="AMU444" s="330"/>
      <c r="AMV444" s="330"/>
      <c r="AMW444" s="330"/>
      <c r="AMX444" s="330"/>
      <c r="AMY444" s="330"/>
      <c r="AMZ444" s="330"/>
      <c r="ANA444" s="330"/>
      <c r="ANB444" s="330"/>
      <c r="ANC444" s="330"/>
      <c r="AND444" s="330"/>
      <c r="ANE444" s="330"/>
      <c r="ANF444" s="330"/>
      <c r="ANG444" s="330"/>
      <c r="ANH444" s="330"/>
      <c r="ANI444" s="330"/>
      <c r="ANJ444" s="330"/>
      <c r="ANK444" s="330"/>
      <c r="ANL444" s="330"/>
      <c r="ANM444" s="330"/>
      <c r="ANN444" s="330"/>
      <c r="ANO444" s="330"/>
      <c r="ANP444" s="330"/>
      <c r="ANQ444" s="330"/>
      <c r="ANR444" s="330"/>
      <c r="ANS444" s="330"/>
      <c r="ANT444" s="330"/>
      <c r="ANU444" s="330"/>
      <c r="ANV444" s="330"/>
      <c r="ANW444" s="330"/>
      <c r="ANX444" s="330"/>
      <c r="ANY444" s="330"/>
      <c r="ANZ444" s="330"/>
      <c r="AOA444" s="330"/>
      <c r="AOB444" s="330"/>
      <c r="AOC444" s="330"/>
      <c r="AOD444" s="330"/>
      <c r="AOE444" s="330"/>
      <c r="AOF444" s="330"/>
      <c r="AOG444" s="330"/>
      <c r="AOH444" s="330"/>
      <c r="AOI444" s="330"/>
      <c r="AOJ444" s="330"/>
      <c r="AOK444" s="330"/>
      <c r="AOL444" s="330"/>
      <c r="AOM444" s="330"/>
      <c r="AON444" s="330"/>
      <c r="AOO444" s="330"/>
      <c r="AOP444" s="330"/>
      <c r="AOQ444" s="330"/>
      <c r="AOR444" s="330"/>
      <c r="AOS444" s="330"/>
      <c r="AOT444" s="330"/>
      <c r="AOU444" s="330"/>
      <c r="AOV444" s="330"/>
      <c r="AOW444" s="330"/>
      <c r="AOX444" s="330"/>
      <c r="AOY444" s="330"/>
      <c r="AOZ444" s="330"/>
      <c r="APA444" s="330"/>
      <c r="APB444" s="330"/>
      <c r="APC444" s="330"/>
      <c r="APD444" s="330"/>
      <c r="APE444" s="330"/>
      <c r="APF444" s="330"/>
      <c r="APG444" s="330"/>
      <c r="APH444" s="330"/>
      <c r="API444" s="330"/>
      <c r="APJ444" s="330"/>
      <c r="APK444" s="330"/>
      <c r="APL444" s="330"/>
      <c r="APM444" s="330"/>
      <c r="APN444" s="330"/>
      <c r="APO444" s="330"/>
      <c r="APP444" s="330"/>
      <c r="APQ444" s="330"/>
      <c r="APR444" s="330"/>
      <c r="APS444" s="330"/>
      <c r="APT444" s="330"/>
      <c r="APU444" s="330"/>
      <c r="APV444" s="330"/>
      <c r="APW444" s="330"/>
      <c r="APX444" s="330"/>
      <c r="APY444" s="330"/>
      <c r="APZ444" s="330"/>
      <c r="AQA444" s="330"/>
      <c r="AQB444" s="330"/>
      <c r="AQC444" s="330"/>
      <c r="AQD444" s="330"/>
      <c r="AQE444" s="330"/>
      <c r="AQF444" s="330"/>
      <c r="AQG444" s="330"/>
      <c r="AQH444" s="330"/>
      <c r="AQI444" s="330"/>
      <c r="AQJ444" s="330"/>
      <c r="AQK444" s="330"/>
      <c r="AQL444" s="330"/>
      <c r="AQM444" s="330"/>
      <c r="AQN444" s="330"/>
      <c r="AQO444" s="330"/>
      <c r="AQP444" s="330"/>
      <c r="AQQ444" s="330"/>
      <c r="AQR444" s="330"/>
      <c r="AQS444" s="330"/>
      <c r="AQT444" s="330"/>
      <c r="AQU444" s="330"/>
      <c r="AQV444" s="330"/>
      <c r="AQW444" s="330"/>
      <c r="AQX444" s="330"/>
      <c r="AQY444" s="330"/>
      <c r="AQZ444" s="330"/>
      <c r="ARA444" s="330"/>
      <c r="ARB444" s="330"/>
      <c r="ARC444" s="330"/>
      <c r="ARD444" s="330"/>
      <c r="ARE444" s="330"/>
      <c r="ARF444" s="330"/>
      <c r="ARG444" s="330"/>
      <c r="ARH444" s="330"/>
      <c r="ARI444" s="330"/>
      <c r="ARJ444" s="330"/>
      <c r="ARK444" s="330"/>
      <c r="ARL444" s="330"/>
      <c r="ARM444" s="330"/>
      <c r="ARN444" s="330"/>
      <c r="ARO444" s="330"/>
      <c r="ARP444" s="330"/>
      <c r="ARQ444" s="330"/>
      <c r="ARR444" s="330"/>
      <c r="ARS444" s="330"/>
      <c r="ART444" s="330"/>
      <c r="ARU444" s="330"/>
      <c r="ARV444" s="330"/>
      <c r="ARW444" s="330"/>
      <c r="ARX444" s="330"/>
      <c r="ARY444" s="330"/>
      <c r="ARZ444" s="330"/>
      <c r="ASA444" s="330"/>
      <c r="ASB444" s="330"/>
      <c r="ASC444" s="330"/>
      <c r="ASD444" s="330"/>
      <c r="ASE444" s="330"/>
      <c r="ASF444" s="330"/>
      <c r="ASG444" s="330"/>
      <c r="ASH444" s="330"/>
      <c r="ASI444" s="330"/>
      <c r="ASJ444" s="330"/>
      <c r="ASK444" s="330"/>
      <c r="ASL444" s="330"/>
      <c r="ASM444" s="330"/>
      <c r="ASN444" s="330"/>
      <c r="ASO444" s="330"/>
      <c r="ASP444" s="330"/>
      <c r="ASQ444" s="330"/>
      <c r="ASR444" s="330"/>
      <c r="ASS444" s="330"/>
      <c r="AST444" s="330"/>
      <c r="ASU444" s="330"/>
      <c r="ASV444" s="330"/>
      <c r="ASW444" s="330"/>
      <c r="ASX444" s="330"/>
      <c r="ASY444" s="330"/>
      <c r="ASZ444" s="330"/>
      <c r="ATA444" s="330"/>
      <c r="ATB444" s="330"/>
      <c r="ATC444" s="330"/>
      <c r="ATD444" s="330"/>
      <c r="ATE444" s="330"/>
      <c r="ATF444" s="330"/>
      <c r="ATG444" s="330"/>
      <c r="ATH444" s="330"/>
      <c r="ATI444" s="330"/>
      <c r="ATJ444" s="330"/>
      <c r="ATK444" s="330"/>
      <c r="ATL444" s="330"/>
      <c r="ATM444" s="330"/>
      <c r="ATN444" s="330"/>
      <c r="ATO444" s="330"/>
      <c r="ATP444" s="330"/>
      <c r="ATQ444" s="330"/>
      <c r="ATR444" s="330"/>
      <c r="ATS444" s="330"/>
      <c r="ATT444" s="330"/>
      <c r="ATU444" s="330"/>
      <c r="ATV444" s="330"/>
      <c r="ATW444" s="330"/>
      <c r="ATX444" s="330"/>
      <c r="ATY444" s="330"/>
      <c r="ATZ444" s="330"/>
      <c r="AUA444" s="330"/>
      <c r="AUB444" s="330"/>
      <c r="AUC444" s="330"/>
      <c r="AUD444" s="330"/>
      <c r="AUE444" s="330"/>
      <c r="AUF444" s="330"/>
      <c r="AUG444" s="330"/>
      <c r="AUH444" s="330"/>
      <c r="AUI444" s="330"/>
      <c r="AUJ444" s="330"/>
      <c r="AUK444" s="330"/>
      <c r="AUL444" s="330"/>
      <c r="AUM444" s="330"/>
      <c r="AUN444" s="330"/>
      <c r="AUO444" s="330"/>
      <c r="AUP444" s="330"/>
      <c r="AUQ444" s="330"/>
      <c r="AUR444" s="330"/>
      <c r="AUS444" s="330"/>
      <c r="AUT444" s="330"/>
      <c r="AUU444" s="330"/>
      <c r="AUV444" s="330"/>
      <c r="AUW444" s="330"/>
      <c r="AUX444" s="330"/>
      <c r="AUY444" s="330"/>
      <c r="AUZ444" s="330"/>
      <c r="AVA444" s="330"/>
      <c r="AVB444" s="330"/>
      <c r="AVC444" s="330"/>
      <c r="AVD444" s="330"/>
      <c r="AVE444" s="330"/>
      <c r="AVF444" s="330"/>
      <c r="AVG444" s="330"/>
      <c r="AVH444" s="330"/>
      <c r="AVI444" s="330"/>
      <c r="AVJ444" s="330"/>
      <c r="AVK444" s="330"/>
      <c r="AVL444" s="330"/>
      <c r="AVM444" s="330"/>
      <c r="AVN444" s="330"/>
      <c r="AVO444" s="330"/>
      <c r="AVP444" s="330"/>
      <c r="AVQ444" s="330"/>
      <c r="AVR444" s="330"/>
      <c r="AVS444" s="330"/>
      <c r="AVT444" s="330"/>
      <c r="AVU444" s="330"/>
      <c r="AVV444" s="330"/>
      <c r="AVW444" s="330"/>
      <c r="AVX444" s="330"/>
      <c r="AVY444" s="330"/>
      <c r="AVZ444" s="330"/>
      <c r="AWA444" s="330"/>
      <c r="AWB444" s="330"/>
      <c r="AWC444" s="330"/>
      <c r="AWD444" s="330"/>
      <c r="AWE444" s="330"/>
      <c r="AWF444" s="330"/>
      <c r="AWG444" s="330"/>
      <c r="AWH444" s="330"/>
      <c r="AWI444" s="330"/>
      <c r="AWJ444" s="330"/>
      <c r="AWK444" s="330"/>
      <c r="AWL444" s="330"/>
      <c r="AWM444" s="330"/>
      <c r="AWN444" s="330"/>
      <c r="AWO444" s="330"/>
      <c r="AWP444" s="330"/>
      <c r="AWQ444" s="330"/>
      <c r="AWR444" s="330"/>
      <c r="AWS444" s="330"/>
      <c r="AWT444" s="330"/>
      <c r="AWU444" s="330"/>
      <c r="AWV444" s="330"/>
      <c r="AWW444" s="330"/>
      <c r="AWX444" s="330"/>
      <c r="AWY444" s="330"/>
      <c r="AWZ444" s="330"/>
      <c r="AXA444" s="330"/>
      <c r="AXB444" s="330"/>
      <c r="AXC444" s="330"/>
      <c r="AXD444" s="330"/>
      <c r="AXE444" s="330"/>
      <c r="AXF444" s="330"/>
      <c r="AXG444" s="330"/>
      <c r="AXH444" s="330"/>
      <c r="AXI444" s="330"/>
      <c r="AXJ444" s="330"/>
      <c r="AXK444" s="330"/>
      <c r="AXL444" s="330"/>
      <c r="AXM444" s="330"/>
      <c r="AXN444" s="330"/>
      <c r="AXO444" s="330"/>
      <c r="AXP444" s="330"/>
      <c r="AXQ444" s="330"/>
      <c r="AXR444" s="330"/>
      <c r="AXS444" s="330"/>
      <c r="AXT444" s="330"/>
      <c r="AXU444" s="330"/>
      <c r="AXV444" s="330"/>
      <c r="AXW444" s="330"/>
      <c r="AXX444" s="330"/>
      <c r="AXY444" s="330"/>
      <c r="AXZ444" s="330"/>
      <c r="AYA444" s="330"/>
      <c r="AYB444" s="330"/>
      <c r="AYC444" s="330"/>
      <c r="AYD444" s="330"/>
      <c r="AYE444" s="330"/>
      <c r="AYF444" s="330"/>
      <c r="AYG444" s="330"/>
      <c r="AYH444" s="330"/>
      <c r="AYI444" s="330"/>
      <c r="AYJ444" s="330"/>
      <c r="AYK444" s="330"/>
      <c r="AYL444" s="330"/>
      <c r="AYM444" s="330"/>
      <c r="AYN444" s="330"/>
      <c r="AYO444" s="330"/>
      <c r="AYP444" s="330"/>
      <c r="AYQ444" s="330"/>
      <c r="AYR444" s="330"/>
      <c r="AYS444" s="330"/>
      <c r="AYT444" s="330"/>
      <c r="AYU444" s="330"/>
      <c r="AYV444" s="330"/>
      <c r="AYW444" s="330"/>
      <c r="AYX444" s="330"/>
      <c r="AYY444" s="330"/>
      <c r="AYZ444" s="330"/>
      <c r="AZA444" s="330"/>
      <c r="AZB444" s="330"/>
      <c r="AZC444" s="330"/>
      <c r="AZD444" s="330"/>
      <c r="AZE444" s="330"/>
      <c r="AZF444" s="330"/>
      <c r="AZG444" s="330"/>
      <c r="AZH444" s="330"/>
      <c r="AZI444" s="330"/>
      <c r="AZJ444" s="330"/>
      <c r="AZK444" s="330"/>
      <c r="AZL444" s="330"/>
      <c r="AZM444" s="330"/>
      <c r="AZN444" s="330"/>
      <c r="AZO444" s="330"/>
      <c r="AZP444" s="330"/>
      <c r="AZQ444" s="330"/>
      <c r="AZR444" s="330"/>
      <c r="AZS444" s="330"/>
      <c r="AZT444" s="330"/>
      <c r="AZU444" s="330"/>
      <c r="AZV444" s="330"/>
      <c r="AZW444" s="330"/>
      <c r="AZX444" s="330"/>
      <c r="AZY444" s="330"/>
      <c r="AZZ444" s="330"/>
      <c r="BAA444" s="330"/>
      <c r="BAB444" s="330"/>
      <c r="BAC444" s="330"/>
      <c r="BAD444" s="330"/>
      <c r="BAE444" s="330"/>
      <c r="BAF444" s="330"/>
      <c r="BAG444" s="330"/>
      <c r="BAH444" s="330"/>
      <c r="BAI444" s="330"/>
      <c r="BAJ444" s="330"/>
      <c r="BAK444" s="330"/>
      <c r="BAL444" s="330"/>
      <c r="BAM444" s="330"/>
      <c r="BAN444" s="330"/>
      <c r="BAO444" s="330"/>
      <c r="BAP444" s="330"/>
      <c r="BAQ444" s="330"/>
      <c r="BAR444" s="330"/>
      <c r="BAS444" s="330"/>
      <c r="BAT444" s="330"/>
      <c r="BAU444" s="330"/>
      <c r="BAV444" s="330"/>
      <c r="BAW444" s="330"/>
      <c r="BAX444" s="330"/>
      <c r="BAY444" s="330"/>
      <c r="BAZ444" s="330"/>
      <c r="BBA444" s="330"/>
      <c r="BBB444" s="330"/>
      <c r="BBC444" s="330"/>
      <c r="BBD444" s="330"/>
      <c r="BBE444" s="330"/>
      <c r="BBF444" s="330"/>
      <c r="BBG444" s="330"/>
      <c r="BBH444" s="330"/>
      <c r="BBI444" s="330"/>
      <c r="BBJ444" s="330"/>
      <c r="BBK444" s="330"/>
      <c r="BBL444" s="330"/>
      <c r="BBM444" s="330"/>
      <c r="BBN444" s="330"/>
      <c r="BBO444" s="330"/>
      <c r="BBP444" s="330"/>
      <c r="BBQ444" s="330"/>
      <c r="BBR444" s="330"/>
      <c r="BBS444" s="330"/>
      <c r="BBT444" s="330"/>
      <c r="BBU444" s="330"/>
      <c r="BBV444" s="330"/>
      <c r="BBW444" s="330"/>
      <c r="BBX444" s="330"/>
      <c r="BBY444" s="330"/>
      <c r="BBZ444" s="330"/>
      <c r="BCA444" s="330"/>
      <c r="BCB444" s="330"/>
      <c r="BCC444" s="330"/>
      <c r="BCD444" s="330"/>
      <c r="BCE444" s="330"/>
      <c r="BCF444" s="330"/>
      <c r="BCG444" s="330"/>
      <c r="BCH444" s="330"/>
      <c r="BCI444" s="330"/>
      <c r="BCJ444" s="330"/>
      <c r="BCK444" s="330"/>
      <c r="BCL444" s="330"/>
      <c r="BCM444" s="330"/>
      <c r="BCN444" s="330"/>
      <c r="BCO444" s="330"/>
      <c r="BCP444" s="330"/>
      <c r="BCQ444" s="330"/>
      <c r="BCR444" s="330"/>
      <c r="BCS444" s="330"/>
      <c r="BCT444" s="330"/>
      <c r="BCU444" s="330"/>
      <c r="BCV444" s="330"/>
      <c r="BCW444" s="330"/>
      <c r="BCX444" s="330"/>
      <c r="BCY444" s="330"/>
      <c r="BCZ444" s="330"/>
      <c r="BDA444" s="330"/>
      <c r="BDB444" s="330"/>
      <c r="BDC444" s="330"/>
      <c r="BDD444" s="330"/>
      <c r="BDE444" s="330"/>
      <c r="BDF444" s="330"/>
      <c r="BDG444" s="330"/>
      <c r="BDH444" s="330"/>
      <c r="BDI444" s="330"/>
      <c r="BDJ444" s="330"/>
      <c r="BDK444" s="330"/>
      <c r="BDL444" s="330"/>
      <c r="BDM444" s="330"/>
      <c r="BDN444" s="330"/>
      <c r="BDO444" s="330"/>
      <c r="BDP444" s="330"/>
      <c r="BDQ444" s="330"/>
      <c r="BDR444" s="330"/>
      <c r="BDS444" s="330"/>
      <c r="BDT444" s="330"/>
      <c r="BDU444" s="330"/>
      <c r="BDV444" s="330"/>
      <c r="BDW444" s="330"/>
      <c r="BDX444" s="330"/>
      <c r="BDY444" s="330"/>
      <c r="BDZ444" s="330"/>
      <c r="BEA444" s="330"/>
      <c r="BEB444" s="330"/>
      <c r="BEC444" s="330"/>
      <c r="BED444" s="330"/>
      <c r="BEE444" s="330"/>
      <c r="BEF444" s="330"/>
      <c r="BEG444" s="330"/>
      <c r="BEH444" s="330"/>
      <c r="BEI444" s="330"/>
      <c r="BEJ444" s="330"/>
      <c r="BEK444" s="330"/>
      <c r="BEL444" s="330"/>
      <c r="BEM444" s="330"/>
      <c r="BEN444" s="330"/>
      <c r="BEO444" s="330"/>
      <c r="BEP444" s="330"/>
      <c r="BEQ444" s="330"/>
      <c r="BER444" s="330"/>
      <c r="BES444" s="330"/>
      <c r="BET444" s="330"/>
      <c r="BEU444" s="330"/>
      <c r="BEV444" s="330"/>
      <c r="BEW444" s="330"/>
      <c r="BEX444" s="330"/>
      <c r="BEY444" s="330"/>
      <c r="BEZ444" s="330"/>
      <c r="BFA444" s="330"/>
      <c r="BFB444" s="330"/>
      <c r="BFC444" s="330"/>
      <c r="BFD444" s="330"/>
      <c r="BFE444" s="330"/>
      <c r="BFF444" s="330"/>
      <c r="BFG444" s="330"/>
      <c r="BFH444" s="330"/>
      <c r="BFI444" s="330"/>
      <c r="BFJ444" s="330"/>
      <c r="BFK444" s="330"/>
      <c r="BFL444" s="330"/>
      <c r="BFM444" s="330"/>
      <c r="BFN444" s="330"/>
      <c r="BFO444" s="330"/>
      <c r="BFP444" s="330"/>
      <c r="BFQ444" s="330"/>
      <c r="BFR444" s="330"/>
      <c r="BFS444" s="330"/>
      <c r="BFT444" s="330"/>
      <c r="BFU444" s="330"/>
      <c r="BFV444" s="330"/>
      <c r="BFW444" s="330"/>
      <c r="BFX444" s="330"/>
      <c r="BFY444" s="330"/>
      <c r="BFZ444" s="330"/>
      <c r="BGA444" s="330"/>
      <c r="BGB444" s="330"/>
      <c r="BGC444" s="330"/>
      <c r="BGD444" s="330"/>
      <c r="BGE444" s="330"/>
      <c r="BGF444" s="330"/>
      <c r="BGG444" s="330"/>
      <c r="BGH444" s="330"/>
      <c r="BGI444" s="330"/>
      <c r="BGJ444" s="330"/>
      <c r="BGK444" s="330"/>
      <c r="BGL444" s="330"/>
      <c r="BGM444" s="330"/>
      <c r="BGN444" s="330"/>
      <c r="BGO444" s="330"/>
      <c r="BGP444" s="330"/>
      <c r="BGQ444" s="330"/>
      <c r="BGR444" s="330"/>
      <c r="BGS444" s="330"/>
      <c r="BGT444" s="330"/>
      <c r="BGU444" s="330"/>
      <c r="BGV444" s="330"/>
      <c r="BGW444" s="330"/>
      <c r="BGX444" s="330"/>
      <c r="BGY444" s="330"/>
      <c r="BGZ444" s="330"/>
      <c r="BHA444" s="330"/>
      <c r="BHB444" s="330"/>
      <c r="BHC444" s="330"/>
      <c r="BHD444" s="330"/>
      <c r="BHE444" s="330"/>
      <c r="BHF444" s="330"/>
      <c r="BHG444" s="330"/>
      <c r="BHH444" s="330"/>
      <c r="BHI444" s="330"/>
      <c r="BHJ444" s="330"/>
      <c r="BHK444" s="330"/>
      <c r="BHL444" s="330"/>
      <c r="BHM444" s="330"/>
      <c r="BHN444" s="330"/>
      <c r="BHO444" s="330"/>
      <c r="BHP444" s="330"/>
      <c r="BHQ444" s="330"/>
      <c r="BHR444" s="330"/>
      <c r="BHS444" s="330"/>
      <c r="BHT444" s="330"/>
      <c r="BHU444" s="330"/>
      <c r="BHV444" s="330"/>
      <c r="BHW444" s="330"/>
      <c r="BHX444" s="330"/>
      <c r="BHY444" s="330"/>
      <c r="BHZ444" s="330"/>
      <c r="BIA444" s="330"/>
      <c r="BIB444" s="330"/>
      <c r="BIC444" s="330"/>
      <c r="BID444" s="330"/>
      <c r="BIE444" s="330"/>
      <c r="BIF444" s="330"/>
      <c r="BIG444" s="330"/>
      <c r="BIH444" s="330"/>
      <c r="BII444" s="330"/>
      <c r="BIJ444" s="330"/>
      <c r="BIK444" s="330"/>
      <c r="BIL444" s="330"/>
      <c r="BIM444" s="330"/>
      <c r="BIN444" s="330"/>
      <c r="BIO444" s="330"/>
      <c r="BIP444" s="330"/>
      <c r="BIQ444" s="330"/>
      <c r="BIR444" s="330"/>
      <c r="BIS444" s="330"/>
      <c r="BIT444" s="330"/>
      <c r="BIU444" s="330"/>
      <c r="BIV444" s="330"/>
      <c r="BIW444" s="330"/>
      <c r="BIX444" s="330"/>
      <c r="BIY444" s="330"/>
      <c r="BIZ444" s="330"/>
      <c r="BJA444" s="330"/>
      <c r="BJB444" s="330"/>
      <c r="BJC444" s="330"/>
      <c r="BJD444" s="330"/>
      <c r="BJE444" s="330"/>
      <c r="BJF444" s="330"/>
      <c r="BJG444" s="330"/>
      <c r="BJH444" s="330"/>
      <c r="BJI444" s="330"/>
      <c r="BJJ444" s="330"/>
      <c r="BJK444" s="330"/>
      <c r="BJL444" s="330"/>
      <c r="BJM444" s="330"/>
      <c r="BJN444" s="330"/>
      <c r="BJO444" s="330"/>
      <c r="BJP444" s="330"/>
      <c r="BJQ444" s="330"/>
      <c r="BJR444" s="330"/>
      <c r="BJS444" s="330"/>
      <c r="BJT444" s="330"/>
      <c r="BJU444" s="330"/>
      <c r="BJV444" s="330"/>
      <c r="BJW444" s="330"/>
      <c r="BJX444" s="330"/>
      <c r="BJY444" s="330"/>
      <c r="BJZ444" s="330"/>
      <c r="BKA444" s="330"/>
      <c r="BKB444" s="330"/>
      <c r="BKC444" s="330"/>
      <c r="BKD444" s="330"/>
      <c r="BKE444" s="330"/>
      <c r="BKF444" s="330"/>
      <c r="BKG444" s="330"/>
      <c r="BKH444" s="330"/>
      <c r="BKI444" s="330"/>
      <c r="BKJ444" s="330"/>
      <c r="BKK444" s="330"/>
      <c r="BKL444" s="330"/>
      <c r="BKM444" s="330"/>
      <c r="BKN444" s="330"/>
      <c r="BKO444" s="330"/>
      <c r="BKP444" s="330"/>
      <c r="BKQ444" s="330"/>
      <c r="BKR444" s="330"/>
      <c r="BKS444" s="330"/>
      <c r="BKT444" s="330"/>
      <c r="BKU444" s="330"/>
      <c r="BKV444" s="330"/>
      <c r="BKW444" s="330"/>
      <c r="BKX444" s="330"/>
      <c r="BKY444" s="330"/>
      <c r="BKZ444" s="330"/>
      <c r="BLA444" s="330"/>
      <c r="BLB444" s="330"/>
      <c r="BLC444" s="330"/>
      <c r="BLD444" s="330"/>
      <c r="BLE444" s="330"/>
      <c r="BLF444" s="330"/>
      <c r="BLG444" s="330"/>
      <c r="BLH444" s="330"/>
      <c r="BLI444" s="330"/>
      <c r="BLJ444" s="330"/>
      <c r="BLK444" s="330"/>
      <c r="BLL444" s="330"/>
      <c r="BLM444" s="330"/>
      <c r="BLN444" s="330"/>
      <c r="BLO444" s="330"/>
      <c r="BLP444" s="330"/>
      <c r="BLQ444" s="330"/>
      <c r="BLR444" s="330"/>
      <c r="BLS444" s="330"/>
      <c r="BLT444" s="330"/>
      <c r="BLU444" s="330"/>
      <c r="BLV444" s="330"/>
      <c r="BLW444" s="330"/>
      <c r="BLX444" s="330"/>
      <c r="BLY444" s="330"/>
      <c r="BLZ444" s="330"/>
      <c r="BMA444" s="330"/>
      <c r="BMB444" s="330"/>
      <c r="BMC444" s="330"/>
      <c r="BMD444" s="330"/>
      <c r="BME444" s="330"/>
      <c r="BMF444" s="330"/>
      <c r="BMG444" s="330"/>
      <c r="BMH444" s="330"/>
      <c r="BMI444" s="330"/>
      <c r="BMJ444" s="330"/>
      <c r="BMK444" s="330"/>
      <c r="BML444" s="330"/>
      <c r="BMM444" s="330"/>
      <c r="BMN444" s="330"/>
      <c r="BMO444" s="330"/>
      <c r="BMP444" s="330"/>
      <c r="BMQ444" s="330"/>
      <c r="BMR444" s="330"/>
      <c r="BMS444" s="330"/>
      <c r="BMT444" s="330"/>
      <c r="BMU444" s="330"/>
      <c r="BMV444" s="330"/>
      <c r="BMW444" s="330"/>
      <c r="BMX444" s="330"/>
      <c r="BMY444" s="330"/>
      <c r="BMZ444" s="330"/>
      <c r="BNA444" s="330"/>
      <c r="BNB444" s="330"/>
      <c r="BNC444" s="330"/>
      <c r="BND444" s="330"/>
      <c r="BNE444" s="330"/>
      <c r="BNF444" s="330"/>
      <c r="BNG444" s="330"/>
      <c r="BNH444" s="330"/>
      <c r="BNI444" s="330"/>
      <c r="BNJ444" s="330"/>
      <c r="BNK444" s="330"/>
      <c r="BNL444" s="330"/>
      <c r="BNM444" s="330"/>
      <c r="BNN444" s="330"/>
      <c r="BNO444" s="330"/>
      <c r="BNP444" s="330"/>
      <c r="BNQ444" s="330"/>
      <c r="BNR444" s="330"/>
      <c r="BNS444" s="330"/>
      <c r="BNT444" s="330"/>
      <c r="BNU444" s="330"/>
      <c r="BNV444" s="330"/>
      <c r="BNW444" s="330"/>
      <c r="BNX444" s="330"/>
      <c r="BNY444" s="330"/>
      <c r="BNZ444" s="330"/>
      <c r="BOA444" s="330"/>
      <c r="BOB444" s="330"/>
      <c r="BOC444" s="330"/>
      <c r="BOD444" s="330"/>
      <c r="BOE444" s="330"/>
      <c r="BOF444" s="330"/>
      <c r="BOG444" s="330"/>
      <c r="BOH444" s="330"/>
      <c r="BOI444" s="330"/>
      <c r="BOJ444" s="330"/>
      <c r="BOK444" s="330"/>
      <c r="BOL444" s="330"/>
      <c r="BOM444" s="330"/>
      <c r="BON444" s="330"/>
      <c r="BOO444" s="330"/>
      <c r="BOP444" s="330"/>
      <c r="BOQ444" s="330"/>
      <c r="BOR444" s="330"/>
      <c r="BOS444" s="330"/>
      <c r="BOT444" s="330"/>
      <c r="BOU444" s="330"/>
      <c r="BOV444" s="330"/>
      <c r="BOW444" s="330"/>
      <c r="BOX444" s="330"/>
      <c r="BOY444" s="330"/>
      <c r="BOZ444" s="330"/>
      <c r="BPA444" s="330"/>
      <c r="BPB444" s="330"/>
      <c r="BPC444" s="330"/>
      <c r="BPD444" s="330"/>
      <c r="BPE444" s="330"/>
      <c r="BPF444" s="330"/>
      <c r="BPG444" s="330"/>
      <c r="BPH444" s="330"/>
      <c r="BPI444" s="330"/>
      <c r="BPJ444" s="330"/>
      <c r="BPK444" s="330"/>
      <c r="BPL444" s="330"/>
      <c r="BPM444" s="330"/>
      <c r="BPN444" s="330"/>
      <c r="BPO444" s="330"/>
      <c r="BPP444" s="330"/>
      <c r="BPQ444" s="330"/>
      <c r="BPR444" s="330"/>
      <c r="BPS444" s="330"/>
      <c r="BPT444" s="330"/>
      <c r="BPU444" s="330"/>
      <c r="BPV444" s="330"/>
      <c r="BPW444" s="330"/>
      <c r="BPX444" s="330"/>
      <c r="BPY444" s="330"/>
      <c r="BPZ444" s="330"/>
      <c r="BQA444" s="330"/>
      <c r="BQB444" s="330"/>
      <c r="BQC444" s="330"/>
      <c r="BQD444" s="330"/>
      <c r="BQE444" s="330"/>
      <c r="BQF444" s="330"/>
      <c r="BQG444" s="330"/>
      <c r="BQH444" s="330"/>
      <c r="BQI444" s="330"/>
      <c r="BQJ444" s="330"/>
      <c r="BQK444" s="330"/>
      <c r="BQL444" s="330"/>
      <c r="BQM444" s="330"/>
      <c r="BQN444" s="330"/>
      <c r="BQO444" s="330"/>
      <c r="BQP444" s="330"/>
      <c r="BQQ444" s="330"/>
      <c r="BQR444" s="330"/>
      <c r="BQS444" s="330"/>
      <c r="BQT444" s="330"/>
      <c r="BQU444" s="330"/>
      <c r="BQV444" s="330"/>
      <c r="BQW444" s="330"/>
      <c r="BQX444" s="330"/>
      <c r="BQY444" s="330"/>
      <c r="BQZ444" s="330"/>
      <c r="BRA444" s="330"/>
      <c r="BRB444" s="330"/>
      <c r="BRC444" s="330"/>
      <c r="BRD444" s="330"/>
      <c r="BRE444" s="330"/>
      <c r="BRF444" s="330"/>
      <c r="BRG444" s="330"/>
      <c r="BRH444" s="330"/>
      <c r="BRI444" s="330"/>
      <c r="BRJ444" s="330"/>
      <c r="BRK444" s="330"/>
      <c r="BRL444" s="330"/>
      <c r="BRM444" s="330"/>
      <c r="BRN444" s="330"/>
      <c r="BRO444" s="330"/>
      <c r="BRP444" s="330"/>
      <c r="BRQ444" s="330"/>
      <c r="BRR444" s="330"/>
      <c r="BRS444" s="330"/>
      <c r="BRT444" s="330"/>
      <c r="BRU444" s="330"/>
      <c r="BRV444" s="330"/>
      <c r="BRW444" s="330"/>
      <c r="BRX444" s="330"/>
      <c r="BRY444" s="330"/>
      <c r="BRZ444" s="330"/>
      <c r="BSA444" s="330"/>
      <c r="BSB444" s="330"/>
      <c r="BSC444" s="330"/>
      <c r="BSD444" s="330"/>
      <c r="BSE444" s="330"/>
      <c r="BSF444" s="330"/>
      <c r="BSG444" s="330"/>
      <c r="BSH444" s="330"/>
      <c r="BSI444" s="330"/>
      <c r="BSJ444" s="330"/>
      <c r="BSK444" s="330"/>
      <c r="BSL444" s="330"/>
      <c r="BSM444" s="330"/>
      <c r="BSN444" s="330"/>
      <c r="BSO444" s="330"/>
      <c r="BSP444" s="330"/>
      <c r="BSQ444" s="330"/>
      <c r="BSR444" s="330"/>
      <c r="BSS444" s="330"/>
      <c r="BST444" s="330"/>
      <c r="BSU444" s="330"/>
      <c r="BSV444" s="330"/>
      <c r="BSW444" s="330"/>
      <c r="BSX444" s="330"/>
      <c r="BSY444" s="330"/>
      <c r="BSZ444" s="330"/>
      <c r="BTA444" s="330"/>
      <c r="BTB444" s="330"/>
      <c r="BTC444" s="330"/>
      <c r="BTD444" s="330"/>
      <c r="BTE444" s="330"/>
      <c r="BTF444" s="330"/>
      <c r="BTG444" s="330"/>
      <c r="BTH444" s="330"/>
      <c r="BTI444" s="330"/>
      <c r="BTJ444" s="330"/>
      <c r="BTK444" s="330"/>
      <c r="BTL444" s="330"/>
      <c r="BTM444" s="330"/>
      <c r="BTN444" s="330"/>
      <c r="BTO444" s="330"/>
      <c r="BTP444" s="330"/>
      <c r="BTQ444" s="330"/>
      <c r="BTR444" s="330"/>
      <c r="BTS444" s="330"/>
      <c r="BTT444" s="330"/>
      <c r="BTU444" s="330"/>
      <c r="BTV444" s="330"/>
      <c r="BTW444" s="330"/>
      <c r="BTX444" s="330"/>
      <c r="BTY444" s="330"/>
      <c r="BTZ444" s="330"/>
      <c r="BUA444" s="330"/>
      <c r="BUB444" s="330"/>
      <c r="BUC444" s="330"/>
      <c r="BUD444" s="330"/>
      <c r="BUE444" s="330"/>
      <c r="BUF444" s="330"/>
      <c r="BUG444" s="330"/>
      <c r="BUH444" s="330"/>
      <c r="BUI444" s="330"/>
      <c r="BUJ444" s="330"/>
      <c r="BUK444" s="330"/>
      <c r="BUL444" s="330"/>
      <c r="BUM444" s="330"/>
      <c r="BUN444" s="330"/>
      <c r="BUO444" s="330"/>
      <c r="BUP444" s="330"/>
      <c r="BUQ444" s="330"/>
      <c r="BUR444" s="330"/>
      <c r="BUS444" s="330"/>
      <c r="BUT444" s="330"/>
      <c r="BUU444" s="330"/>
      <c r="BUV444" s="330"/>
      <c r="BUW444" s="330"/>
      <c r="BUX444" s="330"/>
      <c r="BUY444" s="330"/>
      <c r="BUZ444" s="330"/>
      <c r="BVA444" s="330"/>
      <c r="BVB444" s="330"/>
      <c r="BVC444" s="330"/>
      <c r="BVD444" s="330"/>
      <c r="BVE444" s="330"/>
      <c r="BVF444" s="330"/>
      <c r="BVG444" s="330"/>
      <c r="BVH444" s="330"/>
      <c r="BVI444" s="330"/>
      <c r="BVJ444" s="330"/>
      <c r="BVK444" s="330"/>
      <c r="BVL444" s="330"/>
      <c r="BVM444" s="330"/>
      <c r="BVN444" s="330"/>
      <c r="BVO444" s="330"/>
      <c r="BVP444" s="330"/>
      <c r="BVQ444" s="330"/>
      <c r="BVR444" s="330"/>
      <c r="BVS444" s="330"/>
      <c r="BVT444" s="330"/>
      <c r="BVU444" s="330"/>
      <c r="BVV444" s="330"/>
      <c r="BVW444" s="330"/>
      <c r="BVX444" s="330"/>
      <c r="BVY444" s="330"/>
      <c r="BVZ444" s="330"/>
      <c r="BWA444" s="330"/>
      <c r="BWB444" s="330"/>
      <c r="BWC444" s="330"/>
      <c r="BWD444" s="330"/>
      <c r="BWE444" s="330"/>
      <c r="BWF444" s="330"/>
      <c r="BWG444" s="330"/>
      <c r="BWH444" s="330"/>
      <c r="BWI444" s="330"/>
      <c r="BWJ444" s="330"/>
      <c r="BWK444" s="330"/>
      <c r="BWL444" s="330"/>
      <c r="BWM444" s="330"/>
      <c r="BWN444" s="330"/>
      <c r="BWO444" s="330"/>
      <c r="BWP444" s="330"/>
      <c r="BWQ444" s="330"/>
      <c r="BWR444" s="330"/>
      <c r="BWS444" s="330"/>
      <c r="BWT444" s="330"/>
      <c r="BWU444" s="330"/>
      <c r="BWV444" s="330"/>
      <c r="BWW444" s="330"/>
      <c r="BWX444" s="330"/>
      <c r="BWY444" s="330"/>
      <c r="BWZ444" s="330"/>
      <c r="BXA444" s="330"/>
      <c r="BXB444" s="330"/>
      <c r="BXC444" s="330"/>
      <c r="BXD444" s="330"/>
      <c r="BXE444" s="330"/>
      <c r="BXF444" s="330"/>
      <c r="BXG444" s="330"/>
      <c r="BXH444" s="330"/>
      <c r="BXI444" s="330"/>
      <c r="BXJ444" s="330"/>
      <c r="BXK444" s="330"/>
      <c r="BXL444" s="330"/>
      <c r="BXM444" s="330"/>
      <c r="BXN444" s="330"/>
      <c r="BXO444" s="330"/>
      <c r="BXP444" s="330"/>
      <c r="BXQ444" s="330"/>
      <c r="BXR444" s="330"/>
      <c r="BXS444" s="330"/>
      <c r="BXT444" s="330"/>
      <c r="BXU444" s="330"/>
      <c r="BXV444" s="330"/>
      <c r="BXW444" s="330"/>
      <c r="BXX444" s="330"/>
      <c r="BXY444" s="330"/>
      <c r="BXZ444" s="330"/>
      <c r="BYA444" s="330"/>
      <c r="BYB444" s="330"/>
      <c r="BYC444" s="330"/>
      <c r="BYD444" s="330"/>
      <c r="BYE444" s="330"/>
      <c r="BYF444" s="330"/>
      <c r="BYG444" s="330"/>
      <c r="BYH444" s="330"/>
      <c r="BYI444" s="330"/>
      <c r="BYJ444" s="330"/>
      <c r="BYK444" s="330"/>
      <c r="BYL444" s="330"/>
      <c r="BYM444" s="330"/>
      <c r="BYN444" s="330"/>
      <c r="BYO444" s="330"/>
      <c r="BYP444" s="330"/>
      <c r="BYQ444" s="330"/>
      <c r="BYR444" s="330"/>
      <c r="BYS444" s="330"/>
      <c r="BYT444" s="330"/>
      <c r="BYU444" s="330"/>
      <c r="BYV444" s="330"/>
      <c r="BYW444" s="330"/>
      <c r="BYX444" s="330"/>
      <c r="BYY444" s="330"/>
      <c r="BYZ444" s="330"/>
      <c r="BZA444" s="330"/>
      <c r="BZB444" s="330"/>
      <c r="BZC444" s="330"/>
      <c r="BZD444" s="330"/>
      <c r="BZE444" s="330"/>
      <c r="BZF444" s="330"/>
      <c r="BZG444" s="330"/>
      <c r="BZH444" s="330"/>
      <c r="BZI444" s="330"/>
      <c r="BZJ444" s="330"/>
      <c r="BZK444" s="330"/>
      <c r="BZL444" s="330"/>
      <c r="BZM444" s="330"/>
      <c r="BZN444" s="330"/>
      <c r="BZO444" s="330"/>
      <c r="BZP444" s="330"/>
      <c r="BZQ444" s="330"/>
      <c r="BZR444" s="330"/>
      <c r="BZS444" s="330"/>
      <c r="BZT444" s="330"/>
      <c r="BZU444" s="330"/>
      <c r="BZV444" s="330"/>
      <c r="BZW444" s="330"/>
      <c r="BZX444" s="330"/>
      <c r="BZY444" s="330"/>
      <c r="BZZ444" s="330"/>
      <c r="CAA444" s="330"/>
      <c r="CAB444" s="330"/>
      <c r="CAC444" s="330"/>
      <c r="CAD444" s="330"/>
      <c r="CAE444" s="330"/>
      <c r="CAF444" s="330"/>
      <c r="CAG444" s="330"/>
      <c r="CAH444" s="330"/>
      <c r="CAI444" s="330"/>
      <c r="CAJ444" s="330"/>
      <c r="CAK444" s="330"/>
      <c r="CAL444" s="330"/>
      <c r="CAM444" s="330"/>
      <c r="CAN444" s="330"/>
      <c r="CAO444" s="330"/>
      <c r="CAP444" s="330"/>
      <c r="CAQ444" s="330"/>
      <c r="CAR444" s="330"/>
      <c r="CAS444" s="330"/>
      <c r="CAT444" s="330"/>
      <c r="CAU444" s="330"/>
      <c r="CAV444" s="330"/>
      <c r="CAW444" s="330"/>
      <c r="CAX444" s="330"/>
      <c r="CAY444" s="330"/>
      <c r="CAZ444" s="330"/>
      <c r="CBA444" s="330"/>
      <c r="CBB444" s="330"/>
      <c r="CBC444" s="330"/>
      <c r="CBD444" s="330"/>
      <c r="CBE444" s="330"/>
      <c r="CBF444" s="330"/>
      <c r="CBG444" s="330"/>
      <c r="CBH444" s="330"/>
      <c r="CBI444" s="330"/>
      <c r="CBJ444" s="330"/>
      <c r="CBK444" s="330"/>
      <c r="CBL444" s="330"/>
      <c r="CBM444" s="330"/>
      <c r="CBN444" s="330"/>
      <c r="CBO444" s="330"/>
      <c r="CBP444" s="330"/>
      <c r="CBQ444" s="330"/>
      <c r="CBR444" s="330"/>
      <c r="CBS444" s="330"/>
      <c r="CBT444" s="330"/>
      <c r="CBU444" s="330"/>
      <c r="CBV444" s="330"/>
      <c r="CBW444" s="330"/>
      <c r="CBX444" s="330"/>
      <c r="CBY444" s="330"/>
      <c r="CBZ444" s="330"/>
      <c r="CCA444" s="330"/>
      <c r="CCB444" s="330"/>
      <c r="CCC444" s="330"/>
      <c r="CCD444" s="330"/>
      <c r="CCE444" s="330"/>
      <c r="CCF444" s="330"/>
      <c r="CCG444" s="330"/>
      <c r="CCH444" s="330"/>
      <c r="CCI444" s="330"/>
      <c r="CCJ444" s="330"/>
      <c r="CCK444" s="330"/>
      <c r="CCL444" s="330"/>
      <c r="CCM444" s="330"/>
      <c r="CCN444" s="330"/>
      <c r="CCO444" s="330"/>
      <c r="CCP444" s="330"/>
      <c r="CCQ444" s="330"/>
      <c r="CCR444" s="330"/>
      <c r="CCS444" s="330"/>
      <c r="CCT444" s="330"/>
      <c r="CCU444" s="330"/>
      <c r="CCV444" s="330"/>
      <c r="CCW444" s="330"/>
      <c r="CCX444" s="330"/>
      <c r="CCY444" s="330"/>
      <c r="CCZ444" s="330"/>
      <c r="CDA444" s="330"/>
      <c r="CDB444" s="330"/>
      <c r="CDC444" s="330"/>
      <c r="CDD444" s="330"/>
      <c r="CDE444" s="330"/>
      <c r="CDF444" s="330"/>
      <c r="CDG444" s="330"/>
      <c r="CDH444" s="330"/>
      <c r="CDI444" s="330"/>
      <c r="CDJ444" s="330"/>
      <c r="CDK444" s="330"/>
      <c r="CDL444" s="330"/>
      <c r="CDM444" s="330"/>
      <c r="CDN444" s="330"/>
      <c r="CDO444" s="330"/>
      <c r="CDP444" s="330"/>
      <c r="CDQ444" s="330"/>
      <c r="CDR444" s="330"/>
      <c r="CDS444" s="330"/>
      <c r="CDT444" s="330"/>
      <c r="CDU444" s="330"/>
      <c r="CDV444" s="330"/>
      <c r="CDW444" s="330"/>
      <c r="CDX444" s="330"/>
      <c r="CDY444" s="330"/>
      <c r="CDZ444" s="330"/>
      <c r="CEA444" s="330"/>
      <c r="CEB444" s="330"/>
      <c r="CEC444" s="330"/>
      <c r="CED444" s="330"/>
      <c r="CEE444" s="330"/>
      <c r="CEF444" s="330"/>
      <c r="CEG444" s="330"/>
      <c r="CEH444" s="330"/>
      <c r="CEI444" s="330"/>
      <c r="CEJ444" s="330"/>
      <c r="CEK444" s="330"/>
      <c r="CEL444" s="330"/>
      <c r="CEM444" s="330"/>
      <c r="CEN444" s="330"/>
      <c r="CEO444" s="330"/>
      <c r="CEP444" s="330"/>
      <c r="CEQ444" s="330"/>
      <c r="CER444" s="330"/>
      <c r="CES444" s="330"/>
      <c r="CET444" s="330"/>
      <c r="CEU444" s="330"/>
      <c r="CEV444" s="330"/>
      <c r="CEW444" s="330"/>
      <c r="CEX444" s="330"/>
      <c r="CEY444" s="330"/>
      <c r="CEZ444" s="330"/>
      <c r="CFA444" s="330"/>
      <c r="CFB444" s="330"/>
      <c r="CFC444" s="330"/>
      <c r="CFD444" s="330"/>
      <c r="CFE444" s="330"/>
      <c r="CFF444" s="330"/>
      <c r="CFG444" s="330"/>
      <c r="CFH444" s="330"/>
      <c r="CFI444" s="330"/>
      <c r="CFJ444" s="330"/>
      <c r="CFK444" s="330"/>
      <c r="CFL444" s="330"/>
      <c r="CFM444" s="330"/>
      <c r="CFN444" s="330"/>
      <c r="CFO444" s="330"/>
      <c r="CFP444" s="330"/>
      <c r="CFQ444" s="330"/>
      <c r="CFR444" s="330"/>
      <c r="CFS444" s="330"/>
      <c r="CFT444" s="330"/>
      <c r="CFU444" s="330"/>
      <c r="CFV444" s="330"/>
      <c r="CFW444" s="330"/>
      <c r="CFX444" s="330"/>
      <c r="CFY444" s="330"/>
      <c r="CFZ444" s="330"/>
      <c r="CGA444" s="330"/>
      <c r="CGB444" s="330"/>
      <c r="CGC444" s="330"/>
      <c r="CGD444" s="330"/>
      <c r="CGE444" s="330"/>
      <c r="CGF444" s="330"/>
      <c r="CGG444" s="330"/>
      <c r="CGH444" s="330"/>
      <c r="CGI444" s="330"/>
      <c r="CGJ444" s="330"/>
      <c r="CGK444" s="330"/>
      <c r="CGL444" s="330"/>
      <c r="CGM444" s="330"/>
      <c r="CGN444" s="330"/>
      <c r="CGO444" s="330"/>
      <c r="CGP444" s="330"/>
      <c r="CGQ444" s="330"/>
      <c r="CGR444" s="330"/>
      <c r="CGS444" s="330"/>
      <c r="CGT444" s="330"/>
      <c r="CGU444" s="330"/>
      <c r="CGV444" s="330"/>
      <c r="CGW444" s="330"/>
      <c r="CGX444" s="330"/>
      <c r="CGY444" s="330"/>
      <c r="CGZ444" s="330"/>
      <c r="CHA444" s="330"/>
      <c r="CHB444" s="330"/>
      <c r="CHC444" s="330"/>
      <c r="CHD444" s="330"/>
      <c r="CHE444" s="330"/>
      <c r="CHF444" s="330"/>
      <c r="CHG444" s="330"/>
      <c r="CHH444" s="330"/>
      <c r="CHI444" s="330"/>
      <c r="CHJ444" s="330"/>
      <c r="CHK444" s="330"/>
      <c r="CHL444" s="330"/>
      <c r="CHM444" s="330"/>
      <c r="CHN444" s="330"/>
      <c r="CHO444" s="330"/>
      <c r="CHP444" s="330"/>
      <c r="CHQ444" s="330"/>
      <c r="CHR444" s="330"/>
      <c r="CHS444" s="330"/>
      <c r="CHT444" s="330"/>
      <c r="CHU444" s="330"/>
      <c r="CHV444" s="330"/>
      <c r="CHW444" s="330"/>
      <c r="CHX444" s="330"/>
      <c r="CHY444" s="330"/>
      <c r="CHZ444" s="330"/>
      <c r="CIA444" s="330"/>
      <c r="CIB444" s="330"/>
      <c r="CIC444" s="330"/>
      <c r="CID444" s="330"/>
      <c r="CIE444" s="330"/>
      <c r="CIF444" s="330"/>
      <c r="CIG444" s="330"/>
      <c r="CIH444" s="330"/>
      <c r="CII444" s="330"/>
      <c r="CIJ444" s="330"/>
      <c r="CIK444" s="330"/>
      <c r="CIL444" s="330"/>
      <c r="CIM444" s="330"/>
      <c r="CIN444" s="330"/>
      <c r="CIO444" s="330"/>
      <c r="CIP444" s="330"/>
      <c r="CIQ444" s="330"/>
      <c r="CIR444" s="330"/>
      <c r="CIS444" s="330"/>
      <c r="CIT444" s="330"/>
      <c r="CIU444" s="330"/>
      <c r="CIV444" s="330"/>
      <c r="CIW444" s="330"/>
      <c r="CIX444" s="330"/>
      <c r="CIY444" s="330"/>
      <c r="CIZ444" s="330"/>
      <c r="CJA444" s="330"/>
      <c r="CJB444" s="330"/>
      <c r="CJC444" s="330"/>
      <c r="CJD444" s="330"/>
      <c r="CJE444" s="330"/>
      <c r="CJF444" s="330"/>
      <c r="CJG444" s="330"/>
      <c r="CJH444" s="330"/>
      <c r="CJI444" s="330"/>
      <c r="CJJ444" s="330"/>
      <c r="CJK444" s="330"/>
      <c r="CJL444" s="330"/>
      <c r="CJM444" s="330"/>
      <c r="CJN444" s="330"/>
      <c r="CJO444" s="330"/>
      <c r="CJP444" s="330"/>
      <c r="CJQ444" s="330"/>
      <c r="CJR444" s="330"/>
      <c r="CJS444" s="330"/>
      <c r="CJT444" s="330"/>
      <c r="CJU444" s="330"/>
      <c r="CJV444" s="330"/>
      <c r="CJW444" s="330"/>
      <c r="CJX444" s="330"/>
      <c r="CJY444" s="330"/>
      <c r="CJZ444" s="330"/>
      <c r="CKA444" s="330"/>
      <c r="CKB444" s="330"/>
      <c r="CKC444" s="330"/>
      <c r="CKD444" s="330"/>
      <c r="CKE444" s="330"/>
      <c r="CKF444" s="330"/>
      <c r="CKG444" s="330"/>
      <c r="CKH444" s="330"/>
      <c r="CKI444" s="330"/>
      <c r="CKJ444" s="330"/>
      <c r="CKK444" s="330"/>
      <c r="CKL444" s="330"/>
      <c r="CKM444" s="330"/>
      <c r="CKN444" s="330"/>
      <c r="CKO444" s="330"/>
      <c r="CKP444" s="330"/>
      <c r="CKQ444" s="330"/>
      <c r="CKR444" s="330"/>
      <c r="CKS444" s="330"/>
      <c r="CKT444" s="330"/>
      <c r="CKU444" s="330"/>
      <c r="CKV444" s="330"/>
      <c r="CKW444" s="330"/>
      <c r="CKX444" s="330"/>
      <c r="CKY444" s="330"/>
      <c r="CKZ444" s="330"/>
      <c r="CLA444" s="330"/>
      <c r="CLB444" s="330"/>
      <c r="CLC444" s="330"/>
      <c r="CLD444" s="330"/>
      <c r="CLE444" s="330"/>
      <c r="CLF444" s="330"/>
      <c r="CLG444" s="330"/>
      <c r="CLH444" s="330"/>
      <c r="CLI444" s="330"/>
      <c r="CLJ444" s="330"/>
      <c r="CLK444" s="330"/>
      <c r="CLL444" s="330"/>
      <c r="CLM444" s="330"/>
      <c r="CLN444" s="330"/>
      <c r="CLO444" s="330"/>
      <c r="CLP444" s="330"/>
      <c r="CLQ444" s="330"/>
      <c r="CLR444" s="330"/>
      <c r="CLS444" s="330"/>
      <c r="CLT444" s="330"/>
      <c r="CLU444" s="330"/>
      <c r="CLV444" s="330"/>
      <c r="CLW444" s="330"/>
      <c r="CLX444" s="330"/>
      <c r="CLY444" s="330"/>
      <c r="CLZ444" s="330"/>
      <c r="CMA444" s="330"/>
      <c r="CMB444" s="330"/>
      <c r="CMC444" s="330"/>
      <c r="CMD444" s="330"/>
      <c r="CME444" s="330"/>
      <c r="CMF444" s="330"/>
      <c r="CMG444" s="330"/>
      <c r="CMH444" s="330"/>
      <c r="CMI444" s="330"/>
      <c r="CMJ444" s="330"/>
      <c r="CMK444" s="330"/>
      <c r="CML444" s="330"/>
      <c r="CMM444" s="330"/>
      <c r="CMN444" s="330"/>
      <c r="CMO444" s="330"/>
      <c r="CMP444" s="330"/>
      <c r="CMQ444" s="330"/>
      <c r="CMR444" s="330"/>
      <c r="CMS444" s="330"/>
      <c r="CMT444" s="330"/>
      <c r="CMU444" s="330"/>
      <c r="CMV444" s="330"/>
      <c r="CMW444" s="330"/>
      <c r="CMX444" s="330"/>
      <c r="CMY444" s="330"/>
      <c r="CMZ444" s="330"/>
      <c r="CNA444" s="330"/>
      <c r="CNB444" s="330"/>
      <c r="CNC444" s="330"/>
      <c r="CND444" s="330"/>
      <c r="CNE444" s="330"/>
      <c r="CNF444" s="330"/>
      <c r="CNG444" s="330"/>
      <c r="CNH444" s="330"/>
      <c r="CNI444" s="330"/>
      <c r="CNJ444" s="330"/>
      <c r="CNK444" s="330"/>
      <c r="CNL444" s="330"/>
      <c r="CNM444" s="330"/>
      <c r="CNN444" s="330"/>
      <c r="CNO444" s="330"/>
      <c r="CNP444" s="330"/>
      <c r="CNQ444" s="330"/>
      <c r="CNR444" s="330"/>
      <c r="CNS444" s="330"/>
      <c r="CNT444" s="330"/>
      <c r="CNU444" s="330"/>
      <c r="CNV444" s="330"/>
      <c r="CNW444" s="330"/>
      <c r="CNX444" s="330"/>
      <c r="CNY444" s="330"/>
      <c r="CNZ444" s="330"/>
      <c r="COA444" s="330"/>
      <c r="COB444" s="330"/>
      <c r="COC444" s="330"/>
      <c r="COD444" s="330"/>
      <c r="COE444" s="330"/>
      <c r="COF444" s="330"/>
      <c r="COG444" s="330"/>
      <c r="COH444" s="330"/>
      <c r="COI444" s="330"/>
      <c r="COJ444" s="330"/>
      <c r="COK444" s="330"/>
      <c r="COL444" s="330"/>
      <c r="COM444" s="330"/>
      <c r="CON444" s="330"/>
      <c r="COO444" s="330"/>
      <c r="COP444" s="330"/>
      <c r="COQ444" s="330"/>
      <c r="COR444" s="330"/>
      <c r="COS444" s="330"/>
      <c r="COT444" s="330"/>
      <c r="COU444" s="330"/>
      <c r="COV444" s="330"/>
      <c r="COW444" s="330"/>
      <c r="COX444" s="330"/>
      <c r="COY444" s="330"/>
      <c r="COZ444" s="330"/>
      <c r="CPA444" s="330"/>
      <c r="CPB444" s="330"/>
      <c r="CPC444" s="330"/>
      <c r="CPD444" s="330"/>
      <c r="CPE444" s="330"/>
      <c r="CPF444" s="330"/>
      <c r="CPG444" s="330"/>
      <c r="CPH444" s="330"/>
      <c r="CPI444" s="330"/>
      <c r="CPJ444" s="330"/>
      <c r="CPK444" s="330"/>
      <c r="CPL444" s="330"/>
      <c r="CPM444" s="330"/>
      <c r="CPN444" s="330"/>
      <c r="CPO444" s="330"/>
      <c r="CPP444" s="330"/>
      <c r="CPQ444" s="330"/>
      <c r="CPR444" s="330"/>
      <c r="CPS444" s="330"/>
      <c r="CPT444" s="330"/>
      <c r="CPU444" s="330"/>
      <c r="CPV444" s="330"/>
      <c r="CPW444" s="330"/>
      <c r="CPX444" s="330"/>
      <c r="CPY444" s="330"/>
      <c r="CPZ444" s="330"/>
      <c r="CQA444" s="330"/>
      <c r="CQB444" s="330"/>
      <c r="CQC444" s="330"/>
      <c r="CQD444" s="330"/>
      <c r="CQE444" s="330"/>
      <c r="CQF444" s="330"/>
      <c r="CQG444" s="330"/>
      <c r="CQH444" s="330"/>
      <c r="CQI444" s="330"/>
      <c r="CQJ444" s="330"/>
      <c r="CQK444" s="330"/>
      <c r="CQL444" s="330"/>
      <c r="CQM444" s="330"/>
      <c r="CQN444" s="330"/>
      <c r="CQO444" s="330"/>
      <c r="CQP444" s="330"/>
      <c r="CQQ444" s="330"/>
      <c r="CQR444" s="330"/>
      <c r="CQS444" s="330"/>
      <c r="CQT444" s="330"/>
      <c r="CQU444" s="330"/>
      <c r="CQV444" s="330"/>
      <c r="CQW444" s="330"/>
      <c r="CQX444" s="330"/>
      <c r="CQY444" s="330"/>
      <c r="CQZ444" s="330"/>
      <c r="CRA444" s="330"/>
      <c r="CRB444" s="330"/>
      <c r="CRC444" s="330"/>
      <c r="CRD444" s="330"/>
      <c r="CRE444" s="330"/>
      <c r="CRF444" s="330"/>
      <c r="CRG444" s="330"/>
      <c r="CRH444" s="330"/>
      <c r="CRI444" s="330"/>
      <c r="CRJ444" s="330"/>
      <c r="CRK444" s="330"/>
      <c r="CRL444" s="330"/>
      <c r="CRM444" s="330"/>
      <c r="CRN444" s="330"/>
      <c r="CRO444" s="330"/>
      <c r="CRP444" s="330"/>
      <c r="CRQ444" s="330"/>
      <c r="CRR444" s="330"/>
      <c r="CRS444" s="330"/>
      <c r="CRT444" s="330"/>
      <c r="CRU444" s="330"/>
      <c r="CRV444" s="330"/>
      <c r="CRW444" s="330"/>
      <c r="CRX444" s="330"/>
      <c r="CRY444" s="330"/>
      <c r="CRZ444" s="330"/>
      <c r="CSA444" s="330"/>
      <c r="CSB444" s="330"/>
      <c r="CSC444" s="330"/>
      <c r="CSD444" s="330"/>
      <c r="CSE444" s="330"/>
      <c r="CSF444" s="330"/>
      <c r="CSG444" s="330"/>
      <c r="CSH444" s="330"/>
      <c r="CSI444" s="330"/>
      <c r="CSJ444" s="330"/>
      <c r="CSK444" s="330"/>
      <c r="CSL444" s="330"/>
      <c r="CSM444" s="330"/>
      <c r="CSN444" s="330"/>
      <c r="CSO444" s="330"/>
      <c r="CSP444" s="330"/>
      <c r="CSQ444" s="330"/>
      <c r="CSR444" s="330"/>
      <c r="CSS444" s="330"/>
      <c r="CST444" s="330"/>
      <c r="CSU444" s="330"/>
      <c r="CSV444" s="330"/>
      <c r="CSW444" s="330"/>
      <c r="CSX444" s="330"/>
      <c r="CSY444" s="330"/>
      <c r="CSZ444" s="330"/>
      <c r="CTA444" s="330"/>
      <c r="CTB444" s="330"/>
      <c r="CTC444" s="330"/>
      <c r="CTD444" s="330"/>
      <c r="CTE444" s="330"/>
      <c r="CTF444" s="330"/>
      <c r="CTG444" s="330"/>
      <c r="CTH444" s="330"/>
      <c r="CTI444" s="330"/>
      <c r="CTJ444" s="330"/>
      <c r="CTK444" s="330"/>
      <c r="CTL444" s="330"/>
      <c r="CTM444" s="330"/>
      <c r="CTN444" s="330"/>
      <c r="CTO444" s="330"/>
      <c r="CTP444" s="330"/>
      <c r="CTQ444" s="330"/>
      <c r="CTR444" s="330"/>
      <c r="CTS444" s="330"/>
      <c r="CTT444" s="330"/>
      <c r="CTU444" s="330"/>
      <c r="CTV444" s="330"/>
      <c r="CTW444" s="330"/>
      <c r="CTX444" s="330"/>
      <c r="CTY444" s="330"/>
      <c r="CTZ444" s="330"/>
      <c r="CUA444" s="330"/>
      <c r="CUB444" s="330"/>
      <c r="CUC444" s="330"/>
      <c r="CUD444" s="330"/>
      <c r="CUE444" s="330"/>
      <c r="CUF444" s="330"/>
      <c r="CUG444" s="330"/>
      <c r="CUH444" s="330"/>
      <c r="CUI444" s="330"/>
      <c r="CUJ444" s="330"/>
      <c r="CUK444" s="330"/>
      <c r="CUL444" s="330"/>
      <c r="CUM444" s="330"/>
      <c r="CUN444" s="330"/>
      <c r="CUO444" s="330"/>
      <c r="CUP444" s="330"/>
      <c r="CUQ444" s="330"/>
      <c r="CUR444" s="330"/>
      <c r="CUS444" s="330"/>
      <c r="CUT444" s="330"/>
      <c r="CUU444" s="330"/>
      <c r="CUV444" s="330"/>
      <c r="CUW444" s="330"/>
      <c r="CUX444" s="330"/>
      <c r="CUY444" s="330"/>
      <c r="CUZ444" s="330"/>
      <c r="CVA444" s="330"/>
      <c r="CVB444" s="330"/>
      <c r="CVC444" s="330"/>
      <c r="CVD444" s="330"/>
      <c r="CVE444" s="330"/>
      <c r="CVF444" s="330"/>
      <c r="CVG444" s="330"/>
      <c r="CVH444" s="330"/>
      <c r="CVI444" s="330"/>
      <c r="CVJ444" s="330"/>
      <c r="CVK444" s="330"/>
      <c r="CVL444" s="330"/>
      <c r="CVM444" s="330"/>
      <c r="CVN444" s="330"/>
      <c r="CVO444" s="330"/>
      <c r="CVP444" s="330"/>
      <c r="CVQ444" s="330"/>
      <c r="CVR444" s="330"/>
      <c r="CVS444" s="330"/>
      <c r="CVT444" s="330"/>
      <c r="CVU444" s="330"/>
      <c r="CVV444" s="330"/>
      <c r="CVW444" s="330"/>
      <c r="CVX444" s="330"/>
      <c r="CVY444" s="330"/>
      <c r="CVZ444" s="330"/>
      <c r="CWA444" s="330"/>
      <c r="CWB444" s="330"/>
      <c r="CWC444" s="330"/>
      <c r="CWD444" s="330"/>
      <c r="CWE444" s="330"/>
      <c r="CWF444" s="330"/>
      <c r="CWG444" s="330"/>
      <c r="CWH444" s="330"/>
      <c r="CWI444" s="330"/>
      <c r="CWJ444" s="330"/>
      <c r="CWK444" s="330"/>
      <c r="CWL444" s="330"/>
      <c r="CWM444" s="330"/>
      <c r="CWN444" s="330"/>
      <c r="CWO444" s="330"/>
      <c r="CWP444" s="330"/>
      <c r="CWQ444" s="330"/>
      <c r="CWR444" s="330"/>
      <c r="CWS444" s="330"/>
      <c r="CWT444" s="330"/>
      <c r="CWU444" s="330"/>
      <c r="CWV444" s="330"/>
      <c r="CWW444" s="330"/>
      <c r="CWX444" s="330"/>
      <c r="CWY444" s="330"/>
      <c r="CWZ444" s="330"/>
      <c r="CXA444" s="330"/>
      <c r="CXB444" s="330"/>
      <c r="CXC444" s="330"/>
      <c r="CXD444" s="330"/>
      <c r="CXE444" s="330"/>
      <c r="CXF444" s="330"/>
      <c r="CXG444" s="330"/>
      <c r="CXH444" s="330"/>
      <c r="CXI444" s="330"/>
      <c r="CXJ444" s="330"/>
      <c r="CXK444" s="330"/>
      <c r="CXL444" s="330"/>
      <c r="CXM444" s="330"/>
      <c r="CXN444" s="330"/>
      <c r="CXO444" s="330"/>
      <c r="CXP444" s="330"/>
      <c r="CXQ444" s="330"/>
      <c r="CXR444" s="330"/>
      <c r="CXS444" s="330"/>
      <c r="CXT444" s="330"/>
      <c r="CXU444" s="330"/>
      <c r="CXV444" s="330"/>
      <c r="CXW444" s="330"/>
      <c r="CXX444" s="330"/>
      <c r="CXY444" s="330"/>
      <c r="CXZ444" s="330"/>
      <c r="CYA444" s="330"/>
      <c r="CYB444" s="330"/>
      <c r="CYC444" s="330"/>
      <c r="CYD444" s="330"/>
      <c r="CYE444" s="330"/>
      <c r="CYF444" s="330"/>
      <c r="CYG444" s="330"/>
      <c r="CYH444" s="330"/>
      <c r="CYI444" s="330"/>
      <c r="CYJ444" s="330"/>
      <c r="CYK444" s="330"/>
      <c r="CYL444" s="330"/>
      <c r="CYM444" s="330"/>
      <c r="CYN444" s="330"/>
      <c r="CYO444" s="330"/>
      <c r="CYP444" s="330"/>
      <c r="CYQ444" s="330"/>
      <c r="CYR444" s="330"/>
      <c r="CYS444" s="330"/>
      <c r="CYT444" s="330"/>
      <c r="CYU444" s="330"/>
      <c r="CYV444" s="330"/>
      <c r="CYW444" s="330"/>
      <c r="CYX444" s="330"/>
      <c r="CYY444" s="330"/>
      <c r="CYZ444" s="330"/>
      <c r="CZA444" s="330"/>
      <c r="CZB444" s="330"/>
      <c r="CZC444" s="330"/>
      <c r="CZD444" s="330"/>
      <c r="CZE444" s="330"/>
      <c r="CZF444" s="330"/>
      <c r="CZG444" s="330"/>
      <c r="CZH444" s="330"/>
      <c r="CZI444" s="330"/>
      <c r="CZJ444" s="330"/>
      <c r="CZK444" s="330"/>
      <c r="CZL444" s="330"/>
      <c r="CZM444" s="330"/>
      <c r="CZN444" s="330"/>
      <c r="CZO444" s="330"/>
      <c r="CZP444" s="330"/>
      <c r="CZQ444" s="330"/>
      <c r="CZR444" s="330"/>
      <c r="CZS444" s="330"/>
      <c r="CZT444" s="330"/>
      <c r="CZU444" s="330"/>
      <c r="CZV444" s="330"/>
      <c r="CZW444" s="330"/>
      <c r="CZX444" s="330"/>
      <c r="CZY444" s="330"/>
      <c r="CZZ444" s="330"/>
      <c r="DAA444" s="330"/>
      <c r="DAB444" s="330"/>
      <c r="DAC444" s="330"/>
      <c r="DAD444" s="330"/>
      <c r="DAE444" s="330"/>
      <c r="DAF444" s="330"/>
      <c r="DAG444" s="330"/>
      <c r="DAH444" s="330"/>
      <c r="DAI444" s="330"/>
      <c r="DAJ444" s="330"/>
      <c r="DAK444" s="330"/>
      <c r="DAL444" s="330"/>
      <c r="DAM444" s="330"/>
      <c r="DAN444" s="330"/>
      <c r="DAO444" s="330"/>
      <c r="DAP444" s="330"/>
      <c r="DAQ444" s="330"/>
      <c r="DAR444" s="330"/>
      <c r="DAS444" s="330"/>
      <c r="DAT444" s="330"/>
      <c r="DAU444" s="330"/>
      <c r="DAV444" s="330"/>
      <c r="DAW444" s="330"/>
      <c r="DAX444" s="330"/>
      <c r="DAY444" s="330"/>
      <c r="DAZ444" s="330"/>
      <c r="DBA444" s="330"/>
      <c r="DBB444" s="330"/>
      <c r="DBC444" s="330"/>
      <c r="DBD444" s="330"/>
      <c r="DBE444" s="330"/>
      <c r="DBF444" s="330"/>
      <c r="DBG444" s="330"/>
      <c r="DBH444" s="330"/>
      <c r="DBI444" s="330"/>
      <c r="DBJ444" s="330"/>
      <c r="DBK444" s="330"/>
      <c r="DBL444" s="330"/>
      <c r="DBM444" s="330"/>
      <c r="DBN444" s="330"/>
      <c r="DBO444" s="330"/>
      <c r="DBP444" s="330"/>
      <c r="DBQ444" s="330"/>
      <c r="DBR444" s="330"/>
      <c r="DBS444" s="330"/>
      <c r="DBT444" s="330"/>
      <c r="DBU444" s="330"/>
      <c r="DBV444" s="330"/>
      <c r="DBW444" s="330"/>
      <c r="DBX444" s="330"/>
      <c r="DBY444" s="330"/>
      <c r="DBZ444" s="330"/>
      <c r="DCA444" s="330"/>
      <c r="DCB444" s="330"/>
      <c r="DCC444" s="330"/>
      <c r="DCD444" s="330"/>
      <c r="DCE444" s="330"/>
      <c r="DCF444" s="330"/>
      <c r="DCG444" s="330"/>
      <c r="DCH444" s="330"/>
      <c r="DCI444" s="330"/>
      <c r="DCJ444" s="330"/>
      <c r="DCK444" s="330"/>
      <c r="DCL444" s="330"/>
      <c r="DCM444" s="330"/>
      <c r="DCN444" s="330"/>
      <c r="DCO444" s="330"/>
      <c r="DCP444" s="330"/>
      <c r="DCQ444" s="330"/>
      <c r="DCR444" s="330"/>
      <c r="DCS444" s="330"/>
      <c r="DCT444" s="330"/>
      <c r="DCU444" s="330"/>
      <c r="DCV444" s="330"/>
      <c r="DCW444" s="330"/>
      <c r="DCX444" s="330"/>
      <c r="DCY444" s="330"/>
      <c r="DCZ444" s="330"/>
      <c r="DDA444" s="330"/>
      <c r="DDB444" s="330"/>
      <c r="DDC444" s="330"/>
      <c r="DDD444" s="330"/>
      <c r="DDE444" s="330"/>
      <c r="DDF444" s="330"/>
      <c r="DDG444" s="330"/>
      <c r="DDH444" s="330"/>
      <c r="DDI444" s="330"/>
      <c r="DDJ444" s="330"/>
      <c r="DDK444" s="330"/>
      <c r="DDL444" s="330"/>
      <c r="DDM444" s="330"/>
      <c r="DDN444" s="330"/>
      <c r="DDO444" s="330"/>
      <c r="DDP444" s="330"/>
      <c r="DDQ444" s="330"/>
      <c r="DDR444" s="330"/>
      <c r="DDS444" s="330"/>
      <c r="DDT444" s="330"/>
      <c r="DDU444" s="330"/>
      <c r="DDV444" s="330"/>
      <c r="DDW444" s="330"/>
      <c r="DDX444" s="330"/>
      <c r="DDY444" s="330"/>
      <c r="DDZ444" s="330"/>
      <c r="DEA444" s="330"/>
      <c r="DEB444" s="330"/>
      <c r="DEC444" s="330"/>
      <c r="DED444" s="330"/>
      <c r="DEE444" s="330"/>
      <c r="DEF444" s="330"/>
      <c r="DEG444" s="330"/>
      <c r="DEH444" s="330"/>
      <c r="DEI444" s="330"/>
      <c r="DEJ444" s="330"/>
      <c r="DEK444" s="330"/>
      <c r="DEL444" s="330"/>
      <c r="DEM444" s="330"/>
      <c r="DEN444" s="330"/>
      <c r="DEO444" s="330"/>
      <c r="DEP444" s="330"/>
      <c r="DEQ444" s="330"/>
      <c r="DER444" s="330"/>
      <c r="DES444" s="330"/>
      <c r="DET444" s="330"/>
      <c r="DEU444" s="330"/>
      <c r="DEV444" s="330"/>
      <c r="DEW444" s="330"/>
      <c r="DEX444" s="330"/>
      <c r="DEY444" s="330"/>
      <c r="DEZ444" s="330"/>
      <c r="DFA444" s="330"/>
      <c r="DFB444" s="330"/>
      <c r="DFC444" s="330"/>
      <c r="DFD444" s="330"/>
      <c r="DFE444" s="330"/>
      <c r="DFF444" s="330"/>
      <c r="DFG444" s="330"/>
      <c r="DFH444" s="330"/>
      <c r="DFI444" s="330"/>
      <c r="DFJ444" s="330"/>
      <c r="DFK444" s="330"/>
      <c r="DFL444" s="330"/>
      <c r="DFM444" s="330"/>
      <c r="DFN444" s="330"/>
      <c r="DFO444" s="330"/>
      <c r="DFP444" s="330"/>
      <c r="DFQ444" s="330"/>
      <c r="DFR444" s="330"/>
      <c r="DFS444" s="330"/>
      <c r="DFT444" s="330"/>
      <c r="DFU444" s="330"/>
      <c r="DFV444" s="330"/>
      <c r="DFW444" s="330"/>
      <c r="DFX444" s="330"/>
      <c r="DFY444" s="330"/>
      <c r="DFZ444" s="330"/>
      <c r="DGA444" s="330"/>
      <c r="DGB444" s="330"/>
      <c r="DGC444" s="330"/>
      <c r="DGD444" s="330"/>
      <c r="DGE444" s="330"/>
      <c r="DGF444" s="330"/>
      <c r="DGG444" s="330"/>
      <c r="DGH444" s="330"/>
      <c r="DGI444" s="330"/>
      <c r="DGJ444" s="330"/>
      <c r="DGK444" s="330"/>
      <c r="DGL444" s="330"/>
      <c r="DGM444" s="330"/>
      <c r="DGN444" s="330"/>
      <c r="DGO444" s="330"/>
      <c r="DGP444" s="330"/>
      <c r="DGQ444" s="330"/>
      <c r="DGR444" s="330"/>
      <c r="DGS444" s="330"/>
      <c r="DGT444" s="330"/>
      <c r="DGU444" s="330"/>
      <c r="DGV444" s="330"/>
      <c r="DGW444" s="330"/>
      <c r="DGX444" s="330"/>
      <c r="DGY444" s="330"/>
      <c r="DGZ444" s="330"/>
      <c r="DHA444" s="330"/>
      <c r="DHB444" s="330"/>
      <c r="DHC444" s="330"/>
      <c r="DHD444" s="330"/>
      <c r="DHE444" s="330"/>
      <c r="DHF444" s="330"/>
      <c r="DHG444" s="330"/>
      <c r="DHH444" s="330"/>
      <c r="DHI444" s="330"/>
      <c r="DHJ444" s="330"/>
      <c r="DHK444" s="330"/>
      <c r="DHL444" s="330"/>
      <c r="DHM444" s="330"/>
      <c r="DHN444" s="330"/>
      <c r="DHO444" s="330"/>
      <c r="DHP444" s="330"/>
      <c r="DHQ444" s="330"/>
      <c r="DHR444" s="330"/>
      <c r="DHS444" s="330"/>
      <c r="DHT444" s="330"/>
      <c r="DHU444" s="330"/>
      <c r="DHV444" s="330"/>
      <c r="DHW444" s="330"/>
      <c r="DHX444" s="330"/>
      <c r="DHY444" s="330"/>
      <c r="DHZ444" s="330"/>
      <c r="DIA444" s="330"/>
      <c r="DIB444" s="330"/>
      <c r="DIC444" s="330"/>
      <c r="DID444" s="330"/>
      <c r="DIE444" s="330"/>
      <c r="DIF444" s="330"/>
      <c r="DIG444" s="330"/>
      <c r="DIH444" s="330"/>
      <c r="DII444" s="330"/>
      <c r="DIJ444" s="330"/>
      <c r="DIK444" s="330"/>
      <c r="DIL444" s="330"/>
      <c r="DIM444" s="330"/>
      <c r="DIN444" s="330"/>
      <c r="DIO444" s="330"/>
      <c r="DIP444" s="330"/>
      <c r="DIQ444" s="330"/>
      <c r="DIR444" s="330"/>
      <c r="DIS444" s="330"/>
      <c r="DIT444" s="330"/>
      <c r="DIU444" s="330"/>
      <c r="DIV444" s="330"/>
      <c r="DIW444" s="330"/>
      <c r="DIX444" s="330"/>
      <c r="DIY444" s="330"/>
      <c r="DIZ444" s="330"/>
      <c r="DJA444" s="330"/>
      <c r="DJB444" s="330"/>
      <c r="DJC444" s="330"/>
      <c r="DJD444" s="330"/>
      <c r="DJE444" s="330"/>
      <c r="DJF444" s="330"/>
      <c r="DJG444" s="330"/>
      <c r="DJH444" s="330"/>
      <c r="DJI444" s="330"/>
      <c r="DJJ444" s="330"/>
      <c r="DJK444" s="330"/>
      <c r="DJL444" s="330"/>
      <c r="DJM444" s="330"/>
      <c r="DJN444" s="330"/>
      <c r="DJO444" s="330"/>
      <c r="DJP444" s="330"/>
      <c r="DJQ444" s="330"/>
      <c r="DJR444" s="330"/>
      <c r="DJS444" s="330"/>
      <c r="DJT444" s="330"/>
      <c r="DJU444" s="330"/>
      <c r="DJV444" s="330"/>
      <c r="DJW444" s="330"/>
      <c r="DJX444" s="330"/>
      <c r="DJY444" s="330"/>
      <c r="DJZ444" s="330"/>
      <c r="DKA444" s="330"/>
      <c r="DKB444" s="330"/>
      <c r="DKC444" s="330"/>
      <c r="DKD444" s="330"/>
      <c r="DKE444" s="330"/>
      <c r="DKF444" s="330"/>
      <c r="DKG444" s="330"/>
      <c r="DKH444" s="330"/>
      <c r="DKI444" s="330"/>
      <c r="DKJ444" s="330"/>
      <c r="DKK444" s="330"/>
      <c r="DKL444" s="330"/>
      <c r="DKM444" s="330"/>
      <c r="DKN444" s="330"/>
      <c r="DKO444" s="330"/>
      <c r="DKP444" s="330"/>
      <c r="DKQ444" s="330"/>
      <c r="DKR444" s="330"/>
      <c r="DKS444" s="330"/>
      <c r="DKT444" s="330"/>
      <c r="DKU444" s="330"/>
      <c r="DKV444" s="330"/>
      <c r="DKW444" s="330"/>
      <c r="DKX444" s="330"/>
      <c r="DKY444" s="330"/>
      <c r="DKZ444" s="330"/>
      <c r="DLA444" s="330"/>
      <c r="DLB444" s="330"/>
      <c r="DLC444" s="330"/>
      <c r="DLD444" s="330"/>
      <c r="DLE444" s="330"/>
      <c r="DLF444" s="330"/>
      <c r="DLG444" s="330"/>
      <c r="DLH444" s="330"/>
      <c r="DLI444" s="330"/>
      <c r="DLJ444" s="330"/>
      <c r="DLK444" s="330"/>
      <c r="DLL444" s="330"/>
      <c r="DLM444" s="330"/>
      <c r="DLN444" s="330"/>
      <c r="DLO444" s="330"/>
      <c r="DLP444" s="330"/>
      <c r="DLQ444" s="330"/>
      <c r="DLR444" s="330"/>
      <c r="DLS444" s="330"/>
      <c r="DLT444" s="330"/>
      <c r="DLU444" s="330"/>
      <c r="DLV444" s="330"/>
      <c r="DLW444" s="330"/>
      <c r="DLX444" s="330"/>
      <c r="DLY444" s="330"/>
      <c r="DLZ444" s="330"/>
      <c r="DMA444" s="330"/>
      <c r="DMB444" s="330"/>
      <c r="DMC444" s="330"/>
      <c r="DMD444" s="330"/>
      <c r="DME444" s="330"/>
      <c r="DMF444" s="330"/>
      <c r="DMG444" s="330"/>
      <c r="DMH444" s="330"/>
      <c r="DMI444" s="330"/>
      <c r="DMJ444" s="330"/>
      <c r="DMK444" s="330"/>
      <c r="DML444" s="330"/>
      <c r="DMM444" s="330"/>
      <c r="DMN444" s="330"/>
      <c r="DMO444" s="330"/>
      <c r="DMP444" s="330"/>
      <c r="DMQ444" s="330"/>
      <c r="DMR444" s="330"/>
      <c r="DMS444" s="330"/>
      <c r="DMT444" s="330"/>
      <c r="DMU444" s="330"/>
      <c r="DMV444" s="330"/>
      <c r="DMW444" s="330"/>
      <c r="DMX444" s="330"/>
      <c r="DMY444" s="330"/>
      <c r="DMZ444" s="330"/>
      <c r="DNA444" s="330"/>
      <c r="DNB444" s="330"/>
      <c r="DNC444" s="330"/>
      <c r="DND444" s="330"/>
      <c r="DNE444" s="330"/>
      <c r="DNF444" s="330"/>
      <c r="DNG444" s="330"/>
      <c r="DNH444" s="330"/>
      <c r="DNI444" s="330"/>
      <c r="DNJ444" s="330"/>
      <c r="DNK444" s="330"/>
      <c r="DNL444" s="330"/>
      <c r="DNM444" s="330"/>
      <c r="DNN444" s="330"/>
      <c r="DNO444" s="330"/>
      <c r="DNP444" s="330"/>
      <c r="DNQ444" s="330"/>
      <c r="DNR444" s="330"/>
      <c r="DNS444" s="330"/>
      <c r="DNT444" s="330"/>
      <c r="DNU444" s="330"/>
      <c r="DNV444" s="330"/>
      <c r="DNW444" s="330"/>
      <c r="DNX444" s="330"/>
      <c r="DNY444" s="330"/>
      <c r="DNZ444" s="330"/>
      <c r="DOA444" s="330"/>
      <c r="DOB444" s="330"/>
      <c r="DOC444" s="330"/>
      <c r="DOD444" s="330"/>
      <c r="DOE444" s="330"/>
      <c r="DOF444" s="330"/>
      <c r="DOG444" s="330"/>
      <c r="DOH444" s="330"/>
      <c r="DOI444" s="330"/>
      <c r="DOJ444" s="330"/>
      <c r="DOK444" s="330"/>
      <c r="DOL444" s="330"/>
      <c r="DOM444" s="330"/>
      <c r="DON444" s="330"/>
      <c r="DOO444" s="330"/>
      <c r="DOP444" s="330"/>
      <c r="DOQ444" s="330"/>
      <c r="DOR444" s="330"/>
      <c r="DOS444" s="330"/>
      <c r="DOT444" s="330"/>
      <c r="DOU444" s="330"/>
      <c r="DOV444" s="330"/>
      <c r="DOW444" s="330"/>
      <c r="DOX444" s="330"/>
      <c r="DOY444" s="330"/>
      <c r="DOZ444" s="330"/>
      <c r="DPA444" s="330"/>
      <c r="DPB444" s="330"/>
      <c r="DPC444" s="330"/>
      <c r="DPD444" s="330"/>
      <c r="DPE444" s="330"/>
      <c r="DPF444" s="330"/>
      <c r="DPG444" s="330"/>
      <c r="DPH444" s="330"/>
      <c r="DPI444" s="330"/>
      <c r="DPJ444" s="330"/>
      <c r="DPK444" s="330"/>
      <c r="DPL444" s="330"/>
      <c r="DPM444" s="330"/>
      <c r="DPN444" s="330"/>
      <c r="DPO444" s="330"/>
      <c r="DPP444" s="330"/>
      <c r="DPQ444" s="330"/>
      <c r="DPR444" s="330"/>
      <c r="DPS444" s="330"/>
      <c r="DPT444" s="330"/>
      <c r="DPU444" s="330"/>
      <c r="DPV444" s="330"/>
      <c r="DPW444" s="330"/>
      <c r="DPX444" s="330"/>
      <c r="DPY444" s="330"/>
      <c r="DPZ444" s="330"/>
      <c r="DQA444" s="330"/>
      <c r="DQB444" s="330"/>
      <c r="DQC444" s="330"/>
      <c r="DQD444" s="330"/>
      <c r="DQE444" s="330"/>
      <c r="DQF444" s="330"/>
      <c r="DQG444" s="330"/>
      <c r="DQH444" s="330"/>
      <c r="DQI444" s="330"/>
      <c r="DQJ444" s="330"/>
      <c r="DQK444" s="330"/>
      <c r="DQL444" s="330"/>
      <c r="DQM444" s="330"/>
      <c r="DQN444" s="330"/>
      <c r="DQO444" s="330"/>
      <c r="DQP444" s="330"/>
      <c r="DQQ444" s="330"/>
      <c r="DQR444" s="330"/>
      <c r="DQS444" s="330"/>
      <c r="DQT444" s="330"/>
      <c r="DQU444" s="330"/>
      <c r="DQV444" s="330"/>
      <c r="DQW444" s="330"/>
      <c r="DQX444" s="330"/>
      <c r="DQY444" s="330"/>
      <c r="DQZ444" s="330"/>
      <c r="DRA444" s="330"/>
      <c r="DRB444" s="330"/>
      <c r="DRC444" s="330"/>
      <c r="DRD444" s="330"/>
      <c r="DRE444" s="330"/>
      <c r="DRF444" s="330"/>
      <c r="DRG444" s="330"/>
      <c r="DRH444" s="330"/>
      <c r="DRI444" s="330"/>
      <c r="DRJ444" s="330"/>
      <c r="DRK444" s="330"/>
      <c r="DRL444" s="330"/>
      <c r="DRM444" s="330"/>
      <c r="DRN444" s="330"/>
      <c r="DRO444" s="330"/>
      <c r="DRP444" s="330"/>
      <c r="DRQ444" s="330"/>
      <c r="DRR444" s="330"/>
      <c r="DRS444" s="330"/>
      <c r="DRT444" s="330"/>
      <c r="DRU444" s="330"/>
      <c r="DRV444" s="330"/>
      <c r="DRW444" s="330"/>
      <c r="DRX444" s="330"/>
      <c r="DRY444" s="330"/>
      <c r="DRZ444" s="330"/>
      <c r="DSA444" s="330"/>
      <c r="DSB444" s="330"/>
      <c r="DSC444" s="330"/>
      <c r="DSD444" s="330"/>
      <c r="DSE444" s="330"/>
      <c r="DSF444" s="330"/>
      <c r="DSG444" s="330"/>
      <c r="DSH444" s="330"/>
      <c r="DSI444" s="330"/>
      <c r="DSJ444" s="330"/>
      <c r="DSK444" s="330"/>
      <c r="DSL444" s="330"/>
      <c r="DSM444" s="330"/>
      <c r="DSN444" s="330"/>
      <c r="DSO444" s="330"/>
      <c r="DSP444" s="330"/>
      <c r="DSQ444" s="330"/>
      <c r="DSR444" s="330"/>
      <c r="DSS444" s="330"/>
      <c r="DST444" s="330"/>
      <c r="DSU444" s="330"/>
      <c r="DSV444" s="330"/>
      <c r="DSW444" s="330"/>
      <c r="DSX444" s="330"/>
      <c r="DSY444" s="330"/>
      <c r="DSZ444" s="330"/>
      <c r="DTA444" s="330"/>
      <c r="DTB444" s="330"/>
      <c r="DTC444" s="330"/>
      <c r="DTD444" s="330"/>
      <c r="DTE444" s="330"/>
      <c r="DTF444" s="330"/>
      <c r="DTG444" s="330"/>
      <c r="DTH444" s="330"/>
      <c r="DTI444" s="330"/>
      <c r="DTJ444" s="330"/>
      <c r="DTK444" s="330"/>
      <c r="DTL444" s="330"/>
      <c r="DTM444" s="330"/>
      <c r="DTN444" s="330"/>
      <c r="DTO444" s="330"/>
      <c r="DTP444" s="330"/>
      <c r="DTQ444" s="330"/>
      <c r="DTR444" s="330"/>
      <c r="DTS444" s="330"/>
      <c r="DTT444" s="330"/>
      <c r="DTU444" s="330"/>
      <c r="DTV444" s="330"/>
      <c r="DTW444" s="330"/>
      <c r="DTX444" s="330"/>
      <c r="DTY444" s="330"/>
      <c r="DTZ444" s="330"/>
      <c r="DUA444" s="330"/>
      <c r="DUB444" s="330"/>
      <c r="DUC444" s="330"/>
      <c r="DUD444" s="330"/>
      <c r="DUE444" s="330"/>
      <c r="DUF444" s="330"/>
      <c r="DUG444" s="330"/>
      <c r="DUH444" s="330"/>
      <c r="DUI444" s="330"/>
      <c r="DUJ444" s="330"/>
      <c r="DUK444" s="330"/>
      <c r="DUL444" s="330"/>
      <c r="DUM444" s="330"/>
      <c r="DUN444" s="330"/>
      <c r="DUO444" s="330"/>
      <c r="DUP444" s="330"/>
      <c r="DUQ444" s="330"/>
      <c r="DUR444" s="330"/>
      <c r="DUS444" s="330"/>
      <c r="DUT444" s="330"/>
      <c r="DUU444" s="330"/>
      <c r="DUV444" s="330"/>
      <c r="DUW444" s="330"/>
      <c r="DUX444" s="330"/>
      <c r="DUY444" s="330"/>
      <c r="DUZ444" s="330"/>
      <c r="DVA444" s="330"/>
      <c r="DVB444" s="330"/>
      <c r="DVC444" s="330"/>
      <c r="DVD444" s="330"/>
      <c r="DVE444" s="330"/>
      <c r="DVF444" s="330"/>
      <c r="DVG444" s="330"/>
      <c r="DVH444" s="330"/>
      <c r="DVI444" s="330"/>
      <c r="DVJ444" s="330"/>
      <c r="DVK444" s="330"/>
      <c r="DVL444" s="330"/>
      <c r="DVM444" s="330"/>
      <c r="DVN444" s="330"/>
      <c r="DVO444" s="330"/>
      <c r="DVP444" s="330"/>
      <c r="DVQ444" s="330"/>
      <c r="DVR444" s="330"/>
      <c r="DVS444" s="330"/>
      <c r="DVT444" s="330"/>
      <c r="DVU444" s="330"/>
      <c r="DVV444" s="330"/>
      <c r="DVW444" s="330"/>
      <c r="DVX444" s="330"/>
      <c r="DVY444" s="330"/>
      <c r="DVZ444" s="330"/>
      <c r="DWA444" s="330"/>
      <c r="DWB444" s="330"/>
      <c r="DWC444" s="330"/>
      <c r="DWD444" s="330"/>
      <c r="DWE444" s="330"/>
      <c r="DWF444" s="330"/>
      <c r="DWG444" s="330"/>
      <c r="DWH444" s="330"/>
      <c r="DWI444" s="330"/>
      <c r="DWJ444" s="330"/>
      <c r="DWK444" s="330"/>
      <c r="DWL444" s="330"/>
      <c r="DWM444" s="330"/>
      <c r="DWN444" s="330"/>
      <c r="DWO444" s="330"/>
      <c r="DWP444" s="330"/>
      <c r="DWQ444" s="330"/>
      <c r="DWR444" s="330"/>
      <c r="DWS444" s="330"/>
      <c r="DWT444" s="330"/>
      <c r="DWU444" s="330"/>
      <c r="DWV444" s="330"/>
      <c r="DWW444" s="330"/>
      <c r="DWX444" s="330"/>
      <c r="DWY444" s="330"/>
      <c r="DWZ444" s="330"/>
      <c r="DXA444" s="330"/>
      <c r="DXB444" s="330"/>
      <c r="DXC444" s="330"/>
      <c r="DXD444" s="330"/>
      <c r="DXE444" s="330"/>
      <c r="DXF444" s="330"/>
      <c r="DXG444" s="330"/>
      <c r="DXH444" s="330"/>
      <c r="DXI444" s="330"/>
      <c r="DXJ444" s="330"/>
      <c r="DXK444" s="330"/>
      <c r="DXL444" s="330"/>
      <c r="DXM444" s="330"/>
      <c r="DXN444" s="330"/>
      <c r="DXO444" s="330"/>
      <c r="DXP444" s="330"/>
      <c r="DXQ444" s="330"/>
      <c r="DXR444" s="330"/>
      <c r="DXS444" s="330"/>
      <c r="DXT444" s="330"/>
      <c r="DXU444" s="330"/>
      <c r="DXV444" s="330"/>
      <c r="DXW444" s="330"/>
      <c r="DXX444" s="330"/>
      <c r="DXY444" s="330"/>
      <c r="DXZ444" s="330"/>
      <c r="DYA444" s="330"/>
      <c r="DYB444" s="330"/>
      <c r="DYC444" s="330"/>
      <c r="DYD444" s="330"/>
      <c r="DYE444" s="330"/>
      <c r="DYF444" s="330"/>
      <c r="DYG444" s="330"/>
      <c r="DYH444" s="330"/>
      <c r="DYI444" s="330"/>
      <c r="DYJ444" s="330"/>
      <c r="DYK444" s="330"/>
      <c r="DYL444" s="330"/>
      <c r="DYM444" s="330"/>
      <c r="DYN444" s="330"/>
      <c r="DYO444" s="330"/>
      <c r="DYP444" s="330"/>
      <c r="DYQ444" s="330"/>
      <c r="DYR444" s="330"/>
      <c r="DYS444" s="330"/>
      <c r="DYT444" s="330"/>
      <c r="DYU444" s="330"/>
      <c r="DYV444" s="330"/>
      <c r="DYW444" s="330"/>
      <c r="DYX444" s="330"/>
      <c r="DYY444" s="330"/>
      <c r="DYZ444" s="330"/>
      <c r="DZA444" s="330"/>
      <c r="DZB444" s="330"/>
      <c r="DZC444" s="330"/>
      <c r="DZD444" s="330"/>
      <c r="DZE444" s="330"/>
      <c r="DZF444" s="330"/>
      <c r="DZG444" s="330"/>
      <c r="DZH444" s="330"/>
      <c r="DZI444" s="330"/>
      <c r="DZJ444" s="330"/>
      <c r="DZK444" s="330"/>
      <c r="DZL444" s="330"/>
      <c r="DZM444" s="330"/>
      <c r="DZN444" s="330"/>
      <c r="DZO444" s="330"/>
      <c r="DZP444" s="330"/>
      <c r="DZQ444" s="330"/>
      <c r="DZR444" s="330"/>
      <c r="DZS444" s="330"/>
      <c r="DZT444" s="330"/>
      <c r="DZU444" s="330"/>
      <c r="DZV444" s="330"/>
      <c r="DZW444" s="330"/>
      <c r="DZX444" s="330"/>
      <c r="DZY444" s="330"/>
      <c r="DZZ444" s="330"/>
      <c r="EAA444" s="330"/>
      <c r="EAB444" s="330"/>
      <c r="EAC444" s="330"/>
      <c r="EAD444" s="330"/>
      <c r="EAE444" s="330"/>
      <c r="EAF444" s="330"/>
      <c r="EAG444" s="330"/>
      <c r="EAH444" s="330"/>
      <c r="EAI444" s="330"/>
      <c r="EAJ444" s="330"/>
      <c r="EAK444" s="330"/>
      <c r="EAL444" s="330"/>
      <c r="EAM444" s="330"/>
      <c r="EAN444" s="330"/>
      <c r="EAO444" s="330"/>
      <c r="EAP444" s="330"/>
      <c r="EAQ444" s="330"/>
      <c r="EAR444" s="330"/>
      <c r="EAS444" s="330"/>
      <c r="EAT444" s="330"/>
      <c r="EAU444" s="330"/>
      <c r="EAV444" s="330"/>
      <c r="EAW444" s="330"/>
      <c r="EAX444" s="330"/>
      <c r="EAY444" s="330"/>
      <c r="EAZ444" s="330"/>
      <c r="EBA444" s="330"/>
      <c r="EBB444" s="330"/>
      <c r="EBC444" s="330"/>
      <c r="EBD444" s="330"/>
      <c r="EBE444" s="330"/>
      <c r="EBF444" s="330"/>
      <c r="EBG444" s="330"/>
      <c r="EBH444" s="330"/>
      <c r="EBI444" s="330"/>
      <c r="EBJ444" s="330"/>
      <c r="EBK444" s="330"/>
      <c r="EBL444" s="330"/>
      <c r="EBM444" s="330"/>
      <c r="EBN444" s="330"/>
      <c r="EBO444" s="330"/>
      <c r="EBP444" s="330"/>
      <c r="EBQ444" s="330"/>
      <c r="EBR444" s="330"/>
      <c r="EBS444" s="330"/>
      <c r="EBT444" s="330"/>
      <c r="EBU444" s="330"/>
      <c r="EBV444" s="330"/>
      <c r="EBW444" s="330"/>
      <c r="EBX444" s="330"/>
      <c r="EBY444" s="330"/>
      <c r="EBZ444" s="330"/>
      <c r="ECA444" s="330"/>
      <c r="ECB444" s="330"/>
      <c r="ECC444" s="330"/>
      <c r="ECD444" s="330"/>
      <c r="ECE444" s="330"/>
      <c r="ECF444" s="330"/>
      <c r="ECG444" s="330"/>
      <c r="ECH444" s="330"/>
      <c r="ECI444" s="330"/>
      <c r="ECJ444" s="330"/>
      <c r="ECK444" s="330"/>
      <c r="ECL444" s="330"/>
      <c r="ECM444" s="330"/>
      <c r="ECN444" s="330"/>
      <c r="ECO444" s="330"/>
      <c r="ECP444" s="330"/>
      <c r="ECQ444" s="330"/>
      <c r="ECR444" s="330"/>
      <c r="ECS444" s="330"/>
      <c r="ECT444" s="330"/>
      <c r="ECU444" s="330"/>
      <c r="ECV444" s="330"/>
      <c r="ECW444" s="330"/>
      <c r="ECX444" s="330"/>
      <c r="ECY444" s="330"/>
      <c r="ECZ444" s="330"/>
      <c r="EDA444" s="330"/>
      <c r="EDB444" s="330"/>
      <c r="EDC444" s="330"/>
      <c r="EDD444" s="330"/>
      <c r="EDE444" s="330"/>
      <c r="EDF444" s="330"/>
      <c r="EDG444" s="330"/>
      <c r="EDH444" s="330"/>
      <c r="EDI444" s="330"/>
      <c r="EDJ444" s="330"/>
      <c r="EDK444" s="330"/>
      <c r="EDL444" s="330"/>
      <c r="EDM444" s="330"/>
      <c r="EDN444" s="330"/>
      <c r="EDO444" s="330"/>
      <c r="EDP444" s="330"/>
      <c r="EDQ444" s="330"/>
      <c r="EDR444" s="330"/>
      <c r="EDS444" s="330"/>
      <c r="EDT444" s="330"/>
      <c r="EDU444" s="330"/>
      <c r="EDV444" s="330"/>
      <c r="EDW444" s="330"/>
      <c r="EDX444" s="330"/>
      <c r="EDY444" s="330"/>
      <c r="EDZ444" s="330"/>
      <c r="EEA444" s="330"/>
      <c r="EEB444" s="330"/>
      <c r="EEC444" s="330"/>
      <c r="EED444" s="330"/>
      <c r="EEE444" s="330"/>
      <c r="EEF444" s="330"/>
      <c r="EEG444" s="330"/>
      <c r="EEH444" s="330"/>
      <c r="EEI444" s="330"/>
      <c r="EEJ444" s="330"/>
      <c r="EEK444" s="330"/>
      <c r="EEL444" s="330"/>
      <c r="EEM444" s="330"/>
      <c r="EEN444" s="330"/>
      <c r="EEO444" s="330"/>
      <c r="EEP444" s="330"/>
      <c r="EEQ444" s="330"/>
      <c r="EER444" s="330"/>
      <c r="EES444" s="330"/>
      <c r="EET444" s="330"/>
      <c r="EEU444" s="330"/>
      <c r="EEV444" s="330"/>
      <c r="EEW444" s="330"/>
      <c r="EEX444" s="330"/>
      <c r="EEY444" s="330"/>
      <c r="EEZ444" s="330"/>
      <c r="EFA444" s="330"/>
      <c r="EFB444" s="330"/>
      <c r="EFC444" s="330"/>
      <c r="EFD444" s="330"/>
      <c r="EFE444" s="330"/>
      <c r="EFF444" s="330"/>
      <c r="EFG444" s="330"/>
      <c r="EFH444" s="330"/>
      <c r="EFI444" s="330"/>
      <c r="EFJ444" s="330"/>
      <c r="EFK444" s="330"/>
      <c r="EFL444" s="330"/>
      <c r="EFM444" s="330"/>
      <c r="EFN444" s="330"/>
      <c r="EFO444" s="330"/>
      <c r="EFP444" s="330"/>
      <c r="EFQ444" s="330"/>
      <c r="EFR444" s="330"/>
      <c r="EFS444" s="330"/>
      <c r="EFT444" s="330"/>
      <c r="EFU444" s="330"/>
      <c r="EFV444" s="330"/>
      <c r="EFW444" s="330"/>
      <c r="EFX444" s="330"/>
      <c r="EFY444" s="330"/>
      <c r="EFZ444" s="330"/>
      <c r="EGA444" s="330"/>
      <c r="EGB444" s="330"/>
      <c r="EGC444" s="330"/>
      <c r="EGD444" s="330"/>
      <c r="EGE444" s="330"/>
      <c r="EGF444" s="330"/>
      <c r="EGG444" s="330"/>
      <c r="EGH444" s="330"/>
      <c r="EGI444" s="330"/>
      <c r="EGJ444" s="330"/>
      <c r="EGK444" s="330"/>
      <c r="EGL444" s="330"/>
      <c r="EGM444" s="330"/>
      <c r="EGN444" s="330"/>
      <c r="EGO444" s="330"/>
      <c r="EGP444" s="330"/>
      <c r="EGQ444" s="330"/>
      <c r="EGR444" s="330"/>
      <c r="EGS444" s="330"/>
      <c r="EGT444" s="330"/>
      <c r="EGU444" s="330"/>
      <c r="EGV444" s="330"/>
      <c r="EGW444" s="330"/>
      <c r="EGX444" s="330"/>
      <c r="EGY444" s="330"/>
      <c r="EGZ444" s="330"/>
      <c r="EHA444" s="330"/>
      <c r="EHB444" s="330"/>
      <c r="EHC444" s="330"/>
      <c r="EHD444" s="330"/>
      <c r="EHE444" s="330"/>
      <c r="EHF444" s="330"/>
      <c r="EHG444" s="330"/>
      <c r="EHH444" s="330"/>
      <c r="EHI444" s="330"/>
      <c r="EHJ444" s="330"/>
      <c r="EHK444" s="330"/>
      <c r="EHL444" s="330"/>
      <c r="EHM444" s="330"/>
      <c r="EHN444" s="330"/>
      <c r="EHO444" s="330"/>
      <c r="EHP444" s="330"/>
      <c r="EHQ444" s="330"/>
      <c r="EHR444" s="330"/>
      <c r="EHS444" s="330"/>
      <c r="EHT444" s="330"/>
      <c r="EHU444" s="330"/>
      <c r="EHV444" s="330"/>
      <c r="EHW444" s="330"/>
      <c r="EHX444" s="330"/>
      <c r="EHY444" s="330"/>
      <c r="EHZ444" s="330"/>
      <c r="EIA444" s="330"/>
      <c r="EIB444" s="330"/>
      <c r="EIC444" s="330"/>
      <c r="EID444" s="330"/>
      <c r="EIE444" s="330"/>
      <c r="EIF444" s="330"/>
      <c r="EIG444" s="330"/>
      <c r="EIH444" s="330"/>
      <c r="EII444" s="330"/>
      <c r="EIJ444" s="330"/>
      <c r="EIK444" s="330"/>
      <c r="EIL444" s="330"/>
      <c r="EIM444" s="330"/>
      <c r="EIN444" s="330"/>
      <c r="EIO444" s="330"/>
      <c r="EIP444" s="330"/>
      <c r="EIQ444" s="330"/>
      <c r="EIR444" s="330"/>
      <c r="EIS444" s="330"/>
      <c r="EIT444" s="330"/>
      <c r="EIU444" s="330"/>
      <c r="EIV444" s="330"/>
      <c r="EIW444" s="330"/>
      <c r="EIX444" s="330"/>
      <c r="EIY444" s="330"/>
      <c r="EIZ444" s="330"/>
      <c r="EJA444" s="330"/>
      <c r="EJB444" s="330"/>
      <c r="EJC444" s="330"/>
      <c r="EJD444" s="330"/>
      <c r="EJE444" s="330"/>
      <c r="EJF444" s="330"/>
      <c r="EJG444" s="330"/>
      <c r="EJH444" s="330"/>
      <c r="EJI444" s="330"/>
      <c r="EJJ444" s="330"/>
      <c r="EJK444" s="330"/>
      <c r="EJL444" s="330"/>
      <c r="EJM444" s="330"/>
      <c r="EJN444" s="330"/>
      <c r="EJO444" s="330"/>
      <c r="EJP444" s="330"/>
      <c r="EJQ444" s="330"/>
      <c r="EJR444" s="330"/>
      <c r="EJS444" s="330"/>
      <c r="EJT444" s="330"/>
      <c r="EJU444" s="330"/>
      <c r="EJV444" s="330"/>
      <c r="EJW444" s="330"/>
      <c r="EJX444" s="330"/>
      <c r="EJY444" s="330"/>
      <c r="EJZ444" s="330"/>
      <c r="EKA444" s="330"/>
      <c r="EKB444" s="330"/>
      <c r="EKC444" s="330"/>
      <c r="EKD444" s="330"/>
      <c r="EKE444" s="330"/>
      <c r="EKF444" s="330"/>
      <c r="EKG444" s="330"/>
      <c r="EKH444" s="330"/>
      <c r="EKI444" s="330"/>
      <c r="EKJ444" s="330"/>
      <c r="EKK444" s="330"/>
      <c r="EKL444" s="330"/>
      <c r="EKM444" s="330"/>
      <c r="EKN444" s="330"/>
      <c r="EKO444" s="330"/>
      <c r="EKP444" s="330"/>
      <c r="EKQ444" s="330"/>
      <c r="EKR444" s="330"/>
      <c r="EKS444" s="330"/>
      <c r="EKT444" s="330"/>
      <c r="EKU444" s="330"/>
      <c r="EKV444" s="330"/>
      <c r="EKW444" s="330"/>
      <c r="EKX444" s="330"/>
      <c r="EKY444" s="330"/>
      <c r="EKZ444" s="330"/>
      <c r="ELA444" s="330"/>
      <c r="ELB444" s="330"/>
      <c r="ELC444" s="330"/>
      <c r="ELD444" s="330"/>
      <c r="ELE444" s="330"/>
      <c r="ELF444" s="330"/>
      <c r="ELG444" s="330"/>
      <c r="ELH444" s="330"/>
      <c r="ELI444" s="330"/>
      <c r="ELJ444" s="330"/>
      <c r="ELK444" s="330"/>
      <c r="ELL444" s="330"/>
      <c r="ELM444" s="330"/>
      <c r="ELN444" s="330"/>
      <c r="ELO444" s="330"/>
      <c r="ELP444" s="330"/>
      <c r="ELQ444" s="330"/>
      <c r="ELR444" s="330"/>
      <c r="ELS444" s="330"/>
      <c r="ELT444" s="330"/>
      <c r="ELU444" s="330"/>
      <c r="ELV444" s="330"/>
      <c r="ELW444" s="330"/>
      <c r="ELX444" s="330"/>
      <c r="ELY444" s="330"/>
      <c r="ELZ444" s="330"/>
      <c r="EMA444" s="330"/>
      <c r="EMB444" s="330"/>
      <c r="EMC444" s="330"/>
      <c r="EMD444" s="330"/>
      <c r="EME444" s="330"/>
      <c r="EMF444" s="330"/>
      <c r="EMG444" s="330"/>
      <c r="EMH444" s="330"/>
      <c r="EMI444" s="330"/>
      <c r="EMJ444" s="330"/>
      <c r="EMK444" s="330"/>
      <c r="EML444" s="330"/>
      <c r="EMM444" s="330"/>
      <c r="EMN444" s="330"/>
      <c r="EMO444" s="330"/>
      <c r="EMP444" s="330"/>
      <c r="EMQ444" s="330"/>
      <c r="EMR444" s="330"/>
      <c r="EMS444" s="330"/>
      <c r="EMT444" s="330"/>
      <c r="EMU444" s="330"/>
      <c r="EMV444" s="330"/>
      <c r="EMW444" s="330"/>
      <c r="EMX444" s="330"/>
      <c r="EMY444" s="330"/>
      <c r="EMZ444" s="330"/>
      <c r="ENA444" s="330"/>
      <c r="ENB444" s="330"/>
      <c r="ENC444" s="330"/>
      <c r="END444" s="330"/>
      <c r="ENE444" s="330"/>
      <c r="ENF444" s="330"/>
      <c r="ENG444" s="330"/>
      <c r="ENH444" s="330"/>
      <c r="ENI444" s="330"/>
      <c r="ENJ444" s="330"/>
      <c r="ENK444" s="330"/>
      <c r="ENL444" s="330"/>
      <c r="ENM444" s="330"/>
      <c r="ENN444" s="330"/>
      <c r="ENO444" s="330"/>
      <c r="ENP444" s="330"/>
      <c r="ENQ444" s="330"/>
      <c r="ENR444" s="330"/>
      <c r="ENS444" s="330"/>
      <c r="ENT444" s="330"/>
      <c r="ENU444" s="330"/>
      <c r="ENV444" s="330"/>
      <c r="ENW444" s="330"/>
      <c r="ENX444" s="330"/>
      <c r="ENY444" s="330"/>
      <c r="ENZ444" s="330"/>
      <c r="EOA444" s="330"/>
      <c r="EOB444" s="330"/>
      <c r="EOC444" s="330"/>
      <c r="EOD444" s="330"/>
      <c r="EOE444" s="330"/>
      <c r="EOF444" s="330"/>
      <c r="EOG444" s="330"/>
      <c r="EOH444" s="330"/>
      <c r="EOI444" s="330"/>
      <c r="EOJ444" s="330"/>
      <c r="EOK444" s="330"/>
      <c r="EOL444" s="330"/>
      <c r="EOM444" s="330"/>
      <c r="EON444" s="330"/>
      <c r="EOO444" s="330"/>
      <c r="EOP444" s="330"/>
      <c r="EOQ444" s="330"/>
      <c r="EOR444" s="330"/>
      <c r="EOS444" s="330"/>
      <c r="EOT444" s="330"/>
      <c r="EOU444" s="330"/>
      <c r="EOV444" s="330"/>
      <c r="EOW444" s="330"/>
      <c r="EOX444" s="330"/>
      <c r="EOY444" s="330"/>
      <c r="EOZ444" s="330"/>
      <c r="EPA444" s="330"/>
      <c r="EPB444" s="330"/>
      <c r="EPC444" s="330"/>
      <c r="EPD444" s="330"/>
      <c r="EPE444" s="330"/>
      <c r="EPF444" s="330"/>
      <c r="EPG444" s="330"/>
      <c r="EPH444" s="330"/>
      <c r="EPI444" s="330"/>
      <c r="EPJ444" s="330"/>
      <c r="EPK444" s="330"/>
      <c r="EPL444" s="330"/>
      <c r="EPM444" s="330"/>
      <c r="EPN444" s="330"/>
      <c r="EPO444" s="330"/>
      <c r="EPP444" s="330"/>
      <c r="EPQ444" s="330"/>
      <c r="EPR444" s="330"/>
      <c r="EPS444" s="330"/>
      <c r="EPT444" s="330"/>
      <c r="EPU444" s="330"/>
      <c r="EPV444" s="330"/>
      <c r="EPW444" s="330"/>
      <c r="EPX444" s="330"/>
      <c r="EPY444" s="330"/>
      <c r="EPZ444" s="330"/>
      <c r="EQA444" s="330"/>
      <c r="EQB444" s="330"/>
      <c r="EQC444" s="330"/>
      <c r="EQD444" s="330"/>
      <c r="EQE444" s="330"/>
      <c r="EQF444" s="330"/>
      <c r="EQG444" s="330"/>
      <c r="EQH444" s="330"/>
      <c r="EQI444" s="330"/>
      <c r="EQJ444" s="330"/>
      <c r="EQK444" s="330"/>
      <c r="EQL444" s="330"/>
      <c r="EQM444" s="330"/>
      <c r="EQN444" s="330"/>
      <c r="EQO444" s="330"/>
      <c r="EQP444" s="330"/>
      <c r="EQQ444" s="330"/>
      <c r="EQR444" s="330"/>
      <c r="EQS444" s="330"/>
      <c r="EQT444" s="330"/>
      <c r="EQU444" s="330"/>
      <c r="EQV444" s="330"/>
      <c r="EQW444" s="330"/>
      <c r="EQX444" s="330"/>
      <c r="EQY444" s="330"/>
      <c r="EQZ444" s="330"/>
      <c r="ERA444" s="330"/>
      <c r="ERB444" s="330"/>
      <c r="ERC444" s="330"/>
      <c r="ERD444" s="330"/>
      <c r="ERE444" s="330"/>
      <c r="ERF444" s="330"/>
      <c r="ERG444" s="330"/>
      <c r="ERH444" s="330"/>
      <c r="ERI444" s="330"/>
      <c r="ERJ444" s="330"/>
      <c r="ERK444" s="330"/>
      <c r="ERL444" s="330"/>
      <c r="ERM444" s="330"/>
      <c r="ERN444" s="330"/>
      <c r="ERO444" s="330"/>
      <c r="ERP444" s="330"/>
      <c r="ERQ444" s="330"/>
      <c r="ERR444" s="330"/>
      <c r="ERS444" s="330"/>
      <c r="ERT444" s="330"/>
      <c r="ERU444" s="330"/>
      <c r="ERV444" s="330"/>
      <c r="ERW444" s="330"/>
      <c r="ERX444" s="330"/>
      <c r="ERY444" s="330"/>
      <c r="ERZ444" s="330"/>
      <c r="ESA444" s="330"/>
      <c r="ESB444" s="330"/>
      <c r="ESC444" s="330"/>
      <c r="ESD444" s="330"/>
      <c r="ESE444" s="330"/>
      <c r="ESF444" s="330"/>
      <c r="ESG444" s="330"/>
      <c r="ESH444" s="330"/>
      <c r="ESI444" s="330"/>
      <c r="ESJ444" s="330"/>
      <c r="ESK444" s="330"/>
      <c r="ESL444" s="330"/>
      <c r="ESM444" s="330"/>
      <c r="ESN444" s="330"/>
      <c r="ESO444" s="330"/>
      <c r="ESP444" s="330"/>
      <c r="ESQ444" s="330"/>
      <c r="ESR444" s="330"/>
      <c r="ESS444" s="330"/>
      <c r="EST444" s="330"/>
      <c r="ESU444" s="330"/>
      <c r="ESV444" s="330"/>
      <c r="ESW444" s="330"/>
      <c r="ESX444" s="330"/>
      <c r="ESY444" s="330"/>
      <c r="ESZ444" s="330"/>
      <c r="ETA444" s="330"/>
      <c r="ETB444" s="330"/>
      <c r="ETC444" s="330"/>
      <c r="ETD444" s="330"/>
      <c r="ETE444" s="330"/>
      <c r="ETF444" s="330"/>
      <c r="ETG444" s="330"/>
      <c r="ETH444" s="330"/>
      <c r="ETI444" s="330"/>
      <c r="ETJ444" s="330"/>
      <c r="ETK444" s="330"/>
      <c r="ETL444" s="330"/>
      <c r="ETM444" s="330"/>
      <c r="ETN444" s="330"/>
      <c r="ETO444" s="330"/>
      <c r="ETP444" s="330"/>
      <c r="ETQ444" s="330"/>
      <c r="ETR444" s="330"/>
      <c r="ETS444" s="330"/>
      <c r="ETT444" s="330"/>
      <c r="ETU444" s="330"/>
      <c r="ETV444" s="330"/>
      <c r="ETW444" s="330"/>
      <c r="ETX444" s="330"/>
      <c r="ETY444" s="330"/>
      <c r="ETZ444" s="330"/>
      <c r="EUA444" s="330"/>
      <c r="EUB444" s="330"/>
      <c r="EUC444" s="330"/>
      <c r="EUD444" s="330"/>
      <c r="EUE444" s="330"/>
      <c r="EUF444" s="330"/>
      <c r="EUG444" s="330"/>
      <c r="EUH444" s="330"/>
      <c r="EUI444" s="330"/>
      <c r="EUJ444" s="330"/>
      <c r="EUK444" s="330"/>
      <c r="EUL444" s="330"/>
      <c r="EUM444" s="330"/>
      <c r="EUN444" s="330"/>
      <c r="EUO444" s="330"/>
      <c r="EUP444" s="330"/>
      <c r="EUQ444" s="330"/>
      <c r="EUR444" s="330"/>
      <c r="EUS444" s="330"/>
      <c r="EUT444" s="330"/>
      <c r="EUU444" s="330"/>
      <c r="EUV444" s="330"/>
      <c r="EUW444" s="330"/>
      <c r="EUX444" s="330"/>
      <c r="EUY444" s="330"/>
      <c r="EUZ444" s="330"/>
      <c r="EVA444" s="330"/>
      <c r="EVB444" s="330"/>
      <c r="EVC444" s="330"/>
      <c r="EVD444" s="330"/>
      <c r="EVE444" s="330"/>
      <c r="EVF444" s="330"/>
      <c r="EVG444" s="330"/>
      <c r="EVH444" s="330"/>
      <c r="EVI444" s="330"/>
      <c r="EVJ444" s="330"/>
      <c r="EVK444" s="330"/>
      <c r="EVL444" s="330"/>
      <c r="EVM444" s="330"/>
      <c r="EVN444" s="330"/>
      <c r="EVO444" s="330"/>
      <c r="EVP444" s="330"/>
      <c r="EVQ444" s="330"/>
      <c r="EVR444" s="330"/>
      <c r="EVS444" s="330"/>
      <c r="EVT444" s="330"/>
      <c r="EVU444" s="330"/>
      <c r="EVV444" s="330"/>
      <c r="EVW444" s="330"/>
      <c r="EVX444" s="330"/>
      <c r="EVY444" s="330"/>
      <c r="EVZ444" s="330"/>
      <c r="EWA444" s="330"/>
      <c r="EWB444" s="330"/>
      <c r="EWC444" s="330"/>
      <c r="EWD444" s="330"/>
      <c r="EWE444" s="330"/>
      <c r="EWF444" s="330"/>
      <c r="EWG444" s="330"/>
      <c r="EWH444" s="330"/>
      <c r="EWI444" s="330"/>
      <c r="EWJ444" s="330"/>
      <c r="EWK444" s="330"/>
      <c r="EWL444" s="330"/>
      <c r="EWM444" s="330"/>
      <c r="EWN444" s="330"/>
      <c r="EWO444" s="330"/>
      <c r="EWP444" s="330"/>
      <c r="EWQ444" s="330"/>
      <c r="EWR444" s="330"/>
      <c r="EWS444" s="330"/>
      <c r="EWT444" s="330"/>
      <c r="EWU444" s="330"/>
      <c r="EWV444" s="330"/>
      <c r="EWW444" s="330"/>
      <c r="EWX444" s="330"/>
      <c r="EWY444" s="330"/>
      <c r="EWZ444" s="330"/>
      <c r="EXA444" s="330"/>
      <c r="EXB444" s="330"/>
      <c r="EXC444" s="330"/>
      <c r="EXD444" s="330"/>
      <c r="EXE444" s="330"/>
      <c r="EXF444" s="330"/>
      <c r="EXG444" s="330"/>
      <c r="EXH444" s="330"/>
      <c r="EXI444" s="330"/>
      <c r="EXJ444" s="330"/>
      <c r="EXK444" s="330"/>
      <c r="EXL444" s="330"/>
      <c r="EXM444" s="330"/>
      <c r="EXN444" s="330"/>
      <c r="EXO444" s="330"/>
      <c r="EXP444" s="330"/>
      <c r="EXQ444" s="330"/>
      <c r="EXR444" s="330"/>
      <c r="EXS444" s="330"/>
      <c r="EXT444" s="330"/>
      <c r="EXU444" s="330"/>
      <c r="EXV444" s="330"/>
      <c r="EXW444" s="330"/>
      <c r="EXX444" s="330"/>
      <c r="EXY444" s="330"/>
      <c r="EXZ444" s="330"/>
      <c r="EYA444" s="330"/>
      <c r="EYB444" s="330"/>
      <c r="EYC444" s="330"/>
      <c r="EYD444" s="330"/>
      <c r="EYE444" s="330"/>
      <c r="EYF444" s="330"/>
      <c r="EYG444" s="330"/>
      <c r="EYH444" s="330"/>
      <c r="EYI444" s="330"/>
      <c r="EYJ444" s="330"/>
      <c r="EYK444" s="330"/>
      <c r="EYL444" s="330"/>
      <c r="EYM444" s="330"/>
      <c r="EYN444" s="330"/>
      <c r="EYO444" s="330"/>
      <c r="EYP444" s="330"/>
      <c r="EYQ444" s="330"/>
      <c r="EYR444" s="330"/>
      <c r="EYS444" s="330"/>
      <c r="EYT444" s="330"/>
      <c r="EYU444" s="330"/>
      <c r="EYV444" s="330"/>
      <c r="EYW444" s="330"/>
      <c r="EYX444" s="330"/>
      <c r="EYY444" s="330"/>
      <c r="EYZ444" s="330"/>
      <c r="EZA444" s="330"/>
      <c r="EZB444" s="330"/>
      <c r="EZC444" s="330"/>
      <c r="EZD444" s="330"/>
      <c r="EZE444" s="330"/>
      <c r="EZF444" s="330"/>
      <c r="EZG444" s="330"/>
      <c r="EZH444" s="330"/>
      <c r="EZI444" s="330"/>
      <c r="EZJ444" s="330"/>
      <c r="EZK444" s="330"/>
      <c r="EZL444" s="330"/>
      <c r="EZM444" s="330"/>
      <c r="EZN444" s="330"/>
      <c r="EZO444" s="330"/>
      <c r="EZP444" s="330"/>
      <c r="EZQ444" s="330"/>
      <c r="EZR444" s="330"/>
      <c r="EZS444" s="330"/>
      <c r="EZT444" s="330"/>
      <c r="EZU444" s="330"/>
      <c r="EZV444" s="330"/>
      <c r="EZW444" s="330"/>
      <c r="EZX444" s="330"/>
      <c r="EZY444" s="330"/>
      <c r="EZZ444" s="330"/>
      <c r="FAA444" s="330"/>
      <c r="FAB444" s="330"/>
      <c r="FAC444" s="330"/>
      <c r="FAD444" s="330"/>
      <c r="FAE444" s="330"/>
      <c r="FAF444" s="330"/>
      <c r="FAG444" s="330"/>
      <c r="FAH444" s="330"/>
      <c r="FAI444" s="330"/>
      <c r="FAJ444" s="330"/>
      <c r="FAK444" s="330"/>
      <c r="FAL444" s="330"/>
      <c r="FAM444" s="330"/>
      <c r="FAN444" s="330"/>
      <c r="FAO444" s="330"/>
      <c r="FAP444" s="330"/>
      <c r="FAQ444" s="330"/>
      <c r="FAR444" s="330"/>
      <c r="FAS444" s="330"/>
      <c r="FAT444" s="330"/>
      <c r="FAU444" s="330"/>
      <c r="FAV444" s="330"/>
      <c r="FAW444" s="330"/>
      <c r="FAX444" s="330"/>
      <c r="FAY444" s="330"/>
      <c r="FAZ444" s="330"/>
      <c r="FBA444" s="330"/>
      <c r="FBB444" s="330"/>
      <c r="FBC444" s="330"/>
      <c r="FBD444" s="330"/>
      <c r="FBE444" s="330"/>
      <c r="FBF444" s="330"/>
      <c r="FBG444" s="330"/>
      <c r="FBH444" s="330"/>
      <c r="FBI444" s="330"/>
      <c r="FBJ444" s="330"/>
      <c r="FBK444" s="330"/>
      <c r="FBL444" s="330"/>
      <c r="FBM444" s="330"/>
      <c r="FBN444" s="330"/>
      <c r="FBO444" s="330"/>
      <c r="FBP444" s="330"/>
      <c r="FBQ444" s="330"/>
      <c r="FBR444" s="330"/>
      <c r="FBS444" s="330"/>
      <c r="FBT444" s="330"/>
      <c r="FBU444" s="330"/>
      <c r="FBV444" s="330"/>
      <c r="FBW444" s="330"/>
      <c r="FBX444" s="330"/>
      <c r="FBY444" s="330"/>
      <c r="FBZ444" s="330"/>
      <c r="FCA444" s="330"/>
      <c r="FCB444" s="330"/>
      <c r="FCC444" s="330"/>
      <c r="FCD444" s="330"/>
      <c r="FCE444" s="330"/>
      <c r="FCF444" s="330"/>
      <c r="FCG444" s="330"/>
      <c r="FCH444" s="330"/>
      <c r="FCI444" s="330"/>
      <c r="FCJ444" s="330"/>
      <c r="FCK444" s="330"/>
      <c r="FCL444" s="330"/>
      <c r="FCM444" s="330"/>
      <c r="FCN444" s="330"/>
      <c r="FCO444" s="330"/>
      <c r="FCP444" s="330"/>
      <c r="FCQ444" s="330"/>
      <c r="FCR444" s="330"/>
      <c r="FCS444" s="330"/>
      <c r="FCT444" s="330"/>
      <c r="FCU444" s="330"/>
      <c r="FCV444" s="330"/>
      <c r="FCW444" s="330"/>
      <c r="FCX444" s="330"/>
      <c r="FCY444" s="330"/>
      <c r="FCZ444" s="330"/>
      <c r="FDA444" s="330"/>
      <c r="FDB444" s="330"/>
      <c r="FDC444" s="330"/>
      <c r="FDD444" s="330"/>
      <c r="FDE444" s="330"/>
      <c r="FDF444" s="330"/>
      <c r="FDG444" s="330"/>
      <c r="FDH444" s="330"/>
      <c r="FDI444" s="330"/>
      <c r="FDJ444" s="330"/>
      <c r="FDK444" s="330"/>
      <c r="FDL444" s="330"/>
      <c r="FDM444" s="330"/>
      <c r="FDN444" s="330"/>
      <c r="FDO444" s="330"/>
      <c r="FDP444" s="330"/>
      <c r="FDQ444" s="330"/>
      <c r="FDR444" s="330"/>
      <c r="FDS444" s="330"/>
      <c r="FDT444" s="330"/>
      <c r="FDU444" s="330"/>
      <c r="FDV444" s="330"/>
      <c r="FDW444" s="330"/>
      <c r="FDX444" s="330"/>
      <c r="FDY444" s="330"/>
      <c r="FDZ444" s="330"/>
      <c r="FEA444" s="330"/>
      <c r="FEB444" s="330"/>
      <c r="FEC444" s="330"/>
      <c r="FED444" s="330"/>
      <c r="FEE444" s="330"/>
      <c r="FEF444" s="330"/>
      <c r="FEG444" s="330"/>
      <c r="FEH444" s="330"/>
      <c r="FEI444" s="330"/>
      <c r="FEJ444" s="330"/>
      <c r="FEK444" s="330"/>
      <c r="FEL444" s="330"/>
      <c r="FEM444" s="330"/>
      <c r="FEN444" s="330"/>
      <c r="FEO444" s="330"/>
      <c r="FEP444" s="330"/>
      <c r="FEQ444" s="330"/>
      <c r="FER444" s="330"/>
      <c r="FES444" s="330"/>
      <c r="FET444" s="330"/>
      <c r="FEU444" s="330"/>
      <c r="FEV444" s="330"/>
      <c r="FEW444" s="330"/>
      <c r="FEX444" s="330"/>
      <c r="FEY444" s="330"/>
      <c r="FEZ444" s="330"/>
      <c r="FFA444" s="330"/>
      <c r="FFB444" s="330"/>
      <c r="FFC444" s="330"/>
      <c r="FFD444" s="330"/>
      <c r="FFE444" s="330"/>
      <c r="FFF444" s="330"/>
      <c r="FFG444" s="330"/>
      <c r="FFH444" s="330"/>
      <c r="FFI444" s="330"/>
      <c r="FFJ444" s="330"/>
      <c r="FFK444" s="330"/>
      <c r="FFL444" s="330"/>
      <c r="FFM444" s="330"/>
      <c r="FFN444" s="330"/>
      <c r="FFO444" s="330"/>
      <c r="FFP444" s="330"/>
      <c r="FFQ444" s="330"/>
      <c r="FFR444" s="330"/>
      <c r="FFS444" s="330"/>
      <c r="FFT444" s="330"/>
      <c r="FFU444" s="330"/>
      <c r="FFV444" s="330"/>
      <c r="FFW444" s="330"/>
      <c r="FFX444" s="330"/>
      <c r="FFY444" s="330"/>
      <c r="FFZ444" s="330"/>
      <c r="FGA444" s="330"/>
      <c r="FGB444" s="330"/>
      <c r="FGC444" s="330"/>
      <c r="FGD444" s="330"/>
      <c r="FGE444" s="330"/>
      <c r="FGF444" s="330"/>
      <c r="FGG444" s="330"/>
      <c r="FGH444" s="330"/>
      <c r="FGI444" s="330"/>
      <c r="FGJ444" s="330"/>
      <c r="FGK444" s="330"/>
      <c r="FGL444" s="330"/>
      <c r="FGM444" s="330"/>
      <c r="FGN444" s="330"/>
      <c r="FGO444" s="330"/>
      <c r="FGP444" s="330"/>
      <c r="FGQ444" s="330"/>
      <c r="FGR444" s="330"/>
      <c r="FGS444" s="330"/>
      <c r="FGT444" s="330"/>
      <c r="FGU444" s="330"/>
      <c r="FGV444" s="330"/>
      <c r="FGW444" s="330"/>
      <c r="FGX444" s="330"/>
      <c r="FGY444" s="330"/>
      <c r="FGZ444" s="330"/>
      <c r="FHA444" s="330"/>
      <c r="FHB444" s="330"/>
      <c r="FHC444" s="330"/>
      <c r="FHD444" s="330"/>
      <c r="FHE444" s="330"/>
      <c r="FHF444" s="330"/>
      <c r="FHG444" s="330"/>
      <c r="FHH444" s="330"/>
      <c r="FHI444" s="330"/>
      <c r="FHJ444" s="330"/>
      <c r="FHK444" s="330"/>
      <c r="FHL444" s="330"/>
      <c r="FHM444" s="330"/>
      <c r="FHN444" s="330"/>
      <c r="FHO444" s="330"/>
      <c r="FHP444" s="330"/>
      <c r="FHQ444" s="330"/>
      <c r="FHR444" s="330"/>
      <c r="FHS444" s="330"/>
      <c r="FHT444" s="330"/>
      <c r="FHU444" s="330"/>
      <c r="FHV444" s="330"/>
      <c r="FHW444" s="330"/>
      <c r="FHX444" s="330"/>
      <c r="FHY444" s="330"/>
      <c r="FHZ444" s="330"/>
      <c r="FIA444" s="330"/>
      <c r="FIB444" s="330"/>
      <c r="FIC444" s="330"/>
      <c r="FID444" s="330"/>
      <c r="FIE444" s="330"/>
      <c r="FIF444" s="330"/>
      <c r="FIG444" s="330"/>
      <c r="FIH444" s="330"/>
      <c r="FII444" s="330"/>
      <c r="FIJ444" s="330"/>
      <c r="FIK444" s="330"/>
      <c r="FIL444" s="330"/>
      <c r="FIM444" s="330"/>
      <c r="FIN444" s="330"/>
      <c r="FIO444" s="330"/>
      <c r="FIP444" s="330"/>
      <c r="FIQ444" s="330"/>
      <c r="FIR444" s="330"/>
      <c r="FIS444" s="330"/>
      <c r="FIT444" s="330"/>
      <c r="FIU444" s="330"/>
      <c r="FIV444" s="330"/>
      <c r="FIW444" s="330"/>
      <c r="FIX444" s="330"/>
      <c r="FIY444" s="330"/>
      <c r="FIZ444" s="330"/>
      <c r="FJA444" s="330"/>
      <c r="FJB444" s="330"/>
      <c r="FJC444" s="330"/>
      <c r="FJD444" s="330"/>
      <c r="FJE444" s="330"/>
      <c r="FJF444" s="330"/>
      <c r="FJG444" s="330"/>
      <c r="FJH444" s="330"/>
      <c r="FJI444" s="330"/>
      <c r="FJJ444" s="330"/>
      <c r="FJK444" s="330"/>
      <c r="FJL444" s="330"/>
      <c r="FJM444" s="330"/>
      <c r="FJN444" s="330"/>
      <c r="FJO444" s="330"/>
      <c r="FJP444" s="330"/>
      <c r="FJQ444" s="330"/>
      <c r="FJR444" s="330"/>
      <c r="FJS444" s="330"/>
      <c r="FJT444" s="330"/>
      <c r="FJU444" s="330"/>
      <c r="FJV444" s="330"/>
      <c r="FJW444" s="330"/>
      <c r="FJX444" s="330"/>
      <c r="FJY444" s="330"/>
      <c r="FJZ444" s="330"/>
      <c r="FKA444" s="330"/>
      <c r="FKB444" s="330"/>
      <c r="FKC444" s="330"/>
      <c r="FKD444" s="330"/>
      <c r="FKE444" s="330"/>
      <c r="FKF444" s="330"/>
      <c r="FKG444" s="330"/>
      <c r="FKH444" s="330"/>
      <c r="FKI444" s="330"/>
      <c r="FKJ444" s="330"/>
      <c r="FKK444" s="330"/>
      <c r="FKL444" s="330"/>
      <c r="FKM444" s="330"/>
      <c r="FKN444" s="330"/>
      <c r="FKO444" s="330"/>
      <c r="FKP444" s="330"/>
      <c r="FKQ444" s="330"/>
      <c r="FKR444" s="330"/>
      <c r="FKS444" s="330"/>
      <c r="FKT444" s="330"/>
      <c r="FKU444" s="330"/>
      <c r="FKV444" s="330"/>
      <c r="FKW444" s="330"/>
      <c r="FKX444" s="330"/>
      <c r="FKY444" s="330"/>
      <c r="FKZ444" s="330"/>
      <c r="FLA444" s="330"/>
      <c r="FLB444" s="330"/>
      <c r="FLC444" s="330"/>
      <c r="FLD444" s="330"/>
      <c r="FLE444" s="330"/>
      <c r="FLF444" s="330"/>
      <c r="FLG444" s="330"/>
      <c r="FLH444" s="330"/>
      <c r="FLI444" s="330"/>
      <c r="FLJ444" s="330"/>
      <c r="FLK444" s="330"/>
      <c r="FLL444" s="330"/>
      <c r="FLM444" s="330"/>
      <c r="FLN444" s="330"/>
      <c r="FLO444" s="330"/>
      <c r="FLP444" s="330"/>
      <c r="FLQ444" s="330"/>
      <c r="FLR444" s="330"/>
      <c r="FLS444" s="330"/>
      <c r="FLT444" s="330"/>
      <c r="FLU444" s="330"/>
      <c r="FLV444" s="330"/>
      <c r="FLW444" s="330"/>
      <c r="FLX444" s="330"/>
      <c r="FLY444" s="330"/>
      <c r="FLZ444" s="330"/>
      <c r="FMA444" s="330"/>
      <c r="FMB444" s="330"/>
      <c r="FMC444" s="330"/>
      <c r="FMD444" s="330"/>
      <c r="FME444" s="330"/>
      <c r="FMF444" s="330"/>
      <c r="FMG444" s="330"/>
      <c r="FMH444" s="330"/>
      <c r="FMI444" s="330"/>
      <c r="FMJ444" s="330"/>
      <c r="FMK444" s="330"/>
      <c r="FML444" s="330"/>
      <c r="FMM444" s="330"/>
      <c r="FMN444" s="330"/>
      <c r="FMO444" s="330"/>
      <c r="FMP444" s="330"/>
      <c r="FMQ444" s="330"/>
      <c r="FMR444" s="330"/>
      <c r="FMS444" s="330"/>
      <c r="FMT444" s="330"/>
      <c r="FMU444" s="330"/>
      <c r="FMV444" s="330"/>
      <c r="FMW444" s="330"/>
      <c r="FMX444" s="330"/>
      <c r="FMY444" s="330"/>
      <c r="FMZ444" s="330"/>
      <c r="FNA444" s="330"/>
      <c r="FNB444" s="330"/>
      <c r="FNC444" s="330"/>
      <c r="FND444" s="330"/>
      <c r="FNE444" s="330"/>
      <c r="FNF444" s="330"/>
      <c r="FNG444" s="330"/>
      <c r="FNH444" s="330"/>
      <c r="FNI444" s="330"/>
      <c r="FNJ444" s="330"/>
      <c r="FNK444" s="330"/>
      <c r="FNL444" s="330"/>
      <c r="FNM444" s="330"/>
      <c r="FNN444" s="330"/>
      <c r="FNO444" s="330"/>
      <c r="FNP444" s="330"/>
      <c r="FNQ444" s="330"/>
      <c r="FNR444" s="330"/>
      <c r="FNS444" s="330"/>
      <c r="FNT444" s="330"/>
      <c r="FNU444" s="330"/>
      <c r="FNV444" s="330"/>
      <c r="FNW444" s="330"/>
      <c r="FNX444" s="330"/>
      <c r="FNY444" s="330"/>
      <c r="FNZ444" s="330"/>
      <c r="FOA444" s="330"/>
      <c r="FOB444" s="330"/>
      <c r="FOC444" s="330"/>
      <c r="FOD444" s="330"/>
      <c r="FOE444" s="330"/>
      <c r="FOF444" s="330"/>
      <c r="FOG444" s="330"/>
      <c r="FOH444" s="330"/>
      <c r="FOI444" s="330"/>
      <c r="FOJ444" s="330"/>
      <c r="FOK444" s="330"/>
      <c r="FOL444" s="330"/>
      <c r="FOM444" s="330"/>
      <c r="FON444" s="330"/>
      <c r="FOO444" s="330"/>
      <c r="FOP444" s="330"/>
      <c r="FOQ444" s="330"/>
      <c r="FOR444" s="330"/>
      <c r="FOS444" s="330"/>
      <c r="FOT444" s="330"/>
      <c r="FOU444" s="330"/>
      <c r="FOV444" s="330"/>
      <c r="FOW444" s="330"/>
      <c r="FOX444" s="330"/>
      <c r="FOY444" s="330"/>
      <c r="FOZ444" s="330"/>
      <c r="FPA444" s="330"/>
      <c r="FPB444" s="330"/>
      <c r="FPC444" s="330"/>
      <c r="FPD444" s="330"/>
      <c r="FPE444" s="330"/>
      <c r="FPF444" s="330"/>
      <c r="FPG444" s="330"/>
      <c r="FPH444" s="330"/>
      <c r="FPI444" s="330"/>
      <c r="FPJ444" s="330"/>
      <c r="FPK444" s="330"/>
      <c r="FPL444" s="330"/>
      <c r="FPM444" s="330"/>
      <c r="FPN444" s="330"/>
      <c r="FPO444" s="330"/>
      <c r="FPP444" s="330"/>
      <c r="FPQ444" s="330"/>
      <c r="FPR444" s="330"/>
      <c r="FPS444" s="330"/>
      <c r="FPT444" s="330"/>
      <c r="FPU444" s="330"/>
      <c r="FPV444" s="330"/>
      <c r="FPW444" s="330"/>
      <c r="FPX444" s="330"/>
      <c r="FPY444" s="330"/>
      <c r="FPZ444" s="330"/>
      <c r="FQA444" s="330"/>
      <c r="FQB444" s="330"/>
      <c r="FQC444" s="330"/>
      <c r="FQD444" s="330"/>
      <c r="FQE444" s="330"/>
      <c r="FQF444" s="330"/>
      <c r="FQG444" s="330"/>
      <c r="FQH444" s="330"/>
      <c r="FQI444" s="330"/>
      <c r="FQJ444" s="330"/>
      <c r="FQK444" s="330"/>
      <c r="FQL444" s="330"/>
      <c r="FQM444" s="330"/>
      <c r="FQN444" s="330"/>
      <c r="FQO444" s="330"/>
      <c r="FQP444" s="330"/>
      <c r="FQQ444" s="330"/>
      <c r="FQR444" s="330"/>
      <c r="FQS444" s="330"/>
      <c r="FQT444" s="330"/>
      <c r="FQU444" s="330"/>
      <c r="FQV444" s="330"/>
      <c r="FQW444" s="330"/>
      <c r="FQX444" s="330"/>
      <c r="FQY444" s="330"/>
      <c r="FQZ444" s="330"/>
      <c r="FRA444" s="330"/>
      <c r="FRB444" s="330"/>
      <c r="FRC444" s="330"/>
      <c r="FRD444" s="330"/>
      <c r="FRE444" s="330"/>
      <c r="FRF444" s="330"/>
      <c r="FRG444" s="330"/>
      <c r="FRH444" s="330"/>
      <c r="FRI444" s="330"/>
      <c r="FRJ444" s="330"/>
      <c r="FRK444" s="330"/>
      <c r="FRL444" s="330"/>
      <c r="FRM444" s="330"/>
      <c r="FRN444" s="330"/>
      <c r="FRO444" s="330"/>
      <c r="FRP444" s="330"/>
      <c r="FRQ444" s="330"/>
      <c r="FRR444" s="330"/>
      <c r="FRS444" s="330"/>
      <c r="FRT444" s="330"/>
      <c r="FRU444" s="330"/>
      <c r="FRV444" s="330"/>
      <c r="FRW444" s="330"/>
      <c r="FRX444" s="330"/>
      <c r="FRY444" s="330"/>
      <c r="FRZ444" s="330"/>
      <c r="FSA444" s="330"/>
      <c r="FSB444" s="330"/>
      <c r="FSC444" s="330"/>
      <c r="FSD444" s="330"/>
      <c r="FSE444" s="330"/>
      <c r="FSF444" s="330"/>
      <c r="FSG444" s="330"/>
      <c r="FSH444" s="330"/>
      <c r="FSI444" s="330"/>
      <c r="FSJ444" s="330"/>
      <c r="FSK444" s="330"/>
      <c r="FSL444" s="330"/>
      <c r="FSM444" s="330"/>
      <c r="FSN444" s="330"/>
      <c r="FSO444" s="330"/>
      <c r="FSP444" s="330"/>
      <c r="FSQ444" s="330"/>
      <c r="FSR444" s="330"/>
      <c r="FSS444" s="330"/>
      <c r="FST444" s="330"/>
      <c r="FSU444" s="330"/>
      <c r="FSV444" s="330"/>
      <c r="FSW444" s="330"/>
      <c r="FSX444" s="330"/>
      <c r="FSY444" s="330"/>
      <c r="FSZ444" s="330"/>
      <c r="FTA444" s="330"/>
      <c r="FTB444" s="330"/>
      <c r="FTC444" s="330"/>
      <c r="FTD444" s="330"/>
      <c r="FTE444" s="330"/>
      <c r="FTF444" s="330"/>
      <c r="FTG444" s="330"/>
      <c r="FTH444" s="330"/>
      <c r="FTI444" s="330"/>
      <c r="FTJ444" s="330"/>
      <c r="FTK444" s="330"/>
      <c r="FTL444" s="330"/>
      <c r="FTM444" s="330"/>
      <c r="FTN444" s="330"/>
      <c r="FTO444" s="330"/>
      <c r="FTP444" s="330"/>
      <c r="FTQ444" s="330"/>
      <c r="FTR444" s="330"/>
      <c r="FTS444" s="330"/>
      <c r="FTT444" s="330"/>
      <c r="FTU444" s="330"/>
      <c r="FTV444" s="330"/>
      <c r="FTW444" s="330"/>
      <c r="FTX444" s="330"/>
      <c r="FTY444" s="330"/>
      <c r="FTZ444" s="330"/>
      <c r="FUA444" s="330"/>
      <c r="FUB444" s="330"/>
      <c r="FUC444" s="330"/>
      <c r="FUD444" s="330"/>
      <c r="FUE444" s="330"/>
      <c r="FUF444" s="330"/>
      <c r="FUG444" s="330"/>
      <c r="FUH444" s="330"/>
      <c r="FUI444" s="330"/>
      <c r="FUJ444" s="330"/>
      <c r="FUK444" s="330"/>
      <c r="FUL444" s="330"/>
      <c r="FUM444" s="330"/>
      <c r="FUN444" s="330"/>
      <c r="FUO444" s="330"/>
      <c r="FUP444" s="330"/>
      <c r="FUQ444" s="330"/>
      <c r="FUR444" s="330"/>
      <c r="FUS444" s="330"/>
      <c r="FUT444" s="330"/>
      <c r="FUU444" s="330"/>
      <c r="FUV444" s="330"/>
      <c r="FUW444" s="330"/>
      <c r="FUX444" s="330"/>
      <c r="FUY444" s="330"/>
      <c r="FUZ444" s="330"/>
      <c r="FVA444" s="330"/>
      <c r="FVB444" s="330"/>
      <c r="FVC444" s="330"/>
      <c r="FVD444" s="330"/>
      <c r="FVE444" s="330"/>
      <c r="FVF444" s="330"/>
      <c r="FVG444" s="330"/>
      <c r="FVH444" s="330"/>
      <c r="FVI444" s="330"/>
      <c r="FVJ444" s="330"/>
      <c r="FVK444" s="330"/>
      <c r="FVL444" s="330"/>
      <c r="FVM444" s="330"/>
      <c r="FVN444" s="330"/>
      <c r="FVO444" s="330"/>
      <c r="FVP444" s="330"/>
      <c r="FVQ444" s="330"/>
      <c r="FVR444" s="330"/>
      <c r="FVS444" s="330"/>
      <c r="FVT444" s="330"/>
      <c r="FVU444" s="330"/>
      <c r="FVV444" s="330"/>
      <c r="FVW444" s="330"/>
      <c r="FVX444" s="330"/>
      <c r="FVY444" s="330"/>
      <c r="FVZ444" s="330"/>
      <c r="FWA444" s="330"/>
      <c r="FWB444" s="330"/>
      <c r="FWC444" s="330"/>
      <c r="FWD444" s="330"/>
      <c r="FWE444" s="330"/>
      <c r="FWF444" s="330"/>
      <c r="FWG444" s="330"/>
      <c r="FWH444" s="330"/>
      <c r="FWI444" s="330"/>
      <c r="FWJ444" s="330"/>
      <c r="FWK444" s="330"/>
      <c r="FWL444" s="330"/>
      <c r="FWM444" s="330"/>
      <c r="FWN444" s="330"/>
      <c r="FWO444" s="330"/>
      <c r="FWP444" s="330"/>
      <c r="FWQ444" s="330"/>
      <c r="FWR444" s="330"/>
      <c r="FWS444" s="330"/>
      <c r="FWT444" s="330"/>
      <c r="FWU444" s="330"/>
      <c r="FWV444" s="330"/>
      <c r="FWW444" s="330"/>
      <c r="FWX444" s="330"/>
      <c r="FWY444" s="330"/>
      <c r="FWZ444" s="330"/>
      <c r="FXA444" s="330"/>
      <c r="FXB444" s="330"/>
      <c r="FXC444" s="330"/>
      <c r="FXD444" s="330"/>
      <c r="FXE444" s="330"/>
      <c r="FXF444" s="330"/>
      <c r="FXG444" s="330"/>
      <c r="FXH444" s="330"/>
      <c r="FXI444" s="330"/>
      <c r="FXJ444" s="330"/>
      <c r="FXK444" s="330"/>
      <c r="FXL444" s="330"/>
      <c r="FXM444" s="330"/>
      <c r="FXN444" s="330"/>
      <c r="FXO444" s="330"/>
      <c r="FXP444" s="330"/>
      <c r="FXQ444" s="330"/>
      <c r="FXR444" s="330"/>
      <c r="FXS444" s="330"/>
      <c r="FXT444" s="330"/>
      <c r="FXU444" s="330"/>
      <c r="FXV444" s="330"/>
      <c r="FXW444" s="330"/>
      <c r="FXX444" s="330"/>
      <c r="FXY444" s="330"/>
      <c r="FXZ444" s="330"/>
      <c r="FYA444" s="330"/>
      <c r="FYB444" s="330"/>
      <c r="FYC444" s="330"/>
      <c r="FYD444" s="330"/>
      <c r="FYE444" s="330"/>
      <c r="FYF444" s="330"/>
      <c r="FYG444" s="330"/>
      <c r="FYH444" s="330"/>
      <c r="FYI444" s="330"/>
      <c r="FYJ444" s="330"/>
      <c r="FYK444" s="330"/>
      <c r="FYL444" s="330"/>
      <c r="FYM444" s="330"/>
      <c r="FYN444" s="330"/>
      <c r="FYO444" s="330"/>
      <c r="FYP444" s="330"/>
      <c r="FYQ444" s="330"/>
      <c r="FYR444" s="330"/>
      <c r="FYS444" s="330"/>
      <c r="FYT444" s="330"/>
      <c r="FYU444" s="330"/>
      <c r="FYV444" s="330"/>
      <c r="FYW444" s="330"/>
      <c r="FYX444" s="330"/>
      <c r="FYY444" s="330"/>
      <c r="FYZ444" s="330"/>
      <c r="FZA444" s="330"/>
      <c r="FZB444" s="330"/>
      <c r="FZC444" s="330"/>
      <c r="FZD444" s="330"/>
      <c r="FZE444" s="330"/>
      <c r="FZF444" s="330"/>
      <c r="FZG444" s="330"/>
      <c r="FZH444" s="330"/>
      <c r="FZI444" s="330"/>
      <c r="FZJ444" s="330"/>
      <c r="FZK444" s="330"/>
      <c r="FZL444" s="330"/>
      <c r="FZM444" s="330"/>
      <c r="FZN444" s="330"/>
      <c r="FZO444" s="330"/>
      <c r="FZP444" s="330"/>
      <c r="FZQ444" s="330"/>
      <c r="FZR444" s="330"/>
      <c r="FZS444" s="330"/>
      <c r="FZT444" s="330"/>
      <c r="FZU444" s="330"/>
      <c r="FZV444" s="330"/>
      <c r="FZW444" s="330"/>
      <c r="FZX444" s="330"/>
      <c r="FZY444" s="330"/>
      <c r="FZZ444" s="330"/>
      <c r="GAA444" s="330"/>
      <c r="GAB444" s="330"/>
      <c r="GAC444" s="330"/>
      <c r="GAD444" s="330"/>
      <c r="GAE444" s="330"/>
      <c r="GAF444" s="330"/>
      <c r="GAG444" s="330"/>
      <c r="GAH444" s="330"/>
      <c r="GAI444" s="330"/>
      <c r="GAJ444" s="330"/>
      <c r="GAK444" s="330"/>
      <c r="GAL444" s="330"/>
      <c r="GAM444" s="330"/>
      <c r="GAN444" s="330"/>
      <c r="GAO444" s="330"/>
      <c r="GAP444" s="330"/>
      <c r="GAQ444" s="330"/>
      <c r="GAR444" s="330"/>
      <c r="GAS444" s="330"/>
      <c r="GAT444" s="330"/>
      <c r="GAU444" s="330"/>
      <c r="GAV444" s="330"/>
      <c r="GAW444" s="330"/>
      <c r="GAX444" s="330"/>
      <c r="GAY444" s="330"/>
      <c r="GAZ444" s="330"/>
      <c r="GBA444" s="330"/>
      <c r="GBB444" s="330"/>
      <c r="GBC444" s="330"/>
      <c r="GBD444" s="330"/>
      <c r="GBE444" s="330"/>
      <c r="GBF444" s="330"/>
      <c r="GBG444" s="330"/>
      <c r="GBH444" s="330"/>
      <c r="GBI444" s="330"/>
      <c r="GBJ444" s="330"/>
      <c r="GBK444" s="330"/>
      <c r="GBL444" s="330"/>
      <c r="GBM444" s="330"/>
      <c r="GBN444" s="330"/>
      <c r="GBO444" s="330"/>
      <c r="GBP444" s="330"/>
      <c r="GBQ444" s="330"/>
      <c r="GBR444" s="330"/>
      <c r="GBS444" s="330"/>
      <c r="GBT444" s="330"/>
      <c r="GBU444" s="330"/>
      <c r="GBV444" s="330"/>
      <c r="GBW444" s="330"/>
      <c r="GBX444" s="330"/>
      <c r="GBY444" s="330"/>
      <c r="GBZ444" s="330"/>
      <c r="GCA444" s="330"/>
      <c r="GCB444" s="330"/>
      <c r="GCC444" s="330"/>
      <c r="GCD444" s="330"/>
      <c r="GCE444" s="330"/>
      <c r="GCF444" s="330"/>
      <c r="GCG444" s="330"/>
      <c r="GCH444" s="330"/>
      <c r="GCI444" s="330"/>
      <c r="GCJ444" s="330"/>
      <c r="GCK444" s="330"/>
      <c r="GCL444" s="330"/>
      <c r="GCM444" s="330"/>
      <c r="GCN444" s="330"/>
      <c r="GCO444" s="330"/>
      <c r="GCP444" s="330"/>
      <c r="GCQ444" s="330"/>
      <c r="GCR444" s="330"/>
      <c r="GCS444" s="330"/>
      <c r="GCT444" s="330"/>
      <c r="GCU444" s="330"/>
      <c r="GCV444" s="330"/>
      <c r="GCW444" s="330"/>
      <c r="GCX444" s="330"/>
      <c r="GCY444" s="330"/>
      <c r="GCZ444" s="330"/>
      <c r="GDA444" s="330"/>
      <c r="GDB444" s="330"/>
      <c r="GDC444" s="330"/>
      <c r="GDD444" s="330"/>
      <c r="GDE444" s="330"/>
      <c r="GDF444" s="330"/>
      <c r="GDG444" s="330"/>
      <c r="GDH444" s="330"/>
      <c r="GDI444" s="330"/>
      <c r="GDJ444" s="330"/>
      <c r="GDK444" s="330"/>
      <c r="GDL444" s="330"/>
      <c r="GDM444" s="330"/>
      <c r="GDN444" s="330"/>
      <c r="GDO444" s="330"/>
      <c r="GDP444" s="330"/>
      <c r="GDQ444" s="330"/>
      <c r="GDR444" s="330"/>
      <c r="GDS444" s="330"/>
      <c r="GDT444" s="330"/>
      <c r="GDU444" s="330"/>
      <c r="GDV444" s="330"/>
      <c r="GDW444" s="330"/>
      <c r="GDX444" s="330"/>
      <c r="GDY444" s="330"/>
      <c r="GDZ444" s="330"/>
      <c r="GEA444" s="330"/>
      <c r="GEB444" s="330"/>
      <c r="GEC444" s="330"/>
      <c r="GED444" s="330"/>
      <c r="GEE444" s="330"/>
      <c r="GEF444" s="330"/>
      <c r="GEG444" s="330"/>
      <c r="GEH444" s="330"/>
      <c r="GEI444" s="330"/>
      <c r="GEJ444" s="330"/>
      <c r="GEK444" s="330"/>
      <c r="GEL444" s="330"/>
      <c r="GEM444" s="330"/>
      <c r="GEN444" s="330"/>
      <c r="GEO444" s="330"/>
      <c r="GEP444" s="330"/>
      <c r="GEQ444" s="330"/>
      <c r="GER444" s="330"/>
      <c r="GES444" s="330"/>
      <c r="GET444" s="330"/>
      <c r="GEU444" s="330"/>
      <c r="GEV444" s="330"/>
      <c r="GEW444" s="330"/>
      <c r="GEX444" s="330"/>
      <c r="GEY444" s="330"/>
      <c r="GEZ444" s="330"/>
      <c r="GFA444" s="330"/>
      <c r="GFB444" s="330"/>
      <c r="GFC444" s="330"/>
      <c r="GFD444" s="330"/>
      <c r="GFE444" s="330"/>
      <c r="GFF444" s="330"/>
      <c r="GFG444" s="330"/>
      <c r="GFH444" s="330"/>
      <c r="GFI444" s="330"/>
      <c r="GFJ444" s="330"/>
      <c r="GFK444" s="330"/>
      <c r="GFL444" s="330"/>
      <c r="GFM444" s="330"/>
      <c r="GFN444" s="330"/>
      <c r="GFO444" s="330"/>
      <c r="GFP444" s="330"/>
      <c r="GFQ444" s="330"/>
      <c r="GFR444" s="330"/>
      <c r="GFS444" s="330"/>
      <c r="GFT444" s="330"/>
      <c r="GFU444" s="330"/>
      <c r="GFV444" s="330"/>
      <c r="GFW444" s="330"/>
      <c r="GFX444" s="330"/>
      <c r="GFY444" s="330"/>
      <c r="GFZ444" s="330"/>
      <c r="GGA444" s="330"/>
      <c r="GGB444" s="330"/>
      <c r="GGC444" s="330"/>
      <c r="GGD444" s="330"/>
      <c r="GGE444" s="330"/>
      <c r="GGF444" s="330"/>
      <c r="GGG444" s="330"/>
      <c r="GGH444" s="330"/>
      <c r="GGI444" s="330"/>
      <c r="GGJ444" s="330"/>
      <c r="GGK444" s="330"/>
      <c r="GGL444" s="330"/>
      <c r="GGM444" s="330"/>
      <c r="GGN444" s="330"/>
      <c r="GGO444" s="330"/>
      <c r="GGP444" s="330"/>
      <c r="GGQ444" s="330"/>
      <c r="GGR444" s="330"/>
      <c r="GGS444" s="330"/>
      <c r="GGT444" s="330"/>
      <c r="GGU444" s="330"/>
      <c r="GGV444" s="330"/>
      <c r="GGW444" s="330"/>
      <c r="GGX444" s="330"/>
      <c r="GGY444" s="330"/>
      <c r="GGZ444" s="330"/>
      <c r="GHA444" s="330"/>
      <c r="GHB444" s="330"/>
      <c r="GHC444" s="330"/>
      <c r="GHD444" s="330"/>
      <c r="GHE444" s="330"/>
      <c r="GHF444" s="330"/>
      <c r="GHG444" s="330"/>
      <c r="GHH444" s="330"/>
      <c r="GHI444" s="330"/>
      <c r="GHJ444" s="330"/>
      <c r="GHK444" s="330"/>
      <c r="GHL444" s="330"/>
      <c r="GHM444" s="330"/>
      <c r="GHN444" s="330"/>
      <c r="GHO444" s="330"/>
      <c r="GHP444" s="330"/>
      <c r="GHQ444" s="330"/>
      <c r="GHR444" s="330"/>
      <c r="GHS444" s="330"/>
      <c r="GHT444" s="330"/>
      <c r="GHU444" s="330"/>
      <c r="GHV444" s="330"/>
      <c r="GHW444" s="330"/>
      <c r="GHX444" s="330"/>
      <c r="GHY444" s="330"/>
      <c r="GHZ444" s="330"/>
      <c r="GIA444" s="330"/>
      <c r="GIB444" s="330"/>
      <c r="GIC444" s="330"/>
      <c r="GID444" s="330"/>
      <c r="GIE444" s="330"/>
      <c r="GIF444" s="330"/>
      <c r="GIG444" s="330"/>
      <c r="GIH444" s="330"/>
      <c r="GII444" s="330"/>
      <c r="GIJ444" s="330"/>
      <c r="GIK444" s="330"/>
      <c r="GIL444" s="330"/>
      <c r="GIM444" s="330"/>
      <c r="GIN444" s="330"/>
      <c r="GIO444" s="330"/>
      <c r="GIP444" s="330"/>
      <c r="GIQ444" s="330"/>
      <c r="GIR444" s="330"/>
      <c r="GIS444" s="330"/>
      <c r="GIT444" s="330"/>
      <c r="GIU444" s="330"/>
      <c r="GIV444" s="330"/>
      <c r="GIW444" s="330"/>
      <c r="GIX444" s="330"/>
      <c r="GIY444" s="330"/>
      <c r="GIZ444" s="330"/>
      <c r="GJA444" s="330"/>
      <c r="GJB444" s="330"/>
      <c r="GJC444" s="330"/>
      <c r="GJD444" s="330"/>
      <c r="GJE444" s="330"/>
      <c r="GJF444" s="330"/>
      <c r="GJG444" s="330"/>
      <c r="GJH444" s="330"/>
      <c r="GJI444" s="330"/>
      <c r="GJJ444" s="330"/>
      <c r="GJK444" s="330"/>
      <c r="GJL444" s="330"/>
      <c r="GJM444" s="330"/>
      <c r="GJN444" s="330"/>
      <c r="GJO444" s="330"/>
      <c r="GJP444" s="330"/>
      <c r="GJQ444" s="330"/>
      <c r="GJR444" s="330"/>
      <c r="GJS444" s="330"/>
      <c r="GJT444" s="330"/>
      <c r="GJU444" s="330"/>
      <c r="GJV444" s="330"/>
      <c r="GJW444" s="330"/>
      <c r="GJX444" s="330"/>
      <c r="GJY444" s="330"/>
      <c r="GJZ444" s="330"/>
      <c r="GKA444" s="330"/>
      <c r="GKB444" s="330"/>
      <c r="GKC444" s="330"/>
      <c r="GKD444" s="330"/>
      <c r="GKE444" s="330"/>
      <c r="GKF444" s="330"/>
      <c r="GKG444" s="330"/>
      <c r="GKH444" s="330"/>
      <c r="GKI444" s="330"/>
      <c r="GKJ444" s="330"/>
      <c r="GKK444" s="330"/>
      <c r="GKL444" s="330"/>
      <c r="GKM444" s="330"/>
      <c r="GKN444" s="330"/>
      <c r="GKO444" s="330"/>
      <c r="GKP444" s="330"/>
      <c r="GKQ444" s="330"/>
      <c r="GKR444" s="330"/>
      <c r="GKS444" s="330"/>
      <c r="GKT444" s="330"/>
      <c r="GKU444" s="330"/>
      <c r="GKV444" s="330"/>
      <c r="GKW444" s="330"/>
      <c r="GKX444" s="330"/>
      <c r="GKY444" s="330"/>
      <c r="GKZ444" s="330"/>
      <c r="GLA444" s="330"/>
      <c r="GLB444" s="330"/>
      <c r="GLC444" s="330"/>
      <c r="GLD444" s="330"/>
      <c r="GLE444" s="330"/>
      <c r="GLF444" s="330"/>
      <c r="GLG444" s="330"/>
      <c r="GLH444" s="330"/>
      <c r="GLI444" s="330"/>
      <c r="GLJ444" s="330"/>
      <c r="GLK444" s="330"/>
      <c r="GLL444" s="330"/>
      <c r="GLM444" s="330"/>
      <c r="GLN444" s="330"/>
      <c r="GLO444" s="330"/>
      <c r="GLP444" s="330"/>
      <c r="GLQ444" s="330"/>
      <c r="GLR444" s="330"/>
      <c r="GLS444" s="330"/>
      <c r="GLT444" s="330"/>
      <c r="GLU444" s="330"/>
      <c r="GLV444" s="330"/>
      <c r="GLW444" s="330"/>
      <c r="GLX444" s="330"/>
      <c r="GLY444" s="330"/>
      <c r="GLZ444" s="330"/>
      <c r="GMA444" s="330"/>
      <c r="GMB444" s="330"/>
      <c r="GMC444" s="330"/>
      <c r="GMD444" s="330"/>
      <c r="GME444" s="330"/>
      <c r="GMF444" s="330"/>
      <c r="GMG444" s="330"/>
      <c r="GMH444" s="330"/>
      <c r="GMI444" s="330"/>
      <c r="GMJ444" s="330"/>
      <c r="GMK444" s="330"/>
      <c r="GML444" s="330"/>
      <c r="GMM444" s="330"/>
      <c r="GMN444" s="330"/>
      <c r="GMO444" s="330"/>
      <c r="GMP444" s="330"/>
      <c r="GMQ444" s="330"/>
      <c r="GMR444" s="330"/>
      <c r="GMS444" s="330"/>
      <c r="GMT444" s="330"/>
      <c r="GMU444" s="330"/>
      <c r="GMV444" s="330"/>
      <c r="GMW444" s="330"/>
      <c r="GMX444" s="330"/>
      <c r="GMY444" s="330"/>
      <c r="GMZ444" s="330"/>
      <c r="GNA444" s="330"/>
      <c r="GNB444" s="330"/>
      <c r="GNC444" s="330"/>
      <c r="GND444" s="330"/>
      <c r="GNE444" s="330"/>
      <c r="GNF444" s="330"/>
      <c r="GNG444" s="330"/>
      <c r="GNH444" s="330"/>
      <c r="GNI444" s="330"/>
      <c r="GNJ444" s="330"/>
      <c r="GNK444" s="330"/>
      <c r="GNL444" s="330"/>
      <c r="GNM444" s="330"/>
      <c r="GNN444" s="330"/>
      <c r="GNO444" s="330"/>
      <c r="GNP444" s="330"/>
      <c r="GNQ444" s="330"/>
      <c r="GNR444" s="330"/>
      <c r="GNS444" s="330"/>
      <c r="GNT444" s="330"/>
      <c r="GNU444" s="330"/>
      <c r="GNV444" s="330"/>
      <c r="GNW444" s="330"/>
      <c r="GNX444" s="330"/>
      <c r="GNY444" s="330"/>
      <c r="GNZ444" s="330"/>
      <c r="GOA444" s="330"/>
      <c r="GOB444" s="330"/>
      <c r="GOC444" s="330"/>
      <c r="GOD444" s="330"/>
      <c r="GOE444" s="330"/>
      <c r="GOF444" s="330"/>
      <c r="GOG444" s="330"/>
      <c r="GOH444" s="330"/>
      <c r="GOI444" s="330"/>
      <c r="GOJ444" s="330"/>
      <c r="GOK444" s="330"/>
      <c r="GOL444" s="330"/>
      <c r="GOM444" s="330"/>
      <c r="GON444" s="330"/>
      <c r="GOO444" s="330"/>
      <c r="GOP444" s="330"/>
      <c r="GOQ444" s="330"/>
      <c r="GOR444" s="330"/>
      <c r="GOS444" s="330"/>
      <c r="GOT444" s="330"/>
      <c r="GOU444" s="330"/>
      <c r="GOV444" s="330"/>
      <c r="GOW444" s="330"/>
      <c r="GOX444" s="330"/>
      <c r="GOY444" s="330"/>
      <c r="GOZ444" s="330"/>
      <c r="GPA444" s="330"/>
      <c r="GPB444" s="330"/>
      <c r="GPC444" s="330"/>
      <c r="GPD444" s="330"/>
      <c r="GPE444" s="330"/>
      <c r="GPF444" s="330"/>
      <c r="GPG444" s="330"/>
      <c r="GPH444" s="330"/>
      <c r="GPI444" s="330"/>
      <c r="GPJ444" s="330"/>
      <c r="GPK444" s="330"/>
      <c r="GPL444" s="330"/>
      <c r="GPM444" s="330"/>
      <c r="GPN444" s="330"/>
      <c r="GPO444" s="330"/>
      <c r="GPP444" s="330"/>
      <c r="GPQ444" s="330"/>
      <c r="GPR444" s="330"/>
      <c r="GPS444" s="330"/>
      <c r="GPT444" s="330"/>
      <c r="GPU444" s="330"/>
      <c r="GPV444" s="330"/>
      <c r="GPW444" s="330"/>
      <c r="GPX444" s="330"/>
      <c r="GPY444" s="330"/>
      <c r="GPZ444" s="330"/>
      <c r="GQA444" s="330"/>
      <c r="GQB444" s="330"/>
      <c r="GQC444" s="330"/>
      <c r="GQD444" s="330"/>
      <c r="GQE444" s="330"/>
      <c r="GQF444" s="330"/>
      <c r="GQG444" s="330"/>
      <c r="GQH444" s="330"/>
      <c r="GQI444" s="330"/>
      <c r="GQJ444" s="330"/>
      <c r="GQK444" s="330"/>
      <c r="GQL444" s="330"/>
      <c r="GQM444" s="330"/>
      <c r="GQN444" s="330"/>
      <c r="GQO444" s="330"/>
      <c r="GQP444" s="330"/>
      <c r="GQQ444" s="330"/>
      <c r="GQR444" s="330"/>
      <c r="GQS444" s="330"/>
      <c r="GQT444" s="330"/>
      <c r="GQU444" s="330"/>
      <c r="GQV444" s="330"/>
      <c r="GQW444" s="330"/>
      <c r="GQX444" s="330"/>
      <c r="GQY444" s="330"/>
      <c r="GQZ444" s="330"/>
      <c r="GRA444" s="330"/>
      <c r="GRB444" s="330"/>
      <c r="GRC444" s="330"/>
      <c r="GRD444" s="330"/>
      <c r="GRE444" s="330"/>
      <c r="GRF444" s="330"/>
      <c r="GRG444" s="330"/>
      <c r="GRH444" s="330"/>
      <c r="GRI444" s="330"/>
      <c r="GRJ444" s="330"/>
      <c r="GRK444" s="330"/>
      <c r="GRL444" s="330"/>
      <c r="GRM444" s="330"/>
      <c r="GRN444" s="330"/>
      <c r="GRO444" s="330"/>
      <c r="GRP444" s="330"/>
      <c r="GRQ444" s="330"/>
      <c r="GRR444" s="330"/>
      <c r="GRS444" s="330"/>
      <c r="GRT444" s="330"/>
      <c r="GRU444" s="330"/>
      <c r="GRV444" s="330"/>
      <c r="GRW444" s="330"/>
      <c r="GRX444" s="330"/>
      <c r="GRY444" s="330"/>
      <c r="GRZ444" s="330"/>
      <c r="GSA444" s="330"/>
      <c r="GSB444" s="330"/>
      <c r="GSC444" s="330"/>
      <c r="GSD444" s="330"/>
      <c r="GSE444" s="330"/>
      <c r="GSF444" s="330"/>
      <c r="GSG444" s="330"/>
      <c r="GSH444" s="330"/>
      <c r="GSI444" s="330"/>
      <c r="GSJ444" s="330"/>
      <c r="GSK444" s="330"/>
      <c r="GSL444" s="330"/>
      <c r="GSM444" s="330"/>
      <c r="GSN444" s="330"/>
      <c r="GSO444" s="330"/>
      <c r="GSP444" s="330"/>
      <c r="GSQ444" s="330"/>
      <c r="GSR444" s="330"/>
      <c r="GSS444" s="330"/>
      <c r="GST444" s="330"/>
      <c r="GSU444" s="330"/>
      <c r="GSV444" s="330"/>
      <c r="GSW444" s="330"/>
      <c r="GSX444" s="330"/>
      <c r="GSY444" s="330"/>
      <c r="GSZ444" s="330"/>
      <c r="GTA444" s="330"/>
      <c r="GTB444" s="330"/>
      <c r="GTC444" s="330"/>
      <c r="GTD444" s="330"/>
      <c r="GTE444" s="330"/>
      <c r="GTF444" s="330"/>
      <c r="GTG444" s="330"/>
      <c r="GTH444" s="330"/>
      <c r="GTI444" s="330"/>
      <c r="GTJ444" s="330"/>
      <c r="GTK444" s="330"/>
      <c r="GTL444" s="330"/>
      <c r="GTM444" s="330"/>
      <c r="GTN444" s="330"/>
      <c r="GTO444" s="330"/>
      <c r="GTP444" s="330"/>
      <c r="GTQ444" s="330"/>
      <c r="GTR444" s="330"/>
      <c r="GTS444" s="330"/>
      <c r="GTT444" s="330"/>
      <c r="GTU444" s="330"/>
      <c r="GTV444" s="330"/>
      <c r="GTW444" s="330"/>
      <c r="GTX444" s="330"/>
      <c r="GTY444" s="330"/>
      <c r="GTZ444" s="330"/>
      <c r="GUA444" s="330"/>
      <c r="GUB444" s="330"/>
      <c r="GUC444" s="330"/>
      <c r="GUD444" s="330"/>
      <c r="GUE444" s="330"/>
      <c r="GUF444" s="330"/>
      <c r="GUG444" s="330"/>
      <c r="GUH444" s="330"/>
      <c r="GUI444" s="330"/>
      <c r="GUJ444" s="330"/>
      <c r="GUK444" s="330"/>
      <c r="GUL444" s="330"/>
      <c r="GUM444" s="330"/>
      <c r="GUN444" s="330"/>
      <c r="GUO444" s="330"/>
      <c r="GUP444" s="330"/>
      <c r="GUQ444" s="330"/>
      <c r="GUR444" s="330"/>
      <c r="GUS444" s="330"/>
      <c r="GUT444" s="330"/>
      <c r="GUU444" s="330"/>
      <c r="GUV444" s="330"/>
      <c r="GUW444" s="330"/>
      <c r="GUX444" s="330"/>
      <c r="GUY444" s="330"/>
      <c r="GUZ444" s="330"/>
      <c r="GVA444" s="330"/>
      <c r="GVB444" s="330"/>
      <c r="GVC444" s="330"/>
      <c r="GVD444" s="330"/>
      <c r="GVE444" s="330"/>
      <c r="GVF444" s="330"/>
      <c r="GVG444" s="330"/>
      <c r="GVH444" s="330"/>
      <c r="GVI444" s="330"/>
      <c r="GVJ444" s="330"/>
      <c r="GVK444" s="330"/>
      <c r="GVL444" s="330"/>
      <c r="GVM444" s="330"/>
      <c r="GVN444" s="330"/>
      <c r="GVO444" s="330"/>
      <c r="GVP444" s="330"/>
      <c r="GVQ444" s="330"/>
      <c r="GVR444" s="330"/>
      <c r="GVS444" s="330"/>
      <c r="GVT444" s="330"/>
      <c r="GVU444" s="330"/>
      <c r="GVV444" s="330"/>
      <c r="GVW444" s="330"/>
      <c r="GVX444" s="330"/>
      <c r="GVY444" s="330"/>
      <c r="GVZ444" s="330"/>
      <c r="GWA444" s="330"/>
      <c r="GWB444" s="330"/>
      <c r="GWC444" s="330"/>
      <c r="GWD444" s="330"/>
      <c r="GWE444" s="330"/>
      <c r="GWF444" s="330"/>
      <c r="GWG444" s="330"/>
      <c r="GWH444" s="330"/>
      <c r="GWI444" s="330"/>
      <c r="GWJ444" s="330"/>
      <c r="GWK444" s="330"/>
      <c r="GWL444" s="330"/>
      <c r="GWM444" s="330"/>
      <c r="GWN444" s="330"/>
      <c r="GWO444" s="330"/>
      <c r="GWP444" s="330"/>
      <c r="GWQ444" s="330"/>
      <c r="GWR444" s="330"/>
      <c r="GWS444" s="330"/>
      <c r="GWT444" s="330"/>
      <c r="GWU444" s="330"/>
      <c r="GWV444" s="330"/>
      <c r="GWW444" s="330"/>
      <c r="GWX444" s="330"/>
      <c r="GWY444" s="330"/>
      <c r="GWZ444" s="330"/>
      <c r="GXA444" s="330"/>
      <c r="GXB444" s="330"/>
      <c r="GXC444" s="330"/>
      <c r="GXD444" s="330"/>
      <c r="GXE444" s="330"/>
      <c r="GXF444" s="330"/>
      <c r="GXG444" s="330"/>
      <c r="GXH444" s="330"/>
      <c r="GXI444" s="330"/>
      <c r="GXJ444" s="330"/>
      <c r="GXK444" s="330"/>
      <c r="GXL444" s="330"/>
      <c r="GXM444" s="330"/>
      <c r="GXN444" s="330"/>
      <c r="GXO444" s="330"/>
      <c r="GXP444" s="330"/>
      <c r="GXQ444" s="330"/>
      <c r="GXR444" s="330"/>
      <c r="GXS444" s="330"/>
      <c r="GXT444" s="330"/>
      <c r="GXU444" s="330"/>
      <c r="GXV444" s="330"/>
      <c r="GXW444" s="330"/>
      <c r="GXX444" s="330"/>
      <c r="GXY444" s="330"/>
      <c r="GXZ444" s="330"/>
      <c r="GYA444" s="330"/>
      <c r="GYB444" s="330"/>
      <c r="GYC444" s="330"/>
      <c r="GYD444" s="330"/>
      <c r="GYE444" s="330"/>
      <c r="GYF444" s="330"/>
      <c r="GYG444" s="330"/>
      <c r="GYH444" s="330"/>
      <c r="GYI444" s="330"/>
      <c r="GYJ444" s="330"/>
      <c r="GYK444" s="330"/>
      <c r="GYL444" s="330"/>
      <c r="GYM444" s="330"/>
      <c r="GYN444" s="330"/>
      <c r="GYO444" s="330"/>
      <c r="GYP444" s="330"/>
      <c r="GYQ444" s="330"/>
      <c r="GYR444" s="330"/>
      <c r="GYS444" s="330"/>
      <c r="GYT444" s="330"/>
      <c r="GYU444" s="330"/>
      <c r="GYV444" s="330"/>
      <c r="GYW444" s="330"/>
      <c r="GYX444" s="330"/>
      <c r="GYY444" s="330"/>
      <c r="GYZ444" s="330"/>
      <c r="GZA444" s="330"/>
      <c r="GZB444" s="330"/>
      <c r="GZC444" s="330"/>
      <c r="GZD444" s="330"/>
      <c r="GZE444" s="330"/>
      <c r="GZF444" s="330"/>
      <c r="GZG444" s="330"/>
      <c r="GZH444" s="330"/>
      <c r="GZI444" s="330"/>
      <c r="GZJ444" s="330"/>
      <c r="GZK444" s="330"/>
      <c r="GZL444" s="330"/>
      <c r="GZM444" s="330"/>
      <c r="GZN444" s="330"/>
      <c r="GZO444" s="330"/>
      <c r="GZP444" s="330"/>
      <c r="GZQ444" s="330"/>
      <c r="GZR444" s="330"/>
      <c r="GZS444" s="330"/>
      <c r="GZT444" s="330"/>
      <c r="GZU444" s="330"/>
      <c r="GZV444" s="330"/>
      <c r="GZW444" s="330"/>
      <c r="GZX444" s="330"/>
      <c r="GZY444" s="330"/>
      <c r="GZZ444" s="330"/>
      <c r="HAA444" s="330"/>
      <c r="HAB444" s="330"/>
      <c r="HAC444" s="330"/>
      <c r="HAD444" s="330"/>
      <c r="HAE444" s="330"/>
      <c r="HAF444" s="330"/>
      <c r="HAG444" s="330"/>
      <c r="HAH444" s="330"/>
      <c r="HAI444" s="330"/>
      <c r="HAJ444" s="330"/>
      <c r="HAK444" s="330"/>
      <c r="HAL444" s="330"/>
      <c r="HAM444" s="330"/>
      <c r="HAN444" s="330"/>
      <c r="HAO444" s="330"/>
      <c r="HAP444" s="330"/>
      <c r="HAQ444" s="330"/>
      <c r="HAR444" s="330"/>
      <c r="HAS444" s="330"/>
      <c r="HAT444" s="330"/>
      <c r="HAU444" s="330"/>
      <c r="HAV444" s="330"/>
      <c r="HAW444" s="330"/>
      <c r="HAX444" s="330"/>
      <c r="HAY444" s="330"/>
      <c r="HAZ444" s="330"/>
      <c r="HBA444" s="330"/>
      <c r="HBB444" s="330"/>
      <c r="HBC444" s="330"/>
      <c r="HBD444" s="330"/>
      <c r="HBE444" s="330"/>
      <c r="HBF444" s="330"/>
      <c r="HBG444" s="330"/>
      <c r="HBH444" s="330"/>
      <c r="HBI444" s="330"/>
      <c r="HBJ444" s="330"/>
      <c r="HBK444" s="330"/>
      <c r="HBL444" s="330"/>
      <c r="HBM444" s="330"/>
      <c r="HBN444" s="330"/>
      <c r="HBO444" s="330"/>
      <c r="HBP444" s="330"/>
      <c r="HBQ444" s="330"/>
      <c r="HBR444" s="330"/>
      <c r="HBS444" s="330"/>
      <c r="HBT444" s="330"/>
      <c r="HBU444" s="330"/>
      <c r="HBV444" s="330"/>
      <c r="HBW444" s="330"/>
      <c r="HBX444" s="330"/>
      <c r="HBY444" s="330"/>
      <c r="HBZ444" s="330"/>
      <c r="HCA444" s="330"/>
      <c r="HCB444" s="330"/>
      <c r="HCC444" s="330"/>
      <c r="HCD444" s="330"/>
      <c r="HCE444" s="330"/>
      <c r="HCF444" s="330"/>
      <c r="HCG444" s="330"/>
      <c r="HCH444" s="330"/>
      <c r="HCI444" s="330"/>
      <c r="HCJ444" s="330"/>
      <c r="HCK444" s="330"/>
      <c r="HCL444" s="330"/>
      <c r="HCM444" s="330"/>
      <c r="HCN444" s="330"/>
      <c r="HCO444" s="330"/>
      <c r="HCP444" s="330"/>
      <c r="HCQ444" s="330"/>
      <c r="HCR444" s="330"/>
      <c r="HCS444" s="330"/>
      <c r="HCT444" s="330"/>
      <c r="HCU444" s="330"/>
      <c r="HCV444" s="330"/>
      <c r="HCW444" s="330"/>
      <c r="HCX444" s="330"/>
      <c r="HCY444" s="330"/>
      <c r="HCZ444" s="330"/>
      <c r="HDA444" s="330"/>
      <c r="HDB444" s="330"/>
      <c r="HDC444" s="330"/>
      <c r="HDD444" s="330"/>
      <c r="HDE444" s="330"/>
      <c r="HDF444" s="330"/>
      <c r="HDG444" s="330"/>
      <c r="HDH444" s="330"/>
      <c r="HDI444" s="330"/>
      <c r="HDJ444" s="330"/>
      <c r="HDK444" s="330"/>
      <c r="HDL444" s="330"/>
      <c r="HDM444" s="330"/>
      <c r="HDN444" s="330"/>
      <c r="HDO444" s="330"/>
      <c r="HDP444" s="330"/>
      <c r="HDQ444" s="330"/>
      <c r="HDR444" s="330"/>
      <c r="HDS444" s="330"/>
      <c r="HDT444" s="330"/>
      <c r="HDU444" s="330"/>
      <c r="HDV444" s="330"/>
      <c r="HDW444" s="330"/>
      <c r="HDX444" s="330"/>
      <c r="HDY444" s="330"/>
      <c r="HDZ444" s="330"/>
      <c r="HEA444" s="330"/>
      <c r="HEB444" s="330"/>
      <c r="HEC444" s="330"/>
      <c r="HED444" s="330"/>
      <c r="HEE444" s="330"/>
      <c r="HEF444" s="330"/>
      <c r="HEG444" s="330"/>
      <c r="HEH444" s="330"/>
      <c r="HEI444" s="330"/>
      <c r="HEJ444" s="330"/>
      <c r="HEK444" s="330"/>
      <c r="HEL444" s="330"/>
      <c r="HEM444" s="330"/>
      <c r="HEN444" s="330"/>
      <c r="HEO444" s="330"/>
      <c r="HEP444" s="330"/>
      <c r="HEQ444" s="330"/>
      <c r="HER444" s="330"/>
      <c r="HES444" s="330"/>
      <c r="HET444" s="330"/>
      <c r="HEU444" s="330"/>
      <c r="HEV444" s="330"/>
      <c r="HEW444" s="330"/>
      <c r="HEX444" s="330"/>
      <c r="HEY444" s="330"/>
      <c r="HEZ444" s="330"/>
      <c r="HFA444" s="330"/>
      <c r="HFB444" s="330"/>
      <c r="HFC444" s="330"/>
      <c r="HFD444" s="330"/>
      <c r="HFE444" s="330"/>
      <c r="HFF444" s="330"/>
      <c r="HFG444" s="330"/>
      <c r="HFH444" s="330"/>
      <c r="HFI444" s="330"/>
      <c r="HFJ444" s="330"/>
      <c r="HFK444" s="330"/>
      <c r="HFL444" s="330"/>
      <c r="HFM444" s="330"/>
      <c r="HFN444" s="330"/>
      <c r="HFO444" s="330"/>
      <c r="HFP444" s="330"/>
      <c r="HFQ444" s="330"/>
      <c r="HFR444" s="330"/>
      <c r="HFS444" s="330"/>
      <c r="HFT444" s="330"/>
      <c r="HFU444" s="330"/>
      <c r="HFV444" s="330"/>
      <c r="HFW444" s="330"/>
      <c r="HFX444" s="330"/>
      <c r="HFY444" s="330"/>
      <c r="HFZ444" s="330"/>
      <c r="HGA444" s="330"/>
      <c r="HGB444" s="330"/>
      <c r="HGC444" s="330"/>
      <c r="HGD444" s="330"/>
      <c r="HGE444" s="330"/>
      <c r="HGF444" s="330"/>
      <c r="HGG444" s="330"/>
      <c r="HGH444" s="330"/>
      <c r="HGI444" s="330"/>
      <c r="HGJ444" s="330"/>
      <c r="HGK444" s="330"/>
      <c r="HGL444" s="330"/>
      <c r="HGM444" s="330"/>
      <c r="HGN444" s="330"/>
      <c r="HGO444" s="330"/>
      <c r="HGP444" s="330"/>
      <c r="HGQ444" s="330"/>
      <c r="HGR444" s="330"/>
      <c r="HGS444" s="330"/>
      <c r="HGT444" s="330"/>
      <c r="HGU444" s="330"/>
      <c r="HGV444" s="330"/>
      <c r="HGW444" s="330"/>
      <c r="HGX444" s="330"/>
      <c r="HGY444" s="330"/>
      <c r="HGZ444" s="330"/>
      <c r="HHA444" s="330"/>
      <c r="HHB444" s="330"/>
      <c r="HHC444" s="330"/>
      <c r="HHD444" s="330"/>
      <c r="HHE444" s="330"/>
      <c r="HHF444" s="330"/>
      <c r="HHG444" s="330"/>
      <c r="HHH444" s="330"/>
      <c r="HHI444" s="330"/>
      <c r="HHJ444" s="330"/>
      <c r="HHK444" s="330"/>
      <c r="HHL444" s="330"/>
      <c r="HHM444" s="330"/>
      <c r="HHN444" s="330"/>
      <c r="HHO444" s="330"/>
      <c r="HHP444" s="330"/>
      <c r="HHQ444" s="330"/>
      <c r="HHR444" s="330"/>
      <c r="HHS444" s="330"/>
      <c r="HHT444" s="330"/>
      <c r="HHU444" s="330"/>
      <c r="HHV444" s="330"/>
      <c r="HHW444" s="330"/>
      <c r="HHX444" s="330"/>
      <c r="HHY444" s="330"/>
      <c r="HHZ444" s="330"/>
      <c r="HIA444" s="330"/>
      <c r="HIB444" s="330"/>
      <c r="HIC444" s="330"/>
      <c r="HID444" s="330"/>
      <c r="HIE444" s="330"/>
      <c r="HIF444" s="330"/>
      <c r="HIG444" s="330"/>
      <c r="HIH444" s="330"/>
      <c r="HII444" s="330"/>
      <c r="HIJ444" s="330"/>
      <c r="HIK444" s="330"/>
      <c r="HIL444" s="330"/>
      <c r="HIM444" s="330"/>
      <c r="HIN444" s="330"/>
      <c r="HIO444" s="330"/>
      <c r="HIP444" s="330"/>
      <c r="HIQ444" s="330"/>
      <c r="HIR444" s="330"/>
      <c r="HIS444" s="330"/>
      <c r="HIT444" s="330"/>
      <c r="HIU444" s="330"/>
      <c r="HIV444" s="330"/>
      <c r="HIW444" s="330"/>
      <c r="HIX444" s="330"/>
      <c r="HIY444" s="330"/>
      <c r="HIZ444" s="330"/>
      <c r="HJA444" s="330"/>
      <c r="HJB444" s="330"/>
      <c r="HJC444" s="330"/>
      <c r="HJD444" s="330"/>
      <c r="HJE444" s="330"/>
      <c r="HJF444" s="330"/>
      <c r="HJG444" s="330"/>
      <c r="HJH444" s="330"/>
      <c r="HJI444" s="330"/>
      <c r="HJJ444" s="330"/>
      <c r="HJK444" s="330"/>
      <c r="HJL444" s="330"/>
      <c r="HJM444" s="330"/>
      <c r="HJN444" s="330"/>
      <c r="HJO444" s="330"/>
      <c r="HJP444" s="330"/>
      <c r="HJQ444" s="330"/>
      <c r="HJR444" s="330"/>
      <c r="HJS444" s="330"/>
      <c r="HJT444" s="330"/>
      <c r="HJU444" s="330"/>
      <c r="HJV444" s="330"/>
      <c r="HJW444" s="330"/>
      <c r="HJX444" s="330"/>
      <c r="HJY444" s="330"/>
      <c r="HJZ444" s="330"/>
      <c r="HKA444" s="330"/>
      <c r="HKB444" s="330"/>
      <c r="HKC444" s="330"/>
      <c r="HKD444" s="330"/>
      <c r="HKE444" s="330"/>
      <c r="HKF444" s="330"/>
      <c r="HKG444" s="330"/>
      <c r="HKH444" s="330"/>
      <c r="HKI444" s="330"/>
      <c r="HKJ444" s="330"/>
      <c r="HKK444" s="330"/>
      <c r="HKL444" s="330"/>
      <c r="HKM444" s="330"/>
      <c r="HKN444" s="330"/>
      <c r="HKO444" s="330"/>
      <c r="HKP444" s="330"/>
      <c r="HKQ444" s="330"/>
      <c r="HKR444" s="330"/>
      <c r="HKS444" s="330"/>
      <c r="HKT444" s="330"/>
      <c r="HKU444" s="330"/>
      <c r="HKV444" s="330"/>
      <c r="HKW444" s="330"/>
      <c r="HKX444" s="330"/>
      <c r="HKY444" s="330"/>
      <c r="HKZ444" s="330"/>
      <c r="HLA444" s="330"/>
      <c r="HLB444" s="330"/>
      <c r="HLC444" s="330"/>
      <c r="HLD444" s="330"/>
      <c r="HLE444" s="330"/>
      <c r="HLF444" s="330"/>
      <c r="HLG444" s="330"/>
      <c r="HLH444" s="330"/>
      <c r="HLI444" s="330"/>
      <c r="HLJ444" s="330"/>
      <c r="HLK444" s="330"/>
      <c r="HLL444" s="330"/>
      <c r="HLM444" s="330"/>
      <c r="HLN444" s="330"/>
      <c r="HLO444" s="330"/>
      <c r="HLP444" s="330"/>
      <c r="HLQ444" s="330"/>
      <c r="HLR444" s="330"/>
      <c r="HLS444" s="330"/>
      <c r="HLT444" s="330"/>
      <c r="HLU444" s="330"/>
      <c r="HLV444" s="330"/>
      <c r="HLW444" s="330"/>
      <c r="HLX444" s="330"/>
      <c r="HLY444" s="330"/>
      <c r="HLZ444" s="330"/>
      <c r="HMA444" s="330"/>
      <c r="HMB444" s="330"/>
      <c r="HMC444" s="330"/>
      <c r="HMD444" s="330"/>
      <c r="HME444" s="330"/>
      <c r="HMF444" s="330"/>
      <c r="HMG444" s="330"/>
      <c r="HMH444" s="330"/>
      <c r="HMI444" s="330"/>
      <c r="HMJ444" s="330"/>
      <c r="HMK444" s="330"/>
      <c r="HML444" s="330"/>
      <c r="HMM444" s="330"/>
      <c r="HMN444" s="330"/>
      <c r="HMO444" s="330"/>
      <c r="HMP444" s="330"/>
      <c r="HMQ444" s="330"/>
      <c r="HMR444" s="330"/>
      <c r="HMS444" s="330"/>
      <c r="HMT444" s="330"/>
      <c r="HMU444" s="330"/>
      <c r="HMV444" s="330"/>
      <c r="HMW444" s="330"/>
      <c r="HMX444" s="330"/>
      <c r="HMY444" s="330"/>
      <c r="HMZ444" s="330"/>
      <c r="HNA444" s="330"/>
      <c r="HNB444" s="330"/>
      <c r="HNC444" s="330"/>
      <c r="HND444" s="330"/>
      <c r="HNE444" s="330"/>
      <c r="HNF444" s="330"/>
      <c r="HNG444" s="330"/>
      <c r="HNH444" s="330"/>
      <c r="HNI444" s="330"/>
      <c r="HNJ444" s="330"/>
      <c r="HNK444" s="330"/>
      <c r="HNL444" s="330"/>
      <c r="HNM444" s="330"/>
      <c r="HNN444" s="330"/>
      <c r="HNO444" s="330"/>
      <c r="HNP444" s="330"/>
      <c r="HNQ444" s="330"/>
      <c r="HNR444" s="330"/>
      <c r="HNS444" s="330"/>
      <c r="HNT444" s="330"/>
      <c r="HNU444" s="330"/>
      <c r="HNV444" s="330"/>
      <c r="HNW444" s="330"/>
      <c r="HNX444" s="330"/>
      <c r="HNY444" s="330"/>
      <c r="HNZ444" s="330"/>
      <c r="HOA444" s="330"/>
      <c r="HOB444" s="330"/>
      <c r="HOC444" s="330"/>
      <c r="HOD444" s="330"/>
      <c r="HOE444" s="330"/>
      <c r="HOF444" s="330"/>
      <c r="HOG444" s="330"/>
      <c r="HOH444" s="330"/>
      <c r="HOI444" s="330"/>
      <c r="HOJ444" s="330"/>
      <c r="HOK444" s="330"/>
      <c r="HOL444" s="330"/>
      <c r="HOM444" s="330"/>
      <c r="HON444" s="330"/>
      <c r="HOO444" s="330"/>
      <c r="HOP444" s="330"/>
      <c r="HOQ444" s="330"/>
      <c r="HOR444" s="330"/>
      <c r="HOS444" s="330"/>
      <c r="HOT444" s="330"/>
      <c r="HOU444" s="330"/>
      <c r="HOV444" s="330"/>
      <c r="HOW444" s="330"/>
      <c r="HOX444" s="330"/>
      <c r="HOY444" s="330"/>
      <c r="HOZ444" s="330"/>
      <c r="HPA444" s="330"/>
      <c r="HPB444" s="330"/>
      <c r="HPC444" s="330"/>
      <c r="HPD444" s="330"/>
      <c r="HPE444" s="330"/>
      <c r="HPF444" s="330"/>
      <c r="HPG444" s="330"/>
      <c r="HPH444" s="330"/>
      <c r="HPI444" s="330"/>
      <c r="HPJ444" s="330"/>
      <c r="HPK444" s="330"/>
      <c r="HPL444" s="330"/>
      <c r="HPM444" s="330"/>
      <c r="HPN444" s="330"/>
      <c r="HPO444" s="330"/>
      <c r="HPP444" s="330"/>
      <c r="HPQ444" s="330"/>
      <c r="HPR444" s="330"/>
      <c r="HPS444" s="330"/>
      <c r="HPT444" s="330"/>
      <c r="HPU444" s="330"/>
      <c r="HPV444" s="330"/>
      <c r="HPW444" s="330"/>
      <c r="HPX444" s="330"/>
      <c r="HPY444" s="330"/>
      <c r="HPZ444" s="330"/>
      <c r="HQA444" s="330"/>
      <c r="HQB444" s="330"/>
      <c r="HQC444" s="330"/>
      <c r="HQD444" s="330"/>
      <c r="HQE444" s="330"/>
      <c r="HQF444" s="330"/>
      <c r="HQG444" s="330"/>
      <c r="HQH444" s="330"/>
      <c r="HQI444" s="330"/>
      <c r="HQJ444" s="330"/>
      <c r="HQK444" s="330"/>
      <c r="HQL444" s="330"/>
      <c r="HQM444" s="330"/>
      <c r="HQN444" s="330"/>
      <c r="HQO444" s="330"/>
      <c r="HQP444" s="330"/>
      <c r="HQQ444" s="330"/>
      <c r="HQR444" s="330"/>
      <c r="HQS444" s="330"/>
      <c r="HQT444" s="330"/>
      <c r="HQU444" s="330"/>
      <c r="HQV444" s="330"/>
      <c r="HQW444" s="330"/>
      <c r="HQX444" s="330"/>
      <c r="HQY444" s="330"/>
      <c r="HQZ444" s="330"/>
      <c r="HRA444" s="330"/>
      <c r="HRB444" s="330"/>
      <c r="HRC444" s="330"/>
      <c r="HRD444" s="330"/>
      <c r="HRE444" s="330"/>
      <c r="HRF444" s="330"/>
      <c r="HRG444" s="330"/>
      <c r="HRH444" s="330"/>
      <c r="HRI444" s="330"/>
      <c r="HRJ444" s="330"/>
      <c r="HRK444" s="330"/>
      <c r="HRL444" s="330"/>
      <c r="HRM444" s="330"/>
      <c r="HRN444" s="330"/>
      <c r="HRO444" s="330"/>
      <c r="HRP444" s="330"/>
      <c r="HRQ444" s="330"/>
      <c r="HRR444" s="330"/>
      <c r="HRS444" s="330"/>
      <c r="HRT444" s="330"/>
      <c r="HRU444" s="330"/>
      <c r="HRV444" s="330"/>
      <c r="HRW444" s="330"/>
      <c r="HRX444" s="330"/>
      <c r="HRY444" s="330"/>
      <c r="HRZ444" s="330"/>
      <c r="HSA444" s="330"/>
      <c r="HSB444" s="330"/>
      <c r="HSC444" s="330"/>
      <c r="HSD444" s="330"/>
      <c r="HSE444" s="330"/>
      <c r="HSF444" s="330"/>
      <c r="HSG444" s="330"/>
      <c r="HSH444" s="330"/>
      <c r="HSI444" s="330"/>
      <c r="HSJ444" s="330"/>
      <c r="HSK444" s="330"/>
      <c r="HSL444" s="330"/>
      <c r="HSM444" s="330"/>
      <c r="HSN444" s="330"/>
      <c r="HSO444" s="330"/>
      <c r="HSP444" s="330"/>
      <c r="HSQ444" s="330"/>
      <c r="HSR444" s="330"/>
      <c r="HSS444" s="330"/>
      <c r="HST444" s="330"/>
      <c r="HSU444" s="330"/>
      <c r="HSV444" s="330"/>
      <c r="HSW444" s="330"/>
      <c r="HSX444" s="330"/>
      <c r="HSY444" s="330"/>
      <c r="HSZ444" s="330"/>
      <c r="HTA444" s="330"/>
      <c r="HTB444" s="330"/>
      <c r="HTC444" s="330"/>
      <c r="HTD444" s="330"/>
      <c r="HTE444" s="330"/>
      <c r="HTF444" s="330"/>
      <c r="HTG444" s="330"/>
      <c r="HTH444" s="330"/>
      <c r="HTI444" s="330"/>
      <c r="HTJ444" s="330"/>
      <c r="HTK444" s="330"/>
      <c r="HTL444" s="330"/>
      <c r="HTM444" s="330"/>
      <c r="HTN444" s="330"/>
      <c r="HTO444" s="330"/>
      <c r="HTP444" s="330"/>
      <c r="HTQ444" s="330"/>
      <c r="HTR444" s="330"/>
      <c r="HTS444" s="330"/>
      <c r="HTT444" s="330"/>
      <c r="HTU444" s="330"/>
      <c r="HTV444" s="330"/>
      <c r="HTW444" s="330"/>
      <c r="HTX444" s="330"/>
      <c r="HTY444" s="330"/>
      <c r="HTZ444" s="330"/>
      <c r="HUA444" s="330"/>
      <c r="HUB444" s="330"/>
      <c r="HUC444" s="330"/>
      <c r="HUD444" s="330"/>
      <c r="HUE444" s="330"/>
      <c r="HUF444" s="330"/>
      <c r="HUG444" s="330"/>
      <c r="HUH444" s="330"/>
      <c r="HUI444" s="330"/>
      <c r="HUJ444" s="330"/>
      <c r="HUK444" s="330"/>
      <c r="HUL444" s="330"/>
      <c r="HUM444" s="330"/>
      <c r="HUN444" s="330"/>
      <c r="HUO444" s="330"/>
      <c r="HUP444" s="330"/>
      <c r="HUQ444" s="330"/>
      <c r="HUR444" s="330"/>
      <c r="HUS444" s="330"/>
      <c r="HUT444" s="330"/>
      <c r="HUU444" s="330"/>
      <c r="HUV444" s="330"/>
      <c r="HUW444" s="330"/>
      <c r="HUX444" s="330"/>
      <c r="HUY444" s="330"/>
      <c r="HUZ444" s="330"/>
      <c r="HVA444" s="330"/>
      <c r="HVB444" s="330"/>
      <c r="HVC444" s="330"/>
      <c r="HVD444" s="330"/>
      <c r="HVE444" s="330"/>
      <c r="HVF444" s="330"/>
      <c r="HVG444" s="330"/>
      <c r="HVH444" s="330"/>
      <c r="HVI444" s="330"/>
      <c r="HVJ444" s="330"/>
      <c r="HVK444" s="330"/>
      <c r="HVL444" s="330"/>
      <c r="HVM444" s="330"/>
      <c r="HVN444" s="330"/>
      <c r="HVO444" s="330"/>
      <c r="HVP444" s="330"/>
      <c r="HVQ444" s="330"/>
      <c r="HVR444" s="330"/>
      <c r="HVS444" s="330"/>
      <c r="HVT444" s="330"/>
      <c r="HVU444" s="330"/>
      <c r="HVV444" s="330"/>
      <c r="HVW444" s="330"/>
      <c r="HVX444" s="330"/>
      <c r="HVY444" s="330"/>
      <c r="HVZ444" s="330"/>
      <c r="HWA444" s="330"/>
      <c r="HWB444" s="330"/>
      <c r="HWC444" s="330"/>
      <c r="HWD444" s="330"/>
      <c r="HWE444" s="330"/>
      <c r="HWF444" s="330"/>
      <c r="HWG444" s="330"/>
      <c r="HWH444" s="330"/>
      <c r="HWI444" s="330"/>
      <c r="HWJ444" s="330"/>
      <c r="HWK444" s="330"/>
      <c r="HWL444" s="330"/>
      <c r="HWM444" s="330"/>
      <c r="HWN444" s="330"/>
      <c r="HWO444" s="330"/>
      <c r="HWP444" s="330"/>
      <c r="HWQ444" s="330"/>
      <c r="HWR444" s="330"/>
      <c r="HWS444" s="330"/>
      <c r="HWT444" s="330"/>
      <c r="HWU444" s="330"/>
      <c r="HWV444" s="330"/>
      <c r="HWW444" s="330"/>
      <c r="HWX444" s="330"/>
      <c r="HWY444" s="330"/>
      <c r="HWZ444" s="330"/>
      <c r="HXA444" s="330"/>
      <c r="HXB444" s="330"/>
      <c r="HXC444" s="330"/>
      <c r="HXD444" s="330"/>
      <c r="HXE444" s="330"/>
      <c r="HXF444" s="330"/>
      <c r="HXG444" s="330"/>
      <c r="HXH444" s="330"/>
      <c r="HXI444" s="330"/>
      <c r="HXJ444" s="330"/>
      <c r="HXK444" s="330"/>
      <c r="HXL444" s="330"/>
      <c r="HXM444" s="330"/>
      <c r="HXN444" s="330"/>
      <c r="HXO444" s="330"/>
      <c r="HXP444" s="330"/>
      <c r="HXQ444" s="330"/>
      <c r="HXR444" s="330"/>
      <c r="HXS444" s="330"/>
      <c r="HXT444" s="330"/>
      <c r="HXU444" s="330"/>
      <c r="HXV444" s="330"/>
      <c r="HXW444" s="330"/>
      <c r="HXX444" s="330"/>
      <c r="HXY444" s="330"/>
      <c r="HXZ444" s="330"/>
      <c r="HYA444" s="330"/>
      <c r="HYB444" s="330"/>
      <c r="HYC444" s="330"/>
      <c r="HYD444" s="330"/>
      <c r="HYE444" s="330"/>
      <c r="HYF444" s="330"/>
      <c r="HYG444" s="330"/>
      <c r="HYH444" s="330"/>
      <c r="HYI444" s="330"/>
      <c r="HYJ444" s="330"/>
      <c r="HYK444" s="330"/>
      <c r="HYL444" s="330"/>
      <c r="HYM444" s="330"/>
      <c r="HYN444" s="330"/>
      <c r="HYO444" s="330"/>
      <c r="HYP444" s="330"/>
      <c r="HYQ444" s="330"/>
      <c r="HYR444" s="330"/>
      <c r="HYS444" s="330"/>
      <c r="HYT444" s="330"/>
      <c r="HYU444" s="330"/>
      <c r="HYV444" s="330"/>
      <c r="HYW444" s="330"/>
      <c r="HYX444" s="330"/>
      <c r="HYY444" s="330"/>
      <c r="HYZ444" s="330"/>
      <c r="HZA444" s="330"/>
      <c r="HZB444" s="330"/>
      <c r="HZC444" s="330"/>
      <c r="HZD444" s="330"/>
      <c r="HZE444" s="330"/>
      <c r="HZF444" s="330"/>
      <c r="HZG444" s="330"/>
      <c r="HZH444" s="330"/>
      <c r="HZI444" s="330"/>
      <c r="HZJ444" s="330"/>
      <c r="HZK444" s="330"/>
      <c r="HZL444" s="330"/>
      <c r="HZM444" s="330"/>
      <c r="HZN444" s="330"/>
      <c r="HZO444" s="330"/>
      <c r="HZP444" s="330"/>
      <c r="HZQ444" s="330"/>
      <c r="HZR444" s="330"/>
      <c r="HZS444" s="330"/>
      <c r="HZT444" s="330"/>
      <c r="HZU444" s="330"/>
      <c r="HZV444" s="330"/>
      <c r="HZW444" s="330"/>
      <c r="HZX444" s="330"/>
      <c r="HZY444" s="330"/>
      <c r="HZZ444" s="330"/>
      <c r="IAA444" s="330"/>
      <c r="IAB444" s="330"/>
      <c r="IAC444" s="330"/>
      <c r="IAD444" s="330"/>
      <c r="IAE444" s="330"/>
      <c r="IAF444" s="330"/>
      <c r="IAG444" s="330"/>
      <c r="IAH444" s="330"/>
      <c r="IAI444" s="330"/>
      <c r="IAJ444" s="330"/>
      <c r="IAK444" s="330"/>
      <c r="IAL444" s="330"/>
      <c r="IAM444" s="330"/>
      <c r="IAN444" s="330"/>
      <c r="IAO444" s="330"/>
      <c r="IAP444" s="330"/>
      <c r="IAQ444" s="330"/>
      <c r="IAR444" s="330"/>
      <c r="IAS444" s="330"/>
      <c r="IAT444" s="330"/>
      <c r="IAU444" s="330"/>
      <c r="IAV444" s="330"/>
      <c r="IAW444" s="330"/>
      <c r="IAX444" s="330"/>
      <c r="IAY444" s="330"/>
      <c r="IAZ444" s="330"/>
      <c r="IBA444" s="330"/>
      <c r="IBB444" s="330"/>
      <c r="IBC444" s="330"/>
      <c r="IBD444" s="330"/>
      <c r="IBE444" s="330"/>
      <c r="IBF444" s="330"/>
      <c r="IBG444" s="330"/>
      <c r="IBH444" s="330"/>
      <c r="IBI444" s="330"/>
      <c r="IBJ444" s="330"/>
      <c r="IBK444" s="330"/>
      <c r="IBL444" s="330"/>
      <c r="IBM444" s="330"/>
      <c r="IBN444" s="330"/>
      <c r="IBO444" s="330"/>
      <c r="IBP444" s="330"/>
      <c r="IBQ444" s="330"/>
      <c r="IBR444" s="330"/>
      <c r="IBS444" s="330"/>
      <c r="IBT444" s="330"/>
      <c r="IBU444" s="330"/>
      <c r="IBV444" s="330"/>
      <c r="IBW444" s="330"/>
      <c r="IBX444" s="330"/>
      <c r="IBY444" s="330"/>
      <c r="IBZ444" s="330"/>
      <c r="ICA444" s="330"/>
      <c r="ICB444" s="330"/>
      <c r="ICC444" s="330"/>
      <c r="ICD444" s="330"/>
      <c r="ICE444" s="330"/>
      <c r="ICF444" s="330"/>
      <c r="ICG444" s="330"/>
      <c r="ICH444" s="330"/>
      <c r="ICI444" s="330"/>
      <c r="ICJ444" s="330"/>
      <c r="ICK444" s="330"/>
      <c r="ICL444" s="330"/>
      <c r="ICM444" s="330"/>
      <c r="ICN444" s="330"/>
      <c r="ICO444" s="330"/>
      <c r="ICP444" s="330"/>
      <c r="ICQ444" s="330"/>
      <c r="ICR444" s="330"/>
      <c r="ICS444" s="330"/>
      <c r="ICT444" s="330"/>
      <c r="ICU444" s="330"/>
      <c r="ICV444" s="330"/>
      <c r="ICW444" s="330"/>
      <c r="ICX444" s="330"/>
      <c r="ICY444" s="330"/>
      <c r="ICZ444" s="330"/>
      <c r="IDA444" s="330"/>
      <c r="IDB444" s="330"/>
      <c r="IDC444" s="330"/>
      <c r="IDD444" s="330"/>
      <c r="IDE444" s="330"/>
      <c r="IDF444" s="330"/>
      <c r="IDG444" s="330"/>
      <c r="IDH444" s="330"/>
      <c r="IDI444" s="330"/>
      <c r="IDJ444" s="330"/>
      <c r="IDK444" s="330"/>
      <c r="IDL444" s="330"/>
      <c r="IDM444" s="330"/>
      <c r="IDN444" s="330"/>
      <c r="IDO444" s="330"/>
      <c r="IDP444" s="330"/>
      <c r="IDQ444" s="330"/>
      <c r="IDR444" s="330"/>
      <c r="IDS444" s="330"/>
      <c r="IDT444" s="330"/>
      <c r="IDU444" s="330"/>
      <c r="IDV444" s="330"/>
      <c r="IDW444" s="330"/>
      <c r="IDX444" s="330"/>
      <c r="IDY444" s="330"/>
      <c r="IDZ444" s="330"/>
      <c r="IEA444" s="330"/>
      <c r="IEB444" s="330"/>
      <c r="IEC444" s="330"/>
      <c r="IED444" s="330"/>
      <c r="IEE444" s="330"/>
      <c r="IEF444" s="330"/>
      <c r="IEG444" s="330"/>
      <c r="IEH444" s="330"/>
      <c r="IEI444" s="330"/>
      <c r="IEJ444" s="330"/>
      <c r="IEK444" s="330"/>
      <c r="IEL444" s="330"/>
      <c r="IEM444" s="330"/>
      <c r="IEN444" s="330"/>
      <c r="IEO444" s="330"/>
      <c r="IEP444" s="330"/>
      <c r="IEQ444" s="330"/>
      <c r="IER444" s="330"/>
      <c r="IES444" s="330"/>
      <c r="IET444" s="330"/>
      <c r="IEU444" s="330"/>
      <c r="IEV444" s="330"/>
      <c r="IEW444" s="330"/>
      <c r="IEX444" s="330"/>
      <c r="IEY444" s="330"/>
      <c r="IEZ444" s="330"/>
      <c r="IFA444" s="330"/>
      <c r="IFB444" s="330"/>
      <c r="IFC444" s="330"/>
      <c r="IFD444" s="330"/>
      <c r="IFE444" s="330"/>
      <c r="IFF444" s="330"/>
      <c r="IFG444" s="330"/>
      <c r="IFH444" s="330"/>
      <c r="IFI444" s="330"/>
      <c r="IFJ444" s="330"/>
      <c r="IFK444" s="330"/>
      <c r="IFL444" s="330"/>
      <c r="IFM444" s="330"/>
      <c r="IFN444" s="330"/>
      <c r="IFO444" s="330"/>
      <c r="IFP444" s="330"/>
      <c r="IFQ444" s="330"/>
      <c r="IFR444" s="330"/>
      <c r="IFS444" s="330"/>
      <c r="IFT444" s="330"/>
      <c r="IFU444" s="330"/>
      <c r="IFV444" s="330"/>
      <c r="IFW444" s="330"/>
      <c r="IFX444" s="330"/>
      <c r="IFY444" s="330"/>
      <c r="IFZ444" s="330"/>
      <c r="IGA444" s="330"/>
      <c r="IGB444" s="330"/>
      <c r="IGC444" s="330"/>
      <c r="IGD444" s="330"/>
      <c r="IGE444" s="330"/>
      <c r="IGF444" s="330"/>
      <c r="IGG444" s="330"/>
      <c r="IGH444" s="330"/>
      <c r="IGI444" s="330"/>
      <c r="IGJ444" s="330"/>
      <c r="IGK444" s="330"/>
      <c r="IGL444" s="330"/>
      <c r="IGM444" s="330"/>
      <c r="IGN444" s="330"/>
      <c r="IGO444" s="330"/>
      <c r="IGP444" s="330"/>
      <c r="IGQ444" s="330"/>
      <c r="IGR444" s="330"/>
      <c r="IGS444" s="330"/>
      <c r="IGT444" s="330"/>
      <c r="IGU444" s="330"/>
      <c r="IGV444" s="330"/>
      <c r="IGW444" s="330"/>
      <c r="IGX444" s="330"/>
      <c r="IGY444" s="330"/>
      <c r="IGZ444" s="330"/>
      <c r="IHA444" s="330"/>
      <c r="IHB444" s="330"/>
      <c r="IHC444" s="330"/>
      <c r="IHD444" s="330"/>
      <c r="IHE444" s="330"/>
      <c r="IHF444" s="330"/>
      <c r="IHG444" s="330"/>
      <c r="IHH444" s="330"/>
      <c r="IHI444" s="330"/>
      <c r="IHJ444" s="330"/>
      <c r="IHK444" s="330"/>
      <c r="IHL444" s="330"/>
      <c r="IHM444" s="330"/>
      <c r="IHN444" s="330"/>
      <c r="IHO444" s="330"/>
      <c r="IHP444" s="330"/>
      <c r="IHQ444" s="330"/>
      <c r="IHR444" s="330"/>
      <c r="IHS444" s="330"/>
      <c r="IHT444" s="330"/>
      <c r="IHU444" s="330"/>
      <c r="IHV444" s="330"/>
      <c r="IHW444" s="330"/>
      <c r="IHX444" s="330"/>
      <c r="IHY444" s="330"/>
      <c r="IHZ444" s="330"/>
      <c r="IIA444" s="330"/>
      <c r="IIB444" s="330"/>
      <c r="IIC444" s="330"/>
      <c r="IID444" s="330"/>
      <c r="IIE444" s="330"/>
      <c r="IIF444" s="330"/>
      <c r="IIG444" s="330"/>
      <c r="IIH444" s="330"/>
      <c r="III444" s="330"/>
      <c r="IIJ444" s="330"/>
      <c r="IIK444" s="330"/>
      <c r="IIL444" s="330"/>
      <c r="IIM444" s="330"/>
      <c r="IIN444" s="330"/>
      <c r="IIO444" s="330"/>
      <c r="IIP444" s="330"/>
      <c r="IIQ444" s="330"/>
      <c r="IIR444" s="330"/>
      <c r="IIS444" s="330"/>
      <c r="IIT444" s="330"/>
      <c r="IIU444" s="330"/>
      <c r="IIV444" s="330"/>
      <c r="IIW444" s="330"/>
      <c r="IIX444" s="330"/>
      <c r="IIY444" s="330"/>
      <c r="IIZ444" s="330"/>
      <c r="IJA444" s="330"/>
      <c r="IJB444" s="330"/>
      <c r="IJC444" s="330"/>
      <c r="IJD444" s="330"/>
      <c r="IJE444" s="330"/>
      <c r="IJF444" s="330"/>
      <c r="IJG444" s="330"/>
      <c r="IJH444" s="330"/>
      <c r="IJI444" s="330"/>
      <c r="IJJ444" s="330"/>
      <c r="IJK444" s="330"/>
      <c r="IJL444" s="330"/>
      <c r="IJM444" s="330"/>
      <c r="IJN444" s="330"/>
      <c r="IJO444" s="330"/>
      <c r="IJP444" s="330"/>
      <c r="IJQ444" s="330"/>
      <c r="IJR444" s="330"/>
      <c r="IJS444" s="330"/>
      <c r="IJT444" s="330"/>
      <c r="IJU444" s="330"/>
      <c r="IJV444" s="330"/>
      <c r="IJW444" s="330"/>
      <c r="IJX444" s="330"/>
      <c r="IJY444" s="330"/>
      <c r="IJZ444" s="330"/>
      <c r="IKA444" s="330"/>
      <c r="IKB444" s="330"/>
      <c r="IKC444" s="330"/>
      <c r="IKD444" s="330"/>
      <c r="IKE444" s="330"/>
      <c r="IKF444" s="330"/>
      <c r="IKG444" s="330"/>
      <c r="IKH444" s="330"/>
      <c r="IKI444" s="330"/>
      <c r="IKJ444" s="330"/>
      <c r="IKK444" s="330"/>
      <c r="IKL444" s="330"/>
      <c r="IKM444" s="330"/>
      <c r="IKN444" s="330"/>
      <c r="IKO444" s="330"/>
      <c r="IKP444" s="330"/>
      <c r="IKQ444" s="330"/>
      <c r="IKR444" s="330"/>
      <c r="IKS444" s="330"/>
      <c r="IKT444" s="330"/>
      <c r="IKU444" s="330"/>
      <c r="IKV444" s="330"/>
      <c r="IKW444" s="330"/>
      <c r="IKX444" s="330"/>
      <c r="IKY444" s="330"/>
      <c r="IKZ444" s="330"/>
      <c r="ILA444" s="330"/>
      <c r="ILB444" s="330"/>
      <c r="ILC444" s="330"/>
      <c r="ILD444" s="330"/>
      <c r="ILE444" s="330"/>
      <c r="ILF444" s="330"/>
      <c r="ILG444" s="330"/>
      <c r="ILH444" s="330"/>
      <c r="ILI444" s="330"/>
      <c r="ILJ444" s="330"/>
      <c r="ILK444" s="330"/>
      <c r="ILL444" s="330"/>
      <c r="ILM444" s="330"/>
      <c r="ILN444" s="330"/>
      <c r="ILO444" s="330"/>
      <c r="ILP444" s="330"/>
      <c r="ILQ444" s="330"/>
      <c r="ILR444" s="330"/>
      <c r="ILS444" s="330"/>
      <c r="ILT444" s="330"/>
      <c r="ILU444" s="330"/>
      <c r="ILV444" s="330"/>
      <c r="ILW444" s="330"/>
      <c r="ILX444" s="330"/>
      <c r="ILY444" s="330"/>
      <c r="ILZ444" s="330"/>
      <c r="IMA444" s="330"/>
      <c r="IMB444" s="330"/>
      <c r="IMC444" s="330"/>
      <c r="IMD444" s="330"/>
      <c r="IME444" s="330"/>
      <c r="IMF444" s="330"/>
      <c r="IMG444" s="330"/>
      <c r="IMH444" s="330"/>
      <c r="IMI444" s="330"/>
      <c r="IMJ444" s="330"/>
      <c r="IMK444" s="330"/>
      <c r="IML444" s="330"/>
      <c r="IMM444" s="330"/>
      <c r="IMN444" s="330"/>
      <c r="IMO444" s="330"/>
      <c r="IMP444" s="330"/>
      <c r="IMQ444" s="330"/>
      <c r="IMR444" s="330"/>
      <c r="IMS444" s="330"/>
      <c r="IMT444" s="330"/>
      <c r="IMU444" s="330"/>
      <c r="IMV444" s="330"/>
      <c r="IMW444" s="330"/>
      <c r="IMX444" s="330"/>
      <c r="IMY444" s="330"/>
      <c r="IMZ444" s="330"/>
      <c r="INA444" s="330"/>
      <c r="INB444" s="330"/>
      <c r="INC444" s="330"/>
      <c r="IND444" s="330"/>
      <c r="INE444" s="330"/>
      <c r="INF444" s="330"/>
      <c r="ING444" s="330"/>
      <c r="INH444" s="330"/>
      <c r="INI444" s="330"/>
      <c r="INJ444" s="330"/>
      <c r="INK444" s="330"/>
      <c r="INL444" s="330"/>
      <c r="INM444" s="330"/>
      <c r="INN444" s="330"/>
      <c r="INO444" s="330"/>
      <c r="INP444" s="330"/>
      <c r="INQ444" s="330"/>
      <c r="INR444" s="330"/>
      <c r="INS444" s="330"/>
      <c r="INT444" s="330"/>
      <c r="INU444" s="330"/>
      <c r="INV444" s="330"/>
      <c r="INW444" s="330"/>
      <c r="INX444" s="330"/>
      <c r="INY444" s="330"/>
      <c r="INZ444" s="330"/>
      <c r="IOA444" s="330"/>
      <c r="IOB444" s="330"/>
      <c r="IOC444" s="330"/>
      <c r="IOD444" s="330"/>
      <c r="IOE444" s="330"/>
      <c r="IOF444" s="330"/>
      <c r="IOG444" s="330"/>
      <c r="IOH444" s="330"/>
      <c r="IOI444" s="330"/>
      <c r="IOJ444" s="330"/>
      <c r="IOK444" s="330"/>
      <c r="IOL444" s="330"/>
      <c r="IOM444" s="330"/>
      <c r="ION444" s="330"/>
      <c r="IOO444" s="330"/>
      <c r="IOP444" s="330"/>
      <c r="IOQ444" s="330"/>
      <c r="IOR444" s="330"/>
      <c r="IOS444" s="330"/>
      <c r="IOT444" s="330"/>
      <c r="IOU444" s="330"/>
      <c r="IOV444" s="330"/>
      <c r="IOW444" s="330"/>
      <c r="IOX444" s="330"/>
      <c r="IOY444" s="330"/>
      <c r="IOZ444" s="330"/>
      <c r="IPA444" s="330"/>
      <c r="IPB444" s="330"/>
      <c r="IPC444" s="330"/>
      <c r="IPD444" s="330"/>
      <c r="IPE444" s="330"/>
      <c r="IPF444" s="330"/>
      <c r="IPG444" s="330"/>
      <c r="IPH444" s="330"/>
      <c r="IPI444" s="330"/>
      <c r="IPJ444" s="330"/>
      <c r="IPK444" s="330"/>
      <c r="IPL444" s="330"/>
      <c r="IPM444" s="330"/>
      <c r="IPN444" s="330"/>
      <c r="IPO444" s="330"/>
      <c r="IPP444" s="330"/>
      <c r="IPQ444" s="330"/>
      <c r="IPR444" s="330"/>
      <c r="IPS444" s="330"/>
      <c r="IPT444" s="330"/>
      <c r="IPU444" s="330"/>
      <c r="IPV444" s="330"/>
      <c r="IPW444" s="330"/>
      <c r="IPX444" s="330"/>
      <c r="IPY444" s="330"/>
      <c r="IPZ444" s="330"/>
      <c r="IQA444" s="330"/>
      <c r="IQB444" s="330"/>
      <c r="IQC444" s="330"/>
      <c r="IQD444" s="330"/>
      <c r="IQE444" s="330"/>
      <c r="IQF444" s="330"/>
      <c r="IQG444" s="330"/>
      <c r="IQH444" s="330"/>
      <c r="IQI444" s="330"/>
      <c r="IQJ444" s="330"/>
      <c r="IQK444" s="330"/>
      <c r="IQL444" s="330"/>
      <c r="IQM444" s="330"/>
      <c r="IQN444" s="330"/>
      <c r="IQO444" s="330"/>
      <c r="IQP444" s="330"/>
      <c r="IQQ444" s="330"/>
      <c r="IQR444" s="330"/>
      <c r="IQS444" s="330"/>
      <c r="IQT444" s="330"/>
      <c r="IQU444" s="330"/>
      <c r="IQV444" s="330"/>
      <c r="IQW444" s="330"/>
      <c r="IQX444" s="330"/>
      <c r="IQY444" s="330"/>
      <c r="IQZ444" s="330"/>
      <c r="IRA444" s="330"/>
      <c r="IRB444" s="330"/>
      <c r="IRC444" s="330"/>
      <c r="IRD444" s="330"/>
      <c r="IRE444" s="330"/>
      <c r="IRF444" s="330"/>
      <c r="IRG444" s="330"/>
      <c r="IRH444" s="330"/>
      <c r="IRI444" s="330"/>
      <c r="IRJ444" s="330"/>
      <c r="IRK444" s="330"/>
      <c r="IRL444" s="330"/>
      <c r="IRM444" s="330"/>
      <c r="IRN444" s="330"/>
      <c r="IRO444" s="330"/>
      <c r="IRP444" s="330"/>
      <c r="IRQ444" s="330"/>
      <c r="IRR444" s="330"/>
      <c r="IRS444" s="330"/>
      <c r="IRT444" s="330"/>
      <c r="IRU444" s="330"/>
      <c r="IRV444" s="330"/>
      <c r="IRW444" s="330"/>
      <c r="IRX444" s="330"/>
      <c r="IRY444" s="330"/>
      <c r="IRZ444" s="330"/>
      <c r="ISA444" s="330"/>
      <c r="ISB444" s="330"/>
      <c r="ISC444" s="330"/>
      <c r="ISD444" s="330"/>
      <c r="ISE444" s="330"/>
      <c r="ISF444" s="330"/>
      <c r="ISG444" s="330"/>
      <c r="ISH444" s="330"/>
      <c r="ISI444" s="330"/>
      <c r="ISJ444" s="330"/>
      <c r="ISK444" s="330"/>
      <c r="ISL444" s="330"/>
      <c r="ISM444" s="330"/>
      <c r="ISN444" s="330"/>
      <c r="ISO444" s="330"/>
      <c r="ISP444" s="330"/>
      <c r="ISQ444" s="330"/>
      <c r="ISR444" s="330"/>
      <c r="ISS444" s="330"/>
      <c r="IST444" s="330"/>
      <c r="ISU444" s="330"/>
      <c r="ISV444" s="330"/>
      <c r="ISW444" s="330"/>
      <c r="ISX444" s="330"/>
      <c r="ISY444" s="330"/>
      <c r="ISZ444" s="330"/>
      <c r="ITA444" s="330"/>
      <c r="ITB444" s="330"/>
      <c r="ITC444" s="330"/>
      <c r="ITD444" s="330"/>
      <c r="ITE444" s="330"/>
      <c r="ITF444" s="330"/>
      <c r="ITG444" s="330"/>
      <c r="ITH444" s="330"/>
      <c r="ITI444" s="330"/>
      <c r="ITJ444" s="330"/>
      <c r="ITK444" s="330"/>
      <c r="ITL444" s="330"/>
      <c r="ITM444" s="330"/>
      <c r="ITN444" s="330"/>
      <c r="ITO444" s="330"/>
      <c r="ITP444" s="330"/>
      <c r="ITQ444" s="330"/>
      <c r="ITR444" s="330"/>
      <c r="ITS444" s="330"/>
      <c r="ITT444" s="330"/>
      <c r="ITU444" s="330"/>
      <c r="ITV444" s="330"/>
      <c r="ITW444" s="330"/>
      <c r="ITX444" s="330"/>
      <c r="ITY444" s="330"/>
      <c r="ITZ444" s="330"/>
      <c r="IUA444" s="330"/>
      <c r="IUB444" s="330"/>
      <c r="IUC444" s="330"/>
      <c r="IUD444" s="330"/>
      <c r="IUE444" s="330"/>
      <c r="IUF444" s="330"/>
      <c r="IUG444" s="330"/>
      <c r="IUH444" s="330"/>
      <c r="IUI444" s="330"/>
      <c r="IUJ444" s="330"/>
      <c r="IUK444" s="330"/>
      <c r="IUL444" s="330"/>
      <c r="IUM444" s="330"/>
      <c r="IUN444" s="330"/>
      <c r="IUO444" s="330"/>
      <c r="IUP444" s="330"/>
      <c r="IUQ444" s="330"/>
      <c r="IUR444" s="330"/>
      <c r="IUS444" s="330"/>
      <c r="IUT444" s="330"/>
      <c r="IUU444" s="330"/>
      <c r="IUV444" s="330"/>
      <c r="IUW444" s="330"/>
      <c r="IUX444" s="330"/>
      <c r="IUY444" s="330"/>
      <c r="IUZ444" s="330"/>
      <c r="IVA444" s="330"/>
      <c r="IVB444" s="330"/>
      <c r="IVC444" s="330"/>
      <c r="IVD444" s="330"/>
      <c r="IVE444" s="330"/>
      <c r="IVF444" s="330"/>
      <c r="IVG444" s="330"/>
      <c r="IVH444" s="330"/>
      <c r="IVI444" s="330"/>
      <c r="IVJ444" s="330"/>
      <c r="IVK444" s="330"/>
      <c r="IVL444" s="330"/>
      <c r="IVM444" s="330"/>
      <c r="IVN444" s="330"/>
      <c r="IVO444" s="330"/>
      <c r="IVP444" s="330"/>
      <c r="IVQ444" s="330"/>
      <c r="IVR444" s="330"/>
      <c r="IVS444" s="330"/>
      <c r="IVT444" s="330"/>
      <c r="IVU444" s="330"/>
      <c r="IVV444" s="330"/>
      <c r="IVW444" s="330"/>
      <c r="IVX444" s="330"/>
      <c r="IVY444" s="330"/>
      <c r="IVZ444" s="330"/>
      <c r="IWA444" s="330"/>
      <c r="IWB444" s="330"/>
      <c r="IWC444" s="330"/>
      <c r="IWD444" s="330"/>
      <c r="IWE444" s="330"/>
      <c r="IWF444" s="330"/>
      <c r="IWG444" s="330"/>
      <c r="IWH444" s="330"/>
      <c r="IWI444" s="330"/>
      <c r="IWJ444" s="330"/>
      <c r="IWK444" s="330"/>
      <c r="IWL444" s="330"/>
      <c r="IWM444" s="330"/>
      <c r="IWN444" s="330"/>
      <c r="IWO444" s="330"/>
      <c r="IWP444" s="330"/>
      <c r="IWQ444" s="330"/>
      <c r="IWR444" s="330"/>
      <c r="IWS444" s="330"/>
      <c r="IWT444" s="330"/>
      <c r="IWU444" s="330"/>
      <c r="IWV444" s="330"/>
      <c r="IWW444" s="330"/>
      <c r="IWX444" s="330"/>
      <c r="IWY444" s="330"/>
      <c r="IWZ444" s="330"/>
      <c r="IXA444" s="330"/>
      <c r="IXB444" s="330"/>
      <c r="IXC444" s="330"/>
      <c r="IXD444" s="330"/>
      <c r="IXE444" s="330"/>
      <c r="IXF444" s="330"/>
      <c r="IXG444" s="330"/>
      <c r="IXH444" s="330"/>
      <c r="IXI444" s="330"/>
      <c r="IXJ444" s="330"/>
      <c r="IXK444" s="330"/>
      <c r="IXL444" s="330"/>
      <c r="IXM444" s="330"/>
      <c r="IXN444" s="330"/>
      <c r="IXO444" s="330"/>
      <c r="IXP444" s="330"/>
      <c r="IXQ444" s="330"/>
      <c r="IXR444" s="330"/>
      <c r="IXS444" s="330"/>
      <c r="IXT444" s="330"/>
      <c r="IXU444" s="330"/>
      <c r="IXV444" s="330"/>
      <c r="IXW444" s="330"/>
      <c r="IXX444" s="330"/>
      <c r="IXY444" s="330"/>
      <c r="IXZ444" s="330"/>
      <c r="IYA444" s="330"/>
      <c r="IYB444" s="330"/>
      <c r="IYC444" s="330"/>
      <c r="IYD444" s="330"/>
      <c r="IYE444" s="330"/>
      <c r="IYF444" s="330"/>
      <c r="IYG444" s="330"/>
      <c r="IYH444" s="330"/>
      <c r="IYI444" s="330"/>
      <c r="IYJ444" s="330"/>
      <c r="IYK444" s="330"/>
      <c r="IYL444" s="330"/>
      <c r="IYM444" s="330"/>
      <c r="IYN444" s="330"/>
      <c r="IYO444" s="330"/>
      <c r="IYP444" s="330"/>
      <c r="IYQ444" s="330"/>
      <c r="IYR444" s="330"/>
      <c r="IYS444" s="330"/>
      <c r="IYT444" s="330"/>
      <c r="IYU444" s="330"/>
      <c r="IYV444" s="330"/>
      <c r="IYW444" s="330"/>
      <c r="IYX444" s="330"/>
      <c r="IYY444" s="330"/>
      <c r="IYZ444" s="330"/>
      <c r="IZA444" s="330"/>
      <c r="IZB444" s="330"/>
      <c r="IZC444" s="330"/>
      <c r="IZD444" s="330"/>
      <c r="IZE444" s="330"/>
      <c r="IZF444" s="330"/>
      <c r="IZG444" s="330"/>
      <c r="IZH444" s="330"/>
      <c r="IZI444" s="330"/>
      <c r="IZJ444" s="330"/>
      <c r="IZK444" s="330"/>
      <c r="IZL444" s="330"/>
      <c r="IZM444" s="330"/>
      <c r="IZN444" s="330"/>
      <c r="IZO444" s="330"/>
      <c r="IZP444" s="330"/>
      <c r="IZQ444" s="330"/>
      <c r="IZR444" s="330"/>
      <c r="IZS444" s="330"/>
      <c r="IZT444" s="330"/>
      <c r="IZU444" s="330"/>
      <c r="IZV444" s="330"/>
      <c r="IZW444" s="330"/>
      <c r="IZX444" s="330"/>
      <c r="IZY444" s="330"/>
      <c r="IZZ444" s="330"/>
      <c r="JAA444" s="330"/>
      <c r="JAB444" s="330"/>
      <c r="JAC444" s="330"/>
      <c r="JAD444" s="330"/>
      <c r="JAE444" s="330"/>
      <c r="JAF444" s="330"/>
      <c r="JAG444" s="330"/>
      <c r="JAH444" s="330"/>
      <c r="JAI444" s="330"/>
      <c r="JAJ444" s="330"/>
      <c r="JAK444" s="330"/>
      <c r="JAL444" s="330"/>
      <c r="JAM444" s="330"/>
      <c r="JAN444" s="330"/>
      <c r="JAO444" s="330"/>
      <c r="JAP444" s="330"/>
      <c r="JAQ444" s="330"/>
      <c r="JAR444" s="330"/>
      <c r="JAS444" s="330"/>
      <c r="JAT444" s="330"/>
      <c r="JAU444" s="330"/>
      <c r="JAV444" s="330"/>
      <c r="JAW444" s="330"/>
      <c r="JAX444" s="330"/>
      <c r="JAY444" s="330"/>
      <c r="JAZ444" s="330"/>
      <c r="JBA444" s="330"/>
      <c r="JBB444" s="330"/>
      <c r="JBC444" s="330"/>
      <c r="JBD444" s="330"/>
      <c r="JBE444" s="330"/>
      <c r="JBF444" s="330"/>
      <c r="JBG444" s="330"/>
      <c r="JBH444" s="330"/>
      <c r="JBI444" s="330"/>
      <c r="JBJ444" s="330"/>
      <c r="JBK444" s="330"/>
      <c r="JBL444" s="330"/>
      <c r="JBM444" s="330"/>
      <c r="JBN444" s="330"/>
      <c r="JBO444" s="330"/>
      <c r="JBP444" s="330"/>
      <c r="JBQ444" s="330"/>
      <c r="JBR444" s="330"/>
      <c r="JBS444" s="330"/>
      <c r="JBT444" s="330"/>
      <c r="JBU444" s="330"/>
      <c r="JBV444" s="330"/>
      <c r="JBW444" s="330"/>
      <c r="JBX444" s="330"/>
      <c r="JBY444" s="330"/>
      <c r="JBZ444" s="330"/>
      <c r="JCA444" s="330"/>
      <c r="JCB444" s="330"/>
      <c r="JCC444" s="330"/>
      <c r="JCD444" s="330"/>
      <c r="JCE444" s="330"/>
      <c r="JCF444" s="330"/>
      <c r="JCG444" s="330"/>
      <c r="JCH444" s="330"/>
      <c r="JCI444" s="330"/>
      <c r="JCJ444" s="330"/>
      <c r="JCK444" s="330"/>
      <c r="JCL444" s="330"/>
      <c r="JCM444" s="330"/>
      <c r="JCN444" s="330"/>
      <c r="JCO444" s="330"/>
      <c r="JCP444" s="330"/>
      <c r="JCQ444" s="330"/>
      <c r="JCR444" s="330"/>
      <c r="JCS444" s="330"/>
      <c r="JCT444" s="330"/>
      <c r="JCU444" s="330"/>
      <c r="JCV444" s="330"/>
      <c r="JCW444" s="330"/>
      <c r="JCX444" s="330"/>
      <c r="JCY444" s="330"/>
      <c r="JCZ444" s="330"/>
      <c r="JDA444" s="330"/>
      <c r="JDB444" s="330"/>
      <c r="JDC444" s="330"/>
      <c r="JDD444" s="330"/>
      <c r="JDE444" s="330"/>
      <c r="JDF444" s="330"/>
      <c r="JDG444" s="330"/>
      <c r="JDH444" s="330"/>
      <c r="JDI444" s="330"/>
      <c r="JDJ444" s="330"/>
      <c r="JDK444" s="330"/>
      <c r="JDL444" s="330"/>
      <c r="JDM444" s="330"/>
      <c r="JDN444" s="330"/>
      <c r="JDO444" s="330"/>
      <c r="JDP444" s="330"/>
      <c r="JDQ444" s="330"/>
      <c r="JDR444" s="330"/>
      <c r="JDS444" s="330"/>
      <c r="JDT444" s="330"/>
      <c r="JDU444" s="330"/>
      <c r="JDV444" s="330"/>
      <c r="JDW444" s="330"/>
      <c r="JDX444" s="330"/>
      <c r="JDY444" s="330"/>
      <c r="JDZ444" s="330"/>
      <c r="JEA444" s="330"/>
      <c r="JEB444" s="330"/>
      <c r="JEC444" s="330"/>
      <c r="JED444" s="330"/>
      <c r="JEE444" s="330"/>
      <c r="JEF444" s="330"/>
      <c r="JEG444" s="330"/>
      <c r="JEH444" s="330"/>
      <c r="JEI444" s="330"/>
      <c r="JEJ444" s="330"/>
      <c r="JEK444" s="330"/>
      <c r="JEL444" s="330"/>
      <c r="JEM444" s="330"/>
      <c r="JEN444" s="330"/>
      <c r="JEO444" s="330"/>
      <c r="JEP444" s="330"/>
      <c r="JEQ444" s="330"/>
      <c r="JER444" s="330"/>
      <c r="JES444" s="330"/>
      <c r="JET444" s="330"/>
      <c r="JEU444" s="330"/>
      <c r="JEV444" s="330"/>
      <c r="JEW444" s="330"/>
      <c r="JEX444" s="330"/>
      <c r="JEY444" s="330"/>
      <c r="JEZ444" s="330"/>
      <c r="JFA444" s="330"/>
      <c r="JFB444" s="330"/>
      <c r="JFC444" s="330"/>
      <c r="JFD444" s="330"/>
      <c r="JFE444" s="330"/>
      <c r="JFF444" s="330"/>
      <c r="JFG444" s="330"/>
      <c r="JFH444" s="330"/>
      <c r="JFI444" s="330"/>
      <c r="JFJ444" s="330"/>
      <c r="JFK444" s="330"/>
      <c r="JFL444" s="330"/>
      <c r="JFM444" s="330"/>
      <c r="JFN444" s="330"/>
      <c r="JFO444" s="330"/>
      <c r="JFP444" s="330"/>
      <c r="JFQ444" s="330"/>
      <c r="JFR444" s="330"/>
      <c r="JFS444" s="330"/>
      <c r="JFT444" s="330"/>
      <c r="JFU444" s="330"/>
      <c r="JFV444" s="330"/>
      <c r="JFW444" s="330"/>
      <c r="JFX444" s="330"/>
      <c r="JFY444" s="330"/>
      <c r="JFZ444" s="330"/>
      <c r="JGA444" s="330"/>
      <c r="JGB444" s="330"/>
      <c r="JGC444" s="330"/>
      <c r="JGD444" s="330"/>
      <c r="JGE444" s="330"/>
      <c r="JGF444" s="330"/>
      <c r="JGG444" s="330"/>
      <c r="JGH444" s="330"/>
      <c r="JGI444" s="330"/>
      <c r="JGJ444" s="330"/>
      <c r="JGK444" s="330"/>
      <c r="JGL444" s="330"/>
      <c r="JGM444" s="330"/>
      <c r="JGN444" s="330"/>
      <c r="JGO444" s="330"/>
      <c r="JGP444" s="330"/>
      <c r="JGQ444" s="330"/>
      <c r="JGR444" s="330"/>
      <c r="JGS444" s="330"/>
      <c r="JGT444" s="330"/>
      <c r="JGU444" s="330"/>
      <c r="JGV444" s="330"/>
      <c r="JGW444" s="330"/>
      <c r="JGX444" s="330"/>
      <c r="JGY444" s="330"/>
      <c r="JGZ444" s="330"/>
      <c r="JHA444" s="330"/>
      <c r="JHB444" s="330"/>
      <c r="JHC444" s="330"/>
      <c r="JHD444" s="330"/>
      <c r="JHE444" s="330"/>
      <c r="JHF444" s="330"/>
      <c r="JHG444" s="330"/>
      <c r="JHH444" s="330"/>
      <c r="JHI444" s="330"/>
      <c r="JHJ444" s="330"/>
      <c r="JHK444" s="330"/>
      <c r="JHL444" s="330"/>
      <c r="JHM444" s="330"/>
      <c r="JHN444" s="330"/>
      <c r="JHO444" s="330"/>
      <c r="JHP444" s="330"/>
      <c r="JHQ444" s="330"/>
      <c r="JHR444" s="330"/>
      <c r="JHS444" s="330"/>
      <c r="JHT444" s="330"/>
      <c r="JHU444" s="330"/>
      <c r="JHV444" s="330"/>
      <c r="JHW444" s="330"/>
      <c r="JHX444" s="330"/>
      <c r="JHY444" s="330"/>
      <c r="JHZ444" s="330"/>
      <c r="JIA444" s="330"/>
      <c r="JIB444" s="330"/>
      <c r="JIC444" s="330"/>
      <c r="JID444" s="330"/>
      <c r="JIE444" s="330"/>
      <c r="JIF444" s="330"/>
      <c r="JIG444" s="330"/>
      <c r="JIH444" s="330"/>
      <c r="JII444" s="330"/>
      <c r="JIJ444" s="330"/>
      <c r="JIK444" s="330"/>
      <c r="JIL444" s="330"/>
      <c r="JIM444" s="330"/>
      <c r="JIN444" s="330"/>
      <c r="JIO444" s="330"/>
      <c r="JIP444" s="330"/>
      <c r="JIQ444" s="330"/>
      <c r="JIR444" s="330"/>
      <c r="JIS444" s="330"/>
      <c r="JIT444" s="330"/>
      <c r="JIU444" s="330"/>
      <c r="JIV444" s="330"/>
      <c r="JIW444" s="330"/>
      <c r="JIX444" s="330"/>
      <c r="JIY444" s="330"/>
      <c r="JIZ444" s="330"/>
      <c r="JJA444" s="330"/>
      <c r="JJB444" s="330"/>
      <c r="JJC444" s="330"/>
      <c r="JJD444" s="330"/>
      <c r="JJE444" s="330"/>
      <c r="JJF444" s="330"/>
      <c r="JJG444" s="330"/>
      <c r="JJH444" s="330"/>
      <c r="JJI444" s="330"/>
      <c r="JJJ444" s="330"/>
      <c r="JJK444" s="330"/>
      <c r="JJL444" s="330"/>
      <c r="JJM444" s="330"/>
      <c r="JJN444" s="330"/>
      <c r="JJO444" s="330"/>
      <c r="JJP444" s="330"/>
      <c r="JJQ444" s="330"/>
      <c r="JJR444" s="330"/>
      <c r="JJS444" s="330"/>
      <c r="JJT444" s="330"/>
      <c r="JJU444" s="330"/>
      <c r="JJV444" s="330"/>
      <c r="JJW444" s="330"/>
      <c r="JJX444" s="330"/>
      <c r="JJY444" s="330"/>
      <c r="JJZ444" s="330"/>
      <c r="JKA444" s="330"/>
      <c r="JKB444" s="330"/>
      <c r="JKC444" s="330"/>
      <c r="JKD444" s="330"/>
      <c r="JKE444" s="330"/>
      <c r="JKF444" s="330"/>
      <c r="JKG444" s="330"/>
      <c r="JKH444" s="330"/>
      <c r="JKI444" s="330"/>
      <c r="JKJ444" s="330"/>
      <c r="JKK444" s="330"/>
      <c r="JKL444" s="330"/>
      <c r="JKM444" s="330"/>
      <c r="JKN444" s="330"/>
      <c r="JKO444" s="330"/>
      <c r="JKP444" s="330"/>
      <c r="JKQ444" s="330"/>
      <c r="JKR444" s="330"/>
      <c r="JKS444" s="330"/>
      <c r="JKT444" s="330"/>
      <c r="JKU444" s="330"/>
      <c r="JKV444" s="330"/>
      <c r="JKW444" s="330"/>
      <c r="JKX444" s="330"/>
      <c r="JKY444" s="330"/>
      <c r="JKZ444" s="330"/>
      <c r="JLA444" s="330"/>
      <c r="JLB444" s="330"/>
      <c r="JLC444" s="330"/>
      <c r="JLD444" s="330"/>
      <c r="JLE444" s="330"/>
      <c r="JLF444" s="330"/>
      <c r="JLG444" s="330"/>
      <c r="JLH444" s="330"/>
      <c r="JLI444" s="330"/>
      <c r="JLJ444" s="330"/>
      <c r="JLK444" s="330"/>
      <c r="JLL444" s="330"/>
      <c r="JLM444" s="330"/>
      <c r="JLN444" s="330"/>
      <c r="JLO444" s="330"/>
      <c r="JLP444" s="330"/>
      <c r="JLQ444" s="330"/>
      <c r="JLR444" s="330"/>
      <c r="JLS444" s="330"/>
      <c r="JLT444" s="330"/>
      <c r="JLU444" s="330"/>
      <c r="JLV444" s="330"/>
      <c r="JLW444" s="330"/>
      <c r="JLX444" s="330"/>
      <c r="JLY444" s="330"/>
      <c r="JLZ444" s="330"/>
      <c r="JMA444" s="330"/>
      <c r="JMB444" s="330"/>
      <c r="JMC444" s="330"/>
      <c r="JMD444" s="330"/>
      <c r="JME444" s="330"/>
      <c r="JMF444" s="330"/>
      <c r="JMG444" s="330"/>
      <c r="JMH444" s="330"/>
      <c r="JMI444" s="330"/>
      <c r="JMJ444" s="330"/>
      <c r="JMK444" s="330"/>
      <c r="JML444" s="330"/>
      <c r="JMM444" s="330"/>
      <c r="JMN444" s="330"/>
      <c r="JMO444" s="330"/>
      <c r="JMP444" s="330"/>
      <c r="JMQ444" s="330"/>
      <c r="JMR444" s="330"/>
      <c r="JMS444" s="330"/>
      <c r="JMT444" s="330"/>
      <c r="JMU444" s="330"/>
      <c r="JMV444" s="330"/>
      <c r="JMW444" s="330"/>
      <c r="JMX444" s="330"/>
      <c r="JMY444" s="330"/>
      <c r="JMZ444" s="330"/>
      <c r="JNA444" s="330"/>
      <c r="JNB444" s="330"/>
      <c r="JNC444" s="330"/>
      <c r="JND444" s="330"/>
      <c r="JNE444" s="330"/>
      <c r="JNF444" s="330"/>
      <c r="JNG444" s="330"/>
      <c r="JNH444" s="330"/>
      <c r="JNI444" s="330"/>
      <c r="JNJ444" s="330"/>
      <c r="JNK444" s="330"/>
      <c r="JNL444" s="330"/>
      <c r="JNM444" s="330"/>
      <c r="JNN444" s="330"/>
      <c r="JNO444" s="330"/>
      <c r="JNP444" s="330"/>
      <c r="JNQ444" s="330"/>
      <c r="JNR444" s="330"/>
      <c r="JNS444" s="330"/>
      <c r="JNT444" s="330"/>
      <c r="JNU444" s="330"/>
      <c r="JNV444" s="330"/>
      <c r="JNW444" s="330"/>
      <c r="JNX444" s="330"/>
      <c r="JNY444" s="330"/>
      <c r="JNZ444" s="330"/>
      <c r="JOA444" s="330"/>
      <c r="JOB444" s="330"/>
      <c r="JOC444" s="330"/>
      <c r="JOD444" s="330"/>
      <c r="JOE444" s="330"/>
      <c r="JOF444" s="330"/>
      <c r="JOG444" s="330"/>
      <c r="JOH444" s="330"/>
      <c r="JOI444" s="330"/>
      <c r="JOJ444" s="330"/>
      <c r="JOK444" s="330"/>
      <c r="JOL444" s="330"/>
      <c r="JOM444" s="330"/>
      <c r="JON444" s="330"/>
      <c r="JOO444" s="330"/>
      <c r="JOP444" s="330"/>
      <c r="JOQ444" s="330"/>
      <c r="JOR444" s="330"/>
      <c r="JOS444" s="330"/>
      <c r="JOT444" s="330"/>
      <c r="JOU444" s="330"/>
      <c r="JOV444" s="330"/>
      <c r="JOW444" s="330"/>
      <c r="JOX444" s="330"/>
      <c r="JOY444" s="330"/>
      <c r="JOZ444" s="330"/>
      <c r="JPA444" s="330"/>
      <c r="JPB444" s="330"/>
      <c r="JPC444" s="330"/>
      <c r="JPD444" s="330"/>
      <c r="JPE444" s="330"/>
      <c r="JPF444" s="330"/>
      <c r="JPG444" s="330"/>
      <c r="JPH444" s="330"/>
      <c r="JPI444" s="330"/>
      <c r="JPJ444" s="330"/>
      <c r="JPK444" s="330"/>
      <c r="JPL444" s="330"/>
      <c r="JPM444" s="330"/>
      <c r="JPN444" s="330"/>
      <c r="JPO444" s="330"/>
      <c r="JPP444" s="330"/>
      <c r="JPQ444" s="330"/>
      <c r="JPR444" s="330"/>
      <c r="JPS444" s="330"/>
      <c r="JPT444" s="330"/>
      <c r="JPU444" s="330"/>
      <c r="JPV444" s="330"/>
      <c r="JPW444" s="330"/>
      <c r="JPX444" s="330"/>
      <c r="JPY444" s="330"/>
      <c r="JPZ444" s="330"/>
      <c r="JQA444" s="330"/>
      <c r="JQB444" s="330"/>
      <c r="JQC444" s="330"/>
      <c r="JQD444" s="330"/>
      <c r="JQE444" s="330"/>
      <c r="JQF444" s="330"/>
      <c r="JQG444" s="330"/>
      <c r="JQH444" s="330"/>
      <c r="JQI444" s="330"/>
      <c r="JQJ444" s="330"/>
      <c r="JQK444" s="330"/>
      <c r="JQL444" s="330"/>
      <c r="JQM444" s="330"/>
      <c r="JQN444" s="330"/>
      <c r="JQO444" s="330"/>
      <c r="JQP444" s="330"/>
      <c r="JQQ444" s="330"/>
      <c r="JQR444" s="330"/>
      <c r="JQS444" s="330"/>
      <c r="JQT444" s="330"/>
      <c r="JQU444" s="330"/>
      <c r="JQV444" s="330"/>
      <c r="JQW444" s="330"/>
      <c r="JQX444" s="330"/>
      <c r="JQY444" s="330"/>
      <c r="JQZ444" s="330"/>
      <c r="JRA444" s="330"/>
      <c r="JRB444" s="330"/>
      <c r="JRC444" s="330"/>
      <c r="JRD444" s="330"/>
      <c r="JRE444" s="330"/>
      <c r="JRF444" s="330"/>
      <c r="JRG444" s="330"/>
      <c r="JRH444" s="330"/>
      <c r="JRI444" s="330"/>
      <c r="JRJ444" s="330"/>
      <c r="JRK444" s="330"/>
      <c r="JRL444" s="330"/>
      <c r="JRM444" s="330"/>
      <c r="JRN444" s="330"/>
      <c r="JRO444" s="330"/>
      <c r="JRP444" s="330"/>
      <c r="JRQ444" s="330"/>
      <c r="JRR444" s="330"/>
      <c r="JRS444" s="330"/>
      <c r="JRT444" s="330"/>
      <c r="JRU444" s="330"/>
      <c r="JRV444" s="330"/>
      <c r="JRW444" s="330"/>
      <c r="JRX444" s="330"/>
      <c r="JRY444" s="330"/>
      <c r="JRZ444" s="330"/>
      <c r="JSA444" s="330"/>
      <c r="JSB444" s="330"/>
      <c r="JSC444" s="330"/>
      <c r="JSD444" s="330"/>
      <c r="JSE444" s="330"/>
      <c r="JSF444" s="330"/>
      <c r="JSG444" s="330"/>
      <c r="JSH444" s="330"/>
      <c r="JSI444" s="330"/>
      <c r="JSJ444" s="330"/>
      <c r="JSK444" s="330"/>
      <c r="JSL444" s="330"/>
      <c r="JSM444" s="330"/>
      <c r="JSN444" s="330"/>
      <c r="JSO444" s="330"/>
      <c r="JSP444" s="330"/>
      <c r="JSQ444" s="330"/>
      <c r="JSR444" s="330"/>
      <c r="JSS444" s="330"/>
      <c r="JST444" s="330"/>
      <c r="JSU444" s="330"/>
      <c r="JSV444" s="330"/>
      <c r="JSW444" s="330"/>
      <c r="JSX444" s="330"/>
      <c r="JSY444" s="330"/>
      <c r="JSZ444" s="330"/>
      <c r="JTA444" s="330"/>
      <c r="JTB444" s="330"/>
      <c r="JTC444" s="330"/>
      <c r="JTD444" s="330"/>
      <c r="JTE444" s="330"/>
      <c r="JTF444" s="330"/>
      <c r="JTG444" s="330"/>
      <c r="JTH444" s="330"/>
      <c r="JTI444" s="330"/>
      <c r="JTJ444" s="330"/>
      <c r="JTK444" s="330"/>
      <c r="JTL444" s="330"/>
      <c r="JTM444" s="330"/>
      <c r="JTN444" s="330"/>
      <c r="JTO444" s="330"/>
      <c r="JTP444" s="330"/>
      <c r="JTQ444" s="330"/>
      <c r="JTR444" s="330"/>
      <c r="JTS444" s="330"/>
      <c r="JTT444" s="330"/>
      <c r="JTU444" s="330"/>
      <c r="JTV444" s="330"/>
      <c r="JTW444" s="330"/>
      <c r="JTX444" s="330"/>
      <c r="JTY444" s="330"/>
      <c r="JTZ444" s="330"/>
      <c r="JUA444" s="330"/>
      <c r="JUB444" s="330"/>
      <c r="JUC444" s="330"/>
      <c r="JUD444" s="330"/>
      <c r="JUE444" s="330"/>
      <c r="JUF444" s="330"/>
      <c r="JUG444" s="330"/>
      <c r="JUH444" s="330"/>
      <c r="JUI444" s="330"/>
      <c r="JUJ444" s="330"/>
      <c r="JUK444" s="330"/>
      <c r="JUL444" s="330"/>
      <c r="JUM444" s="330"/>
      <c r="JUN444" s="330"/>
      <c r="JUO444" s="330"/>
      <c r="JUP444" s="330"/>
      <c r="JUQ444" s="330"/>
      <c r="JUR444" s="330"/>
      <c r="JUS444" s="330"/>
      <c r="JUT444" s="330"/>
      <c r="JUU444" s="330"/>
      <c r="JUV444" s="330"/>
      <c r="JUW444" s="330"/>
      <c r="JUX444" s="330"/>
      <c r="JUY444" s="330"/>
      <c r="JUZ444" s="330"/>
      <c r="JVA444" s="330"/>
      <c r="JVB444" s="330"/>
      <c r="JVC444" s="330"/>
      <c r="JVD444" s="330"/>
      <c r="JVE444" s="330"/>
      <c r="JVF444" s="330"/>
      <c r="JVG444" s="330"/>
      <c r="JVH444" s="330"/>
      <c r="JVI444" s="330"/>
      <c r="JVJ444" s="330"/>
      <c r="JVK444" s="330"/>
      <c r="JVL444" s="330"/>
      <c r="JVM444" s="330"/>
      <c r="JVN444" s="330"/>
      <c r="JVO444" s="330"/>
      <c r="JVP444" s="330"/>
      <c r="JVQ444" s="330"/>
      <c r="JVR444" s="330"/>
      <c r="JVS444" s="330"/>
      <c r="JVT444" s="330"/>
      <c r="JVU444" s="330"/>
      <c r="JVV444" s="330"/>
      <c r="JVW444" s="330"/>
      <c r="JVX444" s="330"/>
      <c r="JVY444" s="330"/>
      <c r="JVZ444" s="330"/>
      <c r="JWA444" s="330"/>
      <c r="JWB444" s="330"/>
      <c r="JWC444" s="330"/>
      <c r="JWD444" s="330"/>
      <c r="JWE444" s="330"/>
      <c r="JWF444" s="330"/>
      <c r="JWG444" s="330"/>
      <c r="JWH444" s="330"/>
      <c r="JWI444" s="330"/>
      <c r="JWJ444" s="330"/>
      <c r="JWK444" s="330"/>
      <c r="JWL444" s="330"/>
      <c r="JWM444" s="330"/>
      <c r="JWN444" s="330"/>
      <c r="JWO444" s="330"/>
      <c r="JWP444" s="330"/>
      <c r="JWQ444" s="330"/>
      <c r="JWR444" s="330"/>
      <c r="JWS444" s="330"/>
      <c r="JWT444" s="330"/>
      <c r="JWU444" s="330"/>
      <c r="JWV444" s="330"/>
      <c r="JWW444" s="330"/>
      <c r="JWX444" s="330"/>
      <c r="JWY444" s="330"/>
      <c r="JWZ444" s="330"/>
      <c r="JXA444" s="330"/>
      <c r="JXB444" s="330"/>
      <c r="JXC444" s="330"/>
      <c r="JXD444" s="330"/>
      <c r="JXE444" s="330"/>
      <c r="JXF444" s="330"/>
      <c r="JXG444" s="330"/>
      <c r="JXH444" s="330"/>
      <c r="JXI444" s="330"/>
      <c r="JXJ444" s="330"/>
      <c r="JXK444" s="330"/>
      <c r="JXL444" s="330"/>
      <c r="JXM444" s="330"/>
      <c r="JXN444" s="330"/>
      <c r="JXO444" s="330"/>
      <c r="JXP444" s="330"/>
      <c r="JXQ444" s="330"/>
      <c r="JXR444" s="330"/>
      <c r="JXS444" s="330"/>
      <c r="JXT444" s="330"/>
      <c r="JXU444" s="330"/>
      <c r="JXV444" s="330"/>
      <c r="JXW444" s="330"/>
      <c r="JXX444" s="330"/>
      <c r="JXY444" s="330"/>
      <c r="JXZ444" s="330"/>
      <c r="JYA444" s="330"/>
      <c r="JYB444" s="330"/>
      <c r="JYC444" s="330"/>
      <c r="JYD444" s="330"/>
      <c r="JYE444" s="330"/>
      <c r="JYF444" s="330"/>
      <c r="JYG444" s="330"/>
      <c r="JYH444" s="330"/>
      <c r="JYI444" s="330"/>
      <c r="JYJ444" s="330"/>
      <c r="JYK444" s="330"/>
      <c r="JYL444" s="330"/>
      <c r="JYM444" s="330"/>
      <c r="JYN444" s="330"/>
      <c r="JYO444" s="330"/>
      <c r="JYP444" s="330"/>
      <c r="JYQ444" s="330"/>
      <c r="JYR444" s="330"/>
      <c r="JYS444" s="330"/>
      <c r="JYT444" s="330"/>
      <c r="JYU444" s="330"/>
      <c r="JYV444" s="330"/>
      <c r="JYW444" s="330"/>
      <c r="JYX444" s="330"/>
      <c r="JYY444" s="330"/>
      <c r="JYZ444" s="330"/>
      <c r="JZA444" s="330"/>
      <c r="JZB444" s="330"/>
      <c r="JZC444" s="330"/>
      <c r="JZD444" s="330"/>
      <c r="JZE444" s="330"/>
      <c r="JZF444" s="330"/>
      <c r="JZG444" s="330"/>
      <c r="JZH444" s="330"/>
      <c r="JZI444" s="330"/>
      <c r="JZJ444" s="330"/>
      <c r="JZK444" s="330"/>
      <c r="JZL444" s="330"/>
      <c r="JZM444" s="330"/>
      <c r="JZN444" s="330"/>
      <c r="JZO444" s="330"/>
      <c r="JZP444" s="330"/>
      <c r="JZQ444" s="330"/>
      <c r="JZR444" s="330"/>
      <c r="JZS444" s="330"/>
      <c r="JZT444" s="330"/>
      <c r="JZU444" s="330"/>
      <c r="JZV444" s="330"/>
      <c r="JZW444" s="330"/>
      <c r="JZX444" s="330"/>
      <c r="JZY444" s="330"/>
      <c r="JZZ444" s="330"/>
      <c r="KAA444" s="330"/>
      <c r="KAB444" s="330"/>
      <c r="KAC444" s="330"/>
      <c r="KAD444" s="330"/>
      <c r="KAE444" s="330"/>
      <c r="KAF444" s="330"/>
      <c r="KAG444" s="330"/>
      <c r="KAH444" s="330"/>
      <c r="KAI444" s="330"/>
      <c r="KAJ444" s="330"/>
      <c r="KAK444" s="330"/>
      <c r="KAL444" s="330"/>
      <c r="KAM444" s="330"/>
      <c r="KAN444" s="330"/>
      <c r="KAO444" s="330"/>
      <c r="KAP444" s="330"/>
      <c r="KAQ444" s="330"/>
      <c r="KAR444" s="330"/>
      <c r="KAS444" s="330"/>
      <c r="KAT444" s="330"/>
      <c r="KAU444" s="330"/>
      <c r="KAV444" s="330"/>
      <c r="KAW444" s="330"/>
      <c r="KAX444" s="330"/>
      <c r="KAY444" s="330"/>
      <c r="KAZ444" s="330"/>
      <c r="KBA444" s="330"/>
      <c r="KBB444" s="330"/>
      <c r="KBC444" s="330"/>
      <c r="KBD444" s="330"/>
      <c r="KBE444" s="330"/>
      <c r="KBF444" s="330"/>
      <c r="KBG444" s="330"/>
      <c r="KBH444" s="330"/>
      <c r="KBI444" s="330"/>
      <c r="KBJ444" s="330"/>
      <c r="KBK444" s="330"/>
      <c r="KBL444" s="330"/>
      <c r="KBM444" s="330"/>
      <c r="KBN444" s="330"/>
      <c r="KBO444" s="330"/>
      <c r="KBP444" s="330"/>
      <c r="KBQ444" s="330"/>
      <c r="KBR444" s="330"/>
      <c r="KBS444" s="330"/>
      <c r="KBT444" s="330"/>
      <c r="KBU444" s="330"/>
      <c r="KBV444" s="330"/>
      <c r="KBW444" s="330"/>
      <c r="KBX444" s="330"/>
      <c r="KBY444" s="330"/>
      <c r="KBZ444" s="330"/>
      <c r="KCA444" s="330"/>
      <c r="KCB444" s="330"/>
      <c r="KCC444" s="330"/>
      <c r="KCD444" s="330"/>
      <c r="KCE444" s="330"/>
      <c r="KCF444" s="330"/>
      <c r="KCG444" s="330"/>
      <c r="KCH444" s="330"/>
      <c r="KCI444" s="330"/>
      <c r="KCJ444" s="330"/>
      <c r="KCK444" s="330"/>
      <c r="KCL444" s="330"/>
      <c r="KCM444" s="330"/>
      <c r="KCN444" s="330"/>
      <c r="KCO444" s="330"/>
      <c r="KCP444" s="330"/>
      <c r="KCQ444" s="330"/>
      <c r="KCR444" s="330"/>
      <c r="KCS444" s="330"/>
      <c r="KCT444" s="330"/>
      <c r="KCU444" s="330"/>
      <c r="KCV444" s="330"/>
      <c r="KCW444" s="330"/>
      <c r="KCX444" s="330"/>
      <c r="KCY444" s="330"/>
      <c r="KCZ444" s="330"/>
      <c r="KDA444" s="330"/>
      <c r="KDB444" s="330"/>
      <c r="KDC444" s="330"/>
      <c r="KDD444" s="330"/>
      <c r="KDE444" s="330"/>
      <c r="KDF444" s="330"/>
      <c r="KDG444" s="330"/>
      <c r="KDH444" s="330"/>
      <c r="KDI444" s="330"/>
      <c r="KDJ444" s="330"/>
      <c r="KDK444" s="330"/>
      <c r="KDL444" s="330"/>
      <c r="KDM444" s="330"/>
      <c r="KDN444" s="330"/>
      <c r="KDO444" s="330"/>
      <c r="KDP444" s="330"/>
      <c r="KDQ444" s="330"/>
      <c r="KDR444" s="330"/>
      <c r="KDS444" s="330"/>
      <c r="KDT444" s="330"/>
      <c r="KDU444" s="330"/>
      <c r="KDV444" s="330"/>
      <c r="KDW444" s="330"/>
      <c r="KDX444" s="330"/>
      <c r="KDY444" s="330"/>
      <c r="KDZ444" s="330"/>
      <c r="KEA444" s="330"/>
      <c r="KEB444" s="330"/>
      <c r="KEC444" s="330"/>
      <c r="KED444" s="330"/>
      <c r="KEE444" s="330"/>
      <c r="KEF444" s="330"/>
      <c r="KEG444" s="330"/>
      <c r="KEH444" s="330"/>
      <c r="KEI444" s="330"/>
      <c r="KEJ444" s="330"/>
      <c r="KEK444" s="330"/>
      <c r="KEL444" s="330"/>
      <c r="KEM444" s="330"/>
      <c r="KEN444" s="330"/>
      <c r="KEO444" s="330"/>
      <c r="KEP444" s="330"/>
      <c r="KEQ444" s="330"/>
      <c r="KER444" s="330"/>
      <c r="KES444" s="330"/>
      <c r="KET444" s="330"/>
      <c r="KEU444" s="330"/>
      <c r="KEV444" s="330"/>
      <c r="KEW444" s="330"/>
      <c r="KEX444" s="330"/>
      <c r="KEY444" s="330"/>
      <c r="KEZ444" s="330"/>
      <c r="KFA444" s="330"/>
      <c r="KFB444" s="330"/>
      <c r="KFC444" s="330"/>
      <c r="KFD444" s="330"/>
      <c r="KFE444" s="330"/>
      <c r="KFF444" s="330"/>
      <c r="KFG444" s="330"/>
      <c r="KFH444" s="330"/>
      <c r="KFI444" s="330"/>
      <c r="KFJ444" s="330"/>
      <c r="KFK444" s="330"/>
      <c r="KFL444" s="330"/>
      <c r="KFM444" s="330"/>
      <c r="KFN444" s="330"/>
      <c r="KFO444" s="330"/>
      <c r="KFP444" s="330"/>
      <c r="KFQ444" s="330"/>
      <c r="KFR444" s="330"/>
      <c r="KFS444" s="330"/>
      <c r="KFT444" s="330"/>
      <c r="KFU444" s="330"/>
      <c r="KFV444" s="330"/>
      <c r="KFW444" s="330"/>
      <c r="KFX444" s="330"/>
      <c r="KFY444" s="330"/>
      <c r="KFZ444" s="330"/>
      <c r="KGA444" s="330"/>
      <c r="KGB444" s="330"/>
      <c r="KGC444" s="330"/>
      <c r="KGD444" s="330"/>
      <c r="KGE444" s="330"/>
      <c r="KGF444" s="330"/>
      <c r="KGG444" s="330"/>
      <c r="KGH444" s="330"/>
      <c r="KGI444" s="330"/>
      <c r="KGJ444" s="330"/>
      <c r="KGK444" s="330"/>
      <c r="KGL444" s="330"/>
      <c r="KGM444" s="330"/>
      <c r="KGN444" s="330"/>
      <c r="KGO444" s="330"/>
      <c r="KGP444" s="330"/>
      <c r="KGQ444" s="330"/>
      <c r="KGR444" s="330"/>
      <c r="KGS444" s="330"/>
      <c r="KGT444" s="330"/>
      <c r="KGU444" s="330"/>
      <c r="KGV444" s="330"/>
      <c r="KGW444" s="330"/>
      <c r="KGX444" s="330"/>
      <c r="KGY444" s="330"/>
      <c r="KGZ444" s="330"/>
      <c r="KHA444" s="330"/>
      <c r="KHB444" s="330"/>
      <c r="KHC444" s="330"/>
      <c r="KHD444" s="330"/>
      <c r="KHE444" s="330"/>
      <c r="KHF444" s="330"/>
      <c r="KHG444" s="330"/>
      <c r="KHH444" s="330"/>
      <c r="KHI444" s="330"/>
      <c r="KHJ444" s="330"/>
      <c r="KHK444" s="330"/>
      <c r="KHL444" s="330"/>
      <c r="KHM444" s="330"/>
      <c r="KHN444" s="330"/>
      <c r="KHO444" s="330"/>
      <c r="KHP444" s="330"/>
      <c r="KHQ444" s="330"/>
      <c r="KHR444" s="330"/>
      <c r="KHS444" s="330"/>
      <c r="KHT444" s="330"/>
      <c r="KHU444" s="330"/>
      <c r="KHV444" s="330"/>
      <c r="KHW444" s="330"/>
      <c r="KHX444" s="330"/>
      <c r="KHY444" s="330"/>
      <c r="KHZ444" s="330"/>
      <c r="KIA444" s="330"/>
      <c r="KIB444" s="330"/>
      <c r="KIC444" s="330"/>
      <c r="KID444" s="330"/>
      <c r="KIE444" s="330"/>
      <c r="KIF444" s="330"/>
      <c r="KIG444" s="330"/>
      <c r="KIH444" s="330"/>
      <c r="KII444" s="330"/>
      <c r="KIJ444" s="330"/>
      <c r="KIK444" s="330"/>
      <c r="KIL444" s="330"/>
      <c r="KIM444" s="330"/>
      <c r="KIN444" s="330"/>
      <c r="KIO444" s="330"/>
      <c r="KIP444" s="330"/>
      <c r="KIQ444" s="330"/>
      <c r="KIR444" s="330"/>
      <c r="KIS444" s="330"/>
      <c r="KIT444" s="330"/>
      <c r="KIU444" s="330"/>
      <c r="KIV444" s="330"/>
      <c r="KIW444" s="330"/>
      <c r="KIX444" s="330"/>
      <c r="KIY444" s="330"/>
      <c r="KIZ444" s="330"/>
      <c r="KJA444" s="330"/>
      <c r="KJB444" s="330"/>
      <c r="KJC444" s="330"/>
      <c r="KJD444" s="330"/>
      <c r="KJE444" s="330"/>
      <c r="KJF444" s="330"/>
      <c r="KJG444" s="330"/>
      <c r="KJH444" s="330"/>
      <c r="KJI444" s="330"/>
      <c r="KJJ444" s="330"/>
      <c r="KJK444" s="330"/>
      <c r="KJL444" s="330"/>
      <c r="KJM444" s="330"/>
      <c r="KJN444" s="330"/>
      <c r="KJO444" s="330"/>
      <c r="KJP444" s="330"/>
      <c r="KJQ444" s="330"/>
      <c r="KJR444" s="330"/>
      <c r="KJS444" s="330"/>
      <c r="KJT444" s="330"/>
      <c r="KJU444" s="330"/>
      <c r="KJV444" s="330"/>
      <c r="KJW444" s="330"/>
      <c r="KJX444" s="330"/>
      <c r="KJY444" s="330"/>
      <c r="KJZ444" s="330"/>
      <c r="KKA444" s="330"/>
      <c r="KKB444" s="330"/>
      <c r="KKC444" s="330"/>
      <c r="KKD444" s="330"/>
      <c r="KKE444" s="330"/>
      <c r="KKF444" s="330"/>
      <c r="KKG444" s="330"/>
      <c r="KKH444" s="330"/>
      <c r="KKI444" s="330"/>
      <c r="KKJ444" s="330"/>
      <c r="KKK444" s="330"/>
      <c r="KKL444" s="330"/>
      <c r="KKM444" s="330"/>
      <c r="KKN444" s="330"/>
      <c r="KKO444" s="330"/>
      <c r="KKP444" s="330"/>
      <c r="KKQ444" s="330"/>
      <c r="KKR444" s="330"/>
      <c r="KKS444" s="330"/>
      <c r="KKT444" s="330"/>
      <c r="KKU444" s="330"/>
      <c r="KKV444" s="330"/>
      <c r="KKW444" s="330"/>
      <c r="KKX444" s="330"/>
      <c r="KKY444" s="330"/>
      <c r="KKZ444" s="330"/>
      <c r="KLA444" s="330"/>
      <c r="KLB444" s="330"/>
      <c r="KLC444" s="330"/>
      <c r="KLD444" s="330"/>
      <c r="KLE444" s="330"/>
      <c r="KLF444" s="330"/>
      <c r="KLG444" s="330"/>
      <c r="KLH444" s="330"/>
      <c r="KLI444" s="330"/>
      <c r="KLJ444" s="330"/>
      <c r="KLK444" s="330"/>
      <c r="KLL444" s="330"/>
      <c r="KLM444" s="330"/>
      <c r="KLN444" s="330"/>
      <c r="KLO444" s="330"/>
      <c r="KLP444" s="330"/>
      <c r="KLQ444" s="330"/>
      <c r="KLR444" s="330"/>
      <c r="KLS444" s="330"/>
      <c r="KLT444" s="330"/>
      <c r="KLU444" s="330"/>
      <c r="KLV444" s="330"/>
      <c r="KLW444" s="330"/>
      <c r="KLX444" s="330"/>
      <c r="KLY444" s="330"/>
      <c r="KLZ444" s="330"/>
      <c r="KMA444" s="330"/>
      <c r="KMB444" s="330"/>
      <c r="KMC444" s="330"/>
      <c r="KMD444" s="330"/>
      <c r="KME444" s="330"/>
      <c r="KMF444" s="330"/>
      <c r="KMG444" s="330"/>
      <c r="KMH444" s="330"/>
      <c r="KMI444" s="330"/>
      <c r="KMJ444" s="330"/>
      <c r="KMK444" s="330"/>
      <c r="KML444" s="330"/>
      <c r="KMM444" s="330"/>
      <c r="KMN444" s="330"/>
      <c r="KMO444" s="330"/>
      <c r="KMP444" s="330"/>
      <c r="KMQ444" s="330"/>
      <c r="KMR444" s="330"/>
      <c r="KMS444" s="330"/>
      <c r="KMT444" s="330"/>
      <c r="KMU444" s="330"/>
      <c r="KMV444" s="330"/>
      <c r="KMW444" s="330"/>
      <c r="KMX444" s="330"/>
      <c r="KMY444" s="330"/>
      <c r="KMZ444" s="330"/>
      <c r="KNA444" s="330"/>
      <c r="KNB444" s="330"/>
      <c r="KNC444" s="330"/>
      <c r="KND444" s="330"/>
      <c r="KNE444" s="330"/>
      <c r="KNF444" s="330"/>
      <c r="KNG444" s="330"/>
      <c r="KNH444" s="330"/>
      <c r="KNI444" s="330"/>
      <c r="KNJ444" s="330"/>
      <c r="KNK444" s="330"/>
      <c r="KNL444" s="330"/>
      <c r="KNM444" s="330"/>
      <c r="KNN444" s="330"/>
      <c r="KNO444" s="330"/>
      <c r="KNP444" s="330"/>
      <c r="KNQ444" s="330"/>
      <c r="KNR444" s="330"/>
      <c r="KNS444" s="330"/>
      <c r="KNT444" s="330"/>
      <c r="KNU444" s="330"/>
      <c r="KNV444" s="330"/>
      <c r="KNW444" s="330"/>
      <c r="KNX444" s="330"/>
      <c r="KNY444" s="330"/>
      <c r="KNZ444" s="330"/>
      <c r="KOA444" s="330"/>
      <c r="KOB444" s="330"/>
      <c r="KOC444" s="330"/>
      <c r="KOD444" s="330"/>
      <c r="KOE444" s="330"/>
      <c r="KOF444" s="330"/>
      <c r="KOG444" s="330"/>
      <c r="KOH444" s="330"/>
      <c r="KOI444" s="330"/>
      <c r="KOJ444" s="330"/>
      <c r="KOK444" s="330"/>
      <c r="KOL444" s="330"/>
      <c r="KOM444" s="330"/>
      <c r="KON444" s="330"/>
      <c r="KOO444" s="330"/>
      <c r="KOP444" s="330"/>
      <c r="KOQ444" s="330"/>
      <c r="KOR444" s="330"/>
      <c r="KOS444" s="330"/>
      <c r="KOT444" s="330"/>
      <c r="KOU444" s="330"/>
      <c r="KOV444" s="330"/>
      <c r="KOW444" s="330"/>
      <c r="KOX444" s="330"/>
      <c r="KOY444" s="330"/>
      <c r="KOZ444" s="330"/>
      <c r="KPA444" s="330"/>
      <c r="KPB444" s="330"/>
      <c r="KPC444" s="330"/>
      <c r="KPD444" s="330"/>
      <c r="KPE444" s="330"/>
      <c r="KPF444" s="330"/>
      <c r="KPG444" s="330"/>
      <c r="KPH444" s="330"/>
      <c r="KPI444" s="330"/>
      <c r="KPJ444" s="330"/>
      <c r="KPK444" s="330"/>
      <c r="KPL444" s="330"/>
      <c r="KPM444" s="330"/>
      <c r="KPN444" s="330"/>
      <c r="KPO444" s="330"/>
      <c r="KPP444" s="330"/>
      <c r="KPQ444" s="330"/>
      <c r="KPR444" s="330"/>
      <c r="KPS444" s="330"/>
      <c r="KPT444" s="330"/>
      <c r="KPU444" s="330"/>
      <c r="KPV444" s="330"/>
      <c r="KPW444" s="330"/>
      <c r="KPX444" s="330"/>
      <c r="KPY444" s="330"/>
      <c r="KPZ444" s="330"/>
      <c r="KQA444" s="330"/>
      <c r="KQB444" s="330"/>
      <c r="KQC444" s="330"/>
      <c r="KQD444" s="330"/>
      <c r="KQE444" s="330"/>
      <c r="KQF444" s="330"/>
      <c r="KQG444" s="330"/>
      <c r="KQH444" s="330"/>
      <c r="KQI444" s="330"/>
      <c r="KQJ444" s="330"/>
      <c r="KQK444" s="330"/>
      <c r="KQL444" s="330"/>
      <c r="KQM444" s="330"/>
      <c r="KQN444" s="330"/>
      <c r="KQO444" s="330"/>
      <c r="KQP444" s="330"/>
      <c r="KQQ444" s="330"/>
      <c r="KQR444" s="330"/>
      <c r="KQS444" s="330"/>
      <c r="KQT444" s="330"/>
      <c r="KQU444" s="330"/>
      <c r="KQV444" s="330"/>
      <c r="KQW444" s="330"/>
      <c r="KQX444" s="330"/>
      <c r="KQY444" s="330"/>
      <c r="KQZ444" s="330"/>
      <c r="KRA444" s="330"/>
      <c r="KRB444" s="330"/>
      <c r="KRC444" s="330"/>
      <c r="KRD444" s="330"/>
      <c r="KRE444" s="330"/>
      <c r="KRF444" s="330"/>
      <c r="KRG444" s="330"/>
      <c r="KRH444" s="330"/>
      <c r="KRI444" s="330"/>
      <c r="KRJ444" s="330"/>
      <c r="KRK444" s="330"/>
      <c r="KRL444" s="330"/>
      <c r="KRM444" s="330"/>
      <c r="KRN444" s="330"/>
      <c r="KRO444" s="330"/>
      <c r="KRP444" s="330"/>
      <c r="KRQ444" s="330"/>
      <c r="KRR444" s="330"/>
      <c r="KRS444" s="330"/>
      <c r="KRT444" s="330"/>
      <c r="KRU444" s="330"/>
      <c r="KRV444" s="330"/>
      <c r="KRW444" s="330"/>
      <c r="KRX444" s="330"/>
      <c r="KRY444" s="330"/>
      <c r="KRZ444" s="330"/>
      <c r="KSA444" s="330"/>
      <c r="KSB444" s="330"/>
      <c r="KSC444" s="330"/>
      <c r="KSD444" s="330"/>
      <c r="KSE444" s="330"/>
      <c r="KSF444" s="330"/>
      <c r="KSG444" s="330"/>
      <c r="KSH444" s="330"/>
      <c r="KSI444" s="330"/>
      <c r="KSJ444" s="330"/>
      <c r="KSK444" s="330"/>
      <c r="KSL444" s="330"/>
      <c r="KSM444" s="330"/>
      <c r="KSN444" s="330"/>
      <c r="KSO444" s="330"/>
      <c r="KSP444" s="330"/>
      <c r="KSQ444" s="330"/>
      <c r="KSR444" s="330"/>
      <c r="KSS444" s="330"/>
      <c r="KST444" s="330"/>
      <c r="KSU444" s="330"/>
      <c r="KSV444" s="330"/>
      <c r="KSW444" s="330"/>
      <c r="KSX444" s="330"/>
      <c r="KSY444" s="330"/>
      <c r="KSZ444" s="330"/>
      <c r="KTA444" s="330"/>
      <c r="KTB444" s="330"/>
      <c r="KTC444" s="330"/>
      <c r="KTD444" s="330"/>
      <c r="KTE444" s="330"/>
      <c r="KTF444" s="330"/>
      <c r="KTG444" s="330"/>
      <c r="KTH444" s="330"/>
      <c r="KTI444" s="330"/>
      <c r="KTJ444" s="330"/>
      <c r="KTK444" s="330"/>
      <c r="KTL444" s="330"/>
      <c r="KTM444" s="330"/>
      <c r="KTN444" s="330"/>
      <c r="KTO444" s="330"/>
      <c r="KTP444" s="330"/>
      <c r="KTQ444" s="330"/>
      <c r="KTR444" s="330"/>
      <c r="KTS444" s="330"/>
      <c r="KTT444" s="330"/>
      <c r="KTU444" s="330"/>
      <c r="KTV444" s="330"/>
      <c r="KTW444" s="330"/>
      <c r="KTX444" s="330"/>
      <c r="KTY444" s="330"/>
      <c r="KTZ444" s="330"/>
      <c r="KUA444" s="330"/>
      <c r="KUB444" s="330"/>
      <c r="KUC444" s="330"/>
      <c r="KUD444" s="330"/>
      <c r="KUE444" s="330"/>
      <c r="KUF444" s="330"/>
      <c r="KUG444" s="330"/>
      <c r="KUH444" s="330"/>
      <c r="KUI444" s="330"/>
      <c r="KUJ444" s="330"/>
      <c r="KUK444" s="330"/>
      <c r="KUL444" s="330"/>
      <c r="KUM444" s="330"/>
      <c r="KUN444" s="330"/>
      <c r="KUO444" s="330"/>
      <c r="KUP444" s="330"/>
      <c r="KUQ444" s="330"/>
      <c r="KUR444" s="330"/>
      <c r="KUS444" s="330"/>
      <c r="KUT444" s="330"/>
      <c r="KUU444" s="330"/>
      <c r="KUV444" s="330"/>
      <c r="KUW444" s="330"/>
      <c r="KUX444" s="330"/>
      <c r="KUY444" s="330"/>
      <c r="KUZ444" s="330"/>
      <c r="KVA444" s="330"/>
      <c r="KVB444" s="330"/>
      <c r="KVC444" s="330"/>
      <c r="KVD444" s="330"/>
      <c r="KVE444" s="330"/>
      <c r="KVF444" s="330"/>
      <c r="KVG444" s="330"/>
      <c r="KVH444" s="330"/>
      <c r="KVI444" s="330"/>
      <c r="KVJ444" s="330"/>
      <c r="KVK444" s="330"/>
      <c r="KVL444" s="330"/>
      <c r="KVM444" s="330"/>
      <c r="KVN444" s="330"/>
      <c r="KVO444" s="330"/>
      <c r="KVP444" s="330"/>
      <c r="KVQ444" s="330"/>
      <c r="KVR444" s="330"/>
      <c r="KVS444" s="330"/>
      <c r="KVT444" s="330"/>
      <c r="KVU444" s="330"/>
      <c r="KVV444" s="330"/>
      <c r="KVW444" s="330"/>
      <c r="KVX444" s="330"/>
      <c r="KVY444" s="330"/>
      <c r="KVZ444" s="330"/>
      <c r="KWA444" s="330"/>
      <c r="KWB444" s="330"/>
      <c r="KWC444" s="330"/>
      <c r="KWD444" s="330"/>
      <c r="KWE444" s="330"/>
      <c r="KWF444" s="330"/>
      <c r="KWG444" s="330"/>
      <c r="KWH444" s="330"/>
      <c r="KWI444" s="330"/>
      <c r="KWJ444" s="330"/>
      <c r="KWK444" s="330"/>
      <c r="KWL444" s="330"/>
      <c r="KWM444" s="330"/>
      <c r="KWN444" s="330"/>
      <c r="KWO444" s="330"/>
      <c r="KWP444" s="330"/>
      <c r="KWQ444" s="330"/>
      <c r="KWR444" s="330"/>
      <c r="KWS444" s="330"/>
      <c r="KWT444" s="330"/>
      <c r="KWU444" s="330"/>
      <c r="KWV444" s="330"/>
      <c r="KWW444" s="330"/>
      <c r="KWX444" s="330"/>
      <c r="KWY444" s="330"/>
      <c r="KWZ444" s="330"/>
      <c r="KXA444" s="330"/>
      <c r="KXB444" s="330"/>
      <c r="KXC444" s="330"/>
      <c r="KXD444" s="330"/>
      <c r="KXE444" s="330"/>
      <c r="KXF444" s="330"/>
      <c r="KXG444" s="330"/>
      <c r="KXH444" s="330"/>
      <c r="KXI444" s="330"/>
      <c r="KXJ444" s="330"/>
      <c r="KXK444" s="330"/>
      <c r="KXL444" s="330"/>
      <c r="KXM444" s="330"/>
      <c r="KXN444" s="330"/>
      <c r="KXO444" s="330"/>
      <c r="KXP444" s="330"/>
      <c r="KXQ444" s="330"/>
      <c r="KXR444" s="330"/>
      <c r="KXS444" s="330"/>
      <c r="KXT444" s="330"/>
      <c r="KXU444" s="330"/>
      <c r="KXV444" s="330"/>
      <c r="KXW444" s="330"/>
      <c r="KXX444" s="330"/>
      <c r="KXY444" s="330"/>
      <c r="KXZ444" s="330"/>
      <c r="KYA444" s="330"/>
      <c r="KYB444" s="330"/>
      <c r="KYC444" s="330"/>
      <c r="KYD444" s="330"/>
      <c r="KYE444" s="330"/>
      <c r="KYF444" s="330"/>
      <c r="KYG444" s="330"/>
      <c r="KYH444" s="330"/>
      <c r="KYI444" s="330"/>
      <c r="KYJ444" s="330"/>
      <c r="KYK444" s="330"/>
      <c r="KYL444" s="330"/>
      <c r="KYM444" s="330"/>
      <c r="KYN444" s="330"/>
      <c r="KYO444" s="330"/>
      <c r="KYP444" s="330"/>
      <c r="KYQ444" s="330"/>
      <c r="KYR444" s="330"/>
      <c r="KYS444" s="330"/>
      <c r="KYT444" s="330"/>
      <c r="KYU444" s="330"/>
      <c r="KYV444" s="330"/>
      <c r="KYW444" s="330"/>
      <c r="KYX444" s="330"/>
      <c r="KYY444" s="330"/>
      <c r="KYZ444" s="330"/>
      <c r="KZA444" s="330"/>
      <c r="KZB444" s="330"/>
      <c r="KZC444" s="330"/>
      <c r="KZD444" s="330"/>
      <c r="KZE444" s="330"/>
      <c r="KZF444" s="330"/>
      <c r="KZG444" s="330"/>
      <c r="KZH444" s="330"/>
      <c r="KZI444" s="330"/>
      <c r="KZJ444" s="330"/>
      <c r="KZK444" s="330"/>
      <c r="KZL444" s="330"/>
      <c r="KZM444" s="330"/>
      <c r="KZN444" s="330"/>
      <c r="KZO444" s="330"/>
      <c r="KZP444" s="330"/>
      <c r="KZQ444" s="330"/>
      <c r="KZR444" s="330"/>
      <c r="KZS444" s="330"/>
      <c r="KZT444" s="330"/>
      <c r="KZU444" s="330"/>
      <c r="KZV444" s="330"/>
      <c r="KZW444" s="330"/>
      <c r="KZX444" s="330"/>
      <c r="KZY444" s="330"/>
      <c r="KZZ444" s="330"/>
      <c r="LAA444" s="330"/>
      <c r="LAB444" s="330"/>
      <c r="LAC444" s="330"/>
      <c r="LAD444" s="330"/>
      <c r="LAE444" s="330"/>
      <c r="LAF444" s="330"/>
      <c r="LAG444" s="330"/>
      <c r="LAH444" s="330"/>
      <c r="LAI444" s="330"/>
      <c r="LAJ444" s="330"/>
      <c r="LAK444" s="330"/>
      <c r="LAL444" s="330"/>
      <c r="LAM444" s="330"/>
      <c r="LAN444" s="330"/>
      <c r="LAO444" s="330"/>
      <c r="LAP444" s="330"/>
      <c r="LAQ444" s="330"/>
      <c r="LAR444" s="330"/>
      <c r="LAS444" s="330"/>
      <c r="LAT444" s="330"/>
      <c r="LAU444" s="330"/>
      <c r="LAV444" s="330"/>
      <c r="LAW444" s="330"/>
      <c r="LAX444" s="330"/>
      <c r="LAY444" s="330"/>
      <c r="LAZ444" s="330"/>
      <c r="LBA444" s="330"/>
      <c r="LBB444" s="330"/>
      <c r="LBC444" s="330"/>
      <c r="LBD444" s="330"/>
      <c r="LBE444" s="330"/>
      <c r="LBF444" s="330"/>
      <c r="LBG444" s="330"/>
      <c r="LBH444" s="330"/>
      <c r="LBI444" s="330"/>
      <c r="LBJ444" s="330"/>
      <c r="LBK444" s="330"/>
      <c r="LBL444" s="330"/>
      <c r="LBM444" s="330"/>
      <c r="LBN444" s="330"/>
      <c r="LBO444" s="330"/>
      <c r="LBP444" s="330"/>
      <c r="LBQ444" s="330"/>
      <c r="LBR444" s="330"/>
      <c r="LBS444" s="330"/>
      <c r="LBT444" s="330"/>
      <c r="LBU444" s="330"/>
      <c r="LBV444" s="330"/>
      <c r="LBW444" s="330"/>
      <c r="LBX444" s="330"/>
      <c r="LBY444" s="330"/>
      <c r="LBZ444" s="330"/>
      <c r="LCA444" s="330"/>
      <c r="LCB444" s="330"/>
      <c r="LCC444" s="330"/>
      <c r="LCD444" s="330"/>
      <c r="LCE444" s="330"/>
      <c r="LCF444" s="330"/>
      <c r="LCG444" s="330"/>
      <c r="LCH444" s="330"/>
      <c r="LCI444" s="330"/>
      <c r="LCJ444" s="330"/>
      <c r="LCK444" s="330"/>
      <c r="LCL444" s="330"/>
      <c r="LCM444" s="330"/>
      <c r="LCN444" s="330"/>
      <c r="LCO444" s="330"/>
      <c r="LCP444" s="330"/>
      <c r="LCQ444" s="330"/>
      <c r="LCR444" s="330"/>
      <c r="LCS444" s="330"/>
      <c r="LCT444" s="330"/>
      <c r="LCU444" s="330"/>
      <c r="LCV444" s="330"/>
      <c r="LCW444" s="330"/>
      <c r="LCX444" s="330"/>
      <c r="LCY444" s="330"/>
      <c r="LCZ444" s="330"/>
      <c r="LDA444" s="330"/>
      <c r="LDB444" s="330"/>
      <c r="LDC444" s="330"/>
      <c r="LDD444" s="330"/>
      <c r="LDE444" s="330"/>
      <c r="LDF444" s="330"/>
      <c r="LDG444" s="330"/>
      <c r="LDH444" s="330"/>
      <c r="LDI444" s="330"/>
      <c r="LDJ444" s="330"/>
      <c r="LDK444" s="330"/>
      <c r="LDL444" s="330"/>
      <c r="LDM444" s="330"/>
      <c r="LDN444" s="330"/>
      <c r="LDO444" s="330"/>
      <c r="LDP444" s="330"/>
      <c r="LDQ444" s="330"/>
      <c r="LDR444" s="330"/>
      <c r="LDS444" s="330"/>
      <c r="LDT444" s="330"/>
      <c r="LDU444" s="330"/>
      <c r="LDV444" s="330"/>
      <c r="LDW444" s="330"/>
      <c r="LDX444" s="330"/>
      <c r="LDY444" s="330"/>
      <c r="LDZ444" s="330"/>
      <c r="LEA444" s="330"/>
      <c r="LEB444" s="330"/>
      <c r="LEC444" s="330"/>
      <c r="LED444" s="330"/>
      <c r="LEE444" s="330"/>
      <c r="LEF444" s="330"/>
      <c r="LEG444" s="330"/>
      <c r="LEH444" s="330"/>
      <c r="LEI444" s="330"/>
      <c r="LEJ444" s="330"/>
      <c r="LEK444" s="330"/>
      <c r="LEL444" s="330"/>
      <c r="LEM444" s="330"/>
      <c r="LEN444" s="330"/>
      <c r="LEO444" s="330"/>
      <c r="LEP444" s="330"/>
      <c r="LEQ444" s="330"/>
      <c r="LER444" s="330"/>
      <c r="LES444" s="330"/>
      <c r="LET444" s="330"/>
      <c r="LEU444" s="330"/>
      <c r="LEV444" s="330"/>
      <c r="LEW444" s="330"/>
      <c r="LEX444" s="330"/>
      <c r="LEY444" s="330"/>
      <c r="LEZ444" s="330"/>
      <c r="LFA444" s="330"/>
      <c r="LFB444" s="330"/>
      <c r="LFC444" s="330"/>
      <c r="LFD444" s="330"/>
      <c r="LFE444" s="330"/>
      <c r="LFF444" s="330"/>
      <c r="LFG444" s="330"/>
      <c r="LFH444" s="330"/>
      <c r="LFI444" s="330"/>
      <c r="LFJ444" s="330"/>
      <c r="LFK444" s="330"/>
      <c r="LFL444" s="330"/>
      <c r="LFM444" s="330"/>
      <c r="LFN444" s="330"/>
      <c r="LFO444" s="330"/>
      <c r="LFP444" s="330"/>
      <c r="LFQ444" s="330"/>
      <c r="LFR444" s="330"/>
      <c r="LFS444" s="330"/>
      <c r="LFT444" s="330"/>
      <c r="LFU444" s="330"/>
      <c r="LFV444" s="330"/>
      <c r="LFW444" s="330"/>
      <c r="LFX444" s="330"/>
      <c r="LFY444" s="330"/>
      <c r="LFZ444" s="330"/>
      <c r="LGA444" s="330"/>
      <c r="LGB444" s="330"/>
      <c r="LGC444" s="330"/>
      <c r="LGD444" s="330"/>
      <c r="LGE444" s="330"/>
      <c r="LGF444" s="330"/>
      <c r="LGG444" s="330"/>
      <c r="LGH444" s="330"/>
      <c r="LGI444" s="330"/>
      <c r="LGJ444" s="330"/>
      <c r="LGK444" s="330"/>
      <c r="LGL444" s="330"/>
      <c r="LGM444" s="330"/>
      <c r="LGN444" s="330"/>
      <c r="LGO444" s="330"/>
      <c r="LGP444" s="330"/>
      <c r="LGQ444" s="330"/>
      <c r="LGR444" s="330"/>
      <c r="LGS444" s="330"/>
      <c r="LGT444" s="330"/>
      <c r="LGU444" s="330"/>
      <c r="LGV444" s="330"/>
      <c r="LGW444" s="330"/>
      <c r="LGX444" s="330"/>
      <c r="LGY444" s="330"/>
      <c r="LGZ444" s="330"/>
      <c r="LHA444" s="330"/>
      <c r="LHB444" s="330"/>
      <c r="LHC444" s="330"/>
      <c r="LHD444" s="330"/>
      <c r="LHE444" s="330"/>
      <c r="LHF444" s="330"/>
      <c r="LHG444" s="330"/>
      <c r="LHH444" s="330"/>
      <c r="LHI444" s="330"/>
      <c r="LHJ444" s="330"/>
      <c r="LHK444" s="330"/>
      <c r="LHL444" s="330"/>
      <c r="LHM444" s="330"/>
      <c r="LHN444" s="330"/>
      <c r="LHO444" s="330"/>
      <c r="LHP444" s="330"/>
      <c r="LHQ444" s="330"/>
      <c r="LHR444" s="330"/>
      <c r="LHS444" s="330"/>
      <c r="LHT444" s="330"/>
      <c r="LHU444" s="330"/>
      <c r="LHV444" s="330"/>
      <c r="LHW444" s="330"/>
      <c r="LHX444" s="330"/>
      <c r="LHY444" s="330"/>
      <c r="LHZ444" s="330"/>
      <c r="LIA444" s="330"/>
      <c r="LIB444" s="330"/>
      <c r="LIC444" s="330"/>
      <c r="LID444" s="330"/>
      <c r="LIE444" s="330"/>
      <c r="LIF444" s="330"/>
      <c r="LIG444" s="330"/>
      <c r="LIH444" s="330"/>
      <c r="LII444" s="330"/>
      <c r="LIJ444" s="330"/>
      <c r="LIK444" s="330"/>
      <c r="LIL444" s="330"/>
      <c r="LIM444" s="330"/>
      <c r="LIN444" s="330"/>
      <c r="LIO444" s="330"/>
      <c r="LIP444" s="330"/>
      <c r="LIQ444" s="330"/>
      <c r="LIR444" s="330"/>
      <c r="LIS444" s="330"/>
      <c r="LIT444" s="330"/>
      <c r="LIU444" s="330"/>
      <c r="LIV444" s="330"/>
      <c r="LIW444" s="330"/>
      <c r="LIX444" s="330"/>
      <c r="LIY444" s="330"/>
      <c r="LIZ444" s="330"/>
      <c r="LJA444" s="330"/>
      <c r="LJB444" s="330"/>
      <c r="LJC444" s="330"/>
      <c r="LJD444" s="330"/>
      <c r="LJE444" s="330"/>
      <c r="LJF444" s="330"/>
      <c r="LJG444" s="330"/>
      <c r="LJH444" s="330"/>
      <c r="LJI444" s="330"/>
      <c r="LJJ444" s="330"/>
      <c r="LJK444" s="330"/>
      <c r="LJL444" s="330"/>
      <c r="LJM444" s="330"/>
      <c r="LJN444" s="330"/>
      <c r="LJO444" s="330"/>
      <c r="LJP444" s="330"/>
      <c r="LJQ444" s="330"/>
      <c r="LJR444" s="330"/>
      <c r="LJS444" s="330"/>
      <c r="LJT444" s="330"/>
      <c r="LJU444" s="330"/>
      <c r="LJV444" s="330"/>
      <c r="LJW444" s="330"/>
      <c r="LJX444" s="330"/>
      <c r="LJY444" s="330"/>
      <c r="LJZ444" s="330"/>
      <c r="LKA444" s="330"/>
      <c r="LKB444" s="330"/>
      <c r="LKC444" s="330"/>
      <c r="LKD444" s="330"/>
      <c r="LKE444" s="330"/>
      <c r="LKF444" s="330"/>
      <c r="LKG444" s="330"/>
      <c r="LKH444" s="330"/>
      <c r="LKI444" s="330"/>
      <c r="LKJ444" s="330"/>
      <c r="LKK444" s="330"/>
      <c r="LKL444" s="330"/>
      <c r="LKM444" s="330"/>
      <c r="LKN444" s="330"/>
      <c r="LKO444" s="330"/>
      <c r="LKP444" s="330"/>
      <c r="LKQ444" s="330"/>
      <c r="LKR444" s="330"/>
      <c r="LKS444" s="330"/>
      <c r="LKT444" s="330"/>
      <c r="LKU444" s="330"/>
      <c r="LKV444" s="330"/>
      <c r="LKW444" s="330"/>
      <c r="LKX444" s="330"/>
      <c r="LKY444" s="330"/>
      <c r="LKZ444" s="330"/>
      <c r="LLA444" s="330"/>
      <c r="LLB444" s="330"/>
      <c r="LLC444" s="330"/>
      <c r="LLD444" s="330"/>
      <c r="LLE444" s="330"/>
      <c r="LLF444" s="330"/>
      <c r="LLG444" s="330"/>
      <c r="LLH444" s="330"/>
      <c r="LLI444" s="330"/>
      <c r="LLJ444" s="330"/>
      <c r="LLK444" s="330"/>
      <c r="LLL444" s="330"/>
      <c r="LLM444" s="330"/>
      <c r="LLN444" s="330"/>
      <c r="LLO444" s="330"/>
      <c r="LLP444" s="330"/>
      <c r="LLQ444" s="330"/>
      <c r="LLR444" s="330"/>
      <c r="LLS444" s="330"/>
      <c r="LLT444" s="330"/>
      <c r="LLU444" s="330"/>
      <c r="LLV444" s="330"/>
      <c r="LLW444" s="330"/>
      <c r="LLX444" s="330"/>
      <c r="LLY444" s="330"/>
      <c r="LLZ444" s="330"/>
      <c r="LMA444" s="330"/>
      <c r="LMB444" s="330"/>
      <c r="LMC444" s="330"/>
      <c r="LMD444" s="330"/>
      <c r="LME444" s="330"/>
      <c r="LMF444" s="330"/>
      <c r="LMG444" s="330"/>
      <c r="LMH444" s="330"/>
      <c r="LMI444" s="330"/>
      <c r="LMJ444" s="330"/>
      <c r="LMK444" s="330"/>
      <c r="LML444" s="330"/>
      <c r="LMM444" s="330"/>
      <c r="LMN444" s="330"/>
      <c r="LMO444" s="330"/>
      <c r="LMP444" s="330"/>
      <c r="LMQ444" s="330"/>
      <c r="LMR444" s="330"/>
      <c r="LMS444" s="330"/>
      <c r="LMT444" s="330"/>
      <c r="LMU444" s="330"/>
      <c r="LMV444" s="330"/>
      <c r="LMW444" s="330"/>
      <c r="LMX444" s="330"/>
      <c r="LMY444" s="330"/>
      <c r="LMZ444" s="330"/>
      <c r="LNA444" s="330"/>
      <c r="LNB444" s="330"/>
      <c r="LNC444" s="330"/>
      <c r="LND444" s="330"/>
      <c r="LNE444" s="330"/>
      <c r="LNF444" s="330"/>
      <c r="LNG444" s="330"/>
      <c r="LNH444" s="330"/>
      <c r="LNI444" s="330"/>
      <c r="LNJ444" s="330"/>
      <c r="LNK444" s="330"/>
      <c r="LNL444" s="330"/>
      <c r="LNM444" s="330"/>
      <c r="LNN444" s="330"/>
      <c r="LNO444" s="330"/>
      <c r="LNP444" s="330"/>
      <c r="LNQ444" s="330"/>
      <c r="LNR444" s="330"/>
      <c r="LNS444" s="330"/>
      <c r="LNT444" s="330"/>
      <c r="LNU444" s="330"/>
      <c r="LNV444" s="330"/>
      <c r="LNW444" s="330"/>
      <c r="LNX444" s="330"/>
      <c r="LNY444" s="330"/>
      <c r="LNZ444" s="330"/>
      <c r="LOA444" s="330"/>
      <c r="LOB444" s="330"/>
      <c r="LOC444" s="330"/>
      <c r="LOD444" s="330"/>
      <c r="LOE444" s="330"/>
      <c r="LOF444" s="330"/>
      <c r="LOG444" s="330"/>
      <c r="LOH444" s="330"/>
      <c r="LOI444" s="330"/>
      <c r="LOJ444" s="330"/>
      <c r="LOK444" s="330"/>
      <c r="LOL444" s="330"/>
      <c r="LOM444" s="330"/>
      <c r="LON444" s="330"/>
      <c r="LOO444" s="330"/>
      <c r="LOP444" s="330"/>
      <c r="LOQ444" s="330"/>
      <c r="LOR444" s="330"/>
      <c r="LOS444" s="330"/>
      <c r="LOT444" s="330"/>
      <c r="LOU444" s="330"/>
      <c r="LOV444" s="330"/>
      <c r="LOW444" s="330"/>
      <c r="LOX444" s="330"/>
      <c r="LOY444" s="330"/>
      <c r="LOZ444" s="330"/>
      <c r="LPA444" s="330"/>
      <c r="LPB444" s="330"/>
      <c r="LPC444" s="330"/>
      <c r="LPD444" s="330"/>
      <c r="LPE444" s="330"/>
      <c r="LPF444" s="330"/>
      <c r="LPG444" s="330"/>
      <c r="LPH444" s="330"/>
      <c r="LPI444" s="330"/>
      <c r="LPJ444" s="330"/>
      <c r="LPK444" s="330"/>
      <c r="LPL444" s="330"/>
      <c r="LPM444" s="330"/>
      <c r="LPN444" s="330"/>
      <c r="LPO444" s="330"/>
      <c r="LPP444" s="330"/>
      <c r="LPQ444" s="330"/>
      <c r="LPR444" s="330"/>
      <c r="LPS444" s="330"/>
      <c r="LPT444" s="330"/>
      <c r="LPU444" s="330"/>
      <c r="LPV444" s="330"/>
      <c r="LPW444" s="330"/>
      <c r="LPX444" s="330"/>
      <c r="LPY444" s="330"/>
      <c r="LPZ444" s="330"/>
      <c r="LQA444" s="330"/>
      <c r="LQB444" s="330"/>
      <c r="LQC444" s="330"/>
      <c r="LQD444" s="330"/>
      <c r="LQE444" s="330"/>
      <c r="LQF444" s="330"/>
      <c r="LQG444" s="330"/>
      <c r="LQH444" s="330"/>
      <c r="LQI444" s="330"/>
      <c r="LQJ444" s="330"/>
      <c r="LQK444" s="330"/>
      <c r="LQL444" s="330"/>
      <c r="LQM444" s="330"/>
      <c r="LQN444" s="330"/>
      <c r="LQO444" s="330"/>
      <c r="LQP444" s="330"/>
      <c r="LQQ444" s="330"/>
      <c r="LQR444" s="330"/>
      <c r="LQS444" s="330"/>
      <c r="LQT444" s="330"/>
      <c r="LQU444" s="330"/>
      <c r="LQV444" s="330"/>
      <c r="LQW444" s="330"/>
      <c r="LQX444" s="330"/>
      <c r="LQY444" s="330"/>
      <c r="LQZ444" s="330"/>
      <c r="LRA444" s="330"/>
      <c r="LRB444" s="330"/>
      <c r="LRC444" s="330"/>
      <c r="LRD444" s="330"/>
      <c r="LRE444" s="330"/>
      <c r="LRF444" s="330"/>
      <c r="LRG444" s="330"/>
      <c r="LRH444" s="330"/>
      <c r="LRI444" s="330"/>
      <c r="LRJ444" s="330"/>
      <c r="LRK444" s="330"/>
      <c r="LRL444" s="330"/>
      <c r="LRM444" s="330"/>
      <c r="LRN444" s="330"/>
      <c r="LRO444" s="330"/>
      <c r="LRP444" s="330"/>
      <c r="LRQ444" s="330"/>
      <c r="LRR444" s="330"/>
      <c r="LRS444" s="330"/>
      <c r="LRT444" s="330"/>
      <c r="LRU444" s="330"/>
      <c r="LRV444" s="330"/>
      <c r="LRW444" s="330"/>
      <c r="LRX444" s="330"/>
      <c r="LRY444" s="330"/>
      <c r="LRZ444" s="330"/>
      <c r="LSA444" s="330"/>
      <c r="LSB444" s="330"/>
      <c r="LSC444" s="330"/>
      <c r="LSD444" s="330"/>
      <c r="LSE444" s="330"/>
      <c r="LSF444" s="330"/>
      <c r="LSG444" s="330"/>
      <c r="LSH444" s="330"/>
      <c r="LSI444" s="330"/>
      <c r="LSJ444" s="330"/>
      <c r="LSK444" s="330"/>
      <c r="LSL444" s="330"/>
      <c r="LSM444" s="330"/>
      <c r="LSN444" s="330"/>
      <c r="LSO444" s="330"/>
      <c r="LSP444" s="330"/>
      <c r="LSQ444" s="330"/>
      <c r="LSR444" s="330"/>
      <c r="LSS444" s="330"/>
      <c r="LST444" s="330"/>
      <c r="LSU444" s="330"/>
      <c r="LSV444" s="330"/>
      <c r="LSW444" s="330"/>
      <c r="LSX444" s="330"/>
      <c r="LSY444" s="330"/>
      <c r="LSZ444" s="330"/>
      <c r="LTA444" s="330"/>
      <c r="LTB444" s="330"/>
      <c r="LTC444" s="330"/>
      <c r="LTD444" s="330"/>
      <c r="LTE444" s="330"/>
      <c r="LTF444" s="330"/>
      <c r="LTG444" s="330"/>
      <c r="LTH444" s="330"/>
      <c r="LTI444" s="330"/>
      <c r="LTJ444" s="330"/>
      <c r="LTK444" s="330"/>
      <c r="LTL444" s="330"/>
      <c r="LTM444" s="330"/>
      <c r="LTN444" s="330"/>
      <c r="LTO444" s="330"/>
      <c r="LTP444" s="330"/>
      <c r="LTQ444" s="330"/>
      <c r="LTR444" s="330"/>
      <c r="LTS444" s="330"/>
      <c r="LTT444" s="330"/>
      <c r="LTU444" s="330"/>
      <c r="LTV444" s="330"/>
      <c r="LTW444" s="330"/>
      <c r="LTX444" s="330"/>
      <c r="LTY444" s="330"/>
      <c r="LTZ444" s="330"/>
      <c r="LUA444" s="330"/>
      <c r="LUB444" s="330"/>
      <c r="LUC444" s="330"/>
      <c r="LUD444" s="330"/>
      <c r="LUE444" s="330"/>
      <c r="LUF444" s="330"/>
      <c r="LUG444" s="330"/>
      <c r="LUH444" s="330"/>
      <c r="LUI444" s="330"/>
      <c r="LUJ444" s="330"/>
      <c r="LUK444" s="330"/>
      <c r="LUL444" s="330"/>
      <c r="LUM444" s="330"/>
      <c r="LUN444" s="330"/>
      <c r="LUO444" s="330"/>
      <c r="LUP444" s="330"/>
      <c r="LUQ444" s="330"/>
      <c r="LUR444" s="330"/>
      <c r="LUS444" s="330"/>
      <c r="LUT444" s="330"/>
      <c r="LUU444" s="330"/>
      <c r="LUV444" s="330"/>
      <c r="LUW444" s="330"/>
      <c r="LUX444" s="330"/>
      <c r="LUY444" s="330"/>
      <c r="LUZ444" s="330"/>
      <c r="LVA444" s="330"/>
      <c r="LVB444" s="330"/>
      <c r="LVC444" s="330"/>
      <c r="LVD444" s="330"/>
      <c r="LVE444" s="330"/>
      <c r="LVF444" s="330"/>
      <c r="LVG444" s="330"/>
      <c r="LVH444" s="330"/>
      <c r="LVI444" s="330"/>
      <c r="LVJ444" s="330"/>
      <c r="LVK444" s="330"/>
      <c r="LVL444" s="330"/>
      <c r="LVM444" s="330"/>
      <c r="LVN444" s="330"/>
      <c r="LVO444" s="330"/>
      <c r="LVP444" s="330"/>
      <c r="LVQ444" s="330"/>
      <c r="LVR444" s="330"/>
      <c r="LVS444" s="330"/>
      <c r="LVT444" s="330"/>
      <c r="LVU444" s="330"/>
      <c r="LVV444" s="330"/>
      <c r="LVW444" s="330"/>
      <c r="LVX444" s="330"/>
      <c r="LVY444" s="330"/>
      <c r="LVZ444" s="330"/>
      <c r="LWA444" s="330"/>
      <c r="LWB444" s="330"/>
      <c r="LWC444" s="330"/>
      <c r="LWD444" s="330"/>
      <c r="LWE444" s="330"/>
      <c r="LWF444" s="330"/>
      <c r="LWG444" s="330"/>
      <c r="LWH444" s="330"/>
      <c r="LWI444" s="330"/>
      <c r="LWJ444" s="330"/>
      <c r="LWK444" s="330"/>
      <c r="LWL444" s="330"/>
      <c r="LWM444" s="330"/>
      <c r="LWN444" s="330"/>
      <c r="LWO444" s="330"/>
      <c r="LWP444" s="330"/>
      <c r="LWQ444" s="330"/>
      <c r="LWR444" s="330"/>
      <c r="LWS444" s="330"/>
      <c r="LWT444" s="330"/>
      <c r="LWU444" s="330"/>
      <c r="LWV444" s="330"/>
      <c r="LWW444" s="330"/>
      <c r="LWX444" s="330"/>
      <c r="LWY444" s="330"/>
      <c r="LWZ444" s="330"/>
      <c r="LXA444" s="330"/>
      <c r="LXB444" s="330"/>
      <c r="LXC444" s="330"/>
      <c r="LXD444" s="330"/>
      <c r="LXE444" s="330"/>
      <c r="LXF444" s="330"/>
      <c r="LXG444" s="330"/>
      <c r="LXH444" s="330"/>
      <c r="LXI444" s="330"/>
      <c r="LXJ444" s="330"/>
      <c r="LXK444" s="330"/>
      <c r="LXL444" s="330"/>
      <c r="LXM444" s="330"/>
      <c r="LXN444" s="330"/>
      <c r="LXO444" s="330"/>
      <c r="LXP444" s="330"/>
      <c r="LXQ444" s="330"/>
      <c r="LXR444" s="330"/>
      <c r="LXS444" s="330"/>
      <c r="LXT444" s="330"/>
      <c r="LXU444" s="330"/>
      <c r="LXV444" s="330"/>
      <c r="LXW444" s="330"/>
      <c r="LXX444" s="330"/>
      <c r="LXY444" s="330"/>
      <c r="LXZ444" s="330"/>
      <c r="LYA444" s="330"/>
      <c r="LYB444" s="330"/>
      <c r="LYC444" s="330"/>
      <c r="LYD444" s="330"/>
      <c r="LYE444" s="330"/>
      <c r="LYF444" s="330"/>
      <c r="LYG444" s="330"/>
      <c r="LYH444" s="330"/>
      <c r="LYI444" s="330"/>
      <c r="LYJ444" s="330"/>
      <c r="LYK444" s="330"/>
      <c r="LYL444" s="330"/>
      <c r="LYM444" s="330"/>
      <c r="LYN444" s="330"/>
      <c r="LYO444" s="330"/>
      <c r="LYP444" s="330"/>
      <c r="LYQ444" s="330"/>
      <c r="LYR444" s="330"/>
      <c r="LYS444" s="330"/>
      <c r="LYT444" s="330"/>
      <c r="LYU444" s="330"/>
      <c r="LYV444" s="330"/>
      <c r="LYW444" s="330"/>
      <c r="LYX444" s="330"/>
      <c r="LYY444" s="330"/>
      <c r="LYZ444" s="330"/>
      <c r="LZA444" s="330"/>
      <c r="LZB444" s="330"/>
      <c r="LZC444" s="330"/>
      <c r="LZD444" s="330"/>
      <c r="LZE444" s="330"/>
      <c r="LZF444" s="330"/>
      <c r="LZG444" s="330"/>
      <c r="LZH444" s="330"/>
      <c r="LZI444" s="330"/>
      <c r="LZJ444" s="330"/>
      <c r="LZK444" s="330"/>
      <c r="LZL444" s="330"/>
      <c r="LZM444" s="330"/>
      <c r="LZN444" s="330"/>
      <c r="LZO444" s="330"/>
      <c r="LZP444" s="330"/>
      <c r="LZQ444" s="330"/>
      <c r="LZR444" s="330"/>
      <c r="LZS444" s="330"/>
      <c r="LZT444" s="330"/>
      <c r="LZU444" s="330"/>
      <c r="LZV444" s="330"/>
      <c r="LZW444" s="330"/>
      <c r="LZX444" s="330"/>
      <c r="LZY444" s="330"/>
      <c r="LZZ444" s="330"/>
      <c r="MAA444" s="330"/>
      <c r="MAB444" s="330"/>
      <c r="MAC444" s="330"/>
      <c r="MAD444" s="330"/>
      <c r="MAE444" s="330"/>
      <c r="MAF444" s="330"/>
      <c r="MAG444" s="330"/>
      <c r="MAH444" s="330"/>
      <c r="MAI444" s="330"/>
      <c r="MAJ444" s="330"/>
      <c r="MAK444" s="330"/>
      <c r="MAL444" s="330"/>
      <c r="MAM444" s="330"/>
      <c r="MAN444" s="330"/>
      <c r="MAO444" s="330"/>
      <c r="MAP444" s="330"/>
      <c r="MAQ444" s="330"/>
      <c r="MAR444" s="330"/>
      <c r="MAS444" s="330"/>
      <c r="MAT444" s="330"/>
      <c r="MAU444" s="330"/>
      <c r="MAV444" s="330"/>
      <c r="MAW444" s="330"/>
      <c r="MAX444" s="330"/>
      <c r="MAY444" s="330"/>
      <c r="MAZ444" s="330"/>
      <c r="MBA444" s="330"/>
      <c r="MBB444" s="330"/>
      <c r="MBC444" s="330"/>
      <c r="MBD444" s="330"/>
      <c r="MBE444" s="330"/>
      <c r="MBF444" s="330"/>
      <c r="MBG444" s="330"/>
      <c r="MBH444" s="330"/>
      <c r="MBI444" s="330"/>
      <c r="MBJ444" s="330"/>
      <c r="MBK444" s="330"/>
      <c r="MBL444" s="330"/>
      <c r="MBM444" s="330"/>
      <c r="MBN444" s="330"/>
      <c r="MBO444" s="330"/>
      <c r="MBP444" s="330"/>
      <c r="MBQ444" s="330"/>
      <c r="MBR444" s="330"/>
      <c r="MBS444" s="330"/>
      <c r="MBT444" s="330"/>
      <c r="MBU444" s="330"/>
      <c r="MBV444" s="330"/>
      <c r="MBW444" s="330"/>
      <c r="MBX444" s="330"/>
      <c r="MBY444" s="330"/>
      <c r="MBZ444" s="330"/>
      <c r="MCA444" s="330"/>
      <c r="MCB444" s="330"/>
      <c r="MCC444" s="330"/>
      <c r="MCD444" s="330"/>
      <c r="MCE444" s="330"/>
      <c r="MCF444" s="330"/>
      <c r="MCG444" s="330"/>
      <c r="MCH444" s="330"/>
      <c r="MCI444" s="330"/>
      <c r="MCJ444" s="330"/>
      <c r="MCK444" s="330"/>
      <c r="MCL444" s="330"/>
      <c r="MCM444" s="330"/>
      <c r="MCN444" s="330"/>
      <c r="MCO444" s="330"/>
      <c r="MCP444" s="330"/>
      <c r="MCQ444" s="330"/>
      <c r="MCR444" s="330"/>
      <c r="MCS444" s="330"/>
      <c r="MCT444" s="330"/>
      <c r="MCU444" s="330"/>
      <c r="MCV444" s="330"/>
      <c r="MCW444" s="330"/>
      <c r="MCX444" s="330"/>
      <c r="MCY444" s="330"/>
      <c r="MCZ444" s="330"/>
      <c r="MDA444" s="330"/>
      <c r="MDB444" s="330"/>
      <c r="MDC444" s="330"/>
      <c r="MDD444" s="330"/>
      <c r="MDE444" s="330"/>
      <c r="MDF444" s="330"/>
      <c r="MDG444" s="330"/>
      <c r="MDH444" s="330"/>
      <c r="MDI444" s="330"/>
      <c r="MDJ444" s="330"/>
      <c r="MDK444" s="330"/>
      <c r="MDL444" s="330"/>
      <c r="MDM444" s="330"/>
      <c r="MDN444" s="330"/>
      <c r="MDO444" s="330"/>
      <c r="MDP444" s="330"/>
      <c r="MDQ444" s="330"/>
      <c r="MDR444" s="330"/>
      <c r="MDS444" s="330"/>
      <c r="MDT444" s="330"/>
      <c r="MDU444" s="330"/>
      <c r="MDV444" s="330"/>
      <c r="MDW444" s="330"/>
      <c r="MDX444" s="330"/>
      <c r="MDY444" s="330"/>
      <c r="MDZ444" s="330"/>
      <c r="MEA444" s="330"/>
      <c r="MEB444" s="330"/>
      <c r="MEC444" s="330"/>
      <c r="MED444" s="330"/>
      <c r="MEE444" s="330"/>
      <c r="MEF444" s="330"/>
      <c r="MEG444" s="330"/>
      <c r="MEH444" s="330"/>
      <c r="MEI444" s="330"/>
      <c r="MEJ444" s="330"/>
      <c r="MEK444" s="330"/>
      <c r="MEL444" s="330"/>
      <c r="MEM444" s="330"/>
      <c r="MEN444" s="330"/>
      <c r="MEO444" s="330"/>
      <c r="MEP444" s="330"/>
      <c r="MEQ444" s="330"/>
      <c r="MER444" s="330"/>
      <c r="MES444" s="330"/>
      <c r="MET444" s="330"/>
      <c r="MEU444" s="330"/>
      <c r="MEV444" s="330"/>
      <c r="MEW444" s="330"/>
      <c r="MEX444" s="330"/>
      <c r="MEY444" s="330"/>
      <c r="MEZ444" s="330"/>
      <c r="MFA444" s="330"/>
      <c r="MFB444" s="330"/>
      <c r="MFC444" s="330"/>
      <c r="MFD444" s="330"/>
      <c r="MFE444" s="330"/>
      <c r="MFF444" s="330"/>
      <c r="MFG444" s="330"/>
      <c r="MFH444" s="330"/>
      <c r="MFI444" s="330"/>
      <c r="MFJ444" s="330"/>
      <c r="MFK444" s="330"/>
      <c r="MFL444" s="330"/>
      <c r="MFM444" s="330"/>
      <c r="MFN444" s="330"/>
      <c r="MFO444" s="330"/>
      <c r="MFP444" s="330"/>
      <c r="MFQ444" s="330"/>
      <c r="MFR444" s="330"/>
      <c r="MFS444" s="330"/>
      <c r="MFT444" s="330"/>
      <c r="MFU444" s="330"/>
      <c r="MFV444" s="330"/>
      <c r="MFW444" s="330"/>
      <c r="MFX444" s="330"/>
      <c r="MFY444" s="330"/>
      <c r="MFZ444" s="330"/>
      <c r="MGA444" s="330"/>
      <c r="MGB444" s="330"/>
      <c r="MGC444" s="330"/>
      <c r="MGD444" s="330"/>
      <c r="MGE444" s="330"/>
      <c r="MGF444" s="330"/>
      <c r="MGG444" s="330"/>
      <c r="MGH444" s="330"/>
      <c r="MGI444" s="330"/>
      <c r="MGJ444" s="330"/>
      <c r="MGK444" s="330"/>
      <c r="MGL444" s="330"/>
      <c r="MGM444" s="330"/>
      <c r="MGN444" s="330"/>
      <c r="MGO444" s="330"/>
      <c r="MGP444" s="330"/>
      <c r="MGQ444" s="330"/>
      <c r="MGR444" s="330"/>
      <c r="MGS444" s="330"/>
      <c r="MGT444" s="330"/>
      <c r="MGU444" s="330"/>
      <c r="MGV444" s="330"/>
      <c r="MGW444" s="330"/>
      <c r="MGX444" s="330"/>
      <c r="MGY444" s="330"/>
      <c r="MGZ444" s="330"/>
      <c r="MHA444" s="330"/>
      <c r="MHB444" s="330"/>
      <c r="MHC444" s="330"/>
      <c r="MHD444" s="330"/>
      <c r="MHE444" s="330"/>
      <c r="MHF444" s="330"/>
      <c r="MHG444" s="330"/>
      <c r="MHH444" s="330"/>
      <c r="MHI444" s="330"/>
      <c r="MHJ444" s="330"/>
      <c r="MHK444" s="330"/>
      <c r="MHL444" s="330"/>
      <c r="MHM444" s="330"/>
      <c r="MHN444" s="330"/>
      <c r="MHO444" s="330"/>
      <c r="MHP444" s="330"/>
      <c r="MHQ444" s="330"/>
      <c r="MHR444" s="330"/>
      <c r="MHS444" s="330"/>
      <c r="MHT444" s="330"/>
      <c r="MHU444" s="330"/>
      <c r="MHV444" s="330"/>
      <c r="MHW444" s="330"/>
      <c r="MHX444" s="330"/>
      <c r="MHY444" s="330"/>
      <c r="MHZ444" s="330"/>
      <c r="MIA444" s="330"/>
      <c r="MIB444" s="330"/>
      <c r="MIC444" s="330"/>
      <c r="MID444" s="330"/>
      <c r="MIE444" s="330"/>
      <c r="MIF444" s="330"/>
      <c r="MIG444" s="330"/>
      <c r="MIH444" s="330"/>
      <c r="MII444" s="330"/>
      <c r="MIJ444" s="330"/>
      <c r="MIK444" s="330"/>
      <c r="MIL444" s="330"/>
      <c r="MIM444" s="330"/>
      <c r="MIN444" s="330"/>
      <c r="MIO444" s="330"/>
      <c r="MIP444" s="330"/>
      <c r="MIQ444" s="330"/>
      <c r="MIR444" s="330"/>
      <c r="MIS444" s="330"/>
      <c r="MIT444" s="330"/>
      <c r="MIU444" s="330"/>
      <c r="MIV444" s="330"/>
      <c r="MIW444" s="330"/>
      <c r="MIX444" s="330"/>
      <c r="MIY444" s="330"/>
      <c r="MIZ444" s="330"/>
      <c r="MJA444" s="330"/>
      <c r="MJB444" s="330"/>
      <c r="MJC444" s="330"/>
      <c r="MJD444" s="330"/>
      <c r="MJE444" s="330"/>
      <c r="MJF444" s="330"/>
      <c r="MJG444" s="330"/>
      <c r="MJH444" s="330"/>
      <c r="MJI444" s="330"/>
      <c r="MJJ444" s="330"/>
      <c r="MJK444" s="330"/>
      <c r="MJL444" s="330"/>
      <c r="MJM444" s="330"/>
      <c r="MJN444" s="330"/>
      <c r="MJO444" s="330"/>
      <c r="MJP444" s="330"/>
      <c r="MJQ444" s="330"/>
      <c r="MJR444" s="330"/>
      <c r="MJS444" s="330"/>
      <c r="MJT444" s="330"/>
      <c r="MJU444" s="330"/>
      <c r="MJV444" s="330"/>
      <c r="MJW444" s="330"/>
      <c r="MJX444" s="330"/>
      <c r="MJY444" s="330"/>
      <c r="MJZ444" s="330"/>
      <c r="MKA444" s="330"/>
      <c r="MKB444" s="330"/>
      <c r="MKC444" s="330"/>
      <c r="MKD444" s="330"/>
      <c r="MKE444" s="330"/>
      <c r="MKF444" s="330"/>
      <c r="MKG444" s="330"/>
      <c r="MKH444" s="330"/>
      <c r="MKI444" s="330"/>
      <c r="MKJ444" s="330"/>
      <c r="MKK444" s="330"/>
      <c r="MKL444" s="330"/>
      <c r="MKM444" s="330"/>
      <c r="MKN444" s="330"/>
      <c r="MKO444" s="330"/>
      <c r="MKP444" s="330"/>
      <c r="MKQ444" s="330"/>
      <c r="MKR444" s="330"/>
      <c r="MKS444" s="330"/>
      <c r="MKT444" s="330"/>
      <c r="MKU444" s="330"/>
      <c r="MKV444" s="330"/>
      <c r="MKW444" s="330"/>
      <c r="MKX444" s="330"/>
      <c r="MKY444" s="330"/>
      <c r="MKZ444" s="330"/>
      <c r="MLA444" s="330"/>
      <c r="MLB444" s="330"/>
      <c r="MLC444" s="330"/>
      <c r="MLD444" s="330"/>
      <c r="MLE444" s="330"/>
      <c r="MLF444" s="330"/>
      <c r="MLG444" s="330"/>
      <c r="MLH444" s="330"/>
      <c r="MLI444" s="330"/>
      <c r="MLJ444" s="330"/>
      <c r="MLK444" s="330"/>
      <c r="MLL444" s="330"/>
      <c r="MLM444" s="330"/>
      <c r="MLN444" s="330"/>
      <c r="MLO444" s="330"/>
      <c r="MLP444" s="330"/>
      <c r="MLQ444" s="330"/>
      <c r="MLR444" s="330"/>
      <c r="MLS444" s="330"/>
      <c r="MLT444" s="330"/>
      <c r="MLU444" s="330"/>
      <c r="MLV444" s="330"/>
      <c r="MLW444" s="330"/>
      <c r="MLX444" s="330"/>
      <c r="MLY444" s="330"/>
      <c r="MLZ444" s="330"/>
      <c r="MMA444" s="330"/>
      <c r="MMB444" s="330"/>
      <c r="MMC444" s="330"/>
      <c r="MMD444" s="330"/>
      <c r="MME444" s="330"/>
      <c r="MMF444" s="330"/>
      <c r="MMG444" s="330"/>
      <c r="MMH444" s="330"/>
      <c r="MMI444" s="330"/>
      <c r="MMJ444" s="330"/>
      <c r="MMK444" s="330"/>
      <c r="MML444" s="330"/>
      <c r="MMM444" s="330"/>
      <c r="MMN444" s="330"/>
      <c r="MMO444" s="330"/>
      <c r="MMP444" s="330"/>
      <c r="MMQ444" s="330"/>
      <c r="MMR444" s="330"/>
      <c r="MMS444" s="330"/>
      <c r="MMT444" s="330"/>
      <c r="MMU444" s="330"/>
      <c r="MMV444" s="330"/>
      <c r="MMW444" s="330"/>
      <c r="MMX444" s="330"/>
      <c r="MMY444" s="330"/>
      <c r="MMZ444" s="330"/>
      <c r="MNA444" s="330"/>
      <c r="MNB444" s="330"/>
      <c r="MNC444" s="330"/>
      <c r="MND444" s="330"/>
      <c r="MNE444" s="330"/>
      <c r="MNF444" s="330"/>
      <c r="MNG444" s="330"/>
      <c r="MNH444" s="330"/>
      <c r="MNI444" s="330"/>
      <c r="MNJ444" s="330"/>
      <c r="MNK444" s="330"/>
      <c r="MNL444" s="330"/>
      <c r="MNM444" s="330"/>
      <c r="MNN444" s="330"/>
      <c r="MNO444" s="330"/>
      <c r="MNP444" s="330"/>
      <c r="MNQ444" s="330"/>
      <c r="MNR444" s="330"/>
      <c r="MNS444" s="330"/>
      <c r="MNT444" s="330"/>
      <c r="MNU444" s="330"/>
      <c r="MNV444" s="330"/>
      <c r="MNW444" s="330"/>
      <c r="MNX444" s="330"/>
      <c r="MNY444" s="330"/>
      <c r="MNZ444" s="330"/>
      <c r="MOA444" s="330"/>
      <c r="MOB444" s="330"/>
      <c r="MOC444" s="330"/>
      <c r="MOD444" s="330"/>
      <c r="MOE444" s="330"/>
      <c r="MOF444" s="330"/>
      <c r="MOG444" s="330"/>
      <c r="MOH444" s="330"/>
      <c r="MOI444" s="330"/>
      <c r="MOJ444" s="330"/>
      <c r="MOK444" s="330"/>
      <c r="MOL444" s="330"/>
      <c r="MOM444" s="330"/>
      <c r="MON444" s="330"/>
      <c r="MOO444" s="330"/>
      <c r="MOP444" s="330"/>
      <c r="MOQ444" s="330"/>
      <c r="MOR444" s="330"/>
      <c r="MOS444" s="330"/>
      <c r="MOT444" s="330"/>
      <c r="MOU444" s="330"/>
      <c r="MOV444" s="330"/>
      <c r="MOW444" s="330"/>
      <c r="MOX444" s="330"/>
      <c r="MOY444" s="330"/>
      <c r="MOZ444" s="330"/>
      <c r="MPA444" s="330"/>
      <c r="MPB444" s="330"/>
      <c r="MPC444" s="330"/>
      <c r="MPD444" s="330"/>
      <c r="MPE444" s="330"/>
      <c r="MPF444" s="330"/>
      <c r="MPG444" s="330"/>
      <c r="MPH444" s="330"/>
      <c r="MPI444" s="330"/>
      <c r="MPJ444" s="330"/>
      <c r="MPK444" s="330"/>
      <c r="MPL444" s="330"/>
      <c r="MPM444" s="330"/>
      <c r="MPN444" s="330"/>
      <c r="MPO444" s="330"/>
      <c r="MPP444" s="330"/>
      <c r="MPQ444" s="330"/>
      <c r="MPR444" s="330"/>
      <c r="MPS444" s="330"/>
      <c r="MPT444" s="330"/>
      <c r="MPU444" s="330"/>
      <c r="MPV444" s="330"/>
      <c r="MPW444" s="330"/>
      <c r="MPX444" s="330"/>
      <c r="MPY444" s="330"/>
      <c r="MPZ444" s="330"/>
      <c r="MQA444" s="330"/>
      <c r="MQB444" s="330"/>
      <c r="MQC444" s="330"/>
      <c r="MQD444" s="330"/>
      <c r="MQE444" s="330"/>
      <c r="MQF444" s="330"/>
      <c r="MQG444" s="330"/>
      <c r="MQH444" s="330"/>
      <c r="MQI444" s="330"/>
      <c r="MQJ444" s="330"/>
      <c r="MQK444" s="330"/>
      <c r="MQL444" s="330"/>
      <c r="MQM444" s="330"/>
      <c r="MQN444" s="330"/>
      <c r="MQO444" s="330"/>
      <c r="MQP444" s="330"/>
      <c r="MQQ444" s="330"/>
      <c r="MQR444" s="330"/>
      <c r="MQS444" s="330"/>
      <c r="MQT444" s="330"/>
      <c r="MQU444" s="330"/>
      <c r="MQV444" s="330"/>
      <c r="MQW444" s="330"/>
      <c r="MQX444" s="330"/>
      <c r="MQY444" s="330"/>
      <c r="MQZ444" s="330"/>
      <c r="MRA444" s="330"/>
      <c r="MRB444" s="330"/>
      <c r="MRC444" s="330"/>
      <c r="MRD444" s="330"/>
      <c r="MRE444" s="330"/>
      <c r="MRF444" s="330"/>
      <c r="MRG444" s="330"/>
      <c r="MRH444" s="330"/>
      <c r="MRI444" s="330"/>
      <c r="MRJ444" s="330"/>
      <c r="MRK444" s="330"/>
      <c r="MRL444" s="330"/>
      <c r="MRM444" s="330"/>
      <c r="MRN444" s="330"/>
      <c r="MRO444" s="330"/>
      <c r="MRP444" s="330"/>
      <c r="MRQ444" s="330"/>
      <c r="MRR444" s="330"/>
      <c r="MRS444" s="330"/>
      <c r="MRT444" s="330"/>
      <c r="MRU444" s="330"/>
      <c r="MRV444" s="330"/>
      <c r="MRW444" s="330"/>
      <c r="MRX444" s="330"/>
      <c r="MRY444" s="330"/>
      <c r="MRZ444" s="330"/>
      <c r="MSA444" s="330"/>
      <c r="MSB444" s="330"/>
      <c r="MSC444" s="330"/>
      <c r="MSD444" s="330"/>
      <c r="MSE444" s="330"/>
      <c r="MSF444" s="330"/>
      <c r="MSG444" s="330"/>
      <c r="MSH444" s="330"/>
      <c r="MSI444" s="330"/>
      <c r="MSJ444" s="330"/>
      <c r="MSK444" s="330"/>
      <c r="MSL444" s="330"/>
      <c r="MSM444" s="330"/>
      <c r="MSN444" s="330"/>
      <c r="MSO444" s="330"/>
      <c r="MSP444" s="330"/>
      <c r="MSQ444" s="330"/>
      <c r="MSR444" s="330"/>
      <c r="MSS444" s="330"/>
      <c r="MST444" s="330"/>
      <c r="MSU444" s="330"/>
      <c r="MSV444" s="330"/>
      <c r="MSW444" s="330"/>
      <c r="MSX444" s="330"/>
      <c r="MSY444" s="330"/>
      <c r="MSZ444" s="330"/>
      <c r="MTA444" s="330"/>
      <c r="MTB444" s="330"/>
      <c r="MTC444" s="330"/>
      <c r="MTD444" s="330"/>
      <c r="MTE444" s="330"/>
      <c r="MTF444" s="330"/>
      <c r="MTG444" s="330"/>
      <c r="MTH444" s="330"/>
      <c r="MTI444" s="330"/>
      <c r="MTJ444" s="330"/>
      <c r="MTK444" s="330"/>
      <c r="MTL444" s="330"/>
      <c r="MTM444" s="330"/>
      <c r="MTN444" s="330"/>
      <c r="MTO444" s="330"/>
      <c r="MTP444" s="330"/>
      <c r="MTQ444" s="330"/>
      <c r="MTR444" s="330"/>
      <c r="MTS444" s="330"/>
      <c r="MTT444" s="330"/>
      <c r="MTU444" s="330"/>
      <c r="MTV444" s="330"/>
      <c r="MTW444" s="330"/>
      <c r="MTX444" s="330"/>
      <c r="MTY444" s="330"/>
      <c r="MTZ444" s="330"/>
      <c r="MUA444" s="330"/>
      <c r="MUB444" s="330"/>
      <c r="MUC444" s="330"/>
      <c r="MUD444" s="330"/>
      <c r="MUE444" s="330"/>
      <c r="MUF444" s="330"/>
      <c r="MUG444" s="330"/>
      <c r="MUH444" s="330"/>
      <c r="MUI444" s="330"/>
      <c r="MUJ444" s="330"/>
      <c r="MUK444" s="330"/>
      <c r="MUL444" s="330"/>
      <c r="MUM444" s="330"/>
      <c r="MUN444" s="330"/>
      <c r="MUO444" s="330"/>
      <c r="MUP444" s="330"/>
      <c r="MUQ444" s="330"/>
      <c r="MUR444" s="330"/>
      <c r="MUS444" s="330"/>
      <c r="MUT444" s="330"/>
      <c r="MUU444" s="330"/>
      <c r="MUV444" s="330"/>
      <c r="MUW444" s="330"/>
      <c r="MUX444" s="330"/>
      <c r="MUY444" s="330"/>
      <c r="MUZ444" s="330"/>
      <c r="MVA444" s="330"/>
      <c r="MVB444" s="330"/>
      <c r="MVC444" s="330"/>
      <c r="MVD444" s="330"/>
      <c r="MVE444" s="330"/>
      <c r="MVF444" s="330"/>
      <c r="MVG444" s="330"/>
      <c r="MVH444" s="330"/>
      <c r="MVI444" s="330"/>
      <c r="MVJ444" s="330"/>
      <c r="MVK444" s="330"/>
      <c r="MVL444" s="330"/>
      <c r="MVM444" s="330"/>
      <c r="MVN444" s="330"/>
      <c r="MVO444" s="330"/>
      <c r="MVP444" s="330"/>
      <c r="MVQ444" s="330"/>
      <c r="MVR444" s="330"/>
      <c r="MVS444" s="330"/>
      <c r="MVT444" s="330"/>
      <c r="MVU444" s="330"/>
      <c r="MVV444" s="330"/>
      <c r="MVW444" s="330"/>
      <c r="MVX444" s="330"/>
      <c r="MVY444" s="330"/>
      <c r="MVZ444" s="330"/>
      <c r="MWA444" s="330"/>
      <c r="MWB444" s="330"/>
      <c r="MWC444" s="330"/>
      <c r="MWD444" s="330"/>
      <c r="MWE444" s="330"/>
      <c r="MWF444" s="330"/>
      <c r="MWG444" s="330"/>
      <c r="MWH444" s="330"/>
      <c r="MWI444" s="330"/>
      <c r="MWJ444" s="330"/>
      <c r="MWK444" s="330"/>
      <c r="MWL444" s="330"/>
      <c r="MWM444" s="330"/>
      <c r="MWN444" s="330"/>
      <c r="MWO444" s="330"/>
      <c r="MWP444" s="330"/>
      <c r="MWQ444" s="330"/>
      <c r="MWR444" s="330"/>
      <c r="MWS444" s="330"/>
      <c r="MWT444" s="330"/>
      <c r="MWU444" s="330"/>
      <c r="MWV444" s="330"/>
      <c r="MWW444" s="330"/>
      <c r="MWX444" s="330"/>
      <c r="MWY444" s="330"/>
      <c r="MWZ444" s="330"/>
      <c r="MXA444" s="330"/>
      <c r="MXB444" s="330"/>
      <c r="MXC444" s="330"/>
      <c r="MXD444" s="330"/>
      <c r="MXE444" s="330"/>
      <c r="MXF444" s="330"/>
      <c r="MXG444" s="330"/>
      <c r="MXH444" s="330"/>
      <c r="MXI444" s="330"/>
      <c r="MXJ444" s="330"/>
      <c r="MXK444" s="330"/>
      <c r="MXL444" s="330"/>
      <c r="MXM444" s="330"/>
      <c r="MXN444" s="330"/>
      <c r="MXO444" s="330"/>
      <c r="MXP444" s="330"/>
      <c r="MXQ444" s="330"/>
      <c r="MXR444" s="330"/>
      <c r="MXS444" s="330"/>
      <c r="MXT444" s="330"/>
      <c r="MXU444" s="330"/>
      <c r="MXV444" s="330"/>
      <c r="MXW444" s="330"/>
      <c r="MXX444" s="330"/>
      <c r="MXY444" s="330"/>
      <c r="MXZ444" s="330"/>
      <c r="MYA444" s="330"/>
      <c r="MYB444" s="330"/>
      <c r="MYC444" s="330"/>
      <c r="MYD444" s="330"/>
      <c r="MYE444" s="330"/>
      <c r="MYF444" s="330"/>
      <c r="MYG444" s="330"/>
      <c r="MYH444" s="330"/>
      <c r="MYI444" s="330"/>
      <c r="MYJ444" s="330"/>
      <c r="MYK444" s="330"/>
      <c r="MYL444" s="330"/>
      <c r="MYM444" s="330"/>
      <c r="MYN444" s="330"/>
      <c r="MYO444" s="330"/>
      <c r="MYP444" s="330"/>
      <c r="MYQ444" s="330"/>
      <c r="MYR444" s="330"/>
      <c r="MYS444" s="330"/>
      <c r="MYT444" s="330"/>
      <c r="MYU444" s="330"/>
      <c r="MYV444" s="330"/>
      <c r="MYW444" s="330"/>
      <c r="MYX444" s="330"/>
      <c r="MYY444" s="330"/>
      <c r="MYZ444" s="330"/>
      <c r="MZA444" s="330"/>
      <c r="MZB444" s="330"/>
      <c r="MZC444" s="330"/>
      <c r="MZD444" s="330"/>
      <c r="MZE444" s="330"/>
      <c r="MZF444" s="330"/>
      <c r="MZG444" s="330"/>
      <c r="MZH444" s="330"/>
      <c r="MZI444" s="330"/>
      <c r="MZJ444" s="330"/>
      <c r="MZK444" s="330"/>
      <c r="MZL444" s="330"/>
      <c r="MZM444" s="330"/>
      <c r="MZN444" s="330"/>
      <c r="MZO444" s="330"/>
      <c r="MZP444" s="330"/>
      <c r="MZQ444" s="330"/>
      <c r="MZR444" s="330"/>
      <c r="MZS444" s="330"/>
      <c r="MZT444" s="330"/>
      <c r="MZU444" s="330"/>
      <c r="MZV444" s="330"/>
      <c r="MZW444" s="330"/>
      <c r="MZX444" s="330"/>
      <c r="MZY444" s="330"/>
      <c r="MZZ444" s="330"/>
      <c r="NAA444" s="330"/>
      <c r="NAB444" s="330"/>
      <c r="NAC444" s="330"/>
      <c r="NAD444" s="330"/>
      <c r="NAE444" s="330"/>
      <c r="NAF444" s="330"/>
      <c r="NAG444" s="330"/>
      <c r="NAH444" s="330"/>
      <c r="NAI444" s="330"/>
      <c r="NAJ444" s="330"/>
      <c r="NAK444" s="330"/>
      <c r="NAL444" s="330"/>
      <c r="NAM444" s="330"/>
      <c r="NAN444" s="330"/>
      <c r="NAO444" s="330"/>
      <c r="NAP444" s="330"/>
      <c r="NAQ444" s="330"/>
      <c r="NAR444" s="330"/>
      <c r="NAS444" s="330"/>
      <c r="NAT444" s="330"/>
      <c r="NAU444" s="330"/>
      <c r="NAV444" s="330"/>
      <c r="NAW444" s="330"/>
      <c r="NAX444" s="330"/>
      <c r="NAY444" s="330"/>
      <c r="NAZ444" s="330"/>
      <c r="NBA444" s="330"/>
      <c r="NBB444" s="330"/>
      <c r="NBC444" s="330"/>
      <c r="NBD444" s="330"/>
      <c r="NBE444" s="330"/>
      <c r="NBF444" s="330"/>
      <c r="NBG444" s="330"/>
      <c r="NBH444" s="330"/>
      <c r="NBI444" s="330"/>
      <c r="NBJ444" s="330"/>
      <c r="NBK444" s="330"/>
      <c r="NBL444" s="330"/>
      <c r="NBM444" s="330"/>
      <c r="NBN444" s="330"/>
      <c r="NBO444" s="330"/>
      <c r="NBP444" s="330"/>
      <c r="NBQ444" s="330"/>
      <c r="NBR444" s="330"/>
      <c r="NBS444" s="330"/>
      <c r="NBT444" s="330"/>
      <c r="NBU444" s="330"/>
      <c r="NBV444" s="330"/>
      <c r="NBW444" s="330"/>
      <c r="NBX444" s="330"/>
      <c r="NBY444" s="330"/>
      <c r="NBZ444" s="330"/>
      <c r="NCA444" s="330"/>
      <c r="NCB444" s="330"/>
      <c r="NCC444" s="330"/>
      <c r="NCD444" s="330"/>
      <c r="NCE444" s="330"/>
      <c r="NCF444" s="330"/>
      <c r="NCG444" s="330"/>
      <c r="NCH444" s="330"/>
      <c r="NCI444" s="330"/>
      <c r="NCJ444" s="330"/>
      <c r="NCK444" s="330"/>
      <c r="NCL444" s="330"/>
      <c r="NCM444" s="330"/>
      <c r="NCN444" s="330"/>
      <c r="NCO444" s="330"/>
      <c r="NCP444" s="330"/>
      <c r="NCQ444" s="330"/>
      <c r="NCR444" s="330"/>
      <c r="NCS444" s="330"/>
      <c r="NCT444" s="330"/>
      <c r="NCU444" s="330"/>
      <c r="NCV444" s="330"/>
      <c r="NCW444" s="330"/>
      <c r="NCX444" s="330"/>
      <c r="NCY444" s="330"/>
      <c r="NCZ444" s="330"/>
      <c r="NDA444" s="330"/>
      <c r="NDB444" s="330"/>
      <c r="NDC444" s="330"/>
      <c r="NDD444" s="330"/>
      <c r="NDE444" s="330"/>
      <c r="NDF444" s="330"/>
      <c r="NDG444" s="330"/>
      <c r="NDH444" s="330"/>
      <c r="NDI444" s="330"/>
      <c r="NDJ444" s="330"/>
      <c r="NDK444" s="330"/>
      <c r="NDL444" s="330"/>
      <c r="NDM444" s="330"/>
      <c r="NDN444" s="330"/>
      <c r="NDO444" s="330"/>
      <c r="NDP444" s="330"/>
      <c r="NDQ444" s="330"/>
      <c r="NDR444" s="330"/>
      <c r="NDS444" s="330"/>
      <c r="NDT444" s="330"/>
      <c r="NDU444" s="330"/>
      <c r="NDV444" s="330"/>
      <c r="NDW444" s="330"/>
      <c r="NDX444" s="330"/>
      <c r="NDY444" s="330"/>
      <c r="NDZ444" s="330"/>
      <c r="NEA444" s="330"/>
      <c r="NEB444" s="330"/>
      <c r="NEC444" s="330"/>
      <c r="NED444" s="330"/>
      <c r="NEE444" s="330"/>
      <c r="NEF444" s="330"/>
      <c r="NEG444" s="330"/>
      <c r="NEH444" s="330"/>
      <c r="NEI444" s="330"/>
      <c r="NEJ444" s="330"/>
      <c r="NEK444" s="330"/>
      <c r="NEL444" s="330"/>
      <c r="NEM444" s="330"/>
      <c r="NEN444" s="330"/>
      <c r="NEO444" s="330"/>
      <c r="NEP444" s="330"/>
      <c r="NEQ444" s="330"/>
      <c r="NER444" s="330"/>
      <c r="NES444" s="330"/>
      <c r="NET444" s="330"/>
      <c r="NEU444" s="330"/>
      <c r="NEV444" s="330"/>
      <c r="NEW444" s="330"/>
      <c r="NEX444" s="330"/>
      <c r="NEY444" s="330"/>
      <c r="NEZ444" s="330"/>
      <c r="NFA444" s="330"/>
      <c r="NFB444" s="330"/>
      <c r="NFC444" s="330"/>
      <c r="NFD444" s="330"/>
      <c r="NFE444" s="330"/>
      <c r="NFF444" s="330"/>
      <c r="NFG444" s="330"/>
      <c r="NFH444" s="330"/>
      <c r="NFI444" s="330"/>
      <c r="NFJ444" s="330"/>
      <c r="NFK444" s="330"/>
      <c r="NFL444" s="330"/>
      <c r="NFM444" s="330"/>
      <c r="NFN444" s="330"/>
      <c r="NFO444" s="330"/>
      <c r="NFP444" s="330"/>
      <c r="NFQ444" s="330"/>
      <c r="NFR444" s="330"/>
      <c r="NFS444" s="330"/>
      <c r="NFT444" s="330"/>
      <c r="NFU444" s="330"/>
      <c r="NFV444" s="330"/>
      <c r="NFW444" s="330"/>
      <c r="NFX444" s="330"/>
      <c r="NFY444" s="330"/>
      <c r="NFZ444" s="330"/>
      <c r="NGA444" s="330"/>
      <c r="NGB444" s="330"/>
      <c r="NGC444" s="330"/>
      <c r="NGD444" s="330"/>
      <c r="NGE444" s="330"/>
      <c r="NGF444" s="330"/>
      <c r="NGG444" s="330"/>
      <c r="NGH444" s="330"/>
      <c r="NGI444" s="330"/>
      <c r="NGJ444" s="330"/>
      <c r="NGK444" s="330"/>
      <c r="NGL444" s="330"/>
      <c r="NGM444" s="330"/>
      <c r="NGN444" s="330"/>
      <c r="NGO444" s="330"/>
      <c r="NGP444" s="330"/>
      <c r="NGQ444" s="330"/>
      <c r="NGR444" s="330"/>
      <c r="NGS444" s="330"/>
      <c r="NGT444" s="330"/>
      <c r="NGU444" s="330"/>
      <c r="NGV444" s="330"/>
      <c r="NGW444" s="330"/>
      <c r="NGX444" s="330"/>
      <c r="NGY444" s="330"/>
      <c r="NGZ444" s="330"/>
      <c r="NHA444" s="330"/>
      <c r="NHB444" s="330"/>
      <c r="NHC444" s="330"/>
      <c r="NHD444" s="330"/>
      <c r="NHE444" s="330"/>
      <c r="NHF444" s="330"/>
      <c r="NHG444" s="330"/>
      <c r="NHH444" s="330"/>
      <c r="NHI444" s="330"/>
      <c r="NHJ444" s="330"/>
      <c r="NHK444" s="330"/>
      <c r="NHL444" s="330"/>
      <c r="NHM444" s="330"/>
      <c r="NHN444" s="330"/>
      <c r="NHO444" s="330"/>
      <c r="NHP444" s="330"/>
      <c r="NHQ444" s="330"/>
      <c r="NHR444" s="330"/>
      <c r="NHS444" s="330"/>
      <c r="NHT444" s="330"/>
      <c r="NHU444" s="330"/>
      <c r="NHV444" s="330"/>
      <c r="NHW444" s="330"/>
      <c r="NHX444" s="330"/>
      <c r="NHY444" s="330"/>
      <c r="NHZ444" s="330"/>
      <c r="NIA444" s="330"/>
      <c r="NIB444" s="330"/>
      <c r="NIC444" s="330"/>
      <c r="NID444" s="330"/>
      <c r="NIE444" s="330"/>
      <c r="NIF444" s="330"/>
      <c r="NIG444" s="330"/>
      <c r="NIH444" s="330"/>
      <c r="NII444" s="330"/>
      <c r="NIJ444" s="330"/>
      <c r="NIK444" s="330"/>
      <c r="NIL444" s="330"/>
      <c r="NIM444" s="330"/>
      <c r="NIN444" s="330"/>
      <c r="NIO444" s="330"/>
      <c r="NIP444" s="330"/>
      <c r="NIQ444" s="330"/>
      <c r="NIR444" s="330"/>
      <c r="NIS444" s="330"/>
      <c r="NIT444" s="330"/>
      <c r="NIU444" s="330"/>
      <c r="NIV444" s="330"/>
      <c r="NIW444" s="330"/>
      <c r="NIX444" s="330"/>
      <c r="NIY444" s="330"/>
      <c r="NIZ444" s="330"/>
      <c r="NJA444" s="330"/>
      <c r="NJB444" s="330"/>
      <c r="NJC444" s="330"/>
      <c r="NJD444" s="330"/>
      <c r="NJE444" s="330"/>
      <c r="NJF444" s="330"/>
      <c r="NJG444" s="330"/>
      <c r="NJH444" s="330"/>
      <c r="NJI444" s="330"/>
      <c r="NJJ444" s="330"/>
      <c r="NJK444" s="330"/>
      <c r="NJL444" s="330"/>
      <c r="NJM444" s="330"/>
      <c r="NJN444" s="330"/>
      <c r="NJO444" s="330"/>
      <c r="NJP444" s="330"/>
      <c r="NJQ444" s="330"/>
      <c r="NJR444" s="330"/>
      <c r="NJS444" s="330"/>
      <c r="NJT444" s="330"/>
      <c r="NJU444" s="330"/>
      <c r="NJV444" s="330"/>
      <c r="NJW444" s="330"/>
      <c r="NJX444" s="330"/>
      <c r="NJY444" s="330"/>
      <c r="NJZ444" s="330"/>
      <c r="NKA444" s="330"/>
      <c r="NKB444" s="330"/>
      <c r="NKC444" s="330"/>
      <c r="NKD444" s="330"/>
      <c r="NKE444" s="330"/>
      <c r="NKF444" s="330"/>
      <c r="NKG444" s="330"/>
      <c r="NKH444" s="330"/>
      <c r="NKI444" s="330"/>
      <c r="NKJ444" s="330"/>
      <c r="NKK444" s="330"/>
      <c r="NKL444" s="330"/>
      <c r="NKM444" s="330"/>
      <c r="NKN444" s="330"/>
      <c r="NKO444" s="330"/>
      <c r="NKP444" s="330"/>
      <c r="NKQ444" s="330"/>
      <c r="NKR444" s="330"/>
      <c r="NKS444" s="330"/>
      <c r="NKT444" s="330"/>
      <c r="NKU444" s="330"/>
      <c r="NKV444" s="330"/>
      <c r="NKW444" s="330"/>
      <c r="NKX444" s="330"/>
      <c r="NKY444" s="330"/>
      <c r="NKZ444" s="330"/>
      <c r="NLA444" s="330"/>
      <c r="NLB444" s="330"/>
      <c r="NLC444" s="330"/>
      <c r="NLD444" s="330"/>
      <c r="NLE444" s="330"/>
      <c r="NLF444" s="330"/>
      <c r="NLG444" s="330"/>
      <c r="NLH444" s="330"/>
      <c r="NLI444" s="330"/>
      <c r="NLJ444" s="330"/>
      <c r="NLK444" s="330"/>
      <c r="NLL444" s="330"/>
      <c r="NLM444" s="330"/>
      <c r="NLN444" s="330"/>
      <c r="NLO444" s="330"/>
      <c r="NLP444" s="330"/>
      <c r="NLQ444" s="330"/>
      <c r="NLR444" s="330"/>
      <c r="NLS444" s="330"/>
      <c r="NLT444" s="330"/>
      <c r="NLU444" s="330"/>
      <c r="NLV444" s="330"/>
      <c r="NLW444" s="330"/>
      <c r="NLX444" s="330"/>
      <c r="NLY444" s="330"/>
      <c r="NLZ444" s="330"/>
      <c r="NMA444" s="330"/>
      <c r="NMB444" s="330"/>
      <c r="NMC444" s="330"/>
      <c r="NMD444" s="330"/>
      <c r="NME444" s="330"/>
      <c r="NMF444" s="330"/>
      <c r="NMG444" s="330"/>
      <c r="NMH444" s="330"/>
      <c r="NMI444" s="330"/>
      <c r="NMJ444" s="330"/>
      <c r="NMK444" s="330"/>
      <c r="NML444" s="330"/>
      <c r="NMM444" s="330"/>
      <c r="NMN444" s="330"/>
      <c r="NMO444" s="330"/>
      <c r="NMP444" s="330"/>
      <c r="NMQ444" s="330"/>
      <c r="NMR444" s="330"/>
      <c r="NMS444" s="330"/>
      <c r="NMT444" s="330"/>
      <c r="NMU444" s="330"/>
      <c r="NMV444" s="330"/>
      <c r="NMW444" s="330"/>
      <c r="NMX444" s="330"/>
      <c r="NMY444" s="330"/>
      <c r="NMZ444" s="330"/>
      <c r="NNA444" s="330"/>
      <c r="NNB444" s="330"/>
      <c r="NNC444" s="330"/>
      <c r="NND444" s="330"/>
      <c r="NNE444" s="330"/>
      <c r="NNF444" s="330"/>
      <c r="NNG444" s="330"/>
      <c r="NNH444" s="330"/>
      <c r="NNI444" s="330"/>
      <c r="NNJ444" s="330"/>
      <c r="NNK444" s="330"/>
      <c r="NNL444" s="330"/>
      <c r="NNM444" s="330"/>
      <c r="NNN444" s="330"/>
      <c r="NNO444" s="330"/>
      <c r="NNP444" s="330"/>
      <c r="NNQ444" s="330"/>
      <c r="NNR444" s="330"/>
      <c r="NNS444" s="330"/>
      <c r="NNT444" s="330"/>
      <c r="NNU444" s="330"/>
      <c r="NNV444" s="330"/>
      <c r="NNW444" s="330"/>
      <c r="NNX444" s="330"/>
      <c r="NNY444" s="330"/>
      <c r="NNZ444" s="330"/>
      <c r="NOA444" s="330"/>
      <c r="NOB444" s="330"/>
      <c r="NOC444" s="330"/>
      <c r="NOD444" s="330"/>
      <c r="NOE444" s="330"/>
      <c r="NOF444" s="330"/>
      <c r="NOG444" s="330"/>
      <c r="NOH444" s="330"/>
      <c r="NOI444" s="330"/>
      <c r="NOJ444" s="330"/>
      <c r="NOK444" s="330"/>
      <c r="NOL444" s="330"/>
      <c r="NOM444" s="330"/>
      <c r="NON444" s="330"/>
      <c r="NOO444" s="330"/>
      <c r="NOP444" s="330"/>
      <c r="NOQ444" s="330"/>
      <c r="NOR444" s="330"/>
      <c r="NOS444" s="330"/>
      <c r="NOT444" s="330"/>
      <c r="NOU444" s="330"/>
      <c r="NOV444" s="330"/>
      <c r="NOW444" s="330"/>
      <c r="NOX444" s="330"/>
      <c r="NOY444" s="330"/>
      <c r="NOZ444" s="330"/>
      <c r="NPA444" s="330"/>
      <c r="NPB444" s="330"/>
      <c r="NPC444" s="330"/>
      <c r="NPD444" s="330"/>
      <c r="NPE444" s="330"/>
      <c r="NPF444" s="330"/>
      <c r="NPG444" s="330"/>
      <c r="NPH444" s="330"/>
      <c r="NPI444" s="330"/>
      <c r="NPJ444" s="330"/>
      <c r="NPK444" s="330"/>
      <c r="NPL444" s="330"/>
      <c r="NPM444" s="330"/>
      <c r="NPN444" s="330"/>
      <c r="NPO444" s="330"/>
      <c r="NPP444" s="330"/>
      <c r="NPQ444" s="330"/>
      <c r="NPR444" s="330"/>
      <c r="NPS444" s="330"/>
      <c r="NPT444" s="330"/>
      <c r="NPU444" s="330"/>
      <c r="NPV444" s="330"/>
      <c r="NPW444" s="330"/>
      <c r="NPX444" s="330"/>
      <c r="NPY444" s="330"/>
      <c r="NPZ444" s="330"/>
      <c r="NQA444" s="330"/>
      <c r="NQB444" s="330"/>
      <c r="NQC444" s="330"/>
      <c r="NQD444" s="330"/>
      <c r="NQE444" s="330"/>
      <c r="NQF444" s="330"/>
      <c r="NQG444" s="330"/>
      <c r="NQH444" s="330"/>
      <c r="NQI444" s="330"/>
      <c r="NQJ444" s="330"/>
      <c r="NQK444" s="330"/>
      <c r="NQL444" s="330"/>
      <c r="NQM444" s="330"/>
      <c r="NQN444" s="330"/>
      <c r="NQO444" s="330"/>
      <c r="NQP444" s="330"/>
      <c r="NQQ444" s="330"/>
      <c r="NQR444" s="330"/>
      <c r="NQS444" s="330"/>
      <c r="NQT444" s="330"/>
      <c r="NQU444" s="330"/>
      <c r="NQV444" s="330"/>
      <c r="NQW444" s="330"/>
      <c r="NQX444" s="330"/>
      <c r="NQY444" s="330"/>
      <c r="NQZ444" s="330"/>
      <c r="NRA444" s="330"/>
      <c r="NRB444" s="330"/>
      <c r="NRC444" s="330"/>
      <c r="NRD444" s="330"/>
      <c r="NRE444" s="330"/>
      <c r="NRF444" s="330"/>
      <c r="NRG444" s="330"/>
      <c r="NRH444" s="330"/>
      <c r="NRI444" s="330"/>
      <c r="NRJ444" s="330"/>
      <c r="NRK444" s="330"/>
      <c r="NRL444" s="330"/>
      <c r="NRM444" s="330"/>
      <c r="NRN444" s="330"/>
      <c r="NRO444" s="330"/>
      <c r="NRP444" s="330"/>
      <c r="NRQ444" s="330"/>
      <c r="NRR444" s="330"/>
      <c r="NRS444" s="330"/>
      <c r="NRT444" s="330"/>
      <c r="NRU444" s="330"/>
      <c r="NRV444" s="330"/>
      <c r="NRW444" s="330"/>
      <c r="NRX444" s="330"/>
      <c r="NRY444" s="330"/>
      <c r="NRZ444" s="330"/>
      <c r="NSA444" s="330"/>
      <c r="NSB444" s="330"/>
      <c r="NSC444" s="330"/>
      <c r="NSD444" s="330"/>
      <c r="NSE444" s="330"/>
      <c r="NSF444" s="330"/>
      <c r="NSG444" s="330"/>
      <c r="NSH444" s="330"/>
      <c r="NSI444" s="330"/>
      <c r="NSJ444" s="330"/>
      <c r="NSK444" s="330"/>
      <c r="NSL444" s="330"/>
      <c r="NSM444" s="330"/>
      <c r="NSN444" s="330"/>
      <c r="NSO444" s="330"/>
      <c r="NSP444" s="330"/>
      <c r="NSQ444" s="330"/>
      <c r="NSR444" s="330"/>
      <c r="NSS444" s="330"/>
      <c r="NST444" s="330"/>
      <c r="NSU444" s="330"/>
      <c r="NSV444" s="330"/>
      <c r="NSW444" s="330"/>
      <c r="NSX444" s="330"/>
      <c r="NSY444" s="330"/>
      <c r="NSZ444" s="330"/>
      <c r="NTA444" s="330"/>
      <c r="NTB444" s="330"/>
      <c r="NTC444" s="330"/>
      <c r="NTD444" s="330"/>
      <c r="NTE444" s="330"/>
      <c r="NTF444" s="330"/>
      <c r="NTG444" s="330"/>
      <c r="NTH444" s="330"/>
      <c r="NTI444" s="330"/>
      <c r="NTJ444" s="330"/>
      <c r="NTK444" s="330"/>
      <c r="NTL444" s="330"/>
      <c r="NTM444" s="330"/>
      <c r="NTN444" s="330"/>
      <c r="NTO444" s="330"/>
      <c r="NTP444" s="330"/>
      <c r="NTQ444" s="330"/>
      <c r="NTR444" s="330"/>
      <c r="NTS444" s="330"/>
      <c r="NTT444" s="330"/>
      <c r="NTU444" s="330"/>
      <c r="NTV444" s="330"/>
      <c r="NTW444" s="330"/>
      <c r="NTX444" s="330"/>
      <c r="NTY444" s="330"/>
      <c r="NTZ444" s="330"/>
      <c r="NUA444" s="330"/>
      <c r="NUB444" s="330"/>
      <c r="NUC444" s="330"/>
      <c r="NUD444" s="330"/>
      <c r="NUE444" s="330"/>
      <c r="NUF444" s="330"/>
      <c r="NUG444" s="330"/>
      <c r="NUH444" s="330"/>
      <c r="NUI444" s="330"/>
      <c r="NUJ444" s="330"/>
      <c r="NUK444" s="330"/>
      <c r="NUL444" s="330"/>
      <c r="NUM444" s="330"/>
      <c r="NUN444" s="330"/>
      <c r="NUO444" s="330"/>
      <c r="NUP444" s="330"/>
      <c r="NUQ444" s="330"/>
      <c r="NUR444" s="330"/>
      <c r="NUS444" s="330"/>
      <c r="NUT444" s="330"/>
      <c r="NUU444" s="330"/>
      <c r="NUV444" s="330"/>
      <c r="NUW444" s="330"/>
      <c r="NUX444" s="330"/>
      <c r="NUY444" s="330"/>
      <c r="NUZ444" s="330"/>
      <c r="NVA444" s="330"/>
      <c r="NVB444" s="330"/>
      <c r="NVC444" s="330"/>
      <c r="NVD444" s="330"/>
      <c r="NVE444" s="330"/>
      <c r="NVF444" s="330"/>
      <c r="NVG444" s="330"/>
      <c r="NVH444" s="330"/>
      <c r="NVI444" s="330"/>
      <c r="NVJ444" s="330"/>
      <c r="NVK444" s="330"/>
      <c r="NVL444" s="330"/>
      <c r="NVM444" s="330"/>
      <c r="NVN444" s="330"/>
      <c r="NVO444" s="330"/>
      <c r="NVP444" s="330"/>
      <c r="NVQ444" s="330"/>
      <c r="NVR444" s="330"/>
      <c r="NVS444" s="330"/>
      <c r="NVT444" s="330"/>
      <c r="NVU444" s="330"/>
      <c r="NVV444" s="330"/>
      <c r="NVW444" s="330"/>
      <c r="NVX444" s="330"/>
      <c r="NVY444" s="330"/>
      <c r="NVZ444" s="330"/>
      <c r="NWA444" s="330"/>
      <c r="NWB444" s="330"/>
      <c r="NWC444" s="330"/>
      <c r="NWD444" s="330"/>
      <c r="NWE444" s="330"/>
      <c r="NWF444" s="330"/>
      <c r="NWG444" s="330"/>
      <c r="NWH444" s="330"/>
      <c r="NWI444" s="330"/>
      <c r="NWJ444" s="330"/>
      <c r="NWK444" s="330"/>
      <c r="NWL444" s="330"/>
      <c r="NWM444" s="330"/>
      <c r="NWN444" s="330"/>
      <c r="NWO444" s="330"/>
      <c r="NWP444" s="330"/>
      <c r="NWQ444" s="330"/>
      <c r="NWR444" s="330"/>
      <c r="NWS444" s="330"/>
      <c r="NWT444" s="330"/>
      <c r="NWU444" s="330"/>
      <c r="NWV444" s="330"/>
      <c r="NWW444" s="330"/>
      <c r="NWX444" s="330"/>
      <c r="NWY444" s="330"/>
      <c r="NWZ444" s="330"/>
      <c r="NXA444" s="330"/>
      <c r="NXB444" s="330"/>
      <c r="NXC444" s="330"/>
      <c r="NXD444" s="330"/>
      <c r="NXE444" s="330"/>
      <c r="NXF444" s="330"/>
      <c r="NXG444" s="330"/>
      <c r="NXH444" s="330"/>
      <c r="NXI444" s="330"/>
      <c r="NXJ444" s="330"/>
      <c r="NXK444" s="330"/>
      <c r="NXL444" s="330"/>
      <c r="NXM444" s="330"/>
      <c r="NXN444" s="330"/>
      <c r="NXO444" s="330"/>
      <c r="NXP444" s="330"/>
      <c r="NXQ444" s="330"/>
      <c r="NXR444" s="330"/>
      <c r="NXS444" s="330"/>
      <c r="NXT444" s="330"/>
      <c r="NXU444" s="330"/>
      <c r="NXV444" s="330"/>
      <c r="NXW444" s="330"/>
      <c r="NXX444" s="330"/>
      <c r="NXY444" s="330"/>
      <c r="NXZ444" s="330"/>
      <c r="NYA444" s="330"/>
      <c r="NYB444" s="330"/>
      <c r="NYC444" s="330"/>
      <c r="NYD444" s="330"/>
      <c r="NYE444" s="330"/>
      <c r="NYF444" s="330"/>
      <c r="NYG444" s="330"/>
      <c r="NYH444" s="330"/>
      <c r="NYI444" s="330"/>
      <c r="NYJ444" s="330"/>
      <c r="NYK444" s="330"/>
      <c r="NYL444" s="330"/>
      <c r="NYM444" s="330"/>
      <c r="NYN444" s="330"/>
      <c r="NYO444" s="330"/>
      <c r="NYP444" s="330"/>
      <c r="NYQ444" s="330"/>
      <c r="NYR444" s="330"/>
      <c r="NYS444" s="330"/>
      <c r="NYT444" s="330"/>
      <c r="NYU444" s="330"/>
      <c r="NYV444" s="330"/>
      <c r="NYW444" s="330"/>
      <c r="NYX444" s="330"/>
      <c r="NYY444" s="330"/>
      <c r="NYZ444" s="330"/>
      <c r="NZA444" s="330"/>
      <c r="NZB444" s="330"/>
      <c r="NZC444" s="330"/>
      <c r="NZD444" s="330"/>
      <c r="NZE444" s="330"/>
      <c r="NZF444" s="330"/>
      <c r="NZG444" s="330"/>
      <c r="NZH444" s="330"/>
      <c r="NZI444" s="330"/>
      <c r="NZJ444" s="330"/>
      <c r="NZK444" s="330"/>
      <c r="NZL444" s="330"/>
      <c r="NZM444" s="330"/>
      <c r="NZN444" s="330"/>
      <c r="NZO444" s="330"/>
      <c r="NZP444" s="330"/>
      <c r="NZQ444" s="330"/>
      <c r="NZR444" s="330"/>
      <c r="NZS444" s="330"/>
      <c r="NZT444" s="330"/>
      <c r="NZU444" s="330"/>
      <c r="NZV444" s="330"/>
      <c r="NZW444" s="330"/>
      <c r="NZX444" s="330"/>
      <c r="NZY444" s="330"/>
      <c r="NZZ444" s="330"/>
      <c r="OAA444" s="330"/>
      <c r="OAB444" s="330"/>
      <c r="OAC444" s="330"/>
      <c r="OAD444" s="330"/>
      <c r="OAE444" s="330"/>
      <c r="OAF444" s="330"/>
      <c r="OAG444" s="330"/>
      <c r="OAH444" s="330"/>
      <c r="OAI444" s="330"/>
      <c r="OAJ444" s="330"/>
      <c r="OAK444" s="330"/>
      <c r="OAL444" s="330"/>
      <c r="OAM444" s="330"/>
      <c r="OAN444" s="330"/>
      <c r="OAO444" s="330"/>
      <c r="OAP444" s="330"/>
      <c r="OAQ444" s="330"/>
      <c r="OAR444" s="330"/>
      <c r="OAS444" s="330"/>
      <c r="OAT444" s="330"/>
      <c r="OAU444" s="330"/>
      <c r="OAV444" s="330"/>
      <c r="OAW444" s="330"/>
      <c r="OAX444" s="330"/>
      <c r="OAY444" s="330"/>
      <c r="OAZ444" s="330"/>
      <c r="OBA444" s="330"/>
      <c r="OBB444" s="330"/>
      <c r="OBC444" s="330"/>
      <c r="OBD444" s="330"/>
      <c r="OBE444" s="330"/>
      <c r="OBF444" s="330"/>
      <c r="OBG444" s="330"/>
      <c r="OBH444" s="330"/>
      <c r="OBI444" s="330"/>
      <c r="OBJ444" s="330"/>
      <c r="OBK444" s="330"/>
      <c r="OBL444" s="330"/>
      <c r="OBM444" s="330"/>
      <c r="OBN444" s="330"/>
      <c r="OBO444" s="330"/>
      <c r="OBP444" s="330"/>
      <c r="OBQ444" s="330"/>
      <c r="OBR444" s="330"/>
      <c r="OBS444" s="330"/>
      <c r="OBT444" s="330"/>
      <c r="OBU444" s="330"/>
      <c r="OBV444" s="330"/>
      <c r="OBW444" s="330"/>
      <c r="OBX444" s="330"/>
      <c r="OBY444" s="330"/>
      <c r="OBZ444" s="330"/>
      <c r="OCA444" s="330"/>
      <c r="OCB444" s="330"/>
      <c r="OCC444" s="330"/>
      <c r="OCD444" s="330"/>
      <c r="OCE444" s="330"/>
      <c r="OCF444" s="330"/>
      <c r="OCG444" s="330"/>
      <c r="OCH444" s="330"/>
      <c r="OCI444" s="330"/>
      <c r="OCJ444" s="330"/>
      <c r="OCK444" s="330"/>
      <c r="OCL444" s="330"/>
      <c r="OCM444" s="330"/>
      <c r="OCN444" s="330"/>
      <c r="OCO444" s="330"/>
      <c r="OCP444" s="330"/>
      <c r="OCQ444" s="330"/>
      <c r="OCR444" s="330"/>
      <c r="OCS444" s="330"/>
      <c r="OCT444" s="330"/>
      <c r="OCU444" s="330"/>
      <c r="OCV444" s="330"/>
      <c r="OCW444" s="330"/>
      <c r="OCX444" s="330"/>
      <c r="OCY444" s="330"/>
      <c r="OCZ444" s="330"/>
      <c r="ODA444" s="330"/>
      <c r="ODB444" s="330"/>
      <c r="ODC444" s="330"/>
      <c r="ODD444" s="330"/>
      <c r="ODE444" s="330"/>
      <c r="ODF444" s="330"/>
      <c r="ODG444" s="330"/>
      <c r="ODH444" s="330"/>
      <c r="ODI444" s="330"/>
      <c r="ODJ444" s="330"/>
      <c r="ODK444" s="330"/>
      <c r="ODL444" s="330"/>
      <c r="ODM444" s="330"/>
      <c r="ODN444" s="330"/>
      <c r="ODO444" s="330"/>
      <c r="ODP444" s="330"/>
      <c r="ODQ444" s="330"/>
      <c r="ODR444" s="330"/>
      <c r="ODS444" s="330"/>
      <c r="ODT444" s="330"/>
      <c r="ODU444" s="330"/>
      <c r="ODV444" s="330"/>
      <c r="ODW444" s="330"/>
      <c r="ODX444" s="330"/>
      <c r="ODY444" s="330"/>
      <c r="ODZ444" s="330"/>
      <c r="OEA444" s="330"/>
      <c r="OEB444" s="330"/>
      <c r="OEC444" s="330"/>
      <c r="OED444" s="330"/>
      <c r="OEE444" s="330"/>
      <c r="OEF444" s="330"/>
      <c r="OEG444" s="330"/>
      <c r="OEH444" s="330"/>
      <c r="OEI444" s="330"/>
      <c r="OEJ444" s="330"/>
      <c r="OEK444" s="330"/>
      <c r="OEL444" s="330"/>
      <c r="OEM444" s="330"/>
      <c r="OEN444" s="330"/>
      <c r="OEO444" s="330"/>
      <c r="OEP444" s="330"/>
      <c r="OEQ444" s="330"/>
      <c r="OER444" s="330"/>
      <c r="OES444" s="330"/>
      <c r="OET444" s="330"/>
      <c r="OEU444" s="330"/>
      <c r="OEV444" s="330"/>
      <c r="OEW444" s="330"/>
      <c r="OEX444" s="330"/>
      <c r="OEY444" s="330"/>
      <c r="OEZ444" s="330"/>
      <c r="OFA444" s="330"/>
      <c r="OFB444" s="330"/>
      <c r="OFC444" s="330"/>
      <c r="OFD444" s="330"/>
      <c r="OFE444" s="330"/>
      <c r="OFF444" s="330"/>
      <c r="OFG444" s="330"/>
      <c r="OFH444" s="330"/>
      <c r="OFI444" s="330"/>
      <c r="OFJ444" s="330"/>
      <c r="OFK444" s="330"/>
      <c r="OFL444" s="330"/>
      <c r="OFM444" s="330"/>
      <c r="OFN444" s="330"/>
      <c r="OFO444" s="330"/>
      <c r="OFP444" s="330"/>
      <c r="OFQ444" s="330"/>
      <c r="OFR444" s="330"/>
      <c r="OFS444" s="330"/>
      <c r="OFT444" s="330"/>
      <c r="OFU444" s="330"/>
      <c r="OFV444" s="330"/>
      <c r="OFW444" s="330"/>
      <c r="OFX444" s="330"/>
      <c r="OFY444" s="330"/>
      <c r="OFZ444" s="330"/>
      <c r="OGA444" s="330"/>
      <c r="OGB444" s="330"/>
      <c r="OGC444" s="330"/>
      <c r="OGD444" s="330"/>
      <c r="OGE444" s="330"/>
      <c r="OGF444" s="330"/>
      <c r="OGG444" s="330"/>
      <c r="OGH444" s="330"/>
      <c r="OGI444" s="330"/>
      <c r="OGJ444" s="330"/>
      <c r="OGK444" s="330"/>
      <c r="OGL444" s="330"/>
      <c r="OGM444" s="330"/>
      <c r="OGN444" s="330"/>
      <c r="OGO444" s="330"/>
      <c r="OGP444" s="330"/>
      <c r="OGQ444" s="330"/>
      <c r="OGR444" s="330"/>
      <c r="OGS444" s="330"/>
      <c r="OGT444" s="330"/>
      <c r="OGU444" s="330"/>
      <c r="OGV444" s="330"/>
      <c r="OGW444" s="330"/>
      <c r="OGX444" s="330"/>
      <c r="OGY444" s="330"/>
      <c r="OGZ444" s="330"/>
      <c r="OHA444" s="330"/>
      <c r="OHB444" s="330"/>
      <c r="OHC444" s="330"/>
      <c r="OHD444" s="330"/>
      <c r="OHE444" s="330"/>
      <c r="OHF444" s="330"/>
      <c r="OHG444" s="330"/>
      <c r="OHH444" s="330"/>
      <c r="OHI444" s="330"/>
      <c r="OHJ444" s="330"/>
      <c r="OHK444" s="330"/>
      <c r="OHL444" s="330"/>
      <c r="OHM444" s="330"/>
      <c r="OHN444" s="330"/>
      <c r="OHO444" s="330"/>
      <c r="OHP444" s="330"/>
      <c r="OHQ444" s="330"/>
      <c r="OHR444" s="330"/>
      <c r="OHS444" s="330"/>
      <c r="OHT444" s="330"/>
      <c r="OHU444" s="330"/>
      <c r="OHV444" s="330"/>
      <c r="OHW444" s="330"/>
      <c r="OHX444" s="330"/>
      <c r="OHY444" s="330"/>
      <c r="OHZ444" s="330"/>
      <c r="OIA444" s="330"/>
      <c r="OIB444" s="330"/>
      <c r="OIC444" s="330"/>
      <c r="OID444" s="330"/>
      <c r="OIE444" s="330"/>
      <c r="OIF444" s="330"/>
      <c r="OIG444" s="330"/>
      <c r="OIH444" s="330"/>
      <c r="OII444" s="330"/>
      <c r="OIJ444" s="330"/>
      <c r="OIK444" s="330"/>
      <c r="OIL444" s="330"/>
      <c r="OIM444" s="330"/>
      <c r="OIN444" s="330"/>
      <c r="OIO444" s="330"/>
      <c r="OIP444" s="330"/>
      <c r="OIQ444" s="330"/>
      <c r="OIR444" s="330"/>
      <c r="OIS444" s="330"/>
      <c r="OIT444" s="330"/>
      <c r="OIU444" s="330"/>
      <c r="OIV444" s="330"/>
      <c r="OIW444" s="330"/>
      <c r="OIX444" s="330"/>
      <c r="OIY444" s="330"/>
      <c r="OIZ444" s="330"/>
      <c r="OJA444" s="330"/>
      <c r="OJB444" s="330"/>
      <c r="OJC444" s="330"/>
      <c r="OJD444" s="330"/>
      <c r="OJE444" s="330"/>
      <c r="OJF444" s="330"/>
      <c r="OJG444" s="330"/>
      <c r="OJH444" s="330"/>
      <c r="OJI444" s="330"/>
      <c r="OJJ444" s="330"/>
      <c r="OJK444" s="330"/>
      <c r="OJL444" s="330"/>
      <c r="OJM444" s="330"/>
      <c r="OJN444" s="330"/>
      <c r="OJO444" s="330"/>
      <c r="OJP444" s="330"/>
      <c r="OJQ444" s="330"/>
      <c r="OJR444" s="330"/>
      <c r="OJS444" s="330"/>
      <c r="OJT444" s="330"/>
      <c r="OJU444" s="330"/>
      <c r="OJV444" s="330"/>
      <c r="OJW444" s="330"/>
      <c r="OJX444" s="330"/>
      <c r="OJY444" s="330"/>
      <c r="OJZ444" s="330"/>
      <c r="OKA444" s="330"/>
      <c r="OKB444" s="330"/>
      <c r="OKC444" s="330"/>
      <c r="OKD444" s="330"/>
      <c r="OKE444" s="330"/>
      <c r="OKF444" s="330"/>
      <c r="OKG444" s="330"/>
      <c r="OKH444" s="330"/>
      <c r="OKI444" s="330"/>
      <c r="OKJ444" s="330"/>
      <c r="OKK444" s="330"/>
      <c r="OKL444" s="330"/>
      <c r="OKM444" s="330"/>
      <c r="OKN444" s="330"/>
      <c r="OKO444" s="330"/>
      <c r="OKP444" s="330"/>
      <c r="OKQ444" s="330"/>
      <c r="OKR444" s="330"/>
      <c r="OKS444" s="330"/>
      <c r="OKT444" s="330"/>
      <c r="OKU444" s="330"/>
      <c r="OKV444" s="330"/>
      <c r="OKW444" s="330"/>
      <c r="OKX444" s="330"/>
      <c r="OKY444" s="330"/>
      <c r="OKZ444" s="330"/>
      <c r="OLA444" s="330"/>
      <c r="OLB444" s="330"/>
      <c r="OLC444" s="330"/>
      <c r="OLD444" s="330"/>
      <c r="OLE444" s="330"/>
      <c r="OLF444" s="330"/>
      <c r="OLG444" s="330"/>
      <c r="OLH444" s="330"/>
      <c r="OLI444" s="330"/>
      <c r="OLJ444" s="330"/>
      <c r="OLK444" s="330"/>
      <c r="OLL444" s="330"/>
      <c r="OLM444" s="330"/>
      <c r="OLN444" s="330"/>
      <c r="OLO444" s="330"/>
      <c r="OLP444" s="330"/>
      <c r="OLQ444" s="330"/>
      <c r="OLR444" s="330"/>
      <c r="OLS444" s="330"/>
      <c r="OLT444" s="330"/>
      <c r="OLU444" s="330"/>
      <c r="OLV444" s="330"/>
      <c r="OLW444" s="330"/>
      <c r="OLX444" s="330"/>
      <c r="OLY444" s="330"/>
      <c r="OLZ444" s="330"/>
      <c r="OMA444" s="330"/>
      <c r="OMB444" s="330"/>
      <c r="OMC444" s="330"/>
      <c r="OMD444" s="330"/>
      <c r="OME444" s="330"/>
      <c r="OMF444" s="330"/>
      <c r="OMG444" s="330"/>
      <c r="OMH444" s="330"/>
      <c r="OMI444" s="330"/>
      <c r="OMJ444" s="330"/>
      <c r="OMK444" s="330"/>
      <c r="OML444" s="330"/>
      <c r="OMM444" s="330"/>
      <c r="OMN444" s="330"/>
      <c r="OMO444" s="330"/>
      <c r="OMP444" s="330"/>
      <c r="OMQ444" s="330"/>
      <c r="OMR444" s="330"/>
      <c r="OMS444" s="330"/>
      <c r="OMT444" s="330"/>
      <c r="OMU444" s="330"/>
      <c r="OMV444" s="330"/>
      <c r="OMW444" s="330"/>
      <c r="OMX444" s="330"/>
      <c r="OMY444" s="330"/>
      <c r="OMZ444" s="330"/>
      <c r="ONA444" s="330"/>
      <c r="ONB444" s="330"/>
      <c r="ONC444" s="330"/>
      <c r="OND444" s="330"/>
      <c r="ONE444" s="330"/>
      <c r="ONF444" s="330"/>
      <c r="ONG444" s="330"/>
      <c r="ONH444" s="330"/>
      <c r="ONI444" s="330"/>
      <c r="ONJ444" s="330"/>
      <c r="ONK444" s="330"/>
      <c r="ONL444" s="330"/>
      <c r="ONM444" s="330"/>
      <c r="ONN444" s="330"/>
      <c r="ONO444" s="330"/>
      <c r="ONP444" s="330"/>
      <c r="ONQ444" s="330"/>
      <c r="ONR444" s="330"/>
      <c r="ONS444" s="330"/>
      <c r="ONT444" s="330"/>
      <c r="ONU444" s="330"/>
      <c r="ONV444" s="330"/>
      <c r="ONW444" s="330"/>
      <c r="ONX444" s="330"/>
      <c r="ONY444" s="330"/>
      <c r="ONZ444" s="330"/>
      <c r="OOA444" s="330"/>
      <c r="OOB444" s="330"/>
      <c r="OOC444" s="330"/>
      <c r="OOD444" s="330"/>
      <c r="OOE444" s="330"/>
      <c r="OOF444" s="330"/>
      <c r="OOG444" s="330"/>
      <c r="OOH444" s="330"/>
      <c r="OOI444" s="330"/>
      <c r="OOJ444" s="330"/>
      <c r="OOK444" s="330"/>
      <c r="OOL444" s="330"/>
      <c r="OOM444" s="330"/>
      <c r="OON444" s="330"/>
      <c r="OOO444" s="330"/>
      <c r="OOP444" s="330"/>
      <c r="OOQ444" s="330"/>
      <c r="OOR444" s="330"/>
      <c r="OOS444" s="330"/>
      <c r="OOT444" s="330"/>
      <c r="OOU444" s="330"/>
      <c r="OOV444" s="330"/>
      <c r="OOW444" s="330"/>
      <c r="OOX444" s="330"/>
      <c r="OOY444" s="330"/>
      <c r="OOZ444" s="330"/>
      <c r="OPA444" s="330"/>
      <c r="OPB444" s="330"/>
      <c r="OPC444" s="330"/>
      <c r="OPD444" s="330"/>
      <c r="OPE444" s="330"/>
      <c r="OPF444" s="330"/>
      <c r="OPG444" s="330"/>
      <c r="OPH444" s="330"/>
      <c r="OPI444" s="330"/>
      <c r="OPJ444" s="330"/>
      <c r="OPK444" s="330"/>
      <c r="OPL444" s="330"/>
      <c r="OPM444" s="330"/>
      <c r="OPN444" s="330"/>
      <c r="OPO444" s="330"/>
      <c r="OPP444" s="330"/>
      <c r="OPQ444" s="330"/>
      <c r="OPR444" s="330"/>
      <c r="OPS444" s="330"/>
      <c r="OPT444" s="330"/>
      <c r="OPU444" s="330"/>
      <c r="OPV444" s="330"/>
      <c r="OPW444" s="330"/>
      <c r="OPX444" s="330"/>
      <c r="OPY444" s="330"/>
      <c r="OPZ444" s="330"/>
      <c r="OQA444" s="330"/>
      <c r="OQB444" s="330"/>
      <c r="OQC444" s="330"/>
      <c r="OQD444" s="330"/>
      <c r="OQE444" s="330"/>
      <c r="OQF444" s="330"/>
      <c r="OQG444" s="330"/>
      <c r="OQH444" s="330"/>
      <c r="OQI444" s="330"/>
      <c r="OQJ444" s="330"/>
      <c r="OQK444" s="330"/>
      <c r="OQL444" s="330"/>
      <c r="OQM444" s="330"/>
      <c r="OQN444" s="330"/>
      <c r="OQO444" s="330"/>
      <c r="OQP444" s="330"/>
      <c r="OQQ444" s="330"/>
      <c r="OQR444" s="330"/>
      <c r="OQS444" s="330"/>
      <c r="OQT444" s="330"/>
      <c r="OQU444" s="330"/>
      <c r="OQV444" s="330"/>
      <c r="OQW444" s="330"/>
      <c r="OQX444" s="330"/>
      <c r="OQY444" s="330"/>
      <c r="OQZ444" s="330"/>
      <c r="ORA444" s="330"/>
      <c r="ORB444" s="330"/>
      <c r="ORC444" s="330"/>
      <c r="ORD444" s="330"/>
      <c r="ORE444" s="330"/>
      <c r="ORF444" s="330"/>
      <c r="ORG444" s="330"/>
      <c r="ORH444" s="330"/>
      <c r="ORI444" s="330"/>
      <c r="ORJ444" s="330"/>
      <c r="ORK444" s="330"/>
      <c r="ORL444" s="330"/>
      <c r="ORM444" s="330"/>
      <c r="ORN444" s="330"/>
      <c r="ORO444" s="330"/>
      <c r="ORP444" s="330"/>
      <c r="ORQ444" s="330"/>
      <c r="ORR444" s="330"/>
      <c r="ORS444" s="330"/>
      <c r="ORT444" s="330"/>
      <c r="ORU444" s="330"/>
      <c r="ORV444" s="330"/>
      <c r="ORW444" s="330"/>
      <c r="ORX444" s="330"/>
      <c r="ORY444" s="330"/>
      <c r="ORZ444" s="330"/>
      <c r="OSA444" s="330"/>
      <c r="OSB444" s="330"/>
      <c r="OSC444" s="330"/>
      <c r="OSD444" s="330"/>
      <c r="OSE444" s="330"/>
      <c r="OSF444" s="330"/>
      <c r="OSG444" s="330"/>
      <c r="OSH444" s="330"/>
      <c r="OSI444" s="330"/>
      <c r="OSJ444" s="330"/>
      <c r="OSK444" s="330"/>
      <c r="OSL444" s="330"/>
      <c r="OSM444" s="330"/>
      <c r="OSN444" s="330"/>
      <c r="OSO444" s="330"/>
      <c r="OSP444" s="330"/>
      <c r="OSQ444" s="330"/>
      <c r="OSR444" s="330"/>
      <c r="OSS444" s="330"/>
      <c r="OST444" s="330"/>
      <c r="OSU444" s="330"/>
      <c r="OSV444" s="330"/>
      <c r="OSW444" s="330"/>
      <c r="OSX444" s="330"/>
      <c r="OSY444" s="330"/>
      <c r="OSZ444" s="330"/>
      <c r="OTA444" s="330"/>
      <c r="OTB444" s="330"/>
      <c r="OTC444" s="330"/>
      <c r="OTD444" s="330"/>
      <c r="OTE444" s="330"/>
      <c r="OTF444" s="330"/>
      <c r="OTG444" s="330"/>
      <c r="OTH444" s="330"/>
      <c r="OTI444" s="330"/>
      <c r="OTJ444" s="330"/>
      <c r="OTK444" s="330"/>
      <c r="OTL444" s="330"/>
      <c r="OTM444" s="330"/>
      <c r="OTN444" s="330"/>
      <c r="OTO444" s="330"/>
      <c r="OTP444" s="330"/>
      <c r="OTQ444" s="330"/>
      <c r="OTR444" s="330"/>
      <c r="OTS444" s="330"/>
      <c r="OTT444" s="330"/>
      <c r="OTU444" s="330"/>
      <c r="OTV444" s="330"/>
      <c r="OTW444" s="330"/>
      <c r="OTX444" s="330"/>
      <c r="OTY444" s="330"/>
      <c r="OTZ444" s="330"/>
      <c r="OUA444" s="330"/>
      <c r="OUB444" s="330"/>
      <c r="OUC444" s="330"/>
      <c r="OUD444" s="330"/>
      <c r="OUE444" s="330"/>
      <c r="OUF444" s="330"/>
      <c r="OUG444" s="330"/>
      <c r="OUH444" s="330"/>
      <c r="OUI444" s="330"/>
      <c r="OUJ444" s="330"/>
      <c r="OUK444" s="330"/>
      <c r="OUL444" s="330"/>
      <c r="OUM444" s="330"/>
      <c r="OUN444" s="330"/>
      <c r="OUO444" s="330"/>
      <c r="OUP444" s="330"/>
      <c r="OUQ444" s="330"/>
      <c r="OUR444" s="330"/>
      <c r="OUS444" s="330"/>
      <c r="OUT444" s="330"/>
      <c r="OUU444" s="330"/>
      <c r="OUV444" s="330"/>
      <c r="OUW444" s="330"/>
      <c r="OUX444" s="330"/>
      <c r="OUY444" s="330"/>
      <c r="OUZ444" s="330"/>
      <c r="OVA444" s="330"/>
      <c r="OVB444" s="330"/>
      <c r="OVC444" s="330"/>
      <c r="OVD444" s="330"/>
      <c r="OVE444" s="330"/>
      <c r="OVF444" s="330"/>
      <c r="OVG444" s="330"/>
      <c r="OVH444" s="330"/>
      <c r="OVI444" s="330"/>
      <c r="OVJ444" s="330"/>
      <c r="OVK444" s="330"/>
      <c r="OVL444" s="330"/>
      <c r="OVM444" s="330"/>
      <c r="OVN444" s="330"/>
      <c r="OVO444" s="330"/>
      <c r="OVP444" s="330"/>
      <c r="OVQ444" s="330"/>
      <c r="OVR444" s="330"/>
      <c r="OVS444" s="330"/>
      <c r="OVT444" s="330"/>
      <c r="OVU444" s="330"/>
      <c r="OVV444" s="330"/>
      <c r="OVW444" s="330"/>
      <c r="OVX444" s="330"/>
      <c r="OVY444" s="330"/>
      <c r="OVZ444" s="330"/>
      <c r="OWA444" s="330"/>
      <c r="OWB444" s="330"/>
      <c r="OWC444" s="330"/>
      <c r="OWD444" s="330"/>
      <c r="OWE444" s="330"/>
      <c r="OWF444" s="330"/>
      <c r="OWG444" s="330"/>
      <c r="OWH444" s="330"/>
      <c r="OWI444" s="330"/>
      <c r="OWJ444" s="330"/>
      <c r="OWK444" s="330"/>
      <c r="OWL444" s="330"/>
      <c r="OWM444" s="330"/>
      <c r="OWN444" s="330"/>
      <c r="OWO444" s="330"/>
      <c r="OWP444" s="330"/>
      <c r="OWQ444" s="330"/>
      <c r="OWR444" s="330"/>
      <c r="OWS444" s="330"/>
      <c r="OWT444" s="330"/>
      <c r="OWU444" s="330"/>
      <c r="OWV444" s="330"/>
      <c r="OWW444" s="330"/>
      <c r="OWX444" s="330"/>
      <c r="OWY444" s="330"/>
      <c r="OWZ444" s="330"/>
      <c r="OXA444" s="330"/>
      <c r="OXB444" s="330"/>
      <c r="OXC444" s="330"/>
      <c r="OXD444" s="330"/>
      <c r="OXE444" s="330"/>
      <c r="OXF444" s="330"/>
      <c r="OXG444" s="330"/>
      <c r="OXH444" s="330"/>
      <c r="OXI444" s="330"/>
      <c r="OXJ444" s="330"/>
      <c r="OXK444" s="330"/>
      <c r="OXL444" s="330"/>
      <c r="OXM444" s="330"/>
      <c r="OXN444" s="330"/>
      <c r="OXO444" s="330"/>
      <c r="OXP444" s="330"/>
      <c r="OXQ444" s="330"/>
      <c r="OXR444" s="330"/>
      <c r="OXS444" s="330"/>
      <c r="OXT444" s="330"/>
      <c r="OXU444" s="330"/>
      <c r="OXV444" s="330"/>
      <c r="OXW444" s="330"/>
      <c r="OXX444" s="330"/>
      <c r="OXY444" s="330"/>
      <c r="OXZ444" s="330"/>
      <c r="OYA444" s="330"/>
      <c r="OYB444" s="330"/>
      <c r="OYC444" s="330"/>
      <c r="OYD444" s="330"/>
      <c r="OYE444" s="330"/>
      <c r="OYF444" s="330"/>
      <c r="OYG444" s="330"/>
      <c r="OYH444" s="330"/>
      <c r="OYI444" s="330"/>
      <c r="OYJ444" s="330"/>
      <c r="OYK444" s="330"/>
      <c r="OYL444" s="330"/>
      <c r="OYM444" s="330"/>
      <c r="OYN444" s="330"/>
      <c r="OYO444" s="330"/>
      <c r="OYP444" s="330"/>
      <c r="OYQ444" s="330"/>
      <c r="OYR444" s="330"/>
      <c r="OYS444" s="330"/>
      <c r="OYT444" s="330"/>
      <c r="OYU444" s="330"/>
      <c r="OYV444" s="330"/>
      <c r="OYW444" s="330"/>
      <c r="OYX444" s="330"/>
      <c r="OYY444" s="330"/>
      <c r="OYZ444" s="330"/>
      <c r="OZA444" s="330"/>
      <c r="OZB444" s="330"/>
      <c r="OZC444" s="330"/>
      <c r="OZD444" s="330"/>
      <c r="OZE444" s="330"/>
      <c r="OZF444" s="330"/>
      <c r="OZG444" s="330"/>
      <c r="OZH444" s="330"/>
      <c r="OZI444" s="330"/>
      <c r="OZJ444" s="330"/>
      <c r="OZK444" s="330"/>
      <c r="OZL444" s="330"/>
      <c r="OZM444" s="330"/>
      <c r="OZN444" s="330"/>
      <c r="OZO444" s="330"/>
      <c r="OZP444" s="330"/>
      <c r="OZQ444" s="330"/>
      <c r="OZR444" s="330"/>
      <c r="OZS444" s="330"/>
      <c r="OZT444" s="330"/>
      <c r="OZU444" s="330"/>
      <c r="OZV444" s="330"/>
      <c r="OZW444" s="330"/>
      <c r="OZX444" s="330"/>
      <c r="OZY444" s="330"/>
      <c r="OZZ444" s="330"/>
      <c r="PAA444" s="330"/>
      <c r="PAB444" s="330"/>
      <c r="PAC444" s="330"/>
      <c r="PAD444" s="330"/>
      <c r="PAE444" s="330"/>
      <c r="PAF444" s="330"/>
      <c r="PAG444" s="330"/>
      <c r="PAH444" s="330"/>
      <c r="PAI444" s="330"/>
      <c r="PAJ444" s="330"/>
      <c r="PAK444" s="330"/>
      <c r="PAL444" s="330"/>
      <c r="PAM444" s="330"/>
      <c r="PAN444" s="330"/>
      <c r="PAO444" s="330"/>
      <c r="PAP444" s="330"/>
      <c r="PAQ444" s="330"/>
      <c r="PAR444" s="330"/>
      <c r="PAS444" s="330"/>
      <c r="PAT444" s="330"/>
      <c r="PAU444" s="330"/>
      <c r="PAV444" s="330"/>
      <c r="PAW444" s="330"/>
      <c r="PAX444" s="330"/>
      <c r="PAY444" s="330"/>
      <c r="PAZ444" s="330"/>
      <c r="PBA444" s="330"/>
      <c r="PBB444" s="330"/>
      <c r="PBC444" s="330"/>
      <c r="PBD444" s="330"/>
      <c r="PBE444" s="330"/>
      <c r="PBF444" s="330"/>
      <c r="PBG444" s="330"/>
      <c r="PBH444" s="330"/>
      <c r="PBI444" s="330"/>
      <c r="PBJ444" s="330"/>
      <c r="PBK444" s="330"/>
      <c r="PBL444" s="330"/>
      <c r="PBM444" s="330"/>
      <c r="PBN444" s="330"/>
      <c r="PBO444" s="330"/>
      <c r="PBP444" s="330"/>
      <c r="PBQ444" s="330"/>
      <c r="PBR444" s="330"/>
      <c r="PBS444" s="330"/>
      <c r="PBT444" s="330"/>
      <c r="PBU444" s="330"/>
      <c r="PBV444" s="330"/>
      <c r="PBW444" s="330"/>
      <c r="PBX444" s="330"/>
      <c r="PBY444" s="330"/>
      <c r="PBZ444" s="330"/>
      <c r="PCA444" s="330"/>
      <c r="PCB444" s="330"/>
      <c r="PCC444" s="330"/>
      <c r="PCD444" s="330"/>
      <c r="PCE444" s="330"/>
      <c r="PCF444" s="330"/>
      <c r="PCG444" s="330"/>
      <c r="PCH444" s="330"/>
      <c r="PCI444" s="330"/>
      <c r="PCJ444" s="330"/>
      <c r="PCK444" s="330"/>
      <c r="PCL444" s="330"/>
      <c r="PCM444" s="330"/>
      <c r="PCN444" s="330"/>
      <c r="PCO444" s="330"/>
      <c r="PCP444" s="330"/>
      <c r="PCQ444" s="330"/>
      <c r="PCR444" s="330"/>
      <c r="PCS444" s="330"/>
      <c r="PCT444" s="330"/>
      <c r="PCU444" s="330"/>
      <c r="PCV444" s="330"/>
      <c r="PCW444" s="330"/>
      <c r="PCX444" s="330"/>
      <c r="PCY444" s="330"/>
      <c r="PCZ444" s="330"/>
      <c r="PDA444" s="330"/>
      <c r="PDB444" s="330"/>
      <c r="PDC444" s="330"/>
      <c r="PDD444" s="330"/>
      <c r="PDE444" s="330"/>
      <c r="PDF444" s="330"/>
      <c r="PDG444" s="330"/>
      <c r="PDH444" s="330"/>
      <c r="PDI444" s="330"/>
      <c r="PDJ444" s="330"/>
      <c r="PDK444" s="330"/>
      <c r="PDL444" s="330"/>
      <c r="PDM444" s="330"/>
      <c r="PDN444" s="330"/>
      <c r="PDO444" s="330"/>
      <c r="PDP444" s="330"/>
      <c r="PDQ444" s="330"/>
      <c r="PDR444" s="330"/>
      <c r="PDS444" s="330"/>
      <c r="PDT444" s="330"/>
      <c r="PDU444" s="330"/>
      <c r="PDV444" s="330"/>
      <c r="PDW444" s="330"/>
      <c r="PDX444" s="330"/>
      <c r="PDY444" s="330"/>
      <c r="PDZ444" s="330"/>
      <c r="PEA444" s="330"/>
      <c r="PEB444" s="330"/>
      <c r="PEC444" s="330"/>
      <c r="PED444" s="330"/>
      <c r="PEE444" s="330"/>
      <c r="PEF444" s="330"/>
      <c r="PEG444" s="330"/>
      <c r="PEH444" s="330"/>
      <c r="PEI444" s="330"/>
      <c r="PEJ444" s="330"/>
      <c r="PEK444" s="330"/>
      <c r="PEL444" s="330"/>
      <c r="PEM444" s="330"/>
      <c r="PEN444" s="330"/>
      <c r="PEO444" s="330"/>
      <c r="PEP444" s="330"/>
      <c r="PEQ444" s="330"/>
      <c r="PER444" s="330"/>
      <c r="PES444" s="330"/>
      <c r="PET444" s="330"/>
      <c r="PEU444" s="330"/>
      <c r="PEV444" s="330"/>
      <c r="PEW444" s="330"/>
      <c r="PEX444" s="330"/>
      <c r="PEY444" s="330"/>
      <c r="PEZ444" s="330"/>
      <c r="PFA444" s="330"/>
      <c r="PFB444" s="330"/>
      <c r="PFC444" s="330"/>
      <c r="PFD444" s="330"/>
      <c r="PFE444" s="330"/>
      <c r="PFF444" s="330"/>
      <c r="PFG444" s="330"/>
      <c r="PFH444" s="330"/>
      <c r="PFI444" s="330"/>
      <c r="PFJ444" s="330"/>
      <c r="PFK444" s="330"/>
      <c r="PFL444" s="330"/>
      <c r="PFM444" s="330"/>
      <c r="PFN444" s="330"/>
      <c r="PFO444" s="330"/>
      <c r="PFP444" s="330"/>
      <c r="PFQ444" s="330"/>
      <c r="PFR444" s="330"/>
      <c r="PFS444" s="330"/>
      <c r="PFT444" s="330"/>
      <c r="PFU444" s="330"/>
      <c r="PFV444" s="330"/>
      <c r="PFW444" s="330"/>
      <c r="PFX444" s="330"/>
      <c r="PFY444" s="330"/>
      <c r="PFZ444" s="330"/>
      <c r="PGA444" s="330"/>
      <c r="PGB444" s="330"/>
      <c r="PGC444" s="330"/>
      <c r="PGD444" s="330"/>
      <c r="PGE444" s="330"/>
      <c r="PGF444" s="330"/>
      <c r="PGG444" s="330"/>
      <c r="PGH444" s="330"/>
      <c r="PGI444" s="330"/>
      <c r="PGJ444" s="330"/>
      <c r="PGK444" s="330"/>
      <c r="PGL444" s="330"/>
      <c r="PGM444" s="330"/>
      <c r="PGN444" s="330"/>
      <c r="PGO444" s="330"/>
      <c r="PGP444" s="330"/>
      <c r="PGQ444" s="330"/>
      <c r="PGR444" s="330"/>
      <c r="PGS444" s="330"/>
      <c r="PGT444" s="330"/>
      <c r="PGU444" s="330"/>
      <c r="PGV444" s="330"/>
      <c r="PGW444" s="330"/>
      <c r="PGX444" s="330"/>
      <c r="PGY444" s="330"/>
      <c r="PGZ444" s="330"/>
      <c r="PHA444" s="330"/>
      <c r="PHB444" s="330"/>
      <c r="PHC444" s="330"/>
      <c r="PHD444" s="330"/>
      <c r="PHE444" s="330"/>
      <c r="PHF444" s="330"/>
      <c r="PHG444" s="330"/>
      <c r="PHH444" s="330"/>
      <c r="PHI444" s="330"/>
      <c r="PHJ444" s="330"/>
      <c r="PHK444" s="330"/>
      <c r="PHL444" s="330"/>
      <c r="PHM444" s="330"/>
      <c r="PHN444" s="330"/>
      <c r="PHO444" s="330"/>
      <c r="PHP444" s="330"/>
      <c r="PHQ444" s="330"/>
      <c r="PHR444" s="330"/>
      <c r="PHS444" s="330"/>
      <c r="PHT444" s="330"/>
      <c r="PHU444" s="330"/>
      <c r="PHV444" s="330"/>
      <c r="PHW444" s="330"/>
      <c r="PHX444" s="330"/>
      <c r="PHY444" s="330"/>
      <c r="PHZ444" s="330"/>
      <c r="PIA444" s="330"/>
      <c r="PIB444" s="330"/>
      <c r="PIC444" s="330"/>
      <c r="PID444" s="330"/>
      <c r="PIE444" s="330"/>
      <c r="PIF444" s="330"/>
      <c r="PIG444" s="330"/>
      <c r="PIH444" s="330"/>
      <c r="PII444" s="330"/>
      <c r="PIJ444" s="330"/>
      <c r="PIK444" s="330"/>
      <c r="PIL444" s="330"/>
      <c r="PIM444" s="330"/>
      <c r="PIN444" s="330"/>
      <c r="PIO444" s="330"/>
      <c r="PIP444" s="330"/>
      <c r="PIQ444" s="330"/>
      <c r="PIR444" s="330"/>
      <c r="PIS444" s="330"/>
      <c r="PIT444" s="330"/>
      <c r="PIU444" s="330"/>
      <c r="PIV444" s="330"/>
      <c r="PIW444" s="330"/>
      <c r="PIX444" s="330"/>
      <c r="PIY444" s="330"/>
      <c r="PIZ444" s="330"/>
      <c r="PJA444" s="330"/>
      <c r="PJB444" s="330"/>
      <c r="PJC444" s="330"/>
      <c r="PJD444" s="330"/>
      <c r="PJE444" s="330"/>
      <c r="PJF444" s="330"/>
      <c r="PJG444" s="330"/>
      <c r="PJH444" s="330"/>
      <c r="PJI444" s="330"/>
      <c r="PJJ444" s="330"/>
      <c r="PJK444" s="330"/>
      <c r="PJL444" s="330"/>
      <c r="PJM444" s="330"/>
      <c r="PJN444" s="330"/>
      <c r="PJO444" s="330"/>
      <c r="PJP444" s="330"/>
      <c r="PJQ444" s="330"/>
      <c r="PJR444" s="330"/>
      <c r="PJS444" s="330"/>
      <c r="PJT444" s="330"/>
      <c r="PJU444" s="330"/>
      <c r="PJV444" s="330"/>
      <c r="PJW444" s="330"/>
      <c r="PJX444" s="330"/>
      <c r="PJY444" s="330"/>
      <c r="PJZ444" s="330"/>
      <c r="PKA444" s="330"/>
      <c r="PKB444" s="330"/>
      <c r="PKC444" s="330"/>
      <c r="PKD444" s="330"/>
      <c r="PKE444" s="330"/>
      <c r="PKF444" s="330"/>
      <c r="PKG444" s="330"/>
      <c r="PKH444" s="330"/>
      <c r="PKI444" s="330"/>
      <c r="PKJ444" s="330"/>
      <c r="PKK444" s="330"/>
      <c r="PKL444" s="330"/>
      <c r="PKM444" s="330"/>
      <c r="PKN444" s="330"/>
      <c r="PKO444" s="330"/>
      <c r="PKP444" s="330"/>
      <c r="PKQ444" s="330"/>
      <c r="PKR444" s="330"/>
      <c r="PKS444" s="330"/>
      <c r="PKT444" s="330"/>
      <c r="PKU444" s="330"/>
      <c r="PKV444" s="330"/>
      <c r="PKW444" s="330"/>
      <c r="PKX444" s="330"/>
      <c r="PKY444" s="330"/>
      <c r="PKZ444" s="330"/>
      <c r="PLA444" s="330"/>
      <c r="PLB444" s="330"/>
      <c r="PLC444" s="330"/>
      <c r="PLD444" s="330"/>
      <c r="PLE444" s="330"/>
      <c r="PLF444" s="330"/>
      <c r="PLG444" s="330"/>
      <c r="PLH444" s="330"/>
      <c r="PLI444" s="330"/>
      <c r="PLJ444" s="330"/>
      <c r="PLK444" s="330"/>
      <c r="PLL444" s="330"/>
      <c r="PLM444" s="330"/>
      <c r="PLN444" s="330"/>
      <c r="PLO444" s="330"/>
      <c r="PLP444" s="330"/>
      <c r="PLQ444" s="330"/>
      <c r="PLR444" s="330"/>
      <c r="PLS444" s="330"/>
      <c r="PLT444" s="330"/>
      <c r="PLU444" s="330"/>
      <c r="PLV444" s="330"/>
      <c r="PLW444" s="330"/>
      <c r="PLX444" s="330"/>
      <c r="PLY444" s="330"/>
      <c r="PLZ444" s="330"/>
      <c r="PMA444" s="330"/>
      <c r="PMB444" s="330"/>
      <c r="PMC444" s="330"/>
      <c r="PMD444" s="330"/>
      <c r="PME444" s="330"/>
      <c r="PMF444" s="330"/>
      <c r="PMG444" s="330"/>
      <c r="PMH444" s="330"/>
      <c r="PMI444" s="330"/>
      <c r="PMJ444" s="330"/>
      <c r="PMK444" s="330"/>
      <c r="PML444" s="330"/>
      <c r="PMM444" s="330"/>
      <c r="PMN444" s="330"/>
      <c r="PMO444" s="330"/>
      <c r="PMP444" s="330"/>
      <c r="PMQ444" s="330"/>
      <c r="PMR444" s="330"/>
      <c r="PMS444" s="330"/>
      <c r="PMT444" s="330"/>
      <c r="PMU444" s="330"/>
      <c r="PMV444" s="330"/>
      <c r="PMW444" s="330"/>
      <c r="PMX444" s="330"/>
      <c r="PMY444" s="330"/>
      <c r="PMZ444" s="330"/>
      <c r="PNA444" s="330"/>
      <c r="PNB444" s="330"/>
      <c r="PNC444" s="330"/>
      <c r="PND444" s="330"/>
      <c r="PNE444" s="330"/>
      <c r="PNF444" s="330"/>
      <c r="PNG444" s="330"/>
      <c r="PNH444" s="330"/>
      <c r="PNI444" s="330"/>
      <c r="PNJ444" s="330"/>
      <c r="PNK444" s="330"/>
      <c r="PNL444" s="330"/>
      <c r="PNM444" s="330"/>
      <c r="PNN444" s="330"/>
      <c r="PNO444" s="330"/>
      <c r="PNP444" s="330"/>
      <c r="PNQ444" s="330"/>
      <c r="PNR444" s="330"/>
      <c r="PNS444" s="330"/>
      <c r="PNT444" s="330"/>
      <c r="PNU444" s="330"/>
      <c r="PNV444" s="330"/>
      <c r="PNW444" s="330"/>
      <c r="PNX444" s="330"/>
      <c r="PNY444" s="330"/>
      <c r="PNZ444" s="330"/>
      <c r="POA444" s="330"/>
      <c r="POB444" s="330"/>
      <c r="POC444" s="330"/>
      <c r="POD444" s="330"/>
      <c r="POE444" s="330"/>
      <c r="POF444" s="330"/>
      <c r="POG444" s="330"/>
      <c r="POH444" s="330"/>
      <c r="POI444" s="330"/>
      <c r="POJ444" s="330"/>
      <c r="POK444" s="330"/>
      <c r="POL444" s="330"/>
      <c r="POM444" s="330"/>
      <c r="PON444" s="330"/>
      <c r="POO444" s="330"/>
      <c r="POP444" s="330"/>
      <c r="POQ444" s="330"/>
      <c r="POR444" s="330"/>
      <c r="POS444" s="330"/>
      <c r="POT444" s="330"/>
      <c r="POU444" s="330"/>
      <c r="POV444" s="330"/>
      <c r="POW444" s="330"/>
      <c r="POX444" s="330"/>
      <c r="POY444" s="330"/>
      <c r="POZ444" s="330"/>
      <c r="PPA444" s="330"/>
      <c r="PPB444" s="330"/>
      <c r="PPC444" s="330"/>
      <c r="PPD444" s="330"/>
      <c r="PPE444" s="330"/>
      <c r="PPF444" s="330"/>
      <c r="PPG444" s="330"/>
      <c r="PPH444" s="330"/>
      <c r="PPI444" s="330"/>
      <c r="PPJ444" s="330"/>
      <c r="PPK444" s="330"/>
      <c r="PPL444" s="330"/>
      <c r="PPM444" s="330"/>
      <c r="PPN444" s="330"/>
      <c r="PPO444" s="330"/>
      <c r="PPP444" s="330"/>
      <c r="PPQ444" s="330"/>
      <c r="PPR444" s="330"/>
      <c r="PPS444" s="330"/>
      <c r="PPT444" s="330"/>
      <c r="PPU444" s="330"/>
      <c r="PPV444" s="330"/>
      <c r="PPW444" s="330"/>
      <c r="PPX444" s="330"/>
      <c r="PPY444" s="330"/>
      <c r="PPZ444" s="330"/>
      <c r="PQA444" s="330"/>
      <c r="PQB444" s="330"/>
      <c r="PQC444" s="330"/>
      <c r="PQD444" s="330"/>
      <c r="PQE444" s="330"/>
      <c r="PQF444" s="330"/>
      <c r="PQG444" s="330"/>
      <c r="PQH444" s="330"/>
      <c r="PQI444" s="330"/>
      <c r="PQJ444" s="330"/>
      <c r="PQK444" s="330"/>
      <c r="PQL444" s="330"/>
      <c r="PQM444" s="330"/>
      <c r="PQN444" s="330"/>
      <c r="PQO444" s="330"/>
      <c r="PQP444" s="330"/>
      <c r="PQQ444" s="330"/>
      <c r="PQR444" s="330"/>
      <c r="PQS444" s="330"/>
      <c r="PQT444" s="330"/>
      <c r="PQU444" s="330"/>
      <c r="PQV444" s="330"/>
      <c r="PQW444" s="330"/>
      <c r="PQX444" s="330"/>
      <c r="PQY444" s="330"/>
      <c r="PQZ444" s="330"/>
      <c r="PRA444" s="330"/>
      <c r="PRB444" s="330"/>
      <c r="PRC444" s="330"/>
      <c r="PRD444" s="330"/>
      <c r="PRE444" s="330"/>
      <c r="PRF444" s="330"/>
      <c r="PRG444" s="330"/>
      <c r="PRH444" s="330"/>
      <c r="PRI444" s="330"/>
      <c r="PRJ444" s="330"/>
      <c r="PRK444" s="330"/>
      <c r="PRL444" s="330"/>
      <c r="PRM444" s="330"/>
      <c r="PRN444" s="330"/>
      <c r="PRO444" s="330"/>
      <c r="PRP444" s="330"/>
      <c r="PRQ444" s="330"/>
      <c r="PRR444" s="330"/>
      <c r="PRS444" s="330"/>
      <c r="PRT444" s="330"/>
      <c r="PRU444" s="330"/>
      <c r="PRV444" s="330"/>
      <c r="PRW444" s="330"/>
      <c r="PRX444" s="330"/>
      <c r="PRY444" s="330"/>
      <c r="PRZ444" s="330"/>
      <c r="PSA444" s="330"/>
      <c r="PSB444" s="330"/>
      <c r="PSC444" s="330"/>
      <c r="PSD444" s="330"/>
      <c r="PSE444" s="330"/>
      <c r="PSF444" s="330"/>
      <c r="PSG444" s="330"/>
      <c r="PSH444" s="330"/>
      <c r="PSI444" s="330"/>
      <c r="PSJ444" s="330"/>
      <c r="PSK444" s="330"/>
      <c r="PSL444" s="330"/>
      <c r="PSM444" s="330"/>
      <c r="PSN444" s="330"/>
      <c r="PSO444" s="330"/>
      <c r="PSP444" s="330"/>
      <c r="PSQ444" s="330"/>
      <c r="PSR444" s="330"/>
      <c r="PSS444" s="330"/>
      <c r="PST444" s="330"/>
      <c r="PSU444" s="330"/>
      <c r="PSV444" s="330"/>
      <c r="PSW444" s="330"/>
      <c r="PSX444" s="330"/>
      <c r="PSY444" s="330"/>
      <c r="PSZ444" s="330"/>
      <c r="PTA444" s="330"/>
      <c r="PTB444" s="330"/>
      <c r="PTC444" s="330"/>
      <c r="PTD444" s="330"/>
      <c r="PTE444" s="330"/>
      <c r="PTF444" s="330"/>
      <c r="PTG444" s="330"/>
      <c r="PTH444" s="330"/>
      <c r="PTI444" s="330"/>
      <c r="PTJ444" s="330"/>
      <c r="PTK444" s="330"/>
      <c r="PTL444" s="330"/>
      <c r="PTM444" s="330"/>
      <c r="PTN444" s="330"/>
      <c r="PTO444" s="330"/>
      <c r="PTP444" s="330"/>
      <c r="PTQ444" s="330"/>
      <c r="PTR444" s="330"/>
      <c r="PTS444" s="330"/>
      <c r="PTT444" s="330"/>
      <c r="PTU444" s="330"/>
      <c r="PTV444" s="330"/>
      <c r="PTW444" s="330"/>
      <c r="PTX444" s="330"/>
      <c r="PTY444" s="330"/>
      <c r="PTZ444" s="330"/>
      <c r="PUA444" s="330"/>
      <c r="PUB444" s="330"/>
      <c r="PUC444" s="330"/>
      <c r="PUD444" s="330"/>
      <c r="PUE444" s="330"/>
      <c r="PUF444" s="330"/>
      <c r="PUG444" s="330"/>
      <c r="PUH444" s="330"/>
      <c r="PUI444" s="330"/>
      <c r="PUJ444" s="330"/>
      <c r="PUK444" s="330"/>
      <c r="PUL444" s="330"/>
      <c r="PUM444" s="330"/>
      <c r="PUN444" s="330"/>
      <c r="PUO444" s="330"/>
      <c r="PUP444" s="330"/>
      <c r="PUQ444" s="330"/>
      <c r="PUR444" s="330"/>
      <c r="PUS444" s="330"/>
      <c r="PUT444" s="330"/>
      <c r="PUU444" s="330"/>
      <c r="PUV444" s="330"/>
      <c r="PUW444" s="330"/>
      <c r="PUX444" s="330"/>
      <c r="PUY444" s="330"/>
      <c r="PUZ444" s="330"/>
      <c r="PVA444" s="330"/>
      <c r="PVB444" s="330"/>
      <c r="PVC444" s="330"/>
      <c r="PVD444" s="330"/>
      <c r="PVE444" s="330"/>
      <c r="PVF444" s="330"/>
      <c r="PVG444" s="330"/>
      <c r="PVH444" s="330"/>
      <c r="PVI444" s="330"/>
      <c r="PVJ444" s="330"/>
      <c r="PVK444" s="330"/>
      <c r="PVL444" s="330"/>
      <c r="PVM444" s="330"/>
      <c r="PVN444" s="330"/>
      <c r="PVO444" s="330"/>
      <c r="PVP444" s="330"/>
      <c r="PVQ444" s="330"/>
      <c r="PVR444" s="330"/>
      <c r="PVS444" s="330"/>
      <c r="PVT444" s="330"/>
      <c r="PVU444" s="330"/>
      <c r="PVV444" s="330"/>
      <c r="PVW444" s="330"/>
      <c r="PVX444" s="330"/>
      <c r="PVY444" s="330"/>
      <c r="PVZ444" s="330"/>
      <c r="PWA444" s="330"/>
      <c r="PWB444" s="330"/>
      <c r="PWC444" s="330"/>
      <c r="PWD444" s="330"/>
      <c r="PWE444" s="330"/>
      <c r="PWF444" s="330"/>
      <c r="PWG444" s="330"/>
      <c r="PWH444" s="330"/>
      <c r="PWI444" s="330"/>
      <c r="PWJ444" s="330"/>
      <c r="PWK444" s="330"/>
      <c r="PWL444" s="330"/>
      <c r="PWM444" s="330"/>
      <c r="PWN444" s="330"/>
      <c r="PWO444" s="330"/>
      <c r="PWP444" s="330"/>
      <c r="PWQ444" s="330"/>
      <c r="PWR444" s="330"/>
      <c r="PWS444" s="330"/>
      <c r="PWT444" s="330"/>
      <c r="PWU444" s="330"/>
      <c r="PWV444" s="330"/>
      <c r="PWW444" s="330"/>
      <c r="PWX444" s="330"/>
      <c r="PWY444" s="330"/>
      <c r="PWZ444" s="330"/>
      <c r="PXA444" s="330"/>
      <c r="PXB444" s="330"/>
      <c r="PXC444" s="330"/>
      <c r="PXD444" s="330"/>
      <c r="PXE444" s="330"/>
      <c r="PXF444" s="330"/>
      <c r="PXG444" s="330"/>
      <c r="PXH444" s="330"/>
      <c r="PXI444" s="330"/>
      <c r="PXJ444" s="330"/>
      <c r="PXK444" s="330"/>
      <c r="PXL444" s="330"/>
      <c r="PXM444" s="330"/>
      <c r="PXN444" s="330"/>
      <c r="PXO444" s="330"/>
      <c r="PXP444" s="330"/>
      <c r="PXQ444" s="330"/>
      <c r="PXR444" s="330"/>
      <c r="PXS444" s="330"/>
      <c r="PXT444" s="330"/>
      <c r="PXU444" s="330"/>
      <c r="PXV444" s="330"/>
      <c r="PXW444" s="330"/>
      <c r="PXX444" s="330"/>
      <c r="PXY444" s="330"/>
      <c r="PXZ444" s="330"/>
      <c r="PYA444" s="330"/>
      <c r="PYB444" s="330"/>
      <c r="PYC444" s="330"/>
      <c r="PYD444" s="330"/>
      <c r="PYE444" s="330"/>
      <c r="PYF444" s="330"/>
      <c r="PYG444" s="330"/>
      <c r="PYH444" s="330"/>
      <c r="PYI444" s="330"/>
      <c r="PYJ444" s="330"/>
      <c r="PYK444" s="330"/>
      <c r="PYL444" s="330"/>
      <c r="PYM444" s="330"/>
      <c r="PYN444" s="330"/>
      <c r="PYO444" s="330"/>
      <c r="PYP444" s="330"/>
      <c r="PYQ444" s="330"/>
      <c r="PYR444" s="330"/>
      <c r="PYS444" s="330"/>
      <c r="PYT444" s="330"/>
      <c r="PYU444" s="330"/>
      <c r="PYV444" s="330"/>
      <c r="PYW444" s="330"/>
      <c r="PYX444" s="330"/>
      <c r="PYY444" s="330"/>
      <c r="PYZ444" s="330"/>
      <c r="PZA444" s="330"/>
      <c r="PZB444" s="330"/>
      <c r="PZC444" s="330"/>
      <c r="PZD444" s="330"/>
      <c r="PZE444" s="330"/>
      <c r="PZF444" s="330"/>
      <c r="PZG444" s="330"/>
      <c r="PZH444" s="330"/>
      <c r="PZI444" s="330"/>
      <c r="PZJ444" s="330"/>
      <c r="PZK444" s="330"/>
      <c r="PZL444" s="330"/>
      <c r="PZM444" s="330"/>
      <c r="PZN444" s="330"/>
      <c r="PZO444" s="330"/>
      <c r="PZP444" s="330"/>
      <c r="PZQ444" s="330"/>
      <c r="PZR444" s="330"/>
      <c r="PZS444" s="330"/>
      <c r="PZT444" s="330"/>
      <c r="PZU444" s="330"/>
      <c r="PZV444" s="330"/>
      <c r="PZW444" s="330"/>
      <c r="PZX444" s="330"/>
      <c r="PZY444" s="330"/>
      <c r="PZZ444" s="330"/>
      <c r="QAA444" s="330"/>
      <c r="QAB444" s="330"/>
      <c r="QAC444" s="330"/>
      <c r="QAD444" s="330"/>
      <c r="QAE444" s="330"/>
      <c r="QAF444" s="330"/>
      <c r="QAG444" s="330"/>
      <c r="QAH444" s="330"/>
      <c r="QAI444" s="330"/>
      <c r="QAJ444" s="330"/>
      <c r="QAK444" s="330"/>
      <c r="QAL444" s="330"/>
      <c r="QAM444" s="330"/>
      <c r="QAN444" s="330"/>
      <c r="QAO444" s="330"/>
      <c r="QAP444" s="330"/>
      <c r="QAQ444" s="330"/>
      <c r="QAR444" s="330"/>
      <c r="QAS444" s="330"/>
      <c r="QAT444" s="330"/>
      <c r="QAU444" s="330"/>
      <c r="QAV444" s="330"/>
      <c r="QAW444" s="330"/>
      <c r="QAX444" s="330"/>
      <c r="QAY444" s="330"/>
      <c r="QAZ444" s="330"/>
      <c r="QBA444" s="330"/>
      <c r="QBB444" s="330"/>
      <c r="QBC444" s="330"/>
      <c r="QBD444" s="330"/>
      <c r="QBE444" s="330"/>
      <c r="QBF444" s="330"/>
      <c r="QBG444" s="330"/>
      <c r="QBH444" s="330"/>
      <c r="QBI444" s="330"/>
      <c r="QBJ444" s="330"/>
      <c r="QBK444" s="330"/>
      <c r="QBL444" s="330"/>
      <c r="QBM444" s="330"/>
      <c r="QBN444" s="330"/>
      <c r="QBO444" s="330"/>
      <c r="QBP444" s="330"/>
      <c r="QBQ444" s="330"/>
      <c r="QBR444" s="330"/>
      <c r="QBS444" s="330"/>
      <c r="QBT444" s="330"/>
      <c r="QBU444" s="330"/>
      <c r="QBV444" s="330"/>
      <c r="QBW444" s="330"/>
      <c r="QBX444" s="330"/>
      <c r="QBY444" s="330"/>
      <c r="QBZ444" s="330"/>
      <c r="QCA444" s="330"/>
      <c r="QCB444" s="330"/>
      <c r="QCC444" s="330"/>
      <c r="QCD444" s="330"/>
      <c r="QCE444" s="330"/>
      <c r="QCF444" s="330"/>
      <c r="QCG444" s="330"/>
      <c r="QCH444" s="330"/>
      <c r="QCI444" s="330"/>
      <c r="QCJ444" s="330"/>
      <c r="QCK444" s="330"/>
      <c r="QCL444" s="330"/>
      <c r="QCM444" s="330"/>
      <c r="QCN444" s="330"/>
      <c r="QCO444" s="330"/>
      <c r="QCP444" s="330"/>
      <c r="QCQ444" s="330"/>
      <c r="QCR444" s="330"/>
      <c r="QCS444" s="330"/>
      <c r="QCT444" s="330"/>
      <c r="QCU444" s="330"/>
      <c r="QCV444" s="330"/>
      <c r="QCW444" s="330"/>
      <c r="QCX444" s="330"/>
      <c r="QCY444" s="330"/>
      <c r="QCZ444" s="330"/>
      <c r="QDA444" s="330"/>
      <c r="QDB444" s="330"/>
      <c r="QDC444" s="330"/>
      <c r="QDD444" s="330"/>
      <c r="QDE444" s="330"/>
      <c r="QDF444" s="330"/>
      <c r="QDG444" s="330"/>
      <c r="QDH444" s="330"/>
      <c r="QDI444" s="330"/>
      <c r="QDJ444" s="330"/>
      <c r="QDK444" s="330"/>
      <c r="QDL444" s="330"/>
      <c r="QDM444" s="330"/>
      <c r="QDN444" s="330"/>
      <c r="QDO444" s="330"/>
      <c r="QDP444" s="330"/>
      <c r="QDQ444" s="330"/>
      <c r="QDR444" s="330"/>
      <c r="QDS444" s="330"/>
      <c r="QDT444" s="330"/>
      <c r="QDU444" s="330"/>
      <c r="QDV444" s="330"/>
      <c r="QDW444" s="330"/>
      <c r="QDX444" s="330"/>
      <c r="QDY444" s="330"/>
      <c r="QDZ444" s="330"/>
      <c r="QEA444" s="330"/>
      <c r="QEB444" s="330"/>
      <c r="QEC444" s="330"/>
      <c r="QED444" s="330"/>
      <c r="QEE444" s="330"/>
      <c r="QEF444" s="330"/>
      <c r="QEG444" s="330"/>
      <c r="QEH444" s="330"/>
      <c r="QEI444" s="330"/>
      <c r="QEJ444" s="330"/>
      <c r="QEK444" s="330"/>
      <c r="QEL444" s="330"/>
      <c r="QEM444" s="330"/>
      <c r="QEN444" s="330"/>
      <c r="QEO444" s="330"/>
      <c r="QEP444" s="330"/>
      <c r="QEQ444" s="330"/>
      <c r="QER444" s="330"/>
      <c r="QES444" s="330"/>
      <c r="QET444" s="330"/>
      <c r="QEU444" s="330"/>
      <c r="QEV444" s="330"/>
      <c r="QEW444" s="330"/>
      <c r="QEX444" s="330"/>
      <c r="QEY444" s="330"/>
      <c r="QEZ444" s="330"/>
      <c r="QFA444" s="330"/>
      <c r="QFB444" s="330"/>
      <c r="QFC444" s="330"/>
      <c r="QFD444" s="330"/>
      <c r="QFE444" s="330"/>
      <c r="QFF444" s="330"/>
      <c r="QFG444" s="330"/>
      <c r="QFH444" s="330"/>
      <c r="QFI444" s="330"/>
      <c r="QFJ444" s="330"/>
      <c r="QFK444" s="330"/>
      <c r="QFL444" s="330"/>
      <c r="QFM444" s="330"/>
      <c r="QFN444" s="330"/>
      <c r="QFO444" s="330"/>
      <c r="QFP444" s="330"/>
      <c r="QFQ444" s="330"/>
      <c r="QFR444" s="330"/>
      <c r="QFS444" s="330"/>
      <c r="QFT444" s="330"/>
      <c r="QFU444" s="330"/>
      <c r="QFV444" s="330"/>
      <c r="QFW444" s="330"/>
      <c r="QFX444" s="330"/>
      <c r="QFY444" s="330"/>
      <c r="QFZ444" s="330"/>
      <c r="QGA444" s="330"/>
      <c r="QGB444" s="330"/>
      <c r="QGC444" s="330"/>
      <c r="QGD444" s="330"/>
      <c r="QGE444" s="330"/>
      <c r="QGF444" s="330"/>
      <c r="QGG444" s="330"/>
      <c r="QGH444" s="330"/>
      <c r="QGI444" s="330"/>
      <c r="QGJ444" s="330"/>
      <c r="QGK444" s="330"/>
      <c r="QGL444" s="330"/>
      <c r="QGM444" s="330"/>
      <c r="QGN444" s="330"/>
      <c r="QGO444" s="330"/>
      <c r="QGP444" s="330"/>
      <c r="QGQ444" s="330"/>
      <c r="QGR444" s="330"/>
      <c r="QGS444" s="330"/>
      <c r="QGT444" s="330"/>
      <c r="QGU444" s="330"/>
      <c r="QGV444" s="330"/>
      <c r="QGW444" s="330"/>
      <c r="QGX444" s="330"/>
      <c r="QGY444" s="330"/>
      <c r="QGZ444" s="330"/>
      <c r="QHA444" s="330"/>
      <c r="QHB444" s="330"/>
      <c r="QHC444" s="330"/>
      <c r="QHD444" s="330"/>
      <c r="QHE444" s="330"/>
      <c r="QHF444" s="330"/>
      <c r="QHG444" s="330"/>
      <c r="QHH444" s="330"/>
      <c r="QHI444" s="330"/>
      <c r="QHJ444" s="330"/>
      <c r="QHK444" s="330"/>
      <c r="QHL444" s="330"/>
      <c r="QHM444" s="330"/>
      <c r="QHN444" s="330"/>
      <c r="QHO444" s="330"/>
      <c r="QHP444" s="330"/>
      <c r="QHQ444" s="330"/>
      <c r="QHR444" s="330"/>
      <c r="QHS444" s="330"/>
      <c r="QHT444" s="330"/>
      <c r="QHU444" s="330"/>
      <c r="QHV444" s="330"/>
      <c r="QHW444" s="330"/>
      <c r="QHX444" s="330"/>
      <c r="QHY444" s="330"/>
      <c r="QHZ444" s="330"/>
      <c r="QIA444" s="330"/>
      <c r="QIB444" s="330"/>
      <c r="QIC444" s="330"/>
      <c r="QID444" s="330"/>
      <c r="QIE444" s="330"/>
      <c r="QIF444" s="330"/>
      <c r="QIG444" s="330"/>
      <c r="QIH444" s="330"/>
      <c r="QII444" s="330"/>
      <c r="QIJ444" s="330"/>
      <c r="QIK444" s="330"/>
      <c r="QIL444" s="330"/>
      <c r="QIM444" s="330"/>
      <c r="QIN444" s="330"/>
      <c r="QIO444" s="330"/>
      <c r="QIP444" s="330"/>
      <c r="QIQ444" s="330"/>
      <c r="QIR444" s="330"/>
      <c r="QIS444" s="330"/>
      <c r="QIT444" s="330"/>
      <c r="QIU444" s="330"/>
      <c r="QIV444" s="330"/>
      <c r="QIW444" s="330"/>
      <c r="QIX444" s="330"/>
      <c r="QIY444" s="330"/>
      <c r="QIZ444" s="330"/>
      <c r="QJA444" s="330"/>
      <c r="QJB444" s="330"/>
      <c r="QJC444" s="330"/>
      <c r="QJD444" s="330"/>
      <c r="QJE444" s="330"/>
      <c r="QJF444" s="330"/>
      <c r="QJG444" s="330"/>
      <c r="QJH444" s="330"/>
      <c r="QJI444" s="330"/>
      <c r="QJJ444" s="330"/>
      <c r="QJK444" s="330"/>
      <c r="QJL444" s="330"/>
      <c r="QJM444" s="330"/>
      <c r="QJN444" s="330"/>
      <c r="QJO444" s="330"/>
      <c r="QJP444" s="330"/>
      <c r="QJQ444" s="330"/>
      <c r="QJR444" s="330"/>
      <c r="QJS444" s="330"/>
      <c r="QJT444" s="330"/>
      <c r="QJU444" s="330"/>
      <c r="QJV444" s="330"/>
      <c r="QJW444" s="330"/>
      <c r="QJX444" s="330"/>
      <c r="QJY444" s="330"/>
      <c r="QJZ444" s="330"/>
      <c r="QKA444" s="330"/>
      <c r="QKB444" s="330"/>
      <c r="QKC444" s="330"/>
      <c r="QKD444" s="330"/>
      <c r="QKE444" s="330"/>
      <c r="QKF444" s="330"/>
      <c r="QKG444" s="330"/>
      <c r="QKH444" s="330"/>
      <c r="QKI444" s="330"/>
      <c r="QKJ444" s="330"/>
      <c r="QKK444" s="330"/>
      <c r="QKL444" s="330"/>
      <c r="QKM444" s="330"/>
      <c r="QKN444" s="330"/>
      <c r="QKO444" s="330"/>
      <c r="QKP444" s="330"/>
      <c r="QKQ444" s="330"/>
      <c r="QKR444" s="330"/>
      <c r="QKS444" s="330"/>
      <c r="QKT444" s="330"/>
      <c r="QKU444" s="330"/>
      <c r="QKV444" s="330"/>
      <c r="QKW444" s="330"/>
      <c r="QKX444" s="330"/>
      <c r="QKY444" s="330"/>
      <c r="QKZ444" s="330"/>
      <c r="QLA444" s="330"/>
      <c r="QLB444" s="330"/>
      <c r="QLC444" s="330"/>
      <c r="QLD444" s="330"/>
      <c r="QLE444" s="330"/>
      <c r="QLF444" s="330"/>
      <c r="QLG444" s="330"/>
      <c r="QLH444" s="330"/>
      <c r="QLI444" s="330"/>
      <c r="QLJ444" s="330"/>
      <c r="QLK444" s="330"/>
      <c r="QLL444" s="330"/>
      <c r="QLM444" s="330"/>
      <c r="QLN444" s="330"/>
      <c r="QLO444" s="330"/>
      <c r="QLP444" s="330"/>
      <c r="QLQ444" s="330"/>
      <c r="QLR444" s="330"/>
      <c r="QLS444" s="330"/>
      <c r="QLT444" s="330"/>
      <c r="QLU444" s="330"/>
      <c r="QLV444" s="330"/>
      <c r="QLW444" s="330"/>
      <c r="QLX444" s="330"/>
      <c r="QLY444" s="330"/>
      <c r="QLZ444" s="330"/>
      <c r="QMA444" s="330"/>
      <c r="QMB444" s="330"/>
      <c r="QMC444" s="330"/>
      <c r="QMD444" s="330"/>
      <c r="QME444" s="330"/>
      <c r="QMF444" s="330"/>
      <c r="QMG444" s="330"/>
      <c r="QMH444" s="330"/>
      <c r="QMI444" s="330"/>
      <c r="QMJ444" s="330"/>
      <c r="QMK444" s="330"/>
      <c r="QML444" s="330"/>
      <c r="QMM444" s="330"/>
      <c r="QMN444" s="330"/>
      <c r="QMO444" s="330"/>
      <c r="QMP444" s="330"/>
      <c r="QMQ444" s="330"/>
      <c r="QMR444" s="330"/>
      <c r="QMS444" s="330"/>
      <c r="QMT444" s="330"/>
      <c r="QMU444" s="330"/>
      <c r="QMV444" s="330"/>
      <c r="QMW444" s="330"/>
      <c r="QMX444" s="330"/>
      <c r="QMY444" s="330"/>
      <c r="QMZ444" s="330"/>
      <c r="QNA444" s="330"/>
      <c r="QNB444" s="330"/>
      <c r="QNC444" s="330"/>
      <c r="QND444" s="330"/>
      <c r="QNE444" s="330"/>
      <c r="QNF444" s="330"/>
      <c r="QNG444" s="330"/>
      <c r="QNH444" s="330"/>
      <c r="QNI444" s="330"/>
      <c r="QNJ444" s="330"/>
      <c r="QNK444" s="330"/>
      <c r="QNL444" s="330"/>
      <c r="QNM444" s="330"/>
      <c r="QNN444" s="330"/>
      <c r="QNO444" s="330"/>
      <c r="QNP444" s="330"/>
      <c r="QNQ444" s="330"/>
      <c r="QNR444" s="330"/>
      <c r="QNS444" s="330"/>
      <c r="QNT444" s="330"/>
      <c r="QNU444" s="330"/>
      <c r="QNV444" s="330"/>
      <c r="QNW444" s="330"/>
      <c r="QNX444" s="330"/>
      <c r="QNY444" s="330"/>
      <c r="QNZ444" s="330"/>
      <c r="QOA444" s="330"/>
      <c r="QOB444" s="330"/>
      <c r="QOC444" s="330"/>
      <c r="QOD444" s="330"/>
      <c r="QOE444" s="330"/>
      <c r="QOF444" s="330"/>
      <c r="QOG444" s="330"/>
      <c r="QOH444" s="330"/>
      <c r="QOI444" s="330"/>
      <c r="QOJ444" s="330"/>
      <c r="QOK444" s="330"/>
      <c r="QOL444" s="330"/>
      <c r="QOM444" s="330"/>
      <c r="QON444" s="330"/>
      <c r="QOO444" s="330"/>
      <c r="QOP444" s="330"/>
      <c r="QOQ444" s="330"/>
      <c r="QOR444" s="330"/>
      <c r="QOS444" s="330"/>
      <c r="QOT444" s="330"/>
      <c r="QOU444" s="330"/>
      <c r="QOV444" s="330"/>
      <c r="QOW444" s="330"/>
      <c r="QOX444" s="330"/>
      <c r="QOY444" s="330"/>
      <c r="QOZ444" s="330"/>
      <c r="QPA444" s="330"/>
      <c r="QPB444" s="330"/>
      <c r="QPC444" s="330"/>
      <c r="QPD444" s="330"/>
      <c r="QPE444" s="330"/>
      <c r="QPF444" s="330"/>
      <c r="QPG444" s="330"/>
      <c r="QPH444" s="330"/>
      <c r="QPI444" s="330"/>
      <c r="QPJ444" s="330"/>
      <c r="QPK444" s="330"/>
      <c r="QPL444" s="330"/>
      <c r="QPM444" s="330"/>
      <c r="QPN444" s="330"/>
      <c r="QPO444" s="330"/>
      <c r="QPP444" s="330"/>
      <c r="QPQ444" s="330"/>
      <c r="QPR444" s="330"/>
      <c r="QPS444" s="330"/>
      <c r="QPT444" s="330"/>
      <c r="QPU444" s="330"/>
      <c r="QPV444" s="330"/>
      <c r="QPW444" s="330"/>
      <c r="QPX444" s="330"/>
      <c r="QPY444" s="330"/>
      <c r="QPZ444" s="330"/>
      <c r="QQA444" s="330"/>
      <c r="QQB444" s="330"/>
      <c r="QQC444" s="330"/>
      <c r="QQD444" s="330"/>
      <c r="QQE444" s="330"/>
      <c r="QQF444" s="330"/>
      <c r="QQG444" s="330"/>
      <c r="QQH444" s="330"/>
      <c r="QQI444" s="330"/>
      <c r="QQJ444" s="330"/>
      <c r="QQK444" s="330"/>
      <c r="QQL444" s="330"/>
      <c r="QQM444" s="330"/>
      <c r="QQN444" s="330"/>
      <c r="QQO444" s="330"/>
      <c r="QQP444" s="330"/>
      <c r="QQQ444" s="330"/>
      <c r="QQR444" s="330"/>
      <c r="QQS444" s="330"/>
      <c r="QQT444" s="330"/>
      <c r="QQU444" s="330"/>
      <c r="QQV444" s="330"/>
      <c r="QQW444" s="330"/>
      <c r="QQX444" s="330"/>
      <c r="QQY444" s="330"/>
      <c r="QQZ444" s="330"/>
      <c r="QRA444" s="330"/>
      <c r="QRB444" s="330"/>
      <c r="QRC444" s="330"/>
      <c r="QRD444" s="330"/>
      <c r="QRE444" s="330"/>
      <c r="QRF444" s="330"/>
      <c r="QRG444" s="330"/>
      <c r="QRH444" s="330"/>
      <c r="QRI444" s="330"/>
      <c r="QRJ444" s="330"/>
      <c r="QRK444" s="330"/>
      <c r="QRL444" s="330"/>
      <c r="QRM444" s="330"/>
      <c r="QRN444" s="330"/>
      <c r="QRO444" s="330"/>
      <c r="QRP444" s="330"/>
      <c r="QRQ444" s="330"/>
      <c r="QRR444" s="330"/>
      <c r="QRS444" s="330"/>
      <c r="QRT444" s="330"/>
      <c r="QRU444" s="330"/>
      <c r="QRV444" s="330"/>
      <c r="QRW444" s="330"/>
      <c r="QRX444" s="330"/>
      <c r="QRY444" s="330"/>
      <c r="QRZ444" s="330"/>
      <c r="QSA444" s="330"/>
      <c r="QSB444" s="330"/>
      <c r="QSC444" s="330"/>
      <c r="QSD444" s="330"/>
      <c r="QSE444" s="330"/>
      <c r="QSF444" s="330"/>
      <c r="QSG444" s="330"/>
      <c r="QSH444" s="330"/>
      <c r="QSI444" s="330"/>
      <c r="QSJ444" s="330"/>
      <c r="QSK444" s="330"/>
      <c r="QSL444" s="330"/>
      <c r="QSM444" s="330"/>
      <c r="QSN444" s="330"/>
      <c r="QSO444" s="330"/>
      <c r="QSP444" s="330"/>
      <c r="QSQ444" s="330"/>
      <c r="QSR444" s="330"/>
      <c r="QSS444" s="330"/>
      <c r="QST444" s="330"/>
      <c r="QSU444" s="330"/>
      <c r="QSV444" s="330"/>
      <c r="QSW444" s="330"/>
      <c r="QSX444" s="330"/>
      <c r="QSY444" s="330"/>
      <c r="QSZ444" s="330"/>
      <c r="QTA444" s="330"/>
      <c r="QTB444" s="330"/>
      <c r="QTC444" s="330"/>
      <c r="QTD444" s="330"/>
      <c r="QTE444" s="330"/>
      <c r="QTF444" s="330"/>
      <c r="QTG444" s="330"/>
      <c r="QTH444" s="330"/>
      <c r="QTI444" s="330"/>
      <c r="QTJ444" s="330"/>
      <c r="QTK444" s="330"/>
      <c r="QTL444" s="330"/>
      <c r="QTM444" s="330"/>
      <c r="QTN444" s="330"/>
      <c r="QTO444" s="330"/>
      <c r="QTP444" s="330"/>
      <c r="QTQ444" s="330"/>
      <c r="QTR444" s="330"/>
      <c r="QTS444" s="330"/>
      <c r="QTT444" s="330"/>
      <c r="QTU444" s="330"/>
      <c r="QTV444" s="330"/>
      <c r="QTW444" s="330"/>
      <c r="QTX444" s="330"/>
      <c r="QTY444" s="330"/>
      <c r="QTZ444" s="330"/>
      <c r="QUA444" s="330"/>
      <c r="QUB444" s="330"/>
      <c r="QUC444" s="330"/>
      <c r="QUD444" s="330"/>
      <c r="QUE444" s="330"/>
      <c r="QUF444" s="330"/>
      <c r="QUG444" s="330"/>
      <c r="QUH444" s="330"/>
      <c r="QUI444" s="330"/>
      <c r="QUJ444" s="330"/>
      <c r="QUK444" s="330"/>
      <c r="QUL444" s="330"/>
      <c r="QUM444" s="330"/>
      <c r="QUN444" s="330"/>
      <c r="QUO444" s="330"/>
      <c r="QUP444" s="330"/>
      <c r="QUQ444" s="330"/>
      <c r="QUR444" s="330"/>
      <c r="QUS444" s="330"/>
      <c r="QUT444" s="330"/>
      <c r="QUU444" s="330"/>
      <c r="QUV444" s="330"/>
      <c r="QUW444" s="330"/>
      <c r="QUX444" s="330"/>
      <c r="QUY444" s="330"/>
      <c r="QUZ444" s="330"/>
      <c r="QVA444" s="330"/>
      <c r="QVB444" s="330"/>
      <c r="QVC444" s="330"/>
      <c r="QVD444" s="330"/>
      <c r="QVE444" s="330"/>
      <c r="QVF444" s="330"/>
      <c r="QVG444" s="330"/>
      <c r="QVH444" s="330"/>
      <c r="QVI444" s="330"/>
      <c r="QVJ444" s="330"/>
      <c r="QVK444" s="330"/>
      <c r="QVL444" s="330"/>
      <c r="QVM444" s="330"/>
      <c r="QVN444" s="330"/>
      <c r="QVO444" s="330"/>
      <c r="QVP444" s="330"/>
      <c r="QVQ444" s="330"/>
      <c r="QVR444" s="330"/>
      <c r="QVS444" s="330"/>
      <c r="QVT444" s="330"/>
      <c r="QVU444" s="330"/>
      <c r="QVV444" s="330"/>
      <c r="QVW444" s="330"/>
      <c r="QVX444" s="330"/>
      <c r="QVY444" s="330"/>
      <c r="QVZ444" s="330"/>
      <c r="QWA444" s="330"/>
      <c r="QWB444" s="330"/>
      <c r="QWC444" s="330"/>
      <c r="QWD444" s="330"/>
      <c r="QWE444" s="330"/>
      <c r="QWF444" s="330"/>
      <c r="QWG444" s="330"/>
      <c r="QWH444" s="330"/>
      <c r="QWI444" s="330"/>
      <c r="QWJ444" s="330"/>
      <c r="QWK444" s="330"/>
      <c r="QWL444" s="330"/>
      <c r="QWM444" s="330"/>
      <c r="QWN444" s="330"/>
      <c r="QWO444" s="330"/>
      <c r="QWP444" s="330"/>
      <c r="QWQ444" s="330"/>
      <c r="QWR444" s="330"/>
      <c r="QWS444" s="330"/>
      <c r="QWT444" s="330"/>
      <c r="QWU444" s="330"/>
      <c r="QWV444" s="330"/>
      <c r="QWW444" s="330"/>
      <c r="QWX444" s="330"/>
      <c r="QWY444" s="330"/>
      <c r="QWZ444" s="330"/>
      <c r="QXA444" s="330"/>
      <c r="QXB444" s="330"/>
      <c r="QXC444" s="330"/>
      <c r="QXD444" s="330"/>
      <c r="QXE444" s="330"/>
      <c r="QXF444" s="330"/>
      <c r="QXG444" s="330"/>
      <c r="QXH444" s="330"/>
      <c r="QXI444" s="330"/>
      <c r="QXJ444" s="330"/>
      <c r="QXK444" s="330"/>
      <c r="QXL444" s="330"/>
      <c r="QXM444" s="330"/>
      <c r="QXN444" s="330"/>
      <c r="QXO444" s="330"/>
      <c r="QXP444" s="330"/>
      <c r="QXQ444" s="330"/>
      <c r="QXR444" s="330"/>
      <c r="QXS444" s="330"/>
      <c r="QXT444" s="330"/>
      <c r="QXU444" s="330"/>
      <c r="QXV444" s="330"/>
      <c r="QXW444" s="330"/>
      <c r="QXX444" s="330"/>
      <c r="QXY444" s="330"/>
      <c r="QXZ444" s="330"/>
      <c r="QYA444" s="330"/>
      <c r="QYB444" s="330"/>
      <c r="QYC444" s="330"/>
      <c r="QYD444" s="330"/>
      <c r="QYE444" s="330"/>
      <c r="QYF444" s="330"/>
      <c r="QYG444" s="330"/>
      <c r="QYH444" s="330"/>
      <c r="QYI444" s="330"/>
      <c r="QYJ444" s="330"/>
      <c r="QYK444" s="330"/>
      <c r="QYL444" s="330"/>
      <c r="QYM444" s="330"/>
      <c r="QYN444" s="330"/>
      <c r="QYO444" s="330"/>
      <c r="QYP444" s="330"/>
      <c r="QYQ444" s="330"/>
      <c r="QYR444" s="330"/>
      <c r="QYS444" s="330"/>
      <c r="QYT444" s="330"/>
      <c r="QYU444" s="330"/>
      <c r="QYV444" s="330"/>
      <c r="QYW444" s="330"/>
      <c r="QYX444" s="330"/>
      <c r="QYY444" s="330"/>
      <c r="QYZ444" s="330"/>
      <c r="QZA444" s="330"/>
      <c r="QZB444" s="330"/>
      <c r="QZC444" s="330"/>
      <c r="QZD444" s="330"/>
      <c r="QZE444" s="330"/>
      <c r="QZF444" s="330"/>
      <c r="QZG444" s="330"/>
      <c r="QZH444" s="330"/>
      <c r="QZI444" s="330"/>
      <c r="QZJ444" s="330"/>
      <c r="QZK444" s="330"/>
      <c r="QZL444" s="330"/>
      <c r="QZM444" s="330"/>
      <c r="QZN444" s="330"/>
      <c r="QZO444" s="330"/>
      <c r="QZP444" s="330"/>
      <c r="QZQ444" s="330"/>
      <c r="QZR444" s="330"/>
      <c r="QZS444" s="330"/>
      <c r="QZT444" s="330"/>
      <c r="QZU444" s="330"/>
      <c r="QZV444" s="330"/>
      <c r="QZW444" s="330"/>
      <c r="QZX444" s="330"/>
      <c r="QZY444" s="330"/>
      <c r="QZZ444" s="330"/>
      <c r="RAA444" s="330"/>
      <c r="RAB444" s="330"/>
      <c r="RAC444" s="330"/>
      <c r="RAD444" s="330"/>
      <c r="RAE444" s="330"/>
      <c r="RAF444" s="330"/>
      <c r="RAG444" s="330"/>
      <c r="RAH444" s="330"/>
      <c r="RAI444" s="330"/>
      <c r="RAJ444" s="330"/>
      <c r="RAK444" s="330"/>
      <c r="RAL444" s="330"/>
      <c r="RAM444" s="330"/>
      <c r="RAN444" s="330"/>
      <c r="RAO444" s="330"/>
      <c r="RAP444" s="330"/>
      <c r="RAQ444" s="330"/>
      <c r="RAR444" s="330"/>
      <c r="RAS444" s="330"/>
      <c r="RAT444" s="330"/>
      <c r="RAU444" s="330"/>
      <c r="RAV444" s="330"/>
      <c r="RAW444" s="330"/>
      <c r="RAX444" s="330"/>
      <c r="RAY444" s="330"/>
      <c r="RAZ444" s="330"/>
      <c r="RBA444" s="330"/>
      <c r="RBB444" s="330"/>
      <c r="RBC444" s="330"/>
      <c r="RBD444" s="330"/>
      <c r="RBE444" s="330"/>
      <c r="RBF444" s="330"/>
      <c r="RBG444" s="330"/>
      <c r="RBH444" s="330"/>
      <c r="RBI444" s="330"/>
      <c r="RBJ444" s="330"/>
      <c r="RBK444" s="330"/>
      <c r="RBL444" s="330"/>
      <c r="RBM444" s="330"/>
      <c r="RBN444" s="330"/>
      <c r="RBO444" s="330"/>
      <c r="RBP444" s="330"/>
      <c r="RBQ444" s="330"/>
      <c r="RBR444" s="330"/>
      <c r="RBS444" s="330"/>
      <c r="RBT444" s="330"/>
      <c r="RBU444" s="330"/>
      <c r="RBV444" s="330"/>
      <c r="RBW444" s="330"/>
      <c r="RBX444" s="330"/>
      <c r="RBY444" s="330"/>
      <c r="RBZ444" s="330"/>
      <c r="RCA444" s="330"/>
      <c r="RCB444" s="330"/>
      <c r="RCC444" s="330"/>
      <c r="RCD444" s="330"/>
      <c r="RCE444" s="330"/>
      <c r="RCF444" s="330"/>
      <c r="RCG444" s="330"/>
      <c r="RCH444" s="330"/>
      <c r="RCI444" s="330"/>
      <c r="RCJ444" s="330"/>
      <c r="RCK444" s="330"/>
      <c r="RCL444" s="330"/>
      <c r="RCM444" s="330"/>
      <c r="RCN444" s="330"/>
      <c r="RCO444" s="330"/>
      <c r="RCP444" s="330"/>
      <c r="RCQ444" s="330"/>
      <c r="RCR444" s="330"/>
      <c r="RCS444" s="330"/>
      <c r="RCT444" s="330"/>
      <c r="RCU444" s="330"/>
      <c r="RCV444" s="330"/>
      <c r="RCW444" s="330"/>
      <c r="RCX444" s="330"/>
      <c r="RCY444" s="330"/>
      <c r="RCZ444" s="330"/>
      <c r="RDA444" s="330"/>
      <c r="RDB444" s="330"/>
      <c r="RDC444" s="330"/>
      <c r="RDD444" s="330"/>
      <c r="RDE444" s="330"/>
      <c r="RDF444" s="330"/>
      <c r="RDG444" s="330"/>
      <c r="RDH444" s="330"/>
      <c r="RDI444" s="330"/>
      <c r="RDJ444" s="330"/>
      <c r="RDK444" s="330"/>
      <c r="RDL444" s="330"/>
      <c r="RDM444" s="330"/>
      <c r="RDN444" s="330"/>
      <c r="RDO444" s="330"/>
      <c r="RDP444" s="330"/>
      <c r="RDQ444" s="330"/>
      <c r="RDR444" s="330"/>
      <c r="RDS444" s="330"/>
      <c r="RDT444" s="330"/>
      <c r="RDU444" s="330"/>
      <c r="RDV444" s="330"/>
      <c r="RDW444" s="330"/>
      <c r="RDX444" s="330"/>
      <c r="RDY444" s="330"/>
      <c r="RDZ444" s="330"/>
      <c r="REA444" s="330"/>
      <c r="REB444" s="330"/>
      <c r="REC444" s="330"/>
      <c r="RED444" s="330"/>
      <c r="REE444" s="330"/>
      <c r="REF444" s="330"/>
      <c r="REG444" s="330"/>
      <c r="REH444" s="330"/>
      <c r="REI444" s="330"/>
      <c r="REJ444" s="330"/>
      <c r="REK444" s="330"/>
      <c r="REL444" s="330"/>
      <c r="REM444" s="330"/>
      <c r="REN444" s="330"/>
      <c r="REO444" s="330"/>
      <c r="REP444" s="330"/>
      <c r="REQ444" s="330"/>
      <c r="RER444" s="330"/>
      <c r="RES444" s="330"/>
      <c r="RET444" s="330"/>
      <c r="REU444" s="330"/>
      <c r="REV444" s="330"/>
      <c r="REW444" s="330"/>
      <c r="REX444" s="330"/>
      <c r="REY444" s="330"/>
      <c r="REZ444" s="330"/>
      <c r="RFA444" s="330"/>
      <c r="RFB444" s="330"/>
      <c r="RFC444" s="330"/>
      <c r="RFD444" s="330"/>
      <c r="RFE444" s="330"/>
      <c r="RFF444" s="330"/>
      <c r="RFG444" s="330"/>
      <c r="RFH444" s="330"/>
      <c r="RFI444" s="330"/>
      <c r="RFJ444" s="330"/>
      <c r="RFK444" s="330"/>
      <c r="RFL444" s="330"/>
      <c r="RFM444" s="330"/>
      <c r="RFN444" s="330"/>
      <c r="RFO444" s="330"/>
      <c r="RFP444" s="330"/>
      <c r="RFQ444" s="330"/>
      <c r="RFR444" s="330"/>
      <c r="RFS444" s="330"/>
      <c r="RFT444" s="330"/>
      <c r="RFU444" s="330"/>
      <c r="RFV444" s="330"/>
      <c r="RFW444" s="330"/>
      <c r="RFX444" s="330"/>
      <c r="RFY444" s="330"/>
      <c r="RFZ444" s="330"/>
      <c r="RGA444" s="330"/>
      <c r="RGB444" s="330"/>
      <c r="RGC444" s="330"/>
      <c r="RGD444" s="330"/>
      <c r="RGE444" s="330"/>
      <c r="RGF444" s="330"/>
      <c r="RGG444" s="330"/>
      <c r="RGH444" s="330"/>
      <c r="RGI444" s="330"/>
      <c r="RGJ444" s="330"/>
      <c r="RGK444" s="330"/>
      <c r="RGL444" s="330"/>
      <c r="RGM444" s="330"/>
      <c r="RGN444" s="330"/>
      <c r="RGO444" s="330"/>
      <c r="RGP444" s="330"/>
      <c r="RGQ444" s="330"/>
      <c r="RGR444" s="330"/>
      <c r="RGS444" s="330"/>
      <c r="RGT444" s="330"/>
      <c r="RGU444" s="330"/>
      <c r="RGV444" s="330"/>
      <c r="RGW444" s="330"/>
      <c r="RGX444" s="330"/>
      <c r="RGY444" s="330"/>
      <c r="RGZ444" s="330"/>
      <c r="RHA444" s="330"/>
      <c r="RHB444" s="330"/>
      <c r="RHC444" s="330"/>
      <c r="RHD444" s="330"/>
      <c r="RHE444" s="330"/>
      <c r="RHF444" s="330"/>
      <c r="RHG444" s="330"/>
      <c r="RHH444" s="330"/>
      <c r="RHI444" s="330"/>
      <c r="RHJ444" s="330"/>
      <c r="RHK444" s="330"/>
      <c r="RHL444" s="330"/>
      <c r="RHM444" s="330"/>
      <c r="RHN444" s="330"/>
      <c r="RHO444" s="330"/>
      <c r="RHP444" s="330"/>
      <c r="RHQ444" s="330"/>
      <c r="RHR444" s="330"/>
      <c r="RHS444" s="330"/>
      <c r="RHT444" s="330"/>
      <c r="RHU444" s="330"/>
      <c r="RHV444" s="330"/>
      <c r="RHW444" s="330"/>
      <c r="RHX444" s="330"/>
      <c r="RHY444" s="330"/>
      <c r="RHZ444" s="330"/>
      <c r="RIA444" s="330"/>
      <c r="RIB444" s="330"/>
      <c r="RIC444" s="330"/>
      <c r="RID444" s="330"/>
      <c r="RIE444" s="330"/>
      <c r="RIF444" s="330"/>
      <c r="RIG444" s="330"/>
      <c r="RIH444" s="330"/>
      <c r="RII444" s="330"/>
      <c r="RIJ444" s="330"/>
      <c r="RIK444" s="330"/>
      <c r="RIL444" s="330"/>
      <c r="RIM444" s="330"/>
      <c r="RIN444" s="330"/>
      <c r="RIO444" s="330"/>
      <c r="RIP444" s="330"/>
      <c r="RIQ444" s="330"/>
      <c r="RIR444" s="330"/>
      <c r="RIS444" s="330"/>
      <c r="RIT444" s="330"/>
      <c r="RIU444" s="330"/>
      <c r="RIV444" s="330"/>
      <c r="RIW444" s="330"/>
      <c r="RIX444" s="330"/>
      <c r="RIY444" s="330"/>
      <c r="RIZ444" s="330"/>
      <c r="RJA444" s="330"/>
      <c r="RJB444" s="330"/>
      <c r="RJC444" s="330"/>
      <c r="RJD444" s="330"/>
      <c r="RJE444" s="330"/>
      <c r="RJF444" s="330"/>
      <c r="RJG444" s="330"/>
      <c r="RJH444" s="330"/>
      <c r="RJI444" s="330"/>
      <c r="RJJ444" s="330"/>
      <c r="RJK444" s="330"/>
      <c r="RJL444" s="330"/>
      <c r="RJM444" s="330"/>
      <c r="RJN444" s="330"/>
      <c r="RJO444" s="330"/>
      <c r="RJP444" s="330"/>
      <c r="RJQ444" s="330"/>
      <c r="RJR444" s="330"/>
      <c r="RJS444" s="330"/>
      <c r="RJT444" s="330"/>
      <c r="RJU444" s="330"/>
      <c r="RJV444" s="330"/>
      <c r="RJW444" s="330"/>
      <c r="RJX444" s="330"/>
      <c r="RJY444" s="330"/>
      <c r="RJZ444" s="330"/>
      <c r="RKA444" s="330"/>
      <c r="RKB444" s="330"/>
      <c r="RKC444" s="330"/>
      <c r="RKD444" s="330"/>
      <c r="RKE444" s="330"/>
      <c r="RKF444" s="330"/>
      <c r="RKG444" s="330"/>
      <c r="RKH444" s="330"/>
      <c r="RKI444" s="330"/>
      <c r="RKJ444" s="330"/>
      <c r="RKK444" s="330"/>
      <c r="RKL444" s="330"/>
      <c r="RKM444" s="330"/>
      <c r="RKN444" s="330"/>
      <c r="RKO444" s="330"/>
      <c r="RKP444" s="330"/>
      <c r="RKQ444" s="330"/>
      <c r="RKR444" s="330"/>
      <c r="RKS444" s="330"/>
      <c r="RKT444" s="330"/>
      <c r="RKU444" s="330"/>
      <c r="RKV444" s="330"/>
      <c r="RKW444" s="330"/>
      <c r="RKX444" s="330"/>
      <c r="RKY444" s="330"/>
      <c r="RKZ444" s="330"/>
      <c r="RLA444" s="330"/>
      <c r="RLB444" s="330"/>
      <c r="RLC444" s="330"/>
      <c r="RLD444" s="330"/>
      <c r="RLE444" s="330"/>
      <c r="RLF444" s="330"/>
      <c r="RLG444" s="330"/>
      <c r="RLH444" s="330"/>
      <c r="RLI444" s="330"/>
      <c r="RLJ444" s="330"/>
      <c r="RLK444" s="330"/>
      <c r="RLL444" s="330"/>
      <c r="RLM444" s="330"/>
      <c r="RLN444" s="330"/>
      <c r="RLO444" s="330"/>
      <c r="RLP444" s="330"/>
      <c r="RLQ444" s="330"/>
      <c r="RLR444" s="330"/>
      <c r="RLS444" s="330"/>
      <c r="RLT444" s="330"/>
      <c r="RLU444" s="330"/>
      <c r="RLV444" s="330"/>
      <c r="RLW444" s="330"/>
      <c r="RLX444" s="330"/>
      <c r="RLY444" s="330"/>
      <c r="RLZ444" s="330"/>
      <c r="RMA444" s="330"/>
      <c r="RMB444" s="330"/>
      <c r="RMC444" s="330"/>
      <c r="RMD444" s="330"/>
      <c r="RME444" s="330"/>
      <c r="RMF444" s="330"/>
      <c r="RMG444" s="330"/>
      <c r="RMH444" s="330"/>
      <c r="RMI444" s="330"/>
      <c r="RMJ444" s="330"/>
      <c r="RMK444" s="330"/>
      <c r="RML444" s="330"/>
      <c r="RMM444" s="330"/>
      <c r="RMN444" s="330"/>
      <c r="RMO444" s="330"/>
      <c r="RMP444" s="330"/>
      <c r="RMQ444" s="330"/>
      <c r="RMR444" s="330"/>
      <c r="RMS444" s="330"/>
      <c r="RMT444" s="330"/>
      <c r="RMU444" s="330"/>
      <c r="RMV444" s="330"/>
      <c r="RMW444" s="330"/>
      <c r="RMX444" s="330"/>
      <c r="RMY444" s="330"/>
      <c r="RMZ444" s="330"/>
      <c r="RNA444" s="330"/>
      <c r="RNB444" s="330"/>
      <c r="RNC444" s="330"/>
      <c r="RND444" s="330"/>
      <c r="RNE444" s="330"/>
      <c r="RNF444" s="330"/>
      <c r="RNG444" s="330"/>
      <c r="RNH444" s="330"/>
      <c r="RNI444" s="330"/>
      <c r="RNJ444" s="330"/>
      <c r="RNK444" s="330"/>
      <c r="RNL444" s="330"/>
      <c r="RNM444" s="330"/>
      <c r="RNN444" s="330"/>
      <c r="RNO444" s="330"/>
      <c r="RNP444" s="330"/>
      <c r="RNQ444" s="330"/>
      <c r="RNR444" s="330"/>
      <c r="RNS444" s="330"/>
      <c r="RNT444" s="330"/>
      <c r="RNU444" s="330"/>
      <c r="RNV444" s="330"/>
      <c r="RNW444" s="330"/>
      <c r="RNX444" s="330"/>
      <c r="RNY444" s="330"/>
      <c r="RNZ444" s="330"/>
      <c r="ROA444" s="330"/>
      <c r="ROB444" s="330"/>
      <c r="ROC444" s="330"/>
      <c r="ROD444" s="330"/>
      <c r="ROE444" s="330"/>
      <c r="ROF444" s="330"/>
      <c r="ROG444" s="330"/>
      <c r="ROH444" s="330"/>
      <c r="ROI444" s="330"/>
      <c r="ROJ444" s="330"/>
      <c r="ROK444" s="330"/>
      <c r="ROL444" s="330"/>
      <c r="ROM444" s="330"/>
      <c r="RON444" s="330"/>
      <c r="ROO444" s="330"/>
      <c r="ROP444" s="330"/>
      <c r="ROQ444" s="330"/>
      <c r="ROR444" s="330"/>
      <c r="ROS444" s="330"/>
      <c r="ROT444" s="330"/>
      <c r="ROU444" s="330"/>
      <c r="ROV444" s="330"/>
      <c r="ROW444" s="330"/>
      <c r="ROX444" s="330"/>
      <c r="ROY444" s="330"/>
      <c r="ROZ444" s="330"/>
      <c r="RPA444" s="330"/>
      <c r="RPB444" s="330"/>
      <c r="RPC444" s="330"/>
      <c r="RPD444" s="330"/>
      <c r="RPE444" s="330"/>
      <c r="RPF444" s="330"/>
      <c r="RPG444" s="330"/>
      <c r="RPH444" s="330"/>
      <c r="RPI444" s="330"/>
      <c r="RPJ444" s="330"/>
      <c r="RPK444" s="330"/>
      <c r="RPL444" s="330"/>
      <c r="RPM444" s="330"/>
      <c r="RPN444" s="330"/>
      <c r="RPO444" s="330"/>
      <c r="RPP444" s="330"/>
      <c r="RPQ444" s="330"/>
      <c r="RPR444" s="330"/>
      <c r="RPS444" s="330"/>
      <c r="RPT444" s="330"/>
      <c r="RPU444" s="330"/>
      <c r="RPV444" s="330"/>
      <c r="RPW444" s="330"/>
      <c r="RPX444" s="330"/>
      <c r="RPY444" s="330"/>
      <c r="RPZ444" s="330"/>
      <c r="RQA444" s="330"/>
      <c r="RQB444" s="330"/>
      <c r="RQC444" s="330"/>
      <c r="RQD444" s="330"/>
      <c r="RQE444" s="330"/>
      <c r="RQF444" s="330"/>
      <c r="RQG444" s="330"/>
      <c r="RQH444" s="330"/>
      <c r="RQI444" s="330"/>
      <c r="RQJ444" s="330"/>
      <c r="RQK444" s="330"/>
      <c r="RQL444" s="330"/>
      <c r="RQM444" s="330"/>
      <c r="RQN444" s="330"/>
      <c r="RQO444" s="330"/>
      <c r="RQP444" s="330"/>
      <c r="RQQ444" s="330"/>
      <c r="RQR444" s="330"/>
      <c r="RQS444" s="330"/>
      <c r="RQT444" s="330"/>
      <c r="RQU444" s="330"/>
      <c r="RQV444" s="330"/>
      <c r="RQW444" s="330"/>
      <c r="RQX444" s="330"/>
      <c r="RQY444" s="330"/>
      <c r="RQZ444" s="330"/>
      <c r="RRA444" s="330"/>
      <c r="RRB444" s="330"/>
      <c r="RRC444" s="330"/>
      <c r="RRD444" s="330"/>
      <c r="RRE444" s="330"/>
      <c r="RRF444" s="330"/>
      <c r="RRG444" s="330"/>
      <c r="RRH444" s="330"/>
      <c r="RRI444" s="330"/>
      <c r="RRJ444" s="330"/>
      <c r="RRK444" s="330"/>
      <c r="RRL444" s="330"/>
      <c r="RRM444" s="330"/>
      <c r="RRN444" s="330"/>
      <c r="RRO444" s="330"/>
      <c r="RRP444" s="330"/>
      <c r="RRQ444" s="330"/>
      <c r="RRR444" s="330"/>
      <c r="RRS444" s="330"/>
      <c r="RRT444" s="330"/>
      <c r="RRU444" s="330"/>
      <c r="RRV444" s="330"/>
      <c r="RRW444" s="330"/>
      <c r="RRX444" s="330"/>
      <c r="RRY444" s="330"/>
      <c r="RRZ444" s="330"/>
      <c r="RSA444" s="330"/>
      <c r="RSB444" s="330"/>
      <c r="RSC444" s="330"/>
      <c r="RSD444" s="330"/>
      <c r="RSE444" s="330"/>
      <c r="RSF444" s="330"/>
      <c r="RSG444" s="330"/>
      <c r="RSH444" s="330"/>
      <c r="RSI444" s="330"/>
      <c r="RSJ444" s="330"/>
      <c r="RSK444" s="330"/>
      <c r="RSL444" s="330"/>
      <c r="RSM444" s="330"/>
      <c r="RSN444" s="330"/>
      <c r="RSO444" s="330"/>
      <c r="RSP444" s="330"/>
      <c r="RSQ444" s="330"/>
      <c r="RSR444" s="330"/>
      <c r="RSS444" s="330"/>
      <c r="RST444" s="330"/>
      <c r="RSU444" s="330"/>
      <c r="RSV444" s="330"/>
      <c r="RSW444" s="330"/>
      <c r="RSX444" s="330"/>
      <c r="RSY444" s="330"/>
      <c r="RSZ444" s="330"/>
      <c r="RTA444" s="330"/>
      <c r="RTB444" s="330"/>
      <c r="RTC444" s="330"/>
      <c r="RTD444" s="330"/>
      <c r="RTE444" s="330"/>
      <c r="RTF444" s="330"/>
      <c r="RTG444" s="330"/>
      <c r="RTH444" s="330"/>
      <c r="RTI444" s="330"/>
      <c r="RTJ444" s="330"/>
      <c r="RTK444" s="330"/>
      <c r="RTL444" s="330"/>
      <c r="RTM444" s="330"/>
      <c r="RTN444" s="330"/>
      <c r="RTO444" s="330"/>
      <c r="RTP444" s="330"/>
      <c r="RTQ444" s="330"/>
      <c r="RTR444" s="330"/>
      <c r="RTS444" s="330"/>
      <c r="RTT444" s="330"/>
      <c r="RTU444" s="330"/>
      <c r="RTV444" s="330"/>
      <c r="RTW444" s="330"/>
      <c r="RTX444" s="330"/>
      <c r="RTY444" s="330"/>
      <c r="RTZ444" s="330"/>
      <c r="RUA444" s="330"/>
      <c r="RUB444" s="330"/>
      <c r="RUC444" s="330"/>
      <c r="RUD444" s="330"/>
      <c r="RUE444" s="330"/>
      <c r="RUF444" s="330"/>
      <c r="RUG444" s="330"/>
      <c r="RUH444" s="330"/>
      <c r="RUI444" s="330"/>
      <c r="RUJ444" s="330"/>
      <c r="RUK444" s="330"/>
      <c r="RUL444" s="330"/>
      <c r="RUM444" s="330"/>
      <c r="RUN444" s="330"/>
      <c r="RUO444" s="330"/>
      <c r="RUP444" s="330"/>
      <c r="RUQ444" s="330"/>
      <c r="RUR444" s="330"/>
      <c r="RUS444" s="330"/>
      <c r="RUT444" s="330"/>
      <c r="RUU444" s="330"/>
      <c r="RUV444" s="330"/>
      <c r="RUW444" s="330"/>
      <c r="RUX444" s="330"/>
      <c r="RUY444" s="330"/>
      <c r="RUZ444" s="330"/>
      <c r="RVA444" s="330"/>
      <c r="RVB444" s="330"/>
      <c r="RVC444" s="330"/>
      <c r="RVD444" s="330"/>
      <c r="RVE444" s="330"/>
      <c r="RVF444" s="330"/>
      <c r="RVG444" s="330"/>
      <c r="RVH444" s="330"/>
      <c r="RVI444" s="330"/>
      <c r="RVJ444" s="330"/>
      <c r="RVK444" s="330"/>
      <c r="RVL444" s="330"/>
      <c r="RVM444" s="330"/>
      <c r="RVN444" s="330"/>
      <c r="RVO444" s="330"/>
      <c r="RVP444" s="330"/>
      <c r="RVQ444" s="330"/>
      <c r="RVR444" s="330"/>
      <c r="RVS444" s="330"/>
      <c r="RVT444" s="330"/>
      <c r="RVU444" s="330"/>
      <c r="RVV444" s="330"/>
      <c r="RVW444" s="330"/>
      <c r="RVX444" s="330"/>
      <c r="RVY444" s="330"/>
      <c r="RVZ444" s="330"/>
      <c r="RWA444" s="330"/>
      <c r="RWB444" s="330"/>
      <c r="RWC444" s="330"/>
      <c r="RWD444" s="330"/>
      <c r="RWE444" s="330"/>
      <c r="RWF444" s="330"/>
      <c r="RWG444" s="330"/>
      <c r="RWH444" s="330"/>
      <c r="RWI444" s="330"/>
      <c r="RWJ444" s="330"/>
      <c r="RWK444" s="330"/>
      <c r="RWL444" s="330"/>
      <c r="RWM444" s="330"/>
      <c r="RWN444" s="330"/>
      <c r="RWO444" s="330"/>
      <c r="RWP444" s="330"/>
      <c r="RWQ444" s="330"/>
      <c r="RWR444" s="330"/>
      <c r="RWS444" s="330"/>
      <c r="RWT444" s="330"/>
      <c r="RWU444" s="330"/>
      <c r="RWV444" s="330"/>
      <c r="RWW444" s="330"/>
      <c r="RWX444" s="330"/>
      <c r="RWY444" s="330"/>
      <c r="RWZ444" s="330"/>
      <c r="RXA444" s="330"/>
      <c r="RXB444" s="330"/>
      <c r="RXC444" s="330"/>
      <c r="RXD444" s="330"/>
      <c r="RXE444" s="330"/>
      <c r="RXF444" s="330"/>
      <c r="RXG444" s="330"/>
      <c r="RXH444" s="330"/>
      <c r="RXI444" s="330"/>
      <c r="RXJ444" s="330"/>
      <c r="RXK444" s="330"/>
      <c r="RXL444" s="330"/>
      <c r="RXM444" s="330"/>
      <c r="RXN444" s="330"/>
      <c r="RXO444" s="330"/>
      <c r="RXP444" s="330"/>
      <c r="RXQ444" s="330"/>
      <c r="RXR444" s="330"/>
      <c r="RXS444" s="330"/>
      <c r="RXT444" s="330"/>
      <c r="RXU444" s="330"/>
      <c r="RXV444" s="330"/>
      <c r="RXW444" s="330"/>
      <c r="RXX444" s="330"/>
      <c r="RXY444" s="330"/>
      <c r="RXZ444" s="330"/>
      <c r="RYA444" s="330"/>
      <c r="RYB444" s="330"/>
      <c r="RYC444" s="330"/>
      <c r="RYD444" s="330"/>
      <c r="RYE444" s="330"/>
      <c r="RYF444" s="330"/>
      <c r="RYG444" s="330"/>
      <c r="RYH444" s="330"/>
      <c r="RYI444" s="330"/>
      <c r="RYJ444" s="330"/>
      <c r="RYK444" s="330"/>
      <c r="RYL444" s="330"/>
      <c r="RYM444" s="330"/>
      <c r="RYN444" s="330"/>
      <c r="RYO444" s="330"/>
      <c r="RYP444" s="330"/>
      <c r="RYQ444" s="330"/>
      <c r="RYR444" s="330"/>
      <c r="RYS444" s="330"/>
      <c r="RYT444" s="330"/>
      <c r="RYU444" s="330"/>
      <c r="RYV444" s="330"/>
      <c r="RYW444" s="330"/>
      <c r="RYX444" s="330"/>
      <c r="RYY444" s="330"/>
      <c r="RYZ444" s="330"/>
      <c r="RZA444" s="330"/>
      <c r="RZB444" s="330"/>
      <c r="RZC444" s="330"/>
      <c r="RZD444" s="330"/>
      <c r="RZE444" s="330"/>
      <c r="RZF444" s="330"/>
      <c r="RZG444" s="330"/>
      <c r="RZH444" s="330"/>
      <c r="RZI444" s="330"/>
      <c r="RZJ444" s="330"/>
      <c r="RZK444" s="330"/>
      <c r="RZL444" s="330"/>
      <c r="RZM444" s="330"/>
      <c r="RZN444" s="330"/>
      <c r="RZO444" s="330"/>
      <c r="RZP444" s="330"/>
      <c r="RZQ444" s="330"/>
      <c r="RZR444" s="330"/>
      <c r="RZS444" s="330"/>
      <c r="RZT444" s="330"/>
      <c r="RZU444" s="330"/>
      <c r="RZV444" s="330"/>
      <c r="RZW444" s="330"/>
      <c r="RZX444" s="330"/>
      <c r="RZY444" s="330"/>
      <c r="RZZ444" s="330"/>
      <c r="SAA444" s="330"/>
      <c r="SAB444" s="330"/>
      <c r="SAC444" s="330"/>
      <c r="SAD444" s="330"/>
      <c r="SAE444" s="330"/>
      <c r="SAF444" s="330"/>
      <c r="SAG444" s="330"/>
      <c r="SAH444" s="330"/>
      <c r="SAI444" s="330"/>
      <c r="SAJ444" s="330"/>
      <c r="SAK444" s="330"/>
      <c r="SAL444" s="330"/>
      <c r="SAM444" s="330"/>
      <c r="SAN444" s="330"/>
      <c r="SAO444" s="330"/>
      <c r="SAP444" s="330"/>
      <c r="SAQ444" s="330"/>
      <c r="SAR444" s="330"/>
      <c r="SAS444" s="330"/>
      <c r="SAT444" s="330"/>
      <c r="SAU444" s="330"/>
      <c r="SAV444" s="330"/>
      <c r="SAW444" s="330"/>
      <c r="SAX444" s="330"/>
      <c r="SAY444" s="330"/>
      <c r="SAZ444" s="330"/>
      <c r="SBA444" s="330"/>
      <c r="SBB444" s="330"/>
      <c r="SBC444" s="330"/>
      <c r="SBD444" s="330"/>
      <c r="SBE444" s="330"/>
      <c r="SBF444" s="330"/>
      <c r="SBG444" s="330"/>
      <c r="SBH444" s="330"/>
      <c r="SBI444" s="330"/>
      <c r="SBJ444" s="330"/>
      <c r="SBK444" s="330"/>
      <c r="SBL444" s="330"/>
      <c r="SBM444" s="330"/>
      <c r="SBN444" s="330"/>
      <c r="SBO444" s="330"/>
      <c r="SBP444" s="330"/>
      <c r="SBQ444" s="330"/>
      <c r="SBR444" s="330"/>
      <c r="SBS444" s="330"/>
      <c r="SBT444" s="330"/>
      <c r="SBU444" s="330"/>
      <c r="SBV444" s="330"/>
      <c r="SBW444" s="330"/>
      <c r="SBX444" s="330"/>
      <c r="SBY444" s="330"/>
      <c r="SBZ444" s="330"/>
      <c r="SCA444" s="330"/>
      <c r="SCB444" s="330"/>
      <c r="SCC444" s="330"/>
      <c r="SCD444" s="330"/>
      <c r="SCE444" s="330"/>
      <c r="SCF444" s="330"/>
      <c r="SCG444" s="330"/>
      <c r="SCH444" s="330"/>
      <c r="SCI444" s="330"/>
      <c r="SCJ444" s="330"/>
      <c r="SCK444" s="330"/>
      <c r="SCL444" s="330"/>
      <c r="SCM444" s="330"/>
      <c r="SCN444" s="330"/>
      <c r="SCO444" s="330"/>
      <c r="SCP444" s="330"/>
      <c r="SCQ444" s="330"/>
      <c r="SCR444" s="330"/>
      <c r="SCS444" s="330"/>
      <c r="SCT444" s="330"/>
      <c r="SCU444" s="330"/>
      <c r="SCV444" s="330"/>
      <c r="SCW444" s="330"/>
      <c r="SCX444" s="330"/>
      <c r="SCY444" s="330"/>
      <c r="SCZ444" s="330"/>
      <c r="SDA444" s="330"/>
      <c r="SDB444" s="330"/>
      <c r="SDC444" s="330"/>
      <c r="SDD444" s="330"/>
      <c r="SDE444" s="330"/>
      <c r="SDF444" s="330"/>
      <c r="SDG444" s="330"/>
      <c r="SDH444" s="330"/>
      <c r="SDI444" s="330"/>
      <c r="SDJ444" s="330"/>
      <c r="SDK444" s="330"/>
      <c r="SDL444" s="330"/>
      <c r="SDM444" s="330"/>
      <c r="SDN444" s="330"/>
      <c r="SDO444" s="330"/>
      <c r="SDP444" s="330"/>
      <c r="SDQ444" s="330"/>
      <c r="SDR444" s="330"/>
      <c r="SDS444" s="330"/>
      <c r="SDT444" s="330"/>
      <c r="SDU444" s="330"/>
      <c r="SDV444" s="330"/>
      <c r="SDW444" s="330"/>
      <c r="SDX444" s="330"/>
      <c r="SDY444" s="330"/>
      <c r="SDZ444" s="330"/>
      <c r="SEA444" s="330"/>
      <c r="SEB444" s="330"/>
      <c r="SEC444" s="330"/>
      <c r="SED444" s="330"/>
      <c r="SEE444" s="330"/>
      <c r="SEF444" s="330"/>
      <c r="SEG444" s="330"/>
      <c r="SEH444" s="330"/>
      <c r="SEI444" s="330"/>
      <c r="SEJ444" s="330"/>
      <c r="SEK444" s="330"/>
      <c r="SEL444" s="330"/>
      <c r="SEM444" s="330"/>
      <c r="SEN444" s="330"/>
      <c r="SEO444" s="330"/>
      <c r="SEP444" s="330"/>
      <c r="SEQ444" s="330"/>
      <c r="SER444" s="330"/>
      <c r="SES444" s="330"/>
      <c r="SET444" s="330"/>
      <c r="SEU444" s="330"/>
      <c r="SEV444" s="330"/>
      <c r="SEW444" s="330"/>
      <c r="SEX444" s="330"/>
      <c r="SEY444" s="330"/>
      <c r="SEZ444" s="330"/>
      <c r="SFA444" s="330"/>
      <c r="SFB444" s="330"/>
      <c r="SFC444" s="330"/>
      <c r="SFD444" s="330"/>
      <c r="SFE444" s="330"/>
      <c r="SFF444" s="330"/>
      <c r="SFG444" s="330"/>
      <c r="SFH444" s="330"/>
      <c r="SFI444" s="330"/>
      <c r="SFJ444" s="330"/>
      <c r="SFK444" s="330"/>
      <c r="SFL444" s="330"/>
      <c r="SFM444" s="330"/>
      <c r="SFN444" s="330"/>
      <c r="SFO444" s="330"/>
      <c r="SFP444" s="330"/>
      <c r="SFQ444" s="330"/>
      <c r="SFR444" s="330"/>
      <c r="SFS444" s="330"/>
      <c r="SFT444" s="330"/>
      <c r="SFU444" s="330"/>
      <c r="SFV444" s="330"/>
      <c r="SFW444" s="330"/>
      <c r="SFX444" s="330"/>
      <c r="SFY444" s="330"/>
      <c r="SFZ444" s="330"/>
      <c r="SGA444" s="330"/>
      <c r="SGB444" s="330"/>
      <c r="SGC444" s="330"/>
      <c r="SGD444" s="330"/>
      <c r="SGE444" s="330"/>
      <c r="SGF444" s="330"/>
      <c r="SGG444" s="330"/>
      <c r="SGH444" s="330"/>
      <c r="SGI444" s="330"/>
      <c r="SGJ444" s="330"/>
      <c r="SGK444" s="330"/>
      <c r="SGL444" s="330"/>
      <c r="SGM444" s="330"/>
      <c r="SGN444" s="330"/>
      <c r="SGO444" s="330"/>
      <c r="SGP444" s="330"/>
      <c r="SGQ444" s="330"/>
      <c r="SGR444" s="330"/>
      <c r="SGS444" s="330"/>
      <c r="SGT444" s="330"/>
      <c r="SGU444" s="330"/>
      <c r="SGV444" s="330"/>
      <c r="SGW444" s="330"/>
      <c r="SGX444" s="330"/>
      <c r="SGY444" s="330"/>
      <c r="SGZ444" s="330"/>
      <c r="SHA444" s="330"/>
      <c r="SHB444" s="330"/>
      <c r="SHC444" s="330"/>
      <c r="SHD444" s="330"/>
      <c r="SHE444" s="330"/>
      <c r="SHF444" s="330"/>
      <c r="SHG444" s="330"/>
      <c r="SHH444" s="330"/>
      <c r="SHI444" s="330"/>
      <c r="SHJ444" s="330"/>
      <c r="SHK444" s="330"/>
      <c r="SHL444" s="330"/>
      <c r="SHM444" s="330"/>
      <c r="SHN444" s="330"/>
      <c r="SHO444" s="330"/>
      <c r="SHP444" s="330"/>
      <c r="SHQ444" s="330"/>
      <c r="SHR444" s="330"/>
      <c r="SHS444" s="330"/>
      <c r="SHT444" s="330"/>
      <c r="SHU444" s="330"/>
      <c r="SHV444" s="330"/>
      <c r="SHW444" s="330"/>
      <c r="SHX444" s="330"/>
      <c r="SHY444" s="330"/>
      <c r="SHZ444" s="330"/>
      <c r="SIA444" s="330"/>
      <c r="SIB444" s="330"/>
      <c r="SIC444" s="330"/>
      <c r="SID444" s="330"/>
      <c r="SIE444" s="330"/>
      <c r="SIF444" s="330"/>
      <c r="SIG444" s="330"/>
      <c r="SIH444" s="330"/>
      <c r="SII444" s="330"/>
      <c r="SIJ444" s="330"/>
      <c r="SIK444" s="330"/>
      <c r="SIL444" s="330"/>
      <c r="SIM444" s="330"/>
      <c r="SIN444" s="330"/>
      <c r="SIO444" s="330"/>
      <c r="SIP444" s="330"/>
      <c r="SIQ444" s="330"/>
      <c r="SIR444" s="330"/>
      <c r="SIS444" s="330"/>
      <c r="SIT444" s="330"/>
      <c r="SIU444" s="330"/>
      <c r="SIV444" s="330"/>
      <c r="SIW444" s="330"/>
      <c r="SIX444" s="330"/>
      <c r="SIY444" s="330"/>
      <c r="SIZ444" s="330"/>
      <c r="SJA444" s="330"/>
      <c r="SJB444" s="330"/>
      <c r="SJC444" s="330"/>
      <c r="SJD444" s="330"/>
      <c r="SJE444" s="330"/>
      <c r="SJF444" s="330"/>
      <c r="SJG444" s="330"/>
      <c r="SJH444" s="330"/>
      <c r="SJI444" s="330"/>
      <c r="SJJ444" s="330"/>
      <c r="SJK444" s="330"/>
      <c r="SJL444" s="330"/>
      <c r="SJM444" s="330"/>
      <c r="SJN444" s="330"/>
      <c r="SJO444" s="330"/>
      <c r="SJP444" s="330"/>
      <c r="SJQ444" s="330"/>
      <c r="SJR444" s="330"/>
      <c r="SJS444" s="330"/>
      <c r="SJT444" s="330"/>
      <c r="SJU444" s="330"/>
      <c r="SJV444" s="330"/>
      <c r="SJW444" s="330"/>
      <c r="SJX444" s="330"/>
      <c r="SJY444" s="330"/>
      <c r="SJZ444" s="330"/>
      <c r="SKA444" s="330"/>
      <c r="SKB444" s="330"/>
      <c r="SKC444" s="330"/>
      <c r="SKD444" s="330"/>
      <c r="SKE444" s="330"/>
      <c r="SKF444" s="330"/>
      <c r="SKG444" s="330"/>
      <c r="SKH444" s="330"/>
      <c r="SKI444" s="330"/>
      <c r="SKJ444" s="330"/>
      <c r="SKK444" s="330"/>
      <c r="SKL444" s="330"/>
      <c r="SKM444" s="330"/>
      <c r="SKN444" s="330"/>
      <c r="SKO444" s="330"/>
      <c r="SKP444" s="330"/>
      <c r="SKQ444" s="330"/>
      <c r="SKR444" s="330"/>
      <c r="SKS444" s="330"/>
      <c r="SKT444" s="330"/>
      <c r="SKU444" s="330"/>
      <c r="SKV444" s="330"/>
      <c r="SKW444" s="330"/>
      <c r="SKX444" s="330"/>
      <c r="SKY444" s="330"/>
      <c r="SKZ444" s="330"/>
      <c r="SLA444" s="330"/>
      <c r="SLB444" s="330"/>
      <c r="SLC444" s="330"/>
      <c r="SLD444" s="330"/>
      <c r="SLE444" s="330"/>
      <c r="SLF444" s="330"/>
      <c r="SLG444" s="330"/>
      <c r="SLH444" s="330"/>
      <c r="SLI444" s="330"/>
      <c r="SLJ444" s="330"/>
      <c r="SLK444" s="330"/>
      <c r="SLL444" s="330"/>
      <c r="SLM444" s="330"/>
      <c r="SLN444" s="330"/>
      <c r="SLO444" s="330"/>
      <c r="SLP444" s="330"/>
      <c r="SLQ444" s="330"/>
      <c r="SLR444" s="330"/>
      <c r="SLS444" s="330"/>
      <c r="SLT444" s="330"/>
      <c r="SLU444" s="330"/>
      <c r="SLV444" s="330"/>
      <c r="SLW444" s="330"/>
      <c r="SLX444" s="330"/>
      <c r="SLY444" s="330"/>
      <c r="SLZ444" s="330"/>
      <c r="SMA444" s="330"/>
      <c r="SMB444" s="330"/>
      <c r="SMC444" s="330"/>
      <c r="SMD444" s="330"/>
      <c r="SME444" s="330"/>
      <c r="SMF444" s="330"/>
      <c r="SMG444" s="330"/>
      <c r="SMH444" s="330"/>
      <c r="SMI444" s="330"/>
      <c r="SMJ444" s="330"/>
      <c r="SMK444" s="330"/>
      <c r="SML444" s="330"/>
      <c r="SMM444" s="330"/>
      <c r="SMN444" s="330"/>
      <c r="SMO444" s="330"/>
      <c r="SMP444" s="330"/>
      <c r="SMQ444" s="330"/>
      <c r="SMR444" s="330"/>
      <c r="SMS444" s="330"/>
      <c r="SMT444" s="330"/>
      <c r="SMU444" s="330"/>
      <c r="SMV444" s="330"/>
      <c r="SMW444" s="330"/>
      <c r="SMX444" s="330"/>
      <c r="SMY444" s="330"/>
      <c r="SMZ444" s="330"/>
      <c r="SNA444" s="330"/>
      <c r="SNB444" s="330"/>
      <c r="SNC444" s="330"/>
      <c r="SND444" s="330"/>
      <c r="SNE444" s="330"/>
      <c r="SNF444" s="330"/>
      <c r="SNG444" s="330"/>
      <c r="SNH444" s="330"/>
      <c r="SNI444" s="330"/>
      <c r="SNJ444" s="330"/>
      <c r="SNK444" s="330"/>
      <c r="SNL444" s="330"/>
      <c r="SNM444" s="330"/>
      <c r="SNN444" s="330"/>
      <c r="SNO444" s="330"/>
      <c r="SNP444" s="330"/>
      <c r="SNQ444" s="330"/>
      <c r="SNR444" s="330"/>
      <c r="SNS444" s="330"/>
      <c r="SNT444" s="330"/>
      <c r="SNU444" s="330"/>
      <c r="SNV444" s="330"/>
      <c r="SNW444" s="330"/>
      <c r="SNX444" s="330"/>
      <c r="SNY444" s="330"/>
      <c r="SNZ444" s="330"/>
      <c r="SOA444" s="330"/>
      <c r="SOB444" s="330"/>
      <c r="SOC444" s="330"/>
      <c r="SOD444" s="330"/>
      <c r="SOE444" s="330"/>
      <c r="SOF444" s="330"/>
      <c r="SOG444" s="330"/>
      <c r="SOH444" s="330"/>
      <c r="SOI444" s="330"/>
      <c r="SOJ444" s="330"/>
      <c r="SOK444" s="330"/>
      <c r="SOL444" s="330"/>
      <c r="SOM444" s="330"/>
      <c r="SON444" s="330"/>
      <c r="SOO444" s="330"/>
      <c r="SOP444" s="330"/>
      <c r="SOQ444" s="330"/>
      <c r="SOR444" s="330"/>
      <c r="SOS444" s="330"/>
      <c r="SOT444" s="330"/>
      <c r="SOU444" s="330"/>
      <c r="SOV444" s="330"/>
      <c r="SOW444" s="330"/>
      <c r="SOX444" s="330"/>
      <c r="SOY444" s="330"/>
      <c r="SOZ444" s="330"/>
      <c r="SPA444" s="330"/>
      <c r="SPB444" s="330"/>
      <c r="SPC444" s="330"/>
      <c r="SPD444" s="330"/>
      <c r="SPE444" s="330"/>
      <c r="SPF444" s="330"/>
      <c r="SPG444" s="330"/>
      <c r="SPH444" s="330"/>
      <c r="SPI444" s="330"/>
      <c r="SPJ444" s="330"/>
      <c r="SPK444" s="330"/>
      <c r="SPL444" s="330"/>
      <c r="SPM444" s="330"/>
      <c r="SPN444" s="330"/>
      <c r="SPO444" s="330"/>
      <c r="SPP444" s="330"/>
      <c r="SPQ444" s="330"/>
      <c r="SPR444" s="330"/>
      <c r="SPS444" s="330"/>
      <c r="SPT444" s="330"/>
      <c r="SPU444" s="330"/>
      <c r="SPV444" s="330"/>
      <c r="SPW444" s="330"/>
      <c r="SPX444" s="330"/>
      <c r="SPY444" s="330"/>
      <c r="SPZ444" s="330"/>
      <c r="SQA444" s="330"/>
      <c r="SQB444" s="330"/>
      <c r="SQC444" s="330"/>
      <c r="SQD444" s="330"/>
      <c r="SQE444" s="330"/>
      <c r="SQF444" s="330"/>
      <c r="SQG444" s="330"/>
      <c r="SQH444" s="330"/>
      <c r="SQI444" s="330"/>
      <c r="SQJ444" s="330"/>
      <c r="SQK444" s="330"/>
      <c r="SQL444" s="330"/>
      <c r="SQM444" s="330"/>
      <c r="SQN444" s="330"/>
      <c r="SQO444" s="330"/>
      <c r="SQP444" s="330"/>
      <c r="SQQ444" s="330"/>
      <c r="SQR444" s="330"/>
      <c r="SQS444" s="330"/>
      <c r="SQT444" s="330"/>
      <c r="SQU444" s="330"/>
      <c r="SQV444" s="330"/>
      <c r="SQW444" s="330"/>
      <c r="SQX444" s="330"/>
      <c r="SQY444" s="330"/>
      <c r="SQZ444" s="330"/>
      <c r="SRA444" s="330"/>
      <c r="SRB444" s="330"/>
      <c r="SRC444" s="330"/>
      <c r="SRD444" s="330"/>
      <c r="SRE444" s="330"/>
      <c r="SRF444" s="330"/>
      <c r="SRG444" s="330"/>
      <c r="SRH444" s="330"/>
      <c r="SRI444" s="330"/>
      <c r="SRJ444" s="330"/>
      <c r="SRK444" s="330"/>
      <c r="SRL444" s="330"/>
      <c r="SRM444" s="330"/>
      <c r="SRN444" s="330"/>
      <c r="SRO444" s="330"/>
      <c r="SRP444" s="330"/>
      <c r="SRQ444" s="330"/>
      <c r="SRR444" s="330"/>
      <c r="SRS444" s="330"/>
      <c r="SRT444" s="330"/>
      <c r="SRU444" s="330"/>
      <c r="SRV444" s="330"/>
      <c r="SRW444" s="330"/>
      <c r="SRX444" s="330"/>
      <c r="SRY444" s="330"/>
      <c r="SRZ444" s="330"/>
      <c r="SSA444" s="330"/>
      <c r="SSB444" s="330"/>
      <c r="SSC444" s="330"/>
      <c r="SSD444" s="330"/>
      <c r="SSE444" s="330"/>
      <c r="SSF444" s="330"/>
      <c r="SSG444" s="330"/>
      <c r="SSH444" s="330"/>
      <c r="SSI444" s="330"/>
      <c r="SSJ444" s="330"/>
      <c r="SSK444" s="330"/>
      <c r="SSL444" s="330"/>
      <c r="SSM444" s="330"/>
      <c r="SSN444" s="330"/>
      <c r="SSO444" s="330"/>
      <c r="SSP444" s="330"/>
      <c r="SSQ444" s="330"/>
      <c r="SSR444" s="330"/>
      <c r="SSS444" s="330"/>
      <c r="SST444" s="330"/>
      <c r="SSU444" s="330"/>
      <c r="SSV444" s="330"/>
      <c r="SSW444" s="330"/>
      <c r="SSX444" s="330"/>
      <c r="SSY444" s="330"/>
      <c r="SSZ444" s="330"/>
      <c r="STA444" s="330"/>
      <c r="STB444" s="330"/>
      <c r="STC444" s="330"/>
      <c r="STD444" s="330"/>
      <c r="STE444" s="330"/>
      <c r="STF444" s="330"/>
      <c r="STG444" s="330"/>
      <c r="STH444" s="330"/>
      <c r="STI444" s="330"/>
      <c r="STJ444" s="330"/>
      <c r="STK444" s="330"/>
      <c r="STL444" s="330"/>
      <c r="STM444" s="330"/>
      <c r="STN444" s="330"/>
      <c r="STO444" s="330"/>
      <c r="STP444" s="330"/>
      <c r="STQ444" s="330"/>
      <c r="STR444" s="330"/>
      <c r="STS444" s="330"/>
      <c r="STT444" s="330"/>
      <c r="STU444" s="330"/>
      <c r="STV444" s="330"/>
      <c r="STW444" s="330"/>
      <c r="STX444" s="330"/>
      <c r="STY444" s="330"/>
      <c r="STZ444" s="330"/>
      <c r="SUA444" s="330"/>
      <c r="SUB444" s="330"/>
      <c r="SUC444" s="330"/>
      <c r="SUD444" s="330"/>
      <c r="SUE444" s="330"/>
      <c r="SUF444" s="330"/>
      <c r="SUG444" s="330"/>
      <c r="SUH444" s="330"/>
      <c r="SUI444" s="330"/>
      <c r="SUJ444" s="330"/>
      <c r="SUK444" s="330"/>
      <c r="SUL444" s="330"/>
      <c r="SUM444" s="330"/>
      <c r="SUN444" s="330"/>
      <c r="SUO444" s="330"/>
      <c r="SUP444" s="330"/>
      <c r="SUQ444" s="330"/>
      <c r="SUR444" s="330"/>
      <c r="SUS444" s="330"/>
      <c r="SUT444" s="330"/>
      <c r="SUU444" s="330"/>
      <c r="SUV444" s="330"/>
      <c r="SUW444" s="330"/>
      <c r="SUX444" s="330"/>
      <c r="SUY444" s="330"/>
      <c r="SUZ444" s="330"/>
      <c r="SVA444" s="330"/>
      <c r="SVB444" s="330"/>
      <c r="SVC444" s="330"/>
      <c r="SVD444" s="330"/>
      <c r="SVE444" s="330"/>
      <c r="SVF444" s="330"/>
      <c r="SVG444" s="330"/>
      <c r="SVH444" s="330"/>
      <c r="SVI444" s="330"/>
      <c r="SVJ444" s="330"/>
      <c r="SVK444" s="330"/>
      <c r="SVL444" s="330"/>
      <c r="SVM444" s="330"/>
      <c r="SVN444" s="330"/>
      <c r="SVO444" s="330"/>
      <c r="SVP444" s="330"/>
      <c r="SVQ444" s="330"/>
      <c r="SVR444" s="330"/>
      <c r="SVS444" s="330"/>
      <c r="SVT444" s="330"/>
      <c r="SVU444" s="330"/>
      <c r="SVV444" s="330"/>
      <c r="SVW444" s="330"/>
      <c r="SVX444" s="330"/>
      <c r="SVY444" s="330"/>
      <c r="SVZ444" s="330"/>
      <c r="SWA444" s="330"/>
      <c r="SWB444" s="330"/>
      <c r="SWC444" s="330"/>
      <c r="SWD444" s="330"/>
      <c r="SWE444" s="330"/>
      <c r="SWF444" s="330"/>
      <c r="SWG444" s="330"/>
      <c r="SWH444" s="330"/>
      <c r="SWI444" s="330"/>
      <c r="SWJ444" s="330"/>
      <c r="SWK444" s="330"/>
      <c r="SWL444" s="330"/>
      <c r="SWM444" s="330"/>
      <c r="SWN444" s="330"/>
      <c r="SWO444" s="330"/>
      <c r="SWP444" s="330"/>
      <c r="SWQ444" s="330"/>
      <c r="SWR444" s="330"/>
      <c r="SWS444" s="330"/>
      <c r="SWT444" s="330"/>
      <c r="SWU444" s="330"/>
      <c r="SWV444" s="330"/>
      <c r="SWW444" s="330"/>
      <c r="SWX444" s="330"/>
      <c r="SWY444" s="330"/>
      <c r="SWZ444" s="330"/>
      <c r="SXA444" s="330"/>
      <c r="SXB444" s="330"/>
      <c r="SXC444" s="330"/>
      <c r="SXD444" s="330"/>
      <c r="SXE444" s="330"/>
      <c r="SXF444" s="330"/>
      <c r="SXG444" s="330"/>
      <c r="SXH444" s="330"/>
      <c r="SXI444" s="330"/>
      <c r="SXJ444" s="330"/>
      <c r="SXK444" s="330"/>
      <c r="SXL444" s="330"/>
      <c r="SXM444" s="330"/>
      <c r="SXN444" s="330"/>
      <c r="SXO444" s="330"/>
      <c r="SXP444" s="330"/>
      <c r="SXQ444" s="330"/>
      <c r="SXR444" s="330"/>
      <c r="SXS444" s="330"/>
      <c r="SXT444" s="330"/>
      <c r="SXU444" s="330"/>
      <c r="SXV444" s="330"/>
      <c r="SXW444" s="330"/>
      <c r="SXX444" s="330"/>
      <c r="SXY444" s="330"/>
      <c r="SXZ444" s="330"/>
      <c r="SYA444" s="330"/>
      <c r="SYB444" s="330"/>
      <c r="SYC444" s="330"/>
      <c r="SYD444" s="330"/>
      <c r="SYE444" s="330"/>
      <c r="SYF444" s="330"/>
      <c r="SYG444" s="330"/>
      <c r="SYH444" s="330"/>
      <c r="SYI444" s="330"/>
      <c r="SYJ444" s="330"/>
      <c r="SYK444" s="330"/>
      <c r="SYL444" s="330"/>
      <c r="SYM444" s="330"/>
      <c r="SYN444" s="330"/>
      <c r="SYO444" s="330"/>
      <c r="SYP444" s="330"/>
      <c r="SYQ444" s="330"/>
      <c r="SYR444" s="330"/>
      <c r="SYS444" s="330"/>
      <c r="SYT444" s="330"/>
      <c r="SYU444" s="330"/>
      <c r="SYV444" s="330"/>
      <c r="SYW444" s="330"/>
      <c r="SYX444" s="330"/>
      <c r="SYY444" s="330"/>
      <c r="SYZ444" s="330"/>
      <c r="SZA444" s="330"/>
      <c r="SZB444" s="330"/>
      <c r="SZC444" s="330"/>
      <c r="SZD444" s="330"/>
      <c r="SZE444" s="330"/>
      <c r="SZF444" s="330"/>
      <c r="SZG444" s="330"/>
      <c r="SZH444" s="330"/>
      <c r="SZI444" s="330"/>
      <c r="SZJ444" s="330"/>
      <c r="SZK444" s="330"/>
      <c r="SZL444" s="330"/>
      <c r="SZM444" s="330"/>
      <c r="SZN444" s="330"/>
      <c r="SZO444" s="330"/>
      <c r="SZP444" s="330"/>
      <c r="SZQ444" s="330"/>
      <c r="SZR444" s="330"/>
      <c r="SZS444" s="330"/>
      <c r="SZT444" s="330"/>
      <c r="SZU444" s="330"/>
      <c r="SZV444" s="330"/>
      <c r="SZW444" s="330"/>
      <c r="SZX444" s="330"/>
      <c r="SZY444" s="330"/>
      <c r="SZZ444" s="330"/>
      <c r="TAA444" s="330"/>
      <c r="TAB444" s="330"/>
      <c r="TAC444" s="330"/>
      <c r="TAD444" s="330"/>
      <c r="TAE444" s="330"/>
      <c r="TAF444" s="330"/>
      <c r="TAG444" s="330"/>
      <c r="TAH444" s="330"/>
      <c r="TAI444" s="330"/>
      <c r="TAJ444" s="330"/>
      <c r="TAK444" s="330"/>
      <c r="TAL444" s="330"/>
      <c r="TAM444" s="330"/>
      <c r="TAN444" s="330"/>
      <c r="TAO444" s="330"/>
      <c r="TAP444" s="330"/>
      <c r="TAQ444" s="330"/>
      <c r="TAR444" s="330"/>
      <c r="TAS444" s="330"/>
      <c r="TAT444" s="330"/>
      <c r="TAU444" s="330"/>
      <c r="TAV444" s="330"/>
      <c r="TAW444" s="330"/>
      <c r="TAX444" s="330"/>
      <c r="TAY444" s="330"/>
      <c r="TAZ444" s="330"/>
      <c r="TBA444" s="330"/>
      <c r="TBB444" s="330"/>
      <c r="TBC444" s="330"/>
      <c r="TBD444" s="330"/>
      <c r="TBE444" s="330"/>
      <c r="TBF444" s="330"/>
      <c r="TBG444" s="330"/>
      <c r="TBH444" s="330"/>
      <c r="TBI444" s="330"/>
      <c r="TBJ444" s="330"/>
      <c r="TBK444" s="330"/>
      <c r="TBL444" s="330"/>
      <c r="TBM444" s="330"/>
      <c r="TBN444" s="330"/>
      <c r="TBO444" s="330"/>
      <c r="TBP444" s="330"/>
      <c r="TBQ444" s="330"/>
      <c r="TBR444" s="330"/>
      <c r="TBS444" s="330"/>
      <c r="TBT444" s="330"/>
      <c r="TBU444" s="330"/>
      <c r="TBV444" s="330"/>
      <c r="TBW444" s="330"/>
      <c r="TBX444" s="330"/>
      <c r="TBY444" s="330"/>
      <c r="TBZ444" s="330"/>
      <c r="TCA444" s="330"/>
      <c r="TCB444" s="330"/>
      <c r="TCC444" s="330"/>
      <c r="TCD444" s="330"/>
      <c r="TCE444" s="330"/>
      <c r="TCF444" s="330"/>
      <c r="TCG444" s="330"/>
      <c r="TCH444" s="330"/>
      <c r="TCI444" s="330"/>
      <c r="TCJ444" s="330"/>
      <c r="TCK444" s="330"/>
      <c r="TCL444" s="330"/>
      <c r="TCM444" s="330"/>
      <c r="TCN444" s="330"/>
      <c r="TCO444" s="330"/>
      <c r="TCP444" s="330"/>
      <c r="TCQ444" s="330"/>
      <c r="TCR444" s="330"/>
      <c r="TCS444" s="330"/>
      <c r="TCT444" s="330"/>
      <c r="TCU444" s="330"/>
      <c r="TCV444" s="330"/>
      <c r="TCW444" s="330"/>
      <c r="TCX444" s="330"/>
      <c r="TCY444" s="330"/>
      <c r="TCZ444" s="330"/>
      <c r="TDA444" s="330"/>
      <c r="TDB444" s="330"/>
      <c r="TDC444" s="330"/>
      <c r="TDD444" s="330"/>
      <c r="TDE444" s="330"/>
      <c r="TDF444" s="330"/>
      <c r="TDG444" s="330"/>
      <c r="TDH444" s="330"/>
      <c r="TDI444" s="330"/>
      <c r="TDJ444" s="330"/>
      <c r="TDK444" s="330"/>
      <c r="TDL444" s="330"/>
      <c r="TDM444" s="330"/>
      <c r="TDN444" s="330"/>
      <c r="TDO444" s="330"/>
      <c r="TDP444" s="330"/>
      <c r="TDQ444" s="330"/>
      <c r="TDR444" s="330"/>
      <c r="TDS444" s="330"/>
      <c r="TDT444" s="330"/>
      <c r="TDU444" s="330"/>
      <c r="TDV444" s="330"/>
      <c r="TDW444" s="330"/>
      <c r="TDX444" s="330"/>
      <c r="TDY444" s="330"/>
      <c r="TDZ444" s="330"/>
      <c r="TEA444" s="330"/>
      <c r="TEB444" s="330"/>
      <c r="TEC444" s="330"/>
      <c r="TED444" s="330"/>
      <c r="TEE444" s="330"/>
      <c r="TEF444" s="330"/>
      <c r="TEG444" s="330"/>
      <c r="TEH444" s="330"/>
      <c r="TEI444" s="330"/>
      <c r="TEJ444" s="330"/>
      <c r="TEK444" s="330"/>
      <c r="TEL444" s="330"/>
      <c r="TEM444" s="330"/>
      <c r="TEN444" s="330"/>
      <c r="TEO444" s="330"/>
      <c r="TEP444" s="330"/>
      <c r="TEQ444" s="330"/>
      <c r="TER444" s="330"/>
      <c r="TES444" s="330"/>
      <c r="TET444" s="330"/>
      <c r="TEU444" s="330"/>
      <c r="TEV444" s="330"/>
      <c r="TEW444" s="330"/>
      <c r="TEX444" s="330"/>
      <c r="TEY444" s="330"/>
      <c r="TEZ444" s="330"/>
      <c r="TFA444" s="330"/>
      <c r="TFB444" s="330"/>
      <c r="TFC444" s="330"/>
      <c r="TFD444" s="330"/>
      <c r="TFE444" s="330"/>
      <c r="TFF444" s="330"/>
      <c r="TFG444" s="330"/>
      <c r="TFH444" s="330"/>
      <c r="TFI444" s="330"/>
      <c r="TFJ444" s="330"/>
      <c r="TFK444" s="330"/>
      <c r="TFL444" s="330"/>
      <c r="TFM444" s="330"/>
      <c r="TFN444" s="330"/>
      <c r="TFO444" s="330"/>
      <c r="TFP444" s="330"/>
      <c r="TFQ444" s="330"/>
      <c r="TFR444" s="330"/>
      <c r="TFS444" s="330"/>
      <c r="TFT444" s="330"/>
      <c r="TFU444" s="330"/>
      <c r="TFV444" s="330"/>
      <c r="TFW444" s="330"/>
      <c r="TFX444" s="330"/>
      <c r="TFY444" s="330"/>
      <c r="TFZ444" s="330"/>
      <c r="TGA444" s="330"/>
      <c r="TGB444" s="330"/>
      <c r="TGC444" s="330"/>
      <c r="TGD444" s="330"/>
      <c r="TGE444" s="330"/>
      <c r="TGF444" s="330"/>
      <c r="TGG444" s="330"/>
      <c r="TGH444" s="330"/>
      <c r="TGI444" s="330"/>
      <c r="TGJ444" s="330"/>
      <c r="TGK444" s="330"/>
      <c r="TGL444" s="330"/>
      <c r="TGM444" s="330"/>
      <c r="TGN444" s="330"/>
      <c r="TGO444" s="330"/>
      <c r="TGP444" s="330"/>
      <c r="TGQ444" s="330"/>
      <c r="TGR444" s="330"/>
      <c r="TGS444" s="330"/>
      <c r="TGT444" s="330"/>
      <c r="TGU444" s="330"/>
      <c r="TGV444" s="330"/>
      <c r="TGW444" s="330"/>
      <c r="TGX444" s="330"/>
      <c r="TGY444" s="330"/>
      <c r="TGZ444" s="330"/>
      <c r="THA444" s="330"/>
      <c r="THB444" s="330"/>
      <c r="THC444" s="330"/>
      <c r="THD444" s="330"/>
      <c r="THE444" s="330"/>
      <c r="THF444" s="330"/>
      <c r="THG444" s="330"/>
      <c r="THH444" s="330"/>
      <c r="THI444" s="330"/>
      <c r="THJ444" s="330"/>
      <c r="THK444" s="330"/>
      <c r="THL444" s="330"/>
      <c r="THM444" s="330"/>
      <c r="THN444" s="330"/>
      <c r="THO444" s="330"/>
      <c r="THP444" s="330"/>
      <c r="THQ444" s="330"/>
      <c r="THR444" s="330"/>
      <c r="THS444" s="330"/>
      <c r="THT444" s="330"/>
      <c r="THU444" s="330"/>
      <c r="THV444" s="330"/>
      <c r="THW444" s="330"/>
      <c r="THX444" s="330"/>
      <c r="THY444" s="330"/>
      <c r="THZ444" s="330"/>
      <c r="TIA444" s="330"/>
      <c r="TIB444" s="330"/>
      <c r="TIC444" s="330"/>
      <c r="TID444" s="330"/>
      <c r="TIE444" s="330"/>
      <c r="TIF444" s="330"/>
      <c r="TIG444" s="330"/>
      <c r="TIH444" s="330"/>
      <c r="TII444" s="330"/>
      <c r="TIJ444" s="330"/>
      <c r="TIK444" s="330"/>
      <c r="TIL444" s="330"/>
      <c r="TIM444" s="330"/>
      <c r="TIN444" s="330"/>
      <c r="TIO444" s="330"/>
      <c r="TIP444" s="330"/>
      <c r="TIQ444" s="330"/>
      <c r="TIR444" s="330"/>
      <c r="TIS444" s="330"/>
      <c r="TIT444" s="330"/>
      <c r="TIU444" s="330"/>
      <c r="TIV444" s="330"/>
      <c r="TIW444" s="330"/>
      <c r="TIX444" s="330"/>
      <c r="TIY444" s="330"/>
      <c r="TIZ444" s="330"/>
      <c r="TJA444" s="330"/>
      <c r="TJB444" s="330"/>
      <c r="TJC444" s="330"/>
      <c r="TJD444" s="330"/>
      <c r="TJE444" s="330"/>
      <c r="TJF444" s="330"/>
      <c r="TJG444" s="330"/>
      <c r="TJH444" s="330"/>
      <c r="TJI444" s="330"/>
      <c r="TJJ444" s="330"/>
      <c r="TJK444" s="330"/>
      <c r="TJL444" s="330"/>
      <c r="TJM444" s="330"/>
      <c r="TJN444" s="330"/>
      <c r="TJO444" s="330"/>
      <c r="TJP444" s="330"/>
      <c r="TJQ444" s="330"/>
      <c r="TJR444" s="330"/>
      <c r="TJS444" s="330"/>
      <c r="TJT444" s="330"/>
      <c r="TJU444" s="330"/>
      <c r="TJV444" s="330"/>
      <c r="TJW444" s="330"/>
      <c r="TJX444" s="330"/>
      <c r="TJY444" s="330"/>
      <c r="TJZ444" s="330"/>
      <c r="TKA444" s="330"/>
      <c r="TKB444" s="330"/>
      <c r="TKC444" s="330"/>
      <c r="TKD444" s="330"/>
      <c r="TKE444" s="330"/>
      <c r="TKF444" s="330"/>
      <c r="TKG444" s="330"/>
      <c r="TKH444" s="330"/>
      <c r="TKI444" s="330"/>
      <c r="TKJ444" s="330"/>
      <c r="TKK444" s="330"/>
      <c r="TKL444" s="330"/>
      <c r="TKM444" s="330"/>
      <c r="TKN444" s="330"/>
      <c r="TKO444" s="330"/>
      <c r="TKP444" s="330"/>
      <c r="TKQ444" s="330"/>
      <c r="TKR444" s="330"/>
      <c r="TKS444" s="330"/>
      <c r="TKT444" s="330"/>
      <c r="TKU444" s="330"/>
      <c r="TKV444" s="330"/>
      <c r="TKW444" s="330"/>
      <c r="TKX444" s="330"/>
      <c r="TKY444" s="330"/>
      <c r="TKZ444" s="330"/>
      <c r="TLA444" s="330"/>
      <c r="TLB444" s="330"/>
      <c r="TLC444" s="330"/>
      <c r="TLD444" s="330"/>
      <c r="TLE444" s="330"/>
      <c r="TLF444" s="330"/>
      <c r="TLG444" s="330"/>
      <c r="TLH444" s="330"/>
      <c r="TLI444" s="330"/>
      <c r="TLJ444" s="330"/>
      <c r="TLK444" s="330"/>
      <c r="TLL444" s="330"/>
      <c r="TLM444" s="330"/>
      <c r="TLN444" s="330"/>
      <c r="TLO444" s="330"/>
      <c r="TLP444" s="330"/>
      <c r="TLQ444" s="330"/>
      <c r="TLR444" s="330"/>
      <c r="TLS444" s="330"/>
      <c r="TLT444" s="330"/>
      <c r="TLU444" s="330"/>
      <c r="TLV444" s="330"/>
      <c r="TLW444" s="330"/>
      <c r="TLX444" s="330"/>
      <c r="TLY444" s="330"/>
      <c r="TLZ444" s="330"/>
      <c r="TMA444" s="330"/>
      <c r="TMB444" s="330"/>
      <c r="TMC444" s="330"/>
      <c r="TMD444" s="330"/>
      <c r="TME444" s="330"/>
      <c r="TMF444" s="330"/>
      <c r="TMG444" s="330"/>
      <c r="TMH444" s="330"/>
      <c r="TMI444" s="330"/>
      <c r="TMJ444" s="330"/>
      <c r="TMK444" s="330"/>
      <c r="TML444" s="330"/>
      <c r="TMM444" s="330"/>
      <c r="TMN444" s="330"/>
      <c r="TMO444" s="330"/>
      <c r="TMP444" s="330"/>
      <c r="TMQ444" s="330"/>
      <c r="TMR444" s="330"/>
      <c r="TMS444" s="330"/>
      <c r="TMT444" s="330"/>
      <c r="TMU444" s="330"/>
      <c r="TMV444" s="330"/>
      <c r="TMW444" s="330"/>
      <c r="TMX444" s="330"/>
      <c r="TMY444" s="330"/>
      <c r="TMZ444" s="330"/>
      <c r="TNA444" s="330"/>
      <c r="TNB444" s="330"/>
      <c r="TNC444" s="330"/>
      <c r="TND444" s="330"/>
      <c r="TNE444" s="330"/>
      <c r="TNF444" s="330"/>
      <c r="TNG444" s="330"/>
      <c r="TNH444" s="330"/>
      <c r="TNI444" s="330"/>
      <c r="TNJ444" s="330"/>
      <c r="TNK444" s="330"/>
      <c r="TNL444" s="330"/>
      <c r="TNM444" s="330"/>
      <c r="TNN444" s="330"/>
      <c r="TNO444" s="330"/>
      <c r="TNP444" s="330"/>
      <c r="TNQ444" s="330"/>
      <c r="TNR444" s="330"/>
      <c r="TNS444" s="330"/>
      <c r="TNT444" s="330"/>
      <c r="TNU444" s="330"/>
      <c r="TNV444" s="330"/>
      <c r="TNW444" s="330"/>
      <c r="TNX444" s="330"/>
      <c r="TNY444" s="330"/>
      <c r="TNZ444" s="330"/>
      <c r="TOA444" s="330"/>
      <c r="TOB444" s="330"/>
      <c r="TOC444" s="330"/>
      <c r="TOD444" s="330"/>
      <c r="TOE444" s="330"/>
      <c r="TOF444" s="330"/>
      <c r="TOG444" s="330"/>
      <c r="TOH444" s="330"/>
      <c r="TOI444" s="330"/>
      <c r="TOJ444" s="330"/>
      <c r="TOK444" s="330"/>
      <c r="TOL444" s="330"/>
      <c r="TOM444" s="330"/>
      <c r="TON444" s="330"/>
      <c r="TOO444" s="330"/>
      <c r="TOP444" s="330"/>
      <c r="TOQ444" s="330"/>
      <c r="TOR444" s="330"/>
      <c r="TOS444" s="330"/>
      <c r="TOT444" s="330"/>
      <c r="TOU444" s="330"/>
      <c r="TOV444" s="330"/>
      <c r="TOW444" s="330"/>
      <c r="TOX444" s="330"/>
      <c r="TOY444" s="330"/>
      <c r="TOZ444" s="330"/>
      <c r="TPA444" s="330"/>
      <c r="TPB444" s="330"/>
      <c r="TPC444" s="330"/>
      <c r="TPD444" s="330"/>
      <c r="TPE444" s="330"/>
      <c r="TPF444" s="330"/>
      <c r="TPG444" s="330"/>
      <c r="TPH444" s="330"/>
      <c r="TPI444" s="330"/>
      <c r="TPJ444" s="330"/>
      <c r="TPK444" s="330"/>
      <c r="TPL444" s="330"/>
      <c r="TPM444" s="330"/>
      <c r="TPN444" s="330"/>
      <c r="TPO444" s="330"/>
      <c r="TPP444" s="330"/>
      <c r="TPQ444" s="330"/>
      <c r="TPR444" s="330"/>
      <c r="TPS444" s="330"/>
      <c r="TPT444" s="330"/>
      <c r="TPU444" s="330"/>
      <c r="TPV444" s="330"/>
      <c r="TPW444" s="330"/>
      <c r="TPX444" s="330"/>
      <c r="TPY444" s="330"/>
      <c r="TPZ444" s="330"/>
      <c r="TQA444" s="330"/>
      <c r="TQB444" s="330"/>
      <c r="TQC444" s="330"/>
      <c r="TQD444" s="330"/>
      <c r="TQE444" s="330"/>
      <c r="TQF444" s="330"/>
      <c r="TQG444" s="330"/>
      <c r="TQH444" s="330"/>
      <c r="TQI444" s="330"/>
      <c r="TQJ444" s="330"/>
      <c r="TQK444" s="330"/>
      <c r="TQL444" s="330"/>
      <c r="TQM444" s="330"/>
      <c r="TQN444" s="330"/>
      <c r="TQO444" s="330"/>
      <c r="TQP444" s="330"/>
      <c r="TQQ444" s="330"/>
      <c r="TQR444" s="330"/>
      <c r="TQS444" s="330"/>
      <c r="TQT444" s="330"/>
      <c r="TQU444" s="330"/>
      <c r="TQV444" s="330"/>
      <c r="TQW444" s="330"/>
      <c r="TQX444" s="330"/>
      <c r="TQY444" s="330"/>
      <c r="TQZ444" s="330"/>
      <c r="TRA444" s="330"/>
      <c r="TRB444" s="330"/>
      <c r="TRC444" s="330"/>
      <c r="TRD444" s="330"/>
      <c r="TRE444" s="330"/>
      <c r="TRF444" s="330"/>
      <c r="TRG444" s="330"/>
      <c r="TRH444" s="330"/>
      <c r="TRI444" s="330"/>
      <c r="TRJ444" s="330"/>
      <c r="TRK444" s="330"/>
      <c r="TRL444" s="330"/>
      <c r="TRM444" s="330"/>
      <c r="TRN444" s="330"/>
      <c r="TRO444" s="330"/>
      <c r="TRP444" s="330"/>
      <c r="TRQ444" s="330"/>
      <c r="TRR444" s="330"/>
      <c r="TRS444" s="330"/>
      <c r="TRT444" s="330"/>
      <c r="TRU444" s="330"/>
      <c r="TRV444" s="330"/>
      <c r="TRW444" s="330"/>
      <c r="TRX444" s="330"/>
      <c r="TRY444" s="330"/>
      <c r="TRZ444" s="330"/>
      <c r="TSA444" s="330"/>
      <c r="TSB444" s="330"/>
      <c r="TSC444" s="330"/>
      <c r="TSD444" s="330"/>
      <c r="TSE444" s="330"/>
      <c r="TSF444" s="330"/>
      <c r="TSG444" s="330"/>
      <c r="TSH444" s="330"/>
      <c r="TSI444" s="330"/>
      <c r="TSJ444" s="330"/>
      <c r="TSK444" s="330"/>
      <c r="TSL444" s="330"/>
      <c r="TSM444" s="330"/>
      <c r="TSN444" s="330"/>
      <c r="TSO444" s="330"/>
      <c r="TSP444" s="330"/>
      <c r="TSQ444" s="330"/>
      <c r="TSR444" s="330"/>
      <c r="TSS444" s="330"/>
      <c r="TST444" s="330"/>
      <c r="TSU444" s="330"/>
      <c r="TSV444" s="330"/>
      <c r="TSW444" s="330"/>
      <c r="TSX444" s="330"/>
      <c r="TSY444" s="330"/>
      <c r="TSZ444" s="330"/>
      <c r="TTA444" s="330"/>
      <c r="TTB444" s="330"/>
      <c r="TTC444" s="330"/>
      <c r="TTD444" s="330"/>
      <c r="TTE444" s="330"/>
      <c r="TTF444" s="330"/>
      <c r="TTG444" s="330"/>
      <c r="TTH444" s="330"/>
      <c r="TTI444" s="330"/>
      <c r="TTJ444" s="330"/>
      <c r="TTK444" s="330"/>
      <c r="TTL444" s="330"/>
      <c r="TTM444" s="330"/>
      <c r="TTN444" s="330"/>
      <c r="TTO444" s="330"/>
      <c r="TTP444" s="330"/>
      <c r="TTQ444" s="330"/>
      <c r="TTR444" s="330"/>
      <c r="TTS444" s="330"/>
      <c r="TTT444" s="330"/>
      <c r="TTU444" s="330"/>
      <c r="TTV444" s="330"/>
      <c r="TTW444" s="330"/>
      <c r="TTX444" s="330"/>
      <c r="TTY444" s="330"/>
      <c r="TTZ444" s="330"/>
      <c r="TUA444" s="330"/>
      <c r="TUB444" s="330"/>
      <c r="TUC444" s="330"/>
      <c r="TUD444" s="330"/>
      <c r="TUE444" s="330"/>
      <c r="TUF444" s="330"/>
      <c r="TUG444" s="330"/>
      <c r="TUH444" s="330"/>
      <c r="TUI444" s="330"/>
      <c r="TUJ444" s="330"/>
      <c r="TUK444" s="330"/>
      <c r="TUL444" s="330"/>
      <c r="TUM444" s="330"/>
      <c r="TUN444" s="330"/>
      <c r="TUO444" s="330"/>
      <c r="TUP444" s="330"/>
      <c r="TUQ444" s="330"/>
      <c r="TUR444" s="330"/>
      <c r="TUS444" s="330"/>
      <c r="TUT444" s="330"/>
      <c r="TUU444" s="330"/>
      <c r="TUV444" s="330"/>
      <c r="TUW444" s="330"/>
      <c r="TUX444" s="330"/>
      <c r="TUY444" s="330"/>
      <c r="TUZ444" s="330"/>
      <c r="TVA444" s="330"/>
      <c r="TVB444" s="330"/>
      <c r="TVC444" s="330"/>
      <c r="TVD444" s="330"/>
      <c r="TVE444" s="330"/>
      <c r="TVF444" s="330"/>
      <c r="TVG444" s="330"/>
      <c r="TVH444" s="330"/>
      <c r="TVI444" s="330"/>
      <c r="TVJ444" s="330"/>
      <c r="TVK444" s="330"/>
      <c r="TVL444" s="330"/>
      <c r="TVM444" s="330"/>
      <c r="TVN444" s="330"/>
      <c r="TVO444" s="330"/>
      <c r="TVP444" s="330"/>
      <c r="TVQ444" s="330"/>
      <c r="TVR444" s="330"/>
      <c r="TVS444" s="330"/>
      <c r="TVT444" s="330"/>
      <c r="TVU444" s="330"/>
      <c r="TVV444" s="330"/>
      <c r="TVW444" s="330"/>
      <c r="TVX444" s="330"/>
      <c r="TVY444" s="330"/>
      <c r="TVZ444" s="330"/>
      <c r="TWA444" s="330"/>
      <c r="TWB444" s="330"/>
      <c r="TWC444" s="330"/>
      <c r="TWD444" s="330"/>
      <c r="TWE444" s="330"/>
      <c r="TWF444" s="330"/>
      <c r="TWG444" s="330"/>
      <c r="TWH444" s="330"/>
      <c r="TWI444" s="330"/>
      <c r="TWJ444" s="330"/>
      <c r="TWK444" s="330"/>
      <c r="TWL444" s="330"/>
      <c r="TWM444" s="330"/>
      <c r="TWN444" s="330"/>
      <c r="TWO444" s="330"/>
      <c r="TWP444" s="330"/>
      <c r="TWQ444" s="330"/>
      <c r="TWR444" s="330"/>
      <c r="TWS444" s="330"/>
      <c r="TWT444" s="330"/>
      <c r="TWU444" s="330"/>
      <c r="TWV444" s="330"/>
      <c r="TWW444" s="330"/>
      <c r="TWX444" s="330"/>
      <c r="TWY444" s="330"/>
      <c r="TWZ444" s="330"/>
      <c r="TXA444" s="330"/>
      <c r="TXB444" s="330"/>
      <c r="TXC444" s="330"/>
      <c r="TXD444" s="330"/>
      <c r="TXE444" s="330"/>
      <c r="TXF444" s="330"/>
      <c r="TXG444" s="330"/>
      <c r="TXH444" s="330"/>
      <c r="TXI444" s="330"/>
      <c r="TXJ444" s="330"/>
      <c r="TXK444" s="330"/>
      <c r="TXL444" s="330"/>
      <c r="TXM444" s="330"/>
      <c r="TXN444" s="330"/>
      <c r="TXO444" s="330"/>
      <c r="TXP444" s="330"/>
      <c r="TXQ444" s="330"/>
      <c r="TXR444" s="330"/>
      <c r="TXS444" s="330"/>
      <c r="TXT444" s="330"/>
      <c r="TXU444" s="330"/>
      <c r="TXV444" s="330"/>
      <c r="TXW444" s="330"/>
      <c r="TXX444" s="330"/>
      <c r="TXY444" s="330"/>
      <c r="TXZ444" s="330"/>
      <c r="TYA444" s="330"/>
      <c r="TYB444" s="330"/>
      <c r="TYC444" s="330"/>
      <c r="TYD444" s="330"/>
      <c r="TYE444" s="330"/>
      <c r="TYF444" s="330"/>
      <c r="TYG444" s="330"/>
      <c r="TYH444" s="330"/>
      <c r="TYI444" s="330"/>
      <c r="TYJ444" s="330"/>
      <c r="TYK444" s="330"/>
      <c r="TYL444" s="330"/>
      <c r="TYM444" s="330"/>
      <c r="TYN444" s="330"/>
      <c r="TYO444" s="330"/>
      <c r="TYP444" s="330"/>
      <c r="TYQ444" s="330"/>
      <c r="TYR444" s="330"/>
      <c r="TYS444" s="330"/>
      <c r="TYT444" s="330"/>
      <c r="TYU444" s="330"/>
      <c r="TYV444" s="330"/>
      <c r="TYW444" s="330"/>
      <c r="TYX444" s="330"/>
      <c r="TYY444" s="330"/>
      <c r="TYZ444" s="330"/>
      <c r="TZA444" s="330"/>
      <c r="TZB444" s="330"/>
      <c r="TZC444" s="330"/>
      <c r="TZD444" s="330"/>
      <c r="TZE444" s="330"/>
      <c r="TZF444" s="330"/>
      <c r="TZG444" s="330"/>
      <c r="TZH444" s="330"/>
      <c r="TZI444" s="330"/>
      <c r="TZJ444" s="330"/>
      <c r="TZK444" s="330"/>
      <c r="TZL444" s="330"/>
      <c r="TZM444" s="330"/>
      <c r="TZN444" s="330"/>
      <c r="TZO444" s="330"/>
      <c r="TZP444" s="330"/>
      <c r="TZQ444" s="330"/>
      <c r="TZR444" s="330"/>
      <c r="TZS444" s="330"/>
      <c r="TZT444" s="330"/>
      <c r="TZU444" s="330"/>
      <c r="TZV444" s="330"/>
      <c r="TZW444" s="330"/>
      <c r="TZX444" s="330"/>
      <c r="TZY444" s="330"/>
      <c r="TZZ444" s="330"/>
      <c r="UAA444" s="330"/>
      <c r="UAB444" s="330"/>
      <c r="UAC444" s="330"/>
      <c r="UAD444" s="330"/>
      <c r="UAE444" s="330"/>
      <c r="UAF444" s="330"/>
      <c r="UAG444" s="330"/>
      <c r="UAH444" s="330"/>
      <c r="UAI444" s="330"/>
      <c r="UAJ444" s="330"/>
      <c r="UAK444" s="330"/>
      <c r="UAL444" s="330"/>
      <c r="UAM444" s="330"/>
      <c r="UAN444" s="330"/>
      <c r="UAO444" s="330"/>
      <c r="UAP444" s="330"/>
      <c r="UAQ444" s="330"/>
      <c r="UAR444" s="330"/>
      <c r="UAS444" s="330"/>
      <c r="UAT444" s="330"/>
      <c r="UAU444" s="330"/>
      <c r="UAV444" s="330"/>
      <c r="UAW444" s="330"/>
      <c r="UAX444" s="330"/>
      <c r="UAY444" s="330"/>
      <c r="UAZ444" s="330"/>
      <c r="UBA444" s="330"/>
      <c r="UBB444" s="330"/>
      <c r="UBC444" s="330"/>
      <c r="UBD444" s="330"/>
      <c r="UBE444" s="330"/>
      <c r="UBF444" s="330"/>
      <c r="UBG444" s="330"/>
      <c r="UBH444" s="330"/>
      <c r="UBI444" s="330"/>
      <c r="UBJ444" s="330"/>
      <c r="UBK444" s="330"/>
      <c r="UBL444" s="330"/>
      <c r="UBM444" s="330"/>
      <c r="UBN444" s="330"/>
      <c r="UBO444" s="330"/>
      <c r="UBP444" s="330"/>
      <c r="UBQ444" s="330"/>
      <c r="UBR444" s="330"/>
      <c r="UBS444" s="330"/>
      <c r="UBT444" s="330"/>
      <c r="UBU444" s="330"/>
      <c r="UBV444" s="330"/>
      <c r="UBW444" s="330"/>
      <c r="UBX444" s="330"/>
      <c r="UBY444" s="330"/>
      <c r="UBZ444" s="330"/>
      <c r="UCA444" s="330"/>
      <c r="UCB444" s="330"/>
      <c r="UCC444" s="330"/>
      <c r="UCD444" s="330"/>
      <c r="UCE444" s="330"/>
      <c r="UCF444" s="330"/>
      <c r="UCG444" s="330"/>
      <c r="UCH444" s="330"/>
      <c r="UCI444" s="330"/>
      <c r="UCJ444" s="330"/>
      <c r="UCK444" s="330"/>
      <c r="UCL444" s="330"/>
      <c r="UCM444" s="330"/>
      <c r="UCN444" s="330"/>
      <c r="UCO444" s="330"/>
      <c r="UCP444" s="330"/>
      <c r="UCQ444" s="330"/>
      <c r="UCR444" s="330"/>
      <c r="UCS444" s="330"/>
      <c r="UCT444" s="330"/>
      <c r="UCU444" s="330"/>
      <c r="UCV444" s="330"/>
      <c r="UCW444" s="330"/>
      <c r="UCX444" s="330"/>
      <c r="UCY444" s="330"/>
      <c r="UCZ444" s="330"/>
      <c r="UDA444" s="330"/>
      <c r="UDB444" s="330"/>
      <c r="UDC444" s="330"/>
      <c r="UDD444" s="330"/>
      <c r="UDE444" s="330"/>
      <c r="UDF444" s="330"/>
      <c r="UDG444" s="330"/>
      <c r="UDH444" s="330"/>
      <c r="UDI444" s="330"/>
      <c r="UDJ444" s="330"/>
      <c r="UDK444" s="330"/>
      <c r="UDL444" s="330"/>
      <c r="UDM444" s="330"/>
      <c r="UDN444" s="330"/>
      <c r="UDO444" s="330"/>
      <c r="UDP444" s="330"/>
      <c r="UDQ444" s="330"/>
      <c r="UDR444" s="330"/>
      <c r="UDS444" s="330"/>
      <c r="UDT444" s="330"/>
      <c r="UDU444" s="330"/>
      <c r="UDV444" s="330"/>
      <c r="UDW444" s="330"/>
      <c r="UDX444" s="330"/>
      <c r="UDY444" s="330"/>
      <c r="UDZ444" s="330"/>
      <c r="UEA444" s="330"/>
      <c r="UEB444" s="330"/>
      <c r="UEC444" s="330"/>
      <c r="UED444" s="330"/>
      <c r="UEE444" s="330"/>
      <c r="UEF444" s="330"/>
      <c r="UEG444" s="330"/>
      <c r="UEH444" s="330"/>
      <c r="UEI444" s="330"/>
      <c r="UEJ444" s="330"/>
      <c r="UEK444" s="330"/>
      <c r="UEL444" s="330"/>
      <c r="UEM444" s="330"/>
      <c r="UEN444" s="330"/>
      <c r="UEO444" s="330"/>
      <c r="UEP444" s="330"/>
      <c r="UEQ444" s="330"/>
      <c r="UER444" s="330"/>
      <c r="UES444" s="330"/>
      <c r="UET444" s="330"/>
      <c r="UEU444" s="330"/>
      <c r="UEV444" s="330"/>
      <c r="UEW444" s="330"/>
      <c r="UEX444" s="330"/>
      <c r="UEY444" s="330"/>
      <c r="UEZ444" s="330"/>
      <c r="UFA444" s="330"/>
      <c r="UFB444" s="330"/>
      <c r="UFC444" s="330"/>
      <c r="UFD444" s="330"/>
      <c r="UFE444" s="330"/>
      <c r="UFF444" s="330"/>
      <c r="UFG444" s="330"/>
      <c r="UFH444" s="330"/>
      <c r="UFI444" s="330"/>
      <c r="UFJ444" s="330"/>
      <c r="UFK444" s="330"/>
      <c r="UFL444" s="330"/>
      <c r="UFM444" s="330"/>
      <c r="UFN444" s="330"/>
      <c r="UFO444" s="330"/>
      <c r="UFP444" s="330"/>
      <c r="UFQ444" s="330"/>
      <c r="UFR444" s="330"/>
      <c r="UFS444" s="330"/>
      <c r="UFT444" s="330"/>
      <c r="UFU444" s="330"/>
      <c r="UFV444" s="330"/>
      <c r="UFW444" s="330"/>
      <c r="UFX444" s="330"/>
      <c r="UFY444" s="330"/>
      <c r="UFZ444" s="330"/>
      <c r="UGA444" s="330"/>
      <c r="UGB444" s="330"/>
      <c r="UGC444" s="330"/>
      <c r="UGD444" s="330"/>
      <c r="UGE444" s="330"/>
      <c r="UGF444" s="330"/>
      <c r="UGG444" s="330"/>
      <c r="UGH444" s="330"/>
      <c r="UGI444" s="330"/>
      <c r="UGJ444" s="330"/>
      <c r="UGK444" s="330"/>
      <c r="UGL444" s="330"/>
      <c r="UGM444" s="330"/>
      <c r="UGN444" s="330"/>
      <c r="UGO444" s="330"/>
      <c r="UGP444" s="330"/>
      <c r="UGQ444" s="330"/>
      <c r="UGR444" s="330"/>
      <c r="UGS444" s="330"/>
      <c r="UGT444" s="330"/>
      <c r="UGU444" s="330"/>
      <c r="UGV444" s="330"/>
      <c r="UGW444" s="330"/>
      <c r="UGX444" s="330"/>
      <c r="UGY444" s="330"/>
      <c r="UGZ444" s="330"/>
      <c r="UHA444" s="330"/>
      <c r="UHB444" s="330"/>
      <c r="UHC444" s="330"/>
      <c r="UHD444" s="330"/>
      <c r="UHE444" s="330"/>
      <c r="UHF444" s="330"/>
      <c r="UHG444" s="330"/>
      <c r="UHH444" s="330"/>
      <c r="UHI444" s="330"/>
      <c r="UHJ444" s="330"/>
      <c r="UHK444" s="330"/>
      <c r="UHL444" s="330"/>
      <c r="UHM444" s="330"/>
      <c r="UHN444" s="330"/>
      <c r="UHO444" s="330"/>
      <c r="UHP444" s="330"/>
      <c r="UHQ444" s="330"/>
      <c r="UHR444" s="330"/>
      <c r="UHS444" s="330"/>
      <c r="UHT444" s="330"/>
      <c r="UHU444" s="330"/>
      <c r="UHV444" s="330"/>
      <c r="UHW444" s="330"/>
      <c r="UHX444" s="330"/>
      <c r="UHY444" s="330"/>
      <c r="UHZ444" s="330"/>
      <c r="UIA444" s="330"/>
      <c r="UIB444" s="330"/>
      <c r="UIC444" s="330"/>
      <c r="UID444" s="330"/>
      <c r="UIE444" s="330"/>
      <c r="UIF444" s="330"/>
      <c r="UIG444" s="330"/>
      <c r="UIH444" s="330"/>
      <c r="UII444" s="330"/>
      <c r="UIJ444" s="330"/>
      <c r="UIK444" s="330"/>
      <c r="UIL444" s="330"/>
      <c r="UIM444" s="330"/>
      <c r="UIN444" s="330"/>
      <c r="UIO444" s="330"/>
      <c r="UIP444" s="330"/>
      <c r="UIQ444" s="330"/>
      <c r="UIR444" s="330"/>
      <c r="UIS444" s="330"/>
      <c r="UIT444" s="330"/>
      <c r="UIU444" s="330"/>
      <c r="UIV444" s="330"/>
      <c r="UIW444" s="330"/>
      <c r="UIX444" s="330"/>
      <c r="UIY444" s="330"/>
      <c r="UIZ444" s="330"/>
      <c r="UJA444" s="330"/>
      <c r="UJB444" s="330"/>
      <c r="UJC444" s="330"/>
      <c r="UJD444" s="330"/>
      <c r="UJE444" s="330"/>
      <c r="UJF444" s="330"/>
      <c r="UJG444" s="330"/>
      <c r="UJH444" s="330"/>
      <c r="UJI444" s="330"/>
      <c r="UJJ444" s="330"/>
      <c r="UJK444" s="330"/>
      <c r="UJL444" s="330"/>
      <c r="UJM444" s="330"/>
      <c r="UJN444" s="330"/>
      <c r="UJO444" s="330"/>
      <c r="UJP444" s="330"/>
      <c r="UJQ444" s="330"/>
      <c r="UJR444" s="330"/>
      <c r="UJS444" s="330"/>
      <c r="UJT444" s="330"/>
      <c r="UJU444" s="330"/>
      <c r="UJV444" s="330"/>
      <c r="UJW444" s="330"/>
      <c r="UJX444" s="330"/>
      <c r="UJY444" s="330"/>
      <c r="UJZ444" s="330"/>
      <c r="UKA444" s="330"/>
      <c r="UKB444" s="330"/>
      <c r="UKC444" s="330"/>
      <c r="UKD444" s="330"/>
      <c r="UKE444" s="330"/>
      <c r="UKF444" s="330"/>
      <c r="UKG444" s="330"/>
      <c r="UKH444" s="330"/>
      <c r="UKI444" s="330"/>
      <c r="UKJ444" s="330"/>
      <c r="UKK444" s="330"/>
      <c r="UKL444" s="330"/>
      <c r="UKM444" s="330"/>
      <c r="UKN444" s="330"/>
      <c r="UKO444" s="330"/>
      <c r="UKP444" s="330"/>
      <c r="UKQ444" s="330"/>
      <c r="UKR444" s="330"/>
      <c r="UKS444" s="330"/>
      <c r="UKT444" s="330"/>
      <c r="UKU444" s="330"/>
      <c r="UKV444" s="330"/>
      <c r="UKW444" s="330"/>
      <c r="UKX444" s="330"/>
      <c r="UKY444" s="330"/>
      <c r="UKZ444" s="330"/>
      <c r="ULA444" s="330"/>
      <c r="ULB444" s="330"/>
      <c r="ULC444" s="330"/>
      <c r="ULD444" s="330"/>
      <c r="ULE444" s="330"/>
      <c r="ULF444" s="330"/>
      <c r="ULG444" s="330"/>
      <c r="ULH444" s="330"/>
      <c r="ULI444" s="330"/>
      <c r="ULJ444" s="330"/>
      <c r="ULK444" s="330"/>
      <c r="ULL444" s="330"/>
      <c r="ULM444" s="330"/>
      <c r="ULN444" s="330"/>
      <c r="ULO444" s="330"/>
      <c r="ULP444" s="330"/>
      <c r="ULQ444" s="330"/>
      <c r="ULR444" s="330"/>
      <c r="ULS444" s="330"/>
      <c r="ULT444" s="330"/>
      <c r="ULU444" s="330"/>
      <c r="ULV444" s="330"/>
      <c r="ULW444" s="330"/>
      <c r="ULX444" s="330"/>
      <c r="ULY444" s="330"/>
      <c r="ULZ444" s="330"/>
      <c r="UMA444" s="330"/>
      <c r="UMB444" s="330"/>
      <c r="UMC444" s="330"/>
      <c r="UMD444" s="330"/>
      <c r="UME444" s="330"/>
      <c r="UMF444" s="330"/>
      <c r="UMG444" s="330"/>
      <c r="UMH444" s="330"/>
      <c r="UMI444" s="330"/>
      <c r="UMJ444" s="330"/>
      <c r="UMK444" s="330"/>
      <c r="UML444" s="330"/>
      <c r="UMM444" s="330"/>
      <c r="UMN444" s="330"/>
      <c r="UMO444" s="330"/>
      <c r="UMP444" s="330"/>
      <c r="UMQ444" s="330"/>
      <c r="UMR444" s="330"/>
      <c r="UMS444" s="330"/>
      <c r="UMT444" s="330"/>
      <c r="UMU444" s="330"/>
      <c r="UMV444" s="330"/>
      <c r="UMW444" s="330"/>
      <c r="UMX444" s="330"/>
      <c r="UMY444" s="330"/>
      <c r="UMZ444" s="330"/>
      <c r="UNA444" s="330"/>
      <c r="UNB444" s="330"/>
      <c r="UNC444" s="330"/>
      <c r="UND444" s="330"/>
      <c r="UNE444" s="330"/>
      <c r="UNF444" s="330"/>
      <c r="UNG444" s="330"/>
      <c r="UNH444" s="330"/>
      <c r="UNI444" s="330"/>
      <c r="UNJ444" s="330"/>
      <c r="UNK444" s="330"/>
      <c r="UNL444" s="330"/>
      <c r="UNM444" s="330"/>
      <c r="UNN444" s="330"/>
      <c r="UNO444" s="330"/>
      <c r="UNP444" s="330"/>
      <c r="UNQ444" s="330"/>
      <c r="UNR444" s="330"/>
      <c r="UNS444" s="330"/>
      <c r="UNT444" s="330"/>
      <c r="UNU444" s="330"/>
      <c r="UNV444" s="330"/>
      <c r="UNW444" s="330"/>
      <c r="UNX444" s="330"/>
      <c r="UNY444" s="330"/>
      <c r="UNZ444" s="330"/>
      <c r="UOA444" s="330"/>
      <c r="UOB444" s="330"/>
      <c r="UOC444" s="330"/>
      <c r="UOD444" s="330"/>
      <c r="UOE444" s="330"/>
      <c r="UOF444" s="330"/>
      <c r="UOG444" s="330"/>
      <c r="UOH444" s="330"/>
      <c r="UOI444" s="330"/>
      <c r="UOJ444" s="330"/>
      <c r="UOK444" s="330"/>
      <c r="UOL444" s="330"/>
      <c r="UOM444" s="330"/>
      <c r="UON444" s="330"/>
      <c r="UOO444" s="330"/>
      <c r="UOP444" s="330"/>
      <c r="UOQ444" s="330"/>
      <c r="UOR444" s="330"/>
      <c r="UOS444" s="330"/>
      <c r="UOT444" s="330"/>
      <c r="UOU444" s="330"/>
      <c r="UOV444" s="330"/>
      <c r="UOW444" s="330"/>
      <c r="UOX444" s="330"/>
      <c r="UOY444" s="330"/>
      <c r="UOZ444" s="330"/>
      <c r="UPA444" s="330"/>
      <c r="UPB444" s="330"/>
      <c r="UPC444" s="330"/>
      <c r="UPD444" s="330"/>
      <c r="UPE444" s="330"/>
      <c r="UPF444" s="330"/>
      <c r="UPG444" s="330"/>
      <c r="UPH444" s="330"/>
      <c r="UPI444" s="330"/>
      <c r="UPJ444" s="330"/>
      <c r="UPK444" s="330"/>
      <c r="UPL444" s="330"/>
      <c r="UPM444" s="330"/>
      <c r="UPN444" s="330"/>
      <c r="UPO444" s="330"/>
      <c r="UPP444" s="330"/>
      <c r="UPQ444" s="330"/>
      <c r="UPR444" s="330"/>
      <c r="UPS444" s="330"/>
      <c r="UPT444" s="330"/>
      <c r="UPU444" s="330"/>
      <c r="UPV444" s="330"/>
      <c r="UPW444" s="330"/>
      <c r="UPX444" s="330"/>
      <c r="UPY444" s="330"/>
      <c r="UPZ444" s="330"/>
      <c r="UQA444" s="330"/>
      <c r="UQB444" s="330"/>
      <c r="UQC444" s="330"/>
      <c r="UQD444" s="330"/>
      <c r="UQE444" s="330"/>
      <c r="UQF444" s="330"/>
      <c r="UQG444" s="330"/>
      <c r="UQH444" s="330"/>
      <c r="UQI444" s="330"/>
      <c r="UQJ444" s="330"/>
      <c r="UQK444" s="330"/>
      <c r="UQL444" s="330"/>
      <c r="UQM444" s="330"/>
      <c r="UQN444" s="330"/>
      <c r="UQO444" s="330"/>
      <c r="UQP444" s="330"/>
      <c r="UQQ444" s="330"/>
      <c r="UQR444" s="330"/>
      <c r="UQS444" s="330"/>
      <c r="UQT444" s="330"/>
      <c r="UQU444" s="330"/>
      <c r="UQV444" s="330"/>
      <c r="UQW444" s="330"/>
      <c r="UQX444" s="330"/>
      <c r="UQY444" s="330"/>
      <c r="UQZ444" s="330"/>
      <c r="URA444" s="330"/>
      <c r="URB444" s="330"/>
      <c r="URC444" s="330"/>
      <c r="URD444" s="330"/>
      <c r="URE444" s="330"/>
      <c r="URF444" s="330"/>
      <c r="URG444" s="330"/>
      <c r="URH444" s="330"/>
      <c r="URI444" s="330"/>
      <c r="URJ444" s="330"/>
      <c r="URK444" s="330"/>
      <c r="URL444" s="330"/>
      <c r="URM444" s="330"/>
      <c r="URN444" s="330"/>
      <c r="URO444" s="330"/>
      <c r="URP444" s="330"/>
      <c r="URQ444" s="330"/>
      <c r="URR444" s="330"/>
      <c r="URS444" s="330"/>
      <c r="URT444" s="330"/>
      <c r="URU444" s="330"/>
      <c r="URV444" s="330"/>
      <c r="URW444" s="330"/>
      <c r="URX444" s="330"/>
      <c r="URY444" s="330"/>
      <c r="URZ444" s="330"/>
      <c r="USA444" s="330"/>
      <c r="USB444" s="330"/>
      <c r="USC444" s="330"/>
      <c r="USD444" s="330"/>
      <c r="USE444" s="330"/>
      <c r="USF444" s="330"/>
      <c r="USG444" s="330"/>
      <c r="USH444" s="330"/>
      <c r="USI444" s="330"/>
      <c r="USJ444" s="330"/>
      <c r="USK444" s="330"/>
      <c r="USL444" s="330"/>
      <c r="USM444" s="330"/>
      <c r="USN444" s="330"/>
      <c r="USO444" s="330"/>
      <c r="USP444" s="330"/>
      <c r="USQ444" s="330"/>
      <c r="USR444" s="330"/>
      <c r="USS444" s="330"/>
      <c r="UST444" s="330"/>
      <c r="USU444" s="330"/>
      <c r="USV444" s="330"/>
      <c r="USW444" s="330"/>
      <c r="USX444" s="330"/>
      <c r="USY444" s="330"/>
      <c r="USZ444" s="330"/>
      <c r="UTA444" s="330"/>
      <c r="UTB444" s="330"/>
      <c r="UTC444" s="330"/>
      <c r="UTD444" s="330"/>
      <c r="UTE444" s="330"/>
      <c r="UTF444" s="330"/>
      <c r="UTG444" s="330"/>
      <c r="UTH444" s="330"/>
      <c r="UTI444" s="330"/>
      <c r="UTJ444" s="330"/>
      <c r="UTK444" s="330"/>
      <c r="UTL444" s="330"/>
      <c r="UTM444" s="330"/>
      <c r="UTN444" s="330"/>
      <c r="UTO444" s="330"/>
      <c r="UTP444" s="330"/>
      <c r="UTQ444" s="330"/>
      <c r="UTR444" s="330"/>
      <c r="UTS444" s="330"/>
      <c r="UTT444" s="330"/>
      <c r="UTU444" s="330"/>
      <c r="UTV444" s="330"/>
      <c r="UTW444" s="330"/>
      <c r="UTX444" s="330"/>
      <c r="UTY444" s="330"/>
      <c r="UTZ444" s="330"/>
      <c r="UUA444" s="330"/>
      <c r="UUB444" s="330"/>
      <c r="UUC444" s="330"/>
      <c r="UUD444" s="330"/>
      <c r="UUE444" s="330"/>
      <c r="UUF444" s="330"/>
      <c r="UUG444" s="330"/>
      <c r="UUH444" s="330"/>
      <c r="UUI444" s="330"/>
      <c r="UUJ444" s="330"/>
      <c r="UUK444" s="330"/>
      <c r="UUL444" s="330"/>
      <c r="UUM444" s="330"/>
      <c r="UUN444" s="330"/>
      <c r="UUO444" s="330"/>
      <c r="UUP444" s="330"/>
      <c r="UUQ444" s="330"/>
      <c r="UUR444" s="330"/>
      <c r="UUS444" s="330"/>
      <c r="UUT444" s="330"/>
      <c r="UUU444" s="330"/>
      <c r="UUV444" s="330"/>
      <c r="UUW444" s="330"/>
      <c r="UUX444" s="330"/>
      <c r="UUY444" s="330"/>
      <c r="UUZ444" s="330"/>
      <c r="UVA444" s="330"/>
      <c r="UVB444" s="330"/>
      <c r="UVC444" s="330"/>
      <c r="UVD444" s="330"/>
      <c r="UVE444" s="330"/>
      <c r="UVF444" s="330"/>
      <c r="UVG444" s="330"/>
      <c r="UVH444" s="330"/>
      <c r="UVI444" s="330"/>
      <c r="UVJ444" s="330"/>
      <c r="UVK444" s="330"/>
      <c r="UVL444" s="330"/>
      <c r="UVM444" s="330"/>
      <c r="UVN444" s="330"/>
      <c r="UVO444" s="330"/>
      <c r="UVP444" s="330"/>
      <c r="UVQ444" s="330"/>
      <c r="UVR444" s="330"/>
      <c r="UVS444" s="330"/>
      <c r="UVT444" s="330"/>
      <c r="UVU444" s="330"/>
      <c r="UVV444" s="330"/>
      <c r="UVW444" s="330"/>
      <c r="UVX444" s="330"/>
      <c r="UVY444" s="330"/>
      <c r="UVZ444" s="330"/>
      <c r="UWA444" s="330"/>
      <c r="UWB444" s="330"/>
      <c r="UWC444" s="330"/>
      <c r="UWD444" s="330"/>
      <c r="UWE444" s="330"/>
      <c r="UWF444" s="330"/>
      <c r="UWG444" s="330"/>
      <c r="UWH444" s="330"/>
      <c r="UWI444" s="330"/>
      <c r="UWJ444" s="330"/>
      <c r="UWK444" s="330"/>
      <c r="UWL444" s="330"/>
      <c r="UWM444" s="330"/>
      <c r="UWN444" s="330"/>
      <c r="UWO444" s="330"/>
      <c r="UWP444" s="330"/>
      <c r="UWQ444" s="330"/>
      <c r="UWR444" s="330"/>
      <c r="UWS444" s="330"/>
      <c r="UWT444" s="330"/>
      <c r="UWU444" s="330"/>
      <c r="UWV444" s="330"/>
      <c r="UWW444" s="330"/>
      <c r="UWX444" s="330"/>
      <c r="UWY444" s="330"/>
      <c r="UWZ444" s="330"/>
      <c r="UXA444" s="330"/>
      <c r="UXB444" s="330"/>
      <c r="UXC444" s="330"/>
      <c r="UXD444" s="330"/>
      <c r="UXE444" s="330"/>
      <c r="UXF444" s="330"/>
      <c r="UXG444" s="330"/>
      <c r="UXH444" s="330"/>
      <c r="UXI444" s="330"/>
      <c r="UXJ444" s="330"/>
      <c r="UXK444" s="330"/>
      <c r="UXL444" s="330"/>
      <c r="UXM444" s="330"/>
      <c r="UXN444" s="330"/>
      <c r="UXO444" s="330"/>
      <c r="UXP444" s="330"/>
      <c r="UXQ444" s="330"/>
      <c r="UXR444" s="330"/>
      <c r="UXS444" s="330"/>
      <c r="UXT444" s="330"/>
      <c r="UXU444" s="330"/>
      <c r="UXV444" s="330"/>
      <c r="UXW444" s="330"/>
      <c r="UXX444" s="330"/>
      <c r="UXY444" s="330"/>
      <c r="UXZ444" s="330"/>
      <c r="UYA444" s="330"/>
      <c r="UYB444" s="330"/>
      <c r="UYC444" s="330"/>
      <c r="UYD444" s="330"/>
      <c r="UYE444" s="330"/>
      <c r="UYF444" s="330"/>
      <c r="UYG444" s="330"/>
      <c r="UYH444" s="330"/>
      <c r="UYI444" s="330"/>
      <c r="UYJ444" s="330"/>
      <c r="UYK444" s="330"/>
      <c r="UYL444" s="330"/>
      <c r="UYM444" s="330"/>
      <c r="UYN444" s="330"/>
      <c r="UYO444" s="330"/>
      <c r="UYP444" s="330"/>
      <c r="UYQ444" s="330"/>
      <c r="UYR444" s="330"/>
      <c r="UYS444" s="330"/>
      <c r="UYT444" s="330"/>
      <c r="UYU444" s="330"/>
      <c r="UYV444" s="330"/>
      <c r="UYW444" s="330"/>
      <c r="UYX444" s="330"/>
      <c r="UYY444" s="330"/>
      <c r="UYZ444" s="330"/>
      <c r="UZA444" s="330"/>
      <c r="UZB444" s="330"/>
      <c r="UZC444" s="330"/>
      <c r="UZD444" s="330"/>
      <c r="UZE444" s="330"/>
      <c r="UZF444" s="330"/>
      <c r="UZG444" s="330"/>
      <c r="UZH444" s="330"/>
      <c r="UZI444" s="330"/>
      <c r="UZJ444" s="330"/>
      <c r="UZK444" s="330"/>
      <c r="UZL444" s="330"/>
      <c r="UZM444" s="330"/>
      <c r="UZN444" s="330"/>
      <c r="UZO444" s="330"/>
      <c r="UZP444" s="330"/>
      <c r="UZQ444" s="330"/>
      <c r="UZR444" s="330"/>
      <c r="UZS444" s="330"/>
      <c r="UZT444" s="330"/>
      <c r="UZU444" s="330"/>
      <c r="UZV444" s="330"/>
      <c r="UZW444" s="330"/>
      <c r="UZX444" s="330"/>
      <c r="UZY444" s="330"/>
      <c r="UZZ444" s="330"/>
      <c r="VAA444" s="330"/>
      <c r="VAB444" s="330"/>
      <c r="VAC444" s="330"/>
      <c r="VAD444" s="330"/>
      <c r="VAE444" s="330"/>
      <c r="VAF444" s="330"/>
      <c r="VAG444" s="330"/>
      <c r="VAH444" s="330"/>
      <c r="VAI444" s="330"/>
      <c r="VAJ444" s="330"/>
      <c r="VAK444" s="330"/>
      <c r="VAL444" s="330"/>
      <c r="VAM444" s="330"/>
      <c r="VAN444" s="330"/>
      <c r="VAO444" s="330"/>
      <c r="VAP444" s="330"/>
      <c r="VAQ444" s="330"/>
      <c r="VAR444" s="330"/>
      <c r="VAS444" s="330"/>
      <c r="VAT444" s="330"/>
      <c r="VAU444" s="330"/>
      <c r="VAV444" s="330"/>
      <c r="VAW444" s="330"/>
      <c r="VAX444" s="330"/>
      <c r="VAY444" s="330"/>
      <c r="VAZ444" s="330"/>
      <c r="VBA444" s="330"/>
      <c r="VBB444" s="330"/>
      <c r="VBC444" s="330"/>
      <c r="VBD444" s="330"/>
      <c r="VBE444" s="330"/>
      <c r="VBF444" s="330"/>
      <c r="VBG444" s="330"/>
      <c r="VBH444" s="330"/>
      <c r="VBI444" s="330"/>
      <c r="VBJ444" s="330"/>
      <c r="VBK444" s="330"/>
      <c r="VBL444" s="330"/>
      <c r="VBM444" s="330"/>
      <c r="VBN444" s="330"/>
      <c r="VBO444" s="330"/>
      <c r="VBP444" s="330"/>
      <c r="VBQ444" s="330"/>
      <c r="VBR444" s="330"/>
      <c r="VBS444" s="330"/>
      <c r="VBT444" s="330"/>
      <c r="VBU444" s="330"/>
      <c r="VBV444" s="330"/>
      <c r="VBW444" s="330"/>
      <c r="VBX444" s="330"/>
      <c r="VBY444" s="330"/>
      <c r="VBZ444" s="330"/>
      <c r="VCA444" s="330"/>
      <c r="VCB444" s="330"/>
      <c r="VCC444" s="330"/>
      <c r="VCD444" s="330"/>
      <c r="VCE444" s="330"/>
      <c r="VCF444" s="330"/>
      <c r="VCG444" s="330"/>
      <c r="VCH444" s="330"/>
      <c r="VCI444" s="330"/>
      <c r="VCJ444" s="330"/>
      <c r="VCK444" s="330"/>
      <c r="VCL444" s="330"/>
      <c r="VCM444" s="330"/>
      <c r="VCN444" s="330"/>
      <c r="VCO444" s="330"/>
      <c r="VCP444" s="330"/>
      <c r="VCQ444" s="330"/>
      <c r="VCR444" s="330"/>
      <c r="VCS444" s="330"/>
      <c r="VCT444" s="330"/>
      <c r="VCU444" s="330"/>
      <c r="VCV444" s="330"/>
      <c r="VCW444" s="330"/>
      <c r="VCX444" s="330"/>
      <c r="VCY444" s="330"/>
      <c r="VCZ444" s="330"/>
      <c r="VDA444" s="330"/>
      <c r="VDB444" s="330"/>
      <c r="VDC444" s="330"/>
      <c r="VDD444" s="330"/>
      <c r="VDE444" s="330"/>
      <c r="VDF444" s="330"/>
      <c r="VDG444" s="330"/>
      <c r="VDH444" s="330"/>
      <c r="VDI444" s="330"/>
      <c r="VDJ444" s="330"/>
      <c r="VDK444" s="330"/>
      <c r="VDL444" s="330"/>
      <c r="VDM444" s="330"/>
      <c r="VDN444" s="330"/>
      <c r="VDO444" s="330"/>
      <c r="VDP444" s="330"/>
      <c r="VDQ444" s="330"/>
      <c r="VDR444" s="330"/>
      <c r="VDS444" s="330"/>
      <c r="VDT444" s="330"/>
      <c r="VDU444" s="330"/>
      <c r="VDV444" s="330"/>
      <c r="VDW444" s="330"/>
      <c r="VDX444" s="330"/>
      <c r="VDY444" s="330"/>
      <c r="VDZ444" s="330"/>
      <c r="VEA444" s="330"/>
      <c r="VEB444" s="330"/>
      <c r="VEC444" s="330"/>
      <c r="VED444" s="330"/>
      <c r="VEE444" s="330"/>
      <c r="VEF444" s="330"/>
      <c r="VEG444" s="330"/>
      <c r="VEH444" s="330"/>
      <c r="VEI444" s="330"/>
      <c r="VEJ444" s="330"/>
      <c r="VEK444" s="330"/>
      <c r="VEL444" s="330"/>
      <c r="VEM444" s="330"/>
      <c r="VEN444" s="330"/>
      <c r="VEO444" s="330"/>
      <c r="VEP444" s="330"/>
      <c r="VEQ444" s="330"/>
      <c r="VER444" s="330"/>
      <c r="VES444" s="330"/>
      <c r="VET444" s="330"/>
      <c r="VEU444" s="330"/>
      <c r="VEV444" s="330"/>
      <c r="VEW444" s="330"/>
      <c r="VEX444" s="330"/>
      <c r="VEY444" s="330"/>
      <c r="VEZ444" s="330"/>
      <c r="VFA444" s="330"/>
      <c r="VFB444" s="330"/>
      <c r="VFC444" s="330"/>
      <c r="VFD444" s="330"/>
      <c r="VFE444" s="330"/>
      <c r="VFF444" s="330"/>
      <c r="VFG444" s="330"/>
      <c r="VFH444" s="330"/>
      <c r="VFI444" s="330"/>
      <c r="VFJ444" s="330"/>
      <c r="VFK444" s="330"/>
      <c r="VFL444" s="330"/>
      <c r="VFM444" s="330"/>
      <c r="VFN444" s="330"/>
      <c r="VFO444" s="330"/>
      <c r="VFP444" s="330"/>
      <c r="VFQ444" s="330"/>
      <c r="VFR444" s="330"/>
      <c r="VFS444" s="330"/>
      <c r="VFT444" s="330"/>
      <c r="VFU444" s="330"/>
      <c r="VFV444" s="330"/>
      <c r="VFW444" s="330"/>
      <c r="VFX444" s="330"/>
      <c r="VFY444" s="330"/>
      <c r="VFZ444" s="330"/>
      <c r="VGA444" s="330"/>
      <c r="VGB444" s="330"/>
      <c r="VGC444" s="330"/>
      <c r="VGD444" s="330"/>
      <c r="VGE444" s="330"/>
      <c r="VGF444" s="330"/>
      <c r="VGG444" s="330"/>
      <c r="VGH444" s="330"/>
      <c r="VGI444" s="330"/>
      <c r="VGJ444" s="330"/>
      <c r="VGK444" s="330"/>
      <c r="VGL444" s="330"/>
      <c r="VGM444" s="330"/>
      <c r="VGN444" s="330"/>
      <c r="VGO444" s="330"/>
      <c r="VGP444" s="330"/>
      <c r="VGQ444" s="330"/>
      <c r="VGR444" s="330"/>
      <c r="VGS444" s="330"/>
      <c r="VGT444" s="330"/>
      <c r="VGU444" s="330"/>
      <c r="VGV444" s="330"/>
      <c r="VGW444" s="330"/>
      <c r="VGX444" s="330"/>
      <c r="VGY444" s="330"/>
      <c r="VGZ444" s="330"/>
      <c r="VHA444" s="330"/>
      <c r="VHB444" s="330"/>
      <c r="VHC444" s="330"/>
      <c r="VHD444" s="330"/>
      <c r="VHE444" s="330"/>
      <c r="VHF444" s="330"/>
      <c r="VHG444" s="330"/>
      <c r="VHH444" s="330"/>
      <c r="VHI444" s="330"/>
      <c r="VHJ444" s="330"/>
      <c r="VHK444" s="330"/>
      <c r="VHL444" s="330"/>
      <c r="VHM444" s="330"/>
      <c r="VHN444" s="330"/>
      <c r="VHO444" s="330"/>
      <c r="VHP444" s="330"/>
      <c r="VHQ444" s="330"/>
      <c r="VHR444" s="330"/>
      <c r="VHS444" s="330"/>
      <c r="VHT444" s="330"/>
      <c r="VHU444" s="330"/>
      <c r="VHV444" s="330"/>
      <c r="VHW444" s="330"/>
      <c r="VHX444" s="330"/>
      <c r="VHY444" s="330"/>
      <c r="VHZ444" s="330"/>
      <c r="VIA444" s="330"/>
      <c r="VIB444" s="330"/>
      <c r="VIC444" s="330"/>
      <c r="VID444" s="330"/>
      <c r="VIE444" s="330"/>
      <c r="VIF444" s="330"/>
      <c r="VIG444" s="330"/>
      <c r="VIH444" s="330"/>
      <c r="VII444" s="330"/>
      <c r="VIJ444" s="330"/>
      <c r="VIK444" s="330"/>
      <c r="VIL444" s="330"/>
      <c r="VIM444" s="330"/>
      <c r="VIN444" s="330"/>
      <c r="VIO444" s="330"/>
      <c r="VIP444" s="330"/>
      <c r="VIQ444" s="330"/>
      <c r="VIR444" s="330"/>
      <c r="VIS444" s="330"/>
      <c r="VIT444" s="330"/>
      <c r="VIU444" s="330"/>
      <c r="VIV444" s="330"/>
      <c r="VIW444" s="330"/>
      <c r="VIX444" s="330"/>
      <c r="VIY444" s="330"/>
      <c r="VIZ444" s="330"/>
      <c r="VJA444" s="330"/>
      <c r="VJB444" s="330"/>
      <c r="VJC444" s="330"/>
      <c r="VJD444" s="330"/>
      <c r="VJE444" s="330"/>
      <c r="VJF444" s="330"/>
      <c r="VJG444" s="330"/>
      <c r="VJH444" s="330"/>
      <c r="VJI444" s="330"/>
      <c r="VJJ444" s="330"/>
      <c r="VJK444" s="330"/>
      <c r="VJL444" s="330"/>
      <c r="VJM444" s="330"/>
      <c r="VJN444" s="330"/>
      <c r="VJO444" s="330"/>
      <c r="VJP444" s="330"/>
      <c r="VJQ444" s="330"/>
      <c r="VJR444" s="330"/>
      <c r="VJS444" s="330"/>
      <c r="VJT444" s="330"/>
      <c r="VJU444" s="330"/>
      <c r="VJV444" s="330"/>
      <c r="VJW444" s="330"/>
      <c r="VJX444" s="330"/>
      <c r="VJY444" s="330"/>
      <c r="VJZ444" s="330"/>
      <c r="VKA444" s="330"/>
      <c r="VKB444" s="330"/>
      <c r="VKC444" s="330"/>
      <c r="VKD444" s="330"/>
      <c r="VKE444" s="330"/>
      <c r="VKF444" s="330"/>
      <c r="VKG444" s="330"/>
      <c r="VKH444" s="330"/>
      <c r="VKI444" s="330"/>
      <c r="VKJ444" s="330"/>
      <c r="VKK444" s="330"/>
      <c r="VKL444" s="330"/>
      <c r="VKM444" s="330"/>
      <c r="VKN444" s="330"/>
      <c r="VKO444" s="330"/>
      <c r="VKP444" s="330"/>
      <c r="VKQ444" s="330"/>
      <c r="VKR444" s="330"/>
      <c r="VKS444" s="330"/>
      <c r="VKT444" s="330"/>
      <c r="VKU444" s="330"/>
      <c r="VKV444" s="330"/>
      <c r="VKW444" s="330"/>
      <c r="VKX444" s="330"/>
      <c r="VKY444" s="330"/>
      <c r="VKZ444" s="330"/>
      <c r="VLA444" s="330"/>
      <c r="VLB444" s="330"/>
      <c r="VLC444" s="330"/>
      <c r="VLD444" s="330"/>
      <c r="VLE444" s="330"/>
      <c r="VLF444" s="330"/>
      <c r="VLG444" s="330"/>
      <c r="VLH444" s="330"/>
      <c r="VLI444" s="330"/>
      <c r="VLJ444" s="330"/>
      <c r="VLK444" s="330"/>
      <c r="VLL444" s="330"/>
      <c r="VLM444" s="330"/>
      <c r="VLN444" s="330"/>
      <c r="VLO444" s="330"/>
      <c r="VLP444" s="330"/>
      <c r="VLQ444" s="330"/>
      <c r="VLR444" s="330"/>
      <c r="VLS444" s="330"/>
      <c r="VLT444" s="330"/>
      <c r="VLU444" s="330"/>
      <c r="VLV444" s="330"/>
      <c r="VLW444" s="330"/>
      <c r="VLX444" s="330"/>
      <c r="VLY444" s="330"/>
      <c r="VLZ444" s="330"/>
      <c r="VMA444" s="330"/>
      <c r="VMB444" s="330"/>
      <c r="VMC444" s="330"/>
      <c r="VMD444" s="330"/>
      <c r="VME444" s="330"/>
      <c r="VMF444" s="330"/>
      <c r="VMG444" s="330"/>
      <c r="VMH444" s="330"/>
      <c r="VMI444" s="330"/>
      <c r="VMJ444" s="330"/>
      <c r="VMK444" s="330"/>
      <c r="VML444" s="330"/>
      <c r="VMM444" s="330"/>
      <c r="VMN444" s="330"/>
      <c r="VMO444" s="330"/>
      <c r="VMP444" s="330"/>
      <c r="VMQ444" s="330"/>
      <c r="VMR444" s="330"/>
      <c r="VMS444" s="330"/>
      <c r="VMT444" s="330"/>
      <c r="VMU444" s="330"/>
      <c r="VMV444" s="330"/>
      <c r="VMW444" s="330"/>
      <c r="VMX444" s="330"/>
      <c r="VMY444" s="330"/>
      <c r="VMZ444" s="330"/>
      <c r="VNA444" s="330"/>
      <c r="VNB444" s="330"/>
      <c r="VNC444" s="330"/>
      <c r="VND444" s="330"/>
      <c r="VNE444" s="330"/>
      <c r="VNF444" s="330"/>
      <c r="VNG444" s="330"/>
      <c r="VNH444" s="330"/>
      <c r="VNI444" s="330"/>
      <c r="VNJ444" s="330"/>
      <c r="VNK444" s="330"/>
      <c r="VNL444" s="330"/>
      <c r="VNM444" s="330"/>
      <c r="VNN444" s="330"/>
      <c r="VNO444" s="330"/>
      <c r="VNP444" s="330"/>
      <c r="VNQ444" s="330"/>
      <c r="VNR444" s="330"/>
      <c r="VNS444" s="330"/>
      <c r="VNT444" s="330"/>
      <c r="VNU444" s="330"/>
      <c r="VNV444" s="330"/>
      <c r="VNW444" s="330"/>
      <c r="VNX444" s="330"/>
      <c r="VNY444" s="330"/>
      <c r="VNZ444" s="330"/>
      <c r="VOA444" s="330"/>
      <c r="VOB444" s="330"/>
      <c r="VOC444" s="330"/>
      <c r="VOD444" s="330"/>
      <c r="VOE444" s="330"/>
      <c r="VOF444" s="330"/>
      <c r="VOG444" s="330"/>
      <c r="VOH444" s="330"/>
      <c r="VOI444" s="330"/>
      <c r="VOJ444" s="330"/>
      <c r="VOK444" s="330"/>
      <c r="VOL444" s="330"/>
      <c r="VOM444" s="330"/>
      <c r="VON444" s="330"/>
      <c r="VOO444" s="330"/>
      <c r="VOP444" s="330"/>
      <c r="VOQ444" s="330"/>
      <c r="VOR444" s="330"/>
      <c r="VOS444" s="330"/>
      <c r="VOT444" s="330"/>
      <c r="VOU444" s="330"/>
      <c r="VOV444" s="330"/>
      <c r="VOW444" s="330"/>
      <c r="VOX444" s="330"/>
      <c r="VOY444" s="330"/>
      <c r="VOZ444" s="330"/>
      <c r="VPA444" s="330"/>
      <c r="VPB444" s="330"/>
      <c r="VPC444" s="330"/>
      <c r="VPD444" s="330"/>
      <c r="VPE444" s="330"/>
      <c r="VPF444" s="330"/>
      <c r="VPG444" s="330"/>
      <c r="VPH444" s="330"/>
      <c r="VPI444" s="330"/>
      <c r="VPJ444" s="330"/>
      <c r="VPK444" s="330"/>
      <c r="VPL444" s="330"/>
      <c r="VPM444" s="330"/>
      <c r="VPN444" s="330"/>
      <c r="VPO444" s="330"/>
      <c r="VPP444" s="330"/>
      <c r="VPQ444" s="330"/>
      <c r="VPR444" s="330"/>
      <c r="VPS444" s="330"/>
      <c r="VPT444" s="330"/>
      <c r="VPU444" s="330"/>
      <c r="VPV444" s="330"/>
      <c r="VPW444" s="330"/>
      <c r="VPX444" s="330"/>
      <c r="VPY444" s="330"/>
      <c r="VPZ444" s="330"/>
      <c r="VQA444" s="330"/>
      <c r="VQB444" s="330"/>
      <c r="VQC444" s="330"/>
      <c r="VQD444" s="330"/>
      <c r="VQE444" s="330"/>
      <c r="VQF444" s="330"/>
      <c r="VQG444" s="330"/>
      <c r="VQH444" s="330"/>
      <c r="VQI444" s="330"/>
      <c r="VQJ444" s="330"/>
      <c r="VQK444" s="330"/>
      <c r="VQL444" s="330"/>
      <c r="VQM444" s="330"/>
      <c r="VQN444" s="330"/>
      <c r="VQO444" s="330"/>
      <c r="VQP444" s="330"/>
      <c r="VQQ444" s="330"/>
      <c r="VQR444" s="330"/>
      <c r="VQS444" s="330"/>
      <c r="VQT444" s="330"/>
      <c r="VQU444" s="330"/>
      <c r="VQV444" s="330"/>
      <c r="VQW444" s="330"/>
      <c r="VQX444" s="330"/>
      <c r="VQY444" s="330"/>
      <c r="VQZ444" s="330"/>
      <c r="VRA444" s="330"/>
      <c r="VRB444" s="330"/>
      <c r="VRC444" s="330"/>
      <c r="VRD444" s="330"/>
      <c r="VRE444" s="330"/>
      <c r="VRF444" s="330"/>
      <c r="VRG444" s="330"/>
      <c r="VRH444" s="330"/>
      <c r="VRI444" s="330"/>
      <c r="VRJ444" s="330"/>
      <c r="VRK444" s="330"/>
      <c r="VRL444" s="330"/>
      <c r="VRM444" s="330"/>
      <c r="VRN444" s="330"/>
      <c r="VRO444" s="330"/>
      <c r="VRP444" s="330"/>
      <c r="VRQ444" s="330"/>
      <c r="VRR444" s="330"/>
      <c r="VRS444" s="330"/>
      <c r="VRT444" s="330"/>
      <c r="VRU444" s="330"/>
      <c r="VRV444" s="330"/>
      <c r="VRW444" s="330"/>
      <c r="VRX444" s="330"/>
      <c r="VRY444" s="330"/>
      <c r="VRZ444" s="330"/>
      <c r="VSA444" s="330"/>
      <c r="VSB444" s="330"/>
      <c r="VSC444" s="330"/>
      <c r="VSD444" s="330"/>
      <c r="VSE444" s="330"/>
      <c r="VSF444" s="330"/>
      <c r="VSG444" s="330"/>
      <c r="VSH444" s="330"/>
      <c r="VSI444" s="330"/>
      <c r="VSJ444" s="330"/>
      <c r="VSK444" s="330"/>
      <c r="VSL444" s="330"/>
      <c r="VSM444" s="330"/>
      <c r="VSN444" s="330"/>
      <c r="VSO444" s="330"/>
      <c r="VSP444" s="330"/>
      <c r="VSQ444" s="330"/>
      <c r="VSR444" s="330"/>
      <c r="VSS444" s="330"/>
      <c r="VST444" s="330"/>
      <c r="VSU444" s="330"/>
      <c r="VSV444" s="330"/>
      <c r="VSW444" s="330"/>
      <c r="VSX444" s="330"/>
      <c r="VSY444" s="330"/>
      <c r="VSZ444" s="330"/>
      <c r="VTA444" s="330"/>
      <c r="VTB444" s="330"/>
      <c r="VTC444" s="330"/>
      <c r="VTD444" s="330"/>
      <c r="VTE444" s="330"/>
      <c r="VTF444" s="330"/>
      <c r="VTG444" s="330"/>
      <c r="VTH444" s="330"/>
      <c r="VTI444" s="330"/>
      <c r="VTJ444" s="330"/>
      <c r="VTK444" s="330"/>
      <c r="VTL444" s="330"/>
      <c r="VTM444" s="330"/>
      <c r="VTN444" s="330"/>
      <c r="VTO444" s="330"/>
      <c r="VTP444" s="330"/>
      <c r="VTQ444" s="330"/>
      <c r="VTR444" s="330"/>
      <c r="VTS444" s="330"/>
      <c r="VTT444" s="330"/>
      <c r="VTU444" s="330"/>
      <c r="VTV444" s="330"/>
      <c r="VTW444" s="330"/>
      <c r="VTX444" s="330"/>
      <c r="VTY444" s="330"/>
      <c r="VTZ444" s="330"/>
      <c r="VUA444" s="330"/>
      <c r="VUB444" s="330"/>
      <c r="VUC444" s="330"/>
      <c r="VUD444" s="330"/>
      <c r="VUE444" s="330"/>
      <c r="VUF444" s="330"/>
      <c r="VUG444" s="330"/>
      <c r="VUH444" s="330"/>
      <c r="VUI444" s="330"/>
      <c r="VUJ444" s="330"/>
      <c r="VUK444" s="330"/>
      <c r="VUL444" s="330"/>
      <c r="VUM444" s="330"/>
      <c r="VUN444" s="330"/>
      <c r="VUO444" s="330"/>
      <c r="VUP444" s="330"/>
      <c r="VUQ444" s="330"/>
      <c r="VUR444" s="330"/>
      <c r="VUS444" s="330"/>
      <c r="VUT444" s="330"/>
      <c r="VUU444" s="330"/>
      <c r="VUV444" s="330"/>
      <c r="VUW444" s="330"/>
      <c r="VUX444" s="330"/>
      <c r="VUY444" s="330"/>
      <c r="VUZ444" s="330"/>
      <c r="VVA444" s="330"/>
      <c r="VVB444" s="330"/>
      <c r="VVC444" s="330"/>
      <c r="VVD444" s="330"/>
      <c r="VVE444" s="330"/>
      <c r="VVF444" s="330"/>
      <c r="VVG444" s="330"/>
      <c r="VVH444" s="330"/>
      <c r="VVI444" s="330"/>
      <c r="VVJ444" s="330"/>
      <c r="VVK444" s="330"/>
      <c r="VVL444" s="330"/>
      <c r="VVM444" s="330"/>
      <c r="VVN444" s="330"/>
      <c r="VVO444" s="330"/>
      <c r="VVP444" s="330"/>
      <c r="VVQ444" s="330"/>
      <c r="VVR444" s="330"/>
      <c r="VVS444" s="330"/>
      <c r="VVT444" s="330"/>
      <c r="VVU444" s="330"/>
      <c r="VVV444" s="330"/>
      <c r="VVW444" s="330"/>
      <c r="VVX444" s="330"/>
      <c r="VVY444" s="330"/>
      <c r="VVZ444" s="330"/>
      <c r="VWA444" s="330"/>
      <c r="VWB444" s="330"/>
      <c r="VWC444" s="330"/>
      <c r="VWD444" s="330"/>
      <c r="VWE444" s="330"/>
      <c r="VWF444" s="330"/>
      <c r="VWG444" s="330"/>
      <c r="VWH444" s="330"/>
      <c r="VWI444" s="330"/>
      <c r="VWJ444" s="330"/>
      <c r="VWK444" s="330"/>
      <c r="VWL444" s="330"/>
      <c r="VWM444" s="330"/>
      <c r="VWN444" s="330"/>
      <c r="VWO444" s="330"/>
      <c r="VWP444" s="330"/>
      <c r="VWQ444" s="330"/>
      <c r="VWR444" s="330"/>
      <c r="VWS444" s="330"/>
      <c r="VWT444" s="330"/>
      <c r="VWU444" s="330"/>
      <c r="VWV444" s="330"/>
      <c r="VWW444" s="330"/>
      <c r="VWX444" s="330"/>
      <c r="VWY444" s="330"/>
      <c r="VWZ444" s="330"/>
      <c r="VXA444" s="330"/>
      <c r="VXB444" s="330"/>
      <c r="VXC444" s="330"/>
      <c r="VXD444" s="330"/>
      <c r="VXE444" s="330"/>
      <c r="VXF444" s="330"/>
      <c r="VXG444" s="330"/>
      <c r="VXH444" s="330"/>
      <c r="VXI444" s="330"/>
      <c r="VXJ444" s="330"/>
      <c r="VXK444" s="330"/>
      <c r="VXL444" s="330"/>
      <c r="VXM444" s="330"/>
      <c r="VXN444" s="330"/>
      <c r="VXO444" s="330"/>
      <c r="VXP444" s="330"/>
      <c r="VXQ444" s="330"/>
      <c r="VXR444" s="330"/>
      <c r="VXS444" s="330"/>
      <c r="VXT444" s="330"/>
      <c r="VXU444" s="330"/>
      <c r="VXV444" s="330"/>
      <c r="VXW444" s="330"/>
      <c r="VXX444" s="330"/>
      <c r="VXY444" s="330"/>
      <c r="VXZ444" s="330"/>
      <c r="VYA444" s="330"/>
      <c r="VYB444" s="330"/>
      <c r="VYC444" s="330"/>
      <c r="VYD444" s="330"/>
      <c r="VYE444" s="330"/>
      <c r="VYF444" s="330"/>
      <c r="VYG444" s="330"/>
      <c r="VYH444" s="330"/>
      <c r="VYI444" s="330"/>
      <c r="VYJ444" s="330"/>
      <c r="VYK444" s="330"/>
      <c r="VYL444" s="330"/>
      <c r="VYM444" s="330"/>
      <c r="VYN444" s="330"/>
      <c r="VYO444" s="330"/>
      <c r="VYP444" s="330"/>
      <c r="VYQ444" s="330"/>
      <c r="VYR444" s="330"/>
      <c r="VYS444" s="330"/>
      <c r="VYT444" s="330"/>
      <c r="VYU444" s="330"/>
      <c r="VYV444" s="330"/>
      <c r="VYW444" s="330"/>
      <c r="VYX444" s="330"/>
      <c r="VYY444" s="330"/>
      <c r="VYZ444" s="330"/>
      <c r="VZA444" s="330"/>
      <c r="VZB444" s="330"/>
      <c r="VZC444" s="330"/>
      <c r="VZD444" s="330"/>
      <c r="VZE444" s="330"/>
      <c r="VZF444" s="330"/>
      <c r="VZG444" s="330"/>
      <c r="VZH444" s="330"/>
      <c r="VZI444" s="330"/>
      <c r="VZJ444" s="330"/>
      <c r="VZK444" s="330"/>
      <c r="VZL444" s="330"/>
      <c r="VZM444" s="330"/>
      <c r="VZN444" s="330"/>
      <c r="VZO444" s="330"/>
      <c r="VZP444" s="330"/>
      <c r="VZQ444" s="330"/>
      <c r="VZR444" s="330"/>
      <c r="VZS444" s="330"/>
      <c r="VZT444" s="330"/>
      <c r="VZU444" s="330"/>
      <c r="VZV444" s="330"/>
      <c r="VZW444" s="330"/>
      <c r="VZX444" s="330"/>
      <c r="VZY444" s="330"/>
      <c r="VZZ444" s="330"/>
      <c r="WAA444" s="330"/>
      <c r="WAB444" s="330"/>
      <c r="WAC444" s="330"/>
      <c r="WAD444" s="330"/>
      <c r="WAE444" s="330"/>
      <c r="WAF444" s="330"/>
      <c r="WAG444" s="330"/>
      <c r="WAH444" s="330"/>
      <c r="WAI444" s="330"/>
      <c r="WAJ444" s="330"/>
      <c r="WAK444" s="330"/>
      <c r="WAL444" s="330"/>
      <c r="WAM444" s="330"/>
      <c r="WAN444" s="330"/>
      <c r="WAO444" s="330"/>
      <c r="WAP444" s="330"/>
      <c r="WAQ444" s="330"/>
      <c r="WAR444" s="330"/>
      <c r="WAS444" s="330"/>
      <c r="WAT444" s="330"/>
      <c r="WAU444" s="330"/>
      <c r="WAV444" s="330"/>
      <c r="WAW444" s="330"/>
      <c r="WAX444" s="330"/>
      <c r="WAY444" s="330"/>
      <c r="WAZ444" s="330"/>
      <c r="WBA444" s="330"/>
      <c r="WBB444" s="330"/>
      <c r="WBC444" s="330"/>
      <c r="WBD444" s="330"/>
      <c r="WBE444" s="330"/>
      <c r="WBF444" s="330"/>
      <c r="WBG444" s="330"/>
      <c r="WBH444" s="330"/>
      <c r="WBI444" s="330"/>
      <c r="WBJ444" s="330"/>
      <c r="WBK444" s="330"/>
      <c r="WBL444" s="330"/>
      <c r="WBM444" s="330"/>
      <c r="WBN444" s="330"/>
      <c r="WBO444" s="330"/>
      <c r="WBP444" s="330"/>
      <c r="WBQ444" s="330"/>
      <c r="WBR444" s="330"/>
      <c r="WBS444" s="330"/>
      <c r="WBT444" s="330"/>
      <c r="WBU444" s="330"/>
      <c r="WBV444" s="330"/>
      <c r="WBW444" s="330"/>
      <c r="WBX444" s="330"/>
      <c r="WBY444" s="330"/>
      <c r="WBZ444" s="330"/>
      <c r="WCA444" s="330"/>
      <c r="WCB444" s="330"/>
      <c r="WCC444" s="330"/>
      <c r="WCD444" s="330"/>
      <c r="WCE444" s="330"/>
      <c r="WCF444" s="330"/>
      <c r="WCG444" s="330"/>
      <c r="WCH444" s="330"/>
      <c r="WCI444" s="330"/>
      <c r="WCJ444" s="330"/>
      <c r="WCK444" s="330"/>
      <c r="WCL444" s="330"/>
      <c r="WCM444" s="330"/>
      <c r="WCN444" s="330"/>
      <c r="WCO444" s="330"/>
      <c r="WCP444" s="330"/>
      <c r="WCQ444" s="330"/>
      <c r="WCR444" s="330"/>
      <c r="WCS444" s="330"/>
      <c r="WCT444" s="330"/>
      <c r="WCU444" s="330"/>
      <c r="WCV444" s="330"/>
      <c r="WCW444" s="330"/>
      <c r="WCX444" s="330"/>
      <c r="WCY444" s="330"/>
      <c r="WCZ444" s="330"/>
      <c r="WDA444" s="330"/>
      <c r="WDB444" s="330"/>
      <c r="WDC444" s="330"/>
      <c r="WDD444" s="330"/>
      <c r="WDE444" s="330"/>
      <c r="WDF444" s="330"/>
      <c r="WDG444" s="330"/>
      <c r="WDH444" s="330"/>
      <c r="WDI444" s="330"/>
      <c r="WDJ444" s="330"/>
      <c r="WDK444" s="330"/>
      <c r="WDL444" s="330"/>
      <c r="WDM444" s="330"/>
      <c r="WDN444" s="330"/>
      <c r="WDO444" s="330"/>
      <c r="WDP444" s="330"/>
      <c r="WDQ444" s="330"/>
      <c r="WDR444" s="330"/>
      <c r="WDS444" s="330"/>
      <c r="WDT444" s="330"/>
      <c r="WDU444" s="330"/>
      <c r="WDV444" s="330"/>
      <c r="WDW444" s="330"/>
      <c r="WDX444" s="330"/>
      <c r="WDY444" s="330"/>
      <c r="WDZ444" s="330"/>
      <c r="WEA444" s="330"/>
      <c r="WEB444" s="330"/>
      <c r="WEC444" s="330"/>
      <c r="WED444" s="330"/>
      <c r="WEE444" s="330"/>
      <c r="WEF444" s="330"/>
      <c r="WEG444" s="330"/>
      <c r="WEH444" s="330"/>
      <c r="WEI444" s="330"/>
      <c r="WEJ444" s="330"/>
      <c r="WEK444" s="330"/>
      <c r="WEL444" s="330"/>
      <c r="WEM444" s="330"/>
      <c r="WEN444" s="330"/>
      <c r="WEO444" s="330"/>
      <c r="WEP444" s="330"/>
      <c r="WEQ444" s="330"/>
      <c r="WER444" s="330"/>
      <c r="WES444" s="330"/>
      <c r="WET444" s="330"/>
      <c r="WEU444" s="330"/>
      <c r="WEV444" s="330"/>
      <c r="WEW444" s="330"/>
      <c r="WEX444" s="330"/>
      <c r="WEY444" s="330"/>
      <c r="WEZ444" s="330"/>
      <c r="WFA444" s="330"/>
      <c r="WFB444" s="330"/>
      <c r="WFC444" s="330"/>
      <c r="WFD444" s="330"/>
      <c r="WFE444" s="330"/>
      <c r="WFF444" s="330"/>
      <c r="WFG444" s="330"/>
      <c r="WFH444" s="330"/>
      <c r="WFI444" s="330"/>
      <c r="WFJ444" s="330"/>
      <c r="WFK444" s="330"/>
      <c r="WFL444" s="330"/>
      <c r="WFM444" s="330"/>
      <c r="WFN444" s="330"/>
      <c r="WFO444" s="330"/>
      <c r="WFP444" s="330"/>
      <c r="WFQ444" s="330"/>
      <c r="WFR444" s="330"/>
      <c r="WFS444" s="330"/>
      <c r="WFT444" s="330"/>
      <c r="WFU444" s="330"/>
      <c r="WFV444" s="330"/>
      <c r="WFW444" s="330"/>
      <c r="WFX444" s="330"/>
      <c r="WFY444" s="330"/>
      <c r="WFZ444" s="330"/>
      <c r="WGA444" s="330"/>
      <c r="WGB444" s="330"/>
      <c r="WGC444" s="330"/>
      <c r="WGD444" s="330"/>
      <c r="WGE444" s="330"/>
      <c r="WGF444" s="330"/>
      <c r="WGG444" s="330"/>
      <c r="WGH444" s="330"/>
      <c r="WGI444" s="330"/>
      <c r="WGJ444" s="330"/>
      <c r="WGK444" s="330"/>
      <c r="WGL444" s="330"/>
      <c r="WGM444" s="330"/>
      <c r="WGN444" s="330"/>
      <c r="WGO444" s="330"/>
      <c r="WGP444" s="330"/>
      <c r="WGQ444" s="330"/>
      <c r="WGR444" s="330"/>
      <c r="WGS444" s="330"/>
      <c r="WGT444" s="330"/>
      <c r="WGU444" s="330"/>
      <c r="WGV444" s="330"/>
      <c r="WGW444" s="330"/>
      <c r="WGX444" s="330"/>
      <c r="WGY444" s="330"/>
      <c r="WGZ444" s="330"/>
      <c r="WHA444" s="330"/>
      <c r="WHB444" s="330"/>
      <c r="WHC444" s="330"/>
      <c r="WHD444" s="330"/>
      <c r="WHE444" s="330"/>
      <c r="WHF444" s="330"/>
      <c r="WHG444" s="330"/>
      <c r="WHH444" s="330"/>
      <c r="WHI444" s="330"/>
      <c r="WHJ444" s="330"/>
      <c r="WHK444" s="330"/>
      <c r="WHL444" s="330"/>
      <c r="WHM444" s="330"/>
      <c r="WHN444" s="330"/>
      <c r="WHO444" s="330"/>
      <c r="WHP444" s="330"/>
      <c r="WHQ444" s="330"/>
      <c r="WHR444" s="330"/>
      <c r="WHS444" s="330"/>
      <c r="WHT444" s="330"/>
      <c r="WHU444" s="330"/>
      <c r="WHV444" s="330"/>
      <c r="WHW444" s="330"/>
      <c r="WHX444" s="330"/>
      <c r="WHY444" s="330"/>
      <c r="WHZ444" s="330"/>
      <c r="WIA444" s="330"/>
      <c r="WIB444" s="330"/>
      <c r="WIC444" s="330"/>
      <c r="WID444" s="330"/>
      <c r="WIE444" s="330"/>
      <c r="WIF444" s="330"/>
      <c r="WIG444" s="330"/>
      <c r="WIH444" s="330"/>
      <c r="WII444" s="330"/>
      <c r="WIJ444" s="330"/>
      <c r="WIK444" s="330"/>
      <c r="WIL444" s="330"/>
      <c r="WIM444" s="330"/>
      <c r="WIN444" s="330"/>
      <c r="WIO444" s="330"/>
      <c r="WIP444" s="330"/>
      <c r="WIQ444" s="330"/>
      <c r="WIR444" s="330"/>
      <c r="WIS444" s="330"/>
      <c r="WIT444" s="330"/>
      <c r="WIU444" s="330"/>
      <c r="WIV444" s="330"/>
      <c r="WIW444" s="330"/>
      <c r="WIX444" s="330"/>
      <c r="WIY444" s="330"/>
      <c r="WIZ444" s="330"/>
      <c r="WJA444" s="330"/>
      <c r="WJB444" s="330"/>
      <c r="WJC444" s="330"/>
      <c r="WJD444" s="330"/>
      <c r="WJE444" s="330"/>
      <c r="WJF444" s="330"/>
      <c r="WJG444" s="330"/>
      <c r="WJH444" s="330"/>
      <c r="WJI444" s="330"/>
      <c r="WJJ444" s="330"/>
      <c r="WJK444" s="330"/>
      <c r="WJL444" s="330"/>
      <c r="WJM444" s="330"/>
      <c r="WJN444" s="330"/>
      <c r="WJO444" s="330"/>
      <c r="WJP444" s="330"/>
      <c r="WJQ444" s="330"/>
      <c r="WJR444" s="330"/>
      <c r="WJS444" s="330"/>
      <c r="WJT444" s="330"/>
      <c r="WJU444" s="330"/>
      <c r="WJV444" s="330"/>
      <c r="WJW444" s="330"/>
      <c r="WJX444" s="330"/>
      <c r="WJY444" s="330"/>
      <c r="WJZ444" s="330"/>
      <c r="WKA444" s="330"/>
      <c r="WKB444" s="330"/>
      <c r="WKC444" s="330"/>
      <c r="WKD444" s="330"/>
      <c r="WKE444" s="330"/>
      <c r="WKF444" s="330"/>
      <c r="WKG444" s="330"/>
      <c r="WKH444" s="330"/>
      <c r="WKI444" s="330"/>
      <c r="WKJ444" s="330"/>
      <c r="WKK444" s="330"/>
      <c r="WKL444" s="330"/>
      <c r="WKM444" s="330"/>
      <c r="WKN444" s="330"/>
      <c r="WKO444" s="330"/>
      <c r="WKP444" s="330"/>
      <c r="WKQ444" s="330"/>
      <c r="WKR444" s="330"/>
      <c r="WKS444" s="330"/>
      <c r="WKT444" s="330"/>
      <c r="WKU444" s="330"/>
      <c r="WKV444" s="330"/>
      <c r="WKW444" s="330"/>
      <c r="WKX444" s="330"/>
      <c r="WKY444" s="330"/>
      <c r="WKZ444" s="330"/>
      <c r="WLA444" s="330"/>
      <c r="WLB444" s="330"/>
      <c r="WLC444" s="330"/>
      <c r="WLD444" s="330"/>
      <c r="WLE444" s="330"/>
      <c r="WLF444" s="330"/>
      <c r="WLG444" s="330"/>
      <c r="WLH444" s="330"/>
      <c r="WLI444" s="330"/>
      <c r="WLJ444" s="330"/>
      <c r="WLK444" s="330"/>
      <c r="WLL444" s="330"/>
      <c r="WLM444" s="330"/>
      <c r="WLN444" s="330"/>
      <c r="WLO444" s="330"/>
      <c r="WLP444" s="330"/>
      <c r="WLQ444" s="330"/>
      <c r="WLR444" s="330"/>
      <c r="WLS444" s="330"/>
      <c r="WLT444" s="330"/>
      <c r="WLU444" s="330"/>
      <c r="WLV444" s="330"/>
      <c r="WLW444" s="330"/>
      <c r="WLX444" s="330"/>
      <c r="WLY444" s="330"/>
      <c r="WLZ444" s="330"/>
      <c r="WMA444" s="330"/>
      <c r="WMB444" s="330"/>
      <c r="WMC444" s="330"/>
      <c r="WMD444" s="330"/>
      <c r="WME444" s="330"/>
      <c r="WMF444" s="330"/>
      <c r="WMG444" s="330"/>
      <c r="WMH444" s="330"/>
      <c r="WMI444" s="330"/>
      <c r="WMJ444" s="330"/>
      <c r="WMK444" s="330"/>
      <c r="WML444" s="330"/>
      <c r="WMM444" s="330"/>
      <c r="WMN444" s="330"/>
      <c r="WMO444" s="330"/>
      <c r="WMP444" s="330"/>
      <c r="WMQ444" s="330"/>
      <c r="WMR444" s="330"/>
      <c r="WMS444" s="330"/>
      <c r="WMT444" s="330"/>
      <c r="WMU444" s="330"/>
      <c r="WMV444" s="330"/>
      <c r="WMW444" s="330"/>
      <c r="WMX444" s="330"/>
      <c r="WMY444" s="330"/>
      <c r="WMZ444" s="330"/>
      <c r="WNA444" s="330"/>
      <c r="WNB444" s="330"/>
      <c r="WNC444" s="330"/>
      <c r="WND444" s="330"/>
      <c r="WNE444" s="330"/>
      <c r="WNF444" s="330"/>
      <c r="WNG444" s="330"/>
      <c r="WNH444" s="330"/>
      <c r="WNI444" s="330"/>
      <c r="WNJ444" s="330"/>
      <c r="WNK444" s="330"/>
      <c r="WNL444" s="330"/>
      <c r="WNM444" s="330"/>
      <c r="WNN444" s="330"/>
      <c r="WNO444" s="330"/>
      <c r="WNP444" s="330"/>
      <c r="WNQ444" s="330"/>
      <c r="WNR444" s="330"/>
      <c r="WNS444" s="330"/>
      <c r="WNT444" s="330"/>
      <c r="WNU444" s="330"/>
      <c r="WNV444" s="330"/>
      <c r="WNW444" s="330"/>
      <c r="WNX444" s="330"/>
      <c r="WNY444" s="330"/>
      <c r="WNZ444" s="330"/>
      <c r="WOA444" s="330"/>
      <c r="WOB444" s="330"/>
      <c r="WOC444" s="330"/>
      <c r="WOD444" s="330"/>
      <c r="WOE444" s="330"/>
      <c r="WOF444" s="330"/>
      <c r="WOG444" s="330"/>
      <c r="WOH444" s="330"/>
      <c r="WOI444" s="330"/>
      <c r="WOJ444" s="330"/>
      <c r="WOK444" s="330"/>
      <c r="WOL444" s="330"/>
      <c r="WOM444" s="330"/>
      <c r="WON444" s="330"/>
      <c r="WOO444" s="330"/>
      <c r="WOP444" s="330"/>
      <c r="WOQ444" s="330"/>
      <c r="WOR444" s="330"/>
      <c r="WOS444" s="330"/>
      <c r="WOT444" s="330"/>
      <c r="WOU444" s="330"/>
      <c r="WOV444" s="330"/>
      <c r="WOW444" s="330"/>
      <c r="WOX444" s="330"/>
      <c r="WOY444" s="330"/>
      <c r="WOZ444" s="330"/>
      <c r="WPA444" s="330"/>
      <c r="WPB444" s="330"/>
      <c r="WPC444" s="330"/>
      <c r="WPD444" s="330"/>
      <c r="WPE444" s="330"/>
      <c r="WPF444" s="330"/>
      <c r="WPG444" s="330"/>
      <c r="WPH444" s="330"/>
      <c r="WPI444" s="330"/>
      <c r="WPJ444" s="330"/>
      <c r="WPK444" s="330"/>
      <c r="WPL444" s="330"/>
      <c r="WPM444" s="330"/>
      <c r="WPN444" s="330"/>
      <c r="WPO444" s="330"/>
      <c r="WPP444" s="330"/>
      <c r="WPQ444" s="330"/>
      <c r="WPR444" s="330"/>
      <c r="WPS444" s="330"/>
      <c r="WPT444" s="330"/>
      <c r="WPU444" s="330"/>
      <c r="WPV444" s="330"/>
      <c r="WPW444" s="330"/>
      <c r="WPX444" s="330"/>
      <c r="WPY444" s="330"/>
      <c r="WPZ444" s="330"/>
      <c r="WQA444" s="330"/>
      <c r="WQB444" s="330"/>
      <c r="WQC444" s="330"/>
      <c r="WQD444" s="330"/>
      <c r="WQE444" s="330"/>
      <c r="WQF444" s="330"/>
      <c r="WQG444" s="330"/>
      <c r="WQH444" s="330"/>
      <c r="WQI444" s="330"/>
      <c r="WQJ444" s="330"/>
      <c r="WQK444" s="330"/>
      <c r="WQL444" s="330"/>
      <c r="WQM444" s="330"/>
      <c r="WQN444" s="330"/>
      <c r="WQO444" s="330"/>
      <c r="WQP444" s="330"/>
      <c r="WQQ444" s="330"/>
      <c r="WQR444" s="330"/>
      <c r="WQS444" s="330"/>
      <c r="WQT444" s="330"/>
      <c r="WQU444" s="330"/>
      <c r="WQV444" s="330"/>
      <c r="WQW444" s="330"/>
      <c r="WQX444" s="330"/>
      <c r="WQY444" s="330"/>
      <c r="WQZ444" s="330"/>
      <c r="WRA444" s="330"/>
      <c r="WRB444" s="330"/>
      <c r="WRC444" s="330"/>
      <c r="WRD444" s="330"/>
      <c r="WRE444" s="330"/>
      <c r="WRF444" s="330"/>
      <c r="WRG444" s="330"/>
      <c r="WRH444" s="330"/>
      <c r="WRI444" s="330"/>
      <c r="WRJ444" s="330"/>
      <c r="WRK444" s="330"/>
      <c r="WRL444" s="330"/>
      <c r="WRM444" s="330"/>
      <c r="WRN444" s="330"/>
      <c r="WRO444" s="330"/>
      <c r="WRP444" s="330"/>
      <c r="WRQ444" s="330"/>
      <c r="WRR444" s="330"/>
      <c r="WRS444" s="330"/>
      <c r="WRT444" s="330"/>
      <c r="WRU444" s="330"/>
      <c r="WRV444" s="330"/>
      <c r="WRW444" s="330"/>
      <c r="WRX444" s="330"/>
      <c r="WRY444" s="330"/>
      <c r="WRZ444" s="330"/>
      <c r="WSA444" s="330"/>
      <c r="WSB444" s="330"/>
      <c r="WSC444" s="330"/>
      <c r="WSD444" s="330"/>
      <c r="WSE444" s="330"/>
      <c r="WSF444" s="330"/>
      <c r="WSG444" s="330"/>
      <c r="WSH444" s="330"/>
      <c r="WSI444" s="330"/>
      <c r="WSJ444" s="330"/>
      <c r="WSK444" s="330"/>
      <c r="WSL444" s="330"/>
      <c r="WSM444" s="330"/>
      <c r="WSN444" s="330"/>
      <c r="WSO444" s="330"/>
      <c r="WSP444" s="330"/>
      <c r="WSQ444" s="330"/>
      <c r="WSR444" s="330"/>
      <c r="WSS444" s="330"/>
      <c r="WST444" s="330"/>
      <c r="WSU444" s="330"/>
      <c r="WSV444" s="330"/>
      <c r="WSW444" s="330"/>
      <c r="WSX444" s="330"/>
      <c r="WSY444" s="330"/>
      <c r="WSZ444" s="330"/>
      <c r="WTA444" s="330"/>
      <c r="WTB444" s="330"/>
      <c r="WTC444" s="330"/>
      <c r="WTD444" s="330"/>
      <c r="WTE444" s="330"/>
      <c r="WTF444" s="330"/>
      <c r="WTG444" s="330"/>
      <c r="WTH444" s="330"/>
      <c r="WTI444" s="330"/>
      <c r="WTJ444" s="330"/>
      <c r="WTK444" s="330"/>
      <c r="WTL444" s="330"/>
      <c r="WTM444" s="330"/>
      <c r="WTN444" s="330"/>
      <c r="WTO444" s="330"/>
      <c r="WTP444" s="330"/>
      <c r="WTQ444" s="330"/>
      <c r="WTR444" s="330"/>
      <c r="WTS444" s="330"/>
      <c r="WTT444" s="330"/>
      <c r="WTU444" s="330"/>
      <c r="WTV444" s="330"/>
      <c r="WTW444" s="330"/>
      <c r="WTX444" s="330"/>
      <c r="WTY444" s="330"/>
      <c r="WTZ444" s="330"/>
      <c r="WUA444" s="330"/>
      <c r="WUB444" s="330"/>
      <c r="WUC444" s="330"/>
      <c r="WUD444" s="330"/>
      <c r="WUE444" s="330"/>
      <c r="WUF444" s="330"/>
      <c r="WUG444" s="330"/>
      <c r="WUH444" s="330"/>
      <c r="WUI444" s="330"/>
      <c r="WUJ444" s="330"/>
      <c r="WUK444" s="330"/>
      <c r="WUL444" s="330"/>
      <c r="WUM444" s="330"/>
      <c r="WUN444" s="330"/>
      <c r="WUO444" s="330"/>
      <c r="WUP444" s="330"/>
      <c r="WUQ444" s="330"/>
      <c r="WUR444" s="330"/>
      <c r="WUS444" s="330"/>
      <c r="WUT444" s="330"/>
      <c r="WUU444" s="330"/>
      <c r="WUV444" s="330"/>
      <c r="WUW444" s="330"/>
      <c r="WUX444" s="330"/>
      <c r="WUY444" s="330"/>
      <c r="WUZ444" s="330"/>
      <c r="WVA444" s="330"/>
      <c r="WVB444" s="330"/>
      <c r="WVC444" s="330"/>
      <c r="WVD444" s="330"/>
      <c r="WVE444" s="330"/>
      <c r="WVF444" s="330"/>
      <c r="WVG444" s="330"/>
      <c r="WVH444" s="330"/>
      <c r="WVI444" s="330"/>
      <c r="WVJ444" s="330"/>
      <c r="WVK444" s="330"/>
      <c r="WVL444" s="330"/>
      <c r="WVM444" s="330"/>
      <c r="WVN444" s="330"/>
      <c r="WVO444" s="330"/>
      <c r="WVP444" s="330"/>
      <c r="WVQ444" s="330"/>
      <c r="WVR444" s="330"/>
      <c r="WVS444" s="330"/>
      <c r="WVT444" s="330"/>
      <c r="WVU444" s="330"/>
      <c r="WVV444" s="330"/>
      <c r="WVW444" s="330"/>
      <c r="WVX444" s="330"/>
      <c r="WVY444" s="330"/>
      <c r="WVZ444" s="330"/>
      <c r="WWA444" s="330"/>
      <c r="WWB444" s="330"/>
      <c r="WWC444" s="330"/>
      <c r="WWD444" s="330"/>
      <c r="WWE444" s="330"/>
      <c r="WWF444" s="330"/>
      <c r="WWG444" s="330"/>
      <c r="WWH444" s="330"/>
      <c r="WWI444" s="330"/>
      <c r="WWJ444" s="330"/>
      <c r="WWK444" s="330"/>
      <c r="WWL444" s="330"/>
      <c r="WWM444" s="330"/>
      <c r="WWN444" s="330"/>
      <c r="WWO444" s="330"/>
      <c r="WWP444" s="330"/>
      <c r="WWQ444" s="330"/>
      <c r="WWR444" s="330"/>
      <c r="WWS444" s="330"/>
      <c r="WWT444" s="330"/>
      <c r="WWU444" s="330"/>
      <c r="WWV444" s="330"/>
      <c r="WWW444" s="330"/>
      <c r="WWX444" s="330"/>
      <c r="WWY444" s="330"/>
      <c r="WWZ444" s="330"/>
      <c r="WXA444" s="330"/>
      <c r="WXB444" s="330"/>
      <c r="WXC444" s="330"/>
      <c r="WXD444" s="330"/>
      <c r="WXE444" s="330"/>
      <c r="WXF444" s="330"/>
      <c r="WXG444" s="330"/>
      <c r="WXH444" s="330"/>
      <c r="WXI444" s="330"/>
      <c r="WXJ444" s="330"/>
      <c r="WXK444" s="330"/>
      <c r="WXL444" s="330"/>
      <c r="WXM444" s="330"/>
      <c r="WXN444" s="330"/>
      <c r="WXO444" s="330"/>
      <c r="WXP444" s="330"/>
      <c r="WXQ444" s="330"/>
      <c r="WXR444" s="330"/>
      <c r="WXS444" s="330"/>
      <c r="WXT444" s="330"/>
      <c r="WXU444" s="330"/>
      <c r="WXV444" s="330"/>
      <c r="WXW444" s="330"/>
      <c r="WXX444" s="330"/>
      <c r="WXY444" s="330"/>
      <c r="WXZ444" s="330"/>
      <c r="WYA444" s="330"/>
      <c r="WYB444" s="330"/>
      <c r="WYC444" s="330"/>
      <c r="WYD444" s="330"/>
      <c r="WYE444" s="330"/>
      <c r="WYF444" s="330"/>
      <c r="WYG444" s="330"/>
      <c r="WYH444" s="330"/>
      <c r="WYI444" s="330"/>
      <c r="WYJ444" s="330"/>
      <c r="WYK444" s="330"/>
      <c r="WYL444" s="330"/>
      <c r="WYM444" s="330"/>
      <c r="WYN444" s="330"/>
      <c r="WYO444" s="330"/>
      <c r="WYP444" s="330"/>
      <c r="WYQ444" s="330"/>
      <c r="WYR444" s="330"/>
      <c r="WYS444" s="330"/>
      <c r="WYT444" s="330"/>
      <c r="WYU444" s="330"/>
      <c r="WYV444" s="330"/>
      <c r="WYW444" s="330"/>
      <c r="WYX444" s="330"/>
      <c r="WYY444" s="330"/>
      <c r="WYZ444" s="330"/>
      <c r="WZA444" s="330"/>
      <c r="WZB444" s="330"/>
      <c r="WZC444" s="330"/>
      <c r="WZD444" s="330"/>
      <c r="WZE444" s="330"/>
      <c r="WZF444" s="330"/>
      <c r="WZG444" s="330"/>
      <c r="WZH444" s="330"/>
      <c r="WZI444" s="330"/>
      <c r="WZJ444" s="330"/>
      <c r="WZK444" s="330"/>
      <c r="WZL444" s="330"/>
      <c r="WZM444" s="330"/>
      <c r="WZN444" s="330"/>
      <c r="WZO444" s="330"/>
      <c r="WZP444" s="330"/>
      <c r="WZQ444" s="330"/>
      <c r="WZR444" s="330"/>
      <c r="WZS444" s="330"/>
      <c r="WZT444" s="330"/>
      <c r="WZU444" s="330"/>
      <c r="WZV444" s="330"/>
      <c r="WZW444" s="330"/>
      <c r="WZX444" s="330"/>
      <c r="WZY444" s="330"/>
      <c r="WZZ444" s="330"/>
      <c r="XAA444" s="330"/>
      <c r="XAB444" s="330"/>
      <c r="XAC444" s="330"/>
      <c r="XAD444" s="330"/>
      <c r="XAE444" s="330"/>
      <c r="XAF444" s="330"/>
      <c r="XAG444" s="330"/>
      <c r="XAH444" s="330"/>
      <c r="XAI444" s="330"/>
      <c r="XAJ444" s="330"/>
      <c r="XAK444" s="330"/>
      <c r="XAL444" s="330"/>
      <c r="XAM444" s="330"/>
      <c r="XAN444" s="330"/>
      <c r="XAO444" s="330"/>
      <c r="XAP444" s="330"/>
      <c r="XAQ444" s="330"/>
      <c r="XAR444" s="330"/>
      <c r="XAS444" s="330"/>
      <c r="XAT444" s="330"/>
      <c r="XAU444" s="330"/>
      <c r="XAV444" s="330"/>
      <c r="XAW444" s="330"/>
      <c r="XAX444" s="330"/>
      <c r="XAY444" s="330"/>
      <c r="XAZ444" s="330"/>
      <c r="XBA444" s="330"/>
      <c r="XBB444" s="330"/>
      <c r="XBC444" s="330"/>
      <c r="XBD444" s="330"/>
      <c r="XBE444" s="330"/>
      <c r="XBF444" s="330"/>
      <c r="XBG444" s="330"/>
      <c r="XBH444" s="330"/>
      <c r="XBI444" s="330"/>
      <c r="XBJ444" s="330"/>
      <c r="XBK444" s="330"/>
      <c r="XBL444" s="330"/>
      <c r="XBM444" s="330"/>
      <c r="XBN444" s="330"/>
      <c r="XBO444" s="330"/>
      <c r="XBP444" s="330"/>
      <c r="XBQ444" s="330"/>
      <c r="XBR444" s="330"/>
      <c r="XBS444" s="330"/>
      <c r="XBT444" s="330"/>
      <c r="XBU444" s="330"/>
      <c r="XBV444" s="330"/>
      <c r="XBW444" s="330"/>
      <c r="XBX444" s="330"/>
      <c r="XBY444" s="330"/>
      <c r="XBZ444" s="330"/>
      <c r="XCA444" s="330"/>
      <c r="XCB444" s="330"/>
      <c r="XCC444" s="330"/>
      <c r="XCD444" s="330"/>
      <c r="XCE444" s="330"/>
      <c r="XCF444" s="330"/>
      <c r="XCG444" s="330"/>
      <c r="XCH444" s="330"/>
      <c r="XCI444" s="330"/>
      <c r="XCJ444" s="330"/>
      <c r="XCK444" s="330"/>
      <c r="XCL444" s="330"/>
      <c r="XCM444" s="330"/>
      <c r="XCN444" s="330"/>
      <c r="XCO444" s="330"/>
      <c r="XCP444" s="330"/>
      <c r="XCQ444" s="330"/>
      <c r="XCR444" s="330"/>
      <c r="XCS444" s="330"/>
      <c r="XCT444" s="330"/>
      <c r="XCU444" s="330"/>
      <c r="XCV444" s="330"/>
      <c r="XCW444" s="330"/>
      <c r="XCX444" s="330"/>
      <c r="XCY444" s="330"/>
      <c r="XCZ444" s="330"/>
      <c r="XDA444" s="330"/>
      <c r="XDB444" s="330"/>
      <c r="XDC444" s="330"/>
      <c r="XDD444" s="330"/>
      <c r="XDE444" s="330"/>
      <c r="XDF444" s="330"/>
      <c r="XDG444" s="330"/>
      <c r="XDH444" s="330"/>
      <c r="XDI444" s="330"/>
      <c r="XDJ444" s="330"/>
      <c r="XDK444" s="330"/>
      <c r="XDL444" s="330"/>
      <c r="XDM444" s="330"/>
      <c r="XDN444" s="330"/>
      <c r="XDO444" s="330"/>
      <c r="XDP444" s="330"/>
      <c r="XDQ444" s="330"/>
      <c r="XDR444" s="330"/>
      <c r="XDS444" s="330"/>
      <c r="XDT444" s="330"/>
      <c r="XDU444" s="330"/>
      <c r="XDV444" s="330"/>
      <c r="XDW444" s="330"/>
      <c r="XDX444" s="330"/>
      <c r="XDY444" s="330"/>
      <c r="XDZ444" s="330"/>
      <c r="XEA444" s="330"/>
      <c r="XEB444" s="330"/>
      <c r="XEC444" s="330"/>
      <c r="XED444" s="330"/>
      <c r="XEE444" s="330"/>
      <c r="XEF444" s="330"/>
      <c r="XEG444" s="330"/>
      <c r="XEH444" s="330"/>
      <c r="XEI444" s="330"/>
      <c r="XEJ444" s="330"/>
      <c r="XEK444" s="330"/>
      <c r="XEL444" s="330"/>
      <c r="XEM444" s="330"/>
      <c r="XEN444" s="330"/>
      <c r="XEO444" s="330"/>
      <c r="XEP444" s="330"/>
      <c r="XEQ444" s="330"/>
      <c r="XER444" s="330"/>
      <c r="XES444" s="330"/>
      <c r="XET444" s="330"/>
      <c r="XEU444" s="330"/>
      <c r="XEV444" s="330"/>
      <c r="XEW444" s="330"/>
      <c r="XEX444" s="330"/>
      <c r="XEY444" s="330"/>
      <c r="XEZ444" s="330"/>
      <c r="XFA444" s="330"/>
      <c r="XFB444" s="330"/>
    </row>
    <row r="445" spans="1:16382" s="562" customFormat="1" x14ac:dyDescent="0.25">
      <c r="A445" s="568" t="s">
        <v>64</v>
      </c>
      <c r="B445" s="569" t="s">
        <v>84</v>
      </c>
      <c r="C445" s="357">
        <f t="shared" ref="C445:E445" si="40">C446+C449</f>
        <v>0</v>
      </c>
      <c r="D445" s="357">
        <f t="shared" si="40"/>
        <v>0</v>
      </c>
      <c r="E445" s="357">
        <f t="shared" si="40"/>
        <v>0</v>
      </c>
      <c r="F445" s="357">
        <f>F446+F449</f>
        <v>87604.33</v>
      </c>
      <c r="G445" s="522">
        <f>IFERROR(F445/D445*100,F445)</f>
        <v>87604.33</v>
      </c>
      <c r="H445" s="522">
        <f>IFERROR(F445/E445*100,F445)</f>
        <v>87604.33</v>
      </c>
      <c r="I445" s="330"/>
      <c r="J445" s="330"/>
      <c r="K445" s="330"/>
      <c r="L445" s="330"/>
      <c r="M445" s="330"/>
      <c r="N445" s="330"/>
      <c r="O445" s="330"/>
      <c r="P445" s="330"/>
      <c r="Q445" s="330"/>
      <c r="R445" s="330"/>
      <c r="S445" s="330"/>
      <c r="T445" s="330"/>
      <c r="U445" s="330"/>
      <c r="V445" s="330"/>
      <c r="W445" s="330"/>
      <c r="X445" s="330"/>
      <c r="Y445" s="330"/>
      <c r="Z445" s="330"/>
      <c r="AA445" s="330"/>
      <c r="AB445" s="330"/>
      <c r="AC445" s="330"/>
      <c r="AD445" s="330"/>
      <c r="AE445" s="330"/>
      <c r="AF445" s="330"/>
      <c r="AG445" s="330"/>
      <c r="AH445" s="330"/>
      <c r="AI445" s="330"/>
      <c r="AJ445" s="330"/>
      <c r="AK445" s="330"/>
      <c r="AL445" s="330"/>
      <c r="AM445" s="330"/>
      <c r="AN445" s="330"/>
      <c r="AO445" s="330"/>
      <c r="AP445" s="330"/>
      <c r="AQ445" s="330"/>
      <c r="AR445" s="330"/>
      <c r="AS445" s="330"/>
      <c r="AT445" s="330"/>
      <c r="AU445" s="330"/>
      <c r="AV445" s="330"/>
      <c r="AW445" s="330"/>
      <c r="AX445" s="330"/>
      <c r="AY445" s="330"/>
      <c r="AZ445" s="330"/>
      <c r="BA445" s="330"/>
      <c r="BB445" s="330"/>
      <c r="BC445" s="330"/>
      <c r="BD445" s="330"/>
      <c r="BE445" s="330"/>
      <c r="BF445" s="330"/>
      <c r="BG445" s="330"/>
      <c r="BH445" s="330"/>
      <c r="BI445" s="330"/>
      <c r="BJ445" s="330"/>
      <c r="BK445" s="330"/>
      <c r="BL445" s="330"/>
      <c r="BM445" s="330"/>
      <c r="BN445" s="330"/>
      <c r="BO445" s="330"/>
      <c r="BP445" s="330"/>
      <c r="BQ445" s="330"/>
      <c r="BR445" s="330"/>
      <c r="BS445" s="330"/>
      <c r="BT445" s="330"/>
      <c r="BU445" s="330"/>
      <c r="BV445" s="330"/>
      <c r="BW445" s="330"/>
      <c r="BX445" s="330"/>
      <c r="BY445" s="330"/>
      <c r="BZ445" s="330"/>
      <c r="CA445" s="330"/>
      <c r="CB445" s="330"/>
      <c r="CC445" s="330"/>
      <c r="CD445" s="330"/>
      <c r="CE445" s="330"/>
      <c r="CF445" s="330"/>
      <c r="CG445" s="330"/>
      <c r="CH445" s="330"/>
      <c r="CI445" s="330"/>
      <c r="CJ445" s="330"/>
      <c r="CK445" s="330"/>
      <c r="CL445" s="330"/>
      <c r="CM445" s="330"/>
      <c r="CN445" s="330"/>
      <c r="CO445" s="330"/>
      <c r="CP445" s="330"/>
      <c r="CQ445" s="330"/>
      <c r="CR445" s="330"/>
      <c r="CS445" s="330"/>
      <c r="CT445" s="330"/>
      <c r="CU445" s="330"/>
      <c r="CV445" s="330"/>
      <c r="CW445" s="330"/>
      <c r="CX445" s="330"/>
      <c r="CY445" s="330"/>
      <c r="CZ445" s="330"/>
      <c r="DA445" s="330"/>
      <c r="DB445" s="330"/>
      <c r="DC445" s="330"/>
      <c r="DD445" s="330"/>
      <c r="DE445" s="330"/>
      <c r="DF445" s="330"/>
      <c r="DG445" s="330"/>
      <c r="DH445" s="330"/>
      <c r="DI445" s="330"/>
      <c r="DJ445" s="330"/>
      <c r="DK445" s="330"/>
      <c r="DL445" s="330"/>
      <c r="DM445" s="330"/>
      <c r="DN445" s="330"/>
      <c r="DO445" s="330"/>
      <c r="DP445" s="330"/>
      <c r="DQ445" s="330"/>
      <c r="DR445" s="330"/>
      <c r="DS445" s="330"/>
      <c r="DT445" s="330"/>
      <c r="DU445" s="330"/>
      <c r="DV445" s="330"/>
      <c r="DW445" s="330"/>
      <c r="DX445" s="330"/>
      <c r="DY445" s="330"/>
      <c r="DZ445" s="330"/>
      <c r="EA445" s="330"/>
      <c r="EB445" s="330"/>
      <c r="EC445" s="330"/>
      <c r="ED445" s="330"/>
      <c r="EE445" s="330"/>
      <c r="EF445" s="330"/>
      <c r="EG445" s="330"/>
      <c r="EH445" s="330"/>
      <c r="EI445" s="330"/>
      <c r="EJ445" s="330"/>
      <c r="EK445" s="330"/>
      <c r="EL445" s="330"/>
      <c r="EM445" s="330"/>
      <c r="EN445" s="330"/>
      <c r="EO445" s="330"/>
      <c r="EP445" s="330"/>
      <c r="EQ445" s="330"/>
      <c r="ER445" s="330"/>
      <c r="ES445" s="330"/>
      <c r="ET445" s="330"/>
      <c r="EU445" s="330"/>
      <c r="EV445" s="330"/>
      <c r="EW445" s="330"/>
      <c r="EX445" s="330"/>
      <c r="EY445" s="330"/>
      <c r="EZ445" s="330"/>
      <c r="FA445" s="330"/>
      <c r="FB445" s="330"/>
      <c r="FC445" s="330"/>
      <c r="FD445" s="330"/>
      <c r="FE445" s="330"/>
      <c r="FF445" s="330"/>
      <c r="FG445" s="330"/>
      <c r="FH445" s="330"/>
      <c r="FI445" s="330"/>
      <c r="FJ445" s="330"/>
      <c r="FK445" s="330"/>
      <c r="FL445" s="330"/>
      <c r="FM445" s="330"/>
      <c r="FN445" s="330"/>
      <c r="FO445" s="330"/>
      <c r="FP445" s="330"/>
      <c r="FQ445" s="330"/>
      <c r="FR445" s="330"/>
      <c r="FS445" s="330"/>
      <c r="FT445" s="330"/>
      <c r="FU445" s="330"/>
      <c r="FV445" s="330"/>
      <c r="FW445" s="330"/>
      <c r="FX445" s="330"/>
      <c r="FY445" s="330"/>
      <c r="FZ445" s="330"/>
      <c r="GA445" s="330"/>
      <c r="GB445" s="330"/>
      <c r="GC445" s="330"/>
      <c r="GD445" s="330"/>
      <c r="GE445" s="330"/>
      <c r="GF445" s="330"/>
      <c r="GG445" s="330"/>
      <c r="GH445" s="330"/>
      <c r="GI445" s="330"/>
      <c r="GJ445" s="330"/>
      <c r="GK445" s="330"/>
      <c r="GL445" s="330"/>
      <c r="GM445" s="330"/>
      <c r="GN445" s="330"/>
      <c r="GO445" s="330"/>
      <c r="GP445" s="330"/>
      <c r="GQ445" s="330"/>
      <c r="GR445" s="330"/>
      <c r="GS445" s="330"/>
      <c r="GT445" s="330"/>
      <c r="GU445" s="330"/>
      <c r="GV445" s="330"/>
      <c r="GW445" s="330"/>
      <c r="GX445" s="330"/>
      <c r="GY445" s="330"/>
      <c r="GZ445" s="330"/>
      <c r="HA445" s="330"/>
      <c r="HB445" s="330"/>
      <c r="HC445" s="330"/>
      <c r="HD445" s="330"/>
      <c r="HE445" s="330"/>
      <c r="HF445" s="330"/>
      <c r="HG445" s="330"/>
      <c r="HH445" s="330"/>
      <c r="HI445" s="330"/>
      <c r="HJ445" s="330"/>
      <c r="HK445" s="330"/>
      <c r="HL445" s="330"/>
      <c r="HM445" s="330"/>
      <c r="HN445" s="330"/>
      <c r="HO445" s="330"/>
      <c r="HP445" s="330"/>
      <c r="HQ445" s="330"/>
      <c r="HR445" s="330"/>
      <c r="HS445" s="330"/>
      <c r="HT445" s="330"/>
      <c r="HU445" s="330"/>
      <c r="HV445" s="330"/>
      <c r="HW445" s="330"/>
      <c r="HX445" s="330"/>
      <c r="HY445" s="330"/>
      <c r="HZ445" s="330"/>
      <c r="IA445" s="330"/>
      <c r="IB445" s="330"/>
      <c r="IC445" s="330"/>
      <c r="ID445" s="330"/>
      <c r="IE445" s="330"/>
      <c r="IF445" s="330"/>
      <c r="IG445" s="330"/>
      <c r="IH445" s="330"/>
      <c r="II445" s="330"/>
      <c r="IJ445" s="330"/>
      <c r="IK445" s="330"/>
      <c r="IL445" s="330"/>
      <c r="IM445" s="330"/>
      <c r="IN445" s="330"/>
      <c r="IO445" s="330"/>
      <c r="IP445" s="330"/>
      <c r="IQ445" s="330"/>
      <c r="IR445" s="330"/>
      <c r="IS445" s="330"/>
      <c r="IT445" s="330"/>
      <c r="IU445" s="330"/>
      <c r="IV445" s="330"/>
      <c r="IW445" s="330"/>
      <c r="IX445" s="330"/>
      <c r="IY445" s="330"/>
      <c r="IZ445" s="330"/>
      <c r="JA445" s="330"/>
      <c r="JB445" s="330"/>
      <c r="JC445" s="330"/>
      <c r="JD445" s="330"/>
      <c r="JE445" s="330"/>
      <c r="JF445" s="330"/>
      <c r="JG445" s="330"/>
      <c r="JH445" s="330"/>
      <c r="JI445" s="330"/>
      <c r="JJ445" s="330"/>
      <c r="JK445" s="330"/>
      <c r="JL445" s="330"/>
      <c r="JM445" s="330"/>
      <c r="JN445" s="330"/>
      <c r="JO445" s="330"/>
      <c r="JP445" s="330"/>
      <c r="JQ445" s="330"/>
      <c r="JR445" s="330"/>
      <c r="JS445" s="330"/>
      <c r="JT445" s="330"/>
      <c r="JU445" s="330"/>
      <c r="JV445" s="330"/>
      <c r="JW445" s="330"/>
      <c r="JX445" s="330"/>
      <c r="JY445" s="330"/>
      <c r="JZ445" s="330"/>
      <c r="KA445" s="330"/>
      <c r="KB445" s="330"/>
      <c r="KC445" s="330"/>
      <c r="KD445" s="330"/>
      <c r="KE445" s="330"/>
      <c r="KF445" s="330"/>
      <c r="KG445" s="330"/>
      <c r="KH445" s="330"/>
      <c r="KI445" s="330"/>
      <c r="KJ445" s="330"/>
      <c r="KK445" s="330"/>
      <c r="KL445" s="330"/>
      <c r="KM445" s="330"/>
      <c r="KN445" s="330"/>
      <c r="KO445" s="330"/>
      <c r="KP445" s="330"/>
      <c r="KQ445" s="330"/>
      <c r="KR445" s="330"/>
      <c r="KS445" s="330"/>
      <c r="KT445" s="330"/>
      <c r="KU445" s="330"/>
      <c r="KV445" s="330"/>
      <c r="KW445" s="330"/>
      <c r="KX445" s="330"/>
      <c r="KY445" s="330"/>
      <c r="KZ445" s="330"/>
      <c r="LA445" s="330"/>
      <c r="LB445" s="330"/>
      <c r="LC445" s="330"/>
      <c r="LD445" s="330"/>
      <c r="LE445" s="330"/>
      <c r="LF445" s="330"/>
      <c r="LG445" s="330"/>
      <c r="LH445" s="330"/>
      <c r="LI445" s="330"/>
      <c r="LJ445" s="330"/>
      <c r="LK445" s="330"/>
      <c r="LL445" s="330"/>
      <c r="LM445" s="330"/>
      <c r="LN445" s="330"/>
      <c r="LO445" s="330"/>
      <c r="LP445" s="330"/>
      <c r="LQ445" s="330"/>
      <c r="LR445" s="330"/>
      <c r="LS445" s="330"/>
      <c r="LT445" s="330"/>
      <c r="LU445" s="330"/>
      <c r="LV445" s="330"/>
      <c r="LW445" s="330"/>
      <c r="LX445" s="330"/>
      <c r="LY445" s="330"/>
      <c r="LZ445" s="330"/>
      <c r="MA445" s="330"/>
      <c r="MB445" s="330"/>
      <c r="MC445" s="330"/>
      <c r="MD445" s="330"/>
      <c r="ME445" s="330"/>
      <c r="MF445" s="330"/>
      <c r="MG445" s="330"/>
      <c r="MH445" s="330"/>
      <c r="MI445" s="330"/>
      <c r="MJ445" s="330"/>
      <c r="MK445" s="330"/>
      <c r="ML445" s="330"/>
      <c r="MM445" s="330"/>
      <c r="MN445" s="330"/>
      <c r="MO445" s="330"/>
      <c r="MP445" s="330"/>
      <c r="MQ445" s="330"/>
      <c r="MR445" s="330"/>
      <c r="MS445" s="330"/>
      <c r="MT445" s="330"/>
      <c r="MU445" s="330"/>
      <c r="MV445" s="330"/>
      <c r="MW445" s="330"/>
      <c r="MX445" s="330"/>
      <c r="MY445" s="330"/>
      <c r="MZ445" s="330"/>
      <c r="NA445" s="330"/>
      <c r="NB445" s="330"/>
      <c r="NC445" s="330"/>
      <c r="ND445" s="330"/>
      <c r="NE445" s="330"/>
      <c r="NF445" s="330"/>
      <c r="NG445" s="330"/>
      <c r="NH445" s="330"/>
      <c r="NI445" s="330"/>
      <c r="NJ445" s="330"/>
      <c r="NK445" s="330"/>
      <c r="NL445" s="330"/>
      <c r="NM445" s="330"/>
      <c r="NN445" s="330"/>
      <c r="NO445" s="330"/>
      <c r="NP445" s="330"/>
      <c r="NQ445" s="330"/>
      <c r="NR445" s="330"/>
      <c r="NS445" s="330"/>
      <c r="NT445" s="330"/>
      <c r="NU445" s="330"/>
      <c r="NV445" s="330"/>
      <c r="NW445" s="330"/>
      <c r="NX445" s="330"/>
      <c r="NY445" s="330"/>
      <c r="NZ445" s="330"/>
      <c r="OA445" s="330"/>
      <c r="OB445" s="330"/>
      <c r="OC445" s="330"/>
      <c r="OD445" s="330"/>
      <c r="OE445" s="330"/>
      <c r="OF445" s="330"/>
      <c r="OG445" s="330"/>
      <c r="OH445" s="330"/>
      <c r="OI445" s="330"/>
      <c r="OJ445" s="330"/>
      <c r="OK445" s="330"/>
      <c r="OL445" s="330"/>
      <c r="OM445" s="330"/>
      <c r="ON445" s="330"/>
      <c r="OO445" s="330"/>
      <c r="OP445" s="330"/>
      <c r="OQ445" s="330"/>
      <c r="OR445" s="330"/>
      <c r="OS445" s="330"/>
      <c r="OT445" s="330"/>
      <c r="OU445" s="330"/>
      <c r="OV445" s="330"/>
      <c r="OW445" s="330"/>
      <c r="OX445" s="330"/>
      <c r="OY445" s="330"/>
      <c r="OZ445" s="330"/>
      <c r="PA445" s="330"/>
      <c r="PB445" s="330"/>
      <c r="PC445" s="330"/>
      <c r="PD445" s="330"/>
      <c r="PE445" s="330"/>
      <c r="PF445" s="330"/>
      <c r="PG445" s="330"/>
      <c r="PH445" s="330"/>
      <c r="PI445" s="330"/>
      <c r="PJ445" s="330"/>
      <c r="PK445" s="330"/>
      <c r="PL445" s="330"/>
      <c r="PM445" s="330"/>
      <c r="PN445" s="330"/>
      <c r="PO445" s="330"/>
      <c r="PP445" s="330"/>
      <c r="PQ445" s="330"/>
      <c r="PR445" s="330"/>
      <c r="PS445" s="330"/>
      <c r="PT445" s="330"/>
      <c r="PU445" s="330"/>
      <c r="PV445" s="330"/>
      <c r="PW445" s="330"/>
      <c r="PX445" s="330"/>
      <c r="PY445" s="330"/>
      <c r="PZ445" s="330"/>
      <c r="QA445" s="330"/>
      <c r="QB445" s="330"/>
      <c r="QC445" s="330"/>
      <c r="QD445" s="330"/>
      <c r="QE445" s="330"/>
      <c r="QF445" s="330"/>
      <c r="QG445" s="330"/>
      <c r="QH445" s="330"/>
      <c r="QI445" s="330"/>
      <c r="QJ445" s="330"/>
      <c r="QK445" s="330"/>
      <c r="QL445" s="330"/>
      <c r="QM445" s="330"/>
      <c r="QN445" s="330"/>
      <c r="QO445" s="330"/>
      <c r="QP445" s="330"/>
      <c r="QQ445" s="330"/>
      <c r="QR445" s="330"/>
      <c r="QS445" s="330"/>
      <c r="QT445" s="330"/>
      <c r="QU445" s="330"/>
      <c r="QV445" s="330"/>
      <c r="QW445" s="330"/>
      <c r="QX445" s="330"/>
      <c r="QY445" s="330"/>
      <c r="QZ445" s="330"/>
      <c r="RA445" s="330"/>
      <c r="RB445" s="330"/>
      <c r="RC445" s="330"/>
      <c r="RD445" s="330"/>
      <c r="RE445" s="330"/>
      <c r="RF445" s="330"/>
      <c r="RG445" s="330"/>
      <c r="RH445" s="330"/>
      <c r="RI445" s="330"/>
      <c r="RJ445" s="330"/>
      <c r="RK445" s="330"/>
      <c r="RL445" s="330"/>
      <c r="RM445" s="330"/>
      <c r="RN445" s="330"/>
      <c r="RO445" s="330"/>
      <c r="RP445" s="330"/>
      <c r="RQ445" s="330"/>
      <c r="RR445" s="330"/>
      <c r="RS445" s="330"/>
      <c r="RT445" s="330"/>
      <c r="RU445" s="330"/>
      <c r="RV445" s="330"/>
      <c r="RW445" s="330"/>
      <c r="RX445" s="330"/>
      <c r="RY445" s="330"/>
      <c r="RZ445" s="330"/>
      <c r="SA445" s="330"/>
      <c r="SB445" s="330"/>
      <c r="SC445" s="330"/>
      <c r="SD445" s="330"/>
      <c r="SE445" s="330"/>
      <c r="SF445" s="330"/>
      <c r="SG445" s="330"/>
      <c r="SH445" s="330"/>
      <c r="SI445" s="330"/>
      <c r="SJ445" s="330"/>
      <c r="SK445" s="330"/>
      <c r="SL445" s="330"/>
      <c r="SM445" s="330"/>
      <c r="SN445" s="330"/>
      <c r="SO445" s="330"/>
      <c r="SP445" s="330"/>
      <c r="SQ445" s="330"/>
      <c r="SR445" s="330"/>
      <c r="SS445" s="330"/>
      <c r="ST445" s="330"/>
      <c r="SU445" s="330"/>
      <c r="SV445" s="330"/>
      <c r="SW445" s="330"/>
      <c r="SX445" s="330"/>
      <c r="SY445" s="330"/>
      <c r="SZ445" s="330"/>
      <c r="TA445" s="330"/>
      <c r="TB445" s="330"/>
      <c r="TC445" s="330"/>
      <c r="TD445" s="330"/>
      <c r="TE445" s="330"/>
      <c r="TF445" s="330"/>
      <c r="TG445" s="330"/>
      <c r="TH445" s="330"/>
      <c r="TI445" s="330"/>
      <c r="TJ445" s="330"/>
      <c r="TK445" s="330"/>
      <c r="TL445" s="330"/>
      <c r="TM445" s="330"/>
      <c r="TN445" s="330"/>
      <c r="TO445" s="330"/>
      <c r="TP445" s="330"/>
      <c r="TQ445" s="330"/>
      <c r="TR445" s="330"/>
      <c r="TS445" s="330"/>
      <c r="TT445" s="330"/>
      <c r="TU445" s="330"/>
      <c r="TV445" s="330"/>
      <c r="TW445" s="330"/>
      <c r="TX445" s="330"/>
      <c r="TY445" s="330"/>
      <c r="TZ445" s="330"/>
      <c r="UA445" s="330"/>
      <c r="UB445" s="330"/>
      <c r="UC445" s="330"/>
      <c r="UD445" s="330"/>
      <c r="UE445" s="330"/>
      <c r="UF445" s="330"/>
      <c r="UG445" s="330"/>
      <c r="UH445" s="330"/>
      <c r="UI445" s="330"/>
      <c r="UJ445" s="330"/>
      <c r="UK445" s="330"/>
      <c r="UL445" s="330"/>
      <c r="UM445" s="330"/>
      <c r="UN445" s="330"/>
      <c r="UO445" s="330"/>
      <c r="UP445" s="330"/>
      <c r="UQ445" s="330"/>
      <c r="UR445" s="330"/>
      <c r="US445" s="330"/>
      <c r="UT445" s="330"/>
      <c r="UU445" s="330"/>
      <c r="UV445" s="330"/>
      <c r="UW445" s="330"/>
      <c r="UX445" s="330"/>
      <c r="UY445" s="330"/>
      <c r="UZ445" s="330"/>
      <c r="VA445" s="330"/>
      <c r="VB445" s="330"/>
      <c r="VC445" s="330"/>
      <c r="VD445" s="330"/>
      <c r="VE445" s="330"/>
      <c r="VF445" s="330"/>
      <c r="VG445" s="330"/>
      <c r="VH445" s="330"/>
      <c r="VI445" s="330"/>
      <c r="VJ445" s="330"/>
      <c r="VK445" s="330"/>
      <c r="VL445" s="330"/>
      <c r="VM445" s="330"/>
      <c r="VN445" s="330"/>
      <c r="VO445" s="330"/>
      <c r="VP445" s="330"/>
      <c r="VQ445" s="330"/>
      <c r="VR445" s="330"/>
      <c r="VS445" s="330"/>
      <c r="VT445" s="330"/>
      <c r="VU445" s="330"/>
      <c r="VV445" s="330"/>
      <c r="VW445" s="330"/>
      <c r="VX445" s="330"/>
      <c r="VY445" s="330"/>
      <c r="VZ445" s="330"/>
      <c r="WA445" s="330"/>
      <c r="WB445" s="330"/>
      <c r="WC445" s="330"/>
      <c r="WD445" s="330"/>
      <c r="WE445" s="330"/>
      <c r="WF445" s="330"/>
      <c r="WG445" s="330"/>
      <c r="WH445" s="330"/>
      <c r="WI445" s="330"/>
      <c r="WJ445" s="330"/>
      <c r="WK445" s="330"/>
      <c r="WL445" s="330"/>
      <c r="WM445" s="330"/>
      <c r="WN445" s="330"/>
      <c r="WO445" s="330"/>
      <c r="WP445" s="330"/>
      <c r="WQ445" s="330"/>
      <c r="WR445" s="330"/>
      <c r="WS445" s="330"/>
      <c r="WT445" s="330"/>
      <c r="WU445" s="330"/>
      <c r="WV445" s="330"/>
      <c r="WW445" s="330"/>
      <c r="WX445" s="330"/>
      <c r="WY445" s="330"/>
      <c r="WZ445" s="330"/>
      <c r="XA445" s="330"/>
      <c r="XB445" s="330"/>
      <c r="XC445" s="330"/>
      <c r="XD445" s="330"/>
      <c r="XE445" s="330"/>
      <c r="XF445" s="330"/>
      <c r="XG445" s="330"/>
      <c r="XH445" s="330"/>
      <c r="XI445" s="330"/>
      <c r="XJ445" s="330"/>
      <c r="XK445" s="330"/>
      <c r="XL445" s="330"/>
      <c r="XM445" s="330"/>
      <c r="XN445" s="330"/>
      <c r="XO445" s="330"/>
      <c r="XP445" s="330"/>
      <c r="XQ445" s="330"/>
      <c r="XR445" s="330"/>
      <c r="XS445" s="330"/>
      <c r="XT445" s="330"/>
      <c r="XU445" s="330"/>
      <c r="XV445" s="330"/>
      <c r="XW445" s="330"/>
      <c r="XX445" s="330"/>
      <c r="XY445" s="330"/>
      <c r="XZ445" s="330"/>
      <c r="YA445" s="330"/>
      <c r="YB445" s="330"/>
      <c r="YC445" s="330"/>
      <c r="YD445" s="330"/>
      <c r="YE445" s="330"/>
      <c r="YF445" s="330"/>
      <c r="YG445" s="330"/>
      <c r="YH445" s="330"/>
      <c r="YI445" s="330"/>
      <c r="YJ445" s="330"/>
      <c r="YK445" s="330"/>
      <c r="YL445" s="330"/>
      <c r="YM445" s="330"/>
      <c r="YN445" s="330"/>
      <c r="YO445" s="330"/>
      <c r="YP445" s="330"/>
      <c r="YQ445" s="330"/>
      <c r="YR445" s="330"/>
      <c r="YS445" s="330"/>
      <c r="YT445" s="330"/>
      <c r="YU445" s="330"/>
      <c r="YV445" s="330"/>
      <c r="YW445" s="330"/>
      <c r="YX445" s="330"/>
      <c r="YY445" s="330"/>
      <c r="YZ445" s="330"/>
      <c r="ZA445" s="330"/>
      <c r="ZB445" s="330"/>
      <c r="ZC445" s="330"/>
      <c r="ZD445" s="330"/>
      <c r="ZE445" s="330"/>
      <c r="ZF445" s="330"/>
      <c r="ZG445" s="330"/>
      <c r="ZH445" s="330"/>
      <c r="ZI445" s="330"/>
      <c r="ZJ445" s="330"/>
      <c r="ZK445" s="330"/>
      <c r="ZL445" s="330"/>
      <c r="ZM445" s="330"/>
      <c r="ZN445" s="330"/>
      <c r="ZO445" s="330"/>
      <c r="ZP445" s="330"/>
      <c r="ZQ445" s="330"/>
      <c r="ZR445" s="330"/>
      <c r="ZS445" s="330"/>
      <c r="ZT445" s="330"/>
      <c r="ZU445" s="330"/>
      <c r="ZV445" s="330"/>
      <c r="ZW445" s="330"/>
      <c r="ZX445" s="330"/>
      <c r="ZY445" s="330"/>
      <c r="ZZ445" s="330"/>
      <c r="AAA445" s="330"/>
      <c r="AAB445" s="330"/>
      <c r="AAC445" s="330"/>
      <c r="AAD445" s="330"/>
      <c r="AAE445" s="330"/>
      <c r="AAF445" s="330"/>
      <c r="AAG445" s="330"/>
      <c r="AAH445" s="330"/>
      <c r="AAI445" s="330"/>
      <c r="AAJ445" s="330"/>
      <c r="AAK445" s="330"/>
      <c r="AAL445" s="330"/>
      <c r="AAM445" s="330"/>
      <c r="AAN445" s="330"/>
      <c r="AAO445" s="330"/>
      <c r="AAP445" s="330"/>
      <c r="AAQ445" s="330"/>
      <c r="AAR445" s="330"/>
      <c r="AAS445" s="330"/>
      <c r="AAT445" s="330"/>
      <c r="AAU445" s="330"/>
      <c r="AAV445" s="330"/>
      <c r="AAW445" s="330"/>
      <c r="AAX445" s="330"/>
      <c r="AAY445" s="330"/>
      <c r="AAZ445" s="330"/>
      <c r="ABA445" s="330"/>
      <c r="ABB445" s="330"/>
      <c r="ABC445" s="330"/>
      <c r="ABD445" s="330"/>
      <c r="ABE445" s="330"/>
      <c r="ABF445" s="330"/>
      <c r="ABG445" s="330"/>
      <c r="ABH445" s="330"/>
      <c r="ABI445" s="330"/>
      <c r="ABJ445" s="330"/>
      <c r="ABK445" s="330"/>
      <c r="ABL445" s="330"/>
      <c r="ABM445" s="330"/>
      <c r="ABN445" s="330"/>
      <c r="ABO445" s="330"/>
      <c r="ABP445" s="330"/>
      <c r="ABQ445" s="330"/>
      <c r="ABR445" s="330"/>
      <c r="ABS445" s="330"/>
      <c r="ABT445" s="330"/>
      <c r="ABU445" s="330"/>
      <c r="ABV445" s="330"/>
      <c r="ABW445" s="330"/>
      <c r="ABX445" s="330"/>
      <c r="ABY445" s="330"/>
      <c r="ABZ445" s="330"/>
      <c r="ACA445" s="330"/>
      <c r="ACB445" s="330"/>
      <c r="ACC445" s="330"/>
      <c r="ACD445" s="330"/>
      <c r="ACE445" s="330"/>
      <c r="ACF445" s="330"/>
      <c r="ACG445" s="330"/>
      <c r="ACH445" s="330"/>
      <c r="ACI445" s="330"/>
      <c r="ACJ445" s="330"/>
      <c r="ACK445" s="330"/>
      <c r="ACL445" s="330"/>
      <c r="ACM445" s="330"/>
      <c r="ACN445" s="330"/>
      <c r="ACO445" s="330"/>
      <c r="ACP445" s="330"/>
      <c r="ACQ445" s="330"/>
      <c r="ACR445" s="330"/>
      <c r="ACS445" s="330"/>
      <c r="ACT445" s="330"/>
      <c r="ACU445" s="330"/>
      <c r="ACV445" s="330"/>
      <c r="ACW445" s="330"/>
      <c r="ACX445" s="330"/>
      <c r="ACY445" s="330"/>
      <c r="ACZ445" s="330"/>
      <c r="ADA445" s="330"/>
      <c r="ADB445" s="330"/>
      <c r="ADC445" s="330"/>
      <c r="ADD445" s="330"/>
      <c r="ADE445" s="330"/>
      <c r="ADF445" s="330"/>
      <c r="ADG445" s="330"/>
      <c r="ADH445" s="330"/>
      <c r="ADI445" s="330"/>
      <c r="ADJ445" s="330"/>
      <c r="ADK445" s="330"/>
      <c r="ADL445" s="330"/>
      <c r="ADM445" s="330"/>
      <c r="ADN445" s="330"/>
      <c r="ADO445" s="330"/>
      <c r="ADP445" s="330"/>
      <c r="ADQ445" s="330"/>
      <c r="ADR445" s="330"/>
      <c r="ADS445" s="330"/>
      <c r="ADT445" s="330"/>
      <c r="ADU445" s="330"/>
      <c r="ADV445" s="330"/>
      <c r="ADW445" s="330"/>
      <c r="ADX445" s="330"/>
      <c r="ADY445" s="330"/>
      <c r="ADZ445" s="330"/>
      <c r="AEA445" s="330"/>
      <c r="AEB445" s="330"/>
      <c r="AEC445" s="330"/>
      <c r="AED445" s="330"/>
      <c r="AEE445" s="330"/>
      <c r="AEF445" s="330"/>
      <c r="AEG445" s="330"/>
      <c r="AEH445" s="330"/>
      <c r="AEI445" s="330"/>
      <c r="AEJ445" s="330"/>
      <c r="AEK445" s="330"/>
      <c r="AEL445" s="330"/>
      <c r="AEM445" s="330"/>
      <c r="AEN445" s="330"/>
      <c r="AEO445" s="330"/>
      <c r="AEP445" s="330"/>
      <c r="AEQ445" s="330"/>
      <c r="AER445" s="330"/>
      <c r="AES445" s="330"/>
      <c r="AET445" s="330"/>
      <c r="AEU445" s="330"/>
      <c r="AEV445" s="330"/>
      <c r="AEW445" s="330"/>
      <c r="AEX445" s="330"/>
      <c r="AEY445" s="330"/>
      <c r="AEZ445" s="330"/>
      <c r="AFA445" s="330"/>
      <c r="AFB445" s="330"/>
      <c r="AFC445" s="330"/>
      <c r="AFD445" s="330"/>
      <c r="AFE445" s="330"/>
      <c r="AFF445" s="330"/>
      <c r="AFG445" s="330"/>
      <c r="AFH445" s="330"/>
      <c r="AFI445" s="330"/>
      <c r="AFJ445" s="330"/>
      <c r="AFK445" s="330"/>
      <c r="AFL445" s="330"/>
      <c r="AFM445" s="330"/>
      <c r="AFN445" s="330"/>
      <c r="AFO445" s="330"/>
      <c r="AFP445" s="330"/>
      <c r="AFQ445" s="330"/>
      <c r="AFR445" s="330"/>
      <c r="AFS445" s="330"/>
      <c r="AFT445" s="330"/>
      <c r="AFU445" s="330"/>
      <c r="AFV445" s="330"/>
      <c r="AFW445" s="330"/>
      <c r="AFX445" s="330"/>
      <c r="AFY445" s="330"/>
      <c r="AFZ445" s="330"/>
      <c r="AGA445" s="330"/>
      <c r="AGB445" s="330"/>
      <c r="AGC445" s="330"/>
      <c r="AGD445" s="330"/>
      <c r="AGE445" s="330"/>
      <c r="AGF445" s="330"/>
      <c r="AGG445" s="330"/>
      <c r="AGH445" s="330"/>
      <c r="AGI445" s="330"/>
      <c r="AGJ445" s="330"/>
      <c r="AGK445" s="330"/>
      <c r="AGL445" s="330"/>
      <c r="AGM445" s="330"/>
      <c r="AGN445" s="330"/>
      <c r="AGO445" s="330"/>
      <c r="AGP445" s="330"/>
      <c r="AGQ445" s="330"/>
      <c r="AGR445" s="330"/>
      <c r="AGS445" s="330"/>
      <c r="AGT445" s="330"/>
      <c r="AGU445" s="330"/>
      <c r="AGV445" s="330"/>
      <c r="AGW445" s="330"/>
      <c r="AGX445" s="330"/>
      <c r="AGY445" s="330"/>
      <c r="AGZ445" s="330"/>
      <c r="AHA445" s="330"/>
      <c r="AHB445" s="330"/>
      <c r="AHC445" s="330"/>
      <c r="AHD445" s="330"/>
      <c r="AHE445" s="330"/>
      <c r="AHF445" s="330"/>
      <c r="AHG445" s="330"/>
      <c r="AHH445" s="330"/>
      <c r="AHI445" s="330"/>
      <c r="AHJ445" s="330"/>
      <c r="AHK445" s="330"/>
      <c r="AHL445" s="330"/>
      <c r="AHM445" s="330"/>
      <c r="AHN445" s="330"/>
      <c r="AHO445" s="330"/>
      <c r="AHP445" s="330"/>
      <c r="AHQ445" s="330"/>
      <c r="AHR445" s="330"/>
      <c r="AHS445" s="330"/>
      <c r="AHT445" s="330"/>
      <c r="AHU445" s="330"/>
      <c r="AHV445" s="330"/>
      <c r="AHW445" s="330"/>
      <c r="AHX445" s="330"/>
      <c r="AHY445" s="330"/>
      <c r="AHZ445" s="330"/>
      <c r="AIA445" s="330"/>
      <c r="AIB445" s="330"/>
      <c r="AIC445" s="330"/>
      <c r="AID445" s="330"/>
      <c r="AIE445" s="330"/>
      <c r="AIF445" s="330"/>
      <c r="AIG445" s="330"/>
      <c r="AIH445" s="330"/>
      <c r="AII445" s="330"/>
      <c r="AIJ445" s="330"/>
      <c r="AIK445" s="330"/>
      <c r="AIL445" s="330"/>
      <c r="AIM445" s="330"/>
      <c r="AIN445" s="330"/>
      <c r="AIO445" s="330"/>
      <c r="AIP445" s="330"/>
      <c r="AIQ445" s="330"/>
      <c r="AIR445" s="330"/>
      <c r="AIS445" s="330"/>
      <c r="AIT445" s="330"/>
      <c r="AIU445" s="330"/>
      <c r="AIV445" s="330"/>
      <c r="AIW445" s="330"/>
      <c r="AIX445" s="330"/>
      <c r="AIY445" s="330"/>
      <c r="AIZ445" s="330"/>
      <c r="AJA445" s="330"/>
      <c r="AJB445" s="330"/>
      <c r="AJC445" s="330"/>
      <c r="AJD445" s="330"/>
      <c r="AJE445" s="330"/>
      <c r="AJF445" s="330"/>
      <c r="AJG445" s="330"/>
      <c r="AJH445" s="330"/>
      <c r="AJI445" s="330"/>
      <c r="AJJ445" s="330"/>
      <c r="AJK445" s="330"/>
      <c r="AJL445" s="330"/>
      <c r="AJM445" s="330"/>
      <c r="AJN445" s="330"/>
      <c r="AJO445" s="330"/>
      <c r="AJP445" s="330"/>
      <c r="AJQ445" s="330"/>
      <c r="AJR445" s="330"/>
      <c r="AJS445" s="330"/>
      <c r="AJT445" s="330"/>
      <c r="AJU445" s="330"/>
      <c r="AJV445" s="330"/>
      <c r="AJW445" s="330"/>
      <c r="AJX445" s="330"/>
      <c r="AJY445" s="330"/>
      <c r="AJZ445" s="330"/>
      <c r="AKA445" s="330"/>
      <c r="AKB445" s="330"/>
      <c r="AKC445" s="330"/>
      <c r="AKD445" s="330"/>
      <c r="AKE445" s="330"/>
      <c r="AKF445" s="330"/>
      <c r="AKG445" s="330"/>
      <c r="AKH445" s="330"/>
      <c r="AKI445" s="330"/>
      <c r="AKJ445" s="330"/>
      <c r="AKK445" s="330"/>
      <c r="AKL445" s="330"/>
      <c r="AKM445" s="330"/>
      <c r="AKN445" s="330"/>
      <c r="AKO445" s="330"/>
      <c r="AKP445" s="330"/>
      <c r="AKQ445" s="330"/>
      <c r="AKR445" s="330"/>
      <c r="AKS445" s="330"/>
      <c r="AKT445" s="330"/>
      <c r="AKU445" s="330"/>
      <c r="AKV445" s="330"/>
      <c r="AKW445" s="330"/>
      <c r="AKX445" s="330"/>
      <c r="AKY445" s="330"/>
      <c r="AKZ445" s="330"/>
      <c r="ALA445" s="330"/>
      <c r="ALB445" s="330"/>
      <c r="ALC445" s="330"/>
      <c r="ALD445" s="330"/>
      <c r="ALE445" s="330"/>
      <c r="ALF445" s="330"/>
      <c r="ALG445" s="330"/>
      <c r="ALH445" s="330"/>
      <c r="ALI445" s="330"/>
      <c r="ALJ445" s="330"/>
      <c r="ALK445" s="330"/>
      <c r="ALL445" s="330"/>
      <c r="ALM445" s="330"/>
      <c r="ALN445" s="330"/>
      <c r="ALO445" s="330"/>
      <c r="ALP445" s="330"/>
      <c r="ALQ445" s="330"/>
      <c r="ALR445" s="330"/>
      <c r="ALS445" s="330"/>
      <c r="ALT445" s="330"/>
      <c r="ALU445" s="330"/>
      <c r="ALV445" s="330"/>
      <c r="ALW445" s="330"/>
      <c r="ALX445" s="330"/>
      <c r="ALY445" s="330"/>
      <c r="ALZ445" s="330"/>
      <c r="AMA445" s="330"/>
      <c r="AMB445" s="330"/>
      <c r="AMC445" s="330"/>
      <c r="AMD445" s="330"/>
      <c r="AME445" s="330"/>
      <c r="AMF445" s="330"/>
      <c r="AMG445" s="330"/>
      <c r="AMH445" s="330"/>
      <c r="AMI445" s="330"/>
      <c r="AMJ445" s="330"/>
      <c r="AMK445" s="330"/>
      <c r="AML445" s="330"/>
      <c r="AMM445" s="330"/>
      <c r="AMN445" s="330"/>
      <c r="AMO445" s="330"/>
      <c r="AMP445" s="330"/>
      <c r="AMQ445" s="330"/>
      <c r="AMR445" s="330"/>
      <c r="AMS445" s="330"/>
      <c r="AMT445" s="330"/>
      <c r="AMU445" s="330"/>
      <c r="AMV445" s="330"/>
      <c r="AMW445" s="330"/>
      <c r="AMX445" s="330"/>
      <c r="AMY445" s="330"/>
      <c r="AMZ445" s="330"/>
      <c r="ANA445" s="330"/>
      <c r="ANB445" s="330"/>
      <c r="ANC445" s="330"/>
      <c r="AND445" s="330"/>
      <c r="ANE445" s="330"/>
      <c r="ANF445" s="330"/>
      <c r="ANG445" s="330"/>
      <c r="ANH445" s="330"/>
      <c r="ANI445" s="330"/>
      <c r="ANJ445" s="330"/>
      <c r="ANK445" s="330"/>
      <c r="ANL445" s="330"/>
      <c r="ANM445" s="330"/>
      <c r="ANN445" s="330"/>
      <c r="ANO445" s="330"/>
      <c r="ANP445" s="330"/>
      <c r="ANQ445" s="330"/>
      <c r="ANR445" s="330"/>
      <c r="ANS445" s="330"/>
      <c r="ANT445" s="330"/>
      <c r="ANU445" s="330"/>
      <c r="ANV445" s="330"/>
      <c r="ANW445" s="330"/>
      <c r="ANX445" s="330"/>
      <c r="ANY445" s="330"/>
      <c r="ANZ445" s="330"/>
      <c r="AOA445" s="330"/>
      <c r="AOB445" s="330"/>
      <c r="AOC445" s="330"/>
      <c r="AOD445" s="330"/>
      <c r="AOE445" s="330"/>
      <c r="AOF445" s="330"/>
      <c r="AOG445" s="330"/>
      <c r="AOH445" s="330"/>
      <c r="AOI445" s="330"/>
      <c r="AOJ445" s="330"/>
      <c r="AOK445" s="330"/>
      <c r="AOL445" s="330"/>
      <c r="AOM445" s="330"/>
      <c r="AON445" s="330"/>
      <c r="AOO445" s="330"/>
      <c r="AOP445" s="330"/>
      <c r="AOQ445" s="330"/>
      <c r="AOR445" s="330"/>
      <c r="AOS445" s="330"/>
      <c r="AOT445" s="330"/>
      <c r="AOU445" s="330"/>
      <c r="AOV445" s="330"/>
      <c r="AOW445" s="330"/>
      <c r="AOX445" s="330"/>
      <c r="AOY445" s="330"/>
      <c r="AOZ445" s="330"/>
      <c r="APA445" s="330"/>
      <c r="APB445" s="330"/>
      <c r="APC445" s="330"/>
      <c r="APD445" s="330"/>
      <c r="APE445" s="330"/>
      <c r="APF445" s="330"/>
      <c r="APG445" s="330"/>
      <c r="APH445" s="330"/>
      <c r="API445" s="330"/>
      <c r="APJ445" s="330"/>
      <c r="APK445" s="330"/>
      <c r="APL445" s="330"/>
      <c r="APM445" s="330"/>
      <c r="APN445" s="330"/>
      <c r="APO445" s="330"/>
      <c r="APP445" s="330"/>
      <c r="APQ445" s="330"/>
      <c r="APR445" s="330"/>
      <c r="APS445" s="330"/>
      <c r="APT445" s="330"/>
      <c r="APU445" s="330"/>
      <c r="APV445" s="330"/>
      <c r="APW445" s="330"/>
      <c r="APX445" s="330"/>
      <c r="APY445" s="330"/>
      <c r="APZ445" s="330"/>
      <c r="AQA445" s="330"/>
      <c r="AQB445" s="330"/>
      <c r="AQC445" s="330"/>
      <c r="AQD445" s="330"/>
      <c r="AQE445" s="330"/>
      <c r="AQF445" s="330"/>
      <c r="AQG445" s="330"/>
      <c r="AQH445" s="330"/>
      <c r="AQI445" s="330"/>
      <c r="AQJ445" s="330"/>
      <c r="AQK445" s="330"/>
      <c r="AQL445" s="330"/>
      <c r="AQM445" s="330"/>
      <c r="AQN445" s="330"/>
      <c r="AQO445" s="330"/>
      <c r="AQP445" s="330"/>
      <c r="AQQ445" s="330"/>
      <c r="AQR445" s="330"/>
      <c r="AQS445" s="330"/>
      <c r="AQT445" s="330"/>
      <c r="AQU445" s="330"/>
      <c r="AQV445" s="330"/>
      <c r="AQW445" s="330"/>
      <c r="AQX445" s="330"/>
      <c r="AQY445" s="330"/>
      <c r="AQZ445" s="330"/>
      <c r="ARA445" s="330"/>
      <c r="ARB445" s="330"/>
      <c r="ARC445" s="330"/>
      <c r="ARD445" s="330"/>
      <c r="ARE445" s="330"/>
      <c r="ARF445" s="330"/>
      <c r="ARG445" s="330"/>
      <c r="ARH445" s="330"/>
      <c r="ARI445" s="330"/>
      <c r="ARJ445" s="330"/>
      <c r="ARK445" s="330"/>
      <c r="ARL445" s="330"/>
      <c r="ARM445" s="330"/>
      <c r="ARN445" s="330"/>
      <c r="ARO445" s="330"/>
      <c r="ARP445" s="330"/>
      <c r="ARQ445" s="330"/>
      <c r="ARR445" s="330"/>
      <c r="ARS445" s="330"/>
      <c r="ART445" s="330"/>
      <c r="ARU445" s="330"/>
      <c r="ARV445" s="330"/>
      <c r="ARW445" s="330"/>
      <c r="ARX445" s="330"/>
      <c r="ARY445" s="330"/>
      <c r="ARZ445" s="330"/>
      <c r="ASA445" s="330"/>
      <c r="ASB445" s="330"/>
      <c r="ASC445" s="330"/>
      <c r="ASD445" s="330"/>
      <c r="ASE445" s="330"/>
      <c r="ASF445" s="330"/>
      <c r="ASG445" s="330"/>
      <c r="ASH445" s="330"/>
      <c r="ASI445" s="330"/>
      <c r="ASJ445" s="330"/>
      <c r="ASK445" s="330"/>
      <c r="ASL445" s="330"/>
      <c r="ASM445" s="330"/>
      <c r="ASN445" s="330"/>
      <c r="ASO445" s="330"/>
      <c r="ASP445" s="330"/>
      <c r="ASQ445" s="330"/>
      <c r="ASR445" s="330"/>
      <c r="ASS445" s="330"/>
      <c r="AST445" s="330"/>
      <c r="ASU445" s="330"/>
      <c r="ASV445" s="330"/>
      <c r="ASW445" s="330"/>
      <c r="ASX445" s="330"/>
      <c r="ASY445" s="330"/>
      <c r="ASZ445" s="330"/>
      <c r="ATA445" s="330"/>
      <c r="ATB445" s="330"/>
      <c r="ATC445" s="330"/>
      <c r="ATD445" s="330"/>
      <c r="ATE445" s="330"/>
      <c r="ATF445" s="330"/>
      <c r="ATG445" s="330"/>
      <c r="ATH445" s="330"/>
      <c r="ATI445" s="330"/>
      <c r="ATJ445" s="330"/>
      <c r="ATK445" s="330"/>
      <c r="ATL445" s="330"/>
      <c r="ATM445" s="330"/>
      <c r="ATN445" s="330"/>
      <c r="ATO445" s="330"/>
      <c r="ATP445" s="330"/>
      <c r="ATQ445" s="330"/>
      <c r="ATR445" s="330"/>
      <c r="ATS445" s="330"/>
      <c r="ATT445" s="330"/>
      <c r="ATU445" s="330"/>
      <c r="ATV445" s="330"/>
      <c r="ATW445" s="330"/>
      <c r="ATX445" s="330"/>
      <c r="ATY445" s="330"/>
      <c r="ATZ445" s="330"/>
      <c r="AUA445" s="330"/>
      <c r="AUB445" s="330"/>
      <c r="AUC445" s="330"/>
      <c r="AUD445" s="330"/>
      <c r="AUE445" s="330"/>
      <c r="AUF445" s="330"/>
      <c r="AUG445" s="330"/>
      <c r="AUH445" s="330"/>
      <c r="AUI445" s="330"/>
      <c r="AUJ445" s="330"/>
      <c r="AUK445" s="330"/>
      <c r="AUL445" s="330"/>
      <c r="AUM445" s="330"/>
      <c r="AUN445" s="330"/>
      <c r="AUO445" s="330"/>
      <c r="AUP445" s="330"/>
      <c r="AUQ445" s="330"/>
      <c r="AUR445" s="330"/>
      <c r="AUS445" s="330"/>
      <c r="AUT445" s="330"/>
      <c r="AUU445" s="330"/>
      <c r="AUV445" s="330"/>
      <c r="AUW445" s="330"/>
      <c r="AUX445" s="330"/>
      <c r="AUY445" s="330"/>
      <c r="AUZ445" s="330"/>
      <c r="AVA445" s="330"/>
      <c r="AVB445" s="330"/>
      <c r="AVC445" s="330"/>
      <c r="AVD445" s="330"/>
      <c r="AVE445" s="330"/>
      <c r="AVF445" s="330"/>
      <c r="AVG445" s="330"/>
      <c r="AVH445" s="330"/>
      <c r="AVI445" s="330"/>
      <c r="AVJ445" s="330"/>
      <c r="AVK445" s="330"/>
      <c r="AVL445" s="330"/>
      <c r="AVM445" s="330"/>
      <c r="AVN445" s="330"/>
      <c r="AVO445" s="330"/>
      <c r="AVP445" s="330"/>
      <c r="AVQ445" s="330"/>
      <c r="AVR445" s="330"/>
      <c r="AVS445" s="330"/>
      <c r="AVT445" s="330"/>
      <c r="AVU445" s="330"/>
      <c r="AVV445" s="330"/>
      <c r="AVW445" s="330"/>
      <c r="AVX445" s="330"/>
      <c r="AVY445" s="330"/>
      <c r="AVZ445" s="330"/>
      <c r="AWA445" s="330"/>
      <c r="AWB445" s="330"/>
      <c r="AWC445" s="330"/>
      <c r="AWD445" s="330"/>
      <c r="AWE445" s="330"/>
      <c r="AWF445" s="330"/>
      <c r="AWG445" s="330"/>
      <c r="AWH445" s="330"/>
      <c r="AWI445" s="330"/>
      <c r="AWJ445" s="330"/>
      <c r="AWK445" s="330"/>
      <c r="AWL445" s="330"/>
      <c r="AWM445" s="330"/>
      <c r="AWN445" s="330"/>
      <c r="AWO445" s="330"/>
      <c r="AWP445" s="330"/>
      <c r="AWQ445" s="330"/>
      <c r="AWR445" s="330"/>
      <c r="AWS445" s="330"/>
      <c r="AWT445" s="330"/>
      <c r="AWU445" s="330"/>
      <c r="AWV445" s="330"/>
      <c r="AWW445" s="330"/>
      <c r="AWX445" s="330"/>
      <c r="AWY445" s="330"/>
      <c r="AWZ445" s="330"/>
      <c r="AXA445" s="330"/>
      <c r="AXB445" s="330"/>
      <c r="AXC445" s="330"/>
      <c r="AXD445" s="330"/>
      <c r="AXE445" s="330"/>
      <c r="AXF445" s="330"/>
      <c r="AXG445" s="330"/>
      <c r="AXH445" s="330"/>
      <c r="AXI445" s="330"/>
      <c r="AXJ445" s="330"/>
      <c r="AXK445" s="330"/>
      <c r="AXL445" s="330"/>
      <c r="AXM445" s="330"/>
      <c r="AXN445" s="330"/>
      <c r="AXO445" s="330"/>
      <c r="AXP445" s="330"/>
      <c r="AXQ445" s="330"/>
      <c r="AXR445" s="330"/>
      <c r="AXS445" s="330"/>
      <c r="AXT445" s="330"/>
      <c r="AXU445" s="330"/>
      <c r="AXV445" s="330"/>
      <c r="AXW445" s="330"/>
      <c r="AXX445" s="330"/>
      <c r="AXY445" s="330"/>
      <c r="AXZ445" s="330"/>
      <c r="AYA445" s="330"/>
      <c r="AYB445" s="330"/>
      <c r="AYC445" s="330"/>
      <c r="AYD445" s="330"/>
      <c r="AYE445" s="330"/>
      <c r="AYF445" s="330"/>
      <c r="AYG445" s="330"/>
      <c r="AYH445" s="330"/>
      <c r="AYI445" s="330"/>
      <c r="AYJ445" s="330"/>
      <c r="AYK445" s="330"/>
      <c r="AYL445" s="330"/>
      <c r="AYM445" s="330"/>
      <c r="AYN445" s="330"/>
      <c r="AYO445" s="330"/>
      <c r="AYP445" s="330"/>
      <c r="AYQ445" s="330"/>
      <c r="AYR445" s="330"/>
      <c r="AYS445" s="330"/>
      <c r="AYT445" s="330"/>
      <c r="AYU445" s="330"/>
      <c r="AYV445" s="330"/>
      <c r="AYW445" s="330"/>
      <c r="AYX445" s="330"/>
      <c r="AYY445" s="330"/>
      <c r="AYZ445" s="330"/>
      <c r="AZA445" s="330"/>
      <c r="AZB445" s="330"/>
      <c r="AZC445" s="330"/>
      <c r="AZD445" s="330"/>
      <c r="AZE445" s="330"/>
      <c r="AZF445" s="330"/>
      <c r="AZG445" s="330"/>
      <c r="AZH445" s="330"/>
      <c r="AZI445" s="330"/>
      <c r="AZJ445" s="330"/>
      <c r="AZK445" s="330"/>
      <c r="AZL445" s="330"/>
      <c r="AZM445" s="330"/>
      <c r="AZN445" s="330"/>
      <c r="AZO445" s="330"/>
      <c r="AZP445" s="330"/>
      <c r="AZQ445" s="330"/>
      <c r="AZR445" s="330"/>
      <c r="AZS445" s="330"/>
      <c r="AZT445" s="330"/>
      <c r="AZU445" s="330"/>
      <c r="AZV445" s="330"/>
      <c r="AZW445" s="330"/>
      <c r="AZX445" s="330"/>
      <c r="AZY445" s="330"/>
      <c r="AZZ445" s="330"/>
      <c r="BAA445" s="330"/>
      <c r="BAB445" s="330"/>
      <c r="BAC445" s="330"/>
      <c r="BAD445" s="330"/>
      <c r="BAE445" s="330"/>
      <c r="BAF445" s="330"/>
      <c r="BAG445" s="330"/>
      <c r="BAH445" s="330"/>
      <c r="BAI445" s="330"/>
      <c r="BAJ445" s="330"/>
      <c r="BAK445" s="330"/>
      <c r="BAL445" s="330"/>
      <c r="BAM445" s="330"/>
      <c r="BAN445" s="330"/>
      <c r="BAO445" s="330"/>
      <c r="BAP445" s="330"/>
      <c r="BAQ445" s="330"/>
      <c r="BAR445" s="330"/>
      <c r="BAS445" s="330"/>
      <c r="BAT445" s="330"/>
      <c r="BAU445" s="330"/>
      <c r="BAV445" s="330"/>
      <c r="BAW445" s="330"/>
      <c r="BAX445" s="330"/>
      <c r="BAY445" s="330"/>
      <c r="BAZ445" s="330"/>
      <c r="BBA445" s="330"/>
      <c r="BBB445" s="330"/>
      <c r="BBC445" s="330"/>
      <c r="BBD445" s="330"/>
      <c r="BBE445" s="330"/>
      <c r="BBF445" s="330"/>
      <c r="BBG445" s="330"/>
      <c r="BBH445" s="330"/>
      <c r="BBI445" s="330"/>
      <c r="BBJ445" s="330"/>
      <c r="BBK445" s="330"/>
      <c r="BBL445" s="330"/>
      <c r="BBM445" s="330"/>
      <c r="BBN445" s="330"/>
      <c r="BBO445" s="330"/>
      <c r="BBP445" s="330"/>
      <c r="BBQ445" s="330"/>
      <c r="BBR445" s="330"/>
      <c r="BBS445" s="330"/>
      <c r="BBT445" s="330"/>
      <c r="BBU445" s="330"/>
      <c r="BBV445" s="330"/>
      <c r="BBW445" s="330"/>
      <c r="BBX445" s="330"/>
      <c r="BBY445" s="330"/>
      <c r="BBZ445" s="330"/>
      <c r="BCA445" s="330"/>
      <c r="BCB445" s="330"/>
      <c r="BCC445" s="330"/>
      <c r="BCD445" s="330"/>
      <c r="BCE445" s="330"/>
      <c r="BCF445" s="330"/>
      <c r="BCG445" s="330"/>
      <c r="BCH445" s="330"/>
      <c r="BCI445" s="330"/>
      <c r="BCJ445" s="330"/>
      <c r="BCK445" s="330"/>
      <c r="BCL445" s="330"/>
      <c r="BCM445" s="330"/>
      <c r="BCN445" s="330"/>
      <c r="BCO445" s="330"/>
      <c r="BCP445" s="330"/>
      <c r="BCQ445" s="330"/>
      <c r="BCR445" s="330"/>
      <c r="BCS445" s="330"/>
      <c r="BCT445" s="330"/>
      <c r="BCU445" s="330"/>
      <c r="BCV445" s="330"/>
      <c r="BCW445" s="330"/>
      <c r="BCX445" s="330"/>
      <c r="BCY445" s="330"/>
      <c r="BCZ445" s="330"/>
      <c r="BDA445" s="330"/>
      <c r="BDB445" s="330"/>
      <c r="BDC445" s="330"/>
      <c r="BDD445" s="330"/>
      <c r="BDE445" s="330"/>
      <c r="BDF445" s="330"/>
      <c r="BDG445" s="330"/>
      <c r="BDH445" s="330"/>
      <c r="BDI445" s="330"/>
      <c r="BDJ445" s="330"/>
      <c r="BDK445" s="330"/>
      <c r="BDL445" s="330"/>
      <c r="BDM445" s="330"/>
      <c r="BDN445" s="330"/>
      <c r="BDO445" s="330"/>
      <c r="BDP445" s="330"/>
      <c r="BDQ445" s="330"/>
      <c r="BDR445" s="330"/>
      <c r="BDS445" s="330"/>
      <c r="BDT445" s="330"/>
      <c r="BDU445" s="330"/>
      <c r="BDV445" s="330"/>
      <c r="BDW445" s="330"/>
      <c r="BDX445" s="330"/>
      <c r="BDY445" s="330"/>
      <c r="BDZ445" s="330"/>
      <c r="BEA445" s="330"/>
      <c r="BEB445" s="330"/>
      <c r="BEC445" s="330"/>
      <c r="BED445" s="330"/>
      <c r="BEE445" s="330"/>
      <c r="BEF445" s="330"/>
      <c r="BEG445" s="330"/>
      <c r="BEH445" s="330"/>
      <c r="BEI445" s="330"/>
      <c r="BEJ445" s="330"/>
      <c r="BEK445" s="330"/>
      <c r="BEL445" s="330"/>
      <c r="BEM445" s="330"/>
      <c r="BEN445" s="330"/>
      <c r="BEO445" s="330"/>
      <c r="BEP445" s="330"/>
      <c r="BEQ445" s="330"/>
      <c r="BER445" s="330"/>
      <c r="BES445" s="330"/>
      <c r="BET445" s="330"/>
      <c r="BEU445" s="330"/>
      <c r="BEV445" s="330"/>
      <c r="BEW445" s="330"/>
      <c r="BEX445" s="330"/>
      <c r="BEY445" s="330"/>
      <c r="BEZ445" s="330"/>
      <c r="BFA445" s="330"/>
      <c r="BFB445" s="330"/>
      <c r="BFC445" s="330"/>
      <c r="BFD445" s="330"/>
      <c r="BFE445" s="330"/>
      <c r="BFF445" s="330"/>
      <c r="BFG445" s="330"/>
      <c r="BFH445" s="330"/>
      <c r="BFI445" s="330"/>
      <c r="BFJ445" s="330"/>
      <c r="BFK445" s="330"/>
      <c r="BFL445" s="330"/>
      <c r="BFM445" s="330"/>
      <c r="BFN445" s="330"/>
      <c r="BFO445" s="330"/>
      <c r="BFP445" s="330"/>
      <c r="BFQ445" s="330"/>
      <c r="BFR445" s="330"/>
      <c r="BFS445" s="330"/>
      <c r="BFT445" s="330"/>
      <c r="BFU445" s="330"/>
      <c r="BFV445" s="330"/>
      <c r="BFW445" s="330"/>
      <c r="BFX445" s="330"/>
      <c r="BFY445" s="330"/>
      <c r="BFZ445" s="330"/>
      <c r="BGA445" s="330"/>
      <c r="BGB445" s="330"/>
      <c r="BGC445" s="330"/>
      <c r="BGD445" s="330"/>
      <c r="BGE445" s="330"/>
      <c r="BGF445" s="330"/>
      <c r="BGG445" s="330"/>
      <c r="BGH445" s="330"/>
      <c r="BGI445" s="330"/>
      <c r="BGJ445" s="330"/>
      <c r="BGK445" s="330"/>
      <c r="BGL445" s="330"/>
      <c r="BGM445" s="330"/>
      <c r="BGN445" s="330"/>
      <c r="BGO445" s="330"/>
      <c r="BGP445" s="330"/>
      <c r="BGQ445" s="330"/>
      <c r="BGR445" s="330"/>
      <c r="BGS445" s="330"/>
      <c r="BGT445" s="330"/>
      <c r="BGU445" s="330"/>
      <c r="BGV445" s="330"/>
      <c r="BGW445" s="330"/>
      <c r="BGX445" s="330"/>
      <c r="BGY445" s="330"/>
      <c r="BGZ445" s="330"/>
      <c r="BHA445" s="330"/>
      <c r="BHB445" s="330"/>
      <c r="BHC445" s="330"/>
      <c r="BHD445" s="330"/>
      <c r="BHE445" s="330"/>
      <c r="BHF445" s="330"/>
      <c r="BHG445" s="330"/>
      <c r="BHH445" s="330"/>
      <c r="BHI445" s="330"/>
      <c r="BHJ445" s="330"/>
      <c r="BHK445" s="330"/>
      <c r="BHL445" s="330"/>
      <c r="BHM445" s="330"/>
      <c r="BHN445" s="330"/>
      <c r="BHO445" s="330"/>
      <c r="BHP445" s="330"/>
      <c r="BHQ445" s="330"/>
      <c r="BHR445" s="330"/>
      <c r="BHS445" s="330"/>
      <c r="BHT445" s="330"/>
      <c r="BHU445" s="330"/>
      <c r="BHV445" s="330"/>
      <c r="BHW445" s="330"/>
      <c r="BHX445" s="330"/>
      <c r="BHY445" s="330"/>
      <c r="BHZ445" s="330"/>
      <c r="BIA445" s="330"/>
      <c r="BIB445" s="330"/>
      <c r="BIC445" s="330"/>
      <c r="BID445" s="330"/>
      <c r="BIE445" s="330"/>
      <c r="BIF445" s="330"/>
      <c r="BIG445" s="330"/>
      <c r="BIH445" s="330"/>
      <c r="BII445" s="330"/>
      <c r="BIJ445" s="330"/>
      <c r="BIK445" s="330"/>
      <c r="BIL445" s="330"/>
      <c r="BIM445" s="330"/>
      <c r="BIN445" s="330"/>
      <c r="BIO445" s="330"/>
      <c r="BIP445" s="330"/>
      <c r="BIQ445" s="330"/>
      <c r="BIR445" s="330"/>
      <c r="BIS445" s="330"/>
      <c r="BIT445" s="330"/>
      <c r="BIU445" s="330"/>
      <c r="BIV445" s="330"/>
      <c r="BIW445" s="330"/>
      <c r="BIX445" s="330"/>
      <c r="BIY445" s="330"/>
      <c r="BIZ445" s="330"/>
      <c r="BJA445" s="330"/>
      <c r="BJB445" s="330"/>
      <c r="BJC445" s="330"/>
      <c r="BJD445" s="330"/>
      <c r="BJE445" s="330"/>
      <c r="BJF445" s="330"/>
      <c r="BJG445" s="330"/>
      <c r="BJH445" s="330"/>
      <c r="BJI445" s="330"/>
      <c r="BJJ445" s="330"/>
      <c r="BJK445" s="330"/>
      <c r="BJL445" s="330"/>
      <c r="BJM445" s="330"/>
      <c r="BJN445" s="330"/>
      <c r="BJO445" s="330"/>
      <c r="BJP445" s="330"/>
      <c r="BJQ445" s="330"/>
      <c r="BJR445" s="330"/>
      <c r="BJS445" s="330"/>
      <c r="BJT445" s="330"/>
      <c r="BJU445" s="330"/>
      <c r="BJV445" s="330"/>
      <c r="BJW445" s="330"/>
      <c r="BJX445" s="330"/>
      <c r="BJY445" s="330"/>
      <c r="BJZ445" s="330"/>
      <c r="BKA445" s="330"/>
      <c r="BKB445" s="330"/>
      <c r="BKC445" s="330"/>
      <c r="BKD445" s="330"/>
      <c r="BKE445" s="330"/>
      <c r="BKF445" s="330"/>
      <c r="BKG445" s="330"/>
      <c r="BKH445" s="330"/>
      <c r="BKI445" s="330"/>
      <c r="BKJ445" s="330"/>
      <c r="BKK445" s="330"/>
      <c r="BKL445" s="330"/>
      <c r="BKM445" s="330"/>
      <c r="BKN445" s="330"/>
      <c r="BKO445" s="330"/>
      <c r="BKP445" s="330"/>
      <c r="BKQ445" s="330"/>
      <c r="BKR445" s="330"/>
      <c r="BKS445" s="330"/>
      <c r="BKT445" s="330"/>
      <c r="BKU445" s="330"/>
      <c r="BKV445" s="330"/>
      <c r="BKW445" s="330"/>
      <c r="BKX445" s="330"/>
      <c r="BKY445" s="330"/>
      <c r="BKZ445" s="330"/>
      <c r="BLA445" s="330"/>
      <c r="BLB445" s="330"/>
      <c r="BLC445" s="330"/>
      <c r="BLD445" s="330"/>
      <c r="BLE445" s="330"/>
      <c r="BLF445" s="330"/>
      <c r="BLG445" s="330"/>
      <c r="BLH445" s="330"/>
      <c r="BLI445" s="330"/>
      <c r="BLJ445" s="330"/>
      <c r="BLK445" s="330"/>
      <c r="BLL445" s="330"/>
      <c r="BLM445" s="330"/>
      <c r="BLN445" s="330"/>
      <c r="BLO445" s="330"/>
      <c r="BLP445" s="330"/>
      <c r="BLQ445" s="330"/>
      <c r="BLR445" s="330"/>
      <c r="BLS445" s="330"/>
      <c r="BLT445" s="330"/>
      <c r="BLU445" s="330"/>
      <c r="BLV445" s="330"/>
      <c r="BLW445" s="330"/>
      <c r="BLX445" s="330"/>
      <c r="BLY445" s="330"/>
      <c r="BLZ445" s="330"/>
      <c r="BMA445" s="330"/>
      <c r="BMB445" s="330"/>
      <c r="BMC445" s="330"/>
      <c r="BMD445" s="330"/>
      <c r="BME445" s="330"/>
      <c r="BMF445" s="330"/>
      <c r="BMG445" s="330"/>
      <c r="BMH445" s="330"/>
      <c r="BMI445" s="330"/>
      <c r="BMJ445" s="330"/>
      <c r="BMK445" s="330"/>
      <c r="BML445" s="330"/>
      <c r="BMM445" s="330"/>
      <c r="BMN445" s="330"/>
      <c r="BMO445" s="330"/>
      <c r="BMP445" s="330"/>
      <c r="BMQ445" s="330"/>
      <c r="BMR445" s="330"/>
      <c r="BMS445" s="330"/>
      <c r="BMT445" s="330"/>
      <c r="BMU445" s="330"/>
      <c r="BMV445" s="330"/>
      <c r="BMW445" s="330"/>
      <c r="BMX445" s="330"/>
      <c r="BMY445" s="330"/>
      <c r="BMZ445" s="330"/>
      <c r="BNA445" s="330"/>
      <c r="BNB445" s="330"/>
      <c r="BNC445" s="330"/>
      <c r="BND445" s="330"/>
      <c r="BNE445" s="330"/>
      <c r="BNF445" s="330"/>
      <c r="BNG445" s="330"/>
      <c r="BNH445" s="330"/>
      <c r="BNI445" s="330"/>
      <c r="BNJ445" s="330"/>
      <c r="BNK445" s="330"/>
      <c r="BNL445" s="330"/>
      <c r="BNM445" s="330"/>
      <c r="BNN445" s="330"/>
      <c r="BNO445" s="330"/>
      <c r="BNP445" s="330"/>
      <c r="BNQ445" s="330"/>
      <c r="BNR445" s="330"/>
      <c r="BNS445" s="330"/>
      <c r="BNT445" s="330"/>
      <c r="BNU445" s="330"/>
      <c r="BNV445" s="330"/>
      <c r="BNW445" s="330"/>
      <c r="BNX445" s="330"/>
      <c r="BNY445" s="330"/>
      <c r="BNZ445" s="330"/>
      <c r="BOA445" s="330"/>
      <c r="BOB445" s="330"/>
      <c r="BOC445" s="330"/>
      <c r="BOD445" s="330"/>
      <c r="BOE445" s="330"/>
      <c r="BOF445" s="330"/>
      <c r="BOG445" s="330"/>
      <c r="BOH445" s="330"/>
      <c r="BOI445" s="330"/>
      <c r="BOJ445" s="330"/>
      <c r="BOK445" s="330"/>
      <c r="BOL445" s="330"/>
      <c r="BOM445" s="330"/>
      <c r="BON445" s="330"/>
      <c r="BOO445" s="330"/>
      <c r="BOP445" s="330"/>
      <c r="BOQ445" s="330"/>
      <c r="BOR445" s="330"/>
      <c r="BOS445" s="330"/>
      <c r="BOT445" s="330"/>
      <c r="BOU445" s="330"/>
      <c r="BOV445" s="330"/>
      <c r="BOW445" s="330"/>
      <c r="BOX445" s="330"/>
      <c r="BOY445" s="330"/>
      <c r="BOZ445" s="330"/>
      <c r="BPA445" s="330"/>
      <c r="BPB445" s="330"/>
      <c r="BPC445" s="330"/>
      <c r="BPD445" s="330"/>
      <c r="BPE445" s="330"/>
      <c r="BPF445" s="330"/>
      <c r="BPG445" s="330"/>
      <c r="BPH445" s="330"/>
      <c r="BPI445" s="330"/>
      <c r="BPJ445" s="330"/>
      <c r="BPK445" s="330"/>
      <c r="BPL445" s="330"/>
      <c r="BPM445" s="330"/>
      <c r="BPN445" s="330"/>
      <c r="BPO445" s="330"/>
      <c r="BPP445" s="330"/>
      <c r="BPQ445" s="330"/>
      <c r="BPR445" s="330"/>
      <c r="BPS445" s="330"/>
      <c r="BPT445" s="330"/>
      <c r="BPU445" s="330"/>
      <c r="BPV445" s="330"/>
      <c r="BPW445" s="330"/>
      <c r="BPX445" s="330"/>
      <c r="BPY445" s="330"/>
      <c r="BPZ445" s="330"/>
      <c r="BQA445" s="330"/>
      <c r="BQB445" s="330"/>
      <c r="BQC445" s="330"/>
      <c r="BQD445" s="330"/>
      <c r="BQE445" s="330"/>
      <c r="BQF445" s="330"/>
      <c r="BQG445" s="330"/>
      <c r="BQH445" s="330"/>
      <c r="BQI445" s="330"/>
      <c r="BQJ445" s="330"/>
      <c r="BQK445" s="330"/>
      <c r="BQL445" s="330"/>
      <c r="BQM445" s="330"/>
      <c r="BQN445" s="330"/>
      <c r="BQO445" s="330"/>
      <c r="BQP445" s="330"/>
      <c r="BQQ445" s="330"/>
      <c r="BQR445" s="330"/>
      <c r="BQS445" s="330"/>
      <c r="BQT445" s="330"/>
      <c r="BQU445" s="330"/>
      <c r="BQV445" s="330"/>
      <c r="BQW445" s="330"/>
      <c r="BQX445" s="330"/>
      <c r="BQY445" s="330"/>
      <c r="BQZ445" s="330"/>
      <c r="BRA445" s="330"/>
      <c r="BRB445" s="330"/>
      <c r="BRC445" s="330"/>
      <c r="BRD445" s="330"/>
      <c r="BRE445" s="330"/>
      <c r="BRF445" s="330"/>
      <c r="BRG445" s="330"/>
      <c r="BRH445" s="330"/>
      <c r="BRI445" s="330"/>
      <c r="BRJ445" s="330"/>
      <c r="BRK445" s="330"/>
      <c r="BRL445" s="330"/>
      <c r="BRM445" s="330"/>
      <c r="BRN445" s="330"/>
      <c r="BRO445" s="330"/>
      <c r="BRP445" s="330"/>
      <c r="BRQ445" s="330"/>
      <c r="BRR445" s="330"/>
      <c r="BRS445" s="330"/>
      <c r="BRT445" s="330"/>
      <c r="BRU445" s="330"/>
      <c r="BRV445" s="330"/>
      <c r="BRW445" s="330"/>
      <c r="BRX445" s="330"/>
      <c r="BRY445" s="330"/>
      <c r="BRZ445" s="330"/>
      <c r="BSA445" s="330"/>
      <c r="BSB445" s="330"/>
      <c r="BSC445" s="330"/>
      <c r="BSD445" s="330"/>
      <c r="BSE445" s="330"/>
      <c r="BSF445" s="330"/>
      <c r="BSG445" s="330"/>
      <c r="BSH445" s="330"/>
      <c r="BSI445" s="330"/>
      <c r="BSJ445" s="330"/>
      <c r="BSK445" s="330"/>
      <c r="BSL445" s="330"/>
      <c r="BSM445" s="330"/>
      <c r="BSN445" s="330"/>
      <c r="BSO445" s="330"/>
      <c r="BSP445" s="330"/>
      <c r="BSQ445" s="330"/>
      <c r="BSR445" s="330"/>
      <c r="BSS445" s="330"/>
      <c r="BST445" s="330"/>
      <c r="BSU445" s="330"/>
      <c r="BSV445" s="330"/>
      <c r="BSW445" s="330"/>
      <c r="BSX445" s="330"/>
      <c r="BSY445" s="330"/>
      <c r="BSZ445" s="330"/>
      <c r="BTA445" s="330"/>
      <c r="BTB445" s="330"/>
      <c r="BTC445" s="330"/>
      <c r="BTD445" s="330"/>
      <c r="BTE445" s="330"/>
      <c r="BTF445" s="330"/>
      <c r="BTG445" s="330"/>
      <c r="BTH445" s="330"/>
      <c r="BTI445" s="330"/>
      <c r="BTJ445" s="330"/>
      <c r="BTK445" s="330"/>
      <c r="BTL445" s="330"/>
      <c r="BTM445" s="330"/>
      <c r="BTN445" s="330"/>
      <c r="BTO445" s="330"/>
      <c r="BTP445" s="330"/>
      <c r="BTQ445" s="330"/>
      <c r="BTR445" s="330"/>
      <c r="BTS445" s="330"/>
      <c r="BTT445" s="330"/>
      <c r="BTU445" s="330"/>
      <c r="BTV445" s="330"/>
      <c r="BTW445" s="330"/>
      <c r="BTX445" s="330"/>
      <c r="BTY445" s="330"/>
      <c r="BTZ445" s="330"/>
      <c r="BUA445" s="330"/>
      <c r="BUB445" s="330"/>
      <c r="BUC445" s="330"/>
      <c r="BUD445" s="330"/>
      <c r="BUE445" s="330"/>
      <c r="BUF445" s="330"/>
      <c r="BUG445" s="330"/>
      <c r="BUH445" s="330"/>
      <c r="BUI445" s="330"/>
      <c r="BUJ445" s="330"/>
      <c r="BUK445" s="330"/>
      <c r="BUL445" s="330"/>
      <c r="BUM445" s="330"/>
      <c r="BUN445" s="330"/>
      <c r="BUO445" s="330"/>
      <c r="BUP445" s="330"/>
      <c r="BUQ445" s="330"/>
      <c r="BUR445" s="330"/>
      <c r="BUS445" s="330"/>
      <c r="BUT445" s="330"/>
      <c r="BUU445" s="330"/>
      <c r="BUV445" s="330"/>
      <c r="BUW445" s="330"/>
      <c r="BUX445" s="330"/>
      <c r="BUY445" s="330"/>
      <c r="BUZ445" s="330"/>
      <c r="BVA445" s="330"/>
      <c r="BVB445" s="330"/>
      <c r="BVC445" s="330"/>
      <c r="BVD445" s="330"/>
      <c r="BVE445" s="330"/>
      <c r="BVF445" s="330"/>
      <c r="BVG445" s="330"/>
      <c r="BVH445" s="330"/>
      <c r="BVI445" s="330"/>
      <c r="BVJ445" s="330"/>
      <c r="BVK445" s="330"/>
      <c r="BVL445" s="330"/>
      <c r="BVM445" s="330"/>
      <c r="BVN445" s="330"/>
      <c r="BVO445" s="330"/>
      <c r="BVP445" s="330"/>
      <c r="BVQ445" s="330"/>
      <c r="BVR445" s="330"/>
      <c r="BVS445" s="330"/>
      <c r="BVT445" s="330"/>
      <c r="BVU445" s="330"/>
      <c r="BVV445" s="330"/>
      <c r="BVW445" s="330"/>
      <c r="BVX445" s="330"/>
      <c r="BVY445" s="330"/>
      <c r="BVZ445" s="330"/>
      <c r="BWA445" s="330"/>
      <c r="BWB445" s="330"/>
      <c r="BWC445" s="330"/>
      <c r="BWD445" s="330"/>
      <c r="BWE445" s="330"/>
      <c r="BWF445" s="330"/>
      <c r="BWG445" s="330"/>
      <c r="BWH445" s="330"/>
      <c r="BWI445" s="330"/>
      <c r="BWJ445" s="330"/>
      <c r="BWK445" s="330"/>
      <c r="BWL445" s="330"/>
      <c r="BWM445" s="330"/>
      <c r="BWN445" s="330"/>
      <c r="BWO445" s="330"/>
      <c r="BWP445" s="330"/>
      <c r="BWQ445" s="330"/>
      <c r="BWR445" s="330"/>
      <c r="BWS445" s="330"/>
      <c r="BWT445" s="330"/>
      <c r="BWU445" s="330"/>
      <c r="BWV445" s="330"/>
      <c r="BWW445" s="330"/>
      <c r="BWX445" s="330"/>
      <c r="BWY445" s="330"/>
      <c r="BWZ445" s="330"/>
      <c r="BXA445" s="330"/>
      <c r="BXB445" s="330"/>
      <c r="BXC445" s="330"/>
      <c r="BXD445" s="330"/>
      <c r="BXE445" s="330"/>
      <c r="BXF445" s="330"/>
      <c r="BXG445" s="330"/>
      <c r="BXH445" s="330"/>
      <c r="BXI445" s="330"/>
      <c r="BXJ445" s="330"/>
      <c r="BXK445" s="330"/>
      <c r="BXL445" s="330"/>
      <c r="BXM445" s="330"/>
      <c r="BXN445" s="330"/>
      <c r="BXO445" s="330"/>
      <c r="BXP445" s="330"/>
      <c r="BXQ445" s="330"/>
      <c r="BXR445" s="330"/>
      <c r="BXS445" s="330"/>
      <c r="BXT445" s="330"/>
      <c r="BXU445" s="330"/>
      <c r="BXV445" s="330"/>
      <c r="BXW445" s="330"/>
      <c r="BXX445" s="330"/>
      <c r="BXY445" s="330"/>
      <c r="BXZ445" s="330"/>
      <c r="BYA445" s="330"/>
      <c r="BYB445" s="330"/>
      <c r="BYC445" s="330"/>
      <c r="BYD445" s="330"/>
      <c r="BYE445" s="330"/>
      <c r="BYF445" s="330"/>
      <c r="BYG445" s="330"/>
      <c r="BYH445" s="330"/>
      <c r="BYI445" s="330"/>
      <c r="BYJ445" s="330"/>
      <c r="BYK445" s="330"/>
      <c r="BYL445" s="330"/>
      <c r="BYM445" s="330"/>
      <c r="BYN445" s="330"/>
      <c r="BYO445" s="330"/>
      <c r="BYP445" s="330"/>
      <c r="BYQ445" s="330"/>
      <c r="BYR445" s="330"/>
      <c r="BYS445" s="330"/>
      <c r="BYT445" s="330"/>
      <c r="BYU445" s="330"/>
      <c r="BYV445" s="330"/>
      <c r="BYW445" s="330"/>
      <c r="BYX445" s="330"/>
      <c r="BYY445" s="330"/>
      <c r="BYZ445" s="330"/>
      <c r="BZA445" s="330"/>
      <c r="BZB445" s="330"/>
      <c r="BZC445" s="330"/>
      <c r="BZD445" s="330"/>
      <c r="BZE445" s="330"/>
      <c r="BZF445" s="330"/>
      <c r="BZG445" s="330"/>
      <c r="BZH445" s="330"/>
      <c r="BZI445" s="330"/>
      <c r="BZJ445" s="330"/>
      <c r="BZK445" s="330"/>
      <c r="BZL445" s="330"/>
      <c r="BZM445" s="330"/>
      <c r="BZN445" s="330"/>
      <c r="BZO445" s="330"/>
      <c r="BZP445" s="330"/>
      <c r="BZQ445" s="330"/>
      <c r="BZR445" s="330"/>
      <c r="BZS445" s="330"/>
      <c r="BZT445" s="330"/>
      <c r="BZU445" s="330"/>
      <c r="BZV445" s="330"/>
      <c r="BZW445" s="330"/>
      <c r="BZX445" s="330"/>
      <c r="BZY445" s="330"/>
      <c r="BZZ445" s="330"/>
      <c r="CAA445" s="330"/>
      <c r="CAB445" s="330"/>
      <c r="CAC445" s="330"/>
      <c r="CAD445" s="330"/>
      <c r="CAE445" s="330"/>
      <c r="CAF445" s="330"/>
      <c r="CAG445" s="330"/>
      <c r="CAH445" s="330"/>
      <c r="CAI445" s="330"/>
      <c r="CAJ445" s="330"/>
      <c r="CAK445" s="330"/>
      <c r="CAL445" s="330"/>
      <c r="CAM445" s="330"/>
      <c r="CAN445" s="330"/>
      <c r="CAO445" s="330"/>
      <c r="CAP445" s="330"/>
      <c r="CAQ445" s="330"/>
      <c r="CAR445" s="330"/>
      <c r="CAS445" s="330"/>
      <c r="CAT445" s="330"/>
      <c r="CAU445" s="330"/>
      <c r="CAV445" s="330"/>
      <c r="CAW445" s="330"/>
      <c r="CAX445" s="330"/>
      <c r="CAY445" s="330"/>
      <c r="CAZ445" s="330"/>
      <c r="CBA445" s="330"/>
      <c r="CBB445" s="330"/>
      <c r="CBC445" s="330"/>
      <c r="CBD445" s="330"/>
      <c r="CBE445" s="330"/>
      <c r="CBF445" s="330"/>
      <c r="CBG445" s="330"/>
      <c r="CBH445" s="330"/>
      <c r="CBI445" s="330"/>
      <c r="CBJ445" s="330"/>
      <c r="CBK445" s="330"/>
      <c r="CBL445" s="330"/>
      <c r="CBM445" s="330"/>
      <c r="CBN445" s="330"/>
      <c r="CBO445" s="330"/>
      <c r="CBP445" s="330"/>
      <c r="CBQ445" s="330"/>
      <c r="CBR445" s="330"/>
      <c r="CBS445" s="330"/>
      <c r="CBT445" s="330"/>
      <c r="CBU445" s="330"/>
      <c r="CBV445" s="330"/>
      <c r="CBW445" s="330"/>
      <c r="CBX445" s="330"/>
      <c r="CBY445" s="330"/>
      <c r="CBZ445" s="330"/>
      <c r="CCA445" s="330"/>
      <c r="CCB445" s="330"/>
      <c r="CCC445" s="330"/>
      <c r="CCD445" s="330"/>
      <c r="CCE445" s="330"/>
      <c r="CCF445" s="330"/>
      <c r="CCG445" s="330"/>
      <c r="CCH445" s="330"/>
      <c r="CCI445" s="330"/>
      <c r="CCJ445" s="330"/>
      <c r="CCK445" s="330"/>
      <c r="CCL445" s="330"/>
      <c r="CCM445" s="330"/>
      <c r="CCN445" s="330"/>
      <c r="CCO445" s="330"/>
      <c r="CCP445" s="330"/>
      <c r="CCQ445" s="330"/>
      <c r="CCR445" s="330"/>
      <c r="CCS445" s="330"/>
      <c r="CCT445" s="330"/>
      <c r="CCU445" s="330"/>
      <c r="CCV445" s="330"/>
      <c r="CCW445" s="330"/>
      <c r="CCX445" s="330"/>
      <c r="CCY445" s="330"/>
      <c r="CCZ445" s="330"/>
      <c r="CDA445" s="330"/>
      <c r="CDB445" s="330"/>
      <c r="CDC445" s="330"/>
      <c r="CDD445" s="330"/>
      <c r="CDE445" s="330"/>
      <c r="CDF445" s="330"/>
      <c r="CDG445" s="330"/>
      <c r="CDH445" s="330"/>
      <c r="CDI445" s="330"/>
      <c r="CDJ445" s="330"/>
      <c r="CDK445" s="330"/>
      <c r="CDL445" s="330"/>
      <c r="CDM445" s="330"/>
      <c r="CDN445" s="330"/>
      <c r="CDO445" s="330"/>
      <c r="CDP445" s="330"/>
      <c r="CDQ445" s="330"/>
      <c r="CDR445" s="330"/>
      <c r="CDS445" s="330"/>
      <c r="CDT445" s="330"/>
      <c r="CDU445" s="330"/>
      <c r="CDV445" s="330"/>
      <c r="CDW445" s="330"/>
      <c r="CDX445" s="330"/>
      <c r="CDY445" s="330"/>
      <c r="CDZ445" s="330"/>
      <c r="CEA445" s="330"/>
      <c r="CEB445" s="330"/>
      <c r="CEC445" s="330"/>
      <c r="CED445" s="330"/>
      <c r="CEE445" s="330"/>
      <c r="CEF445" s="330"/>
      <c r="CEG445" s="330"/>
      <c r="CEH445" s="330"/>
      <c r="CEI445" s="330"/>
      <c r="CEJ445" s="330"/>
      <c r="CEK445" s="330"/>
      <c r="CEL445" s="330"/>
      <c r="CEM445" s="330"/>
      <c r="CEN445" s="330"/>
      <c r="CEO445" s="330"/>
      <c r="CEP445" s="330"/>
      <c r="CEQ445" s="330"/>
      <c r="CER445" s="330"/>
      <c r="CES445" s="330"/>
      <c r="CET445" s="330"/>
      <c r="CEU445" s="330"/>
      <c r="CEV445" s="330"/>
      <c r="CEW445" s="330"/>
      <c r="CEX445" s="330"/>
      <c r="CEY445" s="330"/>
      <c r="CEZ445" s="330"/>
      <c r="CFA445" s="330"/>
      <c r="CFB445" s="330"/>
      <c r="CFC445" s="330"/>
      <c r="CFD445" s="330"/>
      <c r="CFE445" s="330"/>
      <c r="CFF445" s="330"/>
      <c r="CFG445" s="330"/>
      <c r="CFH445" s="330"/>
      <c r="CFI445" s="330"/>
      <c r="CFJ445" s="330"/>
      <c r="CFK445" s="330"/>
      <c r="CFL445" s="330"/>
      <c r="CFM445" s="330"/>
      <c r="CFN445" s="330"/>
      <c r="CFO445" s="330"/>
      <c r="CFP445" s="330"/>
      <c r="CFQ445" s="330"/>
      <c r="CFR445" s="330"/>
      <c r="CFS445" s="330"/>
      <c r="CFT445" s="330"/>
      <c r="CFU445" s="330"/>
      <c r="CFV445" s="330"/>
      <c r="CFW445" s="330"/>
      <c r="CFX445" s="330"/>
      <c r="CFY445" s="330"/>
      <c r="CFZ445" s="330"/>
      <c r="CGA445" s="330"/>
      <c r="CGB445" s="330"/>
      <c r="CGC445" s="330"/>
      <c r="CGD445" s="330"/>
      <c r="CGE445" s="330"/>
      <c r="CGF445" s="330"/>
      <c r="CGG445" s="330"/>
      <c r="CGH445" s="330"/>
      <c r="CGI445" s="330"/>
      <c r="CGJ445" s="330"/>
      <c r="CGK445" s="330"/>
      <c r="CGL445" s="330"/>
      <c r="CGM445" s="330"/>
      <c r="CGN445" s="330"/>
      <c r="CGO445" s="330"/>
      <c r="CGP445" s="330"/>
      <c r="CGQ445" s="330"/>
      <c r="CGR445" s="330"/>
      <c r="CGS445" s="330"/>
      <c r="CGT445" s="330"/>
      <c r="CGU445" s="330"/>
      <c r="CGV445" s="330"/>
      <c r="CGW445" s="330"/>
      <c r="CGX445" s="330"/>
      <c r="CGY445" s="330"/>
      <c r="CGZ445" s="330"/>
      <c r="CHA445" s="330"/>
      <c r="CHB445" s="330"/>
      <c r="CHC445" s="330"/>
      <c r="CHD445" s="330"/>
      <c r="CHE445" s="330"/>
      <c r="CHF445" s="330"/>
      <c r="CHG445" s="330"/>
      <c r="CHH445" s="330"/>
      <c r="CHI445" s="330"/>
      <c r="CHJ445" s="330"/>
      <c r="CHK445" s="330"/>
      <c r="CHL445" s="330"/>
      <c r="CHM445" s="330"/>
      <c r="CHN445" s="330"/>
      <c r="CHO445" s="330"/>
      <c r="CHP445" s="330"/>
      <c r="CHQ445" s="330"/>
      <c r="CHR445" s="330"/>
      <c r="CHS445" s="330"/>
      <c r="CHT445" s="330"/>
      <c r="CHU445" s="330"/>
      <c r="CHV445" s="330"/>
      <c r="CHW445" s="330"/>
      <c r="CHX445" s="330"/>
      <c r="CHY445" s="330"/>
      <c r="CHZ445" s="330"/>
      <c r="CIA445" s="330"/>
      <c r="CIB445" s="330"/>
      <c r="CIC445" s="330"/>
      <c r="CID445" s="330"/>
      <c r="CIE445" s="330"/>
      <c r="CIF445" s="330"/>
      <c r="CIG445" s="330"/>
      <c r="CIH445" s="330"/>
      <c r="CII445" s="330"/>
      <c r="CIJ445" s="330"/>
      <c r="CIK445" s="330"/>
      <c r="CIL445" s="330"/>
      <c r="CIM445" s="330"/>
      <c r="CIN445" s="330"/>
      <c r="CIO445" s="330"/>
      <c r="CIP445" s="330"/>
      <c r="CIQ445" s="330"/>
      <c r="CIR445" s="330"/>
      <c r="CIS445" s="330"/>
      <c r="CIT445" s="330"/>
      <c r="CIU445" s="330"/>
      <c r="CIV445" s="330"/>
      <c r="CIW445" s="330"/>
      <c r="CIX445" s="330"/>
      <c r="CIY445" s="330"/>
      <c r="CIZ445" s="330"/>
      <c r="CJA445" s="330"/>
      <c r="CJB445" s="330"/>
      <c r="CJC445" s="330"/>
      <c r="CJD445" s="330"/>
      <c r="CJE445" s="330"/>
      <c r="CJF445" s="330"/>
      <c r="CJG445" s="330"/>
      <c r="CJH445" s="330"/>
      <c r="CJI445" s="330"/>
      <c r="CJJ445" s="330"/>
      <c r="CJK445" s="330"/>
      <c r="CJL445" s="330"/>
      <c r="CJM445" s="330"/>
      <c r="CJN445" s="330"/>
      <c r="CJO445" s="330"/>
      <c r="CJP445" s="330"/>
      <c r="CJQ445" s="330"/>
      <c r="CJR445" s="330"/>
      <c r="CJS445" s="330"/>
      <c r="CJT445" s="330"/>
      <c r="CJU445" s="330"/>
      <c r="CJV445" s="330"/>
      <c r="CJW445" s="330"/>
      <c r="CJX445" s="330"/>
      <c r="CJY445" s="330"/>
      <c r="CJZ445" s="330"/>
      <c r="CKA445" s="330"/>
      <c r="CKB445" s="330"/>
      <c r="CKC445" s="330"/>
      <c r="CKD445" s="330"/>
      <c r="CKE445" s="330"/>
      <c r="CKF445" s="330"/>
      <c r="CKG445" s="330"/>
      <c r="CKH445" s="330"/>
      <c r="CKI445" s="330"/>
      <c r="CKJ445" s="330"/>
      <c r="CKK445" s="330"/>
      <c r="CKL445" s="330"/>
      <c r="CKM445" s="330"/>
      <c r="CKN445" s="330"/>
      <c r="CKO445" s="330"/>
      <c r="CKP445" s="330"/>
      <c r="CKQ445" s="330"/>
      <c r="CKR445" s="330"/>
      <c r="CKS445" s="330"/>
      <c r="CKT445" s="330"/>
      <c r="CKU445" s="330"/>
      <c r="CKV445" s="330"/>
      <c r="CKW445" s="330"/>
      <c r="CKX445" s="330"/>
      <c r="CKY445" s="330"/>
      <c r="CKZ445" s="330"/>
      <c r="CLA445" s="330"/>
      <c r="CLB445" s="330"/>
      <c r="CLC445" s="330"/>
      <c r="CLD445" s="330"/>
      <c r="CLE445" s="330"/>
      <c r="CLF445" s="330"/>
      <c r="CLG445" s="330"/>
      <c r="CLH445" s="330"/>
      <c r="CLI445" s="330"/>
      <c r="CLJ445" s="330"/>
      <c r="CLK445" s="330"/>
      <c r="CLL445" s="330"/>
      <c r="CLM445" s="330"/>
      <c r="CLN445" s="330"/>
      <c r="CLO445" s="330"/>
      <c r="CLP445" s="330"/>
      <c r="CLQ445" s="330"/>
      <c r="CLR445" s="330"/>
      <c r="CLS445" s="330"/>
      <c r="CLT445" s="330"/>
      <c r="CLU445" s="330"/>
      <c r="CLV445" s="330"/>
      <c r="CLW445" s="330"/>
      <c r="CLX445" s="330"/>
      <c r="CLY445" s="330"/>
      <c r="CLZ445" s="330"/>
      <c r="CMA445" s="330"/>
      <c r="CMB445" s="330"/>
      <c r="CMC445" s="330"/>
      <c r="CMD445" s="330"/>
      <c r="CME445" s="330"/>
      <c r="CMF445" s="330"/>
      <c r="CMG445" s="330"/>
      <c r="CMH445" s="330"/>
      <c r="CMI445" s="330"/>
      <c r="CMJ445" s="330"/>
      <c r="CMK445" s="330"/>
      <c r="CML445" s="330"/>
      <c r="CMM445" s="330"/>
      <c r="CMN445" s="330"/>
      <c r="CMO445" s="330"/>
      <c r="CMP445" s="330"/>
      <c r="CMQ445" s="330"/>
      <c r="CMR445" s="330"/>
      <c r="CMS445" s="330"/>
      <c r="CMT445" s="330"/>
      <c r="CMU445" s="330"/>
      <c r="CMV445" s="330"/>
      <c r="CMW445" s="330"/>
      <c r="CMX445" s="330"/>
      <c r="CMY445" s="330"/>
      <c r="CMZ445" s="330"/>
      <c r="CNA445" s="330"/>
      <c r="CNB445" s="330"/>
      <c r="CNC445" s="330"/>
      <c r="CND445" s="330"/>
      <c r="CNE445" s="330"/>
      <c r="CNF445" s="330"/>
      <c r="CNG445" s="330"/>
      <c r="CNH445" s="330"/>
      <c r="CNI445" s="330"/>
      <c r="CNJ445" s="330"/>
      <c r="CNK445" s="330"/>
      <c r="CNL445" s="330"/>
      <c r="CNM445" s="330"/>
      <c r="CNN445" s="330"/>
      <c r="CNO445" s="330"/>
      <c r="CNP445" s="330"/>
      <c r="CNQ445" s="330"/>
      <c r="CNR445" s="330"/>
      <c r="CNS445" s="330"/>
      <c r="CNT445" s="330"/>
      <c r="CNU445" s="330"/>
      <c r="CNV445" s="330"/>
      <c r="CNW445" s="330"/>
      <c r="CNX445" s="330"/>
      <c r="CNY445" s="330"/>
      <c r="CNZ445" s="330"/>
      <c r="COA445" s="330"/>
      <c r="COB445" s="330"/>
      <c r="COC445" s="330"/>
      <c r="COD445" s="330"/>
      <c r="COE445" s="330"/>
      <c r="COF445" s="330"/>
      <c r="COG445" s="330"/>
      <c r="COH445" s="330"/>
      <c r="COI445" s="330"/>
      <c r="COJ445" s="330"/>
      <c r="COK445" s="330"/>
      <c r="COL445" s="330"/>
      <c r="COM445" s="330"/>
      <c r="CON445" s="330"/>
      <c r="COO445" s="330"/>
      <c r="COP445" s="330"/>
      <c r="COQ445" s="330"/>
      <c r="COR445" s="330"/>
      <c r="COS445" s="330"/>
      <c r="COT445" s="330"/>
      <c r="COU445" s="330"/>
      <c r="COV445" s="330"/>
      <c r="COW445" s="330"/>
      <c r="COX445" s="330"/>
      <c r="COY445" s="330"/>
      <c r="COZ445" s="330"/>
      <c r="CPA445" s="330"/>
      <c r="CPB445" s="330"/>
      <c r="CPC445" s="330"/>
      <c r="CPD445" s="330"/>
      <c r="CPE445" s="330"/>
      <c r="CPF445" s="330"/>
      <c r="CPG445" s="330"/>
      <c r="CPH445" s="330"/>
      <c r="CPI445" s="330"/>
      <c r="CPJ445" s="330"/>
      <c r="CPK445" s="330"/>
      <c r="CPL445" s="330"/>
      <c r="CPM445" s="330"/>
      <c r="CPN445" s="330"/>
      <c r="CPO445" s="330"/>
      <c r="CPP445" s="330"/>
      <c r="CPQ445" s="330"/>
      <c r="CPR445" s="330"/>
      <c r="CPS445" s="330"/>
      <c r="CPT445" s="330"/>
      <c r="CPU445" s="330"/>
      <c r="CPV445" s="330"/>
      <c r="CPW445" s="330"/>
      <c r="CPX445" s="330"/>
      <c r="CPY445" s="330"/>
      <c r="CPZ445" s="330"/>
      <c r="CQA445" s="330"/>
      <c r="CQB445" s="330"/>
      <c r="CQC445" s="330"/>
      <c r="CQD445" s="330"/>
      <c r="CQE445" s="330"/>
      <c r="CQF445" s="330"/>
      <c r="CQG445" s="330"/>
      <c r="CQH445" s="330"/>
      <c r="CQI445" s="330"/>
      <c r="CQJ445" s="330"/>
      <c r="CQK445" s="330"/>
      <c r="CQL445" s="330"/>
      <c r="CQM445" s="330"/>
      <c r="CQN445" s="330"/>
      <c r="CQO445" s="330"/>
      <c r="CQP445" s="330"/>
      <c r="CQQ445" s="330"/>
      <c r="CQR445" s="330"/>
      <c r="CQS445" s="330"/>
      <c r="CQT445" s="330"/>
      <c r="CQU445" s="330"/>
      <c r="CQV445" s="330"/>
      <c r="CQW445" s="330"/>
      <c r="CQX445" s="330"/>
      <c r="CQY445" s="330"/>
      <c r="CQZ445" s="330"/>
      <c r="CRA445" s="330"/>
      <c r="CRB445" s="330"/>
      <c r="CRC445" s="330"/>
      <c r="CRD445" s="330"/>
      <c r="CRE445" s="330"/>
      <c r="CRF445" s="330"/>
      <c r="CRG445" s="330"/>
      <c r="CRH445" s="330"/>
      <c r="CRI445" s="330"/>
      <c r="CRJ445" s="330"/>
      <c r="CRK445" s="330"/>
      <c r="CRL445" s="330"/>
      <c r="CRM445" s="330"/>
      <c r="CRN445" s="330"/>
      <c r="CRO445" s="330"/>
      <c r="CRP445" s="330"/>
      <c r="CRQ445" s="330"/>
      <c r="CRR445" s="330"/>
      <c r="CRS445" s="330"/>
      <c r="CRT445" s="330"/>
      <c r="CRU445" s="330"/>
      <c r="CRV445" s="330"/>
      <c r="CRW445" s="330"/>
      <c r="CRX445" s="330"/>
      <c r="CRY445" s="330"/>
      <c r="CRZ445" s="330"/>
      <c r="CSA445" s="330"/>
      <c r="CSB445" s="330"/>
      <c r="CSC445" s="330"/>
      <c r="CSD445" s="330"/>
      <c r="CSE445" s="330"/>
      <c r="CSF445" s="330"/>
      <c r="CSG445" s="330"/>
      <c r="CSH445" s="330"/>
      <c r="CSI445" s="330"/>
      <c r="CSJ445" s="330"/>
      <c r="CSK445" s="330"/>
      <c r="CSL445" s="330"/>
      <c r="CSM445" s="330"/>
      <c r="CSN445" s="330"/>
      <c r="CSO445" s="330"/>
      <c r="CSP445" s="330"/>
      <c r="CSQ445" s="330"/>
      <c r="CSR445" s="330"/>
      <c r="CSS445" s="330"/>
      <c r="CST445" s="330"/>
      <c r="CSU445" s="330"/>
      <c r="CSV445" s="330"/>
      <c r="CSW445" s="330"/>
      <c r="CSX445" s="330"/>
      <c r="CSY445" s="330"/>
      <c r="CSZ445" s="330"/>
      <c r="CTA445" s="330"/>
      <c r="CTB445" s="330"/>
      <c r="CTC445" s="330"/>
      <c r="CTD445" s="330"/>
      <c r="CTE445" s="330"/>
      <c r="CTF445" s="330"/>
      <c r="CTG445" s="330"/>
      <c r="CTH445" s="330"/>
      <c r="CTI445" s="330"/>
      <c r="CTJ445" s="330"/>
      <c r="CTK445" s="330"/>
      <c r="CTL445" s="330"/>
      <c r="CTM445" s="330"/>
      <c r="CTN445" s="330"/>
      <c r="CTO445" s="330"/>
      <c r="CTP445" s="330"/>
      <c r="CTQ445" s="330"/>
      <c r="CTR445" s="330"/>
      <c r="CTS445" s="330"/>
      <c r="CTT445" s="330"/>
      <c r="CTU445" s="330"/>
      <c r="CTV445" s="330"/>
      <c r="CTW445" s="330"/>
      <c r="CTX445" s="330"/>
      <c r="CTY445" s="330"/>
      <c r="CTZ445" s="330"/>
      <c r="CUA445" s="330"/>
      <c r="CUB445" s="330"/>
      <c r="CUC445" s="330"/>
      <c r="CUD445" s="330"/>
      <c r="CUE445" s="330"/>
      <c r="CUF445" s="330"/>
      <c r="CUG445" s="330"/>
      <c r="CUH445" s="330"/>
      <c r="CUI445" s="330"/>
      <c r="CUJ445" s="330"/>
      <c r="CUK445" s="330"/>
      <c r="CUL445" s="330"/>
      <c r="CUM445" s="330"/>
      <c r="CUN445" s="330"/>
      <c r="CUO445" s="330"/>
      <c r="CUP445" s="330"/>
      <c r="CUQ445" s="330"/>
      <c r="CUR445" s="330"/>
      <c r="CUS445" s="330"/>
      <c r="CUT445" s="330"/>
      <c r="CUU445" s="330"/>
      <c r="CUV445" s="330"/>
      <c r="CUW445" s="330"/>
      <c r="CUX445" s="330"/>
      <c r="CUY445" s="330"/>
      <c r="CUZ445" s="330"/>
      <c r="CVA445" s="330"/>
      <c r="CVB445" s="330"/>
      <c r="CVC445" s="330"/>
      <c r="CVD445" s="330"/>
      <c r="CVE445" s="330"/>
      <c r="CVF445" s="330"/>
      <c r="CVG445" s="330"/>
      <c r="CVH445" s="330"/>
      <c r="CVI445" s="330"/>
      <c r="CVJ445" s="330"/>
      <c r="CVK445" s="330"/>
      <c r="CVL445" s="330"/>
      <c r="CVM445" s="330"/>
      <c r="CVN445" s="330"/>
      <c r="CVO445" s="330"/>
      <c r="CVP445" s="330"/>
      <c r="CVQ445" s="330"/>
      <c r="CVR445" s="330"/>
      <c r="CVS445" s="330"/>
      <c r="CVT445" s="330"/>
      <c r="CVU445" s="330"/>
      <c r="CVV445" s="330"/>
      <c r="CVW445" s="330"/>
      <c r="CVX445" s="330"/>
      <c r="CVY445" s="330"/>
      <c r="CVZ445" s="330"/>
      <c r="CWA445" s="330"/>
      <c r="CWB445" s="330"/>
      <c r="CWC445" s="330"/>
      <c r="CWD445" s="330"/>
      <c r="CWE445" s="330"/>
      <c r="CWF445" s="330"/>
      <c r="CWG445" s="330"/>
      <c r="CWH445" s="330"/>
      <c r="CWI445" s="330"/>
      <c r="CWJ445" s="330"/>
      <c r="CWK445" s="330"/>
      <c r="CWL445" s="330"/>
      <c r="CWM445" s="330"/>
      <c r="CWN445" s="330"/>
      <c r="CWO445" s="330"/>
      <c r="CWP445" s="330"/>
      <c r="CWQ445" s="330"/>
      <c r="CWR445" s="330"/>
      <c r="CWS445" s="330"/>
      <c r="CWT445" s="330"/>
      <c r="CWU445" s="330"/>
      <c r="CWV445" s="330"/>
      <c r="CWW445" s="330"/>
      <c r="CWX445" s="330"/>
      <c r="CWY445" s="330"/>
      <c r="CWZ445" s="330"/>
      <c r="CXA445" s="330"/>
      <c r="CXB445" s="330"/>
      <c r="CXC445" s="330"/>
      <c r="CXD445" s="330"/>
      <c r="CXE445" s="330"/>
      <c r="CXF445" s="330"/>
      <c r="CXG445" s="330"/>
      <c r="CXH445" s="330"/>
      <c r="CXI445" s="330"/>
      <c r="CXJ445" s="330"/>
      <c r="CXK445" s="330"/>
      <c r="CXL445" s="330"/>
      <c r="CXM445" s="330"/>
      <c r="CXN445" s="330"/>
      <c r="CXO445" s="330"/>
      <c r="CXP445" s="330"/>
      <c r="CXQ445" s="330"/>
      <c r="CXR445" s="330"/>
      <c r="CXS445" s="330"/>
      <c r="CXT445" s="330"/>
      <c r="CXU445" s="330"/>
      <c r="CXV445" s="330"/>
      <c r="CXW445" s="330"/>
      <c r="CXX445" s="330"/>
      <c r="CXY445" s="330"/>
      <c r="CXZ445" s="330"/>
      <c r="CYA445" s="330"/>
      <c r="CYB445" s="330"/>
      <c r="CYC445" s="330"/>
      <c r="CYD445" s="330"/>
      <c r="CYE445" s="330"/>
      <c r="CYF445" s="330"/>
      <c r="CYG445" s="330"/>
      <c r="CYH445" s="330"/>
      <c r="CYI445" s="330"/>
      <c r="CYJ445" s="330"/>
      <c r="CYK445" s="330"/>
      <c r="CYL445" s="330"/>
      <c r="CYM445" s="330"/>
      <c r="CYN445" s="330"/>
      <c r="CYO445" s="330"/>
      <c r="CYP445" s="330"/>
      <c r="CYQ445" s="330"/>
      <c r="CYR445" s="330"/>
      <c r="CYS445" s="330"/>
      <c r="CYT445" s="330"/>
      <c r="CYU445" s="330"/>
      <c r="CYV445" s="330"/>
      <c r="CYW445" s="330"/>
      <c r="CYX445" s="330"/>
      <c r="CYY445" s="330"/>
      <c r="CYZ445" s="330"/>
      <c r="CZA445" s="330"/>
      <c r="CZB445" s="330"/>
      <c r="CZC445" s="330"/>
      <c r="CZD445" s="330"/>
      <c r="CZE445" s="330"/>
      <c r="CZF445" s="330"/>
      <c r="CZG445" s="330"/>
      <c r="CZH445" s="330"/>
      <c r="CZI445" s="330"/>
      <c r="CZJ445" s="330"/>
      <c r="CZK445" s="330"/>
      <c r="CZL445" s="330"/>
      <c r="CZM445" s="330"/>
      <c r="CZN445" s="330"/>
      <c r="CZO445" s="330"/>
      <c r="CZP445" s="330"/>
      <c r="CZQ445" s="330"/>
      <c r="CZR445" s="330"/>
      <c r="CZS445" s="330"/>
      <c r="CZT445" s="330"/>
      <c r="CZU445" s="330"/>
      <c r="CZV445" s="330"/>
      <c r="CZW445" s="330"/>
      <c r="CZX445" s="330"/>
      <c r="CZY445" s="330"/>
      <c r="CZZ445" s="330"/>
      <c r="DAA445" s="330"/>
      <c r="DAB445" s="330"/>
      <c r="DAC445" s="330"/>
      <c r="DAD445" s="330"/>
      <c r="DAE445" s="330"/>
      <c r="DAF445" s="330"/>
      <c r="DAG445" s="330"/>
      <c r="DAH445" s="330"/>
      <c r="DAI445" s="330"/>
      <c r="DAJ445" s="330"/>
      <c r="DAK445" s="330"/>
      <c r="DAL445" s="330"/>
      <c r="DAM445" s="330"/>
      <c r="DAN445" s="330"/>
      <c r="DAO445" s="330"/>
      <c r="DAP445" s="330"/>
      <c r="DAQ445" s="330"/>
      <c r="DAR445" s="330"/>
      <c r="DAS445" s="330"/>
      <c r="DAT445" s="330"/>
      <c r="DAU445" s="330"/>
      <c r="DAV445" s="330"/>
      <c r="DAW445" s="330"/>
      <c r="DAX445" s="330"/>
      <c r="DAY445" s="330"/>
      <c r="DAZ445" s="330"/>
      <c r="DBA445" s="330"/>
      <c r="DBB445" s="330"/>
      <c r="DBC445" s="330"/>
      <c r="DBD445" s="330"/>
      <c r="DBE445" s="330"/>
      <c r="DBF445" s="330"/>
      <c r="DBG445" s="330"/>
      <c r="DBH445" s="330"/>
      <c r="DBI445" s="330"/>
      <c r="DBJ445" s="330"/>
      <c r="DBK445" s="330"/>
      <c r="DBL445" s="330"/>
      <c r="DBM445" s="330"/>
      <c r="DBN445" s="330"/>
      <c r="DBO445" s="330"/>
      <c r="DBP445" s="330"/>
      <c r="DBQ445" s="330"/>
      <c r="DBR445" s="330"/>
      <c r="DBS445" s="330"/>
      <c r="DBT445" s="330"/>
      <c r="DBU445" s="330"/>
      <c r="DBV445" s="330"/>
      <c r="DBW445" s="330"/>
      <c r="DBX445" s="330"/>
      <c r="DBY445" s="330"/>
      <c r="DBZ445" s="330"/>
      <c r="DCA445" s="330"/>
      <c r="DCB445" s="330"/>
      <c r="DCC445" s="330"/>
      <c r="DCD445" s="330"/>
      <c r="DCE445" s="330"/>
      <c r="DCF445" s="330"/>
      <c r="DCG445" s="330"/>
      <c r="DCH445" s="330"/>
      <c r="DCI445" s="330"/>
      <c r="DCJ445" s="330"/>
      <c r="DCK445" s="330"/>
      <c r="DCL445" s="330"/>
      <c r="DCM445" s="330"/>
      <c r="DCN445" s="330"/>
      <c r="DCO445" s="330"/>
      <c r="DCP445" s="330"/>
      <c r="DCQ445" s="330"/>
      <c r="DCR445" s="330"/>
      <c r="DCS445" s="330"/>
      <c r="DCT445" s="330"/>
      <c r="DCU445" s="330"/>
      <c r="DCV445" s="330"/>
      <c r="DCW445" s="330"/>
      <c r="DCX445" s="330"/>
      <c r="DCY445" s="330"/>
      <c r="DCZ445" s="330"/>
      <c r="DDA445" s="330"/>
      <c r="DDB445" s="330"/>
      <c r="DDC445" s="330"/>
      <c r="DDD445" s="330"/>
      <c r="DDE445" s="330"/>
      <c r="DDF445" s="330"/>
      <c r="DDG445" s="330"/>
      <c r="DDH445" s="330"/>
      <c r="DDI445" s="330"/>
      <c r="DDJ445" s="330"/>
      <c r="DDK445" s="330"/>
      <c r="DDL445" s="330"/>
      <c r="DDM445" s="330"/>
      <c r="DDN445" s="330"/>
      <c r="DDO445" s="330"/>
      <c r="DDP445" s="330"/>
      <c r="DDQ445" s="330"/>
      <c r="DDR445" s="330"/>
      <c r="DDS445" s="330"/>
      <c r="DDT445" s="330"/>
      <c r="DDU445" s="330"/>
      <c r="DDV445" s="330"/>
      <c r="DDW445" s="330"/>
      <c r="DDX445" s="330"/>
      <c r="DDY445" s="330"/>
      <c r="DDZ445" s="330"/>
      <c r="DEA445" s="330"/>
      <c r="DEB445" s="330"/>
      <c r="DEC445" s="330"/>
      <c r="DED445" s="330"/>
      <c r="DEE445" s="330"/>
      <c r="DEF445" s="330"/>
      <c r="DEG445" s="330"/>
      <c r="DEH445" s="330"/>
      <c r="DEI445" s="330"/>
      <c r="DEJ445" s="330"/>
      <c r="DEK445" s="330"/>
      <c r="DEL445" s="330"/>
      <c r="DEM445" s="330"/>
      <c r="DEN445" s="330"/>
      <c r="DEO445" s="330"/>
      <c r="DEP445" s="330"/>
      <c r="DEQ445" s="330"/>
      <c r="DER445" s="330"/>
      <c r="DES445" s="330"/>
      <c r="DET445" s="330"/>
      <c r="DEU445" s="330"/>
      <c r="DEV445" s="330"/>
      <c r="DEW445" s="330"/>
      <c r="DEX445" s="330"/>
      <c r="DEY445" s="330"/>
      <c r="DEZ445" s="330"/>
      <c r="DFA445" s="330"/>
      <c r="DFB445" s="330"/>
      <c r="DFC445" s="330"/>
      <c r="DFD445" s="330"/>
      <c r="DFE445" s="330"/>
      <c r="DFF445" s="330"/>
      <c r="DFG445" s="330"/>
      <c r="DFH445" s="330"/>
      <c r="DFI445" s="330"/>
      <c r="DFJ445" s="330"/>
      <c r="DFK445" s="330"/>
      <c r="DFL445" s="330"/>
      <c r="DFM445" s="330"/>
      <c r="DFN445" s="330"/>
      <c r="DFO445" s="330"/>
      <c r="DFP445" s="330"/>
      <c r="DFQ445" s="330"/>
      <c r="DFR445" s="330"/>
      <c r="DFS445" s="330"/>
      <c r="DFT445" s="330"/>
      <c r="DFU445" s="330"/>
      <c r="DFV445" s="330"/>
      <c r="DFW445" s="330"/>
      <c r="DFX445" s="330"/>
      <c r="DFY445" s="330"/>
      <c r="DFZ445" s="330"/>
      <c r="DGA445" s="330"/>
      <c r="DGB445" s="330"/>
      <c r="DGC445" s="330"/>
      <c r="DGD445" s="330"/>
      <c r="DGE445" s="330"/>
      <c r="DGF445" s="330"/>
      <c r="DGG445" s="330"/>
      <c r="DGH445" s="330"/>
      <c r="DGI445" s="330"/>
      <c r="DGJ445" s="330"/>
      <c r="DGK445" s="330"/>
      <c r="DGL445" s="330"/>
      <c r="DGM445" s="330"/>
      <c r="DGN445" s="330"/>
      <c r="DGO445" s="330"/>
      <c r="DGP445" s="330"/>
      <c r="DGQ445" s="330"/>
      <c r="DGR445" s="330"/>
      <c r="DGS445" s="330"/>
      <c r="DGT445" s="330"/>
      <c r="DGU445" s="330"/>
      <c r="DGV445" s="330"/>
      <c r="DGW445" s="330"/>
      <c r="DGX445" s="330"/>
      <c r="DGY445" s="330"/>
      <c r="DGZ445" s="330"/>
      <c r="DHA445" s="330"/>
      <c r="DHB445" s="330"/>
      <c r="DHC445" s="330"/>
      <c r="DHD445" s="330"/>
      <c r="DHE445" s="330"/>
      <c r="DHF445" s="330"/>
      <c r="DHG445" s="330"/>
      <c r="DHH445" s="330"/>
      <c r="DHI445" s="330"/>
      <c r="DHJ445" s="330"/>
      <c r="DHK445" s="330"/>
      <c r="DHL445" s="330"/>
      <c r="DHM445" s="330"/>
      <c r="DHN445" s="330"/>
      <c r="DHO445" s="330"/>
      <c r="DHP445" s="330"/>
      <c r="DHQ445" s="330"/>
      <c r="DHR445" s="330"/>
      <c r="DHS445" s="330"/>
      <c r="DHT445" s="330"/>
      <c r="DHU445" s="330"/>
      <c r="DHV445" s="330"/>
      <c r="DHW445" s="330"/>
      <c r="DHX445" s="330"/>
      <c r="DHY445" s="330"/>
      <c r="DHZ445" s="330"/>
      <c r="DIA445" s="330"/>
      <c r="DIB445" s="330"/>
      <c r="DIC445" s="330"/>
      <c r="DID445" s="330"/>
      <c r="DIE445" s="330"/>
      <c r="DIF445" s="330"/>
      <c r="DIG445" s="330"/>
      <c r="DIH445" s="330"/>
      <c r="DII445" s="330"/>
      <c r="DIJ445" s="330"/>
      <c r="DIK445" s="330"/>
      <c r="DIL445" s="330"/>
      <c r="DIM445" s="330"/>
      <c r="DIN445" s="330"/>
      <c r="DIO445" s="330"/>
      <c r="DIP445" s="330"/>
      <c r="DIQ445" s="330"/>
      <c r="DIR445" s="330"/>
      <c r="DIS445" s="330"/>
      <c r="DIT445" s="330"/>
      <c r="DIU445" s="330"/>
      <c r="DIV445" s="330"/>
      <c r="DIW445" s="330"/>
      <c r="DIX445" s="330"/>
      <c r="DIY445" s="330"/>
      <c r="DIZ445" s="330"/>
      <c r="DJA445" s="330"/>
      <c r="DJB445" s="330"/>
      <c r="DJC445" s="330"/>
      <c r="DJD445" s="330"/>
      <c r="DJE445" s="330"/>
      <c r="DJF445" s="330"/>
      <c r="DJG445" s="330"/>
      <c r="DJH445" s="330"/>
      <c r="DJI445" s="330"/>
      <c r="DJJ445" s="330"/>
      <c r="DJK445" s="330"/>
      <c r="DJL445" s="330"/>
      <c r="DJM445" s="330"/>
      <c r="DJN445" s="330"/>
      <c r="DJO445" s="330"/>
      <c r="DJP445" s="330"/>
      <c r="DJQ445" s="330"/>
      <c r="DJR445" s="330"/>
      <c r="DJS445" s="330"/>
      <c r="DJT445" s="330"/>
      <c r="DJU445" s="330"/>
      <c r="DJV445" s="330"/>
      <c r="DJW445" s="330"/>
      <c r="DJX445" s="330"/>
      <c r="DJY445" s="330"/>
      <c r="DJZ445" s="330"/>
      <c r="DKA445" s="330"/>
      <c r="DKB445" s="330"/>
      <c r="DKC445" s="330"/>
      <c r="DKD445" s="330"/>
      <c r="DKE445" s="330"/>
      <c r="DKF445" s="330"/>
      <c r="DKG445" s="330"/>
      <c r="DKH445" s="330"/>
      <c r="DKI445" s="330"/>
      <c r="DKJ445" s="330"/>
      <c r="DKK445" s="330"/>
      <c r="DKL445" s="330"/>
      <c r="DKM445" s="330"/>
      <c r="DKN445" s="330"/>
      <c r="DKO445" s="330"/>
      <c r="DKP445" s="330"/>
      <c r="DKQ445" s="330"/>
      <c r="DKR445" s="330"/>
      <c r="DKS445" s="330"/>
      <c r="DKT445" s="330"/>
      <c r="DKU445" s="330"/>
      <c r="DKV445" s="330"/>
      <c r="DKW445" s="330"/>
      <c r="DKX445" s="330"/>
      <c r="DKY445" s="330"/>
      <c r="DKZ445" s="330"/>
      <c r="DLA445" s="330"/>
      <c r="DLB445" s="330"/>
      <c r="DLC445" s="330"/>
      <c r="DLD445" s="330"/>
      <c r="DLE445" s="330"/>
      <c r="DLF445" s="330"/>
      <c r="DLG445" s="330"/>
      <c r="DLH445" s="330"/>
      <c r="DLI445" s="330"/>
      <c r="DLJ445" s="330"/>
      <c r="DLK445" s="330"/>
      <c r="DLL445" s="330"/>
      <c r="DLM445" s="330"/>
      <c r="DLN445" s="330"/>
      <c r="DLO445" s="330"/>
      <c r="DLP445" s="330"/>
      <c r="DLQ445" s="330"/>
      <c r="DLR445" s="330"/>
      <c r="DLS445" s="330"/>
      <c r="DLT445" s="330"/>
      <c r="DLU445" s="330"/>
      <c r="DLV445" s="330"/>
      <c r="DLW445" s="330"/>
      <c r="DLX445" s="330"/>
      <c r="DLY445" s="330"/>
      <c r="DLZ445" s="330"/>
      <c r="DMA445" s="330"/>
      <c r="DMB445" s="330"/>
      <c r="DMC445" s="330"/>
      <c r="DMD445" s="330"/>
      <c r="DME445" s="330"/>
      <c r="DMF445" s="330"/>
      <c r="DMG445" s="330"/>
      <c r="DMH445" s="330"/>
      <c r="DMI445" s="330"/>
      <c r="DMJ445" s="330"/>
      <c r="DMK445" s="330"/>
      <c r="DML445" s="330"/>
      <c r="DMM445" s="330"/>
      <c r="DMN445" s="330"/>
      <c r="DMO445" s="330"/>
      <c r="DMP445" s="330"/>
      <c r="DMQ445" s="330"/>
      <c r="DMR445" s="330"/>
      <c r="DMS445" s="330"/>
      <c r="DMT445" s="330"/>
      <c r="DMU445" s="330"/>
      <c r="DMV445" s="330"/>
      <c r="DMW445" s="330"/>
      <c r="DMX445" s="330"/>
      <c r="DMY445" s="330"/>
      <c r="DMZ445" s="330"/>
      <c r="DNA445" s="330"/>
      <c r="DNB445" s="330"/>
      <c r="DNC445" s="330"/>
      <c r="DND445" s="330"/>
      <c r="DNE445" s="330"/>
      <c r="DNF445" s="330"/>
      <c r="DNG445" s="330"/>
      <c r="DNH445" s="330"/>
      <c r="DNI445" s="330"/>
      <c r="DNJ445" s="330"/>
      <c r="DNK445" s="330"/>
      <c r="DNL445" s="330"/>
      <c r="DNM445" s="330"/>
      <c r="DNN445" s="330"/>
      <c r="DNO445" s="330"/>
      <c r="DNP445" s="330"/>
      <c r="DNQ445" s="330"/>
      <c r="DNR445" s="330"/>
      <c r="DNS445" s="330"/>
      <c r="DNT445" s="330"/>
      <c r="DNU445" s="330"/>
      <c r="DNV445" s="330"/>
      <c r="DNW445" s="330"/>
      <c r="DNX445" s="330"/>
      <c r="DNY445" s="330"/>
      <c r="DNZ445" s="330"/>
      <c r="DOA445" s="330"/>
      <c r="DOB445" s="330"/>
      <c r="DOC445" s="330"/>
      <c r="DOD445" s="330"/>
      <c r="DOE445" s="330"/>
      <c r="DOF445" s="330"/>
      <c r="DOG445" s="330"/>
      <c r="DOH445" s="330"/>
      <c r="DOI445" s="330"/>
      <c r="DOJ445" s="330"/>
      <c r="DOK445" s="330"/>
      <c r="DOL445" s="330"/>
      <c r="DOM445" s="330"/>
      <c r="DON445" s="330"/>
      <c r="DOO445" s="330"/>
      <c r="DOP445" s="330"/>
      <c r="DOQ445" s="330"/>
      <c r="DOR445" s="330"/>
      <c r="DOS445" s="330"/>
      <c r="DOT445" s="330"/>
      <c r="DOU445" s="330"/>
      <c r="DOV445" s="330"/>
      <c r="DOW445" s="330"/>
      <c r="DOX445" s="330"/>
      <c r="DOY445" s="330"/>
      <c r="DOZ445" s="330"/>
      <c r="DPA445" s="330"/>
      <c r="DPB445" s="330"/>
      <c r="DPC445" s="330"/>
      <c r="DPD445" s="330"/>
      <c r="DPE445" s="330"/>
      <c r="DPF445" s="330"/>
      <c r="DPG445" s="330"/>
      <c r="DPH445" s="330"/>
      <c r="DPI445" s="330"/>
      <c r="DPJ445" s="330"/>
      <c r="DPK445" s="330"/>
      <c r="DPL445" s="330"/>
      <c r="DPM445" s="330"/>
      <c r="DPN445" s="330"/>
      <c r="DPO445" s="330"/>
      <c r="DPP445" s="330"/>
      <c r="DPQ445" s="330"/>
      <c r="DPR445" s="330"/>
      <c r="DPS445" s="330"/>
      <c r="DPT445" s="330"/>
      <c r="DPU445" s="330"/>
      <c r="DPV445" s="330"/>
      <c r="DPW445" s="330"/>
      <c r="DPX445" s="330"/>
      <c r="DPY445" s="330"/>
      <c r="DPZ445" s="330"/>
      <c r="DQA445" s="330"/>
      <c r="DQB445" s="330"/>
      <c r="DQC445" s="330"/>
      <c r="DQD445" s="330"/>
      <c r="DQE445" s="330"/>
      <c r="DQF445" s="330"/>
      <c r="DQG445" s="330"/>
      <c r="DQH445" s="330"/>
      <c r="DQI445" s="330"/>
      <c r="DQJ445" s="330"/>
      <c r="DQK445" s="330"/>
      <c r="DQL445" s="330"/>
      <c r="DQM445" s="330"/>
      <c r="DQN445" s="330"/>
      <c r="DQO445" s="330"/>
      <c r="DQP445" s="330"/>
      <c r="DQQ445" s="330"/>
      <c r="DQR445" s="330"/>
      <c r="DQS445" s="330"/>
      <c r="DQT445" s="330"/>
      <c r="DQU445" s="330"/>
      <c r="DQV445" s="330"/>
      <c r="DQW445" s="330"/>
      <c r="DQX445" s="330"/>
      <c r="DQY445" s="330"/>
      <c r="DQZ445" s="330"/>
      <c r="DRA445" s="330"/>
      <c r="DRB445" s="330"/>
      <c r="DRC445" s="330"/>
      <c r="DRD445" s="330"/>
      <c r="DRE445" s="330"/>
      <c r="DRF445" s="330"/>
      <c r="DRG445" s="330"/>
      <c r="DRH445" s="330"/>
      <c r="DRI445" s="330"/>
      <c r="DRJ445" s="330"/>
      <c r="DRK445" s="330"/>
      <c r="DRL445" s="330"/>
      <c r="DRM445" s="330"/>
      <c r="DRN445" s="330"/>
      <c r="DRO445" s="330"/>
      <c r="DRP445" s="330"/>
      <c r="DRQ445" s="330"/>
      <c r="DRR445" s="330"/>
      <c r="DRS445" s="330"/>
      <c r="DRT445" s="330"/>
      <c r="DRU445" s="330"/>
      <c r="DRV445" s="330"/>
      <c r="DRW445" s="330"/>
      <c r="DRX445" s="330"/>
      <c r="DRY445" s="330"/>
      <c r="DRZ445" s="330"/>
      <c r="DSA445" s="330"/>
      <c r="DSB445" s="330"/>
      <c r="DSC445" s="330"/>
      <c r="DSD445" s="330"/>
      <c r="DSE445" s="330"/>
      <c r="DSF445" s="330"/>
      <c r="DSG445" s="330"/>
      <c r="DSH445" s="330"/>
      <c r="DSI445" s="330"/>
      <c r="DSJ445" s="330"/>
      <c r="DSK445" s="330"/>
      <c r="DSL445" s="330"/>
      <c r="DSM445" s="330"/>
      <c r="DSN445" s="330"/>
      <c r="DSO445" s="330"/>
      <c r="DSP445" s="330"/>
      <c r="DSQ445" s="330"/>
      <c r="DSR445" s="330"/>
      <c r="DSS445" s="330"/>
      <c r="DST445" s="330"/>
      <c r="DSU445" s="330"/>
      <c r="DSV445" s="330"/>
      <c r="DSW445" s="330"/>
      <c r="DSX445" s="330"/>
      <c r="DSY445" s="330"/>
      <c r="DSZ445" s="330"/>
      <c r="DTA445" s="330"/>
      <c r="DTB445" s="330"/>
      <c r="DTC445" s="330"/>
      <c r="DTD445" s="330"/>
      <c r="DTE445" s="330"/>
      <c r="DTF445" s="330"/>
      <c r="DTG445" s="330"/>
      <c r="DTH445" s="330"/>
      <c r="DTI445" s="330"/>
      <c r="DTJ445" s="330"/>
      <c r="DTK445" s="330"/>
      <c r="DTL445" s="330"/>
      <c r="DTM445" s="330"/>
      <c r="DTN445" s="330"/>
      <c r="DTO445" s="330"/>
      <c r="DTP445" s="330"/>
      <c r="DTQ445" s="330"/>
      <c r="DTR445" s="330"/>
      <c r="DTS445" s="330"/>
      <c r="DTT445" s="330"/>
      <c r="DTU445" s="330"/>
      <c r="DTV445" s="330"/>
      <c r="DTW445" s="330"/>
      <c r="DTX445" s="330"/>
      <c r="DTY445" s="330"/>
      <c r="DTZ445" s="330"/>
      <c r="DUA445" s="330"/>
      <c r="DUB445" s="330"/>
      <c r="DUC445" s="330"/>
      <c r="DUD445" s="330"/>
      <c r="DUE445" s="330"/>
      <c r="DUF445" s="330"/>
      <c r="DUG445" s="330"/>
      <c r="DUH445" s="330"/>
      <c r="DUI445" s="330"/>
      <c r="DUJ445" s="330"/>
      <c r="DUK445" s="330"/>
      <c r="DUL445" s="330"/>
      <c r="DUM445" s="330"/>
      <c r="DUN445" s="330"/>
      <c r="DUO445" s="330"/>
      <c r="DUP445" s="330"/>
      <c r="DUQ445" s="330"/>
      <c r="DUR445" s="330"/>
      <c r="DUS445" s="330"/>
      <c r="DUT445" s="330"/>
      <c r="DUU445" s="330"/>
      <c r="DUV445" s="330"/>
      <c r="DUW445" s="330"/>
      <c r="DUX445" s="330"/>
      <c r="DUY445" s="330"/>
      <c r="DUZ445" s="330"/>
      <c r="DVA445" s="330"/>
      <c r="DVB445" s="330"/>
      <c r="DVC445" s="330"/>
      <c r="DVD445" s="330"/>
      <c r="DVE445" s="330"/>
      <c r="DVF445" s="330"/>
      <c r="DVG445" s="330"/>
      <c r="DVH445" s="330"/>
      <c r="DVI445" s="330"/>
      <c r="DVJ445" s="330"/>
      <c r="DVK445" s="330"/>
      <c r="DVL445" s="330"/>
      <c r="DVM445" s="330"/>
      <c r="DVN445" s="330"/>
      <c r="DVO445" s="330"/>
      <c r="DVP445" s="330"/>
      <c r="DVQ445" s="330"/>
      <c r="DVR445" s="330"/>
      <c r="DVS445" s="330"/>
      <c r="DVT445" s="330"/>
      <c r="DVU445" s="330"/>
      <c r="DVV445" s="330"/>
      <c r="DVW445" s="330"/>
      <c r="DVX445" s="330"/>
      <c r="DVY445" s="330"/>
      <c r="DVZ445" s="330"/>
      <c r="DWA445" s="330"/>
      <c r="DWB445" s="330"/>
      <c r="DWC445" s="330"/>
      <c r="DWD445" s="330"/>
      <c r="DWE445" s="330"/>
      <c r="DWF445" s="330"/>
      <c r="DWG445" s="330"/>
      <c r="DWH445" s="330"/>
      <c r="DWI445" s="330"/>
      <c r="DWJ445" s="330"/>
      <c r="DWK445" s="330"/>
      <c r="DWL445" s="330"/>
      <c r="DWM445" s="330"/>
      <c r="DWN445" s="330"/>
      <c r="DWO445" s="330"/>
      <c r="DWP445" s="330"/>
      <c r="DWQ445" s="330"/>
      <c r="DWR445" s="330"/>
      <c r="DWS445" s="330"/>
      <c r="DWT445" s="330"/>
      <c r="DWU445" s="330"/>
      <c r="DWV445" s="330"/>
      <c r="DWW445" s="330"/>
      <c r="DWX445" s="330"/>
      <c r="DWY445" s="330"/>
      <c r="DWZ445" s="330"/>
      <c r="DXA445" s="330"/>
      <c r="DXB445" s="330"/>
      <c r="DXC445" s="330"/>
      <c r="DXD445" s="330"/>
      <c r="DXE445" s="330"/>
      <c r="DXF445" s="330"/>
      <c r="DXG445" s="330"/>
      <c r="DXH445" s="330"/>
      <c r="DXI445" s="330"/>
      <c r="DXJ445" s="330"/>
      <c r="DXK445" s="330"/>
      <c r="DXL445" s="330"/>
      <c r="DXM445" s="330"/>
      <c r="DXN445" s="330"/>
      <c r="DXO445" s="330"/>
      <c r="DXP445" s="330"/>
      <c r="DXQ445" s="330"/>
      <c r="DXR445" s="330"/>
      <c r="DXS445" s="330"/>
      <c r="DXT445" s="330"/>
      <c r="DXU445" s="330"/>
      <c r="DXV445" s="330"/>
      <c r="DXW445" s="330"/>
      <c r="DXX445" s="330"/>
      <c r="DXY445" s="330"/>
      <c r="DXZ445" s="330"/>
      <c r="DYA445" s="330"/>
      <c r="DYB445" s="330"/>
      <c r="DYC445" s="330"/>
      <c r="DYD445" s="330"/>
      <c r="DYE445" s="330"/>
      <c r="DYF445" s="330"/>
      <c r="DYG445" s="330"/>
      <c r="DYH445" s="330"/>
      <c r="DYI445" s="330"/>
      <c r="DYJ445" s="330"/>
      <c r="DYK445" s="330"/>
      <c r="DYL445" s="330"/>
      <c r="DYM445" s="330"/>
      <c r="DYN445" s="330"/>
      <c r="DYO445" s="330"/>
      <c r="DYP445" s="330"/>
      <c r="DYQ445" s="330"/>
      <c r="DYR445" s="330"/>
      <c r="DYS445" s="330"/>
      <c r="DYT445" s="330"/>
      <c r="DYU445" s="330"/>
      <c r="DYV445" s="330"/>
      <c r="DYW445" s="330"/>
      <c r="DYX445" s="330"/>
      <c r="DYY445" s="330"/>
      <c r="DYZ445" s="330"/>
      <c r="DZA445" s="330"/>
      <c r="DZB445" s="330"/>
      <c r="DZC445" s="330"/>
      <c r="DZD445" s="330"/>
      <c r="DZE445" s="330"/>
      <c r="DZF445" s="330"/>
      <c r="DZG445" s="330"/>
      <c r="DZH445" s="330"/>
      <c r="DZI445" s="330"/>
      <c r="DZJ445" s="330"/>
      <c r="DZK445" s="330"/>
      <c r="DZL445" s="330"/>
      <c r="DZM445" s="330"/>
      <c r="DZN445" s="330"/>
      <c r="DZO445" s="330"/>
      <c r="DZP445" s="330"/>
      <c r="DZQ445" s="330"/>
      <c r="DZR445" s="330"/>
      <c r="DZS445" s="330"/>
      <c r="DZT445" s="330"/>
      <c r="DZU445" s="330"/>
      <c r="DZV445" s="330"/>
      <c r="DZW445" s="330"/>
      <c r="DZX445" s="330"/>
      <c r="DZY445" s="330"/>
      <c r="DZZ445" s="330"/>
      <c r="EAA445" s="330"/>
      <c r="EAB445" s="330"/>
      <c r="EAC445" s="330"/>
      <c r="EAD445" s="330"/>
      <c r="EAE445" s="330"/>
      <c r="EAF445" s="330"/>
      <c r="EAG445" s="330"/>
      <c r="EAH445" s="330"/>
      <c r="EAI445" s="330"/>
      <c r="EAJ445" s="330"/>
      <c r="EAK445" s="330"/>
      <c r="EAL445" s="330"/>
      <c r="EAM445" s="330"/>
      <c r="EAN445" s="330"/>
      <c r="EAO445" s="330"/>
      <c r="EAP445" s="330"/>
      <c r="EAQ445" s="330"/>
      <c r="EAR445" s="330"/>
      <c r="EAS445" s="330"/>
      <c r="EAT445" s="330"/>
      <c r="EAU445" s="330"/>
      <c r="EAV445" s="330"/>
      <c r="EAW445" s="330"/>
      <c r="EAX445" s="330"/>
      <c r="EAY445" s="330"/>
      <c r="EAZ445" s="330"/>
      <c r="EBA445" s="330"/>
      <c r="EBB445" s="330"/>
      <c r="EBC445" s="330"/>
      <c r="EBD445" s="330"/>
      <c r="EBE445" s="330"/>
      <c r="EBF445" s="330"/>
      <c r="EBG445" s="330"/>
      <c r="EBH445" s="330"/>
      <c r="EBI445" s="330"/>
      <c r="EBJ445" s="330"/>
      <c r="EBK445" s="330"/>
      <c r="EBL445" s="330"/>
      <c r="EBM445" s="330"/>
      <c r="EBN445" s="330"/>
      <c r="EBO445" s="330"/>
      <c r="EBP445" s="330"/>
      <c r="EBQ445" s="330"/>
      <c r="EBR445" s="330"/>
      <c r="EBS445" s="330"/>
      <c r="EBT445" s="330"/>
      <c r="EBU445" s="330"/>
      <c r="EBV445" s="330"/>
      <c r="EBW445" s="330"/>
      <c r="EBX445" s="330"/>
      <c r="EBY445" s="330"/>
      <c r="EBZ445" s="330"/>
      <c r="ECA445" s="330"/>
      <c r="ECB445" s="330"/>
      <c r="ECC445" s="330"/>
      <c r="ECD445" s="330"/>
      <c r="ECE445" s="330"/>
      <c r="ECF445" s="330"/>
      <c r="ECG445" s="330"/>
      <c r="ECH445" s="330"/>
      <c r="ECI445" s="330"/>
      <c r="ECJ445" s="330"/>
      <c r="ECK445" s="330"/>
      <c r="ECL445" s="330"/>
      <c r="ECM445" s="330"/>
      <c r="ECN445" s="330"/>
      <c r="ECO445" s="330"/>
      <c r="ECP445" s="330"/>
      <c r="ECQ445" s="330"/>
      <c r="ECR445" s="330"/>
      <c r="ECS445" s="330"/>
      <c r="ECT445" s="330"/>
      <c r="ECU445" s="330"/>
      <c r="ECV445" s="330"/>
      <c r="ECW445" s="330"/>
      <c r="ECX445" s="330"/>
      <c r="ECY445" s="330"/>
      <c r="ECZ445" s="330"/>
      <c r="EDA445" s="330"/>
      <c r="EDB445" s="330"/>
      <c r="EDC445" s="330"/>
      <c r="EDD445" s="330"/>
      <c r="EDE445" s="330"/>
      <c r="EDF445" s="330"/>
      <c r="EDG445" s="330"/>
      <c r="EDH445" s="330"/>
      <c r="EDI445" s="330"/>
      <c r="EDJ445" s="330"/>
      <c r="EDK445" s="330"/>
      <c r="EDL445" s="330"/>
      <c r="EDM445" s="330"/>
      <c r="EDN445" s="330"/>
      <c r="EDO445" s="330"/>
      <c r="EDP445" s="330"/>
      <c r="EDQ445" s="330"/>
      <c r="EDR445" s="330"/>
      <c r="EDS445" s="330"/>
      <c r="EDT445" s="330"/>
      <c r="EDU445" s="330"/>
      <c r="EDV445" s="330"/>
      <c r="EDW445" s="330"/>
      <c r="EDX445" s="330"/>
      <c r="EDY445" s="330"/>
      <c r="EDZ445" s="330"/>
      <c r="EEA445" s="330"/>
      <c r="EEB445" s="330"/>
      <c r="EEC445" s="330"/>
      <c r="EED445" s="330"/>
      <c r="EEE445" s="330"/>
      <c r="EEF445" s="330"/>
      <c r="EEG445" s="330"/>
      <c r="EEH445" s="330"/>
      <c r="EEI445" s="330"/>
      <c r="EEJ445" s="330"/>
      <c r="EEK445" s="330"/>
      <c r="EEL445" s="330"/>
      <c r="EEM445" s="330"/>
      <c r="EEN445" s="330"/>
      <c r="EEO445" s="330"/>
      <c r="EEP445" s="330"/>
      <c r="EEQ445" s="330"/>
      <c r="EER445" s="330"/>
      <c r="EES445" s="330"/>
      <c r="EET445" s="330"/>
      <c r="EEU445" s="330"/>
      <c r="EEV445" s="330"/>
      <c r="EEW445" s="330"/>
      <c r="EEX445" s="330"/>
      <c r="EEY445" s="330"/>
      <c r="EEZ445" s="330"/>
      <c r="EFA445" s="330"/>
      <c r="EFB445" s="330"/>
      <c r="EFC445" s="330"/>
      <c r="EFD445" s="330"/>
      <c r="EFE445" s="330"/>
      <c r="EFF445" s="330"/>
      <c r="EFG445" s="330"/>
      <c r="EFH445" s="330"/>
      <c r="EFI445" s="330"/>
      <c r="EFJ445" s="330"/>
      <c r="EFK445" s="330"/>
      <c r="EFL445" s="330"/>
      <c r="EFM445" s="330"/>
      <c r="EFN445" s="330"/>
      <c r="EFO445" s="330"/>
      <c r="EFP445" s="330"/>
      <c r="EFQ445" s="330"/>
      <c r="EFR445" s="330"/>
      <c r="EFS445" s="330"/>
      <c r="EFT445" s="330"/>
      <c r="EFU445" s="330"/>
      <c r="EFV445" s="330"/>
      <c r="EFW445" s="330"/>
      <c r="EFX445" s="330"/>
      <c r="EFY445" s="330"/>
      <c r="EFZ445" s="330"/>
      <c r="EGA445" s="330"/>
      <c r="EGB445" s="330"/>
      <c r="EGC445" s="330"/>
      <c r="EGD445" s="330"/>
      <c r="EGE445" s="330"/>
      <c r="EGF445" s="330"/>
      <c r="EGG445" s="330"/>
      <c r="EGH445" s="330"/>
      <c r="EGI445" s="330"/>
      <c r="EGJ445" s="330"/>
      <c r="EGK445" s="330"/>
      <c r="EGL445" s="330"/>
      <c r="EGM445" s="330"/>
      <c r="EGN445" s="330"/>
      <c r="EGO445" s="330"/>
      <c r="EGP445" s="330"/>
      <c r="EGQ445" s="330"/>
      <c r="EGR445" s="330"/>
      <c r="EGS445" s="330"/>
      <c r="EGT445" s="330"/>
      <c r="EGU445" s="330"/>
      <c r="EGV445" s="330"/>
      <c r="EGW445" s="330"/>
      <c r="EGX445" s="330"/>
      <c r="EGY445" s="330"/>
      <c r="EGZ445" s="330"/>
      <c r="EHA445" s="330"/>
      <c r="EHB445" s="330"/>
      <c r="EHC445" s="330"/>
      <c r="EHD445" s="330"/>
      <c r="EHE445" s="330"/>
      <c r="EHF445" s="330"/>
      <c r="EHG445" s="330"/>
      <c r="EHH445" s="330"/>
      <c r="EHI445" s="330"/>
      <c r="EHJ445" s="330"/>
      <c r="EHK445" s="330"/>
      <c r="EHL445" s="330"/>
      <c r="EHM445" s="330"/>
      <c r="EHN445" s="330"/>
      <c r="EHO445" s="330"/>
      <c r="EHP445" s="330"/>
      <c r="EHQ445" s="330"/>
      <c r="EHR445" s="330"/>
      <c r="EHS445" s="330"/>
      <c r="EHT445" s="330"/>
      <c r="EHU445" s="330"/>
      <c r="EHV445" s="330"/>
      <c r="EHW445" s="330"/>
      <c r="EHX445" s="330"/>
      <c r="EHY445" s="330"/>
      <c r="EHZ445" s="330"/>
      <c r="EIA445" s="330"/>
      <c r="EIB445" s="330"/>
      <c r="EIC445" s="330"/>
      <c r="EID445" s="330"/>
      <c r="EIE445" s="330"/>
      <c r="EIF445" s="330"/>
      <c r="EIG445" s="330"/>
      <c r="EIH445" s="330"/>
      <c r="EII445" s="330"/>
      <c r="EIJ445" s="330"/>
      <c r="EIK445" s="330"/>
      <c r="EIL445" s="330"/>
      <c r="EIM445" s="330"/>
      <c r="EIN445" s="330"/>
      <c r="EIO445" s="330"/>
      <c r="EIP445" s="330"/>
      <c r="EIQ445" s="330"/>
      <c r="EIR445" s="330"/>
      <c r="EIS445" s="330"/>
      <c r="EIT445" s="330"/>
      <c r="EIU445" s="330"/>
      <c r="EIV445" s="330"/>
      <c r="EIW445" s="330"/>
      <c r="EIX445" s="330"/>
      <c r="EIY445" s="330"/>
      <c r="EIZ445" s="330"/>
      <c r="EJA445" s="330"/>
      <c r="EJB445" s="330"/>
      <c r="EJC445" s="330"/>
      <c r="EJD445" s="330"/>
      <c r="EJE445" s="330"/>
      <c r="EJF445" s="330"/>
      <c r="EJG445" s="330"/>
      <c r="EJH445" s="330"/>
      <c r="EJI445" s="330"/>
      <c r="EJJ445" s="330"/>
      <c r="EJK445" s="330"/>
      <c r="EJL445" s="330"/>
      <c r="EJM445" s="330"/>
      <c r="EJN445" s="330"/>
      <c r="EJO445" s="330"/>
      <c r="EJP445" s="330"/>
      <c r="EJQ445" s="330"/>
      <c r="EJR445" s="330"/>
      <c r="EJS445" s="330"/>
      <c r="EJT445" s="330"/>
      <c r="EJU445" s="330"/>
      <c r="EJV445" s="330"/>
      <c r="EJW445" s="330"/>
      <c r="EJX445" s="330"/>
      <c r="EJY445" s="330"/>
      <c r="EJZ445" s="330"/>
      <c r="EKA445" s="330"/>
      <c r="EKB445" s="330"/>
      <c r="EKC445" s="330"/>
      <c r="EKD445" s="330"/>
      <c r="EKE445" s="330"/>
      <c r="EKF445" s="330"/>
      <c r="EKG445" s="330"/>
      <c r="EKH445" s="330"/>
      <c r="EKI445" s="330"/>
      <c r="EKJ445" s="330"/>
      <c r="EKK445" s="330"/>
      <c r="EKL445" s="330"/>
      <c r="EKM445" s="330"/>
      <c r="EKN445" s="330"/>
      <c r="EKO445" s="330"/>
      <c r="EKP445" s="330"/>
      <c r="EKQ445" s="330"/>
      <c r="EKR445" s="330"/>
      <c r="EKS445" s="330"/>
      <c r="EKT445" s="330"/>
      <c r="EKU445" s="330"/>
      <c r="EKV445" s="330"/>
      <c r="EKW445" s="330"/>
      <c r="EKX445" s="330"/>
      <c r="EKY445" s="330"/>
      <c r="EKZ445" s="330"/>
      <c r="ELA445" s="330"/>
      <c r="ELB445" s="330"/>
      <c r="ELC445" s="330"/>
      <c r="ELD445" s="330"/>
      <c r="ELE445" s="330"/>
      <c r="ELF445" s="330"/>
      <c r="ELG445" s="330"/>
      <c r="ELH445" s="330"/>
      <c r="ELI445" s="330"/>
      <c r="ELJ445" s="330"/>
      <c r="ELK445" s="330"/>
      <c r="ELL445" s="330"/>
      <c r="ELM445" s="330"/>
      <c r="ELN445" s="330"/>
      <c r="ELO445" s="330"/>
      <c r="ELP445" s="330"/>
      <c r="ELQ445" s="330"/>
      <c r="ELR445" s="330"/>
      <c r="ELS445" s="330"/>
      <c r="ELT445" s="330"/>
      <c r="ELU445" s="330"/>
      <c r="ELV445" s="330"/>
      <c r="ELW445" s="330"/>
      <c r="ELX445" s="330"/>
      <c r="ELY445" s="330"/>
      <c r="ELZ445" s="330"/>
      <c r="EMA445" s="330"/>
      <c r="EMB445" s="330"/>
      <c r="EMC445" s="330"/>
      <c r="EMD445" s="330"/>
      <c r="EME445" s="330"/>
      <c r="EMF445" s="330"/>
      <c r="EMG445" s="330"/>
      <c r="EMH445" s="330"/>
      <c r="EMI445" s="330"/>
      <c r="EMJ445" s="330"/>
      <c r="EMK445" s="330"/>
      <c r="EML445" s="330"/>
      <c r="EMM445" s="330"/>
      <c r="EMN445" s="330"/>
      <c r="EMO445" s="330"/>
      <c r="EMP445" s="330"/>
      <c r="EMQ445" s="330"/>
      <c r="EMR445" s="330"/>
      <c r="EMS445" s="330"/>
      <c r="EMT445" s="330"/>
      <c r="EMU445" s="330"/>
      <c r="EMV445" s="330"/>
      <c r="EMW445" s="330"/>
      <c r="EMX445" s="330"/>
      <c r="EMY445" s="330"/>
      <c r="EMZ445" s="330"/>
      <c r="ENA445" s="330"/>
      <c r="ENB445" s="330"/>
      <c r="ENC445" s="330"/>
      <c r="END445" s="330"/>
      <c r="ENE445" s="330"/>
      <c r="ENF445" s="330"/>
      <c r="ENG445" s="330"/>
      <c r="ENH445" s="330"/>
      <c r="ENI445" s="330"/>
      <c r="ENJ445" s="330"/>
      <c r="ENK445" s="330"/>
      <c r="ENL445" s="330"/>
      <c r="ENM445" s="330"/>
      <c r="ENN445" s="330"/>
      <c r="ENO445" s="330"/>
      <c r="ENP445" s="330"/>
      <c r="ENQ445" s="330"/>
      <c r="ENR445" s="330"/>
      <c r="ENS445" s="330"/>
      <c r="ENT445" s="330"/>
      <c r="ENU445" s="330"/>
      <c r="ENV445" s="330"/>
      <c r="ENW445" s="330"/>
      <c r="ENX445" s="330"/>
      <c r="ENY445" s="330"/>
      <c r="ENZ445" s="330"/>
      <c r="EOA445" s="330"/>
      <c r="EOB445" s="330"/>
      <c r="EOC445" s="330"/>
      <c r="EOD445" s="330"/>
      <c r="EOE445" s="330"/>
      <c r="EOF445" s="330"/>
      <c r="EOG445" s="330"/>
      <c r="EOH445" s="330"/>
      <c r="EOI445" s="330"/>
      <c r="EOJ445" s="330"/>
      <c r="EOK445" s="330"/>
      <c r="EOL445" s="330"/>
      <c r="EOM445" s="330"/>
      <c r="EON445" s="330"/>
      <c r="EOO445" s="330"/>
      <c r="EOP445" s="330"/>
      <c r="EOQ445" s="330"/>
      <c r="EOR445" s="330"/>
      <c r="EOS445" s="330"/>
      <c r="EOT445" s="330"/>
      <c r="EOU445" s="330"/>
      <c r="EOV445" s="330"/>
      <c r="EOW445" s="330"/>
      <c r="EOX445" s="330"/>
      <c r="EOY445" s="330"/>
      <c r="EOZ445" s="330"/>
      <c r="EPA445" s="330"/>
      <c r="EPB445" s="330"/>
      <c r="EPC445" s="330"/>
      <c r="EPD445" s="330"/>
      <c r="EPE445" s="330"/>
      <c r="EPF445" s="330"/>
      <c r="EPG445" s="330"/>
      <c r="EPH445" s="330"/>
      <c r="EPI445" s="330"/>
      <c r="EPJ445" s="330"/>
      <c r="EPK445" s="330"/>
      <c r="EPL445" s="330"/>
      <c r="EPM445" s="330"/>
      <c r="EPN445" s="330"/>
      <c r="EPO445" s="330"/>
      <c r="EPP445" s="330"/>
      <c r="EPQ445" s="330"/>
      <c r="EPR445" s="330"/>
      <c r="EPS445" s="330"/>
      <c r="EPT445" s="330"/>
      <c r="EPU445" s="330"/>
      <c r="EPV445" s="330"/>
      <c r="EPW445" s="330"/>
      <c r="EPX445" s="330"/>
      <c r="EPY445" s="330"/>
      <c r="EPZ445" s="330"/>
      <c r="EQA445" s="330"/>
      <c r="EQB445" s="330"/>
      <c r="EQC445" s="330"/>
      <c r="EQD445" s="330"/>
      <c r="EQE445" s="330"/>
      <c r="EQF445" s="330"/>
      <c r="EQG445" s="330"/>
      <c r="EQH445" s="330"/>
      <c r="EQI445" s="330"/>
      <c r="EQJ445" s="330"/>
      <c r="EQK445" s="330"/>
      <c r="EQL445" s="330"/>
      <c r="EQM445" s="330"/>
      <c r="EQN445" s="330"/>
      <c r="EQO445" s="330"/>
      <c r="EQP445" s="330"/>
      <c r="EQQ445" s="330"/>
      <c r="EQR445" s="330"/>
      <c r="EQS445" s="330"/>
      <c r="EQT445" s="330"/>
      <c r="EQU445" s="330"/>
      <c r="EQV445" s="330"/>
      <c r="EQW445" s="330"/>
      <c r="EQX445" s="330"/>
      <c r="EQY445" s="330"/>
      <c r="EQZ445" s="330"/>
      <c r="ERA445" s="330"/>
      <c r="ERB445" s="330"/>
      <c r="ERC445" s="330"/>
      <c r="ERD445" s="330"/>
      <c r="ERE445" s="330"/>
      <c r="ERF445" s="330"/>
      <c r="ERG445" s="330"/>
      <c r="ERH445" s="330"/>
      <c r="ERI445" s="330"/>
      <c r="ERJ445" s="330"/>
      <c r="ERK445" s="330"/>
      <c r="ERL445" s="330"/>
      <c r="ERM445" s="330"/>
      <c r="ERN445" s="330"/>
      <c r="ERO445" s="330"/>
      <c r="ERP445" s="330"/>
      <c r="ERQ445" s="330"/>
      <c r="ERR445" s="330"/>
      <c r="ERS445" s="330"/>
      <c r="ERT445" s="330"/>
      <c r="ERU445" s="330"/>
      <c r="ERV445" s="330"/>
      <c r="ERW445" s="330"/>
      <c r="ERX445" s="330"/>
      <c r="ERY445" s="330"/>
      <c r="ERZ445" s="330"/>
      <c r="ESA445" s="330"/>
      <c r="ESB445" s="330"/>
      <c r="ESC445" s="330"/>
      <c r="ESD445" s="330"/>
      <c r="ESE445" s="330"/>
      <c r="ESF445" s="330"/>
      <c r="ESG445" s="330"/>
      <c r="ESH445" s="330"/>
      <c r="ESI445" s="330"/>
      <c r="ESJ445" s="330"/>
      <c r="ESK445" s="330"/>
      <c r="ESL445" s="330"/>
      <c r="ESM445" s="330"/>
      <c r="ESN445" s="330"/>
      <c r="ESO445" s="330"/>
      <c r="ESP445" s="330"/>
      <c r="ESQ445" s="330"/>
      <c r="ESR445" s="330"/>
      <c r="ESS445" s="330"/>
      <c r="EST445" s="330"/>
      <c r="ESU445" s="330"/>
      <c r="ESV445" s="330"/>
      <c r="ESW445" s="330"/>
      <c r="ESX445" s="330"/>
      <c r="ESY445" s="330"/>
      <c r="ESZ445" s="330"/>
      <c r="ETA445" s="330"/>
      <c r="ETB445" s="330"/>
      <c r="ETC445" s="330"/>
      <c r="ETD445" s="330"/>
      <c r="ETE445" s="330"/>
      <c r="ETF445" s="330"/>
      <c r="ETG445" s="330"/>
      <c r="ETH445" s="330"/>
      <c r="ETI445" s="330"/>
      <c r="ETJ445" s="330"/>
      <c r="ETK445" s="330"/>
      <c r="ETL445" s="330"/>
      <c r="ETM445" s="330"/>
      <c r="ETN445" s="330"/>
      <c r="ETO445" s="330"/>
      <c r="ETP445" s="330"/>
      <c r="ETQ445" s="330"/>
      <c r="ETR445" s="330"/>
      <c r="ETS445" s="330"/>
      <c r="ETT445" s="330"/>
      <c r="ETU445" s="330"/>
      <c r="ETV445" s="330"/>
      <c r="ETW445" s="330"/>
      <c r="ETX445" s="330"/>
      <c r="ETY445" s="330"/>
      <c r="ETZ445" s="330"/>
      <c r="EUA445" s="330"/>
      <c r="EUB445" s="330"/>
      <c r="EUC445" s="330"/>
      <c r="EUD445" s="330"/>
      <c r="EUE445" s="330"/>
      <c r="EUF445" s="330"/>
      <c r="EUG445" s="330"/>
      <c r="EUH445" s="330"/>
      <c r="EUI445" s="330"/>
      <c r="EUJ445" s="330"/>
      <c r="EUK445" s="330"/>
      <c r="EUL445" s="330"/>
      <c r="EUM445" s="330"/>
      <c r="EUN445" s="330"/>
      <c r="EUO445" s="330"/>
      <c r="EUP445" s="330"/>
      <c r="EUQ445" s="330"/>
      <c r="EUR445" s="330"/>
      <c r="EUS445" s="330"/>
      <c r="EUT445" s="330"/>
      <c r="EUU445" s="330"/>
      <c r="EUV445" s="330"/>
      <c r="EUW445" s="330"/>
      <c r="EUX445" s="330"/>
      <c r="EUY445" s="330"/>
      <c r="EUZ445" s="330"/>
      <c r="EVA445" s="330"/>
      <c r="EVB445" s="330"/>
      <c r="EVC445" s="330"/>
      <c r="EVD445" s="330"/>
      <c r="EVE445" s="330"/>
      <c r="EVF445" s="330"/>
      <c r="EVG445" s="330"/>
      <c r="EVH445" s="330"/>
      <c r="EVI445" s="330"/>
      <c r="EVJ445" s="330"/>
      <c r="EVK445" s="330"/>
      <c r="EVL445" s="330"/>
      <c r="EVM445" s="330"/>
      <c r="EVN445" s="330"/>
      <c r="EVO445" s="330"/>
      <c r="EVP445" s="330"/>
      <c r="EVQ445" s="330"/>
      <c r="EVR445" s="330"/>
      <c r="EVS445" s="330"/>
      <c r="EVT445" s="330"/>
      <c r="EVU445" s="330"/>
      <c r="EVV445" s="330"/>
      <c r="EVW445" s="330"/>
      <c r="EVX445" s="330"/>
      <c r="EVY445" s="330"/>
      <c r="EVZ445" s="330"/>
      <c r="EWA445" s="330"/>
      <c r="EWB445" s="330"/>
      <c r="EWC445" s="330"/>
      <c r="EWD445" s="330"/>
      <c r="EWE445" s="330"/>
      <c r="EWF445" s="330"/>
      <c r="EWG445" s="330"/>
      <c r="EWH445" s="330"/>
      <c r="EWI445" s="330"/>
      <c r="EWJ445" s="330"/>
      <c r="EWK445" s="330"/>
      <c r="EWL445" s="330"/>
      <c r="EWM445" s="330"/>
      <c r="EWN445" s="330"/>
      <c r="EWO445" s="330"/>
      <c r="EWP445" s="330"/>
      <c r="EWQ445" s="330"/>
      <c r="EWR445" s="330"/>
      <c r="EWS445" s="330"/>
      <c r="EWT445" s="330"/>
      <c r="EWU445" s="330"/>
      <c r="EWV445" s="330"/>
      <c r="EWW445" s="330"/>
      <c r="EWX445" s="330"/>
      <c r="EWY445" s="330"/>
      <c r="EWZ445" s="330"/>
      <c r="EXA445" s="330"/>
      <c r="EXB445" s="330"/>
      <c r="EXC445" s="330"/>
      <c r="EXD445" s="330"/>
      <c r="EXE445" s="330"/>
      <c r="EXF445" s="330"/>
      <c r="EXG445" s="330"/>
      <c r="EXH445" s="330"/>
      <c r="EXI445" s="330"/>
      <c r="EXJ445" s="330"/>
      <c r="EXK445" s="330"/>
      <c r="EXL445" s="330"/>
      <c r="EXM445" s="330"/>
      <c r="EXN445" s="330"/>
      <c r="EXO445" s="330"/>
      <c r="EXP445" s="330"/>
      <c r="EXQ445" s="330"/>
      <c r="EXR445" s="330"/>
      <c r="EXS445" s="330"/>
      <c r="EXT445" s="330"/>
      <c r="EXU445" s="330"/>
      <c r="EXV445" s="330"/>
      <c r="EXW445" s="330"/>
      <c r="EXX445" s="330"/>
      <c r="EXY445" s="330"/>
      <c r="EXZ445" s="330"/>
      <c r="EYA445" s="330"/>
      <c r="EYB445" s="330"/>
      <c r="EYC445" s="330"/>
      <c r="EYD445" s="330"/>
      <c r="EYE445" s="330"/>
      <c r="EYF445" s="330"/>
      <c r="EYG445" s="330"/>
      <c r="EYH445" s="330"/>
      <c r="EYI445" s="330"/>
      <c r="EYJ445" s="330"/>
      <c r="EYK445" s="330"/>
      <c r="EYL445" s="330"/>
      <c r="EYM445" s="330"/>
      <c r="EYN445" s="330"/>
      <c r="EYO445" s="330"/>
      <c r="EYP445" s="330"/>
      <c r="EYQ445" s="330"/>
      <c r="EYR445" s="330"/>
      <c r="EYS445" s="330"/>
      <c r="EYT445" s="330"/>
      <c r="EYU445" s="330"/>
      <c r="EYV445" s="330"/>
      <c r="EYW445" s="330"/>
      <c r="EYX445" s="330"/>
      <c r="EYY445" s="330"/>
      <c r="EYZ445" s="330"/>
      <c r="EZA445" s="330"/>
      <c r="EZB445" s="330"/>
      <c r="EZC445" s="330"/>
      <c r="EZD445" s="330"/>
      <c r="EZE445" s="330"/>
      <c r="EZF445" s="330"/>
      <c r="EZG445" s="330"/>
      <c r="EZH445" s="330"/>
      <c r="EZI445" s="330"/>
      <c r="EZJ445" s="330"/>
      <c r="EZK445" s="330"/>
      <c r="EZL445" s="330"/>
      <c r="EZM445" s="330"/>
      <c r="EZN445" s="330"/>
      <c r="EZO445" s="330"/>
      <c r="EZP445" s="330"/>
      <c r="EZQ445" s="330"/>
      <c r="EZR445" s="330"/>
      <c r="EZS445" s="330"/>
      <c r="EZT445" s="330"/>
      <c r="EZU445" s="330"/>
      <c r="EZV445" s="330"/>
      <c r="EZW445" s="330"/>
      <c r="EZX445" s="330"/>
      <c r="EZY445" s="330"/>
      <c r="EZZ445" s="330"/>
      <c r="FAA445" s="330"/>
      <c r="FAB445" s="330"/>
      <c r="FAC445" s="330"/>
      <c r="FAD445" s="330"/>
      <c r="FAE445" s="330"/>
      <c r="FAF445" s="330"/>
      <c r="FAG445" s="330"/>
      <c r="FAH445" s="330"/>
      <c r="FAI445" s="330"/>
      <c r="FAJ445" s="330"/>
      <c r="FAK445" s="330"/>
      <c r="FAL445" s="330"/>
      <c r="FAM445" s="330"/>
      <c r="FAN445" s="330"/>
      <c r="FAO445" s="330"/>
      <c r="FAP445" s="330"/>
      <c r="FAQ445" s="330"/>
      <c r="FAR445" s="330"/>
      <c r="FAS445" s="330"/>
      <c r="FAT445" s="330"/>
      <c r="FAU445" s="330"/>
      <c r="FAV445" s="330"/>
      <c r="FAW445" s="330"/>
      <c r="FAX445" s="330"/>
      <c r="FAY445" s="330"/>
      <c r="FAZ445" s="330"/>
      <c r="FBA445" s="330"/>
      <c r="FBB445" s="330"/>
      <c r="FBC445" s="330"/>
      <c r="FBD445" s="330"/>
      <c r="FBE445" s="330"/>
      <c r="FBF445" s="330"/>
      <c r="FBG445" s="330"/>
      <c r="FBH445" s="330"/>
      <c r="FBI445" s="330"/>
      <c r="FBJ445" s="330"/>
      <c r="FBK445" s="330"/>
      <c r="FBL445" s="330"/>
      <c r="FBM445" s="330"/>
      <c r="FBN445" s="330"/>
      <c r="FBO445" s="330"/>
      <c r="FBP445" s="330"/>
      <c r="FBQ445" s="330"/>
      <c r="FBR445" s="330"/>
      <c r="FBS445" s="330"/>
      <c r="FBT445" s="330"/>
      <c r="FBU445" s="330"/>
      <c r="FBV445" s="330"/>
      <c r="FBW445" s="330"/>
      <c r="FBX445" s="330"/>
      <c r="FBY445" s="330"/>
      <c r="FBZ445" s="330"/>
      <c r="FCA445" s="330"/>
      <c r="FCB445" s="330"/>
      <c r="FCC445" s="330"/>
      <c r="FCD445" s="330"/>
      <c r="FCE445" s="330"/>
      <c r="FCF445" s="330"/>
      <c r="FCG445" s="330"/>
      <c r="FCH445" s="330"/>
      <c r="FCI445" s="330"/>
      <c r="FCJ445" s="330"/>
      <c r="FCK445" s="330"/>
      <c r="FCL445" s="330"/>
      <c r="FCM445" s="330"/>
      <c r="FCN445" s="330"/>
      <c r="FCO445" s="330"/>
      <c r="FCP445" s="330"/>
      <c r="FCQ445" s="330"/>
      <c r="FCR445" s="330"/>
      <c r="FCS445" s="330"/>
      <c r="FCT445" s="330"/>
      <c r="FCU445" s="330"/>
      <c r="FCV445" s="330"/>
      <c r="FCW445" s="330"/>
      <c r="FCX445" s="330"/>
      <c r="FCY445" s="330"/>
      <c r="FCZ445" s="330"/>
      <c r="FDA445" s="330"/>
      <c r="FDB445" s="330"/>
      <c r="FDC445" s="330"/>
      <c r="FDD445" s="330"/>
      <c r="FDE445" s="330"/>
      <c r="FDF445" s="330"/>
      <c r="FDG445" s="330"/>
      <c r="FDH445" s="330"/>
      <c r="FDI445" s="330"/>
      <c r="FDJ445" s="330"/>
      <c r="FDK445" s="330"/>
      <c r="FDL445" s="330"/>
      <c r="FDM445" s="330"/>
      <c r="FDN445" s="330"/>
      <c r="FDO445" s="330"/>
      <c r="FDP445" s="330"/>
      <c r="FDQ445" s="330"/>
      <c r="FDR445" s="330"/>
      <c r="FDS445" s="330"/>
      <c r="FDT445" s="330"/>
      <c r="FDU445" s="330"/>
      <c r="FDV445" s="330"/>
      <c r="FDW445" s="330"/>
      <c r="FDX445" s="330"/>
      <c r="FDY445" s="330"/>
      <c r="FDZ445" s="330"/>
      <c r="FEA445" s="330"/>
      <c r="FEB445" s="330"/>
      <c r="FEC445" s="330"/>
      <c r="FED445" s="330"/>
      <c r="FEE445" s="330"/>
      <c r="FEF445" s="330"/>
      <c r="FEG445" s="330"/>
      <c r="FEH445" s="330"/>
      <c r="FEI445" s="330"/>
      <c r="FEJ445" s="330"/>
      <c r="FEK445" s="330"/>
      <c r="FEL445" s="330"/>
      <c r="FEM445" s="330"/>
      <c r="FEN445" s="330"/>
      <c r="FEO445" s="330"/>
      <c r="FEP445" s="330"/>
      <c r="FEQ445" s="330"/>
      <c r="FER445" s="330"/>
      <c r="FES445" s="330"/>
      <c r="FET445" s="330"/>
      <c r="FEU445" s="330"/>
      <c r="FEV445" s="330"/>
      <c r="FEW445" s="330"/>
      <c r="FEX445" s="330"/>
      <c r="FEY445" s="330"/>
      <c r="FEZ445" s="330"/>
      <c r="FFA445" s="330"/>
      <c r="FFB445" s="330"/>
      <c r="FFC445" s="330"/>
      <c r="FFD445" s="330"/>
      <c r="FFE445" s="330"/>
      <c r="FFF445" s="330"/>
      <c r="FFG445" s="330"/>
      <c r="FFH445" s="330"/>
      <c r="FFI445" s="330"/>
      <c r="FFJ445" s="330"/>
      <c r="FFK445" s="330"/>
      <c r="FFL445" s="330"/>
      <c r="FFM445" s="330"/>
      <c r="FFN445" s="330"/>
      <c r="FFO445" s="330"/>
      <c r="FFP445" s="330"/>
      <c r="FFQ445" s="330"/>
      <c r="FFR445" s="330"/>
      <c r="FFS445" s="330"/>
      <c r="FFT445" s="330"/>
      <c r="FFU445" s="330"/>
      <c r="FFV445" s="330"/>
      <c r="FFW445" s="330"/>
      <c r="FFX445" s="330"/>
      <c r="FFY445" s="330"/>
      <c r="FFZ445" s="330"/>
      <c r="FGA445" s="330"/>
      <c r="FGB445" s="330"/>
      <c r="FGC445" s="330"/>
      <c r="FGD445" s="330"/>
      <c r="FGE445" s="330"/>
      <c r="FGF445" s="330"/>
      <c r="FGG445" s="330"/>
      <c r="FGH445" s="330"/>
      <c r="FGI445" s="330"/>
      <c r="FGJ445" s="330"/>
      <c r="FGK445" s="330"/>
      <c r="FGL445" s="330"/>
      <c r="FGM445" s="330"/>
      <c r="FGN445" s="330"/>
      <c r="FGO445" s="330"/>
      <c r="FGP445" s="330"/>
      <c r="FGQ445" s="330"/>
      <c r="FGR445" s="330"/>
      <c r="FGS445" s="330"/>
      <c r="FGT445" s="330"/>
      <c r="FGU445" s="330"/>
      <c r="FGV445" s="330"/>
      <c r="FGW445" s="330"/>
      <c r="FGX445" s="330"/>
      <c r="FGY445" s="330"/>
      <c r="FGZ445" s="330"/>
      <c r="FHA445" s="330"/>
      <c r="FHB445" s="330"/>
      <c r="FHC445" s="330"/>
      <c r="FHD445" s="330"/>
      <c r="FHE445" s="330"/>
      <c r="FHF445" s="330"/>
      <c r="FHG445" s="330"/>
      <c r="FHH445" s="330"/>
      <c r="FHI445" s="330"/>
      <c r="FHJ445" s="330"/>
      <c r="FHK445" s="330"/>
      <c r="FHL445" s="330"/>
      <c r="FHM445" s="330"/>
      <c r="FHN445" s="330"/>
      <c r="FHO445" s="330"/>
      <c r="FHP445" s="330"/>
      <c r="FHQ445" s="330"/>
      <c r="FHR445" s="330"/>
      <c r="FHS445" s="330"/>
      <c r="FHT445" s="330"/>
      <c r="FHU445" s="330"/>
      <c r="FHV445" s="330"/>
      <c r="FHW445" s="330"/>
      <c r="FHX445" s="330"/>
      <c r="FHY445" s="330"/>
      <c r="FHZ445" s="330"/>
      <c r="FIA445" s="330"/>
      <c r="FIB445" s="330"/>
      <c r="FIC445" s="330"/>
      <c r="FID445" s="330"/>
      <c r="FIE445" s="330"/>
      <c r="FIF445" s="330"/>
      <c r="FIG445" s="330"/>
      <c r="FIH445" s="330"/>
      <c r="FII445" s="330"/>
      <c r="FIJ445" s="330"/>
      <c r="FIK445" s="330"/>
      <c r="FIL445" s="330"/>
      <c r="FIM445" s="330"/>
      <c r="FIN445" s="330"/>
      <c r="FIO445" s="330"/>
      <c r="FIP445" s="330"/>
      <c r="FIQ445" s="330"/>
      <c r="FIR445" s="330"/>
      <c r="FIS445" s="330"/>
      <c r="FIT445" s="330"/>
      <c r="FIU445" s="330"/>
      <c r="FIV445" s="330"/>
      <c r="FIW445" s="330"/>
      <c r="FIX445" s="330"/>
      <c r="FIY445" s="330"/>
      <c r="FIZ445" s="330"/>
      <c r="FJA445" s="330"/>
      <c r="FJB445" s="330"/>
      <c r="FJC445" s="330"/>
      <c r="FJD445" s="330"/>
      <c r="FJE445" s="330"/>
      <c r="FJF445" s="330"/>
      <c r="FJG445" s="330"/>
      <c r="FJH445" s="330"/>
      <c r="FJI445" s="330"/>
      <c r="FJJ445" s="330"/>
      <c r="FJK445" s="330"/>
      <c r="FJL445" s="330"/>
      <c r="FJM445" s="330"/>
      <c r="FJN445" s="330"/>
      <c r="FJO445" s="330"/>
      <c r="FJP445" s="330"/>
      <c r="FJQ445" s="330"/>
      <c r="FJR445" s="330"/>
      <c r="FJS445" s="330"/>
      <c r="FJT445" s="330"/>
      <c r="FJU445" s="330"/>
      <c r="FJV445" s="330"/>
      <c r="FJW445" s="330"/>
      <c r="FJX445" s="330"/>
      <c r="FJY445" s="330"/>
      <c r="FJZ445" s="330"/>
      <c r="FKA445" s="330"/>
      <c r="FKB445" s="330"/>
      <c r="FKC445" s="330"/>
      <c r="FKD445" s="330"/>
      <c r="FKE445" s="330"/>
      <c r="FKF445" s="330"/>
      <c r="FKG445" s="330"/>
      <c r="FKH445" s="330"/>
      <c r="FKI445" s="330"/>
      <c r="FKJ445" s="330"/>
      <c r="FKK445" s="330"/>
      <c r="FKL445" s="330"/>
      <c r="FKM445" s="330"/>
      <c r="FKN445" s="330"/>
      <c r="FKO445" s="330"/>
      <c r="FKP445" s="330"/>
      <c r="FKQ445" s="330"/>
      <c r="FKR445" s="330"/>
      <c r="FKS445" s="330"/>
      <c r="FKT445" s="330"/>
      <c r="FKU445" s="330"/>
      <c r="FKV445" s="330"/>
      <c r="FKW445" s="330"/>
      <c r="FKX445" s="330"/>
      <c r="FKY445" s="330"/>
      <c r="FKZ445" s="330"/>
      <c r="FLA445" s="330"/>
      <c r="FLB445" s="330"/>
      <c r="FLC445" s="330"/>
      <c r="FLD445" s="330"/>
      <c r="FLE445" s="330"/>
      <c r="FLF445" s="330"/>
      <c r="FLG445" s="330"/>
      <c r="FLH445" s="330"/>
      <c r="FLI445" s="330"/>
      <c r="FLJ445" s="330"/>
      <c r="FLK445" s="330"/>
      <c r="FLL445" s="330"/>
      <c r="FLM445" s="330"/>
      <c r="FLN445" s="330"/>
      <c r="FLO445" s="330"/>
      <c r="FLP445" s="330"/>
      <c r="FLQ445" s="330"/>
      <c r="FLR445" s="330"/>
      <c r="FLS445" s="330"/>
      <c r="FLT445" s="330"/>
      <c r="FLU445" s="330"/>
      <c r="FLV445" s="330"/>
      <c r="FLW445" s="330"/>
      <c r="FLX445" s="330"/>
      <c r="FLY445" s="330"/>
      <c r="FLZ445" s="330"/>
      <c r="FMA445" s="330"/>
      <c r="FMB445" s="330"/>
      <c r="FMC445" s="330"/>
      <c r="FMD445" s="330"/>
      <c r="FME445" s="330"/>
      <c r="FMF445" s="330"/>
      <c r="FMG445" s="330"/>
      <c r="FMH445" s="330"/>
      <c r="FMI445" s="330"/>
      <c r="FMJ445" s="330"/>
      <c r="FMK445" s="330"/>
      <c r="FML445" s="330"/>
      <c r="FMM445" s="330"/>
      <c r="FMN445" s="330"/>
      <c r="FMO445" s="330"/>
      <c r="FMP445" s="330"/>
      <c r="FMQ445" s="330"/>
      <c r="FMR445" s="330"/>
      <c r="FMS445" s="330"/>
      <c r="FMT445" s="330"/>
      <c r="FMU445" s="330"/>
      <c r="FMV445" s="330"/>
      <c r="FMW445" s="330"/>
      <c r="FMX445" s="330"/>
      <c r="FMY445" s="330"/>
      <c r="FMZ445" s="330"/>
      <c r="FNA445" s="330"/>
      <c r="FNB445" s="330"/>
      <c r="FNC445" s="330"/>
      <c r="FND445" s="330"/>
      <c r="FNE445" s="330"/>
      <c r="FNF445" s="330"/>
      <c r="FNG445" s="330"/>
      <c r="FNH445" s="330"/>
      <c r="FNI445" s="330"/>
      <c r="FNJ445" s="330"/>
      <c r="FNK445" s="330"/>
      <c r="FNL445" s="330"/>
      <c r="FNM445" s="330"/>
      <c r="FNN445" s="330"/>
      <c r="FNO445" s="330"/>
      <c r="FNP445" s="330"/>
      <c r="FNQ445" s="330"/>
      <c r="FNR445" s="330"/>
      <c r="FNS445" s="330"/>
      <c r="FNT445" s="330"/>
      <c r="FNU445" s="330"/>
      <c r="FNV445" s="330"/>
      <c r="FNW445" s="330"/>
      <c r="FNX445" s="330"/>
      <c r="FNY445" s="330"/>
      <c r="FNZ445" s="330"/>
      <c r="FOA445" s="330"/>
      <c r="FOB445" s="330"/>
      <c r="FOC445" s="330"/>
      <c r="FOD445" s="330"/>
      <c r="FOE445" s="330"/>
      <c r="FOF445" s="330"/>
      <c r="FOG445" s="330"/>
      <c r="FOH445" s="330"/>
      <c r="FOI445" s="330"/>
      <c r="FOJ445" s="330"/>
      <c r="FOK445" s="330"/>
      <c r="FOL445" s="330"/>
      <c r="FOM445" s="330"/>
      <c r="FON445" s="330"/>
      <c r="FOO445" s="330"/>
      <c r="FOP445" s="330"/>
      <c r="FOQ445" s="330"/>
      <c r="FOR445" s="330"/>
      <c r="FOS445" s="330"/>
      <c r="FOT445" s="330"/>
      <c r="FOU445" s="330"/>
      <c r="FOV445" s="330"/>
      <c r="FOW445" s="330"/>
      <c r="FOX445" s="330"/>
      <c r="FOY445" s="330"/>
      <c r="FOZ445" s="330"/>
      <c r="FPA445" s="330"/>
      <c r="FPB445" s="330"/>
      <c r="FPC445" s="330"/>
      <c r="FPD445" s="330"/>
      <c r="FPE445" s="330"/>
      <c r="FPF445" s="330"/>
      <c r="FPG445" s="330"/>
      <c r="FPH445" s="330"/>
      <c r="FPI445" s="330"/>
      <c r="FPJ445" s="330"/>
      <c r="FPK445" s="330"/>
      <c r="FPL445" s="330"/>
      <c r="FPM445" s="330"/>
      <c r="FPN445" s="330"/>
      <c r="FPO445" s="330"/>
      <c r="FPP445" s="330"/>
      <c r="FPQ445" s="330"/>
      <c r="FPR445" s="330"/>
      <c r="FPS445" s="330"/>
      <c r="FPT445" s="330"/>
      <c r="FPU445" s="330"/>
      <c r="FPV445" s="330"/>
      <c r="FPW445" s="330"/>
      <c r="FPX445" s="330"/>
      <c r="FPY445" s="330"/>
      <c r="FPZ445" s="330"/>
      <c r="FQA445" s="330"/>
      <c r="FQB445" s="330"/>
      <c r="FQC445" s="330"/>
      <c r="FQD445" s="330"/>
      <c r="FQE445" s="330"/>
      <c r="FQF445" s="330"/>
      <c r="FQG445" s="330"/>
      <c r="FQH445" s="330"/>
      <c r="FQI445" s="330"/>
      <c r="FQJ445" s="330"/>
      <c r="FQK445" s="330"/>
      <c r="FQL445" s="330"/>
      <c r="FQM445" s="330"/>
      <c r="FQN445" s="330"/>
      <c r="FQO445" s="330"/>
      <c r="FQP445" s="330"/>
      <c r="FQQ445" s="330"/>
      <c r="FQR445" s="330"/>
      <c r="FQS445" s="330"/>
      <c r="FQT445" s="330"/>
      <c r="FQU445" s="330"/>
      <c r="FQV445" s="330"/>
      <c r="FQW445" s="330"/>
      <c r="FQX445" s="330"/>
      <c r="FQY445" s="330"/>
      <c r="FQZ445" s="330"/>
      <c r="FRA445" s="330"/>
      <c r="FRB445" s="330"/>
      <c r="FRC445" s="330"/>
      <c r="FRD445" s="330"/>
      <c r="FRE445" s="330"/>
      <c r="FRF445" s="330"/>
      <c r="FRG445" s="330"/>
      <c r="FRH445" s="330"/>
      <c r="FRI445" s="330"/>
      <c r="FRJ445" s="330"/>
      <c r="FRK445" s="330"/>
      <c r="FRL445" s="330"/>
      <c r="FRM445" s="330"/>
      <c r="FRN445" s="330"/>
      <c r="FRO445" s="330"/>
      <c r="FRP445" s="330"/>
      <c r="FRQ445" s="330"/>
      <c r="FRR445" s="330"/>
      <c r="FRS445" s="330"/>
      <c r="FRT445" s="330"/>
      <c r="FRU445" s="330"/>
      <c r="FRV445" s="330"/>
      <c r="FRW445" s="330"/>
      <c r="FRX445" s="330"/>
      <c r="FRY445" s="330"/>
      <c r="FRZ445" s="330"/>
      <c r="FSA445" s="330"/>
      <c r="FSB445" s="330"/>
      <c r="FSC445" s="330"/>
      <c r="FSD445" s="330"/>
      <c r="FSE445" s="330"/>
      <c r="FSF445" s="330"/>
      <c r="FSG445" s="330"/>
      <c r="FSH445" s="330"/>
      <c r="FSI445" s="330"/>
      <c r="FSJ445" s="330"/>
      <c r="FSK445" s="330"/>
      <c r="FSL445" s="330"/>
      <c r="FSM445" s="330"/>
      <c r="FSN445" s="330"/>
      <c r="FSO445" s="330"/>
      <c r="FSP445" s="330"/>
      <c r="FSQ445" s="330"/>
      <c r="FSR445" s="330"/>
      <c r="FSS445" s="330"/>
      <c r="FST445" s="330"/>
      <c r="FSU445" s="330"/>
      <c r="FSV445" s="330"/>
      <c r="FSW445" s="330"/>
      <c r="FSX445" s="330"/>
      <c r="FSY445" s="330"/>
      <c r="FSZ445" s="330"/>
      <c r="FTA445" s="330"/>
      <c r="FTB445" s="330"/>
      <c r="FTC445" s="330"/>
      <c r="FTD445" s="330"/>
      <c r="FTE445" s="330"/>
      <c r="FTF445" s="330"/>
      <c r="FTG445" s="330"/>
      <c r="FTH445" s="330"/>
      <c r="FTI445" s="330"/>
      <c r="FTJ445" s="330"/>
      <c r="FTK445" s="330"/>
      <c r="FTL445" s="330"/>
      <c r="FTM445" s="330"/>
      <c r="FTN445" s="330"/>
      <c r="FTO445" s="330"/>
      <c r="FTP445" s="330"/>
      <c r="FTQ445" s="330"/>
      <c r="FTR445" s="330"/>
      <c r="FTS445" s="330"/>
      <c r="FTT445" s="330"/>
      <c r="FTU445" s="330"/>
      <c r="FTV445" s="330"/>
      <c r="FTW445" s="330"/>
      <c r="FTX445" s="330"/>
      <c r="FTY445" s="330"/>
      <c r="FTZ445" s="330"/>
      <c r="FUA445" s="330"/>
      <c r="FUB445" s="330"/>
      <c r="FUC445" s="330"/>
      <c r="FUD445" s="330"/>
      <c r="FUE445" s="330"/>
      <c r="FUF445" s="330"/>
      <c r="FUG445" s="330"/>
      <c r="FUH445" s="330"/>
      <c r="FUI445" s="330"/>
      <c r="FUJ445" s="330"/>
      <c r="FUK445" s="330"/>
      <c r="FUL445" s="330"/>
      <c r="FUM445" s="330"/>
      <c r="FUN445" s="330"/>
      <c r="FUO445" s="330"/>
      <c r="FUP445" s="330"/>
      <c r="FUQ445" s="330"/>
      <c r="FUR445" s="330"/>
      <c r="FUS445" s="330"/>
      <c r="FUT445" s="330"/>
      <c r="FUU445" s="330"/>
      <c r="FUV445" s="330"/>
      <c r="FUW445" s="330"/>
      <c r="FUX445" s="330"/>
      <c r="FUY445" s="330"/>
      <c r="FUZ445" s="330"/>
      <c r="FVA445" s="330"/>
      <c r="FVB445" s="330"/>
      <c r="FVC445" s="330"/>
      <c r="FVD445" s="330"/>
      <c r="FVE445" s="330"/>
      <c r="FVF445" s="330"/>
      <c r="FVG445" s="330"/>
      <c r="FVH445" s="330"/>
      <c r="FVI445" s="330"/>
      <c r="FVJ445" s="330"/>
      <c r="FVK445" s="330"/>
      <c r="FVL445" s="330"/>
      <c r="FVM445" s="330"/>
      <c r="FVN445" s="330"/>
      <c r="FVO445" s="330"/>
      <c r="FVP445" s="330"/>
      <c r="FVQ445" s="330"/>
      <c r="FVR445" s="330"/>
      <c r="FVS445" s="330"/>
      <c r="FVT445" s="330"/>
      <c r="FVU445" s="330"/>
      <c r="FVV445" s="330"/>
      <c r="FVW445" s="330"/>
      <c r="FVX445" s="330"/>
      <c r="FVY445" s="330"/>
      <c r="FVZ445" s="330"/>
      <c r="FWA445" s="330"/>
      <c r="FWB445" s="330"/>
      <c r="FWC445" s="330"/>
      <c r="FWD445" s="330"/>
      <c r="FWE445" s="330"/>
      <c r="FWF445" s="330"/>
      <c r="FWG445" s="330"/>
      <c r="FWH445" s="330"/>
      <c r="FWI445" s="330"/>
      <c r="FWJ445" s="330"/>
      <c r="FWK445" s="330"/>
      <c r="FWL445" s="330"/>
      <c r="FWM445" s="330"/>
      <c r="FWN445" s="330"/>
      <c r="FWO445" s="330"/>
      <c r="FWP445" s="330"/>
      <c r="FWQ445" s="330"/>
      <c r="FWR445" s="330"/>
      <c r="FWS445" s="330"/>
      <c r="FWT445" s="330"/>
      <c r="FWU445" s="330"/>
      <c r="FWV445" s="330"/>
      <c r="FWW445" s="330"/>
      <c r="FWX445" s="330"/>
      <c r="FWY445" s="330"/>
      <c r="FWZ445" s="330"/>
      <c r="FXA445" s="330"/>
      <c r="FXB445" s="330"/>
      <c r="FXC445" s="330"/>
      <c r="FXD445" s="330"/>
      <c r="FXE445" s="330"/>
      <c r="FXF445" s="330"/>
      <c r="FXG445" s="330"/>
      <c r="FXH445" s="330"/>
      <c r="FXI445" s="330"/>
      <c r="FXJ445" s="330"/>
      <c r="FXK445" s="330"/>
      <c r="FXL445" s="330"/>
      <c r="FXM445" s="330"/>
      <c r="FXN445" s="330"/>
      <c r="FXO445" s="330"/>
      <c r="FXP445" s="330"/>
      <c r="FXQ445" s="330"/>
      <c r="FXR445" s="330"/>
      <c r="FXS445" s="330"/>
      <c r="FXT445" s="330"/>
      <c r="FXU445" s="330"/>
      <c r="FXV445" s="330"/>
      <c r="FXW445" s="330"/>
      <c r="FXX445" s="330"/>
      <c r="FXY445" s="330"/>
      <c r="FXZ445" s="330"/>
      <c r="FYA445" s="330"/>
      <c r="FYB445" s="330"/>
      <c r="FYC445" s="330"/>
      <c r="FYD445" s="330"/>
      <c r="FYE445" s="330"/>
      <c r="FYF445" s="330"/>
      <c r="FYG445" s="330"/>
      <c r="FYH445" s="330"/>
      <c r="FYI445" s="330"/>
      <c r="FYJ445" s="330"/>
      <c r="FYK445" s="330"/>
      <c r="FYL445" s="330"/>
      <c r="FYM445" s="330"/>
      <c r="FYN445" s="330"/>
      <c r="FYO445" s="330"/>
      <c r="FYP445" s="330"/>
      <c r="FYQ445" s="330"/>
      <c r="FYR445" s="330"/>
      <c r="FYS445" s="330"/>
      <c r="FYT445" s="330"/>
      <c r="FYU445" s="330"/>
      <c r="FYV445" s="330"/>
      <c r="FYW445" s="330"/>
      <c r="FYX445" s="330"/>
      <c r="FYY445" s="330"/>
      <c r="FYZ445" s="330"/>
      <c r="FZA445" s="330"/>
      <c r="FZB445" s="330"/>
      <c r="FZC445" s="330"/>
      <c r="FZD445" s="330"/>
      <c r="FZE445" s="330"/>
      <c r="FZF445" s="330"/>
      <c r="FZG445" s="330"/>
      <c r="FZH445" s="330"/>
      <c r="FZI445" s="330"/>
      <c r="FZJ445" s="330"/>
      <c r="FZK445" s="330"/>
      <c r="FZL445" s="330"/>
      <c r="FZM445" s="330"/>
      <c r="FZN445" s="330"/>
      <c r="FZO445" s="330"/>
      <c r="FZP445" s="330"/>
      <c r="FZQ445" s="330"/>
      <c r="FZR445" s="330"/>
      <c r="FZS445" s="330"/>
      <c r="FZT445" s="330"/>
      <c r="FZU445" s="330"/>
      <c r="FZV445" s="330"/>
      <c r="FZW445" s="330"/>
      <c r="FZX445" s="330"/>
      <c r="FZY445" s="330"/>
      <c r="FZZ445" s="330"/>
      <c r="GAA445" s="330"/>
      <c r="GAB445" s="330"/>
      <c r="GAC445" s="330"/>
      <c r="GAD445" s="330"/>
      <c r="GAE445" s="330"/>
      <c r="GAF445" s="330"/>
      <c r="GAG445" s="330"/>
      <c r="GAH445" s="330"/>
      <c r="GAI445" s="330"/>
      <c r="GAJ445" s="330"/>
      <c r="GAK445" s="330"/>
      <c r="GAL445" s="330"/>
      <c r="GAM445" s="330"/>
      <c r="GAN445" s="330"/>
      <c r="GAO445" s="330"/>
      <c r="GAP445" s="330"/>
      <c r="GAQ445" s="330"/>
      <c r="GAR445" s="330"/>
      <c r="GAS445" s="330"/>
      <c r="GAT445" s="330"/>
      <c r="GAU445" s="330"/>
      <c r="GAV445" s="330"/>
      <c r="GAW445" s="330"/>
      <c r="GAX445" s="330"/>
      <c r="GAY445" s="330"/>
      <c r="GAZ445" s="330"/>
      <c r="GBA445" s="330"/>
      <c r="GBB445" s="330"/>
      <c r="GBC445" s="330"/>
      <c r="GBD445" s="330"/>
      <c r="GBE445" s="330"/>
      <c r="GBF445" s="330"/>
      <c r="GBG445" s="330"/>
      <c r="GBH445" s="330"/>
      <c r="GBI445" s="330"/>
      <c r="GBJ445" s="330"/>
      <c r="GBK445" s="330"/>
      <c r="GBL445" s="330"/>
      <c r="GBM445" s="330"/>
      <c r="GBN445" s="330"/>
      <c r="GBO445" s="330"/>
      <c r="GBP445" s="330"/>
      <c r="GBQ445" s="330"/>
      <c r="GBR445" s="330"/>
      <c r="GBS445" s="330"/>
      <c r="GBT445" s="330"/>
      <c r="GBU445" s="330"/>
      <c r="GBV445" s="330"/>
      <c r="GBW445" s="330"/>
      <c r="GBX445" s="330"/>
      <c r="GBY445" s="330"/>
      <c r="GBZ445" s="330"/>
      <c r="GCA445" s="330"/>
      <c r="GCB445" s="330"/>
      <c r="GCC445" s="330"/>
      <c r="GCD445" s="330"/>
      <c r="GCE445" s="330"/>
      <c r="GCF445" s="330"/>
      <c r="GCG445" s="330"/>
      <c r="GCH445" s="330"/>
      <c r="GCI445" s="330"/>
      <c r="GCJ445" s="330"/>
      <c r="GCK445" s="330"/>
      <c r="GCL445" s="330"/>
      <c r="GCM445" s="330"/>
      <c r="GCN445" s="330"/>
      <c r="GCO445" s="330"/>
      <c r="GCP445" s="330"/>
      <c r="GCQ445" s="330"/>
      <c r="GCR445" s="330"/>
      <c r="GCS445" s="330"/>
      <c r="GCT445" s="330"/>
      <c r="GCU445" s="330"/>
      <c r="GCV445" s="330"/>
      <c r="GCW445" s="330"/>
      <c r="GCX445" s="330"/>
      <c r="GCY445" s="330"/>
      <c r="GCZ445" s="330"/>
      <c r="GDA445" s="330"/>
      <c r="GDB445" s="330"/>
      <c r="GDC445" s="330"/>
      <c r="GDD445" s="330"/>
      <c r="GDE445" s="330"/>
      <c r="GDF445" s="330"/>
      <c r="GDG445" s="330"/>
      <c r="GDH445" s="330"/>
      <c r="GDI445" s="330"/>
      <c r="GDJ445" s="330"/>
      <c r="GDK445" s="330"/>
      <c r="GDL445" s="330"/>
      <c r="GDM445" s="330"/>
      <c r="GDN445" s="330"/>
      <c r="GDO445" s="330"/>
      <c r="GDP445" s="330"/>
      <c r="GDQ445" s="330"/>
      <c r="GDR445" s="330"/>
      <c r="GDS445" s="330"/>
      <c r="GDT445" s="330"/>
      <c r="GDU445" s="330"/>
      <c r="GDV445" s="330"/>
      <c r="GDW445" s="330"/>
      <c r="GDX445" s="330"/>
      <c r="GDY445" s="330"/>
      <c r="GDZ445" s="330"/>
      <c r="GEA445" s="330"/>
      <c r="GEB445" s="330"/>
      <c r="GEC445" s="330"/>
      <c r="GED445" s="330"/>
      <c r="GEE445" s="330"/>
      <c r="GEF445" s="330"/>
      <c r="GEG445" s="330"/>
      <c r="GEH445" s="330"/>
      <c r="GEI445" s="330"/>
      <c r="GEJ445" s="330"/>
      <c r="GEK445" s="330"/>
      <c r="GEL445" s="330"/>
      <c r="GEM445" s="330"/>
      <c r="GEN445" s="330"/>
      <c r="GEO445" s="330"/>
      <c r="GEP445" s="330"/>
      <c r="GEQ445" s="330"/>
      <c r="GER445" s="330"/>
      <c r="GES445" s="330"/>
      <c r="GET445" s="330"/>
      <c r="GEU445" s="330"/>
      <c r="GEV445" s="330"/>
      <c r="GEW445" s="330"/>
      <c r="GEX445" s="330"/>
      <c r="GEY445" s="330"/>
      <c r="GEZ445" s="330"/>
      <c r="GFA445" s="330"/>
      <c r="GFB445" s="330"/>
      <c r="GFC445" s="330"/>
      <c r="GFD445" s="330"/>
      <c r="GFE445" s="330"/>
      <c r="GFF445" s="330"/>
      <c r="GFG445" s="330"/>
      <c r="GFH445" s="330"/>
      <c r="GFI445" s="330"/>
      <c r="GFJ445" s="330"/>
      <c r="GFK445" s="330"/>
      <c r="GFL445" s="330"/>
      <c r="GFM445" s="330"/>
      <c r="GFN445" s="330"/>
      <c r="GFO445" s="330"/>
      <c r="GFP445" s="330"/>
      <c r="GFQ445" s="330"/>
      <c r="GFR445" s="330"/>
      <c r="GFS445" s="330"/>
      <c r="GFT445" s="330"/>
      <c r="GFU445" s="330"/>
      <c r="GFV445" s="330"/>
      <c r="GFW445" s="330"/>
      <c r="GFX445" s="330"/>
      <c r="GFY445" s="330"/>
      <c r="GFZ445" s="330"/>
      <c r="GGA445" s="330"/>
      <c r="GGB445" s="330"/>
      <c r="GGC445" s="330"/>
      <c r="GGD445" s="330"/>
      <c r="GGE445" s="330"/>
      <c r="GGF445" s="330"/>
      <c r="GGG445" s="330"/>
      <c r="GGH445" s="330"/>
      <c r="GGI445" s="330"/>
      <c r="GGJ445" s="330"/>
      <c r="GGK445" s="330"/>
      <c r="GGL445" s="330"/>
      <c r="GGM445" s="330"/>
      <c r="GGN445" s="330"/>
      <c r="GGO445" s="330"/>
      <c r="GGP445" s="330"/>
      <c r="GGQ445" s="330"/>
      <c r="GGR445" s="330"/>
      <c r="GGS445" s="330"/>
      <c r="GGT445" s="330"/>
      <c r="GGU445" s="330"/>
      <c r="GGV445" s="330"/>
      <c r="GGW445" s="330"/>
      <c r="GGX445" s="330"/>
      <c r="GGY445" s="330"/>
      <c r="GGZ445" s="330"/>
      <c r="GHA445" s="330"/>
      <c r="GHB445" s="330"/>
      <c r="GHC445" s="330"/>
      <c r="GHD445" s="330"/>
      <c r="GHE445" s="330"/>
      <c r="GHF445" s="330"/>
      <c r="GHG445" s="330"/>
      <c r="GHH445" s="330"/>
      <c r="GHI445" s="330"/>
      <c r="GHJ445" s="330"/>
      <c r="GHK445" s="330"/>
      <c r="GHL445" s="330"/>
      <c r="GHM445" s="330"/>
      <c r="GHN445" s="330"/>
      <c r="GHO445" s="330"/>
      <c r="GHP445" s="330"/>
      <c r="GHQ445" s="330"/>
      <c r="GHR445" s="330"/>
      <c r="GHS445" s="330"/>
      <c r="GHT445" s="330"/>
      <c r="GHU445" s="330"/>
      <c r="GHV445" s="330"/>
      <c r="GHW445" s="330"/>
      <c r="GHX445" s="330"/>
      <c r="GHY445" s="330"/>
      <c r="GHZ445" s="330"/>
      <c r="GIA445" s="330"/>
      <c r="GIB445" s="330"/>
      <c r="GIC445" s="330"/>
      <c r="GID445" s="330"/>
      <c r="GIE445" s="330"/>
      <c r="GIF445" s="330"/>
      <c r="GIG445" s="330"/>
      <c r="GIH445" s="330"/>
      <c r="GII445" s="330"/>
      <c r="GIJ445" s="330"/>
      <c r="GIK445" s="330"/>
      <c r="GIL445" s="330"/>
      <c r="GIM445" s="330"/>
      <c r="GIN445" s="330"/>
      <c r="GIO445" s="330"/>
      <c r="GIP445" s="330"/>
      <c r="GIQ445" s="330"/>
      <c r="GIR445" s="330"/>
      <c r="GIS445" s="330"/>
      <c r="GIT445" s="330"/>
      <c r="GIU445" s="330"/>
      <c r="GIV445" s="330"/>
      <c r="GIW445" s="330"/>
      <c r="GIX445" s="330"/>
      <c r="GIY445" s="330"/>
      <c r="GIZ445" s="330"/>
      <c r="GJA445" s="330"/>
      <c r="GJB445" s="330"/>
      <c r="GJC445" s="330"/>
      <c r="GJD445" s="330"/>
      <c r="GJE445" s="330"/>
      <c r="GJF445" s="330"/>
      <c r="GJG445" s="330"/>
      <c r="GJH445" s="330"/>
      <c r="GJI445" s="330"/>
      <c r="GJJ445" s="330"/>
      <c r="GJK445" s="330"/>
      <c r="GJL445" s="330"/>
      <c r="GJM445" s="330"/>
      <c r="GJN445" s="330"/>
      <c r="GJO445" s="330"/>
      <c r="GJP445" s="330"/>
      <c r="GJQ445" s="330"/>
      <c r="GJR445" s="330"/>
      <c r="GJS445" s="330"/>
      <c r="GJT445" s="330"/>
      <c r="GJU445" s="330"/>
      <c r="GJV445" s="330"/>
      <c r="GJW445" s="330"/>
      <c r="GJX445" s="330"/>
      <c r="GJY445" s="330"/>
      <c r="GJZ445" s="330"/>
      <c r="GKA445" s="330"/>
      <c r="GKB445" s="330"/>
      <c r="GKC445" s="330"/>
      <c r="GKD445" s="330"/>
      <c r="GKE445" s="330"/>
      <c r="GKF445" s="330"/>
      <c r="GKG445" s="330"/>
      <c r="GKH445" s="330"/>
      <c r="GKI445" s="330"/>
      <c r="GKJ445" s="330"/>
      <c r="GKK445" s="330"/>
      <c r="GKL445" s="330"/>
      <c r="GKM445" s="330"/>
      <c r="GKN445" s="330"/>
      <c r="GKO445" s="330"/>
      <c r="GKP445" s="330"/>
      <c r="GKQ445" s="330"/>
      <c r="GKR445" s="330"/>
      <c r="GKS445" s="330"/>
      <c r="GKT445" s="330"/>
      <c r="GKU445" s="330"/>
      <c r="GKV445" s="330"/>
      <c r="GKW445" s="330"/>
      <c r="GKX445" s="330"/>
      <c r="GKY445" s="330"/>
      <c r="GKZ445" s="330"/>
      <c r="GLA445" s="330"/>
      <c r="GLB445" s="330"/>
      <c r="GLC445" s="330"/>
      <c r="GLD445" s="330"/>
      <c r="GLE445" s="330"/>
      <c r="GLF445" s="330"/>
      <c r="GLG445" s="330"/>
      <c r="GLH445" s="330"/>
      <c r="GLI445" s="330"/>
      <c r="GLJ445" s="330"/>
      <c r="GLK445" s="330"/>
      <c r="GLL445" s="330"/>
      <c r="GLM445" s="330"/>
      <c r="GLN445" s="330"/>
      <c r="GLO445" s="330"/>
      <c r="GLP445" s="330"/>
      <c r="GLQ445" s="330"/>
      <c r="GLR445" s="330"/>
      <c r="GLS445" s="330"/>
      <c r="GLT445" s="330"/>
      <c r="GLU445" s="330"/>
      <c r="GLV445" s="330"/>
      <c r="GLW445" s="330"/>
      <c r="GLX445" s="330"/>
      <c r="GLY445" s="330"/>
      <c r="GLZ445" s="330"/>
      <c r="GMA445" s="330"/>
      <c r="GMB445" s="330"/>
      <c r="GMC445" s="330"/>
      <c r="GMD445" s="330"/>
      <c r="GME445" s="330"/>
      <c r="GMF445" s="330"/>
      <c r="GMG445" s="330"/>
      <c r="GMH445" s="330"/>
      <c r="GMI445" s="330"/>
      <c r="GMJ445" s="330"/>
      <c r="GMK445" s="330"/>
      <c r="GML445" s="330"/>
      <c r="GMM445" s="330"/>
      <c r="GMN445" s="330"/>
      <c r="GMO445" s="330"/>
      <c r="GMP445" s="330"/>
      <c r="GMQ445" s="330"/>
      <c r="GMR445" s="330"/>
      <c r="GMS445" s="330"/>
      <c r="GMT445" s="330"/>
      <c r="GMU445" s="330"/>
      <c r="GMV445" s="330"/>
      <c r="GMW445" s="330"/>
      <c r="GMX445" s="330"/>
      <c r="GMY445" s="330"/>
      <c r="GMZ445" s="330"/>
      <c r="GNA445" s="330"/>
      <c r="GNB445" s="330"/>
      <c r="GNC445" s="330"/>
      <c r="GND445" s="330"/>
      <c r="GNE445" s="330"/>
      <c r="GNF445" s="330"/>
      <c r="GNG445" s="330"/>
      <c r="GNH445" s="330"/>
      <c r="GNI445" s="330"/>
      <c r="GNJ445" s="330"/>
      <c r="GNK445" s="330"/>
      <c r="GNL445" s="330"/>
      <c r="GNM445" s="330"/>
      <c r="GNN445" s="330"/>
      <c r="GNO445" s="330"/>
      <c r="GNP445" s="330"/>
      <c r="GNQ445" s="330"/>
      <c r="GNR445" s="330"/>
      <c r="GNS445" s="330"/>
      <c r="GNT445" s="330"/>
      <c r="GNU445" s="330"/>
      <c r="GNV445" s="330"/>
      <c r="GNW445" s="330"/>
      <c r="GNX445" s="330"/>
      <c r="GNY445" s="330"/>
      <c r="GNZ445" s="330"/>
      <c r="GOA445" s="330"/>
      <c r="GOB445" s="330"/>
      <c r="GOC445" s="330"/>
      <c r="GOD445" s="330"/>
      <c r="GOE445" s="330"/>
      <c r="GOF445" s="330"/>
      <c r="GOG445" s="330"/>
      <c r="GOH445" s="330"/>
      <c r="GOI445" s="330"/>
      <c r="GOJ445" s="330"/>
      <c r="GOK445" s="330"/>
      <c r="GOL445" s="330"/>
      <c r="GOM445" s="330"/>
      <c r="GON445" s="330"/>
      <c r="GOO445" s="330"/>
      <c r="GOP445" s="330"/>
      <c r="GOQ445" s="330"/>
      <c r="GOR445" s="330"/>
      <c r="GOS445" s="330"/>
      <c r="GOT445" s="330"/>
      <c r="GOU445" s="330"/>
      <c r="GOV445" s="330"/>
      <c r="GOW445" s="330"/>
      <c r="GOX445" s="330"/>
      <c r="GOY445" s="330"/>
      <c r="GOZ445" s="330"/>
      <c r="GPA445" s="330"/>
      <c r="GPB445" s="330"/>
      <c r="GPC445" s="330"/>
      <c r="GPD445" s="330"/>
      <c r="GPE445" s="330"/>
      <c r="GPF445" s="330"/>
      <c r="GPG445" s="330"/>
      <c r="GPH445" s="330"/>
      <c r="GPI445" s="330"/>
      <c r="GPJ445" s="330"/>
      <c r="GPK445" s="330"/>
      <c r="GPL445" s="330"/>
      <c r="GPM445" s="330"/>
      <c r="GPN445" s="330"/>
      <c r="GPO445" s="330"/>
      <c r="GPP445" s="330"/>
      <c r="GPQ445" s="330"/>
      <c r="GPR445" s="330"/>
      <c r="GPS445" s="330"/>
      <c r="GPT445" s="330"/>
      <c r="GPU445" s="330"/>
      <c r="GPV445" s="330"/>
      <c r="GPW445" s="330"/>
      <c r="GPX445" s="330"/>
      <c r="GPY445" s="330"/>
      <c r="GPZ445" s="330"/>
      <c r="GQA445" s="330"/>
      <c r="GQB445" s="330"/>
      <c r="GQC445" s="330"/>
      <c r="GQD445" s="330"/>
      <c r="GQE445" s="330"/>
      <c r="GQF445" s="330"/>
      <c r="GQG445" s="330"/>
      <c r="GQH445" s="330"/>
      <c r="GQI445" s="330"/>
      <c r="GQJ445" s="330"/>
      <c r="GQK445" s="330"/>
      <c r="GQL445" s="330"/>
      <c r="GQM445" s="330"/>
      <c r="GQN445" s="330"/>
      <c r="GQO445" s="330"/>
      <c r="GQP445" s="330"/>
      <c r="GQQ445" s="330"/>
      <c r="GQR445" s="330"/>
      <c r="GQS445" s="330"/>
      <c r="GQT445" s="330"/>
      <c r="GQU445" s="330"/>
      <c r="GQV445" s="330"/>
      <c r="GQW445" s="330"/>
      <c r="GQX445" s="330"/>
      <c r="GQY445" s="330"/>
      <c r="GQZ445" s="330"/>
      <c r="GRA445" s="330"/>
      <c r="GRB445" s="330"/>
      <c r="GRC445" s="330"/>
      <c r="GRD445" s="330"/>
      <c r="GRE445" s="330"/>
      <c r="GRF445" s="330"/>
      <c r="GRG445" s="330"/>
      <c r="GRH445" s="330"/>
      <c r="GRI445" s="330"/>
      <c r="GRJ445" s="330"/>
      <c r="GRK445" s="330"/>
      <c r="GRL445" s="330"/>
      <c r="GRM445" s="330"/>
      <c r="GRN445" s="330"/>
      <c r="GRO445" s="330"/>
      <c r="GRP445" s="330"/>
      <c r="GRQ445" s="330"/>
      <c r="GRR445" s="330"/>
      <c r="GRS445" s="330"/>
      <c r="GRT445" s="330"/>
      <c r="GRU445" s="330"/>
      <c r="GRV445" s="330"/>
      <c r="GRW445" s="330"/>
      <c r="GRX445" s="330"/>
      <c r="GRY445" s="330"/>
      <c r="GRZ445" s="330"/>
      <c r="GSA445" s="330"/>
      <c r="GSB445" s="330"/>
      <c r="GSC445" s="330"/>
      <c r="GSD445" s="330"/>
      <c r="GSE445" s="330"/>
      <c r="GSF445" s="330"/>
      <c r="GSG445" s="330"/>
      <c r="GSH445" s="330"/>
      <c r="GSI445" s="330"/>
      <c r="GSJ445" s="330"/>
      <c r="GSK445" s="330"/>
      <c r="GSL445" s="330"/>
      <c r="GSM445" s="330"/>
      <c r="GSN445" s="330"/>
      <c r="GSO445" s="330"/>
      <c r="GSP445" s="330"/>
      <c r="GSQ445" s="330"/>
      <c r="GSR445" s="330"/>
      <c r="GSS445" s="330"/>
      <c r="GST445" s="330"/>
      <c r="GSU445" s="330"/>
      <c r="GSV445" s="330"/>
      <c r="GSW445" s="330"/>
      <c r="GSX445" s="330"/>
      <c r="GSY445" s="330"/>
      <c r="GSZ445" s="330"/>
      <c r="GTA445" s="330"/>
      <c r="GTB445" s="330"/>
      <c r="GTC445" s="330"/>
      <c r="GTD445" s="330"/>
      <c r="GTE445" s="330"/>
      <c r="GTF445" s="330"/>
      <c r="GTG445" s="330"/>
      <c r="GTH445" s="330"/>
      <c r="GTI445" s="330"/>
      <c r="GTJ445" s="330"/>
      <c r="GTK445" s="330"/>
      <c r="GTL445" s="330"/>
      <c r="GTM445" s="330"/>
      <c r="GTN445" s="330"/>
      <c r="GTO445" s="330"/>
      <c r="GTP445" s="330"/>
      <c r="GTQ445" s="330"/>
      <c r="GTR445" s="330"/>
      <c r="GTS445" s="330"/>
      <c r="GTT445" s="330"/>
      <c r="GTU445" s="330"/>
      <c r="GTV445" s="330"/>
      <c r="GTW445" s="330"/>
      <c r="GTX445" s="330"/>
      <c r="GTY445" s="330"/>
      <c r="GTZ445" s="330"/>
      <c r="GUA445" s="330"/>
      <c r="GUB445" s="330"/>
      <c r="GUC445" s="330"/>
      <c r="GUD445" s="330"/>
      <c r="GUE445" s="330"/>
      <c r="GUF445" s="330"/>
      <c r="GUG445" s="330"/>
      <c r="GUH445" s="330"/>
      <c r="GUI445" s="330"/>
      <c r="GUJ445" s="330"/>
      <c r="GUK445" s="330"/>
      <c r="GUL445" s="330"/>
      <c r="GUM445" s="330"/>
      <c r="GUN445" s="330"/>
      <c r="GUO445" s="330"/>
      <c r="GUP445" s="330"/>
      <c r="GUQ445" s="330"/>
      <c r="GUR445" s="330"/>
      <c r="GUS445" s="330"/>
      <c r="GUT445" s="330"/>
      <c r="GUU445" s="330"/>
      <c r="GUV445" s="330"/>
      <c r="GUW445" s="330"/>
      <c r="GUX445" s="330"/>
      <c r="GUY445" s="330"/>
      <c r="GUZ445" s="330"/>
      <c r="GVA445" s="330"/>
      <c r="GVB445" s="330"/>
      <c r="GVC445" s="330"/>
      <c r="GVD445" s="330"/>
      <c r="GVE445" s="330"/>
      <c r="GVF445" s="330"/>
      <c r="GVG445" s="330"/>
      <c r="GVH445" s="330"/>
      <c r="GVI445" s="330"/>
      <c r="GVJ445" s="330"/>
      <c r="GVK445" s="330"/>
      <c r="GVL445" s="330"/>
      <c r="GVM445" s="330"/>
      <c r="GVN445" s="330"/>
      <c r="GVO445" s="330"/>
      <c r="GVP445" s="330"/>
      <c r="GVQ445" s="330"/>
      <c r="GVR445" s="330"/>
      <c r="GVS445" s="330"/>
      <c r="GVT445" s="330"/>
      <c r="GVU445" s="330"/>
      <c r="GVV445" s="330"/>
      <c r="GVW445" s="330"/>
      <c r="GVX445" s="330"/>
      <c r="GVY445" s="330"/>
      <c r="GVZ445" s="330"/>
      <c r="GWA445" s="330"/>
      <c r="GWB445" s="330"/>
      <c r="GWC445" s="330"/>
      <c r="GWD445" s="330"/>
      <c r="GWE445" s="330"/>
      <c r="GWF445" s="330"/>
      <c r="GWG445" s="330"/>
      <c r="GWH445" s="330"/>
      <c r="GWI445" s="330"/>
      <c r="GWJ445" s="330"/>
      <c r="GWK445" s="330"/>
      <c r="GWL445" s="330"/>
      <c r="GWM445" s="330"/>
      <c r="GWN445" s="330"/>
      <c r="GWO445" s="330"/>
      <c r="GWP445" s="330"/>
      <c r="GWQ445" s="330"/>
      <c r="GWR445" s="330"/>
      <c r="GWS445" s="330"/>
      <c r="GWT445" s="330"/>
      <c r="GWU445" s="330"/>
      <c r="GWV445" s="330"/>
      <c r="GWW445" s="330"/>
      <c r="GWX445" s="330"/>
      <c r="GWY445" s="330"/>
      <c r="GWZ445" s="330"/>
      <c r="GXA445" s="330"/>
      <c r="GXB445" s="330"/>
      <c r="GXC445" s="330"/>
      <c r="GXD445" s="330"/>
      <c r="GXE445" s="330"/>
      <c r="GXF445" s="330"/>
      <c r="GXG445" s="330"/>
      <c r="GXH445" s="330"/>
      <c r="GXI445" s="330"/>
      <c r="GXJ445" s="330"/>
      <c r="GXK445" s="330"/>
      <c r="GXL445" s="330"/>
      <c r="GXM445" s="330"/>
      <c r="GXN445" s="330"/>
      <c r="GXO445" s="330"/>
      <c r="GXP445" s="330"/>
      <c r="GXQ445" s="330"/>
      <c r="GXR445" s="330"/>
      <c r="GXS445" s="330"/>
      <c r="GXT445" s="330"/>
      <c r="GXU445" s="330"/>
      <c r="GXV445" s="330"/>
      <c r="GXW445" s="330"/>
      <c r="GXX445" s="330"/>
      <c r="GXY445" s="330"/>
      <c r="GXZ445" s="330"/>
      <c r="GYA445" s="330"/>
      <c r="GYB445" s="330"/>
      <c r="GYC445" s="330"/>
      <c r="GYD445" s="330"/>
      <c r="GYE445" s="330"/>
      <c r="GYF445" s="330"/>
      <c r="GYG445" s="330"/>
      <c r="GYH445" s="330"/>
      <c r="GYI445" s="330"/>
      <c r="GYJ445" s="330"/>
      <c r="GYK445" s="330"/>
      <c r="GYL445" s="330"/>
      <c r="GYM445" s="330"/>
      <c r="GYN445" s="330"/>
      <c r="GYO445" s="330"/>
      <c r="GYP445" s="330"/>
      <c r="GYQ445" s="330"/>
      <c r="GYR445" s="330"/>
      <c r="GYS445" s="330"/>
      <c r="GYT445" s="330"/>
      <c r="GYU445" s="330"/>
      <c r="GYV445" s="330"/>
      <c r="GYW445" s="330"/>
      <c r="GYX445" s="330"/>
      <c r="GYY445" s="330"/>
      <c r="GYZ445" s="330"/>
      <c r="GZA445" s="330"/>
      <c r="GZB445" s="330"/>
      <c r="GZC445" s="330"/>
      <c r="GZD445" s="330"/>
      <c r="GZE445" s="330"/>
      <c r="GZF445" s="330"/>
      <c r="GZG445" s="330"/>
      <c r="GZH445" s="330"/>
      <c r="GZI445" s="330"/>
      <c r="GZJ445" s="330"/>
      <c r="GZK445" s="330"/>
      <c r="GZL445" s="330"/>
      <c r="GZM445" s="330"/>
      <c r="GZN445" s="330"/>
      <c r="GZO445" s="330"/>
      <c r="GZP445" s="330"/>
      <c r="GZQ445" s="330"/>
      <c r="GZR445" s="330"/>
      <c r="GZS445" s="330"/>
      <c r="GZT445" s="330"/>
      <c r="GZU445" s="330"/>
      <c r="GZV445" s="330"/>
      <c r="GZW445" s="330"/>
      <c r="GZX445" s="330"/>
      <c r="GZY445" s="330"/>
      <c r="GZZ445" s="330"/>
      <c r="HAA445" s="330"/>
      <c r="HAB445" s="330"/>
      <c r="HAC445" s="330"/>
      <c r="HAD445" s="330"/>
      <c r="HAE445" s="330"/>
      <c r="HAF445" s="330"/>
      <c r="HAG445" s="330"/>
      <c r="HAH445" s="330"/>
      <c r="HAI445" s="330"/>
      <c r="HAJ445" s="330"/>
      <c r="HAK445" s="330"/>
      <c r="HAL445" s="330"/>
      <c r="HAM445" s="330"/>
      <c r="HAN445" s="330"/>
      <c r="HAO445" s="330"/>
      <c r="HAP445" s="330"/>
      <c r="HAQ445" s="330"/>
      <c r="HAR445" s="330"/>
      <c r="HAS445" s="330"/>
      <c r="HAT445" s="330"/>
      <c r="HAU445" s="330"/>
      <c r="HAV445" s="330"/>
      <c r="HAW445" s="330"/>
      <c r="HAX445" s="330"/>
      <c r="HAY445" s="330"/>
      <c r="HAZ445" s="330"/>
      <c r="HBA445" s="330"/>
      <c r="HBB445" s="330"/>
      <c r="HBC445" s="330"/>
      <c r="HBD445" s="330"/>
      <c r="HBE445" s="330"/>
      <c r="HBF445" s="330"/>
      <c r="HBG445" s="330"/>
      <c r="HBH445" s="330"/>
      <c r="HBI445" s="330"/>
      <c r="HBJ445" s="330"/>
      <c r="HBK445" s="330"/>
      <c r="HBL445" s="330"/>
      <c r="HBM445" s="330"/>
      <c r="HBN445" s="330"/>
      <c r="HBO445" s="330"/>
      <c r="HBP445" s="330"/>
      <c r="HBQ445" s="330"/>
      <c r="HBR445" s="330"/>
      <c r="HBS445" s="330"/>
      <c r="HBT445" s="330"/>
      <c r="HBU445" s="330"/>
      <c r="HBV445" s="330"/>
      <c r="HBW445" s="330"/>
      <c r="HBX445" s="330"/>
      <c r="HBY445" s="330"/>
      <c r="HBZ445" s="330"/>
      <c r="HCA445" s="330"/>
      <c r="HCB445" s="330"/>
      <c r="HCC445" s="330"/>
      <c r="HCD445" s="330"/>
      <c r="HCE445" s="330"/>
      <c r="HCF445" s="330"/>
      <c r="HCG445" s="330"/>
      <c r="HCH445" s="330"/>
      <c r="HCI445" s="330"/>
      <c r="HCJ445" s="330"/>
      <c r="HCK445" s="330"/>
      <c r="HCL445" s="330"/>
      <c r="HCM445" s="330"/>
      <c r="HCN445" s="330"/>
      <c r="HCO445" s="330"/>
      <c r="HCP445" s="330"/>
      <c r="HCQ445" s="330"/>
      <c r="HCR445" s="330"/>
      <c r="HCS445" s="330"/>
      <c r="HCT445" s="330"/>
      <c r="HCU445" s="330"/>
      <c r="HCV445" s="330"/>
      <c r="HCW445" s="330"/>
      <c r="HCX445" s="330"/>
      <c r="HCY445" s="330"/>
      <c r="HCZ445" s="330"/>
      <c r="HDA445" s="330"/>
      <c r="HDB445" s="330"/>
      <c r="HDC445" s="330"/>
      <c r="HDD445" s="330"/>
      <c r="HDE445" s="330"/>
      <c r="HDF445" s="330"/>
      <c r="HDG445" s="330"/>
      <c r="HDH445" s="330"/>
      <c r="HDI445" s="330"/>
      <c r="HDJ445" s="330"/>
      <c r="HDK445" s="330"/>
      <c r="HDL445" s="330"/>
      <c r="HDM445" s="330"/>
      <c r="HDN445" s="330"/>
      <c r="HDO445" s="330"/>
      <c r="HDP445" s="330"/>
      <c r="HDQ445" s="330"/>
      <c r="HDR445" s="330"/>
      <c r="HDS445" s="330"/>
      <c r="HDT445" s="330"/>
      <c r="HDU445" s="330"/>
      <c r="HDV445" s="330"/>
      <c r="HDW445" s="330"/>
      <c r="HDX445" s="330"/>
      <c r="HDY445" s="330"/>
      <c r="HDZ445" s="330"/>
      <c r="HEA445" s="330"/>
      <c r="HEB445" s="330"/>
      <c r="HEC445" s="330"/>
      <c r="HED445" s="330"/>
      <c r="HEE445" s="330"/>
      <c r="HEF445" s="330"/>
      <c r="HEG445" s="330"/>
      <c r="HEH445" s="330"/>
      <c r="HEI445" s="330"/>
      <c r="HEJ445" s="330"/>
      <c r="HEK445" s="330"/>
      <c r="HEL445" s="330"/>
      <c r="HEM445" s="330"/>
      <c r="HEN445" s="330"/>
      <c r="HEO445" s="330"/>
      <c r="HEP445" s="330"/>
      <c r="HEQ445" s="330"/>
      <c r="HER445" s="330"/>
      <c r="HES445" s="330"/>
      <c r="HET445" s="330"/>
      <c r="HEU445" s="330"/>
      <c r="HEV445" s="330"/>
      <c r="HEW445" s="330"/>
      <c r="HEX445" s="330"/>
      <c r="HEY445" s="330"/>
      <c r="HEZ445" s="330"/>
      <c r="HFA445" s="330"/>
      <c r="HFB445" s="330"/>
      <c r="HFC445" s="330"/>
      <c r="HFD445" s="330"/>
      <c r="HFE445" s="330"/>
      <c r="HFF445" s="330"/>
      <c r="HFG445" s="330"/>
      <c r="HFH445" s="330"/>
      <c r="HFI445" s="330"/>
      <c r="HFJ445" s="330"/>
      <c r="HFK445" s="330"/>
      <c r="HFL445" s="330"/>
      <c r="HFM445" s="330"/>
      <c r="HFN445" s="330"/>
      <c r="HFO445" s="330"/>
      <c r="HFP445" s="330"/>
      <c r="HFQ445" s="330"/>
      <c r="HFR445" s="330"/>
      <c r="HFS445" s="330"/>
      <c r="HFT445" s="330"/>
      <c r="HFU445" s="330"/>
      <c r="HFV445" s="330"/>
      <c r="HFW445" s="330"/>
      <c r="HFX445" s="330"/>
      <c r="HFY445" s="330"/>
      <c r="HFZ445" s="330"/>
      <c r="HGA445" s="330"/>
      <c r="HGB445" s="330"/>
      <c r="HGC445" s="330"/>
      <c r="HGD445" s="330"/>
      <c r="HGE445" s="330"/>
      <c r="HGF445" s="330"/>
      <c r="HGG445" s="330"/>
      <c r="HGH445" s="330"/>
      <c r="HGI445" s="330"/>
      <c r="HGJ445" s="330"/>
      <c r="HGK445" s="330"/>
      <c r="HGL445" s="330"/>
      <c r="HGM445" s="330"/>
      <c r="HGN445" s="330"/>
      <c r="HGO445" s="330"/>
      <c r="HGP445" s="330"/>
      <c r="HGQ445" s="330"/>
      <c r="HGR445" s="330"/>
      <c r="HGS445" s="330"/>
      <c r="HGT445" s="330"/>
      <c r="HGU445" s="330"/>
      <c r="HGV445" s="330"/>
      <c r="HGW445" s="330"/>
      <c r="HGX445" s="330"/>
      <c r="HGY445" s="330"/>
      <c r="HGZ445" s="330"/>
      <c r="HHA445" s="330"/>
      <c r="HHB445" s="330"/>
      <c r="HHC445" s="330"/>
      <c r="HHD445" s="330"/>
      <c r="HHE445" s="330"/>
      <c r="HHF445" s="330"/>
      <c r="HHG445" s="330"/>
      <c r="HHH445" s="330"/>
      <c r="HHI445" s="330"/>
      <c r="HHJ445" s="330"/>
      <c r="HHK445" s="330"/>
      <c r="HHL445" s="330"/>
      <c r="HHM445" s="330"/>
      <c r="HHN445" s="330"/>
      <c r="HHO445" s="330"/>
      <c r="HHP445" s="330"/>
      <c r="HHQ445" s="330"/>
      <c r="HHR445" s="330"/>
      <c r="HHS445" s="330"/>
      <c r="HHT445" s="330"/>
      <c r="HHU445" s="330"/>
      <c r="HHV445" s="330"/>
      <c r="HHW445" s="330"/>
      <c r="HHX445" s="330"/>
      <c r="HHY445" s="330"/>
      <c r="HHZ445" s="330"/>
      <c r="HIA445" s="330"/>
      <c r="HIB445" s="330"/>
      <c r="HIC445" s="330"/>
      <c r="HID445" s="330"/>
      <c r="HIE445" s="330"/>
      <c r="HIF445" s="330"/>
      <c r="HIG445" s="330"/>
      <c r="HIH445" s="330"/>
      <c r="HII445" s="330"/>
      <c r="HIJ445" s="330"/>
      <c r="HIK445" s="330"/>
      <c r="HIL445" s="330"/>
      <c r="HIM445" s="330"/>
      <c r="HIN445" s="330"/>
      <c r="HIO445" s="330"/>
      <c r="HIP445" s="330"/>
      <c r="HIQ445" s="330"/>
      <c r="HIR445" s="330"/>
      <c r="HIS445" s="330"/>
      <c r="HIT445" s="330"/>
      <c r="HIU445" s="330"/>
      <c r="HIV445" s="330"/>
      <c r="HIW445" s="330"/>
      <c r="HIX445" s="330"/>
      <c r="HIY445" s="330"/>
      <c r="HIZ445" s="330"/>
      <c r="HJA445" s="330"/>
      <c r="HJB445" s="330"/>
      <c r="HJC445" s="330"/>
      <c r="HJD445" s="330"/>
      <c r="HJE445" s="330"/>
      <c r="HJF445" s="330"/>
      <c r="HJG445" s="330"/>
      <c r="HJH445" s="330"/>
      <c r="HJI445" s="330"/>
      <c r="HJJ445" s="330"/>
      <c r="HJK445" s="330"/>
      <c r="HJL445" s="330"/>
      <c r="HJM445" s="330"/>
      <c r="HJN445" s="330"/>
      <c r="HJO445" s="330"/>
      <c r="HJP445" s="330"/>
      <c r="HJQ445" s="330"/>
      <c r="HJR445" s="330"/>
      <c r="HJS445" s="330"/>
      <c r="HJT445" s="330"/>
      <c r="HJU445" s="330"/>
      <c r="HJV445" s="330"/>
      <c r="HJW445" s="330"/>
      <c r="HJX445" s="330"/>
      <c r="HJY445" s="330"/>
      <c r="HJZ445" s="330"/>
      <c r="HKA445" s="330"/>
      <c r="HKB445" s="330"/>
      <c r="HKC445" s="330"/>
      <c r="HKD445" s="330"/>
      <c r="HKE445" s="330"/>
      <c r="HKF445" s="330"/>
      <c r="HKG445" s="330"/>
      <c r="HKH445" s="330"/>
      <c r="HKI445" s="330"/>
      <c r="HKJ445" s="330"/>
      <c r="HKK445" s="330"/>
      <c r="HKL445" s="330"/>
      <c r="HKM445" s="330"/>
      <c r="HKN445" s="330"/>
      <c r="HKO445" s="330"/>
      <c r="HKP445" s="330"/>
      <c r="HKQ445" s="330"/>
      <c r="HKR445" s="330"/>
      <c r="HKS445" s="330"/>
      <c r="HKT445" s="330"/>
      <c r="HKU445" s="330"/>
      <c r="HKV445" s="330"/>
      <c r="HKW445" s="330"/>
      <c r="HKX445" s="330"/>
      <c r="HKY445" s="330"/>
      <c r="HKZ445" s="330"/>
      <c r="HLA445" s="330"/>
      <c r="HLB445" s="330"/>
      <c r="HLC445" s="330"/>
      <c r="HLD445" s="330"/>
      <c r="HLE445" s="330"/>
      <c r="HLF445" s="330"/>
      <c r="HLG445" s="330"/>
      <c r="HLH445" s="330"/>
      <c r="HLI445" s="330"/>
      <c r="HLJ445" s="330"/>
      <c r="HLK445" s="330"/>
      <c r="HLL445" s="330"/>
      <c r="HLM445" s="330"/>
      <c r="HLN445" s="330"/>
      <c r="HLO445" s="330"/>
      <c r="HLP445" s="330"/>
      <c r="HLQ445" s="330"/>
      <c r="HLR445" s="330"/>
      <c r="HLS445" s="330"/>
      <c r="HLT445" s="330"/>
      <c r="HLU445" s="330"/>
      <c r="HLV445" s="330"/>
      <c r="HLW445" s="330"/>
      <c r="HLX445" s="330"/>
      <c r="HLY445" s="330"/>
      <c r="HLZ445" s="330"/>
      <c r="HMA445" s="330"/>
      <c r="HMB445" s="330"/>
      <c r="HMC445" s="330"/>
      <c r="HMD445" s="330"/>
      <c r="HME445" s="330"/>
      <c r="HMF445" s="330"/>
      <c r="HMG445" s="330"/>
      <c r="HMH445" s="330"/>
      <c r="HMI445" s="330"/>
      <c r="HMJ445" s="330"/>
      <c r="HMK445" s="330"/>
      <c r="HML445" s="330"/>
      <c r="HMM445" s="330"/>
      <c r="HMN445" s="330"/>
      <c r="HMO445" s="330"/>
      <c r="HMP445" s="330"/>
      <c r="HMQ445" s="330"/>
      <c r="HMR445" s="330"/>
      <c r="HMS445" s="330"/>
      <c r="HMT445" s="330"/>
      <c r="HMU445" s="330"/>
      <c r="HMV445" s="330"/>
      <c r="HMW445" s="330"/>
      <c r="HMX445" s="330"/>
      <c r="HMY445" s="330"/>
      <c r="HMZ445" s="330"/>
      <c r="HNA445" s="330"/>
      <c r="HNB445" s="330"/>
      <c r="HNC445" s="330"/>
      <c r="HND445" s="330"/>
      <c r="HNE445" s="330"/>
      <c r="HNF445" s="330"/>
      <c r="HNG445" s="330"/>
      <c r="HNH445" s="330"/>
      <c r="HNI445" s="330"/>
      <c r="HNJ445" s="330"/>
      <c r="HNK445" s="330"/>
      <c r="HNL445" s="330"/>
      <c r="HNM445" s="330"/>
      <c r="HNN445" s="330"/>
      <c r="HNO445" s="330"/>
      <c r="HNP445" s="330"/>
      <c r="HNQ445" s="330"/>
      <c r="HNR445" s="330"/>
      <c r="HNS445" s="330"/>
      <c r="HNT445" s="330"/>
      <c r="HNU445" s="330"/>
      <c r="HNV445" s="330"/>
      <c r="HNW445" s="330"/>
      <c r="HNX445" s="330"/>
      <c r="HNY445" s="330"/>
      <c r="HNZ445" s="330"/>
      <c r="HOA445" s="330"/>
      <c r="HOB445" s="330"/>
      <c r="HOC445" s="330"/>
      <c r="HOD445" s="330"/>
      <c r="HOE445" s="330"/>
      <c r="HOF445" s="330"/>
      <c r="HOG445" s="330"/>
      <c r="HOH445" s="330"/>
      <c r="HOI445" s="330"/>
      <c r="HOJ445" s="330"/>
      <c r="HOK445" s="330"/>
      <c r="HOL445" s="330"/>
      <c r="HOM445" s="330"/>
      <c r="HON445" s="330"/>
      <c r="HOO445" s="330"/>
      <c r="HOP445" s="330"/>
      <c r="HOQ445" s="330"/>
      <c r="HOR445" s="330"/>
      <c r="HOS445" s="330"/>
      <c r="HOT445" s="330"/>
      <c r="HOU445" s="330"/>
      <c r="HOV445" s="330"/>
      <c r="HOW445" s="330"/>
      <c r="HOX445" s="330"/>
      <c r="HOY445" s="330"/>
      <c r="HOZ445" s="330"/>
      <c r="HPA445" s="330"/>
      <c r="HPB445" s="330"/>
      <c r="HPC445" s="330"/>
      <c r="HPD445" s="330"/>
      <c r="HPE445" s="330"/>
      <c r="HPF445" s="330"/>
      <c r="HPG445" s="330"/>
      <c r="HPH445" s="330"/>
      <c r="HPI445" s="330"/>
      <c r="HPJ445" s="330"/>
      <c r="HPK445" s="330"/>
      <c r="HPL445" s="330"/>
      <c r="HPM445" s="330"/>
      <c r="HPN445" s="330"/>
      <c r="HPO445" s="330"/>
      <c r="HPP445" s="330"/>
      <c r="HPQ445" s="330"/>
      <c r="HPR445" s="330"/>
      <c r="HPS445" s="330"/>
      <c r="HPT445" s="330"/>
      <c r="HPU445" s="330"/>
      <c r="HPV445" s="330"/>
      <c r="HPW445" s="330"/>
      <c r="HPX445" s="330"/>
      <c r="HPY445" s="330"/>
      <c r="HPZ445" s="330"/>
      <c r="HQA445" s="330"/>
      <c r="HQB445" s="330"/>
      <c r="HQC445" s="330"/>
      <c r="HQD445" s="330"/>
      <c r="HQE445" s="330"/>
      <c r="HQF445" s="330"/>
      <c r="HQG445" s="330"/>
      <c r="HQH445" s="330"/>
      <c r="HQI445" s="330"/>
      <c r="HQJ445" s="330"/>
      <c r="HQK445" s="330"/>
      <c r="HQL445" s="330"/>
      <c r="HQM445" s="330"/>
      <c r="HQN445" s="330"/>
      <c r="HQO445" s="330"/>
      <c r="HQP445" s="330"/>
      <c r="HQQ445" s="330"/>
      <c r="HQR445" s="330"/>
      <c r="HQS445" s="330"/>
      <c r="HQT445" s="330"/>
      <c r="HQU445" s="330"/>
      <c r="HQV445" s="330"/>
      <c r="HQW445" s="330"/>
      <c r="HQX445" s="330"/>
      <c r="HQY445" s="330"/>
      <c r="HQZ445" s="330"/>
      <c r="HRA445" s="330"/>
      <c r="HRB445" s="330"/>
      <c r="HRC445" s="330"/>
      <c r="HRD445" s="330"/>
      <c r="HRE445" s="330"/>
      <c r="HRF445" s="330"/>
      <c r="HRG445" s="330"/>
      <c r="HRH445" s="330"/>
      <c r="HRI445" s="330"/>
      <c r="HRJ445" s="330"/>
      <c r="HRK445" s="330"/>
      <c r="HRL445" s="330"/>
      <c r="HRM445" s="330"/>
      <c r="HRN445" s="330"/>
      <c r="HRO445" s="330"/>
      <c r="HRP445" s="330"/>
      <c r="HRQ445" s="330"/>
      <c r="HRR445" s="330"/>
      <c r="HRS445" s="330"/>
      <c r="HRT445" s="330"/>
      <c r="HRU445" s="330"/>
      <c r="HRV445" s="330"/>
      <c r="HRW445" s="330"/>
      <c r="HRX445" s="330"/>
      <c r="HRY445" s="330"/>
      <c r="HRZ445" s="330"/>
      <c r="HSA445" s="330"/>
      <c r="HSB445" s="330"/>
      <c r="HSC445" s="330"/>
      <c r="HSD445" s="330"/>
      <c r="HSE445" s="330"/>
      <c r="HSF445" s="330"/>
      <c r="HSG445" s="330"/>
      <c r="HSH445" s="330"/>
      <c r="HSI445" s="330"/>
      <c r="HSJ445" s="330"/>
      <c r="HSK445" s="330"/>
      <c r="HSL445" s="330"/>
      <c r="HSM445" s="330"/>
      <c r="HSN445" s="330"/>
      <c r="HSO445" s="330"/>
      <c r="HSP445" s="330"/>
      <c r="HSQ445" s="330"/>
      <c r="HSR445" s="330"/>
      <c r="HSS445" s="330"/>
      <c r="HST445" s="330"/>
      <c r="HSU445" s="330"/>
      <c r="HSV445" s="330"/>
      <c r="HSW445" s="330"/>
      <c r="HSX445" s="330"/>
      <c r="HSY445" s="330"/>
      <c r="HSZ445" s="330"/>
      <c r="HTA445" s="330"/>
      <c r="HTB445" s="330"/>
      <c r="HTC445" s="330"/>
      <c r="HTD445" s="330"/>
      <c r="HTE445" s="330"/>
      <c r="HTF445" s="330"/>
      <c r="HTG445" s="330"/>
      <c r="HTH445" s="330"/>
      <c r="HTI445" s="330"/>
      <c r="HTJ445" s="330"/>
      <c r="HTK445" s="330"/>
      <c r="HTL445" s="330"/>
      <c r="HTM445" s="330"/>
      <c r="HTN445" s="330"/>
      <c r="HTO445" s="330"/>
      <c r="HTP445" s="330"/>
      <c r="HTQ445" s="330"/>
      <c r="HTR445" s="330"/>
      <c r="HTS445" s="330"/>
      <c r="HTT445" s="330"/>
      <c r="HTU445" s="330"/>
      <c r="HTV445" s="330"/>
      <c r="HTW445" s="330"/>
      <c r="HTX445" s="330"/>
      <c r="HTY445" s="330"/>
      <c r="HTZ445" s="330"/>
      <c r="HUA445" s="330"/>
      <c r="HUB445" s="330"/>
      <c r="HUC445" s="330"/>
      <c r="HUD445" s="330"/>
      <c r="HUE445" s="330"/>
      <c r="HUF445" s="330"/>
      <c r="HUG445" s="330"/>
      <c r="HUH445" s="330"/>
      <c r="HUI445" s="330"/>
      <c r="HUJ445" s="330"/>
      <c r="HUK445" s="330"/>
      <c r="HUL445" s="330"/>
      <c r="HUM445" s="330"/>
      <c r="HUN445" s="330"/>
      <c r="HUO445" s="330"/>
      <c r="HUP445" s="330"/>
      <c r="HUQ445" s="330"/>
      <c r="HUR445" s="330"/>
      <c r="HUS445" s="330"/>
      <c r="HUT445" s="330"/>
      <c r="HUU445" s="330"/>
      <c r="HUV445" s="330"/>
      <c r="HUW445" s="330"/>
      <c r="HUX445" s="330"/>
      <c r="HUY445" s="330"/>
      <c r="HUZ445" s="330"/>
      <c r="HVA445" s="330"/>
      <c r="HVB445" s="330"/>
      <c r="HVC445" s="330"/>
      <c r="HVD445" s="330"/>
      <c r="HVE445" s="330"/>
      <c r="HVF445" s="330"/>
      <c r="HVG445" s="330"/>
      <c r="HVH445" s="330"/>
      <c r="HVI445" s="330"/>
      <c r="HVJ445" s="330"/>
      <c r="HVK445" s="330"/>
      <c r="HVL445" s="330"/>
      <c r="HVM445" s="330"/>
      <c r="HVN445" s="330"/>
      <c r="HVO445" s="330"/>
      <c r="HVP445" s="330"/>
      <c r="HVQ445" s="330"/>
      <c r="HVR445" s="330"/>
      <c r="HVS445" s="330"/>
      <c r="HVT445" s="330"/>
      <c r="HVU445" s="330"/>
      <c r="HVV445" s="330"/>
      <c r="HVW445" s="330"/>
      <c r="HVX445" s="330"/>
      <c r="HVY445" s="330"/>
      <c r="HVZ445" s="330"/>
      <c r="HWA445" s="330"/>
      <c r="HWB445" s="330"/>
      <c r="HWC445" s="330"/>
      <c r="HWD445" s="330"/>
      <c r="HWE445" s="330"/>
      <c r="HWF445" s="330"/>
      <c r="HWG445" s="330"/>
      <c r="HWH445" s="330"/>
      <c r="HWI445" s="330"/>
      <c r="HWJ445" s="330"/>
      <c r="HWK445" s="330"/>
      <c r="HWL445" s="330"/>
      <c r="HWM445" s="330"/>
      <c r="HWN445" s="330"/>
      <c r="HWO445" s="330"/>
      <c r="HWP445" s="330"/>
      <c r="HWQ445" s="330"/>
      <c r="HWR445" s="330"/>
      <c r="HWS445" s="330"/>
      <c r="HWT445" s="330"/>
      <c r="HWU445" s="330"/>
      <c r="HWV445" s="330"/>
      <c r="HWW445" s="330"/>
      <c r="HWX445" s="330"/>
      <c r="HWY445" s="330"/>
      <c r="HWZ445" s="330"/>
      <c r="HXA445" s="330"/>
      <c r="HXB445" s="330"/>
      <c r="HXC445" s="330"/>
      <c r="HXD445" s="330"/>
      <c r="HXE445" s="330"/>
      <c r="HXF445" s="330"/>
      <c r="HXG445" s="330"/>
      <c r="HXH445" s="330"/>
      <c r="HXI445" s="330"/>
      <c r="HXJ445" s="330"/>
      <c r="HXK445" s="330"/>
      <c r="HXL445" s="330"/>
      <c r="HXM445" s="330"/>
      <c r="HXN445" s="330"/>
      <c r="HXO445" s="330"/>
      <c r="HXP445" s="330"/>
      <c r="HXQ445" s="330"/>
      <c r="HXR445" s="330"/>
      <c r="HXS445" s="330"/>
      <c r="HXT445" s="330"/>
      <c r="HXU445" s="330"/>
      <c r="HXV445" s="330"/>
      <c r="HXW445" s="330"/>
      <c r="HXX445" s="330"/>
      <c r="HXY445" s="330"/>
      <c r="HXZ445" s="330"/>
      <c r="HYA445" s="330"/>
      <c r="HYB445" s="330"/>
      <c r="HYC445" s="330"/>
      <c r="HYD445" s="330"/>
      <c r="HYE445" s="330"/>
      <c r="HYF445" s="330"/>
      <c r="HYG445" s="330"/>
      <c r="HYH445" s="330"/>
      <c r="HYI445" s="330"/>
      <c r="HYJ445" s="330"/>
      <c r="HYK445" s="330"/>
      <c r="HYL445" s="330"/>
      <c r="HYM445" s="330"/>
      <c r="HYN445" s="330"/>
      <c r="HYO445" s="330"/>
      <c r="HYP445" s="330"/>
      <c r="HYQ445" s="330"/>
      <c r="HYR445" s="330"/>
      <c r="HYS445" s="330"/>
      <c r="HYT445" s="330"/>
      <c r="HYU445" s="330"/>
      <c r="HYV445" s="330"/>
      <c r="HYW445" s="330"/>
      <c r="HYX445" s="330"/>
      <c r="HYY445" s="330"/>
      <c r="HYZ445" s="330"/>
      <c r="HZA445" s="330"/>
      <c r="HZB445" s="330"/>
      <c r="HZC445" s="330"/>
      <c r="HZD445" s="330"/>
      <c r="HZE445" s="330"/>
      <c r="HZF445" s="330"/>
      <c r="HZG445" s="330"/>
      <c r="HZH445" s="330"/>
      <c r="HZI445" s="330"/>
      <c r="HZJ445" s="330"/>
      <c r="HZK445" s="330"/>
      <c r="HZL445" s="330"/>
      <c r="HZM445" s="330"/>
      <c r="HZN445" s="330"/>
      <c r="HZO445" s="330"/>
      <c r="HZP445" s="330"/>
      <c r="HZQ445" s="330"/>
      <c r="HZR445" s="330"/>
      <c r="HZS445" s="330"/>
      <c r="HZT445" s="330"/>
      <c r="HZU445" s="330"/>
      <c r="HZV445" s="330"/>
      <c r="HZW445" s="330"/>
      <c r="HZX445" s="330"/>
      <c r="HZY445" s="330"/>
      <c r="HZZ445" s="330"/>
      <c r="IAA445" s="330"/>
      <c r="IAB445" s="330"/>
      <c r="IAC445" s="330"/>
      <c r="IAD445" s="330"/>
      <c r="IAE445" s="330"/>
      <c r="IAF445" s="330"/>
      <c r="IAG445" s="330"/>
      <c r="IAH445" s="330"/>
      <c r="IAI445" s="330"/>
      <c r="IAJ445" s="330"/>
      <c r="IAK445" s="330"/>
      <c r="IAL445" s="330"/>
      <c r="IAM445" s="330"/>
      <c r="IAN445" s="330"/>
      <c r="IAO445" s="330"/>
      <c r="IAP445" s="330"/>
      <c r="IAQ445" s="330"/>
      <c r="IAR445" s="330"/>
      <c r="IAS445" s="330"/>
      <c r="IAT445" s="330"/>
      <c r="IAU445" s="330"/>
      <c r="IAV445" s="330"/>
      <c r="IAW445" s="330"/>
      <c r="IAX445" s="330"/>
      <c r="IAY445" s="330"/>
      <c r="IAZ445" s="330"/>
      <c r="IBA445" s="330"/>
      <c r="IBB445" s="330"/>
      <c r="IBC445" s="330"/>
      <c r="IBD445" s="330"/>
      <c r="IBE445" s="330"/>
      <c r="IBF445" s="330"/>
      <c r="IBG445" s="330"/>
      <c r="IBH445" s="330"/>
      <c r="IBI445" s="330"/>
      <c r="IBJ445" s="330"/>
      <c r="IBK445" s="330"/>
      <c r="IBL445" s="330"/>
      <c r="IBM445" s="330"/>
      <c r="IBN445" s="330"/>
      <c r="IBO445" s="330"/>
      <c r="IBP445" s="330"/>
      <c r="IBQ445" s="330"/>
      <c r="IBR445" s="330"/>
      <c r="IBS445" s="330"/>
      <c r="IBT445" s="330"/>
      <c r="IBU445" s="330"/>
      <c r="IBV445" s="330"/>
      <c r="IBW445" s="330"/>
      <c r="IBX445" s="330"/>
      <c r="IBY445" s="330"/>
      <c r="IBZ445" s="330"/>
      <c r="ICA445" s="330"/>
      <c r="ICB445" s="330"/>
      <c r="ICC445" s="330"/>
      <c r="ICD445" s="330"/>
      <c r="ICE445" s="330"/>
      <c r="ICF445" s="330"/>
      <c r="ICG445" s="330"/>
      <c r="ICH445" s="330"/>
      <c r="ICI445" s="330"/>
      <c r="ICJ445" s="330"/>
      <c r="ICK445" s="330"/>
      <c r="ICL445" s="330"/>
      <c r="ICM445" s="330"/>
      <c r="ICN445" s="330"/>
      <c r="ICO445" s="330"/>
      <c r="ICP445" s="330"/>
      <c r="ICQ445" s="330"/>
      <c r="ICR445" s="330"/>
      <c r="ICS445" s="330"/>
      <c r="ICT445" s="330"/>
      <c r="ICU445" s="330"/>
      <c r="ICV445" s="330"/>
      <c r="ICW445" s="330"/>
      <c r="ICX445" s="330"/>
      <c r="ICY445" s="330"/>
      <c r="ICZ445" s="330"/>
      <c r="IDA445" s="330"/>
      <c r="IDB445" s="330"/>
      <c r="IDC445" s="330"/>
      <c r="IDD445" s="330"/>
      <c r="IDE445" s="330"/>
      <c r="IDF445" s="330"/>
      <c r="IDG445" s="330"/>
      <c r="IDH445" s="330"/>
      <c r="IDI445" s="330"/>
      <c r="IDJ445" s="330"/>
      <c r="IDK445" s="330"/>
      <c r="IDL445" s="330"/>
      <c r="IDM445" s="330"/>
      <c r="IDN445" s="330"/>
      <c r="IDO445" s="330"/>
      <c r="IDP445" s="330"/>
      <c r="IDQ445" s="330"/>
      <c r="IDR445" s="330"/>
      <c r="IDS445" s="330"/>
      <c r="IDT445" s="330"/>
      <c r="IDU445" s="330"/>
      <c r="IDV445" s="330"/>
      <c r="IDW445" s="330"/>
      <c r="IDX445" s="330"/>
      <c r="IDY445" s="330"/>
      <c r="IDZ445" s="330"/>
      <c r="IEA445" s="330"/>
      <c r="IEB445" s="330"/>
      <c r="IEC445" s="330"/>
      <c r="IED445" s="330"/>
      <c r="IEE445" s="330"/>
      <c r="IEF445" s="330"/>
      <c r="IEG445" s="330"/>
      <c r="IEH445" s="330"/>
      <c r="IEI445" s="330"/>
      <c r="IEJ445" s="330"/>
      <c r="IEK445" s="330"/>
      <c r="IEL445" s="330"/>
      <c r="IEM445" s="330"/>
      <c r="IEN445" s="330"/>
      <c r="IEO445" s="330"/>
      <c r="IEP445" s="330"/>
      <c r="IEQ445" s="330"/>
      <c r="IER445" s="330"/>
      <c r="IES445" s="330"/>
      <c r="IET445" s="330"/>
      <c r="IEU445" s="330"/>
      <c r="IEV445" s="330"/>
      <c r="IEW445" s="330"/>
      <c r="IEX445" s="330"/>
      <c r="IEY445" s="330"/>
      <c r="IEZ445" s="330"/>
      <c r="IFA445" s="330"/>
      <c r="IFB445" s="330"/>
      <c r="IFC445" s="330"/>
      <c r="IFD445" s="330"/>
      <c r="IFE445" s="330"/>
      <c r="IFF445" s="330"/>
      <c r="IFG445" s="330"/>
      <c r="IFH445" s="330"/>
      <c r="IFI445" s="330"/>
      <c r="IFJ445" s="330"/>
      <c r="IFK445" s="330"/>
      <c r="IFL445" s="330"/>
      <c r="IFM445" s="330"/>
      <c r="IFN445" s="330"/>
      <c r="IFO445" s="330"/>
      <c r="IFP445" s="330"/>
      <c r="IFQ445" s="330"/>
      <c r="IFR445" s="330"/>
      <c r="IFS445" s="330"/>
      <c r="IFT445" s="330"/>
      <c r="IFU445" s="330"/>
      <c r="IFV445" s="330"/>
      <c r="IFW445" s="330"/>
      <c r="IFX445" s="330"/>
      <c r="IFY445" s="330"/>
      <c r="IFZ445" s="330"/>
      <c r="IGA445" s="330"/>
      <c r="IGB445" s="330"/>
      <c r="IGC445" s="330"/>
      <c r="IGD445" s="330"/>
      <c r="IGE445" s="330"/>
      <c r="IGF445" s="330"/>
      <c r="IGG445" s="330"/>
      <c r="IGH445" s="330"/>
      <c r="IGI445" s="330"/>
      <c r="IGJ445" s="330"/>
      <c r="IGK445" s="330"/>
      <c r="IGL445" s="330"/>
      <c r="IGM445" s="330"/>
      <c r="IGN445" s="330"/>
      <c r="IGO445" s="330"/>
      <c r="IGP445" s="330"/>
      <c r="IGQ445" s="330"/>
      <c r="IGR445" s="330"/>
      <c r="IGS445" s="330"/>
      <c r="IGT445" s="330"/>
      <c r="IGU445" s="330"/>
      <c r="IGV445" s="330"/>
      <c r="IGW445" s="330"/>
      <c r="IGX445" s="330"/>
      <c r="IGY445" s="330"/>
      <c r="IGZ445" s="330"/>
      <c r="IHA445" s="330"/>
      <c r="IHB445" s="330"/>
      <c r="IHC445" s="330"/>
      <c r="IHD445" s="330"/>
      <c r="IHE445" s="330"/>
      <c r="IHF445" s="330"/>
      <c r="IHG445" s="330"/>
      <c r="IHH445" s="330"/>
      <c r="IHI445" s="330"/>
      <c r="IHJ445" s="330"/>
      <c r="IHK445" s="330"/>
      <c r="IHL445" s="330"/>
      <c r="IHM445" s="330"/>
      <c r="IHN445" s="330"/>
      <c r="IHO445" s="330"/>
      <c r="IHP445" s="330"/>
      <c r="IHQ445" s="330"/>
      <c r="IHR445" s="330"/>
      <c r="IHS445" s="330"/>
      <c r="IHT445" s="330"/>
      <c r="IHU445" s="330"/>
      <c r="IHV445" s="330"/>
      <c r="IHW445" s="330"/>
      <c r="IHX445" s="330"/>
      <c r="IHY445" s="330"/>
      <c r="IHZ445" s="330"/>
      <c r="IIA445" s="330"/>
      <c r="IIB445" s="330"/>
      <c r="IIC445" s="330"/>
      <c r="IID445" s="330"/>
      <c r="IIE445" s="330"/>
      <c r="IIF445" s="330"/>
      <c r="IIG445" s="330"/>
      <c r="IIH445" s="330"/>
      <c r="III445" s="330"/>
      <c r="IIJ445" s="330"/>
      <c r="IIK445" s="330"/>
      <c r="IIL445" s="330"/>
      <c r="IIM445" s="330"/>
      <c r="IIN445" s="330"/>
      <c r="IIO445" s="330"/>
      <c r="IIP445" s="330"/>
      <c r="IIQ445" s="330"/>
      <c r="IIR445" s="330"/>
      <c r="IIS445" s="330"/>
      <c r="IIT445" s="330"/>
      <c r="IIU445" s="330"/>
      <c r="IIV445" s="330"/>
      <c r="IIW445" s="330"/>
      <c r="IIX445" s="330"/>
      <c r="IIY445" s="330"/>
      <c r="IIZ445" s="330"/>
      <c r="IJA445" s="330"/>
      <c r="IJB445" s="330"/>
      <c r="IJC445" s="330"/>
      <c r="IJD445" s="330"/>
      <c r="IJE445" s="330"/>
      <c r="IJF445" s="330"/>
      <c r="IJG445" s="330"/>
      <c r="IJH445" s="330"/>
      <c r="IJI445" s="330"/>
      <c r="IJJ445" s="330"/>
      <c r="IJK445" s="330"/>
      <c r="IJL445" s="330"/>
      <c r="IJM445" s="330"/>
      <c r="IJN445" s="330"/>
      <c r="IJO445" s="330"/>
      <c r="IJP445" s="330"/>
      <c r="IJQ445" s="330"/>
      <c r="IJR445" s="330"/>
      <c r="IJS445" s="330"/>
      <c r="IJT445" s="330"/>
      <c r="IJU445" s="330"/>
      <c r="IJV445" s="330"/>
      <c r="IJW445" s="330"/>
      <c r="IJX445" s="330"/>
      <c r="IJY445" s="330"/>
      <c r="IJZ445" s="330"/>
      <c r="IKA445" s="330"/>
      <c r="IKB445" s="330"/>
      <c r="IKC445" s="330"/>
      <c r="IKD445" s="330"/>
      <c r="IKE445" s="330"/>
      <c r="IKF445" s="330"/>
      <c r="IKG445" s="330"/>
      <c r="IKH445" s="330"/>
      <c r="IKI445" s="330"/>
      <c r="IKJ445" s="330"/>
      <c r="IKK445" s="330"/>
      <c r="IKL445" s="330"/>
      <c r="IKM445" s="330"/>
      <c r="IKN445" s="330"/>
      <c r="IKO445" s="330"/>
      <c r="IKP445" s="330"/>
      <c r="IKQ445" s="330"/>
      <c r="IKR445" s="330"/>
      <c r="IKS445" s="330"/>
      <c r="IKT445" s="330"/>
      <c r="IKU445" s="330"/>
      <c r="IKV445" s="330"/>
      <c r="IKW445" s="330"/>
      <c r="IKX445" s="330"/>
      <c r="IKY445" s="330"/>
      <c r="IKZ445" s="330"/>
      <c r="ILA445" s="330"/>
      <c r="ILB445" s="330"/>
      <c r="ILC445" s="330"/>
      <c r="ILD445" s="330"/>
      <c r="ILE445" s="330"/>
      <c r="ILF445" s="330"/>
      <c r="ILG445" s="330"/>
      <c r="ILH445" s="330"/>
      <c r="ILI445" s="330"/>
      <c r="ILJ445" s="330"/>
      <c r="ILK445" s="330"/>
      <c r="ILL445" s="330"/>
      <c r="ILM445" s="330"/>
      <c r="ILN445" s="330"/>
      <c r="ILO445" s="330"/>
      <c r="ILP445" s="330"/>
      <c r="ILQ445" s="330"/>
      <c r="ILR445" s="330"/>
      <c r="ILS445" s="330"/>
      <c r="ILT445" s="330"/>
      <c r="ILU445" s="330"/>
      <c r="ILV445" s="330"/>
      <c r="ILW445" s="330"/>
      <c r="ILX445" s="330"/>
      <c r="ILY445" s="330"/>
      <c r="ILZ445" s="330"/>
      <c r="IMA445" s="330"/>
      <c r="IMB445" s="330"/>
      <c r="IMC445" s="330"/>
      <c r="IMD445" s="330"/>
      <c r="IME445" s="330"/>
      <c r="IMF445" s="330"/>
      <c r="IMG445" s="330"/>
      <c r="IMH445" s="330"/>
      <c r="IMI445" s="330"/>
      <c r="IMJ445" s="330"/>
      <c r="IMK445" s="330"/>
      <c r="IML445" s="330"/>
      <c r="IMM445" s="330"/>
      <c r="IMN445" s="330"/>
      <c r="IMO445" s="330"/>
      <c r="IMP445" s="330"/>
      <c r="IMQ445" s="330"/>
      <c r="IMR445" s="330"/>
      <c r="IMS445" s="330"/>
      <c r="IMT445" s="330"/>
      <c r="IMU445" s="330"/>
      <c r="IMV445" s="330"/>
      <c r="IMW445" s="330"/>
      <c r="IMX445" s="330"/>
      <c r="IMY445" s="330"/>
      <c r="IMZ445" s="330"/>
      <c r="INA445" s="330"/>
      <c r="INB445" s="330"/>
      <c r="INC445" s="330"/>
      <c r="IND445" s="330"/>
      <c r="INE445" s="330"/>
      <c r="INF445" s="330"/>
      <c r="ING445" s="330"/>
      <c r="INH445" s="330"/>
      <c r="INI445" s="330"/>
      <c r="INJ445" s="330"/>
      <c r="INK445" s="330"/>
      <c r="INL445" s="330"/>
      <c r="INM445" s="330"/>
      <c r="INN445" s="330"/>
      <c r="INO445" s="330"/>
      <c r="INP445" s="330"/>
      <c r="INQ445" s="330"/>
      <c r="INR445" s="330"/>
      <c r="INS445" s="330"/>
      <c r="INT445" s="330"/>
      <c r="INU445" s="330"/>
      <c r="INV445" s="330"/>
      <c r="INW445" s="330"/>
      <c r="INX445" s="330"/>
      <c r="INY445" s="330"/>
      <c r="INZ445" s="330"/>
      <c r="IOA445" s="330"/>
      <c r="IOB445" s="330"/>
      <c r="IOC445" s="330"/>
      <c r="IOD445" s="330"/>
      <c r="IOE445" s="330"/>
      <c r="IOF445" s="330"/>
      <c r="IOG445" s="330"/>
      <c r="IOH445" s="330"/>
      <c r="IOI445" s="330"/>
      <c r="IOJ445" s="330"/>
      <c r="IOK445" s="330"/>
      <c r="IOL445" s="330"/>
      <c r="IOM445" s="330"/>
      <c r="ION445" s="330"/>
      <c r="IOO445" s="330"/>
      <c r="IOP445" s="330"/>
      <c r="IOQ445" s="330"/>
      <c r="IOR445" s="330"/>
      <c r="IOS445" s="330"/>
      <c r="IOT445" s="330"/>
      <c r="IOU445" s="330"/>
      <c r="IOV445" s="330"/>
      <c r="IOW445" s="330"/>
      <c r="IOX445" s="330"/>
      <c r="IOY445" s="330"/>
      <c r="IOZ445" s="330"/>
      <c r="IPA445" s="330"/>
      <c r="IPB445" s="330"/>
      <c r="IPC445" s="330"/>
      <c r="IPD445" s="330"/>
      <c r="IPE445" s="330"/>
      <c r="IPF445" s="330"/>
      <c r="IPG445" s="330"/>
      <c r="IPH445" s="330"/>
      <c r="IPI445" s="330"/>
      <c r="IPJ445" s="330"/>
      <c r="IPK445" s="330"/>
      <c r="IPL445" s="330"/>
      <c r="IPM445" s="330"/>
      <c r="IPN445" s="330"/>
      <c r="IPO445" s="330"/>
      <c r="IPP445" s="330"/>
      <c r="IPQ445" s="330"/>
      <c r="IPR445" s="330"/>
      <c r="IPS445" s="330"/>
      <c r="IPT445" s="330"/>
      <c r="IPU445" s="330"/>
      <c r="IPV445" s="330"/>
      <c r="IPW445" s="330"/>
      <c r="IPX445" s="330"/>
      <c r="IPY445" s="330"/>
      <c r="IPZ445" s="330"/>
      <c r="IQA445" s="330"/>
      <c r="IQB445" s="330"/>
      <c r="IQC445" s="330"/>
      <c r="IQD445" s="330"/>
      <c r="IQE445" s="330"/>
      <c r="IQF445" s="330"/>
      <c r="IQG445" s="330"/>
      <c r="IQH445" s="330"/>
      <c r="IQI445" s="330"/>
      <c r="IQJ445" s="330"/>
      <c r="IQK445" s="330"/>
      <c r="IQL445" s="330"/>
      <c r="IQM445" s="330"/>
      <c r="IQN445" s="330"/>
      <c r="IQO445" s="330"/>
      <c r="IQP445" s="330"/>
      <c r="IQQ445" s="330"/>
      <c r="IQR445" s="330"/>
      <c r="IQS445" s="330"/>
      <c r="IQT445" s="330"/>
      <c r="IQU445" s="330"/>
      <c r="IQV445" s="330"/>
      <c r="IQW445" s="330"/>
      <c r="IQX445" s="330"/>
      <c r="IQY445" s="330"/>
      <c r="IQZ445" s="330"/>
      <c r="IRA445" s="330"/>
      <c r="IRB445" s="330"/>
      <c r="IRC445" s="330"/>
      <c r="IRD445" s="330"/>
      <c r="IRE445" s="330"/>
      <c r="IRF445" s="330"/>
      <c r="IRG445" s="330"/>
      <c r="IRH445" s="330"/>
      <c r="IRI445" s="330"/>
      <c r="IRJ445" s="330"/>
      <c r="IRK445" s="330"/>
      <c r="IRL445" s="330"/>
      <c r="IRM445" s="330"/>
      <c r="IRN445" s="330"/>
      <c r="IRO445" s="330"/>
      <c r="IRP445" s="330"/>
      <c r="IRQ445" s="330"/>
      <c r="IRR445" s="330"/>
      <c r="IRS445" s="330"/>
      <c r="IRT445" s="330"/>
      <c r="IRU445" s="330"/>
      <c r="IRV445" s="330"/>
      <c r="IRW445" s="330"/>
      <c r="IRX445" s="330"/>
      <c r="IRY445" s="330"/>
      <c r="IRZ445" s="330"/>
      <c r="ISA445" s="330"/>
      <c r="ISB445" s="330"/>
      <c r="ISC445" s="330"/>
      <c r="ISD445" s="330"/>
      <c r="ISE445" s="330"/>
      <c r="ISF445" s="330"/>
      <c r="ISG445" s="330"/>
      <c r="ISH445" s="330"/>
      <c r="ISI445" s="330"/>
      <c r="ISJ445" s="330"/>
      <c r="ISK445" s="330"/>
      <c r="ISL445" s="330"/>
      <c r="ISM445" s="330"/>
      <c r="ISN445" s="330"/>
      <c r="ISO445" s="330"/>
      <c r="ISP445" s="330"/>
      <c r="ISQ445" s="330"/>
      <c r="ISR445" s="330"/>
      <c r="ISS445" s="330"/>
      <c r="IST445" s="330"/>
      <c r="ISU445" s="330"/>
      <c r="ISV445" s="330"/>
      <c r="ISW445" s="330"/>
      <c r="ISX445" s="330"/>
      <c r="ISY445" s="330"/>
      <c r="ISZ445" s="330"/>
      <c r="ITA445" s="330"/>
      <c r="ITB445" s="330"/>
      <c r="ITC445" s="330"/>
      <c r="ITD445" s="330"/>
      <c r="ITE445" s="330"/>
      <c r="ITF445" s="330"/>
      <c r="ITG445" s="330"/>
      <c r="ITH445" s="330"/>
      <c r="ITI445" s="330"/>
      <c r="ITJ445" s="330"/>
      <c r="ITK445" s="330"/>
      <c r="ITL445" s="330"/>
      <c r="ITM445" s="330"/>
      <c r="ITN445" s="330"/>
      <c r="ITO445" s="330"/>
      <c r="ITP445" s="330"/>
      <c r="ITQ445" s="330"/>
      <c r="ITR445" s="330"/>
      <c r="ITS445" s="330"/>
      <c r="ITT445" s="330"/>
      <c r="ITU445" s="330"/>
      <c r="ITV445" s="330"/>
      <c r="ITW445" s="330"/>
      <c r="ITX445" s="330"/>
      <c r="ITY445" s="330"/>
      <c r="ITZ445" s="330"/>
      <c r="IUA445" s="330"/>
      <c r="IUB445" s="330"/>
      <c r="IUC445" s="330"/>
      <c r="IUD445" s="330"/>
      <c r="IUE445" s="330"/>
      <c r="IUF445" s="330"/>
      <c r="IUG445" s="330"/>
      <c r="IUH445" s="330"/>
      <c r="IUI445" s="330"/>
      <c r="IUJ445" s="330"/>
      <c r="IUK445" s="330"/>
      <c r="IUL445" s="330"/>
      <c r="IUM445" s="330"/>
      <c r="IUN445" s="330"/>
      <c r="IUO445" s="330"/>
      <c r="IUP445" s="330"/>
      <c r="IUQ445" s="330"/>
      <c r="IUR445" s="330"/>
      <c r="IUS445" s="330"/>
      <c r="IUT445" s="330"/>
      <c r="IUU445" s="330"/>
      <c r="IUV445" s="330"/>
      <c r="IUW445" s="330"/>
      <c r="IUX445" s="330"/>
      <c r="IUY445" s="330"/>
      <c r="IUZ445" s="330"/>
      <c r="IVA445" s="330"/>
      <c r="IVB445" s="330"/>
      <c r="IVC445" s="330"/>
      <c r="IVD445" s="330"/>
      <c r="IVE445" s="330"/>
      <c r="IVF445" s="330"/>
      <c r="IVG445" s="330"/>
      <c r="IVH445" s="330"/>
      <c r="IVI445" s="330"/>
      <c r="IVJ445" s="330"/>
      <c r="IVK445" s="330"/>
      <c r="IVL445" s="330"/>
      <c r="IVM445" s="330"/>
      <c r="IVN445" s="330"/>
      <c r="IVO445" s="330"/>
      <c r="IVP445" s="330"/>
      <c r="IVQ445" s="330"/>
      <c r="IVR445" s="330"/>
      <c r="IVS445" s="330"/>
      <c r="IVT445" s="330"/>
      <c r="IVU445" s="330"/>
      <c r="IVV445" s="330"/>
      <c r="IVW445" s="330"/>
      <c r="IVX445" s="330"/>
      <c r="IVY445" s="330"/>
      <c r="IVZ445" s="330"/>
      <c r="IWA445" s="330"/>
      <c r="IWB445" s="330"/>
      <c r="IWC445" s="330"/>
      <c r="IWD445" s="330"/>
      <c r="IWE445" s="330"/>
      <c r="IWF445" s="330"/>
      <c r="IWG445" s="330"/>
      <c r="IWH445" s="330"/>
      <c r="IWI445" s="330"/>
      <c r="IWJ445" s="330"/>
      <c r="IWK445" s="330"/>
      <c r="IWL445" s="330"/>
      <c r="IWM445" s="330"/>
      <c r="IWN445" s="330"/>
      <c r="IWO445" s="330"/>
      <c r="IWP445" s="330"/>
      <c r="IWQ445" s="330"/>
      <c r="IWR445" s="330"/>
      <c r="IWS445" s="330"/>
      <c r="IWT445" s="330"/>
      <c r="IWU445" s="330"/>
      <c r="IWV445" s="330"/>
      <c r="IWW445" s="330"/>
      <c r="IWX445" s="330"/>
      <c r="IWY445" s="330"/>
      <c r="IWZ445" s="330"/>
      <c r="IXA445" s="330"/>
      <c r="IXB445" s="330"/>
      <c r="IXC445" s="330"/>
      <c r="IXD445" s="330"/>
      <c r="IXE445" s="330"/>
      <c r="IXF445" s="330"/>
      <c r="IXG445" s="330"/>
      <c r="IXH445" s="330"/>
      <c r="IXI445" s="330"/>
      <c r="IXJ445" s="330"/>
      <c r="IXK445" s="330"/>
      <c r="IXL445" s="330"/>
      <c r="IXM445" s="330"/>
      <c r="IXN445" s="330"/>
      <c r="IXO445" s="330"/>
      <c r="IXP445" s="330"/>
      <c r="IXQ445" s="330"/>
      <c r="IXR445" s="330"/>
      <c r="IXS445" s="330"/>
      <c r="IXT445" s="330"/>
      <c r="IXU445" s="330"/>
      <c r="IXV445" s="330"/>
      <c r="IXW445" s="330"/>
      <c r="IXX445" s="330"/>
      <c r="IXY445" s="330"/>
      <c r="IXZ445" s="330"/>
      <c r="IYA445" s="330"/>
      <c r="IYB445" s="330"/>
      <c r="IYC445" s="330"/>
      <c r="IYD445" s="330"/>
      <c r="IYE445" s="330"/>
      <c r="IYF445" s="330"/>
      <c r="IYG445" s="330"/>
      <c r="IYH445" s="330"/>
      <c r="IYI445" s="330"/>
      <c r="IYJ445" s="330"/>
      <c r="IYK445" s="330"/>
      <c r="IYL445" s="330"/>
      <c r="IYM445" s="330"/>
      <c r="IYN445" s="330"/>
      <c r="IYO445" s="330"/>
      <c r="IYP445" s="330"/>
      <c r="IYQ445" s="330"/>
      <c r="IYR445" s="330"/>
      <c r="IYS445" s="330"/>
      <c r="IYT445" s="330"/>
      <c r="IYU445" s="330"/>
      <c r="IYV445" s="330"/>
      <c r="IYW445" s="330"/>
      <c r="IYX445" s="330"/>
      <c r="IYY445" s="330"/>
      <c r="IYZ445" s="330"/>
      <c r="IZA445" s="330"/>
      <c r="IZB445" s="330"/>
      <c r="IZC445" s="330"/>
      <c r="IZD445" s="330"/>
      <c r="IZE445" s="330"/>
      <c r="IZF445" s="330"/>
      <c r="IZG445" s="330"/>
      <c r="IZH445" s="330"/>
      <c r="IZI445" s="330"/>
      <c r="IZJ445" s="330"/>
      <c r="IZK445" s="330"/>
      <c r="IZL445" s="330"/>
      <c r="IZM445" s="330"/>
      <c r="IZN445" s="330"/>
      <c r="IZO445" s="330"/>
      <c r="IZP445" s="330"/>
      <c r="IZQ445" s="330"/>
      <c r="IZR445" s="330"/>
      <c r="IZS445" s="330"/>
      <c r="IZT445" s="330"/>
      <c r="IZU445" s="330"/>
      <c r="IZV445" s="330"/>
      <c r="IZW445" s="330"/>
      <c r="IZX445" s="330"/>
      <c r="IZY445" s="330"/>
      <c r="IZZ445" s="330"/>
      <c r="JAA445" s="330"/>
      <c r="JAB445" s="330"/>
      <c r="JAC445" s="330"/>
      <c r="JAD445" s="330"/>
      <c r="JAE445" s="330"/>
      <c r="JAF445" s="330"/>
      <c r="JAG445" s="330"/>
      <c r="JAH445" s="330"/>
      <c r="JAI445" s="330"/>
      <c r="JAJ445" s="330"/>
      <c r="JAK445" s="330"/>
      <c r="JAL445" s="330"/>
      <c r="JAM445" s="330"/>
      <c r="JAN445" s="330"/>
      <c r="JAO445" s="330"/>
      <c r="JAP445" s="330"/>
      <c r="JAQ445" s="330"/>
      <c r="JAR445" s="330"/>
      <c r="JAS445" s="330"/>
      <c r="JAT445" s="330"/>
      <c r="JAU445" s="330"/>
      <c r="JAV445" s="330"/>
      <c r="JAW445" s="330"/>
      <c r="JAX445" s="330"/>
      <c r="JAY445" s="330"/>
      <c r="JAZ445" s="330"/>
      <c r="JBA445" s="330"/>
      <c r="JBB445" s="330"/>
      <c r="JBC445" s="330"/>
      <c r="JBD445" s="330"/>
      <c r="JBE445" s="330"/>
      <c r="JBF445" s="330"/>
      <c r="JBG445" s="330"/>
      <c r="JBH445" s="330"/>
      <c r="JBI445" s="330"/>
      <c r="JBJ445" s="330"/>
      <c r="JBK445" s="330"/>
      <c r="JBL445" s="330"/>
      <c r="JBM445" s="330"/>
      <c r="JBN445" s="330"/>
      <c r="JBO445" s="330"/>
      <c r="JBP445" s="330"/>
      <c r="JBQ445" s="330"/>
      <c r="JBR445" s="330"/>
      <c r="JBS445" s="330"/>
      <c r="JBT445" s="330"/>
      <c r="JBU445" s="330"/>
      <c r="JBV445" s="330"/>
      <c r="JBW445" s="330"/>
      <c r="JBX445" s="330"/>
      <c r="JBY445" s="330"/>
      <c r="JBZ445" s="330"/>
      <c r="JCA445" s="330"/>
      <c r="JCB445" s="330"/>
      <c r="JCC445" s="330"/>
      <c r="JCD445" s="330"/>
      <c r="JCE445" s="330"/>
      <c r="JCF445" s="330"/>
      <c r="JCG445" s="330"/>
      <c r="JCH445" s="330"/>
      <c r="JCI445" s="330"/>
      <c r="JCJ445" s="330"/>
      <c r="JCK445" s="330"/>
      <c r="JCL445" s="330"/>
      <c r="JCM445" s="330"/>
      <c r="JCN445" s="330"/>
      <c r="JCO445" s="330"/>
      <c r="JCP445" s="330"/>
      <c r="JCQ445" s="330"/>
      <c r="JCR445" s="330"/>
      <c r="JCS445" s="330"/>
      <c r="JCT445" s="330"/>
      <c r="JCU445" s="330"/>
      <c r="JCV445" s="330"/>
      <c r="JCW445" s="330"/>
      <c r="JCX445" s="330"/>
      <c r="JCY445" s="330"/>
      <c r="JCZ445" s="330"/>
      <c r="JDA445" s="330"/>
      <c r="JDB445" s="330"/>
      <c r="JDC445" s="330"/>
      <c r="JDD445" s="330"/>
      <c r="JDE445" s="330"/>
      <c r="JDF445" s="330"/>
      <c r="JDG445" s="330"/>
      <c r="JDH445" s="330"/>
      <c r="JDI445" s="330"/>
      <c r="JDJ445" s="330"/>
      <c r="JDK445" s="330"/>
      <c r="JDL445" s="330"/>
      <c r="JDM445" s="330"/>
      <c r="JDN445" s="330"/>
      <c r="JDO445" s="330"/>
      <c r="JDP445" s="330"/>
      <c r="JDQ445" s="330"/>
      <c r="JDR445" s="330"/>
      <c r="JDS445" s="330"/>
      <c r="JDT445" s="330"/>
      <c r="JDU445" s="330"/>
      <c r="JDV445" s="330"/>
      <c r="JDW445" s="330"/>
      <c r="JDX445" s="330"/>
      <c r="JDY445" s="330"/>
      <c r="JDZ445" s="330"/>
      <c r="JEA445" s="330"/>
      <c r="JEB445" s="330"/>
      <c r="JEC445" s="330"/>
      <c r="JED445" s="330"/>
      <c r="JEE445" s="330"/>
      <c r="JEF445" s="330"/>
      <c r="JEG445" s="330"/>
      <c r="JEH445" s="330"/>
      <c r="JEI445" s="330"/>
      <c r="JEJ445" s="330"/>
      <c r="JEK445" s="330"/>
      <c r="JEL445" s="330"/>
      <c r="JEM445" s="330"/>
      <c r="JEN445" s="330"/>
      <c r="JEO445" s="330"/>
      <c r="JEP445" s="330"/>
      <c r="JEQ445" s="330"/>
      <c r="JER445" s="330"/>
      <c r="JES445" s="330"/>
      <c r="JET445" s="330"/>
      <c r="JEU445" s="330"/>
      <c r="JEV445" s="330"/>
      <c r="JEW445" s="330"/>
      <c r="JEX445" s="330"/>
      <c r="JEY445" s="330"/>
      <c r="JEZ445" s="330"/>
      <c r="JFA445" s="330"/>
      <c r="JFB445" s="330"/>
      <c r="JFC445" s="330"/>
      <c r="JFD445" s="330"/>
      <c r="JFE445" s="330"/>
      <c r="JFF445" s="330"/>
      <c r="JFG445" s="330"/>
      <c r="JFH445" s="330"/>
      <c r="JFI445" s="330"/>
      <c r="JFJ445" s="330"/>
      <c r="JFK445" s="330"/>
      <c r="JFL445" s="330"/>
      <c r="JFM445" s="330"/>
      <c r="JFN445" s="330"/>
      <c r="JFO445" s="330"/>
      <c r="JFP445" s="330"/>
      <c r="JFQ445" s="330"/>
      <c r="JFR445" s="330"/>
      <c r="JFS445" s="330"/>
      <c r="JFT445" s="330"/>
      <c r="JFU445" s="330"/>
      <c r="JFV445" s="330"/>
      <c r="JFW445" s="330"/>
      <c r="JFX445" s="330"/>
      <c r="JFY445" s="330"/>
      <c r="JFZ445" s="330"/>
      <c r="JGA445" s="330"/>
      <c r="JGB445" s="330"/>
      <c r="JGC445" s="330"/>
      <c r="JGD445" s="330"/>
      <c r="JGE445" s="330"/>
      <c r="JGF445" s="330"/>
      <c r="JGG445" s="330"/>
      <c r="JGH445" s="330"/>
      <c r="JGI445" s="330"/>
      <c r="JGJ445" s="330"/>
      <c r="JGK445" s="330"/>
      <c r="JGL445" s="330"/>
      <c r="JGM445" s="330"/>
      <c r="JGN445" s="330"/>
      <c r="JGO445" s="330"/>
      <c r="JGP445" s="330"/>
      <c r="JGQ445" s="330"/>
      <c r="JGR445" s="330"/>
      <c r="JGS445" s="330"/>
      <c r="JGT445" s="330"/>
      <c r="JGU445" s="330"/>
      <c r="JGV445" s="330"/>
      <c r="JGW445" s="330"/>
      <c r="JGX445" s="330"/>
      <c r="JGY445" s="330"/>
      <c r="JGZ445" s="330"/>
      <c r="JHA445" s="330"/>
      <c r="JHB445" s="330"/>
      <c r="JHC445" s="330"/>
      <c r="JHD445" s="330"/>
      <c r="JHE445" s="330"/>
      <c r="JHF445" s="330"/>
      <c r="JHG445" s="330"/>
      <c r="JHH445" s="330"/>
      <c r="JHI445" s="330"/>
      <c r="JHJ445" s="330"/>
      <c r="JHK445" s="330"/>
      <c r="JHL445" s="330"/>
      <c r="JHM445" s="330"/>
      <c r="JHN445" s="330"/>
      <c r="JHO445" s="330"/>
      <c r="JHP445" s="330"/>
      <c r="JHQ445" s="330"/>
      <c r="JHR445" s="330"/>
      <c r="JHS445" s="330"/>
      <c r="JHT445" s="330"/>
      <c r="JHU445" s="330"/>
      <c r="JHV445" s="330"/>
      <c r="JHW445" s="330"/>
      <c r="JHX445" s="330"/>
      <c r="JHY445" s="330"/>
      <c r="JHZ445" s="330"/>
      <c r="JIA445" s="330"/>
      <c r="JIB445" s="330"/>
      <c r="JIC445" s="330"/>
      <c r="JID445" s="330"/>
      <c r="JIE445" s="330"/>
      <c r="JIF445" s="330"/>
      <c r="JIG445" s="330"/>
      <c r="JIH445" s="330"/>
      <c r="JII445" s="330"/>
      <c r="JIJ445" s="330"/>
      <c r="JIK445" s="330"/>
      <c r="JIL445" s="330"/>
      <c r="JIM445" s="330"/>
      <c r="JIN445" s="330"/>
      <c r="JIO445" s="330"/>
      <c r="JIP445" s="330"/>
      <c r="JIQ445" s="330"/>
      <c r="JIR445" s="330"/>
      <c r="JIS445" s="330"/>
      <c r="JIT445" s="330"/>
      <c r="JIU445" s="330"/>
      <c r="JIV445" s="330"/>
      <c r="JIW445" s="330"/>
      <c r="JIX445" s="330"/>
      <c r="JIY445" s="330"/>
      <c r="JIZ445" s="330"/>
      <c r="JJA445" s="330"/>
      <c r="JJB445" s="330"/>
      <c r="JJC445" s="330"/>
      <c r="JJD445" s="330"/>
      <c r="JJE445" s="330"/>
      <c r="JJF445" s="330"/>
      <c r="JJG445" s="330"/>
      <c r="JJH445" s="330"/>
      <c r="JJI445" s="330"/>
      <c r="JJJ445" s="330"/>
      <c r="JJK445" s="330"/>
      <c r="JJL445" s="330"/>
      <c r="JJM445" s="330"/>
      <c r="JJN445" s="330"/>
      <c r="JJO445" s="330"/>
      <c r="JJP445" s="330"/>
      <c r="JJQ445" s="330"/>
      <c r="JJR445" s="330"/>
      <c r="JJS445" s="330"/>
      <c r="JJT445" s="330"/>
      <c r="JJU445" s="330"/>
      <c r="JJV445" s="330"/>
      <c r="JJW445" s="330"/>
      <c r="JJX445" s="330"/>
      <c r="JJY445" s="330"/>
      <c r="JJZ445" s="330"/>
      <c r="JKA445" s="330"/>
      <c r="JKB445" s="330"/>
      <c r="JKC445" s="330"/>
      <c r="JKD445" s="330"/>
      <c r="JKE445" s="330"/>
      <c r="JKF445" s="330"/>
      <c r="JKG445" s="330"/>
      <c r="JKH445" s="330"/>
      <c r="JKI445" s="330"/>
      <c r="JKJ445" s="330"/>
      <c r="JKK445" s="330"/>
      <c r="JKL445" s="330"/>
      <c r="JKM445" s="330"/>
      <c r="JKN445" s="330"/>
      <c r="JKO445" s="330"/>
      <c r="JKP445" s="330"/>
      <c r="JKQ445" s="330"/>
      <c r="JKR445" s="330"/>
      <c r="JKS445" s="330"/>
      <c r="JKT445" s="330"/>
      <c r="JKU445" s="330"/>
      <c r="JKV445" s="330"/>
      <c r="JKW445" s="330"/>
      <c r="JKX445" s="330"/>
      <c r="JKY445" s="330"/>
      <c r="JKZ445" s="330"/>
      <c r="JLA445" s="330"/>
      <c r="JLB445" s="330"/>
      <c r="JLC445" s="330"/>
      <c r="JLD445" s="330"/>
      <c r="JLE445" s="330"/>
      <c r="JLF445" s="330"/>
      <c r="JLG445" s="330"/>
      <c r="JLH445" s="330"/>
      <c r="JLI445" s="330"/>
      <c r="JLJ445" s="330"/>
      <c r="JLK445" s="330"/>
      <c r="JLL445" s="330"/>
      <c r="JLM445" s="330"/>
      <c r="JLN445" s="330"/>
      <c r="JLO445" s="330"/>
      <c r="JLP445" s="330"/>
      <c r="JLQ445" s="330"/>
      <c r="JLR445" s="330"/>
      <c r="JLS445" s="330"/>
      <c r="JLT445" s="330"/>
      <c r="JLU445" s="330"/>
      <c r="JLV445" s="330"/>
      <c r="JLW445" s="330"/>
      <c r="JLX445" s="330"/>
      <c r="JLY445" s="330"/>
      <c r="JLZ445" s="330"/>
      <c r="JMA445" s="330"/>
      <c r="JMB445" s="330"/>
      <c r="JMC445" s="330"/>
      <c r="JMD445" s="330"/>
      <c r="JME445" s="330"/>
      <c r="JMF445" s="330"/>
      <c r="JMG445" s="330"/>
      <c r="JMH445" s="330"/>
      <c r="JMI445" s="330"/>
      <c r="JMJ445" s="330"/>
      <c r="JMK445" s="330"/>
      <c r="JML445" s="330"/>
      <c r="JMM445" s="330"/>
      <c r="JMN445" s="330"/>
      <c r="JMO445" s="330"/>
      <c r="JMP445" s="330"/>
      <c r="JMQ445" s="330"/>
      <c r="JMR445" s="330"/>
      <c r="JMS445" s="330"/>
      <c r="JMT445" s="330"/>
      <c r="JMU445" s="330"/>
      <c r="JMV445" s="330"/>
      <c r="JMW445" s="330"/>
      <c r="JMX445" s="330"/>
      <c r="JMY445" s="330"/>
      <c r="JMZ445" s="330"/>
      <c r="JNA445" s="330"/>
      <c r="JNB445" s="330"/>
      <c r="JNC445" s="330"/>
      <c r="JND445" s="330"/>
      <c r="JNE445" s="330"/>
      <c r="JNF445" s="330"/>
      <c r="JNG445" s="330"/>
      <c r="JNH445" s="330"/>
      <c r="JNI445" s="330"/>
      <c r="JNJ445" s="330"/>
      <c r="JNK445" s="330"/>
      <c r="JNL445" s="330"/>
      <c r="JNM445" s="330"/>
      <c r="JNN445" s="330"/>
      <c r="JNO445" s="330"/>
      <c r="JNP445" s="330"/>
      <c r="JNQ445" s="330"/>
      <c r="JNR445" s="330"/>
      <c r="JNS445" s="330"/>
      <c r="JNT445" s="330"/>
      <c r="JNU445" s="330"/>
      <c r="JNV445" s="330"/>
      <c r="JNW445" s="330"/>
      <c r="JNX445" s="330"/>
      <c r="JNY445" s="330"/>
      <c r="JNZ445" s="330"/>
      <c r="JOA445" s="330"/>
      <c r="JOB445" s="330"/>
      <c r="JOC445" s="330"/>
      <c r="JOD445" s="330"/>
      <c r="JOE445" s="330"/>
      <c r="JOF445" s="330"/>
      <c r="JOG445" s="330"/>
      <c r="JOH445" s="330"/>
      <c r="JOI445" s="330"/>
      <c r="JOJ445" s="330"/>
      <c r="JOK445" s="330"/>
      <c r="JOL445" s="330"/>
      <c r="JOM445" s="330"/>
      <c r="JON445" s="330"/>
      <c r="JOO445" s="330"/>
      <c r="JOP445" s="330"/>
      <c r="JOQ445" s="330"/>
      <c r="JOR445" s="330"/>
      <c r="JOS445" s="330"/>
      <c r="JOT445" s="330"/>
      <c r="JOU445" s="330"/>
      <c r="JOV445" s="330"/>
      <c r="JOW445" s="330"/>
      <c r="JOX445" s="330"/>
      <c r="JOY445" s="330"/>
      <c r="JOZ445" s="330"/>
      <c r="JPA445" s="330"/>
      <c r="JPB445" s="330"/>
      <c r="JPC445" s="330"/>
      <c r="JPD445" s="330"/>
      <c r="JPE445" s="330"/>
      <c r="JPF445" s="330"/>
      <c r="JPG445" s="330"/>
      <c r="JPH445" s="330"/>
      <c r="JPI445" s="330"/>
      <c r="JPJ445" s="330"/>
      <c r="JPK445" s="330"/>
      <c r="JPL445" s="330"/>
      <c r="JPM445" s="330"/>
      <c r="JPN445" s="330"/>
      <c r="JPO445" s="330"/>
      <c r="JPP445" s="330"/>
      <c r="JPQ445" s="330"/>
      <c r="JPR445" s="330"/>
      <c r="JPS445" s="330"/>
      <c r="JPT445" s="330"/>
      <c r="JPU445" s="330"/>
      <c r="JPV445" s="330"/>
      <c r="JPW445" s="330"/>
      <c r="JPX445" s="330"/>
      <c r="JPY445" s="330"/>
      <c r="JPZ445" s="330"/>
      <c r="JQA445" s="330"/>
      <c r="JQB445" s="330"/>
      <c r="JQC445" s="330"/>
      <c r="JQD445" s="330"/>
      <c r="JQE445" s="330"/>
      <c r="JQF445" s="330"/>
      <c r="JQG445" s="330"/>
      <c r="JQH445" s="330"/>
      <c r="JQI445" s="330"/>
      <c r="JQJ445" s="330"/>
      <c r="JQK445" s="330"/>
      <c r="JQL445" s="330"/>
      <c r="JQM445" s="330"/>
      <c r="JQN445" s="330"/>
      <c r="JQO445" s="330"/>
      <c r="JQP445" s="330"/>
      <c r="JQQ445" s="330"/>
      <c r="JQR445" s="330"/>
      <c r="JQS445" s="330"/>
      <c r="JQT445" s="330"/>
      <c r="JQU445" s="330"/>
      <c r="JQV445" s="330"/>
      <c r="JQW445" s="330"/>
      <c r="JQX445" s="330"/>
      <c r="JQY445" s="330"/>
      <c r="JQZ445" s="330"/>
      <c r="JRA445" s="330"/>
      <c r="JRB445" s="330"/>
      <c r="JRC445" s="330"/>
      <c r="JRD445" s="330"/>
      <c r="JRE445" s="330"/>
      <c r="JRF445" s="330"/>
      <c r="JRG445" s="330"/>
      <c r="JRH445" s="330"/>
      <c r="JRI445" s="330"/>
      <c r="JRJ445" s="330"/>
      <c r="JRK445" s="330"/>
      <c r="JRL445" s="330"/>
      <c r="JRM445" s="330"/>
      <c r="JRN445" s="330"/>
      <c r="JRO445" s="330"/>
      <c r="JRP445" s="330"/>
      <c r="JRQ445" s="330"/>
      <c r="JRR445" s="330"/>
      <c r="JRS445" s="330"/>
      <c r="JRT445" s="330"/>
      <c r="JRU445" s="330"/>
      <c r="JRV445" s="330"/>
      <c r="JRW445" s="330"/>
      <c r="JRX445" s="330"/>
      <c r="JRY445" s="330"/>
      <c r="JRZ445" s="330"/>
      <c r="JSA445" s="330"/>
      <c r="JSB445" s="330"/>
      <c r="JSC445" s="330"/>
      <c r="JSD445" s="330"/>
      <c r="JSE445" s="330"/>
      <c r="JSF445" s="330"/>
      <c r="JSG445" s="330"/>
      <c r="JSH445" s="330"/>
      <c r="JSI445" s="330"/>
      <c r="JSJ445" s="330"/>
      <c r="JSK445" s="330"/>
      <c r="JSL445" s="330"/>
      <c r="JSM445" s="330"/>
      <c r="JSN445" s="330"/>
      <c r="JSO445" s="330"/>
      <c r="JSP445" s="330"/>
      <c r="JSQ445" s="330"/>
      <c r="JSR445" s="330"/>
      <c r="JSS445" s="330"/>
      <c r="JST445" s="330"/>
      <c r="JSU445" s="330"/>
      <c r="JSV445" s="330"/>
      <c r="JSW445" s="330"/>
      <c r="JSX445" s="330"/>
      <c r="JSY445" s="330"/>
      <c r="JSZ445" s="330"/>
      <c r="JTA445" s="330"/>
      <c r="JTB445" s="330"/>
      <c r="JTC445" s="330"/>
      <c r="JTD445" s="330"/>
      <c r="JTE445" s="330"/>
      <c r="JTF445" s="330"/>
      <c r="JTG445" s="330"/>
      <c r="JTH445" s="330"/>
      <c r="JTI445" s="330"/>
      <c r="JTJ445" s="330"/>
      <c r="JTK445" s="330"/>
      <c r="JTL445" s="330"/>
      <c r="JTM445" s="330"/>
      <c r="JTN445" s="330"/>
      <c r="JTO445" s="330"/>
      <c r="JTP445" s="330"/>
      <c r="JTQ445" s="330"/>
      <c r="JTR445" s="330"/>
      <c r="JTS445" s="330"/>
      <c r="JTT445" s="330"/>
      <c r="JTU445" s="330"/>
      <c r="JTV445" s="330"/>
      <c r="JTW445" s="330"/>
      <c r="JTX445" s="330"/>
      <c r="JTY445" s="330"/>
      <c r="JTZ445" s="330"/>
      <c r="JUA445" s="330"/>
      <c r="JUB445" s="330"/>
      <c r="JUC445" s="330"/>
      <c r="JUD445" s="330"/>
      <c r="JUE445" s="330"/>
      <c r="JUF445" s="330"/>
      <c r="JUG445" s="330"/>
      <c r="JUH445" s="330"/>
      <c r="JUI445" s="330"/>
      <c r="JUJ445" s="330"/>
      <c r="JUK445" s="330"/>
      <c r="JUL445" s="330"/>
      <c r="JUM445" s="330"/>
      <c r="JUN445" s="330"/>
      <c r="JUO445" s="330"/>
      <c r="JUP445" s="330"/>
      <c r="JUQ445" s="330"/>
      <c r="JUR445" s="330"/>
      <c r="JUS445" s="330"/>
      <c r="JUT445" s="330"/>
      <c r="JUU445" s="330"/>
      <c r="JUV445" s="330"/>
      <c r="JUW445" s="330"/>
      <c r="JUX445" s="330"/>
      <c r="JUY445" s="330"/>
      <c r="JUZ445" s="330"/>
      <c r="JVA445" s="330"/>
      <c r="JVB445" s="330"/>
      <c r="JVC445" s="330"/>
      <c r="JVD445" s="330"/>
      <c r="JVE445" s="330"/>
      <c r="JVF445" s="330"/>
      <c r="JVG445" s="330"/>
      <c r="JVH445" s="330"/>
      <c r="JVI445" s="330"/>
      <c r="JVJ445" s="330"/>
      <c r="JVK445" s="330"/>
      <c r="JVL445" s="330"/>
      <c r="JVM445" s="330"/>
      <c r="JVN445" s="330"/>
      <c r="JVO445" s="330"/>
      <c r="JVP445" s="330"/>
      <c r="JVQ445" s="330"/>
      <c r="JVR445" s="330"/>
      <c r="JVS445" s="330"/>
      <c r="JVT445" s="330"/>
      <c r="JVU445" s="330"/>
      <c r="JVV445" s="330"/>
      <c r="JVW445" s="330"/>
      <c r="JVX445" s="330"/>
      <c r="JVY445" s="330"/>
      <c r="JVZ445" s="330"/>
      <c r="JWA445" s="330"/>
      <c r="JWB445" s="330"/>
      <c r="JWC445" s="330"/>
      <c r="JWD445" s="330"/>
      <c r="JWE445" s="330"/>
      <c r="JWF445" s="330"/>
      <c r="JWG445" s="330"/>
      <c r="JWH445" s="330"/>
      <c r="JWI445" s="330"/>
      <c r="JWJ445" s="330"/>
      <c r="JWK445" s="330"/>
      <c r="JWL445" s="330"/>
      <c r="JWM445" s="330"/>
      <c r="JWN445" s="330"/>
      <c r="JWO445" s="330"/>
      <c r="JWP445" s="330"/>
      <c r="JWQ445" s="330"/>
      <c r="JWR445" s="330"/>
      <c r="JWS445" s="330"/>
      <c r="JWT445" s="330"/>
      <c r="JWU445" s="330"/>
      <c r="JWV445" s="330"/>
      <c r="JWW445" s="330"/>
      <c r="JWX445" s="330"/>
      <c r="JWY445" s="330"/>
      <c r="JWZ445" s="330"/>
      <c r="JXA445" s="330"/>
      <c r="JXB445" s="330"/>
      <c r="JXC445" s="330"/>
      <c r="JXD445" s="330"/>
      <c r="JXE445" s="330"/>
      <c r="JXF445" s="330"/>
      <c r="JXG445" s="330"/>
      <c r="JXH445" s="330"/>
      <c r="JXI445" s="330"/>
      <c r="JXJ445" s="330"/>
      <c r="JXK445" s="330"/>
      <c r="JXL445" s="330"/>
      <c r="JXM445" s="330"/>
      <c r="JXN445" s="330"/>
      <c r="JXO445" s="330"/>
      <c r="JXP445" s="330"/>
      <c r="JXQ445" s="330"/>
      <c r="JXR445" s="330"/>
      <c r="JXS445" s="330"/>
      <c r="JXT445" s="330"/>
      <c r="JXU445" s="330"/>
      <c r="JXV445" s="330"/>
      <c r="JXW445" s="330"/>
      <c r="JXX445" s="330"/>
      <c r="JXY445" s="330"/>
      <c r="JXZ445" s="330"/>
      <c r="JYA445" s="330"/>
      <c r="JYB445" s="330"/>
      <c r="JYC445" s="330"/>
      <c r="JYD445" s="330"/>
      <c r="JYE445" s="330"/>
      <c r="JYF445" s="330"/>
      <c r="JYG445" s="330"/>
      <c r="JYH445" s="330"/>
      <c r="JYI445" s="330"/>
      <c r="JYJ445" s="330"/>
      <c r="JYK445" s="330"/>
      <c r="JYL445" s="330"/>
      <c r="JYM445" s="330"/>
      <c r="JYN445" s="330"/>
      <c r="JYO445" s="330"/>
      <c r="JYP445" s="330"/>
      <c r="JYQ445" s="330"/>
      <c r="JYR445" s="330"/>
      <c r="JYS445" s="330"/>
      <c r="JYT445" s="330"/>
      <c r="JYU445" s="330"/>
      <c r="JYV445" s="330"/>
      <c r="JYW445" s="330"/>
      <c r="JYX445" s="330"/>
      <c r="JYY445" s="330"/>
      <c r="JYZ445" s="330"/>
      <c r="JZA445" s="330"/>
      <c r="JZB445" s="330"/>
      <c r="JZC445" s="330"/>
      <c r="JZD445" s="330"/>
      <c r="JZE445" s="330"/>
      <c r="JZF445" s="330"/>
      <c r="JZG445" s="330"/>
      <c r="JZH445" s="330"/>
      <c r="JZI445" s="330"/>
      <c r="JZJ445" s="330"/>
      <c r="JZK445" s="330"/>
      <c r="JZL445" s="330"/>
      <c r="JZM445" s="330"/>
      <c r="JZN445" s="330"/>
      <c r="JZO445" s="330"/>
      <c r="JZP445" s="330"/>
      <c r="JZQ445" s="330"/>
      <c r="JZR445" s="330"/>
      <c r="JZS445" s="330"/>
      <c r="JZT445" s="330"/>
      <c r="JZU445" s="330"/>
      <c r="JZV445" s="330"/>
      <c r="JZW445" s="330"/>
      <c r="JZX445" s="330"/>
      <c r="JZY445" s="330"/>
      <c r="JZZ445" s="330"/>
      <c r="KAA445" s="330"/>
      <c r="KAB445" s="330"/>
      <c r="KAC445" s="330"/>
      <c r="KAD445" s="330"/>
      <c r="KAE445" s="330"/>
      <c r="KAF445" s="330"/>
      <c r="KAG445" s="330"/>
      <c r="KAH445" s="330"/>
      <c r="KAI445" s="330"/>
      <c r="KAJ445" s="330"/>
      <c r="KAK445" s="330"/>
      <c r="KAL445" s="330"/>
      <c r="KAM445" s="330"/>
      <c r="KAN445" s="330"/>
      <c r="KAO445" s="330"/>
      <c r="KAP445" s="330"/>
      <c r="KAQ445" s="330"/>
      <c r="KAR445" s="330"/>
      <c r="KAS445" s="330"/>
      <c r="KAT445" s="330"/>
      <c r="KAU445" s="330"/>
      <c r="KAV445" s="330"/>
      <c r="KAW445" s="330"/>
      <c r="KAX445" s="330"/>
      <c r="KAY445" s="330"/>
      <c r="KAZ445" s="330"/>
      <c r="KBA445" s="330"/>
      <c r="KBB445" s="330"/>
      <c r="KBC445" s="330"/>
      <c r="KBD445" s="330"/>
      <c r="KBE445" s="330"/>
      <c r="KBF445" s="330"/>
      <c r="KBG445" s="330"/>
      <c r="KBH445" s="330"/>
      <c r="KBI445" s="330"/>
      <c r="KBJ445" s="330"/>
      <c r="KBK445" s="330"/>
      <c r="KBL445" s="330"/>
      <c r="KBM445" s="330"/>
      <c r="KBN445" s="330"/>
      <c r="KBO445" s="330"/>
      <c r="KBP445" s="330"/>
      <c r="KBQ445" s="330"/>
      <c r="KBR445" s="330"/>
      <c r="KBS445" s="330"/>
      <c r="KBT445" s="330"/>
      <c r="KBU445" s="330"/>
      <c r="KBV445" s="330"/>
      <c r="KBW445" s="330"/>
      <c r="KBX445" s="330"/>
      <c r="KBY445" s="330"/>
      <c r="KBZ445" s="330"/>
      <c r="KCA445" s="330"/>
      <c r="KCB445" s="330"/>
      <c r="KCC445" s="330"/>
      <c r="KCD445" s="330"/>
      <c r="KCE445" s="330"/>
      <c r="KCF445" s="330"/>
      <c r="KCG445" s="330"/>
      <c r="KCH445" s="330"/>
      <c r="KCI445" s="330"/>
      <c r="KCJ445" s="330"/>
      <c r="KCK445" s="330"/>
      <c r="KCL445" s="330"/>
      <c r="KCM445" s="330"/>
      <c r="KCN445" s="330"/>
      <c r="KCO445" s="330"/>
      <c r="KCP445" s="330"/>
      <c r="KCQ445" s="330"/>
      <c r="KCR445" s="330"/>
      <c r="KCS445" s="330"/>
      <c r="KCT445" s="330"/>
      <c r="KCU445" s="330"/>
      <c r="KCV445" s="330"/>
      <c r="KCW445" s="330"/>
      <c r="KCX445" s="330"/>
      <c r="KCY445" s="330"/>
      <c r="KCZ445" s="330"/>
      <c r="KDA445" s="330"/>
      <c r="KDB445" s="330"/>
      <c r="KDC445" s="330"/>
      <c r="KDD445" s="330"/>
      <c r="KDE445" s="330"/>
      <c r="KDF445" s="330"/>
      <c r="KDG445" s="330"/>
      <c r="KDH445" s="330"/>
      <c r="KDI445" s="330"/>
      <c r="KDJ445" s="330"/>
      <c r="KDK445" s="330"/>
      <c r="KDL445" s="330"/>
      <c r="KDM445" s="330"/>
      <c r="KDN445" s="330"/>
      <c r="KDO445" s="330"/>
      <c r="KDP445" s="330"/>
      <c r="KDQ445" s="330"/>
      <c r="KDR445" s="330"/>
      <c r="KDS445" s="330"/>
      <c r="KDT445" s="330"/>
      <c r="KDU445" s="330"/>
      <c r="KDV445" s="330"/>
      <c r="KDW445" s="330"/>
      <c r="KDX445" s="330"/>
      <c r="KDY445" s="330"/>
      <c r="KDZ445" s="330"/>
      <c r="KEA445" s="330"/>
      <c r="KEB445" s="330"/>
      <c r="KEC445" s="330"/>
      <c r="KED445" s="330"/>
      <c r="KEE445" s="330"/>
      <c r="KEF445" s="330"/>
      <c r="KEG445" s="330"/>
      <c r="KEH445" s="330"/>
      <c r="KEI445" s="330"/>
      <c r="KEJ445" s="330"/>
      <c r="KEK445" s="330"/>
      <c r="KEL445" s="330"/>
      <c r="KEM445" s="330"/>
      <c r="KEN445" s="330"/>
      <c r="KEO445" s="330"/>
      <c r="KEP445" s="330"/>
      <c r="KEQ445" s="330"/>
      <c r="KER445" s="330"/>
      <c r="KES445" s="330"/>
      <c r="KET445" s="330"/>
      <c r="KEU445" s="330"/>
      <c r="KEV445" s="330"/>
      <c r="KEW445" s="330"/>
      <c r="KEX445" s="330"/>
      <c r="KEY445" s="330"/>
      <c r="KEZ445" s="330"/>
      <c r="KFA445" s="330"/>
      <c r="KFB445" s="330"/>
      <c r="KFC445" s="330"/>
      <c r="KFD445" s="330"/>
      <c r="KFE445" s="330"/>
      <c r="KFF445" s="330"/>
      <c r="KFG445" s="330"/>
      <c r="KFH445" s="330"/>
      <c r="KFI445" s="330"/>
      <c r="KFJ445" s="330"/>
      <c r="KFK445" s="330"/>
      <c r="KFL445" s="330"/>
      <c r="KFM445" s="330"/>
      <c r="KFN445" s="330"/>
      <c r="KFO445" s="330"/>
      <c r="KFP445" s="330"/>
      <c r="KFQ445" s="330"/>
      <c r="KFR445" s="330"/>
      <c r="KFS445" s="330"/>
      <c r="KFT445" s="330"/>
      <c r="KFU445" s="330"/>
      <c r="KFV445" s="330"/>
      <c r="KFW445" s="330"/>
      <c r="KFX445" s="330"/>
      <c r="KFY445" s="330"/>
      <c r="KFZ445" s="330"/>
      <c r="KGA445" s="330"/>
      <c r="KGB445" s="330"/>
      <c r="KGC445" s="330"/>
      <c r="KGD445" s="330"/>
      <c r="KGE445" s="330"/>
      <c r="KGF445" s="330"/>
      <c r="KGG445" s="330"/>
      <c r="KGH445" s="330"/>
      <c r="KGI445" s="330"/>
      <c r="KGJ445" s="330"/>
      <c r="KGK445" s="330"/>
      <c r="KGL445" s="330"/>
      <c r="KGM445" s="330"/>
      <c r="KGN445" s="330"/>
      <c r="KGO445" s="330"/>
      <c r="KGP445" s="330"/>
      <c r="KGQ445" s="330"/>
      <c r="KGR445" s="330"/>
      <c r="KGS445" s="330"/>
      <c r="KGT445" s="330"/>
      <c r="KGU445" s="330"/>
      <c r="KGV445" s="330"/>
      <c r="KGW445" s="330"/>
      <c r="KGX445" s="330"/>
      <c r="KGY445" s="330"/>
      <c r="KGZ445" s="330"/>
      <c r="KHA445" s="330"/>
      <c r="KHB445" s="330"/>
      <c r="KHC445" s="330"/>
      <c r="KHD445" s="330"/>
      <c r="KHE445" s="330"/>
      <c r="KHF445" s="330"/>
      <c r="KHG445" s="330"/>
      <c r="KHH445" s="330"/>
      <c r="KHI445" s="330"/>
      <c r="KHJ445" s="330"/>
      <c r="KHK445" s="330"/>
      <c r="KHL445" s="330"/>
      <c r="KHM445" s="330"/>
      <c r="KHN445" s="330"/>
      <c r="KHO445" s="330"/>
      <c r="KHP445" s="330"/>
      <c r="KHQ445" s="330"/>
      <c r="KHR445" s="330"/>
      <c r="KHS445" s="330"/>
      <c r="KHT445" s="330"/>
      <c r="KHU445" s="330"/>
      <c r="KHV445" s="330"/>
      <c r="KHW445" s="330"/>
      <c r="KHX445" s="330"/>
      <c r="KHY445" s="330"/>
      <c r="KHZ445" s="330"/>
      <c r="KIA445" s="330"/>
      <c r="KIB445" s="330"/>
      <c r="KIC445" s="330"/>
      <c r="KID445" s="330"/>
      <c r="KIE445" s="330"/>
      <c r="KIF445" s="330"/>
      <c r="KIG445" s="330"/>
      <c r="KIH445" s="330"/>
      <c r="KII445" s="330"/>
      <c r="KIJ445" s="330"/>
      <c r="KIK445" s="330"/>
      <c r="KIL445" s="330"/>
      <c r="KIM445" s="330"/>
      <c r="KIN445" s="330"/>
      <c r="KIO445" s="330"/>
      <c r="KIP445" s="330"/>
      <c r="KIQ445" s="330"/>
      <c r="KIR445" s="330"/>
      <c r="KIS445" s="330"/>
      <c r="KIT445" s="330"/>
      <c r="KIU445" s="330"/>
      <c r="KIV445" s="330"/>
      <c r="KIW445" s="330"/>
      <c r="KIX445" s="330"/>
      <c r="KIY445" s="330"/>
      <c r="KIZ445" s="330"/>
      <c r="KJA445" s="330"/>
      <c r="KJB445" s="330"/>
      <c r="KJC445" s="330"/>
      <c r="KJD445" s="330"/>
      <c r="KJE445" s="330"/>
      <c r="KJF445" s="330"/>
      <c r="KJG445" s="330"/>
      <c r="KJH445" s="330"/>
      <c r="KJI445" s="330"/>
      <c r="KJJ445" s="330"/>
      <c r="KJK445" s="330"/>
      <c r="KJL445" s="330"/>
      <c r="KJM445" s="330"/>
      <c r="KJN445" s="330"/>
      <c r="KJO445" s="330"/>
      <c r="KJP445" s="330"/>
      <c r="KJQ445" s="330"/>
      <c r="KJR445" s="330"/>
      <c r="KJS445" s="330"/>
      <c r="KJT445" s="330"/>
      <c r="KJU445" s="330"/>
      <c r="KJV445" s="330"/>
      <c r="KJW445" s="330"/>
      <c r="KJX445" s="330"/>
      <c r="KJY445" s="330"/>
      <c r="KJZ445" s="330"/>
      <c r="KKA445" s="330"/>
      <c r="KKB445" s="330"/>
      <c r="KKC445" s="330"/>
      <c r="KKD445" s="330"/>
      <c r="KKE445" s="330"/>
      <c r="KKF445" s="330"/>
      <c r="KKG445" s="330"/>
      <c r="KKH445" s="330"/>
      <c r="KKI445" s="330"/>
      <c r="KKJ445" s="330"/>
      <c r="KKK445" s="330"/>
      <c r="KKL445" s="330"/>
      <c r="KKM445" s="330"/>
      <c r="KKN445" s="330"/>
      <c r="KKO445" s="330"/>
      <c r="KKP445" s="330"/>
      <c r="KKQ445" s="330"/>
      <c r="KKR445" s="330"/>
      <c r="KKS445" s="330"/>
      <c r="KKT445" s="330"/>
      <c r="KKU445" s="330"/>
      <c r="KKV445" s="330"/>
      <c r="KKW445" s="330"/>
      <c r="KKX445" s="330"/>
      <c r="KKY445" s="330"/>
      <c r="KKZ445" s="330"/>
      <c r="KLA445" s="330"/>
      <c r="KLB445" s="330"/>
      <c r="KLC445" s="330"/>
      <c r="KLD445" s="330"/>
      <c r="KLE445" s="330"/>
      <c r="KLF445" s="330"/>
      <c r="KLG445" s="330"/>
      <c r="KLH445" s="330"/>
      <c r="KLI445" s="330"/>
      <c r="KLJ445" s="330"/>
      <c r="KLK445" s="330"/>
      <c r="KLL445" s="330"/>
      <c r="KLM445" s="330"/>
      <c r="KLN445" s="330"/>
      <c r="KLO445" s="330"/>
      <c r="KLP445" s="330"/>
      <c r="KLQ445" s="330"/>
      <c r="KLR445" s="330"/>
      <c r="KLS445" s="330"/>
      <c r="KLT445" s="330"/>
      <c r="KLU445" s="330"/>
      <c r="KLV445" s="330"/>
      <c r="KLW445" s="330"/>
      <c r="KLX445" s="330"/>
      <c r="KLY445" s="330"/>
      <c r="KLZ445" s="330"/>
      <c r="KMA445" s="330"/>
      <c r="KMB445" s="330"/>
      <c r="KMC445" s="330"/>
      <c r="KMD445" s="330"/>
      <c r="KME445" s="330"/>
      <c r="KMF445" s="330"/>
      <c r="KMG445" s="330"/>
      <c r="KMH445" s="330"/>
      <c r="KMI445" s="330"/>
      <c r="KMJ445" s="330"/>
      <c r="KMK445" s="330"/>
      <c r="KML445" s="330"/>
      <c r="KMM445" s="330"/>
      <c r="KMN445" s="330"/>
      <c r="KMO445" s="330"/>
      <c r="KMP445" s="330"/>
      <c r="KMQ445" s="330"/>
      <c r="KMR445" s="330"/>
      <c r="KMS445" s="330"/>
      <c r="KMT445" s="330"/>
      <c r="KMU445" s="330"/>
      <c r="KMV445" s="330"/>
      <c r="KMW445" s="330"/>
      <c r="KMX445" s="330"/>
      <c r="KMY445" s="330"/>
      <c r="KMZ445" s="330"/>
      <c r="KNA445" s="330"/>
      <c r="KNB445" s="330"/>
      <c r="KNC445" s="330"/>
      <c r="KND445" s="330"/>
      <c r="KNE445" s="330"/>
      <c r="KNF445" s="330"/>
      <c r="KNG445" s="330"/>
      <c r="KNH445" s="330"/>
      <c r="KNI445" s="330"/>
      <c r="KNJ445" s="330"/>
      <c r="KNK445" s="330"/>
      <c r="KNL445" s="330"/>
      <c r="KNM445" s="330"/>
      <c r="KNN445" s="330"/>
      <c r="KNO445" s="330"/>
      <c r="KNP445" s="330"/>
      <c r="KNQ445" s="330"/>
      <c r="KNR445" s="330"/>
      <c r="KNS445" s="330"/>
      <c r="KNT445" s="330"/>
      <c r="KNU445" s="330"/>
      <c r="KNV445" s="330"/>
      <c r="KNW445" s="330"/>
      <c r="KNX445" s="330"/>
      <c r="KNY445" s="330"/>
      <c r="KNZ445" s="330"/>
      <c r="KOA445" s="330"/>
      <c r="KOB445" s="330"/>
      <c r="KOC445" s="330"/>
      <c r="KOD445" s="330"/>
      <c r="KOE445" s="330"/>
      <c r="KOF445" s="330"/>
      <c r="KOG445" s="330"/>
      <c r="KOH445" s="330"/>
      <c r="KOI445" s="330"/>
      <c r="KOJ445" s="330"/>
      <c r="KOK445" s="330"/>
      <c r="KOL445" s="330"/>
      <c r="KOM445" s="330"/>
      <c r="KON445" s="330"/>
      <c r="KOO445" s="330"/>
      <c r="KOP445" s="330"/>
      <c r="KOQ445" s="330"/>
      <c r="KOR445" s="330"/>
      <c r="KOS445" s="330"/>
      <c r="KOT445" s="330"/>
      <c r="KOU445" s="330"/>
      <c r="KOV445" s="330"/>
      <c r="KOW445" s="330"/>
      <c r="KOX445" s="330"/>
      <c r="KOY445" s="330"/>
      <c r="KOZ445" s="330"/>
      <c r="KPA445" s="330"/>
      <c r="KPB445" s="330"/>
      <c r="KPC445" s="330"/>
      <c r="KPD445" s="330"/>
      <c r="KPE445" s="330"/>
      <c r="KPF445" s="330"/>
      <c r="KPG445" s="330"/>
      <c r="KPH445" s="330"/>
      <c r="KPI445" s="330"/>
      <c r="KPJ445" s="330"/>
      <c r="KPK445" s="330"/>
      <c r="KPL445" s="330"/>
      <c r="KPM445" s="330"/>
      <c r="KPN445" s="330"/>
      <c r="KPO445" s="330"/>
      <c r="KPP445" s="330"/>
      <c r="KPQ445" s="330"/>
      <c r="KPR445" s="330"/>
      <c r="KPS445" s="330"/>
      <c r="KPT445" s="330"/>
      <c r="KPU445" s="330"/>
      <c r="KPV445" s="330"/>
      <c r="KPW445" s="330"/>
      <c r="KPX445" s="330"/>
      <c r="KPY445" s="330"/>
      <c r="KPZ445" s="330"/>
      <c r="KQA445" s="330"/>
      <c r="KQB445" s="330"/>
      <c r="KQC445" s="330"/>
      <c r="KQD445" s="330"/>
      <c r="KQE445" s="330"/>
      <c r="KQF445" s="330"/>
      <c r="KQG445" s="330"/>
      <c r="KQH445" s="330"/>
      <c r="KQI445" s="330"/>
      <c r="KQJ445" s="330"/>
      <c r="KQK445" s="330"/>
      <c r="KQL445" s="330"/>
      <c r="KQM445" s="330"/>
      <c r="KQN445" s="330"/>
      <c r="KQO445" s="330"/>
      <c r="KQP445" s="330"/>
      <c r="KQQ445" s="330"/>
      <c r="KQR445" s="330"/>
      <c r="KQS445" s="330"/>
      <c r="KQT445" s="330"/>
      <c r="KQU445" s="330"/>
      <c r="KQV445" s="330"/>
      <c r="KQW445" s="330"/>
      <c r="KQX445" s="330"/>
      <c r="KQY445" s="330"/>
      <c r="KQZ445" s="330"/>
      <c r="KRA445" s="330"/>
      <c r="KRB445" s="330"/>
      <c r="KRC445" s="330"/>
      <c r="KRD445" s="330"/>
      <c r="KRE445" s="330"/>
      <c r="KRF445" s="330"/>
      <c r="KRG445" s="330"/>
      <c r="KRH445" s="330"/>
      <c r="KRI445" s="330"/>
      <c r="KRJ445" s="330"/>
      <c r="KRK445" s="330"/>
      <c r="KRL445" s="330"/>
      <c r="KRM445" s="330"/>
      <c r="KRN445" s="330"/>
      <c r="KRO445" s="330"/>
      <c r="KRP445" s="330"/>
      <c r="KRQ445" s="330"/>
      <c r="KRR445" s="330"/>
      <c r="KRS445" s="330"/>
      <c r="KRT445" s="330"/>
      <c r="KRU445" s="330"/>
      <c r="KRV445" s="330"/>
      <c r="KRW445" s="330"/>
      <c r="KRX445" s="330"/>
      <c r="KRY445" s="330"/>
      <c r="KRZ445" s="330"/>
      <c r="KSA445" s="330"/>
      <c r="KSB445" s="330"/>
      <c r="KSC445" s="330"/>
      <c r="KSD445" s="330"/>
      <c r="KSE445" s="330"/>
      <c r="KSF445" s="330"/>
      <c r="KSG445" s="330"/>
      <c r="KSH445" s="330"/>
      <c r="KSI445" s="330"/>
      <c r="KSJ445" s="330"/>
      <c r="KSK445" s="330"/>
      <c r="KSL445" s="330"/>
      <c r="KSM445" s="330"/>
      <c r="KSN445" s="330"/>
      <c r="KSO445" s="330"/>
      <c r="KSP445" s="330"/>
      <c r="KSQ445" s="330"/>
      <c r="KSR445" s="330"/>
      <c r="KSS445" s="330"/>
      <c r="KST445" s="330"/>
      <c r="KSU445" s="330"/>
      <c r="KSV445" s="330"/>
      <c r="KSW445" s="330"/>
      <c r="KSX445" s="330"/>
      <c r="KSY445" s="330"/>
      <c r="KSZ445" s="330"/>
      <c r="KTA445" s="330"/>
      <c r="KTB445" s="330"/>
      <c r="KTC445" s="330"/>
      <c r="KTD445" s="330"/>
      <c r="KTE445" s="330"/>
      <c r="KTF445" s="330"/>
      <c r="KTG445" s="330"/>
      <c r="KTH445" s="330"/>
      <c r="KTI445" s="330"/>
      <c r="KTJ445" s="330"/>
      <c r="KTK445" s="330"/>
      <c r="KTL445" s="330"/>
      <c r="KTM445" s="330"/>
      <c r="KTN445" s="330"/>
      <c r="KTO445" s="330"/>
      <c r="KTP445" s="330"/>
      <c r="KTQ445" s="330"/>
      <c r="KTR445" s="330"/>
      <c r="KTS445" s="330"/>
      <c r="KTT445" s="330"/>
      <c r="KTU445" s="330"/>
      <c r="KTV445" s="330"/>
      <c r="KTW445" s="330"/>
      <c r="KTX445" s="330"/>
      <c r="KTY445" s="330"/>
      <c r="KTZ445" s="330"/>
      <c r="KUA445" s="330"/>
      <c r="KUB445" s="330"/>
      <c r="KUC445" s="330"/>
      <c r="KUD445" s="330"/>
      <c r="KUE445" s="330"/>
      <c r="KUF445" s="330"/>
      <c r="KUG445" s="330"/>
      <c r="KUH445" s="330"/>
      <c r="KUI445" s="330"/>
      <c r="KUJ445" s="330"/>
      <c r="KUK445" s="330"/>
      <c r="KUL445" s="330"/>
      <c r="KUM445" s="330"/>
      <c r="KUN445" s="330"/>
      <c r="KUO445" s="330"/>
      <c r="KUP445" s="330"/>
      <c r="KUQ445" s="330"/>
      <c r="KUR445" s="330"/>
      <c r="KUS445" s="330"/>
      <c r="KUT445" s="330"/>
      <c r="KUU445" s="330"/>
      <c r="KUV445" s="330"/>
      <c r="KUW445" s="330"/>
      <c r="KUX445" s="330"/>
      <c r="KUY445" s="330"/>
      <c r="KUZ445" s="330"/>
      <c r="KVA445" s="330"/>
      <c r="KVB445" s="330"/>
      <c r="KVC445" s="330"/>
      <c r="KVD445" s="330"/>
      <c r="KVE445" s="330"/>
      <c r="KVF445" s="330"/>
      <c r="KVG445" s="330"/>
      <c r="KVH445" s="330"/>
      <c r="KVI445" s="330"/>
      <c r="KVJ445" s="330"/>
      <c r="KVK445" s="330"/>
      <c r="KVL445" s="330"/>
      <c r="KVM445" s="330"/>
      <c r="KVN445" s="330"/>
      <c r="KVO445" s="330"/>
      <c r="KVP445" s="330"/>
      <c r="KVQ445" s="330"/>
      <c r="KVR445" s="330"/>
      <c r="KVS445" s="330"/>
      <c r="KVT445" s="330"/>
      <c r="KVU445" s="330"/>
      <c r="KVV445" s="330"/>
      <c r="KVW445" s="330"/>
      <c r="KVX445" s="330"/>
      <c r="KVY445" s="330"/>
      <c r="KVZ445" s="330"/>
      <c r="KWA445" s="330"/>
      <c r="KWB445" s="330"/>
      <c r="KWC445" s="330"/>
      <c r="KWD445" s="330"/>
      <c r="KWE445" s="330"/>
      <c r="KWF445" s="330"/>
      <c r="KWG445" s="330"/>
      <c r="KWH445" s="330"/>
      <c r="KWI445" s="330"/>
      <c r="KWJ445" s="330"/>
      <c r="KWK445" s="330"/>
      <c r="KWL445" s="330"/>
      <c r="KWM445" s="330"/>
      <c r="KWN445" s="330"/>
      <c r="KWO445" s="330"/>
      <c r="KWP445" s="330"/>
      <c r="KWQ445" s="330"/>
      <c r="KWR445" s="330"/>
      <c r="KWS445" s="330"/>
      <c r="KWT445" s="330"/>
      <c r="KWU445" s="330"/>
      <c r="KWV445" s="330"/>
      <c r="KWW445" s="330"/>
      <c r="KWX445" s="330"/>
      <c r="KWY445" s="330"/>
      <c r="KWZ445" s="330"/>
      <c r="KXA445" s="330"/>
      <c r="KXB445" s="330"/>
      <c r="KXC445" s="330"/>
      <c r="KXD445" s="330"/>
      <c r="KXE445" s="330"/>
      <c r="KXF445" s="330"/>
      <c r="KXG445" s="330"/>
      <c r="KXH445" s="330"/>
      <c r="KXI445" s="330"/>
      <c r="KXJ445" s="330"/>
      <c r="KXK445" s="330"/>
      <c r="KXL445" s="330"/>
      <c r="KXM445" s="330"/>
      <c r="KXN445" s="330"/>
      <c r="KXO445" s="330"/>
      <c r="KXP445" s="330"/>
      <c r="KXQ445" s="330"/>
      <c r="KXR445" s="330"/>
      <c r="KXS445" s="330"/>
      <c r="KXT445" s="330"/>
      <c r="KXU445" s="330"/>
      <c r="KXV445" s="330"/>
      <c r="KXW445" s="330"/>
      <c r="KXX445" s="330"/>
      <c r="KXY445" s="330"/>
      <c r="KXZ445" s="330"/>
      <c r="KYA445" s="330"/>
      <c r="KYB445" s="330"/>
      <c r="KYC445" s="330"/>
      <c r="KYD445" s="330"/>
      <c r="KYE445" s="330"/>
      <c r="KYF445" s="330"/>
      <c r="KYG445" s="330"/>
      <c r="KYH445" s="330"/>
      <c r="KYI445" s="330"/>
      <c r="KYJ445" s="330"/>
      <c r="KYK445" s="330"/>
      <c r="KYL445" s="330"/>
      <c r="KYM445" s="330"/>
      <c r="KYN445" s="330"/>
      <c r="KYO445" s="330"/>
      <c r="KYP445" s="330"/>
      <c r="KYQ445" s="330"/>
      <c r="KYR445" s="330"/>
      <c r="KYS445" s="330"/>
      <c r="KYT445" s="330"/>
      <c r="KYU445" s="330"/>
      <c r="KYV445" s="330"/>
      <c r="KYW445" s="330"/>
      <c r="KYX445" s="330"/>
      <c r="KYY445" s="330"/>
      <c r="KYZ445" s="330"/>
      <c r="KZA445" s="330"/>
      <c r="KZB445" s="330"/>
      <c r="KZC445" s="330"/>
      <c r="KZD445" s="330"/>
      <c r="KZE445" s="330"/>
      <c r="KZF445" s="330"/>
      <c r="KZG445" s="330"/>
      <c r="KZH445" s="330"/>
      <c r="KZI445" s="330"/>
      <c r="KZJ445" s="330"/>
      <c r="KZK445" s="330"/>
      <c r="KZL445" s="330"/>
      <c r="KZM445" s="330"/>
      <c r="KZN445" s="330"/>
      <c r="KZO445" s="330"/>
      <c r="KZP445" s="330"/>
      <c r="KZQ445" s="330"/>
      <c r="KZR445" s="330"/>
      <c r="KZS445" s="330"/>
      <c r="KZT445" s="330"/>
      <c r="KZU445" s="330"/>
      <c r="KZV445" s="330"/>
      <c r="KZW445" s="330"/>
      <c r="KZX445" s="330"/>
      <c r="KZY445" s="330"/>
      <c r="KZZ445" s="330"/>
      <c r="LAA445" s="330"/>
      <c r="LAB445" s="330"/>
      <c r="LAC445" s="330"/>
      <c r="LAD445" s="330"/>
      <c r="LAE445" s="330"/>
      <c r="LAF445" s="330"/>
      <c r="LAG445" s="330"/>
      <c r="LAH445" s="330"/>
      <c r="LAI445" s="330"/>
      <c r="LAJ445" s="330"/>
      <c r="LAK445" s="330"/>
      <c r="LAL445" s="330"/>
      <c r="LAM445" s="330"/>
      <c r="LAN445" s="330"/>
      <c r="LAO445" s="330"/>
      <c r="LAP445" s="330"/>
      <c r="LAQ445" s="330"/>
      <c r="LAR445" s="330"/>
      <c r="LAS445" s="330"/>
      <c r="LAT445" s="330"/>
      <c r="LAU445" s="330"/>
      <c r="LAV445" s="330"/>
      <c r="LAW445" s="330"/>
      <c r="LAX445" s="330"/>
      <c r="LAY445" s="330"/>
      <c r="LAZ445" s="330"/>
      <c r="LBA445" s="330"/>
      <c r="LBB445" s="330"/>
      <c r="LBC445" s="330"/>
      <c r="LBD445" s="330"/>
      <c r="LBE445" s="330"/>
      <c r="LBF445" s="330"/>
      <c r="LBG445" s="330"/>
      <c r="LBH445" s="330"/>
      <c r="LBI445" s="330"/>
      <c r="LBJ445" s="330"/>
      <c r="LBK445" s="330"/>
      <c r="LBL445" s="330"/>
      <c r="LBM445" s="330"/>
      <c r="LBN445" s="330"/>
      <c r="LBO445" s="330"/>
      <c r="LBP445" s="330"/>
      <c r="LBQ445" s="330"/>
      <c r="LBR445" s="330"/>
      <c r="LBS445" s="330"/>
      <c r="LBT445" s="330"/>
      <c r="LBU445" s="330"/>
      <c r="LBV445" s="330"/>
      <c r="LBW445" s="330"/>
      <c r="LBX445" s="330"/>
      <c r="LBY445" s="330"/>
      <c r="LBZ445" s="330"/>
      <c r="LCA445" s="330"/>
      <c r="LCB445" s="330"/>
      <c r="LCC445" s="330"/>
      <c r="LCD445" s="330"/>
      <c r="LCE445" s="330"/>
      <c r="LCF445" s="330"/>
      <c r="LCG445" s="330"/>
      <c r="LCH445" s="330"/>
      <c r="LCI445" s="330"/>
      <c r="LCJ445" s="330"/>
      <c r="LCK445" s="330"/>
      <c r="LCL445" s="330"/>
      <c r="LCM445" s="330"/>
      <c r="LCN445" s="330"/>
      <c r="LCO445" s="330"/>
      <c r="LCP445" s="330"/>
      <c r="LCQ445" s="330"/>
      <c r="LCR445" s="330"/>
      <c r="LCS445" s="330"/>
      <c r="LCT445" s="330"/>
      <c r="LCU445" s="330"/>
      <c r="LCV445" s="330"/>
      <c r="LCW445" s="330"/>
      <c r="LCX445" s="330"/>
      <c r="LCY445" s="330"/>
      <c r="LCZ445" s="330"/>
      <c r="LDA445" s="330"/>
      <c r="LDB445" s="330"/>
      <c r="LDC445" s="330"/>
      <c r="LDD445" s="330"/>
      <c r="LDE445" s="330"/>
      <c r="LDF445" s="330"/>
      <c r="LDG445" s="330"/>
      <c r="LDH445" s="330"/>
      <c r="LDI445" s="330"/>
      <c r="LDJ445" s="330"/>
      <c r="LDK445" s="330"/>
      <c r="LDL445" s="330"/>
      <c r="LDM445" s="330"/>
      <c r="LDN445" s="330"/>
      <c r="LDO445" s="330"/>
      <c r="LDP445" s="330"/>
      <c r="LDQ445" s="330"/>
      <c r="LDR445" s="330"/>
      <c r="LDS445" s="330"/>
      <c r="LDT445" s="330"/>
      <c r="LDU445" s="330"/>
      <c r="LDV445" s="330"/>
      <c r="LDW445" s="330"/>
      <c r="LDX445" s="330"/>
      <c r="LDY445" s="330"/>
      <c r="LDZ445" s="330"/>
      <c r="LEA445" s="330"/>
      <c r="LEB445" s="330"/>
      <c r="LEC445" s="330"/>
      <c r="LED445" s="330"/>
      <c r="LEE445" s="330"/>
      <c r="LEF445" s="330"/>
      <c r="LEG445" s="330"/>
      <c r="LEH445" s="330"/>
      <c r="LEI445" s="330"/>
      <c r="LEJ445" s="330"/>
      <c r="LEK445" s="330"/>
      <c r="LEL445" s="330"/>
      <c r="LEM445" s="330"/>
      <c r="LEN445" s="330"/>
      <c r="LEO445" s="330"/>
      <c r="LEP445" s="330"/>
      <c r="LEQ445" s="330"/>
      <c r="LER445" s="330"/>
      <c r="LES445" s="330"/>
      <c r="LET445" s="330"/>
      <c r="LEU445" s="330"/>
      <c r="LEV445" s="330"/>
      <c r="LEW445" s="330"/>
      <c r="LEX445" s="330"/>
      <c r="LEY445" s="330"/>
      <c r="LEZ445" s="330"/>
      <c r="LFA445" s="330"/>
      <c r="LFB445" s="330"/>
      <c r="LFC445" s="330"/>
      <c r="LFD445" s="330"/>
      <c r="LFE445" s="330"/>
      <c r="LFF445" s="330"/>
      <c r="LFG445" s="330"/>
      <c r="LFH445" s="330"/>
      <c r="LFI445" s="330"/>
      <c r="LFJ445" s="330"/>
      <c r="LFK445" s="330"/>
      <c r="LFL445" s="330"/>
      <c r="LFM445" s="330"/>
      <c r="LFN445" s="330"/>
      <c r="LFO445" s="330"/>
      <c r="LFP445" s="330"/>
      <c r="LFQ445" s="330"/>
      <c r="LFR445" s="330"/>
      <c r="LFS445" s="330"/>
      <c r="LFT445" s="330"/>
      <c r="LFU445" s="330"/>
      <c r="LFV445" s="330"/>
      <c r="LFW445" s="330"/>
      <c r="LFX445" s="330"/>
      <c r="LFY445" s="330"/>
      <c r="LFZ445" s="330"/>
      <c r="LGA445" s="330"/>
      <c r="LGB445" s="330"/>
      <c r="LGC445" s="330"/>
      <c r="LGD445" s="330"/>
      <c r="LGE445" s="330"/>
      <c r="LGF445" s="330"/>
      <c r="LGG445" s="330"/>
      <c r="LGH445" s="330"/>
      <c r="LGI445" s="330"/>
      <c r="LGJ445" s="330"/>
      <c r="LGK445" s="330"/>
      <c r="LGL445" s="330"/>
      <c r="LGM445" s="330"/>
      <c r="LGN445" s="330"/>
      <c r="LGO445" s="330"/>
      <c r="LGP445" s="330"/>
      <c r="LGQ445" s="330"/>
      <c r="LGR445" s="330"/>
      <c r="LGS445" s="330"/>
      <c r="LGT445" s="330"/>
      <c r="LGU445" s="330"/>
      <c r="LGV445" s="330"/>
      <c r="LGW445" s="330"/>
      <c r="LGX445" s="330"/>
      <c r="LGY445" s="330"/>
      <c r="LGZ445" s="330"/>
      <c r="LHA445" s="330"/>
      <c r="LHB445" s="330"/>
      <c r="LHC445" s="330"/>
      <c r="LHD445" s="330"/>
      <c r="LHE445" s="330"/>
      <c r="LHF445" s="330"/>
      <c r="LHG445" s="330"/>
      <c r="LHH445" s="330"/>
      <c r="LHI445" s="330"/>
      <c r="LHJ445" s="330"/>
      <c r="LHK445" s="330"/>
      <c r="LHL445" s="330"/>
      <c r="LHM445" s="330"/>
      <c r="LHN445" s="330"/>
      <c r="LHO445" s="330"/>
      <c r="LHP445" s="330"/>
      <c r="LHQ445" s="330"/>
      <c r="LHR445" s="330"/>
      <c r="LHS445" s="330"/>
      <c r="LHT445" s="330"/>
      <c r="LHU445" s="330"/>
      <c r="LHV445" s="330"/>
      <c r="LHW445" s="330"/>
      <c r="LHX445" s="330"/>
      <c r="LHY445" s="330"/>
      <c r="LHZ445" s="330"/>
      <c r="LIA445" s="330"/>
      <c r="LIB445" s="330"/>
      <c r="LIC445" s="330"/>
      <c r="LID445" s="330"/>
      <c r="LIE445" s="330"/>
      <c r="LIF445" s="330"/>
      <c r="LIG445" s="330"/>
      <c r="LIH445" s="330"/>
      <c r="LII445" s="330"/>
      <c r="LIJ445" s="330"/>
      <c r="LIK445" s="330"/>
      <c r="LIL445" s="330"/>
      <c r="LIM445" s="330"/>
      <c r="LIN445" s="330"/>
      <c r="LIO445" s="330"/>
      <c r="LIP445" s="330"/>
      <c r="LIQ445" s="330"/>
      <c r="LIR445" s="330"/>
      <c r="LIS445" s="330"/>
      <c r="LIT445" s="330"/>
      <c r="LIU445" s="330"/>
      <c r="LIV445" s="330"/>
      <c r="LIW445" s="330"/>
      <c r="LIX445" s="330"/>
      <c r="LIY445" s="330"/>
      <c r="LIZ445" s="330"/>
      <c r="LJA445" s="330"/>
      <c r="LJB445" s="330"/>
      <c r="LJC445" s="330"/>
      <c r="LJD445" s="330"/>
      <c r="LJE445" s="330"/>
      <c r="LJF445" s="330"/>
      <c r="LJG445" s="330"/>
      <c r="LJH445" s="330"/>
      <c r="LJI445" s="330"/>
      <c r="LJJ445" s="330"/>
      <c r="LJK445" s="330"/>
      <c r="LJL445" s="330"/>
      <c r="LJM445" s="330"/>
      <c r="LJN445" s="330"/>
      <c r="LJO445" s="330"/>
      <c r="LJP445" s="330"/>
      <c r="LJQ445" s="330"/>
      <c r="LJR445" s="330"/>
      <c r="LJS445" s="330"/>
      <c r="LJT445" s="330"/>
      <c r="LJU445" s="330"/>
      <c r="LJV445" s="330"/>
      <c r="LJW445" s="330"/>
      <c r="LJX445" s="330"/>
      <c r="LJY445" s="330"/>
      <c r="LJZ445" s="330"/>
      <c r="LKA445" s="330"/>
      <c r="LKB445" s="330"/>
      <c r="LKC445" s="330"/>
      <c r="LKD445" s="330"/>
      <c r="LKE445" s="330"/>
      <c r="LKF445" s="330"/>
      <c r="LKG445" s="330"/>
      <c r="LKH445" s="330"/>
      <c r="LKI445" s="330"/>
      <c r="LKJ445" s="330"/>
      <c r="LKK445" s="330"/>
      <c r="LKL445" s="330"/>
      <c r="LKM445" s="330"/>
      <c r="LKN445" s="330"/>
      <c r="LKO445" s="330"/>
      <c r="LKP445" s="330"/>
      <c r="LKQ445" s="330"/>
      <c r="LKR445" s="330"/>
      <c r="LKS445" s="330"/>
      <c r="LKT445" s="330"/>
      <c r="LKU445" s="330"/>
      <c r="LKV445" s="330"/>
      <c r="LKW445" s="330"/>
      <c r="LKX445" s="330"/>
      <c r="LKY445" s="330"/>
      <c r="LKZ445" s="330"/>
      <c r="LLA445" s="330"/>
      <c r="LLB445" s="330"/>
      <c r="LLC445" s="330"/>
      <c r="LLD445" s="330"/>
      <c r="LLE445" s="330"/>
      <c r="LLF445" s="330"/>
      <c r="LLG445" s="330"/>
      <c r="LLH445" s="330"/>
      <c r="LLI445" s="330"/>
      <c r="LLJ445" s="330"/>
      <c r="LLK445" s="330"/>
      <c r="LLL445" s="330"/>
      <c r="LLM445" s="330"/>
      <c r="LLN445" s="330"/>
      <c r="LLO445" s="330"/>
      <c r="LLP445" s="330"/>
      <c r="LLQ445" s="330"/>
      <c r="LLR445" s="330"/>
      <c r="LLS445" s="330"/>
      <c r="LLT445" s="330"/>
      <c r="LLU445" s="330"/>
      <c r="LLV445" s="330"/>
      <c r="LLW445" s="330"/>
      <c r="LLX445" s="330"/>
      <c r="LLY445" s="330"/>
      <c r="LLZ445" s="330"/>
      <c r="LMA445" s="330"/>
      <c r="LMB445" s="330"/>
      <c r="LMC445" s="330"/>
      <c r="LMD445" s="330"/>
      <c r="LME445" s="330"/>
      <c r="LMF445" s="330"/>
      <c r="LMG445" s="330"/>
      <c r="LMH445" s="330"/>
      <c r="LMI445" s="330"/>
      <c r="LMJ445" s="330"/>
      <c r="LMK445" s="330"/>
      <c r="LML445" s="330"/>
      <c r="LMM445" s="330"/>
      <c r="LMN445" s="330"/>
      <c r="LMO445" s="330"/>
      <c r="LMP445" s="330"/>
      <c r="LMQ445" s="330"/>
      <c r="LMR445" s="330"/>
      <c r="LMS445" s="330"/>
      <c r="LMT445" s="330"/>
      <c r="LMU445" s="330"/>
      <c r="LMV445" s="330"/>
      <c r="LMW445" s="330"/>
      <c r="LMX445" s="330"/>
      <c r="LMY445" s="330"/>
      <c r="LMZ445" s="330"/>
      <c r="LNA445" s="330"/>
      <c r="LNB445" s="330"/>
      <c r="LNC445" s="330"/>
      <c r="LND445" s="330"/>
      <c r="LNE445" s="330"/>
      <c r="LNF445" s="330"/>
      <c r="LNG445" s="330"/>
      <c r="LNH445" s="330"/>
      <c r="LNI445" s="330"/>
      <c r="LNJ445" s="330"/>
      <c r="LNK445" s="330"/>
      <c r="LNL445" s="330"/>
      <c r="LNM445" s="330"/>
      <c r="LNN445" s="330"/>
      <c r="LNO445" s="330"/>
      <c r="LNP445" s="330"/>
      <c r="LNQ445" s="330"/>
      <c r="LNR445" s="330"/>
      <c r="LNS445" s="330"/>
      <c r="LNT445" s="330"/>
      <c r="LNU445" s="330"/>
      <c r="LNV445" s="330"/>
      <c r="LNW445" s="330"/>
      <c r="LNX445" s="330"/>
      <c r="LNY445" s="330"/>
      <c r="LNZ445" s="330"/>
      <c r="LOA445" s="330"/>
      <c r="LOB445" s="330"/>
      <c r="LOC445" s="330"/>
      <c r="LOD445" s="330"/>
      <c r="LOE445" s="330"/>
      <c r="LOF445" s="330"/>
      <c r="LOG445" s="330"/>
      <c r="LOH445" s="330"/>
      <c r="LOI445" s="330"/>
      <c r="LOJ445" s="330"/>
      <c r="LOK445" s="330"/>
      <c r="LOL445" s="330"/>
      <c r="LOM445" s="330"/>
      <c r="LON445" s="330"/>
      <c r="LOO445" s="330"/>
      <c r="LOP445" s="330"/>
      <c r="LOQ445" s="330"/>
      <c r="LOR445" s="330"/>
      <c r="LOS445" s="330"/>
      <c r="LOT445" s="330"/>
      <c r="LOU445" s="330"/>
      <c r="LOV445" s="330"/>
      <c r="LOW445" s="330"/>
      <c r="LOX445" s="330"/>
      <c r="LOY445" s="330"/>
      <c r="LOZ445" s="330"/>
      <c r="LPA445" s="330"/>
      <c r="LPB445" s="330"/>
      <c r="LPC445" s="330"/>
      <c r="LPD445" s="330"/>
      <c r="LPE445" s="330"/>
      <c r="LPF445" s="330"/>
      <c r="LPG445" s="330"/>
      <c r="LPH445" s="330"/>
      <c r="LPI445" s="330"/>
      <c r="LPJ445" s="330"/>
      <c r="LPK445" s="330"/>
      <c r="LPL445" s="330"/>
      <c r="LPM445" s="330"/>
      <c r="LPN445" s="330"/>
      <c r="LPO445" s="330"/>
      <c r="LPP445" s="330"/>
      <c r="LPQ445" s="330"/>
      <c r="LPR445" s="330"/>
      <c r="LPS445" s="330"/>
      <c r="LPT445" s="330"/>
      <c r="LPU445" s="330"/>
      <c r="LPV445" s="330"/>
      <c r="LPW445" s="330"/>
      <c r="LPX445" s="330"/>
      <c r="LPY445" s="330"/>
      <c r="LPZ445" s="330"/>
      <c r="LQA445" s="330"/>
      <c r="LQB445" s="330"/>
      <c r="LQC445" s="330"/>
      <c r="LQD445" s="330"/>
      <c r="LQE445" s="330"/>
      <c r="LQF445" s="330"/>
      <c r="LQG445" s="330"/>
      <c r="LQH445" s="330"/>
      <c r="LQI445" s="330"/>
      <c r="LQJ445" s="330"/>
      <c r="LQK445" s="330"/>
      <c r="LQL445" s="330"/>
      <c r="LQM445" s="330"/>
      <c r="LQN445" s="330"/>
      <c r="LQO445" s="330"/>
      <c r="LQP445" s="330"/>
      <c r="LQQ445" s="330"/>
      <c r="LQR445" s="330"/>
      <c r="LQS445" s="330"/>
      <c r="LQT445" s="330"/>
      <c r="LQU445" s="330"/>
      <c r="LQV445" s="330"/>
      <c r="LQW445" s="330"/>
      <c r="LQX445" s="330"/>
      <c r="LQY445" s="330"/>
      <c r="LQZ445" s="330"/>
      <c r="LRA445" s="330"/>
      <c r="LRB445" s="330"/>
      <c r="LRC445" s="330"/>
      <c r="LRD445" s="330"/>
      <c r="LRE445" s="330"/>
      <c r="LRF445" s="330"/>
      <c r="LRG445" s="330"/>
      <c r="LRH445" s="330"/>
      <c r="LRI445" s="330"/>
      <c r="LRJ445" s="330"/>
      <c r="LRK445" s="330"/>
      <c r="LRL445" s="330"/>
      <c r="LRM445" s="330"/>
      <c r="LRN445" s="330"/>
      <c r="LRO445" s="330"/>
      <c r="LRP445" s="330"/>
      <c r="LRQ445" s="330"/>
      <c r="LRR445" s="330"/>
      <c r="LRS445" s="330"/>
      <c r="LRT445" s="330"/>
      <c r="LRU445" s="330"/>
      <c r="LRV445" s="330"/>
      <c r="LRW445" s="330"/>
      <c r="LRX445" s="330"/>
      <c r="LRY445" s="330"/>
      <c r="LRZ445" s="330"/>
      <c r="LSA445" s="330"/>
      <c r="LSB445" s="330"/>
      <c r="LSC445" s="330"/>
      <c r="LSD445" s="330"/>
      <c r="LSE445" s="330"/>
      <c r="LSF445" s="330"/>
      <c r="LSG445" s="330"/>
      <c r="LSH445" s="330"/>
      <c r="LSI445" s="330"/>
      <c r="LSJ445" s="330"/>
      <c r="LSK445" s="330"/>
      <c r="LSL445" s="330"/>
      <c r="LSM445" s="330"/>
      <c r="LSN445" s="330"/>
      <c r="LSO445" s="330"/>
      <c r="LSP445" s="330"/>
      <c r="LSQ445" s="330"/>
      <c r="LSR445" s="330"/>
      <c r="LSS445" s="330"/>
      <c r="LST445" s="330"/>
      <c r="LSU445" s="330"/>
      <c r="LSV445" s="330"/>
      <c r="LSW445" s="330"/>
      <c r="LSX445" s="330"/>
      <c r="LSY445" s="330"/>
      <c r="LSZ445" s="330"/>
      <c r="LTA445" s="330"/>
      <c r="LTB445" s="330"/>
      <c r="LTC445" s="330"/>
      <c r="LTD445" s="330"/>
      <c r="LTE445" s="330"/>
      <c r="LTF445" s="330"/>
      <c r="LTG445" s="330"/>
      <c r="LTH445" s="330"/>
      <c r="LTI445" s="330"/>
      <c r="LTJ445" s="330"/>
      <c r="LTK445" s="330"/>
      <c r="LTL445" s="330"/>
      <c r="LTM445" s="330"/>
      <c r="LTN445" s="330"/>
      <c r="LTO445" s="330"/>
      <c r="LTP445" s="330"/>
      <c r="LTQ445" s="330"/>
      <c r="LTR445" s="330"/>
      <c r="LTS445" s="330"/>
      <c r="LTT445" s="330"/>
      <c r="LTU445" s="330"/>
      <c r="LTV445" s="330"/>
      <c r="LTW445" s="330"/>
      <c r="LTX445" s="330"/>
      <c r="LTY445" s="330"/>
      <c r="LTZ445" s="330"/>
      <c r="LUA445" s="330"/>
      <c r="LUB445" s="330"/>
      <c r="LUC445" s="330"/>
      <c r="LUD445" s="330"/>
      <c r="LUE445" s="330"/>
      <c r="LUF445" s="330"/>
      <c r="LUG445" s="330"/>
      <c r="LUH445" s="330"/>
      <c r="LUI445" s="330"/>
      <c r="LUJ445" s="330"/>
      <c r="LUK445" s="330"/>
      <c r="LUL445" s="330"/>
      <c r="LUM445" s="330"/>
      <c r="LUN445" s="330"/>
      <c r="LUO445" s="330"/>
      <c r="LUP445" s="330"/>
      <c r="LUQ445" s="330"/>
      <c r="LUR445" s="330"/>
      <c r="LUS445" s="330"/>
      <c r="LUT445" s="330"/>
      <c r="LUU445" s="330"/>
      <c r="LUV445" s="330"/>
      <c r="LUW445" s="330"/>
      <c r="LUX445" s="330"/>
      <c r="LUY445" s="330"/>
      <c r="LUZ445" s="330"/>
      <c r="LVA445" s="330"/>
      <c r="LVB445" s="330"/>
      <c r="LVC445" s="330"/>
      <c r="LVD445" s="330"/>
      <c r="LVE445" s="330"/>
      <c r="LVF445" s="330"/>
      <c r="LVG445" s="330"/>
      <c r="LVH445" s="330"/>
      <c r="LVI445" s="330"/>
      <c r="LVJ445" s="330"/>
      <c r="LVK445" s="330"/>
      <c r="LVL445" s="330"/>
      <c r="LVM445" s="330"/>
      <c r="LVN445" s="330"/>
      <c r="LVO445" s="330"/>
      <c r="LVP445" s="330"/>
      <c r="LVQ445" s="330"/>
      <c r="LVR445" s="330"/>
      <c r="LVS445" s="330"/>
      <c r="LVT445" s="330"/>
      <c r="LVU445" s="330"/>
      <c r="LVV445" s="330"/>
      <c r="LVW445" s="330"/>
      <c r="LVX445" s="330"/>
      <c r="LVY445" s="330"/>
      <c r="LVZ445" s="330"/>
      <c r="LWA445" s="330"/>
      <c r="LWB445" s="330"/>
      <c r="LWC445" s="330"/>
      <c r="LWD445" s="330"/>
      <c r="LWE445" s="330"/>
      <c r="LWF445" s="330"/>
      <c r="LWG445" s="330"/>
      <c r="LWH445" s="330"/>
      <c r="LWI445" s="330"/>
      <c r="LWJ445" s="330"/>
      <c r="LWK445" s="330"/>
      <c r="LWL445" s="330"/>
      <c r="LWM445" s="330"/>
      <c r="LWN445" s="330"/>
      <c r="LWO445" s="330"/>
      <c r="LWP445" s="330"/>
      <c r="LWQ445" s="330"/>
      <c r="LWR445" s="330"/>
      <c r="LWS445" s="330"/>
      <c r="LWT445" s="330"/>
      <c r="LWU445" s="330"/>
      <c r="LWV445" s="330"/>
      <c r="LWW445" s="330"/>
      <c r="LWX445" s="330"/>
      <c r="LWY445" s="330"/>
      <c r="LWZ445" s="330"/>
      <c r="LXA445" s="330"/>
      <c r="LXB445" s="330"/>
      <c r="LXC445" s="330"/>
      <c r="LXD445" s="330"/>
      <c r="LXE445" s="330"/>
      <c r="LXF445" s="330"/>
      <c r="LXG445" s="330"/>
      <c r="LXH445" s="330"/>
      <c r="LXI445" s="330"/>
      <c r="LXJ445" s="330"/>
      <c r="LXK445" s="330"/>
      <c r="LXL445" s="330"/>
      <c r="LXM445" s="330"/>
      <c r="LXN445" s="330"/>
      <c r="LXO445" s="330"/>
      <c r="LXP445" s="330"/>
      <c r="LXQ445" s="330"/>
      <c r="LXR445" s="330"/>
      <c r="LXS445" s="330"/>
      <c r="LXT445" s="330"/>
      <c r="LXU445" s="330"/>
      <c r="LXV445" s="330"/>
      <c r="LXW445" s="330"/>
      <c r="LXX445" s="330"/>
      <c r="LXY445" s="330"/>
      <c r="LXZ445" s="330"/>
      <c r="LYA445" s="330"/>
      <c r="LYB445" s="330"/>
      <c r="LYC445" s="330"/>
      <c r="LYD445" s="330"/>
      <c r="LYE445" s="330"/>
      <c r="LYF445" s="330"/>
      <c r="LYG445" s="330"/>
      <c r="LYH445" s="330"/>
      <c r="LYI445" s="330"/>
      <c r="LYJ445" s="330"/>
      <c r="LYK445" s="330"/>
      <c r="LYL445" s="330"/>
      <c r="LYM445" s="330"/>
      <c r="LYN445" s="330"/>
      <c r="LYO445" s="330"/>
      <c r="LYP445" s="330"/>
      <c r="LYQ445" s="330"/>
      <c r="LYR445" s="330"/>
      <c r="LYS445" s="330"/>
      <c r="LYT445" s="330"/>
      <c r="LYU445" s="330"/>
      <c r="LYV445" s="330"/>
      <c r="LYW445" s="330"/>
      <c r="LYX445" s="330"/>
      <c r="LYY445" s="330"/>
      <c r="LYZ445" s="330"/>
      <c r="LZA445" s="330"/>
      <c r="LZB445" s="330"/>
      <c r="LZC445" s="330"/>
      <c r="LZD445" s="330"/>
      <c r="LZE445" s="330"/>
      <c r="LZF445" s="330"/>
      <c r="LZG445" s="330"/>
      <c r="LZH445" s="330"/>
      <c r="LZI445" s="330"/>
      <c r="LZJ445" s="330"/>
      <c r="LZK445" s="330"/>
      <c r="LZL445" s="330"/>
      <c r="LZM445" s="330"/>
      <c r="LZN445" s="330"/>
      <c r="LZO445" s="330"/>
      <c r="LZP445" s="330"/>
      <c r="LZQ445" s="330"/>
      <c r="LZR445" s="330"/>
      <c r="LZS445" s="330"/>
      <c r="LZT445" s="330"/>
      <c r="LZU445" s="330"/>
      <c r="LZV445" s="330"/>
      <c r="LZW445" s="330"/>
      <c r="LZX445" s="330"/>
      <c r="LZY445" s="330"/>
      <c r="LZZ445" s="330"/>
      <c r="MAA445" s="330"/>
      <c r="MAB445" s="330"/>
      <c r="MAC445" s="330"/>
      <c r="MAD445" s="330"/>
      <c r="MAE445" s="330"/>
      <c r="MAF445" s="330"/>
      <c r="MAG445" s="330"/>
      <c r="MAH445" s="330"/>
      <c r="MAI445" s="330"/>
      <c r="MAJ445" s="330"/>
      <c r="MAK445" s="330"/>
      <c r="MAL445" s="330"/>
      <c r="MAM445" s="330"/>
      <c r="MAN445" s="330"/>
      <c r="MAO445" s="330"/>
      <c r="MAP445" s="330"/>
      <c r="MAQ445" s="330"/>
      <c r="MAR445" s="330"/>
      <c r="MAS445" s="330"/>
      <c r="MAT445" s="330"/>
      <c r="MAU445" s="330"/>
      <c r="MAV445" s="330"/>
      <c r="MAW445" s="330"/>
      <c r="MAX445" s="330"/>
      <c r="MAY445" s="330"/>
      <c r="MAZ445" s="330"/>
      <c r="MBA445" s="330"/>
      <c r="MBB445" s="330"/>
      <c r="MBC445" s="330"/>
      <c r="MBD445" s="330"/>
      <c r="MBE445" s="330"/>
      <c r="MBF445" s="330"/>
      <c r="MBG445" s="330"/>
      <c r="MBH445" s="330"/>
      <c r="MBI445" s="330"/>
      <c r="MBJ445" s="330"/>
      <c r="MBK445" s="330"/>
      <c r="MBL445" s="330"/>
      <c r="MBM445" s="330"/>
      <c r="MBN445" s="330"/>
      <c r="MBO445" s="330"/>
      <c r="MBP445" s="330"/>
      <c r="MBQ445" s="330"/>
      <c r="MBR445" s="330"/>
      <c r="MBS445" s="330"/>
      <c r="MBT445" s="330"/>
      <c r="MBU445" s="330"/>
      <c r="MBV445" s="330"/>
      <c r="MBW445" s="330"/>
      <c r="MBX445" s="330"/>
      <c r="MBY445" s="330"/>
      <c r="MBZ445" s="330"/>
      <c r="MCA445" s="330"/>
      <c r="MCB445" s="330"/>
      <c r="MCC445" s="330"/>
      <c r="MCD445" s="330"/>
      <c r="MCE445" s="330"/>
      <c r="MCF445" s="330"/>
      <c r="MCG445" s="330"/>
      <c r="MCH445" s="330"/>
      <c r="MCI445" s="330"/>
      <c r="MCJ445" s="330"/>
      <c r="MCK445" s="330"/>
      <c r="MCL445" s="330"/>
      <c r="MCM445" s="330"/>
      <c r="MCN445" s="330"/>
      <c r="MCO445" s="330"/>
      <c r="MCP445" s="330"/>
      <c r="MCQ445" s="330"/>
      <c r="MCR445" s="330"/>
      <c r="MCS445" s="330"/>
      <c r="MCT445" s="330"/>
      <c r="MCU445" s="330"/>
      <c r="MCV445" s="330"/>
      <c r="MCW445" s="330"/>
      <c r="MCX445" s="330"/>
      <c r="MCY445" s="330"/>
      <c r="MCZ445" s="330"/>
      <c r="MDA445" s="330"/>
      <c r="MDB445" s="330"/>
      <c r="MDC445" s="330"/>
      <c r="MDD445" s="330"/>
      <c r="MDE445" s="330"/>
      <c r="MDF445" s="330"/>
      <c r="MDG445" s="330"/>
      <c r="MDH445" s="330"/>
      <c r="MDI445" s="330"/>
      <c r="MDJ445" s="330"/>
      <c r="MDK445" s="330"/>
      <c r="MDL445" s="330"/>
      <c r="MDM445" s="330"/>
      <c r="MDN445" s="330"/>
      <c r="MDO445" s="330"/>
      <c r="MDP445" s="330"/>
      <c r="MDQ445" s="330"/>
      <c r="MDR445" s="330"/>
      <c r="MDS445" s="330"/>
      <c r="MDT445" s="330"/>
      <c r="MDU445" s="330"/>
      <c r="MDV445" s="330"/>
      <c r="MDW445" s="330"/>
      <c r="MDX445" s="330"/>
      <c r="MDY445" s="330"/>
      <c r="MDZ445" s="330"/>
      <c r="MEA445" s="330"/>
      <c r="MEB445" s="330"/>
      <c r="MEC445" s="330"/>
      <c r="MED445" s="330"/>
      <c r="MEE445" s="330"/>
      <c r="MEF445" s="330"/>
      <c r="MEG445" s="330"/>
      <c r="MEH445" s="330"/>
      <c r="MEI445" s="330"/>
      <c r="MEJ445" s="330"/>
      <c r="MEK445" s="330"/>
      <c r="MEL445" s="330"/>
      <c r="MEM445" s="330"/>
      <c r="MEN445" s="330"/>
      <c r="MEO445" s="330"/>
      <c r="MEP445" s="330"/>
      <c r="MEQ445" s="330"/>
      <c r="MER445" s="330"/>
      <c r="MES445" s="330"/>
      <c r="MET445" s="330"/>
      <c r="MEU445" s="330"/>
      <c r="MEV445" s="330"/>
      <c r="MEW445" s="330"/>
      <c r="MEX445" s="330"/>
      <c r="MEY445" s="330"/>
      <c r="MEZ445" s="330"/>
      <c r="MFA445" s="330"/>
      <c r="MFB445" s="330"/>
      <c r="MFC445" s="330"/>
      <c r="MFD445" s="330"/>
      <c r="MFE445" s="330"/>
      <c r="MFF445" s="330"/>
      <c r="MFG445" s="330"/>
      <c r="MFH445" s="330"/>
      <c r="MFI445" s="330"/>
      <c r="MFJ445" s="330"/>
      <c r="MFK445" s="330"/>
      <c r="MFL445" s="330"/>
      <c r="MFM445" s="330"/>
      <c r="MFN445" s="330"/>
      <c r="MFO445" s="330"/>
      <c r="MFP445" s="330"/>
      <c r="MFQ445" s="330"/>
      <c r="MFR445" s="330"/>
      <c r="MFS445" s="330"/>
      <c r="MFT445" s="330"/>
      <c r="MFU445" s="330"/>
      <c r="MFV445" s="330"/>
      <c r="MFW445" s="330"/>
      <c r="MFX445" s="330"/>
      <c r="MFY445" s="330"/>
      <c r="MFZ445" s="330"/>
      <c r="MGA445" s="330"/>
      <c r="MGB445" s="330"/>
      <c r="MGC445" s="330"/>
      <c r="MGD445" s="330"/>
      <c r="MGE445" s="330"/>
      <c r="MGF445" s="330"/>
      <c r="MGG445" s="330"/>
      <c r="MGH445" s="330"/>
      <c r="MGI445" s="330"/>
      <c r="MGJ445" s="330"/>
      <c r="MGK445" s="330"/>
      <c r="MGL445" s="330"/>
      <c r="MGM445" s="330"/>
      <c r="MGN445" s="330"/>
      <c r="MGO445" s="330"/>
      <c r="MGP445" s="330"/>
      <c r="MGQ445" s="330"/>
      <c r="MGR445" s="330"/>
      <c r="MGS445" s="330"/>
      <c r="MGT445" s="330"/>
      <c r="MGU445" s="330"/>
      <c r="MGV445" s="330"/>
      <c r="MGW445" s="330"/>
      <c r="MGX445" s="330"/>
      <c r="MGY445" s="330"/>
      <c r="MGZ445" s="330"/>
      <c r="MHA445" s="330"/>
      <c r="MHB445" s="330"/>
      <c r="MHC445" s="330"/>
      <c r="MHD445" s="330"/>
      <c r="MHE445" s="330"/>
      <c r="MHF445" s="330"/>
      <c r="MHG445" s="330"/>
      <c r="MHH445" s="330"/>
      <c r="MHI445" s="330"/>
      <c r="MHJ445" s="330"/>
      <c r="MHK445" s="330"/>
      <c r="MHL445" s="330"/>
      <c r="MHM445" s="330"/>
      <c r="MHN445" s="330"/>
      <c r="MHO445" s="330"/>
      <c r="MHP445" s="330"/>
      <c r="MHQ445" s="330"/>
      <c r="MHR445" s="330"/>
      <c r="MHS445" s="330"/>
      <c r="MHT445" s="330"/>
      <c r="MHU445" s="330"/>
      <c r="MHV445" s="330"/>
      <c r="MHW445" s="330"/>
      <c r="MHX445" s="330"/>
      <c r="MHY445" s="330"/>
      <c r="MHZ445" s="330"/>
      <c r="MIA445" s="330"/>
      <c r="MIB445" s="330"/>
      <c r="MIC445" s="330"/>
      <c r="MID445" s="330"/>
      <c r="MIE445" s="330"/>
      <c r="MIF445" s="330"/>
      <c r="MIG445" s="330"/>
      <c r="MIH445" s="330"/>
      <c r="MII445" s="330"/>
      <c r="MIJ445" s="330"/>
      <c r="MIK445" s="330"/>
      <c r="MIL445" s="330"/>
      <c r="MIM445" s="330"/>
      <c r="MIN445" s="330"/>
      <c r="MIO445" s="330"/>
      <c r="MIP445" s="330"/>
      <c r="MIQ445" s="330"/>
      <c r="MIR445" s="330"/>
      <c r="MIS445" s="330"/>
      <c r="MIT445" s="330"/>
      <c r="MIU445" s="330"/>
      <c r="MIV445" s="330"/>
      <c r="MIW445" s="330"/>
      <c r="MIX445" s="330"/>
      <c r="MIY445" s="330"/>
      <c r="MIZ445" s="330"/>
      <c r="MJA445" s="330"/>
      <c r="MJB445" s="330"/>
      <c r="MJC445" s="330"/>
      <c r="MJD445" s="330"/>
      <c r="MJE445" s="330"/>
      <c r="MJF445" s="330"/>
      <c r="MJG445" s="330"/>
      <c r="MJH445" s="330"/>
      <c r="MJI445" s="330"/>
      <c r="MJJ445" s="330"/>
      <c r="MJK445" s="330"/>
      <c r="MJL445" s="330"/>
      <c r="MJM445" s="330"/>
      <c r="MJN445" s="330"/>
      <c r="MJO445" s="330"/>
      <c r="MJP445" s="330"/>
      <c r="MJQ445" s="330"/>
      <c r="MJR445" s="330"/>
      <c r="MJS445" s="330"/>
      <c r="MJT445" s="330"/>
      <c r="MJU445" s="330"/>
      <c r="MJV445" s="330"/>
      <c r="MJW445" s="330"/>
      <c r="MJX445" s="330"/>
      <c r="MJY445" s="330"/>
      <c r="MJZ445" s="330"/>
      <c r="MKA445" s="330"/>
      <c r="MKB445" s="330"/>
      <c r="MKC445" s="330"/>
      <c r="MKD445" s="330"/>
      <c r="MKE445" s="330"/>
      <c r="MKF445" s="330"/>
      <c r="MKG445" s="330"/>
      <c r="MKH445" s="330"/>
      <c r="MKI445" s="330"/>
      <c r="MKJ445" s="330"/>
      <c r="MKK445" s="330"/>
      <c r="MKL445" s="330"/>
      <c r="MKM445" s="330"/>
      <c r="MKN445" s="330"/>
      <c r="MKO445" s="330"/>
      <c r="MKP445" s="330"/>
      <c r="MKQ445" s="330"/>
      <c r="MKR445" s="330"/>
      <c r="MKS445" s="330"/>
      <c r="MKT445" s="330"/>
      <c r="MKU445" s="330"/>
      <c r="MKV445" s="330"/>
      <c r="MKW445" s="330"/>
      <c r="MKX445" s="330"/>
      <c r="MKY445" s="330"/>
      <c r="MKZ445" s="330"/>
      <c r="MLA445" s="330"/>
      <c r="MLB445" s="330"/>
      <c r="MLC445" s="330"/>
      <c r="MLD445" s="330"/>
      <c r="MLE445" s="330"/>
      <c r="MLF445" s="330"/>
      <c r="MLG445" s="330"/>
      <c r="MLH445" s="330"/>
      <c r="MLI445" s="330"/>
      <c r="MLJ445" s="330"/>
      <c r="MLK445" s="330"/>
      <c r="MLL445" s="330"/>
      <c r="MLM445" s="330"/>
      <c r="MLN445" s="330"/>
      <c r="MLO445" s="330"/>
      <c r="MLP445" s="330"/>
      <c r="MLQ445" s="330"/>
      <c r="MLR445" s="330"/>
      <c r="MLS445" s="330"/>
      <c r="MLT445" s="330"/>
      <c r="MLU445" s="330"/>
      <c r="MLV445" s="330"/>
      <c r="MLW445" s="330"/>
      <c r="MLX445" s="330"/>
      <c r="MLY445" s="330"/>
      <c r="MLZ445" s="330"/>
      <c r="MMA445" s="330"/>
      <c r="MMB445" s="330"/>
      <c r="MMC445" s="330"/>
      <c r="MMD445" s="330"/>
      <c r="MME445" s="330"/>
      <c r="MMF445" s="330"/>
      <c r="MMG445" s="330"/>
      <c r="MMH445" s="330"/>
      <c r="MMI445" s="330"/>
      <c r="MMJ445" s="330"/>
      <c r="MMK445" s="330"/>
      <c r="MML445" s="330"/>
      <c r="MMM445" s="330"/>
      <c r="MMN445" s="330"/>
      <c r="MMO445" s="330"/>
      <c r="MMP445" s="330"/>
      <c r="MMQ445" s="330"/>
      <c r="MMR445" s="330"/>
      <c r="MMS445" s="330"/>
      <c r="MMT445" s="330"/>
      <c r="MMU445" s="330"/>
      <c r="MMV445" s="330"/>
      <c r="MMW445" s="330"/>
      <c r="MMX445" s="330"/>
      <c r="MMY445" s="330"/>
      <c r="MMZ445" s="330"/>
      <c r="MNA445" s="330"/>
      <c r="MNB445" s="330"/>
      <c r="MNC445" s="330"/>
      <c r="MND445" s="330"/>
      <c r="MNE445" s="330"/>
      <c r="MNF445" s="330"/>
      <c r="MNG445" s="330"/>
      <c r="MNH445" s="330"/>
      <c r="MNI445" s="330"/>
      <c r="MNJ445" s="330"/>
      <c r="MNK445" s="330"/>
      <c r="MNL445" s="330"/>
      <c r="MNM445" s="330"/>
      <c r="MNN445" s="330"/>
      <c r="MNO445" s="330"/>
      <c r="MNP445" s="330"/>
      <c r="MNQ445" s="330"/>
      <c r="MNR445" s="330"/>
      <c r="MNS445" s="330"/>
      <c r="MNT445" s="330"/>
      <c r="MNU445" s="330"/>
      <c r="MNV445" s="330"/>
      <c r="MNW445" s="330"/>
      <c r="MNX445" s="330"/>
      <c r="MNY445" s="330"/>
      <c r="MNZ445" s="330"/>
      <c r="MOA445" s="330"/>
      <c r="MOB445" s="330"/>
      <c r="MOC445" s="330"/>
      <c r="MOD445" s="330"/>
      <c r="MOE445" s="330"/>
      <c r="MOF445" s="330"/>
      <c r="MOG445" s="330"/>
      <c r="MOH445" s="330"/>
      <c r="MOI445" s="330"/>
      <c r="MOJ445" s="330"/>
      <c r="MOK445" s="330"/>
      <c r="MOL445" s="330"/>
      <c r="MOM445" s="330"/>
      <c r="MON445" s="330"/>
      <c r="MOO445" s="330"/>
      <c r="MOP445" s="330"/>
      <c r="MOQ445" s="330"/>
      <c r="MOR445" s="330"/>
      <c r="MOS445" s="330"/>
      <c r="MOT445" s="330"/>
      <c r="MOU445" s="330"/>
      <c r="MOV445" s="330"/>
      <c r="MOW445" s="330"/>
      <c r="MOX445" s="330"/>
      <c r="MOY445" s="330"/>
      <c r="MOZ445" s="330"/>
      <c r="MPA445" s="330"/>
      <c r="MPB445" s="330"/>
      <c r="MPC445" s="330"/>
      <c r="MPD445" s="330"/>
      <c r="MPE445" s="330"/>
      <c r="MPF445" s="330"/>
      <c r="MPG445" s="330"/>
      <c r="MPH445" s="330"/>
      <c r="MPI445" s="330"/>
      <c r="MPJ445" s="330"/>
      <c r="MPK445" s="330"/>
      <c r="MPL445" s="330"/>
      <c r="MPM445" s="330"/>
      <c r="MPN445" s="330"/>
      <c r="MPO445" s="330"/>
      <c r="MPP445" s="330"/>
      <c r="MPQ445" s="330"/>
      <c r="MPR445" s="330"/>
      <c r="MPS445" s="330"/>
      <c r="MPT445" s="330"/>
      <c r="MPU445" s="330"/>
      <c r="MPV445" s="330"/>
      <c r="MPW445" s="330"/>
      <c r="MPX445" s="330"/>
      <c r="MPY445" s="330"/>
      <c r="MPZ445" s="330"/>
      <c r="MQA445" s="330"/>
      <c r="MQB445" s="330"/>
      <c r="MQC445" s="330"/>
      <c r="MQD445" s="330"/>
      <c r="MQE445" s="330"/>
      <c r="MQF445" s="330"/>
      <c r="MQG445" s="330"/>
      <c r="MQH445" s="330"/>
      <c r="MQI445" s="330"/>
      <c r="MQJ445" s="330"/>
      <c r="MQK445" s="330"/>
      <c r="MQL445" s="330"/>
      <c r="MQM445" s="330"/>
      <c r="MQN445" s="330"/>
      <c r="MQO445" s="330"/>
      <c r="MQP445" s="330"/>
      <c r="MQQ445" s="330"/>
      <c r="MQR445" s="330"/>
      <c r="MQS445" s="330"/>
      <c r="MQT445" s="330"/>
      <c r="MQU445" s="330"/>
      <c r="MQV445" s="330"/>
      <c r="MQW445" s="330"/>
      <c r="MQX445" s="330"/>
      <c r="MQY445" s="330"/>
      <c r="MQZ445" s="330"/>
      <c r="MRA445" s="330"/>
      <c r="MRB445" s="330"/>
      <c r="MRC445" s="330"/>
      <c r="MRD445" s="330"/>
      <c r="MRE445" s="330"/>
      <c r="MRF445" s="330"/>
      <c r="MRG445" s="330"/>
      <c r="MRH445" s="330"/>
      <c r="MRI445" s="330"/>
      <c r="MRJ445" s="330"/>
      <c r="MRK445" s="330"/>
      <c r="MRL445" s="330"/>
      <c r="MRM445" s="330"/>
      <c r="MRN445" s="330"/>
      <c r="MRO445" s="330"/>
      <c r="MRP445" s="330"/>
      <c r="MRQ445" s="330"/>
      <c r="MRR445" s="330"/>
      <c r="MRS445" s="330"/>
      <c r="MRT445" s="330"/>
      <c r="MRU445" s="330"/>
      <c r="MRV445" s="330"/>
      <c r="MRW445" s="330"/>
      <c r="MRX445" s="330"/>
      <c r="MRY445" s="330"/>
      <c r="MRZ445" s="330"/>
      <c r="MSA445" s="330"/>
      <c r="MSB445" s="330"/>
      <c r="MSC445" s="330"/>
      <c r="MSD445" s="330"/>
      <c r="MSE445" s="330"/>
      <c r="MSF445" s="330"/>
      <c r="MSG445" s="330"/>
      <c r="MSH445" s="330"/>
      <c r="MSI445" s="330"/>
      <c r="MSJ445" s="330"/>
      <c r="MSK445" s="330"/>
      <c r="MSL445" s="330"/>
      <c r="MSM445" s="330"/>
      <c r="MSN445" s="330"/>
      <c r="MSO445" s="330"/>
      <c r="MSP445" s="330"/>
      <c r="MSQ445" s="330"/>
      <c r="MSR445" s="330"/>
      <c r="MSS445" s="330"/>
      <c r="MST445" s="330"/>
      <c r="MSU445" s="330"/>
      <c r="MSV445" s="330"/>
      <c r="MSW445" s="330"/>
      <c r="MSX445" s="330"/>
      <c r="MSY445" s="330"/>
      <c r="MSZ445" s="330"/>
      <c r="MTA445" s="330"/>
      <c r="MTB445" s="330"/>
      <c r="MTC445" s="330"/>
      <c r="MTD445" s="330"/>
      <c r="MTE445" s="330"/>
      <c r="MTF445" s="330"/>
      <c r="MTG445" s="330"/>
      <c r="MTH445" s="330"/>
      <c r="MTI445" s="330"/>
      <c r="MTJ445" s="330"/>
      <c r="MTK445" s="330"/>
      <c r="MTL445" s="330"/>
      <c r="MTM445" s="330"/>
      <c r="MTN445" s="330"/>
      <c r="MTO445" s="330"/>
      <c r="MTP445" s="330"/>
      <c r="MTQ445" s="330"/>
      <c r="MTR445" s="330"/>
      <c r="MTS445" s="330"/>
      <c r="MTT445" s="330"/>
      <c r="MTU445" s="330"/>
      <c r="MTV445" s="330"/>
      <c r="MTW445" s="330"/>
      <c r="MTX445" s="330"/>
      <c r="MTY445" s="330"/>
      <c r="MTZ445" s="330"/>
      <c r="MUA445" s="330"/>
      <c r="MUB445" s="330"/>
      <c r="MUC445" s="330"/>
      <c r="MUD445" s="330"/>
      <c r="MUE445" s="330"/>
      <c r="MUF445" s="330"/>
      <c r="MUG445" s="330"/>
      <c r="MUH445" s="330"/>
      <c r="MUI445" s="330"/>
      <c r="MUJ445" s="330"/>
      <c r="MUK445" s="330"/>
      <c r="MUL445" s="330"/>
      <c r="MUM445" s="330"/>
      <c r="MUN445" s="330"/>
      <c r="MUO445" s="330"/>
      <c r="MUP445" s="330"/>
      <c r="MUQ445" s="330"/>
      <c r="MUR445" s="330"/>
      <c r="MUS445" s="330"/>
      <c r="MUT445" s="330"/>
      <c r="MUU445" s="330"/>
      <c r="MUV445" s="330"/>
      <c r="MUW445" s="330"/>
      <c r="MUX445" s="330"/>
      <c r="MUY445" s="330"/>
      <c r="MUZ445" s="330"/>
      <c r="MVA445" s="330"/>
      <c r="MVB445" s="330"/>
      <c r="MVC445" s="330"/>
      <c r="MVD445" s="330"/>
      <c r="MVE445" s="330"/>
      <c r="MVF445" s="330"/>
      <c r="MVG445" s="330"/>
      <c r="MVH445" s="330"/>
      <c r="MVI445" s="330"/>
      <c r="MVJ445" s="330"/>
      <c r="MVK445" s="330"/>
      <c r="MVL445" s="330"/>
      <c r="MVM445" s="330"/>
      <c r="MVN445" s="330"/>
      <c r="MVO445" s="330"/>
      <c r="MVP445" s="330"/>
      <c r="MVQ445" s="330"/>
      <c r="MVR445" s="330"/>
      <c r="MVS445" s="330"/>
      <c r="MVT445" s="330"/>
      <c r="MVU445" s="330"/>
      <c r="MVV445" s="330"/>
      <c r="MVW445" s="330"/>
      <c r="MVX445" s="330"/>
      <c r="MVY445" s="330"/>
      <c r="MVZ445" s="330"/>
      <c r="MWA445" s="330"/>
      <c r="MWB445" s="330"/>
      <c r="MWC445" s="330"/>
      <c r="MWD445" s="330"/>
      <c r="MWE445" s="330"/>
      <c r="MWF445" s="330"/>
      <c r="MWG445" s="330"/>
      <c r="MWH445" s="330"/>
      <c r="MWI445" s="330"/>
      <c r="MWJ445" s="330"/>
      <c r="MWK445" s="330"/>
      <c r="MWL445" s="330"/>
      <c r="MWM445" s="330"/>
      <c r="MWN445" s="330"/>
      <c r="MWO445" s="330"/>
      <c r="MWP445" s="330"/>
      <c r="MWQ445" s="330"/>
      <c r="MWR445" s="330"/>
      <c r="MWS445" s="330"/>
      <c r="MWT445" s="330"/>
      <c r="MWU445" s="330"/>
      <c r="MWV445" s="330"/>
      <c r="MWW445" s="330"/>
      <c r="MWX445" s="330"/>
      <c r="MWY445" s="330"/>
      <c r="MWZ445" s="330"/>
      <c r="MXA445" s="330"/>
      <c r="MXB445" s="330"/>
      <c r="MXC445" s="330"/>
      <c r="MXD445" s="330"/>
      <c r="MXE445" s="330"/>
      <c r="MXF445" s="330"/>
      <c r="MXG445" s="330"/>
      <c r="MXH445" s="330"/>
      <c r="MXI445" s="330"/>
      <c r="MXJ445" s="330"/>
      <c r="MXK445" s="330"/>
      <c r="MXL445" s="330"/>
      <c r="MXM445" s="330"/>
      <c r="MXN445" s="330"/>
      <c r="MXO445" s="330"/>
      <c r="MXP445" s="330"/>
      <c r="MXQ445" s="330"/>
      <c r="MXR445" s="330"/>
      <c r="MXS445" s="330"/>
      <c r="MXT445" s="330"/>
      <c r="MXU445" s="330"/>
      <c r="MXV445" s="330"/>
      <c r="MXW445" s="330"/>
      <c r="MXX445" s="330"/>
      <c r="MXY445" s="330"/>
      <c r="MXZ445" s="330"/>
      <c r="MYA445" s="330"/>
      <c r="MYB445" s="330"/>
      <c r="MYC445" s="330"/>
      <c r="MYD445" s="330"/>
      <c r="MYE445" s="330"/>
      <c r="MYF445" s="330"/>
      <c r="MYG445" s="330"/>
      <c r="MYH445" s="330"/>
      <c r="MYI445" s="330"/>
      <c r="MYJ445" s="330"/>
      <c r="MYK445" s="330"/>
      <c r="MYL445" s="330"/>
      <c r="MYM445" s="330"/>
      <c r="MYN445" s="330"/>
      <c r="MYO445" s="330"/>
      <c r="MYP445" s="330"/>
      <c r="MYQ445" s="330"/>
      <c r="MYR445" s="330"/>
      <c r="MYS445" s="330"/>
      <c r="MYT445" s="330"/>
      <c r="MYU445" s="330"/>
      <c r="MYV445" s="330"/>
      <c r="MYW445" s="330"/>
      <c r="MYX445" s="330"/>
      <c r="MYY445" s="330"/>
      <c r="MYZ445" s="330"/>
      <c r="MZA445" s="330"/>
      <c r="MZB445" s="330"/>
      <c r="MZC445" s="330"/>
      <c r="MZD445" s="330"/>
      <c r="MZE445" s="330"/>
      <c r="MZF445" s="330"/>
      <c r="MZG445" s="330"/>
      <c r="MZH445" s="330"/>
      <c r="MZI445" s="330"/>
      <c r="MZJ445" s="330"/>
      <c r="MZK445" s="330"/>
      <c r="MZL445" s="330"/>
      <c r="MZM445" s="330"/>
      <c r="MZN445" s="330"/>
      <c r="MZO445" s="330"/>
      <c r="MZP445" s="330"/>
      <c r="MZQ445" s="330"/>
      <c r="MZR445" s="330"/>
      <c r="MZS445" s="330"/>
      <c r="MZT445" s="330"/>
      <c r="MZU445" s="330"/>
      <c r="MZV445" s="330"/>
      <c r="MZW445" s="330"/>
      <c r="MZX445" s="330"/>
      <c r="MZY445" s="330"/>
      <c r="MZZ445" s="330"/>
      <c r="NAA445" s="330"/>
      <c r="NAB445" s="330"/>
      <c r="NAC445" s="330"/>
      <c r="NAD445" s="330"/>
      <c r="NAE445" s="330"/>
      <c r="NAF445" s="330"/>
      <c r="NAG445" s="330"/>
      <c r="NAH445" s="330"/>
      <c r="NAI445" s="330"/>
      <c r="NAJ445" s="330"/>
      <c r="NAK445" s="330"/>
      <c r="NAL445" s="330"/>
      <c r="NAM445" s="330"/>
      <c r="NAN445" s="330"/>
      <c r="NAO445" s="330"/>
      <c r="NAP445" s="330"/>
      <c r="NAQ445" s="330"/>
      <c r="NAR445" s="330"/>
      <c r="NAS445" s="330"/>
      <c r="NAT445" s="330"/>
      <c r="NAU445" s="330"/>
      <c r="NAV445" s="330"/>
      <c r="NAW445" s="330"/>
      <c r="NAX445" s="330"/>
      <c r="NAY445" s="330"/>
      <c r="NAZ445" s="330"/>
      <c r="NBA445" s="330"/>
      <c r="NBB445" s="330"/>
      <c r="NBC445" s="330"/>
      <c r="NBD445" s="330"/>
      <c r="NBE445" s="330"/>
      <c r="NBF445" s="330"/>
      <c r="NBG445" s="330"/>
      <c r="NBH445" s="330"/>
      <c r="NBI445" s="330"/>
      <c r="NBJ445" s="330"/>
      <c r="NBK445" s="330"/>
      <c r="NBL445" s="330"/>
      <c r="NBM445" s="330"/>
      <c r="NBN445" s="330"/>
      <c r="NBO445" s="330"/>
      <c r="NBP445" s="330"/>
      <c r="NBQ445" s="330"/>
      <c r="NBR445" s="330"/>
      <c r="NBS445" s="330"/>
      <c r="NBT445" s="330"/>
      <c r="NBU445" s="330"/>
      <c r="NBV445" s="330"/>
      <c r="NBW445" s="330"/>
      <c r="NBX445" s="330"/>
      <c r="NBY445" s="330"/>
      <c r="NBZ445" s="330"/>
      <c r="NCA445" s="330"/>
      <c r="NCB445" s="330"/>
      <c r="NCC445" s="330"/>
      <c r="NCD445" s="330"/>
      <c r="NCE445" s="330"/>
      <c r="NCF445" s="330"/>
      <c r="NCG445" s="330"/>
      <c r="NCH445" s="330"/>
      <c r="NCI445" s="330"/>
      <c r="NCJ445" s="330"/>
      <c r="NCK445" s="330"/>
      <c r="NCL445" s="330"/>
      <c r="NCM445" s="330"/>
      <c r="NCN445" s="330"/>
      <c r="NCO445" s="330"/>
      <c r="NCP445" s="330"/>
      <c r="NCQ445" s="330"/>
      <c r="NCR445" s="330"/>
      <c r="NCS445" s="330"/>
      <c r="NCT445" s="330"/>
      <c r="NCU445" s="330"/>
      <c r="NCV445" s="330"/>
      <c r="NCW445" s="330"/>
      <c r="NCX445" s="330"/>
      <c r="NCY445" s="330"/>
      <c r="NCZ445" s="330"/>
      <c r="NDA445" s="330"/>
      <c r="NDB445" s="330"/>
      <c r="NDC445" s="330"/>
      <c r="NDD445" s="330"/>
      <c r="NDE445" s="330"/>
      <c r="NDF445" s="330"/>
      <c r="NDG445" s="330"/>
      <c r="NDH445" s="330"/>
      <c r="NDI445" s="330"/>
      <c r="NDJ445" s="330"/>
      <c r="NDK445" s="330"/>
      <c r="NDL445" s="330"/>
      <c r="NDM445" s="330"/>
      <c r="NDN445" s="330"/>
      <c r="NDO445" s="330"/>
      <c r="NDP445" s="330"/>
      <c r="NDQ445" s="330"/>
      <c r="NDR445" s="330"/>
      <c r="NDS445" s="330"/>
      <c r="NDT445" s="330"/>
      <c r="NDU445" s="330"/>
      <c r="NDV445" s="330"/>
      <c r="NDW445" s="330"/>
      <c r="NDX445" s="330"/>
      <c r="NDY445" s="330"/>
      <c r="NDZ445" s="330"/>
      <c r="NEA445" s="330"/>
      <c r="NEB445" s="330"/>
      <c r="NEC445" s="330"/>
      <c r="NED445" s="330"/>
      <c r="NEE445" s="330"/>
      <c r="NEF445" s="330"/>
      <c r="NEG445" s="330"/>
      <c r="NEH445" s="330"/>
      <c r="NEI445" s="330"/>
      <c r="NEJ445" s="330"/>
      <c r="NEK445" s="330"/>
      <c r="NEL445" s="330"/>
      <c r="NEM445" s="330"/>
      <c r="NEN445" s="330"/>
      <c r="NEO445" s="330"/>
      <c r="NEP445" s="330"/>
      <c r="NEQ445" s="330"/>
      <c r="NER445" s="330"/>
      <c r="NES445" s="330"/>
      <c r="NET445" s="330"/>
      <c r="NEU445" s="330"/>
      <c r="NEV445" s="330"/>
      <c r="NEW445" s="330"/>
      <c r="NEX445" s="330"/>
      <c r="NEY445" s="330"/>
      <c r="NEZ445" s="330"/>
      <c r="NFA445" s="330"/>
      <c r="NFB445" s="330"/>
      <c r="NFC445" s="330"/>
      <c r="NFD445" s="330"/>
      <c r="NFE445" s="330"/>
      <c r="NFF445" s="330"/>
      <c r="NFG445" s="330"/>
      <c r="NFH445" s="330"/>
      <c r="NFI445" s="330"/>
      <c r="NFJ445" s="330"/>
      <c r="NFK445" s="330"/>
      <c r="NFL445" s="330"/>
      <c r="NFM445" s="330"/>
      <c r="NFN445" s="330"/>
      <c r="NFO445" s="330"/>
      <c r="NFP445" s="330"/>
      <c r="NFQ445" s="330"/>
      <c r="NFR445" s="330"/>
      <c r="NFS445" s="330"/>
      <c r="NFT445" s="330"/>
      <c r="NFU445" s="330"/>
      <c r="NFV445" s="330"/>
      <c r="NFW445" s="330"/>
      <c r="NFX445" s="330"/>
      <c r="NFY445" s="330"/>
      <c r="NFZ445" s="330"/>
      <c r="NGA445" s="330"/>
      <c r="NGB445" s="330"/>
      <c r="NGC445" s="330"/>
      <c r="NGD445" s="330"/>
      <c r="NGE445" s="330"/>
      <c r="NGF445" s="330"/>
      <c r="NGG445" s="330"/>
      <c r="NGH445" s="330"/>
      <c r="NGI445" s="330"/>
      <c r="NGJ445" s="330"/>
      <c r="NGK445" s="330"/>
      <c r="NGL445" s="330"/>
      <c r="NGM445" s="330"/>
      <c r="NGN445" s="330"/>
      <c r="NGO445" s="330"/>
      <c r="NGP445" s="330"/>
      <c r="NGQ445" s="330"/>
      <c r="NGR445" s="330"/>
      <c r="NGS445" s="330"/>
      <c r="NGT445" s="330"/>
      <c r="NGU445" s="330"/>
      <c r="NGV445" s="330"/>
      <c r="NGW445" s="330"/>
      <c r="NGX445" s="330"/>
      <c r="NGY445" s="330"/>
      <c r="NGZ445" s="330"/>
      <c r="NHA445" s="330"/>
      <c r="NHB445" s="330"/>
      <c r="NHC445" s="330"/>
      <c r="NHD445" s="330"/>
      <c r="NHE445" s="330"/>
      <c r="NHF445" s="330"/>
      <c r="NHG445" s="330"/>
      <c r="NHH445" s="330"/>
      <c r="NHI445" s="330"/>
      <c r="NHJ445" s="330"/>
      <c r="NHK445" s="330"/>
      <c r="NHL445" s="330"/>
      <c r="NHM445" s="330"/>
      <c r="NHN445" s="330"/>
      <c r="NHO445" s="330"/>
      <c r="NHP445" s="330"/>
      <c r="NHQ445" s="330"/>
      <c r="NHR445" s="330"/>
      <c r="NHS445" s="330"/>
      <c r="NHT445" s="330"/>
      <c r="NHU445" s="330"/>
      <c r="NHV445" s="330"/>
      <c r="NHW445" s="330"/>
      <c r="NHX445" s="330"/>
      <c r="NHY445" s="330"/>
      <c r="NHZ445" s="330"/>
      <c r="NIA445" s="330"/>
      <c r="NIB445" s="330"/>
      <c r="NIC445" s="330"/>
      <c r="NID445" s="330"/>
      <c r="NIE445" s="330"/>
      <c r="NIF445" s="330"/>
      <c r="NIG445" s="330"/>
      <c r="NIH445" s="330"/>
      <c r="NII445" s="330"/>
      <c r="NIJ445" s="330"/>
      <c r="NIK445" s="330"/>
      <c r="NIL445" s="330"/>
      <c r="NIM445" s="330"/>
      <c r="NIN445" s="330"/>
      <c r="NIO445" s="330"/>
      <c r="NIP445" s="330"/>
      <c r="NIQ445" s="330"/>
      <c r="NIR445" s="330"/>
      <c r="NIS445" s="330"/>
      <c r="NIT445" s="330"/>
      <c r="NIU445" s="330"/>
      <c r="NIV445" s="330"/>
      <c r="NIW445" s="330"/>
      <c r="NIX445" s="330"/>
      <c r="NIY445" s="330"/>
      <c r="NIZ445" s="330"/>
      <c r="NJA445" s="330"/>
      <c r="NJB445" s="330"/>
      <c r="NJC445" s="330"/>
      <c r="NJD445" s="330"/>
      <c r="NJE445" s="330"/>
      <c r="NJF445" s="330"/>
      <c r="NJG445" s="330"/>
      <c r="NJH445" s="330"/>
      <c r="NJI445" s="330"/>
      <c r="NJJ445" s="330"/>
      <c r="NJK445" s="330"/>
      <c r="NJL445" s="330"/>
      <c r="NJM445" s="330"/>
      <c r="NJN445" s="330"/>
      <c r="NJO445" s="330"/>
      <c r="NJP445" s="330"/>
      <c r="NJQ445" s="330"/>
      <c r="NJR445" s="330"/>
      <c r="NJS445" s="330"/>
      <c r="NJT445" s="330"/>
      <c r="NJU445" s="330"/>
      <c r="NJV445" s="330"/>
      <c r="NJW445" s="330"/>
      <c r="NJX445" s="330"/>
      <c r="NJY445" s="330"/>
      <c r="NJZ445" s="330"/>
      <c r="NKA445" s="330"/>
      <c r="NKB445" s="330"/>
      <c r="NKC445" s="330"/>
      <c r="NKD445" s="330"/>
      <c r="NKE445" s="330"/>
      <c r="NKF445" s="330"/>
      <c r="NKG445" s="330"/>
      <c r="NKH445" s="330"/>
      <c r="NKI445" s="330"/>
      <c r="NKJ445" s="330"/>
      <c r="NKK445" s="330"/>
      <c r="NKL445" s="330"/>
      <c r="NKM445" s="330"/>
      <c r="NKN445" s="330"/>
      <c r="NKO445" s="330"/>
      <c r="NKP445" s="330"/>
      <c r="NKQ445" s="330"/>
      <c r="NKR445" s="330"/>
      <c r="NKS445" s="330"/>
      <c r="NKT445" s="330"/>
      <c r="NKU445" s="330"/>
      <c r="NKV445" s="330"/>
      <c r="NKW445" s="330"/>
      <c r="NKX445" s="330"/>
      <c r="NKY445" s="330"/>
      <c r="NKZ445" s="330"/>
      <c r="NLA445" s="330"/>
      <c r="NLB445" s="330"/>
      <c r="NLC445" s="330"/>
      <c r="NLD445" s="330"/>
      <c r="NLE445" s="330"/>
      <c r="NLF445" s="330"/>
      <c r="NLG445" s="330"/>
      <c r="NLH445" s="330"/>
      <c r="NLI445" s="330"/>
      <c r="NLJ445" s="330"/>
      <c r="NLK445" s="330"/>
      <c r="NLL445" s="330"/>
      <c r="NLM445" s="330"/>
      <c r="NLN445" s="330"/>
      <c r="NLO445" s="330"/>
      <c r="NLP445" s="330"/>
      <c r="NLQ445" s="330"/>
      <c r="NLR445" s="330"/>
      <c r="NLS445" s="330"/>
      <c r="NLT445" s="330"/>
      <c r="NLU445" s="330"/>
      <c r="NLV445" s="330"/>
      <c r="NLW445" s="330"/>
      <c r="NLX445" s="330"/>
      <c r="NLY445" s="330"/>
      <c r="NLZ445" s="330"/>
      <c r="NMA445" s="330"/>
      <c r="NMB445" s="330"/>
      <c r="NMC445" s="330"/>
      <c r="NMD445" s="330"/>
      <c r="NME445" s="330"/>
      <c r="NMF445" s="330"/>
      <c r="NMG445" s="330"/>
      <c r="NMH445" s="330"/>
      <c r="NMI445" s="330"/>
      <c r="NMJ445" s="330"/>
      <c r="NMK445" s="330"/>
      <c r="NML445" s="330"/>
      <c r="NMM445" s="330"/>
      <c r="NMN445" s="330"/>
      <c r="NMO445" s="330"/>
      <c r="NMP445" s="330"/>
      <c r="NMQ445" s="330"/>
      <c r="NMR445" s="330"/>
      <c r="NMS445" s="330"/>
      <c r="NMT445" s="330"/>
      <c r="NMU445" s="330"/>
      <c r="NMV445" s="330"/>
      <c r="NMW445" s="330"/>
      <c r="NMX445" s="330"/>
      <c r="NMY445" s="330"/>
      <c r="NMZ445" s="330"/>
      <c r="NNA445" s="330"/>
      <c r="NNB445" s="330"/>
      <c r="NNC445" s="330"/>
      <c r="NND445" s="330"/>
      <c r="NNE445" s="330"/>
      <c r="NNF445" s="330"/>
      <c r="NNG445" s="330"/>
      <c r="NNH445" s="330"/>
      <c r="NNI445" s="330"/>
      <c r="NNJ445" s="330"/>
      <c r="NNK445" s="330"/>
      <c r="NNL445" s="330"/>
      <c r="NNM445" s="330"/>
      <c r="NNN445" s="330"/>
      <c r="NNO445" s="330"/>
      <c r="NNP445" s="330"/>
      <c r="NNQ445" s="330"/>
      <c r="NNR445" s="330"/>
      <c r="NNS445" s="330"/>
      <c r="NNT445" s="330"/>
      <c r="NNU445" s="330"/>
      <c r="NNV445" s="330"/>
      <c r="NNW445" s="330"/>
      <c r="NNX445" s="330"/>
      <c r="NNY445" s="330"/>
      <c r="NNZ445" s="330"/>
      <c r="NOA445" s="330"/>
      <c r="NOB445" s="330"/>
      <c r="NOC445" s="330"/>
      <c r="NOD445" s="330"/>
      <c r="NOE445" s="330"/>
      <c r="NOF445" s="330"/>
      <c r="NOG445" s="330"/>
      <c r="NOH445" s="330"/>
      <c r="NOI445" s="330"/>
      <c r="NOJ445" s="330"/>
      <c r="NOK445" s="330"/>
      <c r="NOL445" s="330"/>
      <c r="NOM445" s="330"/>
      <c r="NON445" s="330"/>
      <c r="NOO445" s="330"/>
      <c r="NOP445" s="330"/>
      <c r="NOQ445" s="330"/>
      <c r="NOR445" s="330"/>
      <c r="NOS445" s="330"/>
      <c r="NOT445" s="330"/>
      <c r="NOU445" s="330"/>
      <c r="NOV445" s="330"/>
      <c r="NOW445" s="330"/>
      <c r="NOX445" s="330"/>
      <c r="NOY445" s="330"/>
      <c r="NOZ445" s="330"/>
      <c r="NPA445" s="330"/>
      <c r="NPB445" s="330"/>
      <c r="NPC445" s="330"/>
      <c r="NPD445" s="330"/>
      <c r="NPE445" s="330"/>
      <c r="NPF445" s="330"/>
      <c r="NPG445" s="330"/>
      <c r="NPH445" s="330"/>
      <c r="NPI445" s="330"/>
      <c r="NPJ445" s="330"/>
      <c r="NPK445" s="330"/>
      <c r="NPL445" s="330"/>
      <c r="NPM445" s="330"/>
      <c r="NPN445" s="330"/>
      <c r="NPO445" s="330"/>
      <c r="NPP445" s="330"/>
      <c r="NPQ445" s="330"/>
      <c r="NPR445" s="330"/>
      <c r="NPS445" s="330"/>
      <c r="NPT445" s="330"/>
      <c r="NPU445" s="330"/>
      <c r="NPV445" s="330"/>
      <c r="NPW445" s="330"/>
      <c r="NPX445" s="330"/>
      <c r="NPY445" s="330"/>
      <c r="NPZ445" s="330"/>
      <c r="NQA445" s="330"/>
      <c r="NQB445" s="330"/>
      <c r="NQC445" s="330"/>
      <c r="NQD445" s="330"/>
      <c r="NQE445" s="330"/>
      <c r="NQF445" s="330"/>
      <c r="NQG445" s="330"/>
      <c r="NQH445" s="330"/>
      <c r="NQI445" s="330"/>
      <c r="NQJ445" s="330"/>
      <c r="NQK445" s="330"/>
      <c r="NQL445" s="330"/>
      <c r="NQM445" s="330"/>
      <c r="NQN445" s="330"/>
      <c r="NQO445" s="330"/>
      <c r="NQP445" s="330"/>
      <c r="NQQ445" s="330"/>
      <c r="NQR445" s="330"/>
      <c r="NQS445" s="330"/>
      <c r="NQT445" s="330"/>
      <c r="NQU445" s="330"/>
      <c r="NQV445" s="330"/>
      <c r="NQW445" s="330"/>
      <c r="NQX445" s="330"/>
      <c r="NQY445" s="330"/>
      <c r="NQZ445" s="330"/>
      <c r="NRA445" s="330"/>
      <c r="NRB445" s="330"/>
      <c r="NRC445" s="330"/>
      <c r="NRD445" s="330"/>
      <c r="NRE445" s="330"/>
      <c r="NRF445" s="330"/>
      <c r="NRG445" s="330"/>
      <c r="NRH445" s="330"/>
      <c r="NRI445" s="330"/>
      <c r="NRJ445" s="330"/>
      <c r="NRK445" s="330"/>
      <c r="NRL445" s="330"/>
      <c r="NRM445" s="330"/>
      <c r="NRN445" s="330"/>
      <c r="NRO445" s="330"/>
      <c r="NRP445" s="330"/>
      <c r="NRQ445" s="330"/>
      <c r="NRR445" s="330"/>
      <c r="NRS445" s="330"/>
      <c r="NRT445" s="330"/>
      <c r="NRU445" s="330"/>
      <c r="NRV445" s="330"/>
      <c r="NRW445" s="330"/>
      <c r="NRX445" s="330"/>
      <c r="NRY445" s="330"/>
      <c r="NRZ445" s="330"/>
      <c r="NSA445" s="330"/>
      <c r="NSB445" s="330"/>
      <c r="NSC445" s="330"/>
      <c r="NSD445" s="330"/>
      <c r="NSE445" s="330"/>
      <c r="NSF445" s="330"/>
      <c r="NSG445" s="330"/>
      <c r="NSH445" s="330"/>
      <c r="NSI445" s="330"/>
      <c r="NSJ445" s="330"/>
      <c r="NSK445" s="330"/>
      <c r="NSL445" s="330"/>
      <c r="NSM445" s="330"/>
      <c r="NSN445" s="330"/>
      <c r="NSO445" s="330"/>
      <c r="NSP445" s="330"/>
      <c r="NSQ445" s="330"/>
      <c r="NSR445" s="330"/>
      <c r="NSS445" s="330"/>
      <c r="NST445" s="330"/>
      <c r="NSU445" s="330"/>
      <c r="NSV445" s="330"/>
      <c r="NSW445" s="330"/>
      <c r="NSX445" s="330"/>
      <c r="NSY445" s="330"/>
      <c r="NSZ445" s="330"/>
      <c r="NTA445" s="330"/>
      <c r="NTB445" s="330"/>
      <c r="NTC445" s="330"/>
      <c r="NTD445" s="330"/>
      <c r="NTE445" s="330"/>
      <c r="NTF445" s="330"/>
      <c r="NTG445" s="330"/>
      <c r="NTH445" s="330"/>
      <c r="NTI445" s="330"/>
      <c r="NTJ445" s="330"/>
      <c r="NTK445" s="330"/>
      <c r="NTL445" s="330"/>
      <c r="NTM445" s="330"/>
      <c r="NTN445" s="330"/>
      <c r="NTO445" s="330"/>
      <c r="NTP445" s="330"/>
      <c r="NTQ445" s="330"/>
      <c r="NTR445" s="330"/>
      <c r="NTS445" s="330"/>
      <c r="NTT445" s="330"/>
      <c r="NTU445" s="330"/>
      <c r="NTV445" s="330"/>
      <c r="NTW445" s="330"/>
      <c r="NTX445" s="330"/>
      <c r="NTY445" s="330"/>
      <c r="NTZ445" s="330"/>
      <c r="NUA445" s="330"/>
      <c r="NUB445" s="330"/>
      <c r="NUC445" s="330"/>
      <c r="NUD445" s="330"/>
      <c r="NUE445" s="330"/>
      <c r="NUF445" s="330"/>
      <c r="NUG445" s="330"/>
      <c r="NUH445" s="330"/>
      <c r="NUI445" s="330"/>
      <c r="NUJ445" s="330"/>
      <c r="NUK445" s="330"/>
      <c r="NUL445" s="330"/>
      <c r="NUM445" s="330"/>
      <c r="NUN445" s="330"/>
      <c r="NUO445" s="330"/>
      <c r="NUP445" s="330"/>
      <c r="NUQ445" s="330"/>
      <c r="NUR445" s="330"/>
      <c r="NUS445" s="330"/>
      <c r="NUT445" s="330"/>
      <c r="NUU445" s="330"/>
      <c r="NUV445" s="330"/>
      <c r="NUW445" s="330"/>
      <c r="NUX445" s="330"/>
      <c r="NUY445" s="330"/>
      <c r="NUZ445" s="330"/>
      <c r="NVA445" s="330"/>
      <c r="NVB445" s="330"/>
      <c r="NVC445" s="330"/>
      <c r="NVD445" s="330"/>
      <c r="NVE445" s="330"/>
      <c r="NVF445" s="330"/>
      <c r="NVG445" s="330"/>
      <c r="NVH445" s="330"/>
      <c r="NVI445" s="330"/>
      <c r="NVJ445" s="330"/>
      <c r="NVK445" s="330"/>
      <c r="NVL445" s="330"/>
      <c r="NVM445" s="330"/>
      <c r="NVN445" s="330"/>
      <c r="NVO445" s="330"/>
      <c r="NVP445" s="330"/>
      <c r="NVQ445" s="330"/>
      <c r="NVR445" s="330"/>
      <c r="NVS445" s="330"/>
      <c r="NVT445" s="330"/>
      <c r="NVU445" s="330"/>
      <c r="NVV445" s="330"/>
      <c r="NVW445" s="330"/>
      <c r="NVX445" s="330"/>
      <c r="NVY445" s="330"/>
      <c r="NVZ445" s="330"/>
      <c r="NWA445" s="330"/>
      <c r="NWB445" s="330"/>
      <c r="NWC445" s="330"/>
      <c r="NWD445" s="330"/>
      <c r="NWE445" s="330"/>
      <c r="NWF445" s="330"/>
      <c r="NWG445" s="330"/>
      <c r="NWH445" s="330"/>
      <c r="NWI445" s="330"/>
      <c r="NWJ445" s="330"/>
      <c r="NWK445" s="330"/>
      <c r="NWL445" s="330"/>
      <c r="NWM445" s="330"/>
      <c r="NWN445" s="330"/>
      <c r="NWO445" s="330"/>
      <c r="NWP445" s="330"/>
      <c r="NWQ445" s="330"/>
      <c r="NWR445" s="330"/>
      <c r="NWS445" s="330"/>
      <c r="NWT445" s="330"/>
      <c r="NWU445" s="330"/>
      <c r="NWV445" s="330"/>
      <c r="NWW445" s="330"/>
      <c r="NWX445" s="330"/>
      <c r="NWY445" s="330"/>
      <c r="NWZ445" s="330"/>
      <c r="NXA445" s="330"/>
      <c r="NXB445" s="330"/>
      <c r="NXC445" s="330"/>
      <c r="NXD445" s="330"/>
      <c r="NXE445" s="330"/>
      <c r="NXF445" s="330"/>
      <c r="NXG445" s="330"/>
      <c r="NXH445" s="330"/>
      <c r="NXI445" s="330"/>
      <c r="NXJ445" s="330"/>
      <c r="NXK445" s="330"/>
      <c r="NXL445" s="330"/>
      <c r="NXM445" s="330"/>
      <c r="NXN445" s="330"/>
      <c r="NXO445" s="330"/>
      <c r="NXP445" s="330"/>
      <c r="NXQ445" s="330"/>
      <c r="NXR445" s="330"/>
      <c r="NXS445" s="330"/>
      <c r="NXT445" s="330"/>
      <c r="NXU445" s="330"/>
      <c r="NXV445" s="330"/>
      <c r="NXW445" s="330"/>
      <c r="NXX445" s="330"/>
      <c r="NXY445" s="330"/>
      <c r="NXZ445" s="330"/>
      <c r="NYA445" s="330"/>
      <c r="NYB445" s="330"/>
      <c r="NYC445" s="330"/>
      <c r="NYD445" s="330"/>
      <c r="NYE445" s="330"/>
      <c r="NYF445" s="330"/>
      <c r="NYG445" s="330"/>
      <c r="NYH445" s="330"/>
      <c r="NYI445" s="330"/>
      <c r="NYJ445" s="330"/>
      <c r="NYK445" s="330"/>
      <c r="NYL445" s="330"/>
      <c r="NYM445" s="330"/>
      <c r="NYN445" s="330"/>
      <c r="NYO445" s="330"/>
      <c r="NYP445" s="330"/>
      <c r="NYQ445" s="330"/>
      <c r="NYR445" s="330"/>
      <c r="NYS445" s="330"/>
      <c r="NYT445" s="330"/>
      <c r="NYU445" s="330"/>
      <c r="NYV445" s="330"/>
      <c r="NYW445" s="330"/>
      <c r="NYX445" s="330"/>
      <c r="NYY445" s="330"/>
      <c r="NYZ445" s="330"/>
      <c r="NZA445" s="330"/>
      <c r="NZB445" s="330"/>
      <c r="NZC445" s="330"/>
      <c r="NZD445" s="330"/>
      <c r="NZE445" s="330"/>
      <c r="NZF445" s="330"/>
      <c r="NZG445" s="330"/>
      <c r="NZH445" s="330"/>
      <c r="NZI445" s="330"/>
      <c r="NZJ445" s="330"/>
      <c r="NZK445" s="330"/>
      <c r="NZL445" s="330"/>
      <c r="NZM445" s="330"/>
      <c r="NZN445" s="330"/>
      <c r="NZO445" s="330"/>
      <c r="NZP445" s="330"/>
      <c r="NZQ445" s="330"/>
      <c r="NZR445" s="330"/>
      <c r="NZS445" s="330"/>
      <c r="NZT445" s="330"/>
      <c r="NZU445" s="330"/>
      <c r="NZV445" s="330"/>
      <c r="NZW445" s="330"/>
      <c r="NZX445" s="330"/>
      <c r="NZY445" s="330"/>
      <c r="NZZ445" s="330"/>
      <c r="OAA445" s="330"/>
      <c r="OAB445" s="330"/>
      <c r="OAC445" s="330"/>
      <c r="OAD445" s="330"/>
      <c r="OAE445" s="330"/>
      <c r="OAF445" s="330"/>
      <c r="OAG445" s="330"/>
      <c r="OAH445" s="330"/>
      <c r="OAI445" s="330"/>
      <c r="OAJ445" s="330"/>
      <c r="OAK445" s="330"/>
      <c r="OAL445" s="330"/>
      <c r="OAM445" s="330"/>
      <c r="OAN445" s="330"/>
      <c r="OAO445" s="330"/>
      <c r="OAP445" s="330"/>
      <c r="OAQ445" s="330"/>
      <c r="OAR445" s="330"/>
      <c r="OAS445" s="330"/>
      <c r="OAT445" s="330"/>
      <c r="OAU445" s="330"/>
      <c r="OAV445" s="330"/>
      <c r="OAW445" s="330"/>
      <c r="OAX445" s="330"/>
      <c r="OAY445" s="330"/>
      <c r="OAZ445" s="330"/>
      <c r="OBA445" s="330"/>
      <c r="OBB445" s="330"/>
      <c r="OBC445" s="330"/>
      <c r="OBD445" s="330"/>
      <c r="OBE445" s="330"/>
      <c r="OBF445" s="330"/>
      <c r="OBG445" s="330"/>
      <c r="OBH445" s="330"/>
      <c r="OBI445" s="330"/>
      <c r="OBJ445" s="330"/>
      <c r="OBK445" s="330"/>
      <c r="OBL445" s="330"/>
      <c r="OBM445" s="330"/>
      <c r="OBN445" s="330"/>
      <c r="OBO445" s="330"/>
      <c r="OBP445" s="330"/>
      <c r="OBQ445" s="330"/>
      <c r="OBR445" s="330"/>
      <c r="OBS445" s="330"/>
      <c r="OBT445" s="330"/>
      <c r="OBU445" s="330"/>
      <c r="OBV445" s="330"/>
      <c r="OBW445" s="330"/>
      <c r="OBX445" s="330"/>
      <c r="OBY445" s="330"/>
      <c r="OBZ445" s="330"/>
      <c r="OCA445" s="330"/>
      <c r="OCB445" s="330"/>
      <c r="OCC445" s="330"/>
      <c r="OCD445" s="330"/>
      <c r="OCE445" s="330"/>
      <c r="OCF445" s="330"/>
      <c r="OCG445" s="330"/>
      <c r="OCH445" s="330"/>
      <c r="OCI445" s="330"/>
      <c r="OCJ445" s="330"/>
      <c r="OCK445" s="330"/>
      <c r="OCL445" s="330"/>
      <c r="OCM445" s="330"/>
      <c r="OCN445" s="330"/>
      <c r="OCO445" s="330"/>
      <c r="OCP445" s="330"/>
      <c r="OCQ445" s="330"/>
      <c r="OCR445" s="330"/>
      <c r="OCS445" s="330"/>
      <c r="OCT445" s="330"/>
      <c r="OCU445" s="330"/>
      <c r="OCV445" s="330"/>
      <c r="OCW445" s="330"/>
      <c r="OCX445" s="330"/>
      <c r="OCY445" s="330"/>
      <c r="OCZ445" s="330"/>
      <c r="ODA445" s="330"/>
      <c r="ODB445" s="330"/>
      <c r="ODC445" s="330"/>
      <c r="ODD445" s="330"/>
      <c r="ODE445" s="330"/>
      <c r="ODF445" s="330"/>
      <c r="ODG445" s="330"/>
      <c r="ODH445" s="330"/>
      <c r="ODI445" s="330"/>
      <c r="ODJ445" s="330"/>
      <c r="ODK445" s="330"/>
      <c r="ODL445" s="330"/>
      <c r="ODM445" s="330"/>
      <c r="ODN445" s="330"/>
      <c r="ODO445" s="330"/>
      <c r="ODP445" s="330"/>
      <c r="ODQ445" s="330"/>
      <c r="ODR445" s="330"/>
      <c r="ODS445" s="330"/>
      <c r="ODT445" s="330"/>
      <c r="ODU445" s="330"/>
      <c r="ODV445" s="330"/>
      <c r="ODW445" s="330"/>
      <c r="ODX445" s="330"/>
      <c r="ODY445" s="330"/>
      <c r="ODZ445" s="330"/>
      <c r="OEA445" s="330"/>
      <c r="OEB445" s="330"/>
      <c r="OEC445" s="330"/>
      <c r="OED445" s="330"/>
      <c r="OEE445" s="330"/>
      <c r="OEF445" s="330"/>
      <c r="OEG445" s="330"/>
      <c r="OEH445" s="330"/>
      <c r="OEI445" s="330"/>
      <c r="OEJ445" s="330"/>
      <c r="OEK445" s="330"/>
      <c r="OEL445" s="330"/>
      <c r="OEM445" s="330"/>
      <c r="OEN445" s="330"/>
      <c r="OEO445" s="330"/>
      <c r="OEP445" s="330"/>
      <c r="OEQ445" s="330"/>
      <c r="OER445" s="330"/>
      <c r="OES445" s="330"/>
      <c r="OET445" s="330"/>
      <c r="OEU445" s="330"/>
      <c r="OEV445" s="330"/>
      <c r="OEW445" s="330"/>
      <c r="OEX445" s="330"/>
      <c r="OEY445" s="330"/>
      <c r="OEZ445" s="330"/>
      <c r="OFA445" s="330"/>
      <c r="OFB445" s="330"/>
      <c r="OFC445" s="330"/>
      <c r="OFD445" s="330"/>
      <c r="OFE445" s="330"/>
      <c r="OFF445" s="330"/>
      <c r="OFG445" s="330"/>
      <c r="OFH445" s="330"/>
      <c r="OFI445" s="330"/>
      <c r="OFJ445" s="330"/>
      <c r="OFK445" s="330"/>
      <c r="OFL445" s="330"/>
      <c r="OFM445" s="330"/>
      <c r="OFN445" s="330"/>
      <c r="OFO445" s="330"/>
      <c r="OFP445" s="330"/>
      <c r="OFQ445" s="330"/>
      <c r="OFR445" s="330"/>
      <c r="OFS445" s="330"/>
      <c r="OFT445" s="330"/>
      <c r="OFU445" s="330"/>
      <c r="OFV445" s="330"/>
      <c r="OFW445" s="330"/>
      <c r="OFX445" s="330"/>
      <c r="OFY445" s="330"/>
      <c r="OFZ445" s="330"/>
      <c r="OGA445" s="330"/>
      <c r="OGB445" s="330"/>
      <c r="OGC445" s="330"/>
      <c r="OGD445" s="330"/>
      <c r="OGE445" s="330"/>
      <c r="OGF445" s="330"/>
      <c r="OGG445" s="330"/>
      <c r="OGH445" s="330"/>
      <c r="OGI445" s="330"/>
      <c r="OGJ445" s="330"/>
      <c r="OGK445" s="330"/>
      <c r="OGL445" s="330"/>
      <c r="OGM445" s="330"/>
      <c r="OGN445" s="330"/>
      <c r="OGO445" s="330"/>
      <c r="OGP445" s="330"/>
      <c r="OGQ445" s="330"/>
      <c r="OGR445" s="330"/>
      <c r="OGS445" s="330"/>
      <c r="OGT445" s="330"/>
      <c r="OGU445" s="330"/>
      <c r="OGV445" s="330"/>
      <c r="OGW445" s="330"/>
      <c r="OGX445" s="330"/>
      <c r="OGY445" s="330"/>
      <c r="OGZ445" s="330"/>
      <c r="OHA445" s="330"/>
      <c r="OHB445" s="330"/>
      <c r="OHC445" s="330"/>
      <c r="OHD445" s="330"/>
      <c r="OHE445" s="330"/>
      <c r="OHF445" s="330"/>
      <c r="OHG445" s="330"/>
      <c r="OHH445" s="330"/>
      <c r="OHI445" s="330"/>
      <c r="OHJ445" s="330"/>
      <c r="OHK445" s="330"/>
      <c r="OHL445" s="330"/>
      <c r="OHM445" s="330"/>
      <c r="OHN445" s="330"/>
      <c r="OHO445" s="330"/>
      <c r="OHP445" s="330"/>
      <c r="OHQ445" s="330"/>
      <c r="OHR445" s="330"/>
      <c r="OHS445" s="330"/>
      <c r="OHT445" s="330"/>
      <c r="OHU445" s="330"/>
      <c r="OHV445" s="330"/>
      <c r="OHW445" s="330"/>
      <c r="OHX445" s="330"/>
      <c r="OHY445" s="330"/>
      <c r="OHZ445" s="330"/>
      <c r="OIA445" s="330"/>
      <c r="OIB445" s="330"/>
      <c r="OIC445" s="330"/>
      <c r="OID445" s="330"/>
      <c r="OIE445" s="330"/>
      <c r="OIF445" s="330"/>
      <c r="OIG445" s="330"/>
      <c r="OIH445" s="330"/>
      <c r="OII445" s="330"/>
      <c r="OIJ445" s="330"/>
      <c r="OIK445" s="330"/>
      <c r="OIL445" s="330"/>
      <c r="OIM445" s="330"/>
      <c r="OIN445" s="330"/>
      <c r="OIO445" s="330"/>
      <c r="OIP445" s="330"/>
      <c r="OIQ445" s="330"/>
      <c r="OIR445" s="330"/>
      <c r="OIS445" s="330"/>
      <c r="OIT445" s="330"/>
      <c r="OIU445" s="330"/>
      <c r="OIV445" s="330"/>
      <c r="OIW445" s="330"/>
      <c r="OIX445" s="330"/>
      <c r="OIY445" s="330"/>
      <c r="OIZ445" s="330"/>
      <c r="OJA445" s="330"/>
      <c r="OJB445" s="330"/>
      <c r="OJC445" s="330"/>
      <c r="OJD445" s="330"/>
      <c r="OJE445" s="330"/>
      <c r="OJF445" s="330"/>
      <c r="OJG445" s="330"/>
      <c r="OJH445" s="330"/>
      <c r="OJI445" s="330"/>
      <c r="OJJ445" s="330"/>
      <c r="OJK445" s="330"/>
      <c r="OJL445" s="330"/>
      <c r="OJM445" s="330"/>
      <c r="OJN445" s="330"/>
      <c r="OJO445" s="330"/>
      <c r="OJP445" s="330"/>
      <c r="OJQ445" s="330"/>
      <c r="OJR445" s="330"/>
      <c r="OJS445" s="330"/>
      <c r="OJT445" s="330"/>
      <c r="OJU445" s="330"/>
      <c r="OJV445" s="330"/>
      <c r="OJW445" s="330"/>
      <c r="OJX445" s="330"/>
      <c r="OJY445" s="330"/>
      <c r="OJZ445" s="330"/>
      <c r="OKA445" s="330"/>
      <c r="OKB445" s="330"/>
      <c r="OKC445" s="330"/>
      <c r="OKD445" s="330"/>
      <c r="OKE445" s="330"/>
      <c r="OKF445" s="330"/>
      <c r="OKG445" s="330"/>
      <c r="OKH445" s="330"/>
      <c r="OKI445" s="330"/>
      <c r="OKJ445" s="330"/>
      <c r="OKK445" s="330"/>
      <c r="OKL445" s="330"/>
      <c r="OKM445" s="330"/>
      <c r="OKN445" s="330"/>
      <c r="OKO445" s="330"/>
      <c r="OKP445" s="330"/>
      <c r="OKQ445" s="330"/>
      <c r="OKR445" s="330"/>
      <c r="OKS445" s="330"/>
      <c r="OKT445" s="330"/>
      <c r="OKU445" s="330"/>
      <c r="OKV445" s="330"/>
      <c r="OKW445" s="330"/>
      <c r="OKX445" s="330"/>
      <c r="OKY445" s="330"/>
      <c r="OKZ445" s="330"/>
      <c r="OLA445" s="330"/>
      <c r="OLB445" s="330"/>
      <c r="OLC445" s="330"/>
      <c r="OLD445" s="330"/>
      <c r="OLE445" s="330"/>
      <c r="OLF445" s="330"/>
      <c r="OLG445" s="330"/>
      <c r="OLH445" s="330"/>
      <c r="OLI445" s="330"/>
      <c r="OLJ445" s="330"/>
      <c r="OLK445" s="330"/>
      <c r="OLL445" s="330"/>
      <c r="OLM445" s="330"/>
      <c r="OLN445" s="330"/>
      <c r="OLO445" s="330"/>
      <c r="OLP445" s="330"/>
      <c r="OLQ445" s="330"/>
      <c r="OLR445" s="330"/>
      <c r="OLS445" s="330"/>
      <c r="OLT445" s="330"/>
      <c r="OLU445" s="330"/>
      <c r="OLV445" s="330"/>
      <c r="OLW445" s="330"/>
      <c r="OLX445" s="330"/>
      <c r="OLY445" s="330"/>
      <c r="OLZ445" s="330"/>
      <c r="OMA445" s="330"/>
      <c r="OMB445" s="330"/>
      <c r="OMC445" s="330"/>
      <c r="OMD445" s="330"/>
      <c r="OME445" s="330"/>
      <c r="OMF445" s="330"/>
      <c r="OMG445" s="330"/>
      <c r="OMH445" s="330"/>
      <c r="OMI445" s="330"/>
      <c r="OMJ445" s="330"/>
      <c r="OMK445" s="330"/>
      <c r="OML445" s="330"/>
      <c r="OMM445" s="330"/>
      <c r="OMN445" s="330"/>
      <c r="OMO445" s="330"/>
      <c r="OMP445" s="330"/>
      <c r="OMQ445" s="330"/>
      <c r="OMR445" s="330"/>
      <c r="OMS445" s="330"/>
      <c r="OMT445" s="330"/>
      <c r="OMU445" s="330"/>
      <c r="OMV445" s="330"/>
      <c r="OMW445" s="330"/>
      <c r="OMX445" s="330"/>
      <c r="OMY445" s="330"/>
      <c r="OMZ445" s="330"/>
      <c r="ONA445" s="330"/>
      <c r="ONB445" s="330"/>
      <c r="ONC445" s="330"/>
      <c r="OND445" s="330"/>
      <c r="ONE445" s="330"/>
      <c r="ONF445" s="330"/>
      <c r="ONG445" s="330"/>
      <c r="ONH445" s="330"/>
      <c r="ONI445" s="330"/>
      <c r="ONJ445" s="330"/>
      <c r="ONK445" s="330"/>
      <c r="ONL445" s="330"/>
      <c r="ONM445" s="330"/>
      <c r="ONN445" s="330"/>
      <c r="ONO445" s="330"/>
      <c r="ONP445" s="330"/>
      <c r="ONQ445" s="330"/>
      <c r="ONR445" s="330"/>
      <c r="ONS445" s="330"/>
      <c r="ONT445" s="330"/>
      <c r="ONU445" s="330"/>
      <c r="ONV445" s="330"/>
      <c r="ONW445" s="330"/>
      <c r="ONX445" s="330"/>
      <c r="ONY445" s="330"/>
      <c r="ONZ445" s="330"/>
      <c r="OOA445" s="330"/>
      <c r="OOB445" s="330"/>
      <c r="OOC445" s="330"/>
      <c r="OOD445" s="330"/>
      <c r="OOE445" s="330"/>
      <c r="OOF445" s="330"/>
      <c r="OOG445" s="330"/>
      <c r="OOH445" s="330"/>
      <c r="OOI445" s="330"/>
      <c r="OOJ445" s="330"/>
      <c r="OOK445" s="330"/>
      <c r="OOL445" s="330"/>
      <c r="OOM445" s="330"/>
      <c r="OON445" s="330"/>
      <c r="OOO445" s="330"/>
      <c r="OOP445" s="330"/>
      <c r="OOQ445" s="330"/>
      <c r="OOR445" s="330"/>
      <c r="OOS445" s="330"/>
      <c r="OOT445" s="330"/>
      <c r="OOU445" s="330"/>
      <c r="OOV445" s="330"/>
      <c r="OOW445" s="330"/>
      <c r="OOX445" s="330"/>
      <c r="OOY445" s="330"/>
      <c r="OOZ445" s="330"/>
      <c r="OPA445" s="330"/>
      <c r="OPB445" s="330"/>
      <c r="OPC445" s="330"/>
      <c r="OPD445" s="330"/>
      <c r="OPE445" s="330"/>
      <c r="OPF445" s="330"/>
      <c r="OPG445" s="330"/>
      <c r="OPH445" s="330"/>
      <c r="OPI445" s="330"/>
      <c r="OPJ445" s="330"/>
      <c r="OPK445" s="330"/>
      <c r="OPL445" s="330"/>
      <c r="OPM445" s="330"/>
      <c r="OPN445" s="330"/>
      <c r="OPO445" s="330"/>
      <c r="OPP445" s="330"/>
      <c r="OPQ445" s="330"/>
      <c r="OPR445" s="330"/>
      <c r="OPS445" s="330"/>
      <c r="OPT445" s="330"/>
      <c r="OPU445" s="330"/>
      <c r="OPV445" s="330"/>
      <c r="OPW445" s="330"/>
      <c r="OPX445" s="330"/>
      <c r="OPY445" s="330"/>
      <c r="OPZ445" s="330"/>
      <c r="OQA445" s="330"/>
      <c r="OQB445" s="330"/>
      <c r="OQC445" s="330"/>
      <c r="OQD445" s="330"/>
      <c r="OQE445" s="330"/>
      <c r="OQF445" s="330"/>
      <c r="OQG445" s="330"/>
      <c r="OQH445" s="330"/>
      <c r="OQI445" s="330"/>
      <c r="OQJ445" s="330"/>
      <c r="OQK445" s="330"/>
      <c r="OQL445" s="330"/>
      <c r="OQM445" s="330"/>
      <c r="OQN445" s="330"/>
      <c r="OQO445" s="330"/>
      <c r="OQP445" s="330"/>
      <c r="OQQ445" s="330"/>
      <c r="OQR445" s="330"/>
      <c r="OQS445" s="330"/>
      <c r="OQT445" s="330"/>
      <c r="OQU445" s="330"/>
      <c r="OQV445" s="330"/>
      <c r="OQW445" s="330"/>
      <c r="OQX445" s="330"/>
      <c r="OQY445" s="330"/>
      <c r="OQZ445" s="330"/>
      <c r="ORA445" s="330"/>
      <c r="ORB445" s="330"/>
      <c r="ORC445" s="330"/>
      <c r="ORD445" s="330"/>
      <c r="ORE445" s="330"/>
      <c r="ORF445" s="330"/>
      <c r="ORG445" s="330"/>
      <c r="ORH445" s="330"/>
      <c r="ORI445" s="330"/>
      <c r="ORJ445" s="330"/>
      <c r="ORK445" s="330"/>
      <c r="ORL445" s="330"/>
      <c r="ORM445" s="330"/>
      <c r="ORN445" s="330"/>
      <c r="ORO445" s="330"/>
      <c r="ORP445" s="330"/>
      <c r="ORQ445" s="330"/>
      <c r="ORR445" s="330"/>
      <c r="ORS445" s="330"/>
      <c r="ORT445" s="330"/>
      <c r="ORU445" s="330"/>
      <c r="ORV445" s="330"/>
      <c r="ORW445" s="330"/>
      <c r="ORX445" s="330"/>
      <c r="ORY445" s="330"/>
      <c r="ORZ445" s="330"/>
      <c r="OSA445" s="330"/>
      <c r="OSB445" s="330"/>
      <c r="OSC445" s="330"/>
      <c r="OSD445" s="330"/>
      <c r="OSE445" s="330"/>
      <c r="OSF445" s="330"/>
      <c r="OSG445" s="330"/>
      <c r="OSH445" s="330"/>
      <c r="OSI445" s="330"/>
      <c r="OSJ445" s="330"/>
      <c r="OSK445" s="330"/>
      <c r="OSL445" s="330"/>
      <c r="OSM445" s="330"/>
      <c r="OSN445" s="330"/>
      <c r="OSO445" s="330"/>
      <c r="OSP445" s="330"/>
      <c r="OSQ445" s="330"/>
      <c r="OSR445" s="330"/>
      <c r="OSS445" s="330"/>
      <c r="OST445" s="330"/>
      <c r="OSU445" s="330"/>
      <c r="OSV445" s="330"/>
      <c r="OSW445" s="330"/>
      <c r="OSX445" s="330"/>
      <c r="OSY445" s="330"/>
      <c r="OSZ445" s="330"/>
      <c r="OTA445" s="330"/>
      <c r="OTB445" s="330"/>
      <c r="OTC445" s="330"/>
      <c r="OTD445" s="330"/>
      <c r="OTE445" s="330"/>
      <c r="OTF445" s="330"/>
      <c r="OTG445" s="330"/>
      <c r="OTH445" s="330"/>
      <c r="OTI445" s="330"/>
      <c r="OTJ445" s="330"/>
      <c r="OTK445" s="330"/>
      <c r="OTL445" s="330"/>
      <c r="OTM445" s="330"/>
      <c r="OTN445" s="330"/>
      <c r="OTO445" s="330"/>
      <c r="OTP445" s="330"/>
      <c r="OTQ445" s="330"/>
      <c r="OTR445" s="330"/>
      <c r="OTS445" s="330"/>
      <c r="OTT445" s="330"/>
      <c r="OTU445" s="330"/>
      <c r="OTV445" s="330"/>
      <c r="OTW445" s="330"/>
      <c r="OTX445" s="330"/>
      <c r="OTY445" s="330"/>
      <c r="OTZ445" s="330"/>
      <c r="OUA445" s="330"/>
      <c r="OUB445" s="330"/>
      <c r="OUC445" s="330"/>
      <c r="OUD445" s="330"/>
      <c r="OUE445" s="330"/>
      <c r="OUF445" s="330"/>
      <c r="OUG445" s="330"/>
      <c r="OUH445" s="330"/>
      <c r="OUI445" s="330"/>
      <c r="OUJ445" s="330"/>
      <c r="OUK445" s="330"/>
      <c r="OUL445" s="330"/>
      <c r="OUM445" s="330"/>
      <c r="OUN445" s="330"/>
      <c r="OUO445" s="330"/>
      <c r="OUP445" s="330"/>
      <c r="OUQ445" s="330"/>
      <c r="OUR445" s="330"/>
      <c r="OUS445" s="330"/>
      <c r="OUT445" s="330"/>
      <c r="OUU445" s="330"/>
      <c r="OUV445" s="330"/>
      <c r="OUW445" s="330"/>
      <c r="OUX445" s="330"/>
      <c r="OUY445" s="330"/>
      <c r="OUZ445" s="330"/>
      <c r="OVA445" s="330"/>
      <c r="OVB445" s="330"/>
      <c r="OVC445" s="330"/>
      <c r="OVD445" s="330"/>
      <c r="OVE445" s="330"/>
      <c r="OVF445" s="330"/>
      <c r="OVG445" s="330"/>
      <c r="OVH445" s="330"/>
      <c r="OVI445" s="330"/>
      <c r="OVJ445" s="330"/>
      <c r="OVK445" s="330"/>
      <c r="OVL445" s="330"/>
      <c r="OVM445" s="330"/>
      <c r="OVN445" s="330"/>
      <c r="OVO445" s="330"/>
      <c r="OVP445" s="330"/>
      <c r="OVQ445" s="330"/>
      <c r="OVR445" s="330"/>
      <c r="OVS445" s="330"/>
      <c r="OVT445" s="330"/>
      <c r="OVU445" s="330"/>
      <c r="OVV445" s="330"/>
      <c r="OVW445" s="330"/>
      <c r="OVX445" s="330"/>
      <c r="OVY445" s="330"/>
      <c r="OVZ445" s="330"/>
      <c r="OWA445" s="330"/>
      <c r="OWB445" s="330"/>
      <c r="OWC445" s="330"/>
      <c r="OWD445" s="330"/>
      <c r="OWE445" s="330"/>
      <c r="OWF445" s="330"/>
      <c r="OWG445" s="330"/>
      <c r="OWH445" s="330"/>
      <c r="OWI445" s="330"/>
      <c r="OWJ445" s="330"/>
      <c r="OWK445" s="330"/>
      <c r="OWL445" s="330"/>
      <c r="OWM445" s="330"/>
      <c r="OWN445" s="330"/>
      <c r="OWO445" s="330"/>
      <c r="OWP445" s="330"/>
      <c r="OWQ445" s="330"/>
      <c r="OWR445" s="330"/>
      <c r="OWS445" s="330"/>
      <c r="OWT445" s="330"/>
      <c r="OWU445" s="330"/>
      <c r="OWV445" s="330"/>
      <c r="OWW445" s="330"/>
      <c r="OWX445" s="330"/>
      <c r="OWY445" s="330"/>
      <c r="OWZ445" s="330"/>
      <c r="OXA445" s="330"/>
      <c r="OXB445" s="330"/>
      <c r="OXC445" s="330"/>
      <c r="OXD445" s="330"/>
      <c r="OXE445" s="330"/>
      <c r="OXF445" s="330"/>
      <c r="OXG445" s="330"/>
      <c r="OXH445" s="330"/>
      <c r="OXI445" s="330"/>
      <c r="OXJ445" s="330"/>
      <c r="OXK445" s="330"/>
      <c r="OXL445" s="330"/>
      <c r="OXM445" s="330"/>
      <c r="OXN445" s="330"/>
      <c r="OXO445" s="330"/>
      <c r="OXP445" s="330"/>
      <c r="OXQ445" s="330"/>
      <c r="OXR445" s="330"/>
      <c r="OXS445" s="330"/>
      <c r="OXT445" s="330"/>
      <c r="OXU445" s="330"/>
      <c r="OXV445" s="330"/>
      <c r="OXW445" s="330"/>
      <c r="OXX445" s="330"/>
      <c r="OXY445" s="330"/>
      <c r="OXZ445" s="330"/>
      <c r="OYA445" s="330"/>
      <c r="OYB445" s="330"/>
      <c r="OYC445" s="330"/>
      <c r="OYD445" s="330"/>
      <c r="OYE445" s="330"/>
      <c r="OYF445" s="330"/>
      <c r="OYG445" s="330"/>
      <c r="OYH445" s="330"/>
      <c r="OYI445" s="330"/>
      <c r="OYJ445" s="330"/>
      <c r="OYK445" s="330"/>
      <c r="OYL445" s="330"/>
      <c r="OYM445" s="330"/>
      <c r="OYN445" s="330"/>
      <c r="OYO445" s="330"/>
      <c r="OYP445" s="330"/>
      <c r="OYQ445" s="330"/>
      <c r="OYR445" s="330"/>
      <c r="OYS445" s="330"/>
      <c r="OYT445" s="330"/>
      <c r="OYU445" s="330"/>
      <c r="OYV445" s="330"/>
      <c r="OYW445" s="330"/>
      <c r="OYX445" s="330"/>
      <c r="OYY445" s="330"/>
      <c r="OYZ445" s="330"/>
      <c r="OZA445" s="330"/>
      <c r="OZB445" s="330"/>
      <c r="OZC445" s="330"/>
      <c r="OZD445" s="330"/>
      <c r="OZE445" s="330"/>
      <c r="OZF445" s="330"/>
      <c r="OZG445" s="330"/>
      <c r="OZH445" s="330"/>
      <c r="OZI445" s="330"/>
      <c r="OZJ445" s="330"/>
      <c r="OZK445" s="330"/>
      <c r="OZL445" s="330"/>
      <c r="OZM445" s="330"/>
      <c r="OZN445" s="330"/>
      <c r="OZO445" s="330"/>
      <c r="OZP445" s="330"/>
      <c r="OZQ445" s="330"/>
      <c r="OZR445" s="330"/>
      <c r="OZS445" s="330"/>
      <c r="OZT445" s="330"/>
      <c r="OZU445" s="330"/>
      <c r="OZV445" s="330"/>
      <c r="OZW445" s="330"/>
      <c r="OZX445" s="330"/>
      <c r="OZY445" s="330"/>
      <c r="OZZ445" s="330"/>
      <c r="PAA445" s="330"/>
      <c r="PAB445" s="330"/>
      <c r="PAC445" s="330"/>
      <c r="PAD445" s="330"/>
      <c r="PAE445" s="330"/>
      <c r="PAF445" s="330"/>
      <c r="PAG445" s="330"/>
      <c r="PAH445" s="330"/>
      <c r="PAI445" s="330"/>
      <c r="PAJ445" s="330"/>
      <c r="PAK445" s="330"/>
      <c r="PAL445" s="330"/>
      <c r="PAM445" s="330"/>
      <c r="PAN445" s="330"/>
      <c r="PAO445" s="330"/>
      <c r="PAP445" s="330"/>
      <c r="PAQ445" s="330"/>
      <c r="PAR445" s="330"/>
      <c r="PAS445" s="330"/>
      <c r="PAT445" s="330"/>
      <c r="PAU445" s="330"/>
      <c r="PAV445" s="330"/>
      <c r="PAW445" s="330"/>
      <c r="PAX445" s="330"/>
      <c r="PAY445" s="330"/>
      <c r="PAZ445" s="330"/>
      <c r="PBA445" s="330"/>
      <c r="PBB445" s="330"/>
      <c r="PBC445" s="330"/>
      <c r="PBD445" s="330"/>
      <c r="PBE445" s="330"/>
      <c r="PBF445" s="330"/>
      <c r="PBG445" s="330"/>
      <c r="PBH445" s="330"/>
      <c r="PBI445" s="330"/>
      <c r="PBJ445" s="330"/>
      <c r="PBK445" s="330"/>
      <c r="PBL445" s="330"/>
      <c r="PBM445" s="330"/>
      <c r="PBN445" s="330"/>
      <c r="PBO445" s="330"/>
      <c r="PBP445" s="330"/>
      <c r="PBQ445" s="330"/>
      <c r="PBR445" s="330"/>
      <c r="PBS445" s="330"/>
      <c r="PBT445" s="330"/>
      <c r="PBU445" s="330"/>
      <c r="PBV445" s="330"/>
      <c r="PBW445" s="330"/>
      <c r="PBX445" s="330"/>
      <c r="PBY445" s="330"/>
      <c r="PBZ445" s="330"/>
      <c r="PCA445" s="330"/>
      <c r="PCB445" s="330"/>
      <c r="PCC445" s="330"/>
      <c r="PCD445" s="330"/>
      <c r="PCE445" s="330"/>
      <c r="PCF445" s="330"/>
      <c r="PCG445" s="330"/>
      <c r="PCH445" s="330"/>
      <c r="PCI445" s="330"/>
      <c r="PCJ445" s="330"/>
      <c r="PCK445" s="330"/>
      <c r="PCL445" s="330"/>
      <c r="PCM445" s="330"/>
      <c r="PCN445" s="330"/>
      <c r="PCO445" s="330"/>
      <c r="PCP445" s="330"/>
      <c r="PCQ445" s="330"/>
      <c r="PCR445" s="330"/>
      <c r="PCS445" s="330"/>
      <c r="PCT445" s="330"/>
      <c r="PCU445" s="330"/>
      <c r="PCV445" s="330"/>
      <c r="PCW445" s="330"/>
      <c r="PCX445" s="330"/>
      <c r="PCY445" s="330"/>
      <c r="PCZ445" s="330"/>
      <c r="PDA445" s="330"/>
      <c r="PDB445" s="330"/>
      <c r="PDC445" s="330"/>
      <c r="PDD445" s="330"/>
      <c r="PDE445" s="330"/>
      <c r="PDF445" s="330"/>
      <c r="PDG445" s="330"/>
      <c r="PDH445" s="330"/>
      <c r="PDI445" s="330"/>
      <c r="PDJ445" s="330"/>
      <c r="PDK445" s="330"/>
      <c r="PDL445" s="330"/>
      <c r="PDM445" s="330"/>
      <c r="PDN445" s="330"/>
      <c r="PDO445" s="330"/>
      <c r="PDP445" s="330"/>
      <c r="PDQ445" s="330"/>
      <c r="PDR445" s="330"/>
      <c r="PDS445" s="330"/>
      <c r="PDT445" s="330"/>
      <c r="PDU445" s="330"/>
      <c r="PDV445" s="330"/>
      <c r="PDW445" s="330"/>
      <c r="PDX445" s="330"/>
      <c r="PDY445" s="330"/>
      <c r="PDZ445" s="330"/>
      <c r="PEA445" s="330"/>
      <c r="PEB445" s="330"/>
      <c r="PEC445" s="330"/>
      <c r="PED445" s="330"/>
      <c r="PEE445" s="330"/>
      <c r="PEF445" s="330"/>
      <c r="PEG445" s="330"/>
      <c r="PEH445" s="330"/>
      <c r="PEI445" s="330"/>
      <c r="PEJ445" s="330"/>
      <c r="PEK445" s="330"/>
      <c r="PEL445" s="330"/>
      <c r="PEM445" s="330"/>
      <c r="PEN445" s="330"/>
      <c r="PEO445" s="330"/>
      <c r="PEP445" s="330"/>
      <c r="PEQ445" s="330"/>
      <c r="PER445" s="330"/>
      <c r="PES445" s="330"/>
      <c r="PET445" s="330"/>
      <c r="PEU445" s="330"/>
      <c r="PEV445" s="330"/>
      <c r="PEW445" s="330"/>
      <c r="PEX445" s="330"/>
      <c r="PEY445" s="330"/>
      <c r="PEZ445" s="330"/>
      <c r="PFA445" s="330"/>
      <c r="PFB445" s="330"/>
      <c r="PFC445" s="330"/>
      <c r="PFD445" s="330"/>
      <c r="PFE445" s="330"/>
      <c r="PFF445" s="330"/>
      <c r="PFG445" s="330"/>
      <c r="PFH445" s="330"/>
      <c r="PFI445" s="330"/>
      <c r="PFJ445" s="330"/>
      <c r="PFK445" s="330"/>
      <c r="PFL445" s="330"/>
      <c r="PFM445" s="330"/>
      <c r="PFN445" s="330"/>
      <c r="PFO445" s="330"/>
      <c r="PFP445" s="330"/>
      <c r="PFQ445" s="330"/>
      <c r="PFR445" s="330"/>
      <c r="PFS445" s="330"/>
      <c r="PFT445" s="330"/>
      <c r="PFU445" s="330"/>
      <c r="PFV445" s="330"/>
      <c r="PFW445" s="330"/>
      <c r="PFX445" s="330"/>
      <c r="PFY445" s="330"/>
      <c r="PFZ445" s="330"/>
      <c r="PGA445" s="330"/>
      <c r="PGB445" s="330"/>
      <c r="PGC445" s="330"/>
      <c r="PGD445" s="330"/>
      <c r="PGE445" s="330"/>
      <c r="PGF445" s="330"/>
      <c r="PGG445" s="330"/>
      <c r="PGH445" s="330"/>
      <c r="PGI445" s="330"/>
      <c r="PGJ445" s="330"/>
      <c r="PGK445" s="330"/>
      <c r="PGL445" s="330"/>
      <c r="PGM445" s="330"/>
      <c r="PGN445" s="330"/>
      <c r="PGO445" s="330"/>
      <c r="PGP445" s="330"/>
      <c r="PGQ445" s="330"/>
      <c r="PGR445" s="330"/>
      <c r="PGS445" s="330"/>
      <c r="PGT445" s="330"/>
      <c r="PGU445" s="330"/>
      <c r="PGV445" s="330"/>
      <c r="PGW445" s="330"/>
      <c r="PGX445" s="330"/>
      <c r="PGY445" s="330"/>
      <c r="PGZ445" s="330"/>
      <c r="PHA445" s="330"/>
      <c r="PHB445" s="330"/>
      <c r="PHC445" s="330"/>
      <c r="PHD445" s="330"/>
      <c r="PHE445" s="330"/>
      <c r="PHF445" s="330"/>
      <c r="PHG445" s="330"/>
      <c r="PHH445" s="330"/>
      <c r="PHI445" s="330"/>
      <c r="PHJ445" s="330"/>
      <c r="PHK445" s="330"/>
      <c r="PHL445" s="330"/>
      <c r="PHM445" s="330"/>
      <c r="PHN445" s="330"/>
      <c r="PHO445" s="330"/>
      <c r="PHP445" s="330"/>
      <c r="PHQ445" s="330"/>
      <c r="PHR445" s="330"/>
      <c r="PHS445" s="330"/>
      <c r="PHT445" s="330"/>
      <c r="PHU445" s="330"/>
      <c r="PHV445" s="330"/>
      <c r="PHW445" s="330"/>
      <c r="PHX445" s="330"/>
      <c r="PHY445" s="330"/>
      <c r="PHZ445" s="330"/>
      <c r="PIA445" s="330"/>
      <c r="PIB445" s="330"/>
      <c r="PIC445" s="330"/>
      <c r="PID445" s="330"/>
      <c r="PIE445" s="330"/>
      <c r="PIF445" s="330"/>
      <c r="PIG445" s="330"/>
      <c r="PIH445" s="330"/>
      <c r="PII445" s="330"/>
      <c r="PIJ445" s="330"/>
      <c r="PIK445" s="330"/>
      <c r="PIL445" s="330"/>
      <c r="PIM445" s="330"/>
      <c r="PIN445" s="330"/>
      <c r="PIO445" s="330"/>
      <c r="PIP445" s="330"/>
      <c r="PIQ445" s="330"/>
      <c r="PIR445" s="330"/>
      <c r="PIS445" s="330"/>
      <c r="PIT445" s="330"/>
      <c r="PIU445" s="330"/>
      <c r="PIV445" s="330"/>
      <c r="PIW445" s="330"/>
      <c r="PIX445" s="330"/>
      <c r="PIY445" s="330"/>
      <c r="PIZ445" s="330"/>
      <c r="PJA445" s="330"/>
      <c r="PJB445" s="330"/>
      <c r="PJC445" s="330"/>
      <c r="PJD445" s="330"/>
      <c r="PJE445" s="330"/>
      <c r="PJF445" s="330"/>
      <c r="PJG445" s="330"/>
      <c r="PJH445" s="330"/>
      <c r="PJI445" s="330"/>
      <c r="PJJ445" s="330"/>
      <c r="PJK445" s="330"/>
      <c r="PJL445" s="330"/>
      <c r="PJM445" s="330"/>
      <c r="PJN445" s="330"/>
      <c r="PJO445" s="330"/>
      <c r="PJP445" s="330"/>
      <c r="PJQ445" s="330"/>
      <c r="PJR445" s="330"/>
      <c r="PJS445" s="330"/>
      <c r="PJT445" s="330"/>
      <c r="PJU445" s="330"/>
      <c r="PJV445" s="330"/>
      <c r="PJW445" s="330"/>
      <c r="PJX445" s="330"/>
      <c r="PJY445" s="330"/>
      <c r="PJZ445" s="330"/>
      <c r="PKA445" s="330"/>
      <c r="PKB445" s="330"/>
      <c r="PKC445" s="330"/>
      <c r="PKD445" s="330"/>
      <c r="PKE445" s="330"/>
      <c r="PKF445" s="330"/>
      <c r="PKG445" s="330"/>
      <c r="PKH445" s="330"/>
      <c r="PKI445" s="330"/>
      <c r="PKJ445" s="330"/>
      <c r="PKK445" s="330"/>
      <c r="PKL445" s="330"/>
      <c r="PKM445" s="330"/>
      <c r="PKN445" s="330"/>
      <c r="PKO445" s="330"/>
      <c r="PKP445" s="330"/>
      <c r="PKQ445" s="330"/>
      <c r="PKR445" s="330"/>
      <c r="PKS445" s="330"/>
      <c r="PKT445" s="330"/>
      <c r="PKU445" s="330"/>
      <c r="PKV445" s="330"/>
      <c r="PKW445" s="330"/>
      <c r="PKX445" s="330"/>
      <c r="PKY445" s="330"/>
      <c r="PKZ445" s="330"/>
      <c r="PLA445" s="330"/>
      <c r="PLB445" s="330"/>
      <c r="PLC445" s="330"/>
      <c r="PLD445" s="330"/>
      <c r="PLE445" s="330"/>
      <c r="PLF445" s="330"/>
      <c r="PLG445" s="330"/>
      <c r="PLH445" s="330"/>
      <c r="PLI445" s="330"/>
      <c r="PLJ445" s="330"/>
      <c r="PLK445" s="330"/>
      <c r="PLL445" s="330"/>
      <c r="PLM445" s="330"/>
      <c r="PLN445" s="330"/>
      <c r="PLO445" s="330"/>
      <c r="PLP445" s="330"/>
      <c r="PLQ445" s="330"/>
      <c r="PLR445" s="330"/>
      <c r="PLS445" s="330"/>
      <c r="PLT445" s="330"/>
      <c r="PLU445" s="330"/>
      <c r="PLV445" s="330"/>
      <c r="PLW445" s="330"/>
      <c r="PLX445" s="330"/>
      <c r="PLY445" s="330"/>
      <c r="PLZ445" s="330"/>
      <c r="PMA445" s="330"/>
      <c r="PMB445" s="330"/>
      <c r="PMC445" s="330"/>
      <c r="PMD445" s="330"/>
      <c r="PME445" s="330"/>
      <c r="PMF445" s="330"/>
      <c r="PMG445" s="330"/>
      <c r="PMH445" s="330"/>
      <c r="PMI445" s="330"/>
      <c r="PMJ445" s="330"/>
      <c r="PMK445" s="330"/>
      <c r="PML445" s="330"/>
      <c r="PMM445" s="330"/>
      <c r="PMN445" s="330"/>
      <c r="PMO445" s="330"/>
      <c r="PMP445" s="330"/>
      <c r="PMQ445" s="330"/>
      <c r="PMR445" s="330"/>
      <c r="PMS445" s="330"/>
      <c r="PMT445" s="330"/>
      <c r="PMU445" s="330"/>
      <c r="PMV445" s="330"/>
      <c r="PMW445" s="330"/>
      <c r="PMX445" s="330"/>
      <c r="PMY445" s="330"/>
      <c r="PMZ445" s="330"/>
      <c r="PNA445" s="330"/>
      <c r="PNB445" s="330"/>
      <c r="PNC445" s="330"/>
      <c r="PND445" s="330"/>
      <c r="PNE445" s="330"/>
      <c r="PNF445" s="330"/>
      <c r="PNG445" s="330"/>
      <c r="PNH445" s="330"/>
      <c r="PNI445" s="330"/>
      <c r="PNJ445" s="330"/>
      <c r="PNK445" s="330"/>
      <c r="PNL445" s="330"/>
      <c r="PNM445" s="330"/>
      <c r="PNN445" s="330"/>
      <c r="PNO445" s="330"/>
      <c r="PNP445" s="330"/>
      <c r="PNQ445" s="330"/>
      <c r="PNR445" s="330"/>
      <c r="PNS445" s="330"/>
      <c r="PNT445" s="330"/>
      <c r="PNU445" s="330"/>
      <c r="PNV445" s="330"/>
      <c r="PNW445" s="330"/>
      <c r="PNX445" s="330"/>
      <c r="PNY445" s="330"/>
      <c r="PNZ445" s="330"/>
      <c r="POA445" s="330"/>
      <c r="POB445" s="330"/>
      <c r="POC445" s="330"/>
      <c r="POD445" s="330"/>
      <c r="POE445" s="330"/>
      <c r="POF445" s="330"/>
      <c r="POG445" s="330"/>
      <c r="POH445" s="330"/>
      <c r="POI445" s="330"/>
      <c r="POJ445" s="330"/>
      <c r="POK445" s="330"/>
      <c r="POL445" s="330"/>
      <c r="POM445" s="330"/>
      <c r="PON445" s="330"/>
      <c r="POO445" s="330"/>
      <c r="POP445" s="330"/>
      <c r="POQ445" s="330"/>
      <c r="POR445" s="330"/>
      <c r="POS445" s="330"/>
      <c r="POT445" s="330"/>
      <c r="POU445" s="330"/>
      <c r="POV445" s="330"/>
      <c r="POW445" s="330"/>
      <c r="POX445" s="330"/>
      <c r="POY445" s="330"/>
      <c r="POZ445" s="330"/>
      <c r="PPA445" s="330"/>
      <c r="PPB445" s="330"/>
      <c r="PPC445" s="330"/>
      <c r="PPD445" s="330"/>
      <c r="PPE445" s="330"/>
      <c r="PPF445" s="330"/>
      <c r="PPG445" s="330"/>
      <c r="PPH445" s="330"/>
      <c r="PPI445" s="330"/>
      <c r="PPJ445" s="330"/>
      <c r="PPK445" s="330"/>
      <c r="PPL445" s="330"/>
      <c r="PPM445" s="330"/>
      <c r="PPN445" s="330"/>
      <c r="PPO445" s="330"/>
      <c r="PPP445" s="330"/>
      <c r="PPQ445" s="330"/>
      <c r="PPR445" s="330"/>
      <c r="PPS445" s="330"/>
      <c r="PPT445" s="330"/>
      <c r="PPU445" s="330"/>
      <c r="PPV445" s="330"/>
      <c r="PPW445" s="330"/>
      <c r="PPX445" s="330"/>
      <c r="PPY445" s="330"/>
      <c r="PPZ445" s="330"/>
      <c r="PQA445" s="330"/>
      <c r="PQB445" s="330"/>
      <c r="PQC445" s="330"/>
      <c r="PQD445" s="330"/>
      <c r="PQE445" s="330"/>
      <c r="PQF445" s="330"/>
      <c r="PQG445" s="330"/>
      <c r="PQH445" s="330"/>
      <c r="PQI445" s="330"/>
      <c r="PQJ445" s="330"/>
      <c r="PQK445" s="330"/>
      <c r="PQL445" s="330"/>
      <c r="PQM445" s="330"/>
      <c r="PQN445" s="330"/>
      <c r="PQO445" s="330"/>
      <c r="PQP445" s="330"/>
      <c r="PQQ445" s="330"/>
      <c r="PQR445" s="330"/>
      <c r="PQS445" s="330"/>
      <c r="PQT445" s="330"/>
      <c r="PQU445" s="330"/>
      <c r="PQV445" s="330"/>
      <c r="PQW445" s="330"/>
      <c r="PQX445" s="330"/>
      <c r="PQY445" s="330"/>
      <c r="PQZ445" s="330"/>
      <c r="PRA445" s="330"/>
      <c r="PRB445" s="330"/>
      <c r="PRC445" s="330"/>
      <c r="PRD445" s="330"/>
      <c r="PRE445" s="330"/>
      <c r="PRF445" s="330"/>
      <c r="PRG445" s="330"/>
      <c r="PRH445" s="330"/>
      <c r="PRI445" s="330"/>
      <c r="PRJ445" s="330"/>
      <c r="PRK445" s="330"/>
      <c r="PRL445" s="330"/>
      <c r="PRM445" s="330"/>
      <c r="PRN445" s="330"/>
      <c r="PRO445" s="330"/>
      <c r="PRP445" s="330"/>
      <c r="PRQ445" s="330"/>
      <c r="PRR445" s="330"/>
      <c r="PRS445" s="330"/>
      <c r="PRT445" s="330"/>
      <c r="PRU445" s="330"/>
      <c r="PRV445" s="330"/>
      <c r="PRW445" s="330"/>
      <c r="PRX445" s="330"/>
      <c r="PRY445" s="330"/>
      <c r="PRZ445" s="330"/>
      <c r="PSA445" s="330"/>
      <c r="PSB445" s="330"/>
      <c r="PSC445" s="330"/>
      <c r="PSD445" s="330"/>
      <c r="PSE445" s="330"/>
      <c r="PSF445" s="330"/>
      <c r="PSG445" s="330"/>
      <c r="PSH445" s="330"/>
      <c r="PSI445" s="330"/>
      <c r="PSJ445" s="330"/>
      <c r="PSK445" s="330"/>
      <c r="PSL445" s="330"/>
      <c r="PSM445" s="330"/>
      <c r="PSN445" s="330"/>
      <c r="PSO445" s="330"/>
      <c r="PSP445" s="330"/>
      <c r="PSQ445" s="330"/>
      <c r="PSR445" s="330"/>
      <c r="PSS445" s="330"/>
      <c r="PST445" s="330"/>
      <c r="PSU445" s="330"/>
      <c r="PSV445" s="330"/>
      <c r="PSW445" s="330"/>
      <c r="PSX445" s="330"/>
      <c r="PSY445" s="330"/>
      <c r="PSZ445" s="330"/>
      <c r="PTA445" s="330"/>
      <c r="PTB445" s="330"/>
      <c r="PTC445" s="330"/>
      <c r="PTD445" s="330"/>
      <c r="PTE445" s="330"/>
      <c r="PTF445" s="330"/>
      <c r="PTG445" s="330"/>
      <c r="PTH445" s="330"/>
      <c r="PTI445" s="330"/>
      <c r="PTJ445" s="330"/>
      <c r="PTK445" s="330"/>
      <c r="PTL445" s="330"/>
      <c r="PTM445" s="330"/>
      <c r="PTN445" s="330"/>
      <c r="PTO445" s="330"/>
      <c r="PTP445" s="330"/>
      <c r="PTQ445" s="330"/>
      <c r="PTR445" s="330"/>
      <c r="PTS445" s="330"/>
      <c r="PTT445" s="330"/>
      <c r="PTU445" s="330"/>
      <c r="PTV445" s="330"/>
      <c r="PTW445" s="330"/>
      <c r="PTX445" s="330"/>
      <c r="PTY445" s="330"/>
      <c r="PTZ445" s="330"/>
      <c r="PUA445" s="330"/>
      <c r="PUB445" s="330"/>
      <c r="PUC445" s="330"/>
      <c r="PUD445" s="330"/>
      <c r="PUE445" s="330"/>
      <c r="PUF445" s="330"/>
      <c r="PUG445" s="330"/>
      <c r="PUH445" s="330"/>
      <c r="PUI445" s="330"/>
      <c r="PUJ445" s="330"/>
      <c r="PUK445" s="330"/>
      <c r="PUL445" s="330"/>
      <c r="PUM445" s="330"/>
      <c r="PUN445" s="330"/>
      <c r="PUO445" s="330"/>
      <c r="PUP445" s="330"/>
      <c r="PUQ445" s="330"/>
      <c r="PUR445" s="330"/>
      <c r="PUS445" s="330"/>
      <c r="PUT445" s="330"/>
      <c r="PUU445" s="330"/>
      <c r="PUV445" s="330"/>
      <c r="PUW445" s="330"/>
      <c r="PUX445" s="330"/>
      <c r="PUY445" s="330"/>
      <c r="PUZ445" s="330"/>
      <c r="PVA445" s="330"/>
      <c r="PVB445" s="330"/>
      <c r="PVC445" s="330"/>
      <c r="PVD445" s="330"/>
      <c r="PVE445" s="330"/>
      <c r="PVF445" s="330"/>
      <c r="PVG445" s="330"/>
      <c r="PVH445" s="330"/>
      <c r="PVI445" s="330"/>
      <c r="PVJ445" s="330"/>
      <c r="PVK445" s="330"/>
      <c r="PVL445" s="330"/>
      <c r="PVM445" s="330"/>
      <c r="PVN445" s="330"/>
      <c r="PVO445" s="330"/>
      <c r="PVP445" s="330"/>
      <c r="PVQ445" s="330"/>
      <c r="PVR445" s="330"/>
      <c r="PVS445" s="330"/>
      <c r="PVT445" s="330"/>
      <c r="PVU445" s="330"/>
      <c r="PVV445" s="330"/>
      <c r="PVW445" s="330"/>
      <c r="PVX445" s="330"/>
      <c r="PVY445" s="330"/>
      <c r="PVZ445" s="330"/>
      <c r="PWA445" s="330"/>
      <c r="PWB445" s="330"/>
      <c r="PWC445" s="330"/>
      <c r="PWD445" s="330"/>
      <c r="PWE445" s="330"/>
      <c r="PWF445" s="330"/>
      <c r="PWG445" s="330"/>
      <c r="PWH445" s="330"/>
      <c r="PWI445" s="330"/>
      <c r="PWJ445" s="330"/>
      <c r="PWK445" s="330"/>
      <c r="PWL445" s="330"/>
      <c r="PWM445" s="330"/>
      <c r="PWN445" s="330"/>
      <c r="PWO445" s="330"/>
      <c r="PWP445" s="330"/>
      <c r="PWQ445" s="330"/>
      <c r="PWR445" s="330"/>
      <c r="PWS445" s="330"/>
      <c r="PWT445" s="330"/>
      <c r="PWU445" s="330"/>
      <c r="PWV445" s="330"/>
      <c r="PWW445" s="330"/>
      <c r="PWX445" s="330"/>
      <c r="PWY445" s="330"/>
      <c r="PWZ445" s="330"/>
      <c r="PXA445" s="330"/>
      <c r="PXB445" s="330"/>
      <c r="PXC445" s="330"/>
      <c r="PXD445" s="330"/>
      <c r="PXE445" s="330"/>
      <c r="PXF445" s="330"/>
      <c r="PXG445" s="330"/>
      <c r="PXH445" s="330"/>
      <c r="PXI445" s="330"/>
      <c r="PXJ445" s="330"/>
      <c r="PXK445" s="330"/>
      <c r="PXL445" s="330"/>
      <c r="PXM445" s="330"/>
      <c r="PXN445" s="330"/>
      <c r="PXO445" s="330"/>
      <c r="PXP445" s="330"/>
      <c r="PXQ445" s="330"/>
      <c r="PXR445" s="330"/>
      <c r="PXS445" s="330"/>
      <c r="PXT445" s="330"/>
      <c r="PXU445" s="330"/>
      <c r="PXV445" s="330"/>
      <c r="PXW445" s="330"/>
      <c r="PXX445" s="330"/>
      <c r="PXY445" s="330"/>
      <c r="PXZ445" s="330"/>
      <c r="PYA445" s="330"/>
      <c r="PYB445" s="330"/>
      <c r="PYC445" s="330"/>
      <c r="PYD445" s="330"/>
      <c r="PYE445" s="330"/>
      <c r="PYF445" s="330"/>
      <c r="PYG445" s="330"/>
      <c r="PYH445" s="330"/>
      <c r="PYI445" s="330"/>
      <c r="PYJ445" s="330"/>
      <c r="PYK445" s="330"/>
      <c r="PYL445" s="330"/>
      <c r="PYM445" s="330"/>
      <c r="PYN445" s="330"/>
      <c r="PYO445" s="330"/>
      <c r="PYP445" s="330"/>
      <c r="PYQ445" s="330"/>
      <c r="PYR445" s="330"/>
      <c r="PYS445" s="330"/>
      <c r="PYT445" s="330"/>
      <c r="PYU445" s="330"/>
      <c r="PYV445" s="330"/>
      <c r="PYW445" s="330"/>
      <c r="PYX445" s="330"/>
      <c r="PYY445" s="330"/>
      <c r="PYZ445" s="330"/>
      <c r="PZA445" s="330"/>
      <c r="PZB445" s="330"/>
      <c r="PZC445" s="330"/>
      <c r="PZD445" s="330"/>
      <c r="PZE445" s="330"/>
      <c r="PZF445" s="330"/>
      <c r="PZG445" s="330"/>
      <c r="PZH445" s="330"/>
      <c r="PZI445" s="330"/>
      <c r="PZJ445" s="330"/>
      <c r="PZK445" s="330"/>
      <c r="PZL445" s="330"/>
      <c r="PZM445" s="330"/>
      <c r="PZN445" s="330"/>
      <c r="PZO445" s="330"/>
      <c r="PZP445" s="330"/>
      <c r="PZQ445" s="330"/>
      <c r="PZR445" s="330"/>
      <c r="PZS445" s="330"/>
      <c r="PZT445" s="330"/>
      <c r="PZU445" s="330"/>
      <c r="PZV445" s="330"/>
      <c r="PZW445" s="330"/>
      <c r="PZX445" s="330"/>
      <c r="PZY445" s="330"/>
      <c r="PZZ445" s="330"/>
      <c r="QAA445" s="330"/>
      <c r="QAB445" s="330"/>
      <c r="QAC445" s="330"/>
      <c r="QAD445" s="330"/>
      <c r="QAE445" s="330"/>
      <c r="QAF445" s="330"/>
      <c r="QAG445" s="330"/>
      <c r="QAH445" s="330"/>
      <c r="QAI445" s="330"/>
      <c r="QAJ445" s="330"/>
      <c r="QAK445" s="330"/>
      <c r="QAL445" s="330"/>
      <c r="QAM445" s="330"/>
      <c r="QAN445" s="330"/>
      <c r="QAO445" s="330"/>
      <c r="QAP445" s="330"/>
      <c r="QAQ445" s="330"/>
      <c r="QAR445" s="330"/>
      <c r="QAS445" s="330"/>
      <c r="QAT445" s="330"/>
      <c r="QAU445" s="330"/>
      <c r="QAV445" s="330"/>
      <c r="QAW445" s="330"/>
      <c r="QAX445" s="330"/>
      <c r="QAY445" s="330"/>
      <c r="QAZ445" s="330"/>
      <c r="QBA445" s="330"/>
      <c r="QBB445" s="330"/>
      <c r="QBC445" s="330"/>
      <c r="QBD445" s="330"/>
      <c r="QBE445" s="330"/>
      <c r="QBF445" s="330"/>
      <c r="QBG445" s="330"/>
      <c r="QBH445" s="330"/>
      <c r="QBI445" s="330"/>
      <c r="QBJ445" s="330"/>
      <c r="QBK445" s="330"/>
      <c r="QBL445" s="330"/>
      <c r="QBM445" s="330"/>
      <c r="QBN445" s="330"/>
      <c r="QBO445" s="330"/>
      <c r="QBP445" s="330"/>
      <c r="QBQ445" s="330"/>
      <c r="QBR445" s="330"/>
      <c r="QBS445" s="330"/>
      <c r="QBT445" s="330"/>
      <c r="QBU445" s="330"/>
      <c r="QBV445" s="330"/>
      <c r="QBW445" s="330"/>
      <c r="QBX445" s="330"/>
      <c r="QBY445" s="330"/>
      <c r="QBZ445" s="330"/>
      <c r="QCA445" s="330"/>
      <c r="QCB445" s="330"/>
      <c r="QCC445" s="330"/>
      <c r="QCD445" s="330"/>
      <c r="QCE445" s="330"/>
      <c r="QCF445" s="330"/>
      <c r="QCG445" s="330"/>
      <c r="QCH445" s="330"/>
      <c r="QCI445" s="330"/>
      <c r="QCJ445" s="330"/>
      <c r="QCK445" s="330"/>
      <c r="QCL445" s="330"/>
      <c r="QCM445" s="330"/>
      <c r="QCN445" s="330"/>
      <c r="QCO445" s="330"/>
      <c r="QCP445" s="330"/>
      <c r="QCQ445" s="330"/>
      <c r="QCR445" s="330"/>
      <c r="QCS445" s="330"/>
      <c r="QCT445" s="330"/>
      <c r="QCU445" s="330"/>
      <c r="QCV445" s="330"/>
      <c r="QCW445" s="330"/>
      <c r="QCX445" s="330"/>
      <c r="QCY445" s="330"/>
      <c r="QCZ445" s="330"/>
      <c r="QDA445" s="330"/>
      <c r="QDB445" s="330"/>
      <c r="QDC445" s="330"/>
      <c r="QDD445" s="330"/>
      <c r="QDE445" s="330"/>
      <c r="QDF445" s="330"/>
      <c r="QDG445" s="330"/>
      <c r="QDH445" s="330"/>
      <c r="QDI445" s="330"/>
      <c r="QDJ445" s="330"/>
      <c r="QDK445" s="330"/>
      <c r="QDL445" s="330"/>
      <c r="QDM445" s="330"/>
      <c r="QDN445" s="330"/>
      <c r="QDO445" s="330"/>
      <c r="QDP445" s="330"/>
      <c r="QDQ445" s="330"/>
      <c r="QDR445" s="330"/>
      <c r="QDS445" s="330"/>
      <c r="QDT445" s="330"/>
      <c r="QDU445" s="330"/>
      <c r="QDV445" s="330"/>
      <c r="QDW445" s="330"/>
      <c r="QDX445" s="330"/>
      <c r="QDY445" s="330"/>
      <c r="QDZ445" s="330"/>
      <c r="QEA445" s="330"/>
      <c r="QEB445" s="330"/>
      <c r="QEC445" s="330"/>
      <c r="QED445" s="330"/>
      <c r="QEE445" s="330"/>
      <c r="QEF445" s="330"/>
      <c r="QEG445" s="330"/>
      <c r="QEH445" s="330"/>
      <c r="QEI445" s="330"/>
      <c r="QEJ445" s="330"/>
      <c r="QEK445" s="330"/>
      <c r="QEL445" s="330"/>
      <c r="QEM445" s="330"/>
      <c r="QEN445" s="330"/>
      <c r="QEO445" s="330"/>
      <c r="QEP445" s="330"/>
      <c r="QEQ445" s="330"/>
      <c r="QER445" s="330"/>
      <c r="QES445" s="330"/>
      <c r="QET445" s="330"/>
      <c r="QEU445" s="330"/>
      <c r="QEV445" s="330"/>
      <c r="QEW445" s="330"/>
      <c r="QEX445" s="330"/>
      <c r="QEY445" s="330"/>
      <c r="QEZ445" s="330"/>
      <c r="QFA445" s="330"/>
      <c r="QFB445" s="330"/>
      <c r="QFC445" s="330"/>
      <c r="QFD445" s="330"/>
      <c r="QFE445" s="330"/>
      <c r="QFF445" s="330"/>
      <c r="QFG445" s="330"/>
      <c r="QFH445" s="330"/>
      <c r="QFI445" s="330"/>
      <c r="QFJ445" s="330"/>
      <c r="QFK445" s="330"/>
      <c r="QFL445" s="330"/>
      <c r="QFM445" s="330"/>
      <c r="QFN445" s="330"/>
      <c r="QFO445" s="330"/>
      <c r="QFP445" s="330"/>
      <c r="QFQ445" s="330"/>
      <c r="QFR445" s="330"/>
      <c r="QFS445" s="330"/>
      <c r="QFT445" s="330"/>
      <c r="QFU445" s="330"/>
      <c r="QFV445" s="330"/>
      <c r="QFW445" s="330"/>
      <c r="QFX445" s="330"/>
      <c r="QFY445" s="330"/>
      <c r="QFZ445" s="330"/>
      <c r="QGA445" s="330"/>
      <c r="QGB445" s="330"/>
      <c r="QGC445" s="330"/>
      <c r="QGD445" s="330"/>
      <c r="QGE445" s="330"/>
      <c r="QGF445" s="330"/>
      <c r="QGG445" s="330"/>
      <c r="QGH445" s="330"/>
      <c r="QGI445" s="330"/>
      <c r="QGJ445" s="330"/>
      <c r="QGK445" s="330"/>
      <c r="QGL445" s="330"/>
      <c r="QGM445" s="330"/>
      <c r="QGN445" s="330"/>
      <c r="QGO445" s="330"/>
      <c r="QGP445" s="330"/>
      <c r="QGQ445" s="330"/>
      <c r="QGR445" s="330"/>
      <c r="QGS445" s="330"/>
      <c r="QGT445" s="330"/>
      <c r="QGU445" s="330"/>
      <c r="QGV445" s="330"/>
      <c r="QGW445" s="330"/>
      <c r="QGX445" s="330"/>
      <c r="QGY445" s="330"/>
      <c r="QGZ445" s="330"/>
      <c r="QHA445" s="330"/>
      <c r="QHB445" s="330"/>
      <c r="QHC445" s="330"/>
      <c r="QHD445" s="330"/>
      <c r="QHE445" s="330"/>
      <c r="QHF445" s="330"/>
      <c r="QHG445" s="330"/>
      <c r="QHH445" s="330"/>
      <c r="QHI445" s="330"/>
      <c r="QHJ445" s="330"/>
      <c r="QHK445" s="330"/>
      <c r="QHL445" s="330"/>
      <c r="QHM445" s="330"/>
      <c r="QHN445" s="330"/>
      <c r="QHO445" s="330"/>
      <c r="QHP445" s="330"/>
      <c r="QHQ445" s="330"/>
      <c r="QHR445" s="330"/>
      <c r="QHS445" s="330"/>
      <c r="QHT445" s="330"/>
      <c r="QHU445" s="330"/>
      <c r="QHV445" s="330"/>
      <c r="QHW445" s="330"/>
      <c r="QHX445" s="330"/>
      <c r="QHY445" s="330"/>
      <c r="QHZ445" s="330"/>
      <c r="QIA445" s="330"/>
      <c r="QIB445" s="330"/>
      <c r="QIC445" s="330"/>
      <c r="QID445" s="330"/>
      <c r="QIE445" s="330"/>
      <c r="QIF445" s="330"/>
      <c r="QIG445" s="330"/>
      <c r="QIH445" s="330"/>
      <c r="QII445" s="330"/>
      <c r="QIJ445" s="330"/>
      <c r="QIK445" s="330"/>
      <c r="QIL445" s="330"/>
      <c r="QIM445" s="330"/>
      <c r="QIN445" s="330"/>
      <c r="QIO445" s="330"/>
      <c r="QIP445" s="330"/>
      <c r="QIQ445" s="330"/>
      <c r="QIR445" s="330"/>
      <c r="QIS445" s="330"/>
      <c r="QIT445" s="330"/>
      <c r="QIU445" s="330"/>
      <c r="QIV445" s="330"/>
      <c r="QIW445" s="330"/>
      <c r="QIX445" s="330"/>
      <c r="QIY445" s="330"/>
      <c r="QIZ445" s="330"/>
      <c r="QJA445" s="330"/>
      <c r="QJB445" s="330"/>
      <c r="QJC445" s="330"/>
      <c r="QJD445" s="330"/>
      <c r="QJE445" s="330"/>
      <c r="QJF445" s="330"/>
      <c r="QJG445" s="330"/>
      <c r="QJH445" s="330"/>
      <c r="QJI445" s="330"/>
      <c r="QJJ445" s="330"/>
      <c r="QJK445" s="330"/>
      <c r="QJL445" s="330"/>
      <c r="QJM445" s="330"/>
      <c r="QJN445" s="330"/>
      <c r="QJO445" s="330"/>
      <c r="QJP445" s="330"/>
      <c r="QJQ445" s="330"/>
      <c r="QJR445" s="330"/>
      <c r="QJS445" s="330"/>
      <c r="QJT445" s="330"/>
      <c r="QJU445" s="330"/>
      <c r="QJV445" s="330"/>
      <c r="QJW445" s="330"/>
      <c r="QJX445" s="330"/>
      <c r="QJY445" s="330"/>
      <c r="QJZ445" s="330"/>
      <c r="QKA445" s="330"/>
      <c r="QKB445" s="330"/>
      <c r="QKC445" s="330"/>
      <c r="QKD445" s="330"/>
      <c r="QKE445" s="330"/>
      <c r="QKF445" s="330"/>
      <c r="QKG445" s="330"/>
      <c r="QKH445" s="330"/>
      <c r="QKI445" s="330"/>
      <c r="QKJ445" s="330"/>
      <c r="QKK445" s="330"/>
      <c r="QKL445" s="330"/>
      <c r="QKM445" s="330"/>
      <c r="QKN445" s="330"/>
      <c r="QKO445" s="330"/>
      <c r="QKP445" s="330"/>
      <c r="QKQ445" s="330"/>
      <c r="QKR445" s="330"/>
      <c r="QKS445" s="330"/>
      <c r="QKT445" s="330"/>
      <c r="QKU445" s="330"/>
      <c r="QKV445" s="330"/>
      <c r="QKW445" s="330"/>
      <c r="QKX445" s="330"/>
      <c r="QKY445" s="330"/>
      <c r="QKZ445" s="330"/>
      <c r="QLA445" s="330"/>
      <c r="QLB445" s="330"/>
      <c r="QLC445" s="330"/>
      <c r="QLD445" s="330"/>
      <c r="QLE445" s="330"/>
      <c r="QLF445" s="330"/>
      <c r="QLG445" s="330"/>
      <c r="QLH445" s="330"/>
      <c r="QLI445" s="330"/>
      <c r="QLJ445" s="330"/>
      <c r="QLK445" s="330"/>
      <c r="QLL445" s="330"/>
      <c r="QLM445" s="330"/>
      <c r="QLN445" s="330"/>
      <c r="QLO445" s="330"/>
      <c r="QLP445" s="330"/>
      <c r="QLQ445" s="330"/>
      <c r="QLR445" s="330"/>
      <c r="QLS445" s="330"/>
      <c r="QLT445" s="330"/>
      <c r="QLU445" s="330"/>
      <c r="QLV445" s="330"/>
      <c r="QLW445" s="330"/>
      <c r="QLX445" s="330"/>
      <c r="QLY445" s="330"/>
      <c r="QLZ445" s="330"/>
      <c r="QMA445" s="330"/>
      <c r="QMB445" s="330"/>
      <c r="QMC445" s="330"/>
      <c r="QMD445" s="330"/>
      <c r="QME445" s="330"/>
      <c r="QMF445" s="330"/>
      <c r="QMG445" s="330"/>
      <c r="QMH445" s="330"/>
      <c r="QMI445" s="330"/>
      <c r="QMJ445" s="330"/>
      <c r="QMK445" s="330"/>
      <c r="QML445" s="330"/>
      <c r="QMM445" s="330"/>
      <c r="QMN445" s="330"/>
      <c r="QMO445" s="330"/>
      <c r="QMP445" s="330"/>
      <c r="QMQ445" s="330"/>
      <c r="QMR445" s="330"/>
      <c r="QMS445" s="330"/>
      <c r="QMT445" s="330"/>
      <c r="QMU445" s="330"/>
      <c r="QMV445" s="330"/>
      <c r="QMW445" s="330"/>
      <c r="QMX445" s="330"/>
      <c r="QMY445" s="330"/>
      <c r="QMZ445" s="330"/>
      <c r="QNA445" s="330"/>
      <c r="QNB445" s="330"/>
      <c r="QNC445" s="330"/>
      <c r="QND445" s="330"/>
      <c r="QNE445" s="330"/>
      <c r="QNF445" s="330"/>
      <c r="QNG445" s="330"/>
      <c r="QNH445" s="330"/>
      <c r="QNI445" s="330"/>
      <c r="QNJ445" s="330"/>
      <c r="QNK445" s="330"/>
      <c r="QNL445" s="330"/>
      <c r="QNM445" s="330"/>
      <c r="QNN445" s="330"/>
      <c r="QNO445" s="330"/>
      <c r="QNP445" s="330"/>
      <c r="QNQ445" s="330"/>
      <c r="QNR445" s="330"/>
      <c r="QNS445" s="330"/>
      <c r="QNT445" s="330"/>
      <c r="QNU445" s="330"/>
      <c r="QNV445" s="330"/>
      <c r="QNW445" s="330"/>
      <c r="QNX445" s="330"/>
      <c r="QNY445" s="330"/>
      <c r="QNZ445" s="330"/>
      <c r="QOA445" s="330"/>
      <c r="QOB445" s="330"/>
      <c r="QOC445" s="330"/>
      <c r="QOD445" s="330"/>
      <c r="QOE445" s="330"/>
      <c r="QOF445" s="330"/>
      <c r="QOG445" s="330"/>
      <c r="QOH445" s="330"/>
      <c r="QOI445" s="330"/>
      <c r="QOJ445" s="330"/>
      <c r="QOK445" s="330"/>
      <c r="QOL445" s="330"/>
      <c r="QOM445" s="330"/>
      <c r="QON445" s="330"/>
      <c r="QOO445" s="330"/>
      <c r="QOP445" s="330"/>
      <c r="QOQ445" s="330"/>
      <c r="QOR445" s="330"/>
      <c r="QOS445" s="330"/>
      <c r="QOT445" s="330"/>
      <c r="QOU445" s="330"/>
      <c r="QOV445" s="330"/>
      <c r="QOW445" s="330"/>
      <c r="QOX445" s="330"/>
      <c r="QOY445" s="330"/>
      <c r="QOZ445" s="330"/>
      <c r="QPA445" s="330"/>
      <c r="QPB445" s="330"/>
      <c r="QPC445" s="330"/>
      <c r="QPD445" s="330"/>
      <c r="QPE445" s="330"/>
      <c r="QPF445" s="330"/>
      <c r="QPG445" s="330"/>
      <c r="QPH445" s="330"/>
      <c r="QPI445" s="330"/>
      <c r="QPJ445" s="330"/>
      <c r="QPK445" s="330"/>
      <c r="QPL445" s="330"/>
      <c r="QPM445" s="330"/>
      <c r="QPN445" s="330"/>
      <c r="QPO445" s="330"/>
      <c r="QPP445" s="330"/>
      <c r="QPQ445" s="330"/>
      <c r="QPR445" s="330"/>
      <c r="QPS445" s="330"/>
      <c r="QPT445" s="330"/>
      <c r="QPU445" s="330"/>
      <c r="QPV445" s="330"/>
      <c r="QPW445" s="330"/>
      <c r="QPX445" s="330"/>
      <c r="QPY445" s="330"/>
      <c r="QPZ445" s="330"/>
      <c r="QQA445" s="330"/>
      <c r="QQB445" s="330"/>
      <c r="QQC445" s="330"/>
      <c r="QQD445" s="330"/>
      <c r="QQE445" s="330"/>
      <c r="QQF445" s="330"/>
      <c r="QQG445" s="330"/>
      <c r="QQH445" s="330"/>
      <c r="QQI445" s="330"/>
      <c r="QQJ445" s="330"/>
      <c r="QQK445" s="330"/>
      <c r="QQL445" s="330"/>
      <c r="QQM445" s="330"/>
      <c r="QQN445" s="330"/>
      <c r="QQO445" s="330"/>
      <c r="QQP445" s="330"/>
      <c r="QQQ445" s="330"/>
      <c r="QQR445" s="330"/>
      <c r="QQS445" s="330"/>
      <c r="QQT445" s="330"/>
      <c r="QQU445" s="330"/>
      <c r="QQV445" s="330"/>
      <c r="QQW445" s="330"/>
      <c r="QQX445" s="330"/>
      <c r="QQY445" s="330"/>
      <c r="QQZ445" s="330"/>
      <c r="QRA445" s="330"/>
      <c r="QRB445" s="330"/>
      <c r="QRC445" s="330"/>
      <c r="QRD445" s="330"/>
      <c r="QRE445" s="330"/>
      <c r="QRF445" s="330"/>
      <c r="QRG445" s="330"/>
      <c r="QRH445" s="330"/>
      <c r="QRI445" s="330"/>
      <c r="QRJ445" s="330"/>
      <c r="QRK445" s="330"/>
      <c r="QRL445" s="330"/>
      <c r="QRM445" s="330"/>
      <c r="QRN445" s="330"/>
      <c r="QRO445" s="330"/>
      <c r="QRP445" s="330"/>
      <c r="QRQ445" s="330"/>
      <c r="QRR445" s="330"/>
      <c r="QRS445" s="330"/>
      <c r="QRT445" s="330"/>
      <c r="QRU445" s="330"/>
      <c r="QRV445" s="330"/>
      <c r="QRW445" s="330"/>
      <c r="QRX445" s="330"/>
      <c r="QRY445" s="330"/>
      <c r="QRZ445" s="330"/>
      <c r="QSA445" s="330"/>
      <c r="QSB445" s="330"/>
      <c r="QSC445" s="330"/>
      <c r="QSD445" s="330"/>
      <c r="QSE445" s="330"/>
      <c r="QSF445" s="330"/>
      <c r="QSG445" s="330"/>
      <c r="QSH445" s="330"/>
      <c r="QSI445" s="330"/>
      <c r="QSJ445" s="330"/>
      <c r="QSK445" s="330"/>
      <c r="QSL445" s="330"/>
      <c r="QSM445" s="330"/>
      <c r="QSN445" s="330"/>
      <c r="QSO445" s="330"/>
      <c r="QSP445" s="330"/>
      <c r="QSQ445" s="330"/>
      <c r="QSR445" s="330"/>
      <c r="QSS445" s="330"/>
      <c r="QST445" s="330"/>
      <c r="QSU445" s="330"/>
      <c r="QSV445" s="330"/>
      <c r="QSW445" s="330"/>
      <c r="QSX445" s="330"/>
      <c r="QSY445" s="330"/>
      <c r="QSZ445" s="330"/>
      <c r="QTA445" s="330"/>
      <c r="QTB445" s="330"/>
      <c r="QTC445" s="330"/>
      <c r="QTD445" s="330"/>
      <c r="QTE445" s="330"/>
      <c r="QTF445" s="330"/>
      <c r="QTG445" s="330"/>
      <c r="QTH445" s="330"/>
      <c r="QTI445" s="330"/>
      <c r="QTJ445" s="330"/>
      <c r="QTK445" s="330"/>
      <c r="QTL445" s="330"/>
      <c r="QTM445" s="330"/>
      <c r="QTN445" s="330"/>
      <c r="QTO445" s="330"/>
      <c r="QTP445" s="330"/>
      <c r="QTQ445" s="330"/>
      <c r="QTR445" s="330"/>
      <c r="QTS445" s="330"/>
      <c r="QTT445" s="330"/>
      <c r="QTU445" s="330"/>
      <c r="QTV445" s="330"/>
      <c r="QTW445" s="330"/>
      <c r="QTX445" s="330"/>
      <c r="QTY445" s="330"/>
      <c r="QTZ445" s="330"/>
      <c r="QUA445" s="330"/>
      <c r="QUB445" s="330"/>
      <c r="QUC445" s="330"/>
      <c r="QUD445" s="330"/>
      <c r="QUE445" s="330"/>
      <c r="QUF445" s="330"/>
      <c r="QUG445" s="330"/>
      <c r="QUH445" s="330"/>
      <c r="QUI445" s="330"/>
      <c r="QUJ445" s="330"/>
      <c r="QUK445" s="330"/>
      <c r="QUL445" s="330"/>
      <c r="QUM445" s="330"/>
      <c r="QUN445" s="330"/>
      <c r="QUO445" s="330"/>
      <c r="QUP445" s="330"/>
      <c r="QUQ445" s="330"/>
      <c r="QUR445" s="330"/>
      <c r="QUS445" s="330"/>
      <c r="QUT445" s="330"/>
      <c r="QUU445" s="330"/>
      <c r="QUV445" s="330"/>
      <c r="QUW445" s="330"/>
      <c r="QUX445" s="330"/>
      <c r="QUY445" s="330"/>
      <c r="QUZ445" s="330"/>
      <c r="QVA445" s="330"/>
      <c r="QVB445" s="330"/>
      <c r="QVC445" s="330"/>
      <c r="QVD445" s="330"/>
      <c r="QVE445" s="330"/>
      <c r="QVF445" s="330"/>
      <c r="QVG445" s="330"/>
      <c r="QVH445" s="330"/>
      <c r="QVI445" s="330"/>
      <c r="QVJ445" s="330"/>
      <c r="QVK445" s="330"/>
      <c r="QVL445" s="330"/>
      <c r="QVM445" s="330"/>
      <c r="QVN445" s="330"/>
      <c r="QVO445" s="330"/>
      <c r="QVP445" s="330"/>
      <c r="QVQ445" s="330"/>
      <c r="QVR445" s="330"/>
      <c r="QVS445" s="330"/>
      <c r="QVT445" s="330"/>
      <c r="QVU445" s="330"/>
      <c r="QVV445" s="330"/>
      <c r="QVW445" s="330"/>
      <c r="QVX445" s="330"/>
      <c r="QVY445" s="330"/>
      <c r="QVZ445" s="330"/>
      <c r="QWA445" s="330"/>
      <c r="QWB445" s="330"/>
      <c r="QWC445" s="330"/>
      <c r="QWD445" s="330"/>
      <c r="QWE445" s="330"/>
      <c r="QWF445" s="330"/>
      <c r="QWG445" s="330"/>
      <c r="QWH445" s="330"/>
      <c r="QWI445" s="330"/>
      <c r="QWJ445" s="330"/>
      <c r="QWK445" s="330"/>
      <c r="QWL445" s="330"/>
      <c r="QWM445" s="330"/>
      <c r="QWN445" s="330"/>
      <c r="QWO445" s="330"/>
      <c r="QWP445" s="330"/>
      <c r="QWQ445" s="330"/>
      <c r="QWR445" s="330"/>
      <c r="QWS445" s="330"/>
      <c r="QWT445" s="330"/>
      <c r="QWU445" s="330"/>
      <c r="QWV445" s="330"/>
      <c r="QWW445" s="330"/>
      <c r="QWX445" s="330"/>
      <c r="QWY445" s="330"/>
      <c r="QWZ445" s="330"/>
      <c r="QXA445" s="330"/>
      <c r="QXB445" s="330"/>
      <c r="QXC445" s="330"/>
      <c r="QXD445" s="330"/>
      <c r="QXE445" s="330"/>
      <c r="QXF445" s="330"/>
      <c r="QXG445" s="330"/>
      <c r="QXH445" s="330"/>
      <c r="QXI445" s="330"/>
      <c r="QXJ445" s="330"/>
      <c r="QXK445" s="330"/>
      <c r="QXL445" s="330"/>
      <c r="QXM445" s="330"/>
      <c r="QXN445" s="330"/>
      <c r="QXO445" s="330"/>
      <c r="QXP445" s="330"/>
      <c r="QXQ445" s="330"/>
      <c r="QXR445" s="330"/>
      <c r="QXS445" s="330"/>
      <c r="QXT445" s="330"/>
      <c r="QXU445" s="330"/>
      <c r="QXV445" s="330"/>
      <c r="QXW445" s="330"/>
      <c r="QXX445" s="330"/>
      <c r="QXY445" s="330"/>
      <c r="QXZ445" s="330"/>
      <c r="QYA445" s="330"/>
      <c r="QYB445" s="330"/>
      <c r="QYC445" s="330"/>
      <c r="QYD445" s="330"/>
      <c r="QYE445" s="330"/>
      <c r="QYF445" s="330"/>
      <c r="QYG445" s="330"/>
      <c r="QYH445" s="330"/>
      <c r="QYI445" s="330"/>
      <c r="QYJ445" s="330"/>
      <c r="QYK445" s="330"/>
      <c r="QYL445" s="330"/>
      <c r="QYM445" s="330"/>
      <c r="QYN445" s="330"/>
      <c r="QYO445" s="330"/>
      <c r="QYP445" s="330"/>
      <c r="QYQ445" s="330"/>
      <c r="QYR445" s="330"/>
      <c r="QYS445" s="330"/>
      <c r="QYT445" s="330"/>
      <c r="QYU445" s="330"/>
      <c r="QYV445" s="330"/>
      <c r="QYW445" s="330"/>
      <c r="QYX445" s="330"/>
      <c r="QYY445" s="330"/>
      <c r="QYZ445" s="330"/>
      <c r="QZA445" s="330"/>
      <c r="QZB445" s="330"/>
      <c r="QZC445" s="330"/>
      <c r="QZD445" s="330"/>
      <c r="QZE445" s="330"/>
      <c r="QZF445" s="330"/>
      <c r="QZG445" s="330"/>
      <c r="QZH445" s="330"/>
      <c r="QZI445" s="330"/>
      <c r="QZJ445" s="330"/>
      <c r="QZK445" s="330"/>
      <c r="QZL445" s="330"/>
      <c r="QZM445" s="330"/>
      <c r="QZN445" s="330"/>
      <c r="QZO445" s="330"/>
      <c r="QZP445" s="330"/>
      <c r="QZQ445" s="330"/>
      <c r="QZR445" s="330"/>
      <c r="QZS445" s="330"/>
      <c r="QZT445" s="330"/>
      <c r="QZU445" s="330"/>
      <c r="QZV445" s="330"/>
      <c r="QZW445" s="330"/>
      <c r="QZX445" s="330"/>
      <c r="QZY445" s="330"/>
      <c r="QZZ445" s="330"/>
      <c r="RAA445" s="330"/>
      <c r="RAB445" s="330"/>
      <c r="RAC445" s="330"/>
      <c r="RAD445" s="330"/>
      <c r="RAE445" s="330"/>
      <c r="RAF445" s="330"/>
      <c r="RAG445" s="330"/>
      <c r="RAH445" s="330"/>
      <c r="RAI445" s="330"/>
      <c r="RAJ445" s="330"/>
      <c r="RAK445" s="330"/>
      <c r="RAL445" s="330"/>
      <c r="RAM445" s="330"/>
      <c r="RAN445" s="330"/>
      <c r="RAO445" s="330"/>
      <c r="RAP445" s="330"/>
      <c r="RAQ445" s="330"/>
      <c r="RAR445" s="330"/>
      <c r="RAS445" s="330"/>
      <c r="RAT445" s="330"/>
      <c r="RAU445" s="330"/>
      <c r="RAV445" s="330"/>
      <c r="RAW445" s="330"/>
      <c r="RAX445" s="330"/>
      <c r="RAY445" s="330"/>
      <c r="RAZ445" s="330"/>
      <c r="RBA445" s="330"/>
      <c r="RBB445" s="330"/>
      <c r="RBC445" s="330"/>
      <c r="RBD445" s="330"/>
      <c r="RBE445" s="330"/>
      <c r="RBF445" s="330"/>
      <c r="RBG445" s="330"/>
      <c r="RBH445" s="330"/>
      <c r="RBI445" s="330"/>
      <c r="RBJ445" s="330"/>
      <c r="RBK445" s="330"/>
      <c r="RBL445" s="330"/>
      <c r="RBM445" s="330"/>
      <c r="RBN445" s="330"/>
      <c r="RBO445" s="330"/>
      <c r="RBP445" s="330"/>
      <c r="RBQ445" s="330"/>
      <c r="RBR445" s="330"/>
      <c r="RBS445" s="330"/>
      <c r="RBT445" s="330"/>
      <c r="RBU445" s="330"/>
      <c r="RBV445" s="330"/>
      <c r="RBW445" s="330"/>
      <c r="RBX445" s="330"/>
      <c r="RBY445" s="330"/>
      <c r="RBZ445" s="330"/>
      <c r="RCA445" s="330"/>
      <c r="RCB445" s="330"/>
      <c r="RCC445" s="330"/>
      <c r="RCD445" s="330"/>
      <c r="RCE445" s="330"/>
      <c r="RCF445" s="330"/>
      <c r="RCG445" s="330"/>
      <c r="RCH445" s="330"/>
      <c r="RCI445" s="330"/>
      <c r="RCJ445" s="330"/>
      <c r="RCK445" s="330"/>
      <c r="RCL445" s="330"/>
      <c r="RCM445" s="330"/>
      <c r="RCN445" s="330"/>
      <c r="RCO445" s="330"/>
      <c r="RCP445" s="330"/>
      <c r="RCQ445" s="330"/>
      <c r="RCR445" s="330"/>
      <c r="RCS445" s="330"/>
      <c r="RCT445" s="330"/>
      <c r="RCU445" s="330"/>
      <c r="RCV445" s="330"/>
      <c r="RCW445" s="330"/>
      <c r="RCX445" s="330"/>
      <c r="RCY445" s="330"/>
      <c r="RCZ445" s="330"/>
      <c r="RDA445" s="330"/>
      <c r="RDB445" s="330"/>
      <c r="RDC445" s="330"/>
      <c r="RDD445" s="330"/>
      <c r="RDE445" s="330"/>
      <c r="RDF445" s="330"/>
      <c r="RDG445" s="330"/>
      <c r="RDH445" s="330"/>
      <c r="RDI445" s="330"/>
      <c r="RDJ445" s="330"/>
      <c r="RDK445" s="330"/>
      <c r="RDL445" s="330"/>
      <c r="RDM445" s="330"/>
      <c r="RDN445" s="330"/>
      <c r="RDO445" s="330"/>
      <c r="RDP445" s="330"/>
      <c r="RDQ445" s="330"/>
      <c r="RDR445" s="330"/>
      <c r="RDS445" s="330"/>
      <c r="RDT445" s="330"/>
      <c r="RDU445" s="330"/>
      <c r="RDV445" s="330"/>
      <c r="RDW445" s="330"/>
      <c r="RDX445" s="330"/>
      <c r="RDY445" s="330"/>
      <c r="RDZ445" s="330"/>
      <c r="REA445" s="330"/>
      <c r="REB445" s="330"/>
      <c r="REC445" s="330"/>
      <c r="RED445" s="330"/>
      <c r="REE445" s="330"/>
      <c r="REF445" s="330"/>
      <c r="REG445" s="330"/>
      <c r="REH445" s="330"/>
      <c r="REI445" s="330"/>
      <c r="REJ445" s="330"/>
      <c r="REK445" s="330"/>
      <c r="REL445" s="330"/>
      <c r="REM445" s="330"/>
      <c r="REN445" s="330"/>
      <c r="REO445" s="330"/>
      <c r="REP445" s="330"/>
      <c r="REQ445" s="330"/>
      <c r="RER445" s="330"/>
      <c r="RES445" s="330"/>
      <c r="RET445" s="330"/>
      <c r="REU445" s="330"/>
      <c r="REV445" s="330"/>
      <c r="REW445" s="330"/>
      <c r="REX445" s="330"/>
      <c r="REY445" s="330"/>
      <c r="REZ445" s="330"/>
      <c r="RFA445" s="330"/>
      <c r="RFB445" s="330"/>
      <c r="RFC445" s="330"/>
      <c r="RFD445" s="330"/>
      <c r="RFE445" s="330"/>
      <c r="RFF445" s="330"/>
      <c r="RFG445" s="330"/>
      <c r="RFH445" s="330"/>
      <c r="RFI445" s="330"/>
      <c r="RFJ445" s="330"/>
      <c r="RFK445" s="330"/>
      <c r="RFL445" s="330"/>
      <c r="RFM445" s="330"/>
      <c r="RFN445" s="330"/>
      <c r="RFO445" s="330"/>
      <c r="RFP445" s="330"/>
      <c r="RFQ445" s="330"/>
      <c r="RFR445" s="330"/>
      <c r="RFS445" s="330"/>
      <c r="RFT445" s="330"/>
      <c r="RFU445" s="330"/>
      <c r="RFV445" s="330"/>
      <c r="RFW445" s="330"/>
      <c r="RFX445" s="330"/>
      <c r="RFY445" s="330"/>
      <c r="RFZ445" s="330"/>
      <c r="RGA445" s="330"/>
      <c r="RGB445" s="330"/>
      <c r="RGC445" s="330"/>
      <c r="RGD445" s="330"/>
      <c r="RGE445" s="330"/>
      <c r="RGF445" s="330"/>
      <c r="RGG445" s="330"/>
      <c r="RGH445" s="330"/>
      <c r="RGI445" s="330"/>
      <c r="RGJ445" s="330"/>
      <c r="RGK445" s="330"/>
      <c r="RGL445" s="330"/>
      <c r="RGM445" s="330"/>
      <c r="RGN445" s="330"/>
      <c r="RGO445" s="330"/>
      <c r="RGP445" s="330"/>
      <c r="RGQ445" s="330"/>
      <c r="RGR445" s="330"/>
      <c r="RGS445" s="330"/>
      <c r="RGT445" s="330"/>
      <c r="RGU445" s="330"/>
      <c r="RGV445" s="330"/>
      <c r="RGW445" s="330"/>
      <c r="RGX445" s="330"/>
      <c r="RGY445" s="330"/>
      <c r="RGZ445" s="330"/>
      <c r="RHA445" s="330"/>
      <c r="RHB445" s="330"/>
      <c r="RHC445" s="330"/>
      <c r="RHD445" s="330"/>
      <c r="RHE445" s="330"/>
      <c r="RHF445" s="330"/>
      <c r="RHG445" s="330"/>
      <c r="RHH445" s="330"/>
      <c r="RHI445" s="330"/>
      <c r="RHJ445" s="330"/>
      <c r="RHK445" s="330"/>
      <c r="RHL445" s="330"/>
      <c r="RHM445" s="330"/>
      <c r="RHN445" s="330"/>
      <c r="RHO445" s="330"/>
      <c r="RHP445" s="330"/>
      <c r="RHQ445" s="330"/>
      <c r="RHR445" s="330"/>
      <c r="RHS445" s="330"/>
      <c r="RHT445" s="330"/>
      <c r="RHU445" s="330"/>
      <c r="RHV445" s="330"/>
      <c r="RHW445" s="330"/>
      <c r="RHX445" s="330"/>
      <c r="RHY445" s="330"/>
      <c r="RHZ445" s="330"/>
      <c r="RIA445" s="330"/>
      <c r="RIB445" s="330"/>
      <c r="RIC445" s="330"/>
      <c r="RID445" s="330"/>
      <c r="RIE445" s="330"/>
      <c r="RIF445" s="330"/>
      <c r="RIG445" s="330"/>
      <c r="RIH445" s="330"/>
      <c r="RII445" s="330"/>
      <c r="RIJ445" s="330"/>
      <c r="RIK445" s="330"/>
      <c r="RIL445" s="330"/>
      <c r="RIM445" s="330"/>
      <c r="RIN445" s="330"/>
      <c r="RIO445" s="330"/>
      <c r="RIP445" s="330"/>
      <c r="RIQ445" s="330"/>
      <c r="RIR445" s="330"/>
      <c r="RIS445" s="330"/>
      <c r="RIT445" s="330"/>
      <c r="RIU445" s="330"/>
      <c r="RIV445" s="330"/>
      <c r="RIW445" s="330"/>
      <c r="RIX445" s="330"/>
      <c r="RIY445" s="330"/>
      <c r="RIZ445" s="330"/>
      <c r="RJA445" s="330"/>
      <c r="RJB445" s="330"/>
      <c r="RJC445" s="330"/>
      <c r="RJD445" s="330"/>
      <c r="RJE445" s="330"/>
      <c r="RJF445" s="330"/>
      <c r="RJG445" s="330"/>
      <c r="RJH445" s="330"/>
      <c r="RJI445" s="330"/>
      <c r="RJJ445" s="330"/>
      <c r="RJK445" s="330"/>
      <c r="RJL445" s="330"/>
      <c r="RJM445" s="330"/>
      <c r="RJN445" s="330"/>
      <c r="RJO445" s="330"/>
      <c r="RJP445" s="330"/>
      <c r="RJQ445" s="330"/>
      <c r="RJR445" s="330"/>
      <c r="RJS445" s="330"/>
      <c r="RJT445" s="330"/>
      <c r="RJU445" s="330"/>
      <c r="RJV445" s="330"/>
      <c r="RJW445" s="330"/>
      <c r="RJX445" s="330"/>
      <c r="RJY445" s="330"/>
      <c r="RJZ445" s="330"/>
      <c r="RKA445" s="330"/>
      <c r="RKB445" s="330"/>
      <c r="RKC445" s="330"/>
      <c r="RKD445" s="330"/>
      <c r="RKE445" s="330"/>
      <c r="RKF445" s="330"/>
      <c r="RKG445" s="330"/>
      <c r="RKH445" s="330"/>
      <c r="RKI445" s="330"/>
      <c r="RKJ445" s="330"/>
      <c r="RKK445" s="330"/>
      <c r="RKL445" s="330"/>
      <c r="RKM445" s="330"/>
      <c r="RKN445" s="330"/>
      <c r="RKO445" s="330"/>
      <c r="RKP445" s="330"/>
      <c r="RKQ445" s="330"/>
      <c r="RKR445" s="330"/>
      <c r="RKS445" s="330"/>
      <c r="RKT445" s="330"/>
      <c r="RKU445" s="330"/>
      <c r="RKV445" s="330"/>
      <c r="RKW445" s="330"/>
      <c r="RKX445" s="330"/>
      <c r="RKY445" s="330"/>
      <c r="RKZ445" s="330"/>
      <c r="RLA445" s="330"/>
      <c r="RLB445" s="330"/>
      <c r="RLC445" s="330"/>
      <c r="RLD445" s="330"/>
      <c r="RLE445" s="330"/>
      <c r="RLF445" s="330"/>
      <c r="RLG445" s="330"/>
      <c r="RLH445" s="330"/>
      <c r="RLI445" s="330"/>
      <c r="RLJ445" s="330"/>
      <c r="RLK445" s="330"/>
      <c r="RLL445" s="330"/>
      <c r="RLM445" s="330"/>
      <c r="RLN445" s="330"/>
      <c r="RLO445" s="330"/>
      <c r="RLP445" s="330"/>
      <c r="RLQ445" s="330"/>
      <c r="RLR445" s="330"/>
      <c r="RLS445" s="330"/>
      <c r="RLT445" s="330"/>
      <c r="RLU445" s="330"/>
      <c r="RLV445" s="330"/>
      <c r="RLW445" s="330"/>
      <c r="RLX445" s="330"/>
      <c r="RLY445" s="330"/>
      <c r="RLZ445" s="330"/>
      <c r="RMA445" s="330"/>
      <c r="RMB445" s="330"/>
      <c r="RMC445" s="330"/>
      <c r="RMD445" s="330"/>
      <c r="RME445" s="330"/>
      <c r="RMF445" s="330"/>
      <c r="RMG445" s="330"/>
      <c r="RMH445" s="330"/>
      <c r="RMI445" s="330"/>
      <c r="RMJ445" s="330"/>
      <c r="RMK445" s="330"/>
      <c r="RML445" s="330"/>
      <c r="RMM445" s="330"/>
      <c r="RMN445" s="330"/>
      <c r="RMO445" s="330"/>
      <c r="RMP445" s="330"/>
      <c r="RMQ445" s="330"/>
      <c r="RMR445" s="330"/>
      <c r="RMS445" s="330"/>
      <c r="RMT445" s="330"/>
      <c r="RMU445" s="330"/>
      <c r="RMV445" s="330"/>
      <c r="RMW445" s="330"/>
      <c r="RMX445" s="330"/>
      <c r="RMY445" s="330"/>
      <c r="RMZ445" s="330"/>
      <c r="RNA445" s="330"/>
      <c r="RNB445" s="330"/>
      <c r="RNC445" s="330"/>
      <c r="RND445" s="330"/>
      <c r="RNE445" s="330"/>
      <c r="RNF445" s="330"/>
      <c r="RNG445" s="330"/>
      <c r="RNH445" s="330"/>
      <c r="RNI445" s="330"/>
      <c r="RNJ445" s="330"/>
      <c r="RNK445" s="330"/>
      <c r="RNL445" s="330"/>
      <c r="RNM445" s="330"/>
      <c r="RNN445" s="330"/>
      <c r="RNO445" s="330"/>
      <c r="RNP445" s="330"/>
      <c r="RNQ445" s="330"/>
      <c r="RNR445" s="330"/>
      <c r="RNS445" s="330"/>
      <c r="RNT445" s="330"/>
      <c r="RNU445" s="330"/>
      <c r="RNV445" s="330"/>
      <c r="RNW445" s="330"/>
      <c r="RNX445" s="330"/>
      <c r="RNY445" s="330"/>
      <c r="RNZ445" s="330"/>
      <c r="ROA445" s="330"/>
      <c r="ROB445" s="330"/>
      <c r="ROC445" s="330"/>
      <c r="ROD445" s="330"/>
      <c r="ROE445" s="330"/>
      <c r="ROF445" s="330"/>
      <c r="ROG445" s="330"/>
      <c r="ROH445" s="330"/>
      <c r="ROI445" s="330"/>
      <c r="ROJ445" s="330"/>
      <c r="ROK445" s="330"/>
      <c r="ROL445" s="330"/>
      <c r="ROM445" s="330"/>
      <c r="RON445" s="330"/>
      <c r="ROO445" s="330"/>
      <c r="ROP445" s="330"/>
      <c r="ROQ445" s="330"/>
      <c r="ROR445" s="330"/>
      <c r="ROS445" s="330"/>
      <c r="ROT445" s="330"/>
      <c r="ROU445" s="330"/>
      <c r="ROV445" s="330"/>
      <c r="ROW445" s="330"/>
      <c r="ROX445" s="330"/>
      <c r="ROY445" s="330"/>
      <c r="ROZ445" s="330"/>
      <c r="RPA445" s="330"/>
      <c r="RPB445" s="330"/>
      <c r="RPC445" s="330"/>
      <c r="RPD445" s="330"/>
      <c r="RPE445" s="330"/>
      <c r="RPF445" s="330"/>
      <c r="RPG445" s="330"/>
      <c r="RPH445" s="330"/>
      <c r="RPI445" s="330"/>
      <c r="RPJ445" s="330"/>
      <c r="RPK445" s="330"/>
      <c r="RPL445" s="330"/>
      <c r="RPM445" s="330"/>
      <c r="RPN445" s="330"/>
      <c r="RPO445" s="330"/>
      <c r="RPP445" s="330"/>
      <c r="RPQ445" s="330"/>
      <c r="RPR445" s="330"/>
      <c r="RPS445" s="330"/>
      <c r="RPT445" s="330"/>
      <c r="RPU445" s="330"/>
      <c r="RPV445" s="330"/>
      <c r="RPW445" s="330"/>
      <c r="RPX445" s="330"/>
      <c r="RPY445" s="330"/>
      <c r="RPZ445" s="330"/>
      <c r="RQA445" s="330"/>
      <c r="RQB445" s="330"/>
      <c r="RQC445" s="330"/>
      <c r="RQD445" s="330"/>
      <c r="RQE445" s="330"/>
      <c r="RQF445" s="330"/>
      <c r="RQG445" s="330"/>
      <c r="RQH445" s="330"/>
      <c r="RQI445" s="330"/>
      <c r="RQJ445" s="330"/>
      <c r="RQK445" s="330"/>
      <c r="RQL445" s="330"/>
      <c r="RQM445" s="330"/>
      <c r="RQN445" s="330"/>
      <c r="RQO445" s="330"/>
      <c r="RQP445" s="330"/>
      <c r="RQQ445" s="330"/>
      <c r="RQR445" s="330"/>
      <c r="RQS445" s="330"/>
      <c r="RQT445" s="330"/>
      <c r="RQU445" s="330"/>
      <c r="RQV445" s="330"/>
      <c r="RQW445" s="330"/>
      <c r="RQX445" s="330"/>
      <c r="RQY445" s="330"/>
      <c r="RQZ445" s="330"/>
      <c r="RRA445" s="330"/>
      <c r="RRB445" s="330"/>
      <c r="RRC445" s="330"/>
      <c r="RRD445" s="330"/>
      <c r="RRE445" s="330"/>
      <c r="RRF445" s="330"/>
      <c r="RRG445" s="330"/>
      <c r="RRH445" s="330"/>
      <c r="RRI445" s="330"/>
      <c r="RRJ445" s="330"/>
      <c r="RRK445" s="330"/>
      <c r="RRL445" s="330"/>
      <c r="RRM445" s="330"/>
      <c r="RRN445" s="330"/>
      <c r="RRO445" s="330"/>
      <c r="RRP445" s="330"/>
      <c r="RRQ445" s="330"/>
      <c r="RRR445" s="330"/>
      <c r="RRS445" s="330"/>
      <c r="RRT445" s="330"/>
      <c r="RRU445" s="330"/>
      <c r="RRV445" s="330"/>
      <c r="RRW445" s="330"/>
      <c r="RRX445" s="330"/>
      <c r="RRY445" s="330"/>
      <c r="RRZ445" s="330"/>
      <c r="RSA445" s="330"/>
      <c r="RSB445" s="330"/>
      <c r="RSC445" s="330"/>
      <c r="RSD445" s="330"/>
      <c r="RSE445" s="330"/>
      <c r="RSF445" s="330"/>
      <c r="RSG445" s="330"/>
      <c r="RSH445" s="330"/>
      <c r="RSI445" s="330"/>
      <c r="RSJ445" s="330"/>
      <c r="RSK445" s="330"/>
      <c r="RSL445" s="330"/>
      <c r="RSM445" s="330"/>
      <c r="RSN445" s="330"/>
      <c r="RSO445" s="330"/>
      <c r="RSP445" s="330"/>
      <c r="RSQ445" s="330"/>
      <c r="RSR445" s="330"/>
      <c r="RSS445" s="330"/>
      <c r="RST445" s="330"/>
      <c r="RSU445" s="330"/>
      <c r="RSV445" s="330"/>
      <c r="RSW445" s="330"/>
      <c r="RSX445" s="330"/>
      <c r="RSY445" s="330"/>
      <c r="RSZ445" s="330"/>
      <c r="RTA445" s="330"/>
      <c r="RTB445" s="330"/>
      <c r="RTC445" s="330"/>
      <c r="RTD445" s="330"/>
      <c r="RTE445" s="330"/>
      <c r="RTF445" s="330"/>
      <c r="RTG445" s="330"/>
      <c r="RTH445" s="330"/>
      <c r="RTI445" s="330"/>
      <c r="RTJ445" s="330"/>
      <c r="RTK445" s="330"/>
      <c r="RTL445" s="330"/>
      <c r="RTM445" s="330"/>
      <c r="RTN445" s="330"/>
      <c r="RTO445" s="330"/>
      <c r="RTP445" s="330"/>
      <c r="RTQ445" s="330"/>
      <c r="RTR445" s="330"/>
      <c r="RTS445" s="330"/>
      <c r="RTT445" s="330"/>
      <c r="RTU445" s="330"/>
      <c r="RTV445" s="330"/>
      <c r="RTW445" s="330"/>
      <c r="RTX445" s="330"/>
      <c r="RTY445" s="330"/>
      <c r="RTZ445" s="330"/>
      <c r="RUA445" s="330"/>
      <c r="RUB445" s="330"/>
      <c r="RUC445" s="330"/>
      <c r="RUD445" s="330"/>
      <c r="RUE445" s="330"/>
      <c r="RUF445" s="330"/>
      <c r="RUG445" s="330"/>
      <c r="RUH445" s="330"/>
      <c r="RUI445" s="330"/>
      <c r="RUJ445" s="330"/>
      <c r="RUK445" s="330"/>
      <c r="RUL445" s="330"/>
      <c r="RUM445" s="330"/>
      <c r="RUN445" s="330"/>
      <c r="RUO445" s="330"/>
      <c r="RUP445" s="330"/>
      <c r="RUQ445" s="330"/>
      <c r="RUR445" s="330"/>
      <c r="RUS445" s="330"/>
      <c r="RUT445" s="330"/>
      <c r="RUU445" s="330"/>
      <c r="RUV445" s="330"/>
      <c r="RUW445" s="330"/>
      <c r="RUX445" s="330"/>
      <c r="RUY445" s="330"/>
      <c r="RUZ445" s="330"/>
      <c r="RVA445" s="330"/>
      <c r="RVB445" s="330"/>
      <c r="RVC445" s="330"/>
      <c r="RVD445" s="330"/>
      <c r="RVE445" s="330"/>
      <c r="RVF445" s="330"/>
      <c r="RVG445" s="330"/>
      <c r="RVH445" s="330"/>
      <c r="RVI445" s="330"/>
      <c r="RVJ445" s="330"/>
      <c r="RVK445" s="330"/>
      <c r="RVL445" s="330"/>
      <c r="RVM445" s="330"/>
      <c r="RVN445" s="330"/>
      <c r="RVO445" s="330"/>
      <c r="RVP445" s="330"/>
      <c r="RVQ445" s="330"/>
      <c r="RVR445" s="330"/>
      <c r="RVS445" s="330"/>
      <c r="RVT445" s="330"/>
      <c r="RVU445" s="330"/>
      <c r="RVV445" s="330"/>
      <c r="RVW445" s="330"/>
      <c r="RVX445" s="330"/>
      <c r="RVY445" s="330"/>
      <c r="RVZ445" s="330"/>
      <c r="RWA445" s="330"/>
      <c r="RWB445" s="330"/>
      <c r="RWC445" s="330"/>
      <c r="RWD445" s="330"/>
      <c r="RWE445" s="330"/>
      <c r="RWF445" s="330"/>
      <c r="RWG445" s="330"/>
      <c r="RWH445" s="330"/>
      <c r="RWI445" s="330"/>
      <c r="RWJ445" s="330"/>
      <c r="RWK445" s="330"/>
      <c r="RWL445" s="330"/>
      <c r="RWM445" s="330"/>
      <c r="RWN445" s="330"/>
      <c r="RWO445" s="330"/>
      <c r="RWP445" s="330"/>
      <c r="RWQ445" s="330"/>
      <c r="RWR445" s="330"/>
      <c r="RWS445" s="330"/>
      <c r="RWT445" s="330"/>
      <c r="RWU445" s="330"/>
      <c r="RWV445" s="330"/>
      <c r="RWW445" s="330"/>
      <c r="RWX445" s="330"/>
      <c r="RWY445" s="330"/>
      <c r="RWZ445" s="330"/>
      <c r="RXA445" s="330"/>
      <c r="RXB445" s="330"/>
      <c r="RXC445" s="330"/>
      <c r="RXD445" s="330"/>
      <c r="RXE445" s="330"/>
      <c r="RXF445" s="330"/>
      <c r="RXG445" s="330"/>
      <c r="RXH445" s="330"/>
      <c r="RXI445" s="330"/>
      <c r="RXJ445" s="330"/>
      <c r="RXK445" s="330"/>
      <c r="RXL445" s="330"/>
      <c r="RXM445" s="330"/>
      <c r="RXN445" s="330"/>
      <c r="RXO445" s="330"/>
      <c r="RXP445" s="330"/>
      <c r="RXQ445" s="330"/>
      <c r="RXR445" s="330"/>
      <c r="RXS445" s="330"/>
      <c r="RXT445" s="330"/>
      <c r="RXU445" s="330"/>
      <c r="RXV445" s="330"/>
      <c r="RXW445" s="330"/>
      <c r="RXX445" s="330"/>
      <c r="RXY445" s="330"/>
      <c r="RXZ445" s="330"/>
      <c r="RYA445" s="330"/>
      <c r="RYB445" s="330"/>
      <c r="RYC445" s="330"/>
      <c r="RYD445" s="330"/>
      <c r="RYE445" s="330"/>
      <c r="RYF445" s="330"/>
      <c r="RYG445" s="330"/>
      <c r="RYH445" s="330"/>
      <c r="RYI445" s="330"/>
      <c r="RYJ445" s="330"/>
      <c r="RYK445" s="330"/>
      <c r="RYL445" s="330"/>
      <c r="RYM445" s="330"/>
      <c r="RYN445" s="330"/>
      <c r="RYO445" s="330"/>
      <c r="RYP445" s="330"/>
      <c r="RYQ445" s="330"/>
      <c r="RYR445" s="330"/>
      <c r="RYS445" s="330"/>
      <c r="RYT445" s="330"/>
      <c r="RYU445" s="330"/>
      <c r="RYV445" s="330"/>
      <c r="RYW445" s="330"/>
      <c r="RYX445" s="330"/>
      <c r="RYY445" s="330"/>
      <c r="RYZ445" s="330"/>
      <c r="RZA445" s="330"/>
      <c r="RZB445" s="330"/>
      <c r="RZC445" s="330"/>
      <c r="RZD445" s="330"/>
      <c r="RZE445" s="330"/>
      <c r="RZF445" s="330"/>
      <c r="RZG445" s="330"/>
      <c r="RZH445" s="330"/>
      <c r="RZI445" s="330"/>
      <c r="RZJ445" s="330"/>
      <c r="RZK445" s="330"/>
      <c r="RZL445" s="330"/>
      <c r="RZM445" s="330"/>
      <c r="RZN445" s="330"/>
      <c r="RZO445" s="330"/>
      <c r="RZP445" s="330"/>
      <c r="RZQ445" s="330"/>
      <c r="RZR445" s="330"/>
      <c r="RZS445" s="330"/>
      <c r="RZT445" s="330"/>
      <c r="RZU445" s="330"/>
      <c r="RZV445" s="330"/>
      <c r="RZW445" s="330"/>
      <c r="RZX445" s="330"/>
      <c r="RZY445" s="330"/>
      <c r="RZZ445" s="330"/>
      <c r="SAA445" s="330"/>
      <c r="SAB445" s="330"/>
      <c r="SAC445" s="330"/>
      <c r="SAD445" s="330"/>
      <c r="SAE445" s="330"/>
      <c r="SAF445" s="330"/>
      <c r="SAG445" s="330"/>
      <c r="SAH445" s="330"/>
      <c r="SAI445" s="330"/>
      <c r="SAJ445" s="330"/>
      <c r="SAK445" s="330"/>
      <c r="SAL445" s="330"/>
      <c r="SAM445" s="330"/>
      <c r="SAN445" s="330"/>
      <c r="SAO445" s="330"/>
      <c r="SAP445" s="330"/>
      <c r="SAQ445" s="330"/>
      <c r="SAR445" s="330"/>
      <c r="SAS445" s="330"/>
      <c r="SAT445" s="330"/>
      <c r="SAU445" s="330"/>
      <c r="SAV445" s="330"/>
      <c r="SAW445" s="330"/>
      <c r="SAX445" s="330"/>
      <c r="SAY445" s="330"/>
      <c r="SAZ445" s="330"/>
      <c r="SBA445" s="330"/>
      <c r="SBB445" s="330"/>
      <c r="SBC445" s="330"/>
      <c r="SBD445" s="330"/>
      <c r="SBE445" s="330"/>
      <c r="SBF445" s="330"/>
      <c r="SBG445" s="330"/>
      <c r="SBH445" s="330"/>
      <c r="SBI445" s="330"/>
      <c r="SBJ445" s="330"/>
      <c r="SBK445" s="330"/>
      <c r="SBL445" s="330"/>
      <c r="SBM445" s="330"/>
      <c r="SBN445" s="330"/>
      <c r="SBO445" s="330"/>
      <c r="SBP445" s="330"/>
      <c r="SBQ445" s="330"/>
      <c r="SBR445" s="330"/>
      <c r="SBS445" s="330"/>
      <c r="SBT445" s="330"/>
      <c r="SBU445" s="330"/>
      <c r="SBV445" s="330"/>
      <c r="SBW445" s="330"/>
      <c r="SBX445" s="330"/>
      <c r="SBY445" s="330"/>
      <c r="SBZ445" s="330"/>
      <c r="SCA445" s="330"/>
      <c r="SCB445" s="330"/>
      <c r="SCC445" s="330"/>
      <c r="SCD445" s="330"/>
      <c r="SCE445" s="330"/>
      <c r="SCF445" s="330"/>
      <c r="SCG445" s="330"/>
      <c r="SCH445" s="330"/>
      <c r="SCI445" s="330"/>
      <c r="SCJ445" s="330"/>
      <c r="SCK445" s="330"/>
      <c r="SCL445" s="330"/>
      <c r="SCM445" s="330"/>
      <c r="SCN445" s="330"/>
      <c r="SCO445" s="330"/>
      <c r="SCP445" s="330"/>
      <c r="SCQ445" s="330"/>
      <c r="SCR445" s="330"/>
      <c r="SCS445" s="330"/>
      <c r="SCT445" s="330"/>
      <c r="SCU445" s="330"/>
      <c r="SCV445" s="330"/>
      <c r="SCW445" s="330"/>
      <c r="SCX445" s="330"/>
      <c r="SCY445" s="330"/>
      <c r="SCZ445" s="330"/>
      <c r="SDA445" s="330"/>
      <c r="SDB445" s="330"/>
      <c r="SDC445" s="330"/>
      <c r="SDD445" s="330"/>
      <c r="SDE445" s="330"/>
      <c r="SDF445" s="330"/>
      <c r="SDG445" s="330"/>
      <c r="SDH445" s="330"/>
      <c r="SDI445" s="330"/>
      <c r="SDJ445" s="330"/>
      <c r="SDK445" s="330"/>
      <c r="SDL445" s="330"/>
      <c r="SDM445" s="330"/>
      <c r="SDN445" s="330"/>
      <c r="SDO445" s="330"/>
      <c r="SDP445" s="330"/>
      <c r="SDQ445" s="330"/>
      <c r="SDR445" s="330"/>
      <c r="SDS445" s="330"/>
      <c r="SDT445" s="330"/>
      <c r="SDU445" s="330"/>
      <c r="SDV445" s="330"/>
      <c r="SDW445" s="330"/>
      <c r="SDX445" s="330"/>
      <c r="SDY445" s="330"/>
      <c r="SDZ445" s="330"/>
      <c r="SEA445" s="330"/>
      <c r="SEB445" s="330"/>
      <c r="SEC445" s="330"/>
      <c r="SED445" s="330"/>
      <c r="SEE445" s="330"/>
      <c r="SEF445" s="330"/>
      <c r="SEG445" s="330"/>
      <c r="SEH445" s="330"/>
      <c r="SEI445" s="330"/>
      <c r="SEJ445" s="330"/>
      <c r="SEK445" s="330"/>
      <c r="SEL445" s="330"/>
      <c r="SEM445" s="330"/>
      <c r="SEN445" s="330"/>
      <c r="SEO445" s="330"/>
      <c r="SEP445" s="330"/>
      <c r="SEQ445" s="330"/>
      <c r="SER445" s="330"/>
      <c r="SES445" s="330"/>
      <c r="SET445" s="330"/>
      <c r="SEU445" s="330"/>
      <c r="SEV445" s="330"/>
      <c r="SEW445" s="330"/>
      <c r="SEX445" s="330"/>
      <c r="SEY445" s="330"/>
      <c r="SEZ445" s="330"/>
      <c r="SFA445" s="330"/>
      <c r="SFB445" s="330"/>
      <c r="SFC445" s="330"/>
      <c r="SFD445" s="330"/>
      <c r="SFE445" s="330"/>
      <c r="SFF445" s="330"/>
      <c r="SFG445" s="330"/>
      <c r="SFH445" s="330"/>
      <c r="SFI445" s="330"/>
      <c r="SFJ445" s="330"/>
      <c r="SFK445" s="330"/>
      <c r="SFL445" s="330"/>
      <c r="SFM445" s="330"/>
      <c r="SFN445" s="330"/>
      <c r="SFO445" s="330"/>
      <c r="SFP445" s="330"/>
      <c r="SFQ445" s="330"/>
      <c r="SFR445" s="330"/>
      <c r="SFS445" s="330"/>
      <c r="SFT445" s="330"/>
      <c r="SFU445" s="330"/>
      <c r="SFV445" s="330"/>
      <c r="SFW445" s="330"/>
      <c r="SFX445" s="330"/>
      <c r="SFY445" s="330"/>
      <c r="SFZ445" s="330"/>
      <c r="SGA445" s="330"/>
      <c r="SGB445" s="330"/>
      <c r="SGC445" s="330"/>
      <c r="SGD445" s="330"/>
      <c r="SGE445" s="330"/>
      <c r="SGF445" s="330"/>
      <c r="SGG445" s="330"/>
      <c r="SGH445" s="330"/>
      <c r="SGI445" s="330"/>
      <c r="SGJ445" s="330"/>
      <c r="SGK445" s="330"/>
      <c r="SGL445" s="330"/>
      <c r="SGM445" s="330"/>
      <c r="SGN445" s="330"/>
      <c r="SGO445" s="330"/>
      <c r="SGP445" s="330"/>
      <c r="SGQ445" s="330"/>
      <c r="SGR445" s="330"/>
      <c r="SGS445" s="330"/>
      <c r="SGT445" s="330"/>
      <c r="SGU445" s="330"/>
      <c r="SGV445" s="330"/>
      <c r="SGW445" s="330"/>
      <c r="SGX445" s="330"/>
      <c r="SGY445" s="330"/>
      <c r="SGZ445" s="330"/>
      <c r="SHA445" s="330"/>
      <c r="SHB445" s="330"/>
      <c r="SHC445" s="330"/>
      <c r="SHD445" s="330"/>
      <c r="SHE445" s="330"/>
      <c r="SHF445" s="330"/>
      <c r="SHG445" s="330"/>
      <c r="SHH445" s="330"/>
      <c r="SHI445" s="330"/>
      <c r="SHJ445" s="330"/>
      <c r="SHK445" s="330"/>
      <c r="SHL445" s="330"/>
      <c r="SHM445" s="330"/>
      <c r="SHN445" s="330"/>
      <c r="SHO445" s="330"/>
      <c r="SHP445" s="330"/>
      <c r="SHQ445" s="330"/>
      <c r="SHR445" s="330"/>
      <c r="SHS445" s="330"/>
      <c r="SHT445" s="330"/>
      <c r="SHU445" s="330"/>
      <c r="SHV445" s="330"/>
      <c r="SHW445" s="330"/>
      <c r="SHX445" s="330"/>
      <c r="SHY445" s="330"/>
      <c r="SHZ445" s="330"/>
      <c r="SIA445" s="330"/>
      <c r="SIB445" s="330"/>
      <c r="SIC445" s="330"/>
      <c r="SID445" s="330"/>
      <c r="SIE445" s="330"/>
      <c r="SIF445" s="330"/>
      <c r="SIG445" s="330"/>
      <c r="SIH445" s="330"/>
      <c r="SII445" s="330"/>
      <c r="SIJ445" s="330"/>
      <c r="SIK445" s="330"/>
      <c r="SIL445" s="330"/>
      <c r="SIM445" s="330"/>
      <c r="SIN445" s="330"/>
      <c r="SIO445" s="330"/>
      <c r="SIP445" s="330"/>
      <c r="SIQ445" s="330"/>
      <c r="SIR445" s="330"/>
      <c r="SIS445" s="330"/>
      <c r="SIT445" s="330"/>
      <c r="SIU445" s="330"/>
      <c r="SIV445" s="330"/>
      <c r="SIW445" s="330"/>
      <c r="SIX445" s="330"/>
      <c r="SIY445" s="330"/>
      <c r="SIZ445" s="330"/>
      <c r="SJA445" s="330"/>
      <c r="SJB445" s="330"/>
      <c r="SJC445" s="330"/>
      <c r="SJD445" s="330"/>
      <c r="SJE445" s="330"/>
      <c r="SJF445" s="330"/>
      <c r="SJG445" s="330"/>
      <c r="SJH445" s="330"/>
      <c r="SJI445" s="330"/>
      <c r="SJJ445" s="330"/>
      <c r="SJK445" s="330"/>
      <c r="SJL445" s="330"/>
      <c r="SJM445" s="330"/>
      <c r="SJN445" s="330"/>
      <c r="SJO445" s="330"/>
      <c r="SJP445" s="330"/>
      <c r="SJQ445" s="330"/>
      <c r="SJR445" s="330"/>
      <c r="SJS445" s="330"/>
      <c r="SJT445" s="330"/>
      <c r="SJU445" s="330"/>
      <c r="SJV445" s="330"/>
      <c r="SJW445" s="330"/>
      <c r="SJX445" s="330"/>
      <c r="SJY445" s="330"/>
      <c r="SJZ445" s="330"/>
      <c r="SKA445" s="330"/>
      <c r="SKB445" s="330"/>
      <c r="SKC445" s="330"/>
      <c r="SKD445" s="330"/>
      <c r="SKE445" s="330"/>
      <c r="SKF445" s="330"/>
      <c r="SKG445" s="330"/>
      <c r="SKH445" s="330"/>
      <c r="SKI445" s="330"/>
      <c r="SKJ445" s="330"/>
      <c r="SKK445" s="330"/>
      <c r="SKL445" s="330"/>
      <c r="SKM445" s="330"/>
      <c r="SKN445" s="330"/>
      <c r="SKO445" s="330"/>
      <c r="SKP445" s="330"/>
      <c r="SKQ445" s="330"/>
      <c r="SKR445" s="330"/>
      <c r="SKS445" s="330"/>
      <c r="SKT445" s="330"/>
      <c r="SKU445" s="330"/>
      <c r="SKV445" s="330"/>
      <c r="SKW445" s="330"/>
      <c r="SKX445" s="330"/>
      <c r="SKY445" s="330"/>
      <c r="SKZ445" s="330"/>
      <c r="SLA445" s="330"/>
      <c r="SLB445" s="330"/>
      <c r="SLC445" s="330"/>
      <c r="SLD445" s="330"/>
      <c r="SLE445" s="330"/>
      <c r="SLF445" s="330"/>
      <c r="SLG445" s="330"/>
      <c r="SLH445" s="330"/>
      <c r="SLI445" s="330"/>
      <c r="SLJ445" s="330"/>
      <c r="SLK445" s="330"/>
      <c r="SLL445" s="330"/>
      <c r="SLM445" s="330"/>
      <c r="SLN445" s="330"/>
      <c r="SLO445" s="330"/>
      <c r="SLP445" s="330"/>
      <c r="SLQ445" s="330"/>
      <c r="SLR445" s="330"/>
      <c r="SLS445" s="330"/>
      <c r="SLT445" s="330"/>
      <c r="SLU445" s="330"/>
      <c r="SLV445" s="330"/>
      <c r="SLW445" s="330"/>
      <c r="SLX445" s="330"/>
      <c r="SLY445" s="330"/>
      <c r="SLZ445" s="330"/>
      <c r="SMA445" s="330"/>
      <c r="SMB445" s="330"/>
      <c r="SMC445" s="330"/>
      <c r="SMD445" s="330"/>
      <c r="SME445" s="330"/>
      <c r="SMF445" s="330"/>
      <c r="SMG445" s="330"/>
      <c r="SMH445" s="330"/>
      <c r="SMI445" s="330"/>
      <c r="SMJ445" s="330"/>
      <c r="SMK445" s="330"/>
      <c r="SML445" s="330"/>
      <c r="SMM445" s="330"/>
      <c r="SMN445" s="330"/>
      <c r="SMO445" s="330"/>
      <c r="SMP445" s="330"/>
      <c r="SMQ445" s="330"/>
      <c r="SMR445" s="330"/>
      <c r="SMS445" s="330"/>
      <c r="SMT445" s="330"/>
      <c r="SMU445" s="330"/>
      <c r="SMV445" s="330"/>
      <c r="SMW445" s="330"/>
      <c r="SMX445" s="330"/>
      <c r="SMY445" s="330"/>
      <c r="SMZ445" s="330"/>
      <c r="SNA445" s="330"/>
      <c r="SNB445" s="330"/>
      <c r="SNC445" s="330"/>
      <c r="SND445" s="330"/>
      <c r="SNE445" s="330"/>
      <c r="SNF445" s="330"/>
      <c r="SNG445" s="330"/>
      <c r="SNH445" s="330"/>
      <c r="SNI445" s="330"/>
      <c r="SNJ445" s="330"/>
      <c r="SNK445" s="330"/>
      <c r="SNL445" s="330"/>
      <c r="SNM445" s="330"/>
      <c r="SNN445" s="330"/>
      <c r="SNO445" s="330"/>
      <c r="SNP445" s="330"/>
      <c r="SNQ445" s="330"/>
      <c r="SNR445" s="330"/>
      <c r="SNS445" s="330"/>
      <c r="SNT445" s="330"/>
      <c r="SNU445" s="330"/>
      <c r="SNV445" s="330"/>
      <c r="SNW445" s="330"/>
      <c r="SNX445" s="330"/>
      <c r="SNY445" s="330"/>
      <c r="SNZ445" s="330"/>
      <c r="SOA445" s="330"/>
      <c r="SOB445" s="330"/>
      <c r="SOC445" s="330"/>
      <c r="SOD445" s="330"/>
      <c r="SOE445" s="330"/>
      <c r="SOF445" s="330"/>
      <c r="SOG445" s="330"/>
      <c r="SOH445" s="330"/>
      <c r="SOI445" s="330"/>
      <c r="SOJ445" s="330"/>
      <c r="SOK445" s="330"/>
      <c r="SOL445" s="330"/>
      <c r="SOM445" s="330"/>
      <c r="SON445" s="330"/>
      <c r="SOO445" s="330"/>
      <c r="SOP445" s="330"/>
      <c r="SOQ445" s="330"/>
      <c r="SOR445" s="330"/>
      <c r="SOS445" s="330"/>
      <c r="SOT445" s="330"/>
      <c r="SOU445" s="330"/>
      <c r="SOV445" s="330"/>
      <c r="SOW445" s="330"/>
      <c r="SOX445" s="330"/>
      <c r="SOY445" s="330"/>
      <c r="SOZ445" s="330"/>
      <c r="SPA445" s="330"/>
      <c r="SPB445" s="330"/>
      <c r="SPC445" s="330"/>
      <c r="SPD445" s="330"/>
      <c r="SPE445" s="330"/>
      <c r="SPF445" s="330"/>
      <c r="SPG445" s="330"/>
      <c r="SPH445" s="330"/>
      <c r="SPI445" s="330"/>
      <c r="SPJ445" s="330"/>
      <c r="SPK445" s="330"/>
      <c r="SPL445" s="330"/>
      <c r="SPM445" s="330"/>
      <c r="SPN445" s="330"/>
      <c r="SPO445" s="330"/>
      <c r="SPP445" s="330"/>
      <c r="SPQ445" s="330"/>
      <c r="SPR445" s="330"/>
      <c r="SPS445" s="330"/>
      <c r="SPT445" s="330"/>
      <c r="SPU445" s="330"/>
      <c r="SPV445" s="330"/>
      <c r="SPW445" s="330"/>
      <c r="SPX445" s="330"/>
      <c r="SPY445" s="330"/>
      <c r="SPZ445" s="330"/>
      <c r="SQA445" s="330"/>
      <c r="SQB445" s="330"/>
      <c r="SQC445" s="330"/>
      <c r="SQD445" s="330"/>
      <c r="SQE445" s="330"/>
      <c r="SQF445" s="330"/>
      <c r="SQG445" s="330"/>
      <c r="SQH445" s="330"/>
      <c r="SQI445" s="330"/>
      <c r="SQJ445" s="330"/>
      <c r="SQK445" s="330"/>
      <c r="SQL445" s="330"/>
      <c r="SQM445" s="330"/>
      <c r="SQN445" s="330"/>
      <c r="SQO445" s="330"/>
      <c r="SQP445" s="330"/>
      <c r="SQQ445" s="330"/>
      <c r="SQR445" s="330"/>
      <c r="SQS445" s="330"/>
      <c r="SQT445" s="330"/>
      <c r="SQU445" s="330"/>
      <c r="SQV445" s="330"/>
      <c r="SQW445" s="330"/>
      <c r="SQX445" s="330"/>
      <c r="SQY445" s="330"/>
      <c r="SQZ445" s="330"/>
      <c r="SRA445" s="330"/>
      <c r="SRB445" s="330"/>
      <c r="SRC445" s="330"/>
      <c r="SRD445" s="330"/>
      <c r="SRE445" s="330"/>
      <c r="SRF445" s="330"/>
      <c r="SRG445" s="330"/>
      <c r="SRH445" s="330"/>
      <c r="SRI445" s="330"/>
      <c r="SRJ445" s="330"/>
      <c r="SRK445" s="330"/>
      <c r="SRL445" s="330"/>
      <c r="SRM445" s="330"/>
      <c r="SRN445" s="330"/>
      <c r="SRO445" s="330"/>
      <c r="SRP445" s="330"/>
      <c r="SRQ445" s="330"/>
      <c r="SRR445" s="330"/>
      <c r="SRS445" s="330"/>
      <c r="SRT445" s="330"/>
      <c r="SRU445" s="330"/>
      <c r="SRV445" s="330"/>
      <c r="SRW445" s="330"/>
      <c r="SRX445" s="330"/>
      <c r="SRY445" s="330"/>
      <c r="SRZ445" s="330"/>
      <c r="SSA445" s="330"/>
      <c r="SSB445" s="330"/>
      <c r="SSC445" s="330"/>
      <c r="SSD445" s="330"/>
      <c r="SSE445" s="330"/>
      <c r="SSF445" s="330"/>
      <c r="SSG445" s="330"/>
      <c r="SSH445" s="330"/>
      <c r="SSI445" s="330"/>
      <c r="SSJ445" s="330"/>
      <c r="SSK445" s="330"/>
      <c r="SSL445" s="330"/>
      <c r="SSM445" s="330"/>
      <c r="SSN445" s="330"/>
      <c r="SSO445" s="330"/>
      <c r="SSP445" s="330"/>
      <c r="SSQ445" s="330"/>
      <c r="SSR445" s="330"/>
      <c r="SSS445" s="330"/>
      <c r="SST445" s="330"/>
      <c r="SSU445" s="330"/>
      <c r="SSV445" s="330"/>
      <c r="SSW445" s="330"/>
      <c r="SSX445" s="330"/>
      <c r="SSY445" s="330"/>
      <c r="SSZ445" s="330"/>
      <c r="STA445" s="330"/>
      <c r="STB445" s="330"/>
      <c r="STC445" s="330"/>
      <c r="STD445" s="330"/>
      <c r="STE445" s="330"/>
      <c r="STF445" s="330"/>
      <c r="STG445" s="330"/>
      <c r="STH445" s="330"/>
      <c r="STI445" s="330"/>
      <c r="STJ445" s="330"/>
      <c r="STK445" s="330"/>
      <c r="STL445" s="330"/>
      <c r="STM445" s="330"/>
      <c r="STN445" s="330"/>
      <c r="STO445" s="330"/>
      <c r="STP445" s="330"/>
      <c r="STQ445" s="330"/>
      <c r="STR445" s="330"/>
      <c r="STS445" s="330"/>
      <c r="STT445" s="330"/>
      <c r="STU445" s="330"/>
      <c r="STV445" s="330"/>
      <c r="STW445" s="330"/>
      <c r="STX445" s="330"/>
      <c r="STY445" s="330"/>
      <c r="STZ445" s="330"/>
      <c r="SUA445" s="330"/>
      <c r="SUB445" s="330"/>
      <c r="SUC445" s="330"/>
      <c r="SUD445" s="330"/>
      <c r="SUE445" s="330"/>
      <c r="SUF445" s="330"/>
      <c r="SUG445" s="330"/>
      <c r="SUH445" s="330"/>
      <c r="SUI445" s="330"/>
      <c r="SUJ445" s="330"/>
      <c r="SUK445" s="330"/>
      <c r="SUL445" s="330"/>
      <c r="SUM445" s="330"/>
      <c r="SUN445" s="330"/>
      <c r="SUO445" s="330"/>
      <c r="SUP445" s="330"/>
      <c r="SUQ445" s="330"/>
      <c r="SUR445" s="330"/>
      <c r="SUS445" s="330"/>
      <c r="SUT445" s="330"/>
      <c r="SUU445" s="330"/>
      <c r="SUV445" s="330"/>
      <c r="SUW445" s="330"/>
      <c r="SUX445" s="330"/>
      <c r="SUY445" s="330"/>
      <c r="SUZ445" s="330"/>
      <c r="SVA445" s="330"/>
      <c r="SVB445" s="330"/>
      <c r="SVC445" s="330"/>
      <c r="SVD445" s="330"/>
      <c r="SVE445" s="330"/>
      <c r="SVF445" s="330"/>
      <c r="SVG445" s="330"/>
      <c r="SVH445" s="330"/>
      <c r="SVI445" s="330"/>
      <c r="SVJ445" s="330"/>
      <c r="SVK445" s="330"/>
      <c r="SVL445" s="330"/>
      <c r="SVM445" s="330"/>
      <c r="SVN445" s="330"/>
      <c r="SVO445" s="330"/>
      <c r="SVP445" s="330"/>
      <c r="SVQ445" s="330"/>
      <c r="SVR445" s="330"/>
      <c r="SVS445" s="330"/>
      <c r="SVT445" s="330"/>
      <c r="SVU445" s="330"/>
      <c r="SVV445" s="330"/>
      <c r="SVW445" s="330"/>
      <c r="SVX445" s="330"/>
      <c r="SVY445" s="330"/>
      <c r="SVZ445" s="330"/>
      <c r="SWA445" s="330"/>
      <c r="SWB445" s="330"/>
      <c r="SWC445" s="330"/>
      <c r="SWD445" s="330"/>
      <c r="SWE445" s="330"/>
      <c r="SWF445" s="330"/>
      <c r="SWG445" s="330"/>
      <c r="SWH445" s="330"/>
      <c r="SWI445" s="330"/>
      <c r="SWJ445" s="330"/>
      <c r="SWK445" s="330"/>
      <c r="SWL445" s="330"/>
      <c r="SWM445" s="330"/>
      <c r="SWN445" s="330"/>
      <c r="SWO445" s="330"/>
      <c r="SWP445" s="330"/>
      <c r="SWQ445" s="330"/>
      <c r="SWR445" s="330"/>
      <c r="SWS445" s="330"/>
      <c r="SWT445" s="330"/>
      <c r="SWU445" s="330"/>
      <c r="SWV445" s="330"/>
      <c r="SWW445" s="330"/>
      <c r="SWX445" s="330"/>
      <c r="SWY445" s="330"/>
      <c r="SWZ445" s="330"/>
      <c r="SXA445" s="330"/>
      <c r="SXB445" s="330"/>
      <c r="SXC445" s="330"/>
      <c r="SXD445" s="330"/>
      <c r="SXE445" s="330"/>
      <c r="SXF445" s="330"/>
      <c r="SXG445" s="330"/>
      <c r="SXH445" s="330"/>
      <c r="SXI445" s="330"/>
      <c r="SXJ445" s="330"/>
      <c r="SXK445" s="330"/>
      <c r="SXL445" s="330"/>
      <c r="SXM445" s="330"/>
      <c r="SXN445" s="330"/>
      <c r="SXO445" s="330"/>
      <c r="SXP445" s="330"/>
      <c r="SXQ445" s="330"/>
      <c r="SXR445" s="330"/>
      <c r="SXS445" s="330"/>
      <c r="SXT445" s="330"/>
      <c r="SXU445" s="330"/>
      <c r="SXV445" s="330"/>
      <c r="SXW445" s="330"/>
      <c r="SXX445" s="330"/>
      <c r="SXY445" s="330"/>
      <c r="SXZ445" s="330"/>
      <c r="SYA445" s="330"/>
      <c r="SYB445" s="330"/>
      <c r="SYC445" s="330"/>
      <c r="SYD445" s="330"/>
      <c r="SYE445" s="330"/>
      <c r="SYF445" s="330"/>
      <c r="SYG445" s="330"/>
      <c r="SYH445" s="330"/>
      <c r="SYI445" s="330"/>
      <c r="SYJ445" s="330"/>
      <c r="SYK445" s="330"/>
      <c r="SYL445" s="330"/>
      <c r="SYM445" s="330"/>
      <c r="SYN445" s="330"/>
      <c r="SYO445" s="330"/>
      <c r="SYP445" s="330"/>
      <c r="SYQ445" s="330"/>
      <c r="SYR445" s="330"/>
      <c r="SYS445" s="330"/>
      <c r="SYT445" s="330"/>
      <c r="SYU445" s="330"/>
      <c r="SYV445" s="330"/>
      <c r="SYW445" s="330"/>
      <c r="SYX445" s="330"/>
      <c r="SYY445" s="330"/>
      <c r="SYZ445" s="330"/>
      <c r="SZA445" s="330"/>
      <c r="SZB445" s="330"/>
      <c r="SZC445" s="330"/>
      <c r="SZD445" s="330"/>
      <c r="SZE445" s="330"/>
      <c r="SZF445" s="330"/>
      <c r="SZG445" s="330"/>
      <c r="SZH445" s="330"/>
      <c r="SZI445" s="330"/>
      <c r="SZJ445" s="330"/>
      <c r="SZK445" s="330"/>
      <c r="SZL445" s="330"/>
      <c r="SZM445" s="330"/>
      <c r="SZN445" s="330"/>
      <c r="SZO445" s="330"/>
      <c r="SZP445" s="330"/>
      <c r="SZQ445" s="330"/>
      <c r="SZR445" s="330"/>
      <c r="SZS445" s="330"/>
      <c r="SZT445" s="330"/>
      <c r="SZU445" s="330"/>
      <c r="SZV445" s="330"/>
      <c r="SZW445" s="330"/>
      <c r="SZX445" s="330"/>
      <c r="SZY445" s="330"/>
      <c r="SZZ445" s="330"/>
      <c r="TAA445" s="330"/>
      <c r="TAB445" s="330"/>
      <c r="TAC445" s="330"/>
      <c r="TAD445" s="330"/>
      <c r="TAE445" s="330"/>
      <c r="TAF445" s="330"/>
      <c r="TAG445" s="330"/>
      <c r="TAH445" s="330"/>
      <c r="TAI445" s="330"/>
      <c r="TAJ445" s="330"/>
      <c r="TAK445" s="330"/>
      <c r="TAL445" s="330"/>
      <c r="TAM445" s="330"/>
      <c r="TAN445" s="330"/>
      <c r="TAO445" s="330"/>
      <c r="TAP445" s="330"/>
      <c r="TAQ445" s="330"/>
      <c r="TAR445" s="330"/>
      <c r="TAS445" s="330"/>
      <c r="TAT445" s="330"/>
      <c r="TAU445" s="330"/>
      <c r="TAV445" s="330"/>
      <c r="TAW445" s="330"/>
      <c r="TAX445" s="330"/>
      <c r="TAY445" s="330"/>
      <c r="TAZ445" s="330"/>
      <c r="TBA445" s="330"/>
      <c r="TBB445" s="330"/>
      <c r="TBC445" s="330"/>
      <c r="TBD445" s="330"/>
      <c r="TBE445" s="330"/>
      <c r="TBF445" s="330"/>
      <c r="TBG445" s="330"/>
      <c r="TBH445" s="330"/>
      <c r="TBI445" s="330"/>
      <c r="TBJ445" s="330"/>
      <c r="TBK445" s="330"/>
      <c r="TBL445" s="330"/>
      <c r="TBM445" s="330"/>
      <c r="TBN445" s="330"/>
      <c r="TBO445" s="330"/>
      <c r="TBP445" s="330"/>
      <c r="TBQ445" s="330"/>
      <c r="TBR445" s="330"/>
      <c r="TBS445" s="330"/>
      <c r="TBT445" s="330"/>
      <c r="TBU445" s="330"/>
      <c r="TBV445" s="330"/>
      <c r="TBW445" s="330"/>
      <c r="TBX445" s="330"/>
      <c r="TBY445" s="330"/>
      <c r="TBZ445" s="330"/>
      <c r="TCA445" s="330"/>
      <c r="TCB445" s="330"/>
      <c r="TCC445" s="330"/>
      <c r="TCD445" s="330"/>
      <c r="TCE445" s="330"/>
      <c r="TCF445" s="330"/>
      <c r="TCG445" s="330"/>
      <c r="TCH445" s="330"/>
      <c r="TCI445" s="330"/>
      <c r="TCJ445" s="330"/>
      <c r="TCK445" s="330"/>
      <c r="TCL445" s="330"/>
      <c r="TCM445" s="330"/>
      <c r="TCN445" s="330"/>
      <c r="TCO445" s="330"/>
      <c r="TCP445" s="330"/>
      <c r="TCQ445" s="330"/>
      <c r="TCR445" s="330"/>
      <c r="TCS445" s="330"/>
      <c r="TCT445" s="330"/>
      <c r="TCU445" s="330"/>
      <c r="TCV445" s="330"/>
      <c r="TCW445" s="330"/>
      <c r="TCX445" s="330"/>
      <c r="TCY445" s="330"/>
      <c r="TCZ445" s="330"/>
      <c r="TDA445" s="330"/>
      <c r="TDB445" s="330"/>
      <c r="TDC445" s="330"/>
      <c r="TDD445" s="330"/>
      <c r="TDE445" s="330"/>
      <c r="TDF445" s="330"/>
      <c r="TDG445" s="330"/>
      <c r="TDH445" s="330"/>
      <c r="TDI445" s="330"/>
      <c r="TDJ445" s="330"/>
      <c r="TDK445" s="330"/>
      <c r="TDL445" s="330"/>
      <c r="TDM445" s="330"/>
      <c r="TDN445" s="330"/>
      <c r="TDO445" s="330"/>
      <c r="TDP445" s="330"/>
      <c r="TDQ445" s="330"/>
      <c r="TDR445" s="330"/>
      <c r="TDS445" s="330"/>
      <c r="TDT445" s="330"/>
      <c r="TDU445" s="330"/>
      <c r="TDV445" s="330"/>
      <c r="TDW445" s="330"/>
      <c r="TDX445" s="330"/>
      <c r="TDY445" s="330"/>
      <c r="TDZ445" s="330"/>
      <c r="TEA445" s="330"/>
      <c r="TEB445" s="330"/>
      <c r="TEC445" s="330"/>
      <c r="TED445" s="330"/>
      <c r="TEE445" s="330"/>
      <c r="TEF445" s="330"/>
      <c r="TEG445" s="330"/>
      <c r="TEH445" s="330"/>
      <c r="TEI445" s="330"/>
      <c r="TEJ445" s="330"/>
      <c r="TEK445" s="330"/>
      <c r="TEL445" s="330"/>
      <c r="TEM445" s="330"/>
      <c r="TEN445" s="330"/>
      <c r="TEO445" s="330"/>
      <c r="TEP445" s="330"/>
      <c r="TEQ445" s="330"/>
      <c r="TER445" s="330"/>
      <c r="TES445" s="330"/>
      <c r="TET445" s="330"/>
      <c r="TEU445" s="330"/>
      <c r="TEV445" s="330"/>
      <c r="TEW445" s="330"/>
      <c r="TEX445" s="330"/>
      <c r="TEY445" s="330"/>
      <c r="TEZ445" s="330"/>
      <c r="TFA445" s="330"/>
      <c r="TFB445" s="330"/>
      <c r="TFC445" s="330"/>
      <c r="TFD445" s="330"/>
      <c r="TFE445" s="330"/>
      <c r="TFF445" s="330"/>
      <c r="TFG445" s="330"/>
      <c r="TFH445" s="330"/>
      <c r="TFI445" s="330"/>
      <c r="TFJ445" s="330"/>
      <c r="TFK445" s="330"/>
      <c r="TFL445" s="330"/>
      <c r="TFM445" s="330"/>
      <c r="TFN445" s="330"/>
      <c r="TFO445" s="330"/>
      <c r="TFP445" s="330"/>
      <c r="TFQ445" s="330"/>
      <c r="TFR445" s="330"/>
      <c r="TFS445" s="330"/>
      <c r="TFT445" s="330"/>
      <c r="TFU445" s="330"/>
      <c r="TFV445" s="330"/>
      <c r="TFW445" s="330"/>
      <c r="TFX445" s="330"/>
      <c r="TFY445" s="330"/>
      <c r="TFZ445" s="330"/>
      <c r="TGA445" s="330"/>
      <c r="TGB445" s="330"/>
      <c r="TGC445" s="330"/>
      <c r="TGD445" s="330"/>
      <c r="TGE445" s="330"/>
      <c r="TGF445" s="330"/>
      <c r="TGG445" s="330"/>
      <c r="TGH445" s="330"/>
      <c r="TGI445" s="330"/>
      <c r="TGJ445" s="330"/>
      <c r="TGK445" s="330"/>
      <c r="TGL445" s="330"/>
      <c r="TGM445" s="330"/>
      <c r="TGN445" s="330"/>
      <c r="TGO445" s="330"/>
      <c r="TGP445" s="330"/>
      <c r="TGQ445" s="330"/>
      <c r="TGR445" s="330"/>
      <c r="TGS445" s="330"/>
      <c r="TGT445" s="330"/>
      <c r="TGU445" s="330"/>
      <c r="TGV445" s="330"/>
      <c r="TGW445" s="330"/>
      <c r="TGX445" s="330"/>
      <c r="TGY445" s="330"/>
      <c r="TGZ445" s="330"/>
      <c r="THA445" s="330"/>
      <c r="THB445" s="330"/>
      <c r="THC445" s="330"/>
      <c r="THD445" s="330"/>
      <c r="THE445" s="330"/>
      <c r="THF445" s="330"/>
      <c r="THG445" s="330"/>
      <c r="THH445" s="330"/>
      <c r="THI445" s="330"/>
      <c r="THJ445" s="330"/>
      <c r="THK445" s="330"/>
      <c r="THL445" s="330"/>
      <c r="THM445" s="330"/>
      <c r="THN445" s="330"/>
      <c r="THO445" s="330"/>
      <c r="THP445" s="330"/>
      <c r="THQ445" s="330"/>
      <c r="THR445" s="330"/>
      <c r="THS445" s="330"/>
      <c r="THT445" s="330"/>
      <c r="THU445" s="330"/>
      <c r="THV445" s="330"/>
      <c r="THW445" s="330"/>
      <c r="THX445" s="330"/>
      <c r="THY445" s="330"/>
      <c r="THZ445" s="330"/>
      <c r="TIA445" s="330"/>
      <c r="TIB445" s="330"/>
      <c r="TIC445" s="330"/>
      <c r="TID445" s="330"/>
      <c r="TIE445" s="330"/>
      <c r="TIF445" s="330"/>
      <c r="TIG445" s="330"/>
      <c r="TIH445" s="330"/>
      <c r="TII445" s="330"/>
      <c r="TIJ445" s="330"/>
      <c r="TIK445" s="330"/>
      <c r="TIL445" s="330"/>
      <c r="TIM445" s="330"/>
      <c r="TIN445" s="330"/>
      <c r="TIO445" s="330"/>
      <c r="TIP445" s="330"/>
      <c r="TIQ445" s="330"/>
      <c r="TIR445" s="330"/>
      <c r="TIS445" s="330"/>
      <c r="TIT445" s="330"/>
      <c r="TIU445" s="330"/>
      <c r="TIV445" s="330"/>
      <c r="TIW445" s="330"/>
      <c r="TIX445" s="330"/>
      <c r="TIY445" s="330"/>
      <c r="TIZ445" s="330"/>
      <c r="TJA445" s="330"/>
      <c r="TJB445" s="330"/>
      <c r="TJC445" s="330"/>
      <c r="TJD445" s="330"/>
      <c r="TJE445" s="330"/>
      <c r="TJF445" s="330"/>
      <c r="TJG445" s="330"/>
      <c r="TJH445" s="330"/>
      <c r="TJI445" s="330"/>
      <c r="TJJ445" s="330"/>
      <c r="TJK445" s="330"/>
      <c r="TJL445" s="330"/>
      <c r="TJM445" s="330"/>
      <c r="TJN445" s="330"/>
      <c r="TJO445" s="330"/>
      <c r="TJP445" s="330"/>
      <c r="TJQ445" s="330"/>
      <c r="TJR445" s="330"/>
      <c r="TJS445" s="330"/>
      <c r="TJT445" s="330"/>
      <c r="TJU445" s="330"/>
      <c r="TJV445" s="330"/>
      <c r="TJW445" s="330"/>
      <c r="TJX445" s="330"/>
      <c r="TJY445" s="330"/>
      <c r="TJZ445" s="330"/>
      <c r="TKA445" s="330"/>
      <c r="TKB445" s="330"/>
      <c r="TKC445" s="330"/>
      <c r="TKD445" s="330"/>
      <c r="TKE445" s="330"/>
      <c r="TKF445" s="330"/>
      <c r="TKG445" s="330"/>
      <c r="TKH445" s="330"/>
      <c r="TKI445" s="330"/>
      <c r="TKJ445" s="330"/>
      <c r="TKK445" s="330"/>
      <c r="TKL445" s="330"/>
      <c r="TKM445" s="330"/>
      <c r="TKN445" s="330"/>
      <c r="TKO445" s="330"/>
      <c r="TKP445" s="330"/>
      <c r="TKQ445" s="330"/>
      <c r="TKR445" s="330"/>
      <c r="TKS445" s="330"/>
      <c r="TKT445" s="330"/>
      <c r="TKU445" s="330"/>
      <c r="TKV445" s="330"/>
      <c r="TKW445" s="330"/>
      <c r="TKX445" s="330"/>
      <c r="TKY445" s="330"/>
      <c r="TKZ445" s="330"/>
      <c r="TLA445" s="330"/>
      <c r="TLB445" s="330"/>
      <c r="TLC445" s="330"/>
      <c r="TLD445" s="330"/>
      <c r="TLE445" s="330"/>
      <c r="TLF445" s="330"/>
      <c r="TLG445" s="330"/>
      <c r="TLH445" s="330"/>
      <c r="TLI445" s="330"/>
      <c r="TLJ445" s="330"/>
      <c r="TLK445" s="330"/>
      <c r="TLL445" s="330"/>
      <c r="TLM445" s="330"/>
      <c r="TLN445" s="330"/>
      <c r="TLO445" s="330"/>
      <c r="TLP445" s="330"/>
      <c r="TLQ445" s="330"/>
      <c r="TLR445" s="330"/>
      <c r="TLS445" s="330"/>
      <c r="TLT445" s="330"/>
      <c r="TLU445" s="330"/>
      <c r="TLV445" s="330"/>
      <c r="TLW445" s="330"/>
      <c r="TLX445" s="330"/>
      <c r="TLY445" s="330"/>
      <c r="TLZ445" s="330"/>
      <c r="TMA445" s="330"/>
      <c r="TMB445" s="330"/>
      <c r="TMC445" s="330"/>
      <c r="TMD445" s="330"/>
      <c r="TME445" s="330"/>
      <c r="TMF445" s="330"/>
      <c r="TMG445" s="330"/>
      <c r="TMH445" s="330"/>
      <c r="TMI445" s="330"/>
      <c r="TMJ445" s="330"/>
      <c r="TMK445" s="330"/>
      <c r="TML445" s="330"/>
      <c r="TMM445" s="330"/>
      <c r="TMN445" s="330"/>
      <c r="TMO445" s="330"/>
      <c r="TMP445" s="330"/>
      <c r="TMQ445" s="330"/>
      <c r="TMR445" s="330"/>
      <c r="TMS445" s="330"/>
      <c r="TMT445" s="330"/>
      <c r="TMU445" s="330"/>
      <c r="TMV445" s="330"/>
      <c r="TMW445" s="330"/>
      <c r="TMX445" s="330"/>
      <c r="TMY445" s="330"/>
      <c r="TMZ445" s="330"/>
      <c r="TNA445" s="330"/>
      <c r="TNB445" s="330"/>
      <c r="TNC445" s="330"/>
      <c r="TND445" s="330"/>
      <c r="TNE445" s="330"/>
      <c r="TNF445" s="330"/>
      <c r="TNG445" s="330"/>
      <c r="TNH445" s="330"/>
      <c r="TNI445" s="330"/>
      <c r="TNJ445" s="330"/>
      <c r="TNK445" s="330"/>
      <c r="TNL445" s="330"/>
      <c r="TNM445" s="330"/>
      <c r="TNN445" s="330"/>
      <c r="TNO445" s="330"/>
      <c r="TNP445" s="330"/>
      <c r="TNQ445" s="330"/>
      <c r="TNR445" s="330"/>
      <c r="TNS445" s="330"/>
      <c r="TNT445" s="330"/>
      <c r="TNU445" s="330"/>
      <c r="TNV445" s="330"/>
      <c r="TNW445" s="330"/>
      <c r="TNX445" s="330"/>
      <c r="TNY445" s="330"/>
      <c r="TNZ445" s="330"/>
      <c r="TOA445" s="330"/>
      <c r="TOB445" s="330"/>
      <c r="TOC445" s="330"/>
      <c r="TOD445" s="330"/>
      <c r="TOE445" s="330"/>
      <c r="TOF445" s="330"/>
      <c r="TOG445" s="330"/>
      <c r="TOH445" s="330"/>
      <c r="TOI445" s="330"/>
      <c r="TOJ445" s="330"/>
      <c r="TOK445" s="330"/>
      <c r="TOL445" s="330"/>
      <c r="TOM445" s="330"/>
      <c r="TON445" s="330"/>
      <c r="TOO445" s="330"/>
      <c r="TOP445" s="330"/>
      <c r="TOQ445" s="330"/>
      <c r="TOR445" s="330"/>
      <c r="TOS445" s="330"/>
      <c r="TOT445" s="330"/>
      <c r="TOU445" s="330"/>
      <c r="TOV445" s="330"/>
      <c r="TOW445" s="330"/>
      <c r="TOX445" s="330"/>
      <c r="TOY445" s="330"/>
      <c r="TOZ445" s="330"/>
      <c r="TPA445" s="330"/>
      <c r="TPB445" s="330"/>
      <c r="TPC445" s="330"/>
      <c r="TPD445" s="330"/>
      <c r="TPE445" s="330"/>
      <c r="TPF445" s="330"/>
      <c r="TPG445" s="330"/>
      <c r="TPH445" s="330"/>
      <c r="TPI445" s="330"/>
      <c r="TPJ445" s="330"/>
      <c r="TPK445" s="330"/>
      <c r="TPL445" s="330"/>
      <c r="TPM445" s="330"/>
      <c r="TPN445" s="330"/>
      <c r="TPO445" s="330"/>
      <c r="TPP445" s="330"/>
      <c r="TPQ445" s="330"/>
      <c r="TPR445" s="330"/>
      <c r="TPS445" s="330"/>
      <c r="TPT445" s="330"/>
      <c r="TPU445" s="330"/>
      <c r="TPV445" s="330"/>
      <c r="TPW445" s="330"/>
      <c r="TPX445" s="330"/>
      <c r="TPY445" s="330"/>
      <c r="TPZ445" s="330"/>
      <c r="TQA445" s="330"/>
      <c r="TQB445" s="330"/>
      <c r="TQC445" s="330"/>
      <c r="TQD445" s="330"/>
      <c r="TQE445" s="330"/>
      <c r="TQF445" s="330"/>
      <c r="TQG445" s="330"/>
      <c r="TQH445" s="330"/>
      <c r="TQI445" s="330"/>
      <c r="TQJ445" s="330"/>
      <c r="TQK445" s="330"/>
      <c r="TQL445" s="330"/>
      <c r="TQM445" s="330"/>
      <c r="TQN445" s="330"/>
      <c r="TQO445" s="330"/>
      <c r="TQP445" s="330"/>
      <c r="TQQ445" s="330"/>
      <c r="TQR445" s="330"/>
      <c r="TQS445" s="330"/>
      <c r="TQT445" s="330"/>
      <c r="TQU445" s="330"/>
      <c r="TQV445" s="330"/>
      <c r="TQW445" s="330"/>
      <c r="TQX445" s="330"/>
      <c r="TQY445" s="330"/>
      <c r="TQZ445" s="330"/>
      <c r="TRA445" s="330"/>
      <c r="TRB445" s="330"/>
      <c r="TRC445" s="330"/>
      <c r="TRD445" s="330"/>
      <c r="TRE445" s="330"/>
      <c r="TRF445" s="330"/>
      <c r="TRG445" s="330"/>
      <c r="TRH445" s="330"/>
      <c r="TRI445" s="330"/>
      <c r="TRJ445" s="330"/>
      <c r="TRK445" s="330"/>
      <c r="TRL445" s="330"/>
      <c r="TRM445" s="330"/>
      <c r="TRN445" s="330"/>
      <c r="TRO445" s="330"/>
      <c r="TRP445" s="330"/>
      <c r="TRQ445" s="330"/>
      <c r="TRR445" s="330"/>
      <c r="TRS445" s="330"/>
      <c r="TRT445" s="330"/>
      <c r="TRU445" s="330"/>
      <c r="TRV445" s="330"/>
      <c r="TRW445" s="330"/>
      <c r="TRX445" s="330"/>
      <c r="TRY445" s="330"/>
      <c r="TRZ445" s="330"/>
      <c r="TSA445" s="330"/>
      <c r="TSB445" s="330"/>
      <c r="TSC445" s="330"/>
      <c r="TSD445" s="330"/>
      <c r="TSE445" s="330"/>
      <c r="TSF445" s="330"/>
      <c r="TSG445" s="330"/>
      <c r="TSH445" s="330"/>
      <c r="TSI445" s="330"/>
      <c r="TSJ445" s="330"/>
      <c r="TSK445" s="330"/>
      <c r="TSL445" s="330"/>
      <c r="TSM445" s="330"/>
      <c r="TSN445" s="330"/>
      <c r="TSO445" s="330"/>
      <c r="TSP445" s="330"/>
      <c r="TSQ445" s="330"/>
      <c r="TSR445" s="330"/>
      <c r="TSS445" s="330"/>
      <c r="TST445" s="330"/>
      <c r="TSU445" s="330"/>
      <c r="TSV445" s="330"/>
      <c r="TSW445" s="330"/>
      <c r="TSX445" s="330"/>
      <c r="TSY445" s="330"/>
      <c r="TSZ445" s="330"/>
      <c r="TTA445" s="330"/>
      <c r="TTB445" s="330"/>
      <c r="TTC445" s="330"/>
      <c r="TTD445" s="330"/>
      <c r="TTE445" s="330"/>
      <c r="TTF445" s="330"/>
      <c r="TTG445" s="330"/>
      <c r="TTH445" s="330"/>
      <c r="TTI445" s="330"/>
      <c r="TTJ445" s="330"/>
      <c r="TTK445" s="330"/>
      <c r="TTL445" s="330"/>
      <c r="TTM445" s="330"/>
      <c r="TTN445" s="330"/>
      <c r="TTO445" s="330"/>
      <c r="TTP445" s="330"/>
      <c r="TTQ445" s="330"/>
      <c r="TTR445" s="330"/>
      <c r="TTS445" s="330"/>
      <c r="TTT445" s="330"/>
      <c r="TTU445" s="330"/>
      <c r="TTV445" s="330"/>
      <c r="TTW445" s="330"/>
      <c r="TTX445" s="330"/>
      <c r="TTY445" s="330"/>
      <c r="TTZ445" s="330"/>
      <c r="TUA445" s="330"/>
      <c r="TUB445" s="330"/>
      <c r="TUC445" s="330"/>
      <c r="TUD445" s="330"/>
      <c r="TUE445" s="330"/>
      <c r="TUF445" s="330"/>
      <c r="TUG445" s="330"/>
      <c r="TUH445" s="330"/>
      <c r="TUI445" s="330"/>
      <c r="TUJ445" s="330"/>
      <c r="TUK445" s="330"/>
      <c r="TUL445" s="330"/>
      <c r="TUM445" s="330"/>
      <c r="TUN445" s="330"/>
      <c r="TUO445" s="330"/>
      <c r="TUP445" s="330"/>
      <c r="TUQ445" s="330"/>
      <c r="TUR445" s="330"/>
      <c r="TUS445" s="330"/>
      <c r="TUT445" s="330"/>
      <c r="TUU445" s="330"/>
      <c r="TUV445" s="330"/>
      <c r="TUW445" s="330"/>
      <c r="TUX445" s="330"/>
      <c r="TUY445" s="330"/>
      <c r="TUZ445" s="330"/>
      <c r="TVA445" s="330"/>
      <c r="TVB445" s="330"/>
      <c r="TVC445" s="330"/>
      <c r="TVD445" s="330"/>
      <c r="TVE445" s="330"/>
      <c r="TVF445" s="330"/>
      <c r="TVG445" s="330"/>
      <c r="TVH445" s="330"/>
      <c r="TVI445" s="330"/>
      <c r="TVJ445" s="330"/>
      <c r="TVK445" s="330"/>
      <c r="TVL445" s="330"/>
      <c r="TVM445" s="330"/>
      <c r="TVN445" s="330"/>
      <c r="TVO445" s="330"/>
      <c r="TVP445" s="330"/>
      <c r="TVQ445" s="330"/>
      <c r="TVR445" s="330"/>
      <c r="TVS445" s="330"/>
      <c r="TVT445" s="330"/>
      <c r="TVU445" s="330"/>
      <c r="TVV445" s="330"/>
      <c r="TVW445" s="330"/>
      <c r="TVX445" s="330"/>
      <c r="TVY445" s="330"/>
      <c r="TVZ445" s="330"/>
      <c r="TWA445" s="330"/>
      <c r="TWB445" s="330"/>
      <c r="TWC445" s="330"/>
      <c r="TWD445" s="330"/>
      <c r="TWE445" s="330"/>
      <c r="TWF445" s="330"/>
      <c r="TWG445" s="330"/>
      <c r="TWH445" s="330"/>
      <c r="TWI445" s="330"/>
      <c r="TWJ445" s="330"/>
      <c r="TWK445" s="330"/>
      <c r="TWL445" s="330"/>
      <c r="TWM445" s="330"/>
      <c r="TWN445" s="330"/>
      <c r="TWO445" s="330"/>
      <c r="TWP445" s="330"/>
      <c r="TWQ445" s="330"/>
      <c r="TWR445" s="330"/>
      <c r="TWS445" s="330"/>
      <c r="TWT445" s="330"/>
      <c r="TWU445" s="330"/>
      <c r="TWV445" s="330"/>
      <c r="TWW445" s="330"/>
      <c r="TWX445" s="330"/>
      <c r="TWY445" s="330"/>
      <c r="TWZ445" s="330"/>
      <c r="TXA445" s="330"/>
      <c r="TXB445" s="330"/>
      <c r="TXC445" s="330"/>
      <c r="TXD445" s="330"/>
      <c r="TXE445" s="330"/>
      <c r="TXF445" s="330"/>
      <c r="TXG445" s="330"/>
      <c r="TXH445" s="330"/>
      <c r="TXI445" s="330"/>
      <c r="TXJ445" s="330"/>
      <c r="TXK445" s="330"/>
      <c r="TXL445" s="330"/>
      <c r="TXM445" s="330"/>
      <c r="TXN445" s="330"/>
      <c r="TXO445" s="330"/>
      <c r="TXP445" s="330"/>
      <c r="TXQ445" s="330"/>
      <c r="TXR445" s="330"/>
      <c r="TXS445" s="330"/>
      <c r="TXT445" s="330"/>
      <c r="TXU445" s="330"/>
      <c r="TXV445" s="330"/>
      <c r="TXW445" s="330"/>
      <c r="TXX445" s="330"/>
      <c r="TXY445" s="330"/>
      <c r="TXZ445" s="330"/>
      <c r="TYA445" s="330"/>
      <c r="TYB445" s="330"/>
      <c r="TYC445" s="330"/>
      <c r="TYD445" s="330"/>
      <c r="TYE445" s="330"/>
      <c r="TYF445" s="330"/>
      <c r="TYG445" s="330"/>
      <c r="TYH445" s="330"/>
      <c r="TYI445" s="330"/>
      <c r="TYJ445" s="330"/>
      <c r="TYK445" s="330"/>
      <c r="TYL445" s="330"/>
      <c r="TYM445" s="330"/>
      <c r="TYN445" s="330"/>
      <c r="TYO445" s="330"/>
      <c r="TYP445" s="330"/>
      <c r="TYQ445" s="330"/>
      <c r="TYR445" s="330"/>
      <c r="TYS445" s="330"/>
      <c r="TYT445" s="330"/>
      <c r="TYU445" s="330"/>
      <c r="TYV445" s="330"/>
      <c r="TYW445" s="330"/>
      <c r="TYX445" s="330"/>
      <c r="TYY445" s="330"/>
      <c r="TYZ445" s="330"/>
      <c r="TZA445" s="330"/>
      <c r="TZB445" s="330"/>
      <c r="TZC445" s="330"/>
      <c r="TZD445" s="330"/>
      <c r="TZE445" s="330"/>
      <c r="TZF445" s="330"/>
      <c r="TZG445" s="330"/>
      <c r="TZH445" s="330"/>
      <c r="TZI445" s="330"/>
      <c r="TZJ445" s="330"/>
      <c r="TZK445" s="330"/>
      <c r="TZL445" s="330"/>
      <c r="TZM445" s="330"/>
      <c r="TZN445" s="330"/>
      <c r="TZO445" s="330"/>
      <c r="TZP445" s="330"/>
      <c r="TZQ445" s="330"/>
      <c r="TZR445" s="330"/>
      <c r="TZS445" s="330"/>
      <c r="TZT445" s="330"/>
      <c r="TZU445" s="330"/>
      <c r="TZV445" s="330"/>
      <c r="TZW445" s="330"/>
      <c r="TZX445" s="330"/>
      <c r="TZY445" s="330"/>
      <c r="TZZ445" s="330"/>
      <c r="UAA445" s="330"/>
      <c r="UAB445" s="330"/>
      <c r="UAC445" s="330"/>
      <c r="UAD445" s="330"/>
      <c r="UAE445" s="330"/>
      <c r="UAF445" s="330"/>
      <c r="UAG445" s="330"/>
      <c r="UAH445" s="330"/>
      <c r="UAI445" s="330"/>
      <c r="UAJ445" s="330"/>
      <c r="UAK445" s="330"/>
      <c r="UAL445" s="330"/>
      <c r="UAM445" s="330"/>
      <c r="UAN445" s="330"/>
      <c r="UAO445" s="330"/>
      <c r="UAP445" s="330"/>
      <c r="UAQ445" s="330"/>
      <c r="UAR445" s="330"/>
      <c r="UAS445" s="330"/>
      <c r="UAT445" s="330"/>
      <c r="UAU445" s="330"/>
      <c r="UAV445" s="330"/>
      <c r="UAW445" s="330"/>
      <c r="UAX445" s="330"/>
      <c r="UAY445" s="330"/>
      <c r="UAZ445" s="330"/>
      <c r="UBA445" s="330"/>
      <c r="UBB445" s="330"/>
      <c r="UBC445" s="330"/>
      <c r="UBD445" s="330"/>
      <c r="UBE445" s="330"/>
      <c r="UBF445" s="330"/>
      <c r="UBG445" s="330"/>
      <c r="UBH445" s="330"/>
      <c r="UBI445" s="330"/>
      <c r="UBJ445" s="330"/>
      <c r="UBK445" s="330"/>
      <c r="UBL445" s="330"/>
      <c r="UBM445" s="330"/>
      <c r="UBN445" s="330"/>
      <c r="UBO445" s="330"/>
      <c r="UBP445" s="330"/>
      <c r="UBQ445" s="330"/>
      <c r="UBR445" s="330"/>
      <c r="UBS445" s="330"/>
      <c r="UBT445" s="330"/>
      <c r="UBU445" s="330"/>
      <c r="UBV445" s="330"/>
      <c r="UBW445" s="330"/>
      <c r="UBX445" s="330"/>
      <c r="UBY445" s="330"/>
      <c r="UBZ445" s="330"/>
      <c r="UCA445" s="330"/>
      <c r="UCB445" s="330"/>
      <c r="UCC445" s="330"/>
      <c r="UCD445" s="330"/>
      <c r="UCE445" s="330"/>
      <c r="UCF445" s="330"/>
      <c r="UCG445" s="330"/>
      <c r="UCH445" s="330"/>
      <c r="UCI445" s="330"/>
      <c r="UCJ445" s="330"/>
      <c r="UCK445" s="330"/>
      <c r="UCL445" s="330"/>
      <c r="UCM445" s="330"/>
      <c r="UCN445" s="330"/>
      <c r="UCO445" s="330"/>
      <c r="UCP445" s="330"/>
      <c r="UCQ445" s="330"/>
      <c r="UCR445" s="330"/>
      <c r="UCS445" s="330"/>
      <c r="UCT445" s="330"/>
      <c r="UCU445" s="330"/>
      <c r="UCV445" s="330"/>
      <c r="UCW445" s="330"/>
      <c r="UCX445" s="330"/>
      <c r="UCY445" s="330"/>
      <c r="UCZ445" s="330"/>
      <c r="UDA445" s="330"/>
      <c r="UDB445" s="330"/>
      <c r="UDC445" s="330"/>
      <c r="UDD445" s="330"/>
      <c r="UDE445" s="330"/>
      <c r="UDF445" s="330"/>
      <c r="UDG445" s="330"/>
      <c r="UDH445" s="330"/>
      <c r="UDI445" s="330"/>
      <c r="UDJ445" s="330"/>
      <c r="UDK445" s="330"/>
      <c r="UDL445" s="330"/>
      <c r="UDM445" s="330"/>
      <c r="UDN445" s="330"/>
      <c r="UDO445" s="330"/>
      <c r="UDP445" s="330"/>
      <c r="UDQ445" s="330"/>
      <c r="UDR445" s="330"/>
      <c r="UDS445" s="330"/>
      <c r="UDT445" s="330"/>
      <c r="UDU445" s="330"/>
      <c r="UDV445" s="330"/>
      <c r="UDW445" s="330"/>
      <c r="UDX445" s="330"/>
      <c r="UDY445" s="330"/>
      <c r="UDZ445" s="330"/>
      <c r="UEA445" s="330"/>
      <c r="UEB445" s="330"/>
      <c r="UEC445" s="330"/>
      <c r="UED445" s="330"/>
      <c r="UEE445" s="330"/>
      <c r="UEF445" s="330"/>
      <c r="UEG445" s="330"/>
      <c r="UEH445" s="330"/>
      <c r="UEI445" s="330"/>
      <c r="UEJ445" s="330"/>
      <c r="UEK445" s="330"/>
      <c r="UEL445" s="330"/>
      <c r="UEM445" s="330"/>
      <c r="UEN445" s="330"/>
      <c r="UEO445" s="330"/>
      <c r="UEP445" s="330"/>
      <c r="UEQ445" s="330"/>
      <c r="UER445" s="330"/>
      <c r="UES445" s="330"/>
      <c r="UET445" s="330"/>
      <c r="UEU445" s="330"/>
      <c r="UEV445" s="330"/>
      <c r="UEW445" s="330"/>
      <c r="UEX445" s="330"/>
      <c r="UEY445" s="330"/>
      <c r="UEZ445" s="330"/>
      <c r="UFA445" s="330"/>
      <c r="UFB445" s="330"/>
      <c r="UFC445" s="330"/>
      <c r="UFD445" s="330"/>
      <c r="UFE445" s="330"/>
      <c r="UFF445" s="330"/>
      <c r="UFG445" s="330"/>
      <c r="UFH445" s="330"/>
      <c r="UFI445" s="330"/>
      <c r="UFJ445" s="330"/>
      <c r="UFK445" s="330"/>
      <c r="UFL445" s="330"/>
      <c r="UFM445" s="330"/>
      <c r="UFN445" s="330"/>
      <c r="UFO445" s="330"/>
      <c r="UFP445" s="330"/>
      <c r="UFQ445" s="330"/>
      <c r="UFR445" s="330"/>
      <c r="UFS445" s="330"/>
      <c r="UFT445" s="330"/>
      <c r="UFU445" s="330"/>
      <c r="UFV445" s="330"/>
      <c r="UFW445" s="330"/>
      <c r="UFX445" s="330"/>
      <c r="UFY445" s="330"/>
      <c r="UFZ445" s="330"/>
      <c r="UGA445" s="330"/>
      <c r="UGB445" s="330"/>
      <c r="UGC445" s="330"/>
      <c r="UGD445" s="330"/>
      <c r="UGE445" s="330"/>
      <c r="UGF445" s="330"/>
      <c r="UGG445" s="330"/>
      <c r="UGH445" s="330"/>
      <c r="UGI445" s="330"/>
      <c r="UGJ445" s="330"/>
      <c r="UGK445" s="330"/>
      <c r="UGL445" s="330"/>
      <c r="UGM445" s="330"/>
      <c r="UGN445" s="330"/>
      <c r="UGO445" s="330"/>
      <c r="UGP445" s="330"/>
      <c r="UGQ445" s="330"/>
      <c r="UGR445" s="330"/>
      <c r="UGS445" s="330"/>
      <c r="UGT445" s="330"/>
      <c r="UGU445" s="330"/>
      <c r="UGV445" s="330"/>
      <c r="UGW445" s="330"/>
      <c r="UGX445" s="330"/>
      <c r="UGY445" s="330"/>
      <c r="UGZ445" s="330"/>
      <c r="UHA445" s="330"/>
      <c r="UHB445" s="330"/>
      <c r="UHC445" s="330"/>
      <c r="UHD445" s="330"/>
      <c r="UHE445" s="330"/>
      <c r="UHF445" s="330"/>
      <c r="UHG445" s="330"/>
      <c r="UHH445" s="330"/>
      <c r="UHI445" s="330"/>
      <c r="UHJ445" s="330"/>
      <c r="UHK445" s="330"/>
      <c r="UHL445" s="330"/>
      <c r="UHM445" s="330"/>
      <c r="UHN445" s="330"/>
      <c r="UHO445" s="330"/>
      <c r="UHP445" s="330"/>
      <c r="UHQ445" s="330"/>
      <c r="UHR445" s="330"/>
      <c r="UHS445" s="330"/>
      <c r="UHT445" s="330"/>
      <c r="UHU445" s="330"/>
      <c r="UHV445" s="330"/>
      <c r="UHW445" s="330"/>
      <c r="UHX445" s="330"/>
      <c r="UHY445" s="330"/>
      <c r="UHZ445" s="330"/>
      <c r="UIA445" s="330"/>
      <c r="UIB445" s="330"/>
      <c r="UIC445" s="330"/>
      <c r="UID445" s="330"/>
      <c r="UIE445" s="330"/>
      <c r="UIF445" s="330"/>
      <c r="UIG445" s="330"/>
      <c r="UIH445" s="330"/>
      <c r="UII445" s="330"/>
      <c r="UIJ445" s="330"/>
      <c r="UIK445" s="330"/>
      <c r="UIL445" s="330"/>
      <c r="UIM445" s="330"/>
      <c r="UIN445" s="330"/>
      <c r="UIO445" s="330"/>
      <c r="UIP445" s="330"/>
      <c r="UIQ445" s="330"/>
      <c r="UIR445" s="330"/>
      <c r="UIS445" s="330"/>
      <c r="UIT445" s="330"/>
      <c r="UIU445" s="330"/>
      <c r="UIV445" s="330"/>
      <c r="UIW445" s="330"/>
      <c r="UIX445" s="330"/>
      <c r="UIY445" s="330"/>
      <c r="UIZ445" s="330"/>
      <c r="UJA445" s="330"/>
      <c r="UJB445" s="330"/>
      <c r="UJC445" s="330"/>
      <c r="UJD445" s="330"/>
      <c r="UJE445" s="330"/>
      <c r="UJF445" s="330"/>
      <c r="UJG445" s="330"/>
      <c r="UJH445" s="330"/>
      <c r="UJI445" s="330"/>
      <c r="UJJ445" s="330"/>
      <c r="UJK445" s="330"/>
      <c r="UJL445" s="330"/>
      <c r="UJM445" s="330"/>
      <c r="UJN445" s="330"/>
      <c r="UJO445" s="330"/>
      <c r="UJP445" s="330"/>
      <c r="UJQ445" s="330"/>
      <c r="UJR445" s="330"/>
      <c r="UJS445" s="330"/>
      <c r="UJT445" s="330"/>
      <c r="UJU445" s="330"/>
      <c r="UJV445" s="330"/>
      <c r="UJW445" s="330"/>
      <c r="UJX445" s="330"/>
      <c r="UJY445" s="330"/>
      <c r="UJZ445" s="330"/>
      <c r="UKA445" s="330"/>
      <c r="UKB445" s="330"/>
      <c r="UKC445" s="330"/>
      <c r="UKD445" s="330"/>
      <c r="UKE445" s="330"/>
      <c r="UKF445" s="330"/>
      <c r="UKG445" s="330"/>
      <c r="UKH445" s="330"/>
      <c r="UKI445" s="330"/>
      <c r="UKJ445" s="330"/>
      <c r="UKK445" s="330"/>
      <c r="UKL445" s="330"/>
      <c r="UKM445" s="330"/>
      <c r="UKN445" s="330"/>
      <c r="UKO445" s="330"/>
      <c r="UKP445" s="330"/>
      <c r="UKQ445" s="330"/>
      <c r="UKR445" s="330"/>
      <c r="UKS445" s="330"/>
      <c r="UKT445" s="330"/>
      <c r="UKU445" s="330"/>
      <c r="UKV445" s="330"/>
      <c r="UKW445" s="330"/>
      <c r="UKX445" s="330"/>
      <c r="UKY445" s="330"/>
      <c r="UKZ445" s="330"/>
      <c r="ULA445" s="330"/>
      <c r="ULB445" s="330"/>
      <c r="ULC445" s="330"/>
      <c r="ULD445" s="330"/>
      <c r="ULE445" s="330"/>
      <c r="ULF445" s="330"/>
      <c r="ULG445" s="330"/>
      <c r="ULH445" s="330"/>
      <c r="ULI445" s="330"/>
      <c r="ULJ445" s="330"/>
      <c r="ULK445" s="330"/>
      <c r="ULL445" s="330"/>
      <c r="ULM445" s="330"/>
      <c r="ULN445" s="330"/>
      <c r="ULO445" s="330"/>
      <c r="ULP445" s="330"/>
      <c r="ULQ445" s="330"/>
      <c r="ULR445" s="330"/>
      <c r="ULS445" s="330"/>
      <c r="ULT445" s="330"/>
      <c r="ULU445" s="330"/>
      <c r="ULV445" s="330"/>
      <c r="ULW445" s="330"/>
      <c r="ULX445" s="330"/>
      <c r="ULY445" s="330"/>
      <c r="ULZ445" s="330"/>
      <c r="UMA445" s="330"/>
      <c r="UMB445" s="330"/>
      <c r="UMC445" s="330"/>
      <c r="UMD445" s="330"/>
      <c r="UME445" s="330"/>
      <c r="UMF445" s="330"/>
      <c r="UMG445" s="330"/>
      <c r="UMH445" s="330"/>
      <c r="UMI445" s="330"/>
      <c r="UMJ445" s="330"/>
      <c r="UMK445" s="330"/>
      <c r="UML445" s="330"/>
      <c r="UMM445" s="330"/>
      <c r="UMN445" s="330"/>
      <c r="UMO445" s="330"/>
      <c r="UMP445" s="330"/>
      <c r="UMQ445" s="330"/>
      <c r="UMR445" s="330"/>
      <c r="UMS445" s="330"/>
      <c r="UMT445" s="330"/>
      <c r="UMU445" s="330"/>
      <c r="UMV445" s="330"/>
      <c r="UMW445" s="330"/>
      <c r="UMX445" s="330"/>
      <c r="UMY445" s="330"/>
      <c r="UMZ445" s="330"/>
      <c r="UNA445" s="330"/>
      <c r="UNB445" s="330"/>
      <c r="UNC445" s="330"/>
      <c r="UND445" s="330"/>
      <c r="UNE445" s="330"/>
      <c r="UNF445" s="330"/>
      <c r="UNG445" s="330"/>
      <c r="UNH445" s="330"/>
      <c r="UNI445" s="330"/>
      <c r="UNJ445" s="330"/>
      <c r="UNK445" s="330"/>
      <c r="UNL445" s="330"/>
      <c r="UNM445" s="330"/>
      <c r="UNN445" s="330"/>
      <c r="UNO445" s="330"/>
      <c r="UNP445" s="330"/>
      <c r="UNQ445" s="330"/>
      <c r="UNR445" s="330"/>
      <c r="UNS445" s="330"/>
      <c r="UNT445" s="330"/>
      <c r="UNU445" s="330"/>
      <c r="UNV445" s="330"/>
      <c r="UNW445" s="330"/>
      <c r="UNX445" s="330"/>
      <c r="UNY445" s="330"/>
      <c r="UNZ445" s="330"/>
      <c r="UOA445" s="330"/>
      <c r="UOB445" s="330"/>
      <c r="UOC445" s="330"/>
      <c r="UOD445" s="330"/>
      <c r="UOE445" s="330"/>
      <c r="UOF445" s="330"/>
      <c r="UOG445" s="330"/>
      <c r="UOH445" s="330"/>
      <c r="UOI445" s="330"/>
      <c r="UOJ445" s="330"/>
      <c r="UOK445" s="330"/>
      <c r="UOL445" s="330"/>
      <c r="UOM445" s="330"/>
      <c r="UON445" s="330"/>
      <c r="UOO445" s="330"/>
      <c r="UOP445" s="330"/>
      <c r="UOQ445" s="330"/>
      <c r="UOR445" s="330"/>
      <c r="UOS445" s="330"/>
      <c r="UOT445" s="330"/>
      <c r="UOU445" s="330"/>
      <c r="UOV445" s="330"/>
      <c r="UOW445" s="330"/>
      <c r="UOX445" s="330"/>
      <c r="UOY445" s="330"/>
      <c r="UOZ445" s="330"/>
      <c r="UPA445" s="330"/>
      <c r="UPB445" s="330"/>
      <c r="UPC445" s="330"/>
      <c r="UPD445" s="330"/>
      <c r="UPE445" s="330"/>
      <c r="UPF445" s="330"/>
      <c r="UPG445" s="330"/>
      <c r="UPH445" s="330"/>
      <c r="UPI445" s="330"/>
      <c r="UPJ445" s="330"/>
      <c r="UPK445" s="330"/>
      <c r="UPL445" s="330"/>
      <c r="UPM445" s="330"/>
      <c r="UPN445" s="330"/>
      <c r="UPO445" s="330"/>
      <c r="UPP445" s="330"/>
      <c r="UPQ445" s="330"/>
      <c r="UPR445" s="330"/>
      <c r="UPS445" s="330"/>
      <c r="UPT445" s="330"/>
      <c r="UPU445" s="330"/>
      <c r="UPV445" s="330"/>
      <c r="UPW445" s="330"/>
      <c r="UPX445" s="330"/>
      <c r="UPY445" s="330"/>
      <c r="UPZ445" s="330"/>
      <c r="UQA445" s="330"/>
      <c r="UQB445" s="330"/>
      <c r="UQC445" s="330"/>
      <c r="UQD445" s="330"/>
      <c r="UQE445" s="330"/>
      <c r="UQF445" s="330"/>
      <c r="UQG445" s="330"/>
      <c r="UQH445" s="330"/>
      <c r="UQI445" s="330"/>
      <c r="UQJ445" s="330"/>
      <c r="UQK445" s="330"/>
      <c r="UQL445" s="330"/>
      <c r="UQM445" s="330"/>
      <c r="UQN445" s="330"/>
      <c r="UQO445" s="330"/>
      <c r="UQP445" s="330"/>
      <c r="UQQ445" s="330"/>
      <c r="UQR445" s="330"/>
      <c r="UQS445" s="330"/>
      <c r="UQT445" s="330"/>
      <c r="UQU445" s="330"/>
      <c r="UQV445" s="330"/>
      <c r="UQW445" s="330"/>
      <c r="UQX445" s="330"/>
      <c r="UQY445" s="330"/>
      <c r="UQZ445" s="330"/>
      <c r="URA445" s="330"/>
      <c r="URB445" s="330"/>
      <c r="URC445" s="330"/>
      <c r="URD445" s="330"/>
      <c r="URE445" s="330"/>
      <c r="URF445" s="330"/>
      <c r="URG445" s="330"/>
      <c r="URH445" s="330"/>
      <c r="URI445" s="330"/>
      <c r="URJ445" s="330"/>
      <c r="URK445" s="330"/>
      <c r="URL445" s="330"/>
      <c r="URM445" s="330"/>
      <c r="URN445" s="330"/>
      <c r="URO445" s="330"/>
      <c r="URP445" s="330"/>
      <c r="URQ445" s="330"/>
      <c r="URR445" s="330"/>
      <c r="URS445" s="330"/>
      <c r="URT445" s="330"/>
      <c r="URU445" s="330"/>
      <c r="URV445" s="330"/>
      <c r="URW445" s="330"/>
      <c r="URX445" s="330"/>
      <c r="URY445" s="330"/>
      <c r="URZ445" s="330"/>
      <c r="USA445" s="330"/>
      <c r="USB445" s="330"/>
      <c r="USC445" s="330"/>
      <c r="USD445" s="330"/>
      <c r="USE445" s="330"/>
      <c r="USF445" s="330"/>
      <c r="USG445" s="330"/>
      <c r="USH445" s="330"/>
      <c r="USI445" s="330"/>
      <c r="USJ445" s="330"/>
      <c r="USK445" s="330"/>
      <c r="USL445" s="330"/>
      <c r="USM445" s="330"/>
      <c r="USN445" s="330"/>
      <c r="USO445" s="330"/>
      <c r="USP445" s="330"/>
      <c r="USQ445" s="330"/>
      <c r="USR445" s="330"/>
      <c r="USS445" s="330"/>
      <c r="UST445" s="330"/>
      <c r="USU445" s="330"/>
      <c r="USV445" s="330"/>
      <c r="USW445" s="330"/>
      <c r="USX445" s="330"/>
      <c r="USY445" s="330"/>
      <c r="USZ445" s="330"/>
      <c r="UTA445" s="330"/>
      <c r="UTB445" s="330"/>
      <c r="UTC445" s="330"/>
      <c r="UTD445" s="330"/>
      <c r="UTE445" s="330"/>
      <c r="UTF445" s="330"/>
      <c r="UTG445" s="330"/>
      <c r="UTH445" s="330"/>
      <c r="UTI445" s="330"/>
      <c r="UTJ445" s="330"/>
      <c r="UTK445" s="330"/>
      <c r="UTL445" s="330"/>
      <c r="UTM445" s="330"/>
      <c r="UTN445" s="330"/>
      <c r="UTO445" s="330"/>
      <c r="UTP445" s="330"/>
      <c r="UTQ445" s="330"/>
      <c r="UTR445" s="330"/>
      <c r="UTS445" s="330"/>
      <c r="UTT445" s="330"/>
      <c r="UTU445" s="330"/>
      <c r="UTV445" s="330"/>
      <c r="UTW445" s="330"/>
      <c r="UTX445" s="330"/>
      <c r="UTY445" s="330"/>
      <c r="UTZ445" s="330"/>
      <c r="UUA445" s="330"/>
      <c r="UUB445" s="330"/>
      <c r="UUC445" s="330"/>
      <c r="UUD445" s="330"/>
      <c r="UUE445" s="330"/>
      <c r="UUF445" s="330"/>
      <c r="UUG445" s="330"/>
      <c r="UUH445" s="330"/>
      <c r="UUI445" s="330"/>
      <c r="UUJ445" s="330"/>
      <c r="UUK445" s="330"/>
      <c r="UUL445" s="330"/>
      <c r="UUM445" s="330"/>
      <c r="UUN445" s="330"/>
      <c r="UUO445" s="330"/>
      <c r="UUP445" s="330"/>
      <c r="UUQ445" s="330"/>
      <c r="UUR445" s="330"/>
      <c r="UUS445" s="330"/>
      <c r="UUT445" s="330"/>
      <c r="UUU445" s="330"/>
      <c r="UUV445" s="330"/>
      <c r="UUW445" s="330"/>
      <c r="UUX445" s="330"/>
      <c r="UUY445" s="330"/>
      <c r="UUZ445" s="330"/>
      <c r="UVA445" s="330"/>
      <c r="UVB445" s="330"/>
      <c r="UVC445" s="330"/>
      <c r="UVD445" s="330"/>
      <c r="UVE445" s="330"/>
      <c r="UVF445" s="330"/>
      <c r="UVG445" s="330"/>
      <c r="UVH445" s="330"/>
      <c r="UVI445" s="330"/>
      <c r="UVJ445" s="330"/>
      <c r="UVK445" s="330"/>
      <c r="UVL445" s="330"/>
      <c r="UVM445" s="330"/>
      <c r="UVN445" s="330"/>
      <c r="UVO445" s="330"/>
      <c r="UVP445" s="330"/>
      <c r="UVQ445" s="330"/>
      <c r="UVR445" s="330"/>
      <c r="UVS445" s="330"/>
      <c r="UVT445" s="330"/>
      <c r="UVU445" s="330"/>
      <c r="UVV445" s="330"/>
      <c r="UVW445" s="330"/>
      <c r="UVX445" s="330"/>
      <c r="UVY445" s="330"/>
      <c r="UVZ445" s="330"/>
      <c r="UWA445" s="330"/>
      <c r="UWB445" s="330"/>
      <c r="UWC445" s="330"/>
      <c r="UWD445" s="330"/>
      <c r="UWE445" s="330"/>
      <c r="UWF445" s="330"/>
      <c r="UWG445" s="330"/>
      <c r="UWH445" s="330"/>
      <c r="UWI445" s="330"/>
      <c r="UWJ445" s="330"/>
      <c r="UWK445" s="330"/>
      <c r="UWL445" s="330"/>
      <c r="UWM445" s="330"/>
      <c r="UWN445" s="330"/>
      <c r="UWO445" s="330"/>
      <c r="UWP445" s="330"/>
      <c r="UWQ445" s="330"/>
      <c r="UWR445" s="330"/>
      <c r="UWS445" s="330"/>
      <c r="UWT445" s="330"/>
      <c r="UWU445" s="330"/>
      <c r="UWV445" s="330"/>
      <c r="UWW445" s="330"/>
      <c r="UWX445" s="330"/>
      <c r="UWY445" s="330"/>
      <c r="UWZ445" s="330"/>
      <c r="UXA445" s="330"/>
      <c r="UXB445" s="330"/>
      <c r="UXC445" s="330"/>
      <c r="UXD445" s="330"/>
      <c r="UXE445" s="330"/>
      <c r="UXF445" s="330"/>
      <c r="UXG445" s="330"/>
      <c r="UXH445" s="330"/>
      <c r="UXI445" s="330"/>
      <c r="UXJ445" s="330"/>
      <c r="UXK445" s="330"/>
      <c r="UXL445" s="330"/>
      <c r="UXM445" s="330"/>
      <c r="UXN445" s="330"/>
      <c r="UXO445" s="330"/>
      <c r="UXP445" s="330"/>
      <c r="UXQ445" s="330"/>
      <c r="UXR445" s="330"/>
      <c r="UXS445" s="330"/>
      <c r="UXT445" s="330"/>
      <c r="UXU445" s="330"/>
      <c r="UXV445" s="330"/>
      <c r="UXW445" s="330"/>
      <c r="UXX445" s="330"/>
      <c r="UXY445" s="330"/>
      <c r="UXZ445" s="330"/>
      <c r="UYA445" s="330"/>
      <c r="UYB445" s="330"/>
      <c r="UYC445" s="330"/>
      <c r="UYD445" s="330"/>
      <c r="UYE445" s="330"/>
      <c r="UYF445" s="330"/>
      <c r="UYG445" s="330"/>
      <c r="UYH445" s="330"/>
      <c r="UYI445" s="330"/>
      <c r="UYJ445" s="330"/>
      <c r="UYK445" s="330"/>
      <c r="UYL445" s="330"/>
      <c r="UYM445" s="330"/>
      <c r="UYN445" s="330"/>
      <c r="UYO445" s="330"/>
      <c r="UYP445" s="330"/>
      <c r="UYQ445" s="330"/>
      <c r="UYR445" s="330"/>
      <c r="UYS445" s="330"/>
      <c r="UYT445" s="330"/>
      <c r="UYU445" s="330"/>
      <c r="UYV445" s="330"/>
      <c r="UYW445" s="330"/>
      <c r="UYX445" s="330"/>
      <c r="UYY445" s="330"/>
      <c r="UYZ445" s="330"/>
      <c r="UZA445" s="330"/>
      <c r="UZB445" s="330"/>
      <c r="UZC445" s="330"/>
      <c r="UZD445" s="330"/>
      <c r="UZE445" s="330"/>
      <c r="UZF445" s="330"/>
      <c r="UZG445" s="330"/>
      <c r="UZH445" s="330"/>
      <c r="UZI445" s="330"/>
      <c r="UZJ445" s="330"/>
      <c r="UZK445" s="330"/>
      <c r="UZL445" s="330"/>
      <c r="UZM445" s="330"/>
      <c r="UZN445" s="330"/>
      <c r="UZO445" s="330"/>
      <c r="UZP445" s="330"/>
      <c r="UZQ445" s="330"/>
      <c r="UZR445" s="330"/>
      <c r="UZS445" s="330"/>
      <c r="UZT445" s="330"/>
      <c r="UZU445" s="330"/>
      <c r="UZV445" s="330"/>
      <c r="UZW445" s="330"/>
      <c r="UZX445" s="330"/>
      <c r="UZY445" s="330"/>
      <c r="UZZ445" s="330"/>
      <c r="VAA445" s="330"/>
      <c r="VAB445" s="330"/>
      <c r="VAC445" s="330"/>
      <c r="VAD445" s="330"/>
      <c r="VAE445" s="330"/>
      <c r="VAF445" s="330"/>
      <c r="VAG445" s="330"/>
      <c r="VAH445" s="330"/>
      <c r="VAI445" s="330"/>
      <c r="VAJ445" s="330"/>
      <c r="VAK445" s="330"/>
      <c r="VAL445" s="330"/>
      <c r="VAM445" s="330"/>
      <c r="VAN445" s="330"/>
      <c r="VAO445" s="330"/>
      <c r="VAP445" s="330"/>
      <c r="VAQ445" s="330"/>
      <c r="VAR445" s="330"/>
      <c r="VAS445" s="330"/>
      <c r="VAT445" s="330"/>
      <c r="VAU445" s="330"/>
      <c r="VAV445" s="330"/>
      <c r="VAW445" s="330"/>
      <c r="VAX445" s="330"/>
      <c r="VAY445" s="330"/>
      <c r="VAZ445" s="330"/>
      <c r="VBA445" s="330"/>
      <c r="VBB445" s="330"/>
      <c r="VBC445" s="330"/>
      <c r="VBD445" s="330"/>
      <c r="VBE445" s="330"/>
      <c r="VBF445" s="330"/>
      <c r="VBG445" s="330"/>
      <c r="VBH445" s="330"/>
      <c r="VBI445" s="330"/>
      <c r="VBJ445" s="330"/>
      <c r="VBK445" s="330"/>
      <c r="VBL445" s="330"/>
      <c r="VBM445" s="330"/>
      <c r="VBN445" s="330"/>
      <c r="VBO445" s="330"/>
      <c r="VBP445" s="330"/>
      <c r="VBQ445" s="330"/>
      <c r="VBR445" s="330"/>
      <c r="VBS445" s="330"/>
      <c r="VBT445" s="330"/>
      <c r="VBU445" s="330"/>
      <c r="VBV445" s="330"/>
      <c r="VBW445" s="330"/>
      <c r="VBX445" s="330"/>
      <c r="VBY445" s="330"/>
      <c r="VBZ445" s="330"/>
      <c r="VCA445" s="330"/>
      <c r="VCB445" s="330"/>
      <c r="VCC445" s="330"/>
      <c r="VCD445" s="330"/>
      <c r="VCE445" s="330"/>
      <c r="VCF445" s="330"/>
      <c r="VCG445" s="330"/>
      <c r="VCH445" s="330"/>
      <c r="VCI445" s="330"/>
      <c r="VCJ445" s="330"/>
      <c r="VCK445" s="330"/>
      <c r="VCL445" s="330"/>
      <c r="VCM445" s="330"/>
      <c r="VCN445" s="330"/>
      <c r="VCO445" s="330"/>
      <c r="VCP445" s="330"/>
      <c r="VCQ445" s="330"/>
      <c r="VCR445" s="330"/>
      <c r="VCS445" s="330"/>
      <c r="VCT445" s="330"/>
      <c r="VCU445" s="330"/>
      <c r="VCV445" s="330"/>
      <c r="VCW445" s="330"/>
      <c r="VCX445" s="330"/>
      <c r="VCY445" s="330"/>
      <c r="VCZ445" s="330"/>
      <c r="VDA445" s="330"/>
      <c r="VDB445" s="330"/>
      <c r="VDC445" s="330"/>
      <c r="VDD445" s="330"/>
      <c r="VDE445" s="330"/>
      <c r="VDF445" s="330"/>
      <c r="VDG445" s="330"/>
      <c r="VDH445" s="330"/>
      <c r="VDI445" s="330"/>
      <c r="VDJ445" s="330"/>
      <c r="VDK445" s="330"/>
      <c r="VDL445" s="330"/>
      <c r="VDM445" s="330"/>
      <c r="VDN445" s="330"/>
      <c r="VDO445" s="330"/>
      <c r="VDP445" s="330"/>
      <c r="VDQ445" s="330"/>
      <c r="VDR445" s="330"/>
      <c r="VDS445" s="330"/>
      <c r="VDT445" s="330"/>
      <c r="VDU445" s="330"/>
      <c r="VDV445" s="330"/>
      <c r="VDW445" s="330"/>
      <c r="VDX445" s="330"/>
      <c r="VDY445" s="330"/>
      <c r="VDZ445" s="330"/>
      <c r="VEA445" s="330"/>
      <c r="VEB445" s="330"/>
      <c r="VEC445" s="330"/>
      <c r="VED445" s="330"/>
      <c r="VEE445" s="330"/>
      <c r="VEF445" s="330"/>
      <c r="VEG445" s="330"/>
      <c r="VEH445" s="330"/>
      <c r="VEI445" s="330"/>
      <c r="VEJ445" s="330"/>
      <c r="VEK445" s="330"/>
      <c r="VEL445" s="330"/>
      <c r="VEM445" s="330"/>
      <c r="VEN445" s="330"/>
      <c r="VEO445" s="330"/>
      <c r="VEP445" s="330"/>
      <c r="VEQ445" s="330"/>
      <c r="VER445" s="330"/>
      <c r="VES445" s="330"/>
      <c r="VET445" s="330"/>
      <c r="VEU445" s="330"/>
      <c r="VEV445" s="330"/>
      <c r="VEW445" s="330"/>
      <c r="VEX445" s="330"/>
      <c r="VEY445" s="330"/>
      <c r="VEZ445" s="330"/>
      <c r="VFA445" s="330"/>
      <c r="VFB445" s="330"/>
      <c r="VFC445" s="330"/>
      <c r="VFD445" s="330"/>
      <c r="VFE445" s="330"/>
      <c r="VFF445" s="330"/>
      <c r="VFG445" s="330"/>
      <c r="VFH445" s="330"/>
      <c r="VFI445" s="330"/>
      <c r="VFJ445" s="330"/>
      <c r="VFK445" s="330"/>
      <c r="VFL445" s="330"/>
      <c r="VFM445" s="330"/>
      <c r="VFN445" s="330"/>
      <c r="VFO445" s="330"/>
      <c r="VFP445" s="330"/>
      <c r="VFQ445" s="330"/>
      <c r="VFR445" s="330"/>
      <c r="VFS445" s="330"/>
      <c r="VFT445" s="330"/>
      <c r="VFU445" s="330"/>
      <c r="VFV445" s="330"/>
      <c r="VFW445" s="330"/>
      <c r="VFX445" s="330"/>
      <c r="VFY445" s="330"/>
      <c r="VFZ445" s="330"/>
      <c r="VGA445" s="330"/>
      <c r="VGB445" s="330"/>
      <c r="VGC445" s="330"/>
      <c r="VGD445" s="330"/>
      <c r="VGE445" s="330"/>
      <c r="VGF445" s="330"/>
      <c r="VGG445" s="330"/>
      <c r="VGH445" s="330"/>
      <c r="VGI445" s="330"/>
      <c r="VGJ445" s="330"/>
      <c r="VGK445" s="330"/>
      <c r="VGL445" s="330"/>
      <c r="VGM445" s="330"/>
      <c r="VGN445" s="330"/>
      <c r="VGO445" s="330"/>
      <c r="VGP445" s="330"/>
      <c r="VGQ445" s="330"/>
      <c r="VGR445" s="330"/>
      <c r="VGS445" s="330"/>
      <c r="VGT445" s="330"/>
      <c r="VGU445" s="330"/>
      <c r="VGV445" s="330"/>
      <c r="VGW445" s="330"/>
      <c r="VGX445" s="330"/>
      <c r="VGY445" s="330"/>
      <c r="VGZ445" s="330"/>
      <c r="VHA445" s="330"/>
      <c r="VHB445" s="330"/>
      <c r="VHC445" s="330"/>
      <c r="VHD445" s="330"/>
      <c r="VHE445" s="330"/>
      <c r="VHF445" s="330"/>
      <c r="VHG445" s="330"/>
      <c r="VHH445" s="330"/>
      <c r="VHI445" s="330"/>
      <c r="VHJ445" s="330"/>
      <c r="VHK445" s="330"/>
      <c r="VHL445" s="330"/>
      <c r="VHM445" s="330"/>
      <c r="VHN445" s="330"/>
      <c r="VHO445" s="330"/>
      <c r="VHP445" s="330"/>
      <c r="VHQ445" s="330"/>
      <c r="VHR445" s="330"/>
      <c r="VHS445" s="330"/>
      <c r="VHT445" s="330"/>
      <c r="VHU445" s="330"/>
      <c r="VHV445" s="330"/>
      <c r="VHW445" s="330"/>
      <c r="VHX445" s="330"/>
      <c r="VHY445" s="330"/>
      <c r="VHZ445" s="330"/>
      <c r="VIA445" s="330"/>
      <c r="VIB445" s="330"/>
      <c r="VIC445" s="330"/>
      <c r="VID445" s="330"/>
      <c r="VIE445" s="330"/>
      <c r="VIF445" s="330"/>
      <c r="VIG445" s="330"/>
      <c r="VIH445" s="330"/>
      <c r="VII445" s="330"/>
      <c r="VIJ445" s="330"/>
      <c r="VIK445" s="330"/>
      <c r="VIL445" s="330"/>
      <c r="VIM445" s="330"/>
      <c r="VIN445" s="330"/>
      <c r="VIO445" s="330"/>
      <c r="VIP445" s="330"/>
      <c r="VIQ445" s="330"/>
      <c r="VIR445" s="330"/>
      <c r="VIS445" s="330"/>
      <c r="VIT445" s="330"/>
      <c r="VIU445" s="330"/>
      <c r="VIV445" s="330"/>
      <c r="VIW445" s="330"/>
      <c r="VIX445" s="330"/>
      <c r="VIY445" s="330"/>
      <c r="VIZ445" s="330"/>
      <c r="VJA445" s="330"/>
      <c r="VJB445" s="330"/>
      <c r="VJC445" s="330"/>
      <c r="VJD445" s="330"/>
      <c r="VJE445" s="330"/>
      <c r="VJF445" s="330"/>
      <c r="VJG445" s="330"/>
      <c r="VJH445" s="330"/>
      <c r="VJI445" s="330"/>
      <c r="VJJ445" s="330"/>
      <c r="VJK445" s="330"/>
      <c r="VJL445" s="330"/>
      <c r="VJM445" s="330"/>
      <c r="VJN445" s="330"/>
      <c r="VJO445" s="330"/>
      <c r="VJP445" s="330"/>
      <c r="VJQ445" s="330"/>
      <c r="VJR445" s="330"/>
      <c r="VJS445" s="330"/>
      <c r="VJT445" s="330"/>
      <c r="VJU445" s="330"/>
      <c r="VJV445" s="330"/>
      <c r="VJW445" s="330"/>
      <c r="VJX445" s="330"/>
      <c r="VJY445" s="330"/>
      <c r="VJZ445" s="330"/>
      <c r="VKA445" s="330"/>
      <c r="VKB445" s="330"/>
      <c r="VKC445" s="330"/>
      <c r="VKD445" s="330"/>
      <c r="VKE445" s="330"/>
      <c r="VKF445" s="330"/>
      <c r="VKG445" s="330"/>
      <c r="VKH445" s="330"/>
      <c r="VKI445" s="330"/>
      <c r="VKJ445" s="330"/>
      <c r="VKK445" s="330"/>
      <c r="VKL445" s="330"/>
      <c r="VKM445" s="330"/>
      <c r="VKN445" s="330"/>
      <c r="VKO445" s="330"/>
      <c r="VKP445" s="330"/>
      <c r="VKQ445" s="330"/>
      <c r="VKR445" s="330"/>
      <c r="VKS445" s="330"/>
      <c r="VKT445" s="330"/>
      <c r="VKU445" s="330"/>
      <c r="VKV445" s="330"/>
      <c r="VKW445" s="330"/>
      <c r="VKX445" s="330"/>
      <c r="VKY445" s="330"/>
      <c r="VKZ445" s="330"/>
      <c r="VLA445" s="330"/>
      <c r="VLB445" s="330"/>
      <c r="VLC445" s="330"/>
      <c r="VLD445" s="330"/>
      <c r="VLE445" s="330"/>
      <c r="VLF445" s="330"/>
      <c r="VLG445" s="330"/>
      <c r="VLH445" s="330"/>
      <c r="VLI445" s="330"/>
      <c r="VLJ445" s="330"/>
      <c r="VLK445" s="330"/>
      <c r="VLL445" s="330"/>
      <c r="VLM445" s="330"/>
      <c r="VLN445" s="330"/>
      <c r="VLO445" s="330"/>
      <c r="VLP445" s="330"/>
      <c r="VLQ445" s="330"/>
      <c r="VLR445" s="330"/>
      <c r="VLS445" s="330"/>
      <c r="VLT445" s="330"/>
      <c r="VLU445" s="330"/>
      <c r="VLV445" s="330"/>
      <c r="VLW445" s="330"/>
      <c r="VLX445" s="330"/>
      <c r="VLY445" s="330"/>
      <c r="VLZ445" s="330"/>
      <c r="VMA445" s="330"/>
      <c r="VMB445" s="330"/>
      <c r="VMC445" s="330"/>
      <c r="VMD445" s="330"/>
      <c r="VME445" s="330"/>
      <c r="VMF445" s="330"/>
      <c r="VMG445" s="330"/>
      <c r="VMH445" s="330"/>
      <c r="VMI445" s="330"/>
      <c r="VMJ445" s="330"/>
      <c r="VMK445" s="330"/>
      <c r="VML445" s="330"/>
      <c r="VMM445" s="330"/>
      <c r="VMN445" s="330"/>
      <c r="VMO445" s="330"/>
      <c r="VMP445" s="330"/>
      <c r="VMQ445" s="330"/>
      <c r="VMR445" s="330"/>
      <c r="VMS445" s="330"/>
      <c r="VMT445" s="330"/>
      <c r="VMU445" s="330"/>
      <c r="VMV445" s="330"/>
      <c r="VMW445" s="330"/>
      <c r="VMX445" s="330"/>
      <c r="VMY445" s="330"/>
      <c r="VMZ445" s="330"/>
      <c r="VNA445" s="330"/>
      <c r="VNB445" s="330"/>
      <c r="VNC445" s="330"/>
      <c r="VND445" s="330"/>
      <c r="VNE445" s="330"/>
      <c r="VNF445" s="330"/>
      <c r="VNG445" s="330"/>
      <c r="VNH445" s="330"/>
      <c r="VNI445" s="330"/>
      <c r="VNJ445" s="330"/>
      <c r="VNK445" s="330"/>
      <c r="VNL445" s="330"/>
      <c r="VNM445" s="330"/>
      <c r="VNN445" s="330"/>
      <c r="VNO445" s="330"/>
      <c r="VNP445" s="330"/>
      <c r="VNQ445" s="330"/>
      <c r="VNR445" s="330"/>
      <c r="VNS445" s="330"/>
      <c r="VNT445" s="330"/>
      <c r="VNU445" s="330"/>
      <c r="VNV445" s="330"/>
      <c r="VNW445" s="330"/>
      <c r="VNX445" s="330"/>
      <c r="VNY445" s="330"/>
      <c r="VNZ445" s="330"/>
      <c r="VOA445" s="330"/>
      <c r="VOB445" s="330"/>
      <c r="VOC445" s="330"/>
      <c r="VOD445" s="330"/>
      <c r="VOE445" s="330"/>
      <c r="VOF445" s="330"/>
      <c r="VOG445" s="330"/>
      <c r="VOH445" s="330"/>
      <c r="VOI445" s="330"/>
      <c r="VOJ445" s="330"/>
      <c r="VOK445" s="330"/>
      <c r="VOL445" s="330"/>
      <c r="VOM445" s="330"/>
      <c r="VON445" s="330"/>
      <c r="VOO445" s="330"/>
      <c r="VOP445" s="330"/>
      <c r="VOQ445" s="330"/>
      <c r="VOR445" s="330"/>
      <c r="VOS445" s="330"/>
      <c r="VOT445" s="330"/>
      <c r="VOU445" s="330"/>
      <c r="VOV445" s="330"/>
      <c r="VOW445" s="330"/>
      <c r="VOX445" s="330"/>
      <c r="VOY445" s="330"/>
      <c r="VOZ445" s="330"/>
      <c r="VPA445" s="330"/>
      <c r="VPB445" s="330"/>
      <c r="VPC445" s="330"/>
      <c r="VPD445" s="330"/>
      <c r="VPE445" s="330"/>
      <c r="VPF445" s="330"/>
      <c r="VPG445" s="330"/>
      <c r="VPH445" s="330"/>
      <c r="VPI445" s="330"/>
      <c r="VPJ445" s="330"/>
      <c r="VPK445" s="330"/>
      <c r="VPL445" s="330"/>
      <c r="VPM445" s="330"/>
      <c r="VPN445" s="330"/>
      <c r="VPO445" s="330"/>
      <c r="VPP445" s="330"/>
      <c r="VPQ445" s="330"/>
      <c r="VPR445" s="330"/>
      <c r="VPS445" s="330"/>
      <c r="VPT445" s="330"/>
      <c r="VPU445" s="330"/>
      <c r="VPV445" s="330"/>
      <c r="VPW445" s="330"/>
      <c r="VPX445" s="330"/>
      <c r="VPY445" s="330"/>
      <c r="VPZ445" s="330"/>
      <c r="VQA445" s="330"/>
      <c r="VQB445" s="330"/>
      <c r="VQC445" s="330"/>
      <c r="VQD445" s="330"/>
      <c r="VQE445" s="330"/>
      <c r="VQF445" s="330"/>
      <c r="VQG445" s="330"/>
      <c r="VQH445" s="330"/>
      <c r="VQI445" s="330"/>
      <c r="VQJ445" s="330"/>
      <c r="VQK445" s="330"/>
      <c r="VQL445" s="330"/>
      <c r="VQM445" s="330"/>
      <c r="VQN445" s="330"/>
      <c r="VQO445" s="330"/>
      <c r="VQP445" s="330"/>
      <c r="VQQ445" s="330"/>
      <c r="VQR445" s="330"/>
      <c r="VQS445" s="330"/>
      <c r="VQT445" s="330"/>
      <c r="VQU445" s="330"/>
      <c r="VQV445" s="330"/>
      <c r="VQW445" s="330"/>
      <c r="VQX445" s="330"/>
      <c r="VQY445" s="330"/>
      <c r="VQZ445" s="330"/>
      <c r="VRA445" s="330"/>
      <c r="VRB445" s="330"/>
      <c r="VRC445" s="330"/>
      <c r="VRD445" s="330"/>
      <c r="VRE445" s="330"/>
      <c r="VRF445" s="330"/>
      <c r="VRG445" s="330"/>
      <c r="VRH445" s="330"/>
      <c r="VRI445" s="330"/>
      <c r="VRJ445" s="330"/>
      <c r="VRK445" s="330"/>
      <c r="VRL445" s="330"/>
      <c r="VRM445" s="330"/>
      <c r="VRN445" s="330"/>
      <c r="VRO445" s="330"/>
      <c r="VRP445" s="330"/>
      <c r="VRQ445" s="330"/>
      <c r="VRR445" s="330"/>
      <c r="VRS445" s="330"/>
      <c r="VRT445" s="330"/>
      <c r="VRU445" s="330"/>
      <c r="VRV445" s="330"/>
      <c r="VRW445" s="330"/>
      <c r="VRX445" s="330"/>
      <c r="VRY445" s="330"/>
      <c r="VRZ445" s="330"/>
      <c r="VSA445" s="330"/>
      <c r="VSB445" s="330"/>
      <c r="VSC445" s="330"/>
      <c r="VSD445" s="330"/>
      <c r="VSE445" s="330"/>
      <c r="VSF445" s="330"/>
      <c r="VSG445" s="330"/>
      <c r="VSH445" s="330"/>
      <c r="VSI445" s="330"/>
      <c r="VSJ445" s="330"/>
      <c r="VSK445" s="330"/>
      <c r="VSL445" s="330"/>
      <c r="VSM445" s="330"/>
      <c r="VSN445" s="330"/>
      <c r="VSO445" s="330"/>
      <c r="VSP445" s="330"/>
      <c r="VSQ445" s="330"/>
      <c r="VSR445" s="330"/>
      <c r="VSS445" s="330"/>
      <c r="VST445" s="330"/>
      <c r="VSU445" s="330"/>
      <c r="VSV445" s="330"/>
      <c r="VSW445" s="330"/>
      <c r="VSX445" s="330"/>
      <c r="VSY445" s="330"/>
      <c r="VSZ445" s="330"/>
      <c r="VTA445" s="330"/>
      <c r="VTB445" s="330"/>
      <c r="VTC445" s="330"/>
      <c r="VTD445" s="330"/>
      <c r="VTE445" s="330"/>
      <c r="VTF445" s="330"/>
      <c r="VTG445" s="330"/>
      <c r="VTH445" s="330"/>
      <c r="VTI445" s="330"/>
      <c r="VTJ445" s="330"/>
      <c r="VTK445" s="330"/>
      <c r="VTL445" s="330"/>
      <c r="VTM445" s="330"/>
      <c r="VTN445" s="330"/>
      <c r="VTO445" s="330"/>
      <c r="VTP445" s="330"/>
      <c r="VTQ445" s="330"/>
      <c r="VTR445" s="330"/>
      <c r="VTS445" s="330"/>
      <c r="VTT445" s="330"/>
      <c r="VTU445" s="330"/>
      <c r="VTV445" s="330"/>
      <c r="VTW445" s="330"/>
      <c r="VTX445" s="330"/>
      <c r="VTY445" s="330"/>
      <c r="VTZ445" s="330"/>
      <c r="VUA445" s="330"/>
      <c r="VUB445" s="330"/>
      <c r="VUC445" s="330"/>
      <c r="VUD445" s="330"/>
      <c r="VUE445" s="330"/>
      <c r="VUF445" s="330"/>
      <c r="VUG445" s="330"/>
      <c r="VUH445" s="330"/>
      <c r="VUI445" s="330"/>
      <c r="VUJ445" s="330"/>
      <c r="VUK445" s="330"/>
      <c r="VUL445" s="330"/>
      <c r="VUM445" s="330"/>
      <c r="VUN445" s="330"/>
      <c r="VUO445" s="330"/>
      <c r="VUP445" s="330"/>
      <c r="VUQ445" s="330"/>
      <c r="VUR445" s="330"/>
      <c r="VUS445" s="330"/>
      <c r="VUT445" s="330"/>
      <c r="VUU445" s="330"/>
      <c r="VUV445" s="330"/>
      <c r="VUW445" s="330"/>
      <c r="VUX445" s="330"/>
      <c r="VUY445" s="330"/>
      <c r="VUZ445" s="330"/>
      <c r="VVA445" s="330"/>
      <c r="VVB445" s="330"/>
      <c r="VVC445" s="330"/>
      <c r="VVD445" s="330"/>
      <c r="VVE445" s="330"/>
      <c r="VVF445" s="330"/>
      <c r="VVG445" s="330"/>
      <c r="VVH445" s="330"/>
      <c r="VVI445" s="330"/>
      <c r="VVJ445" s="330"/>
      <c r="VVK445" s="330"/>
      <c r="VVL445" s="330"/>
      <c r="VVM445" s="330"/>
      <c r="VVN445" s="330"/>
      <c r="VVO445" s="330"/>
      <c r="VVP445" s="330"/>
      <c r="VVQ445" s="330"/>
      <c r="VVR445" s="330"/>
      <c r="VVS445" s="330"/>
      <c r="VVT445" s="330"/>
      <c r="VVU445" s="330"/>
      <c r="VVV445" s="330"/>
      <c r="VVW445" s="330"/>
      <c r="VVX445" s="330"/>
      <c r="VVY445" s="330"/>
      <c r="VVZ445" s="330"/>
      <c r="VWA445" s="330"/>
      <c r="VWB445" s="330"/>
      <c r="VWC445" s="330"/>
      <c r="VWD445" s="330"/>
      <c r="VWE445" s="330"/>
      <c r="VWF445" s="330"/>
      <c r="VWG445" s="330"/>
      <c r="VWH445" s="330"/>
      <c r="VWI445" s="330"/>
      <c r="VWJ445" s="330"/>
      <c r="VWK445" s="330"/>
      <c r="VWL445" s="330"/>
      <c r="VWM445" s="330"/>
      <c r="VWN445" s="330"/>
      <c r="VWO445" s="330"/>
      <c r="VWP445" s="330"/>
      <c r="VWQ445" s="330"/>
      <c r="VWR445" s="330"/>
      <c r="VWS445" s="330"/>
      <c r="VWT445" s="330"/>
      <c r="VWU445" s="330"/>
      <c r="VWV445" s="330"/>
      <c r="VWW445" s="330"/>
      <c r="VWX445" s="330"/>
      <c r="VWY445" s="330"/>
      <c r="VWZ445" s="330"/>
      <c r="VXA445" s="330"/>
      <c r="VXB445" s="330"/>
      <c r="VXC445" s="330"/>
      <c r="VXD445" s="330"/>
      <c r="VXE445" s="330"/>
      <c r="VXF445" s="330"/>
      <c r="VXG445" s="330"/>
      <c r="VXH445" s="330"/>
      <c r="VXI445" s="330"/>
      <c r="VXJ445" s="330"/>
      <c r="VXK445" s="330"/>
      <c r="VXL445" s="330"/>
      <c r="VXM445" s="330"/>
      <c r="VXN445" s="330"/>
      <c r="VXO445" s="330"/>
      <c r="VXP445" s="330"/>
      <c r="VXQ445" s="330"/>
      <c r="VXR445" s="330"/>
      <c r="VXS445" s="330"/>
      <c r="VXT445" s="330"/>
      <c r="VXU445" s="330"/>
      <c r="VXV445" s="330"/>
      <c r="VXW445" s="330"/>
      <c r="VXX445" s="330"/>
      <c r="VXY445" s="330"/>
      <c r="VXZ445" s="330"/>
      <c r="VYA445" s="330"/>
      <c r="VYB445" s="330"/>
      <c r="VYC445" s="330"/>
      <c r="VYD445" s="330"/>
      <c r="VYE445" s="330"/>
      <c r="VYF445" s="330"/>
      <c r="VYG445" s="330"/>
      <c r="VYH445" s="330"/>
      <c r="VYI445" s="330"/>
      <c r="VYJ445" s="330"/>
      <c r="VYK445" s="330"/>
      <c r="VYL445" s="330"/>
      <c r="VYM445" s="330"/>
      <c r="VYN445" s="330"/>
      <c r="VYO445" s="330"/>
      <c r="VYP445" s="330"/>
      <c r="VYQ445" s="330"/>
      <c r="VYR445" s="330"/>
      <c r="VYS445" s="330"/>
      <c r="VYT445" s="330"/>
      <c r="VYU445" s="330"/>
      <c r="VYV445" s="330"/>
      <c r="VYW445" s="330"/>
      <c r="VYX445" s="330"/>
      <c r="VYY445" s="330"/>
      <c r="VYZ445" s="330"/>
      <c r="VZA445" s="330"/>
      <c r="VZB445" s="330"/>
      <c r="VZC445" s="330"/>
      <c r="VZD445" s="330"/>
      <c r="VZE445" s="330"/>
      <c r="VZF445" s="330"/>
      <c r="VZG445" s="330"/>
      <c r="VZH445" s="330"/>
      <c r="VZI445" s="330"/>
      <c r="VZJ445" s="330"/>
      <c r="VZK445" s="330"/>
      <c r="VZL445" s="330"/>
      <c r="VZM445" s="330"/>
      <c r="VZN445" s="330"/>
      <c r="VZO445" s="330"/>
      <c r="VZP445" s="330"/>
      <c r="VZQ445" s="330"/>
      <c r="VZR445" s="330"/>
      <c r="VZS445" s="330"/>
      <c r="VZT445" s="330"/>
      <c r="VZU445" s="330"/>
      <c r="VZV445" s="330"/>
      <c r="VZW445" s="330"/>
      <c r="VZX445" s="330"/>
      <c r="VZY445" s="330"/>
      <c r="VZZ445" s="330"/>
      <c r="WAA445" s="330"/>
      <c r="WAB445" s="330"/>
      <c r="WAC445" s="330"/>
      <c r="WAD445" s="330"/>
      <c r="WAE445" s="330"/>
      <c r="WAF445" s="330"/>
      <c r="WAG445" s="330"/>
      <c r="WAH445" s="330"/>
      <c r="WAI445" s="330"/>
      <c r="WAJ445" s="330"/>
      <c r="WAK445" s="330"/>
      <c r="WAL445" s="330"/>
      <c r="WAM445" s="330"/>
      <c r="WAN445" s="330"/>
      <c r="WAO445" s="330"/>
      <c r="WAP445" s="330"/>
      <c r="WAQ445" s="330"/>
      <c r="WAR445" s="330"/>
      <c r="WAS445" s="330"/>
      <c r="WAT445" s="330"/>
      <c r="WAU445" s="330"/>
      <c r="WAV445" s="330"/>
      <c r="WAW445" s="330"/>
      <c r="WAX445" s="330"/>
      <c r="WAY445" s="330"/>
      <c r="WAZ445" s="330"/>
      <c r="WBA445" s="330"/>
      <c r="WBB445" s="330"/>
      <c r="WBC445" s="330"/>
      <c r="WBD445" s="330"/>
      <c r="WBE445" s="330"/>
      <c r="WBF445" s="330"/>
      <c r="WBG445" s="330"/>
      <c r="WBH445" s="330"/>
      <c r="WBI445" s="330"/>
      <c r="WBJ445" s="330"/>
      <c r="WBK445" s="330"/>
      <c r="WBL445" s="330"/>
      <c r="WBM445" s="330"/>
      <c r="WBN445" s="330"/>
      <c r="WBO445" s="330"/>
      <c r="WBP445" s="330"/>
      <c r="WBQ445" s="330"/>
      <c r="WBR445" s="330"/>
      <c r="WBS445" s="330"/>
      <c r="WBT445" s="330"/>
      <c r="WBU445" s="330"/>
      <c r="WBV445" s="330"/>
      <c r="WBW445" s="330"/>
      <c r="WBX445" s="330"/>
      <c r="WBY445" s="330"/>
      <c r="WBZ445" s="330"/>
      <c r="WCA445" s="330"/>
      <c r="WCB445" s="330"/>
      <c r="WCC445" s="330"/>
      <c r="WCD445" s="330"/>
      <c r="WCE445" s="330"/>
      <c r="WCF445" s="330"/>
      <c r="WCG445" s="330"/>
      <c r="WCH445" s="330"/>
      <c r="WCI445" s="330"/>
      <c r="WCJ445" s="330"/>
      <c r="WCK445" s="330"/>
      <c r="WCL445" s="330"/>
      <c r="WCM445" s="330"/>
      <c r="WCN445" s="330"/>
      <c r="WCO445" s="330"/>
      <c r="WCP445" s="330"/>
      <c r="WCQ445" s="330"/>
      <c r="WCR445" s="330"/>
      <c r="WCS445" s="330"/>
      <c r="WCT445" s="330"/>
      <c r="WCU445" s="330"/>
      <c r="WCV445" s="330"/>
      <c r="WCW445" s="330"/>
      <c r="WCX445" s="330"/>
      <c r="WCY445" s="330"/>
      <c r="WCZ445" s="330"/>
      <c r="WDA445" s="330"/>
      <c r="WDB445" s="330"/>
      <c r="WDC445" s="330"/>
      <c r="WDD445" s="330"/>
      <c r="WDE445" s="330"/>
      <c r="WDF445" s="330"/>
      <c r="WDG445" s="330"/>
      <c r="WDH445" s="330"/>
      <c r="WDI445" s="330"/>
      <c r="WDJ445" s="330"/>
      <c r="WDK445" s="330"/>
      <c r="WDL445" s="330"/>
      <c r="WDM445" s="330"/>
      <c r="WDN445" s="330"/>
      <c r="WDO445" s="330"/>
      <c r="WDP445" s="330"/>
      <c r="WDQ445" s="330"/>
      <c r="WDR445" s="330"/>
      <c r="WDS445" s="330"/>
      <c r="WDT445" s="330"/>
      <c r="WDU445" s="330"/>
      <c r="WDV445" s="330"/>
      <c r="WDW445" s="330"/>
      <c r="WDX445" s="330"/>
      <c r="WDY445" s="330"/>
      <c r="WDZ445" s="330"/>
      <c r="WEA445" s="330"/>
      <c r="WEB445" s="330"/>
      <c r="WEC445" s="330"/>
      <c r="WED445" s="330"/>
      <c r="WEE445" s="330"/>
      <c r="WEF445" s="330"/>
      <c r="WEG445" s="330"/>
      <c r="WEH445" s="330"/>
      <c r="WEI445" s="330"/>
      <c r="WEJ445" s="330"/>
      <c r="WEK445" s="330"/>
      <c r="WEL445" s="330"/>
      <c r="WEM445" s="330"/>
      <c r="WEN445" s="330"/>
      <c r="WEO445" s="330"/>
      <c r="WEP445" s="330"/>
      <c r="WEQ445" s="330"/>
      <c r="WER445" s="330"/>
      <c r="WES445" s="330"/>
      <c r="WET445" s="330"/>
      <c r="WEU445" s="330"/>
      <c r="WEV445" s="330"/>
      <c r="WEW445" s="330"/>
      <c r="WEX445" s="330"/>
      <c r="WEY445" s="330"/>
      <c r="WEZ445" s="330"/>
      <c r="WFA445" s="330"/>
      <c r="WFB445" s="330"/>
      <c r="WFC445" s="330"/>
      <c r="WFD445" s="330"/>
      <c r="WFE445" s="330"/>
      <c r="WFF445" s="330"/>
      <c r="WFG445" s="330"/>
      <c r="WFH445" s="330"/>
      <c r="WFI445" s="330"/>
      <c r="WFJ445" s="330"/>
      <c r="WFK445" s="330"/>
      <c r="WFL445" s="330"/>
      <c r="WFM445" s="330"/>
      <c r="WFN445" s="330"/>
      <c r="WFO445" s="330"/>
      <c r="WFP445" s="330"/>
      <c r="WFQ445" s="330"/>
      <c r="WFR445" s="330"/>
      <c r="WFS445" s="330"/>
      <c r="WFT445" s="330"/>
      <c r="WFU445" s="330"/>
      <c r="WFV445" s="330"/>
      <c r="WFW445" s="330"/>
      <c r="WFX445" s="330"/>
      <c r="WFY445" s="330"/>
      <c r="WFZ445" s="330"/>
      <c r="WGA445" s="330"/>
      <c r="WGB445" s="330"/>
      <c r="WGC445" s="330"/>
      <c r="WGD445" s="330"/>
      <c r="WGE445" s="330"/>
      <c r="WGF445" s="330"/>
      <c r="WGG445" s="330"/>
      <c r="WGH445" s="330"/>
      <c r="WGI445" s="330"/>
      <c r="WGJ445" s="330"/>
      <c r="WGK445" s="330"/>
      <c r="WGL445" s="330"/>
      <c r="WGM445" s="330"/>
      <c r="WGN445" s="330"/>
      <c r="WGO445" s="330"/>
      <c r="WGP445" s="330"/>
      <c r="WGQ445" s="330"/>
      <c r="WGR445" s="330"/>
      <c r="WGS445" s="330"/>
      <c r="WGT445" s="330"/>
      <c r="WGU445" s="330"/>
      <c r="WGV445" s="330"/>
      <c r="WGW445" s="330"/>
      <c r="WGX445" s="330"/>
      <c r="WGY445" s="330"/>
      <c r="WGZ445" s="330"/>
      <c r="WHA445" s="330"/>
      <c r="WHB445" s="330"/>
      <c r="WHC445" s="330"/>
      <c r="WHD445" s="330"/>
      <c r="WHE445" s="330"/>
      <c r="WHF445" s="330"/>
      <c r="WHG445" s="330"/>
      <c r="WHH445" s="330"/>
      <c r="WHI445" s="330"/>
      <c r="WHJ445" s="330"/>
      <c r="WHK445" s="330"/>
      <c r="WHL445" s="330"/>
      <c r="WHM445" s="330"/>
      <c r="WHN445" s="330"/>
      <c r="WHO445" s="330"/>
      <c r="WHP445" s="330"/>
      <c r="WHQ445" s="330"/>
      <c r="WHR445" s="330"/>
      <c r="WHS445" s="330"/>
      <c r="WHT445" s="330"/>
      <c r="WHU445" s="330"/>
      <c r="WHV445" s="330"/>
      <c r="WHW445" s="330"/>
      <c r="WHX445" s="330"/>
      <c r="WHY445" s="330"/>
      <c r="WHZ445" s="330"/>
      <c r="WIA445" s="330"/>
      <c r="WIB445" s="330"/>
      <c r="WIC445" s="330"/>
      <c r="WID445" s="330"/>
      <c r="WIE445" s="330"/>
      <c r="WIF445" s="330"/>
      <c r="WIG445" s="330"/>
      <c r="WIH445" s="330"/>
      <c r="WII445" s="330"/>
      <c r="WIJ445" s="330"/>
      <c r="WIK445" s="330"/>
      <c r="WIL445" s="330"/>
      <c r="WIM445" s="330"/>
      <c r="WIN445" s="330"/>
      <c r="WIO445" s="330"/>
      <c r="WIP445" s="330"/>
      <c r="WIQ445" s="330"/>
      <c r="WIR445" s="330"/>
      <c r="WIS445" s="330"/>
      <c r="WIT445" s="330"/>
      <c r="WIU445" s="330"/>
      <c r="WIV445" s="330"/>
      <c r="WIW445" s="330"/>
      <c r="WIX445" s="330"/>
      <c r="WIY445" s="330"/>
      <c r="WIZ445" s="330"/>
      <c r="WJA445" s="330"/>
      <c r="WJB445" s="330"/>
      <c r="WJC445" s="330"/>
      <c r="WJD445" s="330"/>
      <c r="WJE445" s="330"/>
      <c r="WJF445" s="330"/>
      <c r="WJG445" s="330"/>
      <c r="WJH445" s="330"/>
      <c r="WJI445" s="330"/>
      <c r="WJJ445" s="330"/>
      <c r="WJK445" s="330"/>
      <c r="WJL445" s="330"/>
      <c r="WJM445" s="330"/>
      <c r="WJN445" s="330"/>
      <c r="WJO445" s="330"/>
      <c r="WJP445" s="330"/>
      <c r="WJQ445" s="330"/>
      <c r="WJR445" s="330"/>
      <c r="WJS445" s="330"/>
      <c r="WJT445" s="330"/>
      <c r="WJU445" s="330"/>
      <c r="WJV445" s="330"/>
      <c r="WJW445" s="330"/>
      <c r="WJX445" s="330"/>
      <c r="WJY445" s="330"/>
      <c r="WJZ445" s="330"/>
      <c r="WKA445" s="330"/>
      <c r="WKB445" s="330"/>
      <c r="WKC445" s="330"/>
      <c r="WKD445" s="330"/>
      <c r="WKE445" s="330"/>
      <c r="WKF445" s="330"/>
      <c r="WKG445" s="330"/>
      <c r="WKH445" s="330"/>
      <c r="WKI445" s="330"/>
      <c r="WKJ445" s="330"/>
      <c r="WKK445" s="330"/>
      <c r="WKL445" s="330"/>
      <c r="WKM445" s="330"/>
      <c r="WKN445" s="330"/>
      <c r="WKO445" s="330"/>
      <c r="WKP445" s="330"/>
      <c r="WKQ445" s="330"/>
      <c r="WKR445" s="330"/>
      <c r="WKS445" s="330"/>
      <c r="WKT445" s="330"/>
      <c r="WKU445" s="330"/>
      <c r="WKV445" s="330"/>
      <c r="WKW445" s="330"/>
      <c r="WKX445" s="330"/>
      <c r="WKY445" s="330"/>
      <c r="WKZ445" s="330"/>
      <c r="WLA445" s="330"/>
      <c r="WLB445" s="330"/>
      <c r="WLC445" s="330"/>
      <c r="WLD445" s="330"/>
      <c r="WLE445" s="330"/>
      <c r="WLF445" s="330"/>
      <c r="WLG445" s="330"/>
      <c r="WLH445" s="330"/>
      <c r="WLI445" s="330"/>
      <c r="WLJ445" s="330"/>
      <c r="WLK445" s="330"/>
      <c r="WLL445" s="330"/>
      <c r="WLM445" s="330"/>
      <c r="WLN445" s="330"/>
      <c r="WLO445" s="330"/>
      <c r="WLP445" s="330"/>
      <c r="WLQ445" s="330"/>
      <c r="WLR445" s="330"/>
      <c r="WLS445" s="330"/>
      <c r="WLT445" s="330"/>
      <c r="WLU445" s="330"/>
      <c r="WLV445" s="330"/>
      <c r="WLW445" s="330"/>
      <c r="WLX445" s="330"/>
      <c r="WLY445" s="330"/>
      <c r="WLZ445" s="330"/>
      <c r="WMA445" s="330"/>
      <c r="WMB445" s="330"/>
      <c r="WMC445" s="330"/>
      <c r="WMD445" s="330"/>
      <c r="WME445" s="330"/>
      <c r="WMF445" s="330"/>
      <c r="WMG445" s="330"/>
      <c r="WMH445" s="330"/>
      <c r="WMI445" s="330"/>
      <c r="WMJ445" s="330"/>
      <c r="WMK445" s="330"/>
      <c r="WML445" s="330"/>
      <c r="WMM445" s="330"/>
      <c r="WMN445" s="330"/>
      <c r="WMO445" s="330"/>
      <c r="WMP445" s="330"/>
      <c r="WMQ445" s="330"/>
      <c r="WMR445" s="330"/>
      <c r="WMS445" s="330"/>
      <c r="WMT445" s="330"/>
      <c r="WMU445" s="330"/>
      <c r="WMV445" s="330"/>
      <c r="WMW445" s="330"/>
      <c r="WMX445" s="330"/>
      <c r="WMY445" s="330"/>
      <c r="WMZ445" s="330"/>
      <c r="WNA445" s="330"/>
      <c r="WNB445" s="330"/>
      <c r="WNC445" s="330"/>
      <c r="WND445" s="330"/>
      <c r="WNE445" s="330"/>
      <c r="WNF445" s="330"/>
      <c r="WNG445" s="330"/>
      <c r="WNH445" s="330"/>
      <c r="WNI445" s="330"/>
      <c r="WNJ445" s="330"/>
      <c r="WNK445" s="330"/>
      <c r="WNL445" s="330"/>
      <c r="WNM445" s="330"/>
      <c r="WNN445" s="330"/>
      <c r="WNO445" s="330"/>
      <c r="WNP445" s="330"/>
      <c r="WNQ445" s="330"/>
      <c r="WNR445" s="330"/>
      <c r="WNS445" s="330"/>
      <c r="WNT445" s="330"/>
      <c r="WNU445" s="330"/>
      <c r="WNV445" s="330"/>
      <c r="WNW445" s="330"/>
      <c r="WNX445" s="330"/>
      <c r="WNY445" s="330"/>
      <c r="WNZ445" s="330"/>
      <c r="WOA445" s="330"/>
      <c r="WOB445" s="330"/>
      <c r="WOC445" s="330"/>
      <c r="WOD445" s="330"/>
      <c r="WOE445" s="330"/>
      <c r="WOF445" s="330"/>
      <c r="WOG445" s="330"/>
      <c r="WOH445" s="330"/>
      <c r="WOI445" s="330"/>
      <c r="WOJ445" s="330"/>
      <c r="WOK445" s="330"/>
      <c r="WOL445" s="330"/>
      <c r="WOM445" s="330"/>
      <c r="WON445" s="330"/>
      <c r="WOO445" s="330"/>
      <c r="WOP445" s="330"/>
      <c r="WOQ445" s="330"/>
      <c r="WOR445" s="330"/>
      <c r="WOS445" s="330"/>
      <c r="WOT445" s="330"/>
      <c r="WOU445" s="330"/>
      <c r="WOV445" s="330"/>
      <c r="WOW445" s="330"/>
      <c r="WOX445" s="330"/>
      <c r="WOY445" s="330"/>
      <c r="WOZ445" s="330"/>
      <c r="WPA445" s="330"/>
      <c r="WPB445" s="330"/>
      <c r="WPC445" s="330"/>
      <c r="WPD445" s="330"/>
      <c r="WPE445" s="330"/>
      <c r="WPF445" s="330"/>
      <c r="WPG445" s="330"/>
      <c r="WPH445" s="330"/>
      <c r="WPI445" s="330"/>
      <c r="WPJ445" s="330"/>
      <c r="WPK445" s="330"/>
      <c r="WPL445" s="330"/>
      <c r="WPM445" s="330"/>
      <c r="WPN445" s="330"/>
      <c r="WPO445" s="330"/>
      <c r="WPP445" s="330"/>
      <c r="WPQ445" s="330"/>
      <c r="WPR445" s="330"/>
      <c r="WPS445" s="330"/>
      <c r="WPT445" s="330"/>
      <c r="WPU445" s="330"/>
      <c r="WPV445" s="330"/>
      <c r="WPW445" s="330"/>
      <c r="WPX445" s="330"/>
      <c r="WPY445" s="330"/>
      <c r="WPZ445" s="330"/>
      <c r="WQA445" s="330"/>
      <c r="WQB445" s="330"/>
      <c r="WQC445" s="330"/>
      <c r="WQD445" s="330"/>
      <c r="WQE445" s="330"/>
      <c r="WQF445" s="330"/>
      <c r="WQG445" s="330"/>
      <c r="WQH445" s="330"/>
      <c r="WQI445" s="330"/>
      <c r="WQJ445" s="330"/>
      <c r="WQK445" s="330"/>
      <c r="WQL445" s="330"/>
      <c r="WQM445" s="330"/>
      <c r="WQN445" s="330"/>
      <c r="WQO445" s="330"/>
      <c r="WQP445" s="330"/>
      <c r="WQQ445" s="330"/>
      <c r="WQR445" s="330"/>
      <c r="WQS445" s="330"/>
      <c r="WQT445" s="330"/>
      <c r="WQU445" s="330"/>
      <c r="WQV445" s="330"/>
      <c r="WQW445" s="330"/>
      <c r="WQX445" s="330"/>
      <c r="WQY445" s="330"/>
      <c r="WQZ445" s="330"/>
      <c r="WRA445" s="330"/>
      <c r="WRB445" s="330"/>
      <c r="WRC445" s="330"/>
      <c r="WRD445" s="330"/>
      <c r="WRE445" s="330"/>
      <c r="WRF445" s="330"/>
      <c r="WRG445" s="330"/>
      <c r="WRH445" s="330"/>
      <c r="WRI445" s="330"/>
      <c r="WRJ445" s="330"/>
      <c r="WRK445" s="330"/>
      <c r="WRL445" s="330"/>
      <c r="WRM445" s="330"/>
      <c r="WRN445" s="330"/>
      <c r="WRO445" s="330"/>
      <c r="WRP445" s="330"/>
      <c r="WRQ445" s="330"/>
      <c r="WRR445" s="330"/>
      <c r="WRS445" s="330"/>
      <c r="WRT445" s="330"/>
      <c r="WRU445" s="330"/>
      <c r="WRV445" s="330"/>
      <c r="WRW445" s="330"/>
      <c r="WRX445" s="330"/>
      <c r="WRY445" s="330"/>
      <c r="WRZ445" s="330"/>
      <c r="WSA445" s="330"/>
      <c r="WSB445" s="330"/>
      <c r="WSC445" s="330"/>
      <c r="WSD445" s="330"/>
      <c r="WSE445" s="330"/>
      <c r="WSF445" s="330"/>
      <c r="WSG445" s="330"/>
      <c r="WSH445" s="330"/>
      <c r="WSI445" s="330"/>
      <c r="WSJ445" s="330"/>
      <c r="WSK445" s="330"/>
      <c r="WSL445" s="330"/>
      <c r="WSM445" s="330"/>
      <c r="WSN445" s="330"/>
      <c r="WSO445" s="330"/>
      <c r="WSP445" s="330"/>
      <c r="WSQ445" s="330"/>
      <c r="WSR445" s="330"/>
      <c r="WSS445" s="330"/>
      <c r="WST445" s="330"/>
      <c r="WSU445" s="330"/>
      <c r="WSV445" s="330"/>
      <c r="WSW445" s="330"/>
      <c r="WSX445" s="330"/>
      <c r="WSY445" s="330"/>
      <c r="WSZ445" s="330"/>
      <c r="WTA445" s="330"/>
      <c r="WTB445" s="330"/>
      <c r="WTC445" s="330"/>
      <c r="WTD445" s="330"/>
      <c r="WTE445" s="330"/>
      <c r="WTF445" s="330"/>
      <c r="WTG445" s="330"/>
      <c r="WTH445" s="330"/>
      <c r="WTI445" s="330"/>
      <c r="WTJ445" s="330"/>
      <c r="WTK445" s="330"/>
      <c r="WTL445" s="330"/>
      <c r="WTM445" s="330"/>
      <c r="WTN445" s="330"/>
      <c r="WTO445" s="330"/>
      <c r="WTP445" s="330"/>
      <c r="WTQ445" s="330"/>
      <c r="WTR445" s="330"/>
      <c r="WTS445" s="330"/>
      <c r="WTT445" s="330"/>
      <c r="WTU445" s="330"/>
      <c r="WTV445" s="330"/>
      <c r="WTW445" s="330"/>
      <c r="WTX445" s="330"/>
      <c r="WTY445" s="330"/>
      <c r="WTZ445" s="330"/>
      <c r="WUA445" s="330"/>
      <c r="WUB445" s="330"/>
      <c r="WUC445" s="330"/>
      <c r="WUD445" s="330"/>
      <c r="WUE445" s="330"/>
      <c r="WUF445" s="330"/>
      <c r="WUG445" s="330"/>
      <c r="WUH445" s="330"/>
      <c r="WUI445" s="330"/>
      <c r="WUJ445" s="330"/>
      <c r="WUK445" s="330"/>
      <c r="WUL445" s="330"/>
      <c r="WUM445" s="330"/>
      <c r="WUN445" s="330"/>
      <c r="WUO445" s="330"/>
      <c r="WUP445" s="330"/>
      <c r="WUQ445" s="330"/>
      <c r="WUR445" s="330"/>
      <c r="WUS445" s="330"/>
      <c r="WUT445" s="330"/>
      <c r="WUU445" s="330"/>
      <c r="WUV445" s="330"/>
      <c r="WUW445" s="330"/>
      <c r="WUX445" s="330"/>
      <c r="WUY445" s="330"/>
      <c r="WUZ445" s="330"/>
      <c r="WVA445" s="330"/>
      <c r="WVB445" s="330"/>
      <c r="WVC445" s="330"/>
      <c r="WVD445" s="330"/>
      <c r="WVE445" s="330"/>
      <c r="WVF445" s="330"/>
      <c r="WVG445" s="330"/>
      <c r="WVH445" s="330"/>
      <c r="WVI445" s="330"/>
      <c r="WVJ445" s="330"/>
      <c r="WVK445" s="330"/>
      <c r="WVL445" s="330"/>
      <c r="WVM445" s="330"/>
      <c r="WVN445" s="330"/>
      <c r="WVO445" s="330"/>
      <c r="WVP445" s="330"/>
      <c r="WVQ445" s="330"/>
      <c r="WVR445" s="330"/>
      <c r="WVS445" s="330"/>
      <c r="WVT445" s="330"/>
      <c r="WVU445" s="330"/>
      <c r="WVV445" s="330"/>
      <c r="WVW445" s="330"/>
      <c r="WVX445" s="330"/>
      <c r="WVY445" s="330"/>
      <c r="WVZ445" s="330"/>
      <c r="WWA445" s="330"/>
      <c r="WWB445" s="330"/>
      <c r="WWC445" s="330"/>
      <c r="WWD445" s="330"/>
      <c r="WWE445" s="330"/>
      <c r="WWF445" s="330"/>
      <c r="WWG445" s="330"/>
      <c r="WWH445" s="330"/>
      <c r="WWI445" s="330"/>
      <c r="WWJ445" s="330"/>
      <c r="WWK445" s="330"/>
      <c r="WWL445" s="330"/>
      <c r="WWM445" s="330"/>
      <c r="WWN445" s="330"/>
      <c r="WWO445" s="330"/>
      <c r="WWP445" s="330"/>
      <c r="WWQ445" s="330"/>
      <c r="WWR445" s="330"/>
      <c r="WWS445" s="330"/>
      <c r="WWT445" s="330"/>
      <c r="WWU445" s="330"/>
      <c r="WWV445" s="330"/>
      <c r="WWW445" s="330"/>
      <c r="WWX445" s="330"/>
      <c r="WWY445" s="330"/>
      <c r="WWZ445" s="330"/>
      <c r="WXA445" s="330"/>
      <c r="WXB445" s="330"/>
      <c r="WXC445" s="330"/>
      <c r="WXD445" s="330"/>
      <c r="WXE445" s="330"/>
      <c r="WXF445" s="330"/>
      <c r="WXG445" s="330"/>
      <c r="WXH445" s="330"/>
      <c r="WXI445" s="330"/>
      <c r="WXJ445" s="330"/>
      <c r="WXK445" s="330"/>
      <c r="WXL445" s="330"/>
      <c r="WXM445" s="330"/>
      <c r="WXN445" s="330"/>
      <c r="WXO445" s="330"/>
      <c r="WXP445" s="330"/>
      <c r="WXQ445" s="330"/>
      <c r="WXR445" s="330"/>
      <c r="WXS445" s="330"/>
      <c r="WXT445" s="330"/>
      <c r="WXU445" s="330"/>
      <c r="WXV445" s="330"/>
      <c r="WXW445" s="330"/>
      <c r="WXX445" s="330"/>
      <c r="WXY445" s="330"/>
      <c r="WXZ445" s="330"/>
      <c r="WYA445" s="330"/>
      <c r="WYB445" s="330"/>
      <c r="WYC445" s="330"/>
      <c r="WYD445" s="330"/>
      <c r="WYE445" s="330"/>
      <c r="WYF445" s="330"/>
      <c r="WYG445" s="330"/>
      <c r="WYH445" s="330"/>
      <c r="WYI445" s="330"/>
      <c r="WYJ445" s="330"/>
      <c r="WYK445" s="330"/>
      <c r="WYL445" s="330"/>
      <c r="WYM445" s="330"/>
      <c r="WYN445" s="330"/>
      <c r="WYO445" s="330"/>
      <c r="WYP445" s="330"/>
      <c r="WYQ445" s="330"/>
      <c r="WYR445" s="330"/>
      <c r="WYS445" s="330"/>
      <c r="WYT445" s="330"/>
      <c r="WYU445" s="330"/>
      <c r="WYV445" s="330"/>
      <c r="WYW445" s="330"/>
      <c r="WYX445" s="330"/>
      <c r="WYY445" s="330"/>
      <c r="WYZ445" s="330"/>
      <c r="WZA445" s="330"/>
      <c r="WZB445" s="330"/>
      <c r="WZC445" s="330"/>
      <c r="WZD445" s="330"/>
      <c r="WZE445" s="330"/>
      <c r="WZF445" s="330"/>
      <c r="WZG445" s="330"/>
      <c r="WZH445" s="330"/>
      <c r="WZI445" s="330"/>
      <c r="WZJ445" s="330"/>
      <c r="WZK445" s="330"/>
      <c r="WZL445" s="330"/>
      <c r="WZM445" s="330"/>
      <c r="WZN445" s="330"/>
      <c r="WZO445" s="330"/>
      <c r="WZP445" s="330"/>
      <c r="WZQ445" s="330"/>
      <c r="WZR445" s="330"/>
      <c r="WZS445" s="330"/>
      <c r="WZT445" s="330"/>
      <c r="WZU445" s="330"/>
      <c r="WZV445" s="330"/>
      <c r="WZW445" s="330"/>
      <c r="WZX445" s="330"/>
      <c r="WZY445" s="330"/>
      <c r="WZZ445" s="330"/>
      <c r="XAA445" s="330"/>
      <c r="XAB445" s="330"/>
      <c r="XAC445" s="330"/>
      <c r="XAD445" s="330"/>
      <c r="XAE445" s="330"/>
      <c r="XAF445" s="330"/>
      <c r="XAG445" s="330"/>
      <c r="XAH445" s="330"/>
      <c r="XAI445" s="330"/>
      <c r="XAJ445" s="330"/>
      <c r="XAK445" s="330"/>
      <c r="XAL445" s="330"/>
      <c r="XAM445" s="330"/>
      <c r="XAN445" s="330"/>
      <c r="XAO445" s="330"/>
      <c r="XAP445" s="330"/>
      <c r="XAQ445" s="330"/>
      <c r="XAR445" s="330"/>
      <c r="XAS445" s="330"/>
      <c r="XAT445" s="330"/>
      <c r="XAU445" s="330"/>
      <c r="XAV445" s="330"/>
      <c r="XAW445" s="330"/>
      <c r="XAX445" s="330"/>
      <c r="XAY445" s="330"/>
      <c r="XAZ445" s="330"/>
      <c r="XBA445" s="330"/>
      <c r="XBB445" s="330"/>
      <c r="XBC445" s="330"/>
      <c r="XBD445" s="330"/>
      <c r="XBE445" s="330"/>
      <c r="XBF445" s="330"/>
      <c r="XBG445" s="330"/>
      <c r="XBH445" s="330"/>
      <c r="XBI445" s="330"/>
      <c r="XBJ445" s="330"/>
      <c r="XBK445" s="330"/>
      <c r="XBL445" s="330"/>
      <c r="XBM445" s="330"/>
      <c r="XBN445" s="330"/>
      <c r="XBO445" s="330"/>
      <c r="XBP445" s="330"/>
      <c r="XBQ445" s="330"/>
      <c r="XBR445" s="330"/>
      <c r="XBS445" s="330"/>
      <c r="XBT445" s="330"/>
      <c r="XBU445" s="330"/>
      <c r="XBV445" s="330"/>
      <c r="XBW445" s="330"/>
      <c r="XBX445" s="330"/>
      <c r="XBY445" s="330"/>
      <c r="XBZ445" s="330"/>
      <c r="XCA445" s="330"/>
      <c r="XCB445" s="330"/>
      <c r="XCC445" s="330"/>
      <c r="XCD445" s="330"/>
      <c r="XCE445" s="330"/>
      <c r="XCF445" s="330"/>
      <c r="XCG445" s="330"/>
      <c r="XCH445" s="330"/>
      <c r="XCI445" s="330"/>
      <c r="XCJ445" s="330"/>
      <c r="XCK445" s="330"/>
      <c r="XCL445" s="330"/>
      <c r="XCM445" s="330"/>
      <c r="XCN445" s="330"/>
      <c r="XCO445" s="330"/>
      <c r="XCP445" s="330"/>
      <c r="XCQ445" s="330"/>
      <c r="XCR445" s="330"/>
      <c r="XCS445" s="330"/>
      <c r="XCT445" s="330"/>
      <c r="XCU445" s="330"/>
      <c r="XCV445" s="330"/>
      <c r="XCW445" s="330"/>
      <c r="XCX445" s="330"/>
      <c r="XCY445" s="330"/>
      <c r="XCZ445" s="330"/>
      <c r="XDA445" s="330"/>
      <c r="XDB445" s="330"/>
      <c r="XDC445" s="330"/>
      <c r="XDD445" s="330"/>
      <c r="XDE445" s="330"/>
      <c r="XDF445" s="330"/>
      <c r="XDG445" s="330"/>
      <c r="XDH445" s="330"/>
      <c r="XDI445" s="330"/>
      <c r="XDJ445" s="330"/>
      <c r="XDK445" s="330"/>
      <c r="XDL445" s="330"/>
      <c r="XDM445" s="330"/>
      <c r="XDN445" s="330"/>
      <c r="XDO445" s="330"/>
      <c r="XDP445" s="330"/>
      <c r="XDQ445" s="330"/>
      <c r="XDR445" s="330"/>
      <c r="XDS445" s="330"/>
      <c r="XDT445" s="330"/>
      <c r="XDU445" s="330"/>
      <c r="XDV445" s="330"/>
      <c r="XDW445" s="330"/>
      <c r="XDX445" s="330"/>
      <c r="XDY445" s="330"/>
      <c r="XDZ445" s="330"/>
      <c r="XEA445" s="330"/>
      <c r="XEB445" s="330"/>
      <c r="XEC445" s="330"/>
      <c r="XED445" s="330"/>
      <c r="XEE445" s="330"/>
      <c r="XEF445" s="330"/>
      <c r="XEG445" s="330"/>
      <c r="XEH445" s="330"/>
      <c r="XEI445" s="330"/>
      <c r="XEJ445" s="330"/>
      <c r="XEK445" s="330"/>
      <c r="XEL445" s="330"/>
      <c r="XEM445" s="330"/>
      <c r="XEN445" s="330"/>
      <c r="XEO445" s="330"/>
      <c r="XEP445" s="330"/>
      <c r="XEQ445" s="330"/>
      <c r="XER445" s="330"/>
      <c r="XES445" s="330"/>
      <c r="XET445" s="330"/>
      <c r="XEU445" s="330"/>
      <c r="XEV445" s="330"/>
      <c r="XEW445" s="330"/>
      <c r="XEX445" s="330"/>
      <c r="XEY445" s="330"/>
      <c r="XEZ445" s="330"/>
      <c r="XFA445" s="330"/>
      <c r="XFB445" s="330"/>
    </row>
    <row r="446" spans="1:16382" s="562" customFormat="1" x14ac:dyDescent="0.25">
      <c r="A446" s="566" t="s">
        <v>92</v>
      </c>
      <c r="B446" s="559" t="s">
        <v>93</v>
      </c>
      <c r="C446" s="560">
        <f>C447</f>
        <v>0</v>
      </c>
      <c r="D446" s="560">
        <f t="shared" ref="D446:F447" si="41">D447</f>
        <v>0</v>
      </c>
      <c r="E446" s="560">
        <f t="shared" si="41"/>
        <v>0</v>
      </c>
      <c r="F446" s="560">
        <f t="shared" si="41"/>
        <v>6396.59</v>
      </c>
      <c r="G446" s="518">
        <f t="shared" ref="G446:G451" si="42">IFERROR(F446/D446*100,F446)</f>
        <v>6396.59</v>
      </c>
      <c r="H446" s="561">
        <f>IFERROR(F446/E446*100,F446)</f>
        <v>6396.59</v>
      </c>
      <c r="I446" s="330"/>
      <c r="J446" s="330"/>
      <c r="K446" s="330"/>
      <c r="L446" s="330"/>
      <c r="M446" s="330"/>
      <c r="N446" s="330"/>
      <c r="O446" s="330"/>
      <c r="P446" s="330"/>
      <c r="Q446" s="330"/>
      <c r="R446" s="330"/>
      <c r="S446" s="330"/>
      <c r="T446" s="330"/>
      <c r="U446" s="330"/>
      <c r="V446" s="330"/>
      <c r="W446" s="330"/>
      <c r="X446" s="330"/>
      <c r="Y446" s="330"/>
      <c r="Z446" s="330"/>
      <c r="AA446" s="330"/>
      <c r="AB446" s="330"/>
      <c r="AC446" s="342"/>
      <c r="AD446" s="342"/>
      <c r="AE446" s="342"/>
      <c r="AF446" s="342"/>
      <c r="AG446" s="342"/>
      <c r="AH446" s="342"/>
      <c r="AI446" s="342"/>
      <c r="AJ446" s="342"/>
      <c r="AK446" s="342"/>
      <c r="AL446" s="342"/>
      <c r="AM446" s="342"/>
      <c r="AN446" s="342"/>
      <c r="AO446" s="342"/>
      <c r="AP446" s="342"/>
      <c r="AQ446" s="342"/>
      <c r="AR446" s="342"/>
      <c r="AS446" s="342"/>
      <c r="AT446" s="342"/>
      <c r="AU446" s="342"/>
      <c r="AV446" s="342"/>
      <c r="AW446" s="342"/>
      <c r="AX446" s="342"/>
      <c r="AY446" s="342"/>
      <c r="AZ446" s="342"/>
      <c r="BA446" s="342"/>
      <c r="BB446" s="342"/>
      <c r="BC446" s="342"/>
      <c r="BD446" s="342"/>
      <c r="BE446" s="342"/>
      <c r="BF446" s="342"/>
      <c r="BG446" s="342"/>
      <c r="BH446" s="342"/>
      <c r="BI446" s="342"/>
      <c r="BJ446" s="342"/>
      <c r="BK446" s="342"/>
      <c r="BL446" s="342"/>
      <c r="BM446" s="342"/>
      <c r="BN446" s="342"/>
      <c r="BO446" s="342"/>
      <c r="BP446" s="342"/>
      <c r="BQ446" s="342"/>
      <c r="BR446" s="342"/>
      <c r="BS446" s="342"/>
      <c r="BT446" s="342"/>
      <c r="BU446" s="342"/>
      <c r="BV446" s="342"/>
      <c r="BW446" s="342"/>
      <c r="BX446" s="342"/>
      <c r="BY446" s="342"/>
      <c r="BZ446" s="342"/>
      <c r="CA446" s="342"/>
      <c r="CB446" s="342"/>
      <c r="CC446" s="342"/>
      <c r="CD446" s="342"/>
      <c r="CE446" s="342"/>
      <c r="CF446" s="342"/>
      <c r="CG446" s="342"/>
      <c r="CH446" s="342"/>
      <c r="CI446" s="342"/>
      <c r="CJ446" s="342"/>
      <c r="CK446" s="342"/>
      <c r="CL446" s="342"/>
      <c r="CM446" s="342"/>
      <c r="CN446" s="342"/>
      <c r="CO446" s="342"/>
      <c r="CP446" s="342"/>
      <c r="CQ446" s="342"/>
      <c r="CR446" s="342"/>
      <c r="CS446" s="342"/>
      <c r="CT446" s="342"/>
      <c r="CU446" s="342"/>
      <c r="CV446" s="342"/>
      <c r="CW446" s="342"/>
      <c r="CX446" s="342"/>
      <c r="CY446" s="342"/>
      <c r="CZ446" s="342"/>
      <c r="DA446" s="342"/>
      <c r="DB446" s="342"/>
      <c r="DC446" s="342"/>
      <c r="DD446" s="342"/>
      <c r="DE446" s="342"/>
      <c r="DF446" s="342"/>
      <c r="DG446" s="342"/>
      <c r="DH446" s="342"/>
      <c r="DI446" s="342"/>
      <c r="DJ446" s="342"/>
      <c r="DK446" s="342"/>
      <c r="DL446" s="342"/>
      <c r="DM446" s="342"/>
      <c r="DN446" s="342"/>
      <c r="DO446" s="342"/>
      <c r="DP446" s="342"/>
      <c r="DQ446" s="342"/>
      <c r="DR446" s="342"/>
      <c r="DS446" s="342"/>
      <c r="DT446" s="342"/>
      <c r="DU446" s="342"/>
      <c r="DV446" s="342"/>
      <c r="DW446" s="342"/>
      <c r="DX446" s="342"/>
      <c r="DY446" s="342"/>
      <c r="DZ446" s="342"/>
      <c r="EA446" s="342"/>
      <c r="EB446" s="342"/>
      <c r="EC446" s="342"/>
      <c r="ED446" s="342"/>
      <c r="EE446" s="342"/>
      <c r="EF446" s="342"/>
      <c r="EG446" s="342"/>
      <c r="EH446" s="342"/>
      <c r="EI446" s="342"/>
      <c r="EJ446" s="342"/>
      <c r="EK446" s="342"/>
      <c r="EL446" s="342"/>
      <c r="EM446" s="342"/>
      <c r="EN446" s="342"/>
      <c r="EO446" s="342"/>
      <c r="EP446" s="342"/>
      <c r="EQ446" s="342"/>
      <c r="ER446" s="342"/>
      <c r="ES446" s="342"/>
      <c r="ET446" s="342"/>
      <c r="EU446" s="342"/>
      <c r="EV446" s="342"/>
      <c r="EW446" s="342"/>
      <c r="EX446" s="342"/>
      <c r="EY446" s="342"/>
      <c r="EZ446" s="342"/>
      <c r="FA446" s="342"/>
      <c r="FB446" s="342"/>
      <c r="FC446" s="342"/>
      <c r="FD446" s="342"/>
      <c r="FE446" s="342"/>
      <c r="FF446" s="342"/>
      <c r="FG446" s="342"/>
      <c r="FH446" s="342"/>
      <c r="FI446" s="342"/>
      <c r="FJ446" s="342"/>
      <c r="FK446" s="342"/>
      <c r="FL446" s="342"/>
      <c r="FM446" s="342"/>
      <c r="FN446" s="342"/>
      <c r="FO446" s="342"/>
      <c r="FP446" s="342"/>
      <c r="FQ446" s="342"/>
      <c r="FR446" s="342"/>
      <c r="FS446" s="342"/>
      <c r="FT446" s="342"/>
      <c r="FU446" s="342"/>
      <c r="FV446" s="342"/>
      <c r="FW446" s="342"/>
      <c r="FX446" s="342"/>
      <c r="FY446" s="342"/>
      <c r="FZ446" s="342"/>
      <c r="GA446" s="342"/>
      <c r="GB446" s="342"/>
      <c r="GC446" s="342"/>
      <c r="GD446" s="342"/>
      <c r="GE446" s="342"/>
      <c r="GF446" s="342"/>
      <c r="GG446" s="342"/>
      <c r="GH446" s="342"/>
      <c r="GI446" s="342"/>
      <c r="GJ446" s="342"/>
      <c r="GK446" s="342"/>
      <c r="GL446" s="342"/>
      <c r="GM446" s="342"/>
      <c r="GN446" s="342"/>
      <c r="GO446" s="342"/>
      <c r="GP446" s="342"/>
      <c r="GQ446" s="342"/>
      <c r="GR446" s="342"/>
      <c r="GS446" s="342"/>
      <c r="GT446" s="342"/>
      <c r="GU446" s="342"/>
      <c r="GV446" s="342"/>
      <c r="GW446" s="342"/>
      <c r="GX446" s="342"/>
      <c r="GY446" s="342"/>
      <c r="GZ446" s="342"/>
      <c r="HA446" s="342"/>
      <c r="HB446" s="342"/>
      <c r="HC446" s="342"/>
      <c r="HD446" s="342"/>
      <c r="HE446" s="342"/>
      <c r="HF446" s="342"/>
      <c r="HG446" s="342"/>
      <c r="HH446" s="342"/>
      <c r="HI446" s="342"/>
      <c r="HJ446" s="342"/>
      <c r="HK446" s="342"/>
      <c r="HL446" s="342"/>
      <c r="HM446" s="342"/>
      <c r="HN446" s="342"/>
      <c r="HO446" s="342"/>
      <c r="HP446" s="342"/>
      <c r="HQ446" s="342"/>
      <c r="HR446" s="342"/>
      <c r="HS446" s="342"/>
      <c r="HT446" s="342"/>
      <c r="HU446" s="342"/>
      <c r="HV446" s="342"/>
      <c r="HW446" s="342"/>
      <c r="HX446" s="342"/>
      <c r="HY446" s="342"/>
      <c r="HZ446" s="342"/>
      <c r="IA446" s="342"/>
      <c r="IB446" s="342"/>
      <c r="IC446" s="342"/>
      <c r="ID446" s="342"/>
      <c r="IE446" s="342"/>
      <c r="IF446" s="342"/>
      <c r="IG446" s="342"/>
      <c r="IH446" s="342"/>
      <c r="II446" s="342"/>
      <c r="IJ446" s="342"/>
      <c r="IK446" s="342"/>
      <c r="IL446" s="342"/>
      <c r="IM446" s="342"/>
      <c r="IN446" s="342"/>
      <c r="IO446" s="342"/>
      <c r="IP446" s="342"/>
      <c r="IQ446" s="342"/>
      <c r="IR446" s="342"/>
      <c r="IS446" s="342"/>
      <c r="IT446" s="342"/>
      <c r="IU446" s="342"/>
      <c r="IV446" s="342"/>
      <c r="IW446" s="342"/>
      <c r="IX446" s="342"/>
      <c r="IY446" s="342"/>
      <c r="IZ446" s="342"/>
      <c r="JA446" s="342"/>
      <c r="JB446" s="342"/>
      <c r="JC446" s="342"/>
      <c r="JD446" s="342"/>
      <c r="JE446" s="342"/>
      <c r="JF446" s="342"/>
      <c r="JG446" s="342"/>
      <c r="JH446" s="342"/>
      <c r="JI446" s="342"/>
      <c r="JJ446" s="342"/>
      <c r="JK446" s="342"/>
      <c r="JL446" s="342"/>
      <c r="JM446" s="342"/>
      <c r="JN446" s="342"/>
      <c r="JO446" s="342"/>
      <c r="JP446" s="342"/>
      <c r="JQ446" s="342"/>
      <c r="JR446" s="342"/>
      <c r="JS446" s="342"/>
      <c r="JT446" s="342"/>
      <c r="JU446" s="342"/>
      <c r="JV446" s="342"/>
      <c r="JW446" s="342"/>
      <c r="JX446" s="342"/>
      <c r="JY446" s="342"/>
      <c r="JZ446" s="342"/>
      <c r="KA446" s="342"/>
      <c r="KB446" s="342"/>
      <c r="KC446" s="342"/>
      <c r="KD446" s="342"/>
      <c r="KE446" s="342"/>
      <c r="KF446" s="342"/>
      <c r="KG446" s="342"/>
      <c r="KH446" s="342"/>
      <c r="KI446" s="342"/>
      <c r="KJ446" s="342"/>
      <c r="KK446" s="342"/>
      <c r="KL446" s="342"/>
      <c r="KM446" s="342"/>
      <c r="KN446" s="342"/>
      <c r="KO446" s="342"/>
      <c r="KP446" s="342"/>
      <c r="KQ446" s="342"/>
      <c r="KR446" s="342"/>
      <c r="KS446" s="342"/>
      <c r="KT446" s="342"/>
      <c r="KU446" s="342"/>
      <c r="KV446" s="342"/>
      <c r="KW446" s="342"/>
      <c r="KX446" s="342"/>
      <c r="KY446" s="342"/>
      <c r="KZ446" s="342"/>
      <c r="LA446" s="342"/>
      <c r="LB446" s="342"/>
      <c r="LC446" s="342"/>
      <c r="LD446" s="342"/>
      <c r="LE446" s="342"/>
      <c r="LF446" s="342"/>
      <c r="LG446" s="342"/>
      <c r="LH446" s="342"/>
      <c r="LI446" s="342"/>
      <c r="LJ446" s="342"/>
      <c r="LK446" s="342"/>
      <c r="LL446" s="342"/>
      <c r="LM446" s="342"/>
      <c r="LN446" s="342"/>
      <c r="LO446" s="342"/>
      <c r="LP446" s="342"/>
      <c r="LQ446" s="342"/>
      <c r="LR446" s="342"/>
      <c r="LS446" s="342"/>
      <c r="LT446" s="342"/>
      <c r="LU446" s="342"/>
      <c r="LV446" s="342"/>
      <c r="LW446" s="342"/>
      <c r="LX446" s="342"/>
      <c r="LY446" s="342"/>
      <c r="LZ446" s="342"/>
      <c r="MA446" s="342"/>
      <c r="MB446" s="342"/>
      <c r="MC446" s="342"/>
      <c r="MD446" s="342"/>
      <c r="ME446" s="342"/>
      <c r="MF446" s="342"/>
      <c r="MG446" s="342"/>
      <c r="MH446" s="342"/>
      <c r="MI446" s="342"/>
      <c r="MJ446" s="342"/>
      <c r="MK446" s="342"/>
      <c r="ML446" s="342"/>
      <c r="MM446" s="342"/>
      <c r="MN446" s="342"/>
      <c r="MO446" s="342"/>
      <c r="MP446" s="342"/>
      <c r="MQ446" s="342"/>
      <c r="MR446" s="342"/>
      <c r="MS446" s="342"/>
      <c r="MT446" s="342"/>
      <c r="MU446" s="342"/>
      <c r="MV446" s="342"/>
      <c r="MW446" s="342"/>
      <c r="MX446" s="342"/>
      <c r="MY446" s="342"/>
      <c r="MZ446" s="342"/>
      <c r="NA446" s="342"/>
      <c r="NB446" s="342"/>
      <c r="NC446" s="342"/>
      <c r="ND446" s="342"/>
      <c r="NE446" s="342"/>
      <c r="NF446" s="342"/>
      <c r="NG446" s="342"/>
      <c r="NH446" s="342"/>
      <c r="NI446" s="342"/>
      <c r="NJ446" s="342"/>
      <c r="NK446" s="342"/>
      <c r="NL446" s="342"/>
      <c r="NM446" s="342"/>
      <c r="NN446" s="342"/>
      <c r="NO446" s="342"/>
      <c r="NP446" s="342"/>
      <c r="NQ446" s="342"/>
      <c r="NR446" s="342"/>
      <c r="NS446" s="342"/>
      <c r="NT446" s="342"/>
      <c r="NU446" s="342"/>
      <c r="NV446" s="342"/>
      <c r="NW446" s="342"/>
      <c r="NX446" s="342"/>
      <c r="NY446" s="342"/>
      <c r="NZ446" s="342"/>
      <c r="OA446" s="342"/>
      <c r="OB446" s="342"/>
      <c r="OC446" s="342"/>
      <c r="OD446" s="342"/>
      <c r="OE446" s="342"/>
      <c r="OF446" s="342"/>
      <c r="OG446" s="342"/>
      <c r="OH446" s="342"/>
      <c r="OI446" s="342"/>
      <c r="OJ446" s="342"/>
      <c r="OK446" s="342"/>
      <c r="OL446" s="342"/>
      <c r="OM446" s="342"/>
      <c r="ON446" s="342"/>
      <c r="OO446" s="342"/>
      <c r="OP446" s="342"/>
      <c r="OQ446" s="342"/>
      <c r="OR446" s="342"/>
      <c r="OS446" s="342"/>
      <c r="OT446" s="342"/>
      <c r="OU446" s="342"/>
      <c r="OV446" s="342"/>
      <c r="OW446" s="342"/>
      <c r="OX446" s="342"/>
      <c r="OY446" s="342"/>
      <c r="OZ446" s="342"/>
      <c r="PA446" s="342"/>
      <c r="PB446" s="342"/>
      <c r="PC446" s="342"/>
      <c r="PD446" s="342"/>
      <c r="PE446" s="342"/>
      <c r="PF446" s="342"/>
      <c r="PG446" s="342"/>
      <c r="PH446" s="342"/>
      <c r="PI446" s="342"/>
      <c r="PJ446" s="342"/>
      <c r="PK446" s="342"/>
      <c r="PL446" s="342"/>
      <c r="PM446" s="342"/>
      <c r="PN446" s="342"/>
      <c r="PO446" s="342"/>
      <c r="PP446" s="342"/>
      <c r="PQ446" s="342"/>
      <c r="PR446" s="342"/>
      <c r="PS446" s="342"/>
      <c r="PT446" s="342"/>
      <c r="PU446" s="342"/>
      <c r="PV446" s="342"/>
      <c r="PW446" s="342"/>
      <c r="PX446" s="342"/>
      <c r="PY446" s="342"/>
      <c r="PZ446" s="342"/>
      <c r="QA446" s="342"/>
      <c r="QB446" s="342"/>
      <c r="QC446" s="342"/>
      <c r="QD446" s="342"/>
      <c r="QE446" s="342"/>
      <c r="QF446" s="342"/>
      <c r="QG446" s="342"/>
      <c r="QH446" s="342"/>
      <c r="QI446" s="342"/>
      <c r="QJ446" s="342"/>
      <c r="QK446" s="342"/>
      <c r="QL446" s="342"/>
      <c r="QM446" s="342"/>
      <c r="QN446" s="342"/>
      <c r="QO446" s="342"/>
      <c r="QP446" s="342"/>
      <c r="QQ446" s="342"/>
      <c r="QR446" s="342"/>
      <c r="QS446" s="342"/>
      <c r="QT446" s="342"/>
      <c r="QU446" s="342"/>
      <c r="QV446" s="342"/>
      <c r="QW446" s="342"/>
      <c r="QX446" s="342"/>
      <c r="QY446" s="342"/>
      <c r="QZ446" s="342"/>
      <c r="RA446" s="342"/>
      <c r="RB446" s="342"/>
      <c r="RC446" s="342"/>
      <c r="RD446" s="342"/>
      <c r="RE446" s="342"/>
      <c r="RF446" s="342"/>
      <c r="RG446" s="342"/>
      <c r="RH446" s="342"/>
      <c r="RI446" s="342"/>
      <c r="RJ446" s="342"/>
      <c r="RK446" s="342"/>
      <c r="RL446" s="342"/>
      <c r="RM446" s="342"/>
      <c r="RN446" s="342"/>
      <c r="RO446" s="342"/>
      <c r="RP446" s="342"/>
      <c r="RQ446" s="342"/>
      <c r="RR446" s="342"/>
      <c r="RS446" s="342"/>
      <c r="RT446" s="342"/>
      <c r="RU446" s="342"/>
      <c r="RV446" s="342"/>
      <c r="RW446" s="342"/>
      <c r="RX446" s="342"/>
      <c r="RY446" s="342"/>
      <c r="RZ446" s="342"/>
      <c r="SA446" s="342"/>
      <c r="SB446" s="342"/>
      <c r="SC446" s="342"/>
      <c r="SD446" s="342"/>
      <c r="SE446" s="342"/>
      <c r="SF446" s="342"/>
      <c r="SG446" s="342"/>
      <c r="SH446" s="342"/>
      <c r="SI446" s="342"/>
      <c r="SJ446" s="342"/>
      <c r="SK446" s="342"/>
      <c r="SL446" s="342"/>
      <c r="SM446" s="342"/>
      <c r="SN446" s="342"/>
      <c r="SO446" s="342"/>
      <c r="SP446" s="342"/>
      <c r="SQ446" s="342"/>
      <c r="SR446" s="342"/>
      <c r="SS446" s="342"/>
      <c r="ST446" s="342"/>
      <c r="SU446" s="342"/>
      <c r="SV446" s="342"/>
      <c r="SW446" s="342"/>
      <c r="SX446" s="342"/>
      <c r="SY446" s="342"/>
      <c r="SZ446" s="342"/>
      <c r="TA446" s="342"/>
      <c r="TB446" s="342"/>
      <c r="TC446" s="342"/>
      <c r="TD446" s="342"/>
      <c r="TE446" s="342"/>
      <c r="TF446" s="342"/>
      <c r="TG446" s="342"/>
      <c r="TH446" s="342"/>
      <c r="TI446" s="342"/>
      <c r="TJ446" s="342"/>
      <c r="TK446" s="342"/>
      <c r="TL446" s="342"/>
      <c r="TM446" s="342"/>
      <c r="TN446" s="342"/>
      <c r="TO446" s="342"/>
      <c r="TP446" s="342"/>
      <c r="TQ446" s="342"/>
      <c r="TR446" s="342"/>
      <c r="TS446" s="342"/>
      <c r="TT446" s="342"/>
      <c r="TU446" s="342"/>
      <c r="TV446" s="342"/>
      <c r="TW446" s="342"/>
      <c r="TX446" s="342"/>
      <c r="TY446" s="342"/>
      <c r="TZ446" s="342"/>
      <c r="UA446" s="342"/>
      <c r="UB446" s="342"/>
      <c r="UC446" s="342"/>
      <c r="UD446" s="342"/>
      <c r="UE446" s="342"/>
      <c r="UF446" s="342"/>
      <c r="UG446" s="342"/>
      <c r="UH446" s="342"/>
      <c r="UI446" s="342"/>
      <c r="UJ446" s="342"/>
      <c r="UK446" s="342"/>
      <c r="UL446" s="342"/>
      <c r="UM446" s="342"/>
      <c r="UN446" s="342"/>
      <c r="UO446" s="342"/>
      <c r="UP446" s="342"/>
      <c r="UQ446" s="342"/>
      <c r="UR446" s="342"/>
      <c r="US446" s="342"/>
      <c r="UT446" s="342"/>
      <c r="UU446" s="342"/>
      <c r="UV446" s="342"/>
      <c r="UW446" s="342"/>
      <c r="UX446" s="342"/>
      <c r="UY446" s="342"/>
      <c r="UZ446" s="342"/>
      <c r="VA446" s="342"/>
      <c r="VB446" s="342"/>
      <c r="VC446" s="342"/>
      <c r="VD446" s="342"/>
      <c r="VE446" s="342"/>
      <c r="VF446" s="342"/>
      <c r="VG446" s="342"/>
      <c r="VH446" s="342"/>
      <c r="VI446" s="342"/>
      <c r="VJ446" s="342"/>
      <c r="VK446" s="342"/>
      <c r="VL446" s="342"/>
      <c r="VM446" s="342"/>
      <c r="VN446" s="342"/>
      <c r="VO446" s="342"/>
      <c r="VP446" s="342"/>
      <c r="VQ446" s="342"/>
      <c r="VR446" s="342"/>
      <c r="VS446" s="342"/>
      <c r="VT446" s="342"/>
      <c r="VU446" s="342"/>
      <c r="VV446" s="342"/>
      <c r="VW446" s="342"/>
      <c r="VX446" s="342"/>
      <c r="VY446" s="342"/>
      <c r="VZ446" s="342"/>
      <c r="WA446" s="342"/>
      <c r="WB446" s="342"/>
      <c r="WC446" s="342"/>
      <c r="WD446" s="342"/>
      <c r="WE446" s="342"/>
      <c r="WF446" s="342"/>
      <c r="WG446" s="342"/>
      <c r="WH446" s="342"/>
      <c r="WI446" s="342"/>
      <c r="WJ446" s="342"/>
      <c r="WK446" s="342"/>
      <c r="WL446" s="342"/>
      <c r="WM446" s="342"/>
      <c r="WN446" s="342"/>
      <c r="WO446" s="342"/>
      <c r="WP446" s="342"/>
      <c r="WQ446" s="342"/>
      <c r="WR446" s="342"/>
      <c r="WS446" s="342"/>
      <c r="WT446" s="342"/>
      <c r="WU446" s="342"/>
      <c r="WV446" s="342"/>
      <c r="WW446" s="342"/>
      <c r="WX446" s="342"/>
      <c r="WY446" s="342"/>
      <c r="WZ446" s="342"/>
      <c r="XA446" s="342"/>
      <c r="XB446" s="342"/>
      <c r="XC446" s="342"/>
      <c r="XD446" s="342"/>
      <c r="XE446" s="342"/>
      <c r="XF446" s="342"/>
      <c r="XG446" s="342"/>
      <c r="XH446" s="342"/>
      <c r="XI446" s="342"/>
      <c r="XJ446" s="342"/>
      <c r="XK446" s="342"/>
      <c r="XL446" s="342"/>
      <c r="XM446" s="342"/>
      <c r="XN446" s="342"/>
      <c r="XO446" s="342"/>
      <c r="XP446" s="342"/>
      <c r="XQ446" s="342"/>
      <c r="XR446" s="342"/>
      <c r="XS446" s="342"/>
      <c r="XT446" s="342"/>
      <c r="XU446" s="342"/>
      <c r="XV446" s="342"/>
      <c r="XW446" s="342"/>
      <c r="XX446" s="342"/>
      <c r="XY446" s="342"/>
      <c r="XZ446" s="342"/>
      <c r="YA446" s="342"/>
      <c r="YB446" s="342"/>
      <c r="YC446" s="342"/>
      <c r="YD446" s="342"/>
      <c r="YE446" s="342"/>
      <c r="YF446" s="342"/>
      <c r="YG446" s="342"/>
      <c r="YH446" s="342"/>
      <c r="YI446" s="342"/>
      <c r="YJ446" s="342"/>
      <c r="YK446" s="342"/>
      <c r="YL446" s="342"/>
      <c r="YM446" s="342"/>
      <c r="YN446" s="342"/>
      <c r="YO446" s="342"/>
      <c r="YP446" s="342"/>
      <c r="YQ446" s="342"/>
      <c r="YR446" s="342"/>
      <c r="YS446" s="342"/>
      <c r="YT446" s="342"/>
      <c r="YU446" s="342"/>
      <c r="YV446" s="342"/>
      <c r="YW446" s="342"/>
      <c r="YX446" s="342"/>
      <c r="YY446" s="342"/>
      <c r="YZ446" s="342"/>
      <c r="ZA446" s="342"/>
      <c r="ZB446" s="342"/>
      <c r="ZC446" s="342"/>
      <c r="ZD446" s="342"/>
      <c r="ZE446" s="342"/>
      <c r="ZF446" s="342"/>
      <c r="ZG446" s="342"/>
      <c r="ZH446" s="342"/>
      <c r="ZI446" s="342"/>
      <c r="ZJ446" s="342"/>
      <c r="ZK446" s="342"/>
      <c r="ZL446" s="342"/>
      <c r="ZM446" s="342"/>
      <c r="ZN446" s="342"/>
      <c r="ZO446" s="342"/>
      <c r="ZP446" s="342"/>
      <c r="ZQ446" s="342"/>
      <c r="ZR446" s="342"/>
      <c r="ZS446" s="342"/>
      <c r="ZT446" s="342"/>
      <c r="ZU446" s="342"/>
      <c r="ZV446" s="342"/>
      <c r="ZW446" s="342"/>
      <c r="ZX446" s="342"/>
      <c r="ZY446" s="342"/>
      <c r="ZZ446" s="342"/>
      <c r="AAA446" s="342"/>
      <c r="AAB446" s="342"/>
      <c r="AAC446" s="342"/>
      <c r="AAD446" s="342"/>
      <c r="AAE446" s="342"/>
      <c r="AAF446" s="342"/>
      <c r="AAG446" s="342"/>
      <c r="AAH446" s="342"/>
      <c r="AAI446" s="342"/>
      <c r="AAJ446" s="342"/>
      <c r="AAK446" s="342"/>
      <c r="AAL446" s="342"/>
      <c r="AAM446" s="342"/>
      <c r="AAN446" s="342"/>
      <c r="AAO446" s="342"/>
      <c r="AAP446" s="342"/>
      <c r="AAQ446" s="342"/>
      <c r="AAR446" s="342"/>
      <c r="AAS446" s="342"/>
      <c r="AAT446" s="342"/>
      <c r="AAU446" s="342"/>
      <c r="AAV446" s="342"/>
      <c r="AAW446" s="342"/>
      <c r="AAX446" s="342"/>
      <c r="AAY446" s="342"/>
      <c r="AAZ446" s="342"/>
      <c r="ABA446" s="342"/>
      <c r="ABB446" s="342"/>
      <c r="ABC446" s="342"/>
      <c r="ABD446" s="342"/>
      <c r="ABE446" s="342"/>
      <c r="ABF446" s="342"/>
      <c r="ABG446" s="342"/>
      <c r="ABH446" s="342"/>
      <c r="ABI446" s="342"/>
      <c r="ABJ446" s="342"/>
      <c r="ABK446" s="342"/>
      <c r="ABL446" s="342"/>
      <c r="ABM446" s="342"/>
      <c r="ABN446" s="342"/>
      <c r="ABO446" s="342"/>
      <c r="ABP446" s="342"/>
      <c r="ABQ446" s="342"/>
      <c r="ABR446" s="342"/>
      <c r="ABS446" s="342"/>
      <c r="ABT446" s="342"/>
      <c r="ABU446" s="342"/>
      <c r="ABV446" s="342"/>
      <c r="ABW446" s="342"/>
      <c r="ABX446" s="342"/>
      <c r="ABY446" s="342"/>
      <c r="ABZ446" s="342"/>
      <c r="ACA446" s="342"/>
      <c r="ACB446" s="342"/>
      <c r="ACC446" s="342"/>
      <c r="ACD446" s="342"/>
      <c r="ACE446" s="342"/>
      <c r="ACF446" s="342"/>
      <c r="ACG446" s="342"/>
      <c r="ACH446" s="342"/>
      <c r="ACI446" s="342"/>
      <c r="ACJ446" s="342"/>
      <c r="ACK446" s="342"/>
      <c r="ACL446" s="342"/>
      <c r="ACM446" s="342"/>
      <c r="ACN446" s="342"/>
      <c r="ACO446" s="342"/>
      <c r="ACP446" s="342"/>
      <c r="ACQ446" s="342"/>
      <c r="ACR446" s="342"/>
      <c r="ACS446" s="342"/>
      <c r="ACT446" s="342"/>
      <c r="ACU446" s="342"/>
      <c r="ACV446" s="342"/>
      <c r="ACW446" s="342"/>
      <c r="ACX446" s="342"/>
      <c r="ACY446" s="342"/>
      <c r="ACZ446" s="342"/>
      <c r="ADA446" s="342"/>
      <c r="ADB446" s="342"/>
      <c r="ADC446" s="342"/>
      <c r="ADD446" s="342"/>
      <c r="ADE446" s="342"/>
      <c r="ADF446" s="342"/>
      <c r="ADG446" s="342"/>
      <c r="ADH446" s="342"/>
      <c r="ADI446" s="342"/>
      <c r="ADJ446" s="342"/>
      <c r="ADK446" s="342"/>
      <c r="ADL446" s="342"/>
      <c r="ADM446" s="342"/>
      <c r="ADN446" s="342"/>
      <c r="ADO446" s="342"/>
      <c r="ADP446" s="342"/>
      <c r="ADQ446" s="342"/>
      <c r="ADR446" s="342"/>
      <c r="ADS446" s="342"/>
      <c r="ADT446" s="342"/>
      <c r="ADU446" s="342"/>
      <c r="ADV446" s="342"/>
      <c r="ADW446" s="342"/>
      <c r="ADX446" s="342"/>
      <c r="ADY446" s="342"/>
      <c r="ADZ446" s="342"/>
      <c r="AEA446" s="342"/>
      <c r="AEB446" s="342"/>
      <c r="AEC446" s="342"/>
      <c r="AED446" s="342"/>
      <c r="AEE446" s="342"/>
      <c r="AEF446" s="342"/>
      <c r="AEG446" s="342"/>
      <c r="AEH446" s="342"/>
      <c r="AEI446" s="342"/>
      <c r="AEJ446" s="342"/>
      <c r="AEK446" s="342"/>
      <c r="AEL446" s="342"/>
      <c r="AEM446" s="342"/>
      <c r="AEN446" s="342"/>
      <c r="AEO446" s="342"/>
      <c r="AEP446" s="342"/>
      <c r="AEQ446" s="342"/>
      <c r="AER446" s="342"/>
      <c r="AES446" s="342"/>
      <c r="AET446" s="342"/>
      <c r="AEU446" s="342"/>
      <c r="AEV446" s="342"/>
      <c r="AEW446" s="342"/>
      <c r="AEX446" s="342"/>
      <c r="AEY446" s="342"/>
      <c r="AEZ446" s="342"/>
      <c r="AFA446" s="342"/>
      <c r="AFB446" s="342"/>
      <c r="AFC446" s="342"/>
      <c r="AFD446" s="342"/>
      <c r="AFE446" s="342"/>
      <c r="AFF446" s="342"/>
      <c r="AFG446" s="342"/>
      <c r="AFH446" s="342"/>
      <c r="AFI446" s="342"/>
      <c r="AFJ446" s="342"/>
      <c r="AFK446" s="342"/>
      <c r="AFL446" s="342"/>
      <c r="AFM446" s="342"/>
      <c r="AFN446" s="342"/>
      <c r="AFO446" s="342"/>
      <c r="AFP446" s="342"/>
      <c r="AFQ446" s="342"/>
      <c r="AFR446" s="342"/>
      <c r="AFS446" s="342"/>
      <c r="AFT446" s="342"/>
      <c r="AFU446" s="342"/>
      <c r="AFV446" s="342"/>
      <c r="AFW446" s="342"/>
      <c r="AFX446" s="342"/>
      <c r="AFY446" s="342"/>
      <c r="AFZ446" s="342"/>
      <c r="AGA446" s="342"/>
      <c r="AGB446" s="342"/>
      <c r="AGC446" s="342"/>
      <c r="AGD446" s="342"/>
      <c r="AGE446" s="342"/>
      <c r="AGF446" s="342"/>
      <c r="AGG446" s="342"/>
      <c r="AGH446" s="342"/>
      <c r="AGI446" s="342"/>
      <c r="AGJ446" s="342"/>
      <c r="AGK446" s="342"/>
      <c r="AGL446" s="342"/>
      <c r="AGM446" s="342"/>
      <c r="AGN446" s="342"/>
      <c r="AGO446" s="342"/>
      <c r="AGP446" s="342"/>
      <c r="AGQ446" s="342"/>
      <c r="AGR446" s="342"/>
      <c r="AGS446" s="342"/>
      <c r="AGT446" s="342"/>
      <c r="AGU446" s="342"/>
      <c r="AGV446" s="342"/>
      <c r="AGW446" s="342"/>
      <c r="AGX446" s="342"/>
      <c r="AGY446" s="342"/>
      <c r="AGZ446" s="342"/>
      <c r="AHA446" s="342"/>
      <c r="AHB446" s="342"/>
      <c r="AHC446" s="342"/>
      <c r="AHD446" s="342"/>
      <c r="AHE446" s="342"/>
      <c r="AHF446" s="342"/>
      <c r="AHG446" s="342"/>
      <c r="AHH446" s="342"/>
      <c r="AHI446" s="342"/>
      <c r="AHJ446" s="342"/>
      <c r="AHK446" s="342"/>
      <c r="AHL446" s="342"/>
      <c r="AHM446" s="342"/>
      <c r="AHN446" s="342"/>
      <c r="AHO446" s="342"/>
      <c r="AHP446" s="342"/>
      <c r="AHQ446" s="342"/>
      <c r="AHR446" s="342"/>
      <c r="AHS446" s="342"/>
      <c r="AHT446" s="342"/>
      <c r="AHU446" s="342"/>
      <c r="AHV446" s="342"/>
      <c r="AHW446" s="342"/>
      <c r="AHX446" s="342"/>
      <c r="AHY446" s="342"/>
      <c r="AHZ446" s="342"/>
      <c r="AIA446" s="342"/>
      <c r="AIB446" s="342"/>
      <c r="AIC446" s="342"/>
      <c r="AID446" s="342"/>
      <c r="AIE446" s="342"/>
      <c r="AIF446" s="342"/>
      <c r="AIG446" s="342"/>
      <c r="AIH446" s="342"/>
      <c r="AII446" s="342"/>
      <c r="AIJ446" s="342"/>
      <c r="AIK446" s="342"/>
      <c r="AIL446" s="342"/>
      <c r="AIM446" s="342"/>
      <c r="AIN446" s="342"/>
      <c r="AIO446" s="342"/>
      <c r="AIP446" s="342"/>
      <c r="AIQ446" s="342"/>
      <c r="AIR446" s="342"/>
      <c r="AIS446" s="342"/>
      <c r="AIT446" s="342"/>
      <c r="AIU446" s="342"/>
      <c r="AIV446" s="342"/>
      <c r="AIW446" s="342"/>
      <c r="AIX446" s="342"/>
      <c r="AIY446" s="342"/>
      <c r="AIZ446" s="342"/>
      <c r="AJA446" s="342"/>
      <c r="AJB446" s="342"/>
      <c r="AJC446" s="342"/>
      <c r="AJD446" s="342"/>
      <c r="AJE446" s="342"/>
      <c r="AJF446" s="342"/>
      <c r="AJG446" s="342"/>
      <c r="AJH446" s="342"/>
      <c r="AJI446" s="342"/>
      <c r="AJJ446" s="342"/>
      <c r="AJK446" s="342"/>
      <c r="AJL446" s="342"/>
      <c r="AJM446" s="342"/>
      <c r="AJN446" s="342"/>
      <c r="AJO446" s="342"/>
      <c r="AJP446" s="342"/>
      <c r="AJQ446" s="342"/>
      <c r="AJR446" s="342"/>
      <c r="AJS446" s="342"/>
      <c r="AJT446" s="342"/>
      <c r="AJU446" s="342"/>
      <c r="AJV446" s="342"/>
      <c r="AJW446" s="342"/>
      <c r="AJX446" s="342"/>
      <c r="AJY446" s="342"/>
      <c r="AJZ446" s="342"/>
      <c r="AKA446" s="342"/>
      <c r="AKB446" s="342"/>
      <c r="AKC446" s="342"/>
      <c r="AKD446" s="342"/>
      <c r="AKE446" s="342"/>
      <c r="AKF446" s="342"/>
      <c r="AKG446" s="342"/>
      <c r="AKH446" s="342"/>
      <c r="AKI446" s="342"/>
      <c r="AKJ446" s="342"/>
      <c r="AKK446" s="342"/>
      <c r="AKL446" s="342"/>
      <c r="AKM446" s="342"/>
      <c r="AKN446" s="342"/>
      <c r="AKO446" s="342"/>
      <c r="AKP446" s="342"/>
      <c r="AKQ446" s="342"/>
      <c r="AKR446" s="342"/>
      <c r="AKS446" s="342"/>
      <c r="AKT446" s="342"/>
      <c r="AKU446" s="342"/>
      <c r="AKV446" s="342"/>
      <c r="AKW446" s="342"/>
      <c r="AKX446" s="342"/>
      <c r="AKY446" s="342"/>
      <c r="AKZ446" s="342"/>
      <c r="ALA446" s="342"/>
      <c r="ALB446" s="342"/>
      <c r="ALC446" s="342"/>
      <c r="ALD446" s="342"/>
      <c r="ALE446" s="342"/>
      <c r="ALF446" s="342"/>
      <c r="ALG446" s="342"/>
      <c r="ALH446" s="342"/>
      <c r="ALI446" s="342"/>
      <c r="ALJ446" s="342"/>
      <c r="ALK446" s="342"/>
      <c r="ALL446" s="342"/>
      <c r="ALM446" s="342"/>
      <c r="ALN446" s="342"/>
      <c r="ALO446" s="342"/>
      <c r="ALP446" s="342"/>
      <c r="ALQ446" s="342"/>
      <c r="ALR446" s="342"/>
      <c r="ALS446" s="342"/>
      <c r="ALT446" s="342"/>
      <c r="ALU446" s="342"/>
      <c r="ALV446" s="342"/>
      <c r="ALW446" s="342"/>
      <c r="ALX446" s="342"/>
      <c r="ALY446" s="342"/>
      <c r="ALZ446" s="342"/>
      <c r="AMA446" s="342"/>
      <c r="AMB446" s="342"/>
      <c r="AMC446" s="342"/>
      <c r="AMD446" s="342"/>
      <c r="AME446" s="342"/>
      <c r="AMF446" s="342"/>
      <c r="AMG446" s="342"/>
      <c r="AMH446" s="342"/>
      <c r="AMI446" s="342"/>
      <c r="AMJ446" s="342"/>
      <c r="AMK446" s="342"/>
      <c r="AML446" s="342"/>
      <c r="AMM446" s="342"/>
      <c r="AMN446" s="342"/>
      <c r="AMO446" s="342"/>
      <c r="AMP446" s="342"/>
      <c r="AMQ446" s="342"/>
      <c r="AMR446" s="342"/>
      <c r="AMS446" s="342"/>
      <c r="AMT446" s="342"/>
      <c r="AMU446" s="342"/>
      <c r="AMV446" s="342"/>
      <c r="AMW446" s="342"/>
      <c r="AMX446" s="342"/>
      <c r="AMY446" s="342"/>
      <c r="AMZ446" s="342"/>
      <c r="ANA446" s="342"/>
      <c r="ANB446" s="342"/>
      <c r="ANC446" s="342"/>
      <c r="AND446" s="342"/>
      <c r="ANE446" s="342"/>
      <c r="ANF446" s="342"/>
      <c r="ANG446" s="342"/>
      <c r="ANH446" s="342"/>
      <c r="ANI446" s="342"/>
      <c r="ANJ446" s="342"/>
      <c r="ANK446" s="342"/>
      <c r="ANL446" s="342"/>
      <c r="ANM446" s="342"/>
      <c r="ANN446" s="342"/>
      <c r="ANO446" s="342"/>
      <c r="ANP446" s="342"/>
      <c r="ANQ446" s="342"/>
      <c r="ANR446" s="342"/>
      <c r="ANS446" s="342"/>
      <c r="ANT446" s="342"/>
      <c r="ANU446" s="342"/>
      <c r="ANV446" s="342"/>
      <c r="ANW446" s="342"/>
      <c r="ANX446" s="342"/>
      <c r="ANY446" s="342"/>
      <c r="ANZ446" s="342"/>
      <c r="AOA446" s="342"/>
      <c r="AOB446" s="342"/>
      <c r="AOC446" s="342"/>
      <c r="AOD446" s="342"/>
      <c r="AOE446" s="342"/>
      <c r="AOF446" s="342"/>
      <c r="AOG446" s="342"/>
      <c r="AOH446" s="342"/>
      <c r="AOI446" s="342"/>
      <c r="AOJ446" s="342"/>
      <c r="AOK446" s="342"/>
      <c r="AOL446" s="342"/>
      <c r="AOM446" s="342"/>
      <c r="AON446" s="342"/>
      <c r="AOO446" s="342"/>
      <c r="AOP446" s="342"/>
      <c r="AOQ446" s="342"/>
      <c r="AOR446" s="342"/>
      <c r="AOS446" s="342"/>
      <c r="AOT446" s="342"/>
      <c r="AOU446" s="342"/>
      <c r="AOV446" s="342"/>
      <c r="AOW446" s="342"/>
      <c r="AOX446" s="342"/>
      <c r="AOY446" s="342"/>
      <c r="AOZ446" s="342"/>
      <c r="APA446" s="342"/>
      <c r="APB446" s="342"/>
      <c r="APC446" s="342"/>
      <c r="APD446" s="342"/>
      <c r="APE446" s="342"/>
      <c r="APF446" s="342"/>
      <c r="APG446" s="342"/>
      <c r="APH446" s="342"/>
      <c r="API446" s="342"/>
      <c r="APJ446" s="342"/>
      <c r="APK446" s="342"/>
      <c r="APL446" s="342"/>
      <c r="APM446" s="342"/>
      <c r="APN446" s="342"/>
      <c r="APO446" s="342"/>
      <c r="APP446" s="342"/>
      <c r="APQ446" s="342"/>
      <c r="APR446" s="342"/>
      <c r="APS446" s="342"/>
      <c r="APT446" s="342"/>
      <c r="APU446" s="342"/>
      <c r="APV446" s="342"/>
      <c r="APW446" s="342"/>
      <c r="APX446" s="342"/>
      <c r="APY446" s="342"/>
      <c r="APZ446" s="342"/>
      <c r="AQA446" s="342"/>
      <c r="AQB446" s="342"/>
      <c r="AQC446" s="342"/>
      <c r="AQD446" s="342"/>
      <c r="AQE446" s="342"/>
      <c r="AQF446" s="342"/>
      <c r="AQG446" s="342"/>
      <c r="AQH446" s="342"/>
      <c r="AQI446" s="342"/>
      <c r="AQJ446" s="342"/>
      <c r="AQK446" s="342"/>
      <c r="AQL446" s="342"/>
      <c r="AQM446" s="342"/>
      <c r="AQN446" s="342"/>
      <c r="AQO446" s="342"/>
      <c r="AQP446" s="342"/>
      <c r="AQQ446" s="342"/>
      <c r="AQR446" s="342"/>
      <c r="AQS446" s="342"/>
      <c r="AQT446" s="342"/>
      <c r="AQU446" s="342"/>
      <c r="AQV446" s="342"/>
      <c r="AQW446" s="342"/>
      <c r="AQX446" s="342"/>
      <c r="AQY446" s="342"/>
      <c r="AQZ446" s="342"/>
      <c r="ARA446" s="342"/>
      <c r="ARB446" s="342"/>
      <c r="ARC446" s="342"/>
      <c r="ARD446" s="342"/>
      <c r="ARE446" s="342"/>
      <c r="ARF446" s="342"/>
      <c r="ARG446" s="342"/>
      <c r="ARH446" s="342"/>
      <c r="ARI446" s="342"/>
      <c r="ARJ446" s="342"/>
      <c r="ARK446" s="342"/>
      <c r="ARL446" s="342"/>
      <c r="ARM446" s="342"/>
      <c r="ARN446" s="342"/>
      <c r="ARO446" s="342"/>
      <c r="ARP446" s="342"/>
      <c r="ARQ446" s="342"/>
      <c r="ARR446" s="342"/>
      <c r="ARS446" s="342"/>
      <c r="ART446" s="342"/>
      <c r="ARU446" s="342"/>
      <c r="ARV446" s="342"/>
      <c r="ARW446" s="342"/>
      <c r="ARX446" s="342"/>
      <c r="ARY446" s="342"/>
      <c r="ARZ446" s="342"/>
      <c r="ASA446" s="342"/>
      <c r="ASB446" s="342"/>
      <c r="ASC446" s="342"/>
      <c r="ASD446" s="342"/>
      <c r="ASE446" s="342"/>
      <c r="ASF446" s="342"/>
      <c r="ASG446" s="342"/>
      <c r="ASH446" s="342"/>
      <c r="ASI446" s="342"/>
      <c r="ASJ446" s="342"/>
      <c r="ASK446" s="342"/>
      <c r="ASL446" s="342"/>
      <c r="ASM446" s="342"/>
      <c r="ASN446" s="342"/>
      <c r="ASO446" s="342"/>
      <c r="ASP446" s="342"/>
      <c r="ASQ446" s="342"/>
      <c r="ASR446" s="342"/>
      <c r="ASS446" s="342"/>
      <c r="AST446" s="342"/>
      <c r="ASU446" s="342"/>
      <c r="ASV446" s="342"/>
      <c r="ASW446" s="342"/>
      <c r="ASX446" s="342"/>
      <c r="ASY446" s="342"/>
      <c r="ASZ446" s="342"/>
      <c r="ATA446" s="342"/>
      <c r="ATB446" s="342"/>
      <c r="ATC446" s="342"/>
      <c r="ATD446" s="342"/>
      <c r="ATE446" s="342"/>
      <c r="ATF446" s="342"/>
      <c r="ATG446" s="342"/>
      <c r="ATH446" s="342"/>
      <c r="ATI446" s="342"/>
      <c r="ATJ446" s="342"/>
      <c r="ATK446" s="342"/>
      <c r="ATL446" s="342"/>
      <c r="ATM446" s="342"/>
      <c r="ATN446" s="342"/>
      <c r="ATO446" s="342"/>
      <c r="ATP446" s="342"/>
      <c r="ATQ446" s="342"/>
      <c r="ATR446" s="342"/>
      <c r="ATS446" s="342"/>
      <c r="ATT446" s="342"/>
      <c r="ATU446" s="342"/>
      <c r="ATV446" s="342"/>
      <c r="ATW446" s="342"/>
      <c r="ATX446" s="342"/>
      <c r="ATY446" s="342"/>
      <c r="ATZ446" s="342"/>
      <c r="AUA446" s="342"/>
      <c r="AUB446" s="342"/>
      <c r="AUC446" s="342"/>
      <c r="AUD446" s="342"/>
      <c r="AUE446" s="342"/>
      <c r="AUF446" s="342"/>
      <c r="AUG446" s="342"/>
      <c r="AUH446" s="342"/>
      <c r="AUI446" s="342"/>
      <c r="AUJ446" s="342"/>
      <c r="AUK446" s="342"/>
      <c r="AUL446" s="342"/>
      <c r="AUM446" s="342"/>
      <c r="AUN446" s="342"/>
      <c r="AUO446" s="342"/>
      <c r="AUP446" s="342"/>
      <c r="AUQ446" s="342"/>
      <c r="AUR446" s="342"/>
      <c r="AUS446" s="342"/>
      <c r="AUT446" s="342"/>
      <c r="AUU446" s="342"/>
      <c r="AUV446" s="342"/>
      <c r="AUW446" s="342"/>
      <c r="AUX446" s="342"/>
      <c r="AUY446" s="342"/>
      <c r="AUZ446" s="342"/>
      <c r="AVA446" s="342"/>
      <c r="AVB446" s="342"/>
      <c r="AVC446" s="342"/>
      <c r="AVD446" s="342"/>
      <c r="AVE446" s="342"/>
      <c r="AVF446" s="342"/>
      <c r="AVG446" s="342"/>
      <c r="AVH446" s="342"/>
      <c r="AVI446" s="342"/>
      <c r="AVJ446" s="342"/>
      <c r="AVK446" s="342"/>
      <c r="AVL446" s="342"/>
      <c r="AVM446" s="342"/>
      <c r="AVN446" s="342"/>
      <c r="AVO446" s="342"/>
      <c r="AVP446" s="342"/>
      <c r="AVQ446" s="342"/>
      <c r="AVR446" s="342"/>
      <c r="AVS446" s="342"/>
      <c r="AVT446" s="342"/>
      <c r="AVU446" s="342"/>
      <c r="AVV446" s="342"/>
      <c r="AVW446" s="342"/>
      <c r="AVX446" s="342"/>
      <c r="AVY446" s="342"/>
      <c r="AVZ446" s="342"/>
      <c r="AWA446" s="342"/>
      <c r="AWB446" s="342"/>
      <c r="AWC446" s="342"/>
      <c r="AWD446" s="342"/>
      <c r="AWE446" s="342"/>
      <c r="AWF446" s="342"/>
      <c r="AWG446" s="342"/>
      <c r="AWH446" s="342"/>
      <c r="AWI446" s="342"/>
      <c r="AWJ446" s="342"/>
      <c r="AWK446" s="342"/>
      <c r="AWL446" s="342"/>
      <c r="AWM446" s="342"/>
      <c r="AWN446" s="342"/>
      <c r="AWO446" s="342"/>
      <c r="AWP446" s="342"/>
      <c r="AWQ446" s="342"/>
      <c r="AWR446" s="342"/>
      <c r="AWS446" s="342"/>
      <c r="AWT446" s="342"/>
      <c r="AWU446" s="342"/>
      <c r="AWV446" s="342"/>
      <c r="AWW446" s="342"/>
      <c r="AWX446" s="342"/>
      <c r="AWY446" s="342"/>
      <c r="AWZ446" s="342"/>
      <c r="AXA446" s="342"/>
      <c r="AXB446" s="342"/>
      <c r="AXC446" s="342"/>
      <c r="AXD446" s="342"/>
      <c r="AXE446" s="342"/>
      <c r="AXF446" s="342"/>
      <c r="AXG446" s="342"/>
      <c r="AXH446" s="342"/>
      <c r="AXI446" s="342"/>
      <c r="AXJ446" s="342"/>
      <c r="AXK446" s="342"/>
      <c r="AXL446" s="342"/>
      <c r="AXM446" s="342"/>
      <c r="AXN446" s="342"/>
      <c r="AXO446" s="342"/>
      <c r="AXP446" s="342"/>
      <c r="AXQ446" s="342"/>
      <c r="AXR446" s="342"/>
      <c r="AXS446" s="342"/>
      <c r="AXT446" s="342"/>
      <c r="AXU446" s="342"/>
      <c r="AXV446" s="342"/>
      <c r="AXW446" s="342"/>
      <c r="AXX446" s="342"/>
      <c r="AXY446" s="342"/>
      <c r="AXZ446" s="342"/>
      <c r="AYA446" s="342"/>
      <c r="AYB446" s="342"/>
      <c r="AYC446" s="342"/>
      <c r="AYD446" s="342"/>
      <c r="AYE446" s="342"/>
      <c r="AYF446" s="342"/>
      <c r="AYG446" s="342"/>
      <c r="AYH446" s="342"/>
      <c r="AYI446" s="342"/>
      <c r="AYJ446" s="342"/>
      <c r="AYK446" s="342"/>
      <c r="AYL446" s="342"/>
      <c r="AYM446" s="342"/>
      <c r="AYN446" s="342"/>
      <c r="AYO446" s="342"/>
      <c r="AYP446" s="342"/>
      <c r="AYQ446" s="342"/>
      <c r="AYR446" s="342"/>
      <c r="AYS446" s="342"/>
      <c r="AYT446" s="342"/>
      <c r="AYU446" s="342"/>
      <c r="AYV446" s="342"/>
      <c r="AYW446" s="342"/>
      <c r="AYX446" s="342"/>
      <c r="AYY446" s="342"/>
      <c r="AYZ446" s="342"/>
      <c r="AZA446" s="342"/>
      <c r="AZB446" s="342"/>
      <c r="AZC446" s="342"/>
      <c r="AZD446" s="342"/>
      <c r="AZE446" s="342"/>
      <c r="AZF446" s="342"/>
      <c r="AZG446" s="342"/>
      <c r="AZH446" s="342"/>
      <c r="AZI446" s="342"/>
      <c r="AZJ446" s="342"/>
      <c r="AZK446" s="342"/>
      <c r="AZL446" s="342"/>
      <c r="AZM446" s="342"/>
      <c r="AZN446" s="342"/>
      <c r="AZO446" s="342"/>
      <c r="AZP446" s="342"/>
      <c r="AZQ446" s="342"/>
      <c r="AZR446" s="342"/>
      <c r="AZS446" s="342"/>
      <c r="AZT446" s="342"/>
      <c r="AZU446" s="342"/>
      <c r="AZV446" s="342"/>
      <c r="AZW446" s="342"/>
      <c r="AZX446" s="342"/>
      <c r="AZY446" s="342"/>
      <c r="AZZ446" s="342"/>
      <c r="BAA446" s="342"/>
      <c r="BAB446" s="342"/>
      <c r="BAC446" s="342"/>
      <c r="BAD446" s="342"/>
      <c r="BAE446" s="342"/>
      <c r="BAF446" s="342"/>
      <c r="BAG446" s="342"/>
      <c r="BAH446" s="342"/>
      <c r="BAI446" s="342"/>
      <c r="BAJ446" s="342"/>
      <c r="BAK446" s="342"/>
      <c r="BAL446" s="342"/>
      <c r="BAM446" s="342"/>
      <c r="BAN446" s="342"/>
      <c r="BAO446" s="342"/>
      <c r="BAP446" s="342"/>
      <c r="BAQ446" s="342"/>
      <c r="BAR446" s="342"/>
      <c r="BAS446" s="342"/>
      <c r="BAT446" s="342"/>
      <c r="BAU446" s="342"/>
      <c r="BAV446" s="342"/>
      <c r="BAW446" s="342"/>
      <c r="BAX446" s="342"/>
      <c r="BAY446" s="342"/>
      <c r="BAZ446" s="342"/>
      <c r="BBA446" s="342"/>
      <c r="BBB446" s="342"/>
      <c r="BBC446" s="342"/>
      <c r="BBD446" s="342"/>
      <c r="BBE446" s="342"/>
      <c r="BBF446" s="342"/>
      <c r="BBG446" s="342"/>
      <c r="BBH446" s="342"/>
      <c r="BBI446" s="342"/>
      <c r="BBJ446" s="342"/>
      <c r="BBK446" s="342"/>
      <c r="BBL446" s="342"/>
      <c r="BBM446" s="342"/>
      <c r="BBN446" s="342"/>
      <c r="BBO446" s="342"/>
      <c r="BBP446" s="342"/>
      <c r="BBQ446" s="342"/>
      <c r="BBR446" s="342"/>
      <c r="BBS446" s="342"/>
      <c r="BBT446" s="342"/>
      <c r="BBU446" s="342"/>
      <c r="BBV446" s="342"/>
      <c r="BBW446" s="342"/>
      <c r="BBX446" s="342"/>
      <c r="BBY446" s="342"/>
      <c r="BBZ446" s="342"/>
      <c r="BCA446" s="342"/>
      <c r="BCB446" s="342"/>
      <c r="BCC446" s="342"/>
      <c r="BCD446" s="342"/>
      <c r="BCE446" s="342"/>
      <c r="BCF446" s="342"/>
      <c r="BCG446" s="342"/>
      <c r="BCH446" s="342"/>
      <c r="BCI446" s="342"/>
      <c r="BCJ446" s="342"/>
      <c r="BCK446" s="342"/>
      <c r="BCL446" s="342"/>
      <c r="BCM446" s="342"/>
      <c r="BCN446" s="342"/>
      <c r="BCO446" s="342"/>
      <c r="BCP446" s="342"/>
      <c r="BCQ446" s="342"/>
      <c r="BCR446" s="342"/>
      <c r="BCS446" s="342"/>
      <c r="BCT446" s="342"/>
      <c r="BCU446" s="342"/>
      <c r="BCV446" s="342"/>
      <c r="BCW446" s="342"/>
      <c r="BCX446" s="342"/>
      <c r="BCY446" s="342"/>
      <c r="BCZ446" s="342"/>
      <c r="BDA446" s="342"/>
      <c r="BDB446" s="342"/>
      <c r="BDC446" s="342"/>
      <c r="BDD446" s="342"/>
      <c r="BDE446" s="342"/>
      <c r="BDF446" s="342"/>
      <c r="BDG446" s="342"/>
      <c r="BDH446" s="342"/>
      <c r="BDI446" s="342"/>
      <c r="BDJ446" s="342"/>
      <c r="BDK446" s="342"/>
      <c r="BDL446" s="342"/>
      <c r="BDM446" s="342"/>
      <c r="BDN446" s="342"/>
      <c r="BDO446" s="342"/>
      <c r="BDP446" s="342"/>
      <c r="BDQ446" s="342"/>
      <c r="BDR446" s="342"/>
      <c r="BDS446" s="342"/>
      <c r="BDT446" s="342"/>
      <c r="BDU446" s="342"/>
      <c r="BDV446" s="342"/>
      <c r="BDW446" s="342"/>
      <c r="BDX446" s="342"/>
      <c r="BDY446" s="342"/>
      <c r="BDZ446" s="342"/>
      <c r="BEA446" s="342"/>
      <c r="BEB446" s="342"/>
      <c r="BEC446" s="342"/>
      <c r="BED446" s="342"/>
      <c r="BEE446" s="342"/>
      <c r="BEF446" s="342"/>
      <c r="BEG446" s="342"/>
      <c r="BEH446" s="342"/>
      <c r="BEI446" s="342"/>
      <c r="BEJ446" s="342"/>
      <c r="BEK446" s="342"/>
      <c r="BEL446" s="342"/>
      <c r="BEM446" s="342"/>
      <c r="BEN446" s="342"/>
      <c r="BEO446" s="342"/>
      <c r="BEP446" s="342"/>
      <c r="BEQ446" s="342"/>
      <c r="BER446" s="342"/>
      <c r="BES446" s="342"/>
      <c r="BET446" s="342"/>
      <c r="BEU446" s="342"/>
      <c r="BEV446" s="342"/>
      <c r="BEW446" s="342"/>
      <c r="BEX446" s="342"/>
      <c r="BEY446" s="342"/>
      <c r="BEZ446" s="342"/>
      <c r="BFA446" s="342"/>
      <c r="BFB446" s="342"/>
      <c r="BFC446" s="342"/>
      <c r="BFD446" s="342"/>
      <c r="BFE446" s="342"/>
      <c r="BFF446" s="342"/>
      <c r="BFG446" s="342"/>
      <c r="BFH446" s="342"/>
      <c r="BFI446" s="342"/>
      <c r="BFJ446" s="342"/>
      <c r="BFK446" s="342"/>
      <c r="BFL446" s="342"/>
      <c r="BFM446" s="342"/>
      <c r="BFN446" s="342"/>
      <c r="BFO446" s="342"/>
      <c r="BFP446" s="342"/>
      <c r="BFQ446" s="342"/>
      <c r="BFR446" s="342"/>
      <c r="BFS446" s="342"/>
      <c r="BFT446" s="342"/>
      <c r="BFU446" s="342"/>
      <c r="BFV446" s="342"/>
      <c r="BFW446" s="342"/>
      <c r="BFX446" s="342"/>
      <c r="BFY446" s="342"/>
      <c r="BFZ446" s="342"/>
      <c r="BGA446" s="342"/>
      <c r="BGB446" s="342"/>
      <c r="BGC446" s="342"/>
      <c r="BGD446" s="342"/>
      <c r="BGE446" s="342"/>
      <c r="BGF446" s="342"/>
      <c r="BGG446" s="342"/>
      <c r="BGH446" s="342"/>
      <c r="BGI446" s="342"/>
      <c r="BGJ446" s="342"/>
      <c r="BGK446" s="342"/>
      <c r="BGL446" s="342"/>
      <c r="BGM446" s="342"/>
      <c r="BGN446" s="342"/>
      <c r="BGO446" s="342"/>
      <c r="BGP446" s="342"/>
      <c r="BGQ446" s="342"/>
      <c r="BGR446" s="342"/>
      <c r="BGS446" s="342"/>
      <c r="BGT446" s="342"/>
      <c r="BGU446" s="342"/>
      <c r="BGV446" s="342"/>
      <c r="BGW446" s="342"/>
      <c r="BGX446" s="342"/>
      <c r="BGY446" s="342"/>
      <c r="BGZ446" s="342"/>
      <c r="BHA446" s="342"/>
      <c r="BHB446" s="342"/>
      <c r="BHC446" s="342"/>
      <c r="BHD446" s="342"/>
      <c r="BHE446" s="342"/>
      <c r="BHF446" s="342"/>
      <c r="BHG446" s="342"/>
      <c r="BHH446" s="342"/>
      <c r="BHI446" s="342"/>
      <c r="BHJ446" s="342"/>
      <c r="BHK446" s="342"/>
      <c r="BHL446" s="342"/>
      <c r="BHM446" s="342"/>
      <c r="BHN446" s="342"/>
      <c r="BHO446" s="342"/>
      <c r="BHP446" s="342"/>
      <c r="BHQ446" s="342"/>
      <c r="BHR446" s="342"/>
      <c r="BHS446" s="342"/>
      <c r="BHT446" s="342"/>
      <c r="BHU446" s="342"/>
      <c r="BHV446" s="342"/>
      <c r="BHW446" s="342"/>
      <c r="BHX446" s="342"/>
      <c r="BHY446" s="342"/>
      <c r="BHZ446" s="342"/>
      <c r="BIA446" s="342"/>
      <c r="BIB446" s="342"/>
      <c r="BIC446" s="342"/>
      <c r="BID446" s="342"/>
      <c r="BIE446" s="342"/>
      <c r="BIF446" s="342"/>
      <c r="BIG446" s="342"/>
      <c r="BIH446" s="342"/>
      <c r="BII446" s="342"/>
      <c r="BIJ446" s="342"/>
      <c r="BIK446" s="342"/>
      <c r="BIL446" s="342"/>
      <c r="BIM446" s="342"/>
      <c r="BIN446" s="342"/>
      <c r="BIO446" s="342"/>
      <c r="BIP446" s="342"/>
      <c r="BIQ446" s="342"/>
      <c r="BIR446" s="342"/>
      <c r="BIS446" s="342"/>
      <c r="BIT446" s="342"/>
      <c r="BIU446" s="342"/>
      <c r="BIV446" s="342"/>
      <c r="BIW446" s="342"/>
      <c r="BIX446" s="342"/>
      <c r="BIY446" s="342"/>
      <c r="BIZ446" s="342"/>
      <c r="BJA446" s="342"/>
      <c r="BJB446" s="342"/>
      <c r="BJC446" s="342"/>
      <c r="BJD446" s="342"/>
      <c r="BJE446" s="342"/>
      <c r="BJF446" s="342"/>
      <c r="BJG446" s="342"/>
      <c r="BJH446" s="342"/>
      <c r="BJI446" s="342"/>
      <c r="BJJ446" s="342"/>
      <c r="BJK446" s="342"/>
      <c r="BJL446" s="342"/>
      <c r="BJM446" s="342"/>
      <c r="BJN446" s="342"/>
      <c r="BJO446" s="342"/>
      <c r="BJP446" s="342"/>
      <c r="BJQ446" s="342"/>
      <c r="BJR446" s="342"/>
      <c r="BJS446" s="342"/>
      <c r="BJT446" s="342"/>
      <c r="BJU446" s="342"/>
      <c r="BJV446" s="342"/>
      <c r="BJW446" s="342"/>
      <c r="BJX446" s="342"/>
      <c r="BJY446" s="342"/>
      <c r="BJZ446" s="342"/>
      <c r="BKA446" s="342"/>
      <c r="BKB446" s="342"/>
      <c r="BKC446" s="342"/>
      <c r="BKD446" s="342"/>
      <c r="BKE446" s="342"/>
      <c r="BKF446" s="342"/>
      <c r="BKG446" s="342"/>
      <c r="BKH446" s="342"/>
      <c r="BKI446" s="342"/>
      <c r="BKJ446" s="342"/>
      <c r="BKK446" s="342"/>
      <c r="BKL446" s="342"/>
      <c r="BKM446" s="342"/>
      <c r="BKN446" s="342"/>
      <c r="BKO446" s="342"/>
      <c r="BKP446" s="342"/>
      <c r="BKQ446" s="342"/>
      <c r="BKR446" s="342"/>
      <c r="BKS446" s="342"/>
      <c r="BKT446" s="342"/>
      <c r="BKU446" s="342"/>
      <c r="BKV446" s="342"/>
      <c r="BKW446" s="342"/>
      <c r="BKX446" s="342"/>
      <c r="BKY446" s="342"/>
      <c r="BKZ446" s="342"/>
      <c r="BLA446" s="342"/>
      <c r="BLB446" s="342"/>
      <c r="BLC446" s="342"/>
      <c r="BLD446" s="342"/>
      <c r="BLE446" s="342"/>
      <c r="BLF446" s="342"/>
      <c r="BLG446" s="342"/>
      <c r="BLH446" s="342"/>
      <c r="BLI446" s="342"/>
      <c r="BLJ446" s="342"/>
      <c r="BLK446" s="342"/>
      <c r="BLL446" s="342"/>
      <c r="BLM446" s="342"/>
      <c r="BLN446" s="342"/>
      <c r="BLO446" s="342"/>
      <c r="BLP446" s="342"/>
      <c r="BLQ446" s="342"/>
      <c r="BLR446" s="342"/>
      <c r="BLS446" s="342"/>
      <c r="BLT446" s="342"/>
      <c r="BLU446" s="342"/>
      <c r="BLV446" s="342"/>
      <c r="BLW446" s="342"/>
      <c r="BLX446" s="342"/>
      <c r="BLY446" s="342"/>
      <c r="BLZ446" s="342"/>
      <c r="BMA446" s="342"/>
      <c r="BMB446" s="342"/>
      <c r="BMC446" s="342"/>
      <c r="BMD446" s="342"/>
      <c r="BME446" s="342"/>
      <c r="BMF446" s="342"/>
      <c r="BMG446" s="342"/>
      <c r="BMH446" s="342"/>
      <c r="BMI446" s="342"/>
      <c r="BMJ446" s="342"/>
      <c r="BMK446" s="342"/>
      <c r="BML446" s="342"/>
      <c r="BMM446" s="342"/>
      <c r="BMN446" s="342"/>
      <c r="BMO446" s="342"/>
      <c r="BMP446" s="342"/>
      <c r="BMQ446" s="342"/>
      <c r="BMR446" s="342"/>
      <c r="BMS446" s="342"/>
      <c r="BMT446" s="342"/>
      <c r="BMU446" s="342"/>
      <c r="BMV446" s="342"/>
      <c r="BMW446" s="342"/>
      <c r="BMX446" s="342"/>
      <c r="BMY446" s="342"/>
      <c r="BMZ446" s="342"/>
      <c r="BNA446" s="342"/>
      <c r="BNB446" s="342"/>
      <c r="BNC446" s="342"/>
      <c r="BND446" s="342"/>
      <c r="BNE446" s="342"/>
      <c r="BNF446" s="342"/>
      <c r="BNG446" s="342"/>
      <c r="BNH446" s="342"/>
      <c r="BNI446" s="342"/>
      <c r="BNJ446" s="342"/>
      <c r="BNK446" s="342"/>
      <c r="BNL446" s="342"/>
      <c r="BNM446" s="342"/>
      <c r="BNN446" s="342"/>
      <c r="BNO446" s="342"/>
      <c r="BNP446" s="342"/>
      <c r="BNQ446" s="342"/>
      <c r="BNR446" s="342"/>
      <c r="BNS446" s="342"/>
      <c r="BNT446" s="342"/>
      <c r="BNU446" s="342"/>
      <c r="BNV446" s="342"/>
      <c r="BNW446" s="342"/>
      <c r="BNX446" s="342"/>
      <c r="BNY446" s="342"/>
      <c r="BNZ446" s="342"/>
      <c r="BOA446" s="342"/>
      <c r="BOB446" s="342"/>
      <c r="BOC446" s="342"/>
      <c r="BOD446" s="342"/>
      <c r="BOE446" s="342"/>
      <c r="BOF446" s="342"/>
      <c r="BOG446" s="342"/>
      <c r="BOH446" s="342"/>
      <c r="BOI446" s="342"/>
      <c r="BOJ446" s="342"/>
      <c r="BOK446" s="342"/>
      <c r="BOL446" s="342"/>
      <c r="BOM446" s="342"/>
      <c r="BON446" s="342"/>
      <c r="BOO446" s="342"/>
      <c r="BOP446" s="342"/>
      <c r="BOQ446" s="342"/>
      <c r="BOR446" s="342"/>
      <c r="BOS446" s="342"/>
      <c r="BOT446" s="342"/>
      <c r="BOU446" s="342"/>
      <c r="BOV446" s="342"/>
      <c r="BOW446" s="342"/>
      <c r="BOX446" s="342"/>
      <c r="BOY446" s="342"/>
      <c r="BOZ446" s="342"/>
      <c r="BPA446" s="342"/>
      <c r="BPB446" s="342"/>
      <c r="BPC446" s="342"/>
      <c r="BPD446" s="342"/>
      <c r="BPE446" s="342"/>
      <c r="BPF446" s="342"/>
      <c r="BPG446" s="342"/>
      <c r="BPH446" s="342"/>
      <c r="BPI446" s="342"/>
      <c r="BPJ446" s="342"/>
      <c r="BPK446" s="342"/>
      <c r="BPL446" s="342"/>
      <c r="BPM446" s="342"/>
      <c r="BPN446" s="342"/>
      <c r="BPO446" s="342"/>
      <c r="BPP446" s="342"/>
      <c r="BPQ446" s="342"/>
      <c r="BPR446" s="342"/>
      <c r="BPS446" s="342"/>
      <c r="BPT446" s="342"/>
      <c r="BPU446" s="342"/>
      <c r="BPV446" s="342"/>
      <c r="BPW446" s="342"/>
      <c r="BPX446" s="342"/>
      <c r="BPY446" s="342"/>
      <c r="BPZ446" s="342"/>
      <c r="BQA446" s="342"/>
      <c r="BQB446" s="342"/>
      <c r="BQC446" s="342"/>
      <c r="BQD446" s="342"/>
      <c r="BQE446" s="342"/>
      <c r="BQF446" s="342"/>
      <c r="BQG446" s="342"/>
      <c r="BQH446" s="342"/>
      <c r="BQI446" s="342"/>
      <c r="BQJ446" s="342"/>
      <c r="BQK446" s="342"/>
      <c r="BQL446" s="342"/>
      <c r="BQM446" s="342"/>
      <c r="BQN446" s="342"/>
      <c r="BQO446" s="342"/>
      <c r="BQP446" s="342"/>
      <c r="BQQ446" s="342"/>
      <c r="BQR446" s="342"/>
      <c r="BQS446" s="342"/>
      <c r="BQT446" s="342"/>
      <c r="BQU446" s="342"/>
      <c r="BQV446" s="342"/>
      <c r="BQW446" s="342"/>
      <c r="BQX446" s="342"/>
      <c r="BQY446" s="342"/>
      <c r="BQZ446" s="342"/>
      <c r="BRA446" s="342"/>
      <c r="BRB446" s="342"/>
      <c r="BRC446" s="342"/>
      <c r="BRD446" s="342"/>
      <c r="BRE446" s="342"/>
      <c r="BRF446" s="342"/>
      <c r="BRG446" s="342"/>
      <c r="BRH446" s="342"/>
      <c r="BRI446" s="342"/>
      <c r="BRJ446" s="342"/>
      <c r="BRK446" s="342"/>
      <c r="BRL446" s="342"/>
      <c r="BRM446" s="342"/>
      <c r="BRN446" s="342"/>
      <c r="BRO446" s="342"/>
      <c r="BRP446" s="342"/>
      <c r="BRQ446" s="342"/>
      <c r="BRR446" s="342"/>
      <c r="BRS446" s="342"/>
      <c r="BRT446" s="342"/>
      <c r="BRU446" s="342"/>
      <c r="BRV446" s="342"/>
      <c r="BRW446" s="342"/>
      <c r="BRX446" s="342"/>
      <c r="BRY446" s="342"/>
      <c r="BRZ446" s="342"/>
      <c r="BSA446" s="342"/>
      <c r="BSB446" s="342"/>
      <c r="BSC446" s="342"/>
      <c r="BSD446" s="342"/>
      <c r="BSE446" s="342"/>
      <c r="BSF446" s="342"/>
      <c r="BSG446" s="342"/>
      <c r="BSH446" s="342"/>
      <c r="BSI446" s="342"/>
      <c r="BSJ446" s="342"/>
      <c r="BSK446" s="342"/>
      <c r="BSL446" s="342"/>
      <c r="BSM446" s="342"/>
      <c r="BSN446" s="342"/>
      <c r="BSO446" s="342"/>
      <c r="BSP446" s="342"/>
      <c r="BSQ446" s="342"/>
      <c r="BSR446" s="342"/>
      <c r="BSS446" s="342"/>
      <c r="BST446" s="342"/>
      <c r="BSU446" s="342"/>
      <c r="BSV446" s="342"/>
      <c r="BSW446" s="342"/>
      <c r="BSX446" s="342"/>
      <c r="BSY446" s="342"/>
      <c r="BSZ446" s="342"/>
      <c r="BTA446" s="342"/>
      <c r="BTB446" s="342"/>
      <c r="BTC446" s="342"/>
      <c r="BTD446" s="342"/>
      <c r="BTE446" s="342"/>
      <c r="BTF446" s="342"/>
      <c r="BTG446" s="342"/>
      <c r="BTH446" s="342"/>
      <c r="BTI446" s="342"/>
      <c r="BTJ446" s="342"/>
      <c r="BTK446" s="342"/>
      <c r="BTL446" s="342"/>
      <c r="BTM446" s="342"/>
      <c r="BTN446" s="342"/>
      <c r="BTO446" s="342"/>
      <c r="BTP446" s="342"/>
      <c r="BTQ446" s="342"/>
      <c r="BTR446" s="342"/>
      <c r="BTS446" s="342"/>
      <c r="BTT446" s="342"/>
      <c r="BTU446" s="342"/>
      <c r="BTV446" s="342"/>
      <c r="BTW446" s="342"/>
      <c r="BTX446" s="342"/>
      <c r="BTY446" s="342"/>
      <c r="BTZ446" s="342"/>
      <c r="BUA446" s="342"/>
      <c r="BUB446" s="342"/>
      <c r="BUC446" s="342"/>
      <c r="BUD446" s="342"/>
      <c r="BUE446" s="342"/>
      <c r="BUF446" s="342"/>
      <c r="BUG446" s="342"/>
      <c r="BUH446" s="342"/>
      <c r="BUI446" s="342"/>
      <c r="BUJ446" s="342"/>
      <c r="BUK446" s="342"/>
      <c r="BUL446" s="342"/>
      <c r="BUM446" s="342"/>
      <c r="BUN446" s="342"/>
      <c r="BUO446" s="342"/>
      <c r="BUP446" s="342"/>
      <c r="BUQ446" s="342"/>
      <c r="BUR446" s="342"/>
      <c r="BUS446" s="342"/>
      <c r="BUT446" s="342"/>
      <c r="BUU446" s="342"/>
      <c r="BUV446" s="342"/>
      <c r="BUW446" s="342"/>
      <c r="BUX446" s="342"/>
      <c r="BUY446" s="342"/>
      <c r="BUZ446" s="342"/>
      <c r="BVA446" s="342"/>
      <c r="BVB446" s="342"/>
      <c r="BVC446" s="342"/>
      <c r="BVD446" s="342"/>
      <c r="BVE446" s="342"/>
      <c r="BVF446" s="342"/>
      <c r="BVG446" s="342"/>
      <c r="BVH446" s="342"/>
      <c r="BVI446" s="342"/>
      <c r="BVJ446" s="342"/>
      <c r="BVK446" s="342"/>
      <c r="BVL446" s="342"/>
      <c r="BVM446" s="342"/>
      <c r="BVN446" s="342"/>
      <c r="BVO446" s="342"/>
      <c r="BVP446" s="342"/>
      <c r="BVQ446" s="342"/>
      <c r="BVR446" s="342"/>
      <c r="BVS446" s="342"/>
      <c r="BVT446" s="342"/>
      <c r="BVU446" s="342"/>
      <c r="BVV446" s="342"/>
      <c r="BVW446" s="342"/>
      <c r="BVX446" s="342"/>
      <c r="BVY446" s="342"/>
      <c r="BVZ446" s="342"/>
      <c r="BWA446" s="342"/>
      <c r="BWB446" s="342"/>
      <c r="BWC446" s="342"/>
      <c r="BWD446" s="342"/>
      <c r="BWE446" s="342"/>
      <c r="BWF446" s="342"/>
      <c r="BWG446" s="342"/>
      <c r="BWH446" s="342"/>
      <c r="BWI446" s="342"/>
      <c r="BWJ446" s="342"/>
      <c r="BWK446" s="342"/>
      <c r="BWL446" s="342"/>
      <c r="BWM446" s="342"/>
      <c r="BWN446" s="342"/>
      <c r="BWO446" s="342"/>
      <c r="BWP446" s="342"/>
      <c r="BWQ446" s="342"/>
      <c r="BWR446" s="342"/>
      <c r="BWS446" s="342"/>
      <c r="BWT446" s="342"/>
      <c r="BWU446" s="342"/>
      <c r="BWV446" s="342"/>
      <c r="BWW446" s="342"/>
      <c r="BWX446" s="342"/>
      <c r="BWY446" s="342"/>
      <c r="BWZ446" s="342"/>
      <c r="BXA446" s="342"/>
      <c r="BXB446" s="342"/>
      <c r="BXC446" s="342"/>
      <c r="BXD446" s="342"/>
      <c r="BXE446" s="342"/>
      <c r="BXF446" s="342"/>
      <c r="BXG446" s="342"/>
      <c r="BXH446" s="342"/>
      <c r="BXI446" s="342"/>
      <c r="BXJ446" s="342"/>
      <c r="BXK446" s="342"/>
      <c r="BXL446" s="342"/>
      <c r="BXM446" s="342"/>
      <c r="BXN446" s="342"/>
      <c r="BXO446" s="342"/>
      <c r="BXP446" s="342"/>
      <c r="BXQ446" s="342"/>
      <c r="BXR446" s="342"/>
      <c r="BXS446" s="342"/>
      <c r="BXT446" s="342"/>
      <c r="BXU446" s="342"/>
      <c r="BXV446" s="342"/>
      <c r="BXW446" s="342"/>
      <c r="BXX446" s="342"/>
      <c r="BXY446" s="342"/>
      <c r="BXZ446" s="342"/>
      <c r="BYA446" s="342"/>
      <c r="BYB446" s="342"/>
      <c r="BYC446" s="342"/>
      <c r="BYD446" s="342"/>
      <c r="BYE446" s="342"/>
      <c r="BYF446" s="342"/>
      <c r="BYG446" s="342"/>
      <c r="BYH446" s="342"/>
      <c r="BYI446" s="342"/>
      <c r="BYJ446" s="342"/>
      <c r="BYK446" s="342"/>
      <c r="BYL446" s="342"/>
      <c r="BYM446" s="342"/>
      <c r="BYN446" s="342"/>
      <c r="BYO446" s="342"/>
      <c r="BYP446" s="342"/>
      <c r="BYQ446" s="342"/>
      <c r="BYR446" s="342"/>
      <c r="BYS446" s="342"/>
      <c r="BYT446" s="342"/>
      <c r="BYU446" s="342"/>
      <c r="BYV446" s="342"/>
      <c r="BYW446" s="342"/>
      <c r="BYX446" s="342"/>
      <c r="BYY446" s="342"/>
      <c r="BYZ446" s="342"/>
      <c r="BZA446" s="342"/>
      <c r="BZB446" s="342"/>
      <c r="BZC446" s="342"/>
      <c r="BZD446" s="342"/>
      <c r="BZE446" s="342"/>
      <c r="BZF446" s="342"/>
      <c r="BZG446" s="342"/>
      <c r="BZH446" s="342"/>
      <c r="BZI446" s="342"/>
      <c r="BZJ446" s="342"/>
      <c r="BZK446" s="342"/>
      <c r="BZL446" s="342"/>
      <c r="BZM446" s="342"/>
      <c r="BZN446" s="342"/>
      <c r="BZO446" s="342"/>
      <c r="BZP446" s="342"/>
      <c r="BZQ446" s="342"/>
      <c r="BZR446" s="342"/>
      <c r="BZS446" s="342"/>
      <c r="BZT446" s="342"/>
      <c r="BZU446" s="342"/>
      <c r="BZV446" s="342"/>
      <c r="BZW446" s="342"/>
      <c r="BZX446" s="342"/>
      <c r="BZY446" s="342"/>
      <c r="BZZ446" s="342"/>
      <c r="CAA446" s="342"/>
      <c r="CAB446" s="342"/>
      <c r="CAC446" s="342"/>
      <c r="CAD446" s="342"/>
      <c r="CAE446" s="342"/>
      <c r="CAF446" s="342"/>
      <c r="CAG446" s="342"/>
      <c r="CAH446" s="342"/>
      <c r="CAI446" s="342"/>
      <c r="CAJ446" s="342"/>
      <c r="CAK446" s="342"/>
      <c r="CAL446" s="342"/>
      <c r="CAM446" s="342"/>
      <c r="CAN446" s="342"/>
      <c r="CAO446" s="342"/>
      <c r="CAP446" s="342"/>
      <c r="CAQ446" s="342"/>
      <c r="CAR446" s="342"/>
      <c r="CAS446" s="342"/>
      <c r="CAT446" s="342"/>
      <c r="CAU446" s="342"/>
      <c r="CAV446" s="342"/>
      <c r="CAW446" s="342"/>
      <c r="CAX446" s="342"/>
      <c r="CAY446" s="342"/>
      <c r="CAZ446" s="342"/>
      <c r="CBA446" s="342"/>
      <c r="CBB446" s="342"/>
      <c r="CBC446" s="342"/>
      <c r="CBD446" s="342"/>
      <c r="CBE446" s="342"/>
      <c r="CBF446" s="342"/>
      <c r="CBG446" s="342"/>
      <c r="CBH446" s="342"/>
      <c r="CBI446" s="342"/>
      <c r="CBJ446" s="342"/>
      <c r="CBK446" s="342"/>
      <c r="CBL446" s="342"/>
      <c r="CBM446" s="342"/>
      <c r="CBN446" s="342"/>
      <c r="CBO446" s="342"/>
      <c r="CBP446" s="342"/>
      <c r="CBQ446" s="342"/>
      <c r="CBR446" s="342"/>
      <c r="CBS446" s="342"/>
      <c r="CBT446" s="342"/>
      <c r="CBU446" s="342"/>
      <c r="CBV446" s="342"/>
      <c r="CBW446" s="342"/>
      <c r="CBX446" s="342"/>
      <c r="CBY446" s="342"/>
      <c r="CBZ446" s="342"/>
      <c r="CCA446" s="342"/>
      <c r="CCB446" s="342"/>
      <c r="CCC446" s="342"/>
      <c r="CCD446" s="342"/>
      <c r="CCE446" s="342"/>
      <c r="CCF446" s="342"/>
      <c r="CCG446" s="342"/>
      <c r="CCH446" s="342"/>
      <c r="CCI446" s="342"/>
      <c r="CCJ446" s="342"/>
      <c r="CCK446" s="342"/>
      <c r="CCL446" s="342"/>
      <c r="CCM446" s="342"/>
      <c r="CCN446" s="342"/>
      <c r="CCO446" s="342"/>
      <c r="CCP446" s="342"/>
      <c r="CCQ446" s="342"/>
      <c r="CCR446" s="342"/>
      <c r="CCS446" s="342"/>
      <c r="CCT446" s="342"/>
      <c r="CCU446" s="342"/>
      <c r="CCV446" s="342"/>
      <c r="CCW446" s="342"/>
      <c r="CCX446" s="342"/>
      <c r="CCY446" s="342"/>
      <c r="CCZ446" s="342"/>
      <c r="CDA446" s="342"/>
      <c r="CDB446" s="342"/>
      <c r="CDC446" s="342"/>
      <c r="CDD446" s="342"/>
      <c r="CDE446" s="342"/>
      <c r="CDF446" s="342"/>
      <c r="CDG446" s="342"/>
      <c r="CDH446" s="342"/>
      <c r="CDI446" s="342"/>
      <c r="CDJ446" s="342"/>
      <c r="CDK446" s="342"/>
      <c r="CDL446" s="342"/>
      <c r="CDM446" s="342"/>
      <c r="CDN446" s="342"/>
      <c r="CDO446" s="342"/>
      <c r="CDP446" s="342"/>
      <c r="CDQ446" s="342"/>
      <c r="CDR446" s="342"/>
      <c r="CDS446" s="342"/>
      <c r="CDT446" s="342"/>
      <c r="CDU446" s="342"/>
      <c r="CDV446" s="342"/>
      <c r="CDW446" s="342"/>
      <c r="CDX446" s="342"/>
      <c r="CDY446" s="342"/>
      <c r="CDZ446" s="342"/>
      <c r="CEA446" s="342"/>
      <c r="CEB446" s="342"/>
      <c r="CEC446" s="342"/>
      <c r="CED446" s="342"/>
      <c r="CEE446" s="342"/>
      <c r="CEF446" s="342"/>
      <c r="CEG446" s="342"/>
      <c r="CEH446" s="342"/>
      <c r="CEI446" s="342"/>
      <c r="CEJ446" s="342"/>
      <c r="CEK446" s="342"/>
      <c r="CEL446" s="342"/>
      <c r="CEM446" s="342"/>
      <c r="CEN446" s="342"/>
      <c r="CEO446" s="342"/>
      <c r="CEP446" s="342"/>
      <c r="CEQ446" s="342"/>
      <c r="CER446" s="342"/>
      <c r="CES446" s="342"/>
      <c r="CET446" s="342"/>
      <c r="CEU446" s="342"/>
      <c r="CEV446" s="342"/>
      <c r="CEW446" s="342"/>
      <c r="CEX446" s="342"/>
      <c r="CEY446" s="342"/>
      <c r="CEZ446" s="342"/>
      <c r="CFA446" s="342"/>
      <c r="CFB446" s="342"/>
      <c r="CFC446" s="342"/>
      <c r="CFD446" s="342"/>
      <c r="CFE446" s="342"/>
      <c r="CFF446" s="342"/>
      <c r="CFG446" s="342"/>
      <c r="CFH446" s="342"/>
      <c r="CFI446" s="342"/>
      <c r="CFJ446" s="342"/>
      <c r="CFK446" s="342"/>
      <c r="CFL446" s="342"/>
      <c r="CFM446" s="342"/>
      <c r="CFN446" s="342"/>
      <c r="CFO446" s="342"/>
      <c r="CFP446" s="342"/>
      <c r="CFQ446" s="342"/>
      <c r="CFR446" s="342"/>
      <c r="CFS446" s="342"/>
      <c r="CFT446" s="342"/>
      <c r="CFU446" s="342"/>
      <c r="CFV446" s="342"/>
      <c r="CFW446" s="342"/>
      <c r="CFX446" s="342"/>
      <c r="CFY446" s="342"/>
      <c r="CFZ446" s="342"/>
      <c r="CGA446" s="342"/>
      <c r="CGB446" s="342"/>
      <c r="CGC446" s="342"/>
      <c r="CGD446" s="342"/>
      <c r="CGE446" s="342"/>
      <c r="CGF446" s="342"/>
      <c r="CGG446" s="342"/>
      <c r="CGH446" s="342"/>
      <c r="CGI446" s="342"/>
      <c r="CGJ446" s="342"/>
      <c r="CGK446" s="342"/>
      <c r="CGL446" s="342"/>
      <c r="CGM446" s="342"/>
      <c r="CGN446" s="342"/>
      <c r="CGO446" s="342"/>
      <c r="CGP446" s="342"/>
      <c r="CGQ446" s="342"/>
      <c r="CGR446" s="342"/>
      <c r="CGS446" s="342"/>
      <c r="CGT446" s="342"/>
      <c r="CGU446" s="342"/>
      <c r="CGV446" s="342"/>
      <c r="CGW446" s="342"/>
      <c r="CGX446" s="342"/>
      <c r="CGY446" s="342"/>
      <c r="CGZ446" s="342"/>
      <c r="CHA446" s="342"/>
      <c r="CHB446" s="342"/>
      <c r="CHC446" s="342"/>
      <c r="CHD446" s="342"/>
      <c r="CHE446" s="342"/>
      <c r="CHF446" s="342"/>
      <c r="CHG446" s="342"/>
      <c r="CHH446" s="342"/>
      <c r="CHI446" s="342"/>
      <c r="CHJ446" s="342"/>
      <c r="CHK446" s="342"/>
      <c r="CHL446" s="342"/>
      <c r="CHM446" s="342"/>
      <c r="CHN446" s="342"/>
      <c r="CHO446" s="342"/>
      <c r="CHP446" s="342"/>
      <c r="CHQ446" s="342"/>
      <c r="CHR446" s="342"/>
      <c r="CHS446" s="342"/>
      <c r="CHT446" s="342"/>
      <c r="CHU446" s="342"/>
      <c r="CHV446" s="342"/>
      <c r="CHW446" s="342"/>
      <c r="CHX446" s="342"/>
      <c r="CHY446" s="342"/>
      <c r="CHZ446" s="342"/>
      <c r="CIA446" s="342"/>
      <c r="CIB446" s="342"/>
      <c r="CIC446" s="342"/>
      <c r="CID446" s="342"/>
      <c r="CIE446" s="342"/>
      <c r="CIF446" s="342"/>
      <c r="CIG446" s="342"/>
      <c r="CIH446" s="342"/>
      <c r="CII446" s="342"/>
      <c r="CIJ446" s="342"/>
      <c r="CIK446" s="342"/>
      <c r="CIL446" s="342"/>
      <c r="CIM446" s="342"/>
      <c r="CIN446" s="342"/>
      <c r="CIO446" s="342"/>
      <c r="CIP446" s="342"/>
      <c r="CIQ446" s="342"/>
      <c r="CIR446" s="342"/>
      <c r="CIS446" s="342"/>
      <c r="CIT446" s="342"/>
      <c r="CIU446" s="342"/>
      <c r="CIV446" s="342"/>
      <c r="CIW446" s="342"/>
      <c r="CIX446" s="342"/>
      <c r="CIY446" s="342"/>
      <c r="CIZ446" s="342"/>
      <c r="CJA446" s="342"/>
      <c r="CJB446" s="342"/>
      <c r="CJC446" s="342"/>
      <c r="CJD446" s="342"/>
      <c r="CJE446" s="342"/>
      <c r="CJF446" s="342"/>
      <c r="CJG446" s="342"/>
      <c r="CJH446" s="342"/>
      <c r="CJI446" s="342"/>
      <c r="CJJ446" s="342"/>
      <c r="CJK446" s="342"/>
      <c r="CJL446" s="342"/>
      <c r="CJM446" s="342"/>
      <c r="CJN446" s="342"/>
      <c r="CJO446" s="342"/>
      <c r="CJP446" s="342"/>
      <c r="CJQ446" s="342"/>
      <c r="CJR446" s="342"/>
      <c r="CJS446" s="342"/>
      <c r="CJT446" s="342"/>
      <c r="CJU446" s="342"/>
      <c r="CJV446" s="342"/>
      <c r="CJW446" s="342"/>
      <c r="CJX446" s="342"/>
      <c r="CJY446" s="342"/>
      <c r="CJZ446" s="342"/>
      <c r="CKA446" s="342"/>
      <c r="CKB446" s="342"/>
      <c r="CKC446" s="342"/>
      <c r="CKD446" s="342"/>
      <c r="CKE446" s="342"/>
      <c r="CKF446" s="342"/>
      <c r="CKG446" s="342"/>
      <c r="CKH446" s="342"/>
      <c r="CKI446" s="342"/>
      <c r="CKJ446" s="342"/>
      <c r="CKK446" s="342"/>
      <c r="CKL446" s="342"/>
      <c r="CKM446" s="342"/>
      <c r="CKN446" s="342"/>
      <c r="CKO446" s="342"/>
      <c r="CKP446" s="342"/>
      <c r="CKQ446" s="342"/>
      <c r="CKR446" s="342"/>
      <c r="CKS446" s="342"/>
      <c r="CKT446" s="342"/>
      <c r="CKU446" s="342"/>
      <c r="CKV446" s="342"/>
      <c r="CKW446" s="342"/>
      <c r="CKX446" s="342"/>
      <c r="CKY446" s="342"/>
      <c r="CKZ446" s="342"/>
      <c r="CLA446" s="342"/>
      <c r="CLB446" s="342"/>
      <c r="CLC446" s="342"/>
      <c r="CLD446" s="342"/>
      <c r="CLE446" s="342"/>
      <c r="CLF446" s="342"/>
      <c r="CLG446" s="342"/>
      <c r="CLH446" s="342"/>
      <c r="CLI446" s="342"/>
      <c r="CLJ446" s="342"/>
      <c r="CLK446" s="342"/>
      <c r="CLL446" s="342"/>
      <c r="CLM446" s="342"/>
      <c r="CLN446" s="342"/>
      <c r="CLO446" s="342"/>
      <c r="CLP446" s="342"/>
      <c r="CLQ446" s="342"/>
      <c r="CLR446" s="342"/>
      <c r="CLS446" s="342"/>
      <c r="CLT446" s="342"/>
      <c r="CLU446" s="342"/>
      <c r="CLV446" s="342"/>
      <c r="CLW446" s="342"/>
      <c r="CLX446" s="342"/>
      <c r="CLY446" s="342"/>
      <c r="CLZ446" s="342"/>
      <c r="CMA446" s="342"/>
      <c r="CMB446" s="342"/>
      <c r="CMC446" s="342"/>
      <c r="CMD446" s="342"/>
      <c r="CME446" s="342"/>
      <c r="CMF446" s="342"/>
      <c r="CMG446" s="342"/>
      <c r="CMH446" s="342"/>
      <c r="CMI446" s="342"/>
      <c r="CMJ446" s="342"/>
      <c r="CMK446" s="342"/>
      <c r="CML446" s="342"/>
      <c r="CMM446" s="342"/>
      <c r="CMN446" s="342"/>
      <c r="CMO446" s="342"/>
      <c r="CMP446" s="342"/>
      <c r="CMQ446" s="342"/>
      <c r="CMR446" s="342"/>
      <c r="CMS446" s="342"/>
      <c r="CMT446" s="342"/>
      <c r="CMU446" s="342"/>
      <c r="CMV446" s="342"/>
      <c r="CMW446" s="342"/>
      <c r="CMX446" s="342"/>
      <c r="CMY446" s="342"/>
      <c r="CMZ446" s="342"/>
      <c r="CNA446" s="342"/>
      <c r="CNB446" s="342"/>
      <c r="CNC446" s="342"/>
      <c r="CND446" s="342"/>
      <c r="CNE446" s="342"/>
      <c r="CNF446" s="342"/>
      <c r="CNG446" s="342"/>
      <c r="CNH446" s="342"/>
      <c r="CNI446" s="342"/>
      <c r="CNJ446" s="342"/>
      <c r="CNK446" s="342"/>
      <c r="CNL446" s="342"/>
      <c r="CNM446" s="342"/>
      <c r="CNN446" s="342"/>
      <c r="CNO446" s="342"/>
      <c r="CNP446" s="342"/>
      <c r="CNQ446" s="342"/>
      <c r="CNR446" s="342"/>
      <c r="CNS446" s="342"/>
      <c r="CNT446" s="342"/>
      <c r="CNU446" s="342"/>
      <c r="CNV446" s="342"/>
      <c r="CNW446" s="342"/>
      <c r="CNX446" s="342"/>
      <c r="CNY446" s="342"/>
      <c r="CNZ446" s="342"/>
      <c r="COA446" s="342"/>
      <c r="COB446" s="342"/>
      <c r="COC446" s="342"/>
      <c r="COD446" s="342"/>
      <c r="COE446" s="342"/>
      <c r="COF446" s="342"/>
      <c r="COG446" s="342"/>
      <c r="COH446" s="342"/>
      <c r="COI446" s="342"/>
      <c r="COJ446" s="342"/>
      <c r="COK446" s="342"/>
      <c r="COL446" s="342"/>
      <c r="COM446" s="342"/>
      <c r="CON446" s="342"/>
      <c r="COO446" s="342"/>
      <c r="COP446" s="342"/>
      <c r="COQ446" s="342"/>
      <c r="COR446" s="342"/>
      <c r="COS446" s="342"/>
      <c r="COT446" s="342"/>
      <c r="COU446" s="342"/>
      <c r="COV446" s="342"/>
      <c r="COW446" s="342"/>
      <c r="COX446" s="342"/>
      <c r="COY446" s="342"/>
      <c r="COZ446" s="342"/>
      <c r="CPA446" s="342"/>
      <c r="CPB446" s="342"/>
      <c r="CPC446" s="342"/>
      <c r="CPD446" s="342"/>
      <c r="CPE446" s="342"/>
      <c r="CPF446" s="342"/>
      <c r="CPG446" s="342"/>
      <c r="CPH446" s="342"/>
      <c r="CPI446" s="342"/>
      <c r="CPJ446" s="342"/>
      <c r="CPK446" s="342"/>
      <c r="CPL446" s="342"/>
      <c r="CPM446" s="342"/>
      <c r="CPN446" s="342"/>
      <c r="CPO446" s="342"/>
      <c r="CPP446" s="342"/>
      <c r="CPQ446" s="342"/>
      <c r="CPR446" s="342"/>
      <c r="CPS446" s="342"/>
      <c r="CPT446" s="342"/>
      <c r="CPU446" s="342"/>
      <c r="CPV446" s="342"/>
      <c r="CPW446" s="342"/>
      <c r="CPX446" s="342"/>
      <c r="CPY446" s="342"/>
      <c r="CPZ446" s="342"/>
      <c r="CQA446" s="342"/>
      <c r="CQB446" s="342"/>
      <c r="CQC446" s="342"/>
      <c r="CQD446" s="342"/>
      <c r="CQE446" s="342"/>
      <c r="CQF446" s="342"/>
      <c r="CQG446" s="342"/>
      <c r="CQH446" s="342"/>
      <c r="CQI446" s="342"/>
      <c r="CQJ446" s="342"/>
      <c r="CQK446" s="342"/>
      <c r="CQL446" s="342"/>
      <c r="CQM446" s="342"/>
      <c r="CQN446" s="342"/>
      <c r="CQO446" s="342"/>
      <c r="CQP446" s="342"/>
      <c r="CQQ446" s="342"/>
      <c r="CQR446" s="342"/>
      <c r="CQS446" s="342"/>
      <c r="CQT446" s="342"/>
      <c r="CQU446" s="342"/>
      <c r="CQV446" s="342"/>
      <c r="CQW446" s="342"/>
      <c r="CQX446" s="342"/>
      <c r="CQY446" s="342"/>
      <c r="CQZ446" s="342"/>
      <c r="CRA446" s="342"/>
      <c r="CRB446" s="342"/>
      <c r="CRC446" s="342"/>
      <c r="CRD446" s="342"/>
      <c r="CRE446" s="342"/>
      <c r="CRF446" s="342"/>
      <c r="CRG446" s="342"/>
      <c r="CRH446" s="342"/>
      <c r="CRI446" s="342"/>
      <c r="CRJ446" s="342"/>
      <c r="CRK446" s="342"/>
      <c r="CRL446" s="342"/>
      <c r="CRM446" s="342"/>
      <c r="CRN446" s="342"/>
      <c r="CRO446" s="342"/>
      <c r="CRP446" s="342"/>
      <c r="CRQ446" s="342"/>
      <c r="CRR446" s="342"/>
      <c r="CRS446" s="342"/>
      <c r="CRT446" s="342"/>
      <c r="CRU446" s="342"/>
      <c r="CRV446" s="342"/>
      <c r="CRW446" s="342"/>
      <c r="CRX446" s="342"/>
      <c r="CRY446" s="342"/>
      <c r="CRZ446" s="342"/>
      <c r="CSA446" s="342"/>
      <c r="CSB446" s="342"/>
      <c r="CSC446" s="342"/>
      <c r="CSD446" s="342"/>
      <c r="CSE446" s="342"/>
      <c r="CSF446" s="342"/>
      <c r="CSG446" s="342"/>
      <c r="CSH446" s="342"/>
      <c r="CSI446" s="342"/>
      <c r="CSJ446" s="342"/>
      <c r="CSK446" s="342"/>
      <c r="CSL446" s="342"/>
      <c r="CSM446" s="342"/>
      <c r="CSN446" s="342"/>
      <c r="CSO446" s="342"/>
      <c r="CSP446" s="342"/>
      <c r="CSQ446" s="342"/>
      <c r="CSR446" s="342"/>
      <c r="CSS446" s="342"/>
      <c r="CST446" s="342"/>
      <c r="CSU446" s="342"/>
      <c r="CSV446" s="342"/>
      <c r="CSW446" s="342"/>
      <c r="CSX446" s="342"/>
      <c r="CSY446" s="342"/>
      <c r="CSZ446" s="342"/>
      <c r="CTA446" s="342"/>
      <c r="CTB446" s="342"/>
      <c r="CTC446" s="342"/>
      <c r="CTD446" s="342"/>
      <c r="CTE446" s="342"/>
      <c r="CTF446" s="342"/>
      <c r="CTG446" s="342"/>
      <c r="CTH446" s="342"/>
      <c r="CTI446" s="342"/>
      <c r="CTJ446" s="342"/>
      <c r="CTK446" s="342"/>
      <c r="CTL446" s="342"/>
      <c r="CTM446" s="342"/>
      <c r="CTN446" s="342"/>
      <c r="CTO446" s="342"/>
      <c r="CTP446" s="342"/>
      <c r="CTQ446" s="342"/>
      <c r="CTR446" s="342"/>
      <c r="CTS446" s="342"/>
      <c r="CTT446" s="342"/>
      <c r="CTU446" s="342"/>
      <c r="CTV446" s="342"/>
      <c r="CTW446" s="342"/>
      <c r="CTX446" s="342"/>
      <c r="CTY446" s="342"/>
      <c r="CTZ446" s="342"/>
      <c r="CUA446" s="342"/>
      <c r="CUB446" s="342"/>
      <c r="CUC446" s="342"/>
      <c r="CUD446" s="342"/>
      <c r="CUE446" s="342"/>
      <c r="CUF446" s="342"/>
      <c r="CUG446" s="342"/>
      <c r="CUH446" s="342"/>
      <c r="CUI446" s="342"/>
      <c r="CUJ446" s="342"/>
      <c r="CUK446" s="342"/>
      <c r="CUL446" s="342"/>
      <c r="CUM446" s="342"/>
      <c r="CUN446" s="342"/>
      <c r="CUO446" s="342"/>
      <c r="CUP446" s="342"/>
      <c r="CUQ446" s="342"/>
      <c r="CUR446" s="342"/>
      <c r="CUS446" s="342"/>
      <c r="CUT446" s="342"/>
      <c r="CUU446" s="342"/>
      <c r="CUV446" s="342"/>
      <c r="CUW446" s="342"/>
      <c r="CUX446" s="342"/>
      <c r="CUY446" s="342"/>
      <c r="CUZ446" s="342"/>
      <c r="CVA446" s="342"/>
      <c r="CVB446" s="342"/>
      <c r="CVC446" s="342"/>
      <c r="CVD446" s="342"/>
      <c r="CVE446" s="342"/>
      <c r="CVF446" s="342"/>
      <c r="CVG446" s="342"/>
      <c r="CVH446" s="342"/>
      <c r="CVI446" s="342"/>
      <c r="CVJ446" s="342"/>
      <c r="CVK446" s="342"/>
      <c r="CVL446" s="342"/>
      <c r="CVM446" s="342"/>
      <c r="CVN446" s="342"/>
      <c r="CVO446" s="342"/>
      <c r="CVP446" s="342"/>
      <c r="CVQ446" s="342"/>
      <c r="CVR446" s="342"/>
      <c r="CVS446" s="342"/>
      <c r="CVT446" s="342"/>
      <c r="CVU446" s="342"/>
      <c r="CVV446" s="342"/>
      <c r="CVW446" s="342"/>
      <c r="CVX446" s="342"/>
      <c r="CVY446" s="342"/>
      <c r="CVZ446" s="342"/>
      <c r="CWA446" s="342"/>
      <c r="CWB446" s="342"/>
      <c r="CWC446" s="342"/>
      <c r="CWD446" s="342"/>
      <c r="CWE446" s="342"/>
      <c r="CWF446" s="342"/>
      <c r="CWG446" s="342"/>
      <c r="CWH446" s="342"/>
      <c r="CWI446" s="342"/>
      <c r="CWJ446" s="342"/>
      <c r="CWK446" s="342"/>
      <c r="CWL446" s="342"/>
      <c r="CWM446" s="342"/>
      <c r="CWN446" s="342"/>
      <c r="CWO446" s="342"/>
      <c r="CWP446" s="342"/>
      <c r="CWQ446" s="342"/>
      <c r="CWR446" s="342"/>
      <c r="CWS446" s="342"/>
      <c r="CWT446" s="342"/>
      <c r="CWU446" s="342"/>
      <c r="CWV446" s="342"/>
      <c r="CWW446" s="342"/>
      <c r="CWX446" s="342"/>
      <c r="CWY446" s="342"/>
      <c r="CWZ446" s="342"/>
      <c r="CXA446" s="342"/>
      <c r="CXB446" s="342"/>
      <c r="CXC446" s="342"/>
      <c r="CXD446" s="342"/>
      <c r="CXE446" s="342"/>
      <c r="CXF446" s="342"/>
      <c r="CXG446" s="342"/>
      <c r="CXH446" s="342"/>
      <c r="CXI446" s="342"/>
      <c r="CXJ446" s="342"/>
      <c r="CXK446" s="342"/>
      <c r="CXL446" s="342"/>
      <c r="CXM446" s="342"/>
      <c r="CXN446" s="342"/>
      <c r="CXO446" s="342"/>
      <c r="CXP446" s="342"/>
      <c r="CXQ446" s="342"/>
      <c r="CXR446" s="342"/>
      <c r="CXS446" s="342"/>
      <c r="CXT446" s="342"/>
      <c r="CXU446" s="342"/>
      <c r="CXV446" s="342"/>
      <c r="CXW446" s="342"/>
      <c r="CXX446" s="342"/>
      <c r="CXY446" s="342"/>
      <c r="CXZ446" s="342"/>
      <c r="CYA446" s="342"/>
      <c r="CYB446" s="342"/>
      <c r="CYC446" s="342"/>
      <c r="CYD446" s="342"/>
      <c r="CYE446" s="342"/>
      <c r="CYF446" s="342"/>
      <c r="CYG446" s="342"/>
      <c r="CYH446" s="342"/>
      <c r="CYI446" s="342"/>
      <c r="CYJ446" s="342"/>
      <c r="CYK446" s="342"/>
      <c r="CYL446" s="342"/>
      <c r="CYM446" s="342"/>
      <c r="CYN446" s="342"/>
      <c r="CYO446" s="342"/>
      <c r="CYP446" s="342"/>
      <c r="CYQ446" s="342"/>
      <c r="CYR446" s="342"/>
      <c r="CYS446" s="342"/>
      <c r="CYT446" s="342"/>
      <c r="CYU446" s="342"/>
      <c r="CYV446" s="342"/>
      <c r="CYW446" s="342"/>
      <c r="CYX446" s="342"/>
      <c r="CYY446" s="342"/>
      <c r="CYZ446" s="342"/>
      <c r="CZA446" s="342"/>
      <c r="CZB446" s="342"/>
      <c r="CZC446" s="342"/>
      <c r="CZD446" s="342"/>
      <c r="CZE446" s="342"/>
      <c r="CZF446" s="342"/>
      <c r="CZG446" s="342"/>
      <c r="CZH446" s="342"/>
      <c r="CZI446" s="342"/>
      <c r="CZJ446" s="342"/>
      <c r="CZK446" s="342"/>
      <c r="CZL446" s="342"/>
      <c r="CZM446" s="342"/>
      <c r="CZN446" s="342"/>
      <c r="CZO446" s="342"/>
      <c r="CZP446" s="342"/>
      <c r="CZQ446" s="342"/>
      <c r="CZR446" s="342"/>
      <c r="CZS446" s="342"/>
      <c r="CZT446" s="342"/>
      <c r="CZU446" s="342"/>
      <c r="CZV446" s="342"/>
      <c r="CZW446" s="342"/>
      <c r="CZX446" s="342"/>
      <c r="CZY446" s="342"/>
      <c r="CZZ446" s="342"/>
      <c r="DAA446" s="342"/>
      <c r="DAB446" s="342"/>
      <c r="DAC446" s="342"/>
      <c r="DAD446" s="342"/>
      <c r="DAE446" s="342"/>
      <c r="DAF446" s="342"/>
      <c r="DAG446" s="342"/>
      <c r="DAH446" s="342"/>
      <c r="DAI446" s="342"/>
      <c r="DAJ446" s="342"/>
      <c r="DAK446" s="342"/>
      <c r="DAL446" s="342"/>
      <c r="DAM446" s="342"/>
      <c r="DAN446" s="342"/>
      <c r="DAO446" s="342"/>
      <c r="DAP446" s="342"/>
      <c r="DAQ446" s="342"/>
      <c r="DAR446" s="342"/>
      <c r="DAS446" s="342"/>
      <c r="DAT446" s="342"/>
      <c r="DAU446" s="342"/>
      <c r="DAV446" s="342"/>
      <c r="DAW446" s="342"/>
      <c r="DAX446" s="342"/>
      <c r="DAY446" s="342"/>
      <c r="DAZ446" s="342"/>
      <c r="DBA446" s="342"/>
      <c r="DBB446" s="342"/>
      <c r="DBC446" s="342"/>
      <c r="DBD446" s="342"/>
      <c r="DBE446" s="342"/>
      <c r="DBF446" s="342"/>
      <c r="DBG446" s="342"/>
      <c r="DBH446" s="342"/>
      <c r="DBI446" s="342"/>
      <c r="DBJ446" s="342"/>
      <c r="DBK446" s="342"/>
      <c r="DBL446" s="342"/>
      <c r="DBM446" s="342"/>
      <c r="DBN446" s="342"/>
      <c r="DBO446" s="342"/>
      <c r="DBP446" s="342"/>
      <c r="DBQ446" s="342"/>
      <c r="DBR446" s="342"/>
      <c r="DBS446" s="342"/>
      <c r="DBT446" s="342"/>
      <c r="DBU446" s="342"/>
      <c r="DBV446" s="342"/>
      <c r="DBW446" s="342"/>
      <c r="DBX446" s="342"/>
      <c r="DBY446" s="342"/>
      <c r="DBZ446" s="342"/>
      <c r="DCA446" s="342"/>
      <c r="DCB446" s="342"/>
      <c r="DCC446" s="342"/>
      <c r="DCD446" s="342"/>
      <c r="DCE446" s="342"/>
      <c r="DCF446" s="342"/>
      <c r="DCG446" s="342"/>
      <c r="DCH446" s="342"/>
      <c r="DCI446" s="342"/>
      <c r="DCJ446" s="342"/>
      <c r="DCK446" s="342"/>
      <c r="DCL446" s="342"/>
      <c r="DCM446" s="342"/>
      <c r="DCN446" s="342"/>
      <c r="DCO446" s="342"/>
      <c r="DCP446" s="342"/>
      <c r="DCQ446" s="342"/>
      <c r="DCR446" s="342"/>
      <c r="DCS446" s="342"/>
      <c r="DCT446" s="342"/>
      <c r="DCU446" s="342"/>
      <c r="DCV446" s="342"/>
      <c r="DCW446" s="342"/>
      <c r="DCX446" s="342"/>
      <c r="DCY446" s="342"/>
      <c r="DCZ446" s="342"/>
      <c r="DDA446" s="342"/>
      <c r="DDB446" s="342"/>
      <c r="DDC446" s="342"/>
      <c r="DDD446" s="342"/>
      <c r="DDE446" s="342"/>
      <c r="DDF446" s="342"/>
      <c r="DDG446" s="342"/>
      <c r="DDH446" s="342"/>
      <c r="DDI446" s="342"/>
      <c r="DDJ446" s="342"/>
      <c r="DDK446" s="342"/>
      <c r="DDL446" s="342"/>
      <c r="DDM446" s="342"/>
      <c r="DDN446" s="342"/>
      <c r="DDO446" s="342"/>
      <c r="DDP446" s="342"/>
      <c r="DDQ446" s="342"/>
      <c r="DDR446" s="342"/>
      <c r="DDS446" s="342"/>
      <c r="DDT446" s="342"/>
      <c r="DDU446" s="342"/>
      <c r="DDV446" s="342"/>
      <c r="DDW446" s="342"/>
      <c r="DDX446" s="342"/>
      <c r="DDY446" s="342"/>
      <c r="DDZ446" s="342"/>
      <c r="DEA446" s="342"/>
      <c r="DEB446" s="342"/>
      <c r="DEC446" s="342"/>
      <c r="DED446" s="342"/>
      <c r="DEE446" s="342"/>
      <c r="DEF446" s="342"/>
      <c r="DEG446" s="342"/>
      <c r="DEH446" s="342"/>
      <c r="DEI446" s="342"/>
      <c r="DEJ446" s="342"/>
      <c r="DEK446" s="342"/>
      <c r="DEL446" s="342"/>
      <c r="DEM446" s="342"/>
      <c r="DEN446" s="342"/>
      <c r="DEO446" s="342"/>
      <c r="DEP446" s="342"/>
      <c r="DEQ446" s="342"/>
      <c r="DER446" s="342"/>
      <c r="DES446" s="342"/>
      <c r="DET446" s="342"/>
      <c r="DEU446" s="342"/>
      <c r="DEV446" s="342"/>
      <c r="DEW446" s="342"/>
      <c r="DEX446" s="342"/>
      <c r="DEY446" s="342"/>
      <c r="DEZ446" s="342"/>
      <c r="DFA446" s="342"/>
      <c r="DFB446" s="342"/>
      <c r="DFC446" s="342"/>
      <c r="DFD446" s="342"/>
      <c r="DFE446" s="342"/>
      <c r="DFF446" s="342"/>
      <c r="DFG446" s="342"/>
      <c r="DFH446" s="342"/>
      <c r="DFI446" s="342"/>
      <c r="DFJ446" s="342"/>
      <c r="DFK446" s="342"/>
      <c r="DFL446" s="342"/>
      <c r="DFM446" s="342"/>
      <c r="DFN446" s="342"/>
      <c r="DFO446" s="342"/>
      <c r="DFP446" s="342"/>
      <c r="DFQ446" s="342"/>
      <c r="DFR446" s="342"/>
      <c r="DFS446" s="342"/>
      <c r="DFT446" s="342"/>
      <c r="DFU446" s="342"/>
      <c r="DFV446" s="342"/>
      <c r="DFW446" s="342"/>
      <c r="DFX446" s="342"/>
      <c r="DFY446" s="342"/>
      <c r="DFZ446" s="342"/>
      <c r="DGA446" s="342"/>
      <c r="DGB446" s="342"/>
      <c r="DGC446" s="342"/>
      <c r="DGD446" s="342"/>
      <c r="DGE446" s="342"/>
      <c r="DGF446" s="342"/>
      <c r="DGG446" s="342"/>
      <c r="DGH446" s="342"/>
      <c r="DGI446" s="342"/>
      <c r="DGJ446" s="342"/>
      <c r="DGK446" s="342"/>
      <c r="DGL446" s="342"/>
      <c r="DGM446" s="342"/>
      <c r="DGN446" s="342"/>
      <c r="DGO446" s="342"/>
      <c r="DGP446" s="342"/>
      <c r="DGQ446" s="342"/>
      <c r="DGR446" s="342"/>
      <c r="DGS446" s="342"/>
      <c r="DGT446" s="342"/>
      <c r="DGU446" s="342"/>
      <c r="DGV446" s="342"/>
      <c r="DGW446" s="342"/>
      <c r="DGX446" s="342"/>
      <c r="DGY446" s="342"/>
      <c r="DGZ446" s="342"/>
      <c r="DHA446" s="342"/>
      <c r="DHB446" s="342"/>
      <c r="DHC446" s="342"/>
      <c r="DHD446" s="342"/>
      <c r="DHE446" s="342"/>
      <c r="DHF446" s="342"/>
      <c r="DHG446" s="342"/>
      <c r="DHH446" s="342"/>
      <c r="DHI446" s="342"/>
      <c r="DHJ446" s="342"/>
      <c r="DHK446" s="342"/>
      <c r="DHL446" s="342"/>
      <c r="DHM446" s="342"/>
      <c r="DHN446" s="342"/>
      <c r="DHO446" s="342"/>
      <c r="DHP446" s="342"/>
      <c r="DHQ446" s="342"/>
      <c r="DHR446" s="342"/>
      <c r="DHS446" s="342"/>
      <c r="DHT446" s="342"/>
      <c r="DHU446" s="342"/>
      <c r="DHV446" s="342"/>
      <c r="DHW446" s="342"/>
      <c r="DHX446" s="342"/>
      <c r="DHY446" s="342"/>
      <c r="DHZ446" s="342"/>
      <c r="DIA446" s="342"/>
      <c r="DIB446" s="342"/>
      <c r="DIC446" s="342"/>
      <c r="DID446" s="342"/>
      <c r="DIE446" s="342"/>
      <c r="DIF446" s="342"/>
      <c r="DIG446" s="342"/>
      <c r="DIH446" s="342"/>
      <c r="DII446" s="342"/>
      <c r="DIJ446" s="342"/>
      <c r="DIK446" s="342"/>
      <c r="DIL446" s="342"/>
      <c r="DIM446" s="342"/>
      <c r="DIN446" s="342"/>
      <c r="DIO446" s="342"/>
      <c r="DIP446" s="342"/>
      <c r="DIQ446" s="342"/>
      <c r="DIR446" s="342"/>
      <c r="DIS446" s="342"/>
      <c r="DIT446" s="342"/>
      <c r="DIU446" s="342"/>
      <c r="DIV446" s="342"/>
      <c r="DIW446" s="342"/>
      <c r="DIX446" s="342"/>
      <c r="DIY446" s="342"/>
      <c r="DIZ446" s="342"/>
      <c r="DJA446" s="342"/>
      <c r="DJB446" s="342"/>
      <c r="DJC446" s="342"/>
      <c r="DJD446" s="342"/>
      <c r="DJE446" s="342"/>
      <c r="DJF446" s="342"/>
      <c r="DJG446" s="342"/>
      <c r="DJH446" s="342"/>
      <c r="DJI446" s="342"/>
      <c r="DJJ446" s="342"/>
      <c r="DJK446" s="342"/>
      <c r="DJL446" s="342"/>
      <c r="DJM446" s="342"/>
      <c r="DJN446" s="342"/>
      <c r="DJO446" s="342"/>
      <c r="DJP446" s="342"/>
      <c r="DJQ446" s="342"/>
      <c r="DJR446" s="342"/>
      <c r="DJS446" s="342"/>
      <c r="DJT446" s="342"/>
      <c r="DJU446" s="342"/>
      <c r="DJV446" s="342"/>
      <c r="DJW446" s="342"/>
      <c r="DJX446" s="342"/>
      <c r="DJY446" s="342"/>
      <c r="DJZ446" s="342"/>
      <c r="DKA446" s="342"/>
      <c r="DKB446" s="342"/>
      <c r="DKC446" s="342"/>
      <c r="DKD446" s="342"/>
      <c r="DKE446" s="342"/>
      <c r="DKF446" s="342"/>
      <c r="DKG446" s="342"/>
      <c r="DKH446" s="342"/>
      <c r="DKI446" s="342"/>
      <c r="DKJ446" s="342"/>
      <c r="DKK446" s="342"/>
      <c r="DKL446" s="342"/>
      <c r="DKM446" s="342"/>
      <c r="DKN446" s="342"/>
      <c r="DKO446" s="342"/>
      <c r="DKP446" s="342"/>
      <c r="DKQ446" s="342"/>
      <c r="DKR446" s="342"/>
      <c r="DKS446" s="342"/>
      <c r="DKT446" s="342"/>
      <c r="DKU446" s="342"/>
      <c r="DKV446" s="342"/>
      <c r="DKW446" s="342"/>
      <c r="DKX446" s="342"/>
      <c r="DKY446" s="342"/>
      <c r="DKZ446" s="342"/>
      <c r="DLA446" s="342"/>
      <c r="DLB446" s="342"/>
      <c r="DLC446" s="342"/>
      <c r="DLD446" s="342"/>
      <c r="DLE446" s="342"/>
      <c r="DLF446" s="342"/>
      <c r="DLG446" s="342"/>
      <c r="DLH446" s="342"/>
      <c r="DLI446" s="342"/>
      <c r="DLJ446" s="342"/>
      <c r="DLK446" s="342"/>
      <c r="DLL446" s="342"/>
      <c r="DLM446" s="342"/>
      <c r="DLN446" s="342"/>
      <c r="DLO446" s="342"/>
      <c r="DLP446" s="342"/>
      <c r="DLQ446" s="342"/>
      <c r="DLR446" s="342"/>
      <c r="DLS446" s="342"/>
      <c r="DLT446" s="342"/>
      <c r="DLU446" s="342"/>
      <c r="DLV446" s="342"/>
      <c r="DLW446" s="342"/>
      <c r="DLX446" s="342"/>
      <c r="DLY446" s="342"/>
      <c r="DLZ446" s="342"/>
      <c r="DMA446" s="342"/>
      <c r="DMB446" s="342"/>
      <c r="DMC446" s="342"/>
      <c r="DMD446" s="342"/>
      <c r="DME446" s="342"/>
      <c r="DMF446" s="342"/>
      <c r="DMG446" s="342"/>
      <c r="DMH446" s="342"/>
      <c r="DMI446" s="342"/>
      <c r="DMJ446" s="342"/>
      <c r="DMK446" s="342"/>
      <c r="DML446" s="342"/>
      <c r="DMM446" s="342"/>
      <c r="DMN446" s="342"/>
      <c r="DMO446" s="342"/>
      <c r="DMP446" s="342"/>
      <c r="DMQ446" s="342"/>
      <c r="DMR446" s="342"/>
      <c r="DMS446" s="342"/>
      <c r="DMT446" s="342"/>
      <c r="DMU446" s="342"/>
      <c r="DMV446" s="342"/>
      <c r="DMW446" s="342"/>
      <c r="DMX446" s="342"/>
      <c r="DMY446" s="342"/>
      <c r="DMZ446" s="342"/>
      <c r="DNA446" s="342"/>
      <c r="DNB446" s="342"/>
      <c r="DNC446" s="342"/>
      <c r="DND446" s="342"/>
      <c r="DNE446" s="342"/>
      <c r="DNF446" s="342"/>
      <c r="DNG446" s="342"/>
      <c r="DNH446" s="342"/>
      <c r="DNI446" s="342"/>
      <c r="DNJ446" s="342"/>
      <c r="DNK446" s="342"/>
      <c r="DNL446" s="342"/>
      <c r="DNM446" s="342"/>
      <c r="DNN446" s="342"/>
      <c r="DNO446" s="342"/>
      <c r="DNP446" s="342"/>
      <c r="DNQ446" s="342"/>
      <c r="DNR446" s="342"/>
      <c r="DNS446" s="342"/>
      <c r="DNT446" s="342"/>
      <c r="DNU446" s="342"/>
      <c r="DNV446" s="342"/>
      <c r="DNW446" s="342"/>
      <c r="DNX446" s="342"/>
      <c r="DNY446" s="342"/>
      <c r="DNZ446" s="342"/>
      <c r="DOA446" s="342"/>
      <c r="DOB446" s="342"/>
      <c r="DOC446" s="342"/>
      <c r="DOD446" s="342"/>
      <c r="DOE446" s="342"/>
      <c r="DOF446" s="342"/>
      <c r="DOG446" s="342"/>
      <c r="DOH446" s="342"/>
      <c r="DOI446" s="342"/>
      <c r="DOJ446" s="342"/>
      <c r="DOK446" s="342"/>
      <c r="DOL446" s="342"/>
      <c r="DOM446" s="342"/>
      <c r="DON446" s="342"/>
      <c r="DOO446" s="342"/>
      <c r="DOP446" s="342"/>
      <c r="DOQ446" s="342"/>
      <c r="DOR446" s="342"/>
      <c r="DOS446" s="342"/>
      <c r="DOT446" s="342"/>
      <c r="DOU446" s="342"/>
      <c r="DOV446" s="342"/>
      <c r="DOW446" s="342"/>
      <c r="DOX446" s="342"/>
      <c r="DOY446" s="342"/>
      <c r="DOZ446" s="342"/>
      <c r="DPA446" s="342"/>
      <c r="DPB446" s="342"/>
      <c r="DPC446" s="342"/>
      <c r="DPD446" s="342"/>
      <c r="DPE446" s="342"/>
      <c r="DPF446" s="342"/>
      <c r="DPG446" s="342"/>
      <c r="DPH446" s="342"/>
      <c r="DPI446" s="342"/>
      <c r="DPJ446" s="342"/>
      <c r="DPK446" s="342"/>
      <c r="DPL446" s="342"/>
      <c r="DPM446" s="342"/>
      <c r="DPN446" s="342"/>
      <c r="DPO446" s="342"/>
      <c r="DPP446" s="342"/>
      <c r="DPQ446" s="342"/>
      <c r="DPR446" s="342"/>
      <c r="DPS446" s="342"/>
      <c r="DPT446" s="342"/>
      <c r="DPU446" s="342"/>
      <c r="DPV446" s="342"/>
      <c r="DPW446" s="342"/>
      <c r="DPX446" s="342"/>
      <c r="DPY446" s="342"/>
      <c r="DPZ446" s="342"/>
      <c r="DQA446" s="342"/>
      <c r="DQB446" s="342"/>
      <c r="DQC446" s="342"/>
      <c r="DQD446" s="342"/>
      <c r="DQE446" s="342"/>
      <c r="DQF446" s="342"/>
      <c r="DQG446" s="342"/>
      <c r="DQH446" s="342"/>
      <c r="DQI446" s="342"/>
      <c r="DQJ446" s="342"/>
      <c r="DQK446" s="342"/>
      <c r="DQL446" s="342"/>
      <c r="DQM446" s="342"/>
      <c r="DQN446" s="342"/>
      <c r="DQO446" s="342"/>
      <c r="DQP446" s="342"/>
      <c r="DQQ446" s="342"/>
      <c r="DQR446" s="342"/>
      <c r="DQS446" s="342"/>
      <c r="DQT446" s="342"/>
      <c r="DQU446" s="342"/>
      <c r="DQV446" s="342"/>
      <c r="DQW446" s="342"/>
      <c r="DQX446" s="342"/>
      <c r="DQY446" s="342"/>
      <c r="DQZ446" s="342"/>
      <c r="DRA446" s="342"/>
      <c r="DRB446" s="342"/>
      <c r="DRC446" s="342"/>
      <c r="DRD446" s="342"/>
      <c r="DRE446" s="342"/>
      <c r="DRF446" s="342"/>
      <c r="DRG446" s="342"/>
      <c r="DRH446" s="342"/>
      <c r="DRI446" s="342"/>
      <c r="DRJ446" s="342"/>
      <c r="DRK446" s="342"/>
      <c r="DRL446" s="342"/>
      <c r="DRM446" s="342"/>
      <c r="DRN446" s="342"/>
      <c r="DRO446" s="342"/>
      <c r="DRP446" s="342"/>
      <c r="DRQ446" s="342"/>
      <c r="DRR446" s="342"/>
      <c r="DRS446" s="342"/>
      <c r="DRT446" s="342"/>
      <c r="DRU446" s="342"/>
      <c r="DRV446" s="342"/>
      <c r="DRW446" s="342"/>
      <c r="DRX446" s="342"/>
      <c r="DRY446" s="342"/>
      <c r="DRZ446" s="342"/>
      <c r="DSA446" s="342"/>
      <c r="DSB446" s="342"/>
      <c r="DSC446" s="342"/>
      <c r="DSD446" s="342"/>
      <c r="DSE446" s="342"/>
      <c r="DSF446" s="342"/>
      <c r="DSG446" s="342"/>
      <c r="DSH446" s="342"/>
      <c r="DSI446" s="342"/>
      <c r="DSJ446" s="342"/>
      <c r="DSK446" s="342"/>
      <c r="DSL446" s="342"/>
      <c r="DSM446" s="342"/>
      <c r="DSN446" s="342"/>
      <c r="DSO446" s="342"/>
      <c r="DSP446" s="342"/>
      <c r="DSQ446" s="342"/>
      <c r="DSR446" s="342"/>
      <c r="DSS446" s="342"/>
      <c r="DST446" s="342"/>
      <c r="DSU446" s="342"/>
      <c r="DSV446" s="342"/>
      <c r="DSW446" s="342"/>
      <c r="DSX446" s="342"/>
      <c r="DSY446" s="342"/>
      <c r="DSZ446" s="342"/>
      <c r="DTA446" s="342"/>
      <c r="DTB446" s="342"/>
      <c r="DTC446" s="342"/>
      <c r="DTD446" s="342"/>
      <c r="DTE446" s="342"/>
      <c r="DTF446" s="342"/>
      <c r="DTG446" s="342"/>
      <c r="DTH446" s="342"/>
      <c r="DTI446" s="342"/>
      <c r="DTJ446" s="342"/>
      <c r="DTK446" s="342"/>
      <c r="DTL446" s="342"/>
      <c r="DTM446" s="342"/>
      <c r="DTN446" s="342"/>
      <c r="DTO446" s="342"/>
      <c r="DTP446" s="342"/>
      <c r="DTQ446" s="342"/>
      <c r="DTR446" s="342"/>
      <c r="DTS446" s="342"/>
      <c r="DTT446" s="342"/>
      <c r="DTU446" s="342"/>
      <c r="DTV446" s="342"/>
      <c r="DTW446" s="342"/>
      <c r="DTX446" s="342"/>
      <c r="DTY446" s="342"/>
      <c r="DTZ446" s="342"/>
      <c r="DUA446" s="342"/>
      <c r="DUB446" s="342"/>
      <c r="DUC446" s="342"/>
      <c r="DUD446" s="342"/>
      <c r="DUE446" s="342"/>
      <c r="DUF446" s="342"/>
      <c r="DUG446" s="342"/>
      <c r="DUH446" s="342"/>
      <c r="DUI446" s="342"/>
      <c r="DUJ446" s="342"/>
      <c r="DUK446" s="342"/>
      <c r="DUL446" s="342"/>
      <c r="DUM446" s="342"/>
      <c r="DUN446" s="342"/>
      <c r="DUO446" s="342"/>
      <c r="DUP446" s="342"/>
      <c r="DUQ446" s="342"/>
      <c r="DUR446" s="342"/>
      <c r="DUS446" s="342"/>
      <c r="DUT446" s="342"/>
      <c r="DUU446" s="342"/>
      <c r="DUV446" s="342"/>
      <c r="DUW446" s="342"/>
      <c r="DUX446" s="342"/>
      <c r="DUY446" s="342"/>
      <c r="DUZ446" s="342"/>
      <c r="DVA446" s="342"/>
      <c r="DVB446" s="342"/>
      <c r="DVC446" s="342"/>
      <c r="DVD446" s="342"/>
      <c r="DVE446" s="342"/>
      <c r="DVF446" s="342"/>
      <c r="DVG446" s="342"/>
      <c r="DVH446" s="342"/>
      <c r="DVI446" s="342"/>
      <c r="DVJ446" s="342"/>
      <c r="DVK446" s="342"/>
      <c r="DVL446" s="342"/>
      <c r="DVM446" s="342"/>
      <c r="DVN446" s="342"/>
      <c r="DVO446" s="342"/>
      <c r="DVP446" s="342"/>
      <c r="DVQ446" s="342"/>
      <c r="DVR446" s="342"/>
      <c r="DVS446" s="342"/>
      <c r="DVT446" s="342"/>
      <c r="DVU446" s="342"/>
      <c r="DVV446" s="342"/>
      <c r="DVW446" s="342"/>
      <c r="DVX446" s="342"/>
      <c r="DVY446" s="342"/>
      <c r="DVZ446" s="342"/>
      <c r="DWA446" s="342"/>
      <c r="DWB446" s="342"/>
      <c r="DWC446" s="342"/>
      <c r="DWD446" s="342"/>
      <c r="DWE446" s="342"/>
      <c r="DWF446" s="342"/>
      <c r="DWG446" s="342"/>
      <c r="DWH446" s="342"/>
      <c r="DWI446" s="342"/>
      <c r="DWJ446" s="342"/>
      <c r="DWK446" s="342"/>
      <c r="DWL446" s="342"/>
      <c r="DWM446" s="342"/>
      <c r="DWN446" s="342"/>
      <c r="DWO446" s="342"/>
      <c r="DWP446" s="342"/>
      <c r="DWQ446" s="342"/>
      <c r="DWR446" s="342"/>
      <c r="DWS446" s="342"/>
      <c r="DWT446" s="342"/>
      <c r="DWU446" s="342"/>
      <c r="DWV446" s="342"/>
      <c r="DWW446" s="342"/>
      <c r="DWX446" s="342"/>
      <c r="DWY446" s="342"/>
      <c r="DWZ446" s="342"/>
      <c r="DXA446" s="342"/>
      <c r="DXB446" s="342"/>
      <c r="DXC446" s="342"/>
      <c r="DXD446" s="342"/>
      <c r="DXE446" s="342"/>
      <c r="DXF446" s="342"/>
      <c r="DXG446" s="342"/>
      <c r="DXH446" s="342"/>
      <c r="DXI446" s="342"/>
      <c r="DXJ446" s="342"/>
      <c r="DXK446" s="342"/>
      <c r="DXL446" s="342"/>
      <c r="DXM446" s="342"/>
      <c r="DXN446" s="342"/>
      <c r="DXO446" s="342"/>
      <c r="DXP446" s="342"/>
      <c r="DXQ446" s="342"/>
      <c r="DXR446" s="342"/>
      <c r="DXS446" s="342"/>
      <c r="DXT446" s="342"/>
      <c r="DXU446" s="342"/>
      <c r="DXV446" s="342"/>
      <c r="DXW446" s="342"/>
      <c r="DXX446" s="342"/>
      <c r="DXY446" s="342"/>
      <c r="DXZ446" s="342"/>
      <c r="DYA446" s="342"/>
      <c r="DYB446" s="342"/>
      <c r="DYC446" s="342"/>
      <c r="DYD446" s="342"/>
      <c r="DYE446" s="342"/>
      <c r="DYF446" s="342"/>
      <c r="DYG446" s="342"/>
      <c r="DYH446" s="342"/>
      <c r="DYI446" s="342"/>
      <c r="DYJ446" s="342"/>
      <c r="DYK446" s="342"/>
      <c r="DYL446" s="342"/>
      <c r="DYM446" s="342"/>
      <c r="DYN446" s="342"/>
      <c r="DYO446" s="342"/>
      <c r="DYP446" s="342"/>
      <c r="DYQ446" s="342"/>
      <c r="DYR446" s="342"/>
      <c r="DYS446" s="342"/>
      <c r="DYT446" s="342"/>
      <c r="DYU446" s="342"/>
      <c r="DYV446" s="342"/>
      <c r="DYW446" s="342"/>
      <c r="DYX446" s="342"/>
      <c r="DYY446" s="342"/>
      <c r="DYZ446" s="342"/>
      <c r="DZA446" s="342"/>
      <c r="DZB446" s="342"/>
      <c r="DZC446" s="342"/>
      <c r="DZD446" s="342"/>
      <c r="DZE446" s="342"/>
      <c r="DZF446" s="342"/>
      <c r="DZG446" s="342"/>
      <c r="DZH446" s="342"/>
      <c r="DZI446" s="342"/>
      <c r="DZJ446" s="342"/>
      <c r="DZK446" s="342"/>
      <c r="DZL446" s="342"/>
      <c r="DZM446" s="342"/>
      <c r="DZN446" s="342"/>
      <c r="DZO446" s="342"/>
      <c r="DZP446" s="342"/>
      <c r="DZQ446" s="342"/>
      <c r="DZR446" s="342"/>
      <c r="DZS446" s="342"/>
      <c r="DZT446" s="342"/>
      <c r="DZU446" s="342"/>
      <c r="DZV446" s="342"/>
      <c r="DZW446" s="342"/>
      <c r="DZX446" s="342"/>
      <c r="DZY446" s="342"/>
      <c r="DZZ446" s="342"/>
      <c r="EAA446" s="342"/>
      <c r="EAB446" s="342"/>
      <c r="EAC446" s="342"/>
      <c r="EAD446" s="342"/>
      <c r="EAE446" s="342"/>
      <c r="EAF446" s="342"/>
      <c r="EAG446" s="342"/>
      <c r="EAH446" s="342"/>
      <c r="EAI446" s="342"/>
      <c r="EAJ446" s="342"/>
      <c r="EAK446" s="342"/>
      <c r="EAL446" s="342"/>
      <c r="EAM446" s="342"/>
      <c r="EAN446" s="342"/>
      <c r="EAO446" s="342"/>
      <c r="EAP446" s="342"/>
      <c r="EAQ446" s="342"/>
      <c r="EAR446" s="342"/>
      <c r="EAS446" s="342"/>
      <c r="EAT446" s="342"/>
      <c r="EAU446" s="342"/>
      <c r="EAV446" s="342"/>
      <c r="EAW446" s="342"/>
      <c r="EAX446" s="342"/>
      <c r="EAY446" s="342"/>
      <c r="EAZ446" s="342"/>
      <c r="EBA446" s="342"/>
      <c r="EBB446" s="342"/>
      <c r="EBC446" s="342"/>
      <c r="EBD446" s="342"/>
      <c r="EBE446" s="342"/>
      <c r="EBF446" s="342"/>
      <c r="EBG446" s="342"/>
      <c r="EBH446" s="342"/>
      <c r="EBI446" s="342"/>
      <c r="EBJ446" s="342"/>
      <c r="EBK446" s="342"/>
      <c r="EBL446" s="342"/>
      <c r="EBM446" s="342"/>
      <c r="EBN446" s="342"/>
      <c r="EBO446" s="342"/>
      <c r="EBP446" s="342"/>
      <c r="EBQ446" s="342"/>
      <c r="EBR446" s="342"/>
      <c r="EBS446" s="342"/>
      <c r="EBT446" s="342"/>
      <c r="EBU446" s="342"/>
      <c r="EBV446" s="342"/>
      <c r="EBW446" s="342"/>
      <c r="EBX446" s="342"/>
      <c r="EBY446" s="342"/>
      <c r="EBZ446" s="342"/>
      <c r="ECA446" s="342"/>
      <c r="ECB446" s="342"/>
      <c r="ECC446" s="342"/>
      <c r="ECD446" s="342"/>
      <c r="ECE446" s="342"/>
      <c r="ECF446" s="342"/>
      <c r="ECG446" s="342"/>
      <c r="ECH446" s="342"/>
      <c r="ECI446" s="342"/>
      <c r="ECJ446" s="342"/>
      <c r="ECK446" s="342"/>
      <c r="ECL446" s="342"/>
      <c r="ECM446" s="342"/>
      <c r="ECN446" s="342"/>
      <c r="ECO446" s="342"/>
      <c r="ECP446" s="342"/>
      <c r="ECQ446" s="342"/>
      <c r="ECR446" s="342"/>
      <c r="ECS446" s="342"/>
      <c r="ECT446" s="342"/>
      <c r="ECU446" s="342"/>
      <c r="ECV446" s="342"/>
      <c r="ECW446" s="342"/>
      <c r="ECX446" s="342"/>
      <c r="ECY446" s="342"/>
      <c r="ECZ446" s="342"/>
      <c r="EDA446" s="342"/>
      <c r="EDB446" s="342"/>
      <c r="EDC446" s="342"/>
      <c r="EDD446" s="342"/>
      <c r="EDE446" s="342"/>
      <c r="EDF446" s="342"/>
      <c r="EDG446" s="342"/>
      <c r="EDH446" s="342"/>
      <c r="EDI446" s="342"/>
      <c r="EDJ446" s="342"/>
      <c r="EDK446" s="342"/>
      <c r="EDL446" s="342"/>
      <c r="EDM446" s="342"/>
      <c r="EDN446" s="342"/>
      <c r="EDO446" s="342"/>
      <c r="EDP446" s="342"/>
      <c r="EDQ446" s="342"/>
      <c r="EDR446" s="342"/>
      <c r="EDS446" s="342"/>
      <c r="EDT446" s="342"/>
      <c r="EDU446" s="342"/>
      <c r="EDV446" s="342"/>
      <c r="EDW446" s="342"/>
      <c r="EDX446" s="342"/>
      <c r="EDY446" s="342"/>
      <c r="EDZ446" s="342"/>
      <c r="EEA446" s="342"/>
      <c r="EEB446" s="342"/>
      <c r="EEC446" s="342"/>
      <c r="EED446" s="342"/>
      <c r="EEE446" s="342"/>
      <c r="EEF446" s="342"/>
      <c r="EEG446" s="342"/>
      <c r="EEH446" s="342"/>
      <c r="EEI446" s="342"/>
      <c r="EEJ446" s="342"/>
      <c r="EEK446" s="342"/>
      <c r="EEL446" s="342"/>
      <c r="EEM446" s="342"/>
      <c r="EEN446" s="342"/>
      <c r="EEO446" s="342"/>
      <c r="EEP446" s="342"/>
      <c r="EEQ446" s="342"/>
      <c r="EER446" s="342"/>
      <c r="EES446" s="342"/>
      <c r="EET446" s="342"/>
      <c r="EEU446" s="342"/>
      <c r="EEV446" s="342"/>
      <c r="EEW446" s="342"/>
      <c r="EEX446" s="342"/>
      <c r="EEY446" s="342"/>
      <c r="EEZ446" s="342"/>
      <c r="EFA446" s="342"/>
      <c r="EFB446" s="342"/>
      <c r="EFC446" s="342"/>
      <c r="EFD446" s="342"/>
      <c r="EFE446" s="342"/>
      <c r="EFF446" s="342"/>
      <c r="EFG446" s="342"/>
      <c r="EFH446" s="342"/>
      <c r="EFI446" s="342"/>
      <c r="EFJ446" s="342"/>
      <c r="EFK446" s="342"/>
      <c r="EFL446" s="342"/>
      <c r="EFM446" s="342"/>
      <c r="EFN446" s="342"/>
      <c r="EFO446" s="342"/>
      <c r="EFP446" s="342"/>
      <c r="EFQ446" s="342"/>
      <c r="EFR446" s="342"/>
      <c r="EFS446" s="342"/>
      <c r="EFT446" s="342"/>
      <c r="EFU446" s="342"/>
      <c r="EFV446" s="342"/>
      <c r="EFW446" s="342"/>
      <c r="EFX446" s="342"/>
      <c r="EFY446" s="342"/>
      <c r="EFZ446" s="342"/>
      <c r="EGA446" s="342"/>
      <c r="EGB446" s="342"/>
      <c r="EGC446" s="342"/>
      <c r="EGD446" s="342"/>
      <c r="EGE446" s="342"/>
      <c r="EGF446" s="342"/>
      <c r="EGG446" s="342"/>
      <c r="EGH446" s="342"/>
      <c r="EGI446" s="342"/>
      <c r="EGJ446" s="342"/>
      <c r="EGK446" s="342"/>
      <c r="EGL446" s="342"/>
      <c r="EGM446" s="342"/>
      <c r="EGN446" s="342"/>
      <c r="EGO446" s="342"/>
      <c r="EGP446" s="342"/>
      <c r="EGQ446" s="342"/>
      <c r="EGR446" s="342"/>
      <c r="EGS446" s="342"/>
      <c r="EGT446" s="342"/>
      <c r="EGU446" s="342"/>
      <c r="EGV446" s="342"/>
      <c r="EGW446" s="342"/>
      <c r="EGX446" s="342"/>
      <c r="EGY446" s="342"/>
      <c r="EGZ446" s="342"/>
      <c r="EHA446" s="342"/>
      <c r="EHB446" s="342"/>
      <c r="EHC446" s="342"/>
      <c r="EHD446" s="342"/>
      <c r="EHE446" s="342"/>
      <c r="EHF446" s="342"/>
      <c r="EHG446" s="342"/>
      <c r="EHH446" s="342"/>
      <c r="EHI446" s="342"/>
      <c r="EHJ446" s="342"/>
      <c r="EHK446" s="342"/>
      <c r="EHL446" s="342"/>
      <c r="EHM446" s="342"/>
      <c r="EHN446" s="342"/>
      <c r="EHO446" s="342"/>
      <c r="EHP446" s="342"/>
      <c r="EHQ446" s="342"/>
      <c r="EHR446" s="342"/>
      <c r="EHS446" s="342"/>
      <c r="EHT446" s="342"/>
      <c r="EHU446" s="342"/>
      <c r="EHV446" s="342"/>
      <c r="EHW446" s="342"/>
      <c r="EHX446" s="342"/>
      <c r="EHY446" s="342"/>
      <c r="EHZ446" s="342"/>
      <c r="EIA446" s="342"/>
      <c r="EIB446" s="342"/>
      <c r="EIC446" s="342"/>
      <c r="EID446" s="342"/>
      <c r="EIE446" s="342"/>
      <c r="EIF446" s="342"/>
      <c r="EIG446" s="342"/>
      <c r="EIH446" s="342"/>
      <c r="EII446" s="342"/>
      <c r="EIJ446" s="342"/>
      <c r="EIK446" s="342"/>
      <c r="EIL446" s="342"/>
      <c r="EIM446" s="342"/>
      <c r="EIN446" s="342"/>
      <c r="EIO446" s="342"/>
      <c r="EIP446" s="342"/>
      <c r="EIQ446" s="342"/>
      <c r="EIR446" s="342"/>
      <c r="EIS446" s="342"/>
      <c r="EIT446" s="342"/>
      <c r="EIU446" s="342"/>
      <c r="EIV446" s="342"/>
      <c r="EIW446" s="342"/>
      <c r="EIX446" s="342"/>
      <c r="EIY446" s="342"/>
      <c r="EIZ446" s="342"/>
      <c r="EJA446" s="342"/>
      <c r="EJB446" s="342"/>
      <c r="EJC446" s="342"/>
      <c r="EJD446" s="342"/>
      <c r="EJE446" s="342"/>
      <c r="EJF446" s="342"/>
      <c r="EJG446" s="342"/>
      <c r="EJH446" s="342"/>
      <c r="EJI446" s="342"/>
      <c r="EJJ446" s="342"/>
      <c r="EJK446" s="342"/>
      <c r="EJL446" s="342"/>
      <c r="EJM446" s="342"/>
      <c r="EJN446" s="342"/>
      <c r="EJO446" s="342"/>
      <c r="EJP446" s="342"/>
      <c r="EJQ446" s="342"/>
      <c r="EJR446" s="342"/>
      <c r="EJS446" s="342"/>
      <c r="EJT446" s="342"/>
      <c r="EJU446" s="342"/>
      <c r="EJV446" s="342"/>
      <c r="EJW446" s="342"/>
      <c r="EJX446" s="342"/>
      <c r="EJY446" s="342"/>
      <c r="EJZ446" s="342"/>
      <c r="EKA446" s="342"/>
      <c r="EKB446" s="342"/>
      <c r="EKC446" s="342"/>
      <c r="EKD446" s="342"/>
      <c r="EKE446" s="342"/>
      <c r="EKF446" s="342"/>
      <c r="EKG446" s="342"/>
      <c r="EKH446" s="342"/>
      <c r="EKI446" s="342"/>
      <c r="EKJ446" s="342"/>
      <c r="EKK446" s="342"/>
      <c r="EKL446" s="342"/>
      <c r="EKM446" s="342"/>
      <c r="EKN446" s="342"/>
      <c r="EKO446" s="342"/>
      <c r="EKP446" s="342"/>
      <c r="EKQ446" s="342"/>
      <c r="EKR446" s="342"/>
      <c r="EKS446" s="342"/>
      <c r="EKT446" s="342"/>
      <c r="EKU446" s="342"/>
      <c r="EKV446" s="342"/>
      <c r="EKW446" s="342"/>
      <c r="EKX446" s="342"/>
      <c r="EKY446" s="342"/>
      <c r="EKZ446" s="342"/>
      <c r="ELA446" s="342"/>
      <c r="ELB446" s="342"/>
      <c r="ELC446" s="342"/>
      <c r="ELD446" s="342"/>
      <c r="ELE446" s="342"/>
      <c r="ELF446" s="342"/>
      <c r="ELG446" s="342"/>
      <c r="ELH446" s="342"/>
      <c r="ELI446" s="342"/>
      <c r="ELJ446" s="342"/>
      <c r="ELK446" s="342"/>
      <c r="ELL446" s="342"/>
      <c r="ELM446" s="342"/>
      <c r="ELN446" s="342"/>
      <c r="ELO446" s="342"/>
      <c r="ELP446" s="342"/>
      <c r="ELQ446" s="342"/>
      <c r="ELR446" s="342"/>
      <c r="ELS446" s="342"/>
      <c r="ELT446" s="342"/>
      <c r="ELU446" s="342"/>
      <c r="ELV446" s="342"/>
      <c r="ELW446" s="342"/>
      <c r="ELX446" s="342"/>
      <c r="ELY446" s="342"/>
      <c r="ELZ446" s="342"/>
      <c r="EMA446" s="342"/>
      <c r="EMB446" s="342"/>
      <c r="EMC446" s="342"/>
      <c r="EMD446" s="342"/>
      <c r="EME446" s="342"/>
      <c r="EMF446" s="342"/>
      <c r="EMG446" s="342"/>
      <c r="EMH446" s="342"/>
      <c r="EMI446" s="342"/>
      <c r="EMJ446" s="342"/>
      <c r="EMK446" s="342"/>
      <c r="EML446" s="342"/>
      <c r="EMM446" s="342"/>
      <c r="EMN446" s="342"/>
      <c r="EMO446" s="342"/>
      <c r="EMP446" s="342"/>
      <c r="EMQ446" s="342"/>
      <c r="EMR446" s="342"/>
      <c r="EMS446" s="342"/>
      <c r="EMT446" s="342"/>
      <c r="EMU446" s="342"/>
      <c r="EMV446" s="342"/>
      <c r="EMW446" s="342"/>
      <c r="EMX446" s="342"/>
      <c r="EMY446" s="342"/>
      <c r="EMZ446" s="342"/>
      <c r="ENA446" s="342"/>
      <c r="ENB446" s="342"/>
      <c r="ENC446" s="342"/>
      <c r="END446" s="342"/>
      <c r="ENE446" s="342"/>
      <c r="ENF446" s="342"/>
      <c r="ENG446" s="342"/>
      <c r="ENH446" s="342"/>
      <c r="ENI446" s="342"/>
      <c r="ENJ446" s="342"/>
      <c r="ENK446" s="342"/>
      <c r="ENL446" s="342"/>
      <c r="ENM446" s="342"/>
      <c r="ENN446" s="342"/>
      <c r="ENO446" s="342"/>
      <c r="ENP446" s="342"/>
      <c r="ENQ446" s="342"/>
      <c r="ENR446" s="342"/>
      <c r="ENS446" s="342"/>
      <c r="ENT446" s="342"/>
      <c r="ENU446" s="342"/>
      <c r="ENV446" s="342"/>
      <c r="ENW446" s="342"/>
      <c r="ENX446" s="342"/>
      <c r="ENY446" s="342"/>
      <c r="ENZ446" s="342"/>
      <c r="EOA446" s="342"/>
      <c r="EOB446" s="342"/>
      <c r="EOC446" s="342"/>
      <c r="EOD446" s="342"/>
      <c r="EOE446" s="342"/>
      <c r="EOF446" s="342"/>
      <c r="EOG446" s="342"/>
      <c r="EOH446" s="342"/>
      <c r="EOI446" s="342"/>
      <c r="EOJ446" s="342"/>
      <c r="EOK446" s="342"/>
      <c r="EOL446" s="342"/>
      <c r="EOM446" s="342"/>
      <c r="EON446" s="342"/>
      <c r="EOO446" s="342"/>
      <c r="EOP446" s="342"/>
      <c r="EOQ446" s="342"/>
      <c r="EOR446" s="342"/>
      <c r="EOS446" s="342"/>
      <c r="EOT446" s="342"/>
      <c r="EOU446" s="342"/>
      <c r="EOV446" s="342"/>
      <c r="EOW446" s="342"/>
      <c r="EOX446" s="342"/>
      <c r="EOY446" s="342"/>
      <c r="EOZ446" s="342"/>
      <c r="EPA446" s="342"/>
      <c r="EPB446" s="342"/>
      <c r="EPC446" s="342"/>
      <c r="EPD446" s="342"/>
      <c r="EPE446" s="342"/>
      <c r="EPF446" s="342"/>
      <c r="EPG446" s="342"/>
      <c r="EPH446" s="342"/>
      <c r="EPI446" s="342"/>
      <c r="EPJ446" s="342"/>
      <c r="EPK446" s="342"/>
      <c r="EPL446" s="342"/>
      <c r="EPM446" s="342"/>
      <c r="EPN446" s="342"/>
      <c r="EPO446" s="342"/>
      <c r="EPP446" s="342"/>
      <c r="EPQ446" s="342"/>
      <c r="EPR446" s="342"/>
      <c r="EPS446" s="342"/>
      <c r="EPT446" s="342"/>
      <c r="EPU446" s="342"/>
      <c r="EPV446" s="342"/>
      <c r="EPW446" s="342"/>
      <c r="EPX446" s="342"/>
      <c r="EPY446" s="342"/>
      <c r="EPZ446" s="342"/>
      <c r="EQA446" s="342"/>
      <c r="EQB446" s="342"/>
      <c r="EQC446" s="342"/>
      <c r="EQD446" s="342"/>
      <c r="EQE446" s="342"/>
      <c r="EQF446" s="342"/>
      <c r="EQG446" s="342"/>
      <c r="EQH446" s="342"/>
      <c r="EQI446" s="342"/>
      <c r="EQJ446" s="342"/>
      <c r="EQK446" s="342"/>
      <c r="EQL446" s="342"/>
      <c r="EQM446" s="342"/>
      <c r="EQN446" s="342"/>
      <c r="EQO446" s="342"/>
      <c r="EQP446" s="342"/>
      <c r="EQQ446" s="342"/>
      <c r="EQR446" s="342"/>
      <c r="EQS446" s="342"/>
      <c r="EQT446" s="342"/>
      <c r="EQU446" s="342"/>
      <c r="EQV446" s="342"/>
      <c r="EQW446" s="342"/>
      <c r="EQX446" s="342"/>
      <c r="EQY446" s="342"/>
      <c r="EQZ446" s="342"/>
      <c r="ERA446" s="342"/>
      <c r="ERB446" s="342"/>
      <c r="ERC446" s="342"/>
      <c r="ERD446" s="342"/>
      <c r="ERE446" s="342"/>
      <c r="ERF446" s="342"/>
      <c r="ERG446" s="342"/>
      <c r="ERH446" s="342"/>
      <c r="ERI446" s="342"/>
      <c r="ERJ446" s="342"/>
      <c r="ERK446" s="342"/>
      <c r="ERL446" s="342"/>
      <c r="ERM446" s="342"/>
      <c r="ERN446" s="342"/>
      <c r="ERO446" s="342"/>
      <c r="ERP446" s="342"/>
      <c r="ERQ446" s="342"/>
      <c r="ERR446" s="342"/>
      <c r="ERS446" s="342"/>
      <c r="ERT446" s="342"/>
      <c r="ERU446" s="342"/>
      <c r="ERV446" s="342"/>
      <c r="ERW446" s="342"/>
      <c r="ERX446" s="342"/>
      <c r="ERY446" s="342"/>
      <c r="ERZ446" s="342"/>
      <c r="ESA446" s="342"/>
      <c r="ESB446" s="342"/>
      <c r="ESC446" s="342"/>
      <c r="ESD446" s="342"/>
      <c r="ESE446" s="342"/>
      <c r="ESF446" s="342"/>
      <c r="ESG446" s="342"/>
      <c r="ESH446" s="342"/>
      <c r="ESI446" s="342"/>
      <c r="ESJ446" s="342"/>
      <c r="ESK446" s="342"/>
      <c r="ESL446" s="342"/>
      <c r="ESM446" s="342"/>
      <c r="ESN446" s="342"/>
      <c r="ESO446" s="342"/>
      <c r="ESP446" s="342"/>
      <c r="ESQ446" s="342"/>
      <c r="ESR446" s="342"/>
      <c r="ESS446" s="342"/>
      <c r="EST446" s="342"/>
      <c r="ESU446" s="342"/>
      <c r="ESV446" s="342"/>
      <c r="ESW446" s="342"/>
      <c r="ESX446" s="342"/>
      <c r="ESY446" s="342"/>
      <c r="ESZ446" s="342"/>
      <c r="ETA446" s="342"/>
      <c r="ETB446" s="342"/>
      <c r="ETC446" s="342"/>
      <c r="ETD446" s="342"/>
      <c r="ETE446" s="342"/>
      <c r="ETF446" s="342"/>
      <c r="ETG446" s="342"/>
      <c r="ETH446" s="342"/>
      <c r="ETI446" s="342"/>
      <c r="ETJ446" s="342"/>
      <c r="ETK446" s="342"/>
      <c r="ETL446" s="342"/>
      <c r="ETM446" s="342"/>
      <c r="ETN446" s="342"/>
      <c r="ETO446" s="342"/>
      <c r="ETP446" s="342"/>
      <c r="ETQ446" s="342"/>
      <c r="ETR446" s="342"/>
      <c r="ETS446" s="342"/>
      <c r="ETT446" s="342"/>
      <c r="ETU446" s="342"/>
      <c r="ETV446" s="342"/>
      <c r="ETW446" s="342"/>
      <c r="ETX446" s="342"/>
      <c r="ETY446" s="342"/>
      <c r="ETZ446" s="342"/>
      <c r="EUA446" s="342"/>
      <c r="EUB446" s="342"/>
      <c r="EUC446" s="342"/>
      <c r="EUD446" s="342"/>
      <c r="EUE446" s="342"/>
      <c r="EUF446" s="342"/>
      <c r="EUG446" s="342"/>
      <c r="EUH446" s="342"/>
      <c r="EUI446" s="342"/>
      <c r="EUJ446" s="342"/>
      <c r="EUK446" s="342"/>
      <c r="EUL446" s="342"/>
      <c r="EUM446" s="342"/>
      <c r="EUN446" s="342"/>
      <c r="EUO446" s="342"/>
      <c r="EUP446" s="342"/>
      <c r="EUQ446" s="342"/>
      <c r="EUR446" s="342"/>
      <c r="EUS446" s="342"/>
      <c r="EUT446" s="342"/>
      <c r="EUU446" s="342"/>
      <c r="EUV446" s="342"/>
      <c r="EUW446" s="342"/>
      <c r="EUX446" s="342"/>
      <c r="EUY446" s="342"/>
      <c r="EUZ446" s="342"/>
      <c r="EVA446" s="342"/>
      <c r="EVB446" s="342"/>
      <c r="EVC446" s="342"/>
      <c r="EVD446" s="342"/>
      <c r="EVE446" s="342"/>
      <c r="EVF446" s="342"/>
      <c r="EVG446" s="342"/>
      <c r="EVH446" s="342"/>
      <c r="EVI446" s="342"/>
      <c r="EVJ446" s="342"/>
      <c r="EVK446" s="342"/>
      <c r="EVL446" s="342"/>
      <c r="EVM446" s="342"/>
      <c r="EVN446" s="342"/>
      <c r="EVO446" s="342"/>
      <c r="EVP446" s="342"/>
      <c r="EVQ446" s="342"/>
      <c r="EVR446" s="342"/>
      <c r="EVS446" s="342"/>
      <c r="EVT446" s="342"/>
      <c r="EVU446" s="342"/>
      <c r="EVV446" s="342"/>
      <c r="EVW446" s="342"/>
      <c r="EVX446" s="342"/>
      <c r="EVY446" s="342"/>
      <c r="EVZ446" s="342"/>
      <c r="EWA446" s="342"/>
      <c r="EWB446" s="342"/>
      <c r="EWC446" s="342"/>
      <c r="EWD446" s="342"/>
      <c r="EWE446" s="342"/>
      <c r="EWF446" s="342"/>
      <c r="EWG446" s="342"/>
      <c r="EWH446" s="342"/>
      <c r="EWI446" s="342"/>
      <c r="EWJ446" s="342"/>
      <c r="EWK446" s="342"/>
      <c r="EWL446" s="342"/>
      <c r="EWM446" s="342"/>
      <c r="EWN446" s="342"/>
      <c r="EWO446" s="342"/>
      <c r="EWP446" s="342"/>
      <c r="EWQ446" s="342"/>
      <c r="EWR446" s="342"/>
      <c r="EWS446" s="342"/>
      <c r="EWT446" s="342"/>
      <c r="EWU446" s="342"/>
      <c r="EWV446" s="342"/>
      <c r="EWW446" s="342"/>
      <c r="EWX446" s="342"/>
      <c r="EWY446" s="342"/>
      <c r="EWZ446" s="342"/>
      <c r="EXA446" s="342"/>
      <c r="EXB446" s="342"/>
      <c r="EXC446" s="342"/>
      <c r="EXD446" s="342"/>
      <c r="EXE446" s="342"/>
      <c r="EXF446" s="342"/>
      <c r="EXG446" s="342"/>
      <c r="EXH446" s="342"/>
      <c r="EXI446" s="342"/>
      <c r="EXJ446" s="342"/>
      <c r="EXK446" s="342"/>
      <c r="EXL446" s="342"/>
      <c r="EXM446" s="342"/>
      <c r="EXN446" s="342"/>
      <c r="EXO446" s="342"/>
      <c r="EXP446" s="342"/>
      <c r="EXQ446" s="342"/>
      <c r="EXR446" s="342"/>
      <c r="EXS446" s="342"/>
      <c r="EXT446" s="342"/>
      <c r="EXU446" s="342"/>
      <c r="EXV446" s="342"/>
      <c r="EXW446" s="342"/>
      <c r="EXX446" s="342"/>
      <c r="EXY446" s="342"/>
      <c r="EXZ446" s="342"/>
      <c r="EYA446" s="342"/>
      <c r="EYB446" s="342"/>
      <c r="EYC446" s="342"/>
      <c r="EYD446" s="342"/>
      <c r="EYE446" s="342"/>
      <c r="EYF446" s="342"/>
      <c r="EYG446" s="342"/>
      <c r="EYH446" s="342"/>
      <c r="EYI446" s="342"/>
      <c r="EYJ446" s="342"/>
      <c r="EYK446" s="342"/>
      <c r="EYL446" s="342"/>
      <c r="EYM446" s="342"/>
      <c r="EYN446" s="342"/>
      <c r="EYO446" s="342"/>
      <c r="EYP446" s="342"/>
      <c r="EYQ446" s="342"/>
      <c r="EYR446" s="342"/>
      <c r="EYS446" s="342"/>
      <c r="EYT446" s="342"/>
      <c r="EYU446" s="342"/>
      <c r="EYV446" s="342"/>
      <c r="EYW446" s="342"/>
      <c r="EYX446" s="342"/>
      <c r="EYY446" s="342"/>
      <c r="EYZ446" s="342"/>
      <c r="EZA446" s="342"/>
      <c r="EZB446" s="342"/>
      <c r="EZC446" s="342"/>
      <c r="EZD446" s="342"/>
      <c r="EZE446" s="342"/>
      <c r="EZF446" s="342"/>
      <c r="EZG446" s="342"/>
      <c r="EZH446" s="342"/>
      <c r="EZI446" s="342"/>
      <c r="EZJ446" s="342"/>
      <c r="EZK446" s="342"/>
      <c r="EZL446" s="342"/>
      <c r="EZM446" s="342"/>
      <c r="EZN446" s="342"/>
      <c r="EZO446" s="342"/>
      <c r="EZP446" s="342"/>
      <c r="EZQ446" s="342"/>
      <c r="EZR446" s="342"/>
      <c r="EZS446" s="342"/>
      <c r="EZT446" s="342"/>
      <c r="EZU446" s="342"/>
      <c r="EZV446" s="342"/>
      <c r="EZW446" s="342"/>
      <c r="EZX446" s="342"/>
      <c r="EZY446" s="342"/>
      <c r="EZZ446" s="342"/>
      <c r="FAA446" s="342"/>
      <c r="FAB446" s="342"/>
      <c r="FAC446" s="342"/>
      <c r="FAD446" s="342"/>
      <c r="FAE446" s="342"/>
      <c r="FAF446" s="342"/>
      <c r="FAG446" s="342"/>
      <c r="FAH446" s="342"/>
      <c r="FAI446" s="342"/>
      <c r="FAJ446" s="342"/>
      <c r="FAK446" s="342"/>
      <c r="FAL446" s="342"/>
      <c r="FAM446" s="342"/>
      <c r="FAN446" s="342"/>
      <c r="FAO446" s="342"/>
      <c r="FAP446" s="342"/>
      <c r="FAQ446" s="342"/>
      <c r="FAR446" s="342"/>
      <c r="FAS446" s="342"/>
      <c r="FAT446" s="342"/>
      <c r="FAU446" s="342"/>
      <c r="FAV446" s="342"/>
      <c r="FAW446" s="342"/>
      <c r="FAX446" s="342"/>
      <c r="FAY446" s="342"/>
      <c r="FAZ446" s="342"/>
      <c r="FBA446" s="342"/>
      <c r="FBB446" s="342"/>
      <c r="FBC446" s="342"/>
      <c r="FBD446" s="342"/>
      <c r="FBE446" s="342"/>
      <c r="FBF446" s="342"/>
      <c r="FBG446" s="342"/>
      <c r="FBH446" s="342"/>
      <c r="FBI446" s="342"/>
      <c r="FBJ446" s="342"/>
      <c r="FBK446" s="342"/>
      <c r="FBL446" s="342"/>
      <c r="FBM446" s="342"/>
      <c r="FBN446" s="342"/>
      <c r="FBO446" s="342"/>
      <c r="FBP446" s="342"/>
      <c r="FBQ446" s="342"/>
      <c r="FBR446" s="342"/>
      <c r="FBS446" s="342"/>
      <c r="FBT446" s="342"/>
      <c r="FBU446" s="342"/>
      <c r="FBV446" s="342"/>
      <c r="FBW446" s="342"/>
      <c r="FBX446" s="342"/>
      <c r="FBY446" s="342"/>
      <c r="FBZ446" s="342"/>
      <c r="FCA446" s="342"/>
      <c r="FCB446" s="342"/>
      <c r="FCC446" s="342"/>
      <c r="FCD446" s="342"/>
      <c r="FCE446" s="342"/>
      <c r="FCF446" s="342"/>
      <c r="FCG446" s="342"/>
      <c r="FCH446" s="342"/>
      <c r="FCI446" s="342"/>
      <c r="FCJ446" s="342"/>
      <c r="FCK446" s="342"/>
      <c r="FCL446" s="342"/>
      <c r="FCM446" s="342"/>
      <c r="FCN446" s="342"/>
      <c r="FCO446" s="342"/>
      <c r="FCP446" s="342"/>
      <c r="FCQ446" s="342"/>
      <c r="FCR446" s="342"/>
      <c r="FCS446" s="342"/>
      <c r="FCT446" s="342"/>
      <c r="FCU446" s="342"/>
      <c r="FCV446" s="342"/>
      <c r="FCW446" s="342"/>
      <c r="FCX446" s="342"/>
      <c r="FCY446" s="342"/>
      <c r="FCZ446" s="342"/>
      <c r="FDA446" s="342"/>
      <c r="FDB446" s="342"/>
      <c r="FDC446" s="342"/>
      <c r="FDD446" s="342"/>
      <c r="FDE446" s="342"/>
      <c r="FDF446" s="342"/>
      <c r="FDG446" s="342"/>
      <c r="FDH446" s="342"/>
      <c r="FDI446" s="342"/>
      <c r="FDJ446" s="342"/>
      <c r="FDK446" s="342"/>
      <c r="FDL446" s="342"/>
      <c r="FDM446" s="342"/>
      <c r="FDN446" s="342"/>
      <c r="FDO446" s="342"/>
      <c r="FDP446" s="342"/>
      <c r="FDQ446" s="342"/>
      <c r="FDR446" s="342"/>
      <c r="FDS446" s="342"/>
      <c r="FDT446" s="342"/>
      <c r="FDU446" s="342"/>
      <c r="FDV446" s="342"/>
      <c r="FDW446" s="342"/>
      <c r="FDX446" s="342"/>
      <c r="FDY446" s="342"/>
      <c r="FDZ446" s="342"/>
      <c r="FEA446" s="342"/>
      <c r="FEB446" s="342"/>
      <c r="FEC446" s="342"/>
      <c r="FED446" s="342"/>
      <c r="FEE446" s="342"/>
      <c r="FEF446" s="342"/>
      <c r="FEG446" s="342"/>
      <c r="FEH446" s="342"/>
      <c r="FEI446" s="342"/>
      <c r="FEJ446" s="342"/>
      <c r="FEK446" s="342"/>
      <c r="FEL446" s="342"/>
      <c r="FEM446" s="342"/>
      <c r="FEN446" s="342"/>
      <c r="FEO446" s="342"/>
      <c r="FEP446" s="342"/>
      <c r="FEQ446" s="342"/>
      <c r="FER446" s="342"/>
      <c r="FES446" s="342"/>
      <c r="FET446" s="342"/>
      <c r="FEU446" s="342"/>
      <c r="FEV446" s="342"/>
      <c r="FEW446" s="342"/>
      <c r="FEX446" s="342"/>
      <c r="FEY446" s="342"/>
      <c r="FEZ446" s="342"/>
      <c r="FFA446" s="342"/>
      <c r="FFB446" s="342"/>
      <c r="FFC446" s="342"/>
      <c r="FFD446" s="342"/>
      <c r="FFE446" s="342"/>
      <c r="FFF446" s="342"/>
      <c r="FFG446" s="342"/>
      <c r="FFH446" s="342"/>
      <c r="FFI446" s="342"/>
      <c r="FFJ446" s="342"/>
      <c r="FFK446" s="342"/>
      <c r="FFL446" s="342"/>
      <c r="FFM446" s="342"/>
      <c r="FFN446" s="342"/>
      <c r="FFO446" s="342"/>
      <c r="FFP446" s="342"/>
      <c r="FFQ446" s="342"/>
      <c r="FFR446" s="342"/>
      <c r="FFS446" s="342"/>
      <c r="FFT446" s="342"/>
      <c r="FFU446" s="342"/>
      <c r="FFV446" s="342"/>
      <c r="FFW446" s="342"/>
      <c r="FFX446" s="342"/>
      <c r="FFY446" s="342"/>
      <c r="FFZ446" s="342"/>
      <c r="FGA446" s="342"/>
      <c r="FGB446" s="342"/>
      <c r="FGC446" s="342"/>
      <c r="FGD446" s="342"/>
      <c r="FGE446" s="342"/>
      <c r="FGF446" s="342"/>
      <c r="FGG446" s="342"/>
      <c r="FGH446" s="342"/>
      <c r="FGI446" s="342"/>
      <c r="FGJ446" s="342"/>
      <c r="FGK446" s="342"/>
      <c r="FGL446" s="342"/>
      <c r="FGM446" s="342"/>
      <c r="FGN446" s="342"/>
      <c r="FGO446" s="342"/>
      <c r="FGP446" s="342"/>
      <c r="FGQ446" s="342"/>
      <c r="FGR446" s="342"/>
      <c r="FGS446" s="342"/>
      <c r="FGT446" s="342"/>
      <c r="FGU446" s="342"/>
      <c r="FGV446" s="342"/>
      <c r="FGW446" s="342"/>
      <c r="FGX446" s="342"/>
      <c r="FGY446" s="342"/>
      <c r="FGZ446" s="342"/>
      <c r="FHA446" s="342"/>
      <c r="FHB446" s="342"/>
      <c r="FHC446" s="342"/>
      <c r="FHD446" s="342"/>
      <c r="FHE446" s="342"/>
      <c r="FHF446" s="342"/>
      <c r="FHG446" s="342"/>
      <c r="FHH446" s="342"/>
      <c r="FHI446" s="342"/>
      <c r="FHJ446" s="342"/>
      <c r="FHK446" s="342"/>
      <c r="FHL446" s="342"/>
      <c r="FHM446" s="342"/>
      <c r="FHN446" s="342"/>
      <c r="FHO446" s="342"/>
      <c r="FHP446" s="342"/>
      <c r="FHQ446" s="342"/>
      <c r="FHR446" s="342"/>
      <c r="FHS446" s="342"/>
      <c r="FHT446" s="342"/>
      <c r="FHU446" s="342"/>
      <c r="FHV446" s="342"/>
      <c r="FHW446" s="342"/>
      <c r="FHX446" s="342"/>
      <c r="FHY446" s="342"/>
      <c r="FHZ446" s="342"/>
      <c r="FIA446" s="342"/>
      <c r="FIB446" s="342"/>
      <c r="FIC446" s="342"/>
      <c r="FID446" s="342"/>
      <c r="FIE446" s="342"/>
      <c r="FIF446" s="342"/>
      <c r="FIG446" s="342"/>
      <c r="FIH446" s="342"/>
      <c r="FII446" s="342"/>
      <c r="FIJ446" s="342"/>
      <c r="FIK446" s="342"/>
      <c r="FIL446" s="342"/>
      <c r="FIM446" s="342"/>
      <c r="FIN446" s="342"/>
      <c r="FIO446" s="342"/>
      <c r="FIP446" s="342"/>
      <c r="FIQ446" s="342"/>
      <c r="FIR446" s="342"/>
      <c r="FIS446" s="342"/>
      <c r="FIT446" s="342"/>
      <c r="FIU446" s="342"/>
      <c r="FIV446" s="342"/>
      <c r="FIW446" s="342"/>
      <c r="FIX446" s="342"/>
      <c r="FIY446" s="342"/>
      <c r="FIZ446" s="342"/>
      <c r="FJA446" s="342"/>
      <c r="FJB446" s="342"/>
      <c r="FJC446" s="342"/>
      <c r="FJD446" s="342"/>
      <c r="FJE446" s="342"/>
      <c r="FJF446" s="342"/>
      <c r="FJG446" s="342"/>
      <c r="FJH446" s="342"/>
      <c r="FJI446" s="342"/>
      <c r="FJJ446" s="342"/>
      <c r="FJK446" s="342"/>
      <c r="FJL446" s="342"/>
      <c r="FJM446" s="342"/>
      <c r="FJN446" s="342"/>
      <c r="FJO446" s="342"/>
      <c r="FJP446" s="342"/>
      <c r="FJQ446" s="342"/>
      <c r="FJR446" s="342"/>
      <c r="FJS446" s="342"/>
      <c r="FJT446" s="342"/>
      <c r="FJU446" s="342"/>
      <c r="FJV446" s="342"/>
      <c r="FJW446" s="342"/>
      <c r="FJX446" s="342"/>
      <c r="FJY446" s="342"/>
      <c r="FJZ446" s="342"/>
      <c r="FKA446" s="342"/>
      <c r="FKB446" s="342"/>
      <c r="FKC446" s="342"/>
      <c r="FKD446" s="342"/>
      <c r="FKE446" s="342"/>
      <c r="FKF446" s="342"/>
      <c r="FKG446" s="342"/>
      <c r="FKH446" s="342"/>
      <c r="FKI446" s="342"/>
      <c r="FKJ446" s="342"/>
      <c r="FKK446" s="342"/>
      <c r="FKL446" s="342"/>
      <c r="FKM446" s="342"/>
      <c r="FKN446" s="342"/>
      <c r="FKO446" s="342"/>
      <c r="FKP446" s="342"/>
      <c r="FKQ446" s="342"/>
      <c r="FKR446" s="342"/>
      <c r="FKS446" s="342"/>
      <c r="FKT446" s="342"/>
      <c r="FKU446" s="342"/>
      <c r="FKV446" s="342"/>
      <c r="FKW446" s="342"/>
      <c r="FKX446" s="342"/>
      <c r="FKY446" s="342"/>
      <c r="FKZ446" s="342"/>
      <c r="FLA446" s="342"/>
      <c r="FLB446" s="342"/>
      <c r="FLC446" s="342"/>
      <c r="FLD446" s="342"/>
      <c r="FLE446" s="342"/>
      <c r="FLF446" s="342"/>
      <c r="FLG446" s="342"/>
      <c r="FLH446" s="342"/>
      <c r="FLI446" s="342"/>
      <c r="FLJ446" s="342"/>
      <c r="FLK446" s="342"/>
      <c r="FLL446" s="342"/>
      <c r="FLM446" s="342"/>
      <c r="FLN446" s="342"/>
      <c r="FLO446" s="342"/>
      <c r="FLP446" s="342"/>
      <c r="FLQ446" s="342"/>
      <c r="FLR446" s="342"/>
      <c r="FLS446" s="342"/>
      <c r="FLT446" s="342"/>
      <c r="FLU446" s="342"/>
      <c r="FLV446" s="342"/>
      <c r="FLW446" s="342"/>
      <c r="FLX446" s="342"/>
      <c r="FLY446" s="342"/>
      <c r="FLZ446" s="342"/>
      <c r="FMA446" s="342"/>
      <c r="FMB446" s="342"/>
      <c r="FMC446" s="342"/>
      <c r="FMD446" s="342"/>
      <c r="FME446" s="342"/>
      <c r="FMF446" s="342"/>
      <c r="FMG446" s="342"/>
      <c r="FMH446" s="342"/>
      <c r="FMI446" s="342"/>
      <c r="FMJ446" s="342"/>
      <c r="FMK446" s="342"/>
      <c r="FML446" s="342"/>
      <c r="FMM446" s="342"/>
      <c r="FMN446" s="342"/>
      <c r="FMO446" s="342"/>
      <c r="FMP446" s="342"/>
      <c r="FMQ446" s="342"/>
      <c r="FMR446" s="342"/>
      <c r="FMS446" s="342"/>
      <c r="FMT446" s="342"/>
      <c r="FMU446" s="342"/>
      <c r="FMV446" s="342"/>
      <c r="FMW446" s="342"/>
      <c r="FMX446" s="342"/>
      <c r="FMY446" s="342"/>
      <c r="FMZ446" s="342"/>
      <c r="FNA446" s="342"/>
      <c r="FNB446" s="342"/>
      <c r="FNC446" s="342"/>
      <c r="FND446" s="342"/>
      <c r="FNE446" s="342"/>
      <c r="FNF446" s="342"/>
      <c r="FNG446" s="342"/>
      <c r="FNH446" s="342"/>
      <c r="FNI446" s="342"/>
      <c r="FNJ446" s="342"/>
      <c r="FNK446" s="342"/>
      <c r="FNL446" s="342"/>
      <c r="FNM446" s="342"/>
      <c r="FNN446" s="342"/>
      <c r="FNO446" s="342"/>
      <c r="FNP446" s="342"/>
      <c r="FNQ446" s="342"/>
      <c r="FNR446" s="342"/>
      <c r="FNS446" s="342"/>
      <c r="FNT446" s="342"/>
      <c r="FNU446" s="342"/>
      <c r="FNV446" s="342"/>
      <c r="FNW446" s="342"/>
      <c r="FNX446" s="342"/>
      <c r="FNY446" s="342"/>
      <c r="FNZ446" s="342"/>
      <c r="FOA446" s="342"/>
      <c r="FOB446" s="342"/>
      <c r="FOC446" s="342"/>
      <c r="FOD446" s="342"/>
      <c r="FOE446" s="342"/>
      <c r="FOF446" s="342"/>
      <c r="FOG446" s="342"/>
      <c r="FOH446" s="342"/>
      <c r="FOI446" s="342"/>
      <c r="FOJ446" s="342"/>
      <c r="FOK446" s="342"/>
      <c r="FOL446" s="342"/>
      <c r="FOM446" s="342"/>
      <c r="FON446" s="342"/>
      <c r="FOO446" s="342"/>
      <c r="FOP446" s="342"/>
      <c r="FOQ446" s="342"/>
      <c r="FOR446" s="342"/>
      <c r="FOS446" s="342"/>
      <c r="FOT446" s="342"/>
      <c r="FOU446" s="342"/>
      <c r="FOV446" s="342"/>
      <c r="FOW446" s="342"/>
      <c r="FOX446" s="342"/>
      <c r="FOY446" s="342"/>
      <c r="FOZ446" s="342"/>
      <c r="FPA446" s="342"/>
      <c r="FPB446" s="342"/>
      <c r="FPC446" s="342"/>
      <c r="FPD446" s="342"/>
      <c r="FPE446" s="342"/>
      <c r="FPF446" s="342"/>
      <c r="FPG446" s="342"/>
      <c r="FPH446" s="342"/>
      <c r="FPI446" s="342"/>
      <c r="FPJ446" s="342"/>
      <c r="FPK446" s="342"/>
      <c r="FPL446" s="342"/>
      <c r="FPM446" s="342"/>
      <c r="FPN446" s="342"/>
      <c r="FPO446" s="342"/>
      <c r="FPP446" s="342"/>
      <c r="FPQ446" s="342"/>
      <c r="FPR446" s="342"/>
      <c r="FPS446" s="342"/>
      <c r="FPT446" s="342"/>
      <c r="FPU446" s="342"/>
      <c r="FPV446" s="342"/>
      <c r="FPW446" s="342"/>
      <c r="FPX446" s="342"/>
      <c r="FPY446" s="342"/>
      <c r="FPZ446" s="342"/>
      <c r="FQA446" s="342"/>
      <c r="FQB446" s="342"/>
      <c r="FQC446" s="342"/>
      <c r="FQD446" s="342"/>
      <c r="FQE446" s="342"/>
      <c r="FQF446" s="342"/>
      <c r="FQG446" s="342"/>
      <c r="FQH446" s="342"/>
      <c r="FQI446" s="342"/>
      <c r="FQJ446" s="342"/>
      <c r="FQK446" s="342"/>
      <c r="FQL446" s="342"/>
      <c r="FQM446" s="342"/>
      <c r="FQN446" s="342"/>
      <c r="FQO446" s="342"/>
      <c r="FQP446" s="342"/>
      <c r="FQQ446" s="342"/>
      <c r="FQR446" s="342"/>
      <c r="FQS446" s="342"/>
      <c r="FQT446" s="342"/>
      <c r="FQU446" s="342"/>
      <c r="FQV446" s="342"/>
      <c r="FQW446" s="342"/>
      <c r="FQX446" s="342"/>
      <c r="FQY446" s="342"/>
      <c r="FQZ446" s="342"/>
      <c r="FRA446" s="342"/>
      <c r="FRB446" s="342"/>
      <c r="FRC446" s="342"/>
      <c r="FRD446" s="342"/>
      <c r="FRE446" s="342"/>
      <c r="FRF446" s="342"/>
      <c r="FRG446" s="342"/>
      <c r="FRH446" s="342"/>
      <c r="FRI446" s="342"/>
      <c r="FRJ446" s="342"/>
      <c r="FRK446" s="342"/>
      <c r="FRL446" s="342"/>
      <c r="FRM446" s="342"/>
      <c r="FRN446" s="342"/>
      <c r="FRO446" s="342"/>
      <c r="FRP446" s="342"/>
      <c r="FRQ446" s="342"/>
      <c r="FRR446" s="342"/>
      <c r="FRS446" s="342"/>
      <c r="FRT446" s="342"/>
      <c r="FRU446" s="342"/>
      <c r="FRV446" s="342"/>
      <c r="FRW446" s="342"/>
      <c r="FRX446" s="342"/>
      <c r="FRY446" s="342"/>
      <c r="FRZ446" s="342"/>
      <c r="FSA446" s="342"/>
      <c r="FSB446" s="342"/>
      <c r="FSC446" s="342"/>
      <c r="FSD446" s="342"/>
      <c r="FSE446" s="342"/>
      <c r="FSF446" s="342"/>
      <c r="FSG446" s="342"/>
      <c r="FSH446" s="342"/>
      <c r="FSI446" s="342"/>
      <c r="FSJ446" s="342"/>
      <c r="FSK446" s="342"/>
      <c r="FSL446" s="342"/>
      <c r="FSM446" s="342"/>
      <c r="FSN446" s="342"/>
      <c r="FSO446" s="342"/>
      <c r="FSP446" s="342"/>
      <c r="FSQ446" s="342"/>
      <c r="FSR446" s="342"/>
      <c r="FSS446" s="342"/>
      <c r="FST446" s="342"/>
      <c r="FSU446" s="342"/>
      <c r="FSV446" s="342"/>
      <c r="FSW446" s="342"/>
      <c r="FSX446" s="342"/>
      <c r="FSY446" s="342"/>
      <c r="FSZ446" s="342"/>
      <c r="FTA446" s="342"/>
      <c r="FTB446" s="342"/>
      <c r="FTC446" s="342"/>
      <c r="FTD446" s="342"/>
      <c r="FTE446" s="342"/>
      <c r="FTF446" s="342"/>
      <c r="FTG446" s="342"/>
      <c r="FTH446" s="342"/>
      <c r="FTI446" s="342"/>
      <c r="FTJ446" s="342"/>
      <c r="FTK446" s="342"/>
      <c r="FTL446" s="342"/>
      <c r="FTM446" s="342"/>
      <c r="FTN446" s="342"/>
      <c r="FTO446" s="342"/>
      <c r="FTP446" s="342"/>
      <c r="FTQ446" s="342"/>
      <c r="FTR446" s="342"/>
      <c r="FTS446" s="342"/>
      <c r="FTT446" s="342"/>
      <c r="FTU446" s="342"/>
      <c r="FTV446" s="342"/>
      <c r="FTW446" s="342"/>
      <c r="FTX446" s="342"/>
      <c r="FTY446" s="342"/>
      <c r="FTZ446" s="342"/>
      <c r="FUA446" s="342"/>
      <c r="FUB446" s="342"/>
      <c r="FUC446" s="342"/>
      <c r="FUD446" s="342"/>
      <c r="FUE446" s="342"/>
      <c r="FUF446" s="342"/>
      <c r="FUG446" s="342"/>
      <c r="FUH446" s="342"/>
      <c r="FUI446" s="342"/>
      <c r="FUJ446" s="342"/>
      <c r="FUK446" s="342"/>
      <c r="FUL446" s="342"/>
      <c r="FUM446" s="342"/>
      <c r="FUN446" s="342"/>
      <c r="FUO446" s="342"/>
      <c r="FUP446" s="342"/>
      <c r="FUQ446" s="342"/>
      <c r="FUR446" s="342"/>
      <c r="FUS446" s="342"/>
      <c r="FUT446" s="342"/>
      <c r="FUU446" s="342"/>
      <c r="FUV446" s="342"/>
      <c r="FUW446" s="342"/>
      <c r="FUX446" s="342"/>
      <c r="FUY446" s="342"/>
      <c r="FUZ446" s="342"/>
      <c r="FVA446" s="342"/>
      <c r="FVB446" s="342"/>
      <c r="FVC446" s="342"/>
      <c r="FVD446" s="342"/>
      <c r="FVE446" s="342"/>
      <c r="FVF446" s="342"/>
      <c r="FVG446" s="342"/>
      <c r="FVH446" s="342"/>
      <c r="FVI446" s="342"/>
      <c r="FVJ446" s="342"/>
      <c r="FVK446" s="342"/>
      <c r="FVL446" s="342"/>
      <c r="FVM446" s="342"/>
      <c r="FVN446" s="342"/>
      <c r="FVO446" s="342"/>
      <c r="FVP446" s="342"/>
      <c r="FVQ446" s="342"/>
      <c r="FVR446" s="342"/>
      <c r="FVS446" s="342"/>
      <c r="FVT446" s="342"/>
      <c r="FVU446" s="342"/>
      <c r="FVV446" s="342"/>
      <c r="FVW446" s="342"/>
      <c r="FVX446" s="342"/>
      <c r="FVY446" s="342"/>
      <c r="FVZ446" s="342"/>
      <c r="FWA446" s="342"/>
      <c r="FWB446" s="342"/>
      <c r="FWC446" s="342"/>
      <c r="FWD446" s="342"/>
      <c r="FWE446" s="342"/>
      <c r="FWF446" s="342"/>
      <c r="FWG446" s="342"/>
      <c r="FWH446" s="342"/>
      <c r="FWI446" s="342"/>
      <c r="FWJ446" s="342"/>
      <c r="FWK446" s="342"/>
      <c r="FWL446" s="342"/>
      <c r="FWM446" s="342"/>
      <c r="FWN446" s="342"/>
      <c r="FWO446" s="342"/>
      <c r="FWP446" s="342"/>
      <c r="FWQ446" s="342"/>
      <c r="FWR446" s="342"/>
      <c r="FWS446" s="342"/>
      <c r="FWT446" s="342"/>
      <c r="FWU446" s="342"/>
      <c r="FWV446" s="342"/>
      <c r="FWW446" s="342"/>
      <c r="FWX446" s="342"/>
      <c r="FWY446" s="342"/>
      <c r="FWZ446" s="342"/>
      <c r="FXA446" s="342"/>
      <c r="FXB446" s="342"/>
      <c r="FXC446" s="342"/>
      <c r="FXD446" s="342"/>
      <c r="FXE446" s="342"/>
      <c r="FXF446" s="342"/>
      <c r="FXG446" s="342"/>
      <c r="FXH446" s="342"/>
      <c r="FXI446" s="342"/>
      <c r="FXJ446" s="342"/>
      <c r="FXK446" s="342"/>
      <c r="FXL446" s="342"/>
      <c r="FXM446" s="342"/>
      <c r="FXN446" s="342"/>
      <c r="FXO446" s="342"/>
      <c r="FXP446" s="342"/>
      <c r="FXQ446" s="342"/>
      <c r="FXR446" s="342"/>
      <c r="FXS446" s="342"/>
      <c r="FXT446" s="342"/>
      <c r="FXU446" s="342"/>
      <c r="FXV446" s="342"/>
      <c r="FXW446" s="342"/>
      <c r="FXX446" s="342"/>
      <c r="FXY446" s="342"/>
      <c r="FXZ446" s="342"/>
      <c r="FYA446" s="342"/>
      <c r="FYB446" s="342"/>
      <c r="FYC446" s="342"/>
      <c r="FYD446" s="342"/>
      <c r="FYE446" s="342"/>
      <c r="FYF446" s="342"/>
      <c r="FYG446" s="342"/>
      <c r="FYH446" s="342"/>
      <c r="FYI446" s="342"/>
      <c r="FYJ446" s="342"/>
      <c r="FYK446" s="342"/>
      <c r="FYL446" s="342"/>
      <c r="FYM446" s="342"/>
      <c r="FYN446" s="342"/>
      <c r="FYO446" s="342"/>
      <c r="FYP446" s="342"/>
      <c r="FYQ446" s="342"/>
      <c r="FYR446" s="342"/>
      <c r="FYS446" s="342"/>
      <c r="FYT446" s="342"/>
      <c r="FYU446" s="342"/>
      <c r="FYV446" s="342"/>
      <c r="FYW446" s="342"/>
      <c r="FYX446" s="342"/>
      <c r="FYY446" s="342"/>
      <c r="FYZ446" s="342"/>
      <c r="FZA446" s="342"/>
      <c r="FZB446" s="342"/>
      <c r="FZC446" s="342"/>
      <c r="FZD446" s="342"/>
      <c r="FZE446" s="342"/>
      <c r="FZF446" s="342"/>
      <c r="FZG446" s="342"/>
      <c r="FZH446" s="342"/>
      <c r="FZI446" s="342"/>
      <c r="FZJ446" s="342"/>
      <c r="FZK446" s="342"/>
      <c r="FZL446" s="342"/>
      <c r="FZM446" s="342"/>
      <c r="FZN446" s="342"/>
      <c r="FZO446" s="342"/>
      <c r="FZP446" s="342"/>
      <c r="FZQ446" s="342"/>
      <c r="FZR446" s="342"/>
      <c r="FZS446" s="342"/>
      <c r="FZT446" s="342"/>
      <c r="FZU446" s="342"/>
      <c r="FZV446" s="342"/>
      <c r="FZW446" s="342"/>
      <c r="FZX446" s="342"/>
      <c r="FZY446" s="342"/>
      <c r="FZZ446" s="342"/>
      <c r="GAA446" s="342"/>
      <c r="GAB446" s="342"/>
      <c r="GAC446" s="342"/>
      <c r="GAD446" s="342"/>
      <c r="GAE446" s="342"/>
      <c r="GAF446" s="342"/>
      <c r="GAG446" s="342"/>
      <c r="GAH446" s="342"/>
      <c r="GAI446" s="342"/>
      <c r="GAJ446" s="342"/>
      <c r="GAK446" s="342"/>
      <c r="GAL446" s="342"/>
      <c r="GAM446" s="342"/>
      <c r="GAN446" s="342"/>
      <c r="GAO446" s="342"/>
      <c r="GAP446" s="342"/>
      <c r="GAQ446" s="342"/>
      <c r="GAR446" s="342"/>
      <c r="GAS446" s="342"/>
      <c r="GAT446" s="342"/>
      <c r="GAU446" s="342"/>
      <c r="GAV446" s="342"/>
      <c r="GAW446" s="342"/>
      <c r="GAX446" s="342"/>
      <c r="GAY446" s="342"/>
      <c r="GAZ446" s="342"/>
      <c r="GBA446" s="342"/>
      <c r="GBB446" s="342"/>
      <c r="GBC446" s="342"/>
      <c r="GBD446" s="342"/>
      <c r="GBE446" s="342"/>
      <c r="GBF446" s="342"/>
      <c r="GBG446" s="342"/>
      <c r="GBH446" s="342"/>
      <c r="GBI446" s="342"/>
      <c r="GBJ446" s="342"/>
      <c r="GBK446" s="342"/>
      <c r="GBL446" s="342"/>
      <c r="GBM446" s="342"/>
      <c r="GBN446" s="342"/>
      <c r="GBO446" s="342"/>
      <c r="GBP446" s="342"/>
      <c r="GBQ446" s="342"/>
      <c r="GBR446" s="342"/>
      <c r="GBS446" s="342"/>
      <c r="GBT446" s="342"/>
      <c r="GBU446" s="342"/>
      <c r="GBV446" s="342"/>
      <c r="GBW446" s="342"/>
      <c r="GBX446" s="342"/>
      <c r="GBY446" s="342"/>
      <c r="GBZ446" s="342"/>
      <c r="GCA446" s="342"/>
      <c r="GCB446" s="342"/>
      <c r="GCC446" s="342"/>
      <c r="GCD446" s="342"/>
      <c r="GCE446" s="342"/>
      <c r="GCF446" s="342"/>
      <c r="GCG446" s="342"/>
      <c r="GCH446" s="342"/>
      <c r="GCI446" s="342"/>
      <c r="GCJ446" s="342"/>
      <c r="GCK446" s="342"/>
      <c r="GCL446" s="342"/>
      <c r="GCM446" s="342"/>
      <c r="GCN446" s="342"/>
      <c r="GCO446" s="342"/>
      <c r="GCP446" s="342"/>
      <c r="GCQ446" s="342"/>
      <c r="GCR446" s="342"/>
      <c r="GCS446" s="342"/>
      <c r="GCT446" s="342"/>
      <c r="GCU446" s="342"/>
      <c r="GCV446" s="342"/>
      <c r="GCW446" s="342"/>
      <c r="GCX446" s="342"/>
      <c r="GCY446" s="342"/>
      <c r="GCZ446" s="342"/>
      <c r="GDA446" s="342"/>
      <c r="GDB446" s="342"/>
      <c r="GDC446" s="342"/>
      <c r="GDD446" s="342"/>
      <c r="GDE446" s="342"/>
      <c r="GDF446" s="342"/>
      <c r="GDG446" s="342"/>
      <c r="GDH446" s="342"/>
      <c r="GDI446" s="342"/>
      <c r="GDJ446" s="342"/>
      <c r="GDK446" s="342"/>
      <c r="GDL446" s="342"/>
      <c r="GDM446" s="342"/>
      <c r="GDN446" s="342"/>
      <c r="GDO446" s="342"/>
      <c r="GDP446" s="342"/>
      <c r="GDQ446" s="342"/>
      <c r="GDR446" s="342"/>
      <c r="GDS446" s="342"/>
      <c r="GDT446" s="342"/>
      <c r="GDU446" s="342"/>
      <c r="GDV446" s="342"/>
      <c r="GDW446" s="342"/>
      <c r="GDX446" s="342"/>
      <c r="GDY446" s="342"/>
      <c r="GDZ446" s="342"/>
      <c r="GEA446" s="342"/>
      <c r="GEB446" s="342"/>
      <c r="GEC446" s="342"/>
      <c r="GED446" s="342"/>
      <c r="GEE446" s="342"/>
      <c r="GEF446" s="342"/>
      <c r="GEG446" s="342"/>
      <c r="GEH446" s="342"/>
      <c r="GEI446" s="342"/>
      <c r="GEJ446" s="342"/>
      <c r="GEK446" s="342"/>
      <c r="GEL446" s="342"/>
      <c r="GEM446" s="342"/>
      <c r="GEN446" s="342"/>
      <c r="GEO446" s="342"/>
      <c r="GEP446" s="342"/>
      <c r="GEQ446" s="342"/>
      <c r="GER446" s="342"/>
      <c r="GES446" s="342"/>
      <c r="GET446" s="342"/>
      <c r="GEU446" s="342"/>
      <c r="GEV446" s="342"/>
      <c r="GEW446" s="342"/>
      <c r="GEX446" s="342"/>
      <c r="GEY446" s="342"/>
      <c r="GEZ446" s="342"/>
      <c r="GFA446" s="342"/>
      <c r="GFB446" s="342"/>
      <c r="GFC446" s="342"/>
      <c r="GFD446" s="342"/>
      <c r="GFE446" s="342"/>
      <c r="GFF446" s="342"/>
      <c r="GFG446" s="342"/>
      <c r="GFH446" s="342"/>
      <c r="GFI446" s="342"/>
      <c r="GFJ446" s="342"/>
      <c r="GFK446" s="342"/>
      <c r="GFL446" s="342"/>
      <c r="GFM446" s="342"/>
      <c r="GFN446" s="342"/>
      <c r="GFO446" s="342"/>
      <c r="GFP446" s="342"/>
      <c r="GFQ446" s="342"/>
      <c r="GFR446" s="342"/>
      <c r="GFS446" s="342"/>
      <c r="GFT446" s="342"/>
      <c r="GFU446" s="342"/>
      <c r="GFV446" s="342"/>
      <c r="GFW446" s="342"/>
      <c r="GFX446" s="342"/>
      <c r="GFY446" s="342"/>
      <c r="GFZ446" s="342"/>
      <c r="GGA446" s="342"/>
      <c r="GGB446" s="342"/>
      <c r="GGC446" s="342"/>
      <c r="GGD446" s="342"/>
      <c r="GGE446" s="342"/>
      <c r="GGF446" s="342"/>
      <c r="GGG446" s="342"/>
      <c r="GGH446" s="342"/>
      <c r="GGI446" s="342"/>
      <c r="GGJ446" s="342"/>
      <c r="GGK446" s="342"/>
      <c r="GGL446" s="342"/>
      <c r="GGM446" s="342"/>
      <c r="GGN446" s="342"/>
      <c r="GGO446" s="342"/>
      <c r="GGP446" s="342"/>
      <c r="GGQ446" s="342"/>
      <c r="GGR446" s="342"/>
      <c r="GGS446" s="342"/>
      <c r="GGT446" s="342"/>
      <c r="GGU446" s="342"/>
      <c r="GGV446" s="342"/>
      <c r="GGW446" s="342"/>
      <c r="GGX446" s="342"/>
      <c r="GGY446" s="342"/>
      <c r="GGZ446" s="342"/>
      <c r="GHA446" s="342"/>
      <c r="GHB446" s="342"/>
      <c r="GHC446" s="342"/>
      <c r="GHD446" s="342"/>
      <c r="GHE446" s="342"/>
      <c r="GHF446" s="342"/>
      <c r="GHG446" s="342"/>
      <c r="GHH446" s="342"/>
      <c r="GHI446" s="342"/>
      <c r="GHJ446" s="342"/>
      <c r="GHK446" s="342"/>
      <c r="GHL446" s="342"/>
      <c r="GHM446" s="342"/>
      <c r="GHN446" s="342"/>
      <c r="GHO446" s="342"/>
      <c r="GHP446" s="342"/>
      <c r="GHQ446" s="342"/>
      <c r="GHR446" s="342"/>
      <c r="GHS446" s="342"/>
      <c r="GHT446" s="342"/>
      <c r="GHU446" s="342"/>
      <c r="GHV446" s="342"/>
      <c r="GHW446" s="342"/>
      <c r="GHX446" s="342"/>
      <c r="GHY446" s="342"/>
      <c r="GHZ446" s="342"/>
      <c r="GIA446" s="342"/>
      <c r="GIB446" s="342"/>
      <c r="GIC446" s="342"/>
      <c r="GID446" s="342"/>
      <c r="GIE446" s="342"/>
      <c r="GIF446" s="342"/>
      <c r="GIG446" s="342"/>
      <c r="GIH446" s="342"/>
      <c r="GII446" s="342"/>
      <c r="GIJ446" s="342"/>
      <c r="GIK446" s="342"/>
      <c r="GIL446" s="342"/>
      <c r="GIM446" s="342"/>
      <c r="GIN446" s="342"/>
      <c r="GIO446" s="342"/>
      <c r="GIP446" s="342"/>
      <c r="GIQ446" s="342"/>
      <c r="GIR446" s="342"/>
      <c r="GIS446" s="342"/>
      <c r="GIT446" s="342"/>
      <c r="GIU446" s="342"/>
      <c r="GIV446" s="342"/>
      <c r="GIW446" s="342"/>
      <c r="GIX446" s="342"/>
      <c r="GIY446" s="342"/>
      <c r="GIZ446" s="342"/>
      <c r="GJA446" s="342"/>
      <c r="GJB446" s="342"/>
      <c r="GJC446" s="342"/>
      <c r="GJD446" s="342"/>
      <c r="GJE446" s="342"/>
      <c r="GJF446" s="342"/>
      <c r="GJG446" s="342"/>
      <c r="GJH446" s="342"/>
      <c r="GJI446" s="342"/>
      <c r="GJJ446" s="342"/>
      <c r="GJK446" s="342"/>
      <c r="GJL446" s="342"/>
      <c r="GJM446" s="342"/>
      <c r="GJN446" s="342"/>
      <c r="GJO446" s="342"/>
      <c r="GJP446" s="342"/>
      <c r="GJQ446" s="342"/>
      <c r="GJR446" s="342"/>
      <c r="GJS446" s="342"/>
      <c r="GJT446" s="342"/>
      <c r="GJU446" s="342"/>
      <c r="GJV446" s="342"/>
      <c r="GJW446" s="342"/>
      <c r="GJX446" s="342"/>
      <c r="GJY446" s="342"/>
      <c r="GJZ446" s="342"/>
      <c r="GKA446" s="342"/>
      <c r="GKB446" s="342"/>
      <c r="GKC446" s="342"/>
      <c r="GKD446" s="342"/>
      <c r="GKE446" s="342"/>
      <c r="GKF446" s="342"/>
      <c r="GKG446" s="342"/>
      <c r="GKH446" s="342"/>
      <c r="GKI446" s="342"/>
      <c r="GKJ446" s="342"/>
      <c r="GKK446" s="342"/>
      <c r="GKL446" s="342"/>
      <c r="GKM446" s="342"/>
      <c r="GKN446" s="342"/>
      <c r="GKO446" s="342"/>
      <c r="GKP446" s="342"/>
      <c r="GKQ446" s="342"/>
      <c r="GKR446" s="342"/>
      <c r="GKS446" s="342"/>
      <c r="GKT446" s="342"/>
      <c r="GKU446" s="342"/>
      <c r="GKV446" s="342"/>
      <c r="GKW446" s="342"/>
      <c r="GKX446" s="342"/>
      <c r="GKY446" s="342"/>
      <c r="GKZ446" s="342"/>
      <c r="GLA446" s="342"/>
      <c r="GLB446" s="342"/>
      <c r="GLC446" s="342"/>
      <c r="GLD446" s="342"/>
      <c r="GLE446" s="342"/>
      <c r="GLF446" s="342"/>
      <c r="GLG446" s="342"/>
      <c r="GLH446" s="342"/>
      <c r="GLI446" s="342"/>
      <c r="GLJ446" s="342"/>
      <c r="GLK446" s="342"/>
      <c r="GLL446" s="342"/>
      <c r="GLM446" s="342"/>
      <c r="GLN446" s="342"/>
      <c r="GLO446" s="342"/>
      <c r="GLP446" s="342"/>
      <c r="GLQ446" s="342"/>
      <c r="GLR446" s="342"/>
      <c r="GLS446" s="342"/>
      <c r="GLT446" s="342"/>
      <c r="GLU446" s="342"/>
      <c r="GLV446" s="342"/>
      <c r="GLW446" s="342"/>
      <c r="GLX446" s="342"/>
      <c r="GLY446" s="342"/>
      <c r="GLZ446" s="342"/>
      <c r="GMA446" s="342"/>
      <c r="GMB446" s="342"/>
      <c r="GMC446" s="342"/>
      <c r="GMD446" s="342"/>
      <c r="GME446" s="342"/>
      <c r="GMF446" s="342"/>
      <c r="GMG446" s="342"/>
      <c r="GMH446" s="342"/>
      <c r="GMI446" s="342"/>
      <c r="GMJ446" s="342"/>
      <c r="GMK446" s="342"/>
      <c r="GML446" s="342"/>
      <c r="GMM446" s="342"/>
      <c r="GMN446" s="342"/>
      <c r="GMO446" s="342"/>
      <c r="GMP446" s="342"/>
      <c r="GMQ446" s="342"/>
      <c r="GMR446" s="342"/>
      <c r="GMS446" s="342"/>
      <c r="GMT446" s="342"/>
      <c r="GMU446" s="342"/>
      <c r="GMV446" s="342"/>
      <c r="GMW446" s="342"/>
      <c r="GMX446" s="342"/>
      <c r="GMY446" s="342"/>
      <c r="GMZ446" s="342"/>
      <c r="GNA446" s="342"/>
      <c r="GNB446" s="342"/>
      <c r="GNC446" s="342"/>
      <c r="GND446" s="342"/>
      <c r="GNE446" s="342"/>
      <c r="GNF446" s="342"/>
      <c r="GNG446" s="342"/>
      <c r="GNH446" s="342"/>
      <c r="GNI446" s="342"/>
      <c r="GNJ446" s="342"/>
      <c r="GNK446" s="342"/>
      <c r="GNL446" s="342"/>
      <c r="GNM446" s="342"/>
      <c r="GNN446" s="342"/>
      <c r="GNO446" s="342"/>
      <c r="GNP446" s="342"/>
      <c r="GNQ446" s="342"/>
      <c r="GNR446" s="342"/>
      <c r="GNS446" s="342"/>
      <c r="GNT446" s="342"/>
      <c r="GNU446" s="342"/>
      <c r="GNV446" s="342"/>
      <c r="GNW446" s="342"/>
      <c r="GNX446" s="342"/>
      <c r="GNY446" s="342"/>
      <c r="GNZ446" s="342"/>
      <c r="GOA446" s="342"/>
      <c r="GOB446" s="342"/>
      <c r="GOC446" s="342"/>
      <c r="GOD446" s="342"/>
      <c r="GOE446" s="342"/>
      <c r="GOF446" s="342"/>
      <c r="GOG446" s="342"/>
      <c r="GOH446" s="342"/>
      <c r="GOI446" s="342"/>
      <c r="GOJ446" s="342"/>
      <c r="GOK446" s="342"/>
      <c r="GOL446" s="342"/>
      <c r="GOM446" s="342"/>
      <c r="GON446" s="342"/>
      <c r="GOO446" s="342"/>
      <c r="GOP446" s="342"/>
      <c r="GOQ446" s="342"/>
      <c r="GOR446" s="342"/>
      <c r="GOS446" s="342"/>
      <c r="GOT446" s="342"/>
      <c r="GOU446" s="342"/>
      <c r="GOV446" s="342"/>
      <c r="GOW446" s="342"/>
      <c r="GOX446" s="342"/>
      <c r="GOY446" s="342"/>
      <c r="GOZ446" s="342"/>
      <c r="GPA446" s="342"/>
      <c r="GPB446" s="342"/>
      <c r="GPC446" s="342"/>
      <c r="GPD446" s="342"/>
      <c r="GPE446" s="342"/>
      <c r="GPF446" s="342"/>
      <c r="GPG446" s="342"/>
      <c r="GPH446" s="342"/>
      <c r="GPI446" s="342"/>
      <c r="GPJ446" s="342"/>
      <c r="GPK446" s="342"/>
      <c r="GPL446" s="342"/>
      <c r="GPM446" s="342"/>
      <c r="GPN446" s="342"/>
      <c r="GPO446" s="342"/>
      <c r="GPP446" s="342"/>
      <c r="GPQ446" s="342"/>
      <c r="GPR446" s="342"/>
      <c r="GPS446" s="342"/>
      <c r="GPT446" s="342"/>
      <c r="GPU446" s="342"/>
      <c r="GPV446" s="342"/>
      <c r="GPW446" s="342"/>
      <c r="GPX446" s="342"/>
      <c r="GPY446" s="342"/>
      <c r="GPZ446" s="342"/>
      <c r="GQA446" s="342"/>
      <c r="GQB446" s="342"/>
      <c r="GQC446" s="342"/>
      <c r="GQD446" s="342"/>
      <c r="GQE446" s="342"/>
      <c r="GQF446" s="342"/>
      <c r="GQG446" s="342"/>
      <c r="GQH446" s="342"/>
      <c r="GQI446" s="342"/>
      <c r="GQJ446" s="342"/>
      <c r="GQK446" s="342"/>
      <c r="GQL446" s="342"/>
      <c r="GQM446" s="342"/>
      <c r="GQN446" s="342"/>
      <c r="GQO446" s="342"/>
      <c r="GQP446" s="342"/>
      <c r="GQQ446" s="342"/>
      <c r="GQR446" s="342"/>
      <c r="GQS446" s="342"/>
      <c r="GQT446" s="342"/>
      <c r="GQU446" s="342"/>
      <c r="GQV446" s="342"/>
      <c r="GQW446" s="342"/>
      <c r="GQX446" s="342"/>
      <c r="GQY446" s="342"/>
      <c r="GQZ446" s="342"/>
      <c r="GRA446" s="342"/>
      <c r="GRB446" s="342"/>
      <c r="GRC446" s="342"/>
      <c r="GRD446" s="342"/>
      <c r="GRE446" s="342"/>
      <c r="GRF446" s="342"/>
      <c r="GRG446" s="342"/>
      <c r="GRH446" s="342"/>
      <c r="GRI446" s="342"/>
      <c r="GRJ446" s="342"/>
      <c r="GRK446" s="342"/>
      <c r="GRL446" s="342"/>
      <c r="GRM446" s="342"/>
      <c r="GRN446" s="342"/>
      <c r="GRO446" s="342"/>
      <c r="GRP446" s="342"/>
      <c r="GRQ446" s="342"/>
      <c r="GRR446" s="342"/>
      <c r="GRS446" s="342"/>
      <c r="GRT446" s="342"/>
      <c r="GRU446" s="342"/>
      <c r="GRV446" s="342"/>
      <c r="GRW446" s="342"/>
      <c r="GRX446" s="342"/>
      <c r="GRY446" s="342"/>
      <c r="GRZ446" s="342"/>
      <c r="GSA446" s="342"/>
      <c r="GSB446" s="342"/>
      <c r="GSC446" s="342"/>
      <c r="GSD446" s="342"/>
      <c r="GSE446" s="342"/>
      <c r="GSF446" s="342"/>
      <c r="GSG446" s="342"/>
      <c r="GSH446" s="342"/>
      <c r="GSI446" s="342"/>
      <c r="GSJ446" s="342"/>
      <c r="GSK446" s="342"/>
      <c r="GSL446" s="342"/>
      <c r="GSM446" s="342"/>
      <c r="GSN446" s="342"/>
      <c r="GSO446" s="342"/>
      <c r="GSP446" s="342"/>
      <c r="GSQ446" s="342"/>
      <c r="GSR446" s="342"/>
      <c r="GSS446" s="342"/>
      <c r="GST446" s="342"/>
      <c r="GSU446" s="342"/>
      <c r="GSV446" s="342"/>
      <c r="GSW446" s="342"/>
      <c r="GSX446" s="342"/>
      <c r="GSY446" s="342"/>
      <c r="GSZ446" s="342"/>
      <c r="GTA446" s="342"/>
      <c r="GTB446" s="342"/>
      <c r="GTC446" s="342"/>
      <c r="GTD446" s="342"/>
      <c r="GTE446" s="342"/>
      <c r="GTF446" s="342"/>
      <c r="GTG446" s="342"/>
      <c r="GTH446" s="342"/>
      <c r="GTI446" s="342"/>
      <c r="GTJ446" s="342"/>
      <c r="GTK446" s="342"/>
      <c r="GTL446" s="342"/>
      <c r="GTM446" s="342"/>
      <c r="GTN446" s="342"/>
      <c r="GTO446" s="342"/>
      <c r="GTP446" s="342"/>
      <c r="GTQ446" s="342"/>
      <c r="GTR446" s="342"/>
      <c r="GTS446" s="342"/>
      <c r="GTT446" s="342"/>
      <c r="GTU446" s="342"/>
      <c r="GTV446" s="342"/>
      <c r="GTW446" s="342"/>
      <c r="GTX446" s="342"/>
      <c r="GTY446" s="342"/>
      <c r="GTZ446" s="342"/>
      <c r="GUA446" s="342"/>
      <c r="GUB446" s="342"/>
      <c r="GUC446" s="342"/>
      <c r="GUD446" s="342"/>
      <c r="GUE446" s="342"/>
      <c r="GUF446" s="342"/>
      <c r="GUG446" s="342"/>
      <c r="GUH446" s="342"/>
      <c r="GUI446" s="342"/>
      <c r="GUJ446" s="342"/>
      <c r="GUK446" s="342"/>
      <c r="GUL446" s="342"/>
      <c r="GUM446" s="342"/>
      <c r="GUN446" s="342"/>
      <c r="GUO446" s="342"/>
      <c r="GUP446" s="342"/>
      <c r="GUQ446" s="342"/>
      <c r="GUR446" s="342"/>
      <c r="GUS446" s="342"/>
      <c r="GUT446" s="342"/>
      <c r="GUU446" s="342"/>
      <c r="GUV446" s="342"/>
      <c r="GUW446" s="342"/>
      <c r="GUX446" s="342"/>
      <c r="GUY446" s="342"/>
      <c r="GUZ446" s="342"/>
      <c r="GVA446" s="342"/>
      <c r="GVB446" s="342"/>
      <c r="GVC446" s="342"/>
      <c r="GVD446" s="342"/>
      <c r="GVE446" s="342"/>
      <c r="GVF446" s="342"/>
      <c r="GVG446" s="342"/>
      <c r="GVH446" s="342"/>
      <c r="GVI446" s="342"/>
      <c r="GVJ446" s="342"/>
      <c r="GVK446" s="342"/>
      <c r="GVL446" s="342"/>
      <c r="GVM446" s="342"/>
      <c r="GVN446" s="342"/>
      <c r="GVO446" s="342"/>
      <c r="GVP446" s="342"/>
      <c r="GVQ446" s="342"/>
      <c r="GVR446" s="342"/>
      <c r="GVS446" s="342"/>
      <c r="GVT446" s="342"/>
      <c r="GVU446" s="342"/>
      <c r="GVV446" s="342"/>
      <c r="GVW446" s="342"/>
      <c r="GVX446" s="342"/>
      <c r="GVY446" s="342"/>
      <c r="GVZ446" s="342"/>
      <c r="GWA446" s="342"/>
      <c r="GWB446" s="342"/>
      <c r="GWC446" s="342"/>
      <c r="GWD446" s="342"/>
      <c r="GWE446" s="342"/>
      <c r="GWF446" s="342"/>
      <c r="GWG446" s="342"/>
      <c r="GWH446" s="342"/>
      <c r="GWI446" s="342"/>
      <c r="GWJ446" s="342"/>
      <c r="GWK446" s="342"/>
      <c r="GWL446" s="342"/>
      <c r="GWM446" s="342"/>
      <c r="GWN446" s="342"/>
      <c r="GWO446" s="342"/>
      <c r="GWP446" s="342"/>
      <c r="GWQ446" s="342"/>
      <c r="GWR446" s="342"/>
      <c r="GWS446" s="342"/>
      <c r="GWT446" s="342"/>
      <c r="GWU446" s="342"/>
      <c r="GWV446" s="342"/>
      <c r="GWW446" s="342"/>
      <c r="GWX446" s="342"/>
      <c r="GWY446" s="342"/>
      <c r="GWZ446" s="342"/>
      <c r="GXA446" s="342"/>
      <c r="GXB446" s="342"/>
      <c r="GXC446" s="342"/>
      <c r="GXD446" s="342"/>
      <c r="GXE446" s="342"/>
      <c r="GXF446" s="342"/>
      <c r="GXG446" s="342"/>
      <c r="GXH446" s="342"/>
      <c r="GXI446" s="342"/>
      <c r="GXJ446" s="342"/>
      <c r="GXK446" s="342"/>
      <c r="GXL446" s="342"/>
      <c r="GXM446" s="342"/>
      <c r="GXN446" s="342"/>
      <c r="GXO446" s="342"/>
      <c r="GXP446" s="342"/>
      <c r="GXQ446" s="342"/>
      <c r="GXR446" s="342"/>
      <c r="GXS446" s="342"/>
      <c r="GXT446" s="342"/>
      <c r="GXU446" s="342"/>
      <c r="GXV446" s="342"/>
      <c r="GXW446" s="342"/>
      <c r="GXX446" s="342"/>
      <c r="GXY446" s="342"/>
      <c r="GXZ446" s="342"/>
      <c r="GYA446" s="342"/>
      <c r="GYB446" s="342"/>
      <c r="GYC446" s="342"/>
      <c r="GYD446" s="342"/>
      <c r="GYE446" s="342"/>
      <c r="GYF446" s="342"/>
      <c r="GYG446" s="342"/>
      <c r="GYH446" s="342"/>
      <c r="GYI446" s="342"/>
      <c r="GYJ446" s="342"/>
      <c r="GYK446" s="342"/>
      <c r="GYL446" s="342"/>
      <c r="GYM446" s="342"/>
      <c r="GYN446" s="342"/>
      <c r="GYO446" s="342"/>
      <c r="GYP446" s="342"/>
      <c r="GYQ446" s="342"/>
      <c r="GYR446" s="342"/>
      <c r="GYS446" s="342"/>
      <c r="GYT446" s="342"/>
      <c r="GYU446" s="342"/>
      <c r="GYV446" s="342"/>
      <c r="GYW446" s="342"/>
      <c r="GYX446" s="342"/>
      <c r="GYY446" s="342"/>
      <c r="GYZ446" s="342"/>
      <c r="GZA446" s="342"/>
      <c r="GZB446" s="342"/>
      <c r="GZC446" s="342"/>
      <c r="GZD446" s="342"/>
      <c r="GZE446" s="342"/>
      <c r="GZF446" s="342"/>
      <c r="GZG446" s="342"/>
      <c r="GZH446" s="342"/>
      <c r="GZI446" s="342"/>
      <c r="GZJ446" s="342"/>
      <c r="GZK446" s="342"/>
      <c r="GZL446" s="342"/>
      <c r="GZM446" s="342"/>
      <c r="GZN446" s="342"/>
      <c r="GZO446" s="342"/>
      <c r="GZP446" s="342"/>
      <c r="GZQ446" s="342"/>
      <c r="GZR446" s="342"/>
      <c r="GZS446" s="342"/>
      <c r="GZT446" s="342"/>
      <c r="GZU446" s="342"/>
      <c r="GZV446" s="342"/>
      <c r="GZW446" s="342"/>
      <c r="GZX446" s="342"/>
      <c r="GZY446" s="342"/>
      <c r="GZZ446" s="342"/>
      <c r="HAA446" s="342"/>
      <c r="HAB446" s="342"/>
      <c r="HAC446" s="342"/>
      <c r="HAD446" s="342"/>
      <c r="HAE446" s="342"/>
      <c r="HAF446" s="342"/>
      <c r="HAG446" s="342"/>
      <c r="HAH446" s="342"/>
      <c r="HAI446" s="342"/>
      <c r="HAJ446" s="342"/>
      <c r="HAK446" s="342"/>
      <c r="HAL446" s="342"/>
      <c r="HAM446" s="342"/>
      <c r="HAN446" s="342"/>
      <c r="HAO446" s="342"/>
      <c r="HAP446" s="342"/>
      <c r="HAQ446" s="342"/>
      <c r="HAR446" s="342"/>
      <c r="HAS446" s="342"/>
      <c r="HAT446" s="342"/>
      <c r="HAU446" s="342"/>
      <c r="HAV446" s="342"/>
      <c r="HAW446" s="342"/>
      <c r="HAX446" s="342"/>
      <c r="HAY446" s="342"/>
      <c r="HAZ446" s="342"/>
      <c r="HBA446" s="342"/>
      <c r="HBB446" s="342"/>
      <c r="HBC446" s="342"/>
      <c r="HBD446" s="342"/>
      <c r="HBE446" s="342"/>
      <c r="HBF446" s="342"/>
      <c r="HBG446" s="342"/>
      <c r="HBH446" s="342"/>
      <c r="HBI446" s="342"/>
      <c r="HBJ446" s="342"/>
      <c r="HBK446" s="342"/>
      <c r="HBL446" s="342"/>
      <c r="HBM446" s="342"/>
      <c r="HBN446" s="342"/>
      <c r="HBO446" s="342"/>
      <c r="HBP446" s="342"/>
      <c r="HBQ446" s="342"/>
      <c r="HBR446" s="342"/>
      <c r="HBS446" s="342"/>
      <c r="HBT446" s="342"/>
      <c r="HBU446" s="342"/>
      <c r="HBV446" s="342"/>
      <c r="HBW446" s="342"/>
      <c r="HBX446" s="342"/>
      <c r="HBY446" s="342"/>
      <c r="HBZ446" s="342"/>
      <c r="HCA446" s="342"/>
      <c r="HCB446" s="342"/>
      <c r="HCC446" s="342"/>
      <c r="HCD446" s="342"/>
      <c r="HCE446" s="342"/>
      <c r="HCF446" s="342"/>
      <c r="HCG446" s="342"/>
      <c r="HCH446" s="342"/>
      <c r="HCI446" s="342"/>
      <c r="HCJ446" s="342"/>
      <c r="HCK446" s="342"/>
      <c r="HCL446" s="342"/>
      <c r="HCM446" s="342"/>
      <c r="HCN446" s="342"/>
      <c r="HCO446" s="342"/>
      <c r="HCP446" s="342"/>
      <c r="HCQ446" s="342"/>
      <c r="HCR446" s="342"/>
      <c r="HCS446" s="342"/>
      <c r="HCT446" s="342"/>
      <c r="HCU446" s="342"/>
      <c r="HCV446" s="342"/>
      <c r="HCW446" s="342"/>
      <c r="HCX446" s="342"/>
      <c r="HCY446" s="342"/>
      <c r="HCZ446" s="342"/>
      <c r="HDA446" s="342"/>
      <c r="HDB446" s="342"/>
      <c r="HDC446" s="342"/>
      <c r="HDD446" s="342"/>
      <c r="HDE446" s="342"/>
      <c r="HDF446" s="342"/>
      <c r="HDG446" s="342"/>
      <c r="HDH446" s="342"/>
      <c r="HDI446" s="342"/>
      <c r="HDJ446" s="342"/>
      <c r="HDK446" s="342"/>
      <c r="HDL446" s="342"/>
      <c r="HDM446" s="342"/>
      <c r="HDN446" s="342"/>
      <c r="HDO446" s="342"/>
      <c r="HDP446" s="342"/>
      <c r="HDQ446" s="342"/>
      <c r="HDR446" s="342"/>
      <c r="HDS446" s="342"/>
      <c r="HDT446" s="342"/>
      <c r="HDU446" s="342"/>
      <c r="HDV446" s="342"/>
      <c r="HDW446" s="342"/>
      <c r="HDX446" s="342"/>
      <c r="HDY446" s="342"/>
      <c r="HDZ446" s="342"/>
      <c r="HEA446" s="342"/>
      <c r="HEB446" s="342"/>
      <c r="HEC446" s="342"/>
      <c r="HED446" s="342"/>
      <c r="HEE446" s="342"/>
      <c r="HEF446" s="342"/>
      <c r="HEG446" s="342"/>
      <c r="HEH446" s="342"/>
      <c r="HEI446" s="342"/>
      <c r="HEJ446" s="342"/>
      <c r="HEK446" s="342"/>
      <c r="HEL446" s="342"/>
      <c r="HEM446" s="342"/>
      <c r="HEN446" s="342"/>
      <c r="HEO446" s="342"/>
      <c r="HEP446" s="342"/>
      <c r="HEQ446" s="342"/>
      <c r="HER446" s="342"/>
      <c r="HES446" s="342"/>
      <c r="HET446" s="342"/>
      <c r="HEU446" s="342"/>
      <c r="HEV446" s="342"/>
      <c r="HEW446" s="342"/>
      <c r="HEX446" s="342"/>
      <c r="HEY446" s="342"/>
      <c r="HEZ446" s="342"/>
      <c r="HFA446" s="342"/>
      <c r="HFB446" s="342"/>
      <c r="HFC446" s="342"/>
      <c r="HFD446" s="342"/>
      <c r="HFE446" s="342"/>
      <c r="HFF446" s="342"/>
      <c r="HFG446" s="342"/>
      <c r="HFH446" s="342"/>
      <c r="HFI446" s="342"/>
      <c r="HFJ446" s="342"/>
      <c r="HFK446" s="342"/>
      <c r="HFL446" s="342"/>
      <c r="HFM446" s="342"/>
      <c r="HFN446" s="342"/>
      <c r="HFO446" s="342"/>
      <c r="HFP446" s="342"/>
      <c r="HFQ446" s="342"/>
      <c r="HFR446" s="342"/>
      <c r="HFS446" s="342"/>
      <c r="HFT446" s="342"/>
      <c r="HFU446" s="342"/>
      <c r="HFV446" s="342"/>
      <c r="HFW446" s="342"/>
      <c r="HFX446" s="342"/>
      <c r="HFY446" s="342"/>
      <c r="HFZ446" s="342"/>
      <c r="HGA446" s="342"/>
      <c r="HGB446" s="342"/>
      <c r="HGC446" s="342"/>
      <c r="HGD446" s="342"/>
      <c r="HGE446" s="342"/>
      <c r="HGF446" s="342"/>
      <c r="HGG446" s="342"/>
      <c r="HGH446" s="342"/>
      <c r="HGI446" s="342"/>
      <c r="HGJ446" s="342"/>
      <c r="HGK446" s="342"/>
      <c r="HGL446" s="342"/>
      <c r="HGM446" s="342"/>
      <c r="HGN446" s="342"/>
      <c r="HGO446" s="342"/>
      <c r="HGP446" s="342"/>
      <c r="HGQ446" s="342"/>
      <c r="HGR446" s="342"/>
      <c r="HGS446" s="342"/>
      <c r="HGT446" s="342"/>
      <c r="HGU446" s="342"/>
      <c r="HGV446" s="342"/>
      <c r="HGW446" s="342"/>
      <c r="HGX446" s="342"/>
      <c r="HGY446" s="342"/>
      <c r="HGZ446" s="342"/>
      <c r="HHA446" s="342"/>
      <c r="HHB446" s="342"/>
      <c r="HHC446" s="342"/>
      <c r="HHD446" s="342"/>
      <c r="HHE446" s="342"/>
      <c r="HHF446" s="342"/>
      <c r="HHG446" s="342"/>
      <c r="HHH446" s="342"/>
      <c r="HHI446" s="342"/>
      <c r="HHJ446" s="342"/>
      <c r="HHK446" s="342"/>
      <c r="HHL446" s="342"/>
      <c r="HHM446" s="342"/>
      <c r="HHN446" s="342"/>
      <c r="HHO446" s="342"/>
      <c r="HHP446" s="342"/>
      <c r="HHQ446" s="342"/>
      <c r="HHR446" s="342"/>
      <c r="HHS446" s="342"/>
      <c r="HHT446" s="342"/>
      <c r="HHU446" s="342"/>
      <c r="HHV446" s="342"/>
      <c r="HHW446" s="342"/>
      <c r="HHX446" s="342"/>
      <c r="HHY446" s="342"/>
      <c r="HHZ446" s="342"/>
      <c r="HIA446" s="342"/>
      <c r="HIB446" s="342"/>
      <c r="HIC446" s="342"/>
      <c r="HID446" s="342"/>
      <c r="HIE446" s="342"/>
      <c r="HIF446" s="342"/>
      <c r="HIG446" s="342"/>
      <c r="HIH446" s="342"/>
      <c r="HII446" s="342"/>
      <c r="HIJ446" s="342"/>
      <c r="HIK446" s="342"/>
      <c r="HIL446" s="342"/>
      <c r="HIM446" s="342"/>
      <c r="HIN446" s="342"/>
      <c r="HIO446" s="342"/>
      <c r="HIP446" s="342"/>
      <c r="HIQ446" s="342"/>
      <c r="HIR446" s="342"/>
      <c r="HIS446" s="342"/>
      <c r="HIT446" s="342"/>
      <c r="HIU446" s="342"/>
      <c r="HIV446" s="342"/>
      <c r="HIW446" s="342"/>
      <c r="HIX446" s="342"/>
      <c r="HIY446" s="342"/>
      <c r="HIZ446" s="342"/>
      <c r="HJA446" s="342"/>
      <c r="HJB446" s="342"/>
      <c r="HJC446" s="342"/>
      <c r="HJD446" s="342"/>
      <c r="HJE446" s="342"/>
      <c r="HJF446" s="342"/>
      <c r="HJG446" s="342"/>
      <c r="HJH446" s="342"/>
      <c r="HJI446" s="342"/>
      <c r="HJJ446" s="342"/>
      <c r="HJK446" s="342"/>
      <c r="HJL446" s="342"/>
      <c r="HJM446" s="342"/>
      <c r="HJN446" s="342"/>
      <c r="HJO446" s="342"/>
      <c r="HJP446" s="342"/>
      <c r="HJQ446" s="342"/>
      <c r="HJR446" s="342"/>
      <c r="HJS446" s="342"/>
      <c r="HJT446" s="342"/>
      <c r="HJU446" s="342"/>
      <c r="HJV446" s="342"/>
      <c r="HJW446" s="342"/>
      <c r="HJX446" s="342"/>
      <c r="HJY446" s="342"/>
      <c r="HJZ446" s="342"/>
      <c r="HKA446" s="342"/>
      <c r="HKB446" s="342"/>
      <c r="HKC446" s="342"/>
      <c r="HKD446" s="342"/>
      <c r="HKE446" s="342"/>
      <c r="HKF446" s="342"/>
      <c r="HKG446" s="342"/>
      <c r="HKH446" s="342"/>
      <c r="HKI446" s="342"/>
      <c r="HKJ446" s="342"/>
      <c r="HKK446" s="342"/>
      <c r="HKL446" s="342"/>
      <c r="HKM446" s="342"/>
      <c r="HKN446" s="342"/>
      <c r="HKO446" s="342"/>
      <c r="HKP446" s="342"/>
      <c r="HKQ446" s="342"/>
      <c r="HKR446" s="342"/>
      <c r="HKS446" s="342"/>
      <c r="HKT446" s="342"/>
      <c r="HKU446" s="342"/>
      <c r="HKV446" s="342"/>
      <c r="HKW446" s="342"/>
      <c r="HKX446" s="342"/>
      <c r="HKY446" s="342"/>
      <c r="HKZ446" s="342"/>
      <c r="HLA446" s="342"/>
      <c r="HLB446" s="342"/>
      <c r="HLC446" s="342"/>
      <c r="HLD446" s="342"/>
      <c r="HLE446" s="342"/>
      <c r="HLF446" s="342"/>
      <c r="HLG446" s="342"/>
      <c r="HLH446" s="342"/>
      <c r="HLI446" s="342"/>
      <c r="HLJ446" s="342"/>
      <c r="HLK446" s="342"/>
      <c r="HLL446" s="342"/>
      <c r="HLM446" s="342"/>
      <c r="HLN446" s="342"/>
      <c r="HLO446" s="342"/>
      <c r="HLP446" s="342"/>
      <c r="HLQ446" s="342"/>
      <c r="HLR446" s="342"/>
      <c r="HLS446" s="342"/>
      <c r="HLT446" s="342"/>
      <c r="HLU446" s="342"/>
      <c r="HLV446" s="342"/>
      <c r="HLW446" s="342"/>
      <c r="HLX446" s="342"/>
      <c r="HLY446" s="342"/>
      <c r="HLZ446" s="342"/>
      <c r="HMA446" s="342"/>
      <c r="HMB446" s="342"/>
      <c r="HMC446" s="342"/>
      <c r="HMD446" s="342"/>
      <c r="HME446" s="342"/>
      <c r="HMF446" s="342"/>
      <c r="HMG446" s="342"/>
      <c r="HMH446" s="342"/>
      <c r="HMI446" s="342"/>
      <c r="HMJ446" s="342"/>
      <c r="HMK446" s="342"/>
      <c r="HML446" s="342"/>
      <c r="HMM446" s="342"/>
      <c r="HMN446" s="342"/>
      <c r="HMO446" s="342"/>
      <c r="HMP446" s="342"/>
      <c r="HMQ446" s="342"/>
      <c r="HMR446" s="342"/>
      <c r="HMS446" s="342"/>
      <c r="HMT446" s="342"/>
      <c r="HMU446" s="342"/>
      <c r="HMV446" s="342"/>
      <c r="HMW446" s="342"/>
      <c r="HMX446" s="342"/>
      <c r="HMY446" s="342"/>
      <c r="HMZ446" s="342"/>
      <c r="HNA446" s="342"/>
      <c r="HNB446" s="342"/>
      <c r="HNC446" s="342"/>
      <c r="HND446" s="342"/>
      <c r="HNE446" s="342"/>
      <c r="HNF446" s="342"/>
      <c r="HNG446" s="342"/>
      <c r="HNH446" s="342"/>
      <c r="HNI446" s="342"/>
      <c r="HNJ446" s="342"/>
      <c r="HNK446" s="342"/>
      <c r="HNL446" s="342"/>
      <c r="HNM446" s="342"/>
      <c r="HNN446" s="342"/>
      <c r="HNO446" s="342"/>
      <c r="HNP446" s="342"/>
      <c r="HNQ446" s="342"/>
      <c r="HNR446" s="342"/>
      <c r="HNS446" s="342"/>
      <c r="HNT446" s="342"/>
      <c r="HNU446" s="342"/>
      <c r="HNV446" s="342"/>
      <c r="HNW446" s="342"/>
      <c r="HNX446" s="342"/>
      <c r="HNY446" s="342"/>
      <c r="HNZ446" s="342"/>
      <c r="HOA446" s="342"/>
      <c r="HOB446" s="342"/>
      <c r="HOC446" s="342"/>
      <c r="HOD446" s="342"/>
      <c r="HOE446" s="342"/>
      <c r="HOF446" s="342"/>
      <c r="HOG446" s="342"/>
      <c r="HOH446" s="342"/>
      <c r="HOI446" s="342"/>
      <c r="HOJ446" s="342"/>
      <c r="HOK446" s="342"/>
      <c r="HOL446" s="342"/>
      <c r="HOM446" s="342"/>
      <c r="HON446" s="342"/>
      <c r="HOO446" s="342"/>
      <c r="HOP446" s="342"/>
      <c r="HOQ446" s="342"/>
      <c r="HOR446" s="342"/>
      <c r="HOS446" s="342"/>
      <c r="HOT446" s="342"/>
      <c r="HOU446" s="342"/>
      <c r="HOV446" s="342"/>
      <c r="HOW446" s="342"/>
      <c r="HOX446" s="342"/>
      <c r="HOY446" s="342"/>
      <c r="HOZ446" s="342"/>
      <c r="HPA446" s="342"/>
      <c r="HPB446" s="342"/>
      <c r="HPC446" s="342"/>
      <c r="HPD446" s="342"/>
      <c r="HPE446" s="342"/>
      <c r="HPF446" s="342"/>
      <c r="HPG446" s="342"/>
      <c r="HPH446" s="342"/>
      <c r="HPI446" s="342"/>
      <c r="HPJ446" s="342"/>
      <c r="HPK446" s="342"/>
      <c r="HPL446" s="342"/>
      <c r="HPM446" s="342"/>
      <c r="HPN446" s="342"/>
      <c r="HPO446" s="342"/>
      <c r="HPP446" s="342"/>
      <c r="HPQ446" s="342"/>
      <c r="HPR446" s="342"/>
      <c r="HPS446" s="342"/>
      <c r="HPT446" s="342"/>
      <c r="HPU446" s="342"/>
      <c r="HPV446" s="342"/>
      <c r="HPW446" s="342"/>
      <c r="HPX446" s="342"/>
      <c r="HPY446" s="342"/>
      <c r="HPZ446" s="342"/>
      <c r="HQA446" s="342"/>
      <c r="HQB446" s="342"/>
      <c r="HQC446" s="342"/>
      <c r="HQD446" s="342"/>
      <c r="HQE446" s="342"/>
      <c r="HQF446" s="342"/>
      <c r="HQG446" s="342"/>
      <c r="HQH446" s="342"/>
      <c r="HQI446" s="342"/>
      <c r="HQJ446" s="342"/>
      <c r="HQK446" s="342"/>
      <c r="HQL446" s="342"/>
      <c r="HQM446" s="342"/>
      <c r="HQN446" s="342"/>
      <c r="HQO446" s="342"/>
      <c r="HQP446" s="342"/>
      <c r="HQQ446" s="342"/>
      <c r="HQR446" s="342"/>
      <c r="HQS446" s="342"/>
      <c r="HQT446" s="342"/>
      <c r="HQU446" s="342"/>
      <c r="HQV446" s="342"/>
      <c r="HQW446" s="342"/>
      <c r="HQX446" s="342"/>
      <c r="HQY446" s="342"/>
      <c r="HQZ446" s="342"/>
      <c r="HRA446" s="342"/>
      <c r="HRB446" s="342"/>
      <c r="HRC446" s="342"/>
      <c r="HRD446" s="342"/>
      <c r="HRE446" s="342"/>
      <c r="HRF446" s="342"/>
      <c r="HRG446" s="342"/>
      <c r="HRH446" s="342"/>
      <c r="HRI446" s="342"/>
      <c r="HRJ446" s="342"/>
      <c r="HRK446" s="342"/>
      <c r="HRL446" s="342"/>
      <c r="HRM446" s="342"/>
      <c r="HRN446" s="342"/>
      <c r="HRO446" s="342"/>
      <c r="HRP446" s="342"/>
      <c r="HRQ446" s="342"/>
      <c r="HRR446" s="342"/>
      <c r="HRS446" s="342"/>
      <c r="HRT446" s="342"/>
      <c r="HRU446" s="342"/>
      <c r="HRV446" s="342"/>
      <c r="HRW446" s="342"/>
      <c r="HRX446" s="342"/>
      <c r="HRY446" s="342"/>
      <c r="HRZ446" s="342"/>
      <c r="HSA446" s="342"/>
      <c r="HSB446" s="342"/>
      <c r="HSC446" s="342"/>
      <c r="HSD446" s="342"/>
      <c r="HSE446" s="342"/>
      <c r="HSF446" s="342"/>
      <c r="HSG446" s="342"/>
      <c r="HSH446" s="342"/>
      <c r="HSI446" s="342"/>
      <c r="HSJ446" s="342"/>
      <c r="HSK446" s="342"/>
      <c r="HSL446" s="342"/>
      <c r="HSM446" s="342"/>
      <c r="HSN446" s="342"/>
      <c r="HSO446" s="342"/>
      <c r="HSP446" s="342"/>
      <c r="HSQ446" s="342"/>
      <c r="HSR446" s="342"/>
      <c r="HSS446" s="342"/>
      <c r="HST446" s="342"/>
      <c r="HSU446" s="342"/>
      <c r="HSV446" s="342"/>
      <c r="HSW446" s="342"/>
      <c r="HSX446" s="342"/>
      <c r="HSY446" s="342"/>
      <c r="HSZ446" s="342"/>
      <c r="HTA446" s="342"/>
      <c r="HTB446" s="342"/>
      <c r="HTC446" s="342"/>
      <c r="HTD446" s="342"/>
      <c r="HTE446" s="342"/>
      <c r="HTF446" s="342"/>
      <c r="HTG446" s="342"/>
      <c r="HTH446" s="342"/>
      <c r="HTI446" s="342"/>
      <c r="HTJ446" s="342"/>
      <c r="HTK446" s="342"/>
      <c r="HTL446" s="342"/>
      <c r="HTM446" s="342"/>
      <c r="HTN446" s="342"/>
      <c r="HTO446" s="342"/>
      <c r="HTP446" s="342"/>
      <c r="HTQ446" s="342"/>
      <c r="HTR446" s="342"/>
      <c r="HTS446" s="342"/>
      <c r="HTT446" s="342"/>
      <c r="HTU446" s="342"/>
      <c r="HTV446" s="342"/>
      <c r="HTW446" s="342"/>
      <c r="HTX446" s="342"/>
      <c r="HTY446" s="342"/>
      <c r="HTZ446" s="342"/>
      <c r="HUA446" s="342"/>
      <c r="HUB446" s="342"/>
      <c r="HUC446" s="342"/>
      <c r="HUD446" s="342"/>
      <c r="HUE446" s="342"/>
      <c r="HUF446" s="342"/>
      <c r="HUG446" s="342"/>
      <c r="HUH446" s="342"/>
      <c r="HUI446" s="342"/>
      <c r="HUJ446" s="342"/>
      <c r="HUK446" s="342"/>
      <c r="HUL446" s="342"/>
      <c r="HUM446" s="342"/>
      <c r="HUN446" s="342"/>
      <c r="HUO446" s="342"/>
      <c r="HUP446" s="342"/>
      <c r="HUQ446" s="342"/>
      <c r="HUR446" s="342"/>
      <c r="HUS446" s="342"/>
      <c r="HUT446" s="342"/>
      <c r="HUU446" s="342"/>
      <c r="HUV446" s="342"/>
      <c r="HUW446" s="342"/>
      <c r="HUX446" s="342"/>
      <c r="HUY446" s="342"/>
      <c r="HUZ446" s="342"/>
      <c r="HVA446" s="342"/>
      <c r="HVB446" s="342"/>
      <c r="HVC446" s="342"/>
      <c r="HVD446" s="342"/>
      <c r="HVE446" s="342"/>
      <c r="HVF446" s="342"/>
      <c r="HVG446" s="342"/>
      <c r="HVH446" s="342"/>
      <c r="HVI446" s="342"/>
      <c r="HVJ446" s="342"/>
      <c r="HVK446" s="342"/>
      <c r="HVL446" s="342"/>
      <c r="HVM446" s="342"/>
      <c r="HVN446" s="342"/>
      <c r="HVO446" s="342"/>
      <c r="HVP446" s="342"/>
      <c r="HVQ446" s="342"/>
      <c r="HVR446" s="342"/>
      <c r="HVS446" s="342"/>
      <c r="HVT446" s="342"/>
      <c r="HVU446" s="342"/>
      <c r="HVV446" s="342"/>
      <c r="HVW446" s="342"/>
      <c r="HVX446" s="342"/>
      <c r="HVY446" s="342"/>
      <c r="HVZ446" s="342"/>
      <c r="HWA446" s="342"/>
      <c r="HWB446" s="342"/>
      <c r="HWC446" s="342"/>
      <c r="HWD446" s="342"/>
      <c r="HWE446" s="342"/>
      <c r="HWF446" s="342"/>
      <c r="HWG446" s="342"/>
      <c r="HWH446" s="342"/>
      <c r="HWI446" s="342"/>
      <c r="HWJ446" s="342"/>
      <c r="HWK446" s="342"/>
      <c r="HWL446" s="342"/>
      <c r="HWM446" s="342"/>
      <c r="HWN446" s="342"/>
      <c r="HWO446" s="342"/>
      <c r="HWP446" s="342"/>
      <c r="HWQ446" s="342"/>
      <c r="HWR446" s="342"/>
      <c r="HWS446" s="342"/>
      <c r="HWT446" s="342"/>
      <c r="HWU446" s="342"/>
      <c r="HWV446" s="342"/>
      <c r="HWW446" s="342"/>
      <c r="HWX446" s="342"/>
      <c r="HWY446" s="342"/>
      <c r="HWZ446" s="342"/>
      <c r="HXA446" s="342"/>
      <c r="HXB446" s="342"/>
      <c r="HXC446" s="342"/>
      <c r="HXD446" s="342"/>
      <c r="HXE446" s="342"/>
      <c r="HXF446" s="342"/>
      <c r="HXG446" s="342"/>
      <c r="HXH446" s="342"/>
      <c r="HXI446" s="342"/>
      <c r="HXJ446" s="342"/>
      <c r="HXK446" s="342"/>
      <c r="HXL446" s="342"/>
      <c r="HXM446" s="342"/>
      <c r="HXN446" s="342"/>
      <c r="HXO446" s="342"/>
      <c r="HXP446" s="342"/>
      <c r="HXQ446" s="342"/>
      <c r="HXR446" s="342"/>
      <c r="HXS446" s="342"/>
      <c r="HXT446" s="342"/>
      <c r="HXU446" s="342"/>
      <c r="HXV446" s="342"/>
      <c r="HXW446" s="342"/>
      <c r="HXX446" s="342"/>
      <c r="HXY446" s="342"/>
      <c r="HXZ446" s="342"/>
      <c r="HYA446" s="342"/>
      <c r="HYB446" s="342"/>
      <c r="HYC446" s="342"/>
      <c r="HYD446" s="342"/>
      <c r="HYE446" s="342"/>
      <c r="HYF446" s="342"/>
      <c r="HYG446" s="342"/>
      <c r="HYH446" s="342"/>
      <c r="HYI446" s="342"/>
      <c r="HYJ446" s="342"/>
      <c r="HYK446" s="342"/>
      <c r="HYL446" s="342"/>
      <c r="HYM446" s="342"/>
      <c r="HYN446" s="342"/>
      <c r="HYO446" s="342"/>
      <c r="HYP446" s="342"/>
      <c r="HYQ446" s="342"/>
      <c r="HYR446" s="342"/>
      <c r="HYS446" s="342"/>
      <c r="HYT446" s="342"/>
      <c r="HYU446" s="342"/>
      <c r="HYV446" s="342"/>
      <c r="HYW446" s="342"/>
      <c r="HYX446" s="342"/>
      <c r="HYY446" s="342"/>
      <c r="HYZ446" s="342"/>
      <c r="HZA446" s="342"/>
      <c r="HZB446" s="342"/>
      <c r="HZC446" s="342"/>
      <c r="HZD446" s="342"/>
      <c r="HZE446" s="342"/>
      <c r="HZF446" s="342"/>
      <c r="HZG446" s="342"/>
      <c r="HZH446" s="342"/>
      <c r="HZI446" s="342"/>
      <c r="HZJ446" s="342"/>
      <c r="HZK446" s="342"/>
      <c r="HZL446" s="342"/>
      <c r="HZM446" s="342"/>
      <c r="HZN446" s="342"/>
      <c r="HZO446" s="342"/>
      <c r="HZP446" s="342"/>
      <c r="HZQ446" s="342"/>
      <c r="HZR446" s="342"/>
      <c r="HZS446" s="342"/>
      <c r="HZT446" s="342"/>
      <c r="HZU446" s="342"/>
      <c r="HZV446" s="342"/>
      <c r="HZW446" s="342"/>
      <c r="HZX446" s="342"/>
      <c r="HZY446" s="342"/>
      <c r="HZZ446" s="342"/>
      <c r="IAA446" s="342"/>
      <c r="IAB446" s="342"/>
      <c r="IAC446" s="342"/>
      <c r="IAD446" s="342"/>
      <c r="IAE446" s="342"/>
      <c r="IAF446" s="342"/>
      <c r="IAG446" s="342"/>
      <c r="IAH446" s="342"/>
      <c r="IAI446" s="342"/>
      <c r="IAJ446" s="342"/>
      <c r="IAK446" s="342"/>
      <c r="IAL446" s="342"/>
      <c r="IAM446" s="342"/>
      <c r="IAN446" s="342"/>
      <c r="IAO446" s="342"/>
      <c r="IAP446" s="342"/>
      <c r="IAQ446" s="342"/>
      <c r="IAR446" s="342"/>
      <c r="IAS446" s="342"/>
      <c r="IAT446" s="342"/>
      <c r="IAU446" s="342"/>
      <c r="IAV446" s="342"/>
      <c r="IAW446" s="342"/>
      <c r="IAX446" s="342"/>
      <c r="IAY446" s="342"/>
      <c r="IAZ446" s="342"/>
      <c r="IBA446" s="342"/>
      <c r="IBB446" s="342"/>
      <c r="IBC446" s="342"/>
      <c r="IBD446" s="342"/>
      <c r="IBE446" s="342"/>
      <c r="IBF446" s="342"/>
      <c r="IBG446" s="342"/>
      <c r="IBH446" s="342"/>
      <c r="IBI446" s="342"/>
      <c r="IBJ446" s="342"/>
      <c r="IBK446" s="342"/>
      <c r="IBL446" s="342"/>
      <c r="IBM446" s="342"/>
      <c r="IBN446" s="342"/>
      <c r="IBO446" s="342"/>
      <c r="IBP446" s="342"/>
      <c r="IBQ446" s="342"/>
      <c r="IBR446" s="342"/>
      <c r="IBS446" s="342"/>
      <c r="IBT446" s="342"/>
      <c r="IBU446" s="342"/>
      <c r="IBV446" s="342"/>
      <c r="IBW446" s="342"/>
      <c r="IBX446" s="342"/>
      <c r="IBY446" s="342"/>
      <c r="IBZ446" s="342"/>
      <c r="ICA446" s="342"/>
      <c r="ICB446" s="342"/>
      <c r="ICC446" s="342"/>
      <c r="ICD446" s="342"/>
      <c r="ICE446" s="342"/>
      <c r="ICF446" s="342"/>
      <c r="ICG446" s="342"/>
      <c r="ICH446" s="342"/>
      <c r="ICI446" s="342"/>
      <c r="ICJ446" s="342"/>
      <c r="ICK446" s="342"/>
      <c r="ICL446" s="342"/>
      <c r="ICM446" s="342"/>
      <c r="ICN446" s="342"/>
      <c r="ICO446" s="342"/>
      <c r="ICP446" s="342"/>
      <c r="ICQ446" s="342"/>
      <c r="ICR446" s="342"/>
      <c r="ICS446" s="342"/>
      <c r="ICT446" s="342"/>
      <c r="ICU446" s="342"/>
      <c r="ICV446" s="342"/>
      <c r="ICW446" s="342"/>
      <c r="ICX446" s="342"/>
      <c r="ICY446" s="342"/>
      <c r="ICZ446" s="342"/>
      <c r="IDA446" s="342"/>
      <c r="IDB446" s="342"/>
      <c r="IDC446" s="342"/>
      <c r="IDD446" s="342"/>
      <c r="IDE446" s="342"/>
      <c r="IDF446" s="342"/>
      <c r="IDG446" s="342"/>
      <c r="IDH446" s="342"/>
      <c r="IDI446" s="342"/>
      <c r="IDJ446" s="342"/>
      <c r="IDK446" s="342"/>
      <c r="IDL446" s="342"/>
      <c r="IDM446" s="342"/>
      <c r="IDN446" s="342"/>
      <c r="IDO446" s="342"/>
      <c r="IDP446" s="342"/>
      <c r="IDQ446" s="342"/>
      <c r="IDR446" s="342"/>
      <c r="IDS446" s="342"/>
      <c r="IDT446" s="342"/>
      <c r="IDU446" s="342"/>
      <c r="IDV446" s="342"/>
      <c r="IDW446" s="342"/>
      <c r="IDX446" s="342"/>
      <c r="IDY446" s="342"/>
      <c r="IDZ446" s="342"/>
      <c r="IEA446" s="342"/>
      <c r="IEB446" s="342"/>
      <c r="IEC446" s="342"/>
      <c r="IED446" s="342"/>
      <c r="IEE446" s="342"/>
      <c r="IEF446" s="342"/>
      <c r="IEG446" s="342"/>
      <c r="IEH446" s="342"/>
      <c r="IEI446" s="342"/>
      <c r="IEJ446" s="342"/>
      <c r="IEK446" s="342"/>
      <c r="IEL446" s="342"/>
      <c r="IEM446" s="342"/>
      <c r="IEN446" s="342"/>
      <c r="IEO446" s="342"/>
      <c r="IEP446" s="342"/>
      <c r="IEQ446" s="342"/>
      <c r="IER446" s="342"/>
      <c r="IES446" s="342"/>
      <c r="IET446" s="342"/>
      <c r="IEU446" s="342"/>
      <c r="IEV446" s="342"/>
      <c r="IEW446" s="342"/>
      <c r="IEX446" s="342"/>
      <c r="IEY446" s="342"/>
      <c r="IEZ446" s="342"/>
      <c r="IFA446" s="342"/>
      <c r="IFB446" s="342"/>
      <c r="IFC446" s="342"/>
      <c r="IFD446" s="342"/>
      <c r="IFE446" s="342"/>
      <c r="IFF446" s="342"/>
      <c r="IFG446" s="342"/>
      <c r="IFH446" s="342"/>
      <c r="IFI446" s="342"/>
      <c r="IFJ446" s="342"/>
      <c r="IFK446" s="342"/>
      <c r="IFL446" s="342"/>
      <c r="IFM446" s="342"/>
      <c r="IFN446" s="342"/>
      <c r="IFO446" s="342"/>
      <c r="IFP446" s="342"/>
      <c r="IFQ446" s="342"/>
      <c r="IFR446" s="342"/>
      <c r="IFS446" s="342"/>
      <c r="IFT446" s="342"/>
      <c r="IFU446" s="342"/>
      <c r="IFV446" s="342"/>
      <c r="IFW446" s="342"/>
      <c r="IFX446" s="342"/>
      <c r="IFY446" s="342"/>
      <c r="IFZ446" s="342"/>
      <c r="IGA446" s="342"/>
      <c r="IGB446" s="342"/>
      <c r="IGC446" s="342"/>
      <c r="IGD446" s="342"/>
      <c r="IGE446" s="342"/>
      <c r="IGF446" s="342"/>
      <c r="IGG446" s="342"/>
      <c r="IGH446" s="342"/>
      <c r="IGI446" s="342"/>
      <c r="IGJ446" s="342"/>
      <c r="IGK446" s="342"/>
      <c r="IGL446" s="342"/>
      <c r="IGM446" s="342"/>
      <c r="IGN446" s="342"/>
      <c r="IGO446" s="342"/>
      <c r="IGP446" s="342"/>
      <c r="IGQ446" s="342"/>
      <c r="IGR446" s="342"/>
      <c r="IGS446" s="342"/>
      <c r="IGT446" s="342"/>
      <c r="IGU446" s="342"/>
      <c r="IGV446" s="342"/>
      <c r="IGW446" s="342"/>
      <c r="IGX446" s="342"/>
      <c r="IGY446" s="342"/>
      <c r="IGZ446" s="342"/>
      <c r="IHA446" s="342"/>
      <c r="IHB446" s="342"/>
      <c r="IHC446" s="342"/>
      <c r="IHD446" s="342"/>
      <c r="IHE446" s="342"/>
      <c r="IHF446" s="342"/>
      <c r="IHG446" s="342"/>
      <c r="IHH446" s="342"/>
      <c r="IHI446" s="342"/>
      <c r="IHJ446" s="342"/>
      <c r="IHK446" s="342"/>
      <c r="IHL446" s="342"/>
      <c r="IHM446" s="342"/>
      <c r="IHN446" s="342"/>
      <c r="IHO446" s="342"/>
      <c r="IHP446" s="342"/>
      <c r="IHQ446" s="342"/>
      <c r="IHR446" s="342"/>
      <c r="IHS446" s="342"/>
      <c r="IHT446" s="342"/>
      <c r="IHU446" s="342"/>
      <c r="IHV446" s="342"/>
      <c r="IHW446" s="342"/>
      <c r="IHX446" s="342"/>
      <c r="IHY446" s="342"/>
      <c r="IHZ446" s="342"/>
      <c r="IIA446" s="342"/>
      <c r="IIB446" s="342"/>
      <c r="IIC446" s="342"/>
      <c r="IID446" s="342"/>
      <c r="IIE446" s="342"/>
      <c r="IIF446" s="342"/>
      <c r="IIG446" s="342"/>
      <c r="IIH446" s="342"/>
      <c r="III446" s="342"/>
      <c r="IIJ446" s="342"/>
      <c r="IIK446" s="342"/>
      <c r="IIL446" s="342"/>
      <c r="IIM446" s="342"/>
      <c r="IIN446" s="342"/>
      <c r="IIO446" s="342"/>
      <c r="IIP446" s="342"/>
      <c r="IIQ446" s="342"/>
      <c r="IIR446" s="342"/>
      <c r="IIS446" s="342"/>
      <c r="IIT446" s="342"/>
      <c r="IIU446" s="342"/>
      <c r="IIV446" s="342"/>
      <c r="IIW446" s="342"/>
      <c r="IIX446" s="342"/>
      <c r="IIY446" s="342"/>
      <c r="IIZ446" s="342"/>
      <c r="IJA446" s="342"/>
      <c r="IJB446" s="342"/>
      <c r="IJC446" s="342"/>
      <c r="IJD446" s="342"/>
      <c r="IJE446" s="342"/>
      <c r="IJF446" s="342"/>
      <c r="IJG446" s="342"/>
      <c r="IJH446" s="342"/>
      <c r="IJI446" s="342"/>
      <c r="IJJ446" s="342"/>
      <c r="IJK446" s="342"/>
      <c r="IJL446" s="342"/>
      <c r="IJM446" s="342"/>
      <c r="IJN446" s="342"/>
      <c r="IJO446" s="342"/>
      <c r="IJP446" s="342"/>
      <c r="IJQ446" s="342"/>
      <c r="IJR446" s="342"/>
      <c r="IJS446" s="342"/>
      <c r="IJT446" s="342"/>
      <c r="IJU446" s="342"/>
      <c r="IJV446" s="342"/>
      <c r="IJW446" s="342"/>
      <c r="IJX446" s="342"/>
      <c r="IJY446" s="342"/>
      <c r="IJZ446" s="342"/>
      <c r="IKA446" s="342"/>
      <c r="IKB446" s="342"/>
      <c r="IKC446" s="342"/>
      <c r="IKD446" s="342"/>
      <c r="IKE446" s="342"/>
      <c r="IKF446" s="342"/>
      <c r="IKG446" s="342"/>
      <c r="IKH446" s="342"/>
      <c r="IKI446" s="342"/>
      <c r="IKJ446" s="342"/>
      <c r="IKK446" s="342"/>
      <c r="IKL446" s="342"/>
      <c r="IKM446" s="342"/>
      <c r="IKN446" s="342"/>
      <c r="IKO446" s="342"/>
      <c r="IKP446" s="342"/>
      <c r="IKQ446" s="342"/>
      <c r="IKR446" s="342"/>
      <c r="IKS446" s="342"/>
      <c r="IKT446" s="342"/>
      <c r="IKU446" s="342"/>
      <c r="IKV446" s="342"/>
      <c r="IKW446" s="342"/>
      <c r="IKX446" s="342"/>
      <c r="IKY446" s="342"/>
      <c r="IKZ446" s="342"/>
      <c r="ILA446" s="342"/>
      <c r="ILB446" s="342"/>
      <c r="ILC446" s="342"/>
      <c r="ILD446" s="342"/>
      <c r="ILE446" s="342"/>
      <c r="ILF446" s="342"/>
      <c r="ILG446" s="342"/>
      <c r="ILH446" s="342"/>
      <c r="ILI446" s="342"/>
      <c r="ILJ446" s="342"/>
      <c r="ILK446" s="342"/>
      <c r="ILL446" s="342"/>
      <c r="ILM446" s="342"/>
      <c r="ILN446" s="342"/>
      <c r="ILO446" s="342"/>
      <c r="ILP446" s="342"/>
      <c r="ILQ446" s="342"/>
      <c r="ILR446" s="342"/>
      <c r="ILS446" s="342"/>
      <c r="ILT446" s="342"/>
      <c r="ILU446" s="342"/>
      <c r="ILV446" s="342"/>
      <c r="ILW446" s="342"/>
      <c r="ILX446" s="342"/>
      <c r="ILY446" s="342"/>
      <c r="ILZ446" s="342"/>
      <c r="IMA446" s="342"/>
      <c r="IMB446" s="342"/>
      <c r="IMC446" s="342"/>
      <c r="IMD446" s="342"/>
      <c r="IME446" s="342"/>
      <c r="IMF446" s="342"/>
      <c r="IMG446" s="342"/>
      <c r="IMH446" s="342"/>
      <c r="IMI446" s="342"/>
      <c r="IMJ446" s="342"/>
      <c r="IMK446" s="342"/>
      <c r="IML446" s="342"/>
      <c r="IMM446" s="342"/>
      <c r="IMN446" s="342"/>
      <c r="IMO446" s="342"/>
      <c r="IMP446" s="342"/>
      <c r="IMQ446" s="342"/>
      <c r="IMR446" s="342"/>
      <c r="IMS446" s="342"/>
      <c r="IMT446" s="342"/>
      <c r="IMU446" s="342"/>
      <c r="IMV446" s="342"/>
      <c r="IMW446" s="342"/>
      <c r="IMX446" s="342"/>
      <c r="IMY446" s="342"/>
      <c r="IMZ446" s="342"/>
      <c r="INA446" s="342"/>
      <c r="INB446" s="342"/>
      <c r="INC446" s="342"/>
      <c r="IND446" s="342"/>
      <c r="INE446" s="342"/>
      <c r="INF446" s="342"/>
      <c r="ING446" s="342"/>
      <c r="INH446" s="342"/>
      <c r="INI446" s="342"/>
      <c r="INJ446" s="342"/>
      <c r="INK446" s="342"/>
      <c r="INL446" s="342"/>
      <c r="INM446" s="342"/>
      <c r="INN446" s="342"/>
      <c r="INO446" s="342"/>
      <c r="INP446" s="342"/>
      <c r="INQ446" s="342"/>
      <c r="INR446" s="342"/>
      <c r="INS446" s="342"/>
      <c r="INT446" s="342"/>
      <c r="INU446" s="342"/>
      <c r="INV446" s="342"/>
      <c r="INW446" s="342"/>
      <c r="INX446" s="342"/>
      <c r="INY446" s="342"/>
      <c r="INZ446" s="342"/>
      <c r="IOA446" s="342"/>
      <c r="IOB446" s="342"/>
      <c r="IOC446" s="342"/>
      <c r="IOD446" s="342"/>
      <c r="IOE446" s="342"/>
      <c r="IOF446" s="342"/>
      <c r="IOG446" s="342"/>
      <c r="IOH446" s="342"/>
      <c r="IOI446" s="342"/>
      <c r="IOJ446" s="342"/>
      <c r="IOK446" s="342"/>
      <c r="IOL446" s="342"/>
      <c r="IOM446" s="342"/>
      <c r="ION446" s="342"/>
      <c r="IOO446" s="342"/>
      <c r="IOP446" s="342"/>
      <c r="IOQ446" s="342"/>
      <c r="IOR446" s="342"/>
      <c r="IOS446" s="342"/>
      <c r="IOT446" s="342"/>
      <c r="IOU446" s="342"/>
      <c r="IOV446" s="342"/>
      <c r="IOW446" s="342"/>
      <c r="IOX446" s="342"/>
      <c r="IOY446" s="342"/>
      <c r="IOZ446" s="342"/>
      <c r="IPA446" s="342"/>
      <c r="IPB446" s="342"/>
      <c r="IPC446" s="342"/>
      <c r="IPD446" s="342"/>
      <c r="IPE446" s="342"/>
      <c r="IPF446" s="342"/>
      <c r="IPG446" s="342"/>
      <c r="IPH446" s="342"/>
      <c r="IPI446" s="342"/>
      <c r="IPJ446" s="342"/>
      <c r="IPK446" s="342"/>
      <c r="IPL446" s="342"/>
      <c r="IPM446" s="342"/>
      <c r="IPN446" s="342"/>
      <c r="IPO446" s="342"/>
      <c r="IPP446" s="342"/>
      <c r="IPQ446" s="342"/>
      <c r="IPR446" s="342"/>
      <c r="IPS446" s="342"/>
      <c r="IPT446" s="342"/>
      <c r="IPU446" s="342"/>
      <c r="IPV446" s="342"/>
      <c r="IPW446" s="342"/>
      <c r="IPX446" s="342"/>
      <c r="IPY446" s="342"/>
      <c r="IPZ446" s="342"/>
      <c r="IQA446" s="342"/>
      <c r="IQB446" s="342"/>
      <c r="IQC446" s="342"/>
      <c r="IQD446" s="342"/>
      <c r="IQE446" s="342"/>
      <c r="IQF446" s="342"/>
      <c r="IQG446" s="342"/>
      <c r="IQH446" s="342"/>
      <c r="IQI446" s="342"/>
      <c r="IQJ446" s="342"/>
      <c r="IQK446" s="342"/>
      <c r="IQL446" s="342"/>
      <c r="IQM446" s="342"/>
      <c r="IQN446" s="342"/>
      <c r="IQO446" s="342"/>
      <c r="IQP446" s="342"/>
      <c r="IQQ446" s="342"/>
      <c r="IQR446" s="342"/>
      <c r="IQS446" s="342"/>
      <c r="IQT446" s="342"/>
      <c r="IQU446" s="342"/>
      <c r="IQV446" s="342"/>
      <c r="IQW446" s="342"/>
      <c r="IQX446" s="342"/>
      <c r="IQY446" s="342"/>
      <c r="IQZ446" s="342"/>
      <c r="IRA446" s="342"/>
      <c r="IRB446" s="342"/>
      <c r="IRC446" s="342"/>
      <c r="IRD446" s="342"/>
      <c r="IRE446" s="342"/>
      <c r="IRF446" s="342"/>
      <c r="IRG446" s="342"/>
      <c r="IRH446" s="342"/>
      <c r="IRI446" s="342"/>
      <c r="IRJ446" s="342"/>
      <c r="IRK446" s="342"/>
      <c r="IRL446" s="342"/>
      <c r="IRM446" s="342"/>
      <c r="IRN446" s="342"/>
      <c r="IRO446" s="342"/>
      <c r="IRP446" s="342"/>
      <c r="IRQ446" s="342"/>
      <c r="IRR446" s="342"/>
      <c r="IRS446" s="342"/>
      <c r="IRT446" s="342"/>
      <c r="IRU446" s="342"/>
      <c r="IRV446" s="342"/>
      <c r="IRW446" s="342"/>
      <c r="IRX446" s="342"/>
      <c r="IRY446" s="342"/>
      <c r="IRZ446" s="342"/>
      <c r="ISA446" s="342"/>
      <c r="ISB446" s="342"/>
      <c r="ISC446" s="342"/>
      <c r="ISD446" s="342"/>
      <c r="ISE446" s="342"/>
      <c r="ISF446" s="342"/>
      <c r="ISG446" s="342"/>
      <c r="ISH446" s="342"/>
      <c r="ISI446" s="342"/>
      <c r="ISJ446" s="342"/>
      <c r="ISK446" s="342"/>
      <c r="ISL446" s="342"/>
      <c r="ISM446" s="342"/>
      <c r="ISN446" s="342"/>
      <c r="ISO446" s="342"/>
      <c r="ISP446" s="342"/>
      <c r="ISQ446" s="342"/>
      <c r="ISR446" s="342"/>
      <c r="ISS446" s="342"/>
      <c r="IST446" s="342"/>
      <c r="ISU446" s="342"/>
      <c r="ISV446" s="342"/>
      <c r="ISW446" s="342"/>
      <c r="ISX446" s="342"/>
      <c r="ISY446" s="342"/>
      <c r="ISZ446" s="342"/>
      <c r="ITA446" s="342"/>
      <c r="ITB446" s="342"/>
      <c r="ITC446" s="342"/>
      <c r="ITD446" s="342"/>
      <c r="ITE446" s="342"/>
      <c r="ITF446" s="342"/>
      <c r="ITG446" s="342"/>
      <c r="ITH446" s="342"/>
      <c r="ITI446" s="342"/>
      <c r="ITJ446" s="342"/>
      <c r="ITK446" s="342"/>
      <c r="ITL446" s="342"/>
      <c r="ITM446" s="342"/>
      <c r="ITN446" s="342"/>
      <c r="ITO446" s="342"/>
      <c r="ITP446" s="342"/>
      <c r="ITQ446" s="342"/>
      <c r="ITR446" s="342"/>
      <c r="ITS446" s="342"/>
      <c r="ITT446" s="342"/>
      <c r="ITU446" s="342"/>
      <c r="ITV446" s="342"/>
      <c r="ITW446" s="342"/>
      <c r="ITX446" s="342"/>
      <c r="ITY446" s="342"/>
      <c r="ITZ446" s="342"/>
      <c r="IUA446" s="342"/>
      <c r="IUB446" s="342"/>
      <c r="IUC446" s="342"/>
      <c r="IUD446" s="342"/>
      <c r="IUE446" s="342"/>
      <c r="IUF446" s="342"/>
      <c r="IUG446" s="342"/>
      <c r="IUH446" s="342"/>
      <c r="IUI446" s="342"/>
      <c r="IUJ446" s="342"/>
      <c r="IUK446" s="342"/>
      <c r="IUL446" s="342"/>
      <c r="IUM446" s="342"/>
      <c r="IUN446" s="342"/>
      <c r="IUO446" s="342"/>
      <c r="IUP446" s="342"/>
      <c r="IUQ446" s="342"/>
      <c r="IUR446" s="342"/>
      <c r="IUS446" s="342"/>
      <c r="IUT446" s="342"/>
      <c r="IUU446" s="342"/>
      <c r="IUV446" s="342"/>
      <c r="IUW446" s="342"/>
      <c r="IUX446" s="342"/>
      <c r="IUY446" s="342"/>
      <c r="IUZ446" s="342"/>
      <c r="IVA446" s="342"/>
      <c r="IVB446" s="342"/>
      <c r="IVC446" s="342"/>
      <c r="IVD446" s="342"/>
      <c r="IVE446" s="342"/>
      <c r="IVF446" s="342"/>
      <c r="IVG446" s="342"/>
      <c r="IVH446" s="342"/>
      <c r="IVI446" s="342"/>
      <c r="IVJ446" s="342"/>
      <c r="IVK446" s="342"/>
      <c r="IVL446" s="342"/>
      <c r="IVM446" s="342"/>
      <c r="IVN446" s="342"/>
      <c r="IVO446" s="342"/>
      <c r="IVP446" s="342"/>
      <c r="IVQ446" s="342"/>
      <c r="IVR446" s="342"/>
      <c r="IVS446" s="342"/>
      <c r="IVT446" s="342"/>
      <c r="IVU446" s="342"/>
      <c r="IVV446" s="342"/>
      <c r="IVW446" s="342"/>
      <c r="IVX446" s="342"/>
      <c r="IVY446" s="342"/>
      <c r="IVZ446" s="342"/>
      <c r="IWA446" s="342"/>
      <c r="IWB446" s="342"/>
      <c r="IWC446" s="342"/>
      <c r="IWD446" s="342"/>
      <c r="IWE446" s="342"/>
      <c r="IWF446" s="342"/>
      <c r="IWG446" s="342"/>
      <c r="IWH446" s="342"/>
      <c r="IWI446" s="342"/>
      <c r="IWJ446" s="342"/>
      <c r="IWK446" s="342"/>
      <c r="IWL446" s="342"/>
      <c r="IWM446" s="342"/>
      <c r="IWN446" s="342"/>
      <c r="IWO446" s="342"/>
      <c r="IWP446" s="342"/>
      <c r="IWQ446" s="342"/>
      <c r="IWR446" s="342"/>
      <c r="IWS446" s="342"/>
      <c r="IWT446" s="342"/>
      <c r="IWU446" s="342"/>
      <c r="IWV446" s="342"/>
      <c r="IWW446" s="342"/>
      <c r="IWX446" s="342"/>
      <c r="IWY446" s="342"/>
      <c r="IWZ446" s="342"/>
      <c r="IXA446" s="342"/>
      <c r="IXB446" s="342"/>
      <c r="IXC446" s="342"/>
      <c r="IXD446" s="342"/>
      <c r="IXE446" s="342"/>
      <c r="IXF446" s="342"/>
      <c r="IXG446" s="342"/>
      <c r="IXH446" s="342"/>
      <c r="IXI446" s="342"/>
      <c r="IXJ446" s="342"/>
      <c r="IXK446" s="342"/>
      <c r="IXL446" s="342"/>
      <c r="IXM446" s="342"/>
      <c r="IXN446" s="342"/>
      <c r="IXO446" s="342"/>
      <c r="IXP446" s="342"/>
      <c r="IXQ446" s="342"/>
      <c r="IXR446" s="342"/>
      <c r="IXS446" s="342"/>
      <c r="IXT446" s="342"/>
      <c r="IXU446" s="342"/>
      <c r="IXV446" s="342"/>
      <c r="IXW446" s="342"/>
      <c r="IXX446" s="342"/>
      <c r="IXY446" s="342"/>
      <c r="IXZ446" s="342"/>
      <c r="IYA446" s="342"/>
      <c r="IYB446" s="342"/>
      <c r="IYC446" s="342"/>
      <c r="IYD446" s="342"/>
      <c r="IYE446" s="342"/>
      <c r="IYF446" s="342"/>
      <c r="IYG446" s="342"/>
      <c r="IYH446" s="342"/>
      <c r="IYI446" s="342"/>
      <c r="IYJ446" s="342"/>
      <c r="IYK446" s="342"/>
      <c r="IYL446" s="342"/>
      <c r="IYM446" s="342"/>
      <c r="IYN446" s="342"/>
      <c r="IYO446" s="342"/>
      <c r="IYP446" s="342"/>
      <c r="IYQ446" s="342"/>
      <c r="IYR446" s="342"/>
      <c r="IYS446" s="342"/>
      <c r="IYT446" s="342"/>
      <c r="IYU446" s="342"/>
      <c r="IYV446" s="342"/>
      <c r="IYW446" s="342"/>
      <c r="IYX446" s="342"/>
      <c r="IYY446" s="342"/>
      <c r="IYZ446" s="342"/>
      <c r="IZA446" s="342"/>
      <c r="IZB446" s="342"/>
      <c r="IZC446" s="342"/>
      <c r="IZD446" s="342"/>
      <c r="IZE446" s="342"/>
      <c r="IZF446" s="342"/>
      <c r="IZG446" s="342"/>
      <c r="IZH446" s="342"/>
      <c r="IZI446" s="342"/>
      <c r="IZJ446" s="342"/>
      <c r="IZK446" s="342"/>
      <c r="IZL446" s="342"/>
      <c r="IZM446" s="342"/>
      <c r="IZN446" s="342"/>
      <c r="IZO446" s="342"/>
      <c r="IZP446" s="342"/>
      <c r="IZQ446" s="342"/>
      <c r="IZR446" s="342"/>
      <c r="IZS446" s="342"/>
      <c r="IZT446" s="342"/>
      <c r="IZU446" s="342"/>
      <c r="IZV446" s="342"/>
      <c r="IZW446" s="342"/>
      <c r="IZX446" s="342"/>
      <c r="IZY446" s="342"/>
      <c r="IZZ446" s="342"/>
      <c r="JAA446" s="342"/>
      <c r="JAB446" s="342"/>
      <c r="JAC446" s="342"/>
      <c r="JAD446" s="342"/>
      <c r="JAE446" s="342"/>
      <c r="JAF446" s="342"/>
      <c r="JAG446" s="342"/>
      <c r="JAH446" s="342"/>
      <c r="JAI446" s="342"/>
      <c r="JAJ446" s="342"/>
      <c r="JAK446" s="342"/>
      <c r="JAL446" s="342"/>
      <c r="JAM446" s="342"/>
      <c r="JAN446" s="342"/>
      <c r="JAO446" s="342"/>
      <c r="JAP446" s="342"/>
      <c r="JAQ446" s="342"/>
      <c r="JAR446" s="342"/>
      <c r="JAS446" s="342"/>
      <c r="JAT446" s="342"/>
      <c r="JAU446" s="342"/>
      <c r="JAV446" s="342"/>
      <c r="JAW446" s="342"/>
      <c r="JAX446" s="342"/>
      <c r="JAY446" s="342"/>
      <c r="JAZ446" s="342"/>
      <c r="JBA446" s="342"/>
      <c r="JBB446" s="342"/>
      <c r="JBC446" s="342"/>
      <c r="JBD446" s="342"/>
      <c r="JBE446" s="342"/>
      <c r="JBF446" s="342"/>
      <c r="JBG446" s="342"/>
      <c r="JBH446" s="342"/>
      <c r="JBI446" s="342"/>
      <c r="JBJ446" s="342"/>
      <c r="JBK446" s="342"/>
      <c r="JBL446" s="342"/>
      <c r="JBM446" s="342"/>
      <c r="JBN446" s="342"/>
      <c r="JBO446" s="342"/>
      <c r="JBP446" s="342"/>
      <c r="JBQ446" s="342"/>
      <c r="JBR446" s="342"/>
      <c r="JBS446" s="342"/>
      <c r="JBT446" s="342"/>
      <c r="JBU446" s="342"/>
      <c r="JBV446" s="342"/>
      <c r="JBW446" s="342"/>
      <c r="JBX446" s="342"/>
      <c r="JBY446" s="342"/>
      <c r="JBZ446" s="342"/>
      <c r="JCA446" s="342"/>
      <c r="JCB446" s="342"/>
      <c r="JCC446" s="342"/>
      <c r="JCD446" s="342"/>
      <c r="JCE446" s="342"/>
      <c r="JCF446" s="342"/>
      <c r="JCG446" s="342"/>
      <c r="JCH446" s="342"/>
      <c r="JCI446" s="342"/>
      <c r="JCJ446" s="342"/>
      <c r="JCK446" s="342"/>
      <c r="JCL446" s="342"/>
      <c r="JCM446" s="342"/>
      <c r="JCN446" s="342"/>
      <c r="JCO446" s="342"/>
      <c r="JCP446" s="342"/>
      <c r="JCQ446" s="342"/>
      <c r="JCR446" s="342"/>
      <c r="JCS446" s="342"/>
      <c r="JCT446" s="342"/>
      <c r="JCU446" s="342"/>
      <c r="JCV446" s="342"/>
      <c r="JCW446" s="342"/>
      <c r="JCX446" s="342"/>
      <c r="JCY446" s="342"/>
      <c r="JCZ446" s="342"/>
      <c r="JDA446" s="342"/>
      <c r="JDB446" s="342"/>
      <c r="JDC446" s="342"/>
      <c r="JDD446" s="342"/>
      <c r="JDE446" s="342"/>
      <c r="JDF446" s="342"/>
      <c r="JDG446" s="342"/>
      <c r="JDH446" s="342"/>
      <c r="JDI446" s="342"/>
      <c r="JDJ446" s="342"/>
      <c r="JDK446" s="342"/>
      <c r="JDL446" s="342"/>
      <c r="JDM446" s="342"/>
      <c r="JDN446" s="342"/>
      <c r="JDO446" s="342"/>
      <c r="JDP446" s="342"/>
      <c r="JDQ446" s="342"/>
      <c r="JDR446" s="342"/>
      <c r="JDS446" s="342"/>
      <c r="JDT446" s="342"/>
      <c r="JDU446" s="342"/>
      <c r="JDV446" s="342"/>
      <c r="JDW446" s="342"/>
      <c r="JDX446" s="342"/>
      <c r="JDY446" s="342"/>
      <c r="JDZ446" s="342"/>
      <c r="JEA446" s="342"/>
      <c r="JEB446" s="342"/>
      <c r="JEC446" s="342"/>
      <c r="JED446" s="342"/>
      <c r="JEE446" s="342"/>
      <c r="JEF446" s="342"/>
      <c r="JEG446" s="342"/>
      <c r="JEH446" s="342"/>
      <c r="JEI446" s="342"/>
      <c r="JEJ446" s="342"/>
      <c r="JEK446" s="342"/>
      <c r="JEL446" s="342"/>
      <c r="JEM446" s="342"/>
      <c r="JEN446" s="342"/>
      <c r="JEO446" s="342"/>
      <c r="JEP446" s="342"/>
      <c r="JEQ446" s="342"/>
      <c r="JER446" s="342"/>
      <c r="JES446" s="342"/>
      <c r="JET446" s="342"/>
      <c r="JEU446" s="342"/>
      <c r="JEV446" s="342"/>
      <c r="JEW446" s="342"/>
      <c r="JEX446" s="342"/>
      <c r="JEY446" s="342"/>
      <c r="JEZ446" s="342"/>
      <c r="JFA446" s="342"/>
      <c r="JFB446" s="342"/>
      <c r="JFC446" s="342"/>
      <c r="JFD446" s="342"/>
      <c r="JFE446" s="342"/>
      <c r="JFF446" s="342"/>
      <c r="JFG446" s="342"/>
      <c r="JFH446" s="342"/>
      <c r="JFI446" s="342"/>
      <c r="JFJ446" s="342"/>
      <c r="JFK446" s="342"/>
      <c r="JFL446" s="342"/>
      <c r="JFM446" s="342"/>
      <c r="JFN446" s="342"/>
      <c r="JFO446" s="342"/>
      <c r="JFP446" s="342"/>
      <c r="JFQ446" s="342"/>
      <c r="JFR446" s="342"/>
      <c r="JFS446" s="342"/>
      <c r="JFT446" s="342"/>
      <c r="JFU446" s="342"/>
      <c r="JFV446" s="342"/>
      <c r="JFW446" s="342"/>
      <c r="JFX446" s="342"/>
      <c r="JFY446" s="342"/>
      <c r="JFZ446" s="342"/>
      <c r="JGA446" s="342"/>
      <c r="JGB446" s="342"/>
      <c r="JGC446" s="342"/>
      <c r="JGD446" s="342"/>
      <c r="JGE446" s="342"/>
      <c r="JGF446" s="342"/>
      <c r="JGG446" s="342"/>
      <c r="JGH446" s="342"/>
      <c r="JGI446" s="342"/>
      <c r="JGJ446" s="342"/>
      <c r="JGK446" s="342"/>
      <c r="JGL446" s="342"/>
      <c r="JGM446" s="342"/>
      <c r="JGN446" s="342"/>
      <c r="JGO446" s="342"/>
      <c r="JGP446" s="342"/>
      <c r="JGQ446" s="342"/>
      <c r="JGR446" s="342"/>
      <c r="JGS446" s="342"/>
      <c r="JGT446" s="342"/>
      <c r="JGU446" s="342"/>
      <c r="JGV446" s="342"/>
      <c r="JGW446" s="342"/>
      <c r="JGX446" s="342"/>
      <c r="JGY446" s="342"/>
      <c r="JGZ446" s="342"/>
      <c r="JHA446" s="342"/>
      <c r="JHB446" s="342"/>
      <c r="JHC446" s="342"/>
      <c r="JHD446" s="342"/>
      <c r="JHE446" s="342"/>
      <c r="JHF446" s="342"/>
      <c r="JHG446" s="342"/>
      <c r="JHH446" s="342"/>
      <c r="JHI446" s="342"/>
      <c r="JHJ446" s="342"/>
      <c r="JHK446" s="342"/>
      <c r="JHL446" s="342"/>
      <c r="JHM446" s="342"/>
      <c r="JHN446" s="342"/>
      <c r="JHO446" s="342"/>
      <c r="JHP446" s="342"/>
      <c r="JHQ446" s="342"/>
      <c r="JHR446" s="342"/>
      <c r="JHS446" s="342"/>
      <c r="JHT446" s="342"/>
      <c r="JHU446" s="342"/>
      <c r="JHV446" s="342"/>
      <c r="JHW446" s="342"/>
      <c r="JHX446" s="342"/>
      <c r="JHY446" s="342"/>
      <c r="JHZ446" s="342"/>
      <c r="JIA446" s="342"/>
      <c r="JIB446" s="342"/>
      <c r="JIC446" s="342"/>
      <c r="JID446" s="342"/>
      <c r="JIE446" s="342"/>
      <c r="JIF446" s="342"/>
      <c r="JIG446" s="342"/>
      <c r="JIH446" s="342"/>
      <c r="JII446" s="342"/>
      <c r="JIJ446" s="342"/>
      <c r="JIK446" s="342"/>
      <c r="JIL446" s="342"/>
      <c r="JIM446" s="342"/>
      <c r="JIN446" s="342"/>
      <c r="JIO446" s="342"/>
      <c r="JIP446" s="342"/>
      <c r="JIQ446" s="342"/>
      <c r="JIR446" s="342"/>
      <c r="JIS446" s="342"/>
      <c r="JIT446" s="342"/>
      <c r="JIU446" s="342"/>
      <c r="JIV446" s="342"/>
      <c r="JIW446" s="342"/>
      <c r="JIX446" s="342"/>
      <c r="JIY446" s="342"/>
      <c r="JIZ446" s="342"/>
      <c r="JJA446" s="342"/>
      <c r="JJB446" s="342"/>
      <c r="JJC446" s="342"/>
      <c r="JJD446" s="342"/>
      <c r="JJE446" s="342"/>
      <c r="JJF446" s="342"/>
      <c r="JJG446" s="342"/>
      <c r="JJH446" s="342"/>
      <c r="JJI446" s="342"/>
      <c r="JJJ446" s="342"/>
      <c r="JJK446" s="342"/>
      <c r="JJL446" s="342"/>
      <c r="JJM446" s="342"/>
      <c r="JJN446" s="342"/>
      <c r="JJO446" s="342"/>
      <c r="JJP446" s="342"/>
      <c r="JJQ446" s="342"/>
      <c r="JJR446" s="342"/>
      <c r="JJS446" s="342"/>
      <c r="JJT446" s="342"/>
      <c r="JJU446" s="342"/>
      <c r="JJV446" s="342"/>
      <c r="JJW446" s="342"/>
      <c r="JJX446" s="342"/>
      <c r="JJY446" s="342"/>
      <c r="JJZ446" s="342"/>
      <c r="JKA446" s="342"/>
      <c r="JKB446" s="342"/>
      <c r="JKC446" s="342"/>
      <c r="JKD446" s="342"/>
      <c r="JKE446" s="342"/>
      <c r="JKF446" s="342"/>
      <c r="JKG446" s="342"/>
      <c r="JKH446" s="342"/>
      <c r="JKI446" s="342"/>
      <c r="JKJ446" s="342"/>
      <c r="JKK446" s="342"/>
      <c r="JKL446" s="342"/>
      <c r="JKM446" s="342"/>
      <c r="JKN446" s="342"/>
      <c r="JKO446" s="342"/>
      <c r="JKP446" s="342"/>
      <c r="JKQ446" s="342"/>
      <c r="JKR446" s="342"/>
      <c r="JKS446" s="342"/>
      <c r="JKT446" s="342"/>
      <c r="JKU446" s="342"/>
      <c r="JKV446" s="342"/>
      <c r="JKW446" s="342"/>
      <c r="JKX446" s="342"/>
      <c r="JKY446" s="342"/>
      <c r="JKZ446" s="342"/>
      <c r="JLA446" s="342"/>
      <c r="JLB446" s="342"/>
      <c r="JLC446" s="342"/>
      <c r="JLD446" s="342"/>
      <c r="JLE446" s="342"/>
      <c r="JLF446" s="342"/>
      <c r="JLG446" s="342"/>
      <c r="JLH446" s="342"/>
      <c r="JLI446" s="342"/>
      <c r="JLJ446" s="342"/>
      <c r="JLK446" s="342"/>
      <c r="JLL446" s="342"/>
      <c r="JLM446" s="342"/>
      <c r="JLN446" s="342"/>
      <c r="JLO446" s="342"/>
      <c r="JLP446" s="342"/>
      <c r="JLQ446" s="342"/>
      <c r="JLR446" s="342"/>
      <c r="JLS446" s="342"/>
      <c r="JLT446" s="342"/>
      <c r="JLU446" s="342"/>
      <c r="JLV446" s="342"/>
      <c r="JLW446" s="342"/>
      <c r="JLX446" s="342"/>
      <c r="JLY446" s="342"/>
      <c r="JLZ446" s="342"/>
      <c r="JMA446" s="342"/>
      <c r="JMB446" s="342"/>
      <c r="JMC446" s="342"/>
      <c r="JMD446" s="342"/>
      <c r="JME446" s="342"/>
      <c r="JMF446" s="342"/>
      <c r="JMG446" s="342"/>
      <c r="JMH446" s="342"/>
      <c r="JMI446" s="342"/>
      <c r="JMJ446" s="342"/>
      <c r="JMK446" s="342"/>
      <c r="JML446" s="342"/>
      <c r="JMM446" s="342"/>
      <c r="JMN446" s="342"/>
      <c r="JMO446" s="342"/>
      <c r="JMP446" s="342"/>
      <c r="JMQ446" s="342"/>
      <c r="JMR446" s="342"/>
      <c r="JMS446" s="342"/>
      <c r="JMT446" s="342"/>
      <c r="JMU446" s="342"/>
      <c r="JMV446" s="342"/>
      <c r="JMW446" s="342"/>
      <c r="JMX446" s="342"/>
      <c r="JMY446" s="342"/>
      <c r="JMZ446" s="342"/>
      <c r="JNA446" s="342"/>
      <c r="JNB446" s="342"/>
      <c r="JNC446" s="342"/>
      <c r="JND446" s="342"/>
      <c r="JNE446" s="342"/>
      <c r="JNF446" s="342"/>
      <c r="JNG446" s="342"/>
      <c r="JNH446" s="342"/>
      <c r="JNI446" s="342"/>
      <c r="JNJ446" s="342"/>
      <c r="JNK446" s="342"/>
      <c r="JNL446" s="342"/>
      <c r="JNM446" s="342"/>
      <c r="JNN446" s="342"/>
      <c r="JNO446" s="342"/>
      <c r="JNP446" s="342"/>
      <c r="JNQ446" s="342"/>
      <c r="JNR446" s="342"/>
      <c r="JNS446" s="342"/>
      <c r="JNT446" s="342"/>
      <c r="JNU446" s="342"/>
      <c r="JNV446" s="342"/>
      <c r="JNW446" s="342"/>
      <c r="JNX446" s="342"/>
      <c r="JNY446" s="342"/>
      <c r="JNZ446" s="342"/>
      <c r="JOA446" s="342"/>
      <c r="JOB446" s="342"/>
      <c r="JOC446" s="342"/>
      <c r="JOD446" s="342"/>
      <c r="JOE446" s="342"/>
      <c r="JOF446" s="342"/>
      <c r="JOG446" s="342"/>
      <c r="JOH446" s="342"/>
      <c r="JOI446" s="342"/>
      <c r="JOJ446" s="342"/>
      <c r="JOK446" s="342"/>
      <c r="JOL446" s="342"/>
      <c r="JOM446" s="342"/>
      <c r="JON446" s="342"/>
      <c r="JOO446" s="342"/>
      <c r="JOP446" s="342"/>
      <c r="JOQ446" s="342"/>
      <c r="JOR446" s="342"/>
      <c r="JOS446" s="342"/>
      <c r="JOT446" s="342"/>
      <c r="JOU446" s="342"/>
      <c r="JOV446" s="342"/>
      <c r="JOW446" s="342"/>
      <c r="JOX446" s="342"/>
      <c r="JOY446" s="342"/>
      <c r="JOZ446" s="342"/>
      <c r="JPA446" s="342"/>
      <c r="JPB446" s="342"/>
      <c r="JPC446" s="342"/>
      <c r="JPD446" s="342"/>
      <c r="JPE446" s="342"/>
      <c r="JPF446" s="342"/>
      <c r="JPG446" s="342"/>
      <c r="JPH446" s="342"/>
      <c r="JPI446" s="342"/>
      <c r="JPJ446" s="342"/>
      <c r="JPK446" s="342"/>
      <c r="JPL446" s="342"/>
      <c r="JPM446" s="342"/>
      <c r="JPN446" s="342"/>
      <c r="JPO446" s="342"/>
      <c r="JPP446" s="342"/>
      <c r="JPQ446" s="342"/>
      <c r="JPR446" s="342"/>
      <c r="JPS446" s="342"/>
      <c r="JPT446" s="342"/>
      <c r="JPU446" s="342"/>
      <c r="JPV446" s="342"/>
      <c r="JPW446" s="342"/>
      <c r="JPX446" s="342"/>
      <c r="JPY446" s="342"/>
      <c r="JPZ446" s="342"/>
      <c r="JQA446" s="342"/>
      <c r="JQB446" s="342"/>
      <c r="JQC446" s="342"/>
      <c r="JQD446" s="342"/>
      <c r="JQE446" s="342"/>
      <c r="JQF446" s="342"/>
      <c r="JQG446" s="342"/>
      <c r="JQH446" s="342"/>
      <c r="JQI446" s="342"/>
      <c r="JQJ446" s="342"/>
      <c r="JQK446" s="342"/>
      <c r="JQL446" s="342"/>
      <c r="JQM446" s="342"/>
      <c r="JQN446" s="342"/>
      <c r="JQO446" s="342"/>
      <c r="JQP446" s="342"/>
      <c r="JQQ446" s="342"/>
      <c r="JQR446" s="342"/>
      <c r="JQS446" s="342"/>
      <c r="JQT446" s="342"/>
      <c r="JQU446" s="342"/>
      <c r="JQV446" s="342"/>
      <c r="JQW446" s="342"/>
      <c r="JQX446" s="342"/>
      <c r="JQY446" s="342"/>
      <c r="JQZ446" s="342"/>
      <c r="JRA446" s="342"/>
      <c r="JRB446" s="342"/>
      <c r="JRC446" s="342"/>
      <c r="JRD446" s="342"/>
      <c r="JRE446" s="342"/>
      <c r="JRF446" s="342"/>
      <c r="JRG446" s="342"/>
      <c r="JRH446" s="342"/>
      <c r="JRI446" s="342"/>
      <c r="JRJ446" s="342"/>
      <c r="JRK446" s="342"/>
      <c r="JRL446" s="342"/>
      <c r="JRM446" s="342"/>
      <c r="JRN446" s="342"/>
      <c r="JRO446" s="342"/>
      <c r="JRP446" s="342"/>
      <c r="JRQ446" s="342"/>
      <c r="JRR446" s="342"/>
      <c r="JRS446" s="342"/>
      <c r="JRT446" s="342"/>
      <c r="JRU446" s="342"/>
      <c r="JRV446" s="342"/>
      <c r="JRW446" s="342"/>
      <c r="JRX446" s="342"/>
      <c r="JRY446" s="342"/>
      <c r="JRZ446" s="342"/>
      <c r="JSA446" s="342"/>
      <c r="JSB446" s="342"/>
      <c r="JSC446" s="342"/>
      <c r="JSD446" s="342"/>
      <c r="JSE446" s="342"/>
      <c r="JSF446" s="342"/>
      <c r="JSG446" s="342"/>
      <c r="JSH446" s="342"/>
      <c r="JSI446" s="342"/>
      <c r="JSJ446" s="342"/>
      <c r="JSK446" s="342"/>
      <c r="JSL446" s="342"/>
      <c r="JSM446" s="342"/>
      <c r="JSN446" s="342"/>
      <c r="JSO446" s="342"/>
      <c r="JSP446" s="342"/>
      <c r="JSQ446" s="342"/>
      <c r="JSR446" s="342"/>
      <c r="JSS446" s="342"/>
      <c r="JST446" s="342"/>
      <c r="JSU446" s="342"/>
      <c r="JSV446" s="342"/>
      <c r="JSW446" s="342"/>
      <c r="JSX446" s="342"/>
      <c r="JSY446" s="342"/>
      <c r="JSZ446" s="342"/>
      <c r="JTA446" s="342"/>
      <c r="JTB446" s="342"/>
      <c r="JTC446" s="342"/>
      <c r="JTD446" s="342"/>
      <c r="JTE446" s="342"/>
      <c r="JTF446" s="342"/>
      <c r="JTG446" s="342"/>
      <c r="JTH446" s="342"/>
      <c r="JTI446" s="342"/>
      <c r="JTJ446" s="342"/>
      <c r="JTK446" s="342"/>
      <c r="JTL446" s="342"/>
      <c r="JTM446" s="342"/>
      <c r="JTN446" s="342"/>
      <c r="JTO446" s="342"/>
      <c r="JTP446" s="342"/>
      <c r="JTQ446" s="342"/>
      <c r="JTR446" s="342"/>
      <c r="JTS446" s="342"/>
      <c r="JTT446" s="342"/>
      <c r="JTU446" s="342"/>
      <c r="JTV446" s="342"/>
      <c r="JTW446" s="342"/>
      <c r="JTX446" s="342"/>
      <c r="JTY446" s="342"/>
      <c r="JTZ446" s="342"/>
      <c r="JUA446" s="342"/>
      <c r="JUB446" s="342"/>
      <c r="JUC446" s="342"/>
      <c r="JUD446" s="342"/>
      <c r="JUE446" s="342"/>
      <c r="JUF446" s="342"/>
      <c r="JUG446" s="342"/>
      <c r="JUH446" s="342"/>
      <c r="JUI446" s="342"/>
      <c r="JUJ446" s="342"/>
      <c r="JUK446" s="342"/>
      <c r="JUL446" s="342"/>
      <c r="JUM446" s="342"/>
      <c r="JUN446" s="342"/>
      <c r="JUO446" s="342"/>
      <c r="JUP446" s="342"/>
      <c r="JUQ446" s="342"/>
      <c r="JUR446" s="342"/>
      <c r="JUS446" s="342"/>
      <c r="JUT446" s="342"/>
      <c r="JUU446" s="342"/>
      <c r="JUV446" s="342"/>
      <c r="JUW446" s="342"/>
      <c r="JUX446" s="342"/>
      <c r="JUY446" s="342"/>
      <c r="JUZ446" s="342"/>
      <c r="JVA446" s="342"/>
      <c r="JVB446" s="342"/>
      <c r="JVC446" s="342"/>
      <c r="JVD446" s="342"/>
      <c r="JVE446" s="342"/>
      <c r="JVF446" s="342"/>
      <c r="JVG446" s="342"/>
      <c r="JVH446" s="342"/>
      <c r="JVI446" s="342"/>
      <c r="JVJ446" s="342"/>
      <c r="JVK446" s="342"/>
      <c r="JVL446" s="342"/>
      <c r="JVM446" s="342"/>
      <c r="JVN446" s="342"/>
      <c r="JVO446" s="342"/>
      <c r="JVP446" s="342"/>
      <c r="JVQ446" s="342"/>
      <c r="JVR446" s="342"/>
      <c r="JVS446" s="342"/>
      <c r="JVT446" s="342"/>
      <c r="JVU446" s="342"/>
      <c r="JVV446" s="342"/>
      <c r="JVW446" s="342"/>
      <c r="JVX446" s="342"/>
      <c r="JVY446" s="342"/>
      <c r="JVZ446" s="342"/>
      <c r="JWA446" s="342"/>
      <c r="JWB446" s="342"/>
      <c r="JWC446" s="342"/>
      <c r="JWD446" s="342"/>
      <c r="JWE446" s="342"/>
      <c r="JWF446" s="342"/>
      <c r="JWG446" s="342"/>
      <c r="JWH446" s="342"/>
      <c r="JWI446" s="342"/>
      <c r="JWJ446" s="342"/>
      <c r="JWK446" s="342"/>
      <c r="JWL446" s="342"/>
      <c r="JWM446" s="342"/>
      <c r="JWN446" s="342"/>
      <c r="JWO446" s="342"/>
      <c r="JWP446" s="342"/>
      <c r="JWQ446" s="342"/>
      <c r="JWR446" s="342"/>
      <c r="JWS446" s="342"/>
      <c r="JWT446" s="342"/>
      <c r="JWU446" s="342"/>
      <c r="JWV446" s="342"/>
      <c r="JWW446" s="342"/>
      <c r="JWX446" s="342"/>
      <c r="JWY446" s="342"/>
      <c r="JWZ446" s="342"/>
      <c r="JXA446" s="342"/>
      <c r="JXB446" s="342"/>
      <c r="JXC446" s="342"/>
      <c r="JXD446" s="342"/>
      <c r="JXE446" s="342"/>
      <c r="JXF446" s="342"/>
      <c r="JXG446" s="342"/>
      <c r="JXH446" s="342"/>
      <c r="JXI446" s="342"/>
      <c r="JXJ446" s="342"/>
      <c r="JXK446" s="342"/>
      <c r="JXL446" s="342"/>
      <c r="JXM446" s="342"/>
      <c r="JXN446" s="342"/>
      <c r="JXO446" s="342"/>
      <c r="JXP446" s="342"/>
      <c r="JXQ446" s="342"/>
      <c r="JXR446" s="342"/>
      <c r="JXS446" s="342"/>
      <c r="JXT446" s="342"/>
      <c r="JXU446" s="342"/>
      <c r="JXV446" s="342"/>
      <c r="JXW446" s="342"/>
      <c r="JXX446" s="342"/>
      <c r="JXY446" s="342"/>
      <c r="JXZ446" s="342"/>
      <c r="JYA446" s="342"/>
      <c r="JYB446" s="342"/>
      <c r="JYC446" s="342"/>
      <c r="JYD446" s="342"/>
      <c r="JYE446" s="342"/>
      <c r="JYF446" s="342"/>
      <c r="JYG446" s="342"/>
      <c r="JYH446" s="342"/>
      <c r="JYI446" s="342"/>
      <c r="JYJ446" s="342"/>
      <c r="JYK446" s="342"/>
      <c r="JYL446" s="342"/>
      <c r="JYM446" s="342"/>
      <c r="JYN446" s="342"/>
      <c r="JYO446" s="342"/>
      <c r="JYP446" s="342"/>
      <c r="JYQ446" s="342"/>
      <c r="JYR446" s="342"/>
      <c r="JYS446" s="342"/>
      <c r="JYT446" s="342"/>
      <c r="JYU446" s="342"/>
      <c r="JYV446" s="342"/>
      <c r="JYW446" s="342"/>
      <c r="JYX446" s="342"/>
      <c r="JYY446" s="342"/>
      <c r="JYZ446" s="342"/>
      <c r="JZA446" s="342"/>
      <c r="JZB446" s="342"/>
      <c r="JZC446" s="342"/>
      <c r="JZD446" s="342"/>
      <c r="JZE446" s="342"/>
      <c r="JZF446" s="342"/>
      <c r="JZG446" s="342"/>
      <c r="JZH446" s="342"/>
      <c r="JZI446" s="342"/>
      <c r="JZJ446" s="342"/>
      <c r="JZK446" s="342"/>
      <c r="JZL446" s="342"/>
      <c r="JZM446" s="342"/>
      <c r="JZN446" s="342"/>
      <c r="JZO446" s="342"/>
      <c r="JZP446" s="342"/>
      <c r="JZQ446" s="342"/>
      <c r="JZR446" s="342"/>
      <c r="JZS446" s="342"/>
      <c r="JZT446" s="342"/>
      <c r="JZU446" s="342"/>
      <c r="JZV446" s="342"/>
      <c r="JZW446" s="342"/>
      <c r="JZX446" s="342"/>
      <c r="JZY446" s="342"/>
      <c r="JZZ446" s="342"/>
      <c r="KAA446" s="342"/>
      <c r="KAB446" s="342"/>
      <c r="KAC446" s="342"/>
      <c r="KAD446" s="342"/>
      <c r="KAE446" s="342"/>
      <c r="KAF446" s="342"/>
      <c r="KAG446" s="342"/>
      <c r="KAH446" s="342"/>
      <c r="KAI446" s="342"/>
      <c r="KAJ446" s="342"/>
      <c r="KAK446" s="342"/>
      <c r="KAL446" s="342"/>
      <c r="KAM446" s="342"/>
      <c r="KAN446" s="342"/>
      <c r="KAO446" s="342"/>
      <c r="KAP446" s="342"/>
      <c r="KAQ446" s="342"/>
      <c r="KAR446" s="342"/>
      <c r="KAS446" s="342"/>
      <c r="KAT446" s="342"/>
      <c r="KAU446" s="342"/>
      <c r="KAV446" s="342"/>
      <c r="KAW446" s="342"/>
      <c r="KAX446" s="342"/>
      <c r="KAY446" s="342"/>
      <c r="KAZ446" s="342"/>
      <c r="KBA446" s="342"/>
      <c r="KBB446" s="342"/>
      <c r="KBC446" s="342"/>
      <c r="KBD446" s="342"/>
      <c r="KBE446" s="342"/>
      <c r="KBF446" s="342"/>
      <c r="KBG446" s="342"/>
      <c r="KBH446" s="342"/>
      <c r="KBI446" s="342"/>
      <c r="KBJ446" s="342"/>
      <c r="KBK446" s="342"/>
      <c r="KBL446" s="342"/>
      <c r="KBM446" s="342"/>
      <c r="KBN446" s="342"/>
      <c r="KBO446" s="342"/>
      <c r="KBP446" s="342"/>
      <c r="KBQ446" s="342"/>
      <c r="KBR446" s="342"/>
      <c r="KBS446" s="342"/>
      <c r="KBT446" s="342"/>
      <c r="KBU446" s="342"/>
      <c r="KBV446" s="342"/>
      <c r="KBW446" s="342"/>
      <c r="KBX446" s="342"/>
      <c r="KBY446" s="342"/>
      <c r="KBZ446" s="342"/>
      <c r="KCA446" s="342"/>
      <c r="KCB446" s="342"/>
      <c r="KCC446" s="342"/>
      <c r="KCD446" s="342"/>
      <c r="KCE446" s="342"/>
      <c r="KCF446" s="342"/>
      <c r="KCG446" s="342"/>
      <c r="KCH446" s="342"/>
      <c r="KCI446" s="342"/>
      <c r="KCJ446" s="342"/>
      <c r="KCK446" s="342"/>
      <c r="KCL446" s="342"/>
      <c r="KCM446" s="342"/>
      <c r="KCN446" s="342"/>
      <c r="KCO446" s="342"/>
      <c r="KCP446" s="342"/>
      <c r="KCQ446" s="342"/>
      <c r="KCR446" s="342"/>
      <c r="KCS446" s="342"/>
      <c r="KCT446" s="342"/>
      <c r="KCU446" s="342"/>
      <c r="KCV446" s="342"/>
      <c r="KCW446" s="342"/>
      <c r="KCX446" s="342"/>
      <c r="KCY446" s="342"/>
      <c r="KCZ446" s="342"/>
      <c r="KDA446" s="342"/>
      <c r="KDB446" s="342"/>
      <c r="KDC446" s="342"/>
      <c r="KDD446" s="342"/>
      <c r="KDE446" s="342"/>
      <c r="KDF446" s="342"/>
      <c r="KDG446" s="342"/>
      <c r="KDH446" s="342"/>
      <c r="KDI446" s="342"/>
      <c r="KDJ446" s="342"/>
      <c r="KDK446" s="342"/>
      <c r="KDL446" s="342"/>
      <c r="KDM446" s="342"/>
      <c r="KDN446" s="342"/>
      <c r="KDO446" s="342"/>
      <c r="KDP446" s="342"/>
      <c r="KDQ446" s="342"/>
      <c r="KDR446" s="342"/>
      <c r="KDS446" s="342"/>
      <c r="KDT446" s="342"/>
      <c r="KDU446" s="342"/>
      <c r="KDV446" s="342"/>
      <c r="KDW446" s="342"/>
      <c r="KDX446" s="342"/>
      <c r="KDY446" s="342"/>
      <c r="KDZ446" s="342"/>
      <c r="KEA446" s="342"/>
      <c r="KEB446" s="342"/>
      <c r="KEC446" s="342"/>
      <c r="KED446" s="342"/>
      <c r="KEE446" s="342"/>
      <c r="KEF446" s="342"/>
      <c r="KEG446" s="342"/>
      <c r="KEH446" s="342"/>
      <c r="KEI446" s="342"/>
      <c r="KEJ446" s="342"/>
      <c r="KEK446" s="342"/>
      <c r="KEL446" s="342"/>
      <c r="KEM446" s="342"/>
      <c r="KEN446" s="342"/>
      <c r="KEO446" s="342"/>
      <c r="KEP446" s="342"/>
      <c r="KEQ446" s="342"/>
      <c r="KER446" s="342"/>
      <c r="KES446" s="342"/>
      <c r="KET446" s="342"/>
      <c r="KEU446" s="342"/>
      <c r="KEV446" s="342"/>
      <c r="KEW446" s="342"/>
      <c r="KEX446" s="342"/>
      <c r="KEY446" s="342"/>
      <c r="KEZ446" s="342"/>
      <c r="KFA446" s="342"/>
      <c r="KFB446" s="342"/>
      <c r="KFC446" s="342"/>
      <c r="KFD446" s="342"/>
      <c r="KFE446" s="342"/>
      <c r="KFF446" s="342"/>
      <c r="KFG446" s="342"/>
      <c r="KFH446" s="342"/>
      <c r="KFI446" s="342"/>
      <c r="KFJ446" s="342"/>
      <c r="KFK446" s="342"/>
      <c r="KFL446" s="342"/>
      <c r="KFM446" s="342"/>
      <c r="KFN446" s="342"/>
      <c r="KFO446" s="342"/>
      <c r="KFP446" s="342"/>
      <c r="KFQ446" s="342"/>
      <c r="KFR446" s="342"/>
      <c r="KFS446" s="342"/>
      <c r="KFT446" s="342"/>
      <c r="KFU446" s="342"/>
      <c r="KFV446" s="342"/>
      <c r="KFW446" s="342"/>
      <c r="KFX446" s="342"/>
      <c r="KFY446" s="342"/>
      <c r="KFZ446" s="342"/>
      <c r="KGA446" s="342"/>
      <c r="KGB446" s="342"/>
      <c r="KGC446" s="342"/>
      <c r="KGD446" s="342"/>
      <c r="KGE446" s="342"/>
      <c r="KGF446" s="342"/>
      <c r="KGG446" s="342"/>
      <c r="KGH446" s="342"/>
      <c r="KGI446" s="342"/>
      <c r="KGJ446" s="342"/>
      <c r="KGK446" s="342"/>
      <c r="KGL446" s="342"/>
      <c r="KGM446" s="342"/>
      <c r="KGN446" s="342"/>
      <c r="KGO446" s="342"/>
      <c r="KGP446" s="342"/>
      <c r="KGQ446" s="342"/>
      <c r="KGR446" s="342"/>
      <c r="KGS446" s="342"/>
      <c r="KGT446" s="342"/>
      <c r="KGU446" s="342"/>
      <c r="KGV446" s="342"/>
      <c r="KGW446" s="342"/>
      <c r="KGX446" s="342"/>
      <c r="KGY446" s="342"/>
      <c r="KGZ446" s="342"/>
      <c r="KHA446" s="342"/>
      <c r="KHB446" s="342"/>
      <c r="KHC446" s="342"/>
      <c r="KHD446" s="342"/>
      <c r="KHE446" s="342"/>
      <c r="KHF446" s="342"/>
      <c r="KHG446" s="342"/>
      <c r="KHH446" s="342"/>
      <c r="KHI446" s="342"/>
      <c r="KHJ446" s="342"/>
      <c r="KHK446" s="342"/>
      <c r="KHL446" s="342"/>
      <c r="KHM446" s="342"/>
      <c r="KHN446" s="342"/>
      <c r="KHO446" s="342"/>
      <c r="KHP446" s="342"/>
      <c r="KHQ446" s="342"/>
      <c r="KHR446" s="342"/>
      <c r="KHS446" s="342"/>
      <c r="KHT446" s="342"/>
      <c r="KHU446" s="342"/>
      <c r="KHV446" s="342"/>
      <c r="KHW446" s="342"/>
      <c r="KHX446" s="342"/>
      <c r="KHY446" s="342"/>
      <c r="KHZ446" s="342"/>
      <c r="KIA446" s="342"/>
      <c r="KIB446" s="342"/>
      <c r="KIC446" s="342"/>
      <c r="KID446" s="342"/>
      <c r="KIE446" s="342"/>
      <c r="KIF446" s="342"/>
      <c r="KIG446" s="342"/>
      <c r="KIH446" s="342"/>
      <c r="KII446" s="342"/>
      <c r="KIJ446" s="342"/>
      <c r="KIK446" s="342"/>
      <c r="KIL446" s="342"/>
      <c r="KIM446" s="342"/>
      <c r="KIN446" s="342"/>
      <c r="KIO446" s="342"/>
      <c r="KIP446" s="342"/>
      <c r="KIQ446" s="342"/>
      <c r="KIR446" s="342"/>
      <c r="KIS446" s="342"/>
      <c r="KIT446" s="342"/>
      <c r="KIU446" s="342"/>
      <c r="KIV446" s="342"/>
      <c r="KIW446" s="342"/>
      <c r="KIX446" s="342"/>
      <c r="KIY446" s="342"/>
      <c r="KIZ446" s="342"/>
      <c r="KJA446" s="342"/>
      <c r="KJB446" s="342"/>
      <c r="KJC446" s="342"/>
      <c r="KJD446" s="342"/>
      <c r="KJE446" s="342"/>
      <c r="KJF446" s="342"/>
      <c r="KJG446" s="342"/>
      <c r="KJH446" s="342"/>
      <c r="KJI446" s="342"/>
      <c r="KJJ446" s="342"/>
      <c r="KJK446" s="342"/>
      <c r="KJL446" s="342"/>
      <c r="KJM446" s="342"/>
      <c r="KJN446" s="342"/>
      <c r="KJO446" s="342"/>
      <c r="KJP446" s="342"/>
      <c r="KJQ446" s="342"/>
      <c r="KJR446" s="342"/>
      <c r="KJS446" s="342"/>
      <c r="KJT446" s="342"/>
      <c r="KJU446" s="342"/>
      <c r="KJV446" s="342"/>
      <c r="KJW446" s="342"/>
      <c r="KJX446" s="342"/>
      <c r="KJY446" s="342"/>
      <c r="KJZ446" s="342"/>
      <c r="KKA446" s="342"/>
      <c r="KKB446" s="342"/>
      <c r="KKC446" s="342"/>
      <c r="KKD446" s="342"/>
      <c r="KKE446" s="342"/>
      <c r="KKF446" s="342"/>
      <c r="KKG446" s="342"/>
      <c r="KKH446" s="342"/>
      <c r="KKI446" s="342"/>
      <c r="KKJ446" s="342"/>
      <c r="KKK446" s="342"/>
      <c r="KKL446" s="342"/>
      <c r="KKM446" s="342"/>
      <c r="KKN446" s="342"/>
      <c r="KKO446" s="342"/>
      <c r="KKP446" s="342"/>
      <c r="KKQ446" s="342"/>
      <c r="KKR446" s="342"/>
      <c r="KKS446" s="342"/>
      <c r="KKT446" s="342"/>
      <c r="KKU446" s="342"/>
      <c r="KKV446" s="342"/>
      <c r="KKW446" s="342"/>
      <c r="KKX446" s="342"/>
      <c r="KKY446" s="342"/>
      <c r="KKZ446" s="342"/>
      <c r="KLA446" s="342"/>
      <c r="KLB446" s="342"/>
      <c r="KLC446" s="342"/>
      <c r="KLD446" s="342"/>
      <c r="KLE446" s="342"/>
      <c r="KLF446" s="342"/>
      <c r="KLG446" s="342"/>
      <c r="KLH446" s="342"/>
      <c r="KLI446" s="342"/>
      <c r="KLJ446" s="342"/>
      <c r="KLK446" s="342"/>
      <c r="KLL446" s="342"/>
      <c r="KLM446" s="342"/>
      <c r="KLN446" s="342"/>
      <c r="KLO446" s="342"/>
      <c r="KLP446" s="342"/>
      <c r="KLQ446" s="342"/>
      <c r="KLR446" s="342"/>
      <c r="KLS446" s="342"/>
      <c r="KLT446" s="342"/>
      <c r="KLU446" s="342"/>
      <c r="KLV446" s="342"/>
      <c r="KLW446" s="342"/>
      <c r="KLX446" s="342"/>
      <c r="KLY446" s="342"/>
      <c r="KLZ446" s="342"/>
      <c r="KMA446" s="342"/>
      <c r="KMB446" s="342"/>
      <c r="KMC446" s="342"/>
      <c r="KMD446" s="342"/>
      <c r="KME446" s="342"/>
      <c r="KMF446" s="342"/>
      <c r="KMG446" s="342"/>
      <c r="KMH446" s="342"/>
      <c r="KMI446" s="342"/>
      <c r="KMJ446" s="342"/>
      <c r="KMK446" s="342"/>
      <c r="KML446" s="342"/>
      <c r="KMM446" s="342"/>
      <c r="KMN446" s="342"/>
      <c r="KMO446" s="342"/>
      <c r="KMP446" s="342"/>
      <c r="KMQ446" s="342"/>
      <c r="KMR446" s="342"/>
      <c r="KMS446" s="342"/>
      <c r="KMT446" s="342"/>
      <c r="KMU446" s="342"/>
      <c r="KMV446" s="342"/>
      <c r="KMW446" s="342"/>
      <c r="KMX446" s="342"/>
      <c r="KMY446" s="342"/>
      <c r="KMZ446" s="342"/>
      <c r="KNA446" s="342"/>
      <c r="KNB446" s="342"/>
      <c r="KNC446" s="342"/>
      <c r="KND446" s="342"/>
      <c r="KNE446" s="342"/>
      <c r="KNF446" s="342"/>
      <c r="KNG446" s="342"/>
      <c r="KNH446" s="342"/>
      <c r="KNI446" s="342"/>
      <c r="KNJ446" s="342"/>
      <c r="KNK446" s="342"/>
      <c r="KNL446" s="342"/>
      <c r="KNM446" s="342"/>
      <c r="KNN446" s="342"/>
      <c r="KNO446" s="342"/>
      <c r="KNP446" s="342"/>
      <c r="KNQ446" s="342"/>
      <c r="KNR446" s="342"/>
      <c r="KNS446" s="342"/>
      <c r="KNT446" s="342"/>
      <c r="KNU446" s="342"/>
      <c r="KNV446" s="342"/>
      <c r="KNW446" s="342"/>
      <c r="KNX446" s="342"/>
      <c r="KNY446" s="342"/>
      <c r="KNZ446" s="342"/>
      <c r="KOA446" s="342"/>
      <c r="KOB446" s="342"/>
      <c r="KOC446" s="342"/>
      <c r="KOD446" s="342"/>
      <c r="KOE446" s="342"/>
      <c r="KOF446" s="342"/>
      <c r="KOG446" s="342"/>
      <c r="KOH446" s="342"/>
      <c r="KOI446" s="342"/>
      <c r="KOJ446" s="342"/>
      <c r="KOK446" s="342"/>
      <c r="KOL446" s="342"/>
      <c r="KOM446" s="342"/>
      <c r="KON446" s="342"/>
      <c r="KOO446" s="342"/>
      <c r="KOP446" s="342"/>
      <c r="KOQ446" s="342"/>
      <c r="KOR446" s="342"/>
      <c r="KOS446" s="342"/>
      <c r="KOT446" s="342"/>
      <c r="KOU446" s="342"/>
      <c r="KOV446" s="342"/>
      <c r="KOW446" s="342"/>
      <c r="KOX446" s="342"/>
      <c r="KOY446" s="342"/>
      <c r="KOZ446" s="342"/>
      <c r="KPA446" s="342"/>
      <c r="KPB446" s="342"/>
      <c r="KPC446" s="342"/>
      <c r="KPD446" s="342"/>
      <c r="KPE446" s="342"/>
      <c r="KPF446" s="342"/>
      <c r="KPG446" s="342"/>
      <c r="KPH446" s="342"/>
      <c r="KPI446" s="342"/>
      <c r="KPJ446" s="342"/>
      <c r="KPK446" s="342"/>
      <c r="KPL446" s="342"/>
      <c r="KPM446" s="342"/>
      <c r="KPN446" s="342"/>
      <c r="KPO446" s="342"/>
      <c r="KPP446" s="342"/>
      <c r="KPQ446" s="342"/>
      <c r="KPR446" s="342"/>
      <c r="KPS446" s="342"/>
      <c r="KPT446" s="342"/>
      <c r="KPU446" s="342"/>
      <c r="KPV446" s="342"/>
      <c r="KPW446" s="342"/>
      <c r="KPX446" s="342"/>
      <c r="KPY446" s="342"/>
      <c r="KPZ446" s="342"/>
      <c r="KQA446" s="342"/>
      <c r="KQB446" s="342"/>
      <c r="KQC446" s="342"/>
      <c r="KQD446" s="342"/>
      <c r="KQE446" s="342"/>
      <c r="KQF446" s="342"/>
      <c r="KQG446" s="342"/>
      <c r="KQH446" s="342"/>
      <c r="KQI446" s="342"/>
      <c r="KQJ446" s="342"/>
      <c r="KQK446" s="342"/>
      <c r="KQL446" s="342"/>
      <c r="KQM446" s="342"/>
      <c r="KQN446" s="342"/>
      <c r="KQO446" s="342"/>
      <c r="KQP446" s="342"/>
      <c r="KQQ446" s="342"/>
      <c r="KQR446" s="342"/>
      <c r="KQS446" s="342"/>
      <c r="KQT446" s="342"/>
      <c r="KQU446" s="342"/>
      <c r="KQV446" s="342"/>
      <c r="KQW446" s="342"/>
      <c r="KQX446" s="342"/>
      <c r="KQY446" s="342"/>
      <c r="KQZ446" s="342"/>
      <c r="KRA446" s="342"/>
      <c r="KRB446" s="342"/>
      <c r="KRC446" s="342"/>
      <c r="KRD446" s="342"/>
      <c r="KRE446" s="342"/>
      <c r="KRF446" s="342"/>
      <c r="KRG446" s="342"/>
      <c r="KRH446" s="342"/>
      <c r="KRI446" s="342"/>
      <c r="KRJ446" s="342"/>
      <c r="KRK446" s="342"/>
      <c r="KRL446" s="342"/>
      <c r="KRM446" s="342"/>
      <c r="KRN446" s="342"/>
      <c r="KRO446" s="342"/>
      <c r="KRP446" s="342"/>
      <c r="KRQ446" s="342"/>
      <c r="KRR446" s="342"/>
      <c r="KRS446" s="342"/>
      <c r="KRT446" s="342"/>
      <c r="KRU446" s="342"/>
      <c r="KRV446" s="342"/>
      <c r="KRW446" s="342"/>
      <c r="KRX446" s="342"/>
      <c r="KRY446" s="342"/>
      <c r="KRZ446" s="342"/>
      <c r="KSA446" s="342"/>
      <c r="KSB446" s="342"/>
      <c r="KSC446" s="342"/>
      <c r="KSD446" s="342"/>
      <c r="KSE446" s="342"/>
      <c r="KSF446" s="342"/>
      <c r="KSG446" s="342"/>
      <c r="KSH446" s="342"/>
      <c r="KSI446" s="342"/>
      <c r="KSJ446" s="342"/>
      <c r="KSK446" s="342"/>
      <c r="KSL446" s="342"/>
      <c r="KSM446" s="342"/>
      <c r="KSN446" s="342"/>
      <c r="KSO446" s="342"/>
      <c r="KSP446" s="342"/>
      <c r="KSQ446" s="342"/>
      <c r="KSR446" s="342"/>
      <c r="KSS446" s="342"/>
      <c r="KST446" s="342"/>
      <c r="KSU446" s="342"/>
      <c r="KSV446" s="342"/>
      <c r="KSW446" s="342"/>
      <c r="KSX446" s="342"/>
      <c r="KSY446" s="342"/>
      <c r="KSZ446" s="342"/>
      <c r="KTA446" s="342"/>
      <c r="KTB446" s="342"/>
      <c r="KTC446" s="342"/>
      <c r="KTD446" s="342"/>
      <c r="KTE446" s="342"/>
      <c r="KTF446" s="342"/>
      <c r="KTG446" s="342"/>
      <c r="KTH446" s="342"/>
      <c r="KTI446" s="342"/>
      <c r="KTJ446" s="342"/>
      <c r="KTK446" s="342"/>
      <c r="KTL446" s="342"/>
      <c r="KTM446" s="342"/>
      <c r="KTN446" s="342"/>
      <c r="KTO446" s="342"/>
      <c r="KTP446" s="342"/>
      <c r="KTQ446" s="342"/>
      <c r="KTR446" s="342"/>
      <c r="KTS446" s="342"/>
      <c r="KTT446" s="342"/>
      <c r="KTU446" s="342"/>
      <c r="KTV446" s="342"/>
      <c r="KTW446" s="342"/>
      <c r="KTX446" s="342"/>
      <c r="KTY446" s="342"/>
      <c r="KTZ446" s="342"/>
      <c r="KUA446" s="342"/>
      <c r="KUB446" s="342"/>
      <c r="KUC446" s="342"/>
      <c r="KUD446" s="342"/>
      <c r="KUE446" s="342"/>
      <c r="KUF446" s="342"/>
      <c r="KUG446" s="342"/>
      <c r="KUH446" s="342"/>
      <c r="KUI446" s="342"/>
      <c r="KUJ446" s="342"/>
      <c r="KUK446" s="342"/>
      <c r="KUL446" s="342"/>
      <c r="KUM446" s="342"/>
      <c r="KUN446" s="342"/>
      <c r="KUO446" s="342"/>
      <c r="KUP446" s="342"/>
      <c r="KUQ446" s="342"/>
      <c r="KUR446" s="342"/>
      <c r="KUS446" s="342"/>
      <c r="KUT446" s="342"/>
      <c r="KUU446" s="342"/>
      <c r="KUV446" s="342"/>
      <c r="KUW446" s="342"/>
      <c r="KUX446" s="342"/>
      <c r="KUY446" s="342"/>
      <c r="KUZ446" s="342"/>
      <c r="KVA446" s="342"/>
      <c r="KVB446" s="342"/>
      <c r="KVC446" s="342"/>
      <c r="KVD446" s="342"/>
      <c r="KVE446" s="342"/>
      <c r="KVF446" s="342"/>
      <c r="KVG446" s="342"/>
      <c r="KVH446" s="342"/>
      <c r="KVI446" s="342"/>
      <c r="KVJ446" s="342"/>
      <c r="KVK446" s="342"/>
      <c r="KVL446" s="342"/>
      <c r="KVM446" s="342"/>
      <c r="KVN446" s="342"/>
      <c r="KVO446" s="342"/>
      <c r="KVP446" s="342"/>
      <c r="KVQ446" s="342"/>
      <c r="KVR446" s="342"/>
      <c r="KVS446" s="342"/>
      <c r="KVT446" s="342"/>
      <c r="KVU446" s="342"/>
      <c r="KVV446" s="342"/>
      <c r="KVW446" s="342"/>
      <c r="KVX446" s="342"/>
      <c r="KVY446" s="342"/>
      <c r="KVZ446" s="342"/>
      <c r="KWA446" s="342"/>
      <c r="KWB446" s="342"/>
      <c r="KWC446" s="342"/>
      <c r="KWD446" s="342"/>
      <c r="KWE446" s="342"/>
      <c r="KWF446" s="342"/>
      <c r="KWG446" s="342"/>
      <c r="KWH446" s="342"/>
      <c r="KWI446" s="342"/>
      <c r="KWJ446" s="342"/>
      <c r="KWK446" s="342"/>
      <c r="KWL446" s="342"/>
      <c r="KWM446" s="342"/>
      <c r="KWN446" s="342"/>
      <c r="KWO446" s="342"/>
      <c r="KWP446" s="342"/>
      <c r="KWQ446" s="342"/>
      <c r="KWR446" s="342"/>
      <c r="KWS446" s="342"/>
      <c r="KWT446" s="342"/>
      <c r="KWU446" s="342"/>
      <c r="KWV446" s="342"/>
      <c r="KWW446" s="342"/>
      <c r="KWX446" s="342"/>
      <c r="KWY446" s="342"/>
      <c r="KWZ446" s="342"/>
      <c r="KXA446" s="342"/>
      <c r="KXB446" s="342"/>
      <c r="KXC446" s="342"/>
      <c r="KXD446" s="342"/>
      <c r="KXE446" s="342"/>
      <c r="KXF446" s="342"/>
      <c r="KXG446" s="342"/>
      <c r="KXH446" s="342"/>
      <c r="KXI446" s="342"/>
      <c r="KXJ446" s="342"/>
      <c r="KXK446" s="342"/>
      <c r="KXL446" s="342"/>
      <c r="KXM446" s="342"/>
      <c r="KXN446" s="342"/>
      <c r="KXO446" s="342"/>
      <c r="KXP446" s="342"/>
      <c r="KXQ446" s="342"/>
      <c r="KXR446" s="342"/>
      <c r="KXS446" s="342"/>
      <c r="KXT446" s="342"/>
      <c r="KXU446" s="342"/>
      <c r="KXV446" s="342"/>
      <c r="KXW446" s="342"/>
      <c r="KXX446" s="342"/>
      <c r="KXY446" s="342"/>
      <c r="KXZ446" s="342"/>
      <c r="KYA446" s="342"/>
      <c r="KYB446" s="342"/>
      <c r="KYC446" s="342"/>
      <c r="KYD446" s="342"/>
      <c r="KYE446" s="342"/>
      <c r="KYF446" s="342"/>
      <c r="KYG446" s="342"/>
      <c r="KYH446" s="342"/>
      <c r="KYI446" s="342"/>
      <c r="KYJ446" s="342"/>
      <c r="KYK446" s="342"/>
      <c r="KYL446" s="342"/>
      <c r="KYM446" s="342"/>
      <c r="KYN446" s="342"/>
      <c r="KYO446" s="342"/>
      <c r="KYP446" s="342"/>
      <c r="KYQ446" s="342"/>
      <c r="KYR446" s="342"/>
      <c r="KYS446" s="342"/>
      <c r="KYT446" s="342"/>
      <c r="KYU446" s="342"/>
      <c r="KYV446" s="342"/>
      <c r="KYW446" s="342"/>
      <c r="KYX446" s="342"/>
      <c r="KYY446" s="342"/>
      <c r="KYZ446" s="342"/>
      <c r="KZA446" s="342"/>
      <c r="KZB446" s="342"/>
      <c r="KZC446" s="342"/>
      <c r="KZD446" s="342"/>
      <c r="KZE446" s="342"/>
      <c r="KZF446" s="342"/>
      <c r="KZG446" s="342"/>
      <c r="KZH446" s="342"/>
      <c r="KZI446" s="342"/>
      <c r="KZJ446" s="342"/>
      <c r="KZK446" s="342"/>
      <c r="KZL446" s="342"/>
      <c r="KZM446" s="342"/>
      <c r="KZN446" s="342"/>
      <c r="KZO446" s="342"/>
      <c r="KZP446" s="342"/>
      <c r="KZQ446" s="342"/>
      <c r="KZR446" s="342"/>
      <c r="KZS446" s="342"/>
      <c r="KZT446" s="342"/>
      <c r="KZU446" s="342"/>
      <c r="KZV446" s="342"/>
      <c r="KZW446" s="342"/>
      <c r="KZX446" s="342"/>
      <c r="KZY446" s="342"/>
      <c r="KZZ446" s="342"/>
      <c r="LAA446" s="342"/>
      <c r="LAB446" s="342"/>
      <c r="LAC446" s="342"/>
      <c r="LAD446" s="342"/>
      <c r="LAE446" s="342"/>
      <c r="LAF446" s="342"/>
      <c r="LAG446" s="342"/>
      <c r="LAH446" s="342"/>
      <c r="LAI446" s="342"/>
      <c r="LAJ446" s="342"/>
      <c r="LAK446" s="342"/>
      <c r="LAL446" s="342"/>
      <c r="LAM446" s="342"/>
      <c r="LAN446" s="342"/>
      <c r="LAO446" s="342"/>
      <c r="LAP446" s="342"/>
      <c r="LAQ446" s="342"/>
      <c r="LAR446" s="342"/>
      <c r="LAS446" s="342"/>
      <c r="LAT446" s="342"/>
      <c r="LAU446" s="342"/>
      <c r="LAV446" s="342"/>
      <c r="LAW446" s="342"/>
      <c r="LAX446" s="342"/>
      <c r="LAY446" s="342"/>
      <c r="LAZ446" s="342"/>
      <c r="LBA446" s="342"/>
      <c r="LBB446" s="342"/>
      <c r="LBC446" s="342"/>
      <c r="LBD446" s="342"/>
      <c r="LBE446" s="342"/>
      <c r="LBF446" s="342"/>
      <c r="LBG446" s="342"/>
      <c r="LBH446" s="342"/>
      <c r="LBI446" s="342"/>
      <c r="LBJ446" s="342"/>
      <c r="LBK446" s="342"/>
      <c r="LBL446" s="342"/>
      <c r="LBM446" s="342"/>
      <c r="LBN446" s="342"/>
      <c r="LBO446" s="342"/>
      <c r="LBP446" s="342"/>
      <c r="LBQ446" s="342"/>
      <c r="LBR446" s="342"/>
      <c r="LBS446" s="342"/>
      <c r="LBT446" s="342"/>
      <c r="LBU446" s="342"/>
      <c r="LBV446" s="342"/>
      <c r="LBW446" s="342"/>
      <c r="LBX446" s="342"/>
      <c r="LBY446" s="342"/>
      <c r="LBZ446" s="342"/>
      <c r="LCA446" s="342"/>
      <c r="LCB446" s="342"/>
      <c r="LCC446" s="342"/>
      <c r="LCD446" s="342"/>
      <c r="LCE446" s="342"/>
      <c r="LCF446" s="342"/>
      <c r="LCG446" s="342"/>
      <c r="LCH446" s="342"/>
      <c r="LCI446" s="342"/>
      <c r="LCJ446" s="342"/>
      <c r="LCK446" s="342"/>
      <c r="LCL446" s="342"/>
      <c r="LCM446" s="342"/>
      <c r="LCN446" s="342"/>
      <c r="LCO446" s="342"/>
      <c r="LCP446" s="342"/>
      <c r="LCQ446" s="342"/>
      <c r="LCR446" s="342"/>
      <c r="LCS446" s="342"/>
      <c r="LCT446" s="342"/>
      <c r="LCU446" s="342"/>
      <c r="LCV446" s="342"/>
      <c r="LCW446" s="342"/>
      <c r="LCX446" s="342"/>
      <c r="LCY446" s="342"/>
      <c r="LCZ446" s="342"/>
      <c r="LDA446" s="342"/>
      <c r="LDB446" s="342"/>
      <c r="LDC446" s="342"/>
      <c r="LDD446" s="342"/>
      <c r="LDE446" s="342"/>
      <c r="LDF446" s="342"/>
      <c r="LDG446" s="342"/>
      <c r="LDH446" s="342"/>
      <c r="LDI446" s="342"/>
      <c r="LDJ446" s="342"/>
      <c r="LDK446" s="342"/>
      <c r="LDL446" s="342"/>
      <c r="LDM446" s="342"/>
      <c r="LDN446" s="342"/>
      <c r="LDO446" s="342"/>
      <c r="LDP446" s="342"/>
      <c r="LDQ446" s="342"/>
      <c r="LDR446" s="342"/>
      <c r="LDS446" s="342"/>
      <c r="LDT446" s="342"/>
      <c r="LDU446" s="342"/>
      <c r="LDV446" s="342"/>
      <c r="LDW446" s="342"/>
      <c r="LDX446" s="342"/>
      <c r="LDY446" s="342"/>
      <c r="LDZ446" s="342"/>
      <c r="LEA446" s="342"/>
      <c r="LEB446" s="342"/>
      <c r="LEC446" s="342"/>
      <c r="LED446" s="342"/>
      <c r="LEE446" s="342"/>
      <c r="LEF446" s="342"/>
      <c r="LEG446" s="342"/>
      <c r="LEH446" s="342"/>
      <c r="LEI446" s="342"/>
      <c r="LEJ446" s="342"/>
      <c r="LEK446" s="342"/>
      <c r="LEL446" s="342"/>
      <c r="LEM446" s="342"/>
      <c r="LEN446" s="342"/>
      <c r="LEO446" s="342"/>
      <c r="LEP446" s="342"/>
      <c r="LEQ446" s="342"/>
      <c r="LER446" s="342"/>
      <c r="LES446" s="342"/>
      <c r="LET446" s="342"/>
      <c r="LEU446" s="342"/>
      <c r="LEV446" s="342"/>
      <c r="LEW446" s="342"/>
      <c r="LEX446" s="342"/>
      <c r="LEY446" s="342"/>
      <c r="LEZ446" s="342"/>
      <c r="LFA446" s="342"/>
      <c r="LFB446" s="342"/>
      <c r="LFC446" s="342"/>
      <c r="LFD446" s="342"/>
      <c r="LFE446" s="342"/>
      <c r="LFF446" s="342"/>
      <c r="LFG446" s="342"/>
      <c r="LFH446" s="342"/>
      <c r="LFI446" s="342"/>
      <c r="LFJ446" s="342"/>
      <c r="LFK446" s="342"/>
      <c r="LFL446" s="342"/>
      <c r="LFM446" s="342"/>
      <c r="LFN446" s="342"/>
      <c r="LFO446" s="342"/>
      <c r="LFP446" s="342"/>
      <c r="LFQ446" s="342"/>
      <c r="LFR446" s="342"/>
      <c r="LFS446" s="342"/>
      <c r="LFT446" s="342"/>
      <c r="LFU446" s="342"/>
      <c r="LFV446" s="342"/>
      <c r="LFW446" s="342"/>
      <c r="LFX446" s="342"/>
      <c r="LFY446" s="342"/>
      <c r="LFZ446" s="342"/>
      <c r="LGA446" s="342"/>
      <c r="LGB446" s="342"/>
      <c r="LGC446" s="342"/>
      <c r="LGD446" s="342"/>
      <c r="LGE446" s="342"/>
      <c r="LGF446" s="342"/>
      <c r="LGG446" s="342"/>
      <c r="LGH446" s="342"/>
      <c r="LGI446" s="342"/>
      <c r="LGJ446" s="342"/>
      <c r="LGK446" s="342"/>
      <c r="LGL446" s="342"/>
      <c r="LGM446" s="342"/>
      <c r="LGN446" s="342"/>
      <c r="LGO446" s="342"/>
      <c r="LGP446" s="342"/>
      <c r="LGQ446" s="342"/>
      <c r="LGR446" s="342"/>
      <c r="LGS446" s="342"/>
      <c r="LGT446" s="342"/>
      <c r="LGU446" s="342"/>
      <c r="LGV446" s="342"/>
      <c r="LGW446" s="342"/>
      <c r="LGX446" s="342"/>
      <c r="LGY446" s="342"/>
      <c r="LGZ446" s="342"/>
      <c r="LHA446" s="342"/>
      <c r="LHB446" s="342"/>
      <c r="LHC446" s="342"/>
      <c r="LHD446" s="342"/>
      <c r="LHE446" s="342"/>
      <c r="LHF446" s="342"/>
      <c r="LHG446" s="342"/>
      <c r="LHH446" s="342"/>
      <c r="LHI446" s="342"/>
      <c r="LHJ446" s="342"/>
      <c r="LHK446" s="342"/>
      <c r="LHL446" s="342"/>
      <c r="LHM446" s="342"/>
      <c r="LHN446" s="342"/>
      <c r="LHO446" s="342"/>
      <c r="LHP446" s="342"/>
      <c r="LHQ446" s="342"/>
      <c r="LHR446" s="342"/>
      <c r="LHS446" s="342"/>
      <c r="LHT446" s="342"/>
      <c r="LHU446" s="342"/>
      <c r="LHV446" s="342"/>
      <c r="LHW446" s="342"/>
      <c r="LHX446" s="342"/>
      <c r="LHY446" s="342"/>
      <c r="LHZ446" s="342"/>
      <c r="LIA446" s="342"/>
      <c r="LIB446" s="342"/>
      <c r="LIC446" s="342"/>
      <c r="LID446" s="342"/>
      <c r="LIE446" s="342"/>
      <c r="LIF446" s="342"/>
      <c r="LIG446" s="342"/>
      <c r="LIH446" s="342"/>
      <c r="LII446" s="342"/>
      <c r="LIJ446" s="342"/>
      <c r="LIK446" s="342"/>
      <c r="LIL446" s="342"/>
      <c r="LIM446" s="342"/>
      <c r="LIN446" s="342"/>
      <c r="LIO446" s="342"/>
      <c r="LIP446" s="342"/>
      <c r="LIQ446" s="342"/>
      <c r="LIR446" s="342"/>
      <c r="LIS446" s="342"/>
      <c r="LIT446" s="342"/>
      <c r="LIU446" s="342"/>
      <c r="LIV446" s="342"/>
      <c r="LIW446" s="342"/>
      <c r="LIX446" s="342"/>
      <c r="LIY446" s="342"/>
      <c r="LIZ446" s="342"/>
      <c r="LJA446" s="342"/>
      <c r="LJB446" s="342"/>
      <c r="LJC446" s="342"/>
      <c r="LJD446" s="342"/>
      <c r="LJE446" s="342"/>
      <c r="LJF446" s="342"/>
      <c r="LJG446" s="342"/>
      <c r="LJH446" s="342"/>
      <c r="LJI446" s="342"/>
      <c r="LJJ446" s="342"/>
      <c r="LJK446" s="342"/>
      <c r="LJL446" s="342"/>
      <c r="LJM446" s="342"/>
      <c r="LJN446" s="342"/>
      <c r="LJO446" s="342"/>
      <c r="LJP446" s="342"/>
      <c r="LJQ446" s="342"/>
      <c r="LJR446" s="342"/>
      <c r="LJS446" s="342"/>
      <c r="LJT446" s="342"/>
      <c r="LJU446" s="342"/>
      <c r="LJV446" s="342"/>
      <c r="LJW446" s="342"/>
      <c r="LJX446" s="342"/>
      <c r="LJY446" s="342"/>
      <c r="LJZ446" s="342"/>
      <c r="LKA446" s="342"/>
      <c r="LKB446" s="342"/>
      <c r="LKC446" s="342"/>
      <c r="LKD446" s="342"/>
      <c r="LKE446" s="342"/>
      <c r="LKF446" s="342"/>
      <c r="LKG446" s="342"/>
      <c r="LKH446" s="342"/>
      <c r="LKI446" s="342"/>
      <c r="LKJ446" s="342"/>
      <c r="LKK446" s="342"/>
      <c r="LKL446" s="342"/>
      <c r="LKM446" s="342"/>
      <c r="LKN446" s="342"/>
      <c r="LKO446" s="342"/>
      <c r="LKP446" s="342"/>
      <c r="LKQ446" s="342"/>
      <c r="LKR446" s="342"/>
      <c r="LKS446" s="342"/>
      <c r="LKT446" s="342"/>
      <c r="LKU446" s="342"/>
      <c r="LKV446" s="342"/>
      <c r="LKW446" s="342"/>
      <c r="LKX446" s="342"/>
      <c r="LKY446" s="342"/>
      <c r="LKZ446" s="342"/>
      <c r="LLA446" s="342"/>
      <c r="LLB446" s="342"/>
      <c r="LLC446" s="342"/>
      <c r="LLD446" s="342"/>
      <c r="LLE446" s="342"/>
      <c r="LLF446" s="342"/>
      <c r="LLG446" s="342"/>
      <c r="LLH446" s="342"/>
      <c r="LLI446" s="342"/>
      <c r="LLJ446" s="342"/>
      <c r="LLK446" s="342"/>
      <c r="LLL446" s="342"/>
      <c r="LLM446" s="342"/>
      <c r="LLN446" s="342"/>
      <c r="LLO446" s="342"/>
      <c r="LLP446" s="342"/>
      <c r="LLQ446" s="342"/>
      <c r="LLR446" s="342"/>
      <c r="LLS446" s="342"/>
      <c r="LLT446" s="342"/>
      <c r="LLU446" s="342"/>
      <c r="LLV446" s="342"/>
      <c r="LLW446" s="342"/>
      <c r="LLX446" s="342"/>
      <c r="LLY446" s="342"/>
      <c r="LLZ446" s="342"/>
      <c r="LMA446" s="342"/>
      <c r="LMB446" s="342"/>
      <c r="LMC446" s="342"/>
      <c r="LMD446" s="342"/>
      <c r="LME446" s="342"/>
      <c r="LMF446" s="342"/>
      <c r="LMG446" s="342"/>
      <c r="LMH446" s="342"/>
      <c r="LMI446" s="342"/>
      <c r="LMJ446" s="342"/>
      <c r="LMK446" s="342"/>
      <c r="LML446" s="342"/>
      <c r="LMM446" s="342"/>
      <c r="LMN446" s="342"/>
      <c r="LMO446" s="342"/>
      <c r="LMP446" s="342"/>
      <c r="LMQ446" s="342"/>
      <c r="LMR446" s="342"/>
      <c r="LMS446" s="342"/>
      <c r="LMT446" s="342"/>
      <c r="LMU446" s="342"/>
      <c r="LMV446" s="342"/>
      <c r="LMW446" s="342"/>
      <c r="LMX446" s="342"/>
      <c r="LMY446" s="342"/>
      <c r="LMZ446" s="342"/>
      <c r="LNA446" s="342"/>
      <c r="LNB446" s="342"/>
      <c r="LNC446" s="342"/>
      <c r="LND446" s="342"/>
      <c r="LNE446" s="342"/>
      <c r="LNF446" s="342"/>
      <c r="LNG446" s="342"/>
      <c r="LNH446" s="342"/>
      <c r="LNI446" s="342"/>
      <c r="LNJ446" s="342"/>
      <c r="LNK446" s="342"/>
      <c r="LNL446" s="342"/>
      <c r="LNM446" s="342"/>
      <c r="LNN446" s="342"/>
      <c r="LNO446" s="342"/>
      <c r="LNP446" s="342"/>
      <c r="LNQ446" s="342"/>
      <c r="LNR446" s="342"/>
      <c r="LNS446" s="342"/>
      <c r="LNT446" s="342"/>
      <c r="LNU446" s="342"/>
      <c r="LNV446" s="342"/>
      <c r="LNW446" s="342"/>
      <c r="LNX446" s="342"/>
      <c r="LNY446" s="342"/>
      <c r="LNZ446" s="342"/>
      <c r="LOA446" s="342"/>
      <c r="LOB446" s="342"/>
      <c r="LOC446" s="342"/>
      <c r="LOD446" s="342"/>
      <c r="LOE446" s="342"/>
      <c r="LOF446" s="342"/>
      <c r="LOG446" s="342"/>
      <c r="LOH446" s="342"/>
      <c r="LOI446" s="342"/>
      <c r="LOJ446" s="342"/>
      <c r="LOK446" s="342"/>
      <c r="LOL446" s="342"/>
      <c r="LOM446" s="342"/>
      <c r="LON446" s="342"/>
      <c r="LOO446" s="342"/>
      <c r="LOP446" s="342"/>
      <c r="LOQ446" s="342"/>
      <c r="LOR446" s="342"/>
      <c r="LOS446" s="342"/>
      <c r="LOT446" s="342"/>
      <c r="LOU446" s="342"/>
      <c r="LOV446" s="342"/>
      <c r="LOW446" s="342"/>
      <c r="LOX446" s="342"/>
      <c r="LOY446" s="342"/>
      <c r="LOZ446" s="342"/>
      <c r="LPA446" s="342"/>
      <c r="LPB446" s="342"/>
      <c r="LPC446" s="342"/>
      <c r="LPD446" s="342"/>
      <c r="LPE446" s="342"/>
      <c r="LPF446" s="342"/>
      <c r="LPG446" s="342"/>
      <c r="LPH446" s="342"/>
      <c r="LPI446" s="342"/>
      <c r="LPJ446" s="342"/>
      <c r="LPK446" s="342"/>
      <c r="LPL446" s="342"/>
      <c r="LPM446" s="342"/>
      <c r="LPN446" s="342"/>
      <c r="LPO446" s="342"/>
      <c r="LPP446" s="342"/>
      <c r="LPQ446" s="342"/>
      <c r="LPR446" s="342"/>
      <c r="LPS446" s="342"/>
      <c r="LPT446" s="342"/>
      <c r="LPU446" s="342"/>
      <c r="LPV446" s="342"/>
      <c r="LPW446" s="342"/>
      <c r="LPX446" s="342"/>
      <c r="LPY446" s="342"/>
      <c r="LPZ446" s="342"/>
      <c r="LQA446" s="342"/>
      <c r="LQB446" s="342"/>
      <c r="LQC446" s="342"/>
      <c r="LQD446" s="342"/>
      <c r="LQE446" s="342"/>
      <c r="LQF446" s="342"/>
      <c r="LQG446" s="342"/>
      <c r="LQH446" s="342"/>
      <c r="LQI446" s="342"/>
      <c r="LQJ446" s="342"/>
      <c r="LQK446" s="342"/>
      <c r="LQL446" s="342"/>
      <c r="LQM446" s="342"/>
      <c r="LQN446" s="342"/>
      <c r="LQO446" s="342"/>
      <c r="LQP446" s="342"/>
      <c r="LQQ446" s="342"/>
      <c r="LQR446" s="342"/>
      <c r="LQS446" s="342"/>
      <c r="LQT446" s="342"/>
      <c r="LQU446" s="342"/>
      <c r="LQV446" s="342"/>
      <c r="LQW446" s="342"/>
      <c r="LQX446" s="342"/>
      <c r="LQY446" s="342"/>
      <c r="LQZ446" s="342"/>
      <c r="LRA446" s="342"/>
      <c r="LRB446" s="342"/>
      <c r="LRC446" s="342"/>
      <c r="LRD446" s="342"/>
      <c r="LRE446" s="342"/>
      <c r="LRF446" s="342"/>
      <c r="LRG446" s="342"/>
      <c r="LRH446" s="342"/>
      <c r="LRI446" s="342"/>
      <c r="LRJ446" s="342"/>
      <c r="LRK446" s="342"/>
      <c r="LRL446" s="342"/>
      <c r="LRM446" s="342"/>
      <c r="LRN446" s="342"/>
      <c r="LRO446" s="342"/>
      <c r="LRP446" s="342"/>
      <c r="LRQ446" s="342"/>
      <c r="LRR446" s="342"/>
      <c r="LRS446" s="342"/>
      <c r="LRT446" s="342"/>
      <c r="LRU446" s="342"/>
      <c r="LRV446" s="342"/>
      <c r="LRW446" s="342"/>
      <c r="LRX446" s="342"/>
      <c r="LRY446" s="342"/>
      <c r="LRZ446" s="342"/>
      <c r="LSA446" s="342"/>
      <c r="LSB446" s="342"/>
      <c r="LSC446" s="342"/>
      <c r="LSD446" s="342"/>
      <c r="LSE446" s="342"/>
      <c r="LSF446" s="342"/>
      <c r="LSG446" s="342"/>
      <c r="LSH446" s="342"/>
      <c r="LSI446" s="342"/>
      <c r="LSJ446" s="342"/>
      <c r="LSK446" s="342"/>
      <c r="LSL446" s="342"/>
      <c r="LSM446" s="342"/>
      <c r="LSN446" s="342"/>
      <c r="LSO446" s="342"/>
      <c r="LSP446" s="342"/>
      <c r="LSQ446" s="342"/>
      <c r="LSR446" s="342"/>
      <c r="LSS446" s="342"/>
      <c r="LST446" s="342"/>
      <c r="LSU446" s="342"/>
      <c r="LSV446" s="342"/>
      <c r="LSW446" s="342"/>
      <c r="LSX446" s="342"/>
      <c r="LSY446" s="342"/>
      <c r="LSZ446" s="342"/>
      <c r="LTA446" s="342"/>
      <c r="LTB446" s="342"/>
      <c r="LTC446" s="342"/>
      <c r="LTD446" s="342"/>
      <c r="LTE446" s="342"/>
      <c r="LTF446" s="342"/>
      <c r="LTG446" s="342"/>
      <c r="LTH446" s="342"/>
      <c r="LTI446" s="342"/>
      <c r="LTJ446" s="342"/>
      <c r="LTK446" s="342"/>
      <c r="LTL446" s="342"/>
      <c r="LTM446" s="342"/>
      <c r="LTN446" s="342"/>
      <c r="LTO446" s="342"/>
      <c r="LTP446" s="342"/>
      <c r="LTQ446" s="342"/>
      <c r="LTR446" s="342"/>
      <c r="LTS446" s="342"/>
      <c r="LTT446" s="342"/>
      <c r="LTU446" s="342"/>
      <c r="LTV446" s="342"/>
      <c r="LTW446" s="342"/>
      <c r="LTX446" s="342"/>
      <c r="LTY446" s="342"/>
      <c r="LTZ446" s="342"/>
      <c r="LUA446" s="342"/>
      <c r="LUB446" s="342"/>
      <c r="LUC446" s="342"/>
      <c r="LUD446" s="342"/>
      <c r="LUE446" s="342"/>
      <c r="LUF446" s="342"/>
      <c r="LUG446" s="342"/>
      <c r="LUH446" s="342"/>
      <c r="LUI446" s="342"/>
      <c r="LUJ446" s="342"/>
      <c r="LUK446" s="342"/>
      <c r="LUL446" s="342"/>
      <c r="LUM446" s="342"/>
      <c r="LUN446" s="342"/>
      <c r="LUO446" s="342"/>
      <c r="LUP446" s="342"/>
      <c r="LUQ446" s="342"/>
      <c r="LUR446" s="342"/>
      <c r="LUS446" s="342"/>
      <c r="LUT446" s="342"/>
      <c r="LUU446" s="342"/>
      <c r="LUV446" s="342"/>
      <c r="LUW446" s="342"/>
      <c r="LUX446" s="342"/>
      <c r="LUY446" s="342"/>
      <c r="LUZ446" s="342"/>
      <c r="LVA446" s="342"/>
      <c r="LVB446" s="342"/>
      <c r="LVC446" s="342"/>
      <c r="LVD446" s="342"/>
      <c r="LVE446" s="342"/>
      <c r="LVF446" s="342"/>
      <c r="LVG446" s="342"/>
      <c r="LVH446" s="342"/>
      <c r="LVI446" s="342"/>
      <c r="LVJ446" s="342"/>
      <c r="LVK446" s="342"/>
      <c r="LVL446" s="342"/>
      <c r="LVM446" s="342"/>
      <c r="LVN446" s="342"/>
      <c r="LVO446" s="342"/>
      <c r="LVP446" s="342"/>
      <c r="LVQ446" s="342"/>
      <c r="LVR446" s="342"/>
      <c r="LVS446" s="342"/>
      <c r="LVT446" s="342"/>
      <c r="LVU446" s="342"/>
      <c r="LVV446" s="342"/>
      <c r="LVW446" s="342"/>
      <c r="LVX446" s="342"/>
      <c r="LVY446" s="342"/>
      <c r="LVZ446" s="342"/>
      <c r="LWA446" s="342"/>
      <c r="LWB446" s="342"/>
      <c r="LWC446" s="342"/>
      <c r="LWD446" s="342"/>
      <c r="LWE446" s="342"/>
      <c r="LWF446" s="342"/>
      <c r="LWG446" s="342"/>
      <c r="LWH446" s="342"/>
      <c r="LWI446" s="342"/>
      <c r="LWJ446" s="342"/>
      <c r="LWK446" s="342"/>
      <c r="LWL446" s="342"/>
      <c r="LWM446" s="342"/>
      <c r="LWN446" s="342"/>
      <c r="LWO446" s="342"/>
      <c r="LWP446" s="342"/>
      <c r="LWQ446" s="342"/>
      <c r="LWR446" s="342"/>
      <c r="LWS446" s="342"/>
      <c r="LWT446" s="342"/>
      <c r="LWU446" s="342"/>
      <c r="LWV446" s="342"/>
      <c r="LWW446" s="342"/>
      <c r="LWX446" s="342"/>
      <c r="LWY446" s="342"/>
      <c r="LWZ446" s="342"/>
      <c r="LXA446" s="342"/>
      <c r="LXB446" s="342"/>
      <c r="LXC446" s="342"/>
      <c r="LXD446" s="342"/>
      <c r="LXE446" s="342"/>
      <c r="LXF446" s="342"/>
      <c r="LXG446" s="342"/>
      <c r="LXH446" s="342"/>
      <c r="LXI446" s="342"/>
      <c r="LXJ446" s="342"/>
      <c r="LXK446" s="342"/>
      <c r="LXL446" s="342"/>
      <c r="LXM446" s="342"/>
      <c r="LXN446" s="342"/>
      <c r="LXO446" s="342"/>
      <c r="LXP446" s="342"/>
      <c r="LXQ446" s="342"/>
      <c r="LXR446" s="342"/>
      <c r="LXS446" s="342"/>
      <c r="LXT446" s="342"/>
      <c r="LXU446" s="342"/>
      <c r="LXV446" s="342"/>
      <c r="LXW446" s="342"/>
      <c r="LXX446" s="342"/>
      <c r="LXY446" s="342"/>
      <c r="LXZ446" s="342"/>
      <c r="LYA446" s="342"/>
      <c r="LYB446" s="342"/>
      <c r="LYC446" s="342"/>
      <c r="LYD446" s="342"/>
      <c r="LYE446" s="342"/>
      <c r="LYF446" s="342"/>
      <c r="LYG446" s="342"/>
      <c r="LYH446" s="342"/>
      <c r="LYI446" s="342"/>
      <c r="LYJ446" s="342"/>
      <c r="LYK446" s="342"/>
      <c r="LYL446" s="342"/>
      <c r="LYM446" s="342"/>
      <c r="LYN446" s="342"/>
      <c r="LYO446" s="342"/>
      <c r="LYP446" s="342"/>
      <c r="LYQ446" s="342"/>
      <c r="LYR446" s="342"/>
      <c r="LYS446" s="342"/>
      <c r="LYT446" s="342"/>
      <c r="LYU446" s="342"/>
      <c r="LYV446" s="342"/>
      <c r="LYW446" s="342"/>
      <c r="LYX446" s="342"/>
      <c r="LYY446" s="342"/>
      <c r="LYZ446" s="342"/>
      <c r="LZA446" s="342"/>
      <c r="LZB446" s="342"/>
      <c r="LZC446" s="342"/>
      <c r="LZD446" s="342"/>
      <c r="LZE446" s="342"/>
      <c r="LZF446" s="342"/>
      <c r="LZG446" s="342"/>
      <c r="LZH446" s="342"/>
      <c r="LZI446" s="342"/>
      <c r="LZJ446" s="342"/>
      <c r="LZK446" s="342"/>
      <c r="LZL446" s="342"/>
      <c r="LZM446" s="342"/>
      <c r="LZN446" s="342"/>
      <c r="LZO446" s="342"/>
      <c r="LZP446" s="342"/>
      <c r="LZQ446" s="342"/>
      <c r="LZR446" s="342"/>
      <c r="LZS446" s="342"/>
      <c r="LZT446" s="342"/>
      <c r="LZU446" s="342"/>
      <c r="LZV446" s="342"/>
      <c r="LZW446" s="342"/>
      <c r="LZX446" s="342"/>
      <c r="LZY446" s="342"/>
      <c r="LZZ446" s="342"/>
      <c r="MAA446" s="342"/>
      <c r="MAB446" s="342"/>
      <c r="MAC446" s="342"/>
      <c r="MAD446" s="342"/>
      <c r="MAE446" s="342"/>
      <c r="MAF446" s="342"/>
      <c r="MAG446" s="342"/>
      <c r="MAH446" s="342"/>
      <c r="MAI446" s="342"/>
      <c r="MAJ446" s="342"/>
      <c r="MAK446" s="342"/>
      <c r="MAL446" s="342"/>
      <c r="MAM446" s="342"/>
      <c r="MAN446" s="342"/>
      <c r="MAO446" s="342"/>
      <c r="MAP446" s="342"/>
      <c r="MAQ446" s="342"/>
      <c r="MAR446" s="342"/>
      <c r="MAS446" s="342"/>
      <c r="MAT446" s="342"/>
      <c r="MAU446" s="342"/>
      <c r="MAV446" s="342"/>
      <c r="MAW446" s="342"/>
      <c r="MAX446" s="342"/>
      <c r="MAY446" s="342"/>
      <c r="MAZ446" s="342"/>
      <c r="MBA446" s="342"/>
      <c r="MBB446" s="342"/>
      <c r="MBC446" s="342"/>
      <c r="MBD446" s="342"/>
      <c r="MBE446" s="342"/>
      <c r="MBF446" s="342"/>
      <c r="MBG446" s="342"/>
      <c r="MBH446" s="342"/>
      <c r="MBI446" s="342"/>
      <c r="MBJ446" s="342"/>
      <c r="MBK446" s="342"/>
      <c r="MBL446" s="342"/>
      <c r="MBM446" s="342"/>
      <c r="MBN446" s="342"/>
      <c r="MBO446" s="342"/>
      <c r="MBP446" s="342"/>
      <c r="MBQ446" s="342"/>
      <c r="MBR446" s="342"/>
      <c r="MBS446" s="342"/>
      <c r="MBT446" s="342"/>
      <c r="MBU446" s="342"/>
      <c r="MBV446" s="342"/>
      <c r="MBW446" s="342"/>
      <c r="MBX446" s="342"/>
      <c r="MBY446" s="342"/>
      <c r="MBZ446" s="342"/>
      <c r="MCA446" s="342"/>
      <c r="MCB446" s="342"/>
      <c r="MCC446" s="342"/>
      <c r="MCD446" s="342"/>
      <c r="MCE446" s="342"/>
      <c r="MCF446" s="342"/>
      <c r="MCG446" s="342"/>
      <c r="MCH446" s="342"/>
      <c r="MCI446" s="342"/>
      <c r="MCJ446" s="342"/>
      <c r="MCK446" s="342"/>
      <c r="MCL446" s="342"/>
      <c r="MCM446" s="342"/>
      <c r="MCN446" s="342"/>
      <c r="MCO446" s="342"/>
      <c r="MCP446" s="342"/>
      <c r="MCQ446" s="342"/>
      <c r="MCR446" s="342"/>
      <c r="MCS446" s="342"/>
      <c r="MCT446" s="342"/>
      <c r="MCU446" s="342"/>
      <c r="MCV446" s="342"/>
      <c r="MCW446" s="342"/>
      <c r="MCX446" s="342"/>
      <c r="MCY446" s="342"/>
      <c r="MCZ446" s="342"/>
      <c r="MDA446" s="342"/>
      <c r="MDB446" s="342"/>
      <c r="MDC446" s="342"/>
      <c r="MDD446" s="342"/>
      <c r="MDE446" s="342"/>
      <c r="MDF446" s="342"/>
      <c r="MDG446" s="342"/>
      <c r="MDH446" s="342"/>
      <c r="MDI446" s="342"/>
      <c r="MDJ446" s="342"/>
      <c r="MDK446" s="342"/>
      <c r="MDL446" s="342"/>
      <c r="MDM446" s="342"/>
      <c r="MDN446" s="342"/>
      <c r="MDO446" s="342"/>
      <c r="MDP446" s="342"/>
      <c r="MDQ446" s="342"/>
      <c r="MDR446" s="342"/>
      <c r="MDS446" s="342"/>
      <c r="MDT446" s="342"/>
      <c r="MDU446" s="342"/>
      <c r="MDV446" s="342"/>
      <c r="MDW446" s="342"/>
      <c r="MDX446" s="342"/>
      <c r="MDY446" s="342"/>
      <c r="MDZ446" s="342"/>
      <c r="MEA446" s="342"/>
      <c r="MEB446" s="342"/>
      <c r="MEC446" s="342"/>
      <c r="MED446" s="342"/>
      <c r="MEE446" s="342"/>
      <c r="MEF446" s="342"/>
      <c r="MEG446" s="342"/>
      <c r="MEH446" s="342"/>
      <c r="MEI446" s="342"/>
      <c r="MEJ446" s="342"/>
      <c r="MEK446" s="342"/>
      <c r="MEL446" s="342"/>
      <c r="MEM446" s="342"/>
      <c r="MEN446" s="342"/>
      <c r="MEO446" s="342"/>
      <c r="MEP446" s="342"/>
      <c r="MEQ446" s="342"/>
      <c r="MER446" s="342"/>
      <c r="MES446" s="342"/>
      <c r="MET446" s="342"/>
      <c r="MEU446" s="342"/>
      <c r="MEV446" s="342"/>
      <c r="MEW446" s="342"/>
      <c r="MEX446" s="342"/>
      <c r="MEY446" s="342"/>
      <c r="MEZ446" s="342"/>
      <c r="MFA446" s="342"/>
      <c r="MFB446" s="342"/>
      <c r="MFC446" s="342"/>
      <c r="MFD446" s="342"/>
      <c r="MFE446" s="342"/>
      <c r="MFF446" s="342"/>
      <c r="MFG446" s="342"/>
      <c r="MFH446" s="342"/>
      <c r="MFI446" s="342"/>
      <c r="MFJ446" s="342"/>
      <c r="MFK446" s="342"/>
      <c r="MFL446" s="342"/>
      <c r="MFM446" s="342"/>
      <c r="MFN446" s="342"/>
      <c r="MFO446" s="342"/>
      <c r="MFP446" s="342"/>
      <c r="MFQ446" s="342"/>
      <c r="MFR446" s="342"/>
      <c r="MFS446" s="342"/>
      <c r="MFT446" s="342"/>
      <c r="MFU446" s="342"/>
      <c r="MFV446" s="342"/>
      <c r="MFW446" s="342"/>
      <c r="MFX446" s="342"/>
      <c r="MFY446" s="342"/>
      <c r="MFZ446" s="342"/>
      <c r="MGA446" s="342"/>
      <c r="MGB446" s="342"/>
      <c r="MGC446" s="342"/>
      <c r="MGD446" s="342"/>
      <c r="MGE446" s="342"/>
      <c r="MGF446" s="342"/>
      <c r="MGG446" s="342"/>
      <c r="MGH446" s="342"/>
      <c r="MGI446" s="342"/>
      <c r="MGJ446" s="342"/>
      <c r="MGK446" s="342"/>
      <c r="MGL446" s="342"/>
      <c r="MGM446" s="342"/>
      <c r="MGN446" s="342"/>
      <c r="MGO446" s="342"/>
      <c r="MGP446" s="342"/>
      <c r="MGQ446" s="342"/>
      <c r="MGR446" s="342"/>
      <c r="MGS446" s="342"/>
      <c r="MGT446" s="342"/>
      <c r="MGU446" s="342"/>
      <c r="MGV446" s="342"/>
      <c r="MGW446" s="342"/>
      <c r="MGX446" s="342"/>
      <c r="MGY446" s="342"/>
      <c r="MGZ446" s="342"/>
      <c r="MHA446" s="342"/>
      <c r="MHB446" s="342"/>
      <c r="MHC446" s="342"/>
      <c r="MHD446" s="342"/>
      <c r="MHE446" s="342"/>
      <c r="MHF446" s="342"/>
      <c r="MHG446" s="342"/>
      <c r="MHH446" s="342"/>
      <c r="MHI446" s="342"/>
      <c r="MHJ446" s="342"/>
      <c r="MHK446" s="342"/>
      <c r="MHL446" s="342"/>
      <c r="MHM446" s="342"/>
      <c r="MHN446" s="342"/>
      <c r="MHO446" s="342"/>
      <c r="MHP446" s="342"/>
      <c r="MHQ446" s="342"/>
      <c r="MHR446" s="342"/>
      <c r="MHS446" s="342"/>
      <c r="MHT446" s="342"/>
      <c r="MHU446" s="342"/>
      <c r="MHV446" s="342"/>
      <c r="MHW446" s="342"/>
      <c r="MHX446" s="342"/>
      <c r="MHY446" s="342"/>
      <c r="MHZ446" s="342"/>
      <c r="MIA446" s="342"/>
      <c r="MIB446" s="342"/>
      <c r="MIC446" s="342"/>
      <c r="MID446" s="342"/>
      <c r="MIE446" s="342"/>
      <c r="MIF446" s="342"/>
      <c r="MIG446" s="342"/>
      <c r="MIH446" s="342"/>
      <c r="MII446" s="342"/>
      <c r="MIJ446" s="342"/>
      <c r="MIK446" s="342"/>
      <c r="MIL446" s="342"/>
      <c r="MIM446" s="342"/>
      <c r="MIN446" s="342"/>
      <c r="MIO446" s="342"/>
      <c r="MIP446" s="342"/>
      <c r="MIQ446" s="342"/>
      <c r="MIR446" s="342"/>
      <c r="MIS446" s="342"/>
      <c r="MIT446" s="342"/>
      <c r="MIU446" s="342"/>
      <c r="MIV446" s="342"/>
      <c r="MIW446" s="342"/>
      <c r="MIX446" s="342"/>
      <c r="MIY446" s="342"/>
      <c r="MIZ446" s="342"/>
      <c r="MJA446" s="342"/>
      <c r="MJB446" s="342"/>
      <c r="MJC446" s="342"/>
      <c r="MJD446" s="342"/>
      <c r="MJE446" s="342"/>
      <c r="MJF446" s="342"/>
      <c r="MJG446" s="342"/>
      <c r="MJH446" s="342"/>
      <c r="MJI446" s="342"/>
      <c r="MJJ446" s="342"/>
      <c r="MJK446" s="342"/>
      <c r="MJL446" s="342"/>
      <c r="MJM446" s="342"/>
      <c r="MJN446" s="342"/>
      <c r="MJO446" s="342"/>
      <c r="MJP446" s="342"/>
      <c r="MJQ446" s="342"/>
      <c r="MJR446" s="342"/>
      <c r="MJS446" s="342"/>
      <c r="MJT446" s="342"/>
      <c r="MJU446" s="342"/>
      <c r="MJV446" s="342"/>
      <c r="MJW446" s="342"/>
      <c r="MJX446" s="342"/>
      <c r="MJY446" s="342"/>
      <c r="MJZ446" s="342"/>
      <c r="MKA446" s="342"/>
      <c r="MKB446" s="342"/>
      <c r="MKC446" s="342"/>
      <c r="MKD446" s="342"/>
      <c r="MKE446" s="342"/>
      <c r="MKF446" s="342"/>
      <c r="MKG446" s="342"/>
      <c r="MKH446" s="342"/>
      <c r="MKI446" s="342"/>
      <c r="MKJ446" s="342"/>
      <c r="MKK446" s="342"/>
      <c r="MKL446" s="342"/>
      <c r="MKM446" s="342"/>
      <c r="MKN446" s="342"/>
      <c r="MKO446" s="342"/>
      <c r="MKP446" s="342"/>
      <c r="MKQ446" s="342"/>
      <c r="MKR446" s="342"/>
      <c r="MKS446" s="342"/>
      <c r="MKT446" s="342"/>
      <c r="MKU446" s="342"/>
      <c r="MKV446" s="342"/>
      <c r="MKW446" s="342"/>
      <c r="MKX446" s="342"/>
      <c r="MKY446" s="342"/>
      <c r="MKZ446" s="342"/>
      <c r="MLA446" s="342"/>
      <c r="MLB446" s="342"/>
      <c r="MLC446" s="342"/>
      <c r="MLD446" s="342"/>
      <c r="MLE446" s="342"/>
      <c r="MLF446" s="342"/>
      <c r="MLG446" s="342"/>
      <c r="MLH446" s="342"/>
      <c r="MLI446" s="342"/>
      <c r="MLJ446" s="342"/>
      <c r="MLK446" s="342"/>
      <c r="MLL446" s="342"/>
      <c r="MLM446" s="342"/>
      <c r="MLN446" s="342"/>
      <c r="MLO446" s="342"/>
      <c r="MLP446" s="342"/>
      <c r="MLQ446" s="342"/>
      <c r="MLR446" s="342"/>
      <c r="MLS446" s="342"/>
      <c r="MLT446" s="342"/>
      <c r="MLU446" s="342"/>
      <c r="MLV446" s="342"/>
      <c r="MLW446" s="342"/>
      <c r="MLX446" s="342"/>
      <c r="MLY446" s="342"/>
      <c r="MLZ446" s="342"/>
      <c r="MMA446" s="342"/>
      <c r="MMB446" s="342"/>
      <c r="MMC446" s="342"/>
      <c r="MMD446" s="342"/>
      <c r="MME446" s="342"/>
      <c r="MMF446" s="342"/>
      <c r="MMG446" s="342"/>
      <c r="MMH446" s="342"/>
      <c r="MMI446" s="342"/>
      <c r="MMJ446" s="342"/>
      <c r="MMK446" s="342"/>
      <c r="MML446" s="342"/>
      <c r="MMM446" s="342"/>
      <c r="MMN446" s="342"/>
      <c r="MMO446" s="342"/>
      <c r="MMP446" s="342"/>
      <c r="MMQ446" s="342"/>
      <c r="MMR446" s="342"/>
      <c r="MMS446" s="342"/>
      <c r="MMT446" s="342"/>
      <c r="MMU446" s="342"/>
      <c r="MMV446" s="342"/>
      <c r="MMW446" s="342"/>
      <c r="MMX446" s="342"/>
      <c r="MMY446" s="342"/>
      <c r="MMZ446" s="342"/>
      <c r="MNA446" s="342"/>
      <c r="MNB446" s="342"/>
      <c r="MNC446" s="342"/>
      <c r="MND446" s="342"/>
      <c r="MNE446" s="342"/>
      <c r="MNF446" s="342"/>
      <c r="MNG446" s="342"/>
      <c r="MNH446" s="342"/>
      <c r="MNI446" s="342"/>
      <c r="MNJ446" s="342"/>
      <c r="MNK446" s="342"/>
      <c r="MNL446" s="342"/>
      <c r="MNM446" s="342"/>
      <c r="MNN446" s="342"/>
      <c r="MNO446" s="342"/>
      <c r="MNP446" s="342"/>
      <c r="MNQ446" s="342"/>
      <c r="MNR446" s="342"/>
      <c r="MNS446" s="342"/>
      <c r="MNT446" s="342"/>
      <c r="MNU446" s="342"/>
      <c r="MNV446" s="342"/>
      <c r="MNW446" s="342"/>
      <c r="MNX446" s="342"/>
      <c r="MNY446" s="342"/>
      <c r="MNZ446" s="342"/>
      <c r="MOA446" s="342"/>
      <c r="MOB446" s="342"/>
      <c r="MOC446" s="342"/>
      <c r="MOD446" s="342"/>
      <c r="MOE446" s="342"/>
      <c r="MOF446" s="342"/>
      <c r="MOG446" s="342"/>
      <c r="MOH446" s="342"/>
      <c r="MOI446" s="342"/>
      <c r="MOJ446" s="342"/>
      <c r="MOK446" s="342"/>
      <c r="MOL446" s="342"/>
      <c r="MOM446" s="342"/>
      <c r="MON446" s="342"/>
      <c r="MOO446" s="342"/>
      <c r="MOP446" s="342"/>
      <c r="MOQ446" s="342"/>
      <c r="MOR446" s="342"/>
      <c r="MOS446" s="342"/>
      <c r="MOT446" s="342"/>
      <c r="MOU446" s="342"/>
      <c r="MOV446" s="342"/>
      <c r="MOW446" s="342"/>
      <c r="MOX446" s="342"/>
      <c r="MOY446" s="342"/>
      <c r="MOZ446" s="342"/>
      <c r="MPA446" s="342"/>
      <c r="MPB446" s="342"/>
      <c r="MPC446" s="342"/>
      <c r="MPD446" s="342"/>
      <c r="MPE446" s="342"/>
      <c r="MPF446" s="342"/>
      <c r="MPG446" s="342"/>
      <c r="MPH446" s="342"/>
      <c r="MPI446" s="342"/>
      <c r="MPJ446" s="342"/>
      <c r="MPK446" s="342"/>
      <c r="MPL446" s="342"/>
      <c r="MPM446" s="342"/>
      <c r="MPN446" s="342"/>
      <c r="MPO446" s="342"/>
      <c r="MPP446" s="342"/>
      <c r="MPQ446" s="342"/>
      <c r="MPR446" s="342"/>
      <c r="MPS446" s="342"/>
      <c r="MPT446" s="342"/>
      <c r="MPU446" s="342"/>
      <c r="MPV446" s="342"/>
      <c r="MPW446" s="342"/>
      <c r="MPX446" s="342"/>
      <c r="MPY446" s="342"/>
      <c r="MPZ446" s="342"/>
      <c r="MQA446" s="342"/>
      <c r="MQB446" s="342"/>
      <c r="MQC446" s="342"/>
      <c r="MQD446" s="342"/>
      <c r="MQE446" s="342"/>
      <c r="MQF446" s="342"/>
      <c r="MQG446" s="342"/>
      <c r="MQH446" s="342"/>
      <c r="MQI446" s="342"/>
      <c r="MQJ446" s="342"/>
      <c r="MQK446" s="342"/>
      <c r="MQL446" s="342"/>
      <c r="MQM446" s="342"/>
      <c r="MQN446" s="342"/>
      <c r="MQO446" s="342"/>
      <c r="MQP446" s="342"/>
      <c r="MQQ446" s="342"/>
      <c r="MQR446" s="342"/>
      <c r="MQS446" s="342"/>
      <c r="MQT446" s="342"/>
      <c r="MQU446" s="342"/>
      <c r="MQV446" s="342"/>
      <c r="MQW446" s="342"/>
      <c r="MQX446" s="342"/>
      <c r="MQY446" s="342"/>
      <c r="MQZ446" s="342"/>
      <c r="MRA446" s="342"/>
      <c r="MRB446" s="342"/>
      <c r="MRC446" s="342"/>
      <c r="MRD446" s="342"/>
      <c r="MRE446" s="342"/>
      <c r="MRF446" s="342"/>
      <c r="MRG446" s="342"/>
      <c r="MRH446" s="342"/>
      <c r="MRI446" s="342"/>
      <c r="MRJ446" s="342"/>
      <c r="MRK446" s="342"/>
      <c r="MRL446" s="342"/>
      <c r="MRM446" s="342"/>
      <c r="MRN446" s="342"/>
      <c r="MRO446" s="342"/>
      <c r="MRP446" s="342"/>
      <c r="MRQ446" s="342"/>
      <c r="MRR446" s="342"/>
      <c r="MRS446" s="342"/>
      <c r="MRT446" s="342"/>
      <c r="MRU446" s="342"/>
      <c r="MRV446" s="342"/>
      <c r="MRW446" s="342"/>
      <c r="MRX446" s="342"/>
      <c r="MRY446" s="342"/>
      <c r="MRZ446" s="342"/>
      <c r="MSA446" s="342"/>
      <c r="MSB446" s="342"/>
      <c r="MSC446" s="342"/>
      <c r="MSD446" s="342"/>
      <c r="MSE446" s="342"/>
      <c r="MSF446" s="342"/>
      <c r="MSG446" s="342"/>
      <c r="MSH446" s="342"/>
      <c r="MSI446" s="342"/>
      <c r="MSJ446" s="342"/>
      <c r="MSK446" s="342"/>
      <c r="MSL446" s="342"/>
      <c r="MSM446" s="342"/>
      <c r="MSN446" s="342"/>
      <c r="MSO446" s="342"/>
      <c r="MSP446" s="342"/>
      <c r="MSQ446" s="342"/>
      <c r="MSR446" s="342"/>
      <c r="MSS446" s="342"/>
      <c r="MST446" s="342"/>
      <c r="MSU446" s="342"/>
      <c r="MSV446" s="342"/>
      <c r="MSW446" s="342"/>
      <c r="MSX446" s="342"/>
      <c r="MSY446" s="342"/>
      <c r="MSZ446" s="342"/>
      <c r="MTA446" s="342"/>
      <c r="MTB446" s="342"/>
      <c r="MTC446" s="342"/>
      <c r="MTD446" s="342"/>
      <c r="MTE446" s="342"/>
      <c r="MTF446" s="342"/>
      <c r="MTG446" s="342"/>
      <c r="MTH446" s="342"/>
      <c r="MTI446" s="342"/>
      <c r="MTJ446" s="342"/>
      <c r="MTK446" s="342"/>
      <c r="MTL446" s="342"/>
      <c r="MTM446" s="342"/>
      <c r="MTN446" s="342"/>
      <c r="MTO446" s="342"/>
      <c r="MTP446" s="342"/>
      <c r="MTQ446" s="342"/>
      <c r="MTR446" s="342"/>
      <c r="MTS446" s="342"/>
      <c r="MTT446" s="342"/>
      <c r="MTU446" s="342"/>
      <c r="MTV446" s="342"/>
      <c r="MTW446" s="342"/>
      <c r="MTX446" s="342"/>
      <c r="MTY446" s="342"/>
      <c r="MTZ446" s="342"/>
      <c r="MUA446" s="342"/>
      <c r="MUB446" s="342"/>
      <c r="MUC446" s="342"/>
      <c r="MUD446" s="342"/>
      <c r="MUE446" s="342"/>
      <c r="MUF446" s="342"/>
      <c r="MUG446" s="342"/>
      <c r="MUH446" s="342"/>
      <c r="MUI446" s="342"/>
      <c r="MUJ446" s="342"/>
      <c r="MUK446" s="342"/>
      <c r="MUL446" s="342"/>
      <c r="MUM446" s="342"/>
      <c r="MUN446" s="342"/>
      <c r="MUO446" s="342"/>
      <c r="MUP446" s="342"/>
      <c r="MUQ446" s="342"/>
      <c r="MUR446" s="342"/>
      <c r="MUS446" s="342"/>
      <c r="MUT446" s="342"/>
      <c r="MUU446" s="342"/>
      <c r="MUV446" s="342"/>
      <c r="MUW446" s="342"/>
      <c r="MUX446" s="342"/>
      <c r="MUY446" s="342"/>
      <c r="MUZ446" s="342"/>
      <c r="MVA446" s="342"/>
      <c r="MVB446" s="342"/>
      <c r="MVC446" s="342"/>
      <c r="MVD446" s="342"/>
      <c r="MVE446" s="342"/>
      <c r="MVF446" s="342"/>
      <c r="MVG446" s="342"/>
      <c r="MVH446" s="342"/>
      <c r="MVI446" s="342"/>
      <c r="MVJ446" s="342"/>
      <c r="MVK446" s="342"/>
      <c r="MVL446" s="342"/>
      <c r="MVM446" s="342"/>
      <c r="MVN446" s="342"/>
      <c r="MVO446" s="342"/>
      <c r="MVP446" s="342"/>
      <c r="MVQ446" s="342"/>
      <c r="MVR446" s="342"/>
      <c r="MVS446" s="342"/>
      <c r="MVT446" s="342"/>
      <c r="MVU446" s="342"/>
      <c r="MVV446" s="342"/>
      <c r="MVW446" s="342"/>
      <c r="MVX446" s="342"/>
      <c r="MVY446" s="342"/>
      <c r="MVZ446" s="342"/>
      <c r="MWA446" s="342"/>
      <c r="MWB446" s="342"/>
      <c r="MWC446" s="342"/>
      <c r="MWD446" s="342"/>
      <c r="MWE446" s="342"/>
      <c r="MWF446" s="342"/>
      <c r="MWG446" s="342"/>
      <c r="MWH446" s="342"/>
      <c r="MWI446" s="342"/>
      <c r="MWJ446" s="342"/>
      <c r="MWK446" s="342"/>
      <c r="MWL446" s="342"/>
      <c r="MWM446" s="342"/>
      <c r="MWN446" s="342"/>
      <c r="MWO446" s="342"/>
      <c r="MWP446" s="342"/>
      <c r="MWQ446" s="342"/>
      <c r="MWR446" s="342"/>
      <c r="MWS446" s="342"/>
      <c r="MWT446" s="342"/>
      <c r="MWU446" s="342"/>
      <c r="MWV446" s="342"/>
      <c r="MWW446" s="342"/>
      <c r="MWX446" s="342"/>
      <c r="MWY446" s="342"/>
      <c r="MWZ446" s="342"/>
      <c r="MXA446" s="342"/>
      <c r="MXB446" s="342"/>
      <c r="MXC446" s="342"/>
      <c r="MXD446" s="342"/>
      <c r="MXE446" s="342"/>
      <c r="MXF446" s="342"/>
      <c r="MXG446" s="342"/>
      <c r="MXH446" s="342"/>
      <c r="MXI446" s="342"/>
      <c r="MXJ446" s="342"/>
      <c r="MXK446" s="342"/>
      <c r="MXL446" s="342"/>
      <c r="MXM446" s="342"/>
      <c r="MXN446" s="342"/>
      <c r="MXO446" s="342"/>
      <c r="MXP446" s="342"/>
      <c r="MXQ446" s="342"/>
      <c r="MXR446" s="342"/>
      <c r="MXS446" s="342"/>
      <c r="MXT446" s="342"/>
      <c r="MXU446" s="342"/>
      <c r="MXV446" s="342"/>
      <c r="MXW446" s="342"/>
      <c r="MXX446" s="342"/>
      <c r="MXY446" s="342"/>
      <c r="MXZ446" s="342"/>
      <c r="MYA446" s="342"/>
      <c r="MYB446" s="342"/>
      <c r="MYC446" s="342"/>
      <c r="MYD446" s="342"/>
      <c r="MYE446" s="342"/>
      <c r="MYF446" s="342"/>
      <c r="MYG446" s="342"/>
      <c r="MYH446" s="342"/>
      <c r="MYI446" s="342"/>
      <c r="MYJ446" s="342"/>
      <c r="MYK446" s="342"/>
      <c r="MYL446" s="342"/>
      <c r="MYM446" s="342"/>
      <c r="MYN446" s="342"/>
      <c r="MYO446" s="342"/>
      <c r="MYP446" s="342"/>
      <c r="MYQ446" s="342"/>
      <c r="MYR446" s="342"/>
      <c r="MYS446" s="342"/>
      <c r="MYT446" s="342"/>
      <c r="MYU446" s="342"/>
      <c r="MYV446" s="342"/>
      <c r="MYW446" s="342"/>
      <c r="MYX446" s="342"/>
      <c r="MYY446" s="342"/>
      <c r="MYZ446" s="342"/>
      <c r="MZA446" s="342"/>
      <c r="MZB446" s="342"/>
      <c r="MZC446" s="342"/>
      <c r="MZD446" s="342"/>
      <c r="MZE446" s="342"/>
      <c r="MZF446" s="342"/>
      <c r="MZG446" s="342"/>
      <c r="MZH446" s="342"/>
      <c r="MZI446" s="342"/>
      <c r="MZJ446" s="342"/>
      <c r="MZK446" s="342"/>
      <c r="MZL446" s="342"/>
      <c r="MZM446" s="342"/>
      <c r="MZN446" s="342"/>
      <c r="MZO446" s="342"/>
      <c r="MZP446" s="342"/>
      <c r="MZQ446" s="342"/>
      <c r="MZR446" s="342"/>
      <c r="MZS446" s="342"/>
      <c r="MZT446" s="342"/>
      <c r="MZU446" s="342"/>
      <c r="MZV446" s="342"/>
      <c r="MZW446" s="342"/>
      <c r="MZX446" s="342"/>
      <c r="MZY446" s="342"/>
      <c r="MZZ446" s="342"/>
      <c r="NAA446" s="342"/>
      <c r="NAB446" s="342"/>
      <c r="NAC446" s="342"/>
      <c r="NAD446" s="342"/>
      <c r="NAE446" s="342"/>
      <c r="NAF446" s="342"/>
      <c r="NAG446" s="342"/>
      <c r="NAH446" s="342"/>
      <c r="NAI446" s="342"/>
      <c r="NAJ446" s="342"/>
      <c r="NAK446" s="342"/>
      <c r="NAL446" s="342"/>
      <c r="NAM446" s="342"/>
      <c r="NAN446" s="342"/>
      <c r="NAO446" s="342"/>
      <c r="NAP446" s="342"/>
      <c r="NAQ446" s="342"/>
      <c r="NAR446" s="342"/>
      <c r="NAS446" s="342"/>
      <c r="NAT446" s="342"/>
      <c r="NAU446" s="342"/>
      <c r="NAV446" s="342"/>
      <c r="NAW446" s="342"/>
      <c r="NAX446" s="342"/>
      <c r="NAY446" s="342"/>
      <c r="NAZ446" s="342"/>
      <c r="NBA446" s="342"/>
      <c r="NBB446" s="342"/>
      <c r="NBC446" s="342"/>
      <c r="NBD446" s="342"/>
      <c r="NBE446" s="342"/>
      <c r="NBF446" s="342"/>
      <c r="NBG446" s="342"/>
      <c r="NBH446" s="342"/>
      <c r="NBI446" s="342"/>
      <c r="NBJ446" s="342"/>
      <c r="NBK446" s="342"/>
      <c r="NBL446" s="342"/>
      <c r="NBM446" s="342"/>
      <c r="NBN446" s="342"/>
      <c r="NBO446" s="342"/>
      <c r="NBP446" s="342"/>
      <c r="NBQ446" s="342"/>
      <c r="NBR446" s="342"/>
      <c r="NBS446" s="342"/>
      <c r="NBT446" s="342"/>
      <c r="NBU446" s="342"/>
      <c r="NBV446" s="342"/>
      <c r="NBW446" s="342"/>
      <c r="NBX446" s="342"/>
      <c r="NBY446" s="342"/>
      <c r="NBZ446" s="342"/>
      <c r="NCA446" s="342"/>
      <c r="NCB446" s="342"/>
      <c r="NCC446" s="342"/>
      <c r="NCD446" s="342"/>
      <c r="NCE446" s="342"/>
      <c r="NCF446" s="342"/>
      <c r="NCG446" s="342"/>
      <c r="NCH446" s="342"/>
      <c r="NCI446" s="342"/>
      <c r="NCJ446" s="342"/>
      <c r="NCK446" s="342"/>
      <c r="NCL446" s="342"/>
      <c r="NCM446" s="342"/>
      <c r="NCN446" s="342"/>
      <c r="NCO446" s="342"/>
      <c r="NCP446" s="342"/>
      <c r="NCQ446" s="342"/>
      <c r="NCR446" s="342"/>
      <c r="NCS446" s="342"/>
      <c r="NCT446" s="342"/>
      <c r="NCU446" s="342"/>
      <c r="NCV446" s="342"/>
      <c r="NCW446" s="342"/>
      <c r="NCX446" s="342"/>
      <c r="NCY446" s="342"/>
      <c r="NCZ446" s="342"/>
      <c r="NDA446" s="342"/>
      <c r="NDB446" s="342"/>
      <c r="NDC446" s="342"/>
      <c r="NDD446" s="342"/>
      <c r="NDE446" s="342"/>
      <c r="NDF446" s="342"/>
      <c r="NDG446" s="342"/>
      <c r="NDH446" s="342"/>
      <c r="NDI446" s="342"/>
      <c r="NDJ446" s="342"/>
      <c r="NDK446" s="342"/>
      <c r="NDL446" s="342"/>
      <c r="NDM446" s="342"/>
      <c r="NDN446" s="342"/>
      <c r="NDO446" s="342"/>
      <c r="NDP446" s="342"/>
      <c r="NDQ446" s="342"/>
      <c r="NDR446" s="342"/>
      <c r="NDS446" s="342"/>
      <c r="NDT446" s="342"/>
      <c r="NDU446" s="342"/>
      <c r="NDV446" s="342"/>
      <c r="NDW446" s="342"/>
      <c r="NDX446" s="342"/>
      <c r="NDY446" s="342"/>
      <c r="NDZ446" s="342"/>
      <c r="NEA446" s="342"/>
      <c r="NEB446" s="342"/>
      <c r="NEC446" s="342"/>
      <c r="NED446" s="342"/>
      <c r="NEE446" s="342"/>
      <c r="NEF446" s="342"/>
      <c r="NEG446" s="342"/>
      <c r="NEH446" s="342"/>
      <c r="NEI446" s="342"/>
      <c r="NEJ446" s="342"/>
      <c r="NEK446" s="342"/>
      <c r="NEL446" s="342"/>
      <c r="NEM446" s="342"/>
      <c r="NEN446" s="342"/>
      <c r="NEO446" s="342"/>
      <c r="NEP446" s="342"/>
      <c r="NEQ446" s="342"/>
      <c r="NER446" s="342"/>
      <c r="NES446" s="342"/>
      <c r="NET446" s="342"/>
      <c r="NEU446" s="342"/>
      <c r="NEV446" s="342"/>
      <c r="NEW446" s="342"/>
      <c r="NEX446" s="342"/>
      <c r="NEY446" s="342"/>
      <c r="NEZ446" s="342"/>
      <c r="NFA446" s="342"/>
      <c r="NFB446" s="342"/>
      <c r="NFC446" s="342"/>
      <c r="NFD446" s="342"/>
      <c r="NFE446" s="342"/>
      <c r="NFF446" s="342"/>
      <c r="NFG446" s="342"/>
      <c r="NFH446" s="342"/>
      <c r="NFI446" s="342"/>
      <c r="NFJ446" s="342"/>
      <c r="NFK446" s="342"/>
      <c r="NFL446" s="342"/>
      <c r="NFM446" s="342"/>
      <c r="NFN446" s="342"/>
      <c r="NFO446" s="342"/>
      <c r="NFP446" s="342"/>
      <c r="NFQ446" s="342"/>
      <c r="NFR446" s="342"/>
      <c r="NFS446" s="342"/>
      <c r="NFT446" s="342"/>
      <c r="NFU446" s="342"/>
      <c r="NFV446" s="342"/>
      <c r="NFW446" s="342"/>
      <c r="NFX446" s="342"/>
      <c r="NFY446" s="342"/>
      <c r="NFZ446" s="342"/>
      <c r="NGA446" s="342"/>
      <c r="NGB446" s="342"/>
      <c r="NGC446" s="342"/>
      <c r="NGD446" s="342"/>
      <c r="NGE446" s="342"/>
      <c r="NGF446" s="342"/>
      <c r="NGG446" s="342"/>
      <c r="NGH446" s="342"/>
      <c r="NGI446" s="342"/>
      <c r="NGJ446" s="342"/>
      <c r="NGK446" s="342"/>
      <c r="NGL446" s="342"/>
      <c r="NGM446" s="342"/>
      <c r="NGN446" s="342"/>
      <c r="NGO446" s="342"/>
      <c r="NGP446" s="342"/>
      <c r="NGQ446" s="342"/>
      <c r="NGR446" s="342"/>
      <c r="NGS446" s="342"/>
      <c r="NGT446" s="342"/>
      <c r="NGU446" s="342"/>
      <c r="NGV446" s="342"/>
      <c r="NGW446" s="342"/>
      <c r="NGX446" s="342"/>
      <c r="NGY446" s="342"/>
      <c r="NGZ446" s="342"/>
      <c r="NHA446" s="342"/>
      <c r="NHB446" s="342"/>
      <c r="NHC446" s="342"/>
      <c r="NHD446" s="342"/>
      <c r="NHE446" s="342"/>
      <c r="NHF446" s="342"/>
      <c r="NHG446" s="342"/>
      <c r="NHH446" s="342"/>
      <c r="NHI446" s="342"/>
      <c r="NHJ446" s="342"/>
      <c r="NHK446" s="342"/>
      <c r="NHL446" s="342"/>
      <c r="NHM446" s="342"/>
      <c r="NHN446" s="342"/>
      <c r="NHO446" s="342"/>
      <c r="NHP446" s="342"/>
      <c r="NHQ446" s="342"/>
      <c r="NHR446" s="342"/>
      <c r="NHS446" s="342"/>
      <c r="NHT446" s="342"/>
      <c r="NHU446" s="342"/>
      <c r="NHV446" s="342"/>
      <c r="NHW446" s="342"/>
      <c r="NHX446" s="342"/>
      <c r="NHY446" s="342"/>
      <c r="NHZ446" s="342"/>
      <c r="NIA446" s="342"/>
      <c r="NIB446" s="342"/>
      <c r="NIC446" s="342"/>
      <c r="NID446" s="342"/>
      <c r="NIE446" s="342"/>
      <c r="NIF446" s="342"/>
      <c r="NIG446" s="342"/>
      <c r="NIH446" s="342"/>
      <c r="NII446" s="342"/>
      <c r="NIJ446" s="342"/>
      <c r="NIK446" s="342"/>
      <c r="NIL446" s="342"/>
      <c r="NIM446" s="342"/>
      <c r="NIN446" s="342"/>
      <c r="NIO446" s="342"/>
      <c r="NIP446" s="342"/>
      <c r="NIQ446" s="342"/>
      <c r="NIR446" s="342"/>
      <c r="NIS446" s="342"/>
      <c r="NIT446" s="342"/>
      <c r="NIU446" s="342"/>
      <c r="NIV446" s="342"/>
      <c r="NIW446" s="342"/>
      <c r="NIX446" s="342"/>
      <c r="NIY446" s="342"/>
      <c r="NIZ446" s="342"/>
      <c r="NJA446" s="342"/>
      <c r="NJB446" s="342"/>
      <c r="NJC446" s="342"/>
      <c r="NJD446" s="342"/>
      <c r="NJE446" s="342"/>
      <c r="NJF446" s="342"/>
      <c r="NJG446" s="342"/>
      <c r="NJH446" s="342"/>
      <c r="NJI446" s="342"/>
      <c r="NJJ446" s="342"/>
      <c r="NJK446" s="342"/>
      <c r="NJL446" s="342"/>
      <c r="NJM446" s="342"/>
      <c r="NJN446" s="342"/>
      <c r="NJO446" s="342"/>
      <c r="NJP446" s="342"/>
      <c r="NJQ446" s="342"/>
      <c r="NJR446" s="342"/>
      <c r="NJS446" s="342"/>
      <c r="NJT446" s="342"/>
      <c r="NJU446" s="342"/>
      <c r="NJV446" s="342"/>
      <c r="NJW446" s="342"/>
      <c r="NJX446" s="342"/>
      <c r="NJY446" s="342"/>
      <c r="NJZ446" s="342"/>
      <c r="NKA446" s="342"/>
      <c r="NKB446" s="342"/>
      <c r="NKC446" s="342"/>
      <c r="NKD446" s="342"/>
      <c r="NKE446" s="342"/>
      <c r="NKF446" s="342"/>
      <c r="NKG446" s="342"/>
      <c r="NKH446" s="342"/>
      <c r="NKI446" s="342"/>
      <c r="NKJ446" s="342"/>
      <c r="NKK446" s="342"/>
      <c r="NKL446" s="342"/>
      <c r="NKM446" s="342"/>
      <c r="NKN446" s="342"/>
      <c r="NKO446" s="342"/>
      <c r="NKP446" s="342"/>
      <c r="NKQ446" s="342"/>
      <c r="NKR446" s="342"/>
      <c r="NKS446" s="342"/>
      <c r="NKT446" s="342"/>
      <c r="NKU446" s="342"/>
      <c r="NKV446" s="342"/>
      <c r="NKW446" s="342"/>
      <c r="NKX446" s="342"/>
      <c r="NKY446" s="342"/>
      <c r="NKZ446" s="342"/>
      <c r="NLA446" s="342"/>
      <c r="NLB446" s="342"/>
      <c r="NLC446" s="342"/>
      <c r="NLD446" s="342"/>
      <c r="NLE446" s="342"/>
      <c r="NLF446" s="342"/>
      <c r="NLG446" s="342"/>
      <c r="NLH446" s="342"/>
      <c r="NLI446" s="342"/>
      <c r="NLJ446" s="342"/>
      <c r="NLK446" s="342"/>
      <c r="NLL446" s="342"/>
      <c r="NLM446" s="342"/>
      <c r="NLN446" s="342"/>
      <c r="NLO446" s="342"/>
      <c r="NLP446" s="342"/>
      <c r="NLQ446" s="342"/>
      <c r="NLR446" s="342"/>
      <c r="NLS446" s="342"/>
      <c r="NLT446" s="342"/>
      <c r="NLU446" s="342"/>
      <c r="NLV446" s="342"/>
      <c r="NLW446" s="342"/>
      <c r="NLX446" s="342"/>
      <c r="NLY446" s="342"/>
      <c r="NLZ446" s="342"/>
      <c r="NMA446" s="342"/>
      <c r="NMB446" s="342"/>
      <c r="NMC446" s="342"/>
      <c r="NMD446" s="342"/>
      <c r="NME446" s="342"/>
      <c r="NMF446" s="342"/>
      <c r="NMG446" s="342"/>
      <c r="NMH446" s="342"/>
      <c r="NMI446" s="342"/>
      <c r="NMJ446" s="342"/>
      <c r="NMK446" s="342"/>
      <c r="NML446" s="342"/>
      <c r="NMM446" s="342"/>
      <c r="NMN446" s="342"/>
      <c r="NMO446" s="342"/>
      <c r="NMP446" s="342"/>
      <c r="NMQ446" s="342"/>
      <c r="NMR446" s="342"/>
      <c r="NMS446" s="342"/>
      <c r="NMT446" s="342"/>
      <c r="NMU446" s="342"/>
      <c r="NMV446" s="342"/>
      <c r="NMW446" s="342"/>
      <c r="NMX446" s="342"/>
      <c r="NMY446" s="342"/>
      <c r="NMZ446" s="342"/>
      <c r="NNA446" s="342"/>
      <c r="NNB446" s="342"/>
      <c r="NNC446" s="342"/>
      <c r="NND446" s="342"/>
      <c r="NNE446" s="342"/>
      <c r="NNF446" s="342"/>
      <c r="NNG446" s="342"/>
      <c r="NNH446" s="342"/>
      <c r="NNI446" s="342"/>
      <c r="NNJ446" s="342"/>
      <c r="NNK446" s="342"/>
      <c r="NNL446" s="342"/>
      <c r="NNM446" s="342"/>
      <c r="NNN446" s="342"/>
      <c r="NNO446" s="342"/>
      <c r="NNP446" s="342"/>
      <c r="NNQ446" s="342"/>
      <c r="NNR446" s="342"/>
      <c r="NNS446" s="342"/>
      <c r="NNT446" s="342"/>
      <c r="NNU446" s="342"/>
      <c r="NNV446" s="342"/>
      <c r="NNW446" s="342"/>
      <c r="NNX446" s="342"/>
      <c r="NNY446" s="342"/>
      <c r="NNZ446" s="342"/>
      <c r="NOA446" s="342"/>
      <c r="NOB446" s="342"/>
      <c r="NOC446" s="342"/>
      <c r="NOD446" s="342"/>
      <c r="NOE446" s="342"/>
      <c r="NOF446" s="342"/>
      <c r="NOG446" s="342"/>
      <c r="NOH446" s="342"/>
      <c r="NOI446" s="342"/>
      <c r="NOJ446" s="342"/>
      <c r="NOK446" s="342"/>
      <c r="NOL446" s="342"/>
      <c r="NOM446" s="342"/>
      <c r="NON446" s="342"/>
      <c r="NOO446" s="342"/>
      <c r="NOP446" s="342"/>
      <c r="NOQ446" s="342"/>
      <c r="NOR446" s="342"/>
      <c r="NOS446" s="342"/>
      <c r="NOT446" s="342"/>
      <c r="NOU446" s="342"/>
      <c r="NOV446" s="342"/>
      <c r="NOW446" s="342"/>
      <c r="NOX446" s="342"/>
      <c r="NOY446" s="342"/>
      <c r="NOZ446" s="342"/>
      <c r="NPA446" s="342"/>
      <c r="NPB446" s="342"/>
      <c r="NPC446" s="342"/>
      <c r="NPD446" s="342"/>
      <c r="NPE446" s="342"/>
      <c r="NPF446" s="342"/>
      <c r="NPG446" s="342"/>
      <c r="NPH446" s="342"/>
      <c r="NPI446" s="342"/>
      <c r="NPJ446" s="342"/>
      <c r="NPK446" s="342"/>
      <c r="NPL446" s="342"/>
      <c r="NPM446" s="342"/>
      <c r="NPN446" s="342"/>
      <c r="NPO446" s="342"/>
      <c r="NPP446" s="342"/>
      <c r="NPQ446" s="342"/>
      <c r="NPR446" s="342"/>
      <c r="NPS446" s="342"/>
      <c r="NPT446" s="342"/>
      <c r="NPU446" s="342"/>
      <c r="NPV446" s="342"/>
      <c r="NPW446" s="342"/>
      <c r="NPX446" s="342"/>
      <c r="NPY446" s="342"/>
      <c r="NPZ446" s="342"/>
      <c r="NQA446" s="342"/>
      <c r="NQB446" s="342"/>
      <c r="NQC446" s="342"/>
      <c r="NQD446" s="342"/>
      <c r="NQE446" s="342"/>
      <c r="NQF446" s="342"/>
      <c r="NQG446" s="342"/>
      <c r="NQH446" s="342"/>
      <c r="NQI446" s="342"/>
      <c r="NQJ446" s="342"/>
      <c r="NQK446" s="342"/>
      <c r="NQL446" s="342"/>
      <c r="NQM446" s="342"/>
      <c r="NQN446" s="342"/>
      <c r="NQO446" s="342"/>
      <c r="NQP446" s="342"/>
      <c r="NQQ446" s="342"/>
      <c r="NQR446" s="342"/>
      <c r="NQS446" s="342"/>
      <c r="NQT446" s="342"/>
      <c r="NQU446" s="342"/>
      <c r="NQV446" s="342"/>
      <c r="NQW446" s="342"/>
      <c r="NQX446" s="342"/>
      <c r="NQY446" s="342"/>
      <c r="NQZ446" s="342"/>
      <c r="NRA446" s="342"/>
      <c r="NRB446" s="342"/>
      <c r="NRC446" s="342"/>
      <c r="NRD446" s="342"/>
      <c r="NRE446" s="342"/>
      <c r="NRF446" s="342"/>
      <c r="NRG446" s="342"/>
      <c r="NRH446" s="342"/>
      <c r="NRI446" s="342"/>
      <c r="NRJ446" s="342"/>
      <c r="NRK446" s="342"/>
      <c r="NRL446" s="342"/>
      <c r="NRM446" s="342"/>
      <c r="NRN446" s="342"/>
      <c r="NRO446" s="342"/>
      <c r="NRP446" s="342"/>
      <c r="NRQ446" s="342"/>
      <c r="NRR446" s="342"/>
      <c r="NRS446" s="342"/>
      <c r="NRT446" s="342"/>
      <c r="NRU446" s="342"/>
      <c r="NRV446" s="342"/>
      <c r="NRW446" s="342"/>
      <c r="NRX446" s="342"/>
      <c r="NRY446" s="342"/>
      <c r="NRZ446" s="342"/>
      <c r="NSA446" s="342"/>
      <c r="NSB446" s="342"/>
      <c r="NSC446" s="342"/>
      <c r="NSD446" s="342"/>
      <c r="NSE446" s="342"/>
      <c r="NSF446" s="342"/>
      <c r="NSG446" s="342"/>
      <c r="NSH446" s="342"/>
      <c r="NSI446" s="342"/>
      <c r="NSJ446" s="342"/>
      <c r="NSK446" s="342"/>
      <c r="NSL446" s="342"/>
      <c r="NSM446" s="342"/>
      <c r="NSN446" s="342"/>
      <c r="NSO446" s="342"/>
      <c r="NSP446" s="342"/>
      <c r="NSQ446" s="342"/>
      <c r="NSR446" s="342"/>
      <c r="NSS446" s="342"/>
      <c r="NST446" s="342"/>
      <c r="NSU446" s="342"/>
      <c r="NSV446" s="342"/>
      <c r="NSW446" s="342"/>
      <c r="NSX446" s="342"/>
      <c r="NSY446" s="342"/>
      <c r="NSZ446" s="342"/>
      <c r="NTA446" s="342"/>
      <c r="NTB446" s="342"/>
      <c r="NTC446" s="342"/>
      <c r="NTD446" s="342"/>
      <c r="NTE446" s="342"/>
      <c r="NTF446" s="342"/>
      <c r="NTG446" s="342"/>
      <c r="NTH446" s="342"/>
      <c r="NTI446" s="342"/>
      <c r="NTJ446" s="342"/>
      <c r="NTK446" s="342"/>
      <c r="NTL446" s="342"/>
      <c r="NTM446" s="342"/>
      <c r="NTN446" s="342"/>
      <c r="NTO446" s="342"/>
      <c r="NTP446" s="342"/>
      <c r="NTQ446" s="342"/>
      <c r="NTR446" s="342"/>
      <c r="NTS446" s="342"/>
      <c r="NTT446" s="342"/>
      <c r="NTU446" s="342"/>
      <c r="NTV446" s="342"/>
      <c r="NTW446" s="342"/>
      <c r="NTX446" s="342"/>
      <c r="NTY446" s="342"/>
      <c r="NTZ446" s="342"/>
      <c r="NUA446" s="342"/>
      <c r="NUB446" s="342"/>
      <c r="NUC446" s="342"/>
      <c r="NUD446" s="342"/>
      <c r="NUE446" s="342"/>
      <c r="NUF446" s="342"/>
      <c r="NUG446" s="342"/>
      <c r="NUH446" s="342"/>
      <c r="NUI446" s="342"/>
      <c r="NUJ446" s="342"/>
      <c r="NUK446" s="342"/>
      <c r="NUL446" s="342"/>
      <c r="NUM446" s="342"/>
      <c r="NUN446" s="342"/>
      <c r="NUO446" s="342"/>
      <c r="NUP446" s="342"/>
      <c r="NUQ446" s="342"/>
      <c r="NUR446" s="342"/>
      <c r="NUS446" s="342"/>
      <c r="NUT446" s="342"/>
      <c r="NUU446" s="342"/>
      <c r="NUV446" s="342"/>
      <c r="NUW446" s="342"/>
      <c r="NUX446" s="342"/>
      <c r="NUY446" s="342"/>
      <c r="NUZ446" s="342"/>
      <c r="NVA446" s="342"/>
      <c r="NVB446" s="342"/>
      <c r="NVC446" s="342"/>
      <c r="NVD446" s="342"/>
      <c r="NVE446" s="342"/>
      <c r="NVF446" s="342"/>
      <c r="NVG446" s="342"/>
      <c r="NVH446" s="342"/>
      <c r="NVI446" s="342"/>
      <c r="NVJ446" s="342"/>
      <c r="NVK446" s="342"/>
      <c r="NVL446" s="342"/>
      <c r="NVM446" s="342"/>
      <c r="NVN446" s="342"/>
      <c r="NVO446" s="342"/>
      <c r="NVP446" s="342"/>
      <c r="NVQ446" s="342"/>
      <c r="NVR446" s="342"/>
      <c r="NVS446" s="342"/>
      <c r="NVT446" s="342"/>
      <c r="NVU446" s="342"/>
      <c r="NVV446" s="342"/>
      <c r="NVW446" s="342"/>
      <c r="NVX446" s="342"/>
      <c r="NVY446" s="342"/>
      <c r="NVZ446" s="342"/>
      <c r="NWA446" s="342"/>
      <c r="NWB446" s="342"/>
      <c r="NWC446" s="342"/>
      <c r="NWD446" s="342"/>
      <c r="NWE446" s="342"/>
      <c r="NWF446" s="342"/>
      <c r="NWG446" s="342"/>
      <c r="NWH446" s="342"/>
      <c r="NWI446" s="342"/>
      <c r="NWJ446" s="342"/>
      <c r="NWK446" s="342"/>
      <c r="NWL446" s="342"/>
      <c r="NWM446" s="342"/>
      <c r="NWN446" s="342"/>
      <c r="NWO446" s="342"/>
      <c r="NWP446" s="342"/>
      <c r="NWQ446" s="342"/>
      <c r="NWR446" s="342"/>
      <c r="NWS446" s="342"/>
      <c r="NWT446" s="342"/>
      <c r="NWU446" s="342"/>
      <c r="NWV446" s="342"/>
      <c r="NWW446" s="342"/>
      <c r="NWX446" s="342"/>
      <c r="NWY446" s="342"/>
      <c r="NWZ446" s="342"/>
      <c r="NXA446" s="342"/>
      <c r="NXB446" s="342"/>
      <c r="NXC446" s="342"/>
      <c r="NXD446" s="342"/>
      <c r="NXE446" s="342"/>
      <c r="NXF446" s="342"/>
      <c r="NXG446" s="342"/>
      <c r="NXH446" s="342"/>
      <c r="NXI446" s="342"/>
      <c r="NXJ446" s="342"/>
      <c r="NXK446" s="342"/>
      <c r="NXL446" s="342"/>
      <c r="NXM446" s="342"/>
      <c r="NXN446" s="342"/>
      <c r="NXO446" s="342"/>
      <c r="NXP446" s="342"/>
      <c r="NXQ446" s="342"/>
      <c r="NXR446" s="342"/>
      <c r="NXS446" s="342"/>
      <c r="NXT446" s="342"/>
      <c r="NXU446" s="342"/>
      <c r="NXV446" s="342"/>
      <c r="NXW446" s="342"/>
      <c r="NXX446" s="342"/>
      <c r="NXY446" s="342"/>
      <c r="NXZ446" s="342"/>
      <c r="NYA446" s="342"/>
      <c r="NYB446" s="342"/>
      <c r="NYC446" s="342"/>
      <c r="NYD446" s="342"/>
      <c r="NYE446" s="342"/>
      <c r="NYF446" s="342"/>
      <c r="NYG446" s="342"/>
      <c r="NYH446" s="342"/>
      <c r="NYI446" s="342"/>
      <c r="NYJ446" s="342"/>
      <c r="NYK446" s="342"/>
      <c r="NYL446" s="342"/>
      <c r="NYM446" s="342"/>
      <c r="NYN446" s="342"/>
      <c r="NYO446" s="342"/>
      <c r="NYP446" s="342"/>
      <c r="NYQ446" s="342"/>
      <c r="NYR446" s="342"/>
      <c r="NYS446" s="342"/>
      <c r="NYT446" s="342"/>
      <c r="NYU446" s="342"/>
      <c r="NYV446" s="342"/>
      <c r="NYW446" s="342"/>
      <c r="NYX446" s="342"/>
      <c r="NYY446" s="342"/>
      <c r="NYZ446" s="342"/>
      <c r="NZA446" s="342"/>
      <c r="NZB446" s="342"/>
      <c r="NZC446" s="342"/>
      <c r="NZD446" s="342"/>
      <c r="NZE446" s="342"/>
      <c r="NZF446" s="342"/>
      <c r="NZG446" s="342"/>
      <c r="NZH446" s="342"/>
      <c r="NZI446" s="342"/>
      <c r="NZJ446" s="342"/>
      <c r="NZK446" s="342"/>
      <c r="NZL446" s="342"/>
      <c r="NZM446" s="342"/>
      <c r="NZN446" s="342"/>
      <c r="NZO446" s="342"/>
      <c r="NZP446" s="342"/>
      <c r="NZQ446" s="342"/>
      <c r="NZR446" s="342"/>
      <c r="NZS446" s="342"/>
      <c r="NZT446" s="342"/>
      <c r="NZU446" s="342"/>
      <c r="NZV446" s="342"/>
      <c r="NZW446" s="342"/>
      <c r="NZX446" s="342"/>
      <c r="NZY446" s="342"/>
      <c r="NZZ446" s="342"/>
      <c r="OAA446" s="342"/>
      <c r="OAB446" s="342"/>
      <c r="OAC446" s="342"/>
      <c r="OAD446" s="342"/>
      <c r="OAE446" s="342"/>
      <c r="OAF446" s="342"/>
      <c r="OAG446" s="342"/>
      <c r="OAH446" s="342"/>
      <c r="OAI446" s="342"/>
      <c r="OAJ446" s="342"/>
      <c r="OAK446" s="342"/>
      <c r="OAL446" s="342"/>
      <c r="OAM446" s="342"/>
      <c r="OAN446" s="342"/>
      <c r="OAO446" s="342"/>
      <c r="OAP446" s="342"/>
      <c r="OAQ446" s="342"/>
      <c r="OAR446" s="342"/>
      <c r="OAS446" s="342"/>
      <c r="OAT446" s="342"/>
      <c r="OAU446" s="342"/>
      <c r="OAV446" s="342"/>
      <c r="OAW446" s="342"/>
      <c r="OAX446" s="342"/>
      <c r="OAY446" s="342"/>
      <c r="OAZ446" s="342"/>
      <c r="OBA446" s="342"/>
      <c r="OBB446" s="342"/>
      <c r="OBC446" s="342"/>
      <c r="OBD446" s="342"/>
      <c r="OBE446" s="342"/>
      <c r="OBF446" s="342"/>
      <c r="OBG446" s="342"/>
      <c r="OBH446" s="342"/>
      <c r="OBI446" s="342"/>
      <c r="OBJ446" s="342"/>
      <c r="OBK446" s="342"/>
      <c r="OBL446" s="342"/>
      <c r="OBM446" s="342"/>
      <c r="OBN446" s="342"/>
      <c r="OBO446" s="342"/>
      <c r="OBP446" s="342"/>
      <c r="OBQ446" s="342"/>
      <c r="OBR446" s="342"/>
      <c r="OBS446" s="342"/>
      <c r="OBT446" s="342"/>
      <c r="OBU446" s="342"/>
      <c r="OBV446" s="342"/>
      <c r="OBW446" s="342"/>
      <c r="OBX446" s="342"/>
      <c r="OBY446" s="342"/>
      <c r="OBZ446" s="342"/>
      <c r="OCA446" s="342"/>
      <c r="OCB446" s="342"/>
      <c r="OCC446" s="342"/>
      <c r="OCD446" s="342"/>
      <c r="OCE446" s="342"/>
      <c r="OCF446" s="342"/>
      <c r="OCG446" s="342"/>
      <c r="OCH446" s="342"/>
      <c r="OCI446" s="342"/>
      <c r="OCJ446" s="342"/>
      <c r="OCK446" s="342"/>
      <c r="OCL446" s="342"/>
      <c r="OCM446" s="342"/>
      <c r="OCN446" s="342"/>
      <c r="OCO446" s="342"/>
      <c r="OCP446" s="342"/>
      <c r="OCQ446" s="342"/>
      <c r="OCR446" s="342"/>
      <c r="OCS446" s="342"/>
      <c r="OCT446" s="342"/>
      <c r="OCU446" s="342"/>
      <c r="OCV446" s="342"/>
      <c r="OCW446" s="342"/>
      <c r="OCX446" s="342"/>
      <c r="OCY446" s="342"/>
      <c r="OCZ446" s="342"/>
      <c r="ODA446" s="342"/>
      <c r="ODB446" s="342"/>
      <c r="ODC446" s="342"/>
      <c r="ODD446" s="342"/>
      <c r="ODE446" s="342"/>
      <c r="ODF446" s="342"/>
      <c r="ODG446" s="342"/>
      <c r="ODH446" s="342"/>
      <c r="ODI446" s="342"/>
      <c r="ODJ446" s="342"/>
      <c r="ODK446" s="342"/>
      <c r="ODL446" s="342"/>
      <c r="ODM446" s="342"/>
      <c r="ODN446" s="342"/>
      <c r="ODO446" s="342"/>
      <c r="ODP446" s="342"/>
      <c r="ODQ446" s="342"/>
      <c r="ODR446" s="342"/>
      <c r="ODS446" s="342"/>
      <c r="ODT446" s="342"/>
      <c r="ODU446" s="342"/>
      <c r="ODV446" s="342"/>
      <c r="ODW446" s="342"/>
      <c r="ODX446" s="342"/>
      <c r="ODY446" s="342"/>
      <c r="ODZ446" s="342"/>
      <c r="OEA446" s="342"/>
      <c r="OEB446" s="342"/>
      <c r="OEC446" s="342"/>
      <c r="OED446" s="342"/>
      <c r="OEE446" s="342"/>
      <c r="OEF446" s="342"/>
      <c r="OEG446" s="342"/>
      <c r="OEH446" s="342"/>
      <c r="OEI446" s="342"/>
      <c r="OEJ446" s="342"/>
      <c r="OEK446" s="342"/>
      <c r="OEL446" s="342"/>
      <c r="OEM446" s="342"/>
      <c r="OEN446" s="342"/>
      <c r="OEO446" s="342"/>
      <c r="OEP446" s="342"/>
      <c r="OEQ446" s="342"/>
      <c r="OER446" s="342"/>
      <c r="OES446" s="342"/>
      <c r="OET446" s="342"/>
      <c r="OEU446" s="342"/>
      <c r="OEV446" s="342"/>
      <c r="OEW446" s="342"/>
      <c r="OEX446" s="342"/>
      <c r="OEY446" s="342"/>
      <c r="OEZ446" s="342"/>
      <c r="OFA446" s="342"/>
      <c r="OFB446" s="342"/>
      <c r="OFC446" s="342"/>
      <c r="OFD446" s="342"/>
      <c r="OFE446" s="342"/>
      <c r="OFF446" s="342"/>
      <c r="OFG446" s="342"/>
      <c r="OFH446" s="342"/>
      <c r="OFI446" s="342"/>
      <c r="OFJ446" s="342"/>
      <c r="OFK446" s="342"/>
      <c r="OFL446" s="342"/>
      <c r="OFM446" s="342"/>
      <c r="OFN446" s="342"/>
      <c r="OFO446" s="342"/>
      <c r="OFP446" s="342"/>
      <c r="OFQ446" s="342"/>
      <c r="OFR446" s="342"/>
      <c r="OFS446" s="342"/>
      <c r="OFT446" s="342"/>
      <c r="OFU446" s="342"/>
      <c r="OFV446" s="342"/>
      <c r="OFW446" s="342"/>
      <c r="OFX446" s="342"/>
      <c r="OFY446" s="342"/>
      <c r="OFZ446" s="342"/>
      <c r="OGA446" s="342"/>
      <c r="OGB446" s="342"/>
      <c r="OGC446" s="342"/>
      <c r="OGD446" s="342"/>
      <c r="OGE446" s="342"/>
      <c r="OGF446" s="342"/>
      <c r="OGG446" s="342"/>
      <c r="OGH446" s="342"/>
      <c r="OGI446" s="342"/>
      <c r="OGJ446" s="342"/>
      <c r="OGK446" s="342"/>
      <c r="OGL446" s="342"/>
      <c r="OGM446" s="342"/>
      <c r="OGN446" s="342"/>
      <c r="OGO446" s="342"/>
      <c r="OGP446" s="342"/>
      <c r="OGQ446" s="342"/>
      <c r="OGR446" s="342"/>
      <c r="OGS446" s="342"/>
      <c r="OGT446" s="342"/>
      <c r="OGU446" s="342"/>
      <c r="OGV446" s="342"/>
      <c r="OGW446" s="342"/>
      <c r="OGX446" s="342"/>
      <c r="OGY446" s="342"/>
      <c r="OGZ446" s="342"/>
      <c r="OHA446" s="342"/>
      <c r="OHB446" s="342"/>
      <c r="OHC446" s="342"/>
      <c r="OHD446" s="342"/>
      <c r="OHE446" s="342"/>
      <c r="OHF446" s="342"/>
      <c r="OHG446" s="342"/>
      <c r="OHH446" s="342"/>
      <c r="OHI446" s="342"/>
      <c r="OHJ446" s="342"/>
      <c r="OHK446" s="342"/>
      <c r="OHL446" s="342"/>
      <c r="OHM446" s="342"/>
      <c r="OHN446" s="342"/>
      <c r="OHO446" s="342"/>
      <c r="OHP446" s="342"/>
      <c r="OHQ446" s="342"/>
      <c r="OHR446" s="342"/>
      <c r="OHS446" s="342"/>
      <c r="OHT446" s="342"/>
      <c r="OHU446" s="342"/>
      <c r="OHV446" s="342"/>
      <c r="OHW446" s="342"/>
      <c r="OHX446" s="342"/>
      <c r="OHY446" s="342"/>
      <c r="OHZ446" s="342"/>
      <c r="OIA446" s="342"/>
      <c r="OIB446" s="342"/>
      <c r="OIC446" s="342"/>
      <c r="OID446" s="342"/>
      <c r="OIE446" s="342"/>
      <c r="OIF446" s="342"/>
      <c r="OIG446" s="342"/>
      <c r="OIH446" s="342"/>
      <c r="OII446" s="342"/>
      <c r="OIJ446" s="342"/>
      <c r="OIK446" s="342"/>
      <c r="OIL446" s="342"/>
      <c r="OIM446" s="342"/>
      <c r="OIN446" s="342"/>
      <c r="OIO446" s="342"/>
      <c r="OIP446" s="342"/>
      <c r="OIQ446" s="342"/>
      <c r="OIR446" s="342"/>
      <c r="OIS446" s="342"/>
      <c r="OIT446" s="342"/>
      <c r="OIU446" s="342"/>
      <c r="OIV446" s="342"/>
      <c r="OIW446" s="342"/>
      <c r="OIX446" s="342"/>
      <c r="OIY446" s="342"/>
      <c r="OIZ446" s="342"/>
      <c r="OJA446" s="342"/>
      <c r="OJB446" s="342"/>
      <c r="OJC446" s="342"/>
      <c r="OJD446" s="342"/>
      <c r="OJE446" s="342"/>
      <c r="OJF446" s="342"/>
      <c r="OJG446" s="342"/>
      <c r="OJH446" s="342"/>
      <c r="OJI446" s="342"/>
      <c r="OJJ446" s="342"/>
      <c r="OJK446" s="342"/>
      <c r="OJL446" s="342"/>
      <c r="OJM446" s="342"/>
      <c r="OJN446" s="342"/>
      <c r="OJO446" s="342"/>
      <c r="OJP446" s="342"/>
      <c r="OJQ446" s="342"/>
      <c r="OJR446" s="342"/>
      <c r="OJS446" s="342"/>
      <c r="OJT446" s="342"/>
      <c r="OJU446" s="342"/>
      <c r="OJV446" s="342"/>
      <c r="OJW446" s="342"/>
      <c r="OJX446" s="342"/>
      <c r="OJY446" s="342"/>
      <c r="OJZ446" s="342"/>
      <c r="OKA446" s="342"/>
      <c r="OKB446" s="342"/>
      <c r="OKC446" s="342"/>
      <c r="OKD446" s="342"/>
      <c r="OKE446" s="342"/>
      <c r="OKF446" s="342"/>
      <c r="OKG446" s="342"/>
      <c r="OKH446" s="342"/>
      <c r="OKI446" s="342"/>
      <c r="OKJ446" s="342"/>
      <c r="OKK446" s="342"/>
      <c r="OKL446" s="342"/>
      <c r="OKM446" s="342"/>
      <c r="OKN446" s="342"/>
      <c r="OKO446" s="342"/>
      <c r="OKP446" s="342"/>
      <c r="OKQ446" s="342"/>
      <c r="OKR446" s="342"/>
      <c r="OKS446" s="342"/>
      <c r="OKT446" s="342"/>
      <c r="OKU446" s="342"/>
      <c r="OKV446" s="342"/>
      <c r="OKW446" s="342"/>
      <c r="OKX446" s="342"/>
      <c r="OKY446" s="342"/>
      <c r="OKZ446" s="342"/>
      <c r="OLA446" s="342"/>
      <c r="OLB446" s="342"/>
      <c r="OLC446" s="342"/>
      <c r="OLD446" s="342"/>
      <c r="OLE446" s="342"/>
      <c r="OLF446" s="342"/>
      <c r="OLG446" s="342"/>
      <c r="OLH446" s="342"/>
      <c r="OLI446" s="342"/>
      <c r="OLJ446" s="342"/>
      <c r="OLK446" s="342"/>
      <c r="OLL446" s="342"/>
      <c r="OLM446" s="342"/>
      <c r="OLN446" s="342"/>
      <c r="OLO446" s="342"/>
      <c r="OLP446" s="342"/>
      <c r="OLQ446" s="342"/>
      <c r="OLR446" s="342"/>
      <c r="OLS446" s="342"/>
      <c r="OLT446" s="342"/>
      <c r="OLU446" s="342"/>
      <c r="OLV446" s="342"/>
      <c r="OLW446" s="342"/>
      <c r="OLX446" s="342"/>
      <c r="OLY446" s="342"/>
      <c r="OLZ446" s="342"/>
      <c r="OMA446" s="342"/>
      <c r="OMB446" s="342"/>
      <c r="OMC446" s="342"/>
      <c r="OMD446" s="342"/>
      <c r="OME446" s="342"/>
      <c r="OMF446" s="342"/>
      <c r="OMG446" s="342"/>
      <c r="OMH446" s="342"/>
      <c r="OMI446" s="342"/>
      <c r="OMJ446" s="342"/>
      <c r="OMK446" s="342"/>
      <c r="OML446" s="342"/>
      <c r="OMM446" s="342"/>
      <c r="OMN446" s="342"/>
      <c r="OMO446" s="342"/>
      <c r="OMP446" s="342"/>
      <c r="OMQ446" s="342"/>
      <c r="OMR446" s="342"/>
      <c r="OMS446" s="342"/>
      <c r="OMT446" s="342"/>
      <c r="OMU446" s="342"/>
      <c r="OMV446" s="342"/>
      <c r="OMW446" s="342"/>
      <c r="OMX446" s="342"/>
      <c r="OMY446" s="342"/>
      <c r="OMZ446" s="342"/>
      <c r="ONA446" s="342"/>
      <c r="ONB446" s="342"/>
      <c r="ONC446" s="342"/>
      <c r="OND446" s="342"/>
      <c r="ONE446" s="342"/>
      <c r="ONF446" s="342"/>
      <c r="ONG446" s="342"/>
      <c r="ONH446" s="342"/>
      <c r="ONI446" s="342"/>
      <c r="ONJ446" s="342"/>
      <c r="ONK446" s="342"/>
      <c r="ONL446" s="342"/>
      <c r="ONM446" s="342"/>
      <c r="ONN446" s="342"/>
      <c r="ONO446" s="342"/>
      <c r="ONP446" s="342"/>
      <c r="ONQ446" s="342"/>
      <c r="ONR446" s="342"/>
      <c r="ONS446" s="342"/>
      <c r="ONT446" s="342"/>
      <c r="ONU446" s="342"/>
      <c r="ONV446" s="342"/>
      <c r="ONW446" s="342"/>
      <c r="ONX446" s="342"/>
      <c r="ONY446" s="342"/>
      <c r="ONZ446" s="342"/>
      <c r="OOA446" s="342"/>
      <c r="OOB446" s="342"/>
      <c r="OOC446" s="342"/>
      <c r="OOD446" s="342"/>
      <c r="OOE446" s="342"/>
      <c r="OOF446" s="342"/>
      <c r="OOG446" s="342"/>
      <c r="OOH446" s="342"/>
      <c r="OOI446" s="342"/>
      <c r="OOJ446" s="342"/>
      <c r="OOK446" s="342"/>
      <c r="OOL446" s="342"/>
      <c r="OOM446" s="342"/>
      <c r="OON446" s="342"/>
      <c r="OOO446" s="342"/>
      <c r="OOP446" s="342"/>
      <c r="OOQ446" s="342"/>
      <c r="OOR446" s="342"/>
      <c r="OOS446" s="342"/>
      <c r="OOT446" s="342"/>
      <c r="OOU446" s="342"/>
      <c r="OOV446" s="342"/>
      <c r="OOW446" s="342"/>
      <c r="OOX446" s="342"/>
      <c r="OOY446" s="342"/>
      <c r="OOZ446" s="342"/>
      <c r="OPA446" s="342"/>
      <c r="OPB446" s="342"/>
      <c r="OPC446" s="342"/>
      <c r="OPD446" s="342"/>
      <c r="OPE446" s="342"/>
      <c r="OPF446" s="342"/>
      <c r="OPG446" s="342"/>
      <c r="OPH446" s="342"/>
      <c r="OPI446" s="342"/>
      <c r="OPJ446" s="342"/>
      <c r="OPK446" s="342"/>
      <c r="OPL446" s="342"/>
      <c r="OPM446" s="342"/>
      <c r="OPN446" s="342"/>
      <c r="OPO446" s="342"/>
      <c r="OPP446" s="342"/>
      <c r="OPQ446" s="342"/>
      <c r="OPR446" s="342"/>
      <c r="OPS446" s="342"/>
      <c r="OPT446" s="342"/>
      <c r="OPU446" s="342"/>
      <c r="OPV446" s="342"/>
      <c r="OPW446" s="342"/>
      <c r="OPX446" s="342"/>
      <c r="OPY446" s="342"/>
      <c r="OPZ446" s="342"/>
      <c r="OQA446" s="342"/>
      <c r="OQB446" s="342"/>
      <c r="OQC446" s="342"/>
      <c r="OQD446" s="342"/>
      <c r="OQE446" s="342"/>
      <c r="OQF446" s="342"/>
      <c r="OQG446" s="342"/>
      <c r="OQH446" s="342"/>
      <c r="OQI446" s="342"/>
      <c r="OQJ446" s="342"/>
      <c r="OQK446" s="342"/>
      <c r="OQL446" s="342"/>
      <c r="OQM446" s="342"/>
      <c r="OQN446" s="342"/>
      <c r="OQO446" s="342"/>
      <c r="OQP446" s="342"/>
      <c r="OQQ446" s="342"/>
      <c r="OQR446" s="342"/>
      <c r="OQS446" s="342"/>
      <c r="OQT446" s="342"/>
      <c r="OQU446" s="342"/>
      <c r="OQV446" s="342"/>
      <c r="OQW446" s="342"/>
      <c r="OQX446" s="342"/>
      <c r="OQY446" s="342"/>
      <c r="OQZ446" s="342"/>
      <c r="ORA446" s="342"/>
      <c r="ORB446" s="342"/>
      <c r="ORC446" s="342"/>
      <c r="ORD446" s="342"/>
      <c r="ORE446" s="342"/>
      <c r="ORF446" s="342"/>
      <c r="ORG446" s="342"/>
      <c r="ORH446" s="342"/>
      <c r="ORI446" s="342"/>
      <c r="ORJ446" s="342"/>
      <c r="ORK446" s="342"/>
      <c r="ORL446" s="342"/>
      <c r="ORM446" s="342"/>
      <c r="ORN446" s="342"/>
      <c r="ORO446" s="342"/>
      <c r="ORP446" s="342"/>
      <c r="ORQ446" s="342"/>
      <c r="ORR446" s="342"/>
      <c r="ORS446" s="342"/>
      <c r="ORT446" s="342"/>
      <c r="ORU446" s="342"/>
      <c r="ORV446" s="342"/>
      <c r="ORW446" s="342"/>
      <c r="ORX446" s="342"/>
      <c r="ORY446" s="342"/>
      <c r="ORZ446" s="342"/>
      <c r="OSA446" s="342"/>
      <c r="OSB446" s="342"/>
      <c r="OSC446" s="342"/>
      <c r="OSD446" s="342"/>
      <c r="OSE446" s="342"/>
      <c r="OSF446" s="342"/>
      <c r="OSG446" s="342"/>
      <c r="OSH446" s="342"/>
      <c r="OSI446" s="342"/>
      <c r="OSJ446" s="342"/>
      <c r="OSK446" s="342"/>
      <c r="OSL446" s="342"/>
      <c r="OSM446" s="342"/>
      <c r="OSN446" s="342"/>
      <c r="OSO446" s="342"/>
      <c r="OSP446" s="342"/>
      <c r="OSQ446" s="342"/>
      <c r="OSR446" s="342"/>
      <c r="OSS446" s="342"/>
      <c r="OST446" s="342"/>
      <c r="OSU446" s="342"/>
      <c r="OSV446" s="342"/>
      <c r="OSW446" s="342"/>
      <c r="OSX446" s="342"/>
      <c r="OSY446" s="342"/>
      <c r="OSZ446" s="342"/>
      <c r="OTA446" s="342"/>
      <c r="OTB446" s="342"/>
      <c r="OTC446" s="342"/>
      <c r="OTD446" s="342"/>
      <c r="OTE446" s="342"/>
      <c r="OTF446" s="342"/>
      <c r="OTG446" s="342"/>
      <c r="OTH446" s="342"/>
      <c r="OTI446" s="342"/>
      <c r="OTJ446" s="342"/>
      <c r="OTK446" s="342"/>
      <c r="OTL446" s="342"/>
      <c r="OTM446" s="342"/>
      <c r="OTN446" s="342"/>
      <c r="OTO446" s="342"/>
      <c r="OTP446" s="342"/>
      <c r="OTQ446" s="342"/>
      <c r="OTR446" s="342"/>
      <c r="OTS446" s="342"/>
      <c r="OTT446" s="342"/>
      <c r="OTU446" s="342"/>
      <c r="OTV446" s="342"/>
      <c r="OTW446" s="342"/>
      <c r="OTX446" s="342"/>
      <c r="OTY446" s="342"/>
      <c r="OTZ446" s="342"/>
      <c r="OUA446" s="342"/>
      <c r="OUB446" s="342"/>
      <c r="OUC446" s="342"/>
      <c r="OUD446" s="342"/>
      <c r="OUE446" s="342"/>
      <c r="OUF446" s="342"/>
      <c r="OUG446" s="342"/>
      <c r="OUH446" s="342"/>
      <c r="OUI446" s="342"/>
      <c r="OUJ446" s="342"/>
      <c r="OUK446" s="342"/>
      <c r="OUL446" s="342"/>
      <c r="OUM446" s="342"/>
      <c r="OUN446" s="342"/>
      <c r="OUO446" s="342"/>
      <c r="OUP446" s="342"/>
      <c r="OUQ446" s="342"/>
      <c r="OUR446" s="342"/>
      <c r="OUS446" s="342"/>
      <c r="OUT446" s="342"/>
      <c r="OUU446" s="342"/>
      <c r="OUV446" s="342"/>
      <c r="OUW446" s="342"/>
      <c r="OUX446" s="342"/>
      <c r="OUY446" s="342"/>
      <c r="OUZ446" s="342"/>
      <c r="OVA446" s="342"/>
      <c r="OVB446" s="342"/>
      <c r="OVC446" s="342"/>
      <c r="OVD446" s="342"/>
      <c r="OVE446" s="342"/>
      <c r="OVF446" s="342"/>
      <c r="OVG446" s="342"/>
      <c r="OVH446" s="342"/>
      <c r="OVI446" s="342"/>
      <c r="OVJ446" s="342"/>
      <c r="OVK446" s="342"/>
      <c r="OVL446" s="342"/>
      <c r="OVM446" s="342"/>
      <c r="OVN446" s="342"/>
      <c r="OVO446" s="342"/>
      <c r="OVP446" s="342"/>
      <c r="OVQ446" s="342"/>
      <c r="OVR446" s="342"/>
      <c r="OVS446" s="342"/>
      <c r="OVT446" s="342"/>
      <c r="OVU446" s="342"/>
      <c r="OVV446" s="342"/>
      <c r="OVW446" s="342"/>
      <c r="OVX446" s="342"/>
      <c r="OVY446" s="342"/>
      <c r="OVZ446" s="342"/>
      <c r="OWA446" s="342"/>
      <c r="OWB446" s="342"/>
      <c r="OWC446" s="342"/>
      <c r="OWD446" s="342"/>
      <c r="OWE446" s="342"/>
      <c r="OWF446" s="342"/>
      <c r="OWG446" s="342"/>
      <c r="OWH446" s="342"/>
      <c r="OWI446" s="342"/>
      <c r="OWJ446" s="342"/>
      <c r="OWK446" s="342"/>
      <c r="OWL446" s="342"/>
      <c r="OWM446" s="342"/>
      <c r="OWN446" s="342"/>
      <c r="OWO446" s="342"/>
      <c r="OWP446" s="342"/>
      <c r="OWQ446" s="342"/>
      <c r="OWR446" s="342"/>
      <c r="OWS446" s="342"/>
      <c r="OWT446" s="342"/>
      <c r="OWU446" s="342"/>
      <c r="OWV446" s="342"/>
      <c r="OWW446" s="342"/>
      <c r="OWX446" s="342"/>
      <c r="OWY446" s="342"/>
      <c r="OWZ446" s="342"/>
      <c r="OXA446" s="342"/>
      <c r="OXB446" s="342"/>
      <c r="OXC446" s="342"/>
      <c r="OXD446" s="342"/>
      <c r="OXE446" s="342"/>
      <c r="OXF446" s="342"/>
      <c r="OXG446" s="342"/>
      <c r="OXH446" s="342"/>
      <c r="OXI446" s="342"/>
      <c r="OXJ446" s="342"/>
      <c r="OXK446" s="342"/>
      <c r="OXL446" s="342"/>
      <c r="OXM446" s="342"/>
      <c r="OXN446" s="342"/>
      <c r="OXO446" s="342"/>
      <c r="OXP446" s="342"/>
      <c r="OXQ446" s="342"/>
      <c r="OXR446" s="342"/>
      <c r="OXS446" s="342"/>
      <c r="OXT446" s="342"/>
      <c r="OXU446" s="342"/>
      <c r="OXV446" s="342"/>
      <c r="OXW446" s="342"/>
      <c r="OXX446" s="342"/>
      <c r="OXY446" s="342"/>
      <c r="OXZ446" s="342"/>
      <c r="OYA446" s="342"/>
      <c r="OYB446" s="342"/>
      <c r="OYC446" s="342"/>
      <c r="OYD446" s="342"/>
      <c r="OYE446" s="342"/>
      <c r="OYF446" s="342"/>
      <c r="OYG446" s="342"/>
      <c r="OYH446" s="342"/>
      <c r="OYI446" s="342"/>
      <c r="OYJ446" s="342"/>
      <c r="OYK446" s="342"/>
      <c r="OYL446" s="342"/>
      <c r="OYM446" s="342"/>
      <c r="OYN446" s="342"/>
      <c r="OYO446" s="342"/>
      <c r="OYP446" s="342"/>
      <c r="OYQ446" s="342"/>
      <c r="OYR446" s="342"/>
      <c r="OYS446" s="342"/>
      <c r="OYT446" s="342"/>
      <c r="OYU446" s="342"/>
      <c r="OYV446" s="342"/>
      <c r="OYW446" s="342"/>
      <c r="OYX446" s="342"/>
      <c r="OYY446" s="342"/>
      <c r="OYZ446" s="342"/>
      <c r="OZA446" s="342"/>
      <c r="OZB446" s="342"/>
      <c r="OZC446" s="342"/>
      <c r="OZD446" s="342"/>
      <c r="OZE446" s="342"/>
      <c r="OZF446" s="342"/>
      <c r="OZG446" s="342"/>
      <c r="OZH446" s="342"/>
      <c r="OZI446" s="342"/>
      <c r="OZJ446" s="342"/>
      <c r="OZK446" s="342"/>
      <c r="OZL446" s="342"/>
      <c r="OZM446" s="342"/>
      <c r="OZN446" s="342"/>
      <c r="OZO446" s="342"/>
      <c r="OZP446" s="342"/>
      <c r="OZQ446" s="342"/>
      <c r="OZR446" s="342"/>
      <c r="OZS446" s="342"/>
      <c r="OZT446" s="342"/>
      <c r="OZU446" s="342"/>
      <c r="OZV446" s="342"/>
      <c r="OZW446" s="342"/>
      <c r="OZX446" s="342"/>
      <c r="OZY446" s="342"/>
      <c r="OZZ446" s="342"/>
      <c r="PAA446" s="342"/>
      <c r="PAB446" s="342"/>
      <c r="PAC446" s="342"/>
      <c r="PAD446" s="342"/>
      <c r="PAE446" s="342"/>
      <c r="PAF446" s="342"/>
      <c r="PAG446" s="342"/>
      <c r="PAH446" s="342"/>
      <c r="PAI446" s="342"/>
      <c r="PAJ446" s="342"/>
      <c r="PAK446" s="342"/>
      <c r="PAL446" s="342"/>
      <c r="PAM446" s="342"/>
      <c r="PAN446" s="342"/>
      <c r="PAO446" s="342"/>
      <c r="PAP446" s="342"/>
      <c r="PAQ446" s="342"/>
      <c r="PAR446" s="342"/>
      <c r="PAS446" s="342"/>
      <c r="PAT446" s="342"/>
      <c r="PAU446" s="342"/>
      <c r="PAV446" s="342"/>
      <c r="PAW446" s="342"/>
      <c r="PAX446" s="342"/>
      <c r="PAY446" s="342"/>
      <c r="PAZ446" s="342"/>
      <c r="PBA446" s="342"/>
      <c r="PBB446" s="342"/>
      <c r="PBC446" s="342"/>
      <c r="PBD446" s="342"/>
      <c r="PBE446" s="342"/>
      <c r="PBF446" s="342"/>
      <c r="PBG446" s="342"/>
      <c r="PBH446" s="342"/>
      <c r="PBI446" s="342"/>
      <c r="PBJ446" s="342"/>
      <c r="PBK446" s="342"/>
      <c r="PBL446" s="342"/>
      <c r="PBM446" s="342"/>
      <c r="PBN446" s="342"/>
      <c r="PBO446" s="342"/>
      <c r="PBP446" s="342"/>
      <c r="PBQ446" s="342"/>
      <c r="PBR446" s="342"/>
      <c r="PBS446" s="342"/>
      <c r="PBT446" s="342"/>
      <c r="PBU446" s="342"/>
      <c r="PBV446" s="342"/>
      <c r="PBW446" s="342"/>
      <c r="PBX446" s="342"/>
      <c r="PBY446" s="342"/>
      <c r="PBZ446" s="342"/>
      <c r="PCA446" s="342"/>
      <c r="PCB446" s="342"/>
      <c r="PCC446" s="342"/>
      <c r="PCD446" s="342"/>
      <c r="PCE446" s="342"/>
      <c r="PCF446" s="342"/>
      <c r="PCG446" s="342"/>
      <c r="PCH446" s="342"/>
      <c r="PCI446" s="342"/>
      <c r="PCJ446" s="342"/>
      <c r="PCK446" s="342"/>
      <c r="PCL446" s="342"/>
      <c r="PCM446" s="342"/>
      <c r="PCN446" s="342"/>
      <c r="PCO446" s="342"/>
      <c r="PCP446" s="342"/>
      <c r="PCQ446" s="342"/>
      <c r="PCR446" s="342"/>
      <c r="PCS446" s="342"/>
      <c r="PCT446" s="342"/>
      <c r="PCU446" s="342"/>
      <c r="PCV446" s="342"/>
      <c r="PCW446" s="342"/>
      <c r="PCX446" s="342"/>
      <c r="PCY446" s="342"/>
      <c r="PCZ446" s="342"/>
      <c r="PDA446" s="342"/>
      <c r="PDB446" s="342"/>
      <c r="PDC446" s="342"/>
      <c r="PDD446" s="342"/>
      <c r="PDE446" s="342"/>
      <c r="PDF446" s="342"/>
      <c r="PDG446" s="342"/>
      <c r="PDH446" s="342"/>
      <c r="PDI446" s="342"/>
      <c r="PDJ446" s="342"/>
      <c r="PDK446" s="342"/>
      <c r="PDL446" s="342"/>
      <c r="PDM446" s="342"/>
      <c r="PDN446" s="342"/>
      <c r="PDO446" s="342"/>
      <c r="PDP446" s="342"/>
      <c r="PDQ446" s="342"/>
      <c r="PDR446" s="342"/>
      <c r="PDS446" s="342"/>
      <c r="PDT446" s="342"/>
      <c r="PDU446" s="342"/>
      <c r="PDV446" s="342"/>
      <c r="PDW446" s="342"/>
      <c r="PDX446" s="342"/>
      <c r="PDY446" s="342"/>
      <c r="PDZ446" s="342"/>
      <c r="PEA446" s="342"/>
      <c r="PEB446" s="342"/>
      <c r="PEC446" s="342"/>
      <c r="PED446" s="342"/>
      <c r="PEE446" s="342"/>
      <c r="PEF446" s="342"/>
      <c r="PEG446" s="342"/>
      <c r="PEH446" s="342"/>
      <c r="PEI446" s="342"/>
      <c r="PEJ446" s="342"/>
      <c r="PEK446" s="342"/>
      <c r="PEL446" s="342"/>
      <c r="PEM446" s="342"/>
      <c r="PEN446" s="342"/>
      <c r="PEO446" s="342"/>
      <c r="PEP446" s="342"/>
      <c r="PEQ446" s="342"/>
      <c r="PER446" s="342"/>
      <c r="PES446" s="342"/>
      <c r="PET446" s="342"/>
      <c r="PEU446" s="342"/>
      <c r="PEV446" s="342"/>
      <c r="PEW446" s="342"/>
      <c r="PEX446" s="342"/>
      <c r="PEY446" s="342"/>
      <c r="PEZ446" s="342"/>
      <c r="PFA446" s="342"/>
      <c r="PFB446" s="342"/>
      <c r="PFC446" s="342"/>
      <c r="PFD446" s="342"/>
      <c r="PFE446" s="342"/>
      <c r="PFF446" s="342"/>
      <c r="PFG446" s="342"/>
      <c r="PFH446" s="342"/>
      <c r="PFI446" s="342"/>
      <c r="PFJ446" s="342"/>
      <c r="PFK446" s="342"/>
      <c r="PFL446" s="342"/>
      <c r="PFM446" s="342"/>
      <c r="PFN446" s="342"/>
      <c r="PFO446" s="342"/>
      <c r="PFP446" s="342"/>
      <c r="PFQ446" s="342"/>
      <c r="PFR446" s="342"/>
      <c r="PFS446" s="342"/>
      <c r="PFT446" s="342"/>
      <c r="PFU446" s="342"/>
      <c r="PFV446" s="342"/>
      <c r="PFW446" s="342"/>
      <c r="PFX446" s="342"/>
      <c r="PFY446" s="342"/>
      <c r="PFZ446" s="342"/>
      <c r="PGA446" s="342"/>
      <c r="PGB446" s="342"/>
      <c r="PGC446" s="342"/>
      <c r="PGD446" s="342"/>
      <c r="PGE446" s="342"/>
      <c r="PGF446" s="342"/>
      <c r="PGG446" s="342"/>
      <c r="PGH446" s="342"/>
      <c r="PGI446" s="342"/>
      <c r="PGJ446" s="342"/>
      <c r="PGK446" s="342"/>
      <c r="PGL446" s="342"/>
      <c r="PGM446" s="342"/>
      <c r="PGN446" s="342"/>
      <c r="PGO446" s="342"/>
      <c r="PGP446" s="342"/>
      <c r="PGQ446" s="342"/>
      <c r="PGR446" s="342"/>
      <c r="PGS446" s="342"/>
      <c r="PGT446" s="342"/>
      <c r="PGU446" s="342"/>
      <c r="PGV446" s="342"/>
      <c r="PGW446" s="342"/>
      <c r="PGX446" s="342"/>
      <c r="PGY446" s="342"/>
      <c r="PGZ446" s="342"/>
      <c r="PHA446" s="342"/>
      <c r="PHB446" s="342"/>
      <c r="PHC446" s="342"/>
      <c r="PHD446" s="342"/>
      <c r="PHE446" s="342"/>
      <c r="PHF446" s="342"/>
      <c r="PHG446" s="342"/>
      <c r="PHH446" s="342"/>
      <c r="PHI446" s="342"/>
      <c r="PHJ446" s="342"/>
      <c r="PHK446" s="342"/>
      <c r="PHL446" s="342"/>
      <c r="PHM446" s="342"/>
      <c r="PHN446" s="342"/>
      <c r="PHO446" s="342"/>
      <c r="PHP446" s="342"/>
      <c r="PHQ446" s="342"/>
      <c r="PHR446" s="342"/>
      <c r="PHS446" s="342"/>
      <c r="PHT446" s="342"/>
      <c r="PHU446" s="342"/>
      <c r="PHV446" s="342"/>
      <c r="PHW446" s="342"/>
      <c r="PHX446" s="342"/>
      <c r="PHY446" s="342"/>
      <c r="PHZ446" s="342"/>
      <c r="PIA446" s="342"/>
      <c r="PIB446" s="342"/>
      <c r="PIC446" s="342"/>
      <c r="PID446" s="342"/>
      <c r="PIE446" s="342"/>
      <c r="PIF446" s="342"/>
      <c r="PIG446" s="342"/>
      <c r="PIH446" s="342"/>
      <c r="PII446" s="342"/>
      <c r="PIJ446" s="342"/>
      <c r="PIK446" s="342"/>
      <c r="PIL446" s="342"/>
      <c r="PIM446" s="342"/>
      <c r="PIN446" s="342"/>
      <c r="PIO446" s="342"/>
      <c r="PIP446" s="342"/>
      <c r="PIQ446" s="342"/>
      <c r="PIR446" s="342"/>
      <c r="PIS446" s="342"/>
      <c r="PIT446" s="342"/>
      <c r="PIU446" s="342"/>
      <c r="PIV446" s="342"/>
      <c r="PIW446" s="342"/>
      <c r="PIX446" s="342"/>
      <c r="PIY446" s="342"/>
      <c r="PIZ446" s="342"/>
      <c r="PJA446" s="342"/>
      <c r="PJB446" s="342"/>
      <c r="PJC446" s="342"/>
      <c r="PJD446" s="342"/>
      <c r="PJE446" s="342"/>
      <c r="PJF446" s="342"/>
      <c r="PJG446" s="342"/>
      <c r="PJH446" s="342"/>
      <c r="PJI446" s="342"/>
      <c r="PJJ446" s="342"/>
      <c r="PJK446" s="342"/>
      <c r="PJL446" s="342"/>
      <c r="PJM446" s="342"/>
      <c r="PJN446" s="342"/>
      <c r="PJO446" s="342"/>
      <c r="PJP446" s="342"/>
      <c r="PJQ446" s="342"/>
      <c r="PJR446" s="342"/>
      <c r="PJS446" s="342"/>
      <c r="PJT446" s="342"/>
      <c r="PJU446" s="342"/>
      <c r="PJV446" s="342"/>
      <c r="PJW446" s="342"/>
      <c r="PJX446" s="342"/>
      <c r="PJY446" s="342"/>
      <c r="PJZ446" s="342"/>
      <c r="PKA446" s="342"/>
      <c r="PKB446" s="342"/>
      <c r="PKC446" s="342"/>
      <c r="PKD446" s="342"/>
      <c r="PKE446" s="342"/>
      <c r="PKF446" s="342"/>
      <c r="PKG446" s="342"/>
      <c r="PKH446" s="342"/>
      <c r="PKI446" s="342"/>
      <c r="PKJ446" s="342"/>
      <c r="PKK446" s="342"/>
      <c r="PKL446" s="342"/>
      <c r="PKM446" s="342"/>
      <c r="PKN446" s="342"/>
      <c r="PKO446" s="342"/>
      <c r="PKP446" s="342"/>
      <c r="PKQ446" s="342"/>
      <c r="PKR446" s="342"/>
      <c r="PKS446" s="342"/>
      <c r="PKT446" s="342"/>
      <c r="PKU446" s="342"/>
      <c r="PKV446" s="342"/>
      <c r="PKW446" s="342"/>
      <c r="PKX446" s="342"/>
      <c r="PKY446" s="342"/>
      <c r="PKZ446" s="342"/>
      <c r="PLA446" s="342"/>
      <c r="PLB446" s="342"/>
      <c r="PLC446" s="342"/>
      <c r="PLD446" s="342"/>
      <c r="PLE446" s="342"/>
      <c r="PLF446" s="342"/>
      <c r="PLG446" s="342"/>
      <c r="PLH446" s="342"/>
      <c r="PLI446" s="342"/>
      <c r="PLJ446" s="342"/>
      <c r="PLK446" s="342"/>
      <c r="PLL446" s="342"/>
      <c r="PLM446" s="342"/>
      <c r="PLN446" s="342"/>
      <c r="PLO446" s="342"/>
      <c r="PLP446" s="342"/>
      <c r="PLQ446" s="342"/>
      <c r="PLR446" s="342"/>
      <c r="PLS446" s="342"/>
      <c r="PLT446" s="342"/>
      <c r="PLU446" s="342"/>
      <c r="PLV446" s="342"/>
      <c r="PLW446" s="342"/>
      <c r="PLX446" s="342"/>
      <c r="PLY446" s="342"/>
      <c r="PLZ446" s="342"/>
      <c r="PMA446" s="342"/>
      <c r="PMB446" s="342"/>
      <c r="PMC446" s="342"/>
      <c r="PMD446" s="342"/>
      <c r="PME446" s="342"/>
      <c r="PMF446" s="342"/>
      <c r="PMG446" s="342"/>
      <c r="PMH446" s="342"/>
      <c r="PMI446" s="342"/>
      <c r="PMJ446" s="342"/>
      <c r="PMK446" s="342"/>
      <c r="PML446" s="342"/>
      <c r="PMM446" s="342"/>
      <c r="PMN446" s="342"/>
      <c r="PMO446" s="342"/>
      <c r="PMP446" s="342"/>
      <c r="PMQ446" s="342"/>
      <c r="PMR446" s="342"/>
      <c r="PMS446" s="342"/>
      <c r="PMT446" s="342"/>
      <c r="PMU446" s="342"/>
      <c r="PMV446" s="342"/>
      <c r="PMW446" s="342"/>
      <c r="PMX446" s="342"/>
      <c r="PMY446" s="342"/>
      <c r="PMZ446" s="342"/>
      <c r="PNA446" s="342"/>
      <c r="PNB446" s="342"/>
      <c r="PNC446" s="342"/>
      <c r="PND446" s="342"/>
      <c r="PNE446" s="342"/>
      <c r="PNF446" s="342"/>
      <c r="PNG446" s="342"/>
      <c r="PNH446" s="342"/>
      <c r="PNI446" s="342"/>
      <c r="PNJ446" s="342"/>
      <c r="PNK446" s="342"/>
      <c r="PNL446" s="342"/>
      <c r="PNM446" s="342"/>
      <c r="PNN446" s="342"/>
      <c r="PNO446" s="342"/>
      <c r="PNP446" s="342"/>
      <c r="PNQ446" s="342"/>
      <c r="PNR446" s="342"/>
      <c r="PNS446" s="342"/>
      <c r="PNT446" s="342"/>
      <c r="PNU446" s="342"/>
      <c r="PNV446" s="342"/>
      <c r="PNW446" s="342"/>
      <c r="PNX446" s="342"/>
      <c r="PNY446" s="342"/>
      <c r="PNZ446" s="342"/>
      <c r="POA446" s="342"/>
      <c r="POB446" s="342"/>
      <c r="POC446" s="342"/>
      <c r="POD446" s="342"/>
      <c r="POE446" s="342"/>
      <c r="POF446" s="342"/>
      <c r="POG446" s="342"/>
      <c r="POH446" s="342"/>
      <c r="POI446" s="342"/>
      <c r="POJ446" s="342"/>
      <c r="POK446" s="342"/>
      <c r="POL446" s="342"/>
      <c r="POM446" s="342"/>
      <c r="PON446" s="342"/>
      <c r="POO446" s="342"/>
      <c r="POP446" s="342"/>
      <c r="POQ446" s="342"/>
      <c r="POR446" s="342"/>
      <c r="POS446" s="342"/>
      <c r="POT446" s="342"/>
      <c r="POU446" s="342"/>
      <c r="POV446" s="342"/>
      <c r="POW446" s="342"/>
      <c r="POX446" s="342"/>
      <c r="POY446" s="342"/>
      <c r="POZ446" s="342"/>
      <c r="PPA446" s="342"/>
      <c r="PPB446" s="342"/>
      <c r="PPC446" s="342"/>
      <c r="PPD446" s="342"/>
      <c r="PPE446" s="342"/>
      <c r="PPF446" s="342"/>
      <c r="PPG446" s="342"/>
      <c r="PPH446" s="342"/>
      <c r="PPI446" s="342"/>
      <c r="PPJ446" s="342"/>
      <c r="PPK446" s="342"/>
      <c r="PPL446" s="342"/>
      <c r="PPM446" s="342"/>
      <c r="PPN446" s="342"/>
      <c r="PPO446" s="342"/>
      <c r="PPP446" s="342"/>
      <c r="PPQ446" s="342"/>
      <c r="PPR446" s="342"/>
      <c r="PPS446" s="342"/>
      <c r="PPT446" s="342"/>
      <c r="PPU446" s="342"/>
      <c r="PPV446" s="342"/>
      <c r="PPW446" s="342"/>
      <c r="PPX446" s="342"/>
      <c r="PPY446" s="342"/>
      <c r="PPZ446" s="342"/>
      <c r="PQA446" s="342"/>
      <c r="PQB446" s="342"/>
      <c r="PQC446" s="342"/>
      <c r="PQD446" s="342"/>
      <c r="PQE446" s="342"/>
      <c r="PQF446" s="342"/>
      <c r="PQG446" s="342"/>
      <c r="PQH446" s="342"/>
      <c r="PQI446" s="342"/>
      <c r="PQJ446" s="342"/>
      <c r="PQK446" s="342"/>
      <c r="PQL446" s="342"/>
      <c r="PQM446" s="342"/>
      <c r="PQN446" s="342"/>
      <c r="PQO446" s="342"/>
      <c r="PQP446" s="342"/>
      <c r="PQQ446" s="342"/>
      <c r="PQR446" s="342"/>
      <c r="PQS446" s="342"/>
      <c r="PQT446" s="342"/>
      <c r="PQU446" s="342"/>
      <c r="PQV446" s="342"/>
      <c r="PQW446" s="342"/>
      <c r="PQX446" s="342"/>
      <c r="PQY446" s="342"/>
      <c r="PQZ446" s="342"/>
      <c r="PRA446" s="342"/>
      <c r="PRB446" s="342"/>
      <c r="PRC446" s="342"/>
      <c r="PRD446" s="342"/>
      <c r="PRE446" s="342"/>
      <c r="PRF446" s="342"/>
      <c r="PRG446" s="342"/>
      <c r="PRH446" s="342"/>
      <c r="PRI446" s="342"/>
      <c r="PRJ446" s="342"/>
      <c r="PRK446" s="342"/>
      <c r="PRL446" s="342"/>
      <c r="PRM446" s="342"/>
      <c r="PRN446" s="342"/>
      <c r="PRO446" s="342"/>
      <c r="PRP446" s="342"/>
      <c r="PRQ446" s="342"/>
      <c r="PRR446" s="342"/>
      <c r="PRS446" s="342"/>
      <c r="PRT446" s="342"/>
      <c r="PRU446" s="342"/>
      <c r="PRV446" s="342"/>
      <c r="PRW446" s="342"/>
      <c r="PRX446" s="342"/>
      <c r="PRY446" s="342"/>
      <c r="PRZ446" s="342"/>
      <c r="PSA446" s="342"/>
      <c r="PSB446" s="342"/>
      <c r="PSC446" s="342"/>
      <c r="PSD446" s="342"/>
      <c r="PSE446" s="342"/>
      <c r="PSF446" s="342"/>
      <c r="PSG446" s="342"/>
      <c r="PSH446" s="342"/>
      <c r="PSI446" s="342"/>
      <c r="PSJ446" s="342"/>
      <c r="PSK446" s="342"/>
      <c r="PSL446" s="342"/>
      <c r="PSM446" s="342"/>
      <c r="PSN446" s="342"/>
      <c r="PSO446" s="342"/>
      <c r="PSP446" s="342"/>
      <c r="PSQ446" s="342"/>
      <c r="PSR446" s="342"/>
      <c r="PSS446" s="342"/>
      <c r="PST446" s="342"/>
      <c r="PSU446" s="342"/>
      <c r="PSV446" s="342"/>
      <c r="PSW446" s="342"/>
      <c r="PSX446" s="342"/>
      <c r="PSY446" s="342"/>
      <c r="PSZ446" s="342"/>
      <c r="PTA446" s="342"/>
      <c r="PTB446" s="342"/>
      <c r="PTC446" s="342"/>
      <c r="PTD446" s="342"/>
      <c r="PTE446" s="342"/>
      <c r="PTF446" s="342"/>
      <c r="PTG446" s="342"/>
      <c r="PTH446" s="342"/>
      <c r="PTI446" s="342"/>
      <c r="PTJ446" s="342"/>
      <c r="PTK446" s="342"/>
      <c r="PTL446" s="342"/>
      <c r="PTM446" s="342"/>
      <c r="PTN446" s="342"/>
      <c r="PTO446" s="342"/>
      <c r="PTP446" s="342"/>
      <c r="PTQ446" s="342"/>
      <c r="PTR446" s="342"/>
      <c r="PTS446" s="342"/>
      <c r="PTT446" s="342"/>
      <c r="PTU446" s="342"/>
      <c r="PTV446" s="342"/>
      <c r="PTW446" s="342"/>
      <c r="PTX446" s="342"/>
      <c r="PTY446" s="342"/>
      <c r="PTZ446" s="342"/>
      <c r="PUA446" s="342"/>
      <c r="PUB446" s="342"/>
      <c r="PUC446" s="342"/>
      <c r="PUD446" s="342"/>
      <c r="PUE446" s="342"/>
      <c r="PUF446" s="342"/>
      <c r="PUG446" s="342"/>
      <c r="PUH446" s="342"/>
      <c r="PUI446" s="342"/>
      <c r="PUJ446" s="342"/>
      <c r="PUK446" s="342"/>
      <c r="PUL446" s="342"/>
      <c r="PUM446" s="342"/>
      <c r="PUN446" s="342"/>
      <c r="PUO446" s="342"/>
      <c r="PUP446" s="342"/>
      <c r="PUQ446" s="342"/>
      <c r="PUR446" s="342"/>
      <c r="PUS446" s="342"/>
      <c r="PUT446" s="342"/>
      <c r="PUU446" s="342"/>
      <c r="PUV446" s="342"/>
      <c r="PUW446" s="342"/>
      <c r="PUX446" s="342"/>
      <c r="PUY446" s="342"/>
      <c r="PUZ446" s="342"/>
      <c r="PVA446" s="342"/>
      <c r="PVB446" s="342"/>
      <c r="PVC446" s="342"/>
      <c r="PVD446" s="342"/>
      <c r="PVE446" s="342"/>
      <c r="PVF446" s="342"/>
      <c r="PVG446" s="342"/>
      <c r="PVH446" s="342"/>
      <c r="PVI446" s="342"/>
      <c r="PVJ446" s="342"/>
      <c r="PVK446" s="342"/>
      <c r="PVL446" s="342"/>
      <c r="PVM446" s="342"/>
      <c r="PVN446" s="342"/>
      <c r="PVO446" s="342"/>
      <c r="PVP446" s="342"/>
      <c r="PVQ446" s="342"/>
      <c r="PVR446" s="342"/>
      <c r="PVS446" s="342"/>
      <c r="PVT446" s="342"/>
      <c r="PVU446" s="342"/>
      <c r="PVV446" s="342"/>
      <c r="PVW446" s="342"/>
      <c r="PVX446" s="342"/>
      <c r="PVY446" s="342"/>
      <c r="PVZ446" s="342"/>
      <c r="PWA446" s="342"/>
      <c r="PWB446" s="342"/>
      <c r="PWC446" s="342"/>
      <c r="PWD446" s="342"/>
      <c r="PWE446" s="342"/>
      <c r="PWF446" s="342"/>
      <c r="PWG446" s="342"/>
      <c r="PWH446" s="342"/>
      <c r="PWI446" s="342"/>
      <c r="PWJ446" s="342"/>
      <c r="PWK446" s="342"/>
      <c r="PWL446" s="342"/>
      <c r="PWM446" s="342"/>
      <c r="PWN446" s="342"/>
      <c r="PWO446" s="342"/>
      <c r="PWP446" s="342"/>
      <c r="PWQ446" s="342"/>
      <c r="PWR446" s="342"/>
      <c r="PWS446" s="342"/>
      <c r="PWT446" s="342"/>
      <c r="PWU446" s="342"/>
      <c r="PWV446" s="342"/>
      <c r="PWW446" s="342"/>
      <c r="PWX446" s="342"/>
      <c r="PWY446" s="342"/>
      <c r="PWZ446" s="342"/>
      <c r="PXA446" s="342"/>
      <c r="PXB446" s="342"/>
      <c r="PXC446" s="342"/>
      <c r="PXD446" s="342"/>
      <c r="PXE446" s="342"/>
      <c r="PXF446" s="342"/>
      <c r="PXG446" s="342"/>
      <c r="PXH446" s="342"/>
      <c r="PXI446" s="342"/>
      <c r="PXJ446" s="342"/>
      <c r="PXK446" s="342"/>
      <c r="PXL446" s="342"/>
      <c r="PXM446" s="342"/>
      <c r="PXN446" s="342"/>
      <c r="PXO446" s="342"/>
      <c r="PXP446" s="342"/>
      <c r="PXQ446" s="342"/>
      <c r="PXR446" s="342"/>
      <c r="PXS446" s="342"/>
      <c r="PXT446" s="342"/>
      <c r="PXU446" s="342"/>
      <c r="PXV446" s="342"/>
      <c r="PXW446" s="342"/>
      <c r="PXX446" s="342"/>
      <c r="PXY446" s="342"/>
      <c r="PXZ446" s="342"/>
      <c r="PYA446" s="342"/>
      <c r="PYB446" s="342"/>
      <c r="PYC446" s="342"/>
      <c r="PYD446" s="342"/>
      <c r="PYE446" s="342"/>
      <c r="PYF446" s="342"/>
      <c r="PYG446" s="342"/>
      <c r="PYH446" s="342"/>
      <c r="PYI446" s="342"/>
      <c r="PYJ446" s="342"/>
      <c r="PYK446" s="342"/>
      <c r="PYL446" s="342"/>
      <c r="PYM446" s="342"/>
      <c r="PYN446" s="342"/>
      <c r="PYO446" s="342"/>
      <c r="PYP446" s="342"/>
      <c r="PYQ446" s="342"/>
      <c r="PYR446" s="342"/>
      <c r="PYS446" s="342"/>
      <c r="PYT446" s="342"/>
      <c r="PYU446" s="342"/>
      <c r="PYV446" s="342"/>
      <c r="PYW446" s="342"/>
      <c r="PYX446" s="342"/>
      <c r="PYY446" s="342"/>
      <c r="PYZ446" s="342"/>
      <c r="PZA446" s="342"/>
      <c r="PZB446" s="342"/>
      <c r="PZC446" s="342"/>
      <c r="PZD446" s="342"/>
      <c r="PZE446" s="342"/>
      <c r="PZF446" s="342"/>
      <c r="PZG446" s="342"/>
      <c r="PZH446" s="342"/>
      <c r="PZI446" s="342"/>
      <c r="PZJ446" s="342"/>
      <c r="PZK446" s="342"/>
      <c r="PZL446" s="342"/>
      <c r="PZM446" s="342"/>
      <c r="PZN446" s="342"/>
      <c r="PZO446" s="342"/>
      <c r="PZP446" s="342"/>
      <c r="PZQ446" s="342"/>
      <c r="PZR446" s="342"/>
      <c r="PZS446" s="342"/>
      <c r="PZT446" s="342"/>
      <c r="PZU446" s="342"/>
      <c r="PZV446" s="342"/>
      <c r="PZW446" s="342"/>
      <c r="PZX446" s="342"/>
      <c r="PZY446" s="342"/>
      <c r="PZZ446" s="342"/>
      <c r="QAA446" s="342"/>
      <c r="QAB446" s="342"/>
      <c r="QAC446" s="342"/>
      <c r="QAD446" s="342"/>
      <c r="QAE446" s="342"/>
      <c r="QAF446" s="342"/>
      <c r="QAG446" s="342"/>
      <c r="QAH446" s="342"/>
      <c r="QAI446" s="342"/>
      <c r="QAJ446" s="342"/>
      <c r="QAK446" s="342"/>
      <c r="QAL446" s="342"/>
      <c r="QAM446" s="342"/>
      <c r="QAN446" s="342"/>
      <c r="QAO446" s="342"/>
      <c r="QAP446" s="342"/>
      <c r="QAQ446" s="342"/>
      <c r="QAR446" s="342"/>
      <c r="QAS446" s="342"/>
      <c r="QAT446" s="342"/>
      <c r="QAU446" s="342"/>
      <c r="QAV446" s="342"/>
      <c r="QAW446" s="342"/>
      <c r="QAX446" s="342"/>
      <c r="QAY446" s="342"/>
      <c r="QAZ446" s="342"/>
      <c r="QBA446" s="342"/>
      <c r="QBB446" s="342"/>
      <c r="QBC446" s="342"/>
      <c r="QBD446" s="342"/>
      <c r="QBE446" s="342"/>
      <c r="QBF446" s="342"/>
      <c r="QBG446" s="342"/>
      <c r="QBH446" s="342"/>
      <c r="QBI446" s="342"/>
      <c r="QBJ446" s="342"/>
      <c r="QBK446" s="342"/>
      <c r="QBL446" s="342"/>
      <c r="QBM446" s="342"/>
      <c r="QBN446" s="342"/>
      <c r="QBO446" s="342"/>
      <c r="QBP446" s="342"/>
      <c r="QBQ446" s="342"/>
      <c r="QBR446" s="342"/>
      <c r="QBS446" s="342"/>
      <c r="QBT446" s="342"/>
      <c r="QBU446" s="342"/>
      <c r="QBV446" s="342"/>
      <c r="QBW446" s="342"/>
      <c r="QBX446" s="342"/>
      <c r="QBY446" s="342"/>
      <c r="QBZ446" s="342"/>
      <c r="QCA446" s="342"/>
      <c r="QCB446" s="342"/>
      <c r="QCC446" s="342"/>
      <c r="QCD446" s="342"/>
      <c r="QCE446" s="342"/>
      <c r="QCF446" s="342"/>
      <c r="QCG446" s="342"/>
      <c r="QCH446" s="342"/>
      <c r="QCI446" s="342"/>
      <c r="QCJ446" s="342"/>
      <c r="QCK446" s="342"/>
      <c r="QCL446" s="342"/>
      <c r="QCM446" s="342"/>
      <c r="QCN446" s="342"/>
      <c r="QCO446" s="342"/>
      <c r="QCP446" s="342"/>
      <c r="QCQ446" s="342"/>
      <c r="QCR446" s="342"/>
      <c r="QCS446" s="342"/>
      <c r="QCT446" s="342"/>
      <c r="QCU446" s="342"/>
      <c r="QCV446" s="342"/>
      <c r="QCW446" s="342"/>
      <c r="QCX446" s="342"/>
      <c r="QCY446" s="342"/>
      <c r="QCZ446" s="342"/>
      <c r="QDA446" s="342"/>
      <c r="QDB446" s="342"/>
      <c r="QDC446" s="342"/>
      <c r="QDD446" s="342"/>
      <c r="QDE446" s="342"/>
      <c r="QDF446" s="342"/>
      <c r="QDG446" s="342"/>
      <c r="QDH446" s="342"/>
      <c r="QDI446" s="342"/>
      <c r="QDJ446" s="342"/>
      <c r="QDK446" s="342"/>
      <c r="QDL446" s="342"/>
      <c r="QDM446" s="342"/>
      <c r="QDN446" s="342"/>
      <c r="QDO446" s="342"/>
      <c r="QDP446" s="342"/>
      <c r="QDQ446" s="342"/>
      <c r="QDR446" s="342"/>
      <c r="QDS446" s="342"/>
      <c r="QDT446" s="342"/>
      <c r="QDU446" s="342"/>
      <c r="QDV446" s="342"/>
      <c r="QDW446" s="342"/>
      <c r="QDX446" s="342"/>
      <c r="QDY446" s="342"/>
      <c r="QDZ446" s="342"/>
      <c r="QEA446" s="342"/>
      <c r="QEB446" s="342"/>
      <c r="QEC446" s="342"/>
      <c r="QED446" s="342"/>
      <c r="QEE446" s="342"/>
      <c r="QEF446" s="342"/>
      <c r="QEG446" s="342"/>
      <c r="QEH446" s="342"/>
      <c r="QEI446" s="342"/>
      <c r="QEJ446" s="342"/>
      <c r="QEK446" s="342"/>
      <c r="QEL446" s="342"/>
      <c r="QEM446" s="342"/>
      <c r="QEN446" s="342"/>
      <c r="QEO446" s="342"/>
      <c r="QEP446" s="342"/>
      <c r="QEQ446" s="342"/>
      <c r="QER446" s="342"/>
      <c r="QES446" s="342"/>
      <c r="QET446" s="342"/>
      <c r="QEU446" s="342"/>
      <c r="QEV446" s="342"/>
      <c r="QEW446" s="342"/>
      <c r="QEX446" s="342"/>
      <c r="QEY446" s="342"/>
      <c r="QEZ446" s="342"/>
      <c r="QFA446" s="342"/>
      <c r="QFB446" s="342"/>
      <c r="QFC446" s="342"/>
      <c r="QFD446" s="342"/>
      <c r="QFE446" s="342"/>
      <c r="QFF446" s="342"/>
      <c r="QFG446" s="342"/>
      <c r="QFH446" s="342"/>
      <c r="QFI446" s="342"/>
      <c r="QFJ446" s="342"/>
      <c r="QFK446" s="342"/>
      <c r="QFL446" s="342"/>
      <c r="QFM446" s="342"/>
      <c r="QFN446" s="342"/>
      <c r="QFO446" s="342"/>
      <c r="QFP446" s="342"/>
      <c r="QFQ446" s="342"/>
      <c r="QFR446" s="342"/>
      <c r="QFS446" s="342"/>
      <c r="QFT446" s="342"/>
      <c r="QFU446" s="342"/>
      <c r="QFV446" s="342"/>
      <c r="QFW446" s="342"/>
      <c r="QFX446" s="342"/>
      <c r="QFY446" s="342"/>
      <c r="QFZ446" s="342"/>
      <c r="QGA446" s="342"/>
      <c r="QGB446" s="342"/>
      <c r="QGC446" s="342"/>
      <c r="QGD446" s="342"/>
      <c r="QGE446" s="342"/>
      <c r="QGF446" s="342"/>
      <c r="QGG446" s="342"/>
      <c r="QGH446" s="342"/>
      <c r="QGI446" s="342"/>
      <c r="QGJ446" s="342"/>
      <c r="QGK446" s="342"/>
      <c r="QGL446" s="342"/>
      <c r="QGM446" s="342"/>
      <c r="QGN446" s="342"/>
      <c r="QGO446" s="342"/>
      <c r="QGP446" s="342"/>
      <c r="QGQ446" s="342"/>
      <c r="QGR446" s="342"/>
      <c r="QGS446" s="342"/>
      <c r="QGT446" s="342"/>
      <c r="QGU446" s="342"/>
      <c r="QGV446" s="342"/>
      <c r="QGW446" s="342"/>
      <c r="QGX446" s="342"/>
      <c r="QGY446" s="342"/>
      <c r="QGZ446" s="342"/>
      <c r="QHA446" s="342"/>
      <c r="QHB446" s="342"/>
      <c r="QHC446" s="342"/>
      <c r="QHD446" s="342"/>
      <c r="QHE446" s="342"/>
      <c r="QHF446" s="342"/>
      <c r="QHG446" s="342"/>
      <c r="QHH446" s="342"/>
      <c r="QHI446" s="342"/>
      <c r="QHJ446" s="342"/>
      <c r="QHK446" s="342"/>
      <c r="QHL446" s="342"/>
      <c r="QHM446" s="342"/>
      <c r="QHN446" s="342"/>
      <c r="QHO446" s="342"/>
      <c r="QHP446" s="342"/>
      <c r="QHQ446" s="342"/>
      <c r="QHR446" s="342"/>
      <c r="QHS446" s="342"/>
      <c r="QHT446" s="342"/>
      <c r="QHU446" s="342"/>
      <c r="QHV446" s="342"/>
      <c r="QHW446" s="342"/>
      <c r="QHX446" s="342"/>
      <c r="QHY446" s="342"/>
      <c r="QHZ446" s="342"/>
      <c r="QIA446" s="342"/>
      <c r="QIB446" s="342"/>
      <c r="QIC446" s="342"/>
      <c r="QID446" s="342"/>
      <c r="QIE446" s="342"/>
      <c r="QIF446" s="342"/>
      <c r="QIG446" s="342"/>
      <c r="QIH446" s="342"/>
      <c r="QII446" s="342"/>
      <c r="QIJ446" s="342"/>
      <c r="QIK446" s="342"/>
      <c r="QIL446" s="342"/>
      <c r="QIM446" s="342"/>
      <c r="QIN446" s="342"/>
      <c r="QIO446" s="342"/>
      <c r="QIP446" s="342"/>
      <c r="QIQ446" s="342"/>
      <c r="QIR446" s="342"/>
      <c r="QIS446" s="342"/>
      <c r="QIT446" s="342"/>
      <c r="QIU446" s="342"/>
      <c r="QIV446" s="342"/>
      <c r="QIW446" s="342"/>
      <c r="QIX446" s="342"/>
      <c r="QIY446" s="342"/>
      <c r="QIZ446" s="342"/>
      <c r="QJA446" s="342"/>
      <c r="QJB446" s="342"/>
      <c r="QJC446" s="342"/>
      <c r="QJD446" s="342"/>
      <c r="QJE446" s="342"/>
      <c r="QJF446" s="342"/>
      <c r="QJG446" s="342"/>
      <c r="QJH446" s="342"/>
      <c r="QJI446" s="342"/>
      <c r="QJJ446" s="342"/>
      <c r="QJK446" s="342"/>
      <c r="QJL446" s="342"/>
      <c r="QJM446" s="342"/>
      <c r="QJN446" s="342"/>
      <c r="QJO446" s="342"/>
      <c r="QJP446" s="342"/>
      <c r="QJQ446" s="342"/>
      <c r="QJR446" s="342"/>
      <c r="QJS446" s="342"/>
      <c r="QJT446" s="342"/>
      <c r="QJU446" s="342"/>
      <c r="QJV446" s="342"/>
      <c r="QJW446" s="342"/>
      <c r="QJX446" s="342"/>
      <c r="QJY446" s="342"/>
      <c r="QJZ446" s="342"/>
      <c r="QKA446" s="342"/>
      <c r="QKB446" s="342"/>
      <c r="QKC446" s="342"/>
      <c r="QKD446" s="342"/>
      <c r="QKE446" s="342"/>
      <c r="QKF446" s="342"/>
      <c r="QKG446" s="342"/>
      <c r="QKH446" s="342"/>
      <c r="QKI446" s="342"/>
      <c r="QKJ446" s="342"/>
      <c r="QKK446" s="342"/>
      <c r="QKL446" s="342"/>
      <c r="QKM446" s="342"/>
      <c r="QKN446" s="342"/>
      <c r="QKO446" s="342"/>
      <c r="QKP446" s="342"/>
      <c r="QKQ446" s="342"/>
      <c r="QKR446" s="342"/>
      <c r="QKS446" s="342"/>
      <c r="QKT446" s="342"/>
      <c r="QKU446" s="342"/>
      <c r="QKV446" s="342"/>
      <c r="QKW446" s="342"/>
      <c r="QKX446" s="342"/>
      <c r="QKY446" s="342"/>
      <c r="QKZ446" s="342"/>
      <c r="QLA446" s="342"/>
      <c r="QLB446" s="342"/>
      <c r="QLC446" s="342"/>
      <c r="QLD446" s="342"/>
      <c r="QLE446" s="342"/>
      <c r="QLF446" s="342"/>
      <c r="QLG446" s="342"/>
      <c r="QLH446" s="342"/>
      <c r="QLI446" s="342"/>
      <c r="QLJ446" s="342"/>
      <c r="QLK446" s="342"/>
      <c r="QLL446" s="342"/>
      <c r="QLM446" s="342"/>
      <c r="QLN446" s="342"/>
      <c r="QLO446" s="342"/>
      <c r="QLP446" s="342"/>
      <c r="QLQ446" s="342"/>
      <c r="QLR446" s="342"/>
      <c r="QLS446" s="342"/>
      <c r="QLT446" s="342"/>
      <c r="QLU446" s="342"/>
      <c r="QLV446" s="342"/>
      <c r="QLW446" s="342"/>
      <c r="QLX446" s="342"/>
      <c r="QLY446" s="342"/>
      <c r="QLZ446" s="342"/>
      <c r="QMA446" s="342"/>
      <c r="QMB446" s="342"/>
      <c r="QMC446" s="342"/>
      <c r="QMD446" s="342"/>
      <c r="QME446" s="342"/>
      <c r="QMF446" s="342"/>
      <c r="QMG446" s="342"/>
      <c r="QMH446" s="342"/>
      <c r="QMI446" s="342"/>
      <c r="QMJ446" s="342"/>
      <c r="QMK446" s="342"/>
      <c r="QML446" s="342"/>
      <c r="QMM446" s="342"/>
      <c r="QMN446" s="342"/>
      <c r="QMO446" s="342"/>
      <c r="QMP446" s="342"/>
      <c r="QMQ446" s="342"/>
      <c r="QMR446" s="342"/>
      <c r="QMS446" s="342"/>
      <c r="QMT446" s="342"/>
      <c r="QMU446" s="342"/>
      <c r="QMV446" s="342"/>
      <c r="QMW446" s="342"/>
      <c r="QMX446" s="342"/>
      <c r="QMY446" s="342"/>
      <c r="QMZ446" s="342"/>
      <c r="QNA446" s="342"/>
      <c r="QNB446" s="342"/>
      <c r="QNC446" s="342"/>
      <c r="QND446" s="342"/>
      <c r="QNE446" s="342"/>
      <c r="QNF446" s="342"/>
      <c r="QNG446" s="342"/>
      <c r="QNH446" s="342"/>
      <c r="QNI446" s="342"/>
      <c r="QNJ446" s="342"/>
      <c r="QNK446" s="342"/>
      <c r="QNL446" s="342"/>
      <c r="QNM446" s="342"/>
      <c r="QNN446" s="342"/>
      <c r="QNO446" s="342"/>
      <c r="QNP446" s="342"/>
      <c r="QNQ446" s="342"/>
      <c r="QNR446" s="342"/>
      <c r="QNS446" s="342"/>
      <c r="QNT446" s="342"/>
      <c r="QNU446" s="342"/>
      <c r="QNV446" s="342"/>
      <c r="QNW446" s="342"/>
      <c r="QNX446" s="342"/>
      <c r="QNY446" s="342"/>
      <c r="QNZ446" s="342"/>
      <c r="QOA446" s="342"/>
      <c r="QOB446" s="342"/>
      <c r="QOC446" s="342"/>
      <c r="QOD446" s="342"/>
      <c r="QOE446" s="342"/>
      <c r="QOF446" s="342"/>
      <c r="QOG446" s="342"/>
      <c r="QOH446" s="342"/>
      <c r="QOI446" s="342"/>
      <c r="QOJ446" s="342"/>
      <c r="QOK446" s="342"/>
      <c r="QOL446" s="342"/>
      <c r="QOM446" s="342"/>
      <c r="QON446" s="342"/>
      <c r="QOO446" s="342"/>
      <c r="QOP446" s="342"/>
      <c r="QOQ446" s="342"/>
      <c r="QOR446" s="342"/>
      <c r="QOS446" s="342"/>
      <c r="QOT446" s="342"/>
      <c r="QOU446" s="342"/>
      <c r="QOV446" s="342"/>
      <c r="QOW446" s="342"/>
      <c r="QOX446" s="342"/>
      <c r="QOY446" s="342"/>
      <c r="QOZ446" s="342"/>
      <c r="QPA446" s="342"/>
      <c r="QPB446" s="342"/>
      <c r="QPC446" s="342"/>
      <c r="QPD446" s="342"/>
      <c r="QPE446" s="342"/>
      <c r="QPF446" s="342"/>
      <c r="QPG446" s="342"/>
      <c r="QPH446" s="342"/>
      <c r="QPI446" s="342"/>
      <c r="QPJ446" s="342"/>
      <c r="QPK446" s="342"/>
      <c r="QPL446" s="342"/>
      <c r="QPM446" s="342"/>
      <c r="QPN446" s="342"/>
      <c r="QPO446" s="342"/>
      <c r="QPP446" s="342"/>
      <c r="QPQ446" s="342"/>
      <c r="QPR446" s="342"/>
      <c r="QPS446" s="342"/>
      <c r="QPT446" s="342"/>
      <c r="QPU446" s="342"/>
      <c r="QPV446" s="342"/>
      <c r="QPW446" s="342"/>
      <c r="QPX446" s="342"/>
      <c r="QPY446" s="342"/>
      <c r="QPZ446" s="342"/>
      <c r="QQA446" s="342"/>
      <c r="QQB446" s="342"/>
      <c r="QQC446" s="342"/>
      <c r="QQD446" s="342"/>
      <c r="QQE446" s="342"/>
      <c r="QQF446" s="342"/>
      <c r="QQG446" s="342"/>
      <c r="QQH446" s="342"/>
      <c r="QQI446" s="342"/>
      <c r="QQJ446" s="342"/>
      <c r="QQK446" s="342"/>
      <c r="QQL446" s="342"/>
      <c r="QQM446" s="342"/>
      <c r="QQN446" s="342"/>
      <c r="QQO446" s="342"/>
      <c r="QQP446" s="342"/>
      <c r="QQQ446" s="342"/>
      <c r="QQR446" s="342"/>
      <c r="QQS446" s="342"/>
      <c r="QQT446" s="342"/>
      <c r="QQU446" s="342"/>
      <c r="QQV446" s="342"/>
      <c r="QQW446" s="342"/>
      <c r="QQX446" s="342"/>
      <c r="QQY446" s="342"/>
      <c r="QQZ446" s="342"/>
      <c r="QRA446" s="342"/>
      <c r="QRB446" s="342"/>
      <c r="QRC446" s="342"/>
      <c r="QRD446" s="342"/>
      <c r="QRE446" s="342"/>
      <c r="QRF446" s="342"/>
      <c r="QRG446" s="342"/>
      <c r="QRH446" s="342"/>
      <c r="QRI446" s="342"/>
      <c r="QRJ446" s="342"/>
      <c r="QRK446" s="342"/>
      <c r="QRL446" s="342"/>
      <c r="QRM446" s="342"/>
      <c r="QRN446" s="342"/>
      <c r="QRO446" s="342"/>
      <c r="QRP446" s="342"/>
      <c r="QRQ446" s="342"/>
      <c r="QRR446" s="342"/>
      <c r="QRS446" s="342"/>
      <c r="QRT446" s="342"/>
      <c r="QRU446" s="342"/>
      <c r="QRV446" s="342"/>
      <c r="QRW446" s="342"/>
      <c r="QRX446" s="342"/>
      <c r="QRY446" s="342"/>
      <c r="QRZ446" s="342"/>
      <c r="QSA446" s="342"/>
      <c r="QSB446" s="342"/>
      <c r="QSC446" s="342"/>
      <c r="QSD446" s="342"/>
      <c r="QSE446" s="342"/>
      <c r="QSF446" s="342"/>
      <c r="QSG446" s="342"/>
      <c r="QSH446" s="342"/>
      <c r="QSI446" s="342"/>
      <c r="QSJ446" s="342"/>
      <c r="QSK446" s="342"/>
      <c r="QSL446" s="342"/>
      <c r="QSM446" s="342"/>
      <c r="QSN446" s="342"/>
      <c r="QSO446" s="342"/>
      <c r="QSP446" s="342"/>
      <c r="QSQ446" s="342"/>
      <c r="QSR446" s="342"/>
      <c r="QSS446" s="342"/>
      <c r="QST446" s="342"/>
      <c r="QSU446" s="342"/>
      <c r="QSV446" s="342"/>
      <c r="QSW446" s="342"/>
      <c r="QSX446" s="342"/>
      <c r="QSY446" s="342"/>
      <c r="QSZ446" s="342"/>
      <c r="QTA446" s="342"/>
      <c r="QTB446" s="342"/>
      <c r="QTC446" s="342"/>
      <c r="QTD446" s="342"/>
      <c r="QTE446" s="342"/>
      <c r="QTF446" s="342"/>
      <c r="QTG446" s="342"/>
      <c r="QTH446" s="342"/>
      <c r="QTI446" s="342"/>
      <c r="QTJ446" s="342"/>
      <c r="QTK446" s="342"/>
      <c r="QTL446" s="342"/>
      <c r="QTM446" s="342"/>
      <c r="QTN446" s="342"/>
      <c r="QTO446" s="342"/>
      <c r="QTP446" s="342"/>
      <c r="QTQ446" s="342"/>
      <c r="QTR446" s="342"/>
      <c r="QTS446" s="342"/>
      <c r="QTT446" s="342"/>
      <c r="QTU446" s="342"/>
      <c r="QTV446" s="342"/>
      <c r="QTW446" s="342"/>
      <c r="QTX446" s="342"/>
      <c r="QTY446" s="342"/>
      <c r="QTZ446" s="342"/>
      <c r="QUA446" s="342"/>
      <c r="QUB446" s="342"/>
      <c r="QUC446" s="342"/>
      <c r="QUD446" s="342"/>
      <c r="QUE446" s="342"/>
      <c r="QUF446" s="342"/>
      <c r="QUG446" s="342"/>
      <c r="QUH446" s="342"/>
      <c r="QUI446" s="342"/>
      <c r="QUJ446" s="342"/>
      <c r="QUK446" s="342"/>
      <c r="QUL446" s="342"/>
      <c r="QUM446" s="342"/>
      <c r="QUN446" s="342"/>
      <c r="QUO446" s="342"/>
      <c r="QUP446" s="342"/>
      <c r="QUQ446" s="342"/>
      <c r="QUR446" s="342"/>
      <c r="QUS446" s="342"/>
      <c r="QUT446" s="342"/>
      <c r="QUU446" s="342"/>
      <c r="QUV446" s="342"/>
      <c r="QUW446" s="342"/>
      <c r="QUX446" s="342"/>
      <c r="QUY446" s="342"/>
      <c r="QUZ446" s="342"/>
      <c r="QVA446" s="342"/>
      <c r="QVB446" s="342"/>
      <c r="QVC446" s="342"/>
      <c r="QVD446" s="342"/>
      <c r="QVE446" s="342"/>
      <c r="QVF446" s="342"/>
      <c r="QVG446" s="342"/>
      <c r="QVH446" s="342"/>
      <c r="QVI446" s="342"/>
      <c r="QVJ446" s="342"/>
      <c r="QVK446" s="342"/>
      <c r="QVL446" s="342"/>
      <c r="QVM446" s="342"/>
      <c r="QVN446" s="342"/>
      <c r="QVO446" s="342"/>
      <c r="QVP446" s="342"/>
      <c r="QVQ446" s="342"/>
      <c r="QVR446" s="342"/>
      <c r="QVS446" s="342"/>
      <c r="QVT446" s="342"/>
      <c r="QVU446" s="342"/>
      <c r="QVV446" s="342"/>
      <c r="QVW446" s="342"/>
      <c r="QVX446" s="342"/>
      <c r="QVY446" s="342"/>
      <c r="QVZ446" s="342"/>
      <c r="QWA446" s="342"/>
      <c r="QWB446" s="342"/>
      <c r="QWC446" s="342"/>
      <c r="QWD446" s="342"/>
      <c r="QWE446" s="342"/>
      <c r="QWF446" s="342"/>
      <c r="QWG446" s="342"/>
      <c r="QWH446" s="342"/>
      <c r="QWI446" s="342"/>
      <c r="QWJ446" s="342"/>
      <c r="QWK446" s="342"/>
      <c r="QWL446" s="342"/>
      <c r="QWM446" s="342"/>
      <c r="QWN446" s="342"/>
      <c r="QWO446" s="342"/>
      <c r="QWP446" s="342"/>
      <c r="QWQ446" s="342"/>
      <c r="QWR446" s="342"/>
      <c r="QWS446" s="342"/>
      <c r="QWT446" s="342"/>
      <c r="QWU446" s="342"/>
      <c r="QWV446" s="342"/>
      <c r="QWW446" s="342"/>
      <c r="QWX446" s="342"/>
      <c r="QWY446" s="342"/>
      <c r="QWZ446" s="342"/>
      <c r="QXA446" s="342"/>
      <c r="QXB446" s="342"/>
      <c r="QXC446" s="342"/>
      <c r="QXD446" s="342"/>
      <c r="QXE446" s="342"/>
      <c r="QXF446" s="342"/>
      <c r="QXG446" s="342"/>
      <c r="QXH446" s="342"/>
      <c r="QXI446" s="342"/>
      <c r="QXJ446" s="342"/>
      <c r="QXK446" s="342"/>
      <c r="QXL446" s="342"/>
      <c r="QXM446" s="342"/>
      <c r="QXN446" s="342"/>
      <c r="QXO446" s="342"/>
      <c r="QXP446" s="342"/>
      <c r="QXQ446" s="342"/>
      <c r="QXR446" s="342"/>
      <c r="QXS446" s="342"/>
      <c r="QXT446" s="342"/>
      <c r="QXU446" s="342"/>
      <c r="QXV446" s="342"/>
      <c r="QXW446" s="342"/>
      <c r="QXX446" s="342"/>
      <c r="QXY446" s="342"/>
      <c r="QXZ446" s="342"/>
      <c r="QYA446" s="342"/>
      <c r="QYB446" s="342"/>
      <c r="QYC446" s="342"/>
      <c r="QYD446" s="342"/>
      <c r="QYE446" s="342"/>
      <c r="QYF446" s="342"/>
      <c r="QYG446" s="342"/>
      <c r="QYH446" s="342"/>
      <c r="QYI446" s="342"/>
      <c r="QYJ446" s="342"/>
      <c r="QYK446" s="342"/>
      <c r="QYL446" s="342"/>
      <c r="QYM446" s="342"/>
      <c r="QYN446" s="342"/>
      <c r="QYO446" s="342"/>
      <c r="QYP446" s="342"/>
      <c r="QYQ446" s="342"/>
      <c r="QYR446" s="342"/>
      <c r="QYS446" s="342"/>
      <c r="QYT446" s="342"/>
      <c r="QYU446" s="342"/>
      <c r="QYV446" s="342"/>
      <c r="QYW446" s="342"/>
      <c r="QYX446" s="342"/>
      <c r="QYY446" s="342"/>
      <c r="QYZ446" s="342"/>
      <c r="QZA446" s="342"/>
      <c r="QZB446" s="342"/>
      <c r="QZC446" s="342"/>
      <c r="QZD446" s="342"/>
      <c r="QZE446" s="342"/>
      <c r="QZF446" s="342"/>
      <c r="QZG446" s="342"/>
      <c r="QZH446" s="342"/>
      <c r="QZI446" s="342"/>
      <c r="QZJ446" s="342"/>
      <c r="QZK446" s="342"/>
      <c r="QZL446" s="342"/>
      <c r="QZM446" s="342"/>
      <c r="QZN446" s="342"/>
      <c r="QZO446" s="342"/>
      <c r="QZP446" s="342"/>
      <c r="QZQ446" s="342"/>
      <c r="QZR446" s="342"/>
      <c r="QZS446" s="342"/>
      <c r="QZT446" s="342"/>
      <c r="QZU446" s="342"/>
      <c r="QZV446" s="342"/>
      <c r="QZW446" s="342"/>
      <c r="QZX446" s="342"/>
      <c r="QZY446" s="342"/>
      <c r="QZZ446" s="342"/>
      <c r="RAA446" s="342"/>
      <c r="RAB446" s="342"/>
      <c r="RAC446" s="342"/>
      <c r="RAD446" s="342"/>
      <c r="RAE446" s="342"/>
      <c r="RAF446" s="342"/>
      <c r="RAG446" s="342"/>
      <c r="RAH446" s="342"/>
      <c r="RAI446" s="342"/>
      <c r="RAJ446" s="342"/>
      <c r="RAK446" s="342"/>
      <c r="RAL446" s="342"/>
      <c r="RAM446" s="342"/>
      <c r="RAN446" s="342"/>
      <c r="RAO446" s="342"/>
      <c r="RAP446" s="342"/>
      <c r="RAQ446" s="342"/>
      <c r="RAR446" s="342"/>
      <c r="RAS446" s="342"/>
      <c r="RAT446" s="342"/>
      <c r="RAU446" s="342"/>
      <c r="RAV446" s="342"/>
      <c r="RAW446" s="342"/>
      <c r="RAX446" s="342"/>
      <c r="RAY446" s="342"/>
      <c r="RAZ446" s="342"/>
      <c r="RBA446" s="342"/>
      <c r="RBB446" s="342"/>
      <c r="RBC446" s="342"/>
      <c r="RBD446" s="342"/>
      <c r="RBE446" s="342"/>
      <c r="RBF446" s="342"/>
      <c r="RBG446" s="342"/>
      <c r="RBH446" s="342"/>
      <c r="RBI446" s="342"/>
      <c r="RBJ446" s="342"/>
      <c r="RBK446" s="342"/>
      <c r="RBL446" s="342"/>
      <c r="RBM446" s="342"/>
      <c r="RBN446" s="342"/>
      <c r="RBO446" s="342"/>
      <c r="RBP446" s="342"/>
      <c r="RBQ446" s="342"/>
      <c r="RBR446" s="342"/>
      <c r="RBS446" s="342"/>
      <c r="RBT446" s="342"/>
      <c r="RBU446" s="342"/>
      <c r="RBV446" s="342"/>
      <c r="RBW446" s="342"/>
      <c r="RBX446" s="342"/>
      <c r="RBY446" s="342"/>
      <c r="RBZ446" s="342"/>
      <c r="RCA446" s="342"/>
      <c r="RCB446" s="342"/>
      <c r="RCC446" s="342"/>
      <c r="RCD446" s="342"/>
      <c r="RCE446" s="342"/>
      <c r="RCF446" s="342"/>
      <c r="RCG446" s="342"/>
      <c r="RCH446" s="342"/>
      <c r="RCI446" s="342"/>
      <c r="RCJ446" s="342"/>
      <c r="RCK446" s="342"/>
      <c r="RCL446" s="342"/>
      <c r="RCM446" s="342"/>
      <c r="RCN446" s="342"/>
      <c r="RCO446" s="342"/>
      <c r="RCP446" s="342"/>
      <c r="RCQ446" s="342"/>
      <c r="RCR446" s="342"/>
      <c r="RCS446" s="342"/>
      <c r="RCT446" s="342"/>
      <c r="RCU446" s="342"/>
      <c r="RCV446" s="342"/>
      <c r="RCW446" s="342"/>
      <c r="RCX446" s="342"/>
      <c r="RCY446" s="342"/>
      <c r="RCZ446" s="342"/>
      <c r="RDA446" s="342"/>
      <c r="RDB446" s="342"/>
      <c r="RDC446" s="342"/>
      <c r="RDD446" s="342"/>
      <c r="RDE446" s="342"/>
      <c r="RDF446" s="342"/>
      <c r="RDG446" s="342"/>
      <c r="RDH446" s="342"/>
      <c r="RDI446" s="342"/>
      <c r="RDJ446" s="342"/>
      <c r="RDK446" s="342"/>
      <c r="RDL446" s="342"/>
      <c r="RDM446" s="342"/>
      <c r="RDN446" s="342"/>
      <c r="RDO446" s="342"/>
      <c r="RDP446" s="342"/>
      <c r="RDQ446" s="342"/>
      <c r="RDR446" s="342"/>
      <c r="RDS446" s="342"/>
      <c r="RDT446" s="342"/>
      <c r="RDU446" s="342"/>
      <c r="RDV446" s="342"/>
      <c r="RDW446" s="342"/>
      <c r="RDX446" s="342"/>
      <c r="RDY446" s="342"/>
      <c r="RDZ446" s="342"/>
      <c r="REA446" s="342"/>
      <c r="REB446" s="342"/>
      <c r="REC446" s="342"/>
      <c r="RED446" s="342"/>
      <c r="REE446" s="342"/>
      <c r="REF446" s="342"/>
      <c r="REG446" s="342"/>
      <c r="REH446" s="342"/>
      <c r="REI446" s="342"/>
      <c r="REJ446" s="342"/>
      <c r="REK446" s="342"/>
      <c r="REL446" s="342"/>
      <c r="REM446" s="342"/>
      <c r="REN446" s="342"/>
      <c r="REO446" s="342"/>
      <c r="REP446" s="342"/>
      <c r="REQ446" s="342"/>
      <c r="RER446" s="342"/>
      <c r="RES446" s="342"/>
      <c r="RET446" s="342"/>
      <c r="REU446" s="342"/>
      <c r="REV446" s="342"/>
      <c r="REW446" s="342"/>
      <c r="REX446" s="342"/>
      <c r="REY446" s="342"/>
      <c r="REZ446" s="342"/>
      <c r="RFA446" s="342"/>
      <c r="RFB446" s="342"/>
      <c r="RFC446" s="342"/>
      <c r="RFD446" s="342"/>
      <c r="RFE446" s="342"/>
      <c r="RFF446" s="342"/>
      <c r="RFG446" s="342"/>
      <c r="RFH446" s="342"/>
      <c r="RFI446" s="342"/>
      <c r="RFJ446" s="342"/>
      <c r="RFK446" s="342"/>
      <c r="RFL446" s="342"/>
      <c r="RFM446" s="342"/>
      <c r="RFN446" s="342"/>
      <c r="RFO446" s="342"/>
      <c r="RFP446" s="342"/>
      <c r="RFQ446" s="342"/>
      <c r="RFR446" s="342"/>
      <c r="RFS446" s="342"/>
      <c r="RFT446" s="342"/>
      <c r="RFU446" s="342"/>
      <c r="RFV446" s="342"/>
      <c r="RFW446" s="342"/>
      <c r="RFX446" s="342"/>
      <c r="RFY446" s="342"/>
      <c r="RFZ446" s="342"/>
      <c r="RGA446" s="342"/>
      <c r="RGB446" s="342"/>
      <c r="RGC446" s="342"/>
      <c r="RGD446" s="342"/>
      <c r="RGE446" s="342"/>
      <c r="RGF446" s="342"/>
      <c r="RGG446" s="342"/>
      <c r="RGH446" s="342"/>
      <c r="RGI446" s="342"/>
      <c r="RGJ446" s="342"/>
      <c r="RGK446" s="342"/>
      <c r="RGL446" s="342"/>
      <c r="RGM446" s="342"/>
      <c r="RGN446" s="342"/>
      <c r="RGO446" s="342"/>
      <c r="RGP446" s="342"/>
      <c r="RGQ446" s="342"/>
      <c r="RGR446" s="342"/>
      <c r="RGS446" s="342"/>
      <c r="RGT446" s="342"/>
      <c r="RGU446" s="342"/>
      <c r="RGV446" s="342"/>
      <c r="RGW446" s="342"/>
      <c r="RGX446" s="342"/>
      <c r="RGY446" s="342"/>
      <c r="RGZ446" s="342"/>
      <c r="RHA446" s="342"/>
      <c r="RHB446" s="342"/>
      <c r="RHC446" s="342"/>
      <c r="RHD446" s="342"/>
      <c r="RHE446" s="342"/>
      <c r="RHF446" s="342"/>
      <c r="RHG446" s="342"/>
      <c r="RHH446" s="342"/>
      <c r="RHI446" s="342"/>
      <c r="RHJ446" s="342"/>
      <c r="RHK446" s="342"/>
      <c r="RHL446" s="342"/>
      <c r="RHM446" s="342"/>
      <c r="RHN446" s="342"/>
      <c r="RHO446" s="342"/>
      <c r="RHP446" s="342"/>
      <c r="RHQ446" s="342"/>
      <c r="RHR446" s="342"/>
      <c r="RHS446" s="342"/>
      <c r="RHT446" s="342"/>
      <c r="RHU446" s="342"/>
      <c r="RHV446" s="342"/>
      <c r="RHW446" s="342"/>
      <c r="RHX446" s="342"/>
      <c r="RHY446" s="342"/>
      <c r="RHZ446" s="342"/>
      <c r="RIA446" s="342"/>
      <c r="RIB446" s="342"/>
      <c r="RIC446" s="342"/>
      <c r="RID446" s="342"/>
      <c r="RIE446" s="342"/>
      <c r="RIF446" s="342"/>
      <c r="RIG446" s="342"/>
      <c r="RIH446" s="342"/>
      <c r="RII446" s="342"/>
      <c r="RIJ446" s="342"/>
      <c r="RIK446" s="342"/>
      <c r="RIL446" s="342"/>
      <c r="RIM446" s="342"/>
      <c r="RIN446" s="342"/>
      <c r="RIO446" s="342"/>
      <c r="RIP446" s="342"/>
      <c r="RIQ446" s="342"/>
      <c r="RIR446" s="342"/>
      <c r="RIS446" s="342"/>
      <c r="RIT446" s="342"/>
      <c r="RIU446" s="342"/>
      <c r="RIV446" s="342"/>
      <c r="RIW446" s="342"/>
      <c r="RIX446" s="342"/>
      <c r="RIY446" s="342"/>
      <c r="RIZ446" s="342"/>
      <c r="RJA446" s="342"/>
      <c r="RJB446" s="342"/>
      <c r="RJC446" s="342"/>
      <c r="RJD446" s="342"/>
      <c r="RJE446" s="342"/>
      <c r="RJF446" s="342"/>
      <c r="RJG446" s="342"/>
      <c r="RJH446" s="342"/>
      <c r="RJI446" s="342"/>
      <c r="RJJ446" s="342"/>
      <c r="RJK446" s="342"/>
      <c r="RJL446" s="342"/>
      <c r="RJM446" s="342"/>
      <c r="RJN446" s="342"/>
      <c r="RJO446" s="342"/>
      <c r="RJP446" s="342"/>
      <c r="RJQ446" s="342"/>
      <c r="RJR446" s="342"/>
      <c r="RJS446" s="342"/>
      <c r="RJT446" s="342"/>
      <c r="RJU446" s="342"/>
      <c r="RJV446" s="342"/>
      <c r="RJW446" s="342"/>
      <c r="RJX446" s="342"/>
      <c r="RJY446" s="342"/>
      <c r="RJZ446" s="342"/>
      <c r="RKA446" s="342"/>
      <c r="RKB446" s="342"/>
      <c r="RKC446" s="342"/>
      <c r="RKD446" s="342"/>
      <c r="RKE446" s="342"/>
      <c r="RKF446" s="342"/>
      <c r="RKG446" s="342"/>
      <c r="RKH446" s="342"/>
      <c r="RKI446" s="342"/>
      <c r="RKJ446" s="342"/>
      <c r="RKK446" s="342"/>
      <c r="RKL446" s="342"/>
      <c r="RKM446" s="342"/>
      <c r="RKN446" s="342"/>
      <c r="RKO446" s="342"/>
      <c r="RKP446" s="342"/>
      <c r="RKQ446" s="342"/>
      <c r="RKR446" s="342"/>
      <c r="RKS446" s="342"/>
      <c r="RKT446" s="342"/>
      <c r="RKU446" s="342"/>
      <c r="RKV446" s="342"/>
      <c r="RKW446" s="342"/>
      <c r="RKX446" s="342"/>
      <c r="RKY446" s="342"/>
      <c r="RKZ446" s="342"/>
      <c r="RLA446" s="342"/>
      <c r="RLB446" s="342"/>
      <c r="RLC446" s="342"/>
      <c r="RLD446" s="342"/>
      <c r="RLE446" s="342"/>
      <c r="RLF446" s="342"/>
      <c r="RLG446" s="342"/>
      <c r="RLH446" s="342"/>
      <c r="RLI446" s="342"/>
      <c r="RLJ446" s="342"/>
      <c r="RLK446" s="342"/>
      <c r="RLL446" s="342"/>
      <c r="RLM446" s="342"/>
      <c r="RLN446" s="342"/>
      <c r="RLO446" s="342"/>
      <c r="RLP446" s="342"/>
      <c r="RLQ446" s="342"/>
      <c r="RLR446" s="342"/>
      <c r="RLS446" s="342"/>
      <c r="RLT446" s="342"/>
      <c r="RLU446" s="342"/>
      <c r="RLV446" s="342"/>
      <c r="RLW446" s="342"/>
      <c r="RLX446" s="342"/>
      <c r="RLY446" s="342"/>
      <c r="RLZ446" s="342"/>
      <c r="RMA446" s="342"/>
      <c r="RMB446" s="342"/>
      <c r="RMC446" s="342"/>
      <c r="RMD446" s="342"/>
      <c r="RME446" s="342"/>
      <c r="RMF446" s="342"/>
      <c r="RMG446" s="342"/>
      <c r="RMH446" s="342"/>
      <c r="RMI446" s="342"/>
      <c r="RMJ446" s="342"/>
      <c r="RMK446" s="342"/>
      <c r="RML446" s="342"/>
      <c r="RMM446" s="342"/>
      <c r="RMN446" s="342"/>
      <c r="RMO446" s="342"/>
      <c r="RMP446" s="342"/>
      <c r="RMQ446" s="342"/>
      <c r="RMR446" s="342"/>
      <c r="RMS446" s="342"/>
      <c r="RMT446" s="342"/>
      <c r="RMU446" s="342"/>
      <c r="RMV446" s="342"/>
      <c r="RMW446" s="342"/>
      <c r="RMX446" s="342"/>
      <c r="RMY446" s="342"/>
      <c r="RMZ446" s="342"/>
      <c r="RNA446" s="342"/>
      <c r="RNB446" s="342"/>
      <c r="RNC446" s="342"/>
      <c r="RND446" s="342"/>
      <c r="RNE446" s="342"/>
      <c r="RNF446" s="342"/>
      <c r="RNG446" s="342"/>
      <c r="RNH446" s="342"/>
      <c r="RNI446" s="342"/>
      <c r="RNJ446" s="342"/>
      <c r="RNK446" s="342"/>
      <c r="RNL446" s="342"/>
      <c r="RNM446" s="342"/>
      <c r="RNN446" s="342"/>
      <c r="RNO446" s="342"/>
      <c r="RNP446" s="342"/>
      <c r="RNQ446" s="342"/>
      <c r="RNR446" s="342"/>
      <c r="RNS446" s="342"/>
      <c r="RNT446" s="342"/>
      <c r="RNU446" s="342"/>
      <c r="RNV446" s="342"/>
      <c r="RNW446" s="342"/>
      <c r="RNX446" s="342"/>
      <c r="RNY446" s="342"/>
      <c r="RNZ446" s="342"/>
      <c r="ROA446" s="342"/>
      <c r="ROB446" s="342"/>
      <c r="ROC446" s="342"/>
      <c r="ROD446" s="342"/>
      <c r="ROE446" s="342"/>
      <c r="ROF446" s="342"/>
      <c r="ROG446" s="342"/>
      <c r="ROH446" s="342"/>
      <c r="ROI446" s="342"/>
      <c r="ROJ446" s="342"/>
      <c r="ROK446" s="342"/>
      <c r="ROL446" s="342"/>
      <c r="ROM446" s="342"/>
      <c r="RON446" s="342"/>
      <c r="ROO446" s="342"/>
      <c r="ROP446" s="342"/>
      <c r="ROQ446" s="342"/>
      <c r="ROR446" s="342"/>
      <c r="ROS446" s="342"/>
      <c r="ROT446" s="342"/>
      <c r="ROU446" s="342"/>
      <c r="ROV446" s="342"/>
      <c r="ROW446" s="342"/>
      <c r="ROX446" s="342"/>
      <c r="ROY446" s="342"/>
      <c r="ROZ446" s="342"/>
      <c r="RPA446" s="342"/>
      <c r="RPB446" s="342"/>
      <c r="RPC446" s="342"/>
      <c r="RPD446" s="342"/>
      <c r="RPE446" s="342"/>
      <c r="RPF446" s="342"/>
      <c r="RPG446" s="342"/>
      <c r="RPH446" s="342"/>
      <c r="RPI446" s="342"/>
      <c r="RPJ446" s="342"/>
      <c r="RPK446" s="342"/>
      <c r="RPL446" s="342"/>
      <c r="RPM446" s="342"/>
      <c r="RPN446" s="342"/>
      <c r="RPO446" s="342"/>
      <c r="RPP446" s="342"/>
      <c r="RPQ446" s="342"/>
      <c r="RPR446" s="342"/>
      <c r="RPS446" s="342"/>
      <c r="RPT446" s="342"/>
      <c r="RPU446" s="342"/>
      <c r="RPV446" s="342"/>
      <c r="RPW446" s="342"/>
      <c r="RPX446" s="342"/>
      <c r="RPY446" s="342"/>
      <c r="RPZ446" s="342"/>
      <c r="RQA446" s="342"/>
      <c r="RQB446" s="342"/>
      <c r="RQC446" s="342"/>
      <c r="RQD446" s="342"/>
      <c r="RQE446" s="342"/>
      <c r="RQF446" s="342"/>
      <c r="RQG446" s="342"/>
      <c r="RQH446" s="342"/>
      <c r="RQI446" s="342"/>
      <c r="RQJ446" s="342"/>
      <c r="RQK446" s="342"/>
      <c r="RQL446" s="342"/>
      <c r="RQM446" s="342"/>
      <c r="RQN446" s="342"/>
      <c r="RQO446" s="342"/>
      <c r="RQP446" s="342"/>
      <c r="RQQ446" s="342"/>
      <c r="RQR446" s="342"/>
      <c r="RQS446" s="342"/>
      <c r="RQT446" s="342"/>
      <c r="RQU446" s="342"/>
      <c r="RQV446" s="342"/>
      <c r="RQW446" s="342"/>
      <c r="RQX446" s="342"/>
      <c r="RQY446" s="342"/>
      <c r="RQZ446" s="342"/>
      <c r="RRA446" s="342"/>
      <c r="RRB446" s="342"/>
      <c r="RRC446" s="342"/>
      <c r="RRD446" s="342"/>
      <c r="RRE446" s="342"/>
      <c r="RRF446" s="342"/>
      <c r="RRG446" s="342"/>
      <c r="RRH446" s="342"/>
      <c r="RRI446" s="342"/>
      <c r="RRJ446" s="342"/>
      <c r="RRK446" s="342"/>
      <c r="RRL446" s="342"/>
      <c r="RRM446" s="342"/>
      <c r="RRN446" s="342"/>
      <c r="RRO446" s="342"/>
      <c r="RRP446" s="342"/>
      <c r="RRQ446" s="342"/>
      <c r="RRR446" s="342"/>
      <c r="RRS446" s="342"/>
      <c r="RRT446" s="342"/>
      <c r="RRU446" s="342"/>
      <c r="RRV446" s="342"/>
      <c r="RRW446" s="342"/>
      <c r="RRX446" s="342"/>
      <c r="RRY446" s="342"/>
      <c r="RRZ446" s="342"/>
      <c r="RSA446" s="342"/>
      <c r="RSB446" s="342"/>
      <c r="RSC446" s="342"/>
      <c r="RSD446" s="342"/>
      <c r="RSE446" s="342"/>
      <c r="RSF446" s="342"/>
      <c r="RSG446" s="342"/>
      <c r="RSH446" s="342"/>
      <c r="RSI446" s="342"/>
      <c r="RSJ446" s="342"/>
      <c r="RSK446" s="342"/>
      <c r="RSL446" s="342"/>
      <c r="RSM446" s="342"/>
      <c r="RSN446" s="342"/>
      <c r="RSO446" s="342"/>
      <c r="RSP446" s="342"/>
      <c r="RSQ446" s="342"/>
      <c r="RSR446" s="342"/>
      <c r="RSS446" s="342"/>
      <c r="RST446" s="342"/>
      <c r="RSU446" s="342"/>
      <c r="RSV446" s="342"/>
      <c r="RSW446" s="342"/>
      <c r="RSX446" s="342"/>
      <c r="RSY446" s="342"/>
      <c r="RSZ446" s="342"/>
      <c r="RTA446" s="342"/>
      <c r="RTB446" s="342"/>
      <c r="RTC446" s="342"/>
      <c r="RTD446" s="342"/>
      <c r="RTE446" s="342"/>
      <c r="RTF446" s="342"/>
      <c r="RTG446" s="342"/>
      <c r="RTH446" s="342"/>
      <c r="RTI446" s="342"/>
      <c r="RTJ446" s="342"/>
      <c r="RTK446" s="342"/>
      <c r="RTL446" s="342"/>
      <c r="RTM446" s="342"/>
      <c r="RTN446" s="342"/>
      <c r="RTO446" s="342"/>
      <c r="RTP446" s="342"/>
      <c r="RTQ446" s="342"/>
      <c r="RTR446" s="342"/>
      <c r="RTS446" s="342"/>
      <c r="RTT446" s="342"/>
      <c r="RTU446" s="342"/>
      <c r="RTV446" s="342"/>
      <c r="RTW446" s="342"/>
      <c r="RTX446" s="342"/>
      <c r="RTY446" s="342"/>
      <c r="RTZ446" s="342"/>
      <c r="RUA446" s="342"/>
      <c r="RUB446" s="342"/>
      <c r="RUC446" s="342"/>
      <c r="RUD446" s="342"/>
      <c r="RUE446" s="342"/>
      <c r="RUF446" s="342"/>
      <c r="RUG446" s="342"/>
      <c r="RUH446" s="342"/>
      <c r="RUI446" s="342"/>
      <c r="RUJ446" s="342"/>
      <c r="RUK446" s="342"/>
      <c r="RUL446" s="342"/>
      <c r="RUM446" s="342"/>
      <c r="RUN446" s="342"/>
      <c r="RUO446" s="342"/>
      <c r="RUP446" s="342"/>
      <c r="RUQ446" s="342"/>
      <c r="RUR446" s="342"/>
      <c r="RUS446" s="342"/>
      <c r="RUT446" s="342"/>
      <c r="RUU446" s="342"/>
      <c r="RUV446" s="342"/>
      <c r="RUW446" s="342"/>
      <c r="RUX446" s="342"/>
      <c r="RUY446" s="342"/>
      <c r="RUZ446" s="342"/>
      <c r="RVA446" s="342"/>
      <c r="RVB446" s="342"/>
      <c r="RVC446" s="342"/>
      <c r="RVD446" s="342"/>
      <c r="RVE446" s="342"/>
      <c r="RVF446" s="342"/>
      <c r="RVG446" s="342"/>
      <c r="RVH446" s="342"/>
      <c r="RVI446" s="342"/>
      <c r="RVJ446" s="342"/>
      <c r="RVK446" s="342"/>
      <c r="RVL446" s="342"/>
      <c r="RVM446" s="342"/>
      <c r="RVN446" s="342"/>
      <c r="RVO446" s="342"/>
      <c r="RVP446" s="342"/>
      <c r="RVQ446" s="342"/>
      <c r="RVR446" s="342"/>
      <c r="RVS446" s="342"/>
      <c r="RVT446" s="342"/>
      <c r="RVU446" s="342"/>
      <c r="RVV446" s="342"/>
      <c r="RVW446" s="342"/>
      <c r="RVX446" s="342"/>
      <c r="RVY446" s="342"/>
      <c r="RVZ446" s="342"/>
      <c r="RWA446" s="342"/>
      <c r="RWB446" s="342"/>
      <c r="RWC446" s="342"/>
      <c r="RWD446" s="342"/>
      <c r="RWE446" s="342"/>
      <c r="RWF446" s="342"/>
      <c r="RWG446" s="342"/>
      <c r="RWH446" s="342"/>
      <c r="RWI446" s="342"/>
      <c r="RWJ446" s="342"/>
      <c r="RWK446" s="342"/>
      <c r="RWL446" s="342"/>
      <c r="RWM446" s="342"/>
      <c r="RWN446" s="342"/>
      <c r="RWO446" s="342"/>
      <c r="RWP446" s="342"/>
      <c r="RWQ446" s="342"/>
      <c r="RWR446" s="342"/>
      <c r="RWS446" s="342"/>
      <c r="RWT446" s="342"/>
      <c r="RWU446" s="342"/>
      <c r="RWV446" s="342"/>
      <c r="RWW446" s="342"/>
      <c r="RWX446" s="342"/>
      <c r="RWY446" s="342"/>
      <c r="RWZ446" s="342"/>
      <c r="RXA446" s="342"/>
      <c r="RXB446" s="342"/>
      <c r="RXC446" s="342"/>
      <c r="RXD446" s="342"/>
      <c r="RXE446" s="342"/>
      <c r="RXF446" s="342"/>
      <c r="RXG446" s="342"/>
      <c r="RXH446" s="342"/>
      <c r="RXI446" s="342"/>
      <c r="RXJ446" s="342"/>
      <c r="RXK446" s="342"/>
      <c r="RXL446" s="342"/>
      <c r="RXM446" s="342"/>
      <c r="RXN446" s="342"/>
      <c r="RXO446" s="342"/>
      <c r="RXP446" s="342"/>
      <c r="RXQ446" s="342"/>
      <c r="RXR446" s="342"/>
      <c r="RXS446" s="342"/>
      <c r="RXT446" s="342"/>
      <c r="RXU446" s="342"/>
      <c r="RXV446" s="342"/>
      <c r="RXW446" s="342"/>
      <c r="RXX446" s="342"/>
      <c r="RXY446" s="342"/>
      <c r="RXZ446" s="342"/>
      <c r="RYA446" s="342"/>
      <c r="RYB446" s="342"/>
      <c r="RYC446" s="342"/>
      <c r="RYD446" s="342"/>
      <c r="RYE446" s="342"/>
      <c r="RYF446" s="342"/>
      <c r="RYG446" s="342"/>
      <c r="RYH446" s="342"/>
      <c r="RYI446" s="342"/>
      <c r="RYJ446" s="342"/>
      <c r="RYK446" s="342"/>
      <c r="RYL446" s="342"/>
      <c r="RYM446" s="342"/>
      <c r="RYN446" s="342"/>
      <c r="RYO446" s="342"/>
      <c r="RYP446" s="342"/>
      <c r="RYQ446" s="342"/>
      <c r="RYR446" s="342"/>
      <c r="RYS446" s="342"/>
      <c r="RYT446" s="342"/>
      <c r="RYU446" s="342"/>
      <c r="RYV446" s="342"/>
      <c r="RYW446" s="342"/>
      <c r="RYX446" s="342"/>
      <c r="RYY446" s="342"/>
      <c r="RYZ446" s="342"/>
      <c r="RZA446" s="342"/>
      <c r="RZB446" s="342"/>
      <c r="RZC446" s="342"/>
      <c r="RZD446" s="342"/>
      <c r="RZE446" s="342"/>
      <c r="RZF446" s="342"/>
      <c r="RZG446" s="342"/>
      <c r="RZH446" s="342"/>
      <c r="RZI446" s="342"/>
      <c r="RZJ446" s="342"/>
      <c r="RZK446" s="342"/>
      <c r="RZL446" s="342"/>
      <c r="RZM446" s="342"/>
      <c r="RZN446" s="342"/>
      <c r="RZO446" s="342"/>
      <c r="RZP446" s="342"/>
      <c r="RZQ446" s="342"/>
      <c r="RZR446" s="342"/>
      <c r="RZS446" s="342"/>
      <c r="RZT446" s="342"/>
      <c r="RZU446" s="342"/>
      <c r="RZV446" s="342"/>
      <c r="RZW446" s="342"/>
      <c r="RZX446" s="342"/>
      <c r="RZY446" s="342"/>
      <c r="RZZ446" s="342"/>
      <c r="SAA446" s="342"/>
      <c r="SAB446" s="342"/>
      <c r="SAC446" s="342"/>
      <c r="SAD446" s="342"/>
      <c r="SAE446" s="342"/>
      <c r="SAF446" s="342"/>
      <c r="SAG446" s="342"/>
      <c r="SAH446" s="342"/>
      <c r="SAI446" s="342"/>
      <c r="SAJ446" s="342"/>
      <c r="SAK446" s="342"/>
      <c r="SAL446" s="342"/>
      <c r="SAM446" s="342"/>
      <c r="SAN446" s="342"/>
      <c r="SAO446" s="342"/>
      <c r="SAP446" s="342"/>
      <c r="SAQ446" s="342"/>
      <c r="SAR446" s="342"/>
      <c r="SAS446" s="342"/>
      <c r="SAT446" s="342"/>
      <c r="SAU446" s="342"/>
      <c r="SAV446" s="342"/>
      <c r="SAW446" s="342"/>
      <c r="SAX446" s="342"/>
      <c r="SAY446" s="342"/>
      <c r="SAZ446" s="342"/>
      <c r="SBA446" s="342"/>
      <c r="SBB446" s="342"/>
      <c r="SBC446" s="342"/>
      <c r="SBD446" s="342"/>
      <c r="SBE446" s="342"/>
      <c r="SBF446" s="342"/>
      <c r="SBG446" s="342"/>
      <c r="SBH446" s="342"/>
      <c r="SBI446" s="342"/>
      <c r="SBJ446" s="342"/>
      <c r="SBK446" s="342"/>
      <c r="SBL446" s="342"/>
      <c r="SBM446" s="342"/>
      <c r="SBN446" s="342"/>
      <c r="SBO446" s="342"/>
      <c r="SBP446" s="342"/>
      <c r="SBQ446" s="342"/>
      <c r="SBR446" s="342"/>
      <c r="SBS446" s="342"/>
      <c r="SBT446" s="342"/>
      <c r="SBU446" s="342"/>
      <c r="SBV446" s="342"/>
      <c r="SBW446" s="342"/>
      <c r="SBX446" s="342"/>
      <c r="SBY446" s="342"/>
      <c r="SBZ446" s="342"/>
      <c r="SCA446" s="342"/>
      <c r="SCB446" s="342"/>
      <c r="SCC446" s="342"/>
      <c r="SCD446" s="342"/>
      <c r="SCE446" s="342"/>
      <c r="SCF446" s="342"/>
      <c r="SCG446" s="342"/>
      <c r="SCH446" s="342"/>
      <c r="SCI446" s="342"/>
      <c r="SCJ446" s="342"/>
      <c r="SCK446" s="342"/>
      <c r="SCL446" s="342"/>
      <c r="SCM446" s="342"/>
      <c r="SCN446" s="342"/>
      <c r="SCO446" s="342"/>
      <c r="SCP446" s="342"/>
      <c r="SCQ446" s="342"/>
      <c r="SCR446" s="342"/>
      <c r="SCS446" s="342"/>
      <c r="SCT446" s="342"/>
      <c r="SCU446" s="342"/>
      <c r="SCV446" s="342"/>
      <c r="SCW446" s="342"/>
      <c r="SCX446" s="342"/>
      <c r="SCY446" s="342"/>
      <c r="SCZ446" s="342"/>
      <c r="SDA446" s="342"/>
      <c r="SDB446" s="342"/>
      <c r="SDC446" s="342"/>
      <c r="SDD446" s="342"/>
      <c r="SDE446" s="342"/>
      <c r="SDF446" s="342"/>
      <c r="SDG446" s="342"/>
      <c r="SDH446" s="342"/>
      <c r="SDI446" s="342"/>
      <c r="SDJ446" s="342"/>
      <c r="SDK446" s="342"/>
      <c r="SDL446" s="342"/>
      <c r="SDM446" s="342"/>
      <c r="SDN446" s="342"/>
      <c r="SDO446" s="342"/>
      <c r="SDP446" s="342"/>
      <c r="SDQ446" s="342"/>
      <c r="SDR446" s="342"/>
      <c r="SDS446" s="342"/>
      <c r="SDT446" s="342"/>
      <c r="SDU446" s="342"/>
      <c r="SDV446" s="342"/>
      <c r="SDW446" s="342"/>
      <c r="SDX446" s="342"/>
      <c r="SDY446" s="342"/>
      <c r="SDZ446" s="342"/>
      <c r="SEA446" s="342"/>
      <c r="SEB446" s="342"/>
      <c r="SEC446" s="342"/>
      <c r="SED446" s="342"/>
      <c r="SEE446" s="342"/>
      <c r="SEF446" s="342"/>
      <c r="SEG446" s="342"/>
      <c r="SEH446" s="342"/>
      <c r="SEI446" s="342"/>
      <c r="SEJ446" s="342"/>
      <c r="SEK446" s="342"/>
      <c r="SEL446" s="342"/>
      <c r="SEM446" s="342"/>
      <c r="SEN446" s="342"/>
      <c r="SEO446" s="342"/>
      <c r="SEP446" s="342"/>
      <c r="SEQ446" s="342"/>
      <c r="SER446" s="342"/>
      <c r="SES446" s="342"/>
      <c r="SET446" s="342"/>
      <c r="SEU446" s="342"/>
      <c r="SEV446" s="342"/>
      <c r="SEW446" s="342"/>
      <c r="SEX446" s="342"/>
      <c r="SEY446" s="342"/>
      <c r="SEZ446" s="342"/>
      <c r="SFA446" s="342"/>
      <c r="SFB446" s="342"/>
      <c r="SFC446" s="342"/>
      <c r="SFD446" s="342"/>
      <c r="SFE446" s="342"/>
      <c r="SFF446" s="342"/>
      <c r="SFG446" s="342"/>
      <c r="SFH446" s="342"/>
      <c r="SFI446" s="342"/>
      <c r="SFJ446" s="342"/>
      <c r="SFK446" s="342"/>
      <c r="SFL446" s="342"/>
      <c r="SFM446" s="342"/>
      <c r="SFN446" s="342"/>
      <c r="SFO446" s="342"/>
      <c r="SFP446" s="342"/>
      <c r="SFQ446" s="342"/>
      <c r="SFR446" s="342"/>
      <c r="SFS446" s="342"/>
      <c r="SFT446" s="342"/>
      <c r="SFU446" s="342"/>
      <c r="SFV446" s="342"/>
      <c r="SFW446" s="342"/>
      <c r="SFX446" s="342"/>
      <c r="SFY446" s="342"/>
      <c r="SFZ446" s="342"/>
      <c r="SGA446" s="342"/>
      <c r="SGB446" s="342"/>
      <c r="SGC446" s="342"/>
      <c r="SGD446" s="342"/>
      <c r="SGE446" s="342"/>
      <c r="SGF446" s="342"/>
      <c r="SGG446" s="342"/>
      <c r="SGH446" s="342"/>
      <c r="SGI446" s="342"/>
      <c r="SGJ446" s="342"/>
      <c r="SGK446" s="342"/>
      <c r="SGL446" s="342"/>
      <c r="SGM446" s="342"/>
      <c r="SGN446" s="342"/>
      <c r="SGO446" s="342"/>
      <c r="SGP446" s="342"/>
      <c r="SGQ446" s="342"/>
      <c r="SGR446" s="342"/>
      <c r="SGS446" s="342"/>
      <c r="SGT446" s="342"/>
      <c r="SGU446" s="342"/>
      <c r="SGV446" s="342"/>
      <c r="SGW446" s="342"/>
      <c r="SGX446" s="342"/>
      <c r="SGY446" s="342"/>
      <c r="SGZ446" s="342"/>
      <c r="SHA446" s="342"/>
      <c r="SHB446" s="342"/>
      <c r="SHC446" s="342"/>
      <c r="SHD446" s="342"/>
      <c r="SHE446" s="342"/>
      <c r="SHF446" s="342"/>
      <c r="SHG446" s="342"/>
      <c r="SHH446" s="342"/>
      <c r="SHI446" s="342"/>
      <c r="SHJ446" s="342"/>
      <c r="SHK446" s="342"/>
      <c r="SHL446" s="342"/>
      <c r="SHM446" s="342"/>
      <c r="SHN446" s="342"/>
      <c r="SHO446" s="342"/>
      <c r="SHP446" s="342"/>
      <c r="SHQ446" s="342"/>
      <c r="SHR446" s="342"/>
      <c r="SHS446" s="342"/>
      <c r="SHT446" s="342"/>
      <c r="SHU446" s="342"/>
      <c r="SHV446" s="342"/>
      <c r="SHW446" s="342"/>
      <c r="SHX446" s="342"/>
      <c r="SHY446" s="342"/>
      <c r="SHZ446" s="342"/>
      <c r="SIA446" s="342"/>
      <c r="SIB446" s="342"/>
      <c r="SIC446" s="342"/>
      <c r="SID446" s="342"/>
      <c r="SIE446" s="342"/>
      <c r="SIF446" s="342"/>
      <c r="SIG446" s="342"/>
      <c r="SIH446" s="342"/>
      <c r="SII446" s="342"/>
      <c r="SIJ446" s="342"/>
      <c r="SIK446" s="342"/>
      <c r="SIL446" s="342"/>
      <c r="SIM446" s="342"/>
      <c r="SIN446" s="342"/>
      <c r="SIO446" s="342"/>
      <c r="SIP446" s="342"/>
      <c r="SIQ446" s="342"/>
      <c r="SIR446" s="342"/>
      <c r="SIS446" s="342"/>
      <c r="SIT446" s="342"/>
      <c r="SIU446" s="342"/>
      <c r="SIV446" s="342"/>
      <c r="SIW446" s="342"/>
      <c r="SIX446" s="342"/>
      <c r="SIY446" s="342"/>
      <c r="SIZ446" s="342"/>
      <c r="SJA446" s="342"/>
      <c r="SJB446" s="342"/>
      <c r="SJC446" s="342"/>
      <c r="SJD446" s="342"/>
      <c r="SJE446" s="342"/>
      <c r="SJF446" s="342"/>
      <c r="SJG446" s="342"/>
      <c r="SJH446" s="342"/>
      <c r="SJI446" s="342"/>
      <c r="SJJ446" s="342"/>
      <c r="SJK446" s="342"/>
      <c r="SJL446" s="342"/>
      <c r="SJM446" s="342"/>
      <c r="SJN446" s="342"/>
      <c r="SJO446" s="342"/>
      <c r="SJP446" s="342"/>
      <c r="SJQ446" s="342"/>
      <c r="SJR446" s="342"/>
      <c r="SJS446" s="342"/>
      <c r="SJT446" s="342"/>
      <c r="SJU446" s="342"/>
      <c r="SJV446" s="342"/>
      <c r="SJW446" s="342"/>
      <c r="SJX446" s="342"/>
      <c r="SJY446" s="342"/>
      <c r="SJZ446" s="342"/>
      <c r="SKA446" s="342"/>
      <c r="SKB446" s="342"/>
      <c r="SKC446" s="342"/>
      <c r="SKD446" s="342"/>
      <c r="SKE446" s="342"/>
      <c r="SKF446" s="342"/>
      <c r="SKG446" s="342"/>
      <c r="SKH446" s="342"/>
      <c r="SKI446" s="342"/>
      <c r="SKJ446" s="342"/>
      <c r="SKK446" s="342"/>
      <c r="SKL446" s="342"/>
      <c r="SKM446" s="342"/>
      <c r="SKN446" s="342"/>
      <c r="SKO446" s="342"/>
      <c r="SKP446" s="342"/>
      <c r="SKQ446" s="342"/>
      <c r="SKR446" s="342"/>
      <c r="SKS446" s="342"/>
      <c r="SKT446" s="342"/>
      <c r="SKU446" s="342"/>
      <c r="SKV446" s="342"/>
      <c r="SKW446" s="342"/>
      <c r="SKX446" s="342"/>
      <c r="SKY446" s="342"/>
      <c r="SKZ446" s="342"/>
      <c r="SLA446" s="342"/>
      <c r="SLB446" s="342"/>
      <c r="SLC446" s="342"/>
      <c r="SLD446" s="342"/>
      <c r="SLE446" s="342"/>
      <c r="SLF446" s="342"/>
      <c r="SLG446" s="342"/>
      <c r="SLH446" s="342"/>
      <c r="SLI446" s="342"/>
      <c r="SLJ446" s="342"/>
      <c r="SLK446" s="342"/>
      <c r="SLL446" s="342"/>
      <c r="SLM446" s="342"/>
      <c r="SLN446" s="342"/>
      <c r="SLO446" s="342"/>
      <c r="SLP446" s="342"/>
      <c r="SLQ446" s="342"/>
      <c r="SLR446" s="342"/>
      <c r="SLS446" s="342"/>
      <c r="SLT446" s="342"/>
      <c r="SLU446" s="342"/>
      <c r="SLV446" s="342"/>
      <c r="SLW446" s="342"/>
      <c r="SLX446" s="342"/>
      <c r="SLY446" s="342"/>
      <c r="SLZ446" s="342"/>
      <c r="SMA446" s="342"/>
      <c r="SMB446" s="342"/>
      <c r="SMC446" s="342"/>
      <c r="SMD446" s="342"/>
      <c r="SME446" s="342"/>
      <c r="SMF446" s="342"/>
      <c r="SMG446" s="342"/>
      <c r="SMH446" s="342"/>
      <c r="SMI446" s="342"/>
      <c r="SMJ446" s="342"/>
      <c r="SMK446" s="342"/>
      <c r="SML446" s="342"/>
      <c r="SMM446" s="342"/>
      <c r="SMN446" s="342"/>
      <c r="SMO446" s="342"/>
      <c r="SMP446" s="342"/>
      <c r="SMQ446" s="342"/>
      <c r="SMR446" s="342"/>
      <c r="SMS446" s="342"/>
      <c r="SMT446" s="342"/>
      <c r="SMU446" s="342"/>
      <c r="SMV446" s="342"/>
      <c r="SMW446" s="342"/>
      <c r="SMX446" s="342"/>
      <c r="SMY446" s="342"/>
      <c r="SMZ446" s="342"/>
      <c r="SNA446" s="342"/>
      <c r="SNB446" s="342"/>
      <c r="SNC446" s="342"/>
      <c r="SND446" s="342"/>
      <c r="SNE446" s="342"/>
      <c r="SNF446" s="342"/>
      <c r="SNG446" s="342"/>
      <c r="SNH446" s="342"/>
      <c r="SNI446" s="342"/>
      <c r="SNJ446" s="342"/>
      <c r="SNK446" s="342"/>
      <c r="SNL446" s="342"/>
      <c r="SNM446" s="342"/>
      <c r="SNN446" s="342"/>
      <c r="SNO446" s="342"/>
      <c r="SNP446" s="342"/>
      <c r="SNQ446" s="342"/>
      <c r="SNR446" s="342"/>
      <c r="SNS446" s="342"/>
      <c r="SNT446" s="342"/>
      <c r="SNU446" s="342"/>
      <c r="SNV446" s="342"/>
      <c r="SNW446" s="342"/>
      <c r="SNX446" s="342"/>
      <c r="SNY446" s="342"/>
      <c r="SNZ446" s="342"/>
      <c r="SOA446" s="342"/>
      <c r="SOB446" s="342"/>
      <c r="SOC446" s="342"/>
      <c r="SOD446" s="342"/>
      <c r="SOE446" s="342"/>
      <c r="SOF446" s="342"/>
      <c r="SOG446" s="342"/>
      <c r="SOH446" s="342"/>
      <c r="SOI446" s="342"/>
      <c r="SOJ446" s="342"/>
      <c r="SOK446" s="342"/>
      <c r="SOL446" s="342"/>
      <c r="SOM446" s="342"/>
      <c r="SON446" s="342"/>
      <c r="SOO446" s="342"/>
      <c r="SOP446" s="342"/>
      <c r="SOQ446" s="342"/>
      <c r="SOR446" s="342"/>
      <c r="SOS446" s="342"/>
      <c r="SOT446" s="342"/>
      <c r="SOU446" s="342"/>
      <c r="SOV446" s="342"/>
      <c r="SOW446" s="342"/>
      <c r="SOX446" s="342"/>
      <c r="SOY446" s="342"/>
      <c r="SOZ446" s="342"/>
      <c r="SPA446" s="342"/>
      <c r="SPB446" s="342"/>
      <c r="SPC446" s="342"/>
      <c r="SPD446" s="342"/>
      <c r="SPE446" s="342"/>
      <c r="SPF446" s="342"/>
      <c r="SPG446" s="342"/>
      <c r="SPH446" s="342"/>
      <c r="SPI446" s="342"/>
      <c r="SPJ446" s="342"/>
      <c r="SPK446" s="342"/>
      <c r="SPL446" s="342"/>
      <c r="SPM446" s="342"/>
      <c r="SPN446" s="342"/>
      <c r="SPO446" s="342"/>
      <c r="SPP446" s="342"/>
      <c r="SPQ446" s="342"/>
      <c r="SPR446" s="342"/>
      <c r="SPS446" s="342"/>
      <c r="SPT446" s="342"/>
      <c r="SPU446" s="342"/>
      <c r="SPV446" s="342"/>
      <c r="SPW446" s="342"/>
      <c r="SPX446" s="342"/>
      <c r="SPY446" s="342"/>
      <c r="SPZ446" s="342"/>
      <c r="SQA446" s="342"/>
      <c r="SQB446" s="342"/>
      <c r="SQC446" s="342"/>
      <c r="SQD446" s="342"/>
      <c r="SQE446" s="342"/>
      <c r="SQF446" s="342"/>
      <c r="SQG446" s="342"/>
      <c r="SQH446" s="342"/>
      <c r="SQI446" s="342"/>
      <c r="SQJ446" s="342"/>
      <c r="SQK446" s="342"/>
      <c r="SQL446" s="342"/>
      <c r="SQM446" s="342"/>
      <c r="SQN446" s="342"/>
      <c r="SQO446" s="342"/>
      <c r="SQP446" s="342"/>
      <c r="SQQ446" s="342"/>
      <c r="SQR446" s="342"/>
      <c r="SQS446" s="342"/>
      <c r="SQT446" s="342"/>
      <c r="SQU446" s="342"/>
      <c r="SQV446" s="342"/>
      <c r="SQW446" s="342"/>
      <c r="SQX446" s="342"/>
      <c r="SQY446" s="342"/>
      <c r="SQZ446" s="342"/>
      <c r="SRA446" s="342"/>
      <c r="SRB446" s="342"/>
      <c r="SRC446" s="342"/>
      <c r="SRD446" s="342"/>
      <c r="SRE446" s="342"/>
      <c r="SRF446" s="342"/>
      <c r="SRG446" s="342"/>
      <c r="SRH446" s="342"/>
      <c r="SRI446" s="342"/>
      <c r="SRJ446" s="342"/>
      <c r="SRK446" s="342"/>
      <c r="SRL446" s="342"/>
      <c r="SRM446" s="342"/>
      <c r="SRN446" s="342"/>
      <c r="SRO446" s="342"/>
      <c r="SRP446" s="342"/>
      <c r="SRQ446" s="342"/>
      <c r="SRR446" s="342"/>
      <c r="SRS446" s="342"/>
      <c r="SRT446" s="342"/>
      <c r="SRU446" s="342"/>
      <c r="SRV446" s="342"/>
      <c r="SRW446" s="342"/>
      <c r="SRX446" s="342"/>
      <c r="SRY446" s="342"/>
      <c r="SRZ446" s="342"/>
      <c r="SSA446" s="342"/>
      <c r="SSB446" s="342"/>
      <c r="SSC446" s="342"/>
      <c r="SSD446" s="342"/>
      <c r="SSE446" s="342"/>
      <c r="SSF446" s="342"/>
      <c r="SSG446" s="342"/>
      <c r="SSH446" s="342"/>
      <c r="SSI446" s="342"/>
      <c r="SSJ446" s="342"/>
      <c r="SSK446" s="342"/>
      <c r="SSL446" s="342"/>
      <c r="SSM446" s="342"/>
      <c r="SSN446" s="342"/>
      <c r="SSO446" s="342"/>
      <c r="SSP446" s="342"/>
      <c r="SSQ446" s="342"/>
      <c r="SSR446" s="342"/>
      <c r="SSS446" s="342"/>
      <c r="SST446" s="342"/>
      <c r="SSU446" s="342"/>
      <c r="SSV446" s="342"/>
      <c r="SSW446" s="342"/>
      <c r="SSX446" s="342"/>
      <c r="SSY446" s="342"/>
      <c r="SSZ446" s="342"/>
      <c r="STA446" s="342"/>
      <c r="STB446" s="342"/>
      <c r="STC446" s="342"/>
      <c r="STD446" s="342"/>
      <c r="STE446" s="342"/>
      <c r="STF446" s="342"/>
      <c r="STG446" s="342"/>
      <c r="STH446" s="342"/>
      <c r="STI446" s="342"/>
      <c r="STJ446" s="342"/>
      <c r="STK446" s="342"/>
      <c r="STL446" s="342"/>
      <c r="STM446" s="342"/>
      <c r="STN446" s="342"/>
      <c r="STO446" s="342"/>
      <c r="STP446" s="342"/>
      <c r="STQ446" s="342"/>
      <c r="STR446" s="342"/>
      <c r="STS446" s="342"/>
      <c r="STT446" s="342"/>
      <c r="STU446" s="342"/>
      <c r="STV446" s="342"/>
      <c r="STW446" s="342"/>
      <c r="STX446" s="342"/>
      <c r="STY446" s="342"/>
      <c r="STZ446" s="342"/>
      <c r="SUA446" s="342"/>
      <c r="SUB446" s="342"/>
      <c r="SUC446" s="342"/>
      <c r="SUD446" s="342"/>
      <c r="SUE446" s="342"/>
      <c r="SUF446" s="342"/>
      <c r="SUG446" s="342"/>
      <c r="SUH446" s="342"/>
      <c r="SUI446" s="342"/>
      <c r="SUJ446" s="342"/>
      <c r="SUK446" s="342"/>
      <c r="SUL446" s="342"/>
      <c r="SUM446" s="342"/>
      <c r="SUN446" s="342"/>
      <c r="SUO446" s="342"/>
      <c r="SUP446" s="342"/>
      <c r="SUQ446" s="342"/>
      <c r="SUR446" s="342"/>
      <c r="SUS446" s="342"/>
      <c r="SUT446" s="342"/>
      <c r="SUU446" s="342"/>
      <c r="SUV446" s="342"/>
      <c r="SUW446" s="342"/>
      <c r="SUX446" s="342"/>
      <c r="SUY446" s="342"/>
      <c r="SUZ446" s="342"/>
      <c r="SVA446" s="342"/>
      <c r="SVB446" s="342"/>
      <c r="SVC446" s="342"/>
      <c r="SVD446" s="342"/>
      <c r="SVE446" s="342"/>
      <c r="SVF446" s="342"/>
      <c r="SVG446" s="342"/>
      <c r="SVH446" s="342"/>
      <c r="SVI446" s="342"/>
      <c r="SVJ446" s="342"/>
      <c r="SVK446" s="342"/>
      <c r="SVL446" s="342"/>
      <c r="SVM446" s="342"/>
      <c r="SVN446" s="342"/>
      <c r="SVO446" s="342"/>
      <c r="SVP446" s="342"/>
      <c r="SVQ446" s="342"/>
      <c r="SVR446" s="342"/>
      <c r="SVS446" s="342"/>
      <c r="SVT446" s="342"/>
      <c r="SVU446" s="342"/>
      <c r="SVV446" s="342"/>
      <c r="SVW446" s="342"/>
      <c r="SVX446" s="342"/>
      <c r="SVY446" s="342"/>
      <c r="SVZ446" s="342"/>
      <c r="SWA446" s="342"/>
      <c r="SWB446" s="342"/>
      <c r="SWC446" s="342"/>
      <c r="SWD446" s="342"/>
      <c r="SWE446" s="342"/>
      <c r="SWF446" s="342"/>
      <c r="SWG446" s="342"/>
      <c r="SWH446" s="342"/>
      <c r="SWI446" s="342"/>
      <c r="SWJ446" s="342"/>
      <c r="SWK446" s="342"/>
      <c r="SWL446" s="342"/>
      <c r="SWM446" s="342"/>
      <c r="SWN446" s="342"/>
      <c r="SWO446" s="342"/>
      <c r="SWP446" s="342"/>
      <c r="SWQ446" s="342"/>
      <c r="SWR446" s="342"/>
      <c r="SWS446" s="342"/>
      <c r="SWT446" s="342"/>
      <c r="SWU446" s="342"/>
      <c r="SWV446" s="342"/>
      <c r="SWW446" s="342"/>
      <c r="SWX446" s="342"/>
      <c r="SWY446" s="342"/>
      <c r="SWZ446" s="342"/>
      <c r="SXA446" s="342"/>
      <c r="SXB446" s="342"/>
      <c r="SXC446" s="342"/>
      <c r="SXD446" s="342"/>
      <c r="SXE446" s="342"/>
      <c r="SXF446" s="342"/>
      <c r="SXG446" s="342"/>
      <c r="SXH446" s="342"/>
      <c r="SXI446" s="342"/>
      <c r="SXJ446" s="342"/>
      <c r="SXK446" s="342"/>
      <c r="SXL446" s="342"/>
      <c r="SXM446" s="342"/>
      <c r="SXN446" s="342"/>
      <c r="SXO446" s="342"/>
      <c r="SXP446" s="342"/>
      <c r="SXQ446" s="342"/>
      <c r="SXR446" s="342"/>
      <c r="SXS446" s="342"/>
      <c r="SXT446" s="342"/>
      <c r="SXU446" s="342"/>
      <c r="SXV446" s="342"/>
      <c r="SXW446" s="342"/>
      <c r="SXX446" s="342"/>
      <c r="SXY446" s="342"/>
      <c r="SXZ446" s="342"/>
      <c r="SYA446" s="342"/>
      <c r="SYB446" s="342"/>
      <c r="SYC446" s="342"/>
      <c r="SYD446" s="342"/>
      <c r="SYE446" s="342"/>
      <c r="SYF446" s="342"/>
      <c r="SYG446" s="342"/>
      <c r="SYH446" s="342"/>
      <c r="SYI446" s="342"/>
      <c r="SYJ446" s="342"/>
      <c r="SYK446" s="342"/>
      <c r="SYL446" s="342"/>
      <c r="SYM446" s="342"/>
      <c r="SYN446" s="342"/>
      <c r="SYO446" s="342"/>
      <c r="SYP446" s="342"/>
      <c r="SYQ446" s="342"/>
      <c r="SYR446" s="342"/>
      <c r="SYS446" s="342"/>
      <c r="SYT446" s="342"/>
      <c r="SYU446" s="342"/>
      <c r="SYV446" s="342"/>
      <c r="SYW446" s="342"/>
      <c r="SYX446" s="342"/>
      <c r="SYY446" s="342"/>
      <c r="SYZ446" s="342"/>
      <c r="SZA446" s="342"/>
      <c r="SZB446" s="342"/>
      <c r="SZC446" s="342"/>
      <c r="SZD446" s="342"/>
      <c r="SZE446" s="342"/>
      <c r="SZF446" s="342"/>
      <c r="SZG446" s="342"/>
      <c r="SZH446" s="342"/>
      <c r="SZI446" s="342"/>
      <c r="SZJ446" s="342"/>
      <c r="SZK446" s="342"/>
      <c r="SZL446" s="342"/>
      <c r="SZM446" s="342"/>
      <c r="SZN446" s="342"/>
      <c r="SZO446" s="342"/>
      <c r="SZP446" s="342"/>
      <c r="SZQ446" s="342"/>
      <c r="SZR446" s="342"/>
      <c r="SZS446" s="342"/>
      <c r="SZT446" s="342"/>
      <c r="SZU446" s="342"/>
      <c r="SZV446" s="342"/>
      <c r="SZW446" s="342"/>
      <c r="SZX446" s="342"/>
      <c r="SZY446" s="342"/>
      <c r="SZZ446" s="342"/>
      <c r="TAA446" s="342"/>
      <c r="TAB446" s="342"/>
      <c r="TAC446" s="342"/>
      <c r="TAD446" s="342"/>
      <c r="TAE446" s="342"/>
      <c r="TAF446" s="342"/>
      <c r="TAG446" s="342"/>
      <c r="TAH446" s="342"/>
      <c r="TAI446" s="342"/>
      <c r="TAJ446" s="342"/>
      <c r="TAK446" s="342"/>
      <c r="TAL446" s="342"/>
      <c r="TAM446" s="342"/>
      <c r="TAN446" s="342"/>
      <c r="TAO446" s="342"/>
      <c r="TAP446" s="342"/>
      <c r="TAQ446" s="342"/>
      <c r="TAR446" s="342"/>
      <c r="TAS446" s="342"/>
      <c r="TAT446" s="342"/>
      <c r="TAU446" s="342"/>
      <c r="TAV446" s="342"/>
      <c r="TAW446" s="342"/>
      <c r="TAX446" s="342"/>
      <c r="TAY446" s="342"/>
      <c r="TAZ446" s="342"/>
      <c r="TBA446" s="342"/>
      <c r="TBB446" s="342"/>
      <c r="TBC446" s="342"/>
      <c r="TBD446" s="342"/>
      <c r="TBE446" s="342"/>
      <c r="TBF446" s="342"/>
      <c r="TBG446" s="342"/>
      <c r="TBH446" s="342"/>
      <c r="TBI446" s="342"/>
      <c r="TBJ446" s="342"/>
      <c r="TBK446" s="342"/>
      <c r="TBL446" s="342"/>
      <c r="TBM446" s="342"/>
      <c r="TBN446" s="342"/>
      <c r="TBO446" s="342"/>
      <c r="TBP446" s="342"/>
      <c r="TBQ446" s="342"/>
      <c r="TBR446" s="342"/>
      <c r="TBS446" s="342"/>
      <c r="TBT446" s="342"/>
      <c r="TBU446" s="342"/>
      <c r="TBV446" s="342"/>
      <c r="TBW446" s="342"/>
      <c r="TBX446" s="342"/>
      <c r="TBY446" s="342"/>
      <c r="TBZ446" s="342"/>
      <c r="TCA446" s="342"/>
      <c r="TCB446" s="342"/>
      <c r="TCC446" s="342"/>
      <c r="TCD446" s="342"/>
      <c r="TCE446" s="342"/>
      <c r="TCF446" s="342"/>
      <c r="TCG446" s="342"/>
      <c r="TCH446" s="342"/>
      <c r="TCI446" s="342"/>
      <c r="TCJ446" s="342"/>
      <c r="TCK446" s="342"/>
      <c r="TCL446" s="342"/>
      <c r="TCM446" s="342"/>
      <c r="TCN446" s="342"/>
      <c r="TCO446" s="342"/>
      <c r="TCP446" s="342"/>
      <c r="TCQ446" s="342"/>
      <c r="TCR446" s="342"/>
      <c r="TCS446" s="342"/>
      <c r="TCT446" s="342"/>
      <c r="TCU446" s="342"/>
      <c r="TCV446" s="342"/>
      <c r="TCW446" s="342"/>
      <c r="TCX446" s="342"/>
      <c r="TCY446" s="342"/>
      <c r="TCZ446" s="342"/>
      <c r="TDA446" s="342"/>
      <c r="TDB446" s="342"/>
      <c r="TDC446" s="342"/>
      <c r="TDD446" s="342"/>
      <c r="TDE446" s="342"/>
      <c r="TDF446" s="342"/>
      <c r="TDG446" s="342"/>
      <c r="TDH446" s="342"/>
      <c r="TDI446" s="342"/>
      <c r="TDJ446" s="342"/>
      <c r="TDK446" s="342"/>
      <c r="TDL446" s="342"/>
      <c r="TDM446" s="342"/>
      <c r="TDN446" s="342"/>
      <c r="TDO446" s="342"/>
      <c r="TDP446" s="342"/>
      <c r="TDQ446" s="342"/>
      <c r="TDR446" s="342"/>
      <c r="TDS446" s="342"/>
      <c r="TDT446" s="342"/>
      <c r="TDU446" s="342"/>
      <c r="TDV446" s="342"/>
      <c r="TDW446" s="342"/>
      <c r="TDX446" s="342"/>
      <c r="TDY446" s="342"/>
      <c r="TDZ446" s="342"/>
      <c r="TEA446" s="342"/>
      <c r="TEB446" s="342"/>
      <c r="TEC446" s="342"/>
      <c r="TED446" s="342"/>
      <c r="TEE446" s="342"/>
      <c r="TEF446" s="342"/>
      <c r="TEG446" s="342"/>
      <c r="TEH446" s="342"/>
      <c r="TEI446" s="342"/>
      <c r="TEJ446" s="342"/>
      <c r="TEK446" s="342"/>
      <c r="TEL446" s="342"/>
      <c r="TEM446" s="342"/>
      <c r="TEN446" s="342"/>
      <c r="TEO446" s="342"/>
      <c r="TEP446" s="342"/>
      <c r="TEQ446" s="342"/>
      <c r="TER446" s="342"/>
      <c r="TES446" s="342"/>
      <c r="TET446" s="342"/>
      <c r="TEU446" s="342"/>
      <c r="TEV446" s="342"/>
      <c r="TEW446" s="342"/>
      <c r="TEX446" s="342"/>
      <c r="TEY446" s="342"/>
      <c r="TEZ446" s="342"/>
      <c r="TFA446" s="342"/>
      <c r="TFB446" s="342"/>
      <c r="TFC446" s="342"/>
      <c r="TFD446" s="342"/>
      <c r="TFE446" s="342"/>
      <c r="TFF446" s="342"/>
      <c r="TFG446" s="342"/>
      <c r="TFH446" s="342"/>
      <c r="TFI446" s="342"/>
      <c r="TFJ446" s="342"/>
      <c r="TFK446" s="342"/>
      <c r="TFL446" s="342"/>
      <c r="TFM446" s="342"/>
      <c r="TFN446" s="342"/>
      <c r="TFO446" s="342"/>
      <c r="TFP446" s="342"/>
      <c r="TFQ446" s="342"/>
      <c r="TFR446" s="342"/>
      <c r="TFS446" s="342"/>
      <c r="TFT446" s="342"/>
      <c r="TFU446" s="342"/>
      <c r="TFV446" s="342"/>
      <c r="TFW446" s="342"/>
      <c r="TFX446" s="342"/>
      <c r="TFY446" s="342"/>
      <c r="TFZ446" s="342"/>
      <c r="TGA446" s="342"/>
      <c r="TGB446" s="342"/>
      <c r="TGC446" s="342"/>
      <c r="TGD446" s="342"/>
      <c r="TGE446" s="342"/>
      <c r="TGF446" s="342"/>
      <c r="TGG446" s="342"/>
      <c r="TGH446" s="342"/>
      <c r="TGI446" s="342"/>
      <c r="TGJ446" s="342"/>
      <c r="TGK446" s="342"/>
      <c r="TGL446" s="342"/>
      <c r="TGM446" s="342"/>
      <c r="TGN446" s="342"/>
      <c r="TGO446" s="342"/>
      <c r="TGP446" s="342"/>
      <c r="TGQ446" s="342"/>
      <c r="TGR446" s="342"/>
      <c r="TGS446" s="342"/>
      <c r="TGT446" s="342"/>
      <c r="TGU446" s="342"/>
      <c r="TGV446" s="342"/>
      <c r="TGW446" s="342"/>
      <c r="TGX446" s="342"/>
      <c r="TGY446" s="342"/>
      <c r="TGZ446" s="342"/>
      <c r="THA446" s="342"/>
      <c r="THB446" s="342"/>
      <c r="THC446" s="342"/>
      <c r="THD446" s="342"/>
      <c r="THE446" s="342"/>
      <c r="THF446" s="342"/>
      <c r="THG446" s="342"/>
      <c r="THH446" s="342"/>
      <c r="THI446" s="342"/>
      <c r="THJ446" s="342"/>
      <c r="THK446" s="342"/>
      <c r="THL446" s="342"/>
      <c r="THM446" s="342"/>
      <c r="THN446" s="342"/>
      <c r="THO446" s="342"/>
      <c r="THP446" s="342"/>
      <c r="THQ446" s="342"/>
      <c r="THR446" s="342"/>
      <c r="THS446" s="342"/>
      <c r="THT446" s="342"/>
      <c r="THU446" s="342"/>
      <c r="THV446" s="342"/>
      <c r="THW446" s="342"/>
      <c r="THX446" s="342"/>
      <c r="THY446" s="342"/>
      <c r="THZ446" s="342"/>
      <c r="TIA446" s="342"/>
      <c r="TIB446" s="342"/>
      <c r="TIC446" s="342"/>
      <c r="TID446" s="342"/>
      <c r="TIE446" s="342"/>
      <c r="TIF446" s="342"/>
      <c r="TIG446" s="342"/>
      <c r="TIH446" s="342"/>
      <c r="TII446" s="342"/>
      <c r="TIJ446" s="342"/>
      <c r="TIK446" s="342"/>
      <c r="TIL446" s="342"/>
      <c r="TIM446" s="342"/>
      <c r="TIN446" s="342"/>
      <c r="TIO446" s="342"/>
      <c r="TIP446" s="342"/>
      <c r="TIQ446" s="342"/>
      <c r="TIR446" s="342"/>
      <c r="TIS446" s="342"/>
      <c r="TIT446" s="342"/>
      <c r="TIU446" s="342"/>
      <c r="TIV446" s="342"/>
      <c r="TIW446" s="342"/>
      <c r="TIX446" s="342"/>
      <c r="TIY446" s="342"/>
      <c r="TIZ446" s="342"/>
      <c r="TJA446" s="342"/>
      <c r="TJB446" s="342"/>
      <c r="TJC446" s="342"/>
      <c r="TJD446" s="342"/>
      <c r="TJE446" s="342"/>
      <c r="TJF446" s="342"/>
      <c r="TJG446" s="342"/>
      <c r="TJH446" s="342"/>
      <c r="TJI446" s="342"/>
      <c r="TJJ446" s="342"/>
      <c r="TJK446" s="342"/>
      <c r="TJL446" s="342"/>
      <c r="TJM446" s="342"/>
      <c r="TJN446" s="342"/>
      <c r="TJO446" s="342"/>
      <c r="TJP446" s="342"/>
      <c r="TJQ446" s="342"/>
      <c r="TJR446" s="342"/>
      <c r="TJS446" s="342"/>
      <c r="TJT446" s="342"/>
      <c r="TJU446" s="342"/>
      <c r="TJV446" s="342"/>
      <c r="TJW446" s="342"/>
      <c r="TJX446" s="342"/>
      <c r="TJY446" s="342"/>
      <c r="TJZ446" s="342"/>
      <c r="TKA446" s="342"/>
      <c r="TKB446" s="342"/>
      <c r="TKC446" s="342"/>
      <c r="TKD446" s="342"/>
      <c r="TKE446" s="342"/>
      <c r="TKF446" s="342"/>
      <c r="TKG446" s="342"/>
      <c r="TKH446" s="342"/>
      <c r="TKI446" s="342"/>
      <c r="TKJ446" s="342"/>
      <c r="TKK446" s="342"/>
      <c r="TKL446" s="342"/>
      <c r="TKM446" s="342"/>
      <c r="TKN446" s="342"/>
      <c r="TKO446" s="342"/>
      <c r="TKP446" s="342"/>
      <c r="TKQ446" s="342"/>
      <c r="TKR446" s="342"/>
      <c r="TKS446" s="342"/>
      <c r="TKT446" s="342"/>
      <c r="TKU446" s="342"/>
      <c r="TKV446" s="342"/>
      <c r="TKW446" s="342"/>
      <c r="TKX446" s="342"/>
      <c r="TKY446" s="342"/>
      <c r="TKZ446" s="342"/>
      <c r="TLA446" s="342"/>
      <c r="TLB446" s="342"/>
      <c r="TLC446" s="342"/>
      <c r="TLD446" s="342"/>
      <c r="TLE446" s="342"/>
      <c r="TLF446" s="342"/>
      <c r="TLG446" s="342"/>
      <c r="TLH446" s="342"/>
      <c r="TLI446" s="342"/>
      <c r="TLJ446" s="342"/>
      <c r="TLK446" s="342"/>
      <c r="TLL446" s="342"/>
      <c r="TLM446" s="342"/>
      <c r="TLN446" s="342"/>
      <c r="TLO446" s="342"/>
      <c r="TLP446" s="342"/>
      <c r="TLQ446" s="342"/>
      <c r="TLR446" s="342"/>
      <c r="TLS446" s="342"/>
      <c r="TLT446" s="342"/>
      <c r="TLU446" s="342"/>
      <c r="TLV446" s="342"/>
      <c r="TLW446" s="342"/>
      <c r="TLX446" s="342"/>
      <c r="TLY446" s="342"/>
      <c r="TLZ446" s="342"/>
      <c r="TMA446" s="342"/>
      <c r="TMB446" s="342"/>
      <c r="TMC446" s="342"/>
      <c r="TMD446" s="342"/>
      <c r="TME446" s="342"/>
      <c r="TMF446" s="342"/>
      <c r="TMG446" s="342"/>
      <c r="TMH446" s="342"/>
      <c r="TMI446" s="342"/>
      <c r="TMJ446" s="342"/>
      <c r="TMK446" s="342"/>
      <c r="TML446" s="342"/>
      <c r="TMM446" s="342"/>
      <c r="TMN446" s="342"/>
      <c r="TMO446" s="342"/>
      <c r="TMP446" s="342"/>
      <c r="TMQ446" s="342"/>
      <c r="TMR446" s="342"/>
      <c r="TMS446" s="342"/>
      <c r="TMT446" s="342"/>
      <c r="TMU446" s="342"/>
      <c r="TMV446" s="342"/>
      <c r="TMW446" s="342"/>
      <c r="TMX446" s="342"/>
      <c r="TMY446" s="342"/>
      <c r="TMZ446" s="342"/>
      <c r="TNA446" s="342"/>
      <c r="TNB446" s="342"/>
      <c r="TNC446" s="342"/>
      <c r="TND446" s="342"/>
      <c r="TNE446" s="342"/>
      <c r="TNF446" s="342"/>
      <c r="TNG446" s="342"/>
      <c r="TNH446" s="342"/>
      <c r="TNI446" s="342"/>
      <c r="TNJ446" s="342"/>
      <c r="TNK446" s="342"/>
      <c r="TNL446" s="342"/>
      <c r="TNM446" s="342"/>
      <c r="TNN446" s="342"/>
      <c r="TNO446" s="342"/>
      <c r="TNP446" s="342"/>
      <c r="TNQ446" s="342"/>
      <c r="TNR446" s="342"/>
      <c r="TNS446" s="342"/>
      <c r="TNT446" s="342"/>
      <c r="TNU446" s="342"/>
      <c r="TNV446" s="342"/>
      <c r="TNW446" s="342"/>
      <c r="TNX446" s="342"/>
      <c r="TNY446" s="342"/>
      <c r="TNZ446" s="342"/>
      <c r="TOA446" s="342"/>
      <c r="TOB446" s="342"/>
      <c r="TOC446" s="342"/>
      <c r="TOD446" s="342"/>
      <c r="TOE446" s="342"/>
      <c r="TOF446" s="342"/>
      <c r="TOG446" s="342"/>
      <c r="TOH446" s="342"/>
      <c r="TOI446" s="342"/>
      <c r="TOJ446" s="342"/>
      <c r="TOK446" s="342"/>
      <c r="TOL446" s="342"/>
      <c r="TOM446" s="342"/>
      <c r="TON446" s="342"/>
      <c r="TOO446" s="342"/>
      <c r="TOP446" s="342"/>
      <c r="TOQ446" s="342"/>
      <c r="TOR446" s="342"/>
      <c r="TOS446" s="342"/>
      <c r="TOT446" s="342"/>
      <c r="TOU446" s="342"/>
      <c r="TOV446" s="342"/>
      <c r="TOW446" s="342"/>
      <c r="TOX446" s="342"/>
      <c r="TOY446" s="342"/>
      <c r="TOZ446" s="342"/>
      <c r="TPA446" s="342"/>
      <c r="TPB446" s="342"/>
      <c r="TPC446" s="342"/>
      <c r="TPD446" s="342"/>
      <c r="TPE446" s="342"/>
      <c r="TPF446" s="342"/>
      <c r="TPG446" s="342"/>
      <c r="TPH446" s="342"/>
      <c r="TPI446" s="342"/>
      <c r="TPJ446" s="342"/>
      <c r="TPK446" s="342"/>
      <c r="TPL446" s="342"/>
      <c r="TPM446" s="342"/>
      <c r="TPN446" s="342"/>
      <c r="TPO446" s="342"/>
      <c r="TPP446" s="342"/>
      <c r="TPQ446" s="342"/>
      <c r="TPR446" s="342"/>
      <c r="TPS446" s="342"/>
      <c r="TPT446" s="342"/>
      <c r="TPU446" s="342"/>
      <c r="TPV446" s="342"/>
      <c r="TPW446" s="342"/>
      <c r="TPX446" s="342"/>
      <c r="TPY446" s="342"/>
      <c r="TPZ446" s="342"/>
      <c r="TQA446" s="342"/>
      <c r="TQB446" s="342"/>
      <c r="TQC446" s="342"/>
      <c r="TQD446" s="342"/>
      <c r="TQE446" s="342"/>
      <c r="TQF446" s="342"/>
      <c r="TQG446" s="342"/>
      <c r="TQH446" s="342"/>
      <c r="TQI446" s="342"/>
      <c r="TQJ446" s="342"/>
      <c r="TQK446" s="342"/>
      <c r="TQL446" s="342"/>
      <c r="TQM446" s="342"/>
      <c r="TQN446" s="342"/>
      <c r="TQO446" s="342"/>
      <c r="TQP446" s="342"/>
      <c r="TQQ446" s="342"/>
      <c r="TQR446" s="342"/>
      <c r="TQS446" s="342"/>
      <c r="TQT446" s="342"/>
      <c r="TQU446" s="342"/>
      <c r="TQV446" s="342"/>
      <c r="TQW446" s="342"/>
      <c r="TQX446" s="342"/>
      <c r="TQY446" s="342"/>
      <c r="TQZ446" s="342"/>
      <c r="TRA446" s="342"/>
      <c r="TRB446" s="342"/>
      <c r="TRC446" s="342"/>
      <c r="TRD446" s="342"/>
      <c r="TRE446" s="342"/>
      <c r="TRF446" s="342"/>
      <c r="TRG446" s="342"/>
      <c r="TRH446" s="342"/>
      <c r="TRI446" s="342"/>
      <c r="TRJ446" s="342"/>
      <c r="TRK446" s="342"/>
      <c r="TRL446" s="342"/>
      <c r="TRM446" s="342"/>
      <c r="TRN446" s="342"/>
      <c r="TRO446" s="342"/>
      <c r="TRP446" s="342"/>
      <c r="TRQ446" s="342"/>
      <c r="TRR446" s="342"/>
      <c r="TRS446" s="342"/>
      <c r="TRT446" s="342"/>
      <c r="TRU446" s="342"/>
      <c r="TRV446" s="342"/>
      <c r="TRW446" s="342"/>
      <c r="TRX446" s="342"/>
      <c r="TRY446" s="342"/>
      <c r="TRZ446" s="342"/>
      <c r="TSA446" s="342"/>
      <c r="TSB446" s="342"/>
      <c r="TSC446" s="342"/>
      <c r="TSD446" s="342"/>
      <c r="TSE446" s="342"/>
      <c r="TSF446" s="342"/>
      <c r="TSG446" s="342"/>
      <c r="TSH446" s="342"/>
      <c r="TSI446" s="342"/>
      <c r="TSJ446" s="342"/>
      <c r="TSK446" s="342"/>
      <c r="TSL446" s="342"/>
      <c r="TSM446" s="342"/>
      <c r="TSN446" s="342"/>
      <c r="TSO446" s="342"/>
      <c r="TSP446" s="342"/>
      <c r="TSQ446" s="342"/>
      <c r="TSR446" s="342"/>
      <c r="TSS446" s="342"/>
      <c r="TST446" s="342"/>
      <c r="TSU446" s="342"/>
      <c r="TSV446" s="342"/>
      <c r="TSW446" s="342"/>
      <c r="TSX446" s="342"/>
      <c r="TSY446" s="342"/>
      <c r="TSZ446" s="342"/>
      <c r="TTA446" s="342"/>
      <c r="TTB446" s="342"/>
      <c r="TTC446" s="342"/>
      <c r="TTD446" s="342"/>
      <c r="TTE446" s="342"/>
      <c r="TTF446" s="342"/>
      <c r="TTG446" s="342"/>
      <c r="TTH446" s="342"/>
      <c r="TTI446" s="342"/>
      <c r="TTJ446" s="342"/>
      <c r="TTK446" s="342"/>
      <c r="TTL446" s="342"/>
      <c r="TTM446" s="342"/>
      <c r="TTN446" s="342"/>
      <c r="TTO446" s="342"/>
      <c r="TTP446" s="342"/>
      <c r="TTQ446" s="342"/>
      <c r="TTR446" s="342"/>
      <c r="TTS446" s="342"/>
      <c r="TTT446" s="342"/>
      <c r="TTU446" s="342"/>
      <c r="TTV446" s="342"/>
      <c r="TTW446" s="342"/>
      <c r="TTX446" s="342"/>
      <c r="TTY446" s="342"/>
      <c r="TTZ446" s="342"/>
      <c r="TUA446" s="342"/>
      <c r="TUB446" s="342"/>
      <c r="TUC446" s="342"/>
      <c r="TUD446" s="342"/>
      <c r="TUE446" s="342"/>
      <c r="TUF446" s="342"/>
      <c r="TUG446" s="342"/>
      <c r="TUH446" s="342"/>
      <c r="TUI446" s="342"/>
      <c r="TUJ446" s="342"/>
      <c r="TUK446" s="342"/>
      <c r="TUL446" s="342"/>
      <c r="TUM446" s="342"/>
      <c r="TUN446" s="342"/>
      <c r="TUO446" s="342"/>
      <c r="TUP446" s="342"/>
      <c r="TUQ446" s="342"/>
      <c r="TUR446" s="342"/>
      <c r="TUS446" s="342"/>
      <c r="TUT446" s="342"/>
      <c r="TUU446" s="342"/>
      <c r="TUV446" s="342"/>
      <c r="TUW446" s="342"/>
      <c r="TUX446" s="342"/>
      <c r="TUY446" s="342"/>
      <c r="TUZ446" s="342"/>
      <c r="TVA446" s="342"/>
      <c r="TVB446" s="342"/>
      <c r="TVC446" s="342"/>
      <c r="TVD446" s="342"/>
      <c r="TVE446" s="342"/>
      <c r="TVF446" s="342"/>
      <c r="TVG446" s="342"/>
      <c r="TVH446" s="342"/>
      <c r="TVI446" s="342"/>
      <c r="TVJ446" s="342"/>
      <c r="TVK446" s="342"/>
      <c r="TVL446" s="342"/>
      <c r="TVM446" s="342"/>
      <c r="TVN446" s="342"/>
      <c r="TVO446" s="342"/>
      <c r="TVP446" s="342"/>
      <c r="TVQ446" s="342"/>
      <c r="TVR446" s="342"/>
      <c r="TVS446" s="342"/>
      <c r="TVT446" s="342"/>
      <c r="TVU446" s="342"/>
      <c r="TVV446" s="342"/>
      <c r="TVW446" s="342"/>
      <c r="TVX446" s="342"/>
      <c r="TVY446" s="342"/>
      <c r="TVZ446" s="342"/>
      <c r="TWA446" s="342"/>
      <c r="TWB446" s="342"/>
      <c r="TWC446" s="342"/>
      <c r="TWD446" s="342"/>
      <c r="TWE446" s="342"/>
      <c r="TWF446" s="342"/>
      <c r="TWG446" s="342"/>
      <c r="TWH446" s="342"/>
      <c r="TWI446" s="342"/>
      <c r="TWJ446" s="342"/>
      <c r="TWK446" s="342"/>
      <c r="TWL446" s="342"/>
      <c r="TWM446" s="342"/>
      <c r="TWN446" s="342"/>
      <c r="TWO446" s="342"/>
      <c r="TWP446" s="342"/>
      <c r="TWQ446" s="342"/>
      <c r="TWR446" s="342"/>
      <c r="TWS446" s="342"/>
      <c r="TWT446" s="342"/>
      <c r="TWU446" s="342"/>
      <c r="TWV446" s="342"/>
      <c r="TWW446" s="342"/>
      <c r="TWX446" s="342"/>
      <c r="TWY446" s="342"/>
      <c r="TWZ446" s="342"/>
      <c r="TXA446" s="342"/>
      <c r="TXB446" s="342"/>
      <c r="TXC446" s="342"/>
      <c r="TXD446" s="342"/>
      <c r="TXE446" s="342"/>
      <c r="TXF446" s="342"/>
      <c r="TXG446" s="342"/>
      <c r="TXH446" s="342"/>
      <c r="TXI446" s="342"/>
      <c r="TXJ446" s="342"/>
      <c r="TXK446" s="342"/>
      <c r="TXL446" s="342"/>
      <c r="TXM446" s="342"/>
      <c r="TXN446" s="342"/>
      <c r="TXO446" s="342"/>
      <c r="TXP446" s="342"/>
      <c r="TXQ446" s="342"/>
      <c r="TXR446" s="342"/>
      <c r="TXS446" s="342"/>
      <c r="TXT446" s="342"/>
      <c r="TXU446" s="342"/>
      <c r="TXV446" s="342"/>
      <c r="TXW446" s="342"/>
      <c r="TXX446" s="342"/>
      <c r="TXY446" s="342"/>
      <c r="TXZ446" s="342"/>
      <c r="TYA446" s="342"/>
      <c r="TYB446" s="342"/>
      <c r="TYC446" s="342"/>
      <c r="TYD446" s="342"/>
      <c r="TYE446" s="342"/>
      <c r="TYF446" s="342"/>
      <c r="TYG446" s="342"/>
      <c r="TYH446" s="342"/>
      <c r="TYI446" s="342"/>
      <c r="TYJ446" s="342"/>
      <c r="TYK446" s="342"/>
      <c r="TYL446" s="342"/>
      <c r="TYM446" s="342"/>
      <c r="TYN446" s="342"/>
      <c r="TYO446" s="342"/>
      <c r="TYP446" s="342"/>
      <c r="TYQ446" s="342"/>
      <c r="TYR446" s="342"/>
      <c r="TYS446" s="342"/>
      <c r="TYT446" s="342"/>
      <c r="TYU446" s="342"/>
      <c r="TYV446" s="342"/>
      <c r="TYW446" s="342"/>
      <c r="TYX446" s="342"/>
      <c r="TYY446" s="342"/>
      <c r="TYZ446" s="342"/>
      <c r="TZA446" s="342"/>
      <c r="TZB446" s="342"/>
      <c r="TZC446" s="342"/>
      <c r="TZD446" s="342"/>
      <c r="TZE446" s="342"/>
      <c r="TZF446" s="342"/>
      <c r="TZG446" s="342"/>
      <c r="TZH446" s="342"/>
      <c r="TZI446" s="342"/>
      <c r="TZJ446" s="342"/>
      <c r="TZK446" s="342"/>
      <c r="TZL446" s="342"/>
      <c r="TZM446" s="342"/>
      <c r="TZN446" s="342"/>
      <c r="TZO446" s="342"/>
      <c r="TZP446" s="342"/>
      <c r="TZQ446" s="342"/>
      <c r="TZR446" s="342"/>
      <c r="TZS446" s="342"/>
      <c r="TZT446" s="342"/>
      <c r="TZU446" s="342"/>
      <c r="TZV446" s="342"/>
      <c r="TZW446" s="342"/>
      <c r="TZX446" s="342"/>
      <c r="TZY446" s="342"/>
      <c r="TZZ446" s="342"/>
      <c r="UAA446" s="342"/>
      <c r="UAB446" s="342"/>
      <c r="UAC446" s="342"/>
      <c r="UAD446" s="342"/>
      <c r="UAE446" s="342"/>
      <c r="UAF446" s="342"/>
      <c r="UAG446" s="342"/>
      <c r="UAH446" s="342"/>
      <c r="UAI446" s="342"/>
      <c r="UAJ446" s="342"/>
      <c r="UAK446" s="342"/>
      <c r="UAL446" s="342"/>
      <c r="UAM446" s="342"/>
      <c r="UAN446" s="342"/>
      <c r="UAO446" s="342"/>
      <c r="UAP446" s="342"/>
      <c r="UAQ446" s="342"/>
      <c r="UAR446" s="342"/>
      <c r="UAS446" s="342"/>
      <c r="UAT446" s="342"/>
      <c r="UAU446" s="342"/>
      <c r="UAV446" s="342"/>
      <c r="UAW446" s="342"/>
      <c r="UAX446" s="342"/>
      <c r="UAY446" s="342"/>
      <c r="UAZ446" s="342"/>
      <c r="UBA446" s="342"/>
      <c r="UBB446" s="342"/>
      <c r="UBC446" s="342"/>
      <c r="UBD446" s="342"/>
      <c r="UBE446" s="342"/>
      <c r="UBF446" s="342"/>
      <c r="UBG446" s="342"/>
      <c r="UBH446" s="342"/>
      <c r="UBI446" s="342"/>
      <c r="UBJ446" s="342"/>
      <c r="UBK446" s="342"/>
      <c r="UBL446" s="342"/>
      <c r="UBM446" s="342"/>
      <c r="UBN446" s="342"/>
      <c r="UBO446" s="342"/>
      <c r="UBP446" s="342"/>
      <c r="UBQ446" s="342"/>
      <c r="UBR446" s="342"/>
      <c r="UBS446" s="342"/>
      <c r="UBT446" s="342"/>
      <c r="UBU446" s="342"/>
      <c r="UBV446" s="342"/>
      <c r="UBW446" s="342"/>
      <c r="UBX446" s="342"/>
      <c r="UBY446" s="342"/>
      <c r="UBZ446" s="342"/>
      <c r="UCA446" s="342"/>
      <c r="UCB446" s="342"/>
      <c r="UCC446" s="342"/>
      <c r="UCD446" s="342"/>
      <c r="UCE446" s="342"/>
      <c r="UCF446" s="342"/>
      <c r="UCG446" s="342"/>
      <c r="UCH446" s="342"/>
      <c r="UCI446" s="342"/>
      <c r="UCJ446" s="342"/>
      <c r="UCK446" s="342"/>
      <c r="UCL446" s="342"/>
      <c r="UCM446" s="342"/>
      <c r="UCN446" s="342"/>
      <c r="UCO446" s="342"/>
      <c r="UCP446" s="342"/>
      <c r="UCQ446" s="342"/>
      <c r="UCR446" s="342"/>
      <c r="UCS446" s="342"/>
      <c r="UCT446" s="342"/>
      <c r="UCU446" s="342"/>
      <c r="UCV446" s="342"/>
      <c r="UCW446" s="342"/>
      <c r="UCX446" s="342"/>
      <c r="UCY446" s="342"/>
      <c r="UCZ446" s="342"/>
      <c r="UDA446" s="342"/>
      <c r="UDB446" s="342"/>
      <c r="UDC446" s="342"/>
      <c r="UDD446" s="342"/>
      <c r="UDE446" s="342"/>
      <c r="UDF446" s="342"/>
      <c r="UDG446" s="342"/>
      <c r="UDH446" s="342"/>
      <c r="UDI446" s="342"/>
      <c r="UDJ446" s="342"/>
      <c r="UDK446" s="342"/>
      <c r="UDL446" s="342"/>
      <c r="UDM446" s="342"/>
      <c r="UDN446" s="342"/>
      <c r="UDO446" s="342"/>
      <c r="UDP446" s="342"/>
      <c r="UDQ446" s="342"/>
      <c r="UDR446" s="342"/>
      <c r="UDS446" s="342"/>
      <c r="UDT446" s="342"/>
      <c r="UDU446" s="342"/>
      <c r="UDV446" s="342"/>
      <c r="UDW446" s="342"/>
      <c r="UDX446" s="342"/>
      <c r="UDY446" s="342"/>
      <c r="UDZ446" s="342"/>
      <c r="UEA446" s="342"/>
      <c r="UEB446" s="342"/>
      <c r="UEC446" s="342"/>
      <c r="UED446" s="342"/>
      <c r="UEE446" s="342"/>
      <c r="UEF446" s="342"/>
      <c r="UEG446" s="342"/>
      <c r="UEH446" s="342"/>
      <c r="UEI446" s="342"/>
      <c r="UEJ446" s="342"/>
      <c r="UEK446" s="342"/>
      <c r="UEL446" s="342"/>
      <c r="UEM446" s="342"/>
      <c r="UEN446" s="342"/>
      <c r="UEO446" s="342"/>
      <c r="UEP446" s="342"/>
      <c r="UEQ446" s="342"/>
      <c r="UER446" s="342"/>
      <c r="UES446" s="342"/>
      <c r="UET446" s="342"/>
      <c r="UEU446" s="342"/>
      <c r="UEV446" s="342"/>
      <c r="UEW446" s="342"/>
      <c r="UEX446" s="342"/>
      <c r="UEY446" s="342"/>
      <c r="UEZ446" s="342"/>
      <c r="UFA446" s="342"/>
      <c r="UFB446" s="342"/>
      <c r="UFC446" s="342"/>
      <c r="UFD446" s="342"/>
      <c r="UFE446" s="342"/>
      <c r="UFF446" s="342"/>
      <c r="UFG446" s="342"/>
      <c r="UFH446" s="342"/>
      <c r="UFI446" s="342"/>
      <c r="UFJ446" s="342"/>
      <c r="UFK446" s="342"/>
      <c r="UFL446" s="342"/>
      <c r="UFM446" s="342"/>
      <c r="UFN446" s="342"/>
      <c r="UFO446" s="342"/>
      <c r="UFP446" s="342"/>
      <c r="UFQ446" s="342"/>
      <c r="UFR446" s="342"/>
      <c r="UFS446" s="342"/>
      <c r="UFT446" s="342"/>
      <c r="UFU446" s="342"/>
      <c r="UFV446" s="342"/>
      <c r="UFW446" s="342"/>
      <c r="UFX446" s="342"/>
      <c r="UFY446" s="342"/>
      <c r="UFZ446" s="342"/>
      <c r="UGA446" s="342"/>
      <c r="UGB446" s="342"/>
      <c r="UGC446" s="342"/>
      <c r="UGD446" s="342"/>
      <c r="UGE446" s="342"/>
      <c r="UGF446" s="342"/>
      <c r="UGG446" s="342"/>
      <c r="UGH446" s="342"/>
      <c r="UGI446" s="342"/>
      <c r="UGJ446" s="342"/>
      <c r="UGK446" s="342"/>
      <c r="UGL446" s="342"/>
      <c r="UGM446" s="342"/>
      <c r="UGN446" s="342"/>
      <c r="UGO446" s="342"/>
      <c r="UGP446" s="342"/>
      <c r="UGQ446" s="342"/>
      <c r="UGR446" s="342"/>
      <c r="UGS446" s="342"/>
      <c r="UGT446" s="342"/>
      <c r="UGU446" s="342"/>
      <c r="UGV446" s="342"/>
      <c r="UGW446" s="342"/>
      <c r="UGX446" s="342"/>
      <c r="UGY446" s="342"/>
      <c r="UGZ446" s="342"/>
      <c r="UHA446" s="342"/>
      <c r="UHB446" s="342"/>
      <c r="UHC446" s="342"/>
      <c r="UHD446" s="342"/>
      <c r="UHE446" s="342"/>
      <c r="UHF446" s="342"/>
      <c r="UHG446" s="342"/>
      <c r="UHH446" s="342"/>
      <c r="UHI446" s="342"/>
      <c r="UHJ446" s="342"/>
      <c r="UHK446" s="342"/>
      <c r="UHL446" s="342"/>
      <c r="UHM446" s="342"/>
      <c r="UHN446" s="342"/>
      <c r="UHO446" s="342"/>
      <c r="UHP446" s="342"/>
      <c r="UHQ446" s="342"/>
      <c r="UHR446" s="342"/>
      <c r="UHS446" s="342"/>
      <c r="UHT446" s="342"/>
      <c r="UHU446" s="342"/>
      <c r="UHV446" s="342"/>
      <c r="UHW446" s="342"/>
      <c r="UHX446" s="342"/>
      <c r="UHY446" s="342"/>
      <c r="UHZ446" s="342"/>
      <c r="UIA446" s="342"/>
      <c r="UIB446" s="342"/>
      <c r="UIC446" s="342"/>
      <c r="UID446" s="342"/>
      <c r="UIE446" s="342"/>
      <c r="UIF446" s="342"/>
      <c r="UIG446" s="342"/>
      <c r="UIH446" s="342"/>
      <c r="UII446" s="342"/>
      <c r="UIJ446" s="342"/>
      <c r="UIK446" s="342"/>
      <c r="UIL446" s="342"/>
      <c r="UIM446" s="342"/>
      <c r="UIN446" s="342"/>
      <c r="UIO446" s="342"/>
      <c r="UIP446" s="342"/>
      <c r="UIQ446" s="342"/>
      <c r="UIR446" s="342"/>
      <c r="UIS446" s="342"/>
      <c r="UIT446" s="342"/>
      <c r="UIU446" s="342"/>
      <c r="UIV446" s="342"/>
      <c r="UIW446" s="342"/>
      <c r="UIX446" s="342"/>
      <c r="UIY446" s="342"/>
      <c r="UIZ446" s="342"/>
      <c r="UJA446" s="342"/>
      <c r="UJB446" s="342"/>
      <c r="UJC446" s="342"/>
      <c r="UJD446" s="342"/>
      <c r="UJE446" s="342"/>
      <c r="UJF446" s="342"/>
      <c r="UJG446" s="342"/>
      <c r="UJH446" s="342"/>
      <c r="UJI446" s="342"/>
      <c r="UJJ446" s="342"/>
      <c r="UJK446" s="342"/>
      <c r="UJL446" s="342"/>
      <c r="UJM446" s="342"/>
      <c r="UJN446" s="342"/>
      <c r="UJO446" s="342"/>
      <c r="UJP446" s="342"/>
      <c r="UJQ446" s="342"/>
      <c r="UJR446" s="342"/>
      <c r="UJS446" s="342"/>
      <c r="UJT446" s="342"/>
      <c r="UJU446" s="342"/>
      <c r="UJV446" s="342"/>
      <c r="UJW446" s="342"/>
      <c r="UJX446" s="342"/>
      <c r="UJY446" s="342"/>
      <c r="UJZ446" s="342"/>
      <c r="UKA446" s="342"/>
      <c r="UKB446" s="342"/>
      <c r="UKC446" s="342"/>
      <c r="UKD446" s="342"/>
      <c r="UKE446" s="342"/>
      <c r="UKF446" s="342"/>
      <c r="UKG446" s="342"/>
      <c r="UKH446" s="342"/>
      <c r="UKI446" s="342"/>
      <c r="UKJ446" s="342"/>
      <c r="UKK446" s="342"/>
      <c r="UKL446" s="342"/>
      <c r="UKM446" s="342"/>
      <c r="UKN446" s="342"/>
      <c r="UKO446" s="342"/>
      <c r="UKP446" s="342"/>
      <c r="UKQ446" s="342"/>
      <c r="UKR446" s="342"/>
      <c r="UKS446" s="342"/>
      <c r="UKT446" s="342"/>
      <c r="UKU446" s="342"/>
      <c r="UKV446" s="342"/>
      <c r="UKW446" s="342"/>
      <c r="UKX446" s="342"/>
      <c r="UKY446" s="342"/>
      <c r="UKZ446" s="342"/>
      <c r="ULA446" s="342"/>
      <c r="ULB446" s="342"/>
      <c r="ULC446" s="342"/>
      <c r="ULD446" s="342"/>
      <c r="ULE446" s="342"/>
      <c r="ULF446" s="342"/>
      <c r="ULG446" s="342"/>
      <c r="ULH446" s="342"/>
      <c r="ULI446" s="342"/>
      <c r="ULJ446" s="342"/>
      <c r="ULK446" s="342"/>
      <c r="ULL446" s="342"/>
      <c r="ULM446" s="342"/>
      <c r="ULN446" s="342"/>
      <c r="ULO446" s="342"/>
      <c r="ULP446" s="342"/>
      <c r="ULQ446" s="342"/>
      <c r="ULR446" s="342"/>
      <c r="ULS446" s="342"/>
      <c r="ULT446" s="342"/>
      <c r="ULU446" s="342"/>
      <c r="ULV446" s="342"/>
      <c r="ULW446" s="342"/>
      <c r="ULX446" s="342"/>
      <c r="ULY446" s="342"/>
      <c r="ULZ446" s="342"/>
      <c r="UMA446" s="342"/>
      <c r="UMB446" s="342"/>
      <c r="UMC446" s="342"/>
      <c r="UMD446" s="342"/>
      <c r="UME446" s="342"/>
      <c r="UMF446" s="342"/>
      <c r="UMG446" s="342"/>
      <c r="UMH446" s="342"/>
      <c r="UMI446" s="342"/>
      <c r="UMJ446" s="342"/>
      <c r="UMK446" s="342"/>
      <c r="UML446" s="342"/>
      <c r="UMM446" s="342"/>
      <c r="UMN446" s="342"/>
      <c r="UMO446" s="342"/>
      <c r="UMP446" s="342"/>
      <c r="UMQ446" s="342"/>
      <c r="UMR446" s="342"/>
      <c r="UMS446" s="342"/>
      <c r="UMT446" s="342"/>
      <c r="UMU446" s="342"/>
      <c r="UMV446" s="342"/>
      <c r="UMW446" s="342"/>
      <c r="UMX446" s="342"/>
      <c r="UMY446" s="342"/>
      <c r="UMZ446" s="342"/>
      <c r="UNA446" s="342"/>
      <c r="UNB446" s="342"/>
      <c r="UNC446" s="342"/>
      <c r="UND446" s="342"/>
      <c r="UNE446" s="342"/>
      <c r="UNF446" s="342"/>
      <c r="UNG446" s="342"/>
      <c r="UNH446" s="342"/>
      <c r="UNI446" s="342"/>
      <c r="UNJ446" s="342"/>
      <c r="UNK446" s="342"/>
      <c r="UNL446" s="342"/>
      <c r="UNM446" s="342"/>
      <c r="UNN446" s="342"/>
      <c r="UNO446" s="342"/>
      <c r="UNP446" s="342"/>
      <c r="UNQ446" s="342"/>
      <c r="UNR446" s="342"/>
      <c r="UNS446" s="342"/>
      <c r="UNT446" s="342"/>
      <c r="UNU446" s="342"/>
      <c r="UNV446" s="342"/>
      <c r="UNW446" s="342"/>
      <c r="UNX446" s="342"/>
      <c r="UNY446" s="342"/>
      <c r="UNZ446" s="342"/>
      <c r="UOA446" s="342"/>
      <c r="UOB446" s="342"/>
      <c r="UOC446" s="342"/>
      <c r="UOD446" s="342"/>
      <c r="UOE446" s="342"/>
      <c r="UOF446" s="342"/>
      <c r="UOG446" s="342"/>
      <c r="UOH446" s="342"/>
      <c r="UOI446" s="342"/>
      <c r="UOJ446" s="342"/>
      <c r="UOK446" s="342"/>
      <c r="UOL446" s="342"/>
      <c r="UOM446" s="342"/>
      <c r="UON446" s="342"/>
      <c r="UOO446" s="342"/>
      <c r="UOP446" s="342"/>
      <c r="UOQ446" s="342"/>
      <c r="UOR446" s="342"/>
      <c r="UOS446" s="342"/>
      <c r="UOT446" s="342"/>
      <c r="UOU446" s="342"/>
      <c r="UOV446" s="342"/>
      <c r="UOW446" s="342"/>
      <c r="UOX446" s="342"/>
      <c r="UOY446" s="342"/>
      <c r="UOZ446" s="342"/>
      <c r="UPA446" s="342"/>
      <c r="UPB446" s="342"/>
      <c r="UPC446" s="342"/>
      <c r="UPD446" s="342"/>
      <c r="UPE446" s="342"/>
      <c r="UPF446" s="342"/>
      <c r="UPG446" s="342"/>
      <c r="UPH446" s="342"/>
      <c r="UPI446" s="342"/>
      <c r="UPJ446" s="342"/>
      <c r="UPK446" s="342"/>
      <c r="UPL446" s="342"/>
      <c r="UPM446" s="342"/>
      <c r="UPN446" s="342"/>
      <c r="UPO446" s="342"/>
      <c r="UPP446" s="342"/>
      <c r="UPQ446" s="342"/>
      <c r="UPR446" s="342"/>
      <c r="UPS446" s="342"/>
      <c r="UPT446" s="342"/>
      <c r="UPU446" s="342"/>
      <c r="UPV446" s="342"/>
      <c r="UPW446" s="342"/>
      <c r="UPX446" s="342"/>
      <c r="UPY446" s="342"/>
      <c r="UPZ446" s="342"/>
      <c r="UQA446" s="342"/>
      <c r="UQB446" s="342"/>
      <c r="UQC446" s="342"/>
      <c r="UQD446" s="342"/>
      <c r="UQE446" s="342"/>
      <c r="UQF446" s="342"/>
      <c r="UQG446" s="342"/>
      <c r="UQH446" s="342"/>
      <c r="UQI446" s="342"/>
      <c r="UQJ446" s="342"/>
      <c r="UQK446" s="342"/>
      <c r="UQL446" s="342"/>
      <c r="UQM446" s="342"/>
      <c r="UQN446" s="342"/>
      <c r="UQO446" s="342"/>
      <c r="UQP446" s="342"/>
      <c r="UQQ446" s="342"/>
      <c r="UQR446" s="342"/>
      <c r="UQS446" s="342"/>
      <c r="UQT446" s="342"/>
      <c r="UQU446" s="342"/>
      <c r="UQV446" s="342"/>
      <c r="UQW446" s="342"/>
      <c r="UQX446" s="342"/>
      <c r="UQY446" s="342"/>
      <c r="UQZ446" s="342"/>
      <c r="URA446" s="342"/>
      <c r="URB446" s="342"/>
      <c r="URC446" s="342"/>
      <c r="URD446" s="342"/>
      <c r="URE446" s="342"/>
      <c r="URF446" s="342"/>
      <c r="URG446" s="342"/>
      <c r="URH446" s="342"/>
      <c r="URI446" s="342"/>
      <c r="URJ446" s="342"/>
      <c r="URK446" s="342"/>
      <c r="URL446" s="342"/>
      <c r="URM446" s="342"/>
      <c r="URN446" s="342"/>
      <c r="URO446" s="342"/>
      <c r="URP446" s="342"/>
      <c r="URQ446" s="342"/>
      <c r="URR446" s="342"/>
      <c r="URS446" s="342"/>
      <c r="URT446" s="342"/>
      <c r="URU446" s="342"/>
      <c r="URV446" s="342"/>
      <c r="URW446" s="342"/>
      <c r="URX446" s="342"/>
      <c r="URY446" s="342"/>
      <c r="URZ446" s="342"/>
      <c r="USA446" s="342"/>
      <c r="USB446" s="342"/>
      <c r="USC446" s="342"/>
      <c r="USD446" s="342"/>
      <c r="USE446" s="342"/>
      <c r="USF446" s="342"/>
      <c r="USG446" s="342"/>
      <c r="USH446" s="342"/>
      <c r="USI446" s="342"/>
      <c r="USJ446" s="342"/>
      <c r="USK446" s="342"/>
      <c r="USL446" s="342"/>
      <c r="USM446" s="342"/>
      <c r="USN446" s="342"/>
      <c r="USO446" s="342"/>
      <c r="USP446" s="342"/>
      <c r="USQ446" s="342"/>
      <c r="USR446" s="342"/>
      <c r="USS446" s="342"/>
      <c r="UST446" s="342"/>
      <c r="USU446" s="342"/>
      <c r="USV446" s="342"/>
      <c r="USW446" s="342"/>
      <c r="USX446" s="342"/>
      <c r="USY446" s="342"/>
      <c r="USZ446" s="342"/>
      <c r="UTA446" s="342"/>
      <c r="UTB446" s="342"/>
      <c r="UTC446" s="342"/>
      <c r="UTD446" s="342"/>
      <c r="UTE446" s="342"/>
      <c r="UTF446" s="342"/>
      <c r="UTG446" s="342"/>
      <c r="UTH446" s="342"/>
      <c r="UTI446" s="342"/>
      <c r="UTJ446" s="342"/>
      <c r="UTK446" s="342"/>
      <c r="UTL446" s="342"/>
      <c r="UTM446" s="342"/>
      <c r="UTN446" s="342"/>
      <c r="UTO446" s="342"/>
      <c r="UTP446" s="342"/>
      <c r="UTQ446" s="342"/>
      <c r="UTR446" s="342"/>
      <c r="UTS446" s="342"/>
      <c r="UTT446" s="342"/>
      <c r="UTU446" s="342"/>
      <c r="UTV446" s="342"/>
      <c r="UTW446" s="342"/>
      <c r="UTX446" s="342"/>
      <c r="UTY446" s="342"/>
      <c r="UTZ446" s="342"/>
      <c r="UUA446" s="342"/>
      <c r="UUB446" s="342"/>
      <c r="UUC446" s="342"/>
      <c r="UUD446" s="342"/>
      <c r="UUE446" s="342"/>
      <c r="UUF446" s="342"/>
      <c r="UUG446" s="342"/>
      <c r="UUH446" s="342"/>
      <c r="UUI446" s="342"/>
      <c r="UUJ446" s="342"/>
      <c r="UUK446" s="342"/>
      <c r="UUL446" s="342"/>
      <c r="UUM446" s="342"/>
      <c r="UUN446" s="342"/>
      <c r="UUO446" s="342"/>
      <c r="UUP446" s="342"/>
      <c r="UUQ446" s="342"/>
      <c r="UUR446" s="342"/>
      <c r="UUS446" s="342"/>
      <c r="UUT446" s="342"/>
      <c r="UUU446" s="342"/>
      <c r="UUV446" s="342"/>
      <c r="UUW446" s="342"/>
      <c r="UUX446" s="342"/>
      <c r="UUY446" s="342"/>
      <c r="UUZ446" s="342"/>
      <c r="UVA446" s="342"/>
      <c r="UVB446" s="342"/>
      <c r="UVC446" s="342"/>
      <c r="UVD446" s="342"/>
      <c r="UVE446" s="342"/>
      <c r="UVF446" s="342"/>
      <c r="UVG446" s="342"/>
      <c r="UVH446" s="342"/>
      <c r="UVI446" s="342"/>
      <c r="UVJ446" s="342"/>
      <c r="UVK446" s="342"/>
      <c r="UVL446" s="342"/>
      <c r="UVM446" s="342"/>
      <c r="UVN446" s="342"/>
      <c r="UVO446" s="342"/>
      <c r="UVP446" s="342"/>
      <c r="UVQ446" s="342"/>
      <c r="UVR446" s="342"/>
      <c r="UVS446" s="342"/>
      <c r="UVT446" s="342"/>
      <c r="UVU446" s="342"/>
      <c r="UVV446" s="342"/>
      <c r="UVW446" s="342"/>
      <c r="UVX446" s="342"/>
      <c r="UVY446" s="342"/>
      <c r="UVZ446" s="342"/>
      <c r="UWA446" s="342"/>
      <c r="UWB446" s="342"/>
      <c r="UWC446" s="342"/>
      <c r="UWD446" s="342"/>
      <c r="UWE446" s="342"/>
      <c r="UWF446" s="342"/>
      <c r="UWG446" s="342"/>
      <c r="UWH446" s="342"/>
      <c r="UWI446" s="342"/>
      <c r="UWJ446" s="342"/>
      <c r="UWK446" s="342"/>
      <c r="UWL446" s="342"/>
      <c r="UWM446" s="342"/>
      <c r="UWN446" s="342"/>
      <c r="UWO446" s="342"/>
      <c r="UWP446" s="342"/>
      <c r="UWQ446" s="342"/>
      <c r="UWR446" s="342"/>
      <c r="UWS446" s="342"/>
      <c r="UWT446" s="342"/>
      <c r="UWU446" s="342"/>
      <c r="UWV446" s="342"/>
      <c r="UWW446" s="342"/>
      <c r="UWX446" s="342"/>
      <c r="UWY446" s="342"/>
      <c r="UWZ446" s="342"/>
      <c r="UXA446" s="342"/>
      <c r="UXB446" s="342"/>
      <c r="UXC446" s="342"/>
      <c r="UXD446" s="342"/>
      <c r="UXE446" s="342"/>
      <c r="UXF446" s="342"/>
      <c r="UXG446" s="342"/>
      <c r="UXH446" s="342"/>
      <c r="UXI446" s="342"/>
      <c r="UXJ446" s="342"/>
      <c r="UXK446" s="342"/>
      <c r="UXL446" s="342"/>
      <c r="UXM446" s="342"/>
      <c r="UXN446" s="342"/>
      <c r="UXO446" s="342"/>
      <c r="UXP446" s="342"/>
      <c r="UXQ446" s="342"/>
      <c r="UXR446" s="342"/>
      <c r="UXS446" s="342"/>
      <c r="UXT446" s="342"/>
      <c r="UXU446" s="342"/>
      <c r="UXV446" s="342"/>
      <c r="UXW446" s="342"/>
      <c r="UXX446" s="342"/>
      <c r="UXY446" s="342"/>
      <c r="UXZ446" s="342"/>
      <c r="UYA446" s="342"/>
      <c r="UYB446" s="342"/>
      <c r="UYC446" s="342"/>
      <c r="UYD446" s="342"/>
      <c r="UYE446" s="342"/>
      <c r="UYF446" s="342"/>
      <c r="UYG446" s="342"/>
      <c r="UYH446" s="342"/>
      <c r="UYI446" s="342"/>
      <c r="UYJ446" s="342"/>
      <c r="UYK446" s="342"/>
      <c r="UYL446" s="342"/>
      <c r="UYM446" s="342"/>
      <c r="UYN446" s="342"/>
      <c r="UYO446" s="342"/>
      <c r="UYP446" s="342"/>
      <c r="UYQ446" s="342"/>
      <c r="UYR446" s="342"/>
      <c r="UYS446" s="342"/>
      <c r="UYT446" s="342"/>
      <c r="UYU446" s="342"/>
      <c r="UYV446" s="342"/>
      <c r="UYW446" s="342"/>
      <c r="UYX446" s="342"/>
      <c r="UYY446" s="342"/>
      <c r="UYZ446" s="342"/>
      <c r="UZA446" s="342"/>
      <c r="UZB446" s="342"/>
      <c r="UZC446" s="342"/>
      <c r="UZD446" s="342"/>
      <c r="UZE446" s="342"/>
      <c r="UZF446" s="342"/>
      <c r="UZG446" s="342"/>
      <c r="UZH446" s="342"/>
      <c r="UZI446" s="342"/>
      <c r="UZJ446" s="342"/>
      <c r="UZK446" s="342"/>
      <c r="UZL446" s="342"/>
      <c r="UZM446" s="342"/>
      <c r="UZN446" s="342"/>
      <c r="UZO446" s="342"/>
      <c r="UZP446" s="342"/>
      <c r="UZQ446" s="342"/>
      <c r="UZR446" s="342"/>
      <c r="UZS446" s="342"/>
      <c r="UZT446" s="342"/>
      <c r="UZU446" s="342"/>
      <c r="UZV446" s="342"/>
      <c r="UZW446" s="342"/>
      <c r="UZX446" s="342"/>
      <c r="UZY446" s="342"/>
      <c r="UZZ446" s="342"/>
      <c r="VAA446" s="342"/>
      <c r="VAB446" s="342"/>
      <c r="VAC446" s="342"/>
      <c r="VAD446" s="342"/>
      <c r="VAE446" s="342"/>
      <c r="VAF446" s="342"/>
      <c r="VAG446" s="342"/>
      <c r="VAH446" s="342"/>
      <c r="VAI446" s="342"/>
      <c r="VAJ446" s="342"/>
      <c r="VAK446" s="342"/>
      <c r="VAL446" s="342"/>
      <c r="VAM446" s="342"/>
      <c r="VAN446" s="342"/>
      <c r="VAO446" s="342"/>
      <c r="VAP446" s="342"/>
      <c r="VAQ446" s="342"/>
      <c r="VAR446" s="342"/>
      <c r="VAS446" s="342"/>
      <c r="VAT446" s="342"/>
      <c r="VAU446" s="342"/>
      <c r="VAV446" s="342"/>
      <c r="VAW446" s="342"/>
      <c r="VAX446" s="342"/>
      <c r="VAY446" s="342"/>
      <c r="VAZ446" s="342"/>
      <c r="VBA446" s="342"/>
      <c r="VBB446" s="342"/>
      <c r="VBC446" s="342"/>
      <c r="VBD446" s="342"/>
      <c r="VBE446" s="342"/>
      <c r="VBF446" s="342"/>
      <c r="VBG446" s="342"/>
      <c r="VBH446" s="342"/>
      <c r="VBI446" s="342"/>
      <c r="VBJ446" s="342"/>
      <c r="VBK446" s="342"/>
      <c r="VBL446" s="342"/>
      <c r="VBM446" s="342"/>
      <c r="VBN446" s="342"/>
      <c r="VBO446" s="342"/>
      <c r="VBP446" s="342"/>
      <c r="VBQ446" s="342"/>
      <c r="VBR446" s="342"/>
      <c r="VBS446" s="342"/>
      <c r="VBT446" s="342"/>
      <c r="VBU446" s="342"/>
      <c r="VBV446" s="342"/>
      <c r="VBW446" s="342"/>
      <c r="VBX446" s="342"/>
      <c r="VBY446" s="342"/>
      <c r="VBZ446" s="342"/>
      <c r="VCA446" s="342"/>
      <c r="VCB446" s="342"/>
      <c r="VCC446" s="342"/>
      <c r="VCD446" s="342"/>
      <c r="VCE446" s="342"/>
      <c r="VCF446" s="342"/>
      <c r="VCG446" s="342"/>
      <c r="VCH446" s="342"/>
      <c r="VCI446" s="342"/>
      <c r="VCJ446" s="342"/>
      <c r="VCK446" s="342"/>
      <c r="VCL446" s="342"/>
      <c r="VCM446" s="342"/>
      <c r="VCN446" s="342"/>
      <c r="VCO446" s="342"/>
      <c r="VCP446" s="342"/>
      <c r="VCQ446" s="342"/>
      <c r="VCR446" s="342"/>
      <c r="VCS446" s="342"/>
      <c r="VCT446" s="342"/>
      <c r="VCU446" s="342"/>
      <c r="VCV446" s="342"/>
      <c r="VCW446" s="342"/>
      <c r="VCX446" s="342"/>
      <c r="VCY446" s="342"/>
      <c r="VCZ446" s="342"/>
      <c r="VDA446" s="342"/>
      <c r="VDB446" s="342"/>
      <c r="VDC446" s="342"/>
      <c r="VDD446" s="342"/>
      <c r="VDE446" s="342"/>
      <c r="VDF446" s="342"/>
      <c r="VDG446" s="342"/>
      <c r="VDH446" s="342"/>
      <c r="VDI446" s="342"/>
      <c r="VDJ446" s="342"/>
      <c r="VDK446" s="342"/>
      <c r="VDL446" s="342"/>
      <c r="VDM446" s="342"/>
      <c r="VDN446" s="342"/>
      <c r="VDO446" s="342"/>
      <c r="VDP446" s="342"/>
      <c r="VDQ446" s="342"/>
      <c r="VDR446" s="342"/>
      <c r="VDS446" s="342"/>
      <c r="VDT446" s="342"/>
      <c r="VDU446" s="342"/>
      <c r="VDV446" s="342"/>
      <c r="VDW446" s="342"/>
      <c r="VDX446" s="342"/>
      <c r="VDY446" s="342"/>
      <c r="VDZ446" s="342"/>
      <c r="VEA446" s="342"/>
      <c r="VEB446" s="342"/>
      <c r="VEC446" s="342"/>
      <c r="VED446" s="342"/>
      <c r="VEE446" s="342"/>
      <c r="VEF446" s="342"/>
      <c r="VEG446" s="342"/>
      <c r="VEH446" s="342"/>
      <c r="VEI446" s="342"/>
      <c r="VEJ446" s="342"/>
      <c r="VEK446" s="342"/>
      <c r="VEL446" s="342"/>
      <c r="VEM446" s="342"/>
      <c r="VEN446" s="342"/>
      <c r="VEO446" s="342"/>
      <c r="VEP446" s="342"/>
      <c r="VEQ446" s="342"/>
      <c r="VER446" s="342"/>
      <c r="VES446" s="342"/>
      <c r="VET446" s="342"/>
      <c r="VEU446" s="342"/>
      <c r="VEV446" s="342"/>
      <c r="VEW446" s="342"/>
      <c r="VEX446" s="342"/>
      <c r="VEY446" s="342"/>
      <c r="VEZ446" s="342"/>
      <c r="VFA446" s="342"/>
      <c r="VFB446" s="342"/>
      <c r="VFC446" s="342"/>
      <c r="VFD446" s="342"/>
      <c r="VFE446" s="342"/>
      <c r="VFF446" s="342"/>
      <c r="VFG446" s="342"/>
      <c r="VFH446" s="342"/>
      <c r="VFI446" s="342"/>
      <c r="VFJ446" s="342"/>
      <c r="VFK446" s="342"/>
      <c r="VFL446" s="342"/>
      <c r="VFM446" s="342"/>
      <c r="VFN446" s="342"/>
      <c r="VFO446" s="342"/>
      <c r="VFP446" s="342"/>
      <c r="VFQ446" s="342"/>
      <c r="VFR446" s="342"/>
      <c r="VFS446" s="342"/>
      <c r="VFT446" s="342"/>
      <c r="VFU446" s="342"/>
      <c r="VFV446" s="342"/>
      <c r="VFW446" s="342"/>
      <c r="VFX446" s="342"/>
      <c r="VFY446" s="342"/>
      <c r="VFZ446" s="342"/>
      <c r="VGA446" s="342"/>
      <c r="VGB446" s="342"/>
      <c r="VGC446" s="342"/>
      <c r="VGD446" s="342"/>
      <c r="VGE446" s="342"/>
      <c r="VGF446" s="342"/>
      <c r="VGG446" s="342"/>
      <c r="VGH446" s="342"/>
      <c r="VGI446" s="342"/>
      <c r="VGJ446" s="342"/>
      <c r="VGK446" s="342"/>
      <c r="VGL446" s="342"/>
      <c r="VGM446" s="342"/>
      <c r="VGN446" s="342"/>
      <c r="VGO446" s="342"/>
      <c r="VGP446" s="342"/>
      <c r="VGQ446" s="342"/>
      <c r="VGR446" s="342"/>
      <c r="VGS446" s="342"/>
      <c r="VGT446" s="342"/>
      <c r="VGU446" s="342"/>
      <c r="VGV446" s="342"/>
      <c r="VGW446" s="342"/>
      <c r="VGX446" s="342"/>
      <c r="VGY446" s="342"/>
      <c r="VGZ446" s="342"/>
      <c r="VHA446" s="342"/>
      <c r="VHB446" s="342"/>
      <c r="VHC446" s="342"/>
      <c r="VHD446" s="342"/>
      <c r="VHE446" s="342"/>
      <c r="VHF446" s="342"/>
      <c r="VHG446" s="342"/>
      <c r="VHH446" s="342"/>
      <c r="VHI446" s="342"/>
      <c r="VHJ446" s="342"/>
      <c r="VHK446" s="342"/>
      <c r="VHL446" s="342"/>
      <c r="VHM446" s="342"/>
      <c r="VHN446" s="342"/>
      <c r="VHO446" s="342"/>
      <c r="VHP446" s="342"/>
      <c r="VHQ446" s="342"/>
      <c r="VHR446" s="342"/>
      <c r="VHS446" s="342"/>
      <c r="VHT446" s="342"/>
      <c r="VHU446" s="342"/>
      <c r="VHV446" s="342"/>
      <c r="VHW446" s="342"/>
      <c r="VHX446" s="342"/>
      <c r="VHY446" s="342"/>
      <c r="VHZ446" s="342"/>
      <c r="VIA446" s="342"/>
      <c r="VIB446" s="342"/>
      <c r="VIC446" s="342"/>
      <c r="VID446" s="342"/>
      <c r="VIE446" s="342"/>
      <c r="VIF446" s="342"/>
      <c r="VIG446" s="342"/>
      <c r="VIH446" s="342"/>
      <c r="VII446" s="342"/>
      <c r="VIJ446" s="342"/>
      <c r="VIK446" s="342"/>
      <c r="VIL446" s="342"/>
      <c r="VIM446" s="342"/>
      <c r="VIN446" s="342"/>
      <c r="VIO446" s="342"/>
      <c r="VIP446" s="342"/>
      <c r="VIQ446" s="342"/>
      <c r="VIR446" s="342"/>
      <c r="VIS446" s="342"/>
      <c r="VIT446" s="342"/>
      <c r="VIU446" s="342"/>
      <c r="VIV446" s="342"/>
      <c r="VIW446" s="342"/>
      <c r="VIX446" s="342"/>
      <c r="VIY446" s="342"/>
      <c r="VIZ446" s="342"/>
      <c r="VJA446" s="342"/>
      <c r="VJB446" s="342"/>
      <c r="VJC446" s="342"/>
      <c r="VJD446" s="342"/>
      <c r="VJE446" s="342"/>
      <c r="VJF446" s="342"/>
      <c r="VJG446" s="342"/>
      <c r="VJH446" s="342"/>
      <c r="VJI446" s="342"/>
      <c r="VJJ446" s="342"/>
      <c r="VJK446" s="342"/>
      <c r="VJL446" s="342"/>
      <c r="VJM446" s="342"/>
      <c r="VJN446" s="342"/>
      <c r="VJO446" s="342"/>
      <c r="VJP446" s="342"/>
      <c r="VJQ446" s="342"/>
      <c r="VJR446" s="342"/>
      <c r="VJS446" s="342"/>
      <c r="VJT446" s="342"/>
      <c r="VJU446" s="342"/>
      <c r="VJV446" s="342"/>
      <c r="VJW446" s="342"/>
      <c r="VJX446" s="342"/>
      <c r="VJY446" s="342"/>
      <c r="VJZ446" s="342"/>
      <c r="VKA446" s="342"/>
      <c r="VKB446" s="342"/>
      <c r="VKC446" s="342"/>
      <c r="VKD446" s="342"/>
      <c r="VKE446" s="342"/>
      <c r="VKF446" s="342"/>
      <c r="VKG446" s="342"/>
      <c r="VKH446" s="342"/>
      <c r="VKI446" s="342"/>
      <c r="VKJ446" s="342"/>
      <c r="VKK446" s="342"/>
      <c r="VKL446" s="342"/>
      <c r="VKM446" s="342"/>
      <c r="VKN446" s="342"/>
      <c r="VKO446" s="342"/>
      <c r="VKP446" s="342"/>
      <c r="VKQ446" s="342"/>
      <c r="VKR446" s="342"/>
      <c r="VKS446" s="342"/>
      <c r="VKT446" s="342"/>
      <c r="VKU446" s="342"/>
      <c r="VKV446" s="342"/>
      <c r="VKW446" s="342"/>
      <c r="VKX446" s="342"/>
      <c r="VKY446" s="342"/>
      <c r="VKZ446" s="342"/>
      <c r="VLA446" s="342"/>
      <c r="VLB446" s="342"/>
      <c r="VLC446" s="342"/>
      <c r="VLD446" s="342"/>
      <c r="VLE446" s="342"/>
      <c r="VLF446" s="342"/>
      <c r="VLG446" s="342"/>
      <c r="VLH446" s="342"/>
      <c r="VLI446" s="342"/>
      <c r="VLJ446" s="342"/>
      <c r="VLK446" s="342"/>
      <c r="VLL446" s="342"/>
      <c r="VLM446" s="342"/>
      <c r="VLN446" s="342"/>
      <c r="VLO446" s="342"/>
      <c r="VLP446" s="342"/>
      <c r="VLQ446" s="342"/>
      <c r="VLR446" s="342"/>
      <c r="VLS446" s="342"/>
      <c r="VLT446" s="342"/>
      <c r="VLU446" s="342"/>
      <c r="VLV446" s="342"/>
      <c r="VLW446" s="342"/>
      <c r="VLX446" s="342"/>
      <c r="VLY446" s="342"/>
      <c r="VLZ446" s="342"/>
      <c r="VMA446" s="342"/>
      <c r="VMB446" s="342"/>
      <c r="VMC446" s="342"/>
      <c r="VMD446" s="342"/>
      <c r="VME446" s="342"/>
      <c r="VMF446" s="342"/>
      <c r="VMG446" s="342"/>
      <c r="VMH446" s="342"/>
      <c r="VMI446" s="342"/>
      <c r="VMJ446" s="342"/>
      <c r="VMK446" s="342"/>
      <c r="VML446" s="342"/>
      <c r="VMM446" s="342"/>
      <c r="VMN446" s="342"/>
      <c r="VMO446" s="342"/>
      <c r="VMP446" s="342"/>
      <c r="VMQ446" s="342"/>
      <c r="VMR446" s="342"/>
      <c r="VMS446" s="342"/>
      <c r="VMT446" s="342"/>
      <c r="VMU446" s="342"/>
      <c r="VMV446" s="342"/>
      <c r="VMW446" s="342"/>
      <c r="VMX446" s="342"/>
      <c r="VMY446" s="342"/>
      <c r="VMZ446" s="342"/>
      <c r="VNA446" s="342"/>
      <c r="VNB446" s="342"/>
      <c r="VNC446" s="342"/>
      <c r="VND446" s="342"/>
      <c r="VNE446" s="342"/>
      <c r="VNF446" s="342"/>
      <c r="VNG446" s="342"/>
      <c r="VNH446" s="342"/>
      <c r="VNI446" s="342"/>
      <c r="VNJ446" s="342"/>
      <c r="VNK446" s="342"/>
      <c r="VNL446" s="342"/>
      <c r="VNM446" s="342"/>
      <c r="VNN446" s="342"/>
      <c r="VNO446" s="342"/>
      <c r="VNP446" s="342"/>
      <c r="VNQ446" s="342"/>
      <c r="VNR446" s="342"/>
      <c r="VNS446" s="342"/>
      <c r="VNT446" s="342"/>
      <c r="VNU446" s="342"/>
      <c r="VNV446" s="342"/>
      <c r="VNW446" s="342"/>
      <c r="VNX446" s="342"/>
      <c r="VNY446" s="342"/>
      <c r="VNZ446" s="342"/>
      <c r="VOA446" s="342"/>
      <c r="VOB446" s="342"/>
      <c r="VOC446" s="342"/>
      <c r="VOD446" s="342"/>
      <c r="VOE446" s="342"/>
      <c r="VOF446" s="342"/>
      <c r="VOG446" s="342"/>
      <c r="VOH446" s="342"/>
      <c r="VOI446" s="342"/>
      <c r="VOJ446" s="342"/>
      <c r="VOK446" s="342"/>
      <c r="VOL446" s="342"/>
      <c r="VOM446" s="342"/>
      <c r="VON446" s="342"/>
      <c r="VOO446" s="342"/>
      <c r="VOP446" s="342"/>
      <c r="VOQ446" s="342"/>
      <c r="VOR446" s="342"/>
      <c r="VOS446" s="342"/>
      <c r="VOT446" s="342"/>
      <c r="VOU446" s="342"/>
      <c r="VOV446" s="342"/>
      <c r="VOW446" s="342"/>
      <c r="VOX446" s="342"/>
      <c r="VOY446" s="342"/>
      <c r="VOZ446" s="342"/>
      <c r="VPA446" s="342"/>
      <c r="VPB446" s="342"/>
      <c r="VPC446" s="342"/>
      <c r="VPD446" s="342"/>
      <c r="VPE446" s="342"/>
      <c r="VPF446" s="342"/>
      <c r="VPG446" s="342"/>
      <c r="VPH446" s="342"/>
      <c r="VPI446" s="342"/>
      <c r="VPJ446" s="342"/>
      <c r="VPK446" s="342"/>
      <c r="VPL446" s="342"/>
      <c r="VPM446" s="342"/>
      <c r="VPN446" s="342"/>
      <c r="VPO446" s="342"/>
      <c r="VPP446" s="342"/>
      <c r="VPQ446" s="342"/>
      <c r="VPR446" s="342"/>
      <c r="VPS446" s="342"/>
      <c r="VPT446" s="342"/>
      <c r="VPU446" s="342"/>
      <c r="VPV446" s="342"/>
      <c r="VPW446" s="342"/>
      <c r="VPX446" s="342"/>
      <c r="VPY446" s="342"/>
      <c r="VPZ446" s="342"/>
      <c r="VQA446" s="342"/>
      <c r="VQB446" s="342"/>
      <c r="VQC446" s="342"/>
      <c r="VQD446" s="342"/>
      <c r="VQE446" s="342"/>
      <c r="VQF446" s="342"/>
      <c r="VQG446" s="342"/>
      <c r="VQH446" s="342"/>
      <c r="VQI446" s="342"/>
      <c r="VQJ446" s="342"/>
      <c r="VQK446" s="342"/>
      <c r="VQL446" s="342"/>
      <c r="VQM446" s="342"/>
      <c r="VQN446" s="342"/>
      <c r="VQO446" s="342"/>
      <c r="VQP446" s="342"/>
      <c r="VQQ446" s="342"/>
      <c r="VQR446" s="342"/>
      <c r="VQS446" s="342"/>
      <c r="VQT446" s="342"/>
      <c r="VQU446" s="342"/>
      <c r="VQV446" s="342"/>
      <c r="VQW446" s="342"/>
      <c r="VQX446" s="342"/>
      <c r="VQY446" s="342"/>
      <c r="VQZ446" s="342"/>
      <c r="VRA446" s="342"/>
      <c r="VRB446" s="342"/>
      <c r="VRC446" s="342"/>
      <c r="VRD446" s="342"/>
      <c r="VRE446" s="342"/>
      <c r="VRF446" s="342"/>
      <c r="VRG446" s="342"/>
      <c r="VRH446" s="342"/>
      <c r="VRI446" s="342"/>
      <c r="VRJ446" s="342"/>
      <c r="VRK446" s="342"/>
      <c r="VRL446" s="342"/>
      <c r="VRM446" s="342"/>
      <c r="VRN446" s="342"/>
      <c r="VRO446" s="342"/>
      <c r="VRP446" s="342"/>
      <c r="VRQ446" s="342"/>
      <c r="VRR446" s="342"/>
      <c r="VRS446" s="342"/>
      <c r="VRT446" s="342"/>
      <c r="VRU446" s="342"/>
      <c r="VRV446" s="342"/>
      <c r="VRW446" s="342"/>
      <c r="VRX446" s="342"/>
      <c r="VRY446" s="342"/>
      <c r="VRZ446" s="342"/>
      <c r="VSA446" s="342"/>
      <c r="VSB446" s="342"/>
      <c r="VSC446" s="342"/>
      <c r="VSD446" s="342"/>
      <c r="VSE446" s="342"/>
      <c r="VSF446" s="342"/>
      <c r="VSG446" s="342"/>
      <c r="VSH446" s="342"/>
      <c r="VSI446" s="342"/>
      <c r="VSJ446" s="342"/>
      <c r="VSK446" s="342"/>
      <c r="VSL446" s="342"/>
      <c r="VSM446" s="342"/>
      <c r="VSN446" s="342"/>
      <c r="VSO446" s="342"/>
      <c r="VSP446" s="342"/>
      <c r="VSQ446" s="342"/>
      <c r="VSR446" s="342"/>
      <c r="VSS446" s="342"/>
      <c r="VST446" s="342"/>
      <c r="VSU446" s="342"/>
      <c r="VSV446" s="342"/>
      <c r="VSW446" s="342"/>
      <c r="VSX446" s="342"/>
      <c r="VSY446" s="342"/>
      <c r="VSZ446" s="342"/>
      <c r="VTA446" s="342"/>
      <c r="VTB446" s="342"/>
      <c r="VTC446" s="342"/>
      <c r="VTD446" s="342"/>
      <c r="VTE446" s="342"/>
      <c r="VTF446" s="342"/>
      <c r="VTG446" s="342"/>
      <c r="VTH446" s="342"/>
      <c r="VTI446" s="342"/>
      <c r="VTJ446" s="342"/>
      <c r="VTK446" s="342"/>
      <c r="VTL446" s="342"/>
      <c r="VTM446" s="342"/>
      <c r="VTN446" s="342"/>
      <c r="VTO446" s="342"/>
      <c r="VTP446" s="342"/>
      <c r="VTQ446" s="342"/>
      <c r="VTR446" s="342"/>
      <c r="VTS446" s="342"/>
      <c r="VTT446" s="342"/>
      <c r="VTU446" s="342"/>
      <c r="VTV446" s="342"/>
      <c r="VTW446" s="342"/>
      <c r="VTX446" s="342"/>
      <c r="VTY446" s="342"/>
      <c r="VTZ446" s="342"/>
      <c r="VUA446" s="342"/>
      <c r="VUB446" s="342"/>
      <c r="VUC446" s="342"/>
      <c r="VUD446" s="342"/>
      <c r="VUE446" s="342"/>
      <c r="VUF446" s="342"/>
      <c r="VUG446" s="342"/>
      <c r="VUH446" s="342"/>
      <c r="VUI446" s="342"/>
      <c r="VUJ446" s="342"/>
      <c r="VUK446" s="342"/>
      <c r="VUL446" s="342"/>
      <c r="VUM446" s="342"/>
      <c r="VUN446" s="342"/>
      <c r="VUO446" s="342"/>
      <c r="VUP446" s="342"/>
      <c r="VUQ446" s="342"/>
      <c r="VUR446" s="342"/>
      <c r="VUS446" s="342"/>
      <c r="VUT446" s="342"/>
      <c r="VUU446" s="342"/>
      <c r="VUV446" s="342"/>
      <c r="VUW446" s="342"/>
      <c r="VUX446" s="342"/>
      <c r="VUY446" s="342"/>
      <c r="VUZ446" s="342"/>
      <c r="VVA446" s="342"/>
      <c r="VVB446" s="342"/>
      <c r="VVC446" s="342"/>
      <c r="VVD446" s="342"/>
      <c r="VVE446" s="342"/>
      <c r="VVF446" s="342"/>
      <c r="VVG446" s="342"/>
      <c r="VVH446" s="342"/>
      <c r="VVI446" s="342"/>
      <c r="VVJ446" s="342"/>
      <c r="VVK446" s="342"/>
      <c r="VVL446" s="342"/>
      <c r="VVM446" s="342"/>
      <c r="VVN446" s="342"/>
      <c r="VVO446" s="342"/>
      <c r="VVP446" s="342"/>
      <c r="VVQ446" s="342"/>
      <c r="VVR446" s="342"/>
      <c r="VVS446" s="342"/>
      <c r="VVT446" s="342"/>
      <c r="VVU446" s="342"/>
      <c r="VVV446" s="342"/>
      <c r="VVW446" s="342"/>
      <c r="VVX446" s="342"/>
      <c r="VVY446" s="342"/>
      <c r="VVZ446" s="342"/>
      <c r="VWA446" s="342"/>
      <c r="VWB446" s="342"/>
      <c r="VWC446" s="342"/>
      <c r="VWD446" s="342"/>
      <c r="VWE446" s="342"/>
      <c r="VWF446" s="342"/>
      <c r="VWG446" s="342"/>
      <c r="VWH446" s="342"/>
      <c r="VWI446" s="342"/>
      <c r="VWJ446" s="342"/>
      <c r="VWK446" s="342"/>
      <c r="VWL446" s="342"/>
      <c r="VWM446" s="342"/>
      <c r="VWN446" s="342"/>
      <c r="VWO446" s="342"/>
      <c r="VWP446" s="342"/>
      <c r="VWQ446" s="342"/>
      <c r="VWR446" s="342"/>
      <c r="VWS446" s="342"/>
      <c r="VWT446" s="342"/>
      <c r="VWU446" s="342"/>
      <c r="VWV446" s="342"/>
      <c r="VWW446" s="342"/>
      <c r="VWX446" s="342"/>
      <c r="VWY446" s="342"/>
      <c r="VWZ446" s="342"/>
      <c r="VXA446" s="342"/>
      <c r="VXB446" s="342"/>
      <c r="VXC446" s="342"/>
      <c r="VXD446" s="342"/>
      <c r="VXE446" s="342"/>
      <c r="VXF446" s="342"/>
      <c r="VXG446" s="342"/>
      <c r="VXH446" s="342"/>
      <c r="VXI446" s="342"/>
      <c r="VXJ446" s="342"/>
      <c r="VXK446" s="342"/>
      <c r="VXL446" s="342"/>
      <c r="VXM446" s="342"/>
      <c r="VXN446" s="342"/>
      <c r="VXO446" s="342"/>
      <c r="VXP446" s="342"/>
      <c r="VXQ446" s="342"/>
      <c r="VXR446" s="342"/>
      <c r="VXS446" s="342"/>
      <c r="VXT446" s="342"/>
      <c r="VXU446" s="342"/>
      <c r="VXV446" s="342"/>
      <c r="VXW446" s="342"/>
      <c r="VXX446" s="342"/>
      <c r="VXY446" s="342"/>
      <c r="VXZ446" s="342"/>
      <c r="VYA446" s="342"/>
      <c r="VYB446" s="342"/>
      <c r="VYC446" s="342"/>
      <c r="VYD446" s="342"/>
      <c r="VYE446" s="342"/>
      <c r="VYF446" s="342"/>
      <c r="VYG446" s="342"/>
      <c r="VYH446" s="342"/>
      <c r="VYI446" s="342"/>
      <c r="VYJ446" s="342"/>
      <c r="VYK446" s="342"/>
      <c r="VYL446" s="342"/>
      <c r="VYM446" s="342"/>
      <c r="VYN446" s="342"/>
      <c r="VYO446" s="342"/>
      <c r="VYP446" s="342"/>
      <c r="VYQ446" s="342"/>
      <c r="VYR446" s="342"/>
      <c r="VYS446" s="342"/>
      <c r="VYT446" s="342"/>
      <c r="VYU446" s="342"/>
      <c r="VYV446" s="342"/>
      <c r="VYW446" s="342"/>
      <c r="VYX446" s="342"/>
      <c r="VYY446" s="342"/>
      <c r="VYZ446" s="342"/>
      <c r="VZA446" s="342"/>
      <c r="VZB446" s="342"/>
      <c r="VZC446" s="342"/>
      <c r="VZD446" s="342"/>
      <c r="VZE446" s="342"/>
      <c r="VZF446" s="342"/>
      <c r="VZG446" s="342"/>
      <c r="VZH446" s="342"/>
      <c r="VZI446" s="342"/>
      <c r="VZJ446" s="342"/>
      <c r="VZK446" s="342"/>
      <c r="VZL446" s="342"/>
      <c r="VZM446" s="342"/>
      <c r="VZN446" s="342"/>
      <c r="VZO446" s="342"/>
      <c r="VZP446" s="342"/>
      <c r="VZQ446" s="342"/>
      <c r="VZR446" s="342"/>
      <c r="VZS446" s="342"/>
      <c r="VZT446" s="342"/>
      <c r="VZU446" s="342"/>
      <c r="VZV446" s="342"/>
      <c r="VZW446" s="342"/>
      <c r="VZX446" s="342"/>
      <c r="VZY446" s="342"/>
      <c r="VZZ446" s="342"/>
      <c r="WAA446" s="342"/>
      <c r="WAB446" s="342"/>
      <c r="WAC446" s="342"/>
      <c r="WAD446" s="342"/>
      <c r="WAE446" s="342"/>
      <c r="WAF446" s="342"/>
      <c r="WAG446" s="342"/>
      <c r="WAH446" s="342"/>
      <c r="WAI446" s="342"/>
      <c r="WAJ446" s="342"/>
      <c r="WAK446" s="342"/>
      <c r="WAL446" s="342"/>
      <c r="WAM446" s="342"/>
      <c r="WAN446" s="342"/>
      <c r="WAO446" s="342"/>
      <c r="WAP446" s="342"/>
      <c r="WAQ446" s="342"/>
      <c r="WAR446" s="342"/>
      <c r="WAS446" s="342"/>
      <c r="WAT446" s="342"/>
      <c r="WAU446" s="342"/>
      <c r="WAV446" s="342"/>
      <c r="WAW446" s="342"/>
      <c r="WAX446" s="342"/>
      <c r="WAY446" s="342"/>
      <c r="WAZ446" s="342"/>
      <c r="WBA446" s="342"/>
      <c r="WBB446" s="342"/>
      <c r="WBC446" s="342"/>
      <c r="WBD446" s="342"/>
      <c r="WBE446" s="342"/>
      <c r="WBF446" s="342"/>
      <c r="WBG446" s="342"/>
      <c r="WBH446" s="342"/>
      <c r="WBI446" s="342"/>
      <c r="WBJ446" s="342"/>
      <c r="WBK446" s="342"/>
      <c r="WBL446" s="342"/>
      <c r="WBM446" s="342"/>
      <c r="WBN446" s="342"/>
      <c r="WBO446" s="342"/>
      <c r="WBP446" s="342"/>
      <c r="WBQ446" s="342"/>
      <c r="WBR446" s="342"/>
      <c r="WBS446" s="342"/>
      <c r="WBT446" s="342"/>
      <c r="WBU446" s="342"/>
      <c r="WBV446" s="342"/>
      <c r="WBW446" s="342"/>
      <c r="WBX446" s="342"/>
      <c r="WBY446" s="342"/>
      <c r="WBZ446" s="342"/>
      <c r="WCA446" s="342"/>
      <c r="WCB446" s="342"/>
      <c r="WCC446" s="342"/>
      <c r="WCD446" s="342"/>
      <c r="WCE446" s="342"/>
      <c r="WCF446" s="342"/>
      <c r="WCG446" s="342"/>
      <c r="WCH446" s="342"/>
      <c r="WCI446" s="342"/>
      <c r="WCJ446" s="342"/>
      <c r="WCK446" s="342"/>
      <c r="WCL446" s="342"/>
      <c r="WCM446" s="342"/>
      <c r="WCN446" s="342"/>
      <c r="WCO446" s="342"/>
      <c r="WCP446" s="342"/>
      <c r="WCQ446" s="342"/>
      <c r="WCR446" s="342"/>
      <c r="WCS446" s="342"/>
      <c r="WCT446" s="342"/>
      <c r="WCU446" s="342"/>
      <c r="WCV446" s="342"/>
      <c r="WCW446" s="342"/>
      <c r="WCX446" s="342"/>
      <c r="WCY446" s="342"/>
      <c r="WCZ446" s="342"/>
      <c r="WDA446" s="342"/>
      <c r="WDB446" s="342"/>
      <c r="WDC446" s="342"/>
      <c r="WDD446" s="342"/>
      <c r="WDE446" s="342"/>
      <c r="WDF446" s="342"/>
      <c r="WDG446" s="342"/>
      <c r="WDH446" s="342"/>
      <c r="WDI446" s="342"/>
      <c r="WDJ446" s="342"/>
      <c r="WDK446" s="342"/>
      <c r="WDL446" s="342"/>
      <c r="WDM446" s="342"/>
      <c r="WDN446" s="342"/>
      <c r="WDO446" s="342"/>
      <c r="WDP446" s="342"/>
      <c r="WDQ446" s="342"/>
      <c r="WDR446" s="342"/>
      <c r="WDS446" s="342"/>
      <c r="WDT446" s="342"/>
      <c r="WDU446" s="342"/>
      <c r="WDV446" s="342"/>
      <c r="WDW446" s="342"/>
      <c r="WDX446" s="342"/>
      <c r="WDY446" s="342"/>
      <c r="WDZ446" s="342"/>
      <c r="WEA446" s="342"/>
      <c r="WEB446" s="342"/>
      <c r="WEC446" s="342"/>
      <c r="WED446" s="342"/>
      <c r="WEE446" s="342"/>
      <c r="WEF446" s="342"/>
      <c r="WEG446" s="342"/>
      <c r="WEH446" s="342"/>
      <c r="WEI446" s="342"/>
      <c r="WEJ446" s="342"/>
      <c r="WEK446" s="342"/>
      <c r="WEL446" s="342"/>
      <c r="WEM446" s="342"/>
      <c r="WEN446" s="342"/>
      <c r="WEO446" s="342"/>
      <c r="WEP446" s="342"/>
      <c r="WEQ446" s="342"/>
      <c r="WER446" s="342"/>
      <c r="WES446" s="342"/>
      <c r="WET446" s="342"/>
      <c r="WEU446" s="342"/>
      <c r="WEV446" s="342"/>
      <c r="WEW446" s="342"/>
      <c r="WEX446" s="342"/>
      <c r="WEY446" s="342"/>
      <c r="WEZ446" s="342"/>
      <c r="WFA446" s="342"/>
      <c r="WFB446" s="342"/>
      <c r="WFC446" s="342"/>
      <c r="WFD446" s="342"/>
      <c r="WFE446" s="342"/>
      <c r="WFF446" s="342"/>
      <c r="WFG446" s="342"/>
      <c r="WFH446" s="342"/>
      <c r="WFI446" s="342"/>
      <c r="WFJ446" s="342"/>
      <c r="WFK446" s="342"/>
      <c r="WFL446" s="342"/>
      <c r="WFM446" s="342"/>
      <c r="WFN446" s="342"/>
      <c r="WFO446" s="342"/>
      <c r="WFP446" s="342"/>
      <c r="WFQ446" s="342"/>
      <c r="WFR446" s="342"/>
      <c r="WFS446" s="342"/>
      <c r="WFT446" s="342"/>
      <c r="WFU446" s="342"/>
      <c r="WFV446" s="342"/>
      <c r="WFW446" s="342"/>
      <c r="WFX446" s="342"/>
      <c r="WFY446" s="342"/>
      <c r="WFZ446" s="342"/>
      <c r="WGA446" s="342"/>
      <c r="WGB446" s="342"/>
      <c r="WGC446" s="342"/>
      <c r="WGD446" s="342"/>
      <c r="WGE446" s="342"/>
      <c r="WGF446" s="342"/>
      <c r="WGG446" s="342"/>
      <c r="WGH446" s="342"/>
      <c r="WGI446" s="342"/>
      <c r="WGJ446" s="342"/>
      <c r="WGK446" s="342"/>
      <c r="WGL446" s="342"/>
      <c r="WGM446" s="342"/>
      <c r="WGN446" s="342"/>
      <c r="WGO446" s="342"/>
      <c r="WGP446" s="342"/>
      <c r="WGQ446" s="342"/>
      <c r="WGR446" s="342"/>
      <c r="WGS446" s="342"/>
      <c r="WGT446" s="342"/>
      <c r="WGU446" s="342"/>
      <c r="WGV446" s="342"/>
      <c r="WGW446" s="342"/>
      <c r="WGX446" s="342"/>
      <c r="WGY446" s="342"/>
      <c r="WGZ446" s="342"/>
      <c r="WHA446" s="342"/>
      <c r="WHB446" s="342"/>
      <c r="WHC446" s="342"/>
      <c r="WHD446" s="342"/>
      <c r="WHE446" s="342"/>
      <c r="WHF446" s="342"/>
      <c r="WHG446" s="342"/>
      <c r="WHH446" s="342"/>
      <c r="WHI446" s="342"/>
      <c r="WHJ446" s="342"/>
      <c r="WHK446" s="342"/>
      <c r="WHL446" s="342"/>
      <c r="WHM446" s="342"/>
      <c r="WHN446" s="342"/>
      <c r="WHO446" s="342"/>
      <c r="WHP446" s="342"/>
      <c r="WHQ446" s="342"/>
      <c r="WHR446" s="342"/>
      <c r="WHS446" s="342"/>
      <c r="WHT446" s="342"/>
      <c r="WHU446" s="342"/>
      <c r="WHV446" s="342"/>
      <c r="WHW446" s="342"/>
      <c r="WHX446" s="342"/>
      <c r="WHY446" s="342"/>
      <c r="WHZ446" s="342"/>
      <c r="WIA446" s="342"/>
      <c r="WIB446" s="342"/>
      <c r="WIC446" s="342"/>
      <c r="WID446" s="342"/>
      <c r="WIE446" s="342"/>
      <c r="WIF446" s="342"/>
      <c r="WIG446" s="342"/>
      <c r="WIH446" s="342"/>
      <c r="WII446" s="342"/>
      <c r="WIJ446" s="342"/>
      <c r="WIK446" s="342"/>
      <c r="WIL446" s="342"/>
      <c r="WIM446" s="342"/>
      <c r="WIN446" s="342"/>
      <c r="WIO446" s="342"/>
      <c r="WIP446" s="342"/>
      <c r="WIQ446" s="342"/>
      <c r="WIR446" s="342"/>
      <c r="WIS446" s="342"/>
      <c r="WIT446" s="342"/>
      <c r="WIU446" s="342"/>
      <c r="WIV446" s="342"/>
      <c r="WIW446" s="342"/>
      <c r="WIX446" s="342"/>
      <c r="WIY446" s="342"/>
      <c r="WIZ446" s="342"/>
      <c r="WJA446" s="342"/>
      <c r="WJB446" s="342"/>
      <c r="WJC446" s="342"/>
      <c r="WJD446" s="342"/>
      <c r="WJE446" s="342"/>
      <c r="WJF446" s="342"/>
      <c r="WJG446" s="342"/>
      <c r="WJH446" s="342"/>
      <c r="WJI446" s="342"/>
      <c r="WJJ446" s="342"/>
      <c r="WJK446" s="342"/>
      <c r="WJL446" s="342"/>
      <c r="WJM446" s="342"/>
      <c r="WJN446" s="342"/>
      <c r="WJO446" s="342"/>
      <c r="WJP446" s="342"/>
      <c r="WJQ446" s="342"/>
      <c r="WJR446" s="342"/>
      <c r="WJS446" s="342"/>
      <c r="WJT446" s="342"/>
      <c r="WJU446" s="342"/>
      <c r="WJV446" s="342"/>
      <c r="WJW446" s="342"/>
      <c r="WJX446" s="342"/>
      <c r="WJY446" s="342"/>
      <c r="WJZ446" s="342"/>
      <c r="WKA446" s="342"/>
      <c r="WKB446" s="342"/>
      <c r="WKC446" s="342"/>
      <c r="WKD446" s="342"/>
      <c r="WKE446" s="342"/>
      <c r="WKF446" s="342"/>
      <c r="WKG446" s="342"/>
      <c r="WKH446" s="342"/>
      <c r="WKI446" s="342"/>
      <c r="WKJ446" s="342"/>
      <c r="WKK446" s="342"/>
      <c r="WKL446" s="342"/>
      <c r="WKM446" s="342"/>
      <c r="WKN446" s="342"/>
      <c r="WKO446" s="342"/>
      <c r="WKP446" s="342"/>
      <c r="WKQ446" s="342"/>
      <c r="WKR446" s="342"/>
      <c r="WKS446" s="342"/>
      <c r="WKT446" s="342"/>
      <c r="WKU446" s="342"/>
      <c r="WKV446" s="342"/>
      <c r="WKW446" s="342"/>
      <c r="WKX446" s="342"/>
      <c r="WKY446" s="342"/>
      <c r="WKZ446" s="342"/>
      <c r="WLA446" s="342"/>
      <c r="WLB446" s="342"/>
      <c r="WLC446" s="342"/>
      <c r="WLD446" s="342"/>
      <c r="WLE446" s="342"/>
      <c r="WLF446" s="342"/>
      <c r="WLG446" s="342"/>
      <c r="WLH446" s="342"/>
      <c r="WLI446" s="342"/>
      <c r="WLJ446" s="342"/>
      <c r="WLK446" s="342"/>
      <c r="WLL446" s="342"/>
      <c r="WLM446" s="342"/>
      <c r="WLN446" s="342"/>
      <c r="WLO446" s="342"/>
      <c r="WLP446" s="342"/>
      <c r="WLQ446" s="342"/>
      <c r="WLR446" s="342"/>
      <c r="WLS446" s="342"/>
      <c r="WLT446" s="342"/>
      <c r="WLU446" s="342"/>
      <c r="WLV446" s="342"/>
      <c r="WLW446" s="342"/>
      <c r="WLX446" s="342"/>
      <c r="WLY446" s="342"/>
      <c r="WLZ446" s="342"/>
      <c r="WMA446" s="342"/>
      <c r="WMB446" s="342"/>
      <c r="WMC446" s="342"/>
      <c r="WMD446" s="342"/>
      <c r="WME446" s="342"/>
      <c r="WMF446" s="342"/>
      <c r="WMG446" s="342"/>
      <c r="WMH446" s="342"/>
      <c r="WMI446" s="342"/>
      <c r="WMJ446" s="342"/>
      <c r="WMK446" s="342"/>
      <c r="WML446" s="342"/>
      <c r="WMM446" s="342"/>
      <c r="WMN446" s="342"/>
      <c r="WMO446" s="342"/>
      <c r="WMP446" s="342"/>
      <c r="WMQ446" s="342"/>
      <c r="WMR446" s="342"/>
      <c r="WMS446" s="342"/>
      <c r="WMT446" s="342"/>
      <c r="WMU446" s="342"/>
      <c r="WMV446" s="342"/>
      <c r="WMW446" s="342"/>
      <c r="WMX446" s="342"/>
      <c r="WMY446" s="342"/>
      <c r="WMZ446" s="342"/>
      <c r="WNA446" s="342"/>
      <c r="WNB446" s="342"/>
      <c r="WNC446" s="342"/>
      <c r="WND446" s="342"/>
      <c r="WNE446" s="342"/>
      <c r="WNF446" s="342"/>
      <c r="WNG446" s="342"/>
      <c r="WNH446" s="342"/>
      <c r="WNI446" s="342"/>
      <c r="WNJ446" s="342"/>
      <c r="WNK446" s="342"/>
      <c r="WNL446" s="342"/>
      <c r="WNM446" s="342"/>
      <c r="WNN446" s="342"/>
      <c r="WNO446" s="342"/>
      <c r="WNP446" s="342"/>
      <c r="WNQ446" s="342"/>
      <c r="WNR446" s="342"/>
      <c r="WNS446" s="342"/>
      <c r="WNT446" s="342"/>
      <c r="WNU446" s="342"/>
      <c r="WNV446" s="342"/>
      <c r="WNW446" s="342"/>
      <c r="WNX446" s="342"/>
      <c r="WNY446" s="342"/>
      <c r="WNZ446" s="342"/>
      <c r="WOA446" s="342"/>
      <c r="WOB446" s="342"/>
      <c r="WOC446" s="342"/>
      <c r="WOD446" s="342"/>
      <c r="WOE446" s="342"/>
      <c r="WOF446" s="342"/>
      <c r="WOG446" s="342"/>
      <c r="WOH446" s="342"/>
      <c r="WOI446" s="342"/>
      <c r="WOJ446" s="342"/>
      <c r="WOK446" s="342"/>
      <c r="WOL446" s="342"/>
      <c r="WOM446" s="342"/>
      <c r="WON446" s="342"/>
      <c r="WOO446" s="342"/>
      <c r="WOP446" s="342"/>
      <c r="WOQ446" s="342"/>
      <c r="WOR446" s="342"/>
      <c r="WOS446" s="342"/>
      <c r="WOT446" s="342"/>
      <c r="WOU446" s="342"/>
      <c r="WOV446" s="342"/>
      <c r="WOW446" s="342"/>
      <c r="WOX446" s="342"/>
      <c r="WOY446" s="342"/>
      <c r="WOZ446" s="342"/>
      <c r="WPA446" s="342"/>
      <c r="WPB446" s="342"/>
      <c r="WPC446" s="342"/>
      <c r="WPD446" s="342"/>
      <c r="WPE446" s="342"/>
      <c r="WPF446" s="342"/>
      <c r="WPG446" s="342"/>
      <c r="WPH446" s="342"/>
      <c r="WPI446" s="342"/>
      <c r="WPJ446" s="342"/>
      <c r="WPK446" s="342"/>
      <c r="WPL446" s="342"/>
      <c r="WPM446" s="342"/>
      <c r="WPN446" s="342"/>
      <c r="WPO446" s="342"/>
      <c r="WPP446" s="342"/>
      <c r="WPQ446" s="342"/>
      <c r="WPR446" s="342"/>
      <c r="WPS446" s="342"/>
      <c r="WPT446" s="342"/>
      <c r="WPU446" s="342"/>
      <c r="WPV446" s="342"/>
      <c r="WPW446" s="342"/>
      <c r="WPX446" s="342"/>
      <c r="WPY446" s="342"/>
      <c r="WPZ446" s="342"/>
      <c r="WQA446" s="342"/>
      <c r="WQB446" s="342"/>
      <c r="WQC446" s="342"/>
      <c r="WQD446" s="342"/>
      <c r="WQE446" s="342"/>
      <c r="WQF446" s="342"/>
      <c r="WQG446" s="342"/>
      <c r="WQH446" s="342"/>
      <c r="WQI446" s="342"/>
      <c r="WQJ446" s="342"/>
      <c r="WQK446" s="342"/>
      <c r="WQL446" s="342"/>
      <c r="WQM446" s="342"/>
      <c r="WQN446" s="342"/>
      <c r="WQO446" s="342"/>
      <c r="WQP446" s="342"/>
      <c r="WQQ446" s="342"/>
      <c r="WQR446" s="342"/>
      <c r="WQS446" s="342"/>
      <c r="WQT446" s="342"/>
      <c r="WQU446" s="342"/>
      <c r="WQV446" s="342"/>
      <c r="WQW446" s="342"/>
      <c r="WQX446" s="342"/>
      <c r="WQY446" s="342"/>
      <c r="WQZ446" s="342"/>
      <c r="WRA446" s="342"/>
      <c r="WRB446" s="342"/>
      <c r="WRC446" s="342"/>
      <c r="WRD446" s="342"/>
      <c r="WRE446" s="342"/>
      <c r="WRF446" s="342"/>
      <c r="WRG446" s="342"/>
      <c r="WRH446" s="342"/>
      <c r="WRI446" s="342"/>
      <c r="WRJ446" s="342"/>
      <c r="WRK446" s="342"/>
      <c r="WRL446" s="342"/>
      <c r="WRM446" s="342"/>
      <c r="WRN446" s="342"/>
      <c r="WRO446" s="342"/>
      <c r="WRP446" s="342"/>
      <c r="WRQ446" s="342"/>
      <c r="WRR446" s="342"/>
      <c r="WRS446" s="342"/>
      <c r="WRT446" s="342"/>
      <c r="WRU446" s="342"/>
      <c r="WRV446" s="342"/>
      <c r="WRW446" s="342"/>
      <c r="WRX446" s="342"/>
      <c r="WRY446" s="342"/>
      <c r="WRZ446" s="342"/>
      <c r="WSA446" s="342"/>
      <c r="WSB446" s="342"/>
      <c r="WSC446" s="342"/>
      <c r="WSD446" s="342"/>
      <c r="WSE446" s="342"/>
      <c r="WSF446" s="342"/>
      <c r="WSG446" s="342"/>
      <c r="WSH446" s="342"/>
      <c r="WSI446" s="342"/>
      <c r="WSJ446" s="342"/>
      <c r="WSK446" s="342"/>
      <c r="WSL446" s="342"/>
      <c r="WSM446" s="342"/>
      <c r="WSN446" s="342"/>
      <c r="WSO446" s="342"/>
      <c r="WSP446" s="342"/>
      <c r="WSQ446" s="342"/>
      <c r="WSR446" s="342"/>
      <c r="WSS446" s="342"/>
      <c r="WST446" s="342"/>
      <c r="WSU446" s="342"/>
      <c r="WSV446" s="342"/>
      <c r="WSW446" s="342"/>
      <c r="WSX446" s="342"/>
      <c r="WSY446" s="342"/>
      <c r="WSZ446" s="342"/>
      <c r="WTA446" s="342"/>
      <c r="WTB446" s="342"/>
      <c r="WTC446" s="342"/>
      <c r="WTD446" s="342"/>
      <c r="WTE446" s="342"/>
      <c r="WTF446" s="342"/>
      <c r="WTG446" s="342"/>
      <c r="WTH446" s="342"/>
      <c r="WTI446" s="342"/>
      <c r="WTJ446" s="342"/>
      <c r="WTK446" s="342"/>
      <c r="WTL446" s="342"/>
      <c r="WTM446" s="342"/>
      <c r="WTN446" s="342"/>
      <c r="WTO446" s="342"/>
      <c r="WTP446" s="342"/>
      <c r="WTQ446" s="342"/>
      <c r="WTR446" s="342"/>
      <c r="WTS446" s="342"/>
      <c r="WTT446" s="342"/>
      <c r="WTU446" s="342"/>
      <c r="WTV446" s="342"/>
      <c r="WTW446" s="342"/>
      <c r="WTX446" s="342"/>
      <c r="WTY446" s="342"/>
      <c r="WTZ446" s="342"/>
      <c r="WUA446" s="342"/>
      <c r="WUB446" s="342"/>
      <c r="WUC446" s="342"/>
      <c r="WUD446" s="342"/>
      <c r="WUE446" s="342"/>
      <c r="WUF446" s="342"/>
      <c r="WUG446" s="342"/>
      <c r="WUH446" s="342"/>
      <c r="WUI446" s="342"/>
      <c r="WUJ446" s="342"/>
      <c r="WUK446" s="342"/>
      <c r="WUL446" s="342"/>
      <c r="WUM446" s="342"/>
      <c r="WUN446" s="342"/>
      <c r="WUO446" s="342"/>
      <c r="WUP446" s="342"/>
      <c r="WUQ446" s="342"/>
      <c r="WUR446" s="342"/>
      <c r="WUS446" s="342"/>
      <c r="WUT446" s="342"/>
      <c r="WUU446" s="342"/>
      <c r="WUV446" s="342"/>
      <c r="WUW446" s="342"/>
      <c r="WUX446" s="342"/>
      <c r="WUY446" s="342"/>
      <c r="WUZ446" s="342"/>
      <c r="WVA446" s="342"/>
      <c r="WVB446" s="342"/>
      <c r="WVC446" s="342"/>
      <c r="WVD446" s="342"/>
      <c r="WVE446" s="342"/>
      <c r="WVF446" s="342"/>
      <c r="WVG446" s="342"/>
      <c r="WVH446" s="342"/>
      <c r="WVI446" s="342"/>
      <c r="WVJ446" s="342"/>
      <c r="WVK446" s="342"/>
      <c r="WVL446" s="342"/>
      <c r="WVM446" s="342"/>
      <c r="WVN446" s="342"/>
      <c r="WVO446" s="342"/>
      <c r="WVP446" s="342"/>
      <c r="WVQ446" s="342"/>
      <c r="WVR446" s="342"/>
      <c r="WVS446" s="342"/>
      <c r="WVT446" s="342"/>
      <c r="WVU446" s="342"/>
      <c r="WVV446" s="342"/>
      <c r="WVW446" s="342"/>
      <c r="WVX446" s="342"/>
      <c r="WVY446" s="342"/>
      <c r="WVZ446" s="342"/>
      <c r="WWA446" s="342"/>
      <c r="WWB446" s="342"/>
      <c r="WWC446" s="342"/>
      <c r="WWD446" s="342"/>
      <c r="WWE446" s="342"/>
      <c r="WWF446" s="342"/>
      <c r="WWG446" s="342"/>
      <c r="WWH446" s="342"/>
      <c r="WWI446" s="342"/>
      <c r="WWJ446" s="342"/>
      <c r="WWK446" s="342"/>
      <c r="WWL446" s="342"/>
      <c r="WWM446" s="342"/>
      <c r="WWN446" s="342"/>
      <c r="WWO446" s="342"/>
      <c r="WWP446" s="342"/>
      <c r="WWQ446" s="342"/>
      <c r="WWR446" s="342"/>
      <c r="WWS446" s="342"/>
      <c r="WWT446" s="342"/>
      <c r="WWU446" s="342"/>
      <c r="WWV446" s="342"/>
      <c r="WWW446" s="342"/>
      <c r="WWX446" s="342"/>
      <c r="WWY446" s="342"/>
      <c r="WWZ446" s="342"/>
      <c r="WXA446" s="342"/>
      <c r="WXB446" s="342"/>
      <c r="WXC446" s="342"/>
      <c r="WXD446" s="342"/>
      <c r="WXE446" s="342"/>
      <c r="WXF446" s="342"/>
      <c r="WXG446" s="342"/>
      <c r="WXH446" s="342"/>
      <c r="WXI446" s="342"/>
      <c r="WXJ446" s="342"/>
      <c r="WXK446" s="342"/>
      <c r="WXL446" s="342"/>
      <c r="WXM446" s="342"/>
      <c r="WXN446" s="342"/>
      <c r="WXO446" s="342"/>
      <c r="WXP446" s="342"/>
      <c r="WXQ446" s="342"/>
      <c r="WXR446" s="342"/>
      <c r="WXS446" s="342"/>
      <c r="WXT446" s="342"/>
      <c r="WXU446" s="342"/>
      <c r="WXV446" s="342"/>
      <c r="WXW446" s="342"/>
      <c r="WXX446" s="342"/>
      <c r="WXY446" s="342"/>
      <c r="WXZ446" s="342"/>
      <c r="WYA446" s="342"/>
      <c r="WYB446" s="342"/>
      <c r="WYC446" s="342"/>
      <c r="WYD446" s="342"/>
      <c r="WYE446" s="342"/>
      <c r="WYF446" s="342"/>
      <c r="WYG446" s="342"/>
      <c r="WYH446" s="342"/>
      <c r="WYI446" s="342"/>
      <c r="WYJ446" s="342"/>
      <c r="WYK446" s="342"/>
      <c r="WYL446" s="342"/>
      <c r="WYM446" s="342"/>
      <c r="WYN446" s="342"/>
      <c r="WYO446" s="342"/>
      <c r="WYP446" s="342"/>
      <c r="WYQ446" s="342"/>
      <c r="WYR446" s="342"/>
      <c r="WYS446" s="342"/>
      <c r="WYT446" s="342"/>
      <c r="WYU446" s="342"/>
      <c r="WYV446" s="342"/>
      <c r="WYW446" s="342"/>
      <c r="WYX446" s="342"/>
      <c r="WYY446" s="342"/>
      <c r="WYZ446" s="342"/>
      <c r="WZA446" s="342"/>
      <c r="WZB446" s="342"/>
      <c r="WZC446" s="342"/>
      <c r="WZD446" s="342"/>
      <c r="WZE446" s="342"/>
      <c r="WZF446" s="342"/>
      <c r="WZG446" s="342"/>
      <c r="WZH446" s="342"/>
      <c r="WZI446" s="342"/>
      <c r="WZJ446" s="342"/>
      <c r="WZK446" s="342"/>
      <c r="WZL446" s="342"/>
      <c r="WZM446" s="342"/>
      <c r="WZN446" s="342"/>
      <c r="WZO446" s="342"/>
      <c r="WZP446" s="342"/>
      <c r="WZQ446" s="342"/>
      <c r="WZR446" s="342"/>
      <c r="WZS446" s="342"/>
      <c r="WZT446" s="342"/>
      <c r="WZU446" s="342"/>
      <c r="WZV446" s="342"/>
      <c r="WZW446" s="342"/>
      <c r="WZX446" s="342"/>
      <c r="WZY446" s="342"/>
      <c r="WZZ446" s="342"/>
      <c r="XAA446" s="342"/>
      <c r="XAB446" s="342"/>
      <c r="XAC446" s="342"/>
      <c r="XAD446" s="342"/>
      <c r="XAE446" s="342"/>
      <c r="XAF446" s="342"/>
      <c r="XAG446" s="342"/>
      <c r="XAH446" s="342"/>
      <c r="XAI446" s="342"/>
      <c r="XAJ446" s="342"/>
      <c r="XAK446" s="342"/>
      <c r="XAL446" s="342"/>
      <c r="XAM446" s="342"/>
      <c r="XAN446" s="342"/>
      <c r="XAO446" s="342"/>
      <c r="XAP446" s="342"/>
      <c r="XAQ446" s="342"/>
      <c r="XAR446" s="342"/>
      <c r="XAS446" s="342"/>
      <c r="XAT446" s="342"/>
      <c r="XAU446" s="342"/>
      <c r="XAV446" s="342"/>
      <c r="XAW446" s="342"/>
      <c r="XAX446" s="342"/>
      <c r="XAY446" s="342"/>
      <c r="XAZ446" s="342"/>
      <c r="XBA446" s="342"/>
      <c r="XBB446" s="342"/>
      <c r="XBC446" s="342"/>
      <c r="XBD446" s="342"/>
      <c r="XBE446" s="342"/>
      <c r="XBF446" s="342"/>
      <c r="XBG446" s="342"/>
      <c r="XBH446" s="342"/>
      <c r="XBI446" s="342"/>
      <c r="XBJ446" s="342"/>
      <c r="XBK446" s="342"/>
      <c r="XBL446" s="342"/>
      <c r="XBM446" s="342"/>
      <c r="XBN446" s="342"/>
      <c r="XBO446" s="342"/>
      <c r="XBP446" s="342"/>
      <c r="XBQ446" s="342"/>
      <c r="XBR446" s="342"/>
      <c r="XBS446" s="342"/>
      <c r="XBT446" s="342"/>
      <c r="XBU446" s="342"/>
      <c r="XBV446" s="342"/>
      <c r="XBW446" s="342"/>
      <c r="XBX446" s="342"/>
      <c r="XBY446" s="342"/>
      <c r="XBZ446" s="342"/>
      <c r="XCA446" s="342"/>
      <c r="XCB446" s="342"/>
      <c r="XCC446" s="342"/>
      <c r="XCD446" s="342"/>
      <c r="XCE446" s="342"/>
      <c r="XCF446" s="342"/>
      <c r="XCG446" s="342"/>
      <c r="XCH446" s="342"/>
      <c r="XCI446" s="342"/>
      <c r="XCJ446" s="342"/>
      <c r="XCK446" s="342"/>
      <c r="XCL446" s="342"/>
      <c r="XCM446" s="342"/>
      <c r="XCN446" s="342"/>
      <c r="XCO446" s="342"/>
      <c r="XCP446" s="342"/>
      <c r="XCQ446" s="342"/>
      <c r="XCR446" s="342"/>
      <c r="XCS446" s="342"/>
      <c r="XCT446" s="342"/>
      <c r="XCU446" s="342"/>
      <c r="XCV446" s="342"/>
      <c r="XCW446" s="342"/>
      <c r="XCX446" s="342"/>
      <c r="XCY446" s="342"/>
      <c r="XCZ446" s="342"/>
      <c r="XDA446" s="342"/>
      <c r="XDB446" s="342"/>
      <c r="XDC446" s="342"/>
      <c r="XDD446" s="342"/>
      <c r="XDE446" s="342"/>
      <c r="XDF446" s="342"/>
      <c r="XDG446" s="342"/>
      <c r="XDH446" s="342"/>
      <c r="XDI446" s="342"/>
      <c r="XDJ446" s="342"/>
      <c r="XDK446" s="342"/>
      <c r="XDL446" s="342"/>
      <c r="XDM446" s="342"/>
      <c r="XDN446" s="342"/>
      <c r="XDO446" s="342"/>
      <c r="XDP446" s="342"/>
      <c r="XDQ446" s="342"/>
      <c r="XDR446" s="342"/>
      <c r="XDS446" s="342"/>
      <c r="XDT446" s="342"/>
      <c r="XDU446" s="342"/>
      <c r="XDV446" s="342"/>
      <c r="XDW446" s="342"/>
      <c r="XDX446" s="342"/>
      <c r="XDY446" s="342"/>
      <c r="XDZ446" s="342"/>
      <c r="XEA446" s="342"/>
      <c r="XEB446" s="342"/>
      <c r="XEC446" s="342"/>
      <c r="XED446" s="342"/>
      <c r="XEE446" s="342"/>
      <c r="XEF446" s="342"/>
      <c r="XEG446" s="342"/>
      <c r="XEH446" s="342"/>
      <c r="XEI446" s="342"/>
      <c r="XEJ446" s="342"/>
      <c r="XEK446" s="342"/>
      <c r="XEL446" s="342"/>
      <c r="XEM446" s="342"/>
      <c r="XEN446" s="342"/>
      <c r="XEO446" s="342"/>
      <c r="XEP446" s="342"/>
      <c r="XEQ446" s="342"/>
      <c r="XER446" s="342"/>
      <c r="XES446" s="342"/>
      <c r="XET446" s="342"/>
      <c r="XEU446" s="342"/>
      <c r="XEV446" s="342"/>
      <c r="XEW446" s="342"/>
      <c r="XEX446" s="342"/>
      <c r="XEY446" s="342"/>
      <c r="XEZ446" s="342"/>
      <c r="XFA446" s="342"/>
      <c r="XFB446" s="342"/>
    </row>
    <row r="447" spans="1:16382" s="562" customFormat="1" x14ac:dyDescent="0.25">
      <c r="A447" s="566" t="s">
        <v>94</v>
      </c>
      <c r="B447" s="559" t="s">
        <v>93</v>
      </c>
      <c r="C447" s="560">
        <f>C448</f>
        <v>0</v>
      </c>
      <c r="D447" s="560">
        <f t="shared" si="41"/>
        <v>0</v>
      </c>
      <c r="E447" s="560">
        <f t="shared" si="41"/>
        <v>0</v>
      </c>
      <c r="F447" s="560">
        <f t="shared" si="41"/>
        <v>6396.59</v>
      </c>
      <c r="G447" s="518">
        <f t="shared" si="42"/>
        <v>6396.59</v>
      </c>
      <c r="H447" s="561">
        <f>IFERROR(F447/E447*100,F447)</f>
        <v>6396.59</v>
      </c>
      <c r="I447" s="342"/>
      <c r="J447" s="342"/>
      <c r="K447" s="342"/>
      <c r="L447" s="342"/>
      <c r="M447" s="342"/>
      <c r="N447" s="342"/>
      <c r="O447" s="342"/>
      <c r="P447" s="342"/>
      <c r="Q447" s="342"/>
      <c r="R447" s="342"/>
      <c r="S447" s="342"/>
      <c r="T447" s="342"/>
      <c r="U447" s="342"/>
      <c r="V447" s="342"/>
      <c r="W447" s="342"/>
      <c r="X447" s="342"/>
      <c r="Y447" s="342"/>
      <c r="Z447" s="342"/>
      <c r="AA447" s="342"/>
      <c r="AB447" s="342"/>
      <c r="AC447" s="342"/>
      <c r="AD447" s="342"/>
      <c r="AE447" s="342"/>
      <c r="AF447" s="342"/>
      <c r="AG447" s="342"/>
      <c r="AH447" s="342"/>
      <c r="AI447" s="342"/>
      <c r="AJ447" s="342"/>
      <c r="AK447" s="342"/>
      <c r="AL447" s="342"/>
      <c r="AM447" s="342"/>
      <c r="AN447" s="342"/>
      <c r="AO447" s="342"/>
      <c r="AP447" s="342"/>
      <c r="AQ447" s="342"/>
      <c r="AR447" s="342"/>
      <c r="AS447" s="342"/>
      <c r="AT447" s="342"/>
      <c r="AU447" s="342"/>
      <c r="AV447" s="342"/>
      <c r="AW447" s="342"/>
      <c r="AX447" s="342"/>
      <c r="AY447" s="342"/>
      <c r="AZ447" s="342"/>
      <c r="BA447" s="342"/>
      <c r="BB447" s="342"/>
      <c r="BC447" s="342"/>
      <c r="BD447" s="342"/>
      <c r="BE447" s="342"/>
      <c r="BF447" s="342"/>
      <c r="BG447" s="342"/>
      <c r="BH447" s="342"/>
      <c r="BI447" s="342"/>
      <c r="BJ447" s="342"/>
      <c r="BK447" s="342"/>
      <c r="BL447" s="342"/>
      <c r="BM447" s="342"/>
      <c r="BN447" s="342"/>
      <c r="BO447" s="342"/>
      <c r="BP447" s="342"/>
      <c r="BQ447" s="342"/>
      <c r="BR447" s="342"/>
      <c r="BS447" s="342"/>
      <c r="BT447" s="342"/>
      <c r="BU447" s="342"/>
      <c r="BV447" s="342"/>
      <c r="BW447" s="342"/>
      <c r="BX447" s="342"/>
      <c r="BY447" s="342"/>
      <c r="BZ447" s="342"/>
      <c r="CA447" s="342"/>
      <c r="CB447" s="342"/>
      <c r="CC447" s="342"/>
      <c r="CD447" s="342"/>
      <c r="CE447" s="342"/>
      <c r="CF447" s="342"/>
      <c r="CG447" s="342"/>
      <c r="CH447" s="342"/>
      <c r="CI447" s="342"/>
      <c r="CJ447" s="342"/>
      <c r="CK447" s="342"/>
      <c r="CL447" s="342"/>
      <c r="CM447" s="342"/>
      <c r="CN447" s="342"/>
      <c r="CO447" s="342"/>
      <c r="CP447" s="342"/>
      <c r="CQ447" s="342"/>
      <c r="CR447" s="342"/>
      <c r="CS447" s="342"/>
      <c r="CT447" s="342"/>
      <c r="CU447" s="342"/>
      <c r="CV447" s="342"/>
      <c r="CW447" s="342"/>
      <c r="CX447" s="342"/>
      <c r="CY447" s="342"/>
      <c r="CZ447" s="342"/>
      <c r="DA447" s="342"/>
      <c r="DB447" s="342"/>
      <c r="DC447" s="342"/>
      <c r="DD447" s="342"/>
      <c r="DE447" s="342"/>
      <c r="DF447" s="342"/>
      <c r="DG447" s="342"/>
      <c r="DH447" s="342"/>
      <c r="DI447" s="342"/>
      <c r="DJ447" s="342"/>
      <c r="DK447" s="342"/>
      <c r="DL447" s="342"/>
      <c r="DM447" s="342"/>
      <c r="DN447" s="342"/>
      <c r="DO447" s="342"/>
      <c r="DP447" s="342"/>
      <c r="DQ447" s="342"/>
      <c r="DR447" s="342"/>
      <c r="DS447" s="342"/>
      <c r="DT447" s="342"/>
      <c r="DU447" s="342"/>
      <c r="DV447" s="342"/>
      <c r="DW447" s="342"/>
      <c r="DX447" s="342"/>
      <c r="DY447" s="342"/>
      <c r="DZ447" s="342"/>
      <c r="EA447" s="342"/>
      <c r="EB447" s="342"/>
      <c r="EC447" s="342"/>
      <c r="ED447" s="342"/>
      <c r="EE447" s="342"/>
      <c r="EF447" s="342"/>
      <c r="EG447" s="342"/>
      <c r="EH447" s="342"/>
      <c r="EI447" s="342"/>
      <c r="EJ447" s="342"/>
      <c r="EK447" s="342"/>
      <c r="EL447" s="342"/>
      <c r="EM447" s="342"/>
      <c r="EN447" s="342"/>
      <c r="EO447" s="342"/>
      <c r="EP447" s="342"/>
      <c r="EQ447" s="342"/>
      <c r="ER447" s="342"/>
      <c r="ES447" s="342"/>
      <c r="ET447" s="342"/>
      <c r="EU447" s="342"/>
      <c r="EV447" s="342"/>
      <c r="EW447" s="342"/>
      <c r="EX447" s="342"/>
      <c r="EY447" s="342"/>
      <c r="EZ447" s="342"/>
      <c r="FA447" s="342"/>
      <c r="FB447" s="342"/>
      <c r="FC447" s="342"/>
      <c r="FD447" s="342"/>
      <c r="FE447" s="342"/>
      <c r="FF447" s="342"/>
      <c r="FG447" s="342"/>
      <c r="FH447" s="342"/>
      <c r="FI447" s="342"/>
      <c r="FJ447" s="342"/>
      <c r="FK447" s="342"/>
      <c r="FL447" s="342"/>
      <c r="FM447" s="342"/>
      <c r="FN447" s="342"/>
      <c r="FO447" s="342"/>
      <c r="FP447" s="342"/>
      <c r="FQ447" s="342"/>
      <c r="FR447" s="342"/>
      <c r="FS447" s="342"/>
      <c r="FT447" s="342"/>
      <c r="FU447" s="342"/>
      <c r="FV447" s="342"/>
      <c r="FW447" s="342"/>
      <c r="FX447" s="342"/>
      <c r="FY447" s="342"/>
      <c r="FZ447" s="342"/>
      <c r="GA447" s="342"/>
      <c r="GB447" s="342"/>
      <c r="GC447" s="342"/>
      <c r="GD447" s="342"/>
      <c r="GE447" s="342"/>
      <c r="GF447" s="342"/>
      <c r="GG447" s="342"/>
      <c r="GH447" s="342"/>
      <c r="GI447" s="342"/>
      <c r="GJ447" s="342"/>
      <c r="GK447" s="342"/>
      <c r="GL447" s="342"/>
      <c r="GM447" s="342"/>
      <c r="GN447" s="342"/>
      <c r="GO447" s="342"/>
      <c r="GP447" s="342"/>
      <c r="GQ447" s="342"/>
      <c r="GR447" s="342"/>
      <c r="GS447" s="342"/>
      <c r="GT447" s="342"/>
      <c r="GU447" s="342"/>
      <c r="GV447" s="342"/>
      <c r="GW447" s="342"/>
      <c r="GX447" s="342"/>
      <c r="GY447" s="342"/>
      <c r="GZ447" s="342"/>
      <c r="HA447" s="342"/>
      <c r="HB447" s="342"/>
      <c r="HC447" s="342"/>
      <c r="HD447" s="342"/>
      <c r="HE447" s="342"/>
      <c r="HF447" s="342"/>
      <c r="HG447" s="342"/>
      <c r="HH447" s="342"/>
      <c r="HI447" s="342"/>
      <c r="HJ447" s="342"/>
      <c r="HK447" s="342"/>
      <c r="HL447" s="342"/>
      <c r="HM447" s="342"/>
      <c r="HN447" s="342"/>
      <c r="HO447" s="342"/>
      <c r="HP447" s="342"/>
      <c r="HQ447" s="342"/>
      <c r="HR447" s="342"/>
      <c r="HS447" s="342"/>
      <c r="HT447" s="342"/>
      <c r="HU447" s="342"/>
      <c r="HV447" s="342"/>
      <c r="HW447" s="342"/>
      <c r="HX447" s="342"/>
      <c r="HY447" s="342"/>
      <c r="HZ447" s="342"/>
      <c r="IA447" s="342"/>
      <c r="IB447" s="342"/>
      <c r="IC447" s="342"/>
      <c r="ID447" s="342"/>
      <c r="IE447" s="342"/>
      <c r="IF447" s="342"/>
      <c r="IG447" s="342"/>
      <c r="IH447" s="342"/>
      <c r="II447" s="342"/>
      <c r="IJ447" s="342"/>
      <c r="IK447" s="342"/>
      <c r="IL447" s="342"/>
      <c r="IM447" s="342"/>
      <c r="IN447" s="342"/>
      <c r="IO447" s="342"/>
      <c r="IP447" s="342"/>
      <c r="IQ447" s="342"/>
      <c r="IR447" s="342"/>
      <c r="IS447" s="342"/>
      <c r="IT447" s="342"/>
      <c r="IU447" s="342"/>
      <c r="IV447" s="342"/>
      <c r="IW447" s="342"/>
      <c r="IX447" s="342"/>
      <c r="IY447" s="342"/>
      <c r="IZ447" s="342"/>
      <c r="JA447" s="342"/>
      <c r="JB447" s="342"/>
      <c r="JC447" s="342"/>
      <c r="JD447" s="342"/>
      <c r="JE447" s="342"/>
      <c r="JF447" s="342"/>
      <c r="JG447" s="342"/>
      <c r="JH447" s="342"/>
      <c r="JI447" s="342"/>
      <c r="JJ447" s="342"/>
      <c r="JK447" s="342"/>
      <c r="JL447" s="342"/>
      <c r="JM447" s="342"/>
      <c r="JN447" s="342"/>
      <c r="JO447" s="342"/>
      <c r="JP447" s="342"/>
      <c r="JQ447" s="342"/>
      <c r="JR447" s="342"/>
      <c r="JS447" s="342"/>
      <c r="JT447" s="342"/>
      <c r="JU447" s="342"/>
      <c r="JV447" s="342"/>
      <c r="JW447" s="342"/>
      <c r="JX447" s="342"/>
      <c r="JY447" s="342"/>
      <c r="JZ447" s="342"/>
      <c r="KA447" s="342"/>
      <c r="KB447" s="342"/>
      <c r="KC447" s="342"/>
      <c r="KD447" s="342"/>
      <c r="KE447" s="342"/>
      <c r="KF447" s="342"/>
      <c r="KG447" s="342"/>
      <c r="KH447" s="342"/>
      <c r="KI447" s="342"/>
      <c r="KJ447" s="342"/>
      <c r="KK447" s="342"/>
      <c r="KL447" s="342"/>
      <c r="KM447" s="342"/>
      <c r="KN447" s="342"/>
      <c r="KO447" s="342"/>
      <c r="KP447" s="342"/>
      <c r="KQ447" s="342"/>
      <c r="KR447" s="342"/>
      <c r="KS447" s="342"/>
      <c r="KT447" s="342"/>
      <c r="KU447" s="342"/>
      <c r="KV447" s="342"/>
      <c r="KW447" s="342"/>
      <c r="KX447" s="342"/>
      <c r="KY447" s="342"/>
      <c r="KZ447" s="342"/>
      <c r="LA447" s="342"/>
      <c r="LB447" s="342"/>
      <c r="LC447" s="342"/>
      <c r="LD447" s="342"/>
      <c r="LE447" s="342"/>
      <c r="LF447" s="342"/>
      <c r="LG447" s="342"/>
      <c r="LH447" s="342"/>
      <c r="LI447" s="342"/>
      <c r="LJ447" s="342"/>
      <c r="LK447" s="342"/>
      <c r="LL447" s="342"/>
      <c r="LM447" s="342"/>
      <c r="LN447" s="342"/>
      <c r="LO447" s="342"/>
      <c r="LP447" s="342"/>
      <c r="LQ447" s="342"/>
      <c r="LR447" s="342"/>
      <c r="LS447" s="342"/>
      <c r="LT447" s="342"/>
      <c r="LU447" s="342"/>
      <c r="LV447" s="342"/>
      <c r="LW447" s="342"/>
      <c r="LX447" s="342"/>
      <c r="LY447" s="342"/>
      <c r="LZ447" s="342"/>
      <c r="MA447" s="342"/>
      <c r="MB447" s="342"/>
      <c r="MC447" s="342"/>
      <c r="MD447" s="342"/>
      <c r="ME447" s="342"/>
      <c r="MF447" s="342"/>
      <c r="MG447" s="342"/>
      <c r="MH447" s="342"/>
      <c r="MI447" s="342"/>
      <c r="MJ447" s="342"/>
      <c r="MK447" s="342"/>
      <c r="ML447" s="342"/>
      <c r="MM447" s="342"/>
      <c r="MN447" s="342"/>
      <c r="MO447" s="342"/>
      <c r="MP447" s="342"/>
      <c r="MQ447" s="342"/>
      <c r="MR447" s="342"/>
      <c r="MS447" s="342"/>
      <c r="MT447" s="342"/>
      <c r="MU447" s="342"/>
      <c r="MV447" s="342"/>
      <c r="MW447" s="342"/>
      <c r="MX447" s="342"/>
      <c r="MY447" s="342"/>
      <c r="MZ447" s="342"/>
      <c r="NA447" s="342"/>
      <c r="NB447" s="342"/>
      <c r="NC447" s="342"/>
      <c r="ND447" s="342"/>
      <c r="NE447" s="342"/>
      <c r="NF447" s="342"/>
      <c r="NG447" s="342"/>
      <c r="NH447" s="342"/>
      <c r="NI447" s="342"/>
      <c r="NJ447" s="342"/>
      <c r="NK447" s="342"/>
      <c r="NL447" s="342"/>
      <c r="NM447" s="342"/>
      <c r="NN447" s="342"/>
      <c r="NO447" s="342"/>
      <c r="NP447" s="342"/>
      <c r="NQ447" s="342"/>
      <c r="NR447" s="342"/>
      <c r="NS447" s="342"/>
      <c r="NT447" s="342"/>
      <c r="NU447" s="342"/>
      <c r="NV447" s="342"/>
      <c r="NW447" s="342"/>
      <c r="NX447" s="342"/>
      <c r="NY447" s="342"/>
      <c r="NZ447" s="342"/>
      <c r="OA447" s="342"/>
      <c r="OB447" s="342"/>
      <c r="OC447" s="342"/>
      <c r="OD447" s="342"/>
      <c r="OE447" s="342"/>
      <c r="OF447" s="342"/>
      <c r="OG447" s="342"/>
      <c r="OH447" s="342"/>
      <c r="OI447" s="342"/>
      <c r="OJ447" s="342"/>
      <c r="OK447" s="342"/>
      <c r="OL447" s="342"/>
      <c r="OM447" s="342"/>
      <c r="ON447" s="342"/>
      <c r="OO447" s="342"/>
      <c r="OP447" s="342"/>
      <c r="OQ447" s="342"/>
      <c r="OR447" s="342"/>
      <c r="OS447" s="342"/>
      <c r="OT447" s="342"/>
      <c r="OU447" s="342"/>
      <c r="OV447" s="342"/>
      <c r="OW447" s="342"/>
      <c r="OX447" s="342"/>
      <c r="OY447" s="342"/>
      <c r="OZ447" s="342"/>
      <c r="PA447" s="342"/>
      <c r="PB447" s="342"/>
      <c r="PC447" s="342"/>
      <c r="PD447" s="342"/>
      <c r="PE447" s="342"/>
      <c r="PF447" s="342"/>
      <c r="PG447" s="342"/>
      <c r="PH447" s="342"/>
      <c r="PI447" s="342"/>
      <c r="PJ447" s="342"/>
      <c r="PK447" s="342"/>
      <c r="PL447" s="342"/>
      <c r="PM447" s="342"/>
      <c r="PN447" s="342"/>
      <c r="PO447" s="342"/>
      <c r="PP447" s="342"/>
      <c r="PQ447" s="342"/>
      <c r="PR447" s="342"/>
      <c r="PS447" s="342"/>
      <c r="PT447" s="342"/>
      <c r="PU447" s="342"/>
      <c r="PV447" s="342"/>
      <c r="PW447" s="342"/>
      <c r="PX447" s="342"/>
      <c r="PY447" s="342"/>
      <c r="PZ447" s="342"/>
      <c r="QA447" s="342"/>
      <c r="QB447" s="342"/>
      <c r="QC447" s="342"/>
      <c r="QD447" s="342"/>
      <c r="QE447" s="342"/>
      <c r="QF447" s="342"/>
      <c r="QG447" s="342"/>
      <c r="QH447" s="342"/>
      <c r="QI447" s="342"/>
      <c r="QJ447" s="342"/>
      <c r="QK447" s="342"/>
      <c r="QL447" s="342"/>
      <c r="QM447" s="342"/>
      <c r="QN447" s="342"/>
      <c r="QO447" s="342"/>
      <c r="QP447" s="342"/>
      <c r="QQ447" s="342"/>
      <c r="QR447" s="342"/>
      <c r="QS447" s="342"/>
      <c r="QT447" s="342"/>
      <c r="QU447" s="342"/>
      <c r="QV447" s="342"/>
      <c r="QW447" s="342"/>
      <c r="QX447" s="342"/>
      <c r="QY447" s="342"/>
      <c r="QZ447" s="342"/>
      <c r="RA447" s="342"/>
      <c r="RB447" s="342"/>
      <c r="RC447" s="342"/>
      <c r="RD447" s="342"/>
      <c r="RE447" s="342"/>
      <c r="RF447" s="342"/>
      <c r="RG447" s="342"/>
      <c r="RH447" s="342"/>
      <c r="RI447" s="342"/>
      <c r="RJ447" s="342"/>
      <c r="RK447" s="342"/>
      <c r="RL447" s="342"/>
      <c r="RM447" s="342"/>
      <c r="RN447" s="342"/>
      <c r="RO447" s="342"/>
      <c r="RP447" s="342"/>
      <c r="RQ447" s="342"/>
      <c r="RR447" s="342"/>
      <c r="RS447" s="342"/>
      <c r="RT447" s="342"/>
      <c r="RU447" s="342"/>
      <c r="RV447" s="342"/>
      <c r="RW447" s="342"/>
      <c r="RX447" s="342"/>
      <c r="RY447" s="342"/>
      <c r="RZ447" s="342"/>
      <c r="SA447" s="342"/>
      <c r="SB447" s="342"/>
      <c r="SC447" s="342"/>
      <c r="SD447" s="342"/>
      <c r="SE447" s="342"/>
      <c r="SF447" s="342"/>
      <c r="SG447" s="342"/>
      <c r="SH447" s="342"/>
      <c r="SI447" s="342"/>
      <c r="SJ447" s="342"/>
      <c r="SK447" s="342"/>
      <c r="SL447" s="342"/>
      <c r="SM447" s="342"/>
      <c r="SN447" s="342"/>
      <c r="SO447" s="342"/>
      <c r="SP447" s="342"/>
      <c r="SQ447" s="342"/>
      <c r="SR447" s="342"/>
      <c r="SS447" s="342"/>
      <c r="ST447" s="342"/>
      <c r="SU447" s="342"/>
      <c r="SV447" s="342"/>
      <c r="SW447" s="342"/>
      <c r="SX447" s="342"/>
      <c r="SY447" s="342"/>
      <c r="SZ447" s="342"/>
      <c r="TA447" s="342"/>
      <c r="TB447" s="342"/>
      <c r="TC447" s="342"/>
      <c r="TD447" s="342"/>
      <c r="TE447" s="342"/>
      <c r="TF447" s="342"/>
      <c r="TG447" s="342"/>
      <c r="TH447" s="342"/>
      <c r="TI447" s="342"/>
      <c r="TJ447" s="342"/>
      <c r="TK447" s="342"/>
      <c r="TL447" s="342"/>
      <c r="TM447" s="342"/>
      <c r="TN447" s="342"/>
      <c r="TO447" s="342"/>
      <c r="TP447" s="342"/>
      <c r="TQ447" s="342"/>
      <c r="TR447" s="342"/>
      <c r="TS447" s="342"/>
      <c r="TT447" s="342"/>
      <c r="TU447" s="342"/>
      <c r="TV447" s="342"/>
      <c r="TW447" s="342"/>
      <c r="TX447" s="342"/>
      <c r="TY447" s="342"/>
      <c r="TZ447" s="342"/>
      <c r="UA447" s="342"/>
      <c r="UB447" s="342"/>
      <c r="UC447" s="342"/>
      <c r="UD447" s="342"/>
      <c r="UE447" s="342"/>
      <c r="UF447" s="342"/>
      <c r="UG447" s="342"/>
      <c r="UH447" s="342"/>
      <c r="UI447" s="342"/>
      <c r="UJ447" s="342"/>
      <c r="UK447" s="342"/>
      <c r="UL447" s="342"/>
      <c r="UM447" s="342"/>
      <c r="UN447" s="342"/>
      <c r="UO447" s="342"/>
      <c r="UP447" s="342"/>
      <c r="UQ447" s="342"/>
      <c r="UR447" s="342"/>
      <c r="US447" s="342"/>
      <c r="UT447" s="342"/>
      <c r="UU447" s="342"/>
      <c r="UV447" s="342"/>
      <c r="UW447" s="342"/>
      <c r="UX447" s="342"/>
      <c r="UY447" s="342"/>
      <c r="UZ447" s="342"/>
      <c r="VA447" s="342"/>
      <c r="VB447" s="342"/>
      <c r="VC447" s="342"/>
      <c r="VD447" s="342"/>
      <c r="VE447" s="342"/>
      <c r="VF447" s="342"/>
      <c r="VG447" s="342"/>
      <c r="VH447" s="342"/>
      <c r="VI447" s="342"/>
      <c r="VJ447" s="342"/>
      <c r="VK447" s="342"/>
      <c r="VL447" s="342"/>
      <c r="VM447" s="342"/>
      <c r="VN447" s="342"/>
      <c r="VO447" s="342"/>
      <c r="VP447" s="342"/>
      <c r="VQ447" s="342"/>
      <c r="VR447" s="342"/>
      <c r="VS447" s="342"/>
      <c r="VT447" s="342"/>
      <c r="VU447" s="342"/>
      <c r="VV447" s="342"/>
      <c r="VW447" s="342"/>
      <c r="VX447" s="342"/>
      <c r="VY447" s="342"/>
      <c r="VZ447" s="342"/>
      <c r="WA447" s="342"/>
      <c r="WB447" s="342"/>
      <c r="WC447" s="342"/>
      <c r="WD447" s="342"/>
      <c r="WE447" s="342"/>
      <c r="WF447" s="342"/>
      <c r="WG447" s="342"/>
      <c r="WH447" s="342"/>
      <c r="WI447" s="342"/>
      <c r="WJ447" s="342"/>
      <c r="WK447" s="342"/>
      <c r="WL447" s="342"/>
      <c r="WM447" s="342"/>
      <c r="WN447" s="342"/>
      <c r="WO447" s="342"/>
      <c r="WP447" s="342"/>
      <c r="WQ447" s="342"/>
      <c r="WR447" s="342"/>
      <c r="WS447" s="342"/>
      <c r="WT447" s="342"/>
      <c r="WU447" s="342"/>
      <c r="WV447" s="342"/>
      <c r="WW447" s="342"/>
      <c r="WX447" s="342"/>
      <c r="WY447" s="342"/>
      <c r="WZ447" s="342"/>
      <c r="XA447" s="342"/>
      <c r="XB447" s="342"/>
      <c r="XC447" s="342"/>
      <c r="XD447" s="342"/>
      <c r="XE447" s="342"/>
      <c r="XF447" s="342"/>
      <c r="XG447" s="342"/>
      <c r="XH447" s="342"/>
      <c r="XI447" s="342"/>
      <c r="XJ447" s="342"/>
      <c r="XK447" s="342"/>
      <c r="XL447" s="342"/>
      <c r="XM447" s="342"/>
      <c r="XN447" s="342"/>
      <c r="XO447" s="342"/>
      <c r="XP447" s="342"/>
      <c r="XQ447" s="342"/>
      <c r="XR447" s="342"/>
      <c r="XS447" s="342"/>
      <c r="XT447" s="342"/>
      <c r="XU447" s="342"/>
      <c r="XV447" s="342"/>
      <c r="XW447" s="342"/>
      <c r="XX447" s="342"/>
      <c r="XY447" s="342"/>
      <c r="XZ447" s="342"/>
      <c r="YA447" s="342"/>
      <c r="YB447" s="342"/>
      <c r="YC447" s="342"/>
      <c r="YD447" s="342"/>
      <c r="YE447" s="342"/>
      <c r="YF447" s="342"/>
      <c r="YG447" s="342"/>
      <c r="YH447" s="342"/>
      <c r="YI447" s="342"/>
      <c r="YJ447" s="342"/>
      <c r="YK447" s="342"/>
      <c r="YL447" s="342"/>
      <c r="YM447" s="342"/>
      <c r="YN447" s="342"/>
      <c r="YO447" s="342"/>
      <c r="YP447" s="342"/>
      <c r="YQ447" s="342"/>
      <c r="YR447" s="342"/>
      <c r="YS447" s="342"/>
      <c r="YT447" s="342"/>
      <c r="YU447" s="342"/>
      <c r="YV447" s="342"/>
      <c r="YW447" s="342"/>
      <c r="YX447" s="342"/>
      <c r="YY447" s="342"/>
      <c r="YZ447" s="342"/>
      <c r="ZA447" s="342"/>
      <c r="ZB447" s="342"/>
      <c r="ZC447" s="342"/>
      <c r="ZD447" s="342"/>
      <c r="ZE447" s="342"/>
      <c r="ZF447" s="342"/>
      <c r="ZG447" s="342"/>
      <c r="ZH447" s="342"/>
      <c r="ZI447" s="342"/>
      <c r="ZJ447" s="342"/>
      <c r="ZK447" s="342"/>
      <c r="ZL447" s="342"/>
      <c r="ZM447" s="342"/>
      <c r="ZN447" s="342"/>
      <c r="ZO447" s="342"/>
      <c r="ZP447" s="342"/>
      <c r="ZQ447" s="342"/>
      <c r="ZR447" s="342"/>
      <c r="ZS447" s="342"/>
      <c r="ZT447" s="342"/>
      <c r="ZU447" s="342"/>
      <c r="ZV447" s="342"/>
      <c r="ZW447" s="342"/>
      <c r="ZX447" s="342"/>
      <c r="ZY447" s="342"/>
      <c r="ZZ447" s="342"/>
      <c r="AAA447" s="342"/>
      <c r="AAB447" s="342"/>
      <c r="AAC447" s="342"/>
      <c r="AAD447" s="342"/>
      <c r="AAE447" s="342"/>
      <c r="AAF447" s="342"/>
      <c r="AAG447" s="342"/>
      <c r="AAH447" s="342"/>
      <c r="AAI447" s="342"/>
      <c r="AAJ447" s="342"/>
      <c r="AAK447" s="342"/>
      <c r="AAL447" s="342"/>
      <c r="AAM447" s="342"/>
      <c r="AAN447" s="342"/>
      <c r="AAO447" s="342"/>
      <c r="AAP447" s="342"/>
      <c r="AAQ447" s="342"/>
      <c r="AAR447" s="342"/>
      <c r="AAS447" s="342"/>
      <c r="AAT447" s="342"/>
      <c r="AAU447" s="342"/>
      <c r="AAV447" s="342"/>
      <c r="AAW447" s="342"/>
      <c r="AAX447" s="342"/>
      <c r="AAY447" s="342"/>
      <c r="AAZ447" s="342"/>
      <c r="ABA447" s="342"/>
      <c r="ABB447" s="342"/>
      <c r="ABC447" s="342"/>
      <c r="ABD447" s="342"/>
      <c r="ABE447" s="342"/>
      <c r="ABF447" s="342"/>
      <c r="ABG447" s="342"/>
      <c r="ABH447" s="342"/>
      <c r="ABI447" s="342"/>
      <c r="ABJ447" s="342"/>
      <c r="ABK447" s="342"/>
      <c r="ABL447" s="342"/>
      <c r="ABM447" s="342"/>
      <c r="ABN447" s="342"/>
      <c r="ABO447" s="342"/>
      <c r="ABP447" s="342"/>
      <c r="ABQ447" s="342"/>
      <c r="ABR447" s="342"/>
      <c r="ABS447" s="342"/>
      <c r="ABT447" s="342"/>
      <c r="ABU447" s="342"/>
      <c r="ABV447" s="342"/>
      <c r="ABW447" s="342"/>
      <c r="ABX447" s="342"/>
      <c r="ABY447" s="342"/>
      <c r="ABZ447" s="342"/>
      <c r="ACA447" s="342"/>
      <c r="ACB447" s="342"/>
      <c r="ACC447" s="342"/>
      <c r="ACD447" s="342"/>
      <c r="ACE447" s="342"/>
      <c r="ACF447" s="342"/>
      <c r="ACG447" s="342"/>
      <c r="ACH447" s="342"/>
      <c r="ACI447" s="342"/>
      <c r="ACJ447" s="342"/>
      <c r="ACK447" s="342"/>
      <c r="ACL447" s="342"/>
      <c r="ACM447" s="342"/>
      <c r="ACN447" s="342"/>
      <c r="ACO447" s="342"/>
      <c r="ACP447" s="342"/>
      <c r="ACQ447" s="342"/>
      <c r="ACR447" s="342"/>
      <c r="ACS447" s="342"/>
      <c r="ACT447" s="342"/>
      <c r="ACU447" s="342"/>
      <c r="ACV447" s="342"/>
      <c r="ACW447" s="342"/>
      <c r="ACX447" s="342"/>
      <c r="ACY447" s="342"/>
      <c r="ACZ447" s="342"/>
      <c r="ADA447" s="342"/>
      <c r="ADB447" s="342"/>
      <c r="ADC447" s="342"/>
      <c r="ADD447" s="342"/>
      <c r="ADE447" s="342"/>
      <c r="ADF447" s="342"/>
      <c r="ADG447" s="342"/>
      <c r="ADH447" s="342"/>
      <c r="ADI447" s="342"/>
      <c r="ADJ447" s="342"/>
      <c r="ADK447" s="342"/>
      <c r="ADL447" s="342"/>
      <c r="ADM447" s="342"/>
      <c r="ADN447" s="342"/>
      <c r="ADO447" s="342"/>
      <c r="ADP447" s="342"/>
      <c r="ADQ447" s="342"/>
      <c r="ADR447" s="342"/>
      <c r="ADS447" s="342"/>
      <c r="ADT447" s="342"/>
      <c r="ADU447" s="342"/>
      <c r="ADV447" s="342"/>
      <c r="ADW447" s="342"/>
      <c r="ADX447" s="342"/>
      <c r="ADY447" s="342"/>
      <c r="ADZ447" s="342"/>
      <c r="AEA447" s="342"/>
      <c r="AEB447" s="342"/>
      <c r="AEC447" s="342"/>
      <c r="AED447" s="342"/>
      <c r="AEE447" s="342"/>
      <c r="AEF447" s="342"/>
      <c r="AEG447" s="342"/>
      <c r="AEH447" s="342"/>
      <c r="AEI447" s="342"/>
      <c r="AEJ447" s="342"/>
      <c r="AEK447" s="342"/>
      <c r="AEL447" s="342"/>
      <c r="AEM447" s="342"/>
      <c r="AEN447" s="342"/>
      <c r="AEO447" s="342"/>
      <c r="AEP447" s="342"/>
      <c r="AEQ447" s="342"/>
      <c r="AER447" s="342"/>
      <c r="AES447" s="342"/>
      <c r="AET447" s="342"/>
      <c r="AEU447" s="342"/>
      <c r="AEV447" s="342"/>
      <c r="AEW447" s="342"/>
      <c r="AEX447" s="342"/>
      <c r="AEY447" s="342"/>
      <c r="AEZ447" s="342"/>
      <c r="AFA447" s="342"/>
      <c r="AFB447" s="342"/>
      <c r="AFC447" s="342"/>
      <c r="AFD447" s="342"/>
      <c r="AFE447" s="342"/>
      <c r="AFF447" s="342"/>
      <c r="AFG447" s="342"/>
      <c r="AFH447" s="342"/>
      <c r="AFI447" s="342"/>
      <c r="AFJ447" s="342"/>
      <c r="AFK447" s="342"/>
      <c r="AFL447" s="342"/>
      <c r="AFM447" s="342"/>
      <c r="AFN447" s="342"/>
      <c r="AFO447" s="342"/>
      <c r="AFP447" s="342"/>
      <c r="AFQ447" s="342"/>
      <c r="AFR447" s="342"/>
      <c r="AFS447" s="342"/>
      <c r="AFT447" s="342"/>
      <c r="AFU447" s="342"/>
      <c r="AFV447" s="342"/>
      <c r="AFW447" s="342"/>
      <c r="AFX447" s="342"/>
      <c r="AFY447" s="342"/>
      <c r="AFZ447" s="342"/>
      <c r="AGA447" s="342"/>
      <c r="AGB447" s="342"/>
      <c r="AGC447" s="342"/>
      <c r="AGD447" s="342"/>
      <c r="AGE447" s="342"/>
      <c r="AGF447" s="342"/>
      <c r="AGG447" s="342"/>
      <c r="AGH447" s="342"/>
      <c r="AGI447" s="342"/>
      <c r="AGJ447" s="342"/>
      <c r="AGK447" s="342"/>
      <c r="AGL447" s="342"/>
      <c r="AGM447" s="342"/>
      <c r="AGN447" s="342"/>
      <c r="AGO447" s="342"/>
      <c r="AGP447" s="342"/>
      <c r="AGQ447" s="342"/>
      <c r="AGR447" s="342"/>
      <c r="AGS447" s="342"/>
      <c r="AGT447" s="342"/>
      <c r="AGU447" s="342"/>
      <c r="AGV447" s="342"/>
      <c r="AGW447" s="342"/>
      <c r="AGX447" s="342"/>
      <c r="AGY447" s="342"/>
      <c r="AGZ447" s="342"/>
      <c r="AHA447" s="342"/>
      <c r="AHB447" s="342"/>
      <c r="AHC447" s="342"/>
      <c r="AHD447" s="342"/>
      <c r="AHE447" s="342"/>
      <c r="AHF447" s="342"/>
      <c r="AHG447" s="342"/>
      <c r="AHH447" s="342"/>
      <c r="AHI447" s="342"/>
      <c r="AHJ447" s="342"/>
      <c r="AHK447" s="342"/>
      <c r="AHL447" s="342"/>
      <c r="AHM447" s="342"/>
      <c r="AHN447" s="342"/>
      <c r="AHO447" s="342"/>
      <c r="AHP447" s="342"/>
      <c r="AHQ447" s="342"/>
      <c r="AHR447" s="342"/>
      <c r="AHS447" s="342"/>
      <c r="AHT447" s="342"/>
      <c r="AHU447" s="342"/>
      <c r="AHV447" s="342"/>
      <c r="AHW447" s="342"/>
      <c r="AHX447" s="342"/>
      <c r="AHY447" s="342"/>
      <c r="AHZ447" s="342"/>
      <c r="AIA447" s="342"/>
      <c r="AIB447" s="342"/>
      <c r="AIC447" s="342"/>
      <c r="AID447" s="342"/>
      <c r="AIE447" s="342"/>
      <c r="AIF447" s="342"/>
      <c r="AIG447" s="342"/>
      <c r="AIH447" s="342"/>
      <c r="AII447" s="342"/>
      <c r="AIJ447" s="342"/>
      <c r="AIK447" s="342"/>
      <c r="AIL447" s="342"/>
      <c r="AIM447" s="342"/>
      <c r="AIN447" s="342"/>
      <c r="AIO447" s="342"/>
      <c r="AIP447" s="342"/>
      <c r="AIQ447" s="342"/>
      <c r="AIR447" s="342"/>
      <c r="AIS447" s="342"/>
      <c r="AIT447" s="342"/>
      <c r="AIU447" s="342"/>
      <c r="AIV447" s="342"/>
      <c r="AIW447" s="342"/>
      <c r="AIX447" s="342"/>
      <c r="AIY447" s="342"/>
      <c r="AIZ447" s="342"/>
      <c r="AJA447" s="342"/>
      <c r="AJB447" s="342"/>
      <c r="AJC447" s="342"/>
      <c r="AJD447" s="342"/>
      <c r="AJE447" s="342"/>
      <c r="AJF447" s="342"/>
      <c r="AJG447" s="342"/>
      <c r="AJH447" s="342"/>
      <c r="AJI447" s="342"/>
      <c r="AJJ447" s="342"/>
      <c r="AJK447" s="342"/>
      <c r="AJL447" s="342"/>
      <c r="AJM447" s="342"/>
      <c r="AJN447" s="342"/>
      <c r="AJO447" s="342"/>
      <c r="AJP447" s="342"/>
      <c r="AJQ447" s="342"/>
      <c r="AJR447" s="342"/>
      <c r="AJS447" s="342"/>
      <c r="AJT447" s="342"/>
      <c r="AJU447" s="342"/>
      <c r="AJV447" s="342"/>
      <c r="AJW447" s="342"/>
      <c r="AJX447" s="342"/>
      <c r="AJY447" s="342"/>
      <c r="AJZ447" s="342"/>
      <c r="AKA447" s="342"/>
      <c r="AKB447" s="342"/>
      <c r="AKC447" s="342"/>
      <c r="AKD447" s="342"/>
      <c r="AKE447" s="342"/>
      <c r="AKF447" s="342"/>
      <c r="AKG447" s="342"/>
      <c r="AKH447" s="342"/>
      <c r="AKI447" s="342"/>
      <c r="AKJ447" s="342"/>
      <c r="AKK447" s="342"/>
      <c r="AKL447" s="342"/>
      <c r="AKM447" s="342"/>
      <c r="AKN447" s="342"/>
      <c r="AKO447" s="342"/>
      <c r="AKP447" s="342"/>
      <c r="AKQ447" s="342"/>
      <c r="AKR447" s="342"/>
      <c r="AKS447" s="342"/>
      <c r="AKT447" s="342"/>
      <c r="AKU447" s="342"/>
      <c r="AKV447" s="342"/>
      <c r="AKW447" s="342"/>
      <c r="AKX447" s="342"/>
      <c r="AKY447" s="342"/>
      <c r="AKZ447" s="342"/>
      <c r="ALA447" s="342"/>
      <c r="ALB447" s="342"/>
      <c r="ALC447" s="342"/>
      <c r="ALD447" s="342"/>
      <c r="ALE447" s="342"/>
      <c r="ALF447" s="342"/>
      <c r="ALG447" s="342"/>
      <c r="ALH447" s="342"/>
      <c r="ALI447" s="342"/>
      <c r="ALJ447" s="342"/>
      <c r="ALK447" s="342"/>
      <c r="ALL447" s="342"/>
      <c r="ALM447" s="342"/>
      <c r="ALN447" s="342"/>
      <c r="ALO447" s="342"/>
      <c r="ALP447" s="342"/>
      <c r="ALQ447" s="342"/>
      <c r="ALR447" s="342"/>
      <c r="ALS447" s="342"/>
      <c r="ALT447" s="342"/>
      <c r="ALU447" s="342"/>
      <c r="ALV447" s="342"/>
      <c r="ALW447" s="342"/>
      <c r="ALX447" s="342"/>
      <c r="ALY447" s="342"/>
      <c r="ALZ447" s="342"/>
      <c r="AMA447" s="342"/>
      <c r="AMB447" s="342"/>
      <c r="AMC447" s="342"/>
      <c r="AMD447" s="342"/>
      <c r="AME447" s="342"/>
      <c r="AMF447" s="342"/>
      <c r="AMG447" s="342"/>
      <c r="AMH447" s="342"/>
      <c r="AMI447" s="342"/>
      <c r="AMJ447" s="342"/>
      <c r="AMK447" s="342"/>
      <c r="AML447" s="342"/>
      <c r="AMM447" s="342"/>
      <c r="AMN447" s="342"/>
      <c r="AMO447" s="342"/>
      <c r="AMP447" s="342"/>
      <c r="AMQ447" s="342"/>
      <c r="AMR447" s="342"/>
      <c r="AMS447" s="342"/>
      <c r="AMT447" s="342"/>
      <c r="AMU447" s="342"/>
      <c r="AMV447" s="342"/>
      <c r="AMW447" s="342"/>
      <c r="AMX447" s="342"/>
      <c r="AMY447" s="342"/>
      <c r="AMZ447" s="342"/>
      <c r="ANA447" s="342"/>
      <c r="ANB447" s="342"/>
      <c r="ANC447" s="342"/>
      <c r="AND447" s="342"/>
      <c r="ANE447" s="342"/>
      <c r="ANF447" s="342"/>
      <c r="ANG447" s="342"/>
      <c r="ANH447" s="342"/>
      <c r="ANI447" s="342"/>
      <c r="ANJ447" s="342"/>
      <c r="ANK447" s="342"/>
      <c r="ANL447" s="342"/>
      <c r="ANM447" s="342"/>
      <c r="ANN447" s="342"/>
      <c r="ANO447" s="342"/>
      <c r="ANP447" s="342"/>
      <c r="ANQ447" s="342"/>
      <c r="ANR447" s="342"/>
      <c r="ANS447" s="342"/>
      <c r="ANT447" s="342"/>
      <c r="ANU447" s="342"/>
      <c r="ANV447" s="342"/>
      <c r="ANW447" s="342"/>
      <c r="ANX447" s="342"/>
      <c r="ANY447" s="342"/>
      <c r="ANZ447" s="342"/>
      <c r="AOA447" s="342"/>
      <c r="AOB447" s="342"/>
      <c r="AOC447" s="342"/>
      <c r="AOD447" s="342"/>
      <c r="AOE447" s="342"/>
      <c r="AOF447" s="342"/>
      <c r="AOG447" s="342"/>
      <c r="AOH447" s="342"/>
      <c r="AOI447" s="342"/>
      <c r="AOJ447" s="342"/>
      <c r="AOK447" s="342"/>
      <c r="AOL447" s="342"/>
      <c r="AOM447" s="342"/>
      <c r="AON447" s="342"/>
      <c r="AOO447" s="342"/>
      <c r="AOP447" s="342"/>
      <c r="AOQ447" s="342"/>
      <c r="AOR447" s="342"/>
      <c r="AOS447" s="342"/>
      <c r="AOT447" s="342"/>
      <c r="AOU447" s="342"/>
      <c r="AOV447" s="342"/>
      <c r="AOW447" s="342"/>
      <c r="AOX447" s="342"/>
      <c r="AOY447" s="342"/>
      <c r="AOZ447" s="342"/>
      <c r="APA447" s="342"/>
      <c r="APB447" s="342"/>
      <c r="APC447" s="342"/>
      <c r="APD447" s="342"/>
      <c r="APE447" s="342"/>
      <c r="APF447" s="342"/>
      <c r="APG447" s="342"/>
      <c r="APH447" s="342"/>
      <c r="API447" s="342"/>
      <c r="APJ447" s="342"/>
      <c r="APK447" s="342"/>
      <c r="APL447" s="342"/>
      <c r="APM447" s="342"/>
      <c r="APN447" s="342"/>
      <c r="APO447" s="342"/>
      <c r="APP447" s="342"/>
      <c r="APQ447" s="342"/>
      <c r="APR447" s="342"/>
      <c r="APS447" s="342"/>
      <c r="APT447" s="342"/>
      <c r="APU447" s="342"/>
      <c r="APV447" s="342"/>
      <c r="APW447" s="342"/>
      <c r="APX447" s="342"/>
      <c r="APY447" s="342"/>
      <c r="APZ447" s="342"/>
      <c r="AQA447" s="342"/>
      <c r="AQB447" s="342"/>
      <c r="AQC447" s="342"/>
      <c r="AQD447" s="342"/>
      <c r="AQE447" s="342"/>
      <c r="AQF447" s="342"/>
      <c r="AQG447" s="342"/>
      <c r="AQH447" s="342"/>
      <c r="AQI447" s="342"/>
      <c r="AQJ447" s="342"/>
      <c r="AQK447" s="342"/>
      <c r="AQL447" s="342"/>
      <c r="AQM447" s="342"/>
      <c r="AQN447" s="342"/>
      <c r="AQO447" s="342"/>
      <c r="AQP447" s="342"/>
      <c r="AQQ447" s="342"/>
      <c r="AQR447" s="342"/>
      <c r="AQS447" s="342"/>
      <c r="AQT447" s="342"/>
      <c r="AQU447" s="342"/>
      <c r="AQV447" s="342"/>
      <c r="AQW447" s="342"/>
      <c r="AQX447" s="342"/>
      <c r="AQY447" s="342"/>
      <c r="AQZ447" s="342"/>
      <c r="ARA447" s="342"/>
      <c r="ARB447" s="342"/>
      <c r="ARC447" s="342"/>
      <c r="ARD447" s="342"/>
      <c r="ARE447" s="342"/>
      <c r="ARF447" s="342"/>
      <c r="ARG447" s="342"/>
      <c r="ARH447" s="342"/>
      <c r="ARI447" s="342"/>
      <c r="ARJ447" s="342"/>
      <c r="ARK447" s="342"/>
      <c r="ARL447" s="342"/>
      <c r="ARM447" s="342"/>
      <c r="ARN447" s="342"/>
      <c r="ARO447" s="342"/>
      <c r="ARP447" s="342"/>
      <c r="ARQ447" s="342"/>
      <c r="ARR447" s="342"/>
      <c r="ARS447" s="342"/>
      <c r="ART447" s="342"/>
      <c r="ARU447" s="342"/>
      <c r="ARV447" s="342"/>
      <c r="ARW447" s="342"/>
      <c r="ARX447" s="342"/>
      <c r="ARY447" s="342"/>
      <c r="ARZ447" s="342"/>
      <c r="ASA447" s="342"/>
      <c r="ASB447" s="342"/>
      <c r="ASC447" s="342"/>
      <c r="ASD447" s="342"/>
      <c r="ASE447" s="342"/>
      <c r="ASF447" s="342"/>
      <c r="ASG447" s="342"/>
      <c r="ASH447" s="342"/>
      <c r="ASI447" s="342"/>
      <c r="ASJ447" s="342"/>
      <c r="ASK447" s="342"/>
      <c r="ASL447" s="342"/>
      <c r="ASM447" s="342"/>
      <c r="ASN447" s="342"/>
      <c r="ASO447" s="342"/>
      <c r="ASP447" s="342"/>
      <c r="ASQ447" s="342"/>
      <c r="ASR447" s="342"/>
      <c r="ASS447" s="342"/>
      <c r="AST447" s="342"/>
      <c r="ASU447" s="342"/>
      <c r="ASV447" s="342"/>
      <c r="ASW447" s="342"/>
      <c r="ASX447" s="342"/>
      <c r="ASY447" s="342"/>
      <c r="ASZ447" s="342"/>
      <c r="ATA447" s="342"/>
      <c r="ATB447" s="342"/>
      <c r="ATC447" s="342"/>
      <c r="ATD447" s="342"/>
      <c r="ATE447" s="342"/>
      <c r="ATF447" s="342"/>
      <c r="ATG447" s="342"/>
      <c r="ATH447" s="342"/>
      <c r="ATI447" s="342"/>
      <c r="ATJ447" s="342"/>
      <c r="ATK447" s="342"/>
      <c r="ATL447" s="342"/>
      <c r="ATM447" s="342"/>
      <c r="ATN447" s="342"/>
      <c r="ATO447" s="342"/>
      <c r="ATP447" s="342"/>
      <c r="ATQ447" s="342"/>
      <c r="ATR447" s="342"/>
      <c r="ATS447" s="342"/>
      <c r="ATT447" s="342"/>
      <c r="ATU447" s="342"/>
      <c r="ATV447" s="342"/>
      <c r="ATW447" s="342"/>
      <c r="ATX447" s="342"/>
      <c r="ATY447" s="342"/>
      <c r="ATZ447" s="342"/>
      <c r="AUA447" s="342"/>
      <c r="AUB447" s="342"/>
      <c r="AUC447" s="342"/>
      <c r="AUD447" s="342"/>
      <c r="AUE447" s="342"/>
      <c r="AUF447" s="342"/>
      <c r="AUG447" s="342"/>
      <c r="AUH447" s="342"/>
      <c r="AUI447" s="342"/>
      <c r="AUJ447" s="342"/>
      <c r="AUK447" s="342"/>
      <c r="AUL447" s="342"/>
      <c r="AUM447" s="342"/>
      <c r="AUN447" s="342"/>
      <c r="AUO447" s="342"/>
      <c r="AUP447" s="342"/>
      <c r="AUQ447" s="342"/>
      <c r="AUR447" s="342"/>
      <c r="AUS447" s="342"/>
      <c r="AUT447" s="342"/>
      <c r="AUU447" s="342"/>
      <c r="AUV447" s="342"/>
      <c r="AUW447" s="342"/>
      <c r="AUX447" s="342"/>
      <c r="AUY447" s="342"/>
      <c r="AUZ447" s="342"/>
      <c r="AVA447" s="342"/>
      <c r="AVB447" s="342"/>
      <c r="AVC447" s="342"/>
      <c r="AVD447" s="342"/>
      <c r="AVE447" s="342"/>
      <c r="AVF447" s="342"/>
      <c r="AVG447" s="342"/>
      <c r="AVH447" s="342"/>
      <c r="AVI447" s="342"/>
      <c r="AVJ447" s="342"/>
      <c r="AVK447" s="342"/>
      <c r="AVL447" s="342"/>
      <c r="AVM447" s="342"/>
      <c r="AVN447" s="342"/>
      <c r="AVO447" s="342"/>
      <c r="AVP447" s="342"/>
      <c r="AVQ447" s="342"/>
      <c r="AVR447" s="342"/>
      <c r="AVS447" s="342"/>
      <c r="AVT447" s="342"/>
      <c r="AVU447" s="342"/>
      <c r="AVV447" s="342"/>
      <c r="AVW447" s="342"/>
      <c r="AVX447" s="342"/>
      <c r="AVY447" s="342"/>
      <c r="AVZ447" s="342"/>
      <c r="AWA447" s="342"/>
      <c r="AWB447" s="342"/>
      <c r="AWC447" s="342"/>
      <c r="AWD447" s="342"/>
      <c r="AWE447" s="342"/>
      <c r="AWF447" s="342"/>
      <c r="AWG447" s="342"/>
      <c r="AWH447" s="342"/>
      <c r="AWI447" s="342"/>
      <c r="AWJ447" s="342"/>
      <c r="AWK447" s="342"/>
      <c r="AWL447" s="342"/>
      <c r="AWM447" s="342"/>
      <c r="AWN447" s="342"/>
      <c r="AWO447" s="342"/>
      <c r="AWP447" s="342"/>
      <c r="AWQ447" s="342"/>
      <c r="AWR447" s="342"/>
      <c r="AWS447" s="342"/>
      <c r="AWT447" s="342"/>
      <c r="AWU447" s="342"/>
      <c r="AWV447" s="342"/>
      <c r="AWW447" s="342"/>
      <c r="AWX447" s="342"/>
      <c r="AWY447" s="342"/>
      <c r="AWZ447" s="342"/>
      <c r="AXA447" s="342"/>
      <c r="AXB447" s="342"/>
      <c r="AXC447" s="342"/>
      <c r="AXD447" s="342"/>
      <c r="AXE447" s="342"/>
      <c r="AXF447" s="342"/>
      <c r="AXG447" s="342"/>
      <c r="AXH447" s="342"/>
      <c r="AXI447" s="342"/>
      <c r="AXJ447" s="342"/>
      <c r="AXK447" s="342"/>
      <c r="AXL447" s="342"/>
      <c r="AXM447" s="342"/>
      <c r="AXN447" s="342"/>
      <c r="AXO447" s="342"/>
      <c r="AXP447" s="342"/>
      <c r="AXQ447" s="342"/>
      <c r="AXR447" s="342"/>
      <c r="AXS447" s="342"/>
      <c r="AXT447" s="342"/>
      <c r="AXU447" s="342"/>
      <c r="AXV447" s="342"/>
      <c r="AXW447" s="342"/>
      <c r="AXX447" s="342"/>
      <c r="AXY447" s="342"/>
      <c r="AXZ447" s="342"/>
      <c r="AYA447" s="342"/>
      <c r="AYB447" s="342"/>
      <c r="AYC447" s="342"/>
      <c r="AYD447" s="342"/>
      <c r="AYE447" s="342"/>
      <c r="AYF447" s="342"/>
      <c r="AYG447" s="342"/>
      <c r="AYH447" s="342"/>
      <c r="AYI447" s="342"/>
      <c r="AYJ447" s="342"/>
      <c r="AYK447" s="342"/>
      <c r="AYL447" s="342"/>
      <c r="AYM447" s="342"/>
      <c r="AYN447" s="342"/>
      <c r="AYO447" s="342"/>
      <c r="AYP447" s="342"/>
      <c r="AYQ447" s="342"/>
      <c r="AYR447" s="342"/>
      <c r="AYS447" s="342"/>
      <c r="AYT447" s="342"/>
      <c r="AYU447" s="342"/>
      <c r="AYV447" s="342"/>
      <c r="AYW447" s="342"/>
      <c r="AYX447" s="342"/>
      <c r="AYY447" s="342"/>
      <c r="AYZ447" s="342"/>
      <c r="AZA447" s="342"/>
      <c r="AZB447" s="342"/>
      <c r="AZC447" s="342"/>
      <c r="AZD447" s="342"/>
      <c r="AZE447" s="342"/>
      <c r="AZF447" s="342"/>
      <c r="AZG447" s="342"/>
      <c r="AZH447" s="342"/>
      <c r="AZI447" s="342"/>
      <c r="AZJ447" s="342"/>
      <c r="AZK447" s="342"/>
      <c r="AZL447" s="342"/>
      <c r="AZM447" s="342"/>
      <c r="AZN447" s="342"/>
      <c r="AZO447" s="342"/>
      <c r="AZP447" s="342"/>
      <c r="AZQ447" s="342"/>
      <c r="AZR447" s="342"/>
      <c r="AZS447" s="342"/>
      <c r="AZT447" s="342"/>
      <c r="AZU447" s="342"/>
      <c r="AZV447" s="342"/>
      <c r="AZW447" s="342"/>
      <c r="AZX447" s="342"/>
      <c r="AZY447" s="342"/>
      <c r="AZZ447" s="342"/>
      <c r="BAA447" s="342"/>
      <c r="BAB447" s="342"/>
      <c r="BAC447" s="342"/>
      <c r="BAD447" s="342"/>
      <c r="BAE447" s="342"/>
      <c r="BAF447" s="342"/>
      <c r="BAG447" s="342"/>
      <c r="BAH447" s="342"/>
      <c r="BAI447" s="342"/>
      <c r="BAJ447" s="342"/>
      <c r="BAK447" s="342"/>
      <c r="BAL447" s="342"/>
      <c r="BAM447" s="342"/>
      <c r="BAN447" s="342"/>
      <c r="BAO447" s="342"/>
      <c r="BAP447" s="342"/>
      <c r="BAQ447" s="342"/>
      <c r="BAR447" s="342"/>
      <c r="BAS447" s="342"/>
      <c r="BAT447" s="342"/>
      <c r="BAU447" s="342"/>
      <c r="BAV447" s="342"/>
      <c r="BAW447" s="342"/>
      <c r="BAX447" s="342"/>
      <c r="BAY447" s="342"/>
      <c r="BAZ447" s="342"/>
      <c r="BBA447" s="342"/>
      <c r="BBB447" s="342"/>
      <c r="BBC447" s="342"/>
      <c r="BBD447" s="342"/>
      <c r="BBE447" s="342"/>
      <c r="BBF447" s="342"/>
      <c r="BBG447" s="342"/>
      <c r="BBH447" s="342"/>
      <c r="BBI447" s="342"/>
      <c r="BBJ447" s="342"/>
      <c r="BBK447" s="342"/>
      <c r="BBL447" s="342"/>
      <c r="BBM447" s="342"/>
      <c r="BBN447" s="342"/>
      <c r="BBO447" s="342"/>
      <c r="BBP447" s="342"/>
      <c r="BBQ447" s="342"/>
      <c r="BBR447" s="342"/>
      <c r="BBS447" s="342"/>
      <c r="BBT447" s="342"/>
      <c r="BBU447" s="342"/>
      <c r="BBV447" s="342"/>
      <c r="BBW447" s="342"/>
      <c r="BBX447" s="342"/>
      <c r="BBY447" s="342"/>
      <c r="BBZ447" s="342"/>
      <c r="BCA447" s="342"/>
      <c r="BCB447" s="342"/>
      <c r="BCC447" s="342"/>
      <c r="BCD447" s="342"/>
      <c r="BCE447" s="342"/>
      <c r="BCF447" s="342"/>
      <c r="BCG447" s="342"/>
      <c r="BCH447" s="342"/>
      <c r="BCI447" s="342"/>
      <c r="BCJ447" s="342"/>
      <c r="BCK447" s="342"/>
      <c r="BCL447" s="342"/>
      <c r="BCM447" s="342"/>
      <c r="BCN447" s="342"/>
      <c r="BCO447" s="342"/>
      <c r="BCP447" s="342"/>
      <c r="BCQ447" s="342"/>
      <c r="BCR447" s="342"/>
      <c r="BCS447" s="342"/>
      <c r="BCT447" s="342"/>
      <c r="BCU447" s="342"/>
      <c r="BCV447" s="342"/>
      <c r="BCW447" s="342"/>
      <c r="BCX447" s="342"/>
      <c r="BCY447" s="342"/>
      <c r="BCZ447" s="342"/>
      <c r="BDA447" s="342"/>
      <c r="BDB447" s="342"/>
      <c r="BDC447" s="342"/>
      <c r="BDD447" s="342"/>
      <c r="BDE447" s="342"/>
      <c r="BDF447" s="342"/>
      <c r="BDG447" s="342"/>
      <c r="BDH447" s="342"/>
      <c r="BDI447" s="342"/>
      <c r="BDJ447" s="342"/>
      <c r="BDK447" s="342"/>
      <c r="BDL447" s="342"/>
      <c r="BDM447" s="342"/>
      <c r="BDN447" s="342"/>
      <c r="BDO447" s="342"/>
      <c r="BDP447" s="342"/>
      <c r="BDQ447" s="342"/>
      <c r="BDR447" s="342"/>
      <c r="BDS447" s="342"/>
      <c r="BDT447" s="342"/>
      <c r="BDU447" s="342"/>
      <c r="BDV447" s="342"/>
      <c r="BDW447" s="342"/>
      <c r="BDX447" s="342"/>
      <c r="BDY447" s="342"/>
      <c r="BDZ447" s="342"/>
      <c r="BEA447" s="342"/>
      <c r="BEB447" s="342"/>
      <c r="BEC447" s="342"/>
      <c r="BED447" s="342"/>
      <c r="BEE447" s="342"/>
      <c r="BEF447" s="342"/>
      <c r="BEG447" s="342"/>
      <c r="BEH447" s="342"/>
      <c r="BEI447" s="342"/>
      <c r="BEJ447" s="342"/>
      <c r="BEK447" s="342"/>
      <c r="BEL447" s="342"/>
      <c r="BEM447" s="342"/>
      <c r="BEN447" s="342"/>
      <c r="BEO447" s="342"/>
      <c r="BEP447" s="342"/>
      <c r="BEQ447" s="342"/>
      <c r="BER447" s="342"/>
      <c r="BES447" s="342"/>
      <c r="BET447" s="342"/>
      <c r="BEU447" s="342"/>
      <c r="BEV447" s="342"/>
      <c r="BEW447" s="342"/>
      <c r="BEX447" s="342"/>
      <c r="BEY447" s="342"/>
      <c r="BEZ447" s="342"/>
      <c r="BFA447" s="342"/>
      <c r="BFB447" s="342"/>
      <c r="BFC447" s="342"/>
      <c r="BFD447" s="342"/>
      <c r="BFE447" s="342"/>
      <c r="BFF447" s="342"/>
      <c r="BFG447" s="342"/>
      <c r="BFH447" s="342"/>
      <c r="BFI447" s="342"/>
      <c r="BFJ447" s="342"/>
      <c r="BFK447" s="342"/>
      <c r="BFL447" s="342"/>
      <c r="BFM447" s="342"/>
      <c r="BFN447" s="342"/>
      <c r="BFO447" s="342"/>
      <c r="BFP447" s="342"/>
      <c r="BFQ447" s="342"/>
      <c r="BFR447" s="342"/>
      <c r="BFS447" s="342"/>
      <c r="BFT447" s="342"/>
      <c r="BFU447" s="342"/>
      <c r="BFV447" s="342"/>
      <c r="BFW447" s="342"/>
      <c r="BFX447" s="342"/>
      <c r="BFY447" s="342"/>
      <c r="BFZ447" s="342"/>
      <c r="BGA447" s="342"/>
      <c r="BGB447" s="342"/>
      <c r="BGC447" s="342"/>
      <c r="BGD447" s="342"/>
      <c r="BGE447" s="342"/>
      <c r="BGF447" s="342"/>
      <c r="BGG447" s="342"/>
      <c r="BGH447" s="342"/>
      <c r="BGI447" s="342"/>
      <c r="BGJ447" s="342"/>
      <c r="BGK447" s="342"/>
      <c r="BGL447" s="342"/>
      <c r="BGM447" s="342"/>
      <c r="BGN447" s="342"/>
      <c r="BGO447" s="342"/>
      <c r="BGP447" s="342"/>
      <c r="BGQ447" s="342"/>
      <c r="BGR447" s="342"/>
      <c r="BGS447" s="342"/>
      <c r="BGT447" s="342"/>
      <c r="BGU447" s="342"/>
      <c r="BGV447" s="342"/>
      <c r="BGW447" s="342"/>
      <c r="BGX447" s="342"/>
      <c r="BGY447" s="342"/>
      <c r="BGZ447" s="342"/>
      <c r="BHA447" s="342"/>
      <c r="BHB447" s="342"/>
      <c r="BHC447" s="342"/>
      <c r="BHD447" s="342"/>
      <c r="BHE447" s="342"/>
      <c r="BHF447" s="342"/>
      <c r="BHG447" s="342"/>
      <c r="BHH447" s="342"/>
      <c r="BHI447" s="342"/>
      <c r="BHJ447" s="342"/>
      <c r="BHK447" s="342"/>
      <c r="BHL447" s="342"/>
      <c r="BHM447" s="342"/>
      <c r="BHN447" s="342"/>
      <c r="BHO447" s="342"/>
      <c r="BHP447" s="342"/>
      <c r="BHQ447" s="342"/>
      <c r="BHR447" s="342"/>
      <c r="BHS447" s="342"/>
      <c r="BHT447" s="342"/>
      <c r="BHU447" s="342"/>
      <c r="BHV447" s="342"/>
      <c r="BHW447" s="342"/>
      <c r="BHX447" s="342"/>
      <c r="BHY447" s="342"/>
      <c r="BHZ447" s="342"/>
      <c r="BIA447" s="342"/>
      <c r="BIB447" s="342"/>
      <c r="BIC447" s="342"/>
      <c r="BID447" s="342"/>
      <c r="BIE447" s="342"/>
      <c r="BIF447" s="342"/>
      <c r="BIG447" s="342"/>
      <c r="BIH447" s="342"/>
      <c r="BII447" s="342"/>
      <c r="BIJ447" s="342"/>
      <c r="BIK447" s="342"/>
      <c r="BIL447" s="342"/>
      <c r="BIM447" s="342"/>
      <c r="BIN447" s="342"/>
      <c r="BIO447" s="342"/>
      <c r="BIP447" s="342"/>
      <c r="BIQ447" s="342"/>
      <c r="BIR447" s="342"/>
      <c r="BIS447" s="342"/>
      <c r="BIT447" s="342"/>
      <c r="BIU447" s="342"/>
      <c r="BIV447" s="342"/>
      <c r="BIW447" s="342"/>
      <c r="BIX447" s="342"/>
      <c r="BIY447" s="342"/>
      <c r="BIZ447" s="342"/>
      <c r="BJA447" s="342"/>
      <c r="BJB447" s="342"/>
      <c r="BJC447" s="342"/>
      <c r="BJD447" s="342"/>
      <c r="BJE447" s="342"/>
      <c r="BJF447" s="342"/>
      <c r="BJG447" s="342"/>
      <c r="BJH447" s="342"/>
      <c r="BJI447" s="342"/>
      <c r="BJJ447" s="342"/>
      <c r="BJK447" s="342"/>
      <c r="BJL447" s="342"/>
      <c r="BJM447" s="342"/>
      <c r="BJN447" s="342"/>
      <c r="BJO447" s="342"/>
      <c r="BJP447" s="342"/>
      <c r="BJQ447" s="342"/>
      <c r="BJR447" s="342"/>
      <c r="BJS447" s="342"/>
      <c r="BJT447" s="342"/>
      <c r="BJU447" s="342"/>
      <c r="BJV447" s="342"/>
      <c r="BJW447" s="342"/>
      <c r="BJX447" s="342"/>
      <c r="BJY447" s="342"/>
      <c r="BJZ447" s="342"/>
      <c r="BKA447" s="342"/>
      <c r="BKB447" s="342"/>
      <c r="BKC447" s="342"/>
      <c r="BKD447" s="342"/>
      <c r="BKE447" s="342"/>
      <c r="BKF447" s="342"/>
      <c r="BKG447" s="342"/>
      <c r="BKH447" s="342"/>
      <c r="BKI447" s="342"/>
      <c r="BKJ447" s="342"/>
      <c r="BKK447" s="342"/>
      <c r="BKL447" s="342"/>
      <c r="BKM447" s="342"/>
      <c r="BKN447" s="342"/>
      <c r="BKO447" s="342"/>
      <c r="BKP447" s="342"/>
      <c r="BKQ447" s="342"/>
      <c r="BKR447" s="342"/>
      <c r="BKS447" s="342"/>
      <c r="BKT447" s="342"/>
      <c r="BKU447" s="342"/>
      <c r="BKV447" s="342"/>
      <c r="BKW447" s="342"/>
      <c r="BKX447" s="342"/>
      <c r="BKY447" s="342"/>
      <c r="BKZ447" s="342"/>
      <c r="BLA447" s="342"/>
      <c r="BLB447" s="342"/>
      <c r="BLC447" s="342"/>
      <c r="BLD447" s="342"/>
      <c r="BLE447" s="342"/>
      <c r="BLF447" s="342"/>
      <c r="BLG447" s="342"/>
      <c r="BLH447" s="342"/>
      <c r="BLI447" s="342"/>
      <c r="BLJ447" s="342"/>
      <c r="BLK447" s="342"/>
      <c r="BLL447" s="342"/>
      <c r="BLM447" s="342"/>
      <c r="BLN447" s="342"/>
      <c r="BLO447" s="342"/>
      <c r="BLP447" s="342"/>
      <c r="BLQ447" s="342"/>
      <c r="BLR447" s="342"/>
      <c r="BLS447" s="342"/>
      <c r="BLT447" s="342"/>
      <c r="BLU447" s="342"/>
      <c r="BLV447" s="342"/>
      <c r="BLW447" s="342"/>
      <c r="BLX447" s="342"/>
      <c r="BLY447" s="342"/>
      <c r="BLZ447" s="342"/>
      <c r="BMA447" s="342"/>
      <c r="BMB447" s="342"/>
      <c r="BMC447" s="342"/>
      <c r="BMD447" s="342"/>
      <c r="BME447" s="342"/>
      <c r="BMF447" s="342"/>
      <c r="BMG447" s="342"/>
      <c r="BMH447" s="342"/>
      <c r="BMI447" s="342"/>
      <c r="BMJ447" s="342"/>
      <c r="BMK447" s="342"/>
      <c r="BML447" s="342"/>
      <c r="BMM447" s="342"/>
      <c r="BMN447" s="342"/>
      <c r="BMO447" s="342"/>
      <c r="BMP447" s="342"/>
      <c r="BMQ447" s="342"/>
      <c r="BMR447" s="342"/>
      <c r="BMS447" s="342"/>
      <c r="BMT447" s="342"/>
      <c r="BMU447" s="342"/>
      <c r="BMV447" s="342"/>
      <c r="BMW447" s="342"/>
      <c r="BMX447" s="342"/>
      <c r="BMY447" s="342"/>
      <c r="BMZ447" s="342"/>
      <c r="BNA447" s="342"/>
      <c r="BNB447" s="342"/>
      <c r="BNC447" s="342"/>
      <c r="BND447" s="342"/>
      <c r="BNE447" s="342"/>
      <c r="BNF447" s="342"/>
      <c r="BNG447" s="342"/>
      <c r="BNH447" s="342"/>
      <c r="BNI447" s="342"/>
      <c r="BNJ447" s="342"/>
      <c r="BNK447" s="342"/>
      <c r="BNL447" s="342"/>
      <c r="BNM447" s="342"/>
      <c r="BNN447" s="342"/>
      <c r="BNO447" s="342"/>
      <c r="BNP447" s="342"/>
      <c r="BNQ447" s="342"/>
      <c r="BNR447" s="342"/>
      <c r="BNS447" s="342"/>
      <c r="BNT447" s="342"/>
      <c r="BNU447" s="342"/>
      <c r="BNV447" s="342"/>
      <c r="BNW447" s="342"/>
      <c r="BNX447" s="342"/>
      <c r="BNY447" s="342"/>
      <c r="BNZ447" s="342"/>
      <c r="BOA447" s="342"/>
      <c r="BOB447" s="342"/>
      <c r="BOC447" s="342"/>
      <c r="BOD447" s="342"/>
      <c r="BOE447" s="342"/>
      <c r="BOF447" s="342"/>
      <c r="BOG447" s="342"/>
      <c r="BOH447" s="342"/>
      <c r="BOI447" s="342"/>
      <c r="BOJ447" s="342"/>
      <c r="BOK447" s="342"/>
      <c r="BOL447" s="342"/>
      <c r="BOM447" s="342"/>
      <c r="BON447" s="342"/>
      <c r="BOO447" s="342"/>
      <c r="BOP447" s="342"/>
      <c r="BOQ447" s="342"/>
      <c r="BOR447" s="342"/>
      <c r="BOS447" s="342"/>
      <c r="BOT447" s="342"/>
      <c r="BOU447" s="342"/>
      <c r="BOV447" s="342"/>
      <c r="BOW447" s="342"/>
      <c r="BOX447" s="342"/>
      <c r="BOY447" s="342"/>
      <c r="BOZ447" s="342"/>
      <c r="BPA447" s="342"/>
      <c r="BPB447" s="342"/>
      <c r="BPC447" s="342"/>
      <c r="BPD447" s="342"/>
      <c r="BPE447" s="342"/>
      <c r="BPF447" s="342"/>
      <c r="BPG447" s="342"/>
      <c r="BPH447" s="342"/>
      <c r="BPI447" s="342"/>
      <c r="BPJ447" s="342"/>
      <c r="BPK447" s="342"/>
      <c r="BPL447" s="342"/>
      <c r="BPM447" s="342"/>
      <c r="BPN447" s="342"/>
      <c r="BPO447" s="342"/>
      <c r="BPP447" s="342"/>
      <c r="BPQ447" s="342"/>
      <c r="BPR447" s="342"/>
      <c r="BPS447" s="342"/>
      <c r="BPT447" s="342"/>
      <c r="BPU447" s="342"/>
      <c r="BPV447" s="342"/>
      <c r="BPW447" s="342"/>
      <c r="BPX447" s="342"/>
      <c r="BPY447" s="342"/>
      <c r="BPZ447" s="342"/>
      <c r="BQA447" s="342"/>
      <c r="BQB447" s="342"/>
      <c r="BQC447" s="342"/>
      <c r="BQD447" s="342"/>
      <c r="BQE447" s="342"/>
      <c r="BQF447" s="342"/>
      <c r="BQG447" s="342"/>
      <c r="BQH447" s="342"/>
      <c r="BQI447" s="342"/>
      <c r="BQJ447" s="342"/>
      <c r="BQK447" s="342"/>
      <c r="BQL447" s="342"/>
      <c r="BQM447" s="342"/>
      <c r="BQN447" s="342"/>
      <c r="BQO447" s="342"/>
      <c r="BQP447" s="342"/>
      <c r="BQQ447" s="342"/>
      <c r="BQR447" s="342"/>
      <c r="BQS447" s="342"/>
      <c r="BQT447" s="342"/>
      <c r="BQU447" s="342"/>
      <c r="BQV447" s="342"/>
      <c r="BQW447" s="342"/>
      <c r="BQX447" s="342"/>
      <c r="BQY447" s="342"/>
      <c r="BQZ447" s="342"/>
      <c r="BRA447" s="342"/>
      <c r="BRB447" s="342"/>
      <c r="BRC447" s="342"/>
      <c r="BRD447" s="342"/>
      <c r="BRE447" s="342"/>
      <c r="BRF447" s="342"/>
      <c r="BRG447" s="342"/>
      <c r="BRH447" s="342"/>
      <c r="BRI447" s="342"/>
      <c r="BRJ447" s="342"/>
      <c r="BRK447" s="342"/>
      <c r="BRL447" s="342"/>
      <c r="BRM447" s="342"/>
      <c r="BRN447" s="342"/>
      <c r="BRO447" s="342"/>
      <c r="BRP447" s="342"/>
      <c r="BRQ447" s="342"/>
      <c r="BRR447" s="342"/>
      <c r="BRS447" s="342"/>
      <c r="BRT447" s="342"/>
      <c r="BRU447" s="342"/>
      <c r="BRV447" s="342"/>
      <c r="BRW447" s="342"/>
      <c r="BRX447" s="342"/>
      <c r="BRY447" s="342"/>
      <c r="BRZ447" s="342"/>
      <c r="BSA447" s="342"/>
      <c r="BSB447" s="342"/>
      <c r="BSC447" s="342"/>
      <c r="BSD447" s="342"/>
      <c r="BSE447" s="342"/>
      <c r="BSF447" s="342"/>
      <c r="BSG447" s="342"/>
      <c r="BSH447" s="342"/>
      <c r="BSI447" s="342"/>
      <c r="BSJ447" s="342"/>
      <c r="BSK447" s="342"/>
      <c r="BSL447" s="342"/>
      <c r="BSM447" s="342"/>
      <c r="BSN447" s="342"/>
      <c r="BSO447" s="342"/>
      <c r="BSP447" s="342"/>
      <c r="BSQ447" s="342"/>
      <c r="BSR447" s="342"/>
      <c r="BSS447" s="342"/>
      <c r="BST447" s="342"/>
      <c r="BSU447" s="342"/>
      <c r="BSV447" s="342"/>
      <c r="BSW447" s="342"/>
      <c r="BSX447" s="342"/>
      <c r="BSY447" s="342"/>
      <c r="BSZ447" s="342"/>
      <c r="BTA447" s="342"/>
      <c r="BTB447" s="342"/>
      <c r="BTC447" s="342"/>
      <c r="BTD447" s="342"/>
      <c r="BTE447" s="342"/>
      <c r="BTF447" s="342"/>
      <c r="BTG447" s="342"/>
      <c r="BTH447" s="342"/>
      <c r="BTI447" s="342"/>
      <c r="BTJ447" s="342"/>
      <c r="BTK447" s="342"/>
      <c r="BTL447" s="342"/>
      <c r="BTM447" s="342"/>
      <c r="BTN447" s="342"/>
      <c r="BTO447" s="342"/>
      <c r="BTP447" s="342"/>
      <c r="BTQ447" s="342"/>
      <c r="BTR447" s="342"/>
      <c r="BTS447" s="342"/>
      <c r="BTT447" s="342"/>
      <c r="BTU447" s="342"/>
      <c r="BTV447" s="342"/>
      <c r="BTW447" s="342"/>
      <c r="BTX447" s="342"/>
      <c r="BTY447" s="342"/>
      <c r="BTZ447" s="342"/>
      <c r="BUA447" s="342"/>
      <c r="BUB447" s="342"/>
      <c r="BUC447" s="342"/>
      <c r="BUD447" s="342"/>
      <c r="BUE447" s="342"/>
      <c r="BUF447" s="342"/>
      <c r="BUG447" s="342"/>
      <c r="BUH447" s="342"/>
      <c r="BUI447" s="342"/>
      <c r="BUJ447" s="342"/>
      <c r="BUK447" s="342"/>
      <c r="BUL447" s="342"/>
      <c r="BUM447" s="342"/>
      <c r="BUN447" s="342"/>
      <c r="BUO447" s="342"/>
      <c r="BUP447" s="342"/>
      <c r="BUQ447" s="342"/>
      <c r="BUR447" s="342"/>
      <c r="BUS447" s="342"/>
      <c r="BUT447" s="342"/>
      <c r="BUU447" s="342"/>
      <c r="BUV447" s="342"/>
      <c r="BUW447" s="342"/>
      <c r="BUX447" s="342"/>
      <c r="BUY447" s="342"/>
      <c r="BUZ447" s="342"/>
      <c r="BVA447" s="342"/>
      <c r="BVB447" s="342"/>
      <c r="BVC447" s="342"/>
      <c r="BVD447" s="342"/>
      <c r="BVE447" s="342"/>
      <c r="BVF447" s="342"/>
      <c r="BVG447" s="342"/>
      <c r="BVH447" s="342"/>
      <c r="BVI447" s="342"/>
      <c r="BVJ447" s="342"/>
      <c r="BVK447" s="342"/>
      <c r="BVL447" s="342"/>
      <c r="BVM447" s="342"/>
      <c r="BVN447" s="342"/>
      <c r="BVO447" s="342"/>
      <c r="BVP447" s="342"/>
      <c r="BVQ447" s="342"/>
      <c r="BVR447" s="342"/>
      <c r="BVS447" s="342"/>
      <c r="BVT447" s="342"/>
      <c r="BVU447" s="342"/>
      <c r="BVV447" s="342"/>
      <c r="BVW447" s="342"/>
      <c r="BVX447" s="342"/>
      <c r="BVY447" s="342"/>
      <c r="BVZ447" s="342"/>
      <c r="BWA447" s="342"/>
      <c r="BWB447" s="342"/>
      <c r="BWC447" s="342"/>
      <c r="BWD447" s="342"/>
      <c r="BWE447" s="342"/>
      <c r="BWF447" s="342"/>
      <c r="BWG447" s="342"/>
      <c r="BWH447" s="342"/>
      <c r="BWI447" s="342"/>
      <c r="BWJ447" s="342"/>
      <c r="BWK447" s="342"/>
      <c r="BWL447" s="342"/>
      <c r="BWM447" s="342"/>
      <c r="BWN447" s="342"/>
      <c r="BWO447" s="342"/>
      <c r="BWP447" s="342"/>
      <c r="BWQ447" s="342"/>
      <c r="BWR447" s="342"/>
      <c r="BWS447" s="342"/>
      <c r="BWT447" s="342"/>
      <c r="BWU447" s="342"/>
      <c r="BWV447" s="342"/>
      <c r="BWW447" s="342"/>
      <c r="BWX447" s="342"/>
      <c r="BWY447" s="342"/>
      <c r="BWZ447" s="342"/>
      <c r="BXA447" s="342"/>
      <c r="BXB447" s="342"/>
      <c r="BXC447" s="342"/>
      <c r="BXD447" s="342"/>
      <c r="BXE447" s="342"/>
      <c r="BXF447" s="342"/>
      <c r="BXG447" s="342"/>
      <c r="BXH447" s="342"/>
      <c r="BXI447" s="342"/>
      <c r="BXJ447" s="342"/>
      <c r="BXK447" s="342"/>
      <c r="BXL447" s="342"/>
      <c r="BXM447" s="342"/>
      <c r="BXN447" s="342"/>
      <c r="BXO447" s="342"/>
      <c r="BXP447" s="342"/>
      <c r="BXQ447" s="342"/>
      <c r="BXR447" s="342"/>
      <c r="BXS447" s="342"/>
      <c r="BXT447" s="342"/>
      <c r="BXU447" s="342"/>
      <c r="BXV447" s="342"/>
      <c r="BXW447" s="342"/>
      <c r="BXX447" s="342"/>
      <c r="BXY447" s="342"/>
      <c r="BXZ447" s="342"/>
      <c r="BYA447" s="342"/>
      <c r="BYB447" s="342"/>
      <c r="BYC447" s="342"/>
      <c r="BYD447" s="342"/>
      <c r="BYE447" s="342"/>
      <c r="BYF447" s="342"/>
      <c r="BYG447" s="342"/>
      <c r="BYH447" s="342"/>
      <c r="BYI447" s="342"/>
      <c r="BYJ447" s="342"/>
      <c r="BYK447" s="342"/>
      <c r="BYL447" s="342"/>
      <c r="BYM447" s="342"/>
      <c r="BYN447" s="342"/>
      <c r="BYO447" s="342"/>
      <c r="BYP447" s="342"/>
      <c r="BYQ447" s="342"/>
      <c r="BYR447" s="342"/>
      <c r="BYS447" s="342"/>
      <c r="BYT447" s="342"/>
      <c r="BYU447" s="342"/>
      <c r="BYV447" s="342"/>
      <c r="BYW447" s="342"/>
      <c r="BYX447" s="342"/>
      <c r="BYY447" s="342"/>
      <c r="BYZ447" s="342"/>
      <c r="BZA447" s="342"/>
      <c r="BZB447" s="342"/>
      <c r="BZC447" s="342"/>
      <c r="BZD447" s="342"/>
      <c r="BZE447" s="342"/>
      <c r="BZF447" s="342"/>
      <c r="BZG447" s="342"/>
      <c r="BZH447" s="342"/>
      <c r="BZI447" s="342"/>
      <c r="BZJ447" s="342"/>
      <c r="BZK447" s="342"/>
      <c r="BZL447" s="342"/>
      <c r="BZM447" s="342"/>
      <c r="BZN447" s="342"/>
      <c r="BZO447" s="342"/>
      <c r="BZP447" s="342"/>
      <c r="BZQ447" s="342"/>
      <c r="BZR447" s="342"/>
      <c r="BZS447" s="342"/>
      <c r="BZT447" s="342"/>
      <c r="BZU447" s="342"/>
      <c r="BZV447" s="342"/>
      <c r="BZW447" s="342"/>
      <c r="BZX447" s="342"/>
      <c r="BZY447" s="342"/>
      <c r="BZZ447" s="342"/>
      <c r="CAA447" s="342"/>
      <c r="CAB447" s="342"/>
      <c r="CAC447" s="342"/>
      <c r="CAD447" s="342"/>
      <c r="CAE447" s="342"/>
      <c r="CAF447" s="342"/>
      <c r="CAG447" s="342"/>
      <c r="CAH447" s="342"/>
      <c r="CAI447" s="342"/>
      <c r="CAJ447" s="342"/>
      <c r="CAK447" s="342"/>
      <c r="CAL447" s="342"/>
      <c r="CAM447" s="342"/>
      <c r="CAN447" s="342"/>
      <c r="CAO447" s="342"/>
      <c r="CAP447" s="342"/>
      <c r="CAQ447" s="342"/>
      <c r="CAR447" s="342"/>
      <c r="CAS447" s="342"/>
      <c r="CAT447" s="342"/>
      <c r="CAU447" s="342"/>
      <c r="CAV447" s="342"/>
      <c r="CAW447" s="342"/>
      <c r="CAX447" s="342"/>
      <c r="CAY447" s="342"/>
      <c r="CAZ447" s="342"/>
      <c r="CBA447" s="342"/>
      <c r="CBB447" s="342"/>
      <c r="CBC447" s="342"/>
      <c r="CBD447" s="342"/>
      <c r="CBE447" s="342"/>
      <c r="CBF447" s="342"/>
      <c r="CBG447" s="342"/>
      <c r="CBH447" s="342"/>
      <c r="CBI447" s="342"/>
      <c r="CBJ447" s="342"/>
      <c r="CBK447" s="342"/>
      <c r="CBL447" s="342"/>
      <c r="CBM447" s="342"/>
      <c r="CBN447" s="342"/>
      <c r="CBO447" s="342"/>
      <c r="CBP447" s="342"/>
      <c r="CBQ447" s="342"/>
      <c r="CBR447" s="342"/>
      <c r="CBS447" s="342"/>
      <c r="CBT447" s="342"/>
      <c r="CBU447" s="342"/>
      <c r="CBV447" s="342"/>
      <c r="CBW447" s="342"/>
      <c r="CBX447" s="342"/>
      <c r="CBY447" s="342"/>
      <c r="CBZ447" s="342"/>
      <c r="CCA447" s="342"/>
      <c r="CCB447" s="342"/>
      <c r="CCC447" s="342"/>
      <c r="CCD447" s="342"/>
      <c r="CCE447" s="342"/>
      <c r="CCF447" s="342"/>
      <c r="CCG447" s="342"/>
      <c r="CCH447" s="342"/>
      <c r="CCI447" s="342"/>
      <c r="CCJ447" s="342"/>
      <c r="CCK447" s="342"/>
      <c r="CCL447" s="342"/>
      <c r="CCM447" s="342"/>
      <c r="CCN447" s="342"/>
      <c r="CCO447" s="342"/>
      <c r="CCP447" s="342"/>
      <c r="CCQ447" s="342"/>
      <c r="CCR447" s="342"/>
      <c r="CCS447" s="342"/>
      <c r="CCT447" s="342"/>
      <c r="CCU447" s="342"/>
      <c r="CCV447" s="342"/>
      <c r="CCW447" s="342"/>
      <c r="CCX447" s="342"/>
      <c r="CCY447" s="342"/>
      <c r="CCZ447" s="342"/>
      <c r="CDA447" s="342"/>
      <c r="CDB447" s="342"/>
      <c r="CDC447" s="342"/>
      <c r="CDD447" s="342"/>
      <c r="CDE447" s="342"/>
      <c r="CDF447" s="342"/>
      <c r="CDG447" s="342"/>
      <c r="CDH447" s="342"/>
      <c r="CDI447" s="342"/>
      <c r="CDJ447" s="342"/>
      <c r="CDK447" s="342"/>
      <c r="CDL447" s="342"/>
      <c r="CDM447" s="342"/>
      <c r="CDN447" s="342"/>
      <c r="CDO447" s="342"/>
      <c r="CDP447" s="342"/>
      <c r="CDQ447" s="342"/>
      <c r="CDR447" s="342"/>
      <c r="CDS447" s="342"/>
      <c r="CDT447" s="342"/>
      <c r="CDU447" s="342"/>
      <c r="CDV447" s="342"/>
      <c r="CDW447" s="342"/>
      <c r="CDX447" s="342"/>
      <c r="CDY447" s="342"/>
      <c r="CDZ447" s="342"/>
      <c r="CEA447" s="342"/>
      <c r="CEB447" s="342"/>
      <c r="CEC447" s="342"/>
      <c r="CED447" s="342"/>
      <c r="CEE447" s="342"/>
      <c r="CEF447" s="342"/>
      <c r="CEG447" s="342"/>
      <c r="CEH447" s="342"/>
      <c r="CEI447" s="342"/>
      <c r="CEJ447" s="342"/>
      <c r="CEK447" s="342"/>
      <c r="CEL447" s="342"/>
      <c r="CEM447" s="342"/>
      <c r="CEN447" s="342"/>
      <c r="CEO447" s="342"/>
      <c r="CEP447" s="342"/>
      <c r="CEQ447" s="342"/>
      <c r="CER447" s="342"/>
      <c r="CES447" s="342"/>
      <c r="CET447" s="342"/>
      <c r="CEU447" s="342"/>
      <c r="CEV447" s="342"/>
      <c r="CEW447" s="342"/>
      <c r="CEX447" s="342"/>
      <c r="CEY447" s="342"/>
      <c r="CEZ447" s="342"/>
      <c r="CFA447" s="342"/>
      <c r="CFB447" s="342"/>
      <c r="CFC447" s="342"/>
      <c r="CFD447" s="342"/>
      <c r="CFE447" s="342"/>
      <c r="CFF447" s="342"/>
      <c r="CFG447" s="342"/>
      <c r="CFH447" s="342"/>
      <c r="CFI447" s="342"/>
      <c r="CFJ447" s="342"/>
      <c r="CFK447" s="342"/>
      <c r="CFL447" s="342"/>
      <c r="CFM447" s="342"/>
      <c r="CFN447" s="342"/>
      <c r="CFO447" s="342"/>
      <c r="CFP447" s="342"/>
      <c r="CFQ447" s="342"/>
      <c r="CFR447" s="342"/>
      <c r="CFS447" s="342"/>
      <c r="CFT447" s="342"/>
      <c r="CFU447" s="342"/>
      <c r="CFV447" s="342"/>
      <c r="CFW447" s="342"/>
      <c r="CFX447" s="342"/>
      <c r="CFY447" s="342"/>
      <c r="CFZ447" s="342"/>
      <c r="CGA447" s="342"/>
      <c r="CGB447" s="342"/>
      <c r="CGC447" s="342"/>
      <c r="CGD447" s="342"/>
      <c r="CGE447" s="342"/>
      <c r="CGF447" s="342"/>
      <c r="CGG447" s="342"/>
      <c r="CGH447" s="342"/>
      <c r="CGI447" s="342"/>
      <c r="CGJ447" s="342"/>
      <c r="CGK447" s="342"/>
      <c r="CGL447" s="342"/>
      <c r="CGM447" s="342"/>
      <c r="CGN447" s="342"/>
      <c r="CGO447" s="342"/>
      <c r="CGP447" s="342"/>
      <c r="CGQ447" s="342"/>
      <c r="CGR447" s="342"/>
      <c r="CGS447" s="342"/>
      <c r="CGT447" s="342"/>
      <c r="CGU447" s="342"/>
      <c r="CGV447" s="342"/>
      <c r="CGW447" s="342"/>
      <c r="CGX447" s="342"/>
      <c r="CGY447" s="342"/>
      <c r="CGZ447" s="342"/>
      <c r="CHA447" s="342"/>
      <c r="CHB447" s="342"/>
      <c r="CHC447" s="342"/>
      <c r="CHD447" s="342"/>
      <c r="CHE447" s="342"/>
      <c r="CHF447" s="342"/>
      <c r="CHG447" s="342"/>
      <c r="CHH447" s="342"/>
      <c r="CHI447" s="342"/>
      <c r="CHJ447" s="342"/>
      <c r="CHK447" s="342"/>
      <c r="CHL447" s="342"/>
      <c r="CHM447" s="342"/>
      <c r="CHN447" s="342"/>
      <c r="CHO447" s="342"/>
      <c r="CHP447" s="342"/>
      <c r="CHQ447" s="342"/>
      <c r="CHR447" s="342"/>
      <c r="CHS447" s="342"/>
      <c r="CHT447" s="342"/>
      <c r="CHU447" s="342"/>
      <c r="CHV447" s="342"/>
      <c r="CHW447" s="342"/>
      <c r="CHX447" s="342"/>
      <c r="CHY447" s="342"/>
      <c r="CHZ447" s="342"/>
      <c r="CIA447" s="342"/>
      <c r="CIB447" s="342"/>
      <c r="CIC447" s="342"/>
      <c r="CID447" s="342"/>
      <c r="CIE447" s="342"/>
      <c r="CIF447" s="342"/>
      <c r="CIG447" s="342"/>
      <c r="CIH447" s="342"/>
      <c r="CII447" s="342"/>
      <c r="CIJ447" s="342"/>
      <c r="CIK447" s="342"/>
      <c r="CIL447" s="342"/>
      <c r="CIM447" s="342"/>
      <c r="CIN447" s="342"/>
      <c r="CIO447" s="342"/>
      <c r="CIP447" s="342"/>
      <c r="CIQ447" s="342"/>
      <c r="CIR447" s="342"/>
      <c r="CIS447" s="342"/>
      <c r="CIT447" s="342"/>
      <c r="CIU447" s="342"/>
      <c r="CIV447" s="342"/>
      <c r="CIW447" s="342"/>
      <c r="CIX447" s="342"/>
      <c r="CIY447" s="342"/>
      <c r="CIZ447" s="342"/>
      <c r="CJA447" s="342"/>
      <c r="CJB447" s="342"/>
      <c r="CJC447" s="342"/>
      <c r="CJD447" s="342"/>
      <c r="CJE447" s="342"/>
      <c r="CJF447" s="342"/>
      <c r="CJG447" s="342"/>
      <c r="CJH447" s="342"/>
      <c r="CJI447" s="342"/>
      <c r="CJJ447" s="342"/>
      <c r="CJK447" s="342"/>
      <c r="CJL447" s="342"/>
      <c r="CJM447" s="342"/>
      <c r="CJN447" s="342"/>
      <c r="CJO447" s="342"/>
      <c r="CJP447" s="342"/>
      <c r="CJQ447" s="342"/>
      <c r="CJR447" s="342"/>
      <c r="CJS447" s="342"/>
      <c r="CJT447" s="342"/>
      <c r="CJU447" s="342"/>
      <c r="CJV447" s="342"/>
      <c r="CJW447" s="342"/>
      <c r="CJX447" s="342"/>
      <c r="CJY447" s="342"/>
      <c r="CJZ447" s="342"/>
      <c r="CKA447" s="342"/>
      <c r="CKB447" s="342"/>
      <c r="CKC447" s="342"/>
      <c r="CKD447" s="342"/>
      <c r="CKE447" s="342"/>
      <c r="CKF447" s="342"/>
      <c r="CKG447" s="342"/>
      <c r="CKH447" s="342"/>
      <c r="CKI447" s="342"/>
      <c r="CKJ447" s="342"/>
      <c r="CKK447" s="342"/>
      <c r="CKL447" s="342"/>
      <c r="CKM447" s="342"/>
      <c r="CKN447" s="342"/>
      <c r="CKO447" s="342"/>
      <c r="CKP447" s="342"/>
      <c r="CKQ447" s="342"/>
      <c r="CKR447" s="342"/>
      <c r="CKS447" s="342"/>
      <c r="CKT447" s="342"/>
      <c r="CKU447" s="342"/>
      <c r="CKV447" s="342"/>
      <c r="CKW447" s="342"/>
      <c r="CKX447" s="342"/>
      <c r="CKY447" s="342"/>
      <c r="CKZ447" s="342"/>
      <c r="CLA447" s="342"/>
      <c r="CLB447" s="342"/>
      <c r="CLC447" s="342"/>
      <c r="CLD447" s="342"/>
      <c r="CLE447" s="342"/>
      <c r="CLF447" s="342"/>
      <c r="CLG447" s="342"/>
      <c r="CLH447" s="342"/>
      <c r="CLI447" s="342"/>
      <c r="CLJ447" s="342"/>
      <c r="CLK447" s="342"/>
      <c r="CLL447" s="342"/>
      <c r="CLM447" s="342"/>
      <c r="CLN447" s="342"/>
      <c r="CLO447" s="342"/>
      <c r="CLP447" s="342"/>
      <c r="CLQ447" s="342"/>
      <c r="CLR447" s="342"/>
      <c r="CLS447" s="342"/>
      <c r="CLT447" s="342"/>
      <c r="CLU447" s="342"/>
      <c r="CLV447" s="342"/>
      <c r="CLW447" s="342"/>
      <c r="CLX447" s="342"/>
      <c r="CLY447" s="342"/>
      <c r="CLZ447" s="342"/>
      <c r="CMA447" s="342"/>
      <c r="CMB447" s="342"/>
      <c r="CMC447" s="342"/>
      <c r="CMD447" s="342"/>
      <c r="CME447" s="342"/>
      <c r="CMF447" s="342"/>
      <c r="CMG447" s="342"/>
      <c r="CMH447" s="342"/>
      <c r="CMI447" s="342"/>
      <c r="CMJ447" s="342"/>
      <c r="CMK447" s="342"/>
      <c r="CML447" s="342"/>
      <c r="CMM447" s="342"/>
      <c r="CMN447" s="342"/>
      <c r="CMO447" s="342"/>
      <c r="CMP447" s="342"/>
      <c r="CMQ447" s="342"/>
      <c r="CMR447" s="342"/>
      <c r="CMS447" s="342"/>
      <c r="CMT447" s="342"/>
      <c r="CMU447" s="342"/>
      <c r="CMV447" s="342"/>
      <c r="CMW447" s="342"/>
      <c r="CMX447" s="342"/>
      <c r="CMY447" s="342"/>
      <c r="CMZ447" s="342"/>
      <c r="CNA447" s="342"/>
      <c r="CNB447" s="342"/>
      <c r="CNC447" s="342"/>
      <c r="CND447" s="342"/>
      <c r="CNE447" s="342"/>
      <c r="CNF447" s="342"/>
      <c r="CNG447" s="342"/>
      <c r="CNH447" s="342"/>
      <c r="CNI447" s="342"/>
      <c r="CNJ447" s="342"/>
      <c r="CNK447" s="342"/>
      <c r="CNL447" s="342"/>
      <c r="CNM447" s="342"/>
      <c r="CNN447" s="342"/>
      <c r="CNO447" s="342"/>
      <c r="CNP447" s="342"/>
      <c r="CNQ447" s="342"/>
      <c r="CNR447" s="342"/>
      <c r="CNS447" s="342"/>
      <c r="CNT447" s="342"/>
      <c r="CNU447" s="342"/>
      <c r="CNV447" s="342"/>
      <c r="CNW447" s="342"/>
      <c r="CNX447" s="342"/>
      <c r="CNY447" s="342"/>
      <c r="CNZ447" s="342"/>
      <c r="COA447" s="342"/>
      <c r="COB447" s="342"/>
      <c r="COC447" s="342"/>
      <c r="COD447" s="342"/>
      <c r="COE447" s="342"/>
      <c r="COF447" s="342"/>
      <c r="COG447" s="342"/>
      <c r="COH447" s="342"/>
      <c r="COI447" s="342"/>
      <c r="COJ447" s="342"/>
      <c r="COK447" s="342"/>
      <c r="COL447" s="342"/>
      <c r="COM447" s="342"/>
      <c r="CON447" s="342"/>
      <c r="COO447" s="342"/>
      <c r="COP447" s="342"/>
      <c r="COQ447" s="342"/>
      <c r="COR447" s="342"/>
      <c r="COS447" s="342"/>
      <c r="COT447" s="342"/>
      <c r="COU447" s="342"/>
      <c r="COV447" s="342"/>
      <c r="COW447" s="342"/>
      <c r="COX447" s="342"/>
      <c r="COY447" s="342"/>
      <c r="COZ447" s="342"/>
      <c r="CPA447" s="342"/>
      <c r="CPB447" s="342"/>
      <c r="CPC447" s="342"/>
      <c r="CPD447" s="342"/>
      <c r="CPE447" s="342"/>
      <c r="CPF447" s="342"/>
      <c r="CPG447" s="342"/>
      <c r="CPH447" s="342"/>
      <c r="CPI447" s="342"/>
      <c r="CPJ447" s="342"/>
      <c r="CPK447" s="342"/>
      <c r="CPL447" s="342"/>
      <c r="CPM447" s="342"/>
      <c r="CPN447" s="342"/>
      <c r="CPO447" s="342"/>
      <c r="CPP447" s="342"/>
      <c r="CPQ447" s="342"/>
      <c r="CPR447" s="342"/>
      <c r="CPS447" s="342"/>
      <c r="CPT447" s="342"/>
      <c r="CPU447" s="342"/>
      <c r="CPV447" s="342"/>
      <c r="CPW447" s="342"/>
      <c r="CPX447" s="342"/>
      <c r="CPY447" s="342"/>
      <c r="CPZ447" s="342"/>
      <c r="CQA447" s="342"/>
      <c r="CQB447" s="342"/>
      <c r="CQC447" s="342"/>
      <c r="CQD447" s="342"/>
      <c r="CQE447" s="342"/>
      <c r="CQF447" s="342"/>
      <c r="CQG447" s="342"/>
      <c r="CQH447" s="342"/>
      <c r="CQI447" s="342"/>
      <c r="CQJ447" s="342"/>
      <c r="CQK447" s="342"/>
      <c r="CQL447" s="342"/>
      <c r="CQM447" s="342"/>
      <c r="CQN447" s="342"/>
      <c r="CQO447" s="342"/>
      <c r="CQP447" s="342"/>
      <c r="CQQ447" s="342"/>
      <c r="CQR447" s="342"/>
      <c r="CQS447" s="342"/>
      <c r="CQT447" s="342"/>
      <c r="CQU447" s="342"/>
      <c r="CQV447" s="342"/>
      <c r="CQW447" s="342"/>
      <c r="CQX447" s="342"/>
      <c r="CQY447" s="342"/>
      <c r="CQZ447" s="342"/>
      <c r="CRA447" s="342"/>
      <c r="CRB447" s="342"/>
      <c r="CRC447" s="342"/>
      <c r="CRD447" s="342"/>
      <c r="CRE447" s="342"/>
      <c r="CRF447" s="342"/>
      <c r="CRG447" s="342"/>
      <c r="CRH447" s="342"/>
      <c r="CRI447" s="342"/>
      <c r="CRJ447" s="342"/>
      <c r="CRK447" s="342"/>
      <c r="CRL447" s="342"/>
      <c r="CRM447" s="342"/>
      <c r="CRN447" s="342"/>
      <c r="CRO447" s="342"/>
      <c r="CRP447" s="342"/>
      <c r="CRQ447" s="342"/>
      <c r="CRR447" s="342"/>
      <c r="CRS447" s="342"/>
      <c r="CRT447" s="342"/>
      <c r="CRU447" s="342"/>
      <c r="CRV447" s="342"/>
      <c r="CRW447" s="342"/>
      <c r="CRX447" s="342"/>
      <c r="CRY447" s="342"/>
      <c r="CRZ447" s="342"/>
      <c r="CSA447" s="342"/>
      <c r="CSB447" s="342"/>
      <c r="CSC447" s="342"/>
      <c r="CSD447" s="342"/>
      <c r="CSE447" s="342"/>
      <c r="CSF447" s="342"/>
      <c r="CSG447" s="342"/>
      <c r="CSH447" s="342"/>
      <c r="CSI447" s="342"/>
      <c r="CSJ447" s="342"/>
      <c r="CSK447" s="342"/>
      <c r="CSL447" s="342"/>
      <c r="CSM447" s="342"/>
      <c r="CSN447" s="342"/>
      <c r="CSO447" s="342"/>
      <c r="CSP447" s="342"/>
      <c r="CSQ447" s="342"/>
      <c r="CSR447" s="342"/>
      <c r="CSS447" s="342"/>
      <c r="CST447" s="342"/>
      <c r="CSU447" s="342"/>
      <c r="CSV447" s="342"/>
      <c r="CSW447" s="342"/>
      <c r="CSX447" s="342"/>
      <c r="CSY447" s="342"/>
      <c r="CSZ447" s="342"/>
      <c r="CTA447" s="342"/>
      <c r="CTB447" s="342"/>
      <c r="CTC447" s="342"/>
      <c r="CTD447" s="342"/>
      <c r="CTE447" s="342"/>
      <c r="CTF447" s="342"/>
      <c r="CTG447" s="342"/>
      <c r="CTH447" s="342"/>
      <c r="CTI447" s="342"/>
      <c r="CTJ447" s="342"/>
      <c r="CTK447" s="342"/>
      <c r="CTL447" s="342"/>
      <c r="CTM447" s="342"/>
      <c r="CTN447" s="342"/>
      <c r="CTO447" s="342"/>
      <c r="CTP447" s="342"/>
      <c r="CTQ447" s="342"/>
      <c r="CTR447" s="342"/>
      <c r="CTS447" s="342"/>
      <c r="CTT447" s="342"/>
      <c r="CTU447" s="342"/>
      <c r="CTV447" s="342"/>
      <c r="CTW447" s="342"/>
      <c r="CTX447" s="342"/>
      <c r="CTY447" s="342"/>
      <c r="CTZ447" s="342"/>
      <c r="CUA447" s="342"/>
      <c r="CUB447" s="342"/>
      <c r="CUC447" s="342"/>
      <c r="CUD447" s="342"/>
      <c r="CUE447" s="342"/>
      <c r="CUF447" s="342"/>
      <c r="CUG447" s="342"/>
      <c r="CUH447" s="342"/>
      <c r="CUI447" s="342"/>
      <c r="CUJ447" s="342"/>
      <c r="CUK447" s="342"/>
      <c r="CUL447" s="342"/>
      <c r="CUM447" s="342"/>
      <c r="CUN447" s="342"/>
      <c r="CUO447" s="342"/>
      <c r="CUP447" s="342"/>
      <c r="CUQ447" s="342"/>
      <c r="CUR447" s="342"/>
      <c r="CUS447" s="342"/>
      <c r="CUT447" s="342"/>
      <c r="CUU447" s="342"/>
      <c r="CUV447" s="342"/>
      <c r="CUW447" s="342"/>
      <c r="CUX447" s="342"/>
      <c r="CUY447" s="342"/>
      <c r="CUZ447" s="342"/>
      <c r="CVA447" s="342"/>
      <c r="CVB447" s="342"/>
      <c r="CVC447" s="342"/>
      <c r="CVD447" s="342"/>
      <c r="CVE447" s="342"/>
      <c r="CVF447" s="342"/>
      <c r="CVG447" s="342"/>
      <c r="CVH447" s="342"/>
      <c r="CVI447" s="342"/>
      <c r="CVJ447" s="342"/>
      <c r="CVK447" s="342"/>
      <c r="CVL447" s="342"/>
      <c r="CVM447" s="342"/>
      <c r="CVN447" s="342"/>
      <c r="CVO447" s="342"/>
      <c r="CVP447" s="342"/>
      <c r="CVQ447" s="342"/>
      <c r="CVR447" s="342"/>
      <c r="CVS447" s="342"/>
      <c r="CVT447" s="342"/>
      <c r="CVU447" s="342"/>
      <c r="CVV447" s="342"/>
      <c r="CVW447" s="342"/>
      <c r="CVX447" s="342"/>
      <c r="CVY447" s="342"/>
      <c r="CVZ447" s="342"/>
      <c r="CWA447" s="342"/>
      <c r="CWB447" s="342"/>
      <c r="CWC447" s="342"/>
      <c r="CWD447" s="342"/>
      <c r="CWE447" s="342"/>
      <c r="CWF447" s="342"/>
      <c r="CWG447" s="342"/>
      <c r="CWH447" s="342"/>
      <c r="CWI447" s="342"/>
      <c r="CWJ447" s="342"/>
      <c r="CWK447" s="342"/>
      <c r="CWL447" s="342"/>
      <c r="CWM447" s="342"/>
      <c r="CWN447" s="342"/>
      <c r="CWO447" s="342"/>
      <c r="CWP447" s="342"/>
      <c r="CWQ447" s="342"/>
      <c r="CWR447" s="342"/>
      <c r="CWS447" s="342"/>
      <c r="CWT447" s="342"/>
      <c r="CWU447" s="342"/>
      <c r="CWV447" s="342"/>
      <c r="CWW447" s="342"/>
      <c r="CWX447" s="342"/>
      <c r="CWY447" s="342"/>
      <c r="CWZ447" s="342"/>
      <c r="CXA447" s="342"/>
      <c r="CXB447" s="342"/>
      <c r="CXC447" s="342"/>
      <c r="CXD447" s="342"/>
      <c r="CXE447" s="342"/>
      <c r="CXF447" s="342"/>
      <c r="CXG447" s="342"/>
      <c r="CXH447" s="342"/>
      <c r="CXI447" s="342"/>
      <c r="CXJ447" s="342"/>
      <c r="CXK447" s="342"/>
      <c r="CXL447" s="342"/>
      <c r="CXM447" s="342"/>
      <c r="CXN447" s="342"/>
      <c r="CXO447" s="342"/>
      <c r="CXP447" s="342"/>
      <c r="CXQ447" s="342"/>
      <c r="CXR447" s="342"/>
      <c r="CXS447" s="342"/>
      <c r="CXT447" s="342"/>
      <c r="CXU447" s="342"/>
      <c r="CXV447" s="342"/>
      <c r="CXW447" s="342"/>
      <c r="CXX447" s="342"/>
      <c r="CXY447" s="342"/>
      <c r="CXZ447" s="342"/>
      <c r="CYA447" s="342"/>
      <c r="CYB447" s="342"/>
      <c r="CYC447" s="342"/>
      <c r="CYD447" s="342"/>
      <c r="CYE447" s="342"/>
      <c r="CYF447" s="342"/>
      <c r="CYG447" s="342"/>
      <c r="CYH447" s="342"/>
      <c r="CYI447" s="342"/>
      <c r="CYJ447" s="342"/>
      <c r="CYK447" s="342"/>
      <c r="CYL447" s="342"/>
      <c r="CYM447" s="342"/>
      <c r="CYN447" s="342"/>
      <c r="CYO447" s="342"/>
      <c r="CYP447" s="342"/>
      <c r="CYQ447" s="342"/>
      <c r="CYR447" s="342"/>
      <c r="CYS447" s="342"/>
      <c r="CYT447" s="342"/>
      <c r="CYU447" s="342"/>
      <c r="CYV447" s="342"/>
      <c r="CYW447" s="342"/>
      <c r="CYX447" s="342"/>
      <c r="CYY447" s="342"/>
      <c r="CYZ447" s="342"/>
      <c r="CZA447" s="342"/>
      <c r="CZB447" s="342"/>
      <c r="CZC447" s="342"/>
      <c r="CZD447" s="342"/>
      <c r="CZE447" s="342"/>
      <c r="CZF447" s="342"/>
      <c r="CZG447" s="342"/>
      <c r="CZH447" s="342"/>
      <c r="CZI447" s="342"/>
      <c r="CZJ447" s="342"/>
      <c r="CZK447" s="342"/>
      <c r="CZL447" s="342"/>
      <c r="CZM447" s="342"/>
      <c r="CZN447" s="342"/>
      <c r="CZO447" s="342"/>
      <c r="CZP447" s="342"/>
      <c r="CZQ447" s="342"/>
      <c r="CZR447" s="342"/>
      <c r="CZS447" s="342"/>
      <c r="CZT447" s="342"/>
      <c r="CZU447" s="342"/>
      <c r="CZV447" s="342"/>
      <c r="CZW447" s="342"/>
      <c r="CZX447" s="342"/>
      <c r="CZY447" s="342"/>
      <c r="CZZ447" s="342"/>
      <c r="DAA447" s="342"/>
      <c r="DAB447" s="342"/>
      <c r="DAC447" s="342"/>
      <c r="DAD447" s="342"/>
      <c r="DAE447" s="342"/>
      <c r="DAF447" s="342"/>
      <c r="DAG447" s="342"/>
      <c r="DAH447" s="342"/>
      <c r="DAI447" s="342"/>
      <c r="DAJ447" s="342"/>
      <c r="DAK447" s="342"/>
      <c r="DAL447" s="342"/>
      <c r="DAM447" s="342"/>
      <c r="DAN447" s="342"/>
      <c r="DAO447" s="342"/>
      <c r="DAP447" s="342"/>
      <c r="DAQ447" s="342"/>
      <c r="DAR447" s="342"/>
      <c r="DAS447" s="342"/>
      <c r="DAT447" s="342"/>
      <c r="DAU447" s="342"/>
      <c r="DAV447" s="342"/>
      <c r="DAW447" s="342"/>
      <c r="DAX447" s="342"/>
      <c r="DAY447" s="342"/>
      <c r="DAZ447" s="342"/>
      <c r="DBA447" s="342"/>
      <c r="DBB447" s="342"/>
      <c r="DBC447" s="342"/>
      <c r="DBD447" s="342"/>
      <c r="DBE447" s="342"/>
      <c r="DBF447" s="342"/>
      <c r="DBG447" s="342"/>
      <c r="DBH447" s="342"/>
      <c r="DBI447" s="342"/>
      <c r="DBJ447" s="342"/>
      <c r="DBK447" s="342"/>
      <c r="DBL447" s="342"/>
      <c r="DBM447" s="342"/>
      <c r="DBN447" s="342"/>
      <c r="DBO447" s="342"/>
      <c r="DBP447" s="342"/>
      <c r="DBQ447" s="342"/>
      <c r="DBR447" s="342"/>
      <c r="DBS447" s="342"/>
      <c r="DBT447" s="342"/>
      <c r="DBU447" s="342"/>
      <c r="DBV447" s="342"/>
      <c r="DBW447" s="342"/>
      <c r="DBX447" s="342"/>
      <c r="DBY447" s="342"/>
      <c r="DBZ447" s="342"/>
      <c r="DCA447" s="342"/>
      <c r="DCB447" s="342"/>
      <c r="DCC447" s="342"/>
      <c r="DCD447" s="342"/>
      <c r="DCE447" s="342"/>
      <c r="DCF447" s="342"/>
      <c r="DCG447" s="342"/>
      <c r="DCH447" s="342"/>
      <c r="DCI447" s="342"/>
      <c r="DCJ447" s="342"/>
      <c r="DCK447" s="342"/>
      <c r="DCL447" s="342"/>
      <c r="DCM447" s="342"/>
      <c r="DCN447" s="342"/>
      <c r="DCO447" s="342"/>
      <c r="DCP447" s="342"/>
      <c r="DCQ447" s="342"/>
      <c r="DCR447" s="342"/>
      <c r="DCS447" s="342"/>
      <c r="DCT447" s="342"/>
      <c r="DCU447" s="342"/>
      <c r="DCV447" s="342"/>
      <c r="DCW447" s="342"/>
      <c r="DCX447" s="342"/>
      <c r="DCY447" s="342"/>
      <c r="DCZ447" s="342"/>
      <c r="DDA447" s="342"/>
      <c r="DDB447" s="342"/>
      <c r="DDC447" s="342"/>
      <c r="DDD447" s="342"/>
      <c r="DDE447" s="342"/>
      <c r="DDF447" s="342"/>
      <c r="DDG447" s="342"/>
      <c r="DDH447" s="342"/>
      <c r="DDI447" s="342"/>
      <c r="DDJ447" s="342"/>
      <c r="DDK447" s="342"/>
      <c r="DDL447" s="342"/>
      <c r="DDM447" s="342"/>
      <c r="DDN447" s="342"/>
      <c r="DDO447" s="342"/>
      <c r="DDP447" s="342"/>
      <c r="DDQ447" s="342"/>
      <c r="DDR447" s="342"/>
      <c r="DDS447" s="342"/>
      <c r="DDT447" s="342"/>
      <c r="DDU447" s="342"/>
      <c r="DDV447" s="342"/>
      <c r="DDW447" s="342"/>
      <c r="DDX447" s="342"/>
      <c r="DDY447" s="342"/>
      <c r="DDZ447" s="342"/>
      <c r="DEA447" s="342"/>
      <c r="DEB447" s="342"/>
      <c r="DEC447" s="342"/>
      <c r="DED447" s="342"/>
      <c r="DEE447" s="342"/>
      <c r="DEF447" s="342"/>
      <c r="DEG447" s="342"/>
      <c r="DEH447" s="342"/>
      <c r="DEI447" s="342"/>
      <c r="DEJ447" s="342"/>
      <c r="DEK447" s="342"/>
      <c r="DEL447" s="342"/>
      <c r="DEM447" s="342"/>
      <c r="DEN447" s="342"/>
      <c r="DEO447" s="342"/>
      <c r="DEP447" s="342"/>
      <c r="DEQ447" s="342"/>
      <c r="DER447" s="342"/>
      <c r="DES447" s="342"/>
      <c r="DET447" s="342"/>
      <c r="DEU447" s="342"/>
      <c r="DEV447" s="342"/>
      <c r="DEW447" s="342"/>
      <c r="DEX447" s="342"/>
      <c r="DEY447" s="342"/>
      <c r="DEZ447" s="342"/>
      <c r="DFA447" s="342"/>
      <c r="DFB447" s="342"/>
      <c r="DFC447" s="342"/>
      <c r="DFD447" s="342"/>
      <c r="DFE447" s="342"/>
      <c r="DFF447" s="342"/>
      <c r="DFG447" s="342"/>
      <c r="DFH447" s="342"/>
      <c r="DFI447" s="342"/>
      <c r="DFJ447" s="342"/>
      <c r="DFK447" s="342"/>
      <c r="DFL447" s="342"/>
      <c r="DFM447" s="342"/>
      <c r="DFN447" s="342"/>
      <c r="DFO447" s="342"/>
      <c r="DFP447" s="342"/>
      <c r="DFQ447" s="342"/>
      <c r="DFR447" s="342"/>
      <c r="DFS447" s="342"/>
      <c r="DFT447" s="342"/>
      <c r="DFU447" s="342"/>
      <c r="DFV447" s="342"/>
      <c r="DFW447" s="342"/>
      <c r="DFX447" s="342"/>
      <c r="DFY447" s="342"/>
      <c r="DFZ447" s="342"/>
      <c r="DGA447" s="342"/>
      <c r="DGB447" s="342"/>
      <c r="DGC447" s="342"/>
      <c r="DGD447" s="342"/>
      <c r="DGE447" s="342"/>
      <c r="DGF447" s="342"/>
      <c r="DGG447" s="342"/>
      <c r="DGH447" s="342"/>
      <c r="DGI447" s="342"/>
      <c r="DGJ447" s="342"/>
      <c r="DGK447" s="342"/>
      <c r="DGL447" s="342"/>
      <c r="DGM447" s="342"/>
      <c r="DGN447" s="342"/>
      <c r="DGO447" s="342"/>
      <c r="DGP447" s="342"/>
      <c r="DGQ447" s="342"/>
      <c r="DGR447" s="342"/>
      <c r="DGS447" s="342"/>
      <c r="DGT447" s="342"/>
      <c r="DGU447" s="342"/>
      <c r="DGV447" s="342"/>
      <c r="DGW447" s="342"/>
      <c r="DGX447" s="342"/>
      <c r="DGY447" s="342"/>
      <c r="DGZ447" s="342"/>
      <c r="DHA447" s="342"/>
      <c r="DHB447" s="342"/>
      <c r="DHC447" s="342"/>
      <c r="DHD447" s="342"/>
      <c r="DHE447" s="342"/>
      <c r="DHF447" s="342"/>
      <c r="DHG447" s="342"/>
      <c r="DHH447" s="342"/>
      <c r="DHI447" s="342"/>
      <c r="DHJ447" s="342"/>
      <c r="DHK447" s="342"/>
      <c r="DHL447" s="342"/>
      <c r="DHM447" s="342"/>
      <c r="DHN447" s="342"/>
      <c r="DHO447" s="342"/>
      <c r="DHP447" s="342"/>
      <c r="DHQ447" s="342"/>
      <c r="DHR447" s="342"/>
      <c r="DHS447" s="342"/>
      <c r="DHT447" s="342"/>
      <c r="DHU447" s="342"/>
      <c r="DHV447" s="342"/>
      <c r="DHW447" s="342"/>
      <c r="DHX447" s="342"/>
      <c r="DHY447" s="342"/>
      <c r="DHZ447" s="342"/>
      <c r="DIA447" s="342"/>
      <c r="DIB447" s="342"/>
      <c r="DIC447" s="342"/>
      <c r="DID447" s="342"/>
      <c r="DIE447" s="342"/>
      <c r="DIF447" s="342"/>
      <c r="DIG447" s="342"/>
      <c r="DIH447" s="342"/>
      <c r="DII447" s="342"/>
      <c r="DIJ447" s="342"/>
      <c r="DIK447" s="342"/>
      <c r="DIL447" s="342"/>
      <c r="DIM447" s="342"/>
      <c r="DIN447" s="342"/>
      <c r="DIO447" s="342"/>
      <c r="DIP447" s="342"/>
      <c r="DIQ447" s="342"/>
      <c r="DIR447" s="342"/>
      <c r="DIS447" s="342"/>
      <c r="DIT447" s="342"/>
      <c r="DIU447" s="342"/>
      <c r="DIV447" s="342"/>
      <c r="DIW447" s="342"/>
      <c r="DIX447" s="342"/>
      <c r="DIY447" s="342"/>
      <c r="DIZ447" s="342"/>
      <c r="DJA447" s="342"/>
      <c r="DJB447" s="342"/>
      <c r="DJC447" s="342"/>
      <c r="DJD447" s="342"/>
      <c r="DJE447" s="342"/>
      <c r="DJF447" s="342"/>
      <c r="DJG447" s="342"/>
      <c r="DJH447" s="342"/>
      <c r="DJI447" s="342"/>
      <c r="DJJ447" s="342"/>
      <c r="DJK447" s="342"/>
      <c r="DJL447" s="342"/>
      <c r="DJM447" s="342"/>
      <c r="DJN447" s="342"/>
      <c r="DJO447" s="342"/>
      <c r="DJP447" s="342"/>
      <c r="DJQ447" s="342"/>
      <c r="DJR447" s="342"/>
      <c r="DJS447" s="342"/>
      <c r="DJT447" s="342"/>
      <c r="DJU447" s="342"/>
      <c r="DJV447" s="342"/>
      <c r="DJW447" s="342"/>
      <c r="DJX447" s="342"/>
      <c r="DJY447" s="342"/>
      <c r="DJZ447" s="342"/>
      <c r="DKA447" s="342"/>
      <c r="DKB447" s="342"/>
      <c r="DKC447" s="342"/>
      <c r="DKD447" s="342"/>
      <c r="DKE447" s="342"/>
      <c r="DKF447" s="342"/>
      <c r="DKG447" s="342"/>
      <c r="DKH447" s="342"/>
      <c r="DKI447" s="342"/>
      <c r="DKJ447" s="342"/>
      <c r="DKK447" s="342"/>
      <c r="DKL447" s="342"/>
      <c r="DKM447" s="342"/>
      <c r="DKN447" s="342"/>
      <c r="DKO447" s="342"/>
      <c r="DKP447" s="342"/>
      <c r="DKQ447" s="342"/>
      <c r="DKR447" s="342"/>
      <c r="DKS447" s="342"/>
      <c r="DKT447" s="342"/>
      <c r="DKU447" s="342"/>
      <c r="DKV447" s="342"/>
      <c r="DKW447" s="342"/>
      <c r="DKX447" s="342"/>
      <c r="DKY447" s="342"/>
      <c r="DKZ447" s="342"/>
      <c r="DLA447" s="342"/>
      <c r="DLB447" s="342"/>
      <c r="DLC447" s="342"/>
      <c r="DLD447" s="342"/>
      <c r="DLE447" s="342"/>
      <c r="DLF447" s="342"/>
      <c r="DLG447" s="342"/>
      <c r="DLH447" s="342"/>
      <c r="DLI447" s="342"/>
      <c r="DLJ447" s="342"/>
      <c r="DLK447" s="342"/>
      <c r="DLL447" s="342"/>
      <c r="DLM447" s="342"/>
      <c r="DLN447" s="342"/>
      <c r="DLO447" s="342"/>
      <c r="DLP447" s="342"/>
      <c r="DLQ447" s="342"/>
      <c r="DLR447" s="342"/>
      <c r="DLS447" s="342"/>
      <c r="DLT447" s="342"/>
      <c r="DLU447" s="342"/>
      <c r="DLV447" s="342"/>
      <c r="DLW447" s="342"/>
      <c r="DLX447" s="342"/>
      <c r="DLY447" s="342"/>
      <c r="DLZ447" s="342"/>
      <c r="DMA447" s="342"/>
      <c r="DMB447" s="342"/>
      <c r="DMC447" s="342"/>
      <c r="DMD447" s="342"/>
      <c r="DME447" s="342"/>
      <c r="DMF447" s="342"/>
      <c r="DMG447" s="342"/>
      <c r="DMH447" s="342"/>
      <c r="DMI447" s="342"/>
      <c r="DMJ447" s="342"/>
      <c r="DMK447" s="342"/>
      <c r="DML447" s="342"/>
      <c r="DMM447" s="342"/>
      <c r="DMN447" s="342"/>
      <c r="DMO447" s="342"/>
      <c r="DMP447" s="342"/>
      <c r="DMQ447" s="342"/>
      <c r="DMR447" s="342"/>
      <c r="DMS447" s="342"/>
      <c r="DMT447" s="342"/>
      <c r="DMU447" s="342"/>
      <c r="DMV447" s="342"/>
      <c r="DMW447" s="342"/>
      <c r="DMX447" s="342"/>
      <c r="DMY447" s="342"/>
      <c r="DMZ447" s="342"/>
      <c r="DNA447" s="342"/>
      <c r="DNB447" s="342"/>
      <c r="DNC447" s="342"/>
      <c r="DND447" s="342"/>
      <c r="DNE447" s="342"/>
      <c r="DNF447" s="342"/>
      <c r="DNG447" s="342"/>
      <c r="DNH447" s="342"/>
      <c r="DNI447" s="342"/>
      <c r="DNJ447" s="342"/>
      <c r="DNK447" s="342"/>
      <c r="DNL447" s="342"/>
      <c r="DNM447" s="342"/>
      <c r="DNN447" s="342"/>
      <c r="DNO447" s="342"/>
      <c r="DNP447" s="342"/>
      <c r="DNQ447" s="342"/>
      <c r="DNR447" s="342"/>
      <c r="DNS447" s="342"/>
      <c r="DNT447" s="342"/>
      <c r="DNU447" s="342"/>
      <c r="DNV447" s="342"/>
      <c r="DNW447" s="342"/>
      <c r="DNX447" s="342"/>
      <c r="DNY447" s="342"/>
      <c r="DNZ447" s="342"/>
      <c r="DOA447" s="342"/>
      <c r="DOB447" s="342"/>
      <c r="DOC447" s="342"/>
      <c r="DOD447" s="342"/>
      <c r="DOE447" s="342"/>
      <c r="DOF447" s="342"/>
      <c r="DOG447" s="342"/>
      <c r="DOH447" s="342"/>
      <c r="DOI447" s="342"/>
      <c r="DOJ447" s="342"/>
      <c r="DOK447" s="342"/>
      <c r="DOL447" s="342"/>
      <c r="DOM447" s="342"/>
      <c r="DON447" s="342"/>
      <c r="DOO447" s="342"/>
      <c r="DOP447" s="342"/>
      <c r="DOQ447" s="342"/>
      <c r="DOR447" s="342"/>
      <c r="DOS447" s="342"/>
      <c r="DOT447" s="342"/>
      <c r="DOU447" s="342"/>
      <c r="DOV447" s="342"/>
      <c r="DOW447" s="342"/>
      <c r="DOX447" s="342"/>
      <c r="DOY447" s="342"/>
      <c r="DOZ447" s="342"/>
      <c r="DPA447" s="342"/>
      <c r="DPB447" s="342"/>
      <c r="DPC447" s="342"/>
      <c r="DPD447" s="342"/>
      <c r="DPE447" s="342"/>
      <c r="DPF447" s="342"/>
      <c r="DPG447" s="342"/>
      <c r="DPH447" s="342"/>
      <c r="DPI447" s="342"/>
      <c r="DPJ447" s="342"/>
      <c r="DPK447" s="342"/>
      <c r="DPL447" s="342"/>
      <c r="DPM447" s="342"/>
      <c r="DPN447" s="342"/>
      <c r="DPO447" s="342"/>
      <c r="DPP447" s="342"/>
      <c r="DPQ447" s="342"/>
      <c r="DPR447" s="342"/>
      <c r="DPS447" s="342"/>
      <c r="DPT447" s="342"/>
      <c r="DPU447" s="342"/>
      <c r="DPV447" s="342"/>
      <c r="DPW447" s="342"/>
      <c r="DPX447" s="342"/>
      <c r="DPY447" s="342"/>
      <c r="DPZ447" s="342"/>
      <c r="DQA447" s="342"/>
      <c r="DQB447" s="342"/>
      <c r="DQC447" s="342"/>
      <c r="DQD447" s="342"/>
      <c r="DQE447" s="342"/>
      <c r="DQF447" s="342"/>
      <c r="DQG447" s="342"/>
      <c r="DQH447" s="342"/>
      <c r="DQI447" s="342"/>
      <c r="DQJ447" s="342"/>
      <c r="DQK447" s="342"/>
      <c r="DQL447" s="342"/>
      <c r="DQM447" s="342"/>
      <c r="DQN447" s="342"/>
      <c r="DQO447" s="342"/>
      <c r="DQP447" s="342"/>
      <c r="DQQ447" s="342"/>
      <c r="DQR447" s="342"/>
      <c r="DQS447" s="342"/>
      <c r="DQT447" s="342"/>
      <c r="DQU447" s="342"/>
      <c r="DQV447" s="342"/>
      <c r="DQW447" s="342"/>
      <c r="DQX447" s="342"/>
      <c r="DQY447" s="342"/>
      <c r="DQZ447" s="342"/>
      <c r="DRA447" s="342"/>
      <c r="DRB447" s="342"/>
      <c r="DRC447" s="342"/>
      <c r="DRD447" s="342"/>
      <c r="DRE447" s="342"/>
      <c r="DRF447" s="342"/>
      <c r="DRG447" s="342"/>
      <c r="DRH447" s="342"/>
      <c r="DRI447" s="342"/>
      <c r="DRJ447" s="342"/>
      <c r="DRK447" s="342"/>
      <c r="DRL447" s="342"/>
      <c r="DRM447" s="342"/>
      <c r="DRN447" s="342"/>
      <c r="DRO447" s="342"/>
      <c r="DRP447" s="342"/>
      <c r="DRQ447" s="342"/>
      <c r="DRR447" s="342"/>
      <c r="DRS447" s="342"/>
      <c r="DRT447" s="342"/>
      <c r="DRU447" s="342"/>
      <c r="DRV447" s="342"/>
      <c r="DRW447" s="342"/>
      <c r="DRX447" s="342"/>
      <c r="DRY447" s="342"/>
      <c r="DRZ447" s="342"/>
      <c r="DSA447" s="342"/>
      <c r="DSB447" s="342"/>
      <c r="DSC447" s="342"/>
      <c r="DSD447" s="342"/>
      <c r="DSE447" s="342"/>
      <c r="DSF447" s="342"/>
      <c r="DSG447" s="342"/>
      <c r="DSH447" s="342"/>
      <c r="DSI447" s="342"/>
      <c r="DSJ447" s="342"/>
      <c r="DSK447" s="342"/>
      <c r="DSL447" s="342"/>
      <c r="DSM447" s="342"/>
      <c r="DSN447" s="342"/>
      <c r="DSO447" s="342"/>
      <c r="DSP447" s="342"/>
      <c r="DSQ447" s="342"/>
      <c r="DSR447" s="342"/>
      <c r="DSS447" s="342"/>
      <c r="DST447" s="342"/>
      <c r="DSU447" s="342"/>
      <c r="DSV447" s="342"/>
      <c r="DSW447" s="342"/>
      <c r="DSX447" s="342"/>
      <c r="DSY447" s="342"/>
      <c r="DSZ447" s="342"/>
      <c r="DTA447" s="342"/>
      <c r="DTB447" s="342"/>
      <c r="DTC447" s="342"/>
      <c r="DTD447" s="342"/>
      <c r="DTE447" s="342"/>
      <c r="DTF447" s="342"/>
      <c r="DTG447" s="342"/>
      <c r="DTH447" s="342"/>
      <c r="DTI447" s="342"/>
      <c r="DTJ447" s="342"/>
      <c r="DTK447" s="342"/>
      <c r="DTL447" s="342"/>
      <c r="DTM447" s="342"/>
      <c r="DTN447" s="342"/>
      <c r="DTO447" s="342"/>
      <c r="DTP447" s="342"/>
      <c r="DTQ447" s="342"/>
      <c r="DTR447" s="342"/>
      <c r="DTS447" s="342"/>
      <c r="DTT447" s="342"/>
      <c r="DTU447" s="342"/>
      <c r="DTV447" s="342"/>
      <c r="DTW447" s="342"/>
      <c r="DTX447" s="342"/>
      <c r="DTY447" s="342"/>
      <c r="DTZ447" s="342"/>
      <c r="DUA447" s="342"/>
      <c r="DUB447" s="342"/>
      <c r="DUC447" s="342"/>
      <c r="DUD447" s="342"/>
      <c r="DUE447" s="342"/>
      <c r="DUF447" s="342"/>
      <c r="DUG447" s="342"/>
      <c r="DUH447" s="342"/>
      <c r="DUI447" s="342"/>
      <c r="DUJ447" s="342"/>
      <c r="DUK447" s="342"/>
      <c r="DUL447" s="342"/>
      <c r="DUM447" s="342"/>
      <c r="DUN447" s="342"/>
      <c r="DUO447" s="342"/>
      <c r="DUP447" s="342"/>
      <c r="DUQ447" s="342"/>
      <c r="DUR447" s="342"/>
      <c r="DUS447" s="342"/>
      <c r="DUT447" s="342"/>
      <c r="DUU447" s="342"/>
      <c r="DUV447" s="342"/>
      <c r="DUW447" s="342"/>
      <c r="DUX447" s="342"/>
      <c r="DUY447" s="342"/>
      <c r="DUZ447" s="342"/>
      <c r="DVA447" s="342"/>
      <c r="DVB447" s="342"/>
      <c r="DVC447" s="342"/>
      <c r="DVD447" s="342"/>
      <c r="DVE447" s="342"/>
      <c r="DVF447" s="342"/>
      <c r="DVG447" s="342"/>
      <c r="DVH447" s="342"/>
      <c r="DVI447" s="342"/>
      <c r="DVJ447" s="342"/>
      <c r="DVK447" s="342"/>
      <c r="DVL447" s="342"/>
      <c r="DVM447" s="342"/>
      <c r="DVN447" s="342"/>
      <c r="DVO447" s="342"/>
      <c r="DVP447" s="342"/>
      <c r="DVQ447" s="342"/>
      <c r="DVR447" s="342"/>
      <c r="DVS447" s="342"/>
      <c r="DVT447" s="342"/>
      <c r="DVU447" s="342"/>
      <c r="DVV447" s="342"/>
      <c r="DVW447" s="342"/>
      <c r="DVX447" s="342"/>
      <c r="DVY447" s="342"/>
      <c r="DVZ447" s="342"/>
      <c r="DWA447" s="342"/>
      <c r="DWB447" s="342"/>
      <c r="DWC447" s="342"/>
      <c r="DWD447" s="342"/>
      <c r="DWE447" s="342"/>
      <c r="DWF447" s="342"/>
      <c r="DWG447" s="342"/>
      <c r="DWH447" s="342"/>
      <c r="DWI447" s="342"/>
      <c r="DWJ447" s="342"/>
      <c r="DWK447" s="342"/>
      <c r="DWL447" s="342"/>
      <c r="DWM447" s="342"/>
      <c r="DWN447" s="342"/>
      <c r="DWO447" s="342"/>
      <c r="DWP447" s="342"/>
      <c r="DWQ447" s="342"/>
      <c r="DWR447" s="342"/>
      <c r="DWS447" s="342"/>
      <c r="DWT447" s="342"/>
      <c r="DWU447" s="342"/>
      <c r="DWV447" s="342"/>
      <c r="DWW447" s="342"/>
      <c r="DWX447" s="342"/>
      <c r="DWY447" s="342"/>
      <c r="DWZ447" s="342"/>
      <c r="DXA447" s="342"/>
      <c r="DXB447" s="342"/>
      <c r="DXC447" s="342"/>
      <c r="DXD447" s="342"/>
      <c r="DXE447" s="342"/>
      <c r="DXF447" s="342"/>
      <c r="DXG447" s="342"/>
      <c r="DXH447" s="342"/>
      <c r="DXI447" s="342"/>
      <c r="DXJ447" s="342"/>
      <c r="DXK447" s="342"/>
      <c r="DXL447" s="342"/>
      <c r="DXM447" s="342"/>
      <c r="DXN447" s="342"/>
      <c r="DXO447" s="342"/>
      <c r="DXP447" s="342"/>
      <c r="DXQ447" s="342"/>
      <c r="DXR447" s="342"/>
      <c r="DXS447" s="342"/>
      <c r="DXT447" s="342"/>
      <c r="DXU447" s="342"/>
      <c r="DXV447" s="342"/>
      <c r="DXW447" s="342"/>
      <c r="DXX447" s="342"/>
      <c r="DXY447" s="342"/>
      <c r="DXZ447" s="342"/>
      <c r="DYA447" s="342"/>
      <c r="DYB447" s="342"/>
      <c r="DYC447" s="342"/>
      <c r="DYD447" s="342"/>
      <c r="DYE447" s="342"/>
      <c r="DYF447" s="342"/>
      <c r="DYG447" s="342"/>
      <c r="DYH447" s="342"/>
      <c r="DYI447" s="342"/>
      <c r="DYJ447" s="342"/>
      <c r="DYK447" s="342"/>
      <c r="DYL447" s="342"/>
      <c r="DYM447" s="342"/>
      <c r="DYN447" s="342"/>
      <c r="DYO447" s="342"/>
      <c r="DYP447" s="342"/>
      <c r="DYQ447" s="342"/>
      <c r="DYR447" s="342"/>
      <c r="DYS447" s="342"/>
      <c r="DYT447" s="342"/>
      <c r="DYU447" s="342"/>
      <c r="DYV447" s="342"/>
      <c r="DYW447" s="342"/>
      <c r="DYX447" s="342"/>
      <c r="DYY447" s="342"/>
      <c r="DYZ447" s="342"/>
      <c r="DZA447" s="342"/>
      <c r="DZB447" s="342"/>
      <c r="DZC447" s="342"/>
      <c r="DZD447" s="342"/>
      <c r="DZE447" s="342"/>
      <c r="DZF447" s="342"/>
      <c r="DZG447" s="342"/>
      <c r="DZH447" s="342"/>
      <c r="DZI447" s="342"/>
      <c r="DZJ447" s="342"/>
      <c r="DZK447" s="342"/>
      <c r="DZL447" s="342"/>
      <c r="DZM447" s="342"/>
      <c r="DZN447" s="342"/>
      <c r="DZO447" s="342"/>
      <c r="DZP447" s="342"/>
      <c r="DZQ447" s="342"/>
      <c r="DZR447" s="342"/>
      <c r="DZS447" s="342"/>
      <c r="DZT447" s="342"/>
      <c r="DZU447" s="342"/>
      <c r="DZV447" s="342"/>
      <c r="DZW447" s="342"/>
      <c r="DZX447" s="342"/>
      <c r="DZY447" s="342"/>
      <c r="DZZ447" s="342"/>
      <c r="EAA447" s="342"/>
      <c r="EAB447" s="342"/>
      <c r="EAC447" s="342"/>
      <c r="EAD447" s="342"/>
      <c r="EAE447" s="342"/>
      <c r="EAF447" s="342"/>
      <c r="EAG447" s="342"/>
      <c r="EAH447" s="342"/>
      <c r="EAI447" s="342"/>
      <c r="EAJ447" s="342"/>
      <c r="EAK447" s="342"/>
      <c r="EAL447" s="342"/>
      <c r="EAM447" s="342"/>
      <c r="EAN447" s="342"/>
      <c r="EAO447" s="342"/>
      <c r="EAP447" s="342"/>
      <c r="EAQ447" s="342"/>
      <c r="EAR447" s="342"/>
      <c r="EAS447" s="342"/>
      <c r="EAT447" s="342"/>
      <c r="EAU447" s="342"/>
      <c r="EAV447" s="342"/>
      <c r="EAW447" s="342"/>
      <c r="EAX447" s="342"/>
      <c r="EAY447" s="342"/>
      <c r="EAZ447" s="342"/>
      <c r="EBA447" s="342"/>
      <c r="EBB447" s="342"/>
      <c r="EBC447" s="342"/>
      <c r="EBD447" s="342"/>
      <c r="EBE447" s="342"/>
      <c r="EBF447" s="342"/>
      <c r="EBG447" s="342"/>
      <c r="EBH447" s="342"/>
      <c r="EBI447" s="342"/>
      <c r="EBJ447" s="342"/>
      <c r="EBK447" s="342"/>
      <c r="EBL447" s="342"/>
      <c r="EBM447" s="342"/>
      <c r="EBN447" s="342"/>
      <c r="EBO447" s="342"/>
      <c r="EBP447" s="342"/>
      <c r="EBQ447" s="342"/>
      <c r="EBR447" s="342"/>
      <c r="EBS447" s="342"/>
      <c r="EBT447" s="342"/>
      <c r="EBU447" s="342"/>
      <c r="EBV447" s="342"/>
      <c r="EBW447" s="342"/>
      <c r="EBX447" s="342"/>
      <c r="EBY447" s="342"/>
      <c r="EBZ447" s="342"/>
      <c r="ECA447" s="342"/>
      <c r="ECB447" s="342"/>
      <c r="ECC447" s="342"/>
      <c r="ECD447" s="342"/>
      <c r="ECE447" s="342"/>
      <c r="ECF447" s="342"/>
      <c r="ECG447" s="342"/>
      <c r="ECH447" s="342"/>
      <c r="ECI447" s="342"/>
      <c r="ECJ447" s="342"/>
      <c r="ECK447" s="342"/>
      <c r="ECL447" s="342"/>
      <c r="ECM447" s="342"/>
      <c r="ECN447" s="342"/>
      <c r="ECO447" s="342"/>
      <c r="ECP447" s="342"/>
      <c r="ECQ447" s="342"/>
      <c r="ECR447" s="342"/>
      <c r="ECS447" s="342"/>
      <c r="ECT447" s="342"/>
      <c r="ECU447" s="342"/>
      <c r="ECV447" s="342"/>
      <c r="ECW447" s="342"/>
      <c r="ECX447" s="342"/>
      <c r="ECY447" s="342"/>
      <c r="ECZ447" s="342"/>
      <c r="EDA447" s="342"/>
      <c r="EDB447" s="342"/>
      <c r="EDC447" s="342"/>
      <c r="EDD447" s="342"/>
      <c r="EDE447" s="342"/>
      <c r="EDF447" s="342"/>
      <c r="EDG447" s="342"/>
      <c r="EDH447" s="342"/>
      <c r="EDI447" s="342"/>
      <c r="EDJ447" s="342"/>
      <c r="EDK447" s="342"/>
      <c r="EDL447" s="342"/>
      <c r="EDM447" s="342"/>
      <c r="EDN447" s="342"/>
      <c r="EDO447" s="342"/>
      <c r="EDP447" s="342"/>
      <c r="EDQ447" s="342"/>
      <c r="EDR447" s="342"/>
      <c r="EDS447" s="342"/>
      <c r="EDT447" s="342"/>
      <c r="EDU447" s="342"/>
      <c r="EDV447" s="342"/>
      <c r="EDW447" s="342"/>
      <c r="EDX447" s="342"/>
      <c r="EDY447" s="342"/>
      <c r="EDZ447" s="342"/>
      <c r="EEA447" s="342"/>
      <c r="EEB447" s="342"/>
      <c r="EEC447" s="342"/>
      <c r="EED447" s="342"/>
      <c r="EEE447" s="342"/>
      <c r="EEF447" s="342"/>
      <c r="EEG447" s="342"/>
      <c r="EEH447" s="342"/>
      <c r="EEI447" s="342"/>
      <c r="EEJ447" s="342"/>
      <c r="EEK447" s="342"/>
      <c r="EEL447" s="342"/>
      <c r="EEM447" s="342"/>
      <c r="EEN447" s="342"/>
      <c r="EEO447" s="342"/>
      <c r="EEP447" s="342"/>
      <c r="EEQ447" s="342"/>
      <c r="EER447" s="342"/>
      <c r="EES447" s="342"/>
      <c r="EET447" s="342"/>
      <c r="EEU447" s="342"/>
      <c r="EEV447" s="342"/>
      <c r="EEW447" s="342"/>
      <c r="EEX447" s="342"/>
      <c r="EEY447" s="342"/>
      <c r="EEZ447" s="342"/>
      <c r="EFA447" s="342"/>
      <c r="EFB447" s="342"/>
      <c r="EFC447" s="342"/>
      <c r="EFD447" s="342"/>
      <c r="EFE447" s="342"/>
      <c r="EFF447" s="342"/>
      <c r="EFG447" s="342"/>
      <c r="EFH447" s="342"/>
      <c r="EFI447" s="342"/>
      <c r="EFJ447" s="342"/>
      <c r="EFK447" s="342"/>
      <c r="EFL447" s="342"/>
      <c r="EFM447" s="342"/>
      <c r="EFN447" s="342"/>
      <c r="EFO447" s="342"/>
      <c r="EFP447" s="342"/>
      <c r="EFQ447" s="342"/>
      <c r="EFR447" s="342"/>
      <c r="EFS447" s="342"/>
      <c r="EFT447" s="342"/>
      <c r="EFU447" s="342"/>
      <c r="EFV447" s="342"/>
      <c r="EFW447" s="342"/>
      <c r="EFX447" s="342"/>
      <c r="EFY447" s="342"/>
      <c r="EFZ447" s="342"/>
      <c r="EGA447" s="342"/>
      <c r="EGB447" s="342"/>
      <c r="EGC447" s="342"/>
      <c r="EGD447" s="342"/>
      <c r="EGE447" s="342"/>
      <c r="EGF447" s="342"/>
      <c r="EGG447" s="342"/>
      <c r="EGH447" s="342"/>
      <c r="EGI447" s="342"/>
      <c r="EGJ447" s="342"/>
      <c r="EGK447" s="342"/>
      <c r="EGL447" s="342"/>
      <c r="EGM447" s="342"/>
      <c r="EGN447" s="342"/>
      <c r="EGO447" s="342"/>
      <c r="EGP447" s="342"/>
      <c r="EGQ447" s="342"/>
      <c r="EGR447" s="342"/>
      <c r="EGS447" s="342"/>
      <c r="EGT447" s="342"/>
      <c r="EGU447" s="342"/>
      <c r="EGV447" s="342"/>
      <c r="EGW447" s="342"/>
      <c r="EGX447" s="342"/>
      <c r="EGY447" s="342"/>
      <c r="EGZ447" s="342"/>
      <c r="EHA447" s="342"/>
      <c r="EHB447" s="342"/>
      <c r="EHC447" s="342"/>
      <c r="EHD447" s="342"/>
      <c r="EHE447" s="342"/>
      <c r="EHF447" s="342"/>
      <c r="EHG447" s="342"/>
      <c r="EHH447" s="342"/>
      <c r="EHI447" s="342"/>
      <c r="EHJ447" s="342"/>
      <c r="EHK447" s="342"/>
      <c r="EHL447" s="342"/>
      <c r="EHM447" s="342"/>
      <c r="EHN447" s="342"/>
      <c r="EHO447" s="342"/>
      <c r="EHP447" s="342"/>
      <c r="EHQ447" s="342"/>
      <c r="EHR447" s="342"/>
      <c r="EHS447" s="342"/>
      <c r="EHT447" s="342"/>
      <c r="EHU447" s="342"/>
      <c r="EHV447" s="342"/>
      <c r="EHW447" s="342"/>
      <c r="EHX447" s="342"/>
      <c r="EHY447" s="342"/>
      <c r="EHZ447" s="342"/>
      <c r="EIA447" s="342"/>
      <c r="EIB447" s="342"/>
      <c r="EIC447" s="342"/>
      <c r="EID447" s="342"/>
      <c r="EIE447" s="342"/>
      <c r="EIF447" s="342"/>
      <c r="EIG447" s="342"/>
      <c r="EIH447" s="342"/>
      <c r="EII447" s="342"/>
      <c r="EIJ447" s="342"/>
      <c r="EIK447" s="342"/>
      <c r="EIL447" s="342"/>
      <c r="EIM447" s="342"/>
      <c r="EIN447" s="342"/>
      <c r="EIO447" s="342"/>
      <c r="EIP447" s="342"/>
      <c r="EIQ447" s="342"/>
      <c r="EIR447" s="342"/>
      <c r="EIS447" s="342"/>
      <c r="EIT447" s="342"/>
      <c r="EIU447" s="342"/>
      <c r="EIV447" s="342"/>
      <c r="EIW447" s="342"/>
      <c r="EIX447" s="342"/>
      <c r="EIY447" s="342"/>
      <c r="EIZ447" s="342"/>
      <c r="EJA447" s="342"/>
      <c r="EJB447" s="342"/>
      <c r="EJC447" s="342"/>
      <c r="EJD447" s="342"/>
      <c r="EJE447" s="342"/>
      <c r="EJF447" s="342"/>
      <c r="EJG447" s="342"/>
      <c r="EJH447" s="342"/>
      <c r="EJI447" s="342"/>
      <c r="EJJ447" s="342"/>
      <c r="EJK447" s="342"/>
      <c r="EJL447" s="342"/>
      <c r="EJM447" s="342"/>
      <c r="EJN447" s="342"/>
      <c r="EJO447" s="342"/>
      <c r="EJP447" s="342"/>
      <c r="EJQ447" s="342"/>
      <c r="EJR447" s="342"/>
      <c r="EJS447" s="342"/>
      <c r="EJT447" s="342"/>
      <c r="EJU447" s="342"/>
      <c r="EJV447" s="342"/>
      <c r="EJW447" s="342"/>
      <c r="EJX447" s="342"/>
      <c r="EJY447" s="342"/>
      <c r="EJZ447" s="342"/>
      <c r="EKA447" s="342"/>
      <c r="EKB447" s="342"/>
      <c r="EKC447" s="342"/>
      <c r="EKD447" s="342"/>
      <c r="EKE447" s="342"/>
      <c r="EKF447" s="342"/>
      <c r="EKG447" s="342"/>
      <c r="EKH447" s="342"/>
      <c r="EKI447" s="342"/>
      <c r="EKJ447" s="342"/>
      <c r="EKK447" s="342"/>
      <c r="EKL447" s="342"/>
      <c r="EKM447" s="342"/>
      <c r="EKN447" s="342"/>
      <c r="EKO447" s="342"/>
      <c r="EKP447" s="342"/>
      <c r="EKQ447" s="342"/>
      <c r="EKR447" s="342"/>
      <c r="EKS447" s="342"/>
      <c r="EKT447" s="342"/>
      <c r="EKU447" s="342"/>
      <c r="EKV447" s="342"/>
      <c r="EKW447" s="342"/>
      <c r="EKX447" s="342"/>
      <c r="EKY447" s="342"/>
      <c r="EKZ447" s="342"/>
      <c r="ELA447" s="342"/>
      <c r="ELB447" s="342"/>
      <c r="ELC447" s="342"/>
      <c r="ELD447" s="342"/>
      <c r="ELE447" s="342"/>
      <c r="ELF447" s="342"/>
      <c r="ELG447" s="342"/>
      <c r="ELH447" s="342"/>
      <c r="ELI447" s="342"/>
      <c r="ELJ447" s="342"/>
      <c r="ELK447" s="342"/>
      <c r="ELL447" s="342"/>
      <c r="ELM447" s="342"/>
      <c r="ELN447" s="342"/>
      <c r="ELO447" s="342"/>
      <c r="ELP447" s="342"/>
      <c r="ELQ447" s="342"/>
      <c r="ELR447" s="342"/>
      <c r="ELS447" s="342"/>
      <c r="ELT447" s="342"/>
      <c r="ELU447" s="342"/>
      <c r="ELV447" s="342"/>
      <c r="ELW447" s="342"/>
      <c r="ELX447" s="342"/>
      <c r="ELY447" s="342"/>
      <c r="ELZ447" s="342"/>
      <c r="EMA447" s="342"/>
      <c r="EMB447" s="342"/>
      <c r="EMC447" s="342"/>
      <c r="EMD447" s="342"/>
      <c r="EME447" s="342"/>
      <c r="EMF447" s="342"/>
      <c r="EMG447" s="342"/>
      <c r="EMH447" s="342"/>
      <c r="EMI447" s="342"/>
      <c r="EMJ447" s="342"/>
      <c r="EMK447" s="342"/>
      <c r="EML447" s="342"/>
      <c r="EMM447" s="342"/>
      <c r="EMN447" s="342"/>
      <c r="EMO447" s="342"/>
      <c r="EMP447" s="342"/>
      <c r="EMQ447" s="342"/>
      <c r="EMR447" s="342"/>
      <c r="EMS447" s="342"/>
      <c r="EMT447" s="342"/>
      <c r="EMU447" s="342"/>
      <c r="EMV447" s="342"/>
      <c r="EMW447" s="342"/>
      <c r="EMX447" s="342"/>
      <c r="EMY447" s="342"/>
      <c r="EMZ447" s="342"/>
      <c r="ENA447" s="342"/>
      <c r="ENB447" s="342"/>
      <c r="ENC447" s="342"/>
      <c r="END447" s="342"/>
      <c r="ENE447" s="342"/>
      <c r="ENF447" s="342"/>
      <c r="ENG447" s="342"/>
      <c r="ENH447" s="342"/>
      <c r="ENI447" s="342"/>
      <c r="ENJ447" s="342"/>
      <c r="ENK447" s="342"/>
      <c r="ENL447" s="342"/>
      <c r="ENM447" s="342"/>
      <c r="ENN447" s="342"/>
      <c r="ENO447" s="342"/>
      <c r="ENP447" s="342"/>
      <c r="ENQ447" s="342"/>
      <c r="ENR447" s="342"/>
      <c r="ENS447" s="342"/>
      <c r="ENT447" s="342"/>
      <c r="ENU447" s="342"/>
      <c r="ENV447" s="342"/>
      <c r="ENW447" s="342"/>
      <c r="ENX447" s="342"/>
      <c r="ENY447" s="342"/>
      <c r="ENZ447" s="342"/>
      <c r="EOA447" s="342"/>
      <c r="EOB447" s="342"/>
      <c r="EOC447" s="342"/>
      <c r="EOD447" s="342"/>
      <c r="EOE447" s="342"/>
      <c r="EOF447" s="342"/>
      <c r="EOG447" s="342"/>
      <c r="EOH447" s="342"/>
      <c r="EOI447" s="342"/>
      <c r="EOJ447" s="342"/>
      <c r="EOK447" s="342"/>
      <c r="EOL447" s="342"/>
      <c r="EOM447" s="342"/>
      <c r="EON447" s="342"/>
      <c r="EOO447" s="342"/>
      <c r="EOP447" s="342"/>
      <c r="EOQ447" s="342"/>
      <c r="EOR447" s="342"/>
      <c r="EOS447" s="342"/>
      <c r="EOT447" s="342"/>
      <c r="EOU447" s="342"/>
      <c r="EOV447" s="342"/>
      <c r="EOW447" s="342"/>
      <c r="EOX447" s="342"/>
      <c r="EOY447" s="342"/>
      <c r="EOZ447" s="342"/>
      <c r="EPA447" s="342"/>
      <c r="EPB447" s="342"/>
      <c r="EPC447" s="342"/>
      <c r="EPD447" s="342"/>
      <c r="EPE447" s="342"/>
      <c r="EPF447" s="342"/>
      <c r="EPG447" s="342"/>
      <c r="EPH447" s="342"/>
      <c r="EPI447" s="342"/>
      <c r="EPJ447" s="342"/>
      <c r="EPK447" s="342"/>
      <c r="EPL447" s="342"/>
      <c r="EPM447" s="342"/>
      <c r="EPN447" s="342"/>
      <c r="EPO447" s="342"/>
      <c r="EPP447" s="342"/>
      <c r="EPQ447" s="342"/>
      <c r="EPR447" s="342"/>
      <c r="EPS447" s="342"/>
      <c r="EPT447" s="342"/>
      <c r="EPU447" s="342"/>
      <c r="EPV447" s="342"/>
      <c r="EPW447" s="342"/>
      <c r="EPX447" s="342"/>
      <c r="EPY447" s="342"/>
      <c r="EPZ447" s="342"/>
      <c r="EQA447" s="342"/>
      <c r="EQB447" s="342"/>
      <c r="EQC447" s="342"/>
      <c r="EQD447" s="342"/>
      <c r="EQE447" s="342"/>
      <c r="EQF447" s="342"/>
      <c r="EQG447" s="342"/>
      <c r="EQH447" s="342"/>
      <c r="EQI447" s="342"/>
      <c r="EQJ447" s="342"/>
      <c r="EQK447" s="342"/>
      <c r="EQL447" s="342"/>
      <c r="EQM447" s="342"/>
      <c r="EQN447" s="342"/>
      <c r="EQO447" s="342"/>
      <c r="EQP447" s="342"/>
      <c r="EQQ447" s="342"/>
      <c r="EQR447" s="342"/>
      <c r="EQS447" s="342"/>
      <c r="EQT447" s="342"/>
      <c r="EQU447" s="342"/>
      <c r="EQV447" s="342"/>
      <c r="EQW447" s="342"/>
      <c r="EQX447" s="342"/>
      <c r="EQY447" s="342"/>
      <c r="EQZ447" s="342"/>
      <c r="ERA447" s="342"/>
      <c r="ERB447" s="342"/>
      <c r="ERC447" s="342"/>
      <c r="ERD447" s="342"/>
      <c r="ERE447" s="342"/>
      <c r="ERF447" s="342"/>
      <c r="ERG447" s="342"/>
      <c r="ERH447" s="342"/>
      <c r="ERI447" s="342"/>
      <c r="ERJ447" s="342"/>
      <c r="ERK447" s="342"/>
      <c r="ERL447" s="342"/>
      <c r="ERM447" s="342"/>
      <c r="ERN447" s="342"/>
      <c r="ERO447" s="342"/>
      <c r="ERP447" s="342"/>
      <c r="ERQ447" s="342"/>
      <c r="ERR447" s="342"/>
      <c r="ERS447" s="342"/>
      <c r="ERT447" s="342"/>
      <c r="ERU447" s="342"/>
      <c r="ERV447" s="342"/>
      <c r="ERW447" s="342"/>
      <c r="ERX447" s="342"/>
      <c r="ERY447" s="342"/>
      <c r="ERZ447" s="342"/>
      <c r="ESA447" s="342"/>
      <c r="ESB447" s="342"/>
      <c r="ESC447" s="342"/>
      <c r="ESD447" s="342"/>
      <c r="ESE447" s="342"/>
      <c r="ESF447" s="342"/>
      <c r="ESG447" s="342"/>
      <c r="ESH447" s="342"/>
      <c r="ESI447" s="342"/>
      <c r="ESJ447" s="342"/>
      <c r="ESK447" s="342"/>
      <c r="ESL447" s="342"/>
      <c r="ESM447" s="342"/>
      <c r="ESN447" s="342"/>
      <c r="ESO447" s="342"/>
      <c r="ESP447" s="342"/>
      <c r="ESQ447" s="342"/>
      <c r="ESR447" s="342"/>
      <c r="ESS447" s="342"/>
      <c r="EST447" s="342"/>
      <c r="ESU447" s="342"/>
      <c r="ESV447" s="342"/>
      <c r="ESW447" s="342"/>
      <c r="ESX447" s="342"/>
      <c r="ESY447" s="342"/>
      <c r="ESZ447" s="342"/>
      <c r="ETA447" s="342"/>
      <c r="ETB447" s="342"/>
      <c r="ETC447" s="342"/>
      <c r="ETD447" s="342"/>
      <c r="ETE447" s="342"/>
      <c r="ETF447" s="342"/>
      <c r="ETG447" s="342"/>
      <c r="ETH447" s="342"/>
      <c r="ETI447" s="342"/>
      <c r="ETJ447" s="342"/>
      <c r="ETK447" s="342"/>
      <c r="ETL447" s="342"/>
      <c r="ETM447" s="342"/>
      <c r="ETN447" s="342"/>
      <c r="ETO447" s="342"/>
      <c r="ETP447" s="342"/>
      <c r="ETQ447" s="342"/>
      <c r="ETR447" s="342"/>
      <c r="ETS447" s="342"/>
      <c r="ETT447" s="342"/>
      <c r="ETU447" s="342"/>
      <c r="ETV447" s="342"/>
      <c r="ETW447" s="342"/>
      <c r="ETX447" s="342"/>
      <c r="ETY447" s="342"/>
      <c r="ETZ447" s="342"/>
      <c r="EUA447" s="342"/>
      <c r="EUB447" s="342"/>
      <c r="EUC447" s="342"/>
      <c r="EUD447" s="342"/>
      <c r="EUE447" s="342"/>
      <c r="EUF447" s="342"/>
      <c r="EUG447" s="342"/>
      <c r="EUH447" s="342"/>
      <c r="EUI447" s="342"/>
      <c r="EUJ447" s="342"/>
      <c r="EUK447" s="342"/>
      <c r="EUL447" s="342"/>
      <c r="EUM447" s="342"/>
      <c r="EUN447" s="342"/>
      <c r="EUO447" s="342"/>
      <c r="EUP447" s="342"/>
      <c r="EUQ447" s="342"/>
      <c r="EUR447" s="342"/>
      <c r="EUS447" s="342"/>
      <c r="EUT447" s="342"/>
      <c r="EUU447" s="342"/>
      <c r="EUV447" s="342"/>
      <c r="EUW447" s="342"/>
      <c r="EUX447" s="342"/>
      <c r="EUY447" s="342"/>
      <c r="EUZ447" s="342"/>
      <c r="EVA447" s="342"/>
      <c r="EVB447" s="342"/>
      <c r="EVC447" s="342"/>
      <c r="EVD447" s="342"/>
      <c r="EVE447" s="342"/>
      <c r="EVF447" s="342"/>
      <c r="EVG447" s="342"/>
      <c r="EVH447" s="342"/>
      <c r="EVI447" s="342"/>
      <c r="EVJ447" s="342"/>
      <c r="EVK447" s="342"/>
      <c r="EVL447" s="342"/>
      <c r="EVM447" s="342"/>
      <c r="EVN447" s="342"/>
      <c r="EVO447" s="342"/>
      <c r="EVP447" s="342"/>
      <c r="EVQ447" s="342"/>
      <c r="EVR447" s="342"/>
      <c r="EVS447" s="342"/>
      <c r="EVT447" s="342"/>
      <c r="EVU447" s="342"/>
      <c r="EVV447" s="342"/>
      <c r="EVW447" s="342"/>
      <c r="EVX447" s="342"/>
      <c r="EVY447" s="342"/>
      <c r="EVZ447" s="342"/>
      <c r="EWA447" s="342"/>
      <c r="EWB447" s="342"/>
      <c r="EWC447" s="342"/>
      <c r="EWD447" s="342"/>
      <c r="EWE447" s="342"/>
      <c r="EWF447" s="342"/>
      <c r="EWG447" s="342"/>
      <c r="EWH447" s="342"/>
      <c r="EWI447" s="342"/>
      <c r="EWJ447" s="342"/>
      <c r="EWK447" s="342"/>
      <c r="EWL447" s="342"/>
      <c r="EWM447" s="342"/>
      <c r="EWN447" s="342"/>
      <c r="EWO447" s="342"/>
      <c r="EWP447" s="342"/>
      <c r="EWQ447" s="342"/>
      <c r="EWR447" s="342"/>
      <c r="EWS447" s="342"/>
      <c r="EWT447" s="342"/>
      <c r="EWU447" s="342"/>
      <c r="EWV447" s="342"/>
      <c r="EWW447" s="342"/>
      <c r="EWX447" s="342"/>
      <c r="EWY447" s="342"/>
      <c r="EWZ447" s="342"/>
      <c r="EXA447" s="342"/>
      <c r="EXB447" s="342"/>
      <c r="EXC447" s="342"/>
      <c r="EXD447" s="342"/>
      <c r="EXE447" s="342"/>
      <c r="EXF447" s="342"/>
      <c r="EXG447" s="342"/>
      <c r="EXH447" s="342"/>
      <c r="EXI447" s="342"/>
      <c r="EXJ447" s="342"/>
      <c r="EXK447" s="342"/>
      <c r="EXL447" s="342"/>
      <c r="EXM447" s="342"/>
      <c r="EXN447" s="342"/>
      <c r="EXO447" s="342"/>
      <c r="EXP447" s="342"/>
      <c r="EXQ447" s="342"/>
      <c r="EXR447" s="342"/>
      <c r="EXS447" s="342"/>
      <c r="EXT447" s="342"/>
      <c r="EXU447" s="342"/>
      <c r="EXV447" s="342"/>
      <c r="EXW447" s="342"/>
      <c r="EXX447" s="342"/>
      <c r="EXY447" s="342"/>
      <c r="EXZ447" s="342"/>
      <c r="EYA447" s="342"/>
      <c r="EYB447" s="342"/>
      <c r="EYC447" s="342"/>
      <c r="EYD447" s="342"/>
      <c r="EYE447" s="342"/>
      <c r="EYF447" s="342"/>
      <c r="EYG447" s="342"/>
      <c r="EYH447" s="342"/>
      <c r="EYI447" s="342"/>
      <c r="EYJ447" s="342"/>
      <c r="EYK447" s="342"/>
      <c r="EYL447" s="342"/>
      <c r="EYM447" s="342"/>
      <c r="EYN447" s="342"/>
      <c r="EYO447" s="342"/>
      <c r="EYP447" s="342"/>
      <c r="EYQ447" s="342"/>
      <c r="EYR447" s="342"/>
      <c r="EYS447" s="342"/>
      <c r="EYT447" s="342"/>
      <c r="EYU447" s="342"/>
      <c r="EYV447" s="342"/>
      <c r="EYW447" s="342"/>
      <c r="EYX447" s="342"/>
      <c r="EYY447" s="342"/>
      <c r="EYZ447" s="342"/>
      <c r="EZA447" s="342"/>
      <c r="EZB447" s="342"/>
      <c r="EZC447" s="342"/>
      <c r="EZD447" s="342"/>
      <c r="EZE447" s="342"/>
      <c r="EZF447" s="342"/>
      <c r="EZG447" s="342"/>
      <c r="EZH447" s="342"/>
      <c r="EZI447" s="342"/>
      <c r="EZJ447" s="342"/>
      <c r="EZK447" s="342"/>
      <c r="EZL447" s="342"/>
      <c r="EZM447" s="342"/>
      <c r="EZN447" s="342"/>
      <c r="EZO447" s="342"/>
      <c r="EZP447" s="342"/>
      <c r="EZQ447" s="342"/>
      <c r="EZR447" s="342"/>
      <c r="EZS447" s="342"/>
      <c r="EZT447" s="342"/>
      <c r="EZU447" s="342"/>
      <c r="EZV447" s="342"/>
      <c r="EZW447" s="342"/>
      <c r="EZX447" s="342"/>
      <c r="EZY447" s="342"/>
      <c r="EZZ447" s="342"/>
      <c r="FAA447" s="342"/>
      <c r="FAB447" s="342"/>
      <c r="FAC447" s="342"/>
      <c r="FAD447" s="342"/>
      <c r="FAE447" s="342"/>
      <c r="FAF447" s="342"/>
      <c r="FAG447" s="342"/>
      <c r="FAH447" s="342"/>
      <c r="FAI447" s="342"/>
      <c r="FAJ447" s="342"/>
      <c r="FAK447" s="342"/>
      <c r="FAL447" s="342"/>
      <c r="FAM447" s="342"/>
      <c r="FAN447" s="342"/>
      <c r="FAO447" s="342"/>
      <c r="FAP447" s="342"/>
      <c r="FAQ447" s="342"/>
      <c r="FAR447" s="342"/>
      <c r="FAS447" s="342"/>
      <c r="FAT447" s="342"/>
      <c r="FAU447" s="342"/>
      <c r="FAV447" s="342"/>
      <c r="FAW447" s="342"/>
      <c r="FAX447" s="342"/>
      <c r="FAY447" s="342"/>
      <c r="FAZ447" s="342"/>
      <c r="FBA447" s="342"/>
      <c r="FBB447" s="342"/>
      <c r="FBC447" s="342"/>
      <c r="FBD447" s="342"/>
      <c r="FBE447" s="342"/>
      <c r="FBF447" s="342"/>
      <c r="FBG447" s="342"/>
      <c r="FBH447" s="342"/>
      <c r="FBI447" s="342"/>
      <c r="FBJ447" s="342"/>
      <c r="FBK447" s="342"/>
      <c r="FBL447" s="342"/>
      <c r="FBM447" s="342"/>
      <c r="FBN447" s="342"/>
      <c r="FBO447" s="342"/>
      <c r="FBP447" s="342"/>
      <c r="FBQ447" s="342"/>
      <c r="FBR447" s="342"/>
      <c r="FBS447" s="342"/>
      <c r="FBT447" s="342"/>
      <c r="FBU447" s="342"/>
      <c r="FBV447" s="342"/>
      <c r="FBW447" s="342"/>
      <c r="FBX447" s="342"/>
      <c r="FBY447" s="342"/>
      <c r="FBZ447" s="342"/>
      <c r="FCA447" s="342"/>
      <c r="FCB447" s="342"/>
      <c r="FCC447" s="342"/>
      <c r="FCD447" s="342"/>
      <c r="FCE447" s="342"/>
      <c r="FCF447" s="342"/>
      <c r="FCG447" s="342"/>
      <c r="FCH447" s="342"/>
      <c r="FCI447" s="342"/>
      <c r="FCJ447" s="342"/>
      <c r="FCK447" s="342"/>
      <c r="FCL447" s="342"/>
      <c r="FCM447" s="342"/>
      <c r="FCN447" s="342"/>
      <c r="FCO447" s="342"/>
      <c r="FCP447" s="342"/>
      <c r="FCQ447" s="342"/>
      <c r="FCR447" s="342"/>
      <c r="FCS447" s="342"/>
      <c r="FCT447" s="342"/>
      <c r="FCU447" s="342"/>
      <c r="FCV447" s="342"/>
      <c r="FCW447" s="342"/>
      <c r="FCX447" s="342"/>
      <c r="FCY447" s="342"/>
      <c r="FCZ447" s="342"/>
      <c r="FDA447" s="342"/>
      <c r="FDB447" s="342"/>
      <c r="FDC447" s="342"/>
      <c r="FDD447" s="342"/>
      <c r="FDE447" s="342"/>
      <c r="FDF447" s="342"/>
      <c r="FDG447" s="342"/>
      <c r="FDH447" s="342"/>
      <c r="FDI447" s="342"/>
      <c r="FDJ447" s="342"/>
      <c r="FDK447" s="342"/>
      <c r="FDL447" s="342"/>
      <c r="FDM447" s="342"/>
      <c r="FDN447" s="342"/>
      <c r="FDO447" s="342"/>
      <c r="FDP447" s="342"/>
      <c r="FDQ447" s="342"/>
      <c r="FDR447" s="342"/>
      <c r="FDS447" s="342"/>
      <c r="FDT447" s="342"/>
      <c r="FDU447" s="342"/>
      <c r="FDV447" s="342"/>
      <c r="FDW447" s="342"/>
      <c r="FDX447" s="342"/>
      <c r="FDY447" s="342"/>
      <c r="FDZ447" s="342"/>
      <c r="FEA447" s="342"/>
      <c r="FEB447" s="342"/>
      <c r="FEC447" s="342"/>
      <c r="FED447" s="342"/>
      <c r="FEE447" s="342"/>
      <c r="FEF447" s="342"/>
      <c r="FEG447" s="342"/>
      <c r="FEH447" s="342"/>
      <c r="FEI447" s="342"/>
      <c r="FEJ447" s="342"/>
      <c r="FEK447" s="342"/>
      <c r="FEL447" s="342"/>
      <c r="FEM447" s="342"/>
      <c r="FEN447" s="342"/>
      <c r="FEO447" s="342"/>
      <c r="FEP447" s="342"/>
      <c r="FEQ447" s="342"/>
      <c r="FER447" s="342"/>
      <c r="FES447" s="342"/>
      <c r="FET447" s="342"/>
      <c r="FEU447" s="342"/>
      <c r="FEV447" s="342"/>
      <c r="FEW447" s="342"/>
      <c r="FEX447" s="342"/>
      <c r="FEY447" s="342"/>
      <c r="FEZ447" s="342"/>
      <c r="FFA447" s="342"/>
      <c r="FFB447" s="342"/>
      <c r="FFC447" s="342"/>
      <c r="FFD447" s="342"/>
      <c r="FFE447" s="342"/>
      <c r="FFF447" s="342"/>
      <c r="FFG447" s="342"/>
      <c r="FFH447" s="342"/>
      <c r="FFI447" s="342"/>
      <c r="FFJ447" s="342"/>
      <c r="FFK447" s="342"/>
      <c r="FFL447" s="342"/>
      <c r="FFM447" s="342"/>
      <c r="FFN447" s="342"/>
      <c r="FFO447" s="342"/>
      <c r="FFP447" s="342"/>
      <c r="FFQ447" s="342"/>
      <c r="FFR447" s="342"/>
      <c r="FFS447" s="342"/>
      <c r="FFT447" s="342"/>
      <c r="FFU447" s="342"/>
      <c r="FFV447" s="342"/>
      <c r="FFW447" s="342"/>
      <c r="FFX447" s="342"/>
      <c r="FFY447" s="342"/>
      <c r="FFZ447" s="342"/>
      <c r="FGA447" s="342"/>
      <c r="FGB447" s="342"/>
      <c r="FGC447" s="342"/>
      <c r="FGD447" s="342"/>
      <c r="FGE447" s="342"/>
      <c r="FGF447" s="342"/>
      <c r="FGG447" s="342"/>
      <c r="FGH447" s="342"/>
      <c r="FGI447" s="342"/>
      <c r="FGJ447" s="342"/>
      <c r="FGK447" s="342"/>
      <c r="FGL447" s="342"/>
      <c r="FGM447" s="342"/>
      <c r="FGN447" s="342"/>
      <c r="FGO447" s="342"/>
      <c r="FGP447" s="342"/>
      <c r="FGQ447" s="342"/>
      <c r="FGR447" s="342"/>
      <c r="FGS447" s="342"/>
      <c r="FGT447" s="342"/>
      <c r="FGU447" s="342"/>
      <c r="FGV447" s="342"/>
      <c r="FGW447" s="342"/>
      <c r="FGX447" s="342"/>
      <c r="FGY447" s="342"/>
      <c r="FGZ447" s="342"/>
      <c r="FHA447" s="342"/>
      <c r="FHB447" s="342"/>
      <c r="FHC447" s="342"/>
      <c r="FHD447" s="342"/>
      <c r="FHE447" s="342"/>
      <c r="FHF447" s="342"/>
      <c r="FHG447" s="342"/>
      <c r="FHH447" s="342"/>
      <c r="FHI447" s="342"/>
      <c r="FHJ447" s="342"/>
      <c r="FHK447" s="342"/>
      <c r="FHL447" s="342"/>
      <c r="FHM447" s="342"/>
      <c r="FHN447" s="342"/>
      <c r="FHO447" s="342"/>
      <c r="FHP447" s="342"/>
      <c r="FHQ447" s="342"/>
      <c r="FHR447" s="342"/>
      <c r="FHS447" s="342"/>
      <c r="FHT447" s="342"/>
      <c r="FHU447" s="342"/>
      <c r="FHV447" s="342"/>
      <c r="FHW447" s="342"/>
      <c r="FHX447" s="342"/>
      <c r="FHY447" s="342"/>
      <c r="FHZ447" s="342"/>
      <c r="FIA447" s="342"/>
      <c r="FIB447" s="342"/>
      <c r="FIC447" s="342"/>
      <c r="FID447" s="342"/>
      <c r="FIE447" s="342"/>
      <c r="FIF447" s="342"/>
      <c r="FIG447" s="342"/>
      <c r="FIH447" s="342"/>
      <c r="FII447" s="342"/>
      <c r="FIJ447" s="342"/>
      <c r="FIK447" s="342"/>
      <c r="FIL447" s="342"/>
      <c r="FIM447" s="342"/>
      <c r="FIN447" s="342"/>
      <c r="FIO447" s="342"/>
      <c r="FIP447" s="342"/>
      <c r="FIQ447" s="342"/>
      <c r="FIR447" s="342"/>
      <c r="FIS447" s="342"/>
      <c r="FIT447" s="342"/>
      <c r="FIU447" s="342"/>
      <c r="FIV447" s="342"/>
      <c r="FIW447" s="342"/>
      <c r="FIX447" s="342"/>
      <c r="FIY447" s="342"/>
      <c r="FIZ447" s="342"/>
      <c r="FJA447" s="342"/>
      <c r="FJB447" s="342"/>
      <c r="FJC447" s="342"/>
      <c r="FJD447" s="342"/>
      <c r="FJE447" s="342"/>
      <c r="FJF447" s="342"/>
      <c r="FJG447" s="342"/>
      <c r="FJH447" s="342"/>
      <c r="FJI447" s="342"/>
      <c r="FJJ447" s="342"/>
      <c r="FJK447" s="342"/>
      <c r="FJL447" s="342"/>
      <c r="FJM447" s="342"/>
      <c r="FJN447" s="342"/>
      <c r="FJO447" s="342"/>
      <c r="FJP447" s="342"/>
      <c r="FJQ447" s="342"/>
      <c r="FJR447" s="342"/>
      <c r="FJS447" s="342"/>
      <c r="FJT447" s="342"/>
      <c r="FJU447" s="342"/>
      <c r="FJV447" s="342"/>
      <c r="FJW447" s="342"/>
      <c r="FJX447" s="342"/>
      <c r="FJY447" s="342"/>
      <c r="FJZ447" s="342"/>
      <c r="FKA447" s="342"/>
      <c r="FKB447" s="342"/>
      <c r="FKC447" s="342"/>
      <c r="FKD447" s="342"/>
      <c r="FKE447" s="342"/>
      <c r="FKF447" s="342"/>
      <c r="FKG447" s="342"/>
      <c r="FKH447" s="342"/>
      <c r="FKI447" s="342"/>
      <c r="FKJ447" s="342"/>
      <c r="FKK447" s="342"/>
      <c r="FKL447" s="342"/>
      <c r="FKM447" s="342"/>
      <c r="FKN447" s="342"/>
      <c r="FKO447" s="342"/>
      <c r="FKP447" s="342"/>
      <c r="FKQ447" s="342"/>
      <c r="FKR447" s="342"/>
      <c r="FKS447" s="342"/>
      <c r="FKT447" s="342"/>
      <c r="FKU447" s="342"/>
      <c r="FKV447" s="342"/>
      <c r="FKW447" s="342"/>
      <c r="FKX447" s="342"/>
      <c r="FKY447" s="342"/>
      <c r="FKZ447" s="342"/>
      <c r="FLA447" s="342"/>
      <c r="FLB447" s="342"/>
      <c r="FLC447" s="342"/>
      <c r="FLD447" s="342"/>
      <c r="FLE447" s="342"/>
      <c r="FLF447" s="342"/>
      <c r="FLG447" s="342"/>
      <c r="FLH447" s="342"/>
      <c r="FLI447" s="342"/>
      <c r="FLJ447" s="342"/>
      <c r="FLK447" s="342"/>
      <c r="FLL447" s="342"/>
      <c r="FLM447" s="342"/>
      <c r="FLN447" s="342"/>
      <c r="FLO447" s="342"/>
      <c r="FLP447" s="342"/>
      <c r="FLQ447" s="342"/>
      <c r="FLR447" s="342"/>
      <c r="FLS447" s="342"/>
      <c r="FLT447" s="342"/>
      <c r="FLU447" s="342"/>
      <c r="FLV447" s="342"/>
      <c r="FLW447" s="342"/>
      <c r="FLX447" s="342"/>
      <c r="FLY447" s="342"/>
      <c r="FLZ447" s="342"/>
      <c r="FMA447" s="342"/>
      <c r="FMB447" s="342"/>
      <c r="FMC447" s="342"/>
      <c r="FMD447" s="342"/>
      <c r="FME447" s="342"/>
      <c r="FMF447" s="342"/>
      <c r="FMG447" s="342"/>
      <c r="FMH447" s="342"/>
      <c r="FMI447" s="342"/>
      <c r="FMJ447" s="342"/>
      <c r="FMK447" s="342"/>
      <c r="FML447" s="342"/>
      <c r="FMM447" s="342"/>
      <c r="FMN447" s="342"/>
      <c r="FMO447" s="342"/>
      <c r="FMP447" s="342"/>
      <c r="FMQ447" s="342"/>
      <c r="FMR447" s="342"/>
      <c r="FMS447" s="342"/>
      <c r="FMT447" s="342"/>
      <c r="FMU447" s="342"/>
      <c r="FMV447" s="342"/>
      <c r="FMW447" s="342"/>
      <c r="FMX447" s="342"/>
      <c r="FMY447" s="342"/>
      <c r="FMZ447" s="342"/>
      <c r="FNA447" s="342"/>
      <c r="FNB447" s="342"/>
      <c r="FNC447" s="342"/>
      <c r="FND447" s="342"/>
      <c r="FNE447" s="342"/>
      <c r="FNF447" s="342"/>
      <c r="FNG447" s="342"/>
      <c r="FNH447" s="342"/>
      <c r="FNI447" s="342"/>
      <c r="FNJ447" s="342"/>
      <c r="FNK447" s="342"/>
      <c r="FNL447" s="342"/>
      <c r="FNM447" s="342"/>
      <c r="FNN447" s="342"/>
      <c r="FNO447" s="342"/>
      <c r="FNP447" s="342"/>
      <c r="FNQ447" s="342"/>
      <c r="FNR447" s="342"/>
      <c r="FNS447" s="342"/>
      <c r="FNT447" s="342"/>
      <c r="FNU447" s="342"/>
      <c r="FNV447" s="342"/>
      <c r="FNW447" s="342"/>
      <c r="FNX447" s="342"/>
      <c r="FNY447" s="342"/>
      <c r="FNZ447" s="342"/>
      <c r="FOA447" s="342"/>
      <c r="FOB447" s="342"/>
      <c r="FOC447" s="342"/>
      <c r="FOD447" s="342"/>
      <c r="FOE447" s="342"/>
      <c r="FOF447" s="342"/>
      <c r="FOG447" s="342"/>
      <c r="FOH447" s="342"/>
      <c r="FOI447" s="342"/>
      <c r="FOJ447" s="342"/>
      <c r="FOK447" s="342"/>
      <c r="FOL447" s="342"/>
      <c r="FOM447" s="342"/>
      <c r="FON447" s="342"/>
      <c r="FOO447" s="342"/>
      <c r="FOP447" s="342"/>
      <c r="FOQ447" s="342"/>
      <c r="FOR447" s="342"/>
      <c r="FOS447" s="342"/>
      <c r="FOT447" s="342"/>
      <c r="FOU447" s="342"/>
      <c r="FOV447" s="342"/>
      <c r="FOW447" s="342"/>
      <c r="FOX447" s="342"/>
      <c r="FOY447" s="342"/>
      <c r="FOZ447" s="342"/>
      <c r="FPA447" s="342"/>
      <c r="FPB447" s="342"/>
      <c r="FPC447" s="342"/>
      <c r="FPD447" s="342"/>
      <c r="FPE447" s="342"/>
      <c r="FPF447" s="342"/>
      <c r="FPG447" s="342"/>
      <c r="FPH447" s="342"/>
      <c r="FPI447" s="342"/>
      <c r="FPJ447" s="342"/>
      <c r="FPK447" s="342"/>
      <c r="FPL447" s="342"/>
      <c r="FPM447" s="342"/>
      <c r="FPN447" s="342"/>
      <c r="FPO447" s="342"/>
      <c r="FPP447" s="342"/>
      <c r="FPQ447" s="342"/>
      <c r="FPR447" s="342"/>
      <c r="FPS447" s="342"/>
      <c r="FPT447" s="342"/>
      <c r="FPU447" s="342"/>
      <c r="FPV447" s="342"/>
      <c r="FPW447" s="342"/>
      <c r="FPX447" s="342"/>
      <c r="FPY447" s="342"/>
      <c r="FPZ447" s="342"/>
      <c r="FQA447" s="342"/>
      <c r="FQB447" s="342"/>
      <c r="FQC447" s="342"/>
      <c r="FQD447" s="342"/>
      <c r="FQE447" s="342"/>
      <c r="FQF447" s="342"/>
      <c r="FQG447" s="342"/>
      <c r="FQH447" s="342"/>
      <c r="FQI447" s="342"/>
      <c r="FQJ447" s="342"/>
      <c r="FQK447" s="342"/>
      <c r="FQL447" s="342"/>
      <c r="FQM447" s="342"/>
      <c r="FQN447" s="342"/>
      <c r="FQO447" s="342"/>
      <c r="FQP447" s="342"/>
      <c r="FQQ447" s="342"/>
      <c r="FQR447" s="342"/>
      <c r="FQS447" s="342"/>
      <c r="FQT447" s="342"/>
      <c r="FQU447" s="342"/>
      <c r="FQV447" s="342"/>
      <c r="FQW447" s="342"/>
      <c r="FQX447" s="342"/>
      <c r="FQY447" s="342"/>
      <c r="FQZ447" s="342"/>
      <c r="FRA447" s="342"/>
      <c r="FRB447" s="342"/>
      <c r="FRC447" s="342"/>
      <c r="FRD447" s="342"/>
      <c r="FRE447" s="342"/>
      <c r="FRF447" s="342"/>
      <c r="FRG447" s="342"/>
      <c r="FRH447" s="342"/>
      <c r="FRI447" s="342"/>
      <c r="FRJ447" s="342"/>
      <c r="FRK447" s="342"/>
      <c r="FRL447" s="342"/>
      <c r="FRM447" s="342"/>
      <c r="FRN447" s="342"/>
      <c r="FRO447" s="342"/>
      <c r="FRP447" s="342"/>
      <c r="FRQ447" s="342"/>
      <c r="FRR447" s="342"/>
      <c r="FRS447" s="342"/>
      <c r="FRT447" s="342"/>
      <c r="FRU447" s="342"/>
      <c r="FRV447" s="342"/>
      <c r="FRW447" s="342"/>
      <c r="FRX447" s="342"/>
      <c r="FRY447" s="342"/>
      <c r="FRZ447" s="342"/>
      <c r="FSA447" s="342"/>
      <c r="FSB447" s="342"/>
      <c r="FSC447" s="342"/>
      <c r="FSD447" s="342"/>
      <c r="FSE447" s="342"/>
      <c r="FSF447" s="342"/>
      <c r="FSG447" s="342"/>
      <c r="FSH447" s="342"/>
      <c r="FSI447" s="342"/>
      <c r="FSJ447" s="342"/>
      <c r="FSK447" s="342"/>
      <c r="FSL447" s="342"/>
      <c r="FSM447" s="342"/>
      <c r="FSN447" s="342"/>
      <c r="FSO447" s="342"/>
      <c r="FSP447" s="342"/>
      <c r="FSQ447" s="342"/>
      <c r="FSR447" s="342"/>
      <c r="FSS447" s="342"/>
      <c r="FST447" s="342"/>
      <c r="FSU447" s="342"/>
      <c r="FSV447" s="342"/>
      <c r="FSW447" s="342"/>
      <c r="FSX447" s="342"/>
      <c r="FSY447" s="342"/>
      <c r="FSZ447" s="342"/>
      <c r="FTA447" s="342"/>
      <c r="FTB447" s="342"/>
      <c r="FTC447" s="342"/>
      <c r="FTD447" s="342"/>
      <c r="FTE447" s="342"/>
      <c r="FTF447" s="342"/>
      <c r="FTG447" s="342"/>
      <c r="FTH447" s="342"/>
      <c r="FTI447" s="342"/>
      <c r="FTJ447" s="342"/>
      <c r="FTK447" s="342"/>
      <c r="FTL447" s="342"/>
      <c r="FTM447" s="342"/>
      <c r="FTN447" s="342"/>
      <c r="FTO447" s="342"/>
      <c r="FTP447" s="342"/>
      <c r="FTQ447" s="342"/>
      <c r="FTR447" s="342"/>
      <c r="FTS447" s="342"/>
      <c r="FTT447" s="342"/>
      <c r="FTU447" s="342"/>
      <c r="FTV447" s="342"/>
      <c r="FTW447" s="342"/>
      <c r="FTX447" s="342"/>
      <c r="FTY447" s="342"/>
      <c r="FTZ447" s="342"/>
      <c r="FUA447" s="342"/>
      <c r="FUB447" s="342"/>
      <c r="FUC447" s="342"/>
      <c r="FUD447" s="342"/>
      <c r="FUE447" s="342"/>
      <c r="FUF447" s="342"/>
      <c r="FUG447" s="342"/>
      <c r="FUH447" s="342"/>
      <c r="FUI447" s="342"/>
      <c r="FUJ447" s="342"/>
      <c r="FUK447" s="342"/>
      <c r="FUL447" s="342"/>
      <c r="FUM447" s="342"/>
      <c r="FUN447" s="342"/>
      <c r="FUO447" s="342"/>
      <c r="FUP447" s="342"/>
      <c r="FUQ447" s="342"/>
      <c r="FUR447" s="342"/>
      <c r="FUS447" s="342"/>
      <c r="FUT447" s="342"/>
      <c r="FUU447" s="342"/>
      <c r="FUV447" s="342"/>
      <c r="FUW447" s="342"/>
      <c r="FUX447" s="342"/>
      <c r="FUY447" s="342"/>
      <c r="FUZ447" s="342"/>
      <c r="FVA447" s="342"/>
      <c r="FVB447" s="342"/>
      <c r="FVC447" s="342"/>
      <c r="FVD447" s="342"/>
      <c r="FVE447" s="342"/>
      <c r="FVF447" s="342"/>
      <c r="FVG447" s="342"/>
      <c r="FVH447" s="342"/>
      <c r="FVI447" s="342"/>
      <c r="FVJ447" s="342"/>
      <c r="FVK447" s="342"/>
      <c r="FVL447" s="342"/>
      <c r="FVM447" s="342"/>
      <c r="FVN447" s="342"/>
      <c r="FVO447" s="342"/>
      <c r="FVP447" s="342"/>
      <c r="FVQ447" s="342"/>
      <c r="FVR447" s="342"/>
      <c r="FVS447" s="342"/>
      <c r="FVT447" s="342"/>
      <c r="FVU447" s="342"/>
      <c r="FVV447" s="342"/>
      <c r="FVW447" s="342"/>
      <c r="FVX447" s="342"/>
      <c r="FVY447" s="342"/>
      <c r="FVZ447" s="342"/>
      <c r="FWA447" s="342"/>
      <c r="FWB447" s="342"/>
      <c r="FWC447" s="342"/>
      <c r="FWD447" s="342"/>
      <c r="FWE447" s="342"/>
      <c r="FWF447" s="342"/>
      <c r="FWG447" s="342"/>
      <c r="FWH447" s="342"/>
      <c r="FWI447" s="342"/>
      <c r="FWJ447" s="342"/>
      <c r="FWK447" s="342"/>
      <c r="FWL447" s="342"/>
      <c r="FWM447" s="342"/>
      <c r="FWN447" s="342"/>
      <c r="FWO447" s="342"/>
      <c r="FWP447" s="342"/>
      <c r="FWQ447" s="342"/>
      <c r="FWR447" s="342"/>
      <c r="FWS447" s="342"/>
      <c r="FWT447" s="342"/>
      <c r="FWU447" s="342"/>
      <c r="FWV447" s="342"/>
      <c r="FWW447" s="342"/>
      <c r="FWX447" s="342"/>
      <c r="FWY447" s="342"/>
      <c r="FWZ447" s="342"/>
      <c r="FXA447" s="342"/>
      <c r="FXB447" s="342"/>
      <c r="FXC447" s="342"/>
      <c r="FXD447" s="342"/>
      <c r="FXE447" s="342"/>
      <c r="FXF447" s="342"/>
      <c r="FXG447" s="342"/>
      <c r="FXH447" s="342"/>
      <c r="FXI447" s="342"/>
      <c r="FXJ447" s="342"/>
      <c r="FXK447" s="342"/>
      <c r="FXL447" s="342"/>
      <c r="FXM447" s="342"/>
      <c r="FXN447" s="342"/>
      <c r="FXO447" s="342"/>
      <c r="FXP447" s="342"/>
      <c r="FXQ447" s="342"/>
      <c r="FXR447" s="342"/>
      <c r="FXS447" s="342"/>
      <c r="FXT447" s="342"/>
      <c r="FXU447" s="342"/>
      <c r="FXV447" s="342"/>
      <c r="FXW447" s="342"/>
      <c r="FXX447" s="342"/>
      <c r="FXY447" s="342"/>
      <c r="FXZ447" s="342"/>
      <c r="FYA447" s="342"/>
      <c r="FYB447" s="342"/>
      <c r="FYC447" s="342"/>
      <c r="FYD447" s="342"/>
      <c r="FYE447" s="342"/>
      <c r="FYF447" s="342"/>
      <c r="FYG447" s="342"/>
      <c r="FYH447" s="342"/>
      <c r="FYI447" s="342"/>
      <c r="FYJ447" s="342"/>
      <c r="FYK447" s="342"/>
      <c r="FYL447" s="342"/>
      <c r="FYM447" s="342"/>
      <c r="FYN447" s="342"/>
      <c r="FYO447" s="342"/>
      <c r="FYP447" s="342"/>
      <c r="FYQ447" s="342"/>
      <c r="FYR447" s="342"/>
      <c r="FYS447" s="342"/>
      <c r="FYT447" s="342"/>
      <c r="FYU447" s="342"/>
      <c r="FYV447" s="342"/>
      <c r="FYW447" s="342"/>
      <c r="FYX447" s="342"/>
      <c r="FYY447" s="342"/>
      <c r="FYZ447" s="342"/>
      <c r="FZA447" s="342"/>
      <c r="FZB447" s="342"/>
      <c r="FZC447" s="342"/>
      <c r="FZD447" s="342"/>
      <c r="FZE447" s="342"/>
      <c r="FZF447" s="342"/>
      <c r="FZG447" s="342"/>
      <c r="FZH447" s="342"/>
      <c r="FZI447" s="342"/>
      <c r="FZJ447" s="342"/>
      <c r="FZK447" s="342"/>
      <c r="FZL447" s="342"/>
      <c r="FZM447" s="342"/>
      <c r="FZN447" s="342"/>
      <c r="FZO447" s="342"/>
      <c r="FZP447" s="342"/>
      <c r="FZQ447" s="342"/>
      <c r="FZR447" s="342"/>
      <c r="FZS447" s="342"/>
      <c r="FZT447" s="342"/>
      <c r="FZU447" s="342"/>
      <c r="FZV447" s="342"/>
      <c r="FZW447" s="342"/>
      <c r="FZX447" s="342"/>
      <c r="FZY447" s="342"/>
      <c r="FZZ447" s="342"/>
      <c r="GAA447" s="342"/>
      <c r="GAB447" s="342"/>
      <c r="GAC447" s="342"/>
      <c r="GAD447" s="342"/>
      <c r="GAE447" s="342"/>
      <c r="GAF447" s="342"/>
      <c r="GAG447" s="342"/>
      <c r="GAH447" s="342"/>
      <c r="GAI447" s="342"/>
      <c r="GAJ447" s="342"/>
      <c r="GAK447" s="342"/>
      <c r="GAL447" s="342"/>
      <c r="GAM447" s="342"/>
      <c r="GAN447" s="342"/>
      <c r="GAO447" s="342"/>
      <c r="GAP447" s="342"/>
      <c r="GAQ447" s="342"/>
      <c r="GAR447" s="342"/>
      <c r="GAS447" s="342"/>
      <c r="GAT447" s="342"/>
      <c r="GAU447" s="342"/>
      <c r="GAV447" s="342"/>
      <c r="GAW447" s="342"/>
      <c r="GAX447" s="342"/>
      <c r="GAY447" s="342"/>
      <c r="GAZ447" s="342"/>
      <c r="GBA447" s="342"/>
      <c r="GBB447" s="342"/>
      <c r="GBC447" s="342"/>
      <c r="GBD447" s="342"/>
      <c r="GBE447" s="342"/>
      <c r="GBF447" s="342"/>
      <c r="GBG447" s="342"/>
      <c r="GBH447" s="342"/>
      <c r="GBI447" s="342"/>
      <c r="GBJ447" s="342"/>
      <c r="GBK447" s="342"/>
      <c r="GBL447" s="342"/>
      <c r="GBM447" s="342"/>
      <c r="GBN447" s="342"/>
      <c r="GBO447" s="342"/>
      <c r="GBP447" s="342"/>
      <c r="GBQ447" s="342"/>
      <c r="GBR447" s="342"/>
      <c r="GBS447" s="342"/>
      <c r="GBT447" s="342"/>
      <c r="GBU447" s="342"/>
      <c r="GBV447" s="342"/>
      <c r="GBW447" s="342"/>
      <c r="GBX447" s="342"/>
      <c r="GBY447" s="342"/>
      <c r="GBZ447" s="342"/>
      <c r="GCA447" s="342"/>
      <c r="GCB447" s="342"/>
      <c r="GCC447" s="342"/>
      <c r="GCD447" s="342"/>
      <c r="GCE447" s="342"/>
      <c r="GCF447" s="342"/>
      <c r="GCG447" s="342"/>
      <c r="GCH447" s="342"/>
      <c r="GCI447" s="342"/>
      <c r="GCJ447" s="342"/>
      <c r="GCK447" s="342"/>
      <c r="GCL447" s="342"/>
      <c r="GCM447" s="342"/>
      <c r="GCN447" s="342"/>
      <c r="GCO447" s="342"/>
      <c r="GCP447" s="342"/>
      <c r="GCQ447" s="342"/>
      <c r="GCR447" s="342"/>
      <c r="GCS447" s="342"/>
      <c r="GCT447" s="342"/>
      <c r="GCU447" s="342"/>
      <c r="GCV447" s="342"/>
      <c r="GCW447" s="342"/>
      <c r="GCX447" s="342"/>
      <c r="GCY447" s="342"/>
      <c r="GCZ447" s="342"/>
      <c r="GDA447" s="342"/>
      <c r="GDB447" s="342"/>
      <c r="GDC447" s="342"/>
      <c r="GDD447" s="342"/>
      <c r="GDE447" s="342"/>
      <c r="GDF447" s="342"/>
      <c r="GDG447" s="342"/>
      <c r="GDH447" s="342"/>
      <c r="GDI447" s="342"/>
      <c r="GDJ447" s="342"/>
      <c r="GDK447" s="342"/>
      <c r="GDL447" s="342"/>
      <c r="GDM447" s="342"/>
      <c r="GDN447" s="342"/>
      <c r="GDO447" s="342"/>
      <c r="GDP447" s="342"/>
      <c r="GDQ447" s="342"/>
      <c r="GDR447" s="342"/>
      <c r="GDS447" s="342"/>
      <c r="GDT447" s="342"/>
      <c r="GDU447" s="342"/>
      <c r="GDV447" s="342"/>
      <c r="GDW447" s="342"/>
      <c r="GDX447" s="342"/>
      <c r="GDY447" s="342"/>
      <c r="GDZ447" s="342"/>
      <c r="GEA447" s="342"/>
      <c r="GEB447" s="342"/>
      <c r="GEC447" s="342"/>
      <c r="GED447" s="342"/>
      <c r="GEE447" s="342"/>
      <c r="GEF447" s="342"/>
      <c r="GEG447" s="342"/>
      <c r="GEH447" s="342"/>
      <c r="GEI447" s="342"/>
      <c r="GEJ447" s="342"/>
      <c r="GEK447" s="342"/>
      <c r="GEL447" s="342"/>
      <c r="GEM447" s="342"/>
      <c r="GEN447" s="342"/>
      <c r="GEO447" s="342"/>
      <c r="GEP447" s="342"/>
      <c r="GEQ447" s="342"/>
      <c r="GER447" s="342"/>
      <c r="GES447" s="342"/>
      <c r="GET447" s="342"/>
      <c r="GEU447" s="342"/>
      <c r="GEV447" s="342"/>
      <c r="GEW447" s="342"/>
      <c r="GEX447" s="342"/>
      <c r="GEY447" s="342"/>
      <c r="GEZ447" s="342"/>
      <c r="GFA447" s="342"/>
      <c r="GFB447" s="342"/>
      <c r="GFC447" s="342"/>
      <c r="GFD447" s="342"/>
      <c r="GFE447" s="342"/>
      <c r="GFF447" s="342"/>
      <c r="GFG447" s="342"/>
      <c r="GFH447" s="342"/>
      <c r="GFI447" s="342"/>
      <c r="GFJ447" s="342"/>
      <c r="GFK447" s="342"/>
      <c r="GFL447" s="342"/>
      <c r="GFM447" s="342"/>
      <c r="GFN447" s="342"/>
      <c r="GFO447" s="342"/>
      <c r="GFP447" s="342"/>
      <c r="GFQ447" s="342"/>
      <c r="GFR447" s="342"/>
      <c r="GFS447" s="342"/>
      <c r="GFT447" s="342"/>
      <c r="GFU447" s="342"/>
      <c r="GFV447" s="342"/>
      <c r="GFW447" s="342"/>
      <c r="GFX447" s="342"/>
      <c r="GFY447" s="342"/>
      <c r="GFZ447" s="342"/>
      <c r="GGA447" s="342"/>
      <c r="GGB447" s="342"/>
      <c r="GGC447" s="342"/>
      <c r="GGD447" s="342"/>
      <c r="GGE447" s="342"/>
      <c r="GGF447" s="342"/>
      <c r="GGG447" s="342"/>
      <c r="GGH447" s="342"/>
      <c r="GGI447" s="342"/>
      <c r="GGJ447" s="342"/>
      <c r="GGK447" s="342"/>
      <c r="GGL447" s="342"/>
      <c r="GGM447" s="342"/>
      <c r="GGN447" s="342"/>
      <c r="GGO447" s="342"/>
      <c r="GGP447" s="342"/>
      <c r="GGQ447" s="342"/>
      <c r="GGR447" s="342"/>
      <c r="GGS447" s="342"/>
      <c r="GGT447" s="342"/>
      <c r="GGU447" s="342"/>
      <c r="GGV447" s="342"/>
      <c r="GGW447" s="342"/>
      <c r="GGX447" s="342"/>
      <c r="GGY447" s="342"/>
      <c r="GGZ447" s="342"/>
      <c r="GHA447" s="342"/>
      <c r="GHB447" s="342"/>
      <c r="GHC447" s="342"/>
      <c r="GHD447" s="342"/>
      <c r="GHE447" s="342"/>
      <c r="GHF447" s="342"/>
      <c r="GHG447" s="342"/>
      <c r="GHH447" s="342"/>
      <c r="GHI447" s="342"/>
      <c r="GHJ447" s="342"/>
      <c r="GHK447" s="342"/>
      <c r="GHL447" s="342"/>
      <c r="GHM447" s="342"/>
      <c r="GHN447" s="342"/>
      <c r="GHO447" s="342"/>
      <c r="GHP447" s="342"/>
      <c r="GHQ447" s="342"/>
      <c r="GHR447" s="342"/>
      <c r="GHS447" s="342"/>
      <c r="GHT447" s="342"/>
      <c r="GHU447" s="342"/>
      <c r="GHV447" s="342"/>
      <c r="GHW447" s="342"/>
      <c r="GHX447" s="342"/>
      <c r="GHY447" s="342"/>
      <c r="GHZ447" s="342"/>
      <c r="GIA447" s="342"/>
      <c r="GIB447" s="342"/>
      <c r="GIC447" s="342"/>
      <c r="GID447" s="342"/>
      <c r="GIE447" s="342"/>
      <c r="GIF447" s="342"/>
      <c r="GIG447" s="342"/>
      <c r="GIH447" s="342"/>
      <c r="GII447" s="342"/>
      <c r="GIJ447" s="342"/>
      <c r="GIK447" s="342"/>
      <c r="GIL447" s="342"/>
      <c r="GIM447" s="342"/>
      <c r="GIN447" s="342"/>
      <c r="GIO447" s="342"/>
      <c r="GIP447" s="342"/>
      <c r="GIQ447" s="342"/>
      <c r="GIR447" s="342"/>
      <c r="GIS447" s="342"/>
      <c r="GIT447" s="342"/>
      <c r="GIU447" s="342"/>
      <c r="GIV447" s="342"/>
      <c r="GIW447" s="342"/>
      <c r="GIX447" s="342"/>
      <c r="GIY447" s="342"/>
      <c r="GIZ447" s="342"/>
      <c r="GJA447" s="342"/>
      <c r="GJB447" s="342"/>
      <c r="GJC447" s="342"/>
      <c r="GJD447" s="342"/>
      <c r="GJE447" s="342"/>
      <c r="GJF447" s="342"/>
      <c r="GJG447" s="342"/>
      <c r="GJH447" s="342"/>
      <c r="GJI447" s="342"/>
      <c r="GJJ447" s="342"/>
      <c r="GJK447" s="342"/>
      <c r="GJL447" s="342"/>
      <c r="GJM447" s="342"/>
      <c r="GJN447" s="342"/>
      <c r="GJO447" s="342"/>
      <c r="GJP447" s="342"/>
      <c r="GJQ447" s="342"/>
      <c r="GJR447" s="342"/>
      <c r="GJS447" s="342"/>
      <c r="GJT447" s="342"/>
      <c r="GJU447" s="342"/>
      <c r="GJV447" s="342"/>
      <c r="GJW447" s="342"/>
      <c r="GJX447" s="342"/>
      <c r="GJY447" s="342"/>
      <c r="GJZ447" s="342"/>
      <c r="GKA447" s="342"/>
      <c r="GKB447" s="342"/>
      <c r="GKC447" s="342"/>
      <c r="GKD447" s="342"/>
      <c r="GKE447" s="342"/>
      <c r="GKF447" s="342"/>
      <c r="GKG447" s="342"/>
      <c r="GKH447" s="342"/>
      <c r="GKI447" s="342"/>
      <c r="GKJ447" s="342"/>
      <c r="GKK447" s="342"/>
      <c r="GKL447" s="342"/>
      <c r="GKM447" s="342"/>
      <c r="GKN447" s="342"/>
      <c r="GKO447" s="342"/>
      <c r="GKP447" s="342"/>
      <c r="GKQ447" s="342"/>
      <c r="GKR447" s="342"/>
      <c r="GKS447" s="342"/>
      <c r="GKT447" s="342"/>
      <c r="GKU447" s="342"/>
      <c r="GKV447" s="342"/>
      <c r="GKW447" s="342"/>
      <c r="GKX447" s="342"/>
      <c r="GKY447" s="342"/>
      <c r="GKZ447" s="342"/>
      <c r="GLA447" s="342"/>
      <c r="GLB447" s="342"/>
      <c r="GLC447" s="342"/>
      <c r="GLD447" s="342"/>
      <c r="GLE447" s="342"/>
      <c r="GLF447" s="342"/>
      <c r="GLG447" s="342"/>
      <c r="GLH447" s="342"/>
      <c r="GLI447" s="342"/>
      <c r="GLJ447" s="342"/>
      <c r="GLK447" s="342"/>
      <c r="GLL447" s="342"/>
      <c r="GLM447" s="342"/>
      <c r="GLN447" s="342"/>
      <c r="GLO447" s="342"/>
      <c r="GLP447" s="342"/>
      <c r="GLQ447" s="342"/>
      <c r="GLR447" s="342"/>
      <c r="GLS447" s="342"/>
      <c r="GLT447" s="342"/>
      <c r="GLU447" s="342"/>
      <c r="GLV447" s="342"/>
      <c r="GLW447" s="342"/>
      <c r="GLX447" s="342"/>
      <c r="GLY447" s="342"/>
      <c r="GLZ447" s="342"/>
      <c r="GMA447" s="342"/>
      <c r="GMB447" s="342"/>
      <c r="GMC447" s="342"/>
      <c r="GMD447" s="342"/>
      <c r="GME447" s="342"/>
      <c r="GMF447" s="342"/>
      <c r="GMG447" s="342"/>
      <c r="GMH447" s="342"/>
      <c r="GMI447" s="342"/>
      <c r="GMJ447" s="342"/>
      <c r="GMK447" s="342"/>
      <c r="GML447" s="342"/>
      <c r="GMM447" s="342"/>
      <c r="GMN447" s="342"/>
      <c r="GMO447" s="342"/>
      <c r="GMP447" s="342"/>
      <c r="GMQ447" s="342"/>
      <c r="GMR447" s="342"/>
      <c r="GMS447" s="342"/>
      <c r="GMT447" s="342"/>
      <c r="GMU447" s="342"/>
      <c r="GMV447" s="342"/>
      <c r="GMW447" s="342"/>
      <c r="GMX447" s="342"/>
      <c r="GMY447" s="342"/>
      <c r="GMZ447" s="342"/>
      <c r="GNA447" s="342"/>
      <c r="GNB447" s="342"/>
      <c r="GNC447" s="342"/>
      <c r="GND447" s="342"/>
      <c r="GNE447" s="342"/>
      <c r="GNF447" s="342"/>
      <c r="GNG447" s="342"/>
      <c r="GNH447" s="342"/>
      <c r="GNI447" s="342"/>
      <c r="GNJ447" s="342"/>
      <c r="GNK447" s="342"/>
      <c r="GNL447" s="342"/>
      <c r="GNM447" s="342"/>
      <c r="GNN447" s="342"/>
      <c r="GNO447" s="342"/>
      <c r="GNP447" s="342"/>
      <c r="GNQ447" s="342"/>
      <c r="GNR447" s="342"/>
      <c r="GNS447" s="342"/>
      <c r="GNT447" s="342"/>
      <c r="GNU447" s="342"/>
      <c r="GNV447" s="342"/>
      <c r="GNW447" s="342"/>
      <c r="GNX447" s="342"/>
      <c r="GNY447" s="342"/>
      <c r="GNZ447" s="342"/>
      <c r="GOA447" s="342"/>
      <c r="GOB447" s="342"/>
      <c r="GOC447" s="342"/>
      <c r="GOD447" s="342"/>
      <c r="GOE447" s="342"/>
      <c r="GOF447" s="342"/>
      <c r="GOG447" s="342"/>
      <c r="GOH447" s="342"/>
      <c r="GOI447" s="342"/>
      <c r="GOJ447" s="342"/>
      <c r="GOK447" s="342"/>
      <c r="GOL447" s="342"/>
      <c r="GOM447" s="342"/>
      <c r="GON447" s="342"/>
      <c r="GOO447" s="342"/>
      <c r="GOP447" s="342"/>
      <c r="GOQ447" s="342"/>
      <c r="GOR447" s="342"/>
      <c r="GOS447" s="342"/>
      <c r="GOT447" s="342"/>
      <c r="GOU447" s="342"/>
      <c r="GOV447" s="342"/>
      <c r="GOW447" s="342"/>
      <c r="GOX447" s="342"/>
      <c r="GOY447" s="342"/>
      <c r="GOZ447" s="342"/>
      <c r="GPA447" s="342"/>
      <c r="GPB447" s="342"/>
      <c r="GPC447" s="342"/>
      <c r="GPD447" s="342"/>
      <c r="GPE447" s="342"/>
      <c r="GPF447" s="342"/>
      <c r="GPG447" s="342"/>
      <c r="GPH447" s="342"/>
      <c r="GPI447" s="342"/>
      <c r="GPJ447" s="342"/>
      <c r="GPK447" s="342"/>
      <c r="GPL447" s="342"/>
      <c r="GPM447" s="342"/>
      <c r="GPN447" s="342"/>
      <c r="GPO447" s="342"/>
      <c r="GPP447" s="342"/>
      <c r="GPQ447" s="342"/>
      <c r="GPR447" s="342"/>
      <c r="GPS447" s="342"/>
      <c r="GPT447" s="342"/>
      <c r="GPU447" s="342"/>
      <c r="GPV447" s="342"/>
      <c r="GPW447" s="342"/>
      <c r="GPX447" s="342"/>
      <c r="GPY447" s="342"/>
      <c r="GPZ447" s="342"/>
      <c r="GQA447" s="342"/>
      <c r="GQB447" s="342"/>
      <c r="GQC447" s="342"/>
      <c r="GQD447" s="342"/>
      <c r="GQE447" s="342"/>
      <c r="GQF447" s="342"/>
      <c r="GQG447" s="342"/>
      <c r="GQH447" s="342"/>
      <c r="GQI447" s="342"/>
      <c r="GQJ447" s="342"/>
      <c r="GQK447" s="342"/>
      <c r="GQL447" s="342"/>
      <c r="GQM447" s="342"/>
      <c r="GQN447" s="342"/>
      <c r="GQO447" s="342"/>
      <c r="GQP447" s="342"/>
      <c r="GQQ447" s="342"/>
      <c r="GQR447" s="342"/>
      <c r="GQS447" s="342"/>
      <c r="GQT447" s="342"/>
      <c r="GQU447" s="342"/>
      <c r="GQV447" s="342"/>
      <c r="GQW447" s="342"/>
      <c r="GQX447" s="342"/>
      <c r="GQY447" s="342"/>
      <c r="GQZ447" s="342"/>
      <c r="GRA447" s="342"/>
      <c r="GRB447" s="342"/>
      <c r="GRC447" s="342"/>
      <c r="GRD447" s="342"/>
      <c r="GRE447" s="342"/>
      <c r="GRF447" s="342"/>
      <c r="GRG447" s="342"/>
      <c r="GRH447" s="342"/>
      <c r="GRI447" s="342"/>
      <c r="GRJ447" s="342"/>
      <c r="GRK447" s="342"/>
      <c r="GRL447" s="342"/>
      <c r="GRM447" s="342"/>
      <c r="GRN447" s="342"/>
      <c r="GRO447" s="342"/>
      <c r="GRP447" s="342"/>
      <c r="GRQ447" s="342"/>
      <c r="GRR447" s="342"/>
      <c r="GRS447" s="342"/>
      <c r="GRT447" s="342"/>
      <c r="GRU447" s="342"/>
      <c r="GRV447" s="342"/>
      <c r="GRW447" s="342"/>
      <c r="GRX447" s="342"/>
      <c r="GRY447" s="342"/>
      <c r="GRZ447" s="342"/>
      <c r="GSA447" s="342"/>
      <c r="GSB447" s="342"/>
      <c r="GSC447" s="342"/>
      <c r="GSD447" s="342"/>
      <c r="GSE447" s="342"/>
      <c r="GSF447" s="342"/>
      <c r="GSG447" s="342"/>
      <c r="GSH447" s="342"/>
      <c r="GSI447" s="342"/>
      <c r="GSJ447" s="342"/>
      <c r="GSK447" s="342"/>
      <c r="GSL447" s="342"/>
      <c r="GSM447" s="342"/>
      <c r="GSN447" s="342"/>
      <c r="GSO447" s="342"/>
      <c r="GSP447" s="342"/>
      <c r="GSQ447" s="342"/>
      <c r="GSR447" s="342"/>
      <c r="GSS447" s="342"/>
      <c r="GST447" s="342"/>
      <c r="GSU447" s="342"/>
      <c r="GSV447" s="342"/>
      <c r="GSW447" s="342"/>
      <c r="GSX447" s="342"/>
      <c r="GSY447" s="342"/>
      <c r="GSZ447" s="342"/>
      <c r="GTA447" s="342"/>
      <c r="GTB447" s="342"/>
      <c r="GTC447" s="342"/>
      <c r="GTD447" s="342"/>
      <c r="GTE447" s="342"/>
      <c r="GTF447" s="342"/>
      <c r="GTG447" s="342"/>
      <c r="GTH447" s="342"/>
      <c r="GTI447" s="342"/>
      <c r="GTJ447" s="342"/>
      <c r="GTK447" s="342"/>
      <c r="GTL447" s="342"/>
      <c r="GTM447" s="342"/>
      <c r="GTN447" s="342"/>
      <c r="GTO447" s="342"/>
      <c r="GTP447" s="342"/>
      <c r="GTQ447" s="342"/>
      <c r="GTR447" s="342"/>
      <c r="GTS447" s="342"/>
      <c r="GTT447" s="342"/>
      <c r="GTU447" s="342"/>
      <c r="GTV447" s="342"/>
      <c r="GTW447" s="342"/>
      <c r="GTX447" s="342"/>
      <c r="GTY447" s="342"/>
      <c r="GTZ447" s="342"/>
      <c r="GUA447" s="342"/>
      <c r="GUB447" s="342"/>
      <c r="GUC447" s="342"/>
      <c r="GUD447" s="342"/>
      <c r="GUE447" s="342"/>
      <c r="GUF447" s="342"/>
      <c r="GUG447" s="342"/>
      <c r="GUH447" s="342"/>
      <c r="GUI447" s="342"/>
      <c r="GUJ447" s="342"/>
      <c r="GUK447" s="342"/>
      <c r="GUL447" s="342"/>
      <c r="GUM447" s="342"/>
      <c r="GUN447" s="342"/>
      <c r="GUO447" s="342"/>
      <c r="GUP447" s="342"/>
      <c r="GUQ447" s="342"/>
      <c r="GUR447" s="342"/>
      <c r="GUS447" s="342"/>
      <c r="GUT447" s="342"/>
      <c r="GUU447" s="342"/>
      <c r="GUV447" s="342"/>
      <c r="GUW447" s="342"/>
      <c r="GUX447" s="342"/>
      <c r="GUY447" s="342"/>
      <c r="GUZ447" s="342"/>
      <c r="GVA447" s="342"/>
      <c r="GVB447" s="342"/>
      <c r="GVC447" s="342"/>
      <c r="GVD447" s="342"/>
      <c r="GVE447" s="342"/>
      <c r="GVF447" s="342"/>
      <c r="GVG447" s="342"/>
      <c r="GVH447" s="342"/>
      <c r="GVI447" s="342"/>
      <c r="GVJ447" s="342"/>
      <c r="GVK447" s="342"/>
      <c r="GVL447" s="342"/>
      <c r="GVM447" s="342"/>
      <c r="GVN447" s="342"/>
      <c r="GVO447" s="342"/>
      <c r="GVP447" s="342"/>
      <c r="GVQ447" s="342"/>
      <c r="GVR447" s="342"/>
      <c r="GVS447" s="342"/>
      <c r="GVT447" s="342"/>
      <c r="GVU447" s="342"/>
      <c r="GVV447" s="342"/>
      <c r="GVW447" s="342"/>
      <c r="GVX447" s="342"/>
      <c r="GVY447" s="342"/>
      <c r="GVZ447" s="342"/>
      <c r="GWA447" s="342"/>
      <c r="GWB447" s="342"/>
      <c r="GWC447" s="342"/>
      <c r="GWD447" s="342"/>
      <c r="GWE447" s="342"/>
      <c r="GWF447" s="342"/>
      <c r="GWG447" s="342"/>
      <c r="GWH447" s="342"/>
      <c r="GWI447" s="342"/>
      <c r="GWJ447" s="342"/>
      <c r="GWK447" s="342"/>
      <c r="GWL447" s="342"/>
      <c r="GWM447" s="342"/>
      <c r="GWN447" s="342"/>
      <c r="GWO447" s="342"/>
      <c r="GWP447" s="342"/>
      <c r="GWQ447" s="342"/>
      <c r="GWR447" s="342"/>
      <c r="GWS447" s="342"/>
      <c r="GWT447" s="342"/>
      <c r="GWU447" s="342"/>
      <c r="GWV447" s="342"/>
      <c r="GWW447" s="342"/>
      <c r="GWX447" s="342"/>
      <c r="GWY447" s="342"/>
      <c r="GWZ447" s="342"/>
      <c r="GXA447" s="342"/>
      <c r="GXB447" s="342"/>
      <c r="GXC447" s="342"/>
      <c r="GXD447" s="342"/>
      <c r="GXE447" s="342"/>
      <c r="GXF447" s="342"/>
      <c r="GXG447" s="342"/>
      <c r="GXH447" s="342"/>
      <c r="GXI447" s="342"/>
      <c r="GXJ447" s="342"/>
      <c r="GXK447" s="342"/>
      <c r="GXL447" s="342"/>
      <c r="GXM447" s="342"/>
      <c r="GXN447" s="342"/>
      <c r="GXO447" s="342"/>
      <c r="GXP447" s="342"/>
      <c r="GXQ447" s="342"/>
      <c r="GXR447" s="342"/>
      <c r="GXS447" s="342"/>
      <c r="GXT447" s="342"/>
      <c r="GXU447" s="342"/>
      <c r="GXV447" s="342"/>
      <c r="GXW447" s="342"/>
      <c r="GXX447" s="342"/>
      <c r="GXY447" s="342"/>
      <c r="GXZ447" s="342"/>
      <c r="GYA447" s="342"/>
      <c r="GYB447" s="342"/>
      <c r="GYC447" s="342"/>
      <c r="GYD447" s="342"/>
      <c r="GYE447" s="342"/>
      <c r="GYF447" s="342"/>
      <c r="GYG447" s="342"/>
      <c r="GYH447" s="342"/>
      <c r="GYI447" s="342"/>
      <c r="GYJ447" s="342"/>
      <c r="GYK447" s="342"/>
      <c r="GYL447" s="342"/>
      <c r="GYM447" s="342"/>
      <c r="GYN447" s="342"/>
      <c r="GYO447" s="342"/>
      <c r="GYP447" s="342"/>
      <c r="GYQ447" s="342"/>
      <c r="GYR447" s="342"/>
      <c r="GYS447" s="342"/>
      <c r="GYT447" s="342"/>
      <c r="GYU447" s="342"/>
      <c r="GYV447" s="342"/>
      <c r="GYW447" s="342"/>
      <c r="GYX447" s="342"/>
      <c r="GYY447" s="342"/>
      <c r="GYZ447" s="342"/>
      <c r="GZA447" s="342"/>
      <c r="GZB447" s="342"/>
      <c r="GZC447" s="342"/>
      <c r="GZD447" s="342"/>
      <c r="GZE447" s="342"/>
      <c r="GZF447" s="342"/>
      <c r="GZG447" s="342"/>
      <c r="GZH447" s="342"/>
      <c r="GZI447" s="342"/>
      <c r="GZJ447" s="342"/>
      <c r="GZK447" s="342"/>
      <c r="GZL447" s="342"/>
      <c r="GZM447" s="342"/>
      <c r="GZN447" s="342"/>
      <c r="GZO447" s="342"/>
      <c r="GZP447" s="342"/>
      <c r="GZQ447" s="342"/>
      <c r="GZR447" s="342"/>
      <c r="GZS447" s="342"/>
      <c r="GZT447" s="342"/>
      <c r="GZU447" s="342"/>
      <c r="GZV447" s="342"/>
      <c r="GZW447" s="342"/>
      <c r="GZX447" s="342"/>
      <c r="GZY447" s="342"/>
      <c r="GZZ447" s="342"/>
      <c r="HAA447" s="342"/>
      <c r="HAB447" s="342"/>
      <c r="HAC447" s="342"/>
      <c r="HAD447" s="342"/>
      <c r="HAE447" s="342"/>
      <c r="HAF447" s="342"/>
      <c r="HAG447" s="342"/>
      <c r="HAH447" s="342"/>
      <c r="HAI447" s="342"/>
      <c r="HAJ447" s="342"/>
      <c r="HAK447" s="342"/>
      <c r="HAL447" s="342"/>
      <c r="HAM447" s="342"/>
      <c r="HAN447" s="342"/>
      <c r="HAO447" s="342"/>
      <c r="HAP447" s="342"/>
      <c r="HAQ447" s="342"/>
      <c r="HAR447" s="342"/>
      <c r="HAS447" s="342"/>
      <c r="HAT447" s="342"/>
      <c r="HAU447" s="342"/>
      <c r="HAV447" s="342"/>
      <c r="HAW447" s="342"/>
      <c r="HAX447" s="342"/>
      <c r="HAY447" s="342"/>
      <c r="HAZ447" s="342"/>
      <c r="HBA447" s="342"/>
      <c r="HBB447" s="342"/>
      <c r="HBC447" s="342"/>
      <c r="HBD447" s="342"/>
      <c r="HBE447" s="342"/>
      <c r="HBF447" s="342"/>
      <c r="HBG447" s="342"/>
      <c r="HBH447" s="342"/>
      <c r="HBI447" s="342"/>
      <c r="HBJ447" s="342"/>
      <c r="HBK447" s="342"/>
      <c r="HBL447" s="342"/>
      <c r="HBM447" s="342"/>
      <c r="HBN447" s="342"/>
      <c r="HBO447" s="342"/>
      <c r="HBP447" s="342"/>
      <c r="HBQ447" s="342"/>
      <c r="HBR447" s="342"/>
      <c r="HBS447" s="342"/>
      <c r="HBT447" s="342"/>
      <c r="HBU447" s="342"/>
      <c r="HBV447" s="342"/>
      <c r="HBW447" s="342"/>
      <c r="HBX447" s="342"/>
      <c r="HBY447" s="342"/>
      <c r="HBZ447" s="342"/>
      <c r="HCA447" s="342"/>
      <c r="HCB447" s="342"/>
      <c r="HCC447" s="342"/>
      <c r="HCD447" s="342"/>
      <c r="HCE447" s="342"/>
      <c r="HCF447" s="342"/>
      <c r="HCG447" s="342"/>
      <c r="HCH447" s="342"/>
      <c r="HCI447" s="342"/>
      <c r="HCJ447" s="342"/>
      <c r="HCK447" s="342"/>
      <c r="HCL447" s="342"/>
      <c r="HCM447" s="342"/>
      <c r="HCN447" s="342"/>
      <c r="HCO447" s="342"/>
      <c r="HCP447" s="342"/>
      <c r="HCQ447" s="342"/>
      <c r="HCR447" s="342"/>
      <c r="HCS447" s="342"/>
      <c r="HCT447" s="342"/>
      <c r="HCU447" s="342"/>
      <c r="HCV447" s="342"/>
      <c r="HCW447" s="342"/>
      <c r="HCX447" s="342"/>
      <c r="HCY447" s="342"/>
      <c r="HCZ447" s="342"/>
      <c r="HDA447" s="342"/>
      <c r="HDB447" s="342"/>
      <c r="HDC447" s="342"/>
      <c r="HDD447" s="342"/>
      <c r="HDE447" s="342"/>
      <c r="HDF447" s="342"/>
      <c r="HDG447" s="342"/>
      <c r="HDH447" s="342"/>
      <c r="HDI447" s="342"/>
      <c r="HDJ447" s="342"/>
      <c r="HDK447" s="342"/>
      <c r="HDL447" s="342"/>
      <c r="HDM447" s="342"/>
      <c r="HDN447" s="342"/>
      <c r="HDO447" s="342"/>
      <c r="HDP447" s="342"/>
      <c r="HDQ447" s="342"/>
      <c r="HDR447" s="342"/>
      <c r="HDS447" s="342"/>
      <c r="HDT447" s="342"/>
      <c r="HDU447" s="342"/>
      <c r="HDV447" s="342"/>
      <c r="HDW447" s="342"/>
      <c r="HDX447" s="342"/>
      <c r="HDY447" s="342"/>
      <c r="HDZ447" s="342"/>
      <c r="HEA447" s="342"/>
      <c r="HEB447" s="342"/>
      <c r="HEC447" s="342"/>
      <c r="HED447" s="342"/>
      <c r="HEE447" s="342"/>
      <c r="HEF447" s="342"/>
      <c r="HEG447" s="342"/>
      <c r="HEH447" s="342"/>
      <c r="HEI447" s="342"/>
      <c r="HEJ447" s="342"/>
      <c r="HEK447" s="342"/>
      <c r="HEL447" s="342"/>
      <c r="HEM447" s="342"/>
      <c r="HEN447" s="342"/>
      <c r="HEO447" s="342"/>
      <c r="HEP447" s="342"/>
      <c r="HEQ447" s="342"/>
      <c r="HER447" s="342"/>
      <c r="HES447" s="342"/>
      <c r="HET447" s="342"/>
      <c r="HEU447" s="342"/>
      <c r="HEV447" s="342"/>
      <c r="HEW447" s="342"/>
      <c r="HEX447" s="342"/>
      <c r="HEY447" s="342"/>
      <c r="HEZ447" s="342"/>
      <c r="HFA447" s="342"/>
      <c r="HFB447" s="342"/>
      <c r="HFC447" s="342"/>
      <c r="HFD447" s="342"/>
      <c r="HFE447" s="342"/>
      <c r="HFF447" s="342"/>
      <c r="HFG447" s="342"/>
      <c r="HFH447" s="342"/>
      <c r="HFI447" s="342"/>
      <c r="HFJ447" s="342"/>
      <c r="HFK447" s="342"/>
      <c r="HFL447" s="342"/>
      <c r="HFM447" s="342"/>
      <c r="HFN447" s="342"/>
      <c r="HFO447" s="342"/>
      <c r="HFP447" s="342"/>
      <c r="HFQ447" s="342"/>
      <c r="HFR447" s="342"/>
      <c r="HFS447" s="342"/>
      <c r="HFT447" s="342"/>
      <c r="HFU447" s="342"/>
      <c r="HFV447" s="342"/>
      <c r="HFW447" s="342"/>
      <c r="HFX447" s="342"/>
      <c r="HFY447" s="342"/>
      <c r="HFZ447" s="342"/>
      <c r="HGA447" s="342"/>
      <c r="HGB447" s="342"/>
      <c r="HGC447" s="342"/>
      <c r="HGD447" s="342"/>
      <c r="HGE447" s="342"/>
      <c r="HGF447" s="342"/>
      <c r="HGG447" s="342"/>
      <c r="HGH447" s="342"/>
      <c r="HGI447" s="342"/>
      <c r="HGJ447" s="342"/>
      <c r="HGK447" s="342"/>
      <c r="HGL447" s="342"/>
      <c r="HGM447" s="342"/>
      <c r="HGN447" s="342"/>
      <c r="HGO447" s="342"/>
      <c r="HGP447" s="342"/>
      <c r="HGQ447" s="342"/>
      <c r="HGR447" s="342"/>
      <c r="HGS447" s="342"/>
      <c r="HGT447" s="342"/>
      <c r="HGU447" s="342"/>
      <c r="HGV447" s="342"/>
      <c r="HGW447" s="342"/>
      <c r="HGX447" s="342"/>
      <c r="HGY447" s="342"/>
      <c r="HGZ447" s="342"/>
      <c r="HHA447" s="342"/>
      <c r="HHB447" s="342"/>
      <c r="HHC447" s="342"/>
      <c r="HHD447" s="342"/>
      <c r="HHE447" s="342"/>
      <c r="HHF447" s="342"/>
      <c r="HHG447" s="342"/>
      <c r="HHH447" s="342"/>
      <c r="HHI447" s="342"/>
      <c r="HHJ447" s="342"/>
      <c r="HHK447" s="342"/>
      <c r="HHL447" s="342"/>
      <c r="HHM447" s="342"/>
      <c r="HHN447" s="342"/>
      <c r="HHO447" s="342"/>
      <c r="HHP447" s="342"/>
      <c r="HHQ447" s="342"/>
      <c r="HHR447" s="342"/>
      <c r="HHS447" s="342"/>
      <c r="HHT447" s="342"/>
      <c r="HHU447" s="342"/>
      <c r="HHV447" s="342"/>
      <c r="HHW447" s="342"/>
      <c r="HHX447" s="342"/>
      <c r="HHY447" s="342"/>
      <c r="HHZ447" s="342"/>
      <c r="HIA447" s="342"/>
      <c r="HIB447" s="342"/>
      <c r="HIC447" s="342"/>
      <c r="HID447" s="342"/>
      <c r="HIE447" s="342"/>
      <c r="HIF447" s="342"/>
      <c r="HIG447" s="342"/>
      <c r="HIH447" s="342"/>
      <c r="HII447" s="342"/>
      <c r="HIJ447" s="342"/>
      <c r="HIK447" s="342"/>
      <c r="HIL447" s="342"/>
      <c r="HIM447" s="342"/>
      <c r="HIN447" s="342"/>
      <c r="HIO447" s="342"/>
      <c r="HIP447" s="342"/>
      <c r="HIQ447" s="342"/>
      <c r="HIR447" s="342"/>
      <c r="HIS447" s="342"/>
      <c r="HIT447" s="342"/>
      <c r="HIU447" s="342"/>
      <c r="HIV447" s="342"/>
      <c r="HIW447" s="342"/>
      <c r="HIX447" s="342"/>
      <c r="HIY447" s="342"/>
      <c r="HIZ447" s="342"/>
      <c r="HJA447" s="342"/>
      <c r="HJB447" s="342"/>
      <c r="HJC447" s="342"/>
      <c r="HJD447" s="342"/>
      <c r="HJE447" s="342"/>
      <c r="HJF447" s="342"/>
      <c r="HJG447" s="342"/>
      <c r="HJH447" s="342"/>
      <c r="HJI447" s="342"/>
      <c r="HJJ447" s="342"/>
      <c r="HJK447" s="342"/>
      <c r="HJL447" s="342"/>
      <c r="HJM447" s="342"/>
      <c r="HJN447" s="342"/>
      <c r="HJO447" s="342"/>
      <c r="HJP447" s="342"/>
      <c r="HJQ447" s="342"/>
      <c r="HJR447" s="342"/>
      <c r="HJS447" s="342"/>
      <c r="HJT447" s="342"/>
      <c r="HJU447" s="342"/>
      <c r="HJV447" s="342"/>
      <c r="HJW447" s="342"/>
      <c r="HJX447" s="342"/>
      <c r="HJY447" s="342"/>
      <c r="HJZ447" s="342"/>
      <c r="HKA447" s="342"/>
      <c r="HKB447" s="342"/>
      <c r="HKC447" s="342"/>
      <c r="HKD447" s="342"/>
      <c r="HKE447" s="342"/>
      <c r="HKF447" s="342"/>
      <c r="HKG447" s="342"/>
      <c r="HKH447" s="342"/>
      <c r="HKI447" s="342"/>
      <c r="HKJ447" s="342"/>
      <c r="HKK447" s="342"/>
      <c r="HKL447" s="342"/>
      <c r="HKM447" s="342"/>
      <c r="HKN447" s="342"/>
      <c r="HKO447" s="342"/>
      <c r="HKP447" s="342"/>
      <c r="HKQ447" s="342"/>
      <c r="HKR447" s="342"/>
      <c r="HKS447" s="342"/>
      <c r="HKT447" s="342"/>
      <c r="HKU447" s="342"/>
      <c r="HKV447" s="342"/>
      <c r="HKW447" s="342"/>
      <c r="HKX447" s="342"/>
      <c r="HKY447" s="342"/>
      <c r="HKZ447" s="342"/>
      <c r="HLA447" s="342"/>
      <c r="HLB447" s="342"/>
      <c r="HLC447" s="342"/>
      <c r="HLD447" s="342"/>
      <c r="HLE447" s="342"/>
      <c r="HLF447" s="342"/>
      <c r="HLG447" s="342"/>
      <c r="HLH447" s="342"/>
      <c r="HLI447" s="342"/>
      <c r="HLJ447" s="342"/>
      <c r="HLK447" s="342"/>
      <c r="HLL447" s="342"/>
      <c r="HLM447" s="342"/>
      <c r="HLN447" s="342"/>
      <c r="HLO447" s="342"/>
      <c r="HLP447" s="342"/>
      <c r="HLQ447" s="342"/>
      <c r="HLR447" s="342"/>
      <c r="HLS447" s="342"/>
      <c r="HLT447" s="342"/>
      <c r="HLU447" s="342"/>
      <c r="HLV447" s="342"/>
      <c r="HLW447" s="342"/>
      <c r="HLX447" s="342"/>
      <c r="HLY447" s="342"/>
      <c r="HLZ447" s="342"/>
      <c r="HMA447" s="342"/>
      <c r="HMB447" s="342"/>
      <c r="HMC447" s="342"/>
      <c r="HMD447" s="342"/>
      <c r="HME447" s="342"/>
      <c r="HMF447" s="342"/>
      <c r="HMG447" s="342"/>
      <c r="HMH447" s="342"/>
      <c r="HMI447" s="342"/>
      <c r="HMJ447" s="342"/>
      <c r="HMK447" s="342"/>
      <c r="HML447" s="342"/>
      <c r="HMM447" s="342"/>
      <c r="HMN447" s="342"/>
      <c r="HMO447" s="342"/>
      <c r="HMP447" s="342"/>
      <c r="HMQ447" s="342"/>
      <c r="HMR447" s="342"/>
      <c r="HMS447" s="342"/>
      <c r="HMT447" s="342"/>
      <c r="HMU447" s="342"/>
      <c r="HMV447" s="342"/>
      <c r="HMW447" s="342"/>
      <c r="HMX447" s="342"/>
      <c r="HMY447" s="342"/>
      <c r="HMZ447" s="342"/>
      <c r="HNA447" s="342"/>
      <c r="HNB447" s="342"/>
      <c r="HNC447" s="342"/>
      <c r="HND447" s="342"/>
      <c r="HNE447" s="342"/>
      <c r="HNF447" s="342"/>
      <c r="HNG447" s="342"/>
      <c r="HNH447" s="342"/>
      <c r="HNI447" s="342"/>
      <c r="HNJ447" s="342"/>
      <c r="HNK447" s="342"/>
      <c r="HNL447" s="342"/>
      <c r="HNM447" s="342"/>
      <c r="HNN447" s="342"/>
      <c r="HNO447" s="342"/>
      <c r="HNP447" s="342"/>
      <c r="HNQ447" s="342"/>
      <c r="HNR447" s="342"/>
      <c r="HNS447" s="342"/>
      <c r="HNT447" s="342"/>
      <c r="HNU447" s="342"/>
      <c r="HNV447" s="342"/>
      <c r="HNW447" s="342"/>
      <c r="HNX447" s="342"/>
      <c r="HNY447" s="342"/>
      <c r="HNZ447" s="342"/>
      <c r="HOA447" s="342"/>
      <c r="HOB447" s="342"/>
      <c r="HOC447" s="342"/>
      <c r="HOD447" s="342"/>
      <c r="HOE447" s="342"/>
      <c r="HOF447" s="342"/>
      <c r="HOG447" s="342"/>
      <c r="HOH447" s="342"/>
      <c r="HOI447" s="342"/>
      <c r="HOJ447" s="342"/>
      <c r="HOK447" s="342"/>
      <c r="HOL447" s="342"/>
      <c r="HOM447" s="342"/>
      <c r="HON447" s="342"/>
      <c r="HOO447" s="342"/>
      <c r="HOP447" s="342"/>
      <c r="HOQ447" s="342"/>
      <c r="HOR447" s="342"/>
      <c r="HOS447" s="342"/>
      <c r="HOT447" s="342"/>
      <c r="HOU447" s="342"/>
      <c r="HOV447" s="342"/>
      <c r="HOW447" s="342"/>
      <c r="HOX447" s="342"/>
      <c r="HOY447" s="342"/>
      <c r="HOZ447" s="342"/>
      <c r="HPA447" s="342"/>
      <c r="HPB447" s="342"/>
      <c r="HPC447" s="342"/>
      <c r="HPD447" s="342"/>
      <c r="HPE447" s="342"/>
      <c r="HPF447" s="342"/>
      <c r="HPG447" s="342"/>
      <c r="HPH447" s="342"/>
      <c r="HPI447" s="342"/>
      <c r="HPJ447" s="342"/>
      <c r="HPK447" s="342"/>
      <c r="HPL447" s="342"/>
      <c r="HPM447" s="342"/>
      <c r="HPN447" s="342"/>
      <c r="HPO447" s="342"/>
      <c r="HPP447" s="342"/>
      <c r="HPQ447" s="342"/>
      <c r="HPR447" s="342"/>
      <c r="HPS447" s="342"/>
      <c r="HPT447" s="342"/>
      <c r="HPU447" s="342"/>
      <c r="HPV447" s="342"/>
      <c r="HPW447" s="342"/>
      <c r="HPX447" s="342"/>
      <c r="HPY447" s="342"/>
      <c r="HPZ447" s="342"/>
      <c r="HQA447" s="342"/>
      <c r="HQB447" s="342"/>
      <c r="HQC447" s="342"/>
      <c r="HQD447" s="342"/>
      <c r="HQE447" s="342"/>
      <c r="HQF447" s="342"/>
      <c r="HQG447" s="342"/>
      <c r="HQH447" s="342"/>
      <c r="HQI447" s="342"/>
      <c r="HQJ447" s="342"/>
      <c r="HQK447" s="342"/>
      <c r="HQL447" s="342"/>
      <c r="HQM447" s="342"/>
      <c r="HQN447" s="342"/>
      <c r="HQO447" s="342"/>
      <c r="HQP447" s="342"/>
      <c r="HQQ447" s="342"/>
      <c r="HQR447" s="342"/>
      <c r="HQS447" s="342"/>
      <c r="HQT447" s="342"/>
      <c r="HQU447" s="342"/>
      <c r="HQV447" s="342"/>
      <c r="HQW447" s="342"/>
      <c r="HQX447" s="342"/>
      <c r="HQY447" s="342"/>
      <c r="HQZ447" s="342"/>
      <c r="HRA447" s="342"/>
      <c r="HRB447" s="342"/>
      <c r="HRC447" s="342"/>
      <c r="HRD447" s="342"/>
      <c r="HRE447" s="342"/>
      <c r="HRF447" s="342"/>
      <c r="HRG447" s="342"/>
      <c r="HRH447" s="342"/>
      <c r="HRI447" s="342"/>
      <c r="HRJ447" s="342"/>
      <c r="HRK447" s="342"/>
      <c r="HRL447" s="342"/>
      <c r="HRM447" s="342"/>
      <c r="HRN447" s="342"/>
      <c r="HRO447" s="342"/>
      <c r="HRP447" s="342"/>
      <c r="HRQ447" s="342"/>
      <c r="HRR447" s="342"/>
      <c r="HRS447" s="342"/>
      <c r="HRT447" s="342"/>
      <c r="HRU447" s="342"/>
      <c r="HRV447" s="342"/>
      <c r="HRW447" s="342"/>
      <c r="HRX447" s="342"/>
      <c r="HRY447" s="342"/>
      <c r="HRZ447" s="342"/>
      <c r="HSA447" s="342"/>
      <c r="HSB447" s="342"/>
      <c r="HSC447" s="342"/>
      <c r="HSD447" s="342"/>
      <c r="HSE447" s="342"/>
      <c r="HSF447" s="342"/>
      <c r="HSG447" s="342"/>
      <c r="HSH447" s="342"/>
      <c r="HSI447" s="342"/>
      <c r="HSJ447" s="342"/>
      <c r="HSK447" s="342"/>
      <c r="HSL447" s="342"/>
      <c r="HSM447" s="342"/>
      <c r="HSN447" s="342"/>
      <c r="HSO447" s="342"/>
      <c r="HSP447" s="342"/>
      <c r="HSQ447" s="342"/>
      <c r="HSR447" s="342"/>
      <c r="HSS447" s="342"/>
      <c r="HST447" s="342"/>
      <c r="HSU447" s="342"/>
      <c r="HSV447" s="342"/>
      <c r="HSW447" s="342"/>
      <c r="HSX447" s="342"/>
      <c r="HSY447" s="342"/>
      <c r="HSZ447" s="342"/>
      <c r="HTA447" s="342"/>
      <c r="HTB447" s="342"/>
      <c r="HTC447" s="342"/>
      <c r="HTD447" s="342"/>
      <c r="HTE447" s="342"/>
      <c r="HTF447" s="342"/>
      <c r="HTG447" s="342"/>
      <c r="HTH447" s="342"/>
      <c r="HTI447" s="342"/>
      <c r="HTJ447" s="342"/>
      <c r="HTK447" s="342"/>
      <c r="HTL447" s="342"/>
      <c r="HTM447" s="342"/>
      <c r="HTN447" s="342"/>
      <c r="HTO447" s="342"/>
      <c r="HTP447" s="342"/>
      <c r="HTQ447" s="342"/>
      <c r="HTR447" s="342"/>
      <c r="HTS447" s="342"/>
      <c r="HTT447" s="342"/>
      <c r="HTU447" s="342"/>
      <c r="HTV447" s="342"/>
      <c r="HTW447" s="342"/>
      <c r="HTX447" s="342"/>
      <c r="HTY447" s="342"/>
      <c r="HTZ447" s="342"/>
      <c r="HUA447" s="342"/>
      <c r="HUB447" s="342"/>
      <c r="HUC447" s="342"/>
      <c r="HUD447" s="342"/>
      <c r="HUE447" s="342"/>
      <c r="HUF447" s="342"/>
      <c r="HUG447" s="342"/>
      <c r="HUH447" s="342"/>
      <c r="HUI447" s="342"/>
      <c r="HUJ447" s="342"/>
      <c r="HUK447" s="342"/>
      <c r="HUL447" s="342"/>
      <c r="HUM447" s="342"/>
      <c r="HUN447" s="342"/>
      <c r="HUO447" s="342"/>
      <c r="HUP447" s="342"/>
      <c r="HUQ447" s="342"/>
      <c r="HUR447" s="342"/>
      <c r="HUS447" s="342"/>
      <c r="HUT447" s="342"/>
      <c r="HUU447" s="342"/>
      <c r="HUV447" s="342"/>
      <c r="HUW447" s="342"/>
      <c r="HUX447" s="342"/>
      <c r="HUY447" s="342"/>
      <c r="HUZ447" s="342"/>
      <c r="HVA447" s="342"/>
      <c r="HVB447" s="342"/>
      <c r="HVC447" s="342"/>
      <c r="HVD447" s="342"/>
      <c r="HVE447" s="342"/>
      <c r="HVF447" s="342"/>
      <c r="HVG447" s="342"/>
      <c r="HVH447" s="342"/>
      <c r="HVI447" s="342"/>
      <c r="HVJ447" s="342"/>
      <c r="HVK447" s="342"/>
      <c r="HVL447" s="342"/>
      <c r="HVM447" s="342"/>
      <c r="HVN447" s="342"/>
      <c r="HVO447" s="342"/>
      <c r="HVP447" s="342"/>
      <c r="HVQ447" s="342"/>
      <c r="HVR447" s="342"/>
      <c r="HVS447" s="342"/>
      <c r="HVT447" s="342"/>
      <c r="HVU447" s="342"/>
      <c r="HVV447" s="342"/>
      <c r="HVW447" s="342"/>
      <c r="HVX447" s="342"/>
      <c r="HVY447" s="342"/>
      <c r="HVZ447" s="342"/>
      <c r="HWA447" s="342"/>
      <c r="HWB447" s="342"/>
      <c r="HWC447" s="342"/>
      <c r="HWD447" s="342"/>
      <c r="HWE447" s="342"/>
      <c r="HWF447" s="342"/>
      <c r="HWG447" s="342"/>
      <c r="HWH447" s="342"/>
      <c r="HWI447" s="342"/>
      <c r="HWJ447" s="342"/>
      <c r="HWK447" s="342"/>
      <c r="HWL447" s="342"/>
      <c r="HWM447" s="342"/>
      <c r="HWN447" s="342"/>
      <c r="HWO447" s="342"/>
      <c r="HWP447" s="342"/>
      <c r="HWQ447" s="342"/>
      <c r="HWR447" s="342"/>
      <c r="HWS447" s="342"/>
      <c r="HWT447" s="342"/>
      <c r="HWU447" s="342"/>
      <c r="HWV447" s="342"/>
      <c r="HWW447" s="342"/>
      <c r="HWX447" s="342"/>
      <c r="HWY447" s="342"/>
      <c r="HWZ447" s="342"/>
      <c r="HXA447" s="342"/>
      <c r="HXB447" s="342"/>
      <c r="HXC447" s="342"/>
      <c r="HXD447" s="342"/>
      <c r="HXE447" s="342"/>
      <c r="HXF447" s="342"/>
      <c r="HXG447" s="342"/>
      <c r="HXH447" s="342"/>
      <c r="HXI447" s="342"/>
      <c r="HXJ447" s="342"/>
      <c r="HXK447" s="342"/>
      <c r="HXL447" s="342"/>
      <c r="HXM447" s="342"/>
      <c r="HXN447" s="342"/>
      <c r="HXO447" s="342"/>
      <c r="HXP447" s="342"/>
      <c r="HXQ447" s="342"/>
      <c r="HXR447" s="342"/>
      <c r="HXS447" s="342"/>
      <c r="HXT447" s="342"/>
      <c r="HXU447" s="342"/>
      <c r="HXV447" s="342"/>
      <c r="HXW447" s="342"/>
      <c r="HXX447" s="342"/>
      <c r="HXY447" s="342"/>
      <c r="HXZ447" s="342"/>
      <c r="HYA447" s="342"/>
      <c r="HYB447" s="342"/>
      <c r="HYC447" s="342"/>
      <c r="HYD447" s="342"/>
      <c r="HYE447" s="342"/>
      <c r="HYF447" s="342"/>
      <c r="HYG447" s="342"/>
      <c r="HYH447" s="342"/>
      <c r="HYI447" s="342"/>
      <c r="HYJ447" s="342"/>
      <c r="HYK447" s="342"/>
      <c r="HYL447" s="342"/>
      <c r="HYM447" s="342"/>
      <c r="HYN447" s="342"/>
      <c r="HYO447" s="342"/>
      <c r="HYP447" s="342"/>
      <c r="HYQ447" s="342"/>
      <c r="HYR447" s="342"/>
      <c r="HYS447" s="342"/>
      <c r="HYT447" s="342"/>
      <c r="HYU447" s="342"/>
      <c r="HYV447" s="342"/>
      <c r="HYW447" s="342"/>
      <c r="HYX447" s="342"/>
      <c r="HYY447" s="342"/>
      <c r="HYZ447" s="342"/>
      <c r="HZA447" s="342"/>
      <c r="HZB447" s="342"/>
      <c r="HZC447" s="342"/>
      <c r="HZD447" s="342"/>
      <c r="HZE447" s="342"/>
      <c r="HZF447" s="342"/>
      <c r="HZG447" s="342"/>
      <c r="HZH447" s="342"/>
      <c r="HZI447" s="342"/>
      <c r="HZJ447" s="342"/>
      <c r="HZK447" s="342"/>
      <c r="HZL447" s="342"/>
      <c r="HZM447" s="342"/>
      <c r="HZN447" s="342"/>
      <c r="HZO447" s="342"/>
      <c r="HZP447" s="342"/>
      <c r="HZQ447" s="342"/>
      <c r="HZR447" s="342"/>
      <c r="HZS447" s="342"/>
      <c r="HZT447" s="342"/>
      <c r="HZU447" s="342"/>
      <c r="HZV447" s="342"/>
      <c r="HZW447" s="342"/>
      <c r="HZX447" s="342"/>
      <c r="HZY447" s="342"/>
      <c r="HZZ447" s="342"/>
      <c r="IAA447" s="342"/>
      <c r="IAB447" s="342"/>
      <c r="IAC447" s="342"/>
      <c r="IAD447" s="342"/>
      <c r="IAE447" s="342"/>
      <c r="IAF447" s="342"/>
      <c r="IAG447" s="342"/>
      <c r="IAH447" s="342"/>
      <c r="IAI447" s="342"/>
      <c r="IAJ447" s="342"/>
      <c r="IAK447" s="342"/>
      <c r="IAL447" s="342"/>
      <c r="IAM447" s="342"/>
      <c r="IAN447" s="342"/>
      <c r="IAO447" s="342"/>
      <c r="IAP447" s="342"/>
      <c r="IAQ447" s="342"/>
      <c r="IAR447" s="342"/>
      <c r="IAS447" s="342"/>
      <c r="IAT447" s="342"/>
      <c r="IAU447" s="342"/>
      <c r="IAV447" s="342"/>
      <c r="IAW447" s="342"/>
      <c r="IAX447" s="342"/>
      <c r="IAY447" s="342"/>
      <c r="IAZ447" s="342"/>
      <c r="IBA447" s="342"/>
      <c r="IBB447" s="342"/>
      <c r="IBC447" s="342"/>
      <c r="IBD447" s="342"/>
      <c r="IBE447" s="342"/>
      <c r="IBF447" s="342"/>
      <c r="IBG447" s="342"/>
      <c r="IBH447" s="342"/>
      <c r="IBI447" s="342"/>
      <c r="IBJ447" s="342"/>
      <c r="IBK447" s="342"/>
      <c r="IBL447" s="342"/>
      <c r="IBM447" s="342"/>
      <c r="IBN447" s="342"/>
      <c r="IBO447" s="342"/>
      <c r="IBP447" s="342"/>
      <c r="IBQ447" s="342"/>
      <c r="IBR447" s="342"/>
      <c r="IBS447" s="342"/>
      <c r="IBT447" s="342"/>
      <c r="IBU447" s="342"/>
      <c r="IBV447" s="342"/>
      <c r="IBW447" s="342"/>
      <c r="IBX447" s="342"/>
      <c r="IBY447" s="342"/>
      <c r="IBZ447" s="342"/>
      <c r="ICA447" s="342"/>
      <c r="ICB447" s="342"/>
      <c r="ICC447" s="342"/>
      <c r="ICD447" s="342"/>
      <c r="ICE447" s="342"/>
      <c r="ICF447" s="342"/>
      <c r="ICG447" s="342"/>
      <c r="ICH447" s="342"/>
      <c r="ICI447" s="342"/>
      <c r="ICJ447" s="342"/>
      <c r="ICK447" s="342"/>
      <c r="ICL447" s="342"/>
      <c r="ICM447" s="342"/>
      <c r="ICN447" s="342"/>
      <c r="ICO447" s="342"/>
      <c r="ICP447" s="342"/>
      <c r="ICQ447" s="342"/>
      <c r="ICR447" s="342"/>
      <c r="ICS447" s="342"/>
      <c r="ICT447" s="342"/>
      <c r="ICU447" s="342"/>
      <c r="ICV447" s="342"/>
      <c r="ICW447" s="342"/>
      <c r="ICX447" s="342"/>
      <c r="ICY447" s="342"/>
      <c r="ICZ447" s="342"/>
      <c r="IDA447" s="342"/>
      <c r="IDB447" s="342"/>
      <c r="IDC447" s="342"/>
      <c r="IDD447" s="342"/>
      <c r="IDE447" s="342"/>
      <c r="IDF447" s="342"/>
      <c r="IDG447" s="342"/>
      <c r="IDH447" s="342"/>
      <c r="IDI447" s="342"/>
      <c r="IDJ447" s="342"/>
      <c r="IDK447" s="342"/>
      <c r="IDL447" s="342"/>
      <c r="IDM447" s="342"/>
      <c r="IDN447" s="342"/>
      <c r="IDO447" s="342"/>
      <c r="IDP447" s="342"/>
      <c r="IDQ447" s="342"/>
      <c r="IDR447" s="342"/>
      <c r="IDS447" s="342"/>
      <c r="IDT447" s="342"/>
      <c r="IDU447" s="342"/>
      <c r="IDV447" s="342"/>
      <c r="IDW447" s="342"/>
      <c r="IDX447" s="342"/>
      <c r="IDY447" s="342"/>
      <c r="IDZ447" s="342"/>
      <c r="IEA447" s="342"/>
      <c r="IEB447" s="342"/>
      <c r="IEC447" s="342"/>
      <c r="IED447" s="342"/>
      <c r="IEE447" s="342"/>
      <c r="IEF447" s="342"/>
      <c r="IEG447" s="342"/>
      <c r="IEH447" s="342"/>
      <c r="IEI447" s="342"/>
      <c r="IEJ447" s="342"/>
      <c r="IEK447" s="342"/>
      <c r="IEL447" s="342"/>
      <c r="IEM447" s="342"/>
      <c r="IEN447" s="342"/>
      <c r="IEO447" s="342"/>
      <c r="IEP447" s="342"/>
      <c r="IEQ447" s="342"/>
      <c r="IER447" s="342"/>
      <c r="IES447" s="342"/>
      <c r="IET447" s="342"/>
      <c r="IEU447" s="342"/>
      <c r="IEV447" s="342"/>
      <c r="IEW447" s="342"/>
      <c r="IEX447" s="342"/>
      <c r="IEY447" s="342"/>
      <c r="IEZ447" s="342"/>
      <c r="IFA447" s="342"/>
      <c r="IFB447" s="342"/>
      <c r="IFC447" s="342"/>
      <c r="IFD447" s="342"/>
      <c r="IFE447" s="342"/>
      <c r="IFF447" s="342"/>
      <c r="IFG447" s="342"/>
      <c r="IFH447" s="342"/>
      <c r="IFI447" s="342"/>
      <c r="IFJ447" s="342"/>
      <c r="IFK447" s="342"/>
      <c r="IFL447" s="342"/>
      <c r="IFM447" s="342"/>
      <c r="IFN447" s="342"/>
      <c r="IFO447" s="342"/>
      <c r="IFP447" s="342"/>
      <c r="IFQ447" s="342"/>
      <c r="IFR447" s="342"/>
      <c r="IFS447" s="342"/>
      <c r="IFT447" s="342"/>
      <c r="IFU447" s="342"/>
      <c r="IFV447" s="342"/>
      <c r="IFW447" s="342"/>
      <c r="IFX447" s="342"/>
      <c r="IFY447" s="342"/>
      <c r="IFZ447" s="342"/>
      <c r="IGA447" s="342"/>
      <c r="IGB447" s="342"/>
      <c r="IGC447" s="342"/>
      <c r="IGD447" s="342"/>
      <c r="IGE447" s="342"/>
      <c r="IGF447" s="342"/>
      <c r="IGG447" s="342"/>
      <c r="IGH447" s="342"/>
      <c r="IGI447" s="342"/>
      <c r="IGJ447" s="342"/>
      <c r="IGK447" s="342"/>
      <c r="IGL447" s="342"/>
      <c r="IGM447" s="342"/>
      <c r="IGN447" s="342"/>
      <c r="IGO447" s="342"/>
      <c r="IGP447" s="342"/>
      <c r="IGQ447" s="342"/>
      <c r="IGR447" s="342"/>
      <c r="IGS447" s="342"/>
      <c r="IGT447" s="342"/>
      <c r="IGU447" s="342"/>
      <c r="IGV447" s="342"/>
      <c r="IGW447" s="342"/>
      <c r="IGX447" s="342"/>
      <c r="IGY447" s="342"/>
      <c r="IGZ447" s="342"/>
      <c r="IHA447" s="342"/>
      <c r="IHB447" s="342"/>
      <c r="IHC447" s="342"/>
      <c r="IHD447" s="342"/>
      <c r="IHE447" s="342"/>
      <c r="IHF447" s="342"/>
      <c r="IHG447" s="342"/>
      <c r="IHH447" s="342"/>
      <c r="IHI447" s="342"/>
      <c r="IHJ447" s="342"/>
      <c r="IHK447" s="342"/>
      <c r="IHL447" s="342"/>
      <c r="IHM447" s="342"/>
      <c r="IHN447" s="342"/>
      <c r="IHO447" s="342"/>
      <c r="IHP447" s="342"/>
      <c r="IHQ447" s="342"/>
      <c r="IHR447" s="342"/>
      <c r="IHS447" s="342"/>
      <c r="IHT447" s="342"/>
      <c r="IHU447" s="342"/>
      <c r="IHV447" s="342"/>
      <c r="IHW447" s="342"/>
      <c r="IHX447" s="342"/>
      <c r="IHY447" s="342"/>
      <c r="IHZ447" s="342"/>
      <c r="IIA447" s="342"/>
      <c r="IIB447" s="342"/>
      <c r="IIC447" s="342"/>
      <c r="IID447" s="342"/>
      <c r="IIE447" s="342"/>
      <c r="IIF447" s="342"/>
      <c r="IIG447" s="342"/>
      <c r="IIH447" s="342"/>
      <c r="III447" s="342"/>
      <c r="IIJ447" s="342"/>
      <c r="IIK447" s="342"/>
      <c r="IIL447" s="342"/>
      <c r="IIM447" s="342"/>
      <c r="IIN447" s="342"/>
      <c r="IIO447" s="342"/>
      <c r="IIP447" s="342"/>
      <c r="IIQ447" s="342"/>
      <c r="IIR447" s="342"/>
      <c r="IIS447" s="342"/>
      <c r="IIT447" s="342"/>
      <c r="IIU447" s="342"/>
      <c r="IIV447" s="342"/>
      <c r="IIW447" s="342"/>
      <c r="IIX447" s="342"/>
      <c r="IIY447" s="342"/>
      <c r="IIZ447" s="342"/>
      <c r="IJA447" s="342"/>
      <c r="IJB447" s="342"/>
      <c r="IJC447" s="342"/>
      <c r="IJD447" s="342"/>
      <c r="IJE447" s="342"/>
      <c r="IJF447" s="342"/>
      <c r="IJG447" s="342"/>
      <c r="IJH447" s="342"/>
      <c r="IJI447" s="342"/>
      <c r="IJJ447" s="342"/>
      <c r="IJK447" s="342"/>
      <c r="IJL447" s="342"/>
      <c r="IJM447" s="342"/>
      <c r="IJN447" s="342"/>
      <c r="IJO447" s="342"/>
      <c r="IJP447" s="342"/>
      <c r="IJQ447" s="342"/>
      <c r="IJR447" s="342"/>
      <c r="IJS447" s="342"/>
      <c r="IJT447" s="342"/>
      <c r="IJU447" s="342"/>
      <c r="IJV447" s="342"/>
      <c r="IJW447" s="342"/>
      <c r="IJX447" s="342"/>
      <c r="IJY447" s="342"/>
      <c r="IJZ447" s="342"/>
      <c r="IKA447" s="342"/>
      <c r="IKB447" s="342"/>
      <c r="IKC447" s="342"/>
      <c r="IKD447" s="342"/>
      <c r="IKE447" s="342"/>
      <c r="IKF447" s="342"/>
      <c r="IKG447" s="342"/>
      <c r="IKH447" s="342"/>
      <c r="IKI447" s="342"/>
      <c r="IKJ447" s="342"/>
      <c r="IKK447" s="342"/>
      <c r="IKL447" s="342"/>
      <c r="IKM447" s="342"/>
      <c r="IKN447" s="342"/>
      <c r="IKO447" s="342"/>
      <c r="IKP447" s="342"/>
      <c r="IKQ447" s="342"/>
      <c r="IKR447" s="342"/>
      <c r="IKS447" s="342"/>
      <c r="IKT447" s="342"/>
      <c r="IKU447" s="342"/>
      <c r="IKV447" s="342"/>
      <c r="IKW447" s="342"/>
      <c r="IKX447" s="342"/>
      <c r="IKY447" s="342"/>
      <c r="IKZ447" s="342"/>
      <c r="ILA447" s="342"/>
      <c r="ILB447" s="342"/>
      <c r="ILC447" s="342"/>
      <c r="ILD447" s="342"/>
      <c r="ILE447" s="342"/>
      <c r="ILF447" s="342"/>
      <c r="ILG447" s="342"/>
      <c r="ILH447" s="342"/>
      <c r="ILI447" s="342"/>
      <c r="ILJ447" s="342"/>
      <c r="ILK447" s="342"/>
      <c r="ILL447" s="342"/>
      <c r="ILM447" s="342"/>
      <c r="ILN447" s="342"/>
      <c r="ILO447" s="342"/>
      <c r="ILP447" s="342"/>
      <c r="ILQ447" s="342"/>
      <c r="ILR447" s="342"/>
      <c r="ILS447" s="342"/>
      <c r="ILT447" s="342"/>
      <c r="ILU447" s="342"/>
      <c r="ILV447" s="342"/>
      <c r="ILW447" s="342"/>
      <c r="ILX447" s="342"/>
      <c r="ILY447" s="342"/>
      <c r="ILZ447" s="342"/>
      <c r="IMA447" s="342"/>
      <c r="IMB447" s="342"/>
      <c r="IMC447" s="342"/>
      <c r="IMD447" s="342"/>
      <c r="IME447" s="342"/>
      <c r="IMF447" s="342"/>
      <c r="IMG447" s="342"/>
      <c r="IMH447" s="342"/>
      <c r="IMI447" s="342"/>
      <c r="IMJ447" s="342"/>
      <c r="IMK447" s="342"/>
      <c r="IML447" s="342"/>
      <c r="IMM447" s="342"/>
      <c r="IMN447" s="342"/>
      <c r="IMO447" s="342"/>
      <c r="IMP447" s="342"/>
      <c r="IMQ447" s="342"/>
      <c r="IMR447" s="342"/>
      <c r="IMS447" s="342"/>
      <c r="IMT447" s="342"/>
      <c r="IMU447" s="342"/>
      <c r="IMV447" s="342"/>
      <c r="IMW447" s="342"/>
      <c r="IMX447" s="342"/>
      <c r="IMY447" s="342"/>
      <c r="IMZ447" s="342"/>
      <c r="INA447" s="342"/>
      <c r="INB447" s="342"/>
      <c r="INC447" s="342"/>
      <c r="IND447" s="342"/>
      <c r="INE447" s="342"/>
      <c r="INF447" s="342"/>
      <c r="ING447" s="342"/>
      <c r="INH447" s="342"/>
      <c r="INI447" s="342"/>
      <c r="INJ447" s="342"/>
      <c r="INK447" s="342"/>
      <c r="INL447" s="342"/>
      <c r="INM447" s="342"/>
      <c r="INN447" s="342"/>
      <c r="INO447" s="342"/>
      <c r="INP447" s="342"/>
      <c r="INQ447" s="342"/>
      <c r="INR447" s="342"/>
      <c r="INS447" s="342"/>
      <c r="INT447" s="342"/>
      <c r="INU447" s="342"/>
      <c r="INV447" s="342"/>
      <c r="INW447" s="342"/>
      <c r="INX447" s="342"/>
      <c r="INY447" s="342"/>
      <c r="INZ447" s="342"/>
      <c r="IOA447" s="342"/>
      <c r="IOB447" s="342"/>
      <c r="IOC447" s="342"/>
      <c r="IOD447" s="342"/>
      <c r="IOE447" s="342"/>
      <c r="IOF447" s="342"/>
      <c r="IOG447" s="342"/>
      <c r="IOH447" s="342"/>
      <c r="IOI447" s="342"/>
      <c r="IOJ447" s="342"/>
      <c r="IOK447" s="342"/>
      <c r="IOL447" s="342"/>
      <c r="IOM447" s="342"/>
      <c r="ION447" s="342"/>
      <c r="IOO447" s="342"/>
      <c r="IOP447" s="342"/>
      <c r="IOQ447" s="342"/>
      <c r="IOR447" s="342"/>
      <c r="IOS447" s="342"/>
      <c r="IOT447" s="342"/>
      <c r="IOU447" s="342"/>
      <c r="IOV447" s="342"/>
      <c r="IOW447" s="342"/>
      <c r="IOX447" s="342"/>
      <c r="IOY447" s="342"/>
      <c r="IOZ447" s="342"/>
      <c r="IPA447" s="342"/>
      <c r="IPB447" s="342"/>
      <c r="IPC447" s="342"/>
      <c r="IPD447" s="342"/>
      <c r="IPE447" s="342"/>
      <c r="IPF447" s="342"/>
      <c r="IPG447" s="342"/>
      <c r="IPH447" s="342"/>
      <c r="IPI447" s="342"/>
      <c r="IPJ447" s="342"/>
      <c r="IPK447" s="342"/>
      <c r="IPL447" s="342"/>
      <c r="IPM447" s="342"/>
      <c r="IPN447" s="342"/>
      <c r="IPO447" s="342"/>
      <c r="IPP447" s="342"/>
      <c r="IPQ447" s="342"/>
      <c r="IPR447" s="342"/>
      <c r="IPS447" s="342"/>
      <c r="IPT447" s="342"/>
      <c r="IPU447" s="342"/>
      <c r="IPV447" s="342"/>
      <c r="IPW447" s="342"/>
      <c r="IPX447" s="342"/>
      <c r="IPY447" s="342"/>
      <c r="IPZ447" s="342"/>
      <c r="IQA447" s="342"/>
      <c r="IQB447" s="342"/>
      <c r="IQC447" s="342"/>
      <c r="IQD447" s="342"/>
      <c r="IQE447" s="342"/>
      <c r="IQF447" s="342"/>
      <c r="IQG447" s="342"/>
      <c r="IQH447" s="342"/>
      <c r="IQI447" s="342"/>
      <c r="IQJ447" s="342"/>
      <c r="IQK447" s="342"/>
      <c r="IQL447" s="342"/>
      <c r="IQM447" s="342"/>
      <c r="IQN447" s="342"/>
      <c r="IQO447" s="342"/>
      <c r="IQP447" s="342"/>
      <c r="IQQ447" s="342"/>
      <c r="IQR447" s="342"/>
      <c r="IQS447" s="342"/>
      <c r="IQT447" s="342"/>
      <c r="IQU447" s="342"/>
      <c r="IQV447" s="342"/>
      <c r="IQW447" s="342"/>
      <c r="IQX447" s="342"/>
      <c r="IQY447" s="342"/>
      <c r="IQZ447" s="342"/>
      <c r="IRA447" s="342"/>
      <c r="IRB447" s="342"/>
      <c r="IRC447" s="342"/>
      <c r="IRD447" s="342"/>
      <c r="IRE447" s="342"/>
      <c r="IRF447" s="342"/>
      <c r="IRG447" s="342"/>
      <c r="IRH447" s="342"/>
      <c r="IRI447" s="342"/>
      <c r="IRJ447" s="342"/>
      <c r="IRK447" s="342"/>
      <c r="IRL447" s="342"/>
      <c r="IRM447" s="342"/>
      <c r="IRN447" s="342"/>
      <c r="IRO447" s="342"/>
      <c r="IRP447" s="342"/>
      <c r="IRQ447" s="342"/>
      <c r="IRR447" s="342"/>
      <c r="IRS447" s="342"/>
      <c r="IRT447" s="342"/>
      <c r="IRU447" s="342"/>
      <c r="IRV447" s="342"/>
      <c r="IRW447" s="342"/>
      <c r="IRX447" s="342"/>
      <c r="IRY447" s="342"/>
      <c r="IRZ447" s="342"/>
      <c r="ISA447" s="342"/>
      <c r="ISB447" s="342"/>
      <c r="ISC447" s="342"/>
      <c r="ISD447" s="342"/>
      <c r="ISE447" s="342"/>
      <c r="ISF447" s="342"/>
      <c r="ISG447" s="342"/>
      <c r="ISH447" s="342"/>
      <c r="ISI447" s="342"/>
      <c r="ISJ447" s="342"/>
      <c r="ISK447" s="342"/>
      <c r="ISL447" s="342"/>
      <c r="ISM447" s="342"/>
      <c r="ISN447" s="342"/>
      <c r="ISO447" s="342"/>
      <c r="ISP447" s="342"/>
      <c r="ISQ447" s="342"/>
      <c r="ISR447" s="342"/>
      <c r="ISS447" s="342"/>
      <c r="IST447" s="342"/>
      <c r="ISU447" s="342"/>
      <c r="ISV447" s="342"/>
      <c r="ISW447" s="342"/>
      <c r="ISX447" s="342"/>
      <c r="ISY447" s="342"/>
      <c r="ISZ447" s="342"/>
      <c r="ITA447" s="342"/>
      <c r="ITB447" s="342"/>
      <c r="ITC447" s="342"/>
      <c r="ITD447" s="342"/>
      <c r="ITE447" s="342"/>
      <c r="ITF447" s="342"/>
      <c r="ITG447" s="342"/>
      <c r="ITH447" s="342"/>
      <c r="ITI447" s="342"/>
      <c r="ITJ447" s="342"/>
      <c r="ITK447" s="342"/>
      <c r="ITL447" s="342"/>
      <c r="ITM447" s="342"/>
      <c r="ITN447" s="342"/>
      <c r="ITO447" s="342"/>
      <c r="ITP447" s="342"/>
      <c r="ITQ447" s="342"/>
      <c r="ITR447" s="342"/>
      <c r="ITS447" s="342"/>
      <c r="ITT447" s="342"/>
      <c r="ITU447" s="342"/>
      <c r="ITV447" s="342"/>
      <c r="ITW447" s="342"/>
      <c r="ITX447" s="342"/>
      <c r="ITY447" s="342"/>
      <c r="ITZ447" s="342"/>
      <c r="IUA447" s="342"/>
      <c r="IUB447" s="342"/>
      <c r="IUC447" s="342"/>
      <c r="IUD447" s="342"/>
      <c r="IUE447" s="342"/>
      <c r="IUF447" s="342"/>
      <c r="IUG447" s="342"/>
      <c r="IUH447" s="342"/>
      <c r="IUI447" s="342"/>
      <c r="IUJ447" s="342"/>
      <c r="IUK447" s="342"/>
      <c r="IUL447" s="342"/>
      <c r="IUM447" s="342"/>
      <c r="IUN447" s="342"/>
      <c r="IUO447" s="342"/>
      <c r="IUP447" s="342"/>
      <c r="IUQ447" s="342"/>
      <c r="IUR447" s="342"/>
      <c r="IUS447" s="342"/>
      <c r="IUT447" s="342"/>
      <c r="IUU447" s="342"/>
      <c r="IUV447" s="342"/>
      <c r="IUW447" s="342"/>
      <c r="IUX447" s="342"/>
      <c r="IUY447" s="342"/>
      <c r="IUZ447" s="342"/>
      <c r="IVA447" s="342"/>
      <c r="IVB447" s="342"/>
      <c r="IVC447" s="342"/>
      <c r="IVD447" s="342"/>
      <c r="IVE447" s="342"/>
      <c r="IVF447" s="342"/>
      <c r="IVG447" s="342"/>
      <c r="IVH447" s="342"/>
      <c r="IVI447" s="342"/>
      <c r="IVJ447" s="342"/>
      <c r="IVK447" s="342"/>
      <c r="IVL447" s="342"/>
      <c r="IVM447" s="342"/>
      <c r="IVN447" s="342"/>
      <c r="IVO447" s="342"/>
      <c r="IVP447" s="342"/>
      <c r="IVQ447" s="342"/>
      <c r="IVR447" s="342"/>
      <c r="IVS447" s="342"/>
      <c r="IVT447" s="342"/>
      <c r="IVU447" s="342"/>
      <c r="IVV447" s="342"/>
      <c r="IVW447" s="342"/>
      <c r="IVX447" s="342"/>
      <c r="IVY447" s="342"/>
      <c r="IVZ447" s="342"/>
      <c r="IWA447" s="342"/>
      <c r="IWB447" s="342"/>
      <c r="IWC447" s="342"/>
      <c r="IWD447" s="342"/>
      <c r="IWE447" s="342"/>
      <c r="IWF447" s="342"/>
      <c r="IWG447" s="342"/>
      <c r="IWH447" s="342"/>
      <c r="IWI447" s="342"/>
      <c r="IWJ447" s="342"/>
      <c r="IWK447" s="342"/>
      <c r="IWL447" s="342"/>
      <c r="IWM447" s="342"/>
      <c r="IWN447" s="342"/>
      <c r="IWO447" s="342"/>
      <c r="IWP447" s="342"/>
      <c r="IWQ447" s="342"/>
      <c r="IWR447" s="342"/>
      <c r="IWS447" s="342"/>
      <c r="IWT447" s="342"/>
      <c r="IWU447" s="342"/>
      <c r="IWV447" s="342"/>
      <c r="IWW447" s="342"/>
      <c r="IWX447" s="342"/>
      <c r="IWY447" s="342"/>
      <c r="IWZ447" s="342"/>
      <c r="IXA447" s="342"/>
      <c r="IXB447" s="342"/>
      <c r="IXC447" s="342"/>
      <c r="IXD447" s="342"/>
      <c r="IXE447" s="342"/>
      <c r="IXF447" s="342"/>
      <c r="IXG447" s="342"/>
      <c r="IXH447" s="342"/>
      <c r="IXI447" s="342"/>
      <c r="IXJ447" s="342"/>
      <c r="IXK447" s="342"/>
      <c r="IXL447" s="342"/>
      <c r="IXM447" s="342"/>
      <c r="IXN447" s="342"/>
      <c r="IXO447" s="342"/>
      <c r="IXP447" s="342"/>
      <c r="IXQ447" s="342"/>
      <c r="IXR447" s="342"/>
      <c r="IXS447" s="342"/>
      <c r="IXT447" s="342"/>
      <c r="IXU447" s="342"/>
      <c r="IXV447" s="342"/>
      <c r="IXW447" s="342"/>
      <c r="IXX447" s="342"/>
      <c r="IXY447" s="342"/>
      <c r="IXZ447" s="342"/>
      <c r="IYA447" s="342"/>
      <c r="IYB447" s="342"/>
      <c r="IYC447" s="342"/>
      <c r="IYD447" s="342"/>
      <c r="IYE447" s="342"/>
      <c r="IYF447" s="342"/>
      <c r="IYG447" s="342"/>
      <c r="IYH447" s="342"/>
      <c r="IYI447" s="342"/>
      <c r="IYJ447" s="342"/>
      <c r="IYK447" s="342"/>
      <c r="IYL447" s="342"/>
      <c r="IYM447" s="342"/>
      <c r="IYN447" s="342"/>
      <c r="IYO447" s="342"/>
      <c r="IYP447" s="342"/>
      <c r="IYQ447" s="342"/>
      <c r="IYR447" s="342"/>
      <c r="IYS447" s="342"/>
      <c r="IYT447" s="342"/>
      <c r="IYU447" s="342"/>
      <c r="IYV447" s="342"/>
      <c r="IYW447" s="342"/>
      <c r="IYX447" s="342"/>
      <c r="IYY447" s="342"/>
      <c r="IYZ447" s="342"/>
      <c r="IZA447" s="342"/>
      <c r="IZB447" s="342"/>
      <c r="IZC447" s="342"/>
      <c r="IZD447" s="342"/>
      <c r="IZE447" s="342"/>
      <c r="IZF447" s="342"/>
      <c r="IZG447" s="342"/>
      <c r="IZH447" s="342"/>
      <c r="IZI447" s="342"/>
      <c r="IZJ447" s="342"/>
      <c r="IZK447" s="342"/>
      <c r="IZL447" s="342"/>
      <c r="IZM447" s="342"/>
      <c r="IZN447" s="342"/>
      <c r="IZO447" s="342"/>
      <c r="IZP447" s="342"/>
      <c r="IZQ447" s="342"/>
      <c r="IZR447" s="342"/>
      <c r="IZS447" s="342"/>
      <c r="IZT447" s="342"/>
      <c r="IZU447" s="342"/>
      <c r="IZV447" s="342"/>
      <c r="IZW447" s="342"/>
      <c r="IZX447" s="342"/>
      <c r="IZY447" s="342"/>
      <c r="IZZ447" s="342"/>
      <c r="JAA447" s="342"/>
      <c r="JAB447" s="342"/>
      <c r="JAC447" s="342"/>
      <c r="JAD447" s="342"/>
      <c r="JAE447" s="342"/>
      <c r="JAF447" s="342"/>
      <c r="JAG447" s="342"/>
      <c r="JAH447" s="342"/>
      <c r="JAI447" s="342"/>
      <c r="JAJ447" s="342"/>
      <c r="JAK447" s="342"/>
      <c r="JAL447" s="342"/>
      <c r="JAM447" s="342"/>
      <c r="JAN447" s="342"/>
      <c r="JAO447" s="342"/>
      <c r="JAP447" s="342"/>
      <c r="JAQ447" s="342"/>
      <c r="JAR447" s="342"/>
      <c r="JAS447" s="342"/>
      <c r="JAT447" s="342"/>
      <c r="JAU447" s="342"/>
      <c r="JAV447" s="342"/>
      <c r="JAW447" s="342"/>
      <c r="JAX447" s="342"/>
      <c r="JAY447" s="342"/>
      <c r="JAZ447" s="342"/>
      <c r="JBA447" s="342"/>
      <c r="JBB447" s="342"/>
      <c r="JBC447" s="342"/>
      <c r="JBD447" s="342"/>
      <c r="JBE447" s="342"/>
      <c r="JBF447" s="342"/>
      <c r="JBG447" s="342"/>
      <c r="JBH447" s="342"/>
      <c r="JBI447" s="342"/>
      <c r="JBJ447" s="342"/>
      <c r="JBK447" s="342"/>
      <c r="JBL447" s="342"/>
      <c r="JBM447" s="342"/>
      <c r="JBN447" s="342"/>
      <c r="JBO447" s="342"/>
      <c r="JBP447" s="342"/>
      <c r="JBQ447" s="342"/>
      <c r="JBR447" s="342"/>
      <c r="JBS447" s="342"/>
      <c r="JBT447" s="342"/>
      <c r="JBU447" s="342"/>
      <c r="JBV447" s="342"/>
      <c r="JBW447" s="342"/>
      <c r="JBX447" s="342"/>
      <c r="JBY447" s="342"/>
      <c r="JBZ447" s="342"/>
      <c r="JCA447" s="342"/>
      <c r="JCB447" s="342"/>
      <c r="JCC447" s="342"/>
      <c r="JCD447" s="342"/>
      <c r="JCE447" s="342"/>
      <c r="JCF447" s="342"/>
      <c r="JCG447" s="342"/>
      <c r="JCH447" s="342"/>
      <c r="JCI447" s="342"/>
      <c r="JCJ447" s="342"/>
      <c r="JCK447" s="342"/>
      <c r="JCL447" s="342"/>
      <c r="JCM447" s="342"/>
      <c r="JCN447" s="342"/>
      <c r="JCO447" s="342"/>
      <c r="JCP447" s="342"/>
      <c r="JCQ447" s="342"/>
      <c r="JCR447" s="342"/>
      <c r="JCS447" s="342"/>
      <c r="JCT447" s="342"/>
      <c r="JCU447" s="342"/>
      <c r="JCV447" s="342"/>
      <c r="JCW447" s="342"/>
      <c r="JCX447" s="342"/>
      <c r="JCY447" s="342"/>
      <c r="JCZ447" s="342"/>
      <c r="JDA447" s="342"/>
      <c r="JDB447" s="342"/>
      <c r="JDC447" s="342"/>
      <c r="JDD447" s="342"/>
      <c r="JDE447" s="342"/>
      <c r="JDF447" s="342"/>
      <c r="JDG447" s="342"/>
      <c r="JDH447" s="342"/>
      <c r="JDI447" s="342"/>
      <c r="JDJ447" s="342"/>
      <c r="JDK447" s="342"/>
      <c r="JDL447" s="342"/>
      <c r="JDM447" s="342"/>
      <c r="JDN447" s="342"/>
      <c r="JDO447" s="342"/>
      <c r="JDP447" s="342"/>
      <c r="JDQ447" s="342"/>
      <c r="JDR447" s="342"/>
      <c r="JDS447" s="342"/>
      <c r="JDT447" s="342"/>
      <c r="JDU447" s="342"/>
      <c r="JDV447" s="342"/>
      <c r="JDW447" s="342"/>
      <c r="JDX447" s="342"/>
      <c r="JDY447" s="342"/>
      <c r="JDZ447" s="342"/>
      <c r="JEA447" s="342"/>
      <c r="JEB447" s="342"/>
      <c r="JEC447" s="342"/>
      <c r="JED447" s="342"/>
      <c r="JEE447" s="342"/>
      <c r="JEF447" s="342"/>
      <c r="JEG447" s="342"/>
      <c r="JEH447" s="342"/>
      <c r="JEI447" s="342"/>
      <c r="JEJ447" s="342"/>
      <c r="JEK447" s="342"/>
      <c r="JEL447" s="342"/>
      <c r="JEM447" s="342"/>
      <c r="JEN447" s="342"/>
      <c r="JEO447" s="342"/>
      <c r="JEP447" s="342"/>
      <c r="JEQ447" s="342"/>
      <c r="JER447" s="342"/>
      <c r="JES447" s="342"/>
      <c r="JET447" s="342"/>
      <c r="JEU447" s="342"/>
      <c r="JEV447" s="342"/>
      <c r="JEW447" s="342"/>
      <c r="JEX447" s="342"/>
      <c r="JEY447" s="342"/>
      <c r="JEZ447" s="342"/>
      <c r="JFA447" s="342"/>
      <c r="JFB447" s="342"/>
      <c r="JFC447" s="342"/>
      <c r="JFD447" s="342"/>
      <c r="JFE447" s="342"/>
      <c r="JFF447" s="342"/>
      <c r="JFG447" s="342"/>
      <c r="JFH447" s="342"/>
      <c r="JFI447" s="342"/>
      <c r="JFJ447" s="342"/>
      <c r="JFK447" s="342"/>
      <c r="JFL447" s="342"/>
      <c r="JFM447" s="342"/>
      <c r="JFN447" s="342"/>
      <c r="JFO447" s="342"/>
      <c r="JFP447" s="342"/>
      <c r="JFQ447" s="342"/>
      <c r="JFR447" s="342"/>
      <c r="JFS447" s="342"/>
      <c r="JFT447" s="342"/>
      <c r="JFU447" s="342"/>
      <c r="JFV447" s="342"/>
      <c r="JFW447" s="342"/>
      <c r="JFX447" s="342"/>
      <c r="JFY447" s="342"/>
      <c r="JFZ447" s="342"/>
      <c r="JGA447" s="342"/>
      <c r="JGB447" s="342"/>
      <c r="JGC447" s="342"/>
      <c r="JGD447" s="342"/>
      <c r="JGE447" s="342"/>
      <c r="JGF447" s="342"/>
      <c r="JGG447" s="342"/>
      <c r="JGH447" s="342"/>
      <c r="JGI447" s="342"/>
      <c r="JGJ447" s="342"/>
      <c r="JGK447" s="342"/>
      <c r="JGL447" s="342"/>
      <c r="JGM447" s="342"/>
      <c r="JGN447" s="342"/>
      <c r="JGO447" s="342"/>
      <c r="JGP447" s="342"/>
      <c r="JGQ447" s="342"/>
      <c r="JGR447" s="342"/>
      <c r="JGS447" s="342"/>
      <c r="JGT447" s="342"/>
      <c r="JGU447" s="342"/>
      <c r="JGV447" s="342"/>
      <c r="JGW447" s="342"/>
      <c r="JGX447" s="342"/>
      <c r="JGY447" s="342"/>
      <c r="JGZ447" s="342"/>
      <c r="JHA447" s="342"/>
      <c r="JHB447" s="342"/>
      <c r="JHC447" s="342"/>
      <c r="JHD447" s="342"/>
      <c r="JHE447" s="342"/>
      <c r="JHF447" s="342"/>
      <c r="JHG447" s="342"/>
      <c r="JHH447" s="342"/>
      <c r="JHI447" s="342"/>
      <c r="JHJ447" s="342"/>
      <c r="JHK447" s="342"/>
      <c r="JHL447" s="342"/>
      <c r="JHM447" s="342"/>
      <c r="JHN447" s="342"/>
      <c r="JHO447" s="342"/>
      <c r="JHP447" s="342"/>
      <c r="JHQ447" s="342"/>
      <c r="JHR447" s="342"/>
      <c r="JHS447" s="342"/>
      <c r="JHT447" s="342"/>
      <c r="JHU447" s="342"/>
      <c r="JHV447" s="342"/>
      <c r="JHW447" s="342"/>
      <c r="JHX447" s="342"/>
      <c r="JHY447" s="342"/>
      <c r="JHZ447" s="342"/>
      <c r="JIA447" s="342"/>
      <c r="JIB447" s="342"/>
      <c r="JIC447" s="342"/>
      <c r="JID447" s="342"/>
      <c r="JIE447" s="342"/>
      <c r="JIF447" s="342"/>
      <c r="JIG447" s="342"/>
      <c r="JIH447" s="342"/>
      <c r="JII447" s="342"/>
      <c r="JIJ447" s="342"/>
      <c r="JIK447" s="342"/>
      <c r="JIL447" s="342"/>
      <c r="JIM447" s="342"/>
      <c r="JIN447" s="342"/>
      <c r="JIO447" s="342"/>
      <c r="JIP447" s="342"/>
      <c r="JIQ447" s="342"/>
      <c r="JIR447" s="342"/>
      <c r="JIS447" s="342"/>
      <c r="JIT447" s="342"/>
      <c r="JIU447" s="342"/>
      <c r="JIV447" s="342"/>
      <c r="JIW447" s="342"/>
      <c r="JIX447" s="342"/>
      <c r="JIY447" s="342"/>
      <c r="JIZ447" s="342"/>
      <c r="JJA447" s="342"/>
      <c r="JJB447" s="342"/>
      <c r="JJC447" s="342"/>
      <c r="JJD447" s="342"/>
      <c r="JJE447" s="342"/>
      <c r="JJF447" s="342"/>
      <c r="JJG447" s="342"/>
      <c r="JJH447" s="342"/>
      <c r="JJI447" s="342"/>
      <c r="JJJ447" s="342"/>
      <c r="JJK447" s="342"/>
      <c r="JJL447" s="342"/>
      <c r="JJM447" s="342"/>
      <c r="JJN447" s="342"/>
      <c r="JJO447" s="342"/>
      <c r="JJP447" s="342"/>
      <c r="JJQ447" s="342"/>
      <c r="JJR447" s="342"/>
      <c r="JJS447" s="342"/>
      <c r="JJT447" s="342"/>
      <c r="JJU447" s="342"/>
      <c r="JJV447" s="342"/>
      <c r="JJW447" s="342"/>
      <c r="JJX447" s="342"/>
      <c r="JJY447" s="342"/>
      <c r="JJZ447" s="342"/>
      <c r="JKA447" s="342"/>
      <c r="JKB447" s="342"/>
      <c r="JKC447" s="342"/>
      <c r="JKD447" s="342"/>
      <c r="JKE447" s="342"/>
      <c r="JKF447" s="342"/>
      <c r="JKG447" s="342"/>
      <c r="JKH447" s="342"/>
      <c r="JKI447" s="342"/>
      <c r="JKJ447" s="342"/>
      <c r="JKK447" s="342"/>
      <c r="JKL447" s="342"/>
      <c r="JKM447" s="342"/>
      <c r="JKN447" s="342"/>
      <c r="JKO447" s="342"/>
      <c r="JKP447" s="342"/>
      <c r="JKQ447" s="342"/>
      <c r="JKR447" s="342"/>
      <c r="JKS447" s="342"/>
      <c r="JKT447" s="342"/>
      <c r="JKU447" s="342"/>
      <c r="JKV447" s="342"/>
      <c r="JKW447" s="342"/>
      <c r="JKX447" s="342"/>
      <c r="JKY447" s="342"/>
      <c r="JKZ447" s="342"/>
      <c r="JLA447" s="342"/>
      <c r="JLB447" s="342"/>
      <c r="JLC447" s="342"/>
      <c r="JLD447" s="342"/>
      <c r="JLE447" s="342"/>
      <c r="JLF447" s="342"/>
      <c r="JLG447" s="342"/>
      <c r="JLH447" s="342"/>
      <c r="JLI447" s="342"/>
      <c r="JLJ447" s="342"/>
      <c r="JLK447" s="342"/>
      <c r="JLL447" s="342"/>
      <c r="JLM447" s="342"/>
      <c r="JLN447" s="342"/>
      <c r="JLO447" s="342"/>
      <c r="JLP447" s="342"/>
      <c r="JLQ447" s="342"/>
      <c r="JLR447" s="342"/>
      <c r="JLS447" s="342"/>
      <c r="JLT447" s="342"/>
      <c r="JLU447" s="342"/>
      <c r="JLV447" s="342"/>
      <c r="JLW447" s="342"/>
      <c r="JLX447" s="342"/>
      <c r="JLY447" s="342"/>
      <c r="JLZ447" s="342"/>
      <c r="JMA447" s="342"/>
      <c r="JMB447" s="342"/>
      <c r="JMC447" s="342"/>
      <c r="JMD447" s="342"/>
      <c r="JME447" s="342"/>
      <c r="JMF447" s="342"/>
      <c r="JMG447" s="342"/>
      <c r="JMH447" s="342"/>
      <c r="JMI447" s="342"/>
      <c r="JMJ447" s="342"/>
      <c r="JMK447" s="342"/>
      <c r="JML447" s="342"/>
      <c r="JMM447" s="342"/>
      <c r="JMN447" s="342"/>
      <c r="JMO447" s="342"/>
      <c r="JMP447" s="342"/>
      <c r="JMQ447" s="342"/>
      <c r="JMR447" s="342"/>
      <c r="JMS447" s="342"/>
      <c r="JMT447" s="342"/>
      <c r="JMU447" s="342"/>
      <c r="JMV447" s="342"/>
      <c r="JMW447" s="342"/>
      <c r="JMX447" s="342"/>
      <c r="JMY447" s="342"/>
      <c r="JMZ447" s="342"/>
      <c r="JNA447" s="342"/>
      <c r="JNB447" s="342"/>
      <c r="JNC447" s="342"/>
      <c r="JND447" s="342"/>
      <c r="JNE447" s="342"/>
      <c r="JNF447" s="342"/>
      <c r="JNG447" s="342"/>
      <c r="JNH447" s="342"/>
      <c r="JNI447" s="342"/>
      <c r="JNJ447" s="342"/>
      <c r="JNK447" s="342"/>
      <c r="JNL447" s="342"/>
      <c r="JNM447" s="342"/>
      <c r="JNN447" s="342"/>
      <c r="JNO447" s="342"/>
      <c r="JNP447" s="342"/>
      <c r="JNQ447" s="342"/>
      <c r="JNR447" s="342"/>
      <c r="JNS447" s="342"/>
      <c r="JNT447" s="342"/>
      <c r="JNU447" s="342"/>
      <c r="JNV447" s="342"/>
      <c r="JNW447" s="342"/>
      <c r="JNX447" s="342"/>
      <c r="JNY447" s="342"/>
      <c r="JNZ447" s="342"/>
      <c r="JOA447" s="342"/>
      <c r="JOB447" s="342"/>
      <c r="JOC447" s="342"/>
      <c r="JOD447" s="342"/>
      <c r="JOE447" s="342"/>
      <c r="JOF447" s="342"/>
      <c r="JOG447" s="342"/>
      <c r="JOH447" s="342"/>
      <c r="JOI447" s="342"/>
      <c r="JOJ447" s="342"/>
      <c r="JOK447" s="342"/>
      <c r="JOL447" s="342"/>
      <c r="JOM447" s="342"/>
      <c r="JON447" s="342"/>
      <c r="JOO447" s="342"/>
      <c r="JOP447" s="342"/>
      <c r="JOQ447" s="342"/>
      <c r="JOR447" s="342"/>
      <c r="JOS447" s="342"/>
      <c r="JOT447" s="342"/>
      <c r="JOU447" s="342"/>
      <c r="JOV447" s="342"/>
      <c r="JOW447" s="342"/>
      <c r="JOX447" s="342"/>
      <c r="JOY447" s="342"/>
      <c r="JOZ447" s="342"/>
      <c r="JPA447" s="342"/>
      <c r="JPB447" s="342"/>
      <c r="JPC447" s="342"/>
      <c r="JPD447" s="342"/>
      <c r="JPE447" s="342"/>
      <c r="JPF447" s="342"/>
      <c r="JPG447" s="342"/>
      <c r="JPH447" s="342"/>
      <c r="JPI447" s="342"/>
      <c r="JPJ447" s="342"/>
      <c r="JPK447" s="342"/>
      <c r="JPL447" s="342"/>
      <c r="JPM447" s="342"/>
      <c r="JPN447" s="342"/>
      <c r="JPO447" s="342"/>
      <c r="JPP447" s="342"/>
      <c r="JPQ447" s="342"/>
      <c r="JPR447" s="342"/>
      <c r="JPS447" s="342"/>
      <c r="JPT447" s="342"/>
      <c r="JPU447" s="342"/>
      <c r="JPV447" s="342"/>
      <c r="JPW447" s="342"/>
      <c r="JPX447" s="342"/>
      <c r="JPY447" s="342"/>
      <c r="JPZ447" s="342"/>
      <c r="JQA447" s="342"/>
      <c r="JQB447" s="342"/>
      <c r="JQC447" s="342"/>
      <c r="JQD447" s="342"/>
      <c r="JQE447" s="342"/>
      <c r="JQF447" s="342"/>
      <c r="JQG447" s="342"/>
      <c r="JQH447" s="342"/>
      <c r="JQI447" s="342"/>
      <c r="JQJ447" s="342"/>
      <c r="JQK447" s="342"/>
      <c r="JQL447" s="342"/>
      <c r="JQM447" s="342"/>
      <c r="JQN447" s="342"/>
      <c r="JQO447" s="342"/>
      <c r="JQP447" s="342"/>
      <c r="JQQ447" s="342"/>
      <c r="JQR447" s="342"/>
      <c r="JQS447" s="342"/>
      <c r="JQT447" s="342"/>
      <c r="JQU447" s="342"/>
      <c r="JQV447" s="342"/>
      <c r="JQW447" s="342"/>
      <c r="JQX447" s="342"/>
      <c r="JQY447" s="342"/>
      <c r="JQZ447" s="342"/>
      <c r="JRA447" s="342"/>
      <c r="JRB447" s="342"/>
      <c r="JRC447" s="342"/>
      <c r="JRD447" s="342"/>
      <c r="JRE447" s="342"/>
      <c r="JRF447" s="342"/>
      <c r="JRG447" s="342"/>
      <c r="JRH447" s="342"/>
      <c r="JRI447" s="342"/>
      <c r="JRJ447" s="342"/>
      <c r="JRK447" s="342"/>
      <c r="JRL447" s="342"/>
      <c r="JRM447" s="342"/>
      <c r="JRN447" s="342"/>
      <c r="JRO447" s="342"/>
      <c r="JRP447" s="342"/>
      <c r="JRQ447" s="342"/>
      <c r="JRR447" s="342"/>
      <c r="JRS447" s="342"/>
      <c r="JRT447" s="342"/>
      <c r="JRU447" s="342"/>
      <c r="JRV447" s="342"/>
      <c r="JRW447" s="342"/>
      <c r="JRX447" s="342"/>
      <c r="JRY447" s="342"/>
      <c r="JRZ447" s="342"/>
      <c r="JSA447" s="342"/>
      <c r="JSB447" s="342"/>
      <c r="JSC447" s="342"/>
      <c r="JSD447" s="342"/>
      <c r="JSE447" s="342"/>
      <c r="JSF447" s="342"/>
      <c r="JSG447" s="342"/>
      <c r="JSH447" s="342"/>
      <c r="JSI447" s="342"/>
      <c r="JSJ447" s="342"/>
      <c r="JSK447" s="342"/>
      <c r="JSL447" s="342"/>
      <c r="JSM447" s="342"/>
      <c r="JSN447" s="342"/>
      <c r="JSO447" s="342"/>
      <c r="JSP447" s="342"/>
      <c r="JSQ447" s="342"/>
      <c r="JSR447" s="342"/>
      <c r="JSS447" s="342"/>
      <c r="JST447" s="342"/>
      <c r="JSU447" s="342"/>
      <c r="JSV447" s="342"/>
      <c r="JSW447" s="342"/>
      <c r="JSX447" s="342"/>
      <c r="JSY447" s="342"/>
      <c r="JSZ447" s="342"/>
      <c r="JTA447" s="342"/>
      <c r="JTB447" s="342"/>
      <c r="JTC447" s="342"/>
      <c r="JTD447" s="342"/>
      <c r="JTE447" s="342"/>
      <c r="JTF447" s="342"/>
      <c r="JTG447" s="342"/>
      <c r="JTH447" s="342"/>
      <c r="JTI447" s="342"/>
      <c r="JTJ447" s="342"/>
      <c r="JTK447" s="342"/>
      <c r="JTL447" s="342"/>
      <c r="JTM447" s="342"/>
      <c r="JTN447" s="342"/>
      <c r="JTO447" s="342"/>
      <c r="JTP447" s="342"/>
      <c r="JTQ447" s="342"/>
      <c r="JTR447" s="342"/>
      <c r="JTS447" s="342"/>
      <c r="JTT447" s="342"/>
      <c r="JTU447" s="342"/>
      <c r="JTV447" s="342"/>
      <c r="JTW447" s="342"/>
      <c r="JTX447" s="342"/>
      <c r="JTY447" s="342"/>
      <c r="JTZ447" s="342"/>
      <c r="JUA447" s="342"/>
      <c r="JUB447" s="342"/>
      <c r="JUC447" s="342"/>
      <c r="JUD447" s="342"/>
      <c r="JUE447" s="342"/>
      <c r="JUF447" s="342"/>
      <c r="JUG447" s="342"/>
      <c r="JUH447" s="342"/>
      <c r="JUI447" s="342"/>
      <c r="JUJ447" s="342"/>
      <c r="JUK447" s="342"/>
      <c r="JUL447" s="342"/>
      <c r="JUM447" s="342"/>
      <c r="JUN447" s="342"/>
      <c r="JUO447" s="342"/>
      <c r="JUP447" s="342"/>
      <c r="JUQ447" s="342"/>
      <c r="JUR447" s="342"/>
      <c r="JUS447" s="342"/>
      <c r="JUT447" s="342"/>
      <c r="JUU447" s="342"/>
      <c r="JUV447" s="342"/>
      <c r="JUW447" s="342"/>
      <c r="JUX447" s="342"/>
      <c r="JUY447" s="342"/>
      <c r="JUZ447" s="342"/>
      <c r="JVA447" s="342"/>
      <c r="JVB447" s="342"/>
      <c r="JVC447" s="342"/>
      <c r="JVD447" s="342"/>
      <c r="JVE447" s="342"/>
      <c r="JVF447" s="342"/>
      <c r="JVG447" s="342"/>
      <c r="JVH447" s="342"/>
      <c r="JVI447" s="342"/>
      <c r="JVJ447" s="342"/>
      <c r="JVK447" s="342"/>
      <c r="JVL447" s="342"/>
      <c r="JVM447" s="342"/>
      <c r="JVN447" s="342"/>
      <c r="JVO447" s="342"/>
      <c r="JVP447" s="342"/>
      <c r="JVQ447" s="342"/>
      <c r="JVR447" s="342"/>
      <c r="JVS447" s="342"/>
      <c r="JVT447" s="342"/>
      <c r="JVU447" s="342"/>
      <c r="JVV447" s="342"/>
      <c r="JVW447" s="342"/>
      <c r="JVX447" s="342"/>
      <c r="JVY447" s="342"/>
      <c r="JVZ447" s="342"/>
      <c r="JWA447" s="342"/>
      <c r="JWB447" s="342"/>
      <c r="JWC447" s="342"/>
      <c r="JWD447" s="342"/>
      <c r="JWE447" s="342"/>
      <c r="JWF447" s="342"/>
      <c r="JWG447" s="342"/>
      <c r="JWH447" s="342"/>
      <c r="JWI447" s="342"/>
      <c r="JWJ447" s="342"/>
      <c r="JWK447" s="342"/>
      <c r="JWL447" s="342"/>
      <c r="JWM447" s="342"/>
      <c r="JWN447" s="342"/>
      <c r="JWO447" s="342"/>
      <c r="JWP447" s="342"/>
      <c r="JWQ447" s="342"/>
      <c r="JWR447" s="342"/>
      <c r="JWS447" s="342"/>
      <c r="JWT447" s="342"/>
      <c r="JWU447" s="342"/>
      <c r="JWV447" s="342"/>
      <c r="JWW447" s="342"/>
      <c r="JWX447" s="342"/>
      <c r="JWY447" s="342"/>
      <c r="JWZ447" s="342"/>
      <c r="JXA447" s="342"/>
      <c r="JXB447" s="342"/>
      <c r="JXC447" s="342"/>
      <c r="JXD447" s="342"/>
      <c r="JXE447" s="342"/>
      <c r="JXF447" s="342"/>
      <c r="JXG447" s="342"/>
      <c r="JXH447" s="342"/>
      <c r="JXI447" s="342"/>
      <c r="JXJ447" s="342"/>
      <c r="JXK447" s="342"/>
      <c r="JXL447" s="342"/>
      <c r="JXM447" s="342"/>
      <c r="JXN447" s="342"/>
      <c r="JXO447" s="342"/>
      <c r="JXP447" s="342"/>
      <c r="JXQ447" s="342"/>
      <c r="JXR447" s="342"/>
      <c r="JXS447" s="342"/>
      <c r="JXT447" s="342"/>
      <c r="JXU447" s="342"/>
      <c r="JXV447" s="342"/>
      <c r="JXW447" s="342"/>
      <c r="JXX447" s="342"/>
      <c r="JXY447" s="342"/>
      <c r="JXZ447" s="342"/>
      <c r="JYA447" s="342"/>
      <c r="JYB447" s="342"/>
      <c r="JYC447" s="342"/>
      <c r="JYD447" s="342"/>
      <c r="JYE447" s="342"/>
      <c r="JYF447" s="342"/>
      <c r="JYG447" s="342"/>
      <c r="JYH447" s="342"/>
      <c r="JYI447" s="342"/>
      <c r="JYJ447" s="342"/>
      <c r="JYK447" s="342"/>
      <c r="JYL447" s="342"/>
      <c r="JYM447" s="342"/>
      <c r="JYN447" s="342"/>
      <c r="JYO447" s="342"/>
      <c r="JYP447" s="342"/>
      <c r="JYQ447" s="342"/>
      <c r="JYR447" s="342"/>
      <c r="JYS447" s="342"/>
      <c r="JYT447" s="342"/>
      <c r="JYU447" s="342"/>
      <c r="JYV447" s="342"/>
      <c r="JYW447" s="342"/>
      <c r="JYX447" s="342"/>
      <c r="JYY447" s="342"/>
      <c r="JYZ447" s="342"/>
      <c r="JZA447" s="342"/>
      <c r="JZB447" s="342"/>
      <c r="JZC447" s="342"/>
      <c r="JZD447" s="342"/>
      <c r="JZE447" s="342"/>
      <c r="JZF447" s="342"/>
      <c r="JZG447" s="342"/>
      <c r="JZH447" s="342"/>
      <c r="JZI447" s="342"/>
      <c r="JZJ447" s="342"/>
      <c r="JZK447" s="342"/>
      <c r="JZL447" s="342"/>
      <c r="JZM447" s="342"/>
      <c r="JZN447" s="342"/>
      <c r="JZO447" s="342"/>
      <c r="JZP447" s="342"/>
      <c r="JZQ447" s="342"/>
      <c r="JZR447" s="342"/>
      <c r="JZS447" s="342"/>
      <c r="JZT447" s="342"/>
      <c r="JZU447" s="342"/>
      <c r="JZV447" s="342"/>
      <c r="JZW447" s="342"/>
      <c r="JZX447" s="342"/>
      <c r="JZY447" s="342"/>
      <c r="JZZ447" s="342"/>
      <c r="KAA447" s="342"/>
      <c r="KAB447" s="342"/>
      <c r="KAC447" s="342"/>
      <c r="KAD447" s="342"/>
      <c r="KAE447" s="342"/>
      <c r="KAF447" s="342"/>
      <c r="KAG447" s="342"/>
      <c r="KAH447" s="342"/>
      <c r="KAI447" s="342"/>
      <c r="KAJ447" s="342"/>
      <c r="KAK447" s="342"/>
      <c r="KAL447" s="342"/>
      <c r="KAM447" s="342"/>
      <c r="KAN447" s="342"/>
      <c r="KAO447" s="342"/>
      <c r="KAP447" s="342"/>
      <c r="KAQ447" s="342"/>
      <c r="KAR447" s="342"/>
      <c r="KAS447" s="342"/>
      <c r="KAT447" s="342"/>
      <c r="KAU447" s="342"/>
      <c r="KAV447" s="342"/>
      <c r="KAW447" s="342"/>
      <c r="KAX447" s="342"/>
      <c r="KAY447" s="342"/>
      <c r="KAZ447" s="342"/>
      <c r="KBA447" s="342"/>
      <c r="KBB447" s="342"/>
      <c r="KBC447" s="342"/>
      <c r="KBD447" s="342"/>
      <c r="KBE447" s="342"/>
      <c r="KBF447" s="342"/>
      <c r="KBG447" s="342"/>
      <c r="KBH447" s="342"/>
      <c r="KBI447" s="342"/>
      <c r="KBJ447" s="342"/>
      <c r="KBK447" s="342"/>
      <c r="KBL447" s="342"/>
      <c r="KBM447" s="342"/>
      <c r="KBN447" s="342"/>
      <c r="KBO447" s="342"/>
      <c r="KBP447" s="342"/>
      <c r="KBQ447" s="342"/>
      <c r="KBR447" s="342"/>
      <c r="KBS447" s="342"/>
      <c r="KBT447" s="342"/>
      <c r="KBU447" s="342"/>
      <c r="KBV447" s="342"/>
      <c r="KBW447" s="342"/>
      <c r="KBX447" s="342"/>
      <c r="KBY447" s="342"/>
      <c r="KBZ447" s="342"/>
      <c r="KCA447" s="342"/>
      <c r="KCB447" s="342"/>
      <c r="KCC447" s="342"/>
      <c r="KCD447" s="342"/>
      <c r="KCE447" s="342"/>
      <c r="KCF447" s="342"/>
      <c r="KCG447" s="342"/>
      <c r="KCH447" s="342"/>
      <c r="KCI447" s="342"/>
      <c r="KCJ447" s="342"/>
      <c r="KCK447" s="342"/>
      <c r="KCL447" s="342"/>
      <c r="KCM447" s="342"/>
      <c r="KCN447" s="342"/>
      <c r="KCO447" s="342"/>
      <c r="KCP447" s="342"/>
      <c r="KCQ447" s="342"/>
      <c r="KCR447" s="342"/>
      <c r="KCS447" s="342"/>
      <c r="KCT447" s="342"/>
      <c r="KCU447" s="342"/>
      <c r="KCV447" s="342"/>
      <c r="KCW447" s="342"/>
      <c r="KCX447" s="342"/>
      <c r="KCY447" s="342"/>
      <c r="KCZ447" s="342"/>
      <c r="KDA447" s="342"/>
      <c r="KDB447" s="342"/>
      <c r="KDC447" s="342"/>
      <c r="KDD447" s="342"/>
      <c r="KDE447" s="342"/>
      <c r="KDF447" s="342"/>
      <c r="KDG447" s="342"/>
      <c r="KDH447" s="342"/>
      <c r="KDI447" s="342"/>
      <c r="KDJ447" s="342"/>
      <c r="KDK447" s="342"/>
      <c r="KDL447" s="342"/>
      <c r="KDM447" s="342"/>
      <c r="KDN447" s="342"/>
      <c r="KDO447" s="342"/>
      <c r="KDP447" s="342"/>
      <c r="KDQ447" s="342"/>
      <c r="KDR447" s="342"/>
      <c r="KDS447" s="342"/>
      <c r="KDT447" s="342"/>
      <c r="KDU447" s="342"/>
      <c r="KDV447" s="342"/>
      <c r="KDW447" s="342"/>
      <c r="KDX447" s="342"/>
      <c r="KDY447" s="342"/>
      <c r="KDZ447" s="342"/>
      <c r="KEA447" s="342"/>
      <c r="KEB447" s="342"/>
      <c r="KEC447" s="342"/>
      <c r="KED447" s="342"/>
      <c r="KEE447" s="342"/>
      <c r="KEF447" s="342"/>
      <c r="KEG447" s="342"/>
      <c r="KEH447" s="342"/>
      <c r="KEI447" s="342"/>
      <c r="KEJ447" s="342"/>
      <c r="KEK447" s="342"/>
      <c r="KEL447" s="342"/>
      <c r="KEM447" s="342"/>
      <c r="KEN447" s="342"/>
      <c r="KEO447" s="342"/>
      <c r="KEP447" s="342"/>
      <c r="KEQ447" s="342"/>
      <c r="KER447" s="342"/>
      <c r="KES447" s="342"/>
      <c r="KET447" s="342"/>
      <c r="KEU447" s="342"/>
      <c r="KEV447" s="342"/>
      <c r="KEW447" s="342"/>
      <c r="KEX447" s="342"/>
      <c r="KEY447" s="342"/>
      <c r="KEZ447" s="342"/>
      <c r="KFA447" s="342"/>
      <c r="KFB447" s="342"/>
      <c r="KFC447" s="342"/>
      <c r="KFD447" s="342"/>
      <c r="KFE447" s="342"/>
      <c r="KFF447" s="342"/>
      <c r="KFG447" s="342"/>
      <c r="KFH447" s="342"/>
      <c r="KFI447" s="342"/>
      <c r="KFJ447" s="342"/>
      <c r="KFK447" s="342"/>
      <c r="KFL447" s="342"/>
      <c r="KFM447" s="342"/>
      <c r="KFN447" s="342"/>
      <c r="KFO447" s="342"/>
      <c r="KFP447" s="342"/>
      <c r="KFQ447" s="342"/>
      <c r="KFR447" s="342"/>
      <c r="KFS447" s="342"/>
      <c r="KFT447" s="342"/>
      <c r="KFU447" s="342"/>
      <c r="KFV447" s="342"/>
      <c r="KFW447" s="342"/>
      <c r="KFX447" s="342"/>
      <c r="KFY447" s="342"/>
      <c r="KFZ447" s="342"/>
      <c r="KGA447" s="342"/>
      <c r="KGB447" s="342"/>
      <c r="KGC447" s="342"/>
      <c r="KGD447" s="342"/>
      <c r="KGE447" s="342"/>
      <c r="KGF447" s="342"/>
      <c r="KGG447" s="342"/>
      <c r="KGH447" s="342"/>
      <c r="KGI447" s="342"/>
      <c r="KGJ447" s="342"/>
      <c r="KGK447" s="342"/>
      <c r="KGL447" s="342"/>
      <c r="KGM447" s="342"/>
      <c r="KGN447" s="342"/>
      <c r="KGO447" s="342"/>
      <c r="KGP447" s="342"/>
      <c r="KGQ447" s="342"/>
      <c r="KGR447" s="342"/>
      <c r="KGS447" s="342"/>
      <c r="KGT447" s="342"/>
      <c r="KGU447" s="342"/>
      <c r="KGV447" s="342"/>
      <c r="KGW447" s="342"/>
      <c r="KGX447" s="342"/>
      <c r="KGY447" s="342"/>
      <c r="KGZ447" s="342"/>
      <c r="KHA447" s="342"/>
      <c r="KHB447" s="342"/>
      <c r="KHC447" s="342"/>
      <c r="KHD447" s="342"/>
      <c r="KHE447" s="342"/>
      <c r="KHF447" s="342"/>
      <c r="KHG447" s="342"/>
      <c r="KHH447" s="342"/>
      <c r="KHI447" s="342"/>
      <c r="KHJ447" s="342"/>
      <c r="KHK447" s="342"/>
      <c r="KHL447" s="342"/>
      <c r="KHM447" s="342"/>
      <c r="KHN447" s="342"/>
      <c r="KHO447" s="342"/>
      <c r="KHP447" s="342"/>
      <c r="KHQ447" s="342"/>
      <c r="KHR447" s="342"/>
      <c r="KHS447" s="342"/>
      <c r="KHT447" s="342"/>
      <c r="KHU447" s="342"/>
      <c r="KHV447" s="342"/>
      <c r="KHW447" s="342"/>
      <c r="KHX447" s="342"/>
      <c r="KHY447" s="342"/>
      <c r="KHZ447" s="342"/>
      <c r="KIA447" s="342"/>
      <c r="KIB447" s="342"/>
      <c r="KIC447" s="342"/>
      <c r="KID447" s="342"/>
      <c r="KIE447" s="342"/>
      <c r="KIF447" s="342"/>
      <c r="KIG447" s="342"/>
      <c r="KIH447" s="342"/>
      <c r="KII447" s="342"/>
      <c r="KIJ447" s="342"/>
      <c r="KIK447" s="342"/>
      <c r="KIL447" s="342"/>
      <c r="KIM447" s="342"/>
      <c r="KIN447" s="342"/>
      <c r="KIO447" s="342"/>
      <c r="KIP447" s="342"/>
      <c r="KIQ447" s="342"/>
      <c r="KIR447" s="342"/>
      <c r="KIS447" s="342"/>
      <c r="KIT447" s="342"/>
      <c r="KIU447" s="342"/>
      <c r="KIV447" s="342"/>
      <c r="KIW447" s="342"/>
      <c r="KIX447" s="342"/>
      <c r="KIY447" s="342"/>
      <c r="KIZ447" s="342"/>
      <c r="KJA447" s="342"/>
      <c r="KJB447" s="342"/>
      <c r="KJC447" s="342"/>
      <c r="KJD447" s="342"/>
      <c r="KJE447" s="342"/>
      <c r="KJF447" s="342"/>
      <c r="KJG447" s="342"/>
      <c r="KJH447" s="342"/>
      <c r="KJI447" s="342"/>
      <c r="KJJ447" s="342"/>
      <c r="KJK447" s="342"/>
      <c r="KJL447" s="342"/>
      <c r="KJM447" s="342"/>
      <c r="KJN447" s="342"/>
      <c r="KJO447" s="342"/>
      <c r="KJP447" s="342"/>
      <c r="KJQ447" s="342"/>
      <c r="KJR447" s="342"/>
      <c r="KJS447" s="342"/>
      <c r="KJT447" s="342"/>
      <c r="KJU447" s="342"/>
      <c r="KJV447" s="342"/>
      <c r="KJW447" s="342"/>
      <c r="KJX447" s="342"/>
      <c r="KJY447" s="342"/>
      <c r="KJZ447" s="342"/>
      <c r="KKA447" s="342"/>
      <c r="KKB447" s="342"/>
      <c r="KKC447" s="342"/>
      <c r="KKD447" s="342"/>
      <c r="KKE447" s="342"/>
      <c r="KKF447" s="342"/>
      <c r="KKG447" s="342"/>
      <c r="KKH447" s="342"/>
      <c r="KKI447" s="342"/>
      <c r="KKJ447" s="342"/>
      <c r="KKK447" s="342"/>
      <c r="KKL447" s="342"/>
      <c r="KKM447" s="342"/>
      <c r="KKN447" s="342"/>
      <c r="KKO447" s="342"/>
      <c r="KKP447" s="342"/>
      <c r="KKQ447" s="342"/>
      <c r="KKR447" s="342"/>
      <c r="KKS447" s="342"/>
      <c r="KKT447" s="342"/>
      <c r="KKU447" s="342"/>
      <c r="KKV447" s="342"/>
      <c r="KKW447" s="342"/>
      <c r="KKX447" s="342"/>
      <c r="KKY447" s="342"/>
      <c r="KKZ447" s="342"/>
      <c r="KLA447" s="342"/>
      <c r="KLB447" s="342"/>
      <c r="KLC447" s="342"/>
      <c r="KLD447" s="342"/>
      <c r="KLE447" s="342"/>
      <c r="KLF447" s="342"/>
      <c r="KLG447" s="342"/>
      <c r="KLH447" s="342"/>
      <c r="KLI447" s="342"/>
      <c r="KLJ447" s="342"/>
      <c r="KLK447" s="342"/>
      <c r="KLL447" s="342"/>
      <c r="KLM447" s="342"/>
      <c r="KLN447" s="342"/>
      <c r="KLO447" s="342"/>
      <c r="KLP447" s="342"/>
      <c r="KLQ447" s="342"/>
      <c r="KLR447" s="342"/>
      <c r="KLS447" s="342"/>
      <c r="KLT447" s="342"/>
      <c r="KLU447" s="342"/>
      <c r="KLV447" s="342"/>
      <c r="KLW447" s="342"/>
      <c r="KLX447" s="342"/>
      <c r="KLY447" s="342"/>
      <c r="KLZ447" s="342"/>
      <c r="KMA447" s="342"/>
      <c r="KMB447" s="342"/>
      <c r="KMC447" s="342"/>
      <c r="KMD447" s="342"/>
      <c r="KME447" s="342"/>
      <c r="KMF447" s="342"/>
      <c r="KMG447" s="342"/>
      <c r="KMH447" s="342"/>
      <c r="KMI447" s="342"/>
      <c r="KMJ447" s="342"/>
      <c r="KMK447" s="342"/>
      <c r="KML447" s="342"/>
      <c r="KMM447" s="342"/>
      <c r="KMN447" s="342"/>
      <c r="KMO447" s="342"/>
      <c r="KMP447" s="342"/>
      <c r="KMQ447" s="342"/>
      <c r="KMR447" s="342"/>
      <c r="KMS447" s="342"/>
      <c r="KMT447" s="342"/>
      <c r="KMU447" s="342"/>
      <c r="KMV447" s="342"/>
      <c r="KMW447" s="342"/>
      <c r="KMX447" s="342"/>
      <c r="KMY447" s="342"/>
      <c r="KMZ447" s="342"/>
      <c r="KNA447" s="342"/>
      <c r="KNB447" s="342"/>
      <c r="KNC447" s="342"/>
      <c r="KND447" s="342"/>
      <c r="KNE447" s="342"/>
      <c r="KNF447" s="342"/>
      <c r="KNG447" s="342"/>
      <c r="KNH447" s="342"/>
      <c r="KNI447" s="342"/>
      <c r="KNJ447" s="342"/>
      <c r="KNK447" s="342"/>
      <c r="KNL447" s="342"/>
      <c r="KNM447" s="342"/>
      <c r="KNN447" s="342"/>
      <c r="KNO447" s="342"/>
      <c r="KNP447" s="342"/>
      <c r="KNQ447" s="342"/>
      <c r="KNR447" s="342"/>
      <c r="KNS447" s="342"/>
      <c r="KNT447" s="342"/>
      <c r="KNU447" s="342"/>
      <c r="KNV447" s="342"/>
      <c r="KNW447" s="342"/>
      <c r="KNX447" s="342"/>
      <c r="KNY447" s="342"/>
      <c r="KNZ447" s="342"/>
      <c r="KOA447" s="342"/>
      <c r="KOB447" s="342"/>
      <c r="KOC447" s="342"/>
      <c r="KOD447" s="342"/>
      <c r="KOE447" s="342"/>
      <c r="KOF447" s="342"/>
      <c r="KOG447" s="342"/>
      <c r="KOH447" s="342"/>
      <c r="KOI447" s="342"/>
      <c r="KOJ447" s="342"/>
      <c r="KOK447" s="342"/>
      <c r="KOL447" s="342"/>
      <c r="KOM447" s="342"/>
      <c r="KON447" s="342"/>
      <c r="KOO447" s="342"/>
      <c r="KOP447" s="342"/>
      <c r="KOQ447" s="342"/>
      <c r="KOR447" s="342"/>
      <c r="KOS447" s="342"/>
      <c r="KOT447" s="342"/>
      <c r="KOU447" s="342"/>
      <c r="KOV447" s="342"/>
      <c r="KOW447" s="342"/>
      <c r="KOX447" s="342"/>
      <c r="KOY447" s="342"/>
      <c r="KOZ447" s="342"/>
      <c r="KPA447" s="342"/>
      <c r="KPB447" s="342"/>
      <c r="KPC447" s="342"/>
      <c r="KPD447" s="342"/>
      <c r="KPE447" s="342"/>
      <c r="KPF447" s="342"/>
      <c r="KPG447" s="342"/>
      <c r="KPH447" s="342"/>
      <c r="KPI447" s="342"/>
      <c r="KPJ447" s="342"/>
      <c r="KPK447" s="342"/>
      <c r="KPL447" s="342"/>
      <c r="KPM447" s="342"/>
      <c r="KPN447" s="342"/>
      <c r="KPO447" s="342"/>
      <c r="KPP447" s="342"/>
      <c r="KPQ447" s="342"/>
      <c r="KPR447" s="342"/>
      <c r="KPS447" s="342"/>
      <c r="KPT447" s="342"/>
      <c r="KPU447" s="342"/>
      <c r="KPV447" s="342"/>
      <c r="KPW447" s="342"/>
      <c r="KPX447" s="342"/>
      <c r="KPY447" s="342"/>
      <c r="KPZ447" s="342"/>
      <c r="KQA447" s="342"/>
      <c r="KQB447" s="342"/>
      <c r="KQC447" s="342"/>
      <c r="KQD447" s="342"/>
      <c r="KQE447" s="342"/>
      <c r="KQF447" s="342"/>
      <c r="KQG447" s="342"/>
      <c r="KQH447" s="342"/>
      <c r="KQI447" s="342"/>
      <c r="KQJ447" s="342"/>
      <c r="KQK447" s="342"/>
      <c r="KQL447" s="342"/>
      <c r="KQM447" s="342"/>
      <c r="KQN447" s="342"/>
      <c r="KQO447" s="342"/>
      <c r="KQP447" s="342"/>
      <c r="KQQ447" s="342"/>
      <c r="KQR447" s="342"/>
      <c r="KQS447" s="342"/>
      <c r="KQT447" s="342"/>
      <c r="KQU447" s="342"/>
      <c r="KQV447" s="342"/>
      <c r="KQW447" s="342"/>
      <c r="KQX447" s="342"/>
      <c r="KQY447" s="342"/>
      <c r="KQZ447" s="342"/>
      <c r="KRA447" s="342"/>
      <c r="KRB447" s="342"/>
      <c r="KRC447" s="342"/>
      <c r="KRD447" s="342"/>
      <c r="KRE447" s="342"/>
      <c r="KRF447" s="342"/>
      <c r="KRG447" s="342"/>
      <c r="KRH447" s="342"/>
      <c r="KRI447" s="342"/>
      <c r="KRJ447" s="342"/>
      <c r="KRK447" s="342"/>
      <c r="KRL447" s="342"/>
      <c r="KRM447" s="342"/>
      <c r="KRN447" s="342"/>
      <c r="KRO447" s="342"/>
      <c r="KRP447" s="342"/>
      <c r="KRQ447" s="342"/>
      <c r="KRR447" s="342"/>
      <c r="KRS447" s="342"/>
      <c r="KRT447" s="342"/>
      <c r="KRU447" s="342"/>
      <c r="KRV447" s="342"/>
      <c r="KRW447" s="342"/>
      <c r="KRX447" s="342"/>
      <c r="KRY447" s="342"/>
      <c r="KRZ447" s="342"/>
      <c r="KSA447" s="342"/>
      <c r="KSB447" s="342"/>
      <c r="KSC447" s="342"/>
      <c r="KSD447" s="342"/>
      <c r="KSE447" s="342"/>
      <c r="KSF447" s="342"/>
      <c r="KSG447" s="342"/>
      <c r="KSH447" s="342"/>
      <c r="KSI447" s="342"/>
      <c r="KSJ447" s="342"/>
      <c r="KSK447" s="342"/>
      <c r="KSL447" s="342"/>
      <c r="KSM447" s="342"/>
      <c r="KSN447" s="342"/>
      <c r="KSO447" s="342"/>
      <c r="KSP447" s="342"/>
      <c r="KSQ447" s="342"/>
      <c r="KSR447" s="342"/>
      <c r="KSS447" s="342"/>
      <c r="KST447" s="342"/>
      <c r="KSU447" s="342"/>
      <c r="KSV447" s="342"/>
      <c r="KSW447" s="342"/>
      <c r="KSX447" s="342"/>
      <c r="KSY447" s="342"/>
      <c r="KSZ447" s="342"/>
      <c r="KTA447" s="342"/>
      <c r="KTB447" s="342"/>
      <c r="KTC447" s="342"/>
      <c r="KTD447" s="342"/>
      <c r="KTE447" s="342"/>
      <c r="KTF447" s="342"/>
      <c r="KTG447" s="342"/>
      <c r="KTH447" s="342"/>
      <c r="KTI447" s="342"/>
      <c r="KTJ447" s="342"/>
      <c r="KTK447" s="342"/>
      <c r="KTL447" s="342"/>
      <c r="KTM447" s="342"/>
      <c r="KTN447" s="342"/>
      <c r="KTO447" s="342"/>
      <c r="KTP447" s="342"/>
      <c r="KTQ447" s="342"/>
      <c r="KTR447" s="342"/>
      <c r="KTS447" s="342"/>
      <c r="KTT447" s="342"/>
      <c r="KTU447" s="342"/>
      <c r="KTV447" s="342"/>
      <c r="KTW447" s="342"/>
      <c r="KTX447" s="342"/>
      <c r="KTY447" s="342"/>
      <c r="KTZ447" s="342"/>
      <c r="KUA447" s="342"/>
      <c r="KUB447" s="342"/>
      <c r="KUC447" s="342"/>
      <c r="KUD447" s="342"/>
      <c r="KUE447" s="342"/>
      <c r="KUF447" s="342"/>
      <c r="KUG447" s="342"/>
      <c r="KUH447" s="342"/>
      <c r="KUI447" s="342"/>
      <c r="KUJ447" s="342"/>
      <c r="KUK447" s="342"/>
      <c r="KUL447" s="342"/>
      <c r="KUM447" s="342"/>
      <c r="KUN447" s="342"/>
      <c r="KUO447" s="342"/>
      <c r="KUP447" s="342"/>
      <c r="KUQ447" s="342"/>
      <c r="KUR447" s="342"/>
      <c r="KUS447" s="342"/>
      <c r="KUT447" s="342"/>
      <c r="KUU447" s="342"/>
      <c r="KUV447" s="342"/>
      <c r="KUW447" s="342"/>
      <c r="KUX447" s="342"/>
      <c r="KUY447" s="342"/>
      <c r="KUZ447" s="342"/>
      <c r="KVA447" s="342"/>
      <c r="KVB447" s="342"/>
      <c r="KVC447" s="342"/>
      <c r="KVD447" s="342"/>
      <c r="KVE447" s="342"/>
      <c r="KVF447" s="342"/>
      <c r="KVG447" s="342"/>
      <c r="KVH447" s="342"/>
      <c r="KVI447" s="342"/>
      <c r="KVJ447" s="342"/>
      <c r="KVK447" s="342"/>
      <c r="KVL447" s="342"/>
      <c r="KVM447" s="342"/>
      <c r="KVN447" s="342"/>
      <c r="KVO447" s="342"/>
      <c r="KVP447" s="342"/>
      <c r="KVQ447" s="342"/>
      <c r="KVR447" s="342"/>
      <c r="KVS447" s="342"/>
      <c r="KVT447" s="342"/>
      <c r="KVU447" s="342"/>
      <c r="KVV447" s="342"/>
      <c r="KVW447" s="342"/>
      <c r="KVX447" s="342"/>
      <c r="KVY447" s="342"/>
      <c r="KVZ447" s="342"/>
      <c r="KWA447" s="342"/>
      <c r="KWB447" s="342"/>
      <c r="KWC447" s="342"/>
      <c r="KWD447" s="342"/>
      <c r="KWE447" s="342"/>
      <c r="KWF447" s="342"/>
      <c r="KWG447" s="342"/>
      <c r="KWH447" s="342"/>
      <c r="KWI447" s="342"/>
      <c r="KWJ447" s="342"/>
      <c r="KWK447" s="342"/>
      <c r="KWL447" s="342"/>
      <c r="KWM447" s="342"/>
      <c r="KWN447" s="342"/>
      <c r="KWO447" s="342"/>
      <c r="KWP447" s="342"/>
      <c r="KWQ447" s="342"/>
      <c r="KWR447" s="342"/>
      <c r="KWS447" s="342"/>
      <c r="KWT447" s="342"/>
      <c r="KWU447" s="342"/>
      <c r="KWV447" s="342"/>
      <c r="KWW447" s="342"/>
      <c r="KWX447" s="342"/>
      <c r="KWY447" s="342"/>
      <c r="KWZ447" s="342"/>
      <c r="KXA447" s="342"/>
      <c r="KXB447" s="342"/>
      <c r="KXC447" s="342"/>
      <c r="KXD447" s="342"/>
      <c r="KXE447" s="342"/>
      <c r="KXF447" s="342"/>
      <c r="KXG447" s="342"/>
      <c r="KXH447" s="342"/>
      <c r="KXI447" s="342"/>
      <c r="KXJ447" s="342"/>
      <c r="KXK447" s="342"/>
      <c r="KXL447" s="342"/>
      <c r="KXM447" s="342"/>
      <c r="KXN447" s="342"/>
      <c r="KXO447" s="342"/>
      <c r="KXP447" s="342"/>
      <c r="KXQ447" s="342"/>
      <c r="KXR447" s="342"/>
      <c r="KXS447" s="342"/>
      <c r="KXT447" s="342"/>
      <c r="KXU447" s="342"/>
      <c r="KXV447" s="342"/>
      <c r="KXW447" s="342"/>
      <c r="KXX447" s="342"/>
      <c r="KXY447" s="342"/>
      <c r="KXZ447" s="342"/>
      <c r="KYA447" s="342"/>
      <c r="KYB447" s="342"/>
      <c r="KYC447" s="342"/>
      <c r="KYD447" s="342"/>
      <c r="KYE447" s="342"/>
      <c r="KYF447" s="342"/>
      <c r="KYG447" s="342"/>
      <c r="KYH447" s="342"/>
      <c r="KYI447" s="342"/>
      <c r="KYJ447" s="342"/>
      <c r="KYK447" s="342"/>
      <c r="KYL447" s="342"/>
      <c r="KYM447" s="342"/>
      <c r="KYN447" s="342"/>
      <c r="KYO447" s="342"/>
      <c r="KYP447" s="342"/>
      <c r="KYQ447" s="342"/>
      <c r="KYR447" s="342"/>
      <c r="KYS447" s="342"/>
      <c r="KYT447" s="342"/>
      <c r="KYU447" s="342"/>
      <c r="KYV447" s="342"/>
      <c r="KYW447" s="342"/>
      <c r="KYX447" s="342"/>
      <c r="KYY447" s="342"/>
      <c r="KYZ447" s="342"/>
      <c r="KZA447" s="342"/>
      <c r="KZB447" s="342"/>
      <c r="KZC447" s="342"/>
      <c r="KZD447" s="342"/>
      <c r="KZE447" s="342"/>
      <c r="KZF447" s="342"/>
      <c r="KZG447" s="342"/>
      <c r="KZH447" s="342"/>
      <c r="KZI447" s="342"/>
      <c r="KZJ447" s="342"/>
      <c r="KZK447" s="342"/>
      <c r="KZL447" s="342"/>
      <c r="KZM447" s="342"/>
      <c r="KZN447" s="342"/>
      <c r="KZO447" s="342"/>
      <c r="KZP447" s="342"/>
      <c r="KZQ447" s="342"/>
      <c r="KZR447" s="342"/>
      <c r="KZS447" s="342"/>
      <c r="KZT447" s="342"/>
      <c r="KZU447" s="342"/>
      <c r="KZV447" s="342"/>
      <c r="KZW447" s="342"/>
      <c r="KZX447" s="342"/>
      <c r="KZY447" s="342"/>
      <c r="KZZ447" s="342"/>
      <c r="LAA447" s="342"/>
      <c r="LAB447" s="342"/>
      <c r="LAC447" s="342"/>
      <c r="LAD447" s="342"/>
      <c r="LAE447" s="342"/>
      <c r="LAF447" s="342"/>
      <c r="LAG447" s="342"/>
      <c r="LAH447" s="342"/>
      <c r="LAI447" s="342"/>
      <c r="LAJ447" s="342"/>
      <c r="LAK447" s="342"/>
      <c r="LAL447" s="342"/>
      <c r="LAM447" s="342"/>
      <c r="LAN447" s="342"/>
      <c r="LAO447" s="342"/>
      <c r="LAP447" s="342"/>
      <c r="LAQ447" s="342"/>
      <c r="LAR447" s="342"/>
      <c r="LAS447" s="342"/>
      <c r="LAT447" s="342"/>
      <c r="LAU447" s="342"/>
      <c r="LAV447" s="342"/>
      <c r="LAW447" s="342"/>
      <c r="LAX447" s="342"/>
      <c r="LAY447" s="342"/>
      <c r="LAZ447" s="342"/>
      <c r="LBA447" s="342"/>
      <c r="LBB447" s="342"/>
      <c r="LBC447" s="342"/>
      <c r="LBD447" s="342"/>
      <c r="LBE447" s="342"/>
      <c r="LBF447" s="342"/>
      <c r="LBG447" s="342"/>
      <c r="LBH447" s="342"/>
      <c r="LBI447" s="342"/>
      <c r="LBJ447" s="342"/>
      <c r="LBK447" s="342"/>
      <c r="LBL447" s="342"/>
      <c r="LBM447" s="342"/>
      <c r="LBN447" s="342"/>
      <c r="LBO447" s="342"/>
      <c r="LBP447" s="342"/>
      <c r="LBQ447" s="342"/>
      <c r="LBR447" s="342"/>
      <c r="LBS447" s="342"/>
      <c r="LBT447" s="342"/>
      <c r="LBU447" s="342"/>
      <c r="LBV447" s="342"/>
      <c r="LBW447" s="342"/>
      <c r="LBX447" s="342"/>
      <c r="LBY447" s="342"/>
      <c r="LBZ447" s="342"/>
      <c r="LCA447" s="342"/>
      <c r="LCB447" s="342"/>
      <c r="LCC447" s="342"/>
      <c r="LCD447" s="342"/>
      <c r="LCE447" s="342"/>
      <c r="LCF447" s="342"/>
      <c r="LCG447" s="342"/>
      <c r="LCH447" s="342"/>
      <c r="LCI447" s="342"/>
      <c r="LCJ447" s="342"/>
      <c r="LCK447" s="342"/>
      <c r="LCL447" s="342"/>
      <c r="LCM447" s="342"/>
      <c r="LCN447" s="342"/>
      <c r="LCO447" s="342"/>
      <c r="LCP447" s="342"/>
      <c r="LCQ447" s="342"/>
      <c r="LCR447" s="342"/>
      <c r="LCS447" s="342"/>
      <c r="LCT447" s="342"/>
      <c r="LCU447" s="342"/>
      <c r="LCV447" s="342"/>
      <c r="LCW447" s="342"/>
      <c r="LCX447" s="342"/>
      <c r="LCY447" s="342"/>
      <c r="LCZ447" s="342"/>
      <c r="LDA447" s="342"/>
      <c r="LDB447" s="342"/>
      <c r="LDC447" s="342"/>
      <c r="LDD447" s="342"/>
      <c r="LDE447" s="342"/>
      <c r="LDF447" s="342"/>
      <c r="LDG447" s="342"/>
      <c r="LDH447" s="342"/>
      <c r="LDI447" s="342"/>
      <c r="LDJ447" s="342"/>
      <c r="LDK447" s="342"/>
      <c r="LDL447" s="342"/>
      <c r="LDM447" s="342"/>
      <c r="LDN447" s="342"/>
      <c r="LDO447" s="342"/>
      <c r="LDP447" s="342"/>
      <c r="LDQ447" s="342"/>
      <c r="LDR447" s="342"/>
      <c r="LDS447" s="342"/>
      <c r="LDT447" s="342"/>
      <c r="LDU447" s="342"/>
      <c r="LDV447" s="342"/>
      <c r="LDW447" s="342"/>
      <c r="LDX447" s="342"/>
      <c r="LDY447" s="342"/>
      <c r="LDZ447" s="342"/>
      <c r="LEA447" s="342"/>
      <c r="LEB447" s="342"/>
      <c r="LEC447" s="342"/>
      <c r="LED447" s="342"/>
      <c r="LEE447" s="342"/>
      <c r="LEF447" s="342"/>
      <c r="LEG447" s="342"/>
      <c r="LEH447" s="342"/>
      <c r="LEI447" s="342"/>
      <c r="LEJ447" s="342"/>
      <c r="LEK447" s="342"/>
      <c r="LEL447" s="342"/>
      <c r="LEM447" s="342"/>
      <c r="LEN447" s="342"/>
      <c r="LEO447" s="342"/>
      <c r="LEP447" s="342"/>
      <c r="LEQ447" s="342"/>
      <c r="LER447" s="342"/>
      <c r="LES447" s="342"/>
      <c r="LET447" s="342"/>
      <c r="LEU447" s="342"/>
      <c r="LEV447" s="342"/>
      <c r="LEW447" s="342"/>
      <c r="LEX447" s="342"/>
      <c r="LEY447" s="342"/>
      <c r="LEZ447" s="342"/>
      <c r="LFA447" s="342"/>
      <c r="LFB447" s="342"/>
      <c r="LFC447" s="342"/>
      <c r="LFD447" s="342"/>
      <c r="LFE447" s="342"/>
      <c r="LFF447" s="342"/>
      <c r="LFG447" s="342"/>
      <c r="LFH447" s="342"/>
      <c r="LFI447" s="342"/>
      <c r="LFJ447" s="342"/>
      <c r="LFK447" s="342"/>
      <c r="LFL447" s="342"/>
      <c r="LFM447" s="342"/>
      <c r="LFN447" s="342"/>
      <c r="LFO447" s="342"/>
      <c r="LFP447" s="342"/>
      <c r="LFQ447" s="342"/>
      <c r="LFR447" s="342"/>
      <c r="LFS447" s="342"/>
      <c r="LFT447" s="342"/>
      <c r="LFU447" s="342"/>
      <c r="LFV447" s="342"/>
      <c r="LFW447" s="342"/>
      <c r="LFX447" s="342"/>
      <c r="LFY447" s="342"/>
      <c r="LFZ447" s="342"/>
      <c r="LGA447" s="342"/>
      <c r="LGB447" s="342"/>
      <c r="LGC447" s="342"/>
      <c r="LGD447" s="342"/>
      <c r="LGE447" s="342"/>
      <c r="LGF447" s="342"/>
      <c r="LGG447" s="342"/>
      <c r="LGH447" s="342"/>
      <c r="LGI447" s="342"/>
      <c r="LGJ447" s="342"/>
      <c r="LGK447" s="342"/>
      <c r="LGL447" s="342"/>
      <c r="LGM447" s="342"/>
      <c r="LGN447" s="342"/>
      <c r="LGO447" s="342"/>
      <c r="LGP447" s="342"/>
      <c r="LGQ447" s="342"/>
      <c r="LGR447" s="342"/>
      <c r="LGS447" s="342"/>
      <c r="LGT447" s="342"/>
      <c r="LGU447" s="342"/>
      <c r="LGV447" s="342"/>
      <c r="LGW447" s="342"/>
      <c r="LGX447" s="342"/>
      <c r="LGY447" s="342"/>
      <c r="LGZ447" s="342"/>
      <c r="LHA447" s="342"/>
      <c r="LHB447" s="342"/>
      <c r="LHC447" s="342"/>
      <c r="LHD447" s="342"/>
      <c r="LHE447" s="342"/>
      <c r="LHF447" s="342"/>
      <c r="LHG447" s="342"/>
      <c r="LHH447" s="342"/>
      <c r="LHI447" s="342"/>
      <c r="LHJ447" s="342"/>
      <c r="LHK447" s="342"/>
      <c r="LHL447" s="342"/>
      <c r="LHM447" s="342"/>
      <c r="LHN447" s="342"/>
      <c r="LHO447" s="342"/>
      <c r="LHP447" s="342"/>
      <c r="LHQ447" s="342"/>
      <c r="LHR447" s="342"/>
      <c r="LHS447" s="342"/>
      <c r="LHT447" s="342"/>
      <c r="LHU447" s="342"/>
      <c r="LHV447" s="342"/>
      <c r="LHW447" s="342"/>
      <c r="LHX447" s="342"/>
      <c r="LHY447" s="342"/>
      <c r="LHZ447" s="342"/>
      <c r="LIA447" s="342"/>
      <c r="LIB447" s="342"/>
      <c r="LIC447" s="342"/>
      <c r="LID447" s="342"/>
      <c r="LIE447" s="342"/>
      <c r="LIF447" s="342"/>
      <c r="LIG447" s="342"/>
      <c r="LIH447" s="342"/>
      <c r="LII447" s="342"/>
      <c r="LIJ447" s="342"/>
      <c r="LIK447" s="342"/>
      <c r="LIL447" s="342"/>
      <c r="LIM447" s="342"/>
      <c r="LIN447" s="342"/>
      <c r="LIO447" s="342"/>
      <c r="LIP447" s="342"/>
      <c r="LIQ447" s="342"/>
      <c r="LIR447" s="342"/>
      <c r="LIS447" s="342"/>
      <c r="LIT447" s="342"/>
      <c r="LIU447" s="342"/>
      <c r="LIV447" s="342"/>
      <c r="LIW447" s="342"/>
      <c r="LIX447" s="342"/>
      <c r="LIY447" s="342"/>
      <c r="LIZ447" s="342"/>
      <c r="LJA447" s="342"/>
      <c r="LJB447" s="342"/>
      <c r="LJC447" s="342"/>
      <c r="LJD447" s="342"/>
      <c r="LJE447" s="342"/>
      <c r="LJF447" s="342"/>
      <c r="LJG447" s="342"/>
      <c r="LJH447" s="342"/>
      <c r="LJI447" s="342"/>
      <c r="LJJ447" s="342"/>
      <c r="LJK447" s="342"/>
      <c r="LJL447" s="342"/>
      <c r="LJM447" s="342"/>
      <c r="LJN447" s="342"/>
      <c r="LJO447" s="342"/>
      <c r="LJP447" s="342"/>
      <c r="LJQ447" s="342"/>
      <c r="LJR447" s="342"/>
      <c r="LJS447" s="342"/>
      <c r="LJT447" s="342"/>
      <c r="LJU447" s="342"/>
      <c r="LJV447" s="342"/>
      <c r="LJW447" s="342"/>
      <c r="LJX447" s="342"/>
      <c r="LJY447" s="342"/>
      <c r="LJZ447" s="342"/>
      <c r="LKA447" s="342"/>
      <c r="LKB447" s="342"/>
      <c r="LKC447" s="342"/>
      <c r="LKD447" s="342"/>
      <c r="LKE447" s="342"/>
      <c r="LKF447" s="342"/>
      <c r="LKG447" s="342"/>
      <c r="LKH447" s="342"/>
      <c r="LKI447" s="342"/>
      <c r="LKJ447" s="342"/>
      <c r="LKK447" s="342"/>
      <c r="LKL447" s="342"/>
      <c r="LKM447" s="342"/>
      <c r="LKN447" s="342"/>
      <c r="LKO447" s="342"/>
      <c r="LKP447" s="342"/>
      <c r="LKQ447" s="342"/>
      <c r="LKR447" s="342"/>
      <c r="LKS447" s="342"/>
      <c r="LKT447" s="342"/>
      <c r="LKU447" s="342"/>
      <c r="LKV447" s="342"/>
      <c r="LKW447" s="342"/>
      <c r="LKX447" s="342"/>
      <c r="LKY447" s="342"/>
      <c r="LKZ447" s="342"/>
      <c r="LLA447" s="342"/>
      <c r="LLB447" s="342"/>
      <c r="LLC447" s="342"/>
      <c r="LLD447" s="342"/>
      <c r="LLE447" s="342"/>
      <c r="LLF447" s="342"/>
      <c r="LLG447" s="342"/>
      <c r="LLH447" s="342"/>
      <c r="LLI447" s="342"/>
      <c r="LLJ447" s="342"/>
      <c r="LLK447" s="342"/>
      <c r="LLL447" s="342"/>
      <c r="LLM447" s="342"/>
      <c r="LLN447" s="342"/>
      <c r="LLO447" s="342"/>
      <c r="LLP447" s="342"/>
      <c r="LLQ447" s="342"/>
      <c r="LLR447" s="342"/>
      <c r="LLS447" s="342"/>
      <c r="LLT447" s="342"/>
      <c r="LLU447" s="342"/>
      <c r="LLV447" s="342"/>
      <c r="LLW447" s="342"/>
      <c r="LLX447" s="342"/>
      <c r="LLY447" s="342"/>
      <c r="LLZ447" s="342"/>
      <c r="LMA447" s="342"/>
      <c r="LMB447" s="342"/>
      <c r="LMC447" s="342"/>
      <c r="LMD447" s="342"/>
      <c r="LME447" s="342"/>
      <c r="LMF447" s="342"/>
      <c r="LMG447" s="342"/>
      <c r="LMH447" s="342"/>
      <c r="LMI447" s="342"/>
      <c r="LMJ447" s="342"/>
      <c r="LMK447" s="342"/>
      <c r="LML447" s="342"/>
      <c r="LMM447" s="342"/>
      <c r="LMN447" s="342"/>
      <c r="LMO447" s="342"/>
      <c r="LMP447" s="342"/>
      <c r="LMQ447" s="342"/>
      <c r="LMR447" s="342"/>
      <c r="LMS447" s="342"/>
      <c r="LMT447" s="342"/>
      <c r="LMU447" s="342"/>
      <c r="LMV447" s="342"/>
      <c r="LMW447" s="342"/>
      <c r="LMX447" s="342"/>
      <c r="LMY447" s="342"/>
      <c r="LMZ447" s="342"/>
      <c r="LNA447" s="342"/>
      <c r="LNB447" s="342"/>
      <c r="LNC447" s="342"/>
      <c r="LND447" s="342"/>
      <c r="LNE447" s="342"/>
      <c r="LNF447" s="342"/>
      <c r="LNG447" s="342"/>
      <c r="LNH447" s="342"/>
      <c r="LNI447" s="342"/>
      <c r="LNJ447" s="342"/>
      <c r="LNK447" s="342"/>
      <c r="LNL447" s="342"/>
      <c r="LNM447" s="342"/>
      <c r="LNN447" s="342"/>
      <c r="LNO447" s="342"/>
      <c r="LNP447" s="342"/>
      <c r="LNQ447" s="342"/>
      <c r="LNR447" s="342"/>
      <c r="LNS447" s="342"/>
      <c r="LNT447" s="342"/>
      <c r="LNU447" s="342"/>
      <c r="LNV447" s="342"/>
      <c r="LNW447" s="342"/>
      <c r="LNX447" s="342"/>
      <c r="LNY447" s="342"/>
      <c r="LNZ447" s="342"/>
      <c r="LOA447" s="342"/>
      <c r="LOB447" s="342"/>
      <c r="LOC447" s="342"/>
      <c r="LOD447" s="342"/>
      <c r="LOE447" s="342"/>
      <c r="LOF447" s="342"/>
      <c r="LOG447" s="342"/>
      <c r="LOH447" s="342"/>
      <c r="LOI447" s="342"/>
      <c r="LOJ447" s="342"/>
      <c r="LOK447" s="342"/>
      <c r="LOL447" s="342"/>
      <c r="LOM447" s="342"/>
      <c r="LON447" s="342"/>
      <c r="LOO447" s="342"/>
      <c r="LOP447" s="342"/>
      <c r="LOQ447" s="342"/>
      <c r="LOR447" s="342"/>
      <c r="LOS447" s="342"/>
      <c r="LOT447" s="342"/>
      <c r="LOU447" s="342"/>
      <c r="LOV447" s="342"/>
      <c r="LOW447" s="342"/>
      <c r="LOX447" s="342"/>
      <c r="LOY447" s="342"/>
      <c r="LOZ447" s="342"/>
      <c r="LPA447" s="342"/>
      <c r="LPB447" s="342"/>
      <c r="LPC447" s="342"/>
      <c r="LPD447" s="342"/>
      <c r="LPE447" s="342"/>
      <c r="LPF447" s="342"/>
      <c r="LPG447" s="342"/>
      <c r="LPH447" s="342"/>
      <c r="LPI447" s="342"/>
      <c r="LPJ447" s="342"/>
      <c r="LPK447" s="342"/>
      <c r="LPL447" s="342"/>
      <c r="LPM447" s="342"/>
      <c r="LPN447" s="342"/>
      <c r="LPO447" s="342"/>
      <c r="LPP447" s="342"/>
      <c r="LPQ447" s="342"/>
      <c r="LPR447" s="342"/>
      <c r="LPS447" s="342"/>
      <c r="LPT447" s="342"/>
      <c r="LPU447" s="342"/>
      <c r="LPV447" s="342"/>
      <c r="LPW447" s="342"/>
      <c r="LPX447" s="342"/>
      <c r="LPY447" s="342"/>
      <c r="LPZ447" s="342"/>
      <c r="LQA447" s="342"/>
      <c r="LQB447" s="342"/>
      <c r="LQC447" s="342"/>
      <c r="LQD447" s="342"/>
      <c r="LQE447" s="342"/>
      <c r="LQF447" s="342"/>
      <c r="LQG447" s="342"/>
      <c r="LQH447" s="342"/>
      <c r="LQI447" s="342"/>
      <c r="LQJ447" s="342"/>
      <c r="LQK447" s="342"/>
      <c r="LQL447" s="342"/>
      <c r="LQM447" s="342"/>
      <c r="LQN447" s="342"/>
      <c r="LQO447" s="342"/>
      <c r="LQP447" s="342"/>
      <c r="LQQ447" s="342"/>
      <c r="LQR447" s="342"/>
      <c r="LQS447" s="342"/>
      <c r="LQT447" s="342"/>
      <c r="LQU447" s="342"/>
      <c r="LQV447" s="342"/>
      <c r="LQW447" s="342"/>
      <c r="LQX447" s="342"/>
      <c r="LQY447" s="342"/>
      <c r="LQZ447" s="342"/>
      <c r="LRA447" s="342"/>
      <c r="LRB447" s="342"/>
      <c r="LRC447" s="342"/>
      <c r="LRD447" s="342"/>
      <c r="LRE447" s="342"/>
      <c r="LRF447" s="342"/>
      <c r="LRG447" s="342"/>
      <c r="LRH447" s="342"/>
      <c r="LRI447" s="342"/>
      <c r="LRJ447" s="342"/>
      <c r="LRK447" s="342"/>
      <c r="LRL447" s="342"/>
      <c r="LRM447" s="342"/>
      <c r="LRN447" s="342"/>
      <c r="LRO447" s="342"/>
      <c r="LRP447" s="342"/>
      <c r="LRQ447" s="342"/>
      <c r="LRR447" s="342"/>
      <c r="LRS447" s="342"/>
      <c r="LRT447" s="342"/>
      <c r="LRU447" s="342"/>
      <c r="LRV447" s="342"/>
      <c r="LRW447" s="342"/>
      <c r="LRX447" s="342"/>
      <c r="LRY447" s="342"/>
      <c r="LRZ447" s="342"/>
      <c r="LSA447" s="342"/>
      <c r="LSB447" s="342"/>
      <c r="LSC447" s="342"/>
      <c r="LSD447" s="342"/>
      <c r="LSE447" s="342"/>
      <c r="LSF447" s="342"/>
      <c r="LSG447" s="342"/>
      <c r="LSH447" s="342"/>
      <c r="LSI447" s="342"/>
      <c r="LSJ447" s="342"/>
      <c r="LSK447" s="342"/>
      <c r="LSL447" s="342"/>
      <c r="LSM447" s="342"/>
      <c r="LSN447" s="342"/>
      <c r="LSO447" s="342"/>
      <c r="LSP447" s="342"/>
      <c r="LSQ447" s="342"/>
      <c r="LSR447" s="342"/>
      <c r="LSS447" s="342"/>
      <c r="LST447" s="342"/>
      <c r="LSU447" s="342"/>
      <c r="LSV447" s="342"/>
      <c r="LSW447" s="342"/>
      <c r="LSX447" s="342"/>
      <c r="LSY447" s="342"/>
      <c r="LSZ447" s="342"/>
      <c r="LTA447" s="342"/>
      <c r="LTB447" s="342"/>
      <c r="LTC447" s="342"/>
      <c r="LTD447" s="342"/>
      <c r="LTE447" s="342"/>
      <c r="LTF447" s="342"/>
      <c r="LTG447" s="342"/>
      <c r="LTH447" s="342"/>
      <c r="LTI447" s="342"/>
      <c r="LTJ447" s="342"/>
      <c r="LTK447" s="342"/>
      <c r="LTL447" s="342"/>
      <c r="LTM447" s="342"/>
      <c r="LTN447" s="342"/>
      <c r="LTO447" s="342"/>
      <c r="LTP447" s="342"/>
      <c r="LTQ447" s="342"/>
      <c r="LTR447" s="342"/>
      <c r="LTS447" s="342"/>
      <c r="LTT447" s="342"/>
      <c r="LTU447" s="342"/>
      <c r="LTV447" s="342"/>
      <c r="LTW447" s="342"/>
      <c r="LTX447" s="342"/>
      <c r="LTY447" s="342"/>
      <c r="LTZ447" s="342"/>
      <c r="LUA447" s="342"/>
      <c r="LUB447" s="342"/>
      <c r="LUC447" s="342"/>
      <c r="LUD447" s="342"/>
      <c r="LUE447" s="342"/>
      <c r="LUF447" s="342"/>
      <c r="LUG447" s="342"/>
      <c r="LUH447" s="342"/>
      <c r="LUI447" s="342"/>
      <c r="LUJ447" s="342"/>
      <c r="LUK447" s="342"/>
      <c r="LUL447" s="342"/>
      <c r="LUM447" s="342"/>
      <c r="LUN447" s="342"/>
      <c r="LUO447" s="342"/>
      <c r="LUP447" s="342"/>
      <c r="LUQ447" s="342"/>
      <c r="LUR447" s="342"/>
      <c r="LUS447" s="342"/>
      <c r="LUT447" s="342"/>
      <c r="LUU447" s="342"/>
      <c r="LUV447" s="342"/>
      <c r="LUW447" s="342"/>
      <c r="LUX447" s="342"/>
      <c r="LUY447" s="342"/>
      <c r="LUZ447" s="342"/>
      <c r="LVA447" s="342"/>
      <c r="LVB447" s="342"/>
      <c r="LVC447" s="342"/>
      <c r="LVD447" s="342"/>
      <c r="LVE447" s="342"/>
      <c r="LVF447" s="342"/>
      <c r="LVG447" s="342"/>
      <c r="LVH447" s="342"/>
      <c r="LVI447" s="342"/>
      <c r="LVJ447" s="342"/>
      <c r="LVK447" s="342"/>
      <c r="LVL447" s="342"/>
      <c r="LVM447" s="342"/>
      <c r="LVN447" s="342"/>
      <c r="LVO447" s="342"/>
      <c r="LVP447" s="342"/>
      <c r="LVQ447" s="342"/>
      <c r="LVR447" s="342"/>
      <c r="LVS447" s="342"/>
      <c r="LVT447" s="342"/>
      <c r="LVU447" s="342"/>
      <c r="LVV447" s="342"/>
      <c r="LVW447" s="342"/>
      <c r="LVX447" s="342"/>
      <c r="LVY447" s="342"/>
      <c r="LVZ447" s="342"/>
      <c r="LWA447" s="342"/>
      <c r="LWB447" s="342"/>
      <c r="LWC447" s="342"/>
      <c r="LWD447" s="342"/>
      <c r="LWE447" s="342"/>
      <c r="LWF447" s="342"/>
      <c r="LWG447" s="342"/>
      <c r="LWH447" s="342"/>
      <c r="LWI447" s="342"/>
      <c r="LWJ447" s="342"/>
      <c r="LWK447" s="342"/>
      <c r="LWL447" s="342"/>
      <c r="LWM447" s="342"/>
      <c r="LWN447" s="342"/>
      <c r="LWO447" s="342"/>
      <c r="LWP447" s="342"/>
      <c r="LWQ447" s="342"/>
      <c r="LWR447" s="342"/>
      <c r="LWS447" s="342"/>
      <c r="LWT447" s="342"/>
      <c r="LWU447" s="342"/>
      <c r="LWV447" s="342"/>
      <c r="LWW447" s="342"/>
      <c r="LWX447" s="342"/>
      <c r="LWY447" s="342"/>
      <c r="LWZ447" s="342"/>
      <c r="LXA447" s="342"/>
      <c r="LXB447" s="342"/>
      <c r="LXC447" s="342"/>
      <c r="LXD447" s="342"/>
      <c r="LXE447" s="342"/>
      <c r="LXF447" s="342"/>
      <c r="LXG447" s="342"/>
      <c r="LXH447" s="342"/>
      <c r="LXI447" s="342"/>
      <c r="LXJ447" s="342"/>
      <c r="LXK447" s="342"/>
      <c r="LXL447" s="342"/>
      <c r="LXM447" s="342"/>
      <c r="LXN447" s="342"/>
      <c r="LXO447" s="342"/>
      <c r="LXP447" s="342"/>
      <c r="LXQ447" s="342"/>
      <c r="LXR447" s="342"/>
      <c r="LXS447" s="342"/>
      <c r="LXT447" s="342"/>
      <c r="LXU447" s="342"/>
      <c r="LXV447" s="342"/>
      <c r="LXW447" s="342"/>
      <c r="LXX447" s="342"/>
      <c r="LXY447" s="342"/>
      <c r="LXZ447" s="342"/>
      <c r="LYA447" s="342"/>
      <c r="LYB447" s="342"/>
      <c r="LYC447" s="342"/>
      <c r="LYD447" s="342"/>
      <c r="LYE447" s="342"/>
      <c r="LYF447" s="342"/>
      <c r="LYG447" s="342"/>
      <c r="LYH447" s="342"/>
      <c r="LYI447" s="342"/>
      <c r="LYJ447" s="342"/>
      <c r="LYK447" s="342"/>
      <c r="LYL447" s="342"/>
      <c r="LYM447" s="342"/>
      <c r="LYN447" s="342"/>
      <c r="LYO447" s="342"/>
      <c r="LYP447" s="342"/>
      <c r="LYQ447" s="342"/>
      <c r="LYR447" s="342"/>
      <c r="LYS447" s="342"/>
      <c r="LYT447" s="342"/>
      <c r="LYU447" s="342"/>
      <c r="LYV447" s="342"/>
      <c r="LYW447" s="342"/>
      <c r="LYX447" s="342"/>
      <c r="LYY447" s="342"/>
      <c r="LYZ447" s="342"/>
      <c r="LZA447" s="342"/>
      <c r="LZB447" s="342"/>
      <c r="LZC447" s="342"/>
      <c r="LZD447" s="342"/>
      <c r="LZE447" s="342"/>
      <c r="LZF447" s="342"/>
      <c r="LZG447" s="342"/>
      <c r="LZH447" s="342"/>
      <c r="LZI447" s="342"/>
      <c r="LZJ447" s="342"/>
      <c r="LZK447" s="342"/>
      <c r="LZL447" s="342"/>
      <c r="LZM447" s="342"/>
      <c r="LZN447" s="342"/>
      <c r="LZO447" s="342"/>
      <c r="LZP447" s="342"/>
      <c r="LZQ447" s="342"/>
      <c r="LZR447" s="342"/>
      <c r="LZS447" s="342"/>
      <c r="LZT447" s="342"/>
      <c r="LZU447" s="342"/>
      <c r="LZV447" s="342"/>
      <c r="LZW447" s="342"/>
      <c r="LZX447" s="342"/>
      <c r="LZY447" s="342"/>
      <c r="LZZ447" s="342"/>
      <c r="MAA447" s="342"/>
      <c r="MAB447" s="342"/>
      <c r="MAC447" s="342"/>
      <c r="MAD447" s="342"/>
      <c r="MAE447" s="342"/>
      <c r="MAF447" s="342"/>
      <c r="MAG447" s="342"/>
      <c r="MAH447" s="342"/>
      <c r="MAI447" s="342"/>
      <c r="MAJ447" s="342"/>
      <c r="MAK447" s="342"/>
      <c r="MAL447" s="342"/>
      <c r="MAM447" s="342"/>
      <c r="MAN447" s="342"/>
      <c r="MAO447" s="342"/>
      <c r="MAP447" s="342"/>
      <c r="MAQ447" s="342"/>
      <c r="MAR447" s="342"/>
      <c r="MAS447" s="342"/>
      <c r="MAT447" s="342"/>
      <c r="MAU447" s="342"/>
      <c r="MAV447" s="342"/>
      <c r="MAW447" s="342"/>
      <c r="MAX447" s="342"/>
      <c r="MAY447" s="342"/>
      <c r="MAZ447" s="342"/>
      <c r="MBA447" s="342"/>
      <c r="MBB447" s="342"/>
      <c r="MBC447" s="342"/>
      <c r="MBD447" s="342"/>
      <c r="MBE447" s="342"/>
      <c r="MBF447" s="342"/>
      <c r="MBG447" s="342"/>
      <c r="MBH447" s="342"/>
      <c r="MBI447" s="342"/>
      <c r="MBJ447" s="342"/>
      <c r="MBK447" s="342"/>
      <c r="MBL447" s="342"/>
      <c r="MBM447" s="342"/>
      <c r="MBN447" s="342"/>
      <c r="MBO447" s="342"/>
      <c r="MBP447" s="342"/>
      <c r="MBQ447" s="342"/>
      <c r="MBR447" s="342"/>
      <c r="MBS447" s="342"/>
      <c r="MBT447" s="342"/>
      <c r="MBU447" s="342"/>
      <c r="MBV447" s="342"/>
      <c r="MBW447" s="342"/>
      <c r="MBX447" s="342"/>
      <c r="MBY447" s="342"/>
      <c r="MBZ447" s="342"/>
      <c r="MCA447" s="342"/>
      <c r="MCB447" s="342"/>
      <c r="MCC447" s="342"/>
      <c r="MCD447" s="342"/>
      <c r="MCE447" s="342"/>
      <c r="MCF447" s="342"/>
      <c r="MCG447" s="342"/>
      <c r="MCH447" s="342"/>
      <c r="MCI447" s="342"/>
      <c r="MCJ447" s="342"/>
      <c r="MCK447" s="342"/>
      <c r="MCL447" s="342"/>
      <c r="MCM447" s="342"/>
      <c r="MCN447" s="342"/>
      <c r="MCO447" s="342"/>
      <c r="MCP447" s="342"/>
      <c r="MCQ447" s="342"/>
      <c r="MCR447" s="342"/>
      <c r="MCS447" s="342"/>
      <c r="MCT447" s="342"/>
      <c r="MCU447" s="342"/>
      <c r="MCV447" s="342"/>
      <c r="MCW447" s="342"/>
      <c r="MCX447" s="342"/>
      <c r="MCY447" s="342"/>
      <c r="MCZ447" s="342"/>
      <c r="MDA447" s="342"/>
      <c r="MDB447" s="342"/>
      <c r="MDC447" s="342"/>
      <c r="MDD447" s="342"/>
      <c r="MDE447" s="342"/>
      <c r="MDF447" s="342"/>
      <c r="MDG447" s="342"/>
      <c r="MDH447" s="342"/>
      <c r="MDI447" s="342"/>
      <c r="MDJ447" s="342"/>
      <c r="MDK447" s="342"/>
      <c r="MDL447" s="342"/>
      <c r="MDM447" s="342"/>
      <c r="MDN447" s="342"/>
      <c r="MDO447" s="342"/>
      <c r="MDP447" s="342"/>
      <c r="MDQ447" s="342"/>
      <c r="MDR447" s="342"/>
      <c r="MDS447" s="342"/>
      <c r="MDT447" s="342"/>
      <c r="MDU447" s="342"/>
      <c r="MDV447" s="342"/>
      <c r="MDW447" s="342"/>
      <c r="MDX447" s="342"/>
      <c r="MDY447" s="342"/>
      <c r="MDZ447" s="342"/>
      <c r="MEA447" s="342"/>
      <c r="MEB447" s="342"/>
      <c r="MEC447" s="342"/>
      <c r="MED447" s="342"/>
      <c r="MEE447" s="342"/>
      <c r="MEF447" s="342"/>
      <c r="MEG447" s="342"/>
      <c r="MEH447" s="342"/>
      <c r="MEI447" s="342"/>
      <c r="MEJ447" s="342"/>
      <c r="MEK447" s="342"/>
      <c r="MEL447" s="342"/>
      <c r="MEM447" s="342"/>
      <c r="MEN447" s="342"/>
      <c r="MEO447" s="342"/>
      <c r="MEP447" s="342"/>
      <c r="MEQ447" s="342"/>
      <c r="MER447" s="342"/>
      <c r="MES447" s="342"/>
      <c r="MET447" s="342"/>
      <c r="MEU447" s="342"/>
      <c r="MEV447" s="342"/>
      <c r="MEW447" s="342"/>
      <c r="MEX447" s="342"/>
      <c r="MEY447" s="342"/>
      <c r="MEZ447" s="342"/>
      <c r="MFA447" s="342"/>
      <c r="MFB447" s="342"/>
      <c r="MFC447" s="342"/>
      <c r="MFD447" s="342"/>
      <c r="MFE447" s="342"/>
      <c r="MFF447" s="342"/>
      <c r="MFG447" s="342"/>
      <c r="MFH447" s="342"/>
      <c r="MFI447" s="342"/>
      <c r="MFJ447" s="342"/>
      <c r="MFK447" s="342"/>
      <c r="MFL447" s="342"/>
      <c r="MFM447" s="342"/>
      <c r="MFN447" s="342"/>
      <c r="MFO447" s="342"/>
      <c r="MFP447" s="342"/>
      <c r="MFQ447" s="342"/>
      <c r="MFR447" s="342"/>
      <c r="MFS447" s="342"/>
      <c r="MFT447" s="342"/>
      <c r="MFU447" s="342"/>
      <c r="MFV447" s="342"/>
      <c r="MFW447" s="342"/>
      <c r="MFX447" s="342"/>
      <c r="MFY447" s="342"/>
      <c r="MFZ447" s="342"/>
      <c r="MGA447" s="342"/>
      <c r="MGB447" s="342"/>
      <c r="MGC447" s="342"/>
      <c r="MGD447" s="342"/>
      <c r="MGE447" s="342"/>
      <c r="MGF447" s="342"/>
      <c r="MGG447" s="342"/>
      <c r="MGH447" s="342"/>
      <c r="MGI447" s="342"/>
      <c r="MGJ447" s="342"/>
      <c r="MGK447" s="342"/>
      <c r="MGL447" s="342"/>
      <c r="MGM447" s="342"/>
      <c r="MGN447" s="342"/>
      <c r="MGO447" s="342"/>
      <c r="MGP447" s="342"/>
      <c r="MGQ447" s="342"/>
      <c r="MGR447" s="342"/>
      <c r="MGS447" s="342"/>
      <c r="MGT447" s="342"/>
      <c r="MGU447" s="342"/>
      <c r="MGV447" s="342"/>
      <c r="MGW447" s="342"/>
      <c r="MGX447" s="342"/>
      <c r="MGY447" s="342"/>
      <c r="MGZ447" s="342"/>
      <c r="MHA447" s="342"/>
      <c r="MHB447" s="342"/>
      <c r="MHC447" s="342"/>
      <c r="MHD447" s="342"/>
      <c r="MHE447" s="342"/>
      <c r="MHF447" s="342"/>
      <c r="MHG447" s="342"/>
      <c r="MHH447" s="342"/>
      <c r="MHI447" s="342"/>
      <c r="MHJ447" s="342"/>
      <c r="MHK447" s="342"/>
      <c r="MHL447" s="342"/>
      <c r="MHM447" s="342"/>
      <c r="MHN447" s="342"/>
      <c r="MHO447" s="342"/>
      <c r="MHP447" s="342"/>
      <c r="MHQ447" s="342"/>
      <c r="MHR447" s="342"/>
      <c r="MHS447" s="342"/>
      <c r="MHT447" s="342"/>
      <c r="MHU447" s="342"/>
      <c r="MHV447" s="342"/>
      <c r="MHW447" s="342"/>
      <c r="MHX447" s="342"/>
      <c r="MHY447" s="342"/>
      <c r="MHZ447" s="342"/>
      <c r="MIA447" s="342"/>
      <c r="MIB447" s="342"/>
      <c r="MIC447" s="342"/>
      <c r="MID447" s="342"/>
      <c r="MIE447" s="342"/>
      <c r="MIF447" s="342"/>
      <c r="MIG447" s="342"/>
      <c r="MIH447" s="342"/>
      <c r="MII447" s="342"/>
      <c r="MIJ447" s="342"/>
      <c r="MIK447" s="342"/>
      <c r="MIL447" s="342"/>
      <c r="MIM447" s="342"/>
      <c r="MIN447" s="342"/>
      <c r="MIO447" s="342"/>
      <c r="MIP447" s="342"/>
      <c r="MIQ447" s="342"/>
      <c r="MIR447" s="342"/>
      <c r="MIS447" s="342"/>
      <c r="MIT447" s="342"/>
      <c r="MIU447" s="342"/>
      <c r="MIV447" s="342"/>
      <c r="MIW447" s="342"/>
      <c r="MIX447" s="342"/>
      <c r="MIY447" s="342"/>
      <c r="MIZ447" s="342"/>
      <c r="MJA447" s="342"/>
      <c r="MJB447" s="342"/>
      <c r="MJC447" s="342"/>
      <c r="MJD447" s="342"/>
      <c r="MJE447" s="342"/>
      <c r="MJF447" s="342"/>
      <c r="MJG447" s="342"/>
      <c r="MJH447" s="342"/>
      <c r="MJI447" s="342"/>
      <c r="MJJ447" s="342"/>
      <c r="MJK447" s="342"/>
      <c r="MJL447" s="342"/>
      <c r="MJM447" s="342"/>
      <c r="MJN447" s="342"/>
      <c r="MJO447" s="342"/>
      <c r="MJP447" s="342"/>
      <c r="MJQ447" s="342"/>
      <c r="MJR447" s="342"/>
      <c r="MJS447" s="342"/>
      <c r="MJT447" s="342"/>
      <c r="MJU447" s="342"/>
      <c r="MJV447" s="342"/>
      <c r="MJW447" s="342"/>
      <c r="MJX447" s="342"/>
      <c r="MJY447" s="342"/>
      <c r="MJZ447" s="342"/>
      <c r="MKA447" s="342"/>
      <c r="MKB447" s="342"/>
      <c r="MKC447" s="342"/>
      <c r="MKD447" s="342"/>
      <c r="MKE447" s="342"/>
      <c r="MKF447" s="342"/>
      <c r="MKG447" s="342"/>
      <c r="MKH447" s="342"/>
      <c r="MKI447" s="342"/>
      <c r="MKJ447" s="342"/>
      <c r="MKK447" s="342"/>
      <c r="MKL447" s="342"/>
      <c r="MKM447" s="342"/>
      <c r="MKN447" s="342"/>
      <c r="MKO447" s="342"/>
      <c r="MKP447" s="342"/>
      <c r="MKQ447" s="342"/>
      <c r="MKR447" s="342"/>
      <c r="MKS447" s="342"/>
      <c r="MKT447" s="342"/>
      <c r="MKU447" s="342"/>
      <c r="MKV447" s="342"/>
      <c r="MKW447" s="342"/>
      <c r="MKX447" s="342"/>
      <c r="MKY447" s="342"/>
      <c r="MKZ447" s="342"/>
      <c r="MLA447" s="342"/>
      <c r="MLB447" s="342"/>
      <c r="MLC447" s="342"/>
      <c r="MLD447" s="342"/>
      <c r="MLE447" s="342"/>
      <c r="MLF447" s="342"/>
      <c r="MLG447" s="342"/>
      <c r="MLH447" s="342"/>
      <c r="MLI447" s="342"/>
      <c r="MLJ447" s="342"/>
      <c r="MLK447" s="342"/>
      <c r="MLL447" s="342"/>
      <c r="MLM447" s="342"/>
      <c r="MLN447" s="342"/>
      <c r="MLO447" s="342"/>
      <c r="MLP447" s="342"/>
      <c r="MLQ447" s="342"/>
      <c r="MLR447" s="342"/>
      <c r="MLS447" s="342"/>
      <c r="MLT447" s="342"/>
      <c r="MLU447" s="342"/>
      <c r="MLV447" s="342"/>
      <c r="MLW447" s="342"/>
      <c r="MLX447" s="342"/>
      <c r="MLY447" s="342"/>
      <c r="MLZ447" s="342"/>
      <c r="MMA447" s="342"/>
      <c r="MMB447" s="342"/>
      <c r="MMC447" s="342"/>
      <c r="MMD447" s="342"/>
      <c r="MME447" s="342"/>
      <c r="MMF447" s="342"/>
      <c r="MMG447" s="342"/>
      <c r="MMH447" s="342"/>
      <c r="MMI447" s="342"/>
      <c r="MMJ447" s="342"/>
      <c r="MMK447" s="342"/>
      <c r="MML447" s="342"/>
      <c r="MMM447" s="342"/>
      <c r="MMN447" s="342"/>
      <c r="MMO447" s="342"/>
      <c r="MMP447" s="342"/>
      <c r="MMQ447" s="342"/>
      <c r="MMR447" s="342"/>
      <c r="MMS447" s="342"/>
      <c r="MMT447" s="342"/>
      <c r="MMU447" s="342"/>
      <c r="MMV447" s="342"/>
      <c r="MMW447" s="342"/>
      <c r="MMX447" s="342"/>
      <c r="MMY447" s="342"/>
      <c r="MMZ447" s="342"/>
      <c r="MNA447" s="342"/>
      <c r="MNB447" s="342"/>
      <c r="MNC447" s="342"/>
      <c r="MND447" s="342"/>
      <c r="MNE447" s="342"/>
      <c r="MNF447" s="342"/>
      <c r="MNG447" s="342"/>
      <c r="MNH447" s="342"/>
      <c r="MNI447" s="342"/>
      <c r="MNJ447" s="342"/>
      <c r="MNK447" s="342"/>
      <c r="MNL447" s="342"/>
      <c r="MNM447" s="342"/>
      <c r="MNN447" s="342"/>
      <c r="MNO447" s="342"/>
      <c r="MNP447" s="342"/>
      <c r="MNQ447" s="342"/>
      <c r="MNR447" s="342"/>
      <c r="MNS447" s="342"/>
      <c r="MNT447" s="342"/>
      <c r="MNU447" s="342"/>
      <c r="MNV447" s="342"/>
      <c r="MNW447" s="342"/>
      <c r="MNX447" s="342"/>
      <c r="MNY447" s="342"/>
      <c r="MNZ447" s="342"/>
      <c r="MOA447" s="342"/>
      <c r="MOB447" s="342"/>
      <c r="MOC447" s="342"/>
      <c r="MOD447" s="342"/>
      <c r="MOE447" s="342"/>
      <c r="MOF447" s="342"/>
      <c r="MOG447" s="342"/>
      <c r="MOH447" s="342"/>
      <c r="MOI447" s="342"/>
      <c r="MOJ447" s="342"/>
      <c r="MOK447" s="342"/>
      <c r="MOL447" s="342"/>
      <c r="MOM447" s="342"/>
      <c r="MON447" s="342"/>
      <c r="MOO447" s="342"/>
      <c r="MOP447" s="342"/>
      <c r="MOQ447" s="342"/>
      <c r="MOR447" s="342"/>
      <c r="MOS447" s="342"/>
      <c r="MOT447" s="342"/>
      <c r="MOU447" s="342"/>
      <c r="MOV447" s="342"/>
      <c r="MOW447" s="342"/>
      <c r="MOX447" s="342"/>
      <c r="MOY447" s="342"/>
      <c r="MOZ447" s="342"/>
      <c r="MPA447" s="342"/>
      <c r="MPB447" s="342"/>
      <c r="MPC447" s="342"/>
      <c r="MPD447" s="342"/>
      <c r="MPE447" s="342"/>
      <c r="MPF447" s="342"/>
      <c r="MPG447" s="342"/>
      <c r="MPH447" s="342"/>
      <c r="MPI447" s="342"/>
      <c r="MPJ447" s="342"/>
      <c r="MPK447" s="342"/>
      <c r="MPL447" s="342"/>
      <c r="MPM447" s="342"/>
      <c r="MPN447" s="342"/>
      <c r="MPO447" s="342"/>
      <c r="MPP447" s="342"/>
      <c r="MPQ447" s="342"/>
      <c r="MPR447" s="342"/>
      <c r="MPS447" s="342"/>
      <c r="MPT447" s="342"/>
      <c r="MPU447" s="342"/>
      <c r="MPV447" s="342"/>
      <c r="MPW447" s="342"/>
      <c r="MPX447" s="342"/>
      <c r="MPY447" s="342"/>
      <c r="MPZ447" s="342"/>
      <c r="MQA447" s="342"/>
      <c r="MQB447" s="342"/>
      <c r="MQC447" s="342"/>
      <c r="MQD447" s="342"/>
      <c r="MQE447" s="342"/>
      <c r="MQF447" s="342"/>
      <c r="MQG447" s="342"/>
      <c r="MQH447" s="342"/>
      <c r="MQI447" s="342"/>
      <c r="MQJ447" s="342"/>
      <c r="MQK447" s="342"/>
      <c r="MQL447" s="342"/>
      <c r="MQM447" s="342"/>
      <c r="MQN447" s="342"/>
      <c r="MQO447" s="342"/>
      <c r="MQP447" s="342"/>
      <c r="MQQ447" s="342"/>
      <c r="MQR447" s="342"/>
      <c r="MQS447" s="342"/>
      <c r="MQT447" s="342"/>
      <c r="MQU447" s="342"/>
      <c r="MQV447" s="342"/>
      <c r="MQW447" s="342"/>
      <c r="MQX447" s="342"/>
      <c r="MQY447" s="342"/>
      <c r="MQZ447" s="342"/>
      <c r="MRA447" s="342"/>
      <c r="MRB447" s="342"/>
      <c r="MRC447" s="342"/>
      <c r="MRD447" s="342"/>
      <c r="MRE447" s="342"/>
      <c r="MRF447" s="342"/>
      <c r="MRG447" s="342"/>
      <c r="MRH447" s="342"/>
      <c r="MRI447" s="342"/>
      <c r="MRJ447" s="342"/>
      <c r="MRK447" s="342"/>
      <c r="MRL447" s="342"/>
      <c r="MRM447" s="342"/>
      <c r="MRN447" s="342"/>
      <c r="MRO447" s="342"/>
      <c r="MRP447" s="342"/>
      <c r="MRQ447" s="342"/>
      <c r="MRR447" s="342"/>
      <c r="MRS447" s="342"/>
      <c r="MRT447" s="342"/>
      <c r="MRU447" s="342"/>
      <c r="MRV447" s="342"/>
      <c r="MRW447" s="342"/>
      <c r="MRX447" s="342"/>
      <c r="MRY447" s="342"/>
      <c r="MRZ447" s="342"/>
      <c r="MSA447" s="342"/>
      <c r="MSB447" s="342"/>
      <c r="MSC447" s="342"/>
      <c r="MSD447" s="342"/>
      <c r="MSE447" s="342"/>
      <c r="MSF447" s="342"/>
      <c r="MSG447" s="342"/>
      <c r="MSH447" s="342"/>
      <c r="MSI447" s="342"/>
      <c r="MSJ447" s="342"/>
      <c r="MSK447" s="342"/>
      <c r="MSL447" s="342"/>
      <c r="MSM447" s="342"/>
      <c r="MSN447" s="342"/>
      <c r="MSO447" s="342"/>
      <c r="MSP447" s="342"/>
      <c r="MSQ447" s="342"/>
      <c r="MSR447" s="342"/>
      <c r="MSS447" s="342"/>
      <c r="MST447" s="342"/>
      <c r="MSU447" s="342"/>
      <c r="MSV447" s="342"/>
      <c r="MSW447" s="342"/>
      <c r="MSX447" s="342"/>
      <c r="MSY447" s="342"/>
      <c r="MSZ447" s="342"/>
      <c r="MTA447" s="342"/>
      <c r="MTB447" s="342"/>
      <c r="MTC447" s="342"/>
      <c r="MTD447" s="342"/>
      <c r="MTE447" s="342"/>
      <c r="MTF447" s="342"/>
      <c r="MTG447" s="342"/>
      <c r="MTH447" s="342"/>
      <c r="MTI447" s="342"/>
      <c r="MTJ447" s="342"/>
      <c r="MTK447" s="342"/>
      <c r="MTL447" s="342"/>
      <c r="MTM447" s="342"/>
      <c r="MTN447" s="342"/>
      <c r="MTO447" s="342"/>
      <c r="MTP447" s="342"/>
      <c r="MTQ447" s="342"/>
      <c r="MTR447" s="342"/>
      <c r="MTS447" s="342"/>
      <c r="MTT447" s="342"/>
      <c r="MTU447" s="342"/>
      <c r="MTV447" s="342"/>
      <c r="MTW447" s="342"/>
      <c r="MTX447" s="342"/>
      <c r="MTY447" s="342"/>
      <c r="MTZ447" s="342"/>
      <c r="MUA447" s="342"/>
      <c r="MUB447" s="342"/>
      <c r="MUC447" s="342"/>
      <c r="MUD447" s="342"/>
      <c r="MUE447" s="342"/>
      <c r="MUF447" s="342"/>
      <c r="MUG447" s="342"/>
      <c r="MUH447" s="342"/>
      <c r="MUI447" s="342"/>
      <c r="MUJ447" s="342"/>
      <c r="MUK447" s="342"/>
      <c r="MUL447" s="342"/>
      <c r="MUM447" s="342"/>
      <c r="MUN447" s="342"/>
      <c r="MUO447" s="342"/>
      <c r="MUP447" s="342"/>
      <c r="MUQ447" s="342"/>
      <c r="MUR447" s="342"/>
      <c r="MUS447" s="342"/>
      <c r="MUT447" s="342"/>
      <c r="MUU447" s="342"/>
      <c r="MUV447" s="342"/>
      <c r="MUW447" s="342"/>
      <c r="MUX447" s="342"/>
      <c r="MUY447" s="342"/>
      <c r="MUZ447" s="342"/>
      <c r="MVA447" s="342"/>
      <c r="MVB447" s="342"/>
      <c r="MVC447" s="342"/>
      <c r="MVD447" s="342"/>
      <c r="MVE447" s="342"/>
      <c r="MVF447" s="342"/>
      <c r="MVG447" s="342"/>
      <c r="MVH447" s="342"/>
      <c r="MVI447" s="342"/>
      <c r="MVJ447" s="342"/>
      <c r="MVK447" s="342"/>
      <c r="MVL447" s="342"/>
      <c r="MVM447" s="342"/>
      <c r="MVN447" s="342"/>
      <c r="MVO447" s="342"/>
      <c r="MVP447" s="342"/>
      <c r="MVQ447" s="342"/>
      <c r="MVR447" s="342"/>
      <c r="MVS447" s="342"/>
      <c r="MVT447" s="342"/>
      <c r="MVU447" s="342"/>
      <c r="MVV447" s="342"/>
      <c r="MVW447" s="342"/>
      <c r="MVX447" s="342"/>
      <c r="MVY447" s="342"/>
      <c r="MVZ447" s="342"/>
      <c r="MWA447" s="342"/>
      <c r="MWB447" s="342"/>
      <c r="MWC447" s="342"/>
      <c r="MWD447" s="342"/>
      <c r="MWE447" s="342"/>
      <c r="MWF447" s="342"/>
      <c r="MWG447" s="342"/>
      <c r="MWH447" s="342"/>
      <c r="MWI447" s="342"/>
      <c r="MWJ447" s="342"/>
      <c r="MWK447" s="342"/>
      <c r="MWL447" s="342"/>
      <c r="MWM447" s="342"/>
      <c r="MWN447" s="342"/>
      <c r="MWO447" s="342"/>
      <c r="MWP447" s="342"/>
      <c r="MWQ447" s="342"/>
      <c r="MWR447" s="342"/>
      <c r="MWS447" s="342"/>
      <c r="MWT447" s="342"/>
      <c r="MWU447" s="342"/>
      <c r="MWV447" s="342"/>
      <c r="MWW447" s="342"/>
      <c r="MWX447" s="342"/>
      <c r="MWY447" s="342"/>
      <c r="MWZ447" s="342"/>
      <c r="MXA447" s="342"/>
      <c r="MXB447" s="342"/>
      <c r="MXC447" s="342"/>
      <c r="MXD447" s="342"/>
      <c r="MXE447" s="342"/>
      <c r="MXF447" s="342"/>
      <c r="MXG447" s="342"/>
      <c r="MXH447" s="342"/>
      <c r="MXI447" s="342"/>
      <c r="MXJ447" s="342"/>
      <c r="MXK447" s="342"/>
      <c r="MXL447" s="342"/>
      <c r="MXM447" s="342"/>
      <c r="MXN447" s="342"/>
      <c r="MXO447" s="342"/>
      <c r="MXP447" s="342"/>
      <c r="MXQ447" s="342"/>
      <c r="MXR447" s="342"/>
      <c r="MXS447" s="342"/>
      <c r="MXT447" s="342"/>
      <c r="MXU447" s="342"/>
      <c r="MXV447" s="342"/>
      <c r="MXW447" s="342"/>
      <c r="MXX447" s="342"/>
      <c r="MXY447" s="342"/>
      <c r="MXZ447" s="342"/>
      <c r="MYA447" s="342"/>
      <c r="MYB447" s="342"/>
      <c r="MYC447" s="342"/>
      <c r="MYD447" s="342"/>
      <c r="MYE447" s="342"/>
      <c r="MYF447" s="342"/>
      <c r="MYG447" s="342"/>
      <c r="MYH447" s="342"/>
      <c r="MYI447" s="342"/>
      <c r="MYJ447" s="342"/>
      <c r="MYK447" s="342"/>
      <c r="MYL447" s="342"/>
      <c r="MYM447" s="342"/>
      <c r="MYN447" s="342"/>
      <c r="MYO447" s="342"/>
      <c r="MYP447" s="342"/>
      <c r="MYQ447" s="342"/>
      <c r="MYR447" s="342"/>
      <c r="MYS447" s="342"/>
      <c r="MYT447" s="342"/>
      <c r="MYU447" s="342"/>
      <c r="MYV447" s="342"/>
      <c r="MYW447" s="342"/>
      <c r="MYX447" s="342"/>
      <c r="MYY447" s="342"/>
      <c r="MYZ447" s="342"/>
      <c r="MZA447" s="342"/>
      <c r="MZB447" s="342"/>
      <c r="MZC447" s="342"/>
      <c r="MZD447" s="342"/>
      <c r="MZE447" s="342"/>
      <c r="MZF447" s="342"/>
      <c r="MZG447" s="342"/>
      <c r="MZH447" s="342"/>
      <c r="MZI447" s="342"/>
      <c r="MZJ447" s="342"/>
      <c r="MZK447" s="342"/>
      <c r="MZL447" s="342"/>
      <c r="MZM447" s="342"/>
      <c r="MZN447" s="342"/>
      <c r="MZO447" s="342"/>
      <c r="MZP447" s="342"/>
      <c r="MZQ447" s="342"/>
      <c r="MZR447" s="342"/>
      <c r="MZS447" s="342"/>
      <c r="MZT447" s="342"/>
      <c r="MZU447" s="342"/>
      <c r="MZV447" s="342"/>
      <c r="MZW447" s="342"/>
      <c r="MZX447" s="342"/>
      <c r="MZY447" s="342"/>
      <c r="MZZ447" s="342"/>
      <c r="NAA447" s="342"/>
      <c r="NAB447" s="342"/>
      <c r="NAC447" s="342"/>
      <c r="NAD447" s="342"/>
      <c r="NAE447" s="342"/>
      <c r="NAF447" s="342"/>
      <c r="NAG447" s="342"/>
      <c r="NAH447" s="342"/>
      <c r="NAI447" s="342"/>
      <c r="NAJ447" s="342"/>
      <c r="NAK447" s="342"/>
      <c r="NAL447" s="342"/>
      <c r="NAM447" s="342"/>
      <c r="NAN447" s="342"/>
      <c r="NAO447" s="342"/>
      <c r="NAP447" s="342"/>
      <c r="NAQ447" s="342"/>
      <c r="NAR447" s="342"/>
      <c r="NAS447" s="342"/>
      <c r="NAT447" s="342"/>
      <c r="NAU447" s="342"/>
      <c r="NAV447" s="342"/>
      <c r="NAW447" s="342"/>
      <c r="NAX447" s="342"/>
      <c r="NAY447" s="342"/>
      <c r="NAZ447" s="342"/>
      <c r="NBA447" s="342"/>
      <c r="NBB447" s="342"/>
      <c r="NBC447" s="342"/>
      <c r="NBD447" s="342"/>
      <c r="NBE447" s="342"/>
      <c r="NBF447" s="342"/>
      <c r="NBG447" s="342"/>
      <c r="NBH447" s="342"/>
      <c r="NBI447" s="342"/>
      <c r="NBJ447" s="342"/>
      <c r="NBK447" s="342"/>
      <c r="NBL447" s="342"/>
      <c r="NBM447" s="342"/>
      <c r="NBN447" s="342"/>
      <c r="NBO447" s="342"/>
      <c r="NBP447" s="342"/>
      <c r="NBQ447" s="342"/>
      <c r="NBR447" s="342"/>
      <c r="NBS447" s="342"/>
      <c r="NBT447" s="342"/>
      <c r="NBU447" s="342"/>
      <c r="NBV447" s="342"/>
      <c r="NBW447" s="342"/>
      <c r="NBX447" s="342"/>
      <c r="NBY447" s="342"/>
      <c r="NBZ447" s="342"/>
      <c r="NCA447" s="342"/>
      <c r="NCB447" s="342"/>
      <c r="NCC447" s="342"/>
      <c r="NCD447" s="342"/>
      <c r="NCE447" s="342"/>
      <c r="NCF447" s="342"/>
      <c r="NCG447" s="342"/>
      <c r="NCH447" s="342"/>
      <c r="NCI447" s="342"/>
      <c r="NCJ447" s="342"/>
      <c r="NCK447" s="342"/>
      <c r="NCL447" s="342"/>
      <c r="NCM447" s="342"/>
      <c r="NCN447" s="342"/>
      <c r="NCO447" s="342"/>
      <c r="NCP447" s="342"/>
      <c r="NCQ447" s="342"/>
      <c r="NCR447" s="342"/>
      <c r="NCS447" s="342"/>
      <c r="NCT447" s="342"/>
      <c r="NCU447" s="342"/>
      <c r="NCV447" s="342"/>
      <c r="NCW447" s="342"/>
      <c r="NCX447" s="342"/>
      <c r="NCY447" s="342"/>
      <c r="NCZ447" s="342"/>
      <c r="NDA447" s="342"/>
      <c r="NDB447" s="342"/>
      <c r="NDC447" s="342"/>
      <c r="NDD447" s="342"/>
      <c r="NDE447" s="342"/>
      <c r="NDF447" s="342"/>
      <c r="NDG447" s="342"/>
      <c r="NDH447" s="342"/>
      <c r="NDI447" s="342"/>
      <c r="NDJ447" s="342"/>
      <c r="NDK447" s="342"/>
      <c r="NDL447" s="342"/>
      <c r="NDM447" s="342"/>
      <c r="NDN447" s="342"/>
      <c r="NDO447" s="342"/>
      <c r="NDP447" s="342"/>
      <c r="NDQ447" s="342"/>
      <c r="NDR447" s="342"/>
      <c r="NDS447" s="342"/>
      <c r="NDT447" s="342"/>
      <c r="NDU447" s="342"/>
      <c r="NDV447" s="342"/>
      <c r="NDW447" s="342"/>
      <c r="NDX447" s="342"/>
      <c r="NDY447" s="342"/>
      <c r="NDZ447" s="342"/>
      <c r="NEA447" s="342"/>
      <c r="NEB447" s="342"/>
      <c r="NEC447" s="342"/>
      <c r="NED447" s="342"/>
      <c r="NEE447" s="342"/>
      <c r="NEF447" s="342"/>
      <c r="NEG447" s="342"/>
      <c r="NEH447" s="342"/>
      <c r="NEI447" s="342"/>
      <c r="NEJ447" s="342"/>
      <c r="NEK447" s="342"/>
      <c r="NEL447" s="342"/>
      <c r="NEM447" s="342"/>
      <c r="NEN447" s="342"/>
      <c r="NEO447" s="342"/>
      <c r="NEP447" s="342"/>
      <c r="NEQ447" s="342"/>
      <c r="NER447" s="342"/>
      <c r="NES447" s="342"/>
      <c r="NET447" s="342"/>
      <c r="NEU447" s="342"/>
      <c r="NEV447" s="342"/>
      <c r="NEW447" s="342"/>
      <c r="NEX447" s="342"/>
      <c r="NEY447" s="342"/>
      <c r="NEZ447" s="342"/>
      <c r="NFA447" s="342"/>
      <c r="NFB447" s="342"/>
      <c r="NFC447" s="342"/>
      <c r="NFD447" s="342"/>
      <c r="NFE447" s="342"/>
      <c r="NFF447" s="342"/>
      <c r="NFG447" s="342"/>
      <c r="NFH447" s="342"/>
      <c r="NFI447" s="342"/>
      <c r="NFJ447" s="342"/>
      <c r="NFK447" s="342"/>
      <c r="NFL447" s="342"/>
      <c r="NFM447" s="342"/>
      <c r="NFN447" s="342"/>
      <c r="NFO447" s="342"/>
      <c r="NFP447" s="342"/>
      <c r="NFQ447" s="342"/>
      <c r="NFR447" s="342"/>
      <c r="NFS447" s="342"/>
      <c r="NFT447" s="342"/>
      <c r="NFU447" s="342"/>
      <c r="NFV447" s="342"/>
      <c r="NFW447" s="342"/>
      <c r="NFX447" s="342"/>
      <c r="NFY447" s="342"/>
      <c r="NFZ447" s="342"/>
      <c r="NGA447" s="342"/>
      <c r="NGB447" s="342"/>
      <c r="NGC447" s="342"/>
      <c r="NGD447" s="342"/>
      <c r="NGE447" s="342"/>
      <c r="NGF447" s="342"/>
      <c r="NGG447" s="342"/>
      <c r="NGH447" s="342"/>
      <c r="NGI447" s="342"/>
      <c r="NGJ447" s="342"/>
      <c r="NGK447" s="342"/>
      <c r="NGL447" s="342"/>
      <c r="NGM447" s="342"/>
      <c r="NGN447" s="342"/>
      <c r="NGO447" s="342"/>
      <c r="NGP447" s="342"/>
      <c r="NGQ447" s="342"/>
      <c r="NGR447" s="342"/>
      <c r="NGS447" s="342"/>
      <c r="NGT447" s="342"/>
      <c r="NGU447" s="342"/>
      <c r="NGV447" s="342"/>
      <c r="NGW447" s="342"/>
      <c r="NGX447" s="342"/>
      <c r="NGY447" s="342"/>
      <c r="NGZ447" s="342"/>
      <c r="NHA447" s="342"/>
      <c r="NHB447" s="342"/>
      <c r="NHC447" s="342"/>
      <c r="NHD447" s="342"/>
      <c r="NHE447" s="342"/>
      <c r="NHF447" s="342"/>
      <c r="NHG447" s="342"/>
      <c r="NHH447" s="342"/>
      <c r="NHI447" s="342"/>
      <c r="NHJ447" s="342"/>
      <c r="NHK447" s="342"/>
      <c r="NHL447" s="342"/>
      <c r="NHM447" s="342"/>
      <c r="NHN447" s="342"/>
      <c r="NHO447" s="342"/>
      <c r="NHP447" s="342"/>
      <c r="NHQ447" s="342"/>
      <c r="NHR447" s="342"/>
      <c r="NHS447" s="342"/>
      <c r="NHT447" s="342"/>
      <c r="NHU447" s="342"/>
      <c r="NHV447" s="342"/>
      <c r="NHW447" s="342"/>
      <c r="NHX447" s="342"/>
      <c r="NHY447" s="342"/>
      <c r="NHZ447" s="342"/>
      <c r="NIA447" s="342"/>
      <c r="NIB447" s="342"/>
      <c r="NIC447" s="342"/>
      <c r="NID447" s="342"/>
      <c r="NIE447" s="342"/>
      <c r="NIF447" s="342"/>
      <c r="NIG447" s="342"/>
      <c r="NIH447" s="342"/>
      <c r="NII447" s="342"/>
      <c r="NIJ447" s="342"/>
      <c r="NIK447" s="342"/>
      <c r="NIL447" s="342"/>
      <c r="NIM447" s="342"/>
      <c r="NIN447" s="342"/>
      <c r="NIO447" s="342"/>
      <c r="NIP447" s="342"/>
      <c r="NIQ447" s="342"/>
      <c r="NIR447" s="342"/>
      <c r="NIS447" s="342"/>
      <c r="NIT447" s="342"/>
      <c r="NIU447" s="342"/>
      <c r="NIV447" s="342"/>
      <c r="NIW447" s="342"/>
      <c r="NIX447" s="342"/>
      <c r="NIY447" s="342"/>
      <c r="NIZ447" s="342"/>
      <c r="NJA447" s="342"/>
      <c r="NJB447" s="342"/>
      <c r="NJC447" s="342"/>
      <c r="NJD447" s="342"/>
      <c r="NJE447" s="342"/>
      <c r="NJF447" s="342"/>
      <c r="NJG447" s="342"/>
      <c r="NJH447" s="342"/>
      <c r="NJI447" s="342"/>
      <c r="NJJ447" s="342"/>
      <c r="NJK447" s="342"/>
      <c r="NJL447" s="342"/>
      <c r="NJM447" s="342"/>
      <c r="NJN447" s="342"/>
      <c r="NJO447" s="342"/>
      <c r="NJP447" s="342"/>
      <c r="NJQ447" s="342"/>
      <c r="NJR447" s="342"/>
      <c r="NJS447" s="342"/>
      <c r="NJT447" s="342"/>
      <c r="NJU447" s="342"/>
      <c r="NJV447" s="342"/>
      <c r="NJW447" s="342"/>
      <c r="NJX447" s="342"/>
      <c r="NJY447" s="342"/>
      <c r="NJZ447" s="342"/>
      <c r="NKA447" s="342"/>
      <c r="NKB447" s="342"/>
      <c r="NKC447" s="342"/>
      <c r="NKD447" s="342"/>
      <c r="NKE447" s="342"/>
      <c r="NKF447" s="342"/>
      <c r="NKG447" s="342"/>
      <c r="NKH447" s="342"/>
      <c r="NKI447" s="342"/>
      <c r="NKJ447" s="342"/>
      <c r="NKK447" s="342"/>
      <c r="NKL447" s="342"/>
      <c r="NKM447" s="342"/>
      <c r="NKN447" s="342"/>
      <c r="NKO447" s="342"/>
      <c r="NKP447" s="342"/>
      <c r="NKQ447" s="342"/>
      <c r="NKR447" s="342"/>
      <c r="NKS447" s="342"/>
      <c r="NKT447" s="342"/>
      <c r="NKU447" s="342"/>
      <c r="NKV447" s="342"/>
      <c r="NKW447" s="342"/>
      <c r="NKX447" s="342"/>
      <c r="NKY447" s="342"/>
      <c r="NKZ447" s="342"/>
      <c r="NLA447" s="342"/>
      <c r="NLB447" s="342"/>
      <c r="NLC447" s="342"/>
      <c r="NLD447" s="342"/>
      <c r="NLE447" s="342"/>
      <c r="NLF447" s="342"/>
      <c r="NLG447" s="342"/>
      <c r="NLH447" s="342"/>
      <c r="NLI447" s="342"/>
      <c r="NLJ447" s="342"/>
      <c r="NLK447" s="342"/>
      <c r="NLL447" s="342"/>
      <c r="NLM447" s="342"/>
      <c r="NLN447" s="342"/>
      <c r="NLO447" s="342"/>
      <c r="NLP447" s="342"/>
      <c r="NLQ447" s="342"/>
      <c r="NLR447" s="342"/>
      <c r="NLS447" s="342"/>
      <c r="NLT447" s="342"/>
      <c r="NLU447" s="342"/>
      <c r="NLV447" s="342"/>
      <c r="NLW447" s="342"/>
      <c r="NLX447" s="342"/>
      <c r="NLY447" s="342"/>
      <c r="NLZ447" s="342"/>
      <c r="NMA447" s="342"/>
      <c r="NMB447" s="342"/>
      <c r="NMC447" s="342"/>
      <c r="NMD447" s="342"/>
      <c r="NME447" s="342"/>
      <c r="NMF447" s="342"/>
      <c r="NMG447" s="342"/>
      <c r="NMH447" s="342"/>
      <c r="NMI447" s="342"/>
      <c r="NMJ447" s="342"/>
      <c r="NMK447" s="342"/>
      <c r="NML447" s="342"/>
      <c r="NMM447" s="342"/>
      <c r="NMN447" s="342"/>
      <c r="NMO447" s="342"/>
      <c r="NMP447" s="342"/>
      <c r="NMQ447" s="342"/>
      <c r="NMR447" s="342"/>
      <c r="NMS447" s="342"/>
      <c r="NMT447" s="342"/>
      <c r="NMU447" s="342"/>
      <c r="NMV447" s="342"/>
      <c r="NMW447" s="342"/>
      <c r="NMX447" s="342"/>
      <c r="NMY447" s="342"/>
      <c r="NMZ447" s="342"/>
      <c r="NNA447" s="342"/>
      <c r="NNB447" s="342"/>
      <c r="NNC447" s="342"/>
      <c r="NND447" s="342"/>
      <c r="NNE447" s="342"/>
      <c r="NNF447" s="342"/>
      <c r="NNG447" s="342"/>
      <c r="NNH447" s="342"/>
      <c r="NNI447" s="342"/>
      <c r="NNJ447" s="342"/>
      <c r="NNK447" s="342"/>
      <c r="NNL447" s="342"/>
      <c r="NNM447" s="342"/>
      <c r="NNN447" s="342"/>
      <c r="NNO447" s="342"/>
      <c r="NNP447" s="342"/>
      <c r="NNQ447" s="342"/>
      <c r="NNR447" s="342"/>
      <c r="NNS447" s="342"/>
      <c r="NNT447" s="342"/>
      <c r="NNU447" s="342"/>
      <c r="NNV447" s="342"/>
      <c r="NNW447" s="342"/>
      <c r="NNX447" s="342"/>
      <c r="NNY447" s="342"/>
      <c r="NNZ447" s="342"/>
      <c r="NOA447" s="342"/>
      <c r="NOB447" s="342"/>
      <c r="NOC447" s="342"/>
      <c r="NOD447" s="342"/>
      <c r="NOE447" s="342"/>
      <c r="NOF447" s="342"/>
      <c r="NOG447" s="342"/>
      <c r="NOH447" s="342"/>
      <c r="NOI447" s="342"/>
      <c r="NOJ447" s="342"/>
      <c r="NOK447" s="342"/>
      <c r="NOL447" s="342"/>
      <c r="NOM447" s="342"/>
      <c r="NON447" s="342"/>
      <c r="NOO447" s="342"/>
      <c r="NOP447" s="342"/>
      <c r="NOQ447" s="342"/>
      <c r="NOR447" s="342"/>
      <c r="NOS447" s="342"/>
      <c r="NOT447" s="342"/>
      <c r="NOU447" s="342"/>
      <c r="NOV447" s="342"/>
      <c r="NOW447" s="342"/>
      <c r="NOX447" s="342"/>
      <c r="NOY447" s="342"/>
      <c r="NOZ447" s="342"/>
      <c r="NPA447" s="342"/>
      <c r="NPB447" s="342"/>
      <c r="NPC447" s="342"/>
      <c r="NPD447" s="342"/>
      <c r="NPE447" s="342"/>
      <c r="NPF447" s="342"/>
      <c r="NPG447" s="342"/>
      <c r="NPH447" s="342"/>
      <c r="NPI447" s="342"/>
      <c r="NPJ447" s="342"/>
      <c r="NPK447" s="342"/>
      <c r="NPL447" s="342"/>
      <c r="NPM447" s="342"/>
      <c r="NPN447" s="342"/>
      <c r="NPO447" s="342"/>
      <c r="NPP447" s="342"/>
      <c r="NPQ447" s="342"/>
      <c r="NPR447" s="342"/>
      <c r="NPS447" s="342"/>
      <c r="NPT447" s="342"/>
      <c r="NPU447" s="342"/>
      <c r="NPV447" s="342"/>
      <c r="NPW447" s="342"/>
      <c r="NPX447" s="342"/>
      <c r="NPY447" s="342"/>
      <c r="NPZ447" s="342"/>
      <c r="NQA447" s="342"/>
      <c r="NQB447" s="342"/>
      <c r="NQC447" s="342"/>
      <c r="NQD447" s="342"/>
      <c r="NQE447" s="342"/>
      <c r="NQF447" s="342"/>
      <c r="NQG447" s="342"/>
      <c r="NQH447" s="342"/>
      <c r="NQI447" s="342"/>
      <c r="NQJ447" s="342"/>
      <c r="NQK447" s="342"/>
      <c r="NQL447" s="342"/>
      <c r="NQM447" s="342"/>
      <c r="NQN447" s="342"/>
      <c r="NQO447" s="342"/>
      <c r="NQP447" s="342"/>
      <c r="NQQ447" s="342"/>
      <c r="NQR447" s="342"/>
      <c r="NQS447" s="342"/>
      <c r="NQT447" s="342"/>
      <c r="NQU447" s="342"/>
      <c r="NQV447" s="342"/>
      <c r="NQW447" s="342"/>
      <c r="NQX447" s="342"/>
      <c r="NQY447" s="342"/>
      <c r="NQZ447" s="342"/>
      <c r="NRA447" s="342"/>
      <c r="NRB447" s="342"/>
      <c r="NRC447" s="342"/>
      <c r="NRD447" s="342"/>
      <c r="NRE447" s="342"/>
      <c r="NRF447" s="342"/>
      <c r="NRG447" s="342"/>
      <c r="NRH447" s="342"/>
      <c r="NRI447" s="342"/>
      <c r="NRJ447" s="342"/>
      <c r="NRK447" s="342"/>
      <c r="NRL447" s="342"/>
      <c r="NRM447" s="342"/>
      <c r="NRN447" s="342"/>
      <c r="NRO447" s="342"/>
      <c r="NRP447" s="342"/>
      <c r="NRQ447" s="342"/>
      <c r="NRR447" s="342"/>
      <c r="NRS447" s="342"/>
      <c r="NRT447" s="342"/>
      <c r="NRU447" s="342"/>
      <c r="NRV447" s="342"/>
      <c r="NRW447" s="342"/>
      <c r="NRX447" s="342"/>
      <c r="NRY447" s="342"/>
      <c r="NRZ447" s="342"/>
      <c r="NSA447" s="342"/>
      <c r="NSB447" s="342"/>
      <c r="NSC447" s="342"/>
      <c r="NSD447" s="342"/>
      <c r="NSE447" s="342"/>
      <c r="NSF447" s="342"/>
      <c r="NSG447" s="342"/>
      <c r="NSH447" s="342"/>
      <c r="NSI447" s="342"/>
      <c r="NSJ447" s="342"/>
      <c r="NSK447" s="342"/>
      <c r="NSL447" s="342"/>
      <c r="NSM447" s="342"/>
      <c r="NSN447" s="342"/>
      <c r="NSO447" s="342"/>
      <c r="NSP447" s="342"/>
      <c r="NSQ447" s="342"/>
      <c r="NSR447" s="342"/>
      <c r="NSS447" s="342"/>
      <c r="NST447" s="342"/>
      <c r="NSU447" s="342"/>
      <c r="NSV447" s="342"/>
      <c r="NSW447" s="342"/>
      <c r="NSX447" s="342"/>
      <c r="NSY447" s="342"/>
      <c r="NSZ447" s="342"/>
      <c r="NTA447" s="342"/>
      <c r="NTB447" s="342"/>
      <c r="NTC447" s="342"/>
      <c r="NTD447" s="342"/>
      <c r="NTE447" s="342"/>
      <c r="NTF447" s="342"/>
      <c r="NTG447" s="342"/>
      <c r="NTH447" s="342"/>
      <c r="NTI447" s="342"/>
      <c r="NTJ447" s="342"/>
      <c r="NTK447" s="342"/>
      <c r="NTL447" s="342"/>
      <c r="NTM447" s="342"/>
      <c r="NTN447" s="342"/>
      <c r="NTO447" s="342"/>
      <c r="NTP447" s="342"/>
      <c r="NTQ447" s="342"/>
      <c r="NTR447" s="342"/>
      <c r="NTS447" s="342"/>
      <c r="NTT447" s="342"/>
      <c r="NTU447" s="342"/>
      <c r="NTV447" s="342"/>
      <c r="NTW447" s="342"/>
      <c r="NTX447" s="342"/>
      <c r="NTY447" s="342"/>
      <c r="NTZ447" s="342"/>
      <c r="NUA447" s="342"/>
      <c r="NUB447" s="342"/>
      <c r="NUC447" s="342"/>
      <c r="NUD447" s="342"/>
      <c r="NUE447" s="342"/>
      <c r="NUF447" s="342"/>
      <c r="NUG447" s="342"/>
      <c r="NUH447" s="342"/>
      <c r="NUI447" s="342"/>
      <c r="NUJ447" s="342"/>
      <c r="NUK447" s="342"/>
      <c r="NUL447" s="342"/>
      <c r="NUM447" s="342"/>
      <c r="NUN447" s="342"/>
      <c r="NUO447" s="342"/>
      <c r="NUP447" s="342"/>
      <c r="NUQ447" s="342"/>
      <c r="NUR447" s="342"/>
      <c r="NUS447" s="342"/>
      <c r="NUT447" s="342"/>
      <c r="NUU447" s="342"/>
      <c r="NUV447" s="342"/>
      <c r="NUW447" s="342"/>
      <c r="NUX447" s="342"/>
      <c r="NUY447" s="342"/>
      <c r="NUZ447" s="342"/>
      <c r="NVA447" s="342"/>
      <c r="NVB447" s="342"/>
      <c r="NVC447" s="342"/>
      <c r="NVD447" s="342"/>
      <c r="NVE447" s="342"/>
      <c r="NVF447" s="342"/>
      <c r="NVG447" s="342"/>
      <c r="NVH447" s="342"/>
      <c r="NVI447" s="342"/>
      <c r="NVJ447" s="342"/>
      <c r="NVK447" s="342"/>
      <c r="NVL447" s="342"/>
      <c r="NVM447" s="342"/>
      <c r="NVN447" s="342"/>
      <c r="NVO447" s="342"/>
      <c r="NVP447" s="342"/>
      <c r="NVQ447" s="342"/>
      <c r="NVR447" s="342"/>
      <c r="NVS447" s="342"/>
      <c r="NVT447" s="342"/>
      <c r="NVU447" s="342"/>
      <c r="NVV447" s="342"/>
      <c r="NVW447" s="342"/>
      <c r="NVX447" s="342"/>
      <c r="NVY447" s="342"/>
      <c r="NVZ447" s="342"/>
      <c r="NWA447" s="342"/>
      <c r="NWB447" s="342"/>
      <c r="NWC447" s="342"/>
      <c r="NWD447" s="342"/>
      <c r="NWE447" s="342"/>
      <c r="NWF447" s="342"/>
      <c r="NWG447" s="342"/>
      <c r="NWH447" s="342"/>
      <c r="NWI447" s="342"/>
      <c r="NWJ447" s="342"/>
      <c r="NWK447" s="342"/>
      <c r="NWL447" s="342"/>
      <c r="NWM447" s="342"/>
      <c r="NWN447" s="342"/>
      <c r="NWO447" s="342"/>
      <c r="NWP447" s="342"/>
      <c r="NWQ447" s="342"/>
      <c r="NWR447" s="342"/>
      <c r="NWS447" s="342"/>
      <c r="NWT447" s="342"/>
      <c r="NWU447" s="342"/>
      <c r="NWV447" s="342"/>
      <c r="NWW447" s="342"/>
      <c r="NWX447" s="342"/>
      <c r="NWY447" s="342"/>
      <c r="NWZ447" s="342"/>
      <c r="NXA447" s="342"/>
      <c r="NXB447" s="342"/>
      <c r="NXC447" s="342"/>
      <c r="NXD447" s="342"/>
      <c r="NXE447" s="342"/>
      <c r="NXF447" s="342"/>
      <c r="NXG447" s="342"/>
      <c r="NXH447" s="342"/>
      <c r="NXI447" s="342"/>
      <c r="NXJ447" s="342"/>
      <c r="NXK447" s="342"/>
      <c r="NXL447" s="342"/>
      <c r="NXM447" s="342"/>
      <c r="NXN447" s="342"/>
      <c r="NXO447" s="342"/>
      <c r="NXP447" s="342"/>
      <c r="NXQ447" s="342"/>
      <c r="NXR447" s="342"/>
      <c r="NXS447" s="342"/>
      <c r="NXT447" s="342"/>
      <c r="NXU447" s="342"/>
      <c r="NXV447" s="342"/>
      <c r="NXW447" s="342"/>
      <c r="NXX447" s="342"/>
      <c r="NXY447" s="342"/>
      <c r="NXZ447" s="342"/>
      <c r="NYA447" s="342"/>
      <c r="NYB447" s="342"/>
      <c r="NYC447" s="342"/>
      <c r="NYD447" s="342"/>
      <c r="NYE447" s="342"/>
      <c r="NYF447" s="342"/>
      <c r="NYG447" s="342"/>
      <c r="NYH447" s="342"/>
      <c r="NYI447" s="342"/>
      <c r="NYJ447" s="342"/>
      <c r="NYK447" s="342"/>
      <c r="NYL447" s="342"/>
      <c r="NYM447" s="342"/>
      <c r="NYN447" s="342"/>
      <c r="NYO447" s="342"/>
      <c r="NYP447" s="342"/>
      <c r="NYQ447" s="342"/>
      <c r="NYR447" s="342"/>
      <c r="NYS447" s="342"/>
      <c r="NYT447" s="342"/>
      <c r="NYU447" s="342"/>
      <c r="NYV447" s="342"/>
      <c r="NYW447" s="342"/>
      <c r="NYX447" s="342"/>
      <c r="NYY447" s="342"/>
      <c r="NYZ447" s="342"/>
      <c r="NZA447" s="342"/>
      <c r="NZB447" s="342"/>
      <c r="NZC447" s="342"/>
      <c r="NZD447" s="342"/>
      <c r="NZE447" s="342"/>
      <c r="NZF447" s="342"/>
      <c r="NZG447" s="342"/>
      <c r="NZH447" s="342"/>
      <c r="NZI447" s="342"/>
      <c r="NZJ447" s="342"/>
      <c r="NZK447" s="342"/>
      <c r="NZL447" s="342"/>
      <c r="NZM447" s="342"/>
      <c r="NZN447" s="342"/>
      <c r="NZO447" s="342"/>
      <c r="NZP447" s="342"/>
      <c r="NZQ447" s="342"/>
      <c r="NZR447" s="342"/>
      <c r="NZS447" s="342"/>
      <c r="NZT447" s="342"/>
      <c r="NZU447" s="342"/>
      <c r="NZV447" s="342"/>
      <c r="NZW447" s="342"/>
      <c r="NZX447" s="342"/>
      <c r="NZY447" s="342"/>
      <c r="NZZ447" s="342"/>
      <c r="OAA447" s="342"/>
      <c r="OAB447" s="342"/>
      <c r="OAC447" s="342"/>
      <c r="OAD447" s="342"/>
      <c r="OAE447" s="342"/>
      <c r="OAF447" s="342"/>
      <c r="OAG447" s="342"/>
      <c r="OAH447" s="342"/>
      <c r="OAI447" s="342"/>
      <c r="OAJ447" s="342"/>
      <c r="OAK447" s="342"/>
      <c r="OAL447" s="342"/>
      <c r="OAM447" s="342"/>
      <c r="OAN447" s="342"/>
      <c r="OAO447" s="342"/>
      <c r="OAP447" s="342"/>
      <c r="OAQ447" s="342"/>
      <c r="OAR447" s="342"/>
      <c r="OAS447" s="342"/>
      <c r="OAT447" s="342"/>
      <c r="OAU447" s="342"/>
      <c r="OAV447" s="342"/>
      <c r="OAW447" s="342"/>
      <c r="OAX447" s="342"/>
      <c r="OAY447" s="342"/>
      <c r="OAZ447" s="342"/>
      <c r="OBA447" s="342"/>
      <c r="OBB447" s="342"/>
      <c r="OBC447" s="342"/>
      <c r="OBD447" s="342"/>
      <c r="OBE447" s="342"/>
      <c r="OBF447" s="342"/>
      <c r="OBG447" s="342"/>
      <c r="OBH447" s="342"/>
      <c r="OBI447" s="342"/>
      <c r="OBJ447" s="342"/>
      <c r="OBK447" s="342"/>
      <c r="OBL447" s="342"/>
      <c r="OBM447" s="342"/>
      <c r="OBN447" s="342"/>
      <c r="OBO447" s="342"/>
      <c r="OBP447" s="342"/>
      <c r="OBQ447" s="342"/>
      <c r="OBR447" s="342"/>
      <c r="OBS447" s="342"/>
      <c r="OBT447" s="342"/>
      <c r="OBU447" s="342"/>
      <c r="OBV447" s="342"/>
      <c r="OBW447" s="342"/>
      <c r="OBX447" s="342"/>
      <c r="OBY447" s="342"/>
      <c r="OBZ447" s="342"/>
      <c r="OCA447" s="342"/>
      <c r="OCB447" s="342"/>
      <c r="OCC447" s="342"/>
      <c r="OCD447" s="342"/>
      <c r="OCE447" s="342"/>
      <c r="OCF447" s="342"/>
      <c r="OCG447" s="342"/>
      <c r="OCH447" s="342"/>
      <c r="OCI447" s="342"/>
      <c r="OCJ447" s="342"/>
      <c r="OCK447" s="342"/>
      <c r="OCL447" s="342"/>
      <c r="OCM447" s="342"/>
      <c r="OCN447" s="342"/>
      <c r="OCO447" s="342"/>
      <c r="OCP447" s="342"/>
      <c r="OCQ447" s="342"/>
      <c r="OCR447" s="342"/>
      <c r="OCS447" s="342"/>
      <c r="OCT447" s="342"/>
      <c r="OCU447" s="342"/>
      <c r="OCV447" s="342"/>
      <c r="OCW447" s="342"/>
      <c r="OCX447" s="342"/>
      <c r="OCY447" s="342"/>
      <c r="OCZ447" s="342"/>
      <c r="ODA447" s="342"/>
      <c r="ODB447" s="342"/>
      <c r="ODC447" s="342"/>
      <c r="ODD447" s="342"/>
      <c r="ODE447" s="342"/>
      <c r="ODF447" s="342"/>
      <c r="ODG447" s="342"/>
      <c r="ODH447" s="342"/>
      <c r="ODI447" s="342"/>
      <c r="ODJ447" s="342"/>
      <c r="ODK447" s="342"/>
      <c r="ODL447" s="342"/>
      <c r="ODM447" s="342"/>
      <c r="ODN447" s="342"/>
      <c r="ODO447" s="342"/>
      <c r="ODP447" s="342"/>
      <c r="ODQ447" s="342"/>
      <c r="ODR447" s="342"/>
      <c r="ODS447" s="342"/>
      <c r="ODT447" s="342"/>
      <c r="ODU447" s="342"/>
      <c r="ODV447" s="342"/>
      <c r="ODW447" s="342"/>
      <c r="ODX447" s="342"/>
      <c r="ODY447" s="342"/>
      <c r="ODZ447" s="342"/>
      <c r="OEA447" s="342"/>
      <c r="OEB447" s="342"/>
      <c r="OEC447" s="342"/>
      <c r="OED447" s="342"/>
      <c r="OEE447" s="342"/>
      <c r="OEF447" s="342"/>
      <c r="OEG447" s="342"/>
      <c r="OEH447" s="342"/>
      <c r="OEI447" s="342"/>
      <c r="OEJ447" s="342"/>
      <c r="OEK447" s="342"/>
      <c r="OEL447" s="342"/>
      <c r="OEM447" s="342"/>
      <c r="OEN447" s="342"/>
      <c r="OEO447" s="342"/>
      <c r="OEP447" s="342"/>
      <c r="OEQ447" s="342"/>
      <c r="OER447" s="342"/>
      <c r="OES447" s="342"/>
      <c r="OET447" s="342"/>
      <c r="OEU447" s="342"/>
      <c r="OEV447" s="342"/>
      <c r="OEW447" s="342"/>
      <c r="OEX447" s="342"/>
      <c r="OEY447" s="342"/>
      <c r="OEZ447" s="342"/>
      <c r="OFA447" s="342"/>
      <c r="OFB447" s="342"/>
      <c r="OFC447" s="342"/>
      <c r="OFD447" s="342"/>
      <c r="OFE447" s="342"/>
      <c r="OFF447" s="342"/>
      <c r="OFG447" s="342"/>
      <c r="OFH447" s="342"/>
      <c r="OFI447" s="342"/>
      <c r="OFJ447" s="342"/>
      <c r="OFK447" s="342"/>
      <c r="OFL447" s="342"/>
      <c r="OFM447" s="342"/>
      <c r="OFN447" s="342"/>
      <c r="OFO447" s="342"/>
      <c r="OFP447" s="342"/>
      <c r="OFQ447" s="342"/>
      <c r="OFR447" s="342"/>
      <c r="OFS447" s="342"/>
      <c r="OFT447" s="342"/>
      <c r="OFU447" s="342"/>
      <c r="OFV447" s="342"/>
      <c r="OFW447" s="342"/>
      <c r="OFX447" s="342"/>
      <c r="OFY447" s="342"/>
      <c r="OFZ447" s="342"/>
      <c r="OGA447" s="342"/>
      <c r="OGB447" s="342"/>
      <c r="OGC447" s="342"/>
      <c r="OGD447" s="342"/>
      <c r="OGE447" s="342"/>
      <c r="OGF447" s="342"/>
      <c r="OGG447" s="342"/>
      <c r="OGH447" s="342"/>
      <c r="OGI447" s="342"/>
      <c r="OGJ447" s="342"/>
      <c r="OGK447" s="342"/>
      <c r="OGL447" s="342"/>
      <c r="OGM447" s="342"/>
      <c r="OGN447" s="342"/>
      <c r="OGO447" s="342"/>
      <c r="OGP447" s="342"/>
      <c r="OGQ447" s="342"/>
      <c r="OGR447" s="342"/>
      <c r="OGS447" s="342"/>
      <c r="OGT447" s="342"/>
      <c r="OGU447" s="342"/>
      <c r="OGV447" s="342"/>
      <c r="OGW447" s="342"/>
      <c r="OGX447" s="342"/>
      <c r="OGY447" s="342"/>
      <c r="OGZ447" s="342"/>
      <c r="OHA447" s="342"/>
      <c r="OHB447" s="342"/>
      <c r="OHC447" s="342"/>
      <c r="OHD447" s="342"/>
      <c r="OHE447" s="342"/>
      <c r="OHF447" s="342"/>
      <c r="OHG447" s="342"/>
      <c r="OHH447" s="342"/>
      <c r="OHI447" s="342"/>
      <c r="OHJ447" s="342"/>
      <c r="OHK447" s="342"/>
      <c r="OHL447" s="342"/>
      <c r="OHM447" s="342"/>
      <c r="OHN447" s="342"/>
      <c r="OHO447" s="342"/>
      <c r="OHP447" s="342"/>
      <c r="OHQ447" s="342"/>
      <c r="OHR447" s="342"/>
      <c r="OHS447" s="342"/>
      <c r="OHT447" s="342"/>
      <c r="OHU447" s="342"/>
      <c r="OHV447" s="342"/>
      <c r="OHW447" s="342"/>
      <c r="OHX447" s="342"/>
      <c r="OHY447" s="342"/>
      <c r="OHZ447" s="342"/>
      <c r="OIA447" s="342"/>
      <c r="OIB447" s="342"/>
      <c r="OIC447" s="342"/>
      <c r="OID447" s="342"/>
      <c r="OIE447" s="342"/>
      <c r="OIF447" s="342"/>
      <c r="OIG447" s="342"/>
      <c r="OIH447" s="342"/>
      <c r="OII447" s="342"/>
      <c r="OIJ447" s="342"/>
      <c r="OIK447" s="342"/>
      <c r="OIL447" s="342"/>
      <c r="OIM447" s="342"/>
      <c r="OIN447" s="342"/>
      <c r="OIO447" s="342"/>
      <c r="OIP447" s="342"/>
      <c r="OIQ447" s="342"/>
      <c r="OIR447" s="342"/>
      <c r="OIS447" s="342"/>
      <c r="OIT447" s="342"/>
      <c r="OIU447" s="342"/>
      <c r="OIV447" s="342"/>
      <c r="OIW447" s="342"/>
      <c r="OIX447" s="342"/>
      <c r="OIY447" s="342"/>
      <c r="OIZ447" s="342"/>
      <c r="OJA447" s="342"/>
      <c r="OJB447" s="342"/>
      <c r="OJC447" s="342"/>
      <c r="OJD447" s="342"/>
      <c r="OJE447" s="342"/>
      <c r="OJF447" s="342"/>
      <c r="OJG447" s="342"/>
      <c r="OJH447" s="342"/>
      <c r="OJI447" s="342"/>
      <c r="OJJ447" s="342"/>
      <c r="OJK447" s="342"/>
      <c r="OJL447" s="342"/>
      <c r="OJM447" s="342"/>
      <c r="OJN447" s="342"/>
      <c r="OJO447" s="342"/>
      <c r="OJP447" s="342"/>
      <c r="OJQ447" s="342"/>
      <c r="OJR447" s="342"/>
      <c r="OJS447" s="342"/>
      <c r="OJT447" s="342"/>
      <c r="OJU447" s="342"/>
      <c r="OJV447" s="342"/>
      <c r="OJW447" s="342"/>
      <c r="OJX447" s="342"/>
      <c r="OJY447" s="342"/>
      <c r="OJZ447" s="342"/>
      <c r="OKA447" s="342"/>
      <c r="OKB447" s="342"/>
      <c r="OKC447" s="342"/>
      <c r="OKD447" s="342"/>
      <c r="OKE447" s="342"/>
      <c r="OKF447" s="342"/>
      <c r="OKG447" s="342"/>
      <c r="OKH447" s="342"/>
      <c r="OKI447" s="342"/>
      <c r="OKJ447" s="342"/>
      <c r="OKK447" s="342"/>
      <c r="OKL447" s="342"/>
      <c r="OKM447" s="342"/>
      <c r="OKN447" s="342"/>
      <c r="OKO447" s="342"/>
      <c r="OKP447" s="342"/>
      <c r="OKQ447" s="342"/>
      <c r="OKR447" s="342"/>
      <c r="OKS447" s="342"/>
      <c r="OKT447" s="342"/>
      <c r="OKU447" s="342"/>
      <c r="OKV447" s="342"/>
      <c r="OKW447" s="342"/>
      <c r="OKX447" s="342"/>
      <c r="OKY447" s="342"/>
      <c r="OKZ447" s="342"/>
      <c r="OLA447" s="342"/>
      <c r="OLB447" s="342"/>
      <c r="OLC447" s="342"/>
      <c r="OLD447" s="342"/>
      <c r="OLE447" s="342"/>
      <c r="OLF447" s="342"/>
      <c r="OLG447" s="342"/>
      <c r="OLH447" s="342"/>
      <c r="OLI447" s="342"/>
      <c r="OLJ447" s="342"/>
      <c r="OLK447" s="342"/>
      <c r="OLL447" s="342"/>
      <c r="OLM447" s="342"/>
      <c r="OLN447" s="342"/>
      <c r="OLO447" s="342"/>
      <c r="OLP447" s="342"/>
      <c r="OLQ447" s="342"/>
      <c r="OLR447" s="342"/>
      <c r="OLS447" s="342"/>
      <c r="OLT447" s="342"/>
      <c r="OLU447" s="342"/>
      <c r="OLV447" s="342"/>
      <c r="OLW447" s="342"/>
      <c r="OLX447" s="342"/>
      <c r="OLY447" s="342"/>
      <c r="OLZ447" s="342"/>
      <c r="OMA447" s="342"/>
      <c r="OMB447" s="342"/>
      <c r="OMC447" s="342"/>
      <c r="OMD447" s="342"/>
      <c r="OME447" s="342"/>
      <c r="OMF447" s="342"/>
      <c r="OMG447" s="342"/>
      <c r="OMH447" s="342"/>
      <c r="OMI447" s="342"/>
      <c r="OMJ447" s="342"/>
      <c r="OMK447" s="342"/>
      <c r="OML447" s="342"/>
      <c r="OMM447" s="342"/>
      <c r="OMN447" s="342"/>
      <c r="OMO447" s="342"/>
      <c r="OMP447" s="342"/>
      <c r="OMQ447" s="342"/>
      <c r="OMR447" s="342"/>
      <c r="OMS447" s="342"/>
      <c r="OMT447" s="342"/>
      <c r="OMU447" s="342"/>
      <c r="OMV447" s="342"/>
      <c r="OMW447" s="342"/>
      <c r="OMX447" s="342"/>
      <c r="OMY447" s="342"/>
      <c r="OMZ447" s="342"/>
      <c r="ONA447" s="342"/>
      <c r="ONB447" s="342"/>
      <c r="ONC447" s="342"/>
      <c r="OND447" s="342"/>
      <c r="ONE447" s="342"/>
      <c r="ONF447" s="342"/>
      <c r="ONG447" s="342"/>
      <c r="ONH447" s="342"/>
      <c r="ONI447" s="342"/>
      <c r="ONJ447" s="342"/>
      <c r="ONK447" s="342"/>
      <c r="ONL447" s="342"/>
      <c r="ONM447" s="342"/>
      <c r="ONN447" s="342"/>
      <c r="ONO447" s="342"/>
      <c r="ONP447" s="342"/>
      <c r="ONQ447" s="342"/>
      <c r="ONR447" s="342"/>
      <c r="ONS447" s="342"/>
      <c r="ONT447" s="342"/>
      <c r="ONU447" s="342"/>
      <c r="ONV447" s="342"/>
      <c r="ONW447" s="342"/>
      <c r="ONX447" s="342"/>
      <c r="ONY447" s="342"/>
      <c r="ONZ447" s="342"/>
      <c r="OOA447" s="342"/>
      <c r="OOB447" s="342"/>
      <c r="OOC447" s="342"/>
      <c r="OOD447" s="342"/>
      <c r="OOE447" s="342"/>
      <c r="OOF447" s="342"/>
      <c r="OOG447" s="342"/>
      <c r="OOH447" s="342"/>
      <c r="OOI447" s="342"/>
      <c r="OOJ447" s="342"/>
      <c r="OOK447" s="342"/>
      <c r="OOL447" s="342"/>
      <c r="OOM447" s="342"/>
      <c r="OON447" s="342"/>
      <c r="OOO447" s="342"/>
      <c r="OOP447" s="342"/>
      <c r="OOQ447" s="342"/>
      <c r="OOR447" s="342"/>
      <c r="OOS447" s="342"/>
      <c r="OOT447" s="342"/>
      <c r="OOU447" s="342"/>
      <c r="OOV447" s="342"/>
      <c r="OOW447" s="342"/>
      <c r="OOX447" s="342"/>
      <c r="OOY447" s="342"/>
      <c r="OOZ447" s="342"/>
      <c r="OPA447" s="342"/>
      <c r="OPB447" s="342"/>
      <c r="OPC447" s="342"/>
      <c r="OPD447" s="342"/>
      <c r="OPE447" s="342"/>
      <c r="OPF447" s="342"/>
      <c r="OPG447" s="342"/>
      <c r="OPH447" s="342"/>
      <c r="OPI447" s="342"/>
      <c r="OPJ447" s="342"/>
      <c r="OPK447" s="342"/>
      <c r="OPL447" s="342"/>
      <c r="OPM447" s="342"/>
      <c r="OPN447" s="342"/>
      <c r="OPO447" s="342"/>
      <c r="OPP447" s="342"/>
      <c r="OPQ447" s="342"/>
      <c r="OPR447" s="342"/>
      <c r="OPS447" s="342"/>
      <c r="OPT447" s="342"/>
      <c r="OPU447" s="342"/>
      <c r="OPV447" s="342"/>
      <c r="OPW447" s="342"/>
      <c r="OPX447" s="342"/>
      <c r="OPY447" s="342"/>
      <c r="OPZ447" s="342"/>
      <c r="OQA447" s="342"/>
      <c r="OQB447" s="342"/>
      <c r="OQC447" s="342"/>
      <c r="OQD447" s="342"/>
      <c r="OQE447" s="342"/>
      <c r="OQF447" s="342"/>
      <c r="OQG447" s="342"/>
      <c r="OQH447" s="342"/>
      <c r="OQI447" s="342"/>
      <c r="OQJ447" s="342"/>
      <c r="OQK447" s="342"/>
      <c r="OQL447" s="342"/>
      <c r="OQM447" s="342"/>
      <c r="OQN447" s="342"/>
      <c r="OQO447" s="342"/>
      <c r="OQP447" s="342"/>
      <c r="OQQ447" s="342"/>
      <c r="OQR447" s="342"/>
      <c r="OQS447" s="342"/>
      <c r="OQT447" s="342"/>
      <c r="OQU447" s="342"/>
      <c r="OQV447" s="342"/>
      <c r="OQW447" s="342"/>
      <c r="OQX447" s="342"/>
      <c r="OQY447" s="342"/>
      <c r="OQZ447" s="342"/>
      <c r="ORA447" s="342"/>
      <c r="ORB447" s="342"/>
      <c r="ORC447" s="342"/>
      <c r="ORD447" s="342"/>
      <c r="ORE447" s="342"/>
      <c r="ORF447" s="342"/>
      <c r="ORG447" s="342"/>
      <c r="ORH447" s="342"/>
      <c r="ORI447" s="342"/>
      <c r="ORJ447" s="342"/>
      <c r="ORK447" s="342"/>
      <c r="ORL447" s="342"/>
      <c r="ORM447" s="342"/>
      <c r="ORN447" s="342"/>
      <c r="ORO447" s="342"/>
      <c r="ORP447" s="342"/>
      <c r="ORQ447" s="342"/>
      <c r="ORR447" s="342"/>
      <c r="ORS447" s="342"/>
      <c r="ORT447" s="342"/>
      <c r="ORU447" s="342"/>
      <c r="ORV447" s="342"/>
      <c r="ORW447" s="342"/>
      <c r="ORX447" s="342"/>
      <c r="ORY447" s="342"/>
      <c r="ORZ447" s="342"/>
      <c r="OSA447" s="342"/>
      <c r="OSB447" s="342"/>
      <c r="OSC447" s="342"/>
      <c r="OSD447" s="342"/>
      <c r="OSE447" s="342"/>
      <c r="OSF447" s="342"/>
      <c r="OSG447" s="342"/>
      <c r="OSH447" s="342"/>
      <c r="OSI447" s="342"/>
      <c r="OSJ447" s="342"/>
      <c r="OSK447" s="342"/>
      <c r="OSL447" s="342"/>
      <c r="OSM447" s="342"/>
      <c r="OSN447" s="342"/>
      <c r="OSO447" s="342"/>
      <c r="OSP447" s="342"/>
      <c r="OSQ447" s="342"/>
      <c r="OSR447" s="342"/>
      <c r="OSS447" s="342"/>
      <c r="OST447" s="342"/>
      <c r="OSU447" s="342"/>
      <c r="OSV447" s="342"/>
      <c r="OSW447" s="342"/>
      <c r="OSX447" s="342"/>
      <c r="OSY447" s="342"/>
      <c r="OSZ447" s="342"/>
      <c r="OTA447" s="342"/>
      <c r="OTB447" s="342"/>
      <c r="OTC447" s="342"/>
      <c r="OTD447" s="342"/>
      <c r="OTE447" s="342"/>
      <c r="OTF447" s="342"/>
      <c r="OTG447" s="342"/>
      <c r="OTH447" s="342"/>
      <c r="OTI447" s="342"/>
      <c r="OTJ447" s="342"/>
      <c r="OTK447" s="342"/>
      <c r="OTL447" s="342"/>
      <c r="OTM447" s="342"/>
      <c r="OTN447" s="342"/>
      <c r="OTO447" s="342"/>
      <c r="OTP447" s="342"/>
      <c r="OTQ447" s="342"/>
      <c r="OTR447" s="342"/>
      <c r="OTS447" s="342"/>
      <c r="OTT447" s="342"/>
      <c r="OTU447" s="342"/>
      <c r="OTV447" s="342"/>
      <c r="OTW447" s="342"/>
      <c r="OTX447" s="342"/>
      <c r="OTY447" s="342"/>
      <c r="OTZ447" s="342"/>
      <c r="OUA447" s="342"/>
      <c r="OUB447" s="342"/>
      <c r="OUC447" s="342"/>
      <c r="OUD447" s="342"/>
      <c r="OUE447" s="342"/>
      <c r="OUF447" s="342"/>
      <c r="OUG447" s="342"/>
      <c r="OUH447" s="342"/>
      <c r="OUI447" s="342"/>
      <c r="OUJ447" s="342"/>
      <c r="OUK447" s="342"/>
      <c r="OUL447" s="342"/>
      <c r="OUM447" s="342"/>
      <c r="OUN447" s="342"/>
      <c r="OUO447" s="342"/>
      <c r="OUP447" s="342"/>
      <c r="OUQ447" s="342"/>
      <c r="OUR447" s="342"/>
      <c r="OUS447" s="342"/>
      <c r="OUT447" s="342"/>
      <c r="OUU447" s="342"/>
      <c r="OUV447" s="342"/>
      <c r="OUW447" s="342"/>
      <c r="OUX447" s="342"/>
      <c r="OUY447" s="342"/>
      <c r="OUZ447" s="342"/>
      <c r="OVA447" s="342"/>
      <c r="OVB447" s="342"/>
      <c r="OVC447" s="342"/>
      <c r="OVD447" s="342"/>
      <c r="OVE447" s="342"/>
      <c r="OVF447" s="342"/>
      <c r="OVG447" s="342"/>
      <c r="OVH447" s="342"/>
      <c r="OVI447" s="342"/>
      <c r="OVJ447" s="342"/>
      <c r="OVK447" s="342"/>
      <c r="OVL447" s="342"/>
      <c r="OVM447" s="342"/>
      <c r="OVN447" s="342"/>
      <c r="OVO447" s="342"/>
      <c r="OVP447" s="342"/>
      <c r="OVQ447" s="342"/>
      <c r="OVR447" s="342"/>
      <c r="OVS447" s="342"/>
      <c r="OVT447" s="342"/>
      <c r="OVU447" s="342"/>
      <c r="OVV447" s="342"/>
      <c r="OVW447" s="342"/>
      <c r="OVX447" s="342"/>
      <c r="OVY447" s="342"/>
      <c r="OVZ447" s="342"/>
      <c r="OWA447" s="342"/>
      <c r="OWB447" s="342"/>
      <c r="OWC447" s="342"/>
      <c r="OWD447" s="342"/>
      <c r="OWE447" s="342"/>
      <c r="OWF447" s="342"/>
      <c r="OWG447" s="342"/>
      <c r="OWH447" s="342"/>
      <c r="OWI447" s="342"/>
      <c r="OWJ447" s="342"/>
      <c r="OWK447" s="342"/>
      <c r="OWL447" s="342"/>
      <c r="OWM447" s="342"/>
      <c r="OWN447" s="342"/>
      <c r="OWO447" s="342"/>
      <c r="OWP447" s="342"/>
      <c r="OWQ447" s="342"/>
      <c r="OWR447" s="342"/>
      <c r="OWS447" s="342"/>
      <c r="OWT447" s="342"/>
      <c r="OWU447" s="342"/>
      <c r="OWV447" s="342"/>
      <c r="OWW447" s="342"/>
      <c r="OWX447" s="342"/>
      <c r="OWY447" s="342"/>
      <c r="OWZ447" s="342"/>
      <c r="OXA447" s="342"/>
      <c r="OXB447" s="342"/>
      <c r="OXC447" s="342"/>
      <c r="OXD447" s="342"/>
      <c r="OXE447" s="342"/>
      <c r="OXF447" s="342"/>
      <c r="OXG447" s="342"/>
      <c r="OXH447" s="342"/>
      <c r="OXI447" s="342"/>
      <c r="OXJ447" s="342"/>
      <c r="OXK447" s="342"/>
      <c r="OXL447" s="342"/>
      <c r="OXM447" s="342"/>
      <c r="OXN447" s="342"/>
      <c r="OXO447" s="342"/>
      <c r="OXP447" s="342"/>
      <c r="OXQ447" s="342"/>
      <c r="OXR447" s="342"/>
      <c r="OXS447" s="342"/>
      <c r="OXT447" s="342"/>
      <c r="OXU447" s="342"/>
      <c r="OXV447" s="342"/>
      <c r="OXW447" s="342"/>
      <c r="OXX447" s="342"/>
      <c r="OXY447" s="342"/>
      <c r="OXZ447" s="342"/>
      <c r="OYA447" s="342"/>
      <c r="OYB447" s="342"/>
      <c r="OYC447" s="342"/>
      <c r="OYD447" s="342"/>
      <c r="OYE447" s="342"/>
      <c r="OYF447" s="342"/>
      <c r="OYG447" s="342"/>
      <c r="OYH447" s="342"/>
      <c r="OYI447" s="342"/>
      <c r="OYJ447" s="342"/>
      <c r="OYK447" s="342"/>
      <c r="OYL447" s="342"/>
      <c r="OYM447" s="342"/>
      <c r="OYN447" s="342"/>
      <c r="OYO447" s="342"/>
      <c r="OYP447" s="342"/>
      <c r="OYQ447" s="342"/>
      <c r="OYR447" s="342"/>
      <c r="OYS447" s="342"/>
      <c r="OYT447" s="342"/>
      <c r="OYU447" s="342"/>
      <c r="OYV447" s="342"/>
      <c r="OYW447" s="342"/>
      <c r="OYX447" s="342"/>
      <c r="OYY447" s="342"/>
      <c r="OYZ447" s="342"/>
      <c r="OZA447" s="342"/>
      <c r="OZB447" s="342"/>
      <c r="OZC447" s="342"/>
      <c r="OZD447" s="342"/>
      <c r="OZE447" s="342"/>
      <c r="OZF447" s="342"/>
      <c r="OZG447" s="342"/>
      <c r="OZH447" s="342"/>
      <c r="OZI447" s="342"/>
      <c r="OZJ447" s="342"/>
      <c r="OZK447" s="342"/>
      <c r="OZL447" s="342"/>
      <c r="OZM447" s="342"/>
      <c r="OZN447" s="342"/>
      <c r="OZO447" s="342"/>
      <c r="OZP447" s="342"/>
      <c r="OZQ447" s="342"/>
      <c r="OZR447" s="342"/>
      <c r="OZS447" s="342"/>
      <c r="OZT447" s="342"/>
      <c r="OZU447" s="342"/>
      <c r="OZV447" s="342"/>
      <c r="OZW447" s="342"/>
      <c r="OZX447" s="342"/>
      <c r="OZY447" s="342"/>
      <c r="OZZ447" s="342"/>
      <c r="PAA447" s="342"/>
      <c r="PAB447" s="342"/>
      <c r="PAC447" s="342"/>
      <c r="PAD447" s="342"/>
      <c r="PAE447" s="342"/>
      <c r="PAF447" s="342"/>
      <c r="PAG447" s="342"/>
      <c r="PAH447" s="342"/>
      <c r="PAI447" s="342"/>
      <c r="PAJ447" s="342"/>
      <c r="PAK447" s="342"/>
      <c r="PAL447" s="342"/>
      <c r="PAM447" s="342"/>
      <c r="PAN447" s="342"/>
      <c r="PAO447" s="342"/>
      <c r="PAP447" s="342"/>
      <c r="PAQ447" s="342"/>
      <c r="PAR447" s="342"/>
      <c r="PAS447" s="342"/>
      <c r="PAT447" s="342"/>
      <c r="PAU447" s="342"/>
      <c r="PAV447" s="342"/>
      <c r="PAW447" s="342"/>
      <c r="PAX447" s="342"/>
      <c r="PAY447" s="342"/>
      <c r="PAZ447" s="342"/>
      <c r="PBA447" s="342"/>
      <c r="PBB447" s="342"/>
      <c r="PBC447" s="342"/>
      <c r="PBD447" s="342"/>
      <c r="PBE447" s="342"/>
      <c r="PBF447" s="342"/>
      <c r="PBG447" s="342"/>
      <c r="PBH447" s="342"/>
      <c r="PBI447" s="342"/>
      <c r="PBJ447" s="342"/>
      <c r="PBK447" s="342"/>
      <c r="PBL447" s="342"/>
      <c r="PBM447" s="342"/>
      <c r="PBN447" s="342"/>
      <c r="PBO447" s="342"/>
      <c r="PBP447" s="342"/>
      <c r="PBQ447" s="342"/>
      <c r="PBR447" s="342"/>
      <c r="PBS447" s="342"/>
      <c r="PBT447" s="342"/>
      <c r="PBU447" s="342"/>
      <c r="PBV447" s="342"/>
      <c r="PBW447" s="342"/>
      <c r="PBX447" s="342"/>
      <c r="PBY447" s="342"/>
      <c r="PBZ447" s="342"/>
      <c r="PCA447" s="342"/>
      <c r="PCB447" s="342"/>
      <c r="PCC447" s="342"/>
      <c r="PCD447" s="342"/>
      <c r="PCE447" s="342"/>
      <c r="PCF447" s="342"/>
      <c r="PCG447" s="342"/>
      <c r="PCH447" s="342"/>
      <c r="PCI447" s="342"/>
      <c r="PCJ447" s="342"/>
      <c r="PCK447" s="342"/>
      <c r="PCL447" s="342"/>
      <c r="PCM447" s="342"/>
      <c r="PCN447" s="342"/>
      <c r="PCO447" s="342"/>
      <c r="PCP447" s="342"/>
      <c r="PCQ447" s="342"/>
      <c r="PCR447" s="342"/>
      <c r="PCS447" s="342"/>
      <c r="PCT447" s="342"/>
      <c r="PCU447" s="342"/>
      <c r="PCV447" s="342"/>
      <c r="PCW447" s="342"/>
      <c r="PCX447" s="342"/>
      <c r="PCY447" s="342"/>
      <c r="PCZ447" s="342"/>
      <c r="PDA447" s="342"/>
      <c r="PDB447" s="342"/>
      <c r="PDC447" s="342"/>
      <c r="PDD447" s="342"/>
      <c r="PDE447" s="342"/>
      <c r="PDF447" s="342"/>
      <c r="PDG447" s="342"/>
      <c r="PDH447" s="342"/>
      <c r="PDI447" s="342"/>
      <c r="PDJ447" s="342"/>
      <c r="PDK447" s="342"/>
      <c r="PDL447" s="342"/>
      <c r="PDM447" s="342"/>
      <c r="PDN447" s="342"/>
      <c r="PDO447" s="342"/>
      <c r="PDP447" s="342"/>
      <c r="PDQ447" s="342"/>
      <c r="PDR447" s="342"/>
      <c r="PDS447" s="342"/>
      <c r="PDT447" s="342"/>
      <c r="PDU447" s="342"/>
      <c r="PDV447" s="342"/>
      <c r="PDW447" s="342"/>
      <c r="PDX447" s="342"/>
      <c r="PDY447" s="342"/>
      <c r="PDZ447" s="342"/>
      <c r="PEA447" s="342"/>
      <c r="PEB447" s="342"/>
      <c r="PEC447" s="342"/>
      <c r="PED447" s="342"/>
      <c r="PEE447" s="342"/>
      <c r="PEF447" s="342"/>
      <c r="PEG447" s="342"/>
      <c r="PEH447" s="342"/>
      <c r="PEI447" s="342"/>
      <c r="PEJ447" s="342"/>
      <c r="PEK447" s="342"/>
      <c r="PEL447" s="342"/>
      <c r="PEM447" s="342"/>
      <c r="PEN447" s="342"/>
      <c r="PEO447" s="342"/>
      <c r="PEP447" s="342"/>
      <c r="PEQ447" s="342"/>
      <c r="PER447" s="342"/>
      <c r="PES447" s="342"/>
      <c r="PET447" s="342"/>
      <c r="PEU447" s="342"/>
      <c r="PEV447" s="342"/>
      <c r="PEW447" s="342"/>
      <c r="PEX447" s="342"/>
      <c r="PEY447" s="342"/>
      <c r="PEZ447" s="342"/>
      <c r="PFA447" s="342"/>
      <c r="PFB447" s="342"/>
      <c r="PFC447" s="342"/>
      <c r="PFD447" s="342"/>
      <c r="PFE447" s="342"/>
      <c r="PFF447" s="342"/>
      <c r="PFG447" s="342"/>
      <c r="PFH447" s="342"/>
      <c r="PFI447" s="342"/>
      <c r="PFJ447" s="342"/>
      <c r="PFK447" s="342"/>
      <c r="PFL447" s="342"/>
      <c r="PFM447" s="342"/>
      <c r="PFN447" s="342"/>
      <c r="PFO447" s="342"/>
      <c r="PFP447" s="342"/>
      <c r="PFQ447" s="342"/>
      <c r="PFR447" s="342"/>
      <c r="PFS447" s="342"/>
      <c r="PFT447" s="342"/>
      <c r="PFU447" s="342"/>
      <c r="PFV447" s="342"/>
      <c r="PFW447" s="342"/>
      <c r="PFX447" s="342"/>
      <c r="PFY447" s="342"/>
      <c r="PFZ447" s="342"/>
      <c r="PGA447" s="342"/>
      <c r="PGB447" s="342"/>
      <c r="PGC447" s="342"/>
      <c r="PGD447" s="342"/>
      <c r="PGE447" s="342"/>
      <c r="PGF447" s="342"/>
      <c r="PGG447" s="342"/>
      <c r="PGH447" s="342"/>
      <c r="PGI447" s="342"/>
      <c r="PGJ447" s="342"/>
      <c r="PGK447" s="342"/>
      <c r="PGL447" s="342"/>
      <c r="PGM447" s="342"/>
      <c r="PGN447" s="342"/>
      <c r="PGO447" s="342"/>
      <c r="PGP447" s="342"/>
      <c r="PGQ447" s="342"/>
      <c r="PGR447" s="342"/>
      <c r="PGS447" s="342"/>
      <c r="PGT447" s="342"/>
      <c r="PGU447" s="342"/>
      <c r="PGV447" s="342"/>
      <c r="PGW447" s="342"/>
      <c r="PGX447" s="342"/>
      <c r="PGY447" s="342"/>
      <c r="PGZ447" s="342"/>
      <c r="PHA447" s="342"/>
      <c r="PHB447" s="342"/>
      <c r="PHC447" s="342"/>
      <c r="PHD447" s="342"/>
      <c r="PHE447" s="342"/>
      <c r="PHF447" s="342"/>
      <c r="PHG447" s="342"/>
      <c r="PHH447" s="342"/>
      <c r="PHI447" s="342"/>
      <c r="PHJ447" s="342"/>
      <c r="PHK447" s="342"/>
      <c r="PHL447" s="342"/>
      <c r="PHM447" s="342"/>
      <c r="PHN447" s="342"/>
      <c r="PHO447" s="342"/>
      <c r="PHP447" s="342"/>
      <c r="PHQ447" s="342"/>
      <c r="PHR447" s="342"/>
      <c r="PHS447" s="342"/>
      <c r="PHT447" s="342"/>
      <c r="PHU447" s="342"/>
      <c r="PHV447" s="342"/>
      <c r="PHW447" s="342"/>
      <c r="PHX447" s="342"/>
      <c r="PHY447" s="342"/>
      <c r="PHZ447" s="342"/>
      <c r="PIA447" s="342"/>
      <c r="PIB447" s="342"/>
      <c r="PIC447" s="342"/>
      <c r="PID447" s="342"/>
      <c r="PIE447" s="342"/>
      <c r="PIF447" s="342"/>
      <c r="PIG447" s="342"/>
      <c r="PIH447" s="342"/>
      <c r="PII447" s="342"/>
      <c r="PIJ447" s="342"/>
      <c r="PIK447" s="342"/>
      <c r="PIL447" s="342"/>
      <c r="PIM447" s="342"/>
      <c r="PIN447" s="342"/>
      <c r="PIO447" s="342"/>
      <c r="PIP447" s="342"/>
      <c r="PIQ447" s="342"/>
      <c r="PIR447" s="342"/>
      <c r="PIS447" s="342"/>
      <c r="PIT447" s="342"/>
      <c r="PIU447" s="342"/>
      <c r="PIV447" s="342"/>
      <c r="PIW447" s="342"/>
      <c r="PIX447" s="342"/>
      <c r="PIY447" s="342"/>
      <c r="PIZ447" s="342"/>
      <c r="PJA447" s="342"/>
      <c r="PJB447" s="342"/>
      <c r="PJC447" s="342"/>
      <c r="PJD447" s="342"/>
      <c r="PJE447" s="342"/>
      <c r="PJF447" s="342"/>
      <c r="PJG447" s="342"/>
      <c r="PJH447" s="342"/>
      <c r="PJI447" s="342"/>
      <c r="PJJ447" s="342"/>
      <c r="PJK447" s="342"/>
      <c r="PJL447" s="342"/>
      <c r="PJM447" s="342"/>
      <c r="PJN447" s="342"/>
      <c r="PJO447" s="342"/>
      <c r="PJP447" s="342"/>
      <c r="PJQ447" s="342"/>
      <c r="PJR447" s="342"/>
      <c r="PJS447" s="342"/>
      <c r="PJT447" s="342"/>
      <c r="PJU447" s="342"/>
      <c r="PJV447" s="342"/>
      <c r="PJW447" s="342"/>
      <c r="PJX447" s="342"/>
      <c r="PJY447" s="342"/>
      <c r="PJZ447" s="342"/>
      <c r="PKA447" s="342"/>
      <c r="PKB447" s="342"/>
      <c r="PKC447" s="342"/>
      <c r="PKD447" s="342"/>
      <c r="PKE447" s="342"/>
      <c r="PKF447" s="342"/>
      <c r="PKG447" s="342"/>
      <c r="PKH447" s="342"/>
      <c r="PKI447" s="342"/>
      <c r="PKJ447" s="342"/>
      <c r="PKK447" s="342"/>
      <c r="PKL447" s="342"/>
      <c r="PKM447" s="342"/>
      <c r="PKN447" s="342"/>
      <c r="PKO447" s="342"/>
      <c r="PKP447" s="342"/>
      <c r="PKQ447" s="342"/>
      <c r="PKR447" s="342"/>
      <c r="PKS447" s="342"/>
      <c r="PKT447" s="342"/>
      <c r="PKU447" s="342"/>
      <c r="PKV447" s="342"/>
      <c r="PKW447" s="342"/>
      <c r="PKX447" s="342"/>
      <c r="PKY447" s="342"/>
      <c r="PKZ447" s="342"/>
      <c r="PLA447" s="342"/>
      <c r="PLB447" s="342"/>
      <c r="PLC447" s="342"/>
      <c r="PLD447" s="342"/>
      <c r="PLE447" s="342"/>
      <c r="PLF447" s="342"/>
      <c r="PLG447" s="342"/>
      <c r="PLH447" s="342"/>
      <c r="PLI447" s="342"/>
      <c r="PLJ447" s="342"/>
      <c r="PLK447" s="342"/>
      <c r="PLL447" s="342"/>
      <c r="PLM447" s="342"/>
      <c r="PLN447" s="342"/>
      <c r="PLO447" s="342"/>
      <c r="PLP447" s="342"/>
      <c r="PLQ447" s="342"/>
      <c r="PLR447" s="342"/>
      <c r="PLS447" s="342"/>
      <c r="PLT447" s="342"/>
      <c r="PLU447" s="342"/>
      <c r="PLV447" s="342"/>
      <c r="PLW447" s="342"/>
      <c r="PLX447" s="342"/>
      <c r="PLY447" s="342"/>
      <c r="PLZ447" s="342"/>
      <c r="PMA447" s="342"/>
      <c r="PMB447" s="342"/>
      <c r="PMC447" s="342"/>
      <c r="PMD447" s="342"/>
      <c r="PME447" s="342"/>
      <c r="PMF447" s="342"/>
      <c r="PMG447" s="342"/>
      <c r="PMH447" s="342"/>
      <c r="PMI447" s="342"/>
      <c r="PMJ447" s="342"/>
      <c r="PMK447" s="342"/>
      <c r="PML447" s="342"/>
      <c r="PMM447" s="342"/>
      <c r="PMN447" s="342"/>
      <c r="PMO447" s="342"/>
      <c r="PMP447" s="342"/>
      <c r="PMQ447" s="342"/>
      <c r="PMR447" s="342"/>
      <c r="PMS447" s="342"/>
      <c r="PMT447" s="342"/>
      <c r="PMU447" s="342"/>
      <c r="PMV447" s="342"/>
      <c r="PMW447" s="342"/>
      <c r="PMX447" s="342"/>
      <c r="PMY447" s="342"/>
      <c r="PMZ447" s="342"/>
      <c r="PNA447" s="342"/>
      <c r="PNB447" s="342"/>
      <c r="PNC447" s="342"/>
      <c r="PND447" s="342"/>
      <c r="PNE447" s="342"/>
      <c r="PNF447" s="342"/>
      <c r="PNG447" s="342"/>
      <c r="PNH447" s="342"/>
      <c r="PNI447" s="342"/>
      <c r="PNJ447" s="342"/>
      <c r="PNK447" s="342"/>
      <c r="PNL447" s="342"/>
      <c r="PNM447" s="342"/>
      <c r="PNN447" s="342"/>
      <c r="PNO447" s="342"/>
      <c r="PNP447" s="342"/>
      <c r="PNQ447" s="342"/>
      <c r="PNR447" s="342"/>
      <c r="PNS447" s="342"/>
      <c r="PNT447" s="342"/>
      <c r="PNU447" s="342"/>
      <c r="PNV447" s="342"/>
      <c r="PNW447" s="342"/>
      <c r="PNX447" s="342"/>
      <c r="PNY447" s="342"/>
      <c r="PNZ447" s="342"/>
      <c r="POA447" s="342"/>
      <c r="POB447" s="342"/>
      <c r="POC447" s="342"/>
      <c r="POD447" s="342"/>
      <c r="POE447" s="342"/>
      <c r="POF447" s="342"/>
      <c r="POG447" s="342"/>
      <c r="POH447" s="342"/>
      <c r="POI447" s="342"/>
      <c r="POJ447" s="342"/>
      <c r="POK447" s="342"/>
      <c r="POL447" s="342"/>
      <c r="POM447" s="342"/>
      <c r="PON447" s="342"/>
      <c r="POO447" s="342"/>
      <c r="POP447" s="342"/>
      <c r="POQ447" s="342"/>
      <c r="POR447" s="342"/>
      <c r="POS447" s="342"/>
      <c r="POT447" s="342"/>
      <c r="POU447" s="342"/>
      <c r="POV447" s="342"/>
      <c r="POW447" s="342"/>
      <c r="POX447" s="342"/>
      <c r="POY447" s="342"/>
      <c r="POZ447" s="342"/>
      <c r="PPA447" s="342"/>
      <c r="PPB447" s="342"/>
      <c r="PPC447" s="342"/>
      <c r="PPD447" s="342"/>
      <c r="PPE447" s="342"/>
      <c r="PPF447" s="342"/>
      <c r="PPG447" s="342"/>
      <c r="PPH447" s="342"/>
      <c r="PPI447" s="342"/>
      <c r="PPJ447" s="342"/>
      <c r="PPK447" s="342"/>
      <c r="PPL447" s="342"/>
      <c r="PPM447" s="342"/>
      <c r="PPN447" s="342"/>
      <c r="PPO447" s="342"/>
      <c r="PPP447" s="342"/>
      <c r="PPQ447" s="342"/>
      <c r="PPR447" s="342"/>
      <c r="PPS447" s="342"/>
      <c r="PPT447" s="342"/>
      <c r="PPU447" s="342"/>
      <c r="PPV447" s="342"/>
      <c r="PPW447" s="342"/>
      <c r="PPX447" s="342"/>
      <c r="PPY447" s="342"/>
      <c r="PPZ447" s="342"/>
      <c r="PQA447" s="342"/>
      <c r="PQB447" s="342"/>
      <c r="PQC447" s="342"/>
      <c r="PQD447" s="342"/>
      <c r="PQE447" s="342"/>
      <c r="PQF447" s="342"/>
      <c r="PQG447" s="342"/>
      <c r="PQH447" s="342"/>
      <c r="PQI447" s="342"/>
      <c r="PQJ447" s="342"/>
      <c r="PQK447" s="342"/>
      <c r="PQL447" s="342"/>
      <c r="PQM447" s="342"/>
      <c r="PQN447" s="342"/>
      <c r="PQO447" s="342"/>
      <c r="PQP447" s="342"/>
      <c r="PQQ447" s="342"/>
      <c r="PQR447" s="342"/>
      <c r="PQS447" s="342"/>
      <c r="PQT447" s="342"/>
      <c r="PQU447" s="342"/>
      <c r="PQV447" s="342"/>
      <c r="PQW447" s="342"/>
      <c r="PQX447" s="342"/>
      <c r="PQY447" s="342"/>
      <c r="PQZ447" s="342"/>
      <c r="PRA447" s="342"/>
      <c r="PRB447" s="342"/>
      <c r="PRC447" s="342"/>
      <c r="PRD447" s="342"/>
      <c r="PRE447" s="342"/>
      <c r="PRF447" s="342"/>
      <c r="PRG447" s="342"/>
      <c r="PRH447" s="342"/>
      <c r="PRI447" s="342"/>
      <c r="PRJ447" s="342"/>
      <c r="PRK447" s="342"/>
      <c r="PRL447" s="342"/>
      <c r="PRM447" s="342"/>
      <c r="PRN447" s="342"/>
      <c r="PRO447" s="342"/>
      <c r="PRP447" s="342"/>
      <c r="PRQ447" s="342"/>
      <c r="PRR447" s="342"/>
      <c r="PRS447" s="342"/>
      <c r="PRT447" s="342"/>
      <c r="PRU447" s="342"/>
      <c r="PRV447" s="342"/>
      <c r="PRW447" s="342"/>
      <c r="PRX447" s="342"/>
      <c r="PRY447" s="342"/>
      <c r="PRZ447" s="342"/>
      <c r="PSA447" s="342"/>
      <c r="PSB447" s="342"/>
      <c r="PSC447" s="342"/>
      <c r="PSD447" s="342"/>
      <c r="PSE447" s="342"/>
      <c r="PSF447" s="342"/>
      <c r="PSG447" s="342"/>
      <c r="PSH447" s="342"/>
      <c r="PSI447" s="342"/>
      <c r="PSJ447" s="342"/>
      <c r="PSK447" s="342"/>
      <c r="PSL447" s="342"/>
      <c r="PSM447" s="342"/>
      <c r="PSN447" s="342"/>
      <c r="PSO447" s="342"/>
      <c r="PSP447" s="342"/>
      <c r="PSQ447" s="342"/>
      <c r="PSR447" s="342"/>
      <c r="PSS447" s="342"/>
      <c r="PST447" s="342"/>
      <c r="PSU447" s="342"/>
      <c r="PSV447" s="342"/>
      <c r="PSW447" s="342"/>
      <c r="PSX447" s="342"/>
      <c r="PSY447" s="342"/>
      <c r="PSZ447" s="342"/>
      <c r="PTA447" s="342"/>
      <c r="PTB447" s="342"/>
      <c r="PTC447" s="342"/>
      <c r="PTD447" s="342"/>
      <c r="PTE447" s="342"/>
      <c r="PTF447" s="342"/>
      <c r="PTG447" s="342"/>
      <c r="PTH447" s="342"/>
      <c r="PTI447" s="342"/>
      <c r="PTJ447" s="342"/>
      <c r="PTK447" s="342"/>
      <c r="PTL447" s="342"/>
      <c r="PTM447" s="342"/>
      <c r="PTN447" s="342"/>
      <c r="PTO447" s="342"/>
      <c r="PTP447" s="342"/>
      <c r="PTQ447" s="342"/>
      <c r="PTR447" s="342"/>
      <c r="PTS447" s="342"/>
      <c r="PTT447" s="342"/>
      <c r="PTU447" s="342"/>
      <c r="PTV447" s="342"/>
      <c r="PTW447" s="342"/>
      <c r="PTX447" s="342"/>
      <c r="PTY447" s="342"/>
      <c r="PTZ447" s="342"/>
      <c r="PUA447" s="342"/>
      <c r="PUB447" s="342"/>
      <c r="PUC447" s="342"/>
      <c r="PUD447" s="342"/>
      <c r="PUE447" s="342"/>
      <c r="PUF447" s="342"/>
      <c r="PUG447" s="342"/>
      <c r="PUH447" s="342"/>
      <c r="PUI447" s="342"/>
      <c r="PUJ447" s="342"/>
      <c r="PUK447" s="342"/>
      <c r="PUL447" s="342"/>
      <c r="PUM447" s="342"/>
      <c r="PUN447" s="342"/>
      <c r="PUO447" s="342"/>
      <c r="PUP447" s="342"/>
      <c r="PUQ447" s="342"/>
      <c r="PUR447" s="342"/>
      <c r="PUS447" s="342"/>
      <c r="PUT447" s="342"/>
      <c r="PUU447" s="342"/>
      <c r="PUV447" s="342"/>
      <c r="PUW447" s="342"/>
      <c r="PUX447" s="342"/>
      <c r="PUY447" s="342"/>
      <c r="PUZ447" s="342"/>
      <c r="PVA447" s="342"/>
      <c r="PVB447" s="342"/>
      <c r="PVC447" s="342"/>
      <c r="PVD447" s="342"/>
      <c r="PVE447" s="342"/>
      <c r="PVF447" s="342"/>
      <c r="PVG447" s="342"/>
      <c r="PVH447" s="342"/>
      <c r="PVI447" s="342"/>
      <c r="PVJ447" s="342"/>
      <c r="PVK447" s="342"/>
      <c r="PVL447" s="342"/>
      <c r="PVM447" s="342"/>
      <c r="PVN447" s="342"/>
      <c r="PVO447" s="342"/>
      <c r="PVP447" s="342"/>
      <c r="PVQ447" s="342"/>
      <c r="PVR447" s="342"/>
      <c r="PVS447" s="342"/>
      <c r="PVT447" s="342"/>
      <c r="PVU447" s="342"/>
      <c r="PVV447" s="342"/>
      <c r="PVW447" s="342"/>
      <c r="PVX447" s="342"/>
      <c r="PVY447" s="342"/>
      <c r="PVZ447" s="342"/>
      <c r="PWA447" s="342"/>
      <c r="PWB447" s="342"/>
      <c r="PWC447" s="342"/>
      <c r="PWD447" s="342"/>
      <c r="PWE447" s="342"/>
      <c r="PWF447" s="342"/>
      <c r="PWG447" s="342"/>
      <c r="PWH447" s="342"/>
      <c r="PWI447" s="342"/>
      <c r="PWJ447" s="342"/>
      <c r="PWK447" s="342"/>
      <c r="PWL447" s="342"/>
      <c r="PWM447" s="342"/>
      <c r="PWN447" s="342"/>
      <c r="PWO447" s="342"/>
      <c r="PWP447" s="342"/>
      <c r="PWQ447" s="342"/>
      <c r="PWR447" s="342"/>
      <c r="PWS447" s="342"/>
      <c r="PWT447" s="342"/>
      <c r="PWU447" s="342"/>
      <c r="PWV447" s="342"/>
      <c r="PWW447" s="342"/>
      <c r="PWX447" s="342"/>
      <c r="PWY447" s="342"/>
      <c r="PWZ447" s="342"/>
      <c r="PXA447" s="342"/>
      <c r="PXB447" s="342"/>
      <c r="PXC447" s="342"/>
      <c r="PXD447" s="342"/>
      <c r="PXE447" s="342"/>
      <c r="PXF447" s="342"/>
      <c r="PXG447" s="342"/>
      <c r="PXH447" s="342"/>
      <c r="PXI447" s="342"/>
      <c r="PXJ447" s="342"/>
      <c r="PXK447" s="342"/>
      <c r="PXL447" s="342"/>
      <c r="PXM447" s="342"/>
      <c r="PXN447" s="342"/>
      <c r="PXO447" s="342"/>
      <c r="PXP447" s="342"/>
      <c r="PXQ447" s="342"/>
      <c r="PXR447" s="342"/>
      <c r="PXS447" s="342"/>
      <c r="PXT447" s="342"/>
      <c r="PXU447" s="342"/>
      <c r="PXV447" s="342"/>
      <c r="PXW447" s="342"/>
      <c r="PXX447" s="342"/>
      <c r="PXY447" s="342"/>
      <c r="PXZ447" s="342"/>
      <c r="PYA447" s="342"/>
      <c r="PYB447" s="342"/>
      <c r="PYC447" s="342"/>
      <c r="PYD447" s="342"/>
      <c r="PYE447" s="342"/>
      <c r="PYF447" s="342"/>
      <c r="PYG447" s="342"/>
      <c r="PYH447" s="342"/>
      <c r="PYI447" s="342"/>
      <c r="PYJ447" s="342"/>
      <c r="PYK447" s="342"/>
      <c r="PYL447" s="342"/>
      <c r="PYM447" s="342"/>
      <c r="PYN447" s="342"/>
      <c r="PYO447" s="342"/>
      <c r="PYP447" s="342"/>
      <c r="PYQ447" s="342"/>
      <c r="PYR447" s="342"/>
      <c r="PYS447" s="342"/>
      <c r="PYT447" s="342"/>
      <c r="PYU447" s="342"/>
      <c r="PYV447" s="342"/>
      <c r="PYW447" s="342"/>
      <c r="PYX447" s="342"/>
      <c r="PYY447" s="342"/>
      <c r="PYZ447" s="342"/>
      <c r="PZA447" s="342"/>
      <c r="PZB447" s="342"/>
      <c r="PZC447" s="342"/>
      <c r="PZD447" s="342"/>
      <c r="PZE447" s="342"/>
      <c r="PZF447" s="342"/>
      <c r="PZG447" s="342"/>
      <c r="PZH447" s="342"/>
      <c r="PZI447" s="342"/>
      <c r="PZJ447" s="342"/>
      <c r="PZK447" s="342"/>
      <c r="PZL447" s="342"/>
      <c r="PZM447" s="342"/>
      <c r="PZN447" s="342"/>
      <c r="PZO447" s="342"/>
      <c r="PZP447" s="342"/>
      <c r="PZQ447" s="342"/>
      <c r="PZR447" s="342"/>
      <c r="PZS447" s="342"/>
      <c r="PZT447" s="342"/>
      <c r="PZU447" s="342"/>
      <c r="PZV447" s="342"/>
      <c r="PZW447" s="342"/>
      <c r="PZX447" s="342"/>
      <c r="PZY447" s="342"/>
      <c r="PZZ447" s="342"/>
      <c r="QAA447" s="342"/>
      <c r="QAB447" s="342"/>
      <c r="QAC447" s="342"/>
      <c r="QAD447" s="342"/>
      <c r="QAE447" s="342"/>
      <c r="QAF447" s="342"/>
      <c r="QAG447" s="342"/>
      <c r="QAH447" s="342"/>
      <c r="QAI447" s="342"/>
      <c r="QAJ447" s="342"/>
      <c r="QAK447" s="342"/>
      <c r="QAL447" s="342"/>
      <c r="QAM447" s="342"/>
      <c r="QAN447" s="342"/>
      <c r="QAO447" s="342"/>
      <c r="QAP447" s="342"/>
      <c r="QAQ447" s="342"/>
      <c r="QAR447" s="342"/>
      <c r="QAS447" s="342"/>
      <c r="QAT447" s="342"/>
      <c r="QAU447" s="342"/>
      <c r="QAV447" s="342"/>
      <c r="QAW447" s="342"/>
      <c r="QAX447" s="342"/>
      <c r="QAY447" s="342"/>
      <c r="QAZ447" s="342"/>
      <c r="QBA447" s="342"/>
      <c r="QBB447" s="342"/>
      <c r="QBC447" s="342"/>
      <c r="QBD447" s="342"/>
      <c r="QBE447" s="342"/>
      <c r="QBF447" s="342"/>
      <c r="QBG447" s="342"/>
      <c r="QBH447" s="342"/>
      <c r="QBI447" s="342"/>
      <c r="QBJ447" s="342"/>
      <c r="QBK447" s="342"/>
      <c r="QBL447" s="342"/>
      <c r="QBM447" s="342"/>
      <c r="QBN447" s="342"/>
      <c r="QBO447" s="342"/>
      <c r="QBP447" s="342"/>
      <c r="QBQ447" s="342"/>
      <c r="QBR447" s="342"/>
      <c r="QBS447" s="342"/>
      <c r="QBT447" s="342"/>
      <c r="QBU447" s="342"/>
      <c r="QBV447" s="342"/>
      <c r="QBW447" s="342"/>
      <c r="QBX447" s="342"/>
      <c r="QBY447" s="342"/>
      <c r="QBZ447" s="342"/>
      <c r="QCA447" s="342"/>
      <c r="QCB447" s="342"/>
      <c r="QCC447" s="342"/>
      <c r="QCD447" s="342"/>
      <c r="QCE447" s="342"/>
      <c r="QCF447" s="342"/>
      <c r="QCG447" s="342"/>
      <c r="QCH447" s="342"/>
      <c r="QCI447" s="342"/>
      <c r="QCJ447" s="342"/>
      <c r="QCK447" s="342"/>
      <c r="QCL447" s="342"/>
      <c r="QCM447" s="342"/>
      <c r="QCN447" s="342"/>
      <c r="QCO447" s="342"/>
      <c r="QCP447" s="342"/>
      <c r="QCQ447" s="342"/>
      <c r="QCR447" s="342"/>
      <c r="QCS447" s="342"/>
      <c r="QCT447" s="342"/>
      <c r="QCU447" s="342"/>
      <c r="QCV447" s="342"/>
      <c r="QCW447" s="342"/>
      <c r="QCX447" s="342"/>
      <c r="QCY447" s="342"/>
      <c r="QCZ447" s="342"/>
      <c r="QDA447" s="342"/>
      <c r="QDB447" s="342"/>
      <c r="QDC447" s="342"/>
      <c r="QDD447" s="342"/>
      <c r="QDE447" s="342"/>
      <c r="QDF447" s="342"/>
      <c r="QDG447" s="342"/>
      <c r="QDH447" s="342"/>
      <c r="QDI447" s="342"/>
      <c r="QDJ447" s="342"/>
      <c r="QDK447" s="342"/>
      <c r="QDL447" s="342"/>
      <c r="QDM447" s="342"/>
      <c r="QDN447" s="342"/>
      <c r="QDO447" s="342"/>
      <c r="QDP447" s="342"/>
      <c r="QDQ447" s="342"/>
      <c r="QDR447" s="342"/>
      <c r="QDS447" s="342"/>
      <c r="QDT447" s="342"/>
      <c r="QDU447" s="342"/>
      <c r="QDV447" s="342"/>
      <c r="QDW447" s="342"/>
      <c r="QDX447" s="342"/>
      <c r="QDY447" s="342"/>
      <c r="QDZ447" s="342"/>
      <c r="QEA447" s="342"/>
      <c r="QEB447" s="342"/>
      <c r="QEC447" s="342"/>
      <c r="QED447" s="342"/>
      <c r="QEE447" s="342"/>
      <c r="QEF447" s="342"/>
      <c r="QEG447" s="342"/>
      <c r="QEH447" s="342"/>
      <c r="QEI447" s="342"/>
      <c r="QEJ447" s="342"/>
      <c r="QEK447" s="342"/>
      <c r="QEL447" s="342"/>
      <c r="QEM447" s="342"/>
      <c r="QEN447" s="342"/>
      <c r="QEO447" s="342"/>
      <c r="QEP447" s="342"/>
      <c r="QEQ447" s="342"/>
      <c r="QER447" s="342"/>
      <c r="QES447" s="342"/>
      <c r="QET447" s="342"/>
      <c r="QEU447" s="342"/>
      <c r="QEV447" s="342"/>
      <c r="QEW447" s="342"/>
      <c r="QEX447" s="342"/>
      <c r="QEY447" s="342"/>
      <c r="QEZ447" s="342"/>
      <c r="QFA447" s="342"/>
      <c r="QFB447" s="342"/>
      <c r="QFC447" s="342"/>
      <c r="QFD447" s="342"/>
      <c r="QFE447" s="342"/>
      <c r="QFF447" s="342"/>
      <c r="QFG447" s="342"/>
      <c r="QFH447" s="342"/>
      <c r="QFI447" s="342"/>
      <c r="QFJ447" s="342"/>
      <c r="QFK447" s="342"/>
      <c r="QFL447" s="342"/>
      <c r="QFM447" s="342"/>
      <c r="QFN447" s="342"/>
      <c r="QFO447" s="342"/>
      <c r="QFP447" s="342"/>
      <c r="QFQ447" s="342"/>
      <c r="QFR447" s="342"/>
      <c r="QFS447" s="342"/>
      <c r="QFT447" s="342"/>
      <c r="QFU447" s="342"/>
      <c r="QFV447" s="342"/>
      <c r="QFW447" s="342"/>
      <c r="QFX447" s="342"/>
      <c r="QFY447" s="342"/>
      <c r="QFZ447" s="342"/>
      <c r="QGA447" s="342"/>
      <c r="QGB447" s="342"/>
      <c r="QGC447" s="342"/>
      <c r="QGD447" s="342"/>
      <c r="QGE447" s="342"/>
      <c r="QGF447" s="342"/>
      <c r="QGG447" s="342"/>
      <c r="QGH447" s="342"/>
      <c r="QGI447" s="342"/>
      <c r="QGJ447" s="342"/>
      <c r="QGK447" s="342"/>
      <c r="QGL447" s="342"/>
      <c r="QGM447" s="342"/>
      <c r="QGN447" s="342"/>
      <c r="QGO447" s="342"/>
      <c r="QGP447" s="342"/>
      <c r="QGQ447" s="342"/>
      <c r="QGR447" s="342"/>
      <c r="QGS447" s="342"/>
      <c r="QGT447" s="342"/>
      <c r="QGU447" s="342"/>
      <c r="QGV447" s="342"/>
      <c r="QGW447" s="342"/>
      <c r="QGX447" s="342"/>
      <c r="QGY447" s="342"/>
      <c r="QGZ447" s="342"/>
      <c r="QHA447" s="342"/>
      <c r="QHB447" s="342"/>
      <c r="QHC447" s="342"/>
      <c r="QHD447" s="342"/>
      <c r="QHE447" s="342"/>
      <c r="QHF447" s="342"/>
      <c r="QHG447" s="342"/>
      <c r="QHH447" s="342"/>
      <c r="QHI447" s="342"/>
      <c r="QHJ447" s="342"/>
      <c r="QHK447" s="342"/>
      <c r="QHL447" s="342"/>
      <c r="QHM447" s="342"/>
      <c r="QHN447" s="342"/>
      <c r="QHO447" s="342"/>
      <c r="QHP447" s="342"/>
      <c r="QHQ447" s="342"/>
      <c r="QHR447" s="342"/>
      <c r="QHS447" s="342"/>
      <c r="QHT447" s="342"/>
      <c r="QHU447" s="342"/>
      <c r="QHV447" s="342"/>
      <c r="QHW447" s="342"/>
      <c r="QHX447" s="342"/>
      <c r="QHY447" s="342"/>
      <c r="QHZ447" s="342"/>
      <c r="QIA447" s="342"/>
      <c r="QIB447" s="342"/>
      <c r="QIC447" s="342"/>
      <c r="QID447" s="342"/>
      <c r="QIE447" s="342"/>
      <c r="QIF447" s="342"/>
      <c r="QIG447" s="342"/>
      <c r="QIH447" s="342"/>
      <c r="QII447" s="342"/>
      <c r="QIJ447" s="342"/>
      <c r="QIK447" s="342"/>
      <c r="QIL447" s="342"/>
      <c r="QIM447" s="342"/>
      <c r="QIN447" s="342"/>
      <c r="QIO447" s="342"/>
      <c r="QIP447" s="342"/>
      <c r="QIQ447" s="342"/>
      <c r="QIR447" s="342"/>
      <c r="QIS447" s="342"/>
      <c r="QIT447" s="342"/>
      <c r="QIU447" s="342"/>
      <c r="QIV447" s="342"/>
      <c r="QIW447" s="342"/>
      <c r="QIX447" s="342"/>
      <c r="QIY447" s="342"/>
      <c r="QIZ447" s="342"/>
      <c r="QJA447" s="342"/>
      <c r="QJB447" s="342"/>
      <c r="QJC447" s="342"/>
      <c r="QJD447" s="342"/>
      <c r="QJE447" s="342"/>
      <c r="QJF447" s="342"/>
      <c r="QJG447" s="342"/>
      <c r="QJH447" s="342"/>
      <c r="QJI447" s="342"/>
      <c r="QJJ447" s="342"/>
      <c r="QJK447" s="342"/>
      <c r="QJL447" s="342"/>
      <c r="QJM447" s="342"/>
      <c r="QJN447" s="342"/>
      <c r="QJO447" s="342"/>
      <c r="QJP447" s="342"/>
      <c r="QJQ447" s="342"/>
      <c r="QJR447" s="342"/>
      <c r="QJS447" s="342"/>
      <c r="QJT447" s="342"/>
      <c r="QJU447" s="342"/>
      <c r="QJV447" s="342"/>
      <c r="QJW447" s="342"/>
      <c r="QJX447" s="342"/>
      <c r="QJY447" s="342"/>
      <c r="QJZ447" s="342"/>
      <c r="QKA447" s="342"/>
      <c r="QKB447" s="342"/>
      <c r="QKC447" s="342"/>
      <c r="QKD447" s="342"/>
      <c r="QKE447" s="342"/>
      <c r="QKF447" s="342"/>
      <c r="QKG447" s="342"/>
      <c r="QKH447" s="342"/>
      <c r="QKI447" s="342"/>
      <c r="QKJ447" s="342"/>
      <c r="QKK447" s="342"/>
      <c r="QKL447" s="342"/>
      <c r="QKM447" s="342"/>
      <c r="QKN447" s="342"/>
      <c r="QKO447" s="342"/>
      <c r="QKP447" s="342"/>
      <c r="QKQ447" s="342"/>
      <c r="QKR447" s="342"/>
      <c r="QKS447" s="342"/>
      <c r="QKT447" s="342"/>
      <c r="QKU447" s="342"/>
      <c r="QKV447" s="342"/>
      <c r="QKW447" s="342"/>
      <c r="QKX447" s="342"/>
      <c r="QKY447" s="342"/>
      <c r="QKZ447" s="342"/>
      <c r="QLA447" s="342"/>
      <c r="QLB447" s="342"/>
      <c r="QLC447" s="342"/>
      <c r="QLD447" s="342"/>
      <c r="QLE447" s="342"/>
      <c r="QLF447" s="342"/>
      <c r="QLG447" s="342"/>
      <c r="QLH447" s="342"/>
      <c r="QLI447" s="342"/>
      <c r="QLJ447" s="342"/>
      <c r="QLK447" s="342"/>
      <c r="QLL447" s="342"/>
      <c r="QLM447" s="342"/>
      <c r="QLN447" s="342"/>
      <c r="QLO447" s="342"/>
      <c r="QLP447" s="342"/>
      <c r="QLQ447" s="342"/>
      <c r="QLR447" s="342"/>
      <c r="QLS447" s="342"/>
      <c r="QLT447" s="342"/>
      <c r="QLU447" s="342"/>
      <c r="QLV447" s="342"/>
      <c r="QLW447" s="342"/>
      <c r="QLX447" s="342"/>
      <c r="QLY447" s="342"/>
      <c r="QLZ447" s="342"/>
      <c r="QMA447" s="342"/>
      <c r="QMB447" s="342"/>
      <c r="QMC447" s="342"/>
      <c r="QMD447" s="342"/>
      <c r="QME447" s="342"/>
      <c r="QMF447" s="342"/>
      <c r="QMG447" s="342"/>
      <c r="QMH447" s="342"/>
      <c r="QMI447" s="342"/>
      <c r="QMJ447" s="342"/>
      <c r="QMK447" s="342"/>
      <c r="QML447" s="342"/>
      <c r="QMM447" s="342"/>
      <c r="QMN447" s="342"/>
      <c r="QMO447" s="342"/>
      <c r="QMP447" s="342"/>
      <c r="QMQ447" s="342"/>
      <c r="QMR447" s="342"/>
      <c r="QMS447" s="342"/>
      <c r="QMT447" s="342"/>
      <c r="QMU447" s="342"/>
      <c r="QMV447" s="342"/>
      <c r="QMW447" s="342"/>
      <c r="QMX447" s="342"/>
      <c r="QMY447" s="342"/>
      <c r="QMZ447" s="342"/>
      <c r="QNA447" s="342"/>
      <c r="QNB447" s="342"/>
      <c r="QNC447" s="342"/>
      <c r="QND447" s="342"/>
      <c r="QNE447" s="342"/>
      <c r="QNF447" s="342"/>
      <c r="QNG447" s="342"/>
      <c r="QNH447" s="342"/>
      <c r="QNI447" s="342"/>
      <c r="QNJ447" s="342"/>
      <c r="QNK447" s="342"/>
      <c r="QNL447" s="342"/>
      <c r="QNM447" s="342"/>
      <c r="QNN447" s="342"/>
      <c r="QNO447" s="342"/>
      <c r="QNP447" s="342"/>
      <c r="QNQ447" s="342"/>
      <c r="QNR447" s="342"/>
      <c r="QNS447" s="342"/>
      <c r="QNT447" s="342"/>
      <c r="QNU447" s="342"/>
      <c r="QNV447" s="342"/>
      <c r="QNW447" s="342"/>
      <c r="QNX447" s="342"/>
      <c r="QNY447" s="342"/>
      <c r="QNZ447" s="342"/>
      <c r="QOA447" s="342"/>
      <c r="QOB447" s="342"/>
      <c r="QOC447" s="342"/>
      <c r="QOD447" s="342"/>
      <c r="QOE447" s="342"/>
      <c r="QOF447" s="342"/>
      <c r="QOG447" s="342"/>
      <c r="QOH447" s="342"/>
      <c r="QOI447" s="342"/>
      <c r="QOJ447" s="342"/>
      <c r="QOK447" s="342"/>
      <c r="QOL447" s="342"/>
      <c r="QOM447" s="342"/>
      <c r="QON447" s="342"/>
      <c r="QOO447" s="342"/>
      <c r="QOP447" s="342"/>
      <c r="QOQ447" s="342"/>
      <c r="QOR447" s="342"/>
      <c r="QOS447" s="342"/>
      <c r="QOT447" s="342"/>
      <c r="QOU447" s="342"/>
      <c r="QOV447" s="342"/>
      <c r="QOW447" s="342"/>
      <c r="QOX447" s="342"/>
      <c r="QOY447" s="342"/>
      <c r="QOZ447" s="342"/>
      <c r="QPA447" s="342"/>
      <c r="QPB447" s="342"/>
      <c r="QPC447" s="342"/>
      <c r="QPD447" s="342"/>
      <c r="QPE447" s="342"/>
      <c r="QPF447" s="342"/>
      <c r="QPG447" s="342"/>
      <c r="QPH447" s="342"/>
      <c r="QPI447" s="342"/>
      <c r="QPJ447" s="342"/>
      <c r="QPK447" s="342"/>
      <c r="QPL447" s="342"/>
      <c r="QPM447" s="342"/>
      <c r="QPN447" s="342"/>
      <c r="QPO447" s="342"/>
      <c r="QPP447" s="342"/>
      <c r="QPQ447" s="342"/>
      <c r="QPR447" s="342"/>
      <c r="QPS447" s="342"/>
      <c r="QPT447" s="342"/>
      <c r="QPU447" s="342"/>
      <c r="QPV447" s="342"/>
      <c r="QPW447" s="342"/>
      <c r="QPX447" s="342"/>
      <c r="QPY447" s="342"/>
      <c r="QPZ447" s="342"/>
      <c r="QQA447" s="342"/>
      <c r="QQB447" s="342"/>
      <c r="QQC447" s="342"/>
      <c r="QQD447" s="342"/>
      <c r="QQE447" s="342"/>
      <c r="QQF447" s="342"/>
      <c r="QQG447" s="342"/>
      <c r="QQH447" s="342"/>
      <c r="QQI447" s="342"/>
      <c r="QQJ447" s="342"/>
      <c r="QQK447" s="342"/>
      <c r="QQL447" s="342"/>
      <c r="QQM447" s="342"/>
      <c r="QQN447" s="342"/>
      <c r="QQO447" s="342"/>
      <c r="QQP447" s="342"/>
      <c r="QQQ447" s="342"/>
      <c r="QQR447" s="342"/>
      <c r="QQS447" s="342"/>
      <c r="QQT447" s="342"/>
      <c r="QQU447" s="342"/>
      <c r="QQV447" s="342"/>
      <c r="QQW447" s="342"/>
      <c r="QQX447" s="342"/>
      <c r="QQY447" s="342"/>
      <c r="QQZ447" s="342"/>
      <c r="QRA447" s="342"/>
      <c r="QRB447" s="342"/>
      <c r="QRC447" s="342"/>
      <c r="QRD447" s="342"/>
      <c r="QRE447" s="342"/>
      <c r="QRF447" s="342"/>
      <c r="QRG447" s="342"/>
      <c r="QRH447" s="342"/>
      <c r="QRI447" s="342"/>
      <c r="QRJ447" s="342"/>
      <c r="QRK447" s="342"/>
      <c r="QRL447" s="342"/>
      <c r="QRM447" s="342"/>
      <c r="QRN447" s="342"/>
      <c r="QRO447" s="342"/>
      <c r="QRP447" s="342"/>
      <c r="QRQ447" s="342"/>
      <c r="QRR447" s="342"/>
      <c r="QRS447" s="342"/>
      <c r="QRT447" s="342"/>
      <c r="QRU447" s="342"/>
      <c r="QRV447" s="342"/>
      <c r="QRW447" s="342"/>
      <c r="QRX447" s="342"/>
      <c r="QRY447" s="342"/>
      <c r="QRZ447" s="342"/>
      <c r="QSA447" s="342"/>
      <c r="QSB447" s="342"/>
      <c r="QSC447" s="342"/>
      <c r="QSD447" s="342"/>
      <c r="QSE447" s="342"/>
      <c r="QSF447" s="342"/>
      <c r="QSG447" s="342"/>
      <c r="QSH447" s="342"/>
      <c r="QSI447" s="342"/>
      <c r="QSJ447" s="342"/>
      <c r="QSK447" s="342"/>
      <c r="QSL447" s="342"/>
      <c r="QSM447" s="342"/>
      <c r="QSN447" s="342"/>
      <c r="QSO447" s="342"/>
      <c r="QSP447" s="342"/>
      <c r="QSQ447" s="342"/>
      <c r="QSR447" s="342"/>
      <c r="QSS447" s="342"/>
      <c r="QST447" s="342"/>
      <c r="QSU447" s="342"/>
      <c r="QSV447" s="342"/>
      <c r="QSW447" s="342"/>
      <c r="QSX447" s="342"/>
      <c r="QSY447" s="342"/>
      <c r="QSZ447" s="342"/>
      <c r="QTA447" s="342"/>
      <c r="QTB447" s="342"/>
      <c r="QTC447" s="342"/>
      <c r="QTD447" s="342"/>
      <c r="QTE447" s="342"/>
      <c r="QTF447" s="342"/>
      <c r="QTG447" s="342"/>
      <c r="QTH447" s="342"/>
      <c r="QTI447" s="342"/>
      <c r="QTJ447" s="342"/>
      <c r="QTK447" s="342"/>
      <c r="QTL447" s="342"/>
      <c r="QTM447" s="342"/>
      <c r="QTN447" s="342"/>
      <c r="QTO447" s="342"/>
      <c r="QTP447" s="342"/>
      <c r="QTQ447" s="342"/>
      <c r="QTR447" s="342"/>
      <c r="QTS447" s="342"/>
      <c r="QTT447" s="342"/>
      <c r="QTU447" s="342"/>
      <c r="QTV447" s="342"/>
      <c r="QTW447" s="342"/>
      <c r="QTX447" s="342"/>
      <c r="QTY447" s="342"/>
      <c r="QTZ447" s="342"/>
      <c r="QUA447" s="342"/>
      <c r="QUB447" s="342"/>
      <c r="QUC447" s="342"/>
      <c r="QUD447" s="342"/>
      <c r="QUE447" s="342"/>
      <c r="QUF447" s="342"/>
      <c r="QUG447" s="342"/>
      <c r="QUH447" s="342"/>
      <c r="QUI447" s="342"/>
      <c r="QUJ447" s="342"/>
      <c r="QUK447" s="342"/>
      <c r="QUL447" s="342"/>
      <c r="QUM447" s="342"/>
      <c r="QUN447" s="342"/>
      <c r="QUO447" s="342"/>
      <c r="QUP447" s="342"/>
      <c r="QUQ447" s="342"/>
      <c r="QUR447" s="342"/>
      <c r="QUS447" s="342"/>
      <c r="QUT447" s="342"/>
      <c r="QUU447" s="342"/>
      <c r="QUV447" s="342"/>
      <c r="QUW447" s="342"/>
      <c r="QUX447" s="342"/>
      <c r="QUY447" s="342"/>
      <c r="QUZ447" s="342"/>
      <c r="QVA447" s="342"/>
      <c r="QVB447" s="342"/>
      <c r="QVC447" s="342"/>
      <c r="QVD447" s="342"/>
      <c r="QVE447" s="342"/>
      <c r="QVF447" s="342"/>
      <c r="QVG447" s="342"/>
      <c r="QVH447" s="342"/>
      <c r="QVI447" s="342"/>
      <c r="QVJ447" s="342"/>
      <c r="QVK447" s="342"/>
      <c r="QVL447" s="342"/>
      <c r="QVM447" s="342"/>
      <c r="QVN447" s="342"/>
      <c r="QVO447" s="342"/>
      <c r="QVP447" s="342"/>
      <c r="QVQ447" s="342"/>
      <c r="QVR447" s="342"/>
      <c r="QVS447" s="342"/>
      <c r="QVT447" s="342"/>
      <c r="QVU447" s="342"/>
      <c r="QVV447" s="342"/>
      <c r="QVW447" s="342"/>
      <c r="QVX447" s="342"/>
      <c r="QVY447" s="342"/>
      <c r="QVZ447" s="342"/>
      <c r="QWA447" s="342"/>
      <c r="QWB447" s="342"/>
      <c r="QWC447" s="342"/>
      <c r="QWD447" s="342"/>
      <c r="QWE447" s="342"/>
      <c r="QWF447" s="342"/>
      <c r="QWG447" s="342"/>
      <c r="QWH447" s="342"/>
      <c r="QWI447" s="342"/>
      <c r="QWJ447" s="342"/>
      <c r="QWK447" s="342"/>
      <c r="QWL447" s="342"/>
      <c r="QWM447" s="342"/>
      <c r="QWN447" s="342"/>
      <c r="QWO447" s="342"/>
      <c r="QWP447" s="342"/>
      <c r="QWQ447" s="342"/>
      <c r="QWR447" s="342"/>
      <c r="QWS447" s="342"/>
      <c r="QWT447" s="342"/>
      <c r="QWU447" s="342"/>
      <c r="QWV447" s="342"/>
      <c r="QWW447" s="342"/>
      <c r="QWX447" s="342"/>
      <c r="QWY447" s="342"/>
      <c r="QWZ447" s="342"/>
      <c r="QXA447" s="342"/>
      <c r="QXB447" s="342"/>
      <c r="QXC447" s="342"/>
      <c r="QXD447" s="342"/>
      <c r="QXE447" s="342"/>
      <c r="QXF447" s="342"/>
      <c r="QXG447" s="342"/>
      <c r="QXH447" s="342"/>
      <c r="QXI447" s="342"/>
      <c r="QXJ447" s="342"/>
      <c r="QXK447" s="342"/>
      <c r="QXL447" s="342"/>
      <c r="QXM447" s="342"/>
      <c r="QXN447" s="342"/>
      <c r="QXO447" s="342"/>
      <c r="QXP447" s="342"/>
      <c r="QXQ447" s="342"/>
      <c r="QXR447" s="342"/>
      <c r="QXS447" s="342"/>
      <c r="QXT447" s="342"/>
      <c r="QXU447" s="342"/>
      <c r="QXV447" s="342"/>
      <c r="QXW447" s="342"/>
      <c r="QXX447" s="342"/>
      <c r="QXY447" s="342"/>
      <c r="QXZ447" s="342"/>
      <c r="QYA447" s="342"/>
      <c r="QYB447" s="342"/>
      <c r="QYC447" s="342"/>
      <c r="QYD447" s="342"/>
      <c r="QYE447" s="342"/>
      <c r="QYF447" s="342"/>
      <c r="QYG447" s="342"/>
      <c r="QYH447" s="342"/>
      <c r="QYI447" s="342"/>
      <c r="QYJ447" s="342"/>
      <c r="QYK447" s="342"/>
      <c r="QYL447" s="342"/>
      <c r="QYM447" s="342"/>
      <c r="QYN447" s="342"/>
      <c r="QYO447" s="342"/>
      <c r="QYP447" s="342"/>
      <c r="QYQ447" s="342"/>
      <c r="QYR447" s="342"/>
      <c r="QYS447" s="342"/>
      <c r="QYT447" s="342"/>
      <c r="QYU447" s="342"/>
      <c r="QYV447" s="342"/>
      <c r="QYW447" s="342"/>
      <c r="QYX447" s="342"/>
      <c r="QYY447" s="342"/>
      <c r="QYZ447" s="342"/>
      <c r="QZA447" s="342"/>
      <c r="QZB447" s="342"/>
      <c r="QZC447" s="342"/>
      <c r="QZD447" s="342"/>
      <c r="QZE447" s="342"/>
      <c r="QZF447" s="342"/>
      <c r="QZG447" s="342"/>
      <c r="QZH447" s="342"/>
      <c r="QZI447" s="342"/>
      <c r="QZJ447" s="342"/>
      <c r="QZK447" s="342"/>
      <c r="QZL447" s="342"/>
      <c r="QZM447" s="342"/>
      <c r="QZN447" s="342"/>
      <c r="QZO447" s="342"/>
      <c r="QZP447" s="342"/>
      <c r="QZQ447" s="342"/>
      <c r="QZR447" s="342"/>
      <c r="QZS447" s="342"/>
      <c r="QZT447" s="342"/>
      <c r="QZU447" s="342"/>
      <c r="QZV447" s="342"/>
      <c r="QZW447" s="342"/>
      <c r="QZX447" s="342"/>
      <c r="QZY447" s="342"/>
      <c r="QZZ447" s="342"/>
      <c r="RAA447" s="342"/>
      <c r="RAB447" s="342"/>
      <c r="RAC447" s="342"/>
      <c r="RAD447" s="342"/>
      <c r="RAE447" s="342"/>
      <c r="RAF447" s="342"/>
      <c r="RAG447" s="342"/>
      <c r="RAH447" s="342"/>
      <c r="RAI447" s="342"/>
      <c r="RAJ447" s="342"/>
      <c r="RAK447" s="342"/>
      <c r="RAL447" s="342"/>
      <c r="RAM447" s="342"/>
      <c r="RAN447" s="342"/>
      <c r="RAO447" s="342"/>
      <c r="RAP447" s="342"/>
      <c r="RAQ447" s="342"/>
      <c r="RAR447" s="342"/>
      <c r="RAS447" s="342"/>
      <c r="RAT447" s="342"/>
      <c r="RAU447" s="342"/>
      <c r="RAV447" s="342"/>
      <c r="RAW447" s="342"/>
      <c r="RAX447" s="342"/>
      <c r="RAY447" s="342"/>
      <c r="RAZ447" s="342"/>
      <c r="RBA447" s="342"/>
      <c r="RBB447" s="342"/>
      <c r="RBC447" s="342"/>
      <c r="RBD447" s="342"/>
      <c r="RBE447" s="342"/>
      <c r="RBF447" s="342"/>
      <c r="RBG447" s="342"/>
      <c r="RBH447" s="342"/>
      <c r="RBI447" s="342"/>
      <c r="RBJ447" s="342"/>
      <c r="RBK447" s="342"/>
      <c r="RBL447" s="342"/>
      <c r="RBM447" s="342"/>
      <c r="RBN447" s="342"/>
      <c r="RBO447" s="342"/>
      <c r="RBP447" s="342"/>
      <c r="RBQ447" s="342"/>
      <c r="RBR447" s="342"/>
      <c r="RBS447" s="342"/>
      <c r="RBT447" s="342"/>
      <c r="RBU447" s="342"/>
      <c r="RBV447" s="342"/>
      <c r="RBW447" s="342"/>
      <c r="RBX447" s="342"/>
      <c r="RBY447" s="342"/>
      <c r="RBZ447" s="342"/>
      <c r="RCA447" s="342"/>
      <c r="RCB447" s="342"/>
      <c r="RCC447" s="342"/>
      <c r="RCD447" s="342"/>
      <c r="RCE447" s="342"/>
      <c r="RCF447" s="342"/>
      <c r="RCG447" s="342"/>
      <c r="RCH447" s="342"/>
      <c r="RCI447" s="342"/>
      <c r="RCJ447" s="342"/>
      <c r="RCK447" s="342"/>
      <c r="RCL447" s="342"/>
      <c r="RCM447" s="342"/>
      <c r="RCN447" s="342"/>
      <c r="RCO447" s="342"/>
      <c r="RCP447" s="342"/>
      <c r="RCQ447" s="342"/>
      <c r="RCR447" s="342"/>
      <c r="RCS447" s="342"/>
      <c r="RCT447" s="342"/>
      <c r="RCU447" s="342"/>
      <c r="RCV447" s="342"/>
      <c r="RCW447" s="342"/>
      <c r="RCX447" s="342"/>
      <c r="RCY447" s="342"/>
      <c r="RCZ447" s="342"/>
      <c r="RDA447" s="342"/>
      <c r="RDB447" s="342"/>
      <c r="RDC447" s="342"/>
      <c r="RDD447" s="342"/>
      <c r="RDE447" s="342"/>
      <c r="RDF447" s="342"/>
      <c r="RDG447" s="342"/>
      <c r="RDH447" s="342"/>
      <c r="RDI447" s="342"/>
      <c r="RDJ447" s="342"/>
      <c r="RDK447" s="342"/>
      <c r="RDL447" s="342"/>
      <c r="RDM447" s="342"/>
      <c r="RDN447" s="342"/>
      <c r="RDO447" s="342"/>
      <c r="RDP447" s="342"/>
      <c r="RDQ447" s="342"/>
      <c r="RDR447" s="342"/>
      <c r="RDS447" s="342"/>
      <c r="RDT447" s="342"/>
      <c r="RDU447" s="342"/>
      <c r="RDV447" s="342"/>
      <c r="RDW447" s="342"/>
      <c r="RDX447" s="342"/>
      <c r="RDY447" s="342"/>
      <c r="RDZ447" s="342"/>
      <c r="REA447" s="342"/>
      <c r="REB447" s="342"/>
      <c r="REC447" s="342"/>
      <c r="RED447" s="342"/>
      <c r="REE447" s="342"/>
      <c r="REF447" s="342"/>
      <c r="REG447" s="342"/>
      <c r="REH447" s="342"/>
      <c r="REI447" s="342"/>
      <c r="REJ447" s="342"/>
      <c r="REK447" s="342"/>
      <c r="REL447" s="342"/>
      <c r="REM447" s="342"/>
      <c r="REN447" s="342"/>
      <c r="REO447" s="342"/>
      <c r="REP447" s="342"/>
      <c r="REQ447" s="342"/>
      <c r="RER447" s="342"/>
      <c r="RES447" s="342"/>
      <c r="RET447" s="342"/>
      <c r="REU447" s="342"/>
      <c r="REV447" s="342"/>
      <c r="REW447" s="342"/>
      <c r="REX447" s="342"/>
      <c r="REY447" s="342"/>
      <c r="REZ447" s="342"/>
      <c r="RFA447" s="342"/>
      <c r="RFB447" s="342"/>
      <c r="RFC447" s="342"/>
      <c r="RFD447" s="342"/>
      <c r="RFE447" s="342"/>
      <c r="RFF447" s="342"/>
      <c r="RFG447" s="342"/>
      <c r="RFH447" s="342"/>
      <c r="RFI447" s="342"/>
      <c r="RFJ447" s="342"/>
      <c r="RFK447" s="342"/>
      <c r="RFL447" s="342"/>
      <c r="RFM447" s="342"/>
      <c r="RFN447" s="342"/>
      <c r="RFO447" s="342"/>
      <c r="RFP447" s="342"/>
      <c r="RFQ447" s="342"/>
      <c r="RFR447" s="342"/>
      <c r="RFS447" s="342"/>
      <c r="RFT447" s="342"/>
      <c r="RFU447" s="342"/>
      <c r="RFV447" s="342"/>
      <c r="RFW447" s="342"/>
      <c r="RFX447" s="342"/>
      <c r="RFY447" s="342"/>
      <c r="RFZ447" s="342"/>
      <c r="RGA447" s="342"/>
      <c r="RGB447" s="342"/>
      <c r="RGC447" s="342"/>
      <c r="RGD447" s="342"/>
      <c r="RGE447" s="342"/>
      <c r="RGF447" s="342"/>
      <c r="RGG447" s="342"/>
      <c r="RGH447" s="342"/>
      <c r="RGI447" s="342"/>
      <c r="RGJ447" s="342"/>
      <c r="RGK447" s="342"/>
      <c r="RGL447" s="342"/>
      <c r="RGM447" s="342"/>
      <c r="RGN447" s="342"/>
      <c r="RGO447" s="342"/>
      <c r="RGP447" s="342"/>
      <c r="RGQ447" s="342"/>
      <c r="RGR447" s="342"/>
      <c r="RGS447" s="342"/>
      <c r="RGT447" s="342"/>
      <c r="RGU447" s="342"/>
      <c r="RGV447" s="342"/>
      <c r="RGW447" s="342"/>
      <c r="RGX447" s="342"/>
      <c r="RGY447" s="342"/>
      <c r="RGZ447" s="342"/>
      <c r="RHA447" s="342"/>
      <c r="RHB447" s="342"/>
      <c r="RHC447" s="342"/>
      <c r="RHD447" s="342"/>
      <c r="RHE447" s="342"/>
      <c r="RHF447" s="342"/>
      <c r="RHG447" s="342"/>
      <c r="RHH447" s="342"/>
      <c r="RHI447" s="342"/>
      <c r="RHJ447" s="342"/>
      <c r="RHK447" s="342"/>
      <c r="RHL447" s="342"/>
      <c r="RHM447" s="342"/>
      <c r="RHN447" s="342"/>
      <c r="RHO447" s="342"/>
      <c r="RHP447" s="342"/>
      <c r="RHQ447" s="342"/>
      <c r="RHR447" s="342"/>
      <c r="RHS447" s="342"/>
      <c r="RHT447" s="342"/>
      <c r="RHU447" s="342"/>
      <c r="RHV447" s="342"/>
      <c r="RHW447" s="342"/>
      <c r="RHX447" s="342"/>
      <c r="RHY447" s="342"/>
      <c r="RHZ447" s="342"/>
      <c r="RIA447" s="342"/>
      <c r="RIB447" s="342"/>
      <c r="RIC447" s="342"/>
      <c r="RID447" s="342"/>
      <c r="RIE447" s="342"/>
      <c r="RIF447" s="342"/>
      <c r="RIG447" s="342"/>
      <c r="RIH447" s="342"/>
      <c r="RII447" s="342"/>
      <c r="RIJ447" s="342"/>
      <c r="RIK447" s="342"/>
      <c r="RIL447" s="342"/>
      <c r="RIM447" s="342"/>
      <c r="RIN447" s="342"/>
      <c r="RIO447" s="342"/>
      <c r="RIP447" s="342"/>
      <c r="RIQ447" s="342"/>
      <c r="RIR447" s="342"/>
      <c r="RIS447" s="342"/>
      <c r="RIT447" s="342"/>
      <c r="RIU447" s="342"/>
      <c r="RIV447" s="342"/>
      <c r="RIW447" s="342"/>
      <c r="RIX447" s="342"/>
      <c r="RIY447" s="342"/>
      <c r="RIZ447" s="342"/>
      <c r="RJA447" s="342"/>
      <c r="RJB447" s="342"/>
      <c r="RJC447" s="342"/>
      <c r="RJD447" s="342"/>
      <c r="RJE447" s="342"/>
      <c r="RJF447" s="342"/>
      <c r="RJG447" s="342"/>
      <c r="RJH447" s="342"/>
      <c r="RJI447" s="342"/>
      <c r="RJJ447" s="342"/>
      <c r="RJK447" s="342"/>
      <c r="RJL447" s="342"/>
      <c r="RJM447" s="342"/>
      <c r="RJN447" s="342"/>
      <c r="RJO447" s="342"/>
      <c r="RJP447" s="342"/>
      <c r="RJQ447" s="342"/>
      <c r="RJR447" s="342"/>
      <c r="RJS447" s="342"/>
      <c r="RJT447" s="342"/>
      <c r="RJU447" s="342"/>
      <c r="RJV447" s="342"/>
      <c r="RJW447" s="342"/>
      <c r="RJX447" s="342"/>
      <c r="RJY447" s="342"/>
      <c r="RJZ447" s="342"/>
      <c r="RKA447" s="342"/>
      <c r="RKB447" s="342"/>
      <c r="RKC447" s="342"/>
      <c r="RKD447" s="342"/>
      <c r="RKE447" s="342"/>
      <c r="RKF447" s="342"/>
      <c r="RKG447" s="342"/>
      <c r="RKH447" s="342"/>
      <c r="RKI447" s="342"/>
      <c r="RKJ447" s="342"/>
      <c r="RKK447" s="342"/>
      <c r="RKL447" s="342"/>
      <c r="RKM447" s="342"/>
      <c r="RKN447" s="342"/>
      <c r="RKO447" s="342"/>
      <c r="RKP447" s="342"/>
      <c r="RKQ447" s="342"/>
      <c r="RKR447" s="342"/>
      <c r="RKS447" s="342"/>
      <c r="RKT447" s="342"/>
      <c r="RKU447" s="342"/>
      <c r="RKV447" s="342"/>
      <c r="RKW447" s="342"/>
      <c r="RKX447" s="342"/>
      <c r="RKY447" s="342"/>
      <c r="RKZ447" s="342"/>
      <c r="RLA447" s="342"/>
      <c r="RLB447" s="342"/>
      <c r="RLC447" s="342"/>
      <c r="RLD447" s="342"/>
      <c r="RLE447" s="342"/>
      <c r="RLF447" s="342"/>
      <c r="RLG447" s="342"/>
      <c r="RLH447" s="342"/>
      <c r="RLI447" s="342"/>
      <c r="RLJ447" s="342"/>
      <c r="RLK447" s="342"/>
      <c r="RLL447" s="342"/>
      <c r="RLM447" s="342"/>
      <c r="RLN447" s="342"/>
      <c r="RLO447" s="342"/>
      <c r="RLP447" s="342"/>
      <c r="RLQ447" s="342"/>
      <c r="RLR447" s="342"/>
      <c r="RLS447" s="342"/>
      <c r="RLT447" s="342"/>
      <c r="RLU447" s="342"/>
      <c r="RLV447" s="342"/>
      <c r="RLW447" s="342"/>
      <c r="RLX447" s="342"/>
      <c r="RLY447" s="342"/>
      <c r="RLZ447" s="342"/>
      <c r="RMA447" s="342"/>
      <c r="RMB447" s="342"/>
      <c r="RMC447" s="342"/>
      <c r="RMD447" s="342"/>
      <c r="RME447" s="342"/>
      <c r="RMF447" s="342"/>
      <c r="RMG447" s="342"/>
      <c r="RMH447" s="342"/>
      <c r="RMI447" s="342"/>
      <c r="RMJ447" s="342"/>
      <c r="RMK447" s="342"/>
      <c r="RML447" s="342"/>
      <c r="RMM447" s="342"/>
      <c r="RMN447" s="342"/>
      <c r="RMO447" s="342"/>
      <c r="RMP447" s="342"/>
      <c r="RMQ447" s="342"/>
      <c r="RMR447" s="342"/>
      <c r="RMS447" s="342"/>
      <c r="RMT447" s="342"/>
      <c r="RMU447" s="342"/>
      <c r="RMV447" s="342"/>
      <c r="RMW447" s="342"/>
      <c r="RMX447" s="342"/>
      <c r="RMY447" s="342"/>
      <c r="RMZ447" s="342"/>
      <c r="RNA447" s="342"/>
      <c r="RNB447" s="342"/>
      <c r="RNC447" s="342"/>
      <c r="RND447" s="342"/>
      <c r="RNE447" s="342"/>
      <c r="RNF447" s="342"/>
      <c r="RNG447" s="342"/>
      <c r="RNH447" s="342"/>
      <c r="RNI447" s="342"/>
      <c r="RNJ447" s="342"/>
      <c r="RNK447" s="342"/>
      <c r="RNL447" s="342"/>
      <c r="RNM447" s="342"/>
      <c r="RNN447" s="342"/>
      <c r="RNO447" s="342"/>
      <c r="RNP447" s="342"/>
      <c r="RNQ447" s="342"/>
      <c r="RNR447" s="342"/>
      <c r="RNS447" s="342"/>
      <c r="RNT447" s="342"/>
      <c r="RNU447" s="342"/>
      <c r="RNV447" s="342"/>
      <c r="RNW447" s="342"/>
      <c r="RNX447" s="342"/>
      <c r="RNY447" s="342"/>
      <c r="RNZ447" s="342"/>
      <c r="ROA447" s="342"/>
      <c r="ROB447" s="342"/>
      <c r="ROC447" s="342"/>
      <c r="ROD447" s="342"/>
      <c r="ROE447" s="342"/>
      <c r="ROF447" s="342"/>
      <c r="ROG447" s="342"/>
      <c r="ROH447" s="342"/>
      <c r="ROI447" s="342"/>
      <c r="ROJ447" s="342"/>
      <c r="ROK447" s="342"/>
      <c r="ROL447" s="342"/>
      <c r="ROM447" s="342"/>
      <c r="RON447" s="342"/>
      <c r="ROO447" s="342"/>
      <c r="ROP447" s="342"/>
      <c r="ROQ447" s="342"/>
      <c r="ROR447" s="342"/>
      <c r="ROS447" s="342"/>
      <c r="ROT447" s="342"/>
      <c r="ROU447" s="342"/>
      <c r="ROV447" s="342"/>
      <c r="ROW447" s="342"/>
      <c r="ROX447" s="342"/>
      <c r="ROY447" s="342"/>
      <c r="ROZ447" s="342"/>
      <c r="RPA447" s="342"/>
      <c r="RPB447" s="342"/>
      <c r="RPC447" s="342"/>
      <c r="RPD447" s="342"/>
      <c r="RPE447" s="342"/>
      <c r="RPF447" s="342"/>
      <c r="RPG447" s="342"/>
      <c r="RPH447" s="342"/>
      <c r="RPI447" s="342"/>
      <c r="RPJ447" s="342"/>
      <c r="RPK447" s="342"/>
      <c r="RPL447" s="342"/>
      <c r="RPM447" s="342"/>
      <c r="RPN447" s="342"/>
      <c r="RPO447" s="342"/>
      <c r="RPP447" s="342"/>
      <c r="RPQ447" s="342"/>
      <c r="RPR447" s="342"/>
      <c r="RPS447" s="342"/>
      <c r="RPT447" s="342"/>
      <c r="RPU447" s="342"/>
      <c r="RPV447" s="342"/>
      <c r="RPW447" s="342"/>
      <c r="RPX447" s="342"/>
      <c r="RPY447" s="342"/>
      <c r="RPZ447" s="342"/>
      <c r="RQA447" s="342"/>
      <c r="RQB447" s="342"/>
      <c r="RQC447" s="342"/>
      <c r="RQD447" s="342"/>
      <c r="RQE447" s="342"/>
      <c r="RQF447" s="342"/>
      <c r="RQG447" s="342"/>
      <c r="RQH447" s="342"/>
      <c r="RQI447" s="342"/>
      <c r="RQJ447" s="342"/>
      <c r="RQK447" s="342"/>
      <c r="RQL447" s="342"/>
      <c r="RQM447" s="342"/>
      <c r="RQN447" s="342"/>
      <c r="RQO447" s="342"/>
      <c r="RQP447" s="342"/>
      <c r="RQQ447" s="342"/>
      <c r="RQR447" s="342"/>
      <c r="RQS447" s="342"/>
      <c r="RQT447" s="342"/>
      <c r="RQU447" s="342"/>
      <c r="RQV447" s="342"/>
      <c r="RQW447" s="342"/>
      <c r="RQX447" s="342"/>
      <c r="RQY447" s="342"/>
      <c r="RQZ447" s="342"/>
      <c r="RRA447" s="342"/>
      <c r="RRB447" s="342"/>
      <c r="RRC447" s="342"/>
      <c r="RRD447" s="342"/>
      <c r="RRE447" s="342"/>
      <c r="RRF447" s="342"/>
      <c r="RRG447" s="342"/>
      <c r="RRH447" s="342"/>
      <c r="RRI447" s="342"/>
      <c r="RRJ447" s="342"/>
      <c r="RRK447" s="342"/>
      <c r="RRL447" s="342"/>
      <c r="RRM447" s="342"/>
      <c r="RRN447" s="342"/>
      <c r="RRO447" s="342"/>
      <c r="RRP447" s="342"/>
      <c r="RRQ447" s="342"/>
      <c r="RRR447" s="342"/>
      <c r="RRS447" s="342"/>
      <c r="RRT447" s="342"/>
      <c r="RRU447" s="342"/>
      <c r="RRV447" s="342"/>
      <c r="RRW447" s="342"/>
      <c r="RRX447" s="342"/>
      <c r="RRY447" s="342"/>
      <c r="RRZ447" s="342"/>
      <c r="RSA447" s="342"/>
      <c r="RSB447" s="342"/>
      <c r="RSC447" s="342"/>
      <c r="RSD447" s="342"/>
      <c r="RSE447" s="342"/>
      <c r="RSF447" s="342"/>
      <c r="RSG447" s="342"/>
      <c r="RSH447" s="342"/>
      <c r="RSI447" s="342"/>
      <c r="RSJ447" s="342"/>
      <c r="RSK447" s="342"/>
      <c r="RSL447" s="342"/>
      <c r="RSM447" s="342"/>
      <c r="RSN447" s="342"/>
      <c r="RSO447" s="342"/>
      <c r="RSP447" s="342"/>
      <c r="RSQ447" s="342"/>
      <c r="RSR447" s="342"/>
      <c r="RSS447" s="342"/>
      <c r="RST447" s="342"/>
      <c r="RSU447" s="342"/>
      <c r="RSV447" s="342"/>
      <c r="RSW447" s="342"/>
      <c r="RSX447" s="342"/>
      <c r="RSY447" s="342"/>
      <c r="RSZ447" s="342"/>
      <c r="RTA447" s="342"/>
      <c r="RTB447" s="342"/>
      <c r="RTC447" s="342"/>
      <c r="RTD447" s="342"/>
      <c r="RTE447" s="342"/>
      <c r="RTF447" s="342"/>
      <c r="RTG447" s="342"/>
      <c r="RTH447" s="342"/>
      <c r="RTI447" s="342"/>
      <c r="RTJ447" s="342"/>
      <c r="RTK447" s="342"/>
      <c r="RTL447" s="342"/>
      <c r="RTM447" s="342"/>
      <c r="RTN447" s="342"/>
      <c r="RTO447" s="342"/>
      <c r="RTP447" s="342"/>
      <c r="RTQ447" s="342"/>
      <c r="RTR447" s="342"/>
      <c r="RTS447" s="342"/>
      <c r="RTT447" s="342"/>
      <c r="RTU447" s="342"/>
      <c r="RTV447" s="342"/>
      <c r="RTW447" s="342"/>
      <c r="RTX447" s="342"/>
      <c r="RTY447" s="342"/>
      <c r="RTZ447" s="342"/>
      <c r="RUA447" s="342"/>
      <c r="RUB447" s="342"/>
      <c r="RUC447" s="342"/>
      <c r="RUD447" s="342"/>
      <c r="RUE447" s="342"/>
      <c r="RUF447" s="342"/>
      <c r="RUG447" s="342"/>
      <c r="RUH447" s="342"/>
      <c r="RUI447" s="342"/>
      <c r="RUJ447" s="342"/>
      <c r="RUK447" s="342"/>
      <c r="RUL447" s="342"/>
      <c r="RUM447" s="342"/>
      <c r="RUN447" s="342"/>
      <c r="RUO447" s="342"/>
      <c r="RUP447" s="342"/>
      <c r="RUQ447" s="342"/>
      <c r="RUR447" s="342"/>
      <c r="RUS447" s="342"/>
      <c r="RUT447" s="342"/>
      <c r="RUU447" s="342"/>
      <c r="RUV447" s="342"/>
      <c r="RUW447" s="342"/>
      <c r="RUX447" s="342"/>
      <c r="RUY447" s="342"/>
      <c r="RUZ447" s="342"/>
      <c r="RVA447" s="342"/>
      <c r="RVB447" s="342"/>
      <c r="RVC447" s="342"/>
      <c r="RVD447" s="342"/>
      <c r="RVE447" s="342"/>
      <c r="RVF447" s="342"/>
      <c r="RVG447" s="342"/>
      <c r="RVH447" s="342"/>
      <c r="RVI447" s="342"/>
      <c r="RVJ447" s="342"/>
      <c r="RVK447" s="342"/>
      <c r="RVL447" s="342"/>
      <c r="RVM447" s="342"/>
      <c r="RVN447" s="342"/>
      <c r="RVO447" s="342"/>
      <c r="RVP447" s="342"/>
      <c r="RVQ447" s="342"/>
      <c r="RVR447" s="342"/>
      <c r="RVS447" s="342"/>
      <c r="RVT447" s="342"/>
      <c r="RVU447" s="342"/>
      <c r="RVV447" s="342"/>
      <c r="RVW447" s="342"/>
      <c r="RVX447" s="342"/>
      <c r="RVY447" s="342"/>
      <c r="RVZ447" s="342"/>
      <c r="RWA447" s="342"/>
      <c r="RWB447" s="342"/>
      <c r="RWC447" s="342"/>
      <c r="RWD447" s="342"/>
      <c r="RWE447" s="342"/>
      <c r="RWF447" s="342"/>
      <c r="RWG447" s="342"/>
      <c r="RWH447" s="342"/>
      <c r="RWI447" s="342"/>
      <c r="RWJ447" s="342"/>
      <c r="RWK447" s="342"/>
      <c r="RWL447" s="342"/>
      <c r="RWM447" s="342"/>
      <c r="RWN447" s="342"/>
      <c r="RWO447" s="342"/>
      <c r="RWP447" s="342"/>
      <c r="RWQ447" s="342"/>
      <c r="RWR447" s="342"/>
      <c r="RWS447" s="342"/>
      <c r="RWT447" s="342"/>
      <c r="RWU447" s="342"/>
      <c r="RWV447" s="342"/>
      <c r="RWW447" s="342"/>
      <c r="RWX447" s="342"/>
      <c r="RWY447" s="342"/>
      <c r="RWZ447" s="342"/>
      <c r="RXA447" s="342"/>
      <c r="RXB447" s="342"/>
      <c r="RXC447" s="342"/>
      <c r="RXD447" s="342"/>
      <c r="RXE447" s="342"/>
      <c r="RXF447" s="342"/>
      <c r="RXG447" s="342"/>
      <c r="RXH447" s="342"/>
      <c r="RXI447" s="342"/>
      <c r="RXJ447" s="342"/>
      <c r="RXK447" s="342"/>
      <c r="RXL447" s="342"/>
      <c r="RXM447" s="342"/>
      <c r="RXN447" s="342"/>
      <c r="RXO447" s="342"/>
      <c r="RXP447" s="342"/>
      <c r="RXQ447" s="342"/>
      <c r="RXR447" s="342"/>
      <c r="RXS447" s="342"/>
      <c r="RXT447" s="342"/>
      <c r="RXU447" s="342"/>
      <c r="RXV447" s="342"/>
      <c r="RXW447" s="342"/>
      <c r="RXX447" s="342"/>
      <c r="RXY447" s="342"/>
      <c r="RXZ447" s="342"/>
      <c r="RYA447" s="342"/>
      <c r="RYB447" s="342"/>
      <c r="RYC447" s="342"/>
      <c r="RYD447" s="342"/>
      <c r="RYE447" s="342"/>
      <c r="RYF447" s="342"/>
      <c r="RYG447" s="342"/>
      <c r="RYH447" s="342"/>
      <c r="RYI447" s="342"/>
      <c r="RYJ447" s="342"/>
      <c r="RYK447" s="342"/>
      <c r="RYL447" s="342"/>
      <c r="RYM447" s="342"/>
      <c r="RYN447" s="342"/>
      <c r="RYO447" s="342"/>
      <c r="RYP447" s="342"/>
      <c r="RYQ447" s="342"/>
      <c r="RYR447" s="342"/>
      <c r="RYS447" s="342"/>
      <c r="RYT447" s="342"/>
      <c r="RYU447" s="342"/>
      <c r="RYV447" s="342"/>
      <c r="RYW447" s="342"/>
      <c r="RYX447" s="342"/>
      <c r="RYY447" s="342"/>
      <c r="RYZ447" s="342"/>
      <c r="RZA447" s="342"/>
      <c r="RZB447" s="342"/>
      <c r="RZC447" s="342"/>
      <c r="RZD447" s="342"/>
      <c r="RZE447" s="342"/>
      <c r="RZF447" s="342"/>
      <c r="RZG447" s="342"/>
      <c r="RZH447" s="342"/>
      <c r="RZI447" s="342"/>
      <c r="RZJ447" s="342"/>
      <c r="RZK447" s="342"/>
      <c r="RZL447" s="342"/>
      <c r="RZM447" s="342"/>
      <c r="RZN447" s="342"/>
      <c r="RZO447" s="342"/>
      <c r="RZP447" s="342"/>
      <c r="RZQ447" s="342"/>
      <c r="RZR447" s="342"/>
      <c r="RZS447" s="342"/>
      <c r="RZT447" s="342"/>
      <c r="RZU447" s="342"/>
      <c r="RZV447" s="342"/>
      <c r="RZW447" s="342"/>
      <c r="RZX447" s="342"/>
      <c r="RZY447" s="342"/>
      <c r="RZZ447" s="342"/>
      <c r="SAA447" s="342"/>
      <c r="SAB447" s="342"/>
      <c r="SAC447" s="342"/>
      <c r="SAD447" s="342"/>
      <c r="SAE447" s="342"/>
      <c r="SAF447" s="342"/>
      <c r="SAG447" s="342"/>
      <c r="SAH447" s="342"/>
      <c r="SAI447" s="342"/>
      <c r="SAJ447" s="342"/>
      <c r="SAK447" s="342"/>
      <c r="SAL447" s="342"/>
      <c r="SAM447" s="342"/>
      <c r="SAN447" s="342"/>
      <c r="SAO447" s="342"/>
      <c r="SAP447" s="342"/>
      <c r="SAQ447" s="342"/>
      <c r="SAR447" s="342"/>
      <c r="SAS447" s="342"/>
      <c r="SAT447" s="342"/>
      <c r="SAU447" s="342"/>
      <c r="SAV447" s="342"/>
      <c r="SAW447" s="342"/>
      <c r="SAX447" s="342"/>
      <c r="SAY447" s="342"/>
      <c r="SAZ447" s="342"/>
      <c r="SBA447" s="342"/>
      <c r="SBB447" s="342"/>
      <c r="SBC447" s="342"/>
      <c r="SBD447" s="342"/>
      <c r="SBE447" s="342"/>
      <c r="SBF447" s="342"/>
      <c r="SBG447" s="342"/>
      <c r="SBH447" s="342"/>
      <c r="SBI447" s="342"/>
      <c r="SBJ447" s="342"/>
      <c r="SBK447" s="342"/>
      <c r="SBL447" s="342"/>
      <c r="SBM447" s="342"/>
      <c r="SBN447" s="342"/>
      <c r="SBO447" s="342"/>
      <c r="SBP447" s="342"/>
      <c r="SBQ447" s="342"/>
      <c r="SBR447" s="342"/>
      <c r="SBS447" s="342"/>
      <c r="SBT447" s="342"/>
      <c r="SBU447" s="342"/>
      <c r="SBV447" s="342"/>
      <c r="SBW447" s="342"/>
      <c r="SBX447" s="342"/>
      <c r="SBY447" s="342"/>
      <c r="SBZ447" s="342"/>
      <c r="SCA447" s="342"/>
      <c r="SCB447" s="342"/>
      <c r="SCC447" s="342"/>
      <c r="SCD447" s="342"/>
      <c r="SCE447" s="342"/>
      <c r="SCF447" s="342"/>
      <c r="SCG447" s="342"/>
      <c r="SCH447" s="342"/>
      <c r="SCI447" s="342"/>
      <c r="SCJ447" s="342"/>
      <c r="SCK447" s="342"/>
      <c r="SCL447" s="342"/>
      <c r="SCM447" s="342"/>
      <c r="SCN447" s="342"/>
      <c r="SCO447" s="342"/>
      <c r="SCP447" s="342"/>
      <c r="SCQ447" s="342"/>
      <c r="SCR447" s="342"/>
      <c r="SCS447" s="342"/>
      <c r="SCT447" s="342"/>
      <c r="SCU447" s="342"/>
      <c r="SCV447" s="342"/>
      <c r="SCW447" s="342"/>
      <c r="SCX447" s="342"/>
      <c r="SCY447" s="342"/>
      <c r="SCZ447" s="342"/>
      <c r="SDA447" s="342"/>
      <c r="SDB447" s="342"/>
      <c r="SDC447" s="342"/>
      <c r="SDD447" s="342"/>
      <c r="SDE447" s="342"/>
      <c r="SDF447" s="342"/>
      <c r="SDG447" s="342"/>
      <c r="SDH447" s="342"/>
      <c r="SDI447" s="342"/>
      <c r="SDJ447" s="342"/>
      <c r="SDK447" s="342"/>
      <c r="SDL447" s="342"/>
      <c r="SDM447" s="342"/>
      <c r="SDN447" s="342"/>
      <c r="SDO447" s="342"/>
      <c r="SDP447" s="342"/>
      <c r="SDQ447" s="342"/>
      <c r="SDR447" s="342"/>
      <c r="SDS447" s="342"/>
      <c r="SDT447" s="342"/>
      <c r="SDU447" s="342"/>
      <c r="SDV447" s="342"/>
      <c r="SDW447" s="342"/>
      <c r="SDX447" s="342"/>
      <c r="SDY447" s="342"/>
      <c r="SDZ447" s="342"/>
      <c r="SEA447" s="342"/>
      <c r="SEB447" s="342"/>
      <c r="SEC447" s="342"/>
      <c r="SED447" s="342"/>
      <c r="SEE447" s="342"/>
      <c r="SEF447" s="342"/>
      <c r="SEG447" s="342"/>
      <c r="SEH447" s="342"/>
      <c r="SEI447" s="342"/>
      <c r="SEJ447" s="342"/>
      <c r="SEK447" s="342"/>
      <c r="SEL447" s="342"/>
      <c r="SEM447" s="342"/>
      <c r="SEN447" s="342"/>
      <c r="SEO447" s="342"/>
      <c r="SEP447" s="342"/>
      <c r="SEQ447" s="342"/>
      <c r="SER447" s="342"/>
      <c r="SES447" s="342"/>
      <c r="SET447" s="342"/>
      <c r="SEU447" s="342"/>
      <c r="SEV447" s="342"/>
      <c r="SEW447" s="342"/>
      <c r="SEX447" s="342"/>
      <c r="SEY447" s="342"/>
      <c r="SEZ447" s="342"/>
      <c r="SFA447" s="342"/>
      <c r="SFB447" s="342"/>
      <c r="SFC447" s="342"/>
      <c r="SFD447" s="342"/>
      <c r="SFE447" s="342"/>
      <c r="SFF447" s="342"/>
      <c r="SFG447" s="342"/>
      <c r="SFH447" s="342"/>
      <c r="SFI447" s="342"/>
      <c r="SFJ447" s="342"/>
      <c r="SFK447" s="342"/>
      <c r="SFL447" s="342"/>
      <c r="SFM447" s="342"/>
      <c r="SFN447" s="342"/>
      <c r="SFO447" s="342"/>
      <c r="SFP447" s="342"/>
      <c r="SFQ447" s="342"/>
      <c r="SFR447" s="342"/>
      <c r="SFS447" s="342"/>
      <c r="SFT447" s="342"/>
      <c r="SFU447" s="342"/>
      <c r="SFV447" s="342"/>
      <c r="SFW447" s="342"/>
      <c r="SFX447" s="342"/>
      <c r="SFY447" s="342"/>
      <c r="SFZ447" s="342"/>
      <c r="SGA447" s="342"/>
      <c r="SGB447" s="342"/>
      <c r="SGC447" s="342"/>
      <c r="SGD447" s="342"/>
      <c r="SGE447" s="342"/>
      <c r="SGF447" s="342"/>
      <c r="SGG447" s="342"/>
      <c r="SGH447" s="342"/>
      <c r="SGI447" s="342"/>
      <c r="SGJ447" s="342"/>
      <c r="SGK447" s="342"/>
      <c r="SGL447" s="342"/>
      <c r="SGM447" s="342"/>
      <c r="SGN447" s="342"/>
      <c r="SGO447" s="342"/>
      <c r="SGP447" s="342"/>
      <c r="SGQ447" s="342"/>
      <c r="SGR447" s="342"/>
      <c r="SGS447" s="342"/>
      <c r="SGT447" s="342"/>
      <c r="SGU447" s="342"/>
      <c r="SGV447" s="342"/>
      <c r="SGW447" s="342"/>
      <c r="SGX447" s="342"/>
      <c r="SGY447" s="342"/>
      <c r="SGZ447" s="342"/>
      <c r="SHA447" s="342"/>
      <c r="SHB447" s="342"/>
      <c r="SHC447" s="342"/>
      <c r="SHD447" s="342"/>
      <c r="SHE447" s="342"/>
      <c r="SHF447" s="342"/>
      <c r="SHG447" s="342"/>
      <c r="SHH447" s="342"/>
      <c r="SHI447" s="342"/>
      <c r="SHJ447" s="342"/>
      <c r="SHK447" s="342"/>
      <c r="SHL447" s="342"/>
      <c r="SHM447" s="342"/>
      <c r="SHN447" s="342"/>
      <c r="SHO447" s="342"/>
      <c r="SHP447" s="342"/>
      <c r="SHQ447" s="342"/>
      <c r="SHR447" s="342"/>
      <c r="SHS447" s="342"/>
      <c r="SHT447" s="342"/>
      <c r="SHU447" s="342"/>
      <c r="SHV447" s="342"/>
      <c r="SHW447" s="342"/>
      <c r="SHX447" s="342"/>
      <c r="SHY447" s="342"/>
      <c r="SHZ447" s="342"/>
      <c r="SIA447" s="342"/>
      <c r="SIB447" s="342"/>
      <c r="SIC447" s="342"/>
      <c r="SID447" s="342"/>
      <c r="SIE447" s="342"/>
      <c r="SIF447" s="342"/>
      <c r="SIG447" s="342"/>
      <c r="SIH447" s="342"/>
      <c r="SII447" s="342"/>
      <c r="SIJ447" s="342"/>
      <c r="SIK447" s="342"/>
      <c r="SIL447" s="342"/>
      <c r="SIM447" s="342"/>
      <c r="SIN447" s="342"/>
      <c r="SIO447" s="342"/>
      <c r="SIP447" s="342"/>
      <c r="SIQ447" s="342"/>
      <c r="SIR447" s="342"/>
      <c r="SIS447" s="342"/>
      <c r="SIT447" s="342"/>
      <c r="SIU447" s="342"/>
      <c r="SIV447" s="342"/>
      <c r="SIW447" s="342"/>
      <c r="SIX447" s="342"/>
      <c r="SIY447" s="342"/>
      <c r="SIZ447" s="342"/>
      <c r="SJA447" s="342"/>
      <c r="SJB447" s="342"/>
      <c r="SJC447" s="342"/>
      <c r="SJD447" s="342"/>
      <c r="SJE447" s="342"/>
      <c r="SJF447" s="342"/>
      <c r="SJG447" s="342"/>
      <c r="SJH447" s="342"/>
      <c r="SJI447" s="342"/>
      <c r="SJJ447" s="342"/>
      <c r="SJK447" s="342"/>
      <c r="SJL447" s="342"/>
      <c r="SJM447" s="342"/>
      <c r="SJN447" s="342"/>
      <c r="SJO447" s="342"/>
      <c r="SJP447" s="342"/>
      <c r="SJQ447" s="342"/>
      <c r="SJR447" s="342"/>
      <c r="SJS447" s="342"/>
      <c r="SJT447" s="342"/>
      <c r="SJU447" s="342"/>
      <c r="SJV447" s="342"/>
      <c r="SJW447" s="342"/>
      <c r="SJX447" s="342"/>
      <c r="SJY447" s="342"/>
      <c r="SJZ447" s="342"/>
      <c r="SKA447" s="342"/>
      <c r="SKB447" s="342"/>
      <c r="SKC447" s="342"/>
      <c r="SKD447" s="342"/>
      <c r="SKE447" s="342"/>
      <c r="SKF447" s="342"/>
      <c r="SKG447" s="342"/>
      <c r="SKH447" s="342"/>
      <c r="SKI447" s="342"/>
      <c r="SKJ447" s="342"/>
      <c r="SKK447" s="342"/>
      <c r="SKL447" s="342"/>
      <c r="SKM447" s="342"/>
      <c r="SKN447" s="342"/>
      <c r="SKO447" s="342"/>
      <c r="SKP447" s="342"/>
      <c r="SKQ447" s="342"/>
      <c r="SKR447" s="342"/>
      <c r="SKS447" s="342"/>
      <c r="SKT447" s="342"/>
      <c r="SKU447" s="342"/>
      <c r="SKV447" s="342"/>
      <c r="SKW447" s="342"/>
      <c r="SKX447" s="342"/>
      <c r="SKY447" s="342"/>
      <c r="SKZ447" s="342"/>
      <c r="SLA447" s="342"/>
      <c r="SLB447" s="342"/>
      <c r="SLC447" s="342"/>
      <c r="SLD447" s="342"/>
      <c r="SLE447" s="342"/>
      <c r="SLF447" s="342"/>
      <c r="SLG447" s="342"/>
      <c r="SLH447" s="342"/>
      <c r="SLI447" s="342"/>
      <c r="SLJ447" s="342"/>
      <c r="SLK447" s="342"/>
      <c r="SLL447" s="342"/>
      <c r="SLM447" s="342"/>
      <c r="SLN447" s="342"/>
      <c r="SLO447" s="342"/>
      <c r="SLP447" s="342"/>
      <c r="SLQ447" s="342"/>
      <c r="SLR447" s="342"/>
      <c r="SLS447" s="342"/>
      <c r="SLT447" s="342"/>
      <c r="SLU447" s="342"/>
      <c r="SLV447" s="342"/>
      <c r="SLW447" s="342"/>
      <c r="SLX447" s="342"/>
      <c r="SLY447" s="342"/>
      <c r="SLZ447" s="342"/>
      <c r="SMA447" s="342"/>
      <c r="SMB447" s="342"/>
      <c r="SMC447" s="342"/>
      <c r="SMD447" s="342"/>
      <c r="SME447" s="342"/>
      <c r="SMF447" s="342"/>
      <c r="SMG447" s="342"/>
      <c r="SMH447" s="342"/>
      <c r="SMI447" s="342"/>
      <c r="SMJ447" s="342"/>
      <c r="SMK447" s="342"/>
      <c r="SML447" s="342"/>
      <c r="SMM447" s="342"/>
      <c r="SMN447" s="342"/>
      <c r="SMO447" s="342"/>
      <c r="SMP447" s="342"/>
      <c r="SMQ447" s="342"/>
      <c r="SMR447" s="342"/>
      <c r="SMS447" s="342"/>
      <c r="SMT447" s="342"/>
      <c r="SMU447" s="342"/>
      <c r="SMV447" s="342"/>
      <c r="SMW447" s="342"/>
      <c r="SMX447" s="342"/>
      <c r="SMY447" s="342"/>
      <c r="SMZ447" s="342"/>
      <c r="SNA447" s="342"/>
      <c r="SNB447" s="342"/>
      <c r="SNC447" s="342"/>
      <c r="SND447" s="342"/>
      <c r="SNE447" s="342"/>
      <c r="SNF447" s="342"/>
      <c r="SNG447" s="342"/>
      <c r="SNH447" s="342"/>
      <c r="SNI447" s="342"/>
      <c r="SNJ447" s="342"/>
      <c r="SNK447" s="342"/>
      <c r="SNL447" s="342"/>
      <c r="SNM447" s="342"/>
      <c r="SNN447" s="342"/>
      <c r="SNO447" s="342"/>
      <c r="SNP447" s="342"/>
      <c r="SNQ447" s="342"/>
      <c r="SNR447" s="342"/>
      <c r="SNS447" s="342"/>
      <c r="SNT447" s="342"/>
      <c r="SNU447" s="342"/>
      <c r="SNV447" s="342"/>
      <c r="SNW447" s="342"/>
      <c r="SNX447" s="342"/>
      <c r="SNY447" s="342"/>
      <c r="SNZ447" s="342"/>
      <c r="SOA447" s="342"/>
      <c r="SOB447" s="342"/>
      <c r="SOC447" s="342"/>
      <c r="SOD447" s="342"/>
      <c r="SOE447" s="342"/>
      <c r="SOF447" s="342"/>
      <c r="SOG447" s="342"/>
      <c r="SOH447" s="342"/>
      <c r="SOI447" s="342"/>
      <c r="SOJ447" s="342"/>
      <c r="SOK447" s="342"/>
      <c r="SOL447" s="342"/>
      <c r="SOM447" s="342"/>
      <c r="SON447" s="342"/>
      <c r="SOO447" s="342"/>
      <c r="SOP447" s="342"/>
      <c r="SOQ447" s="342"/>
      <c r="SOR447" s="342"/>
      <c r="SOS447" s="342"/>
      <c r="SOT447" s="342"/>
      <c r="SOU447" s="342"/>
      <c r="SOV447" s="342"/>
      <c r="SOW447" s="342"/>
      <c r="SOX447" s="342"/>
      <c r="SOY447" s="342"/>
      <c r="SOZ447" s="342"/>
      <c r="SPA447" s="342"/>
      <c r="SPB447" s="342"/>
      <c r="SPC447" s="342"/>
      <c r="SPD447" s="342"/>
      <c r="SPE447" s="342"/>
      <c r="SPF447" s="342"/>
      <c r="SPG447" s="342"/>
      <c r="SPH447" s="342"/>
      <c r="SPI447" s="342"/>
      <c r="SPJ447" s="342"/>
      <c r="SPK447" s="342"/>
      <c r="SPL447" s="342"/>
      <c r="SPM447" s="342"/>
      <c r="SPN447" s="342"/>
      <c r="SPO447" s="342"/>
      <c r="SPP447" s="342"/>
      <c r="SPQ447" s="342"/>
      <c r="SPR447" s="342"/>
      <c r="SPS447" s="342"/>
      <c r="SPT447" s="342"/>
      <c r="SPU447" s="342"/>
      <c r="SPV447" s="342"/>
      <c r="SPW447" s="342"/>
      <c r="SPX447" s="342"/>
      <c r="SPY447" s="342"/>
      <c r="SPZ447" s="342"/>
      <c r="SQA447" s="342"/>
      <c r="SQB447" s="342"/>
      <c r="SQC447" s="342"/>
      <c r="SQD447" s="342"/>
      <c r="SQE447" s="342"/>
      <c r="SQF447" s="342"/>
      <c r="SQG447" s="342"/>
      <c r="SQH447" s="342"/>
      <c r="SQI447" s="342"/>
      <c r="SQJ447" s="342"/>
      <c r="SQK447" s="342"/>
      <c r="SQL447" s="342"/>
      <c r="SQM447" s="342"/>
      <c r="SQN447" s="342"/>
      <c r="SQO447" s="342"/>
      <c r="SQP447" s="342"/>
      <c r="SQQ447" s="342"/>
      <c r="SQR447" s="342"/>
      <c r="SQS447" s="342"/>
      <c r="SQT447" s="342"/>
      <c r="SQU447" s="342"/>
      <c r="SQV447" s="342"/>
      <c r="SQW447" s="342"/>
      <c r="SQX447" s="342"/>
      <c r="SQY447" s="342"/>
      <c r="SQZ447" s="342"/>
      <c r="SRA447" s="342"/>
      <c r="SRB447" s="342"/>
      <c r="SRC447" s="342"/>
      <c r="SRD447" s="342"/>
      <c r="SRE447" s="342"/>
      <c r="SRF447" s="342"/>
      <c r="SRG447" s="342"/>
      <c r="SRH447" s="342"/>
      <c r="SRI447" s="342"/>
      <c r="SRJ447" s="342"/>
      <c r="SRK447" s="342"/>
      <c r="SRL447" s="342"/>
      <c r="SRM447" s="342"/>
      <c r="SRN447" s="342"/>
      <c r="SRO447" s="342"/>
      <c r="SRP447" s="342"/>
      <c r="SRQ447" s="342"/>
      <c r="SRR447" s="342"/>
      <c r="SRS447" s="342"/>
      <c r="SRT447" s="342"/>
      <c r="SRU447" s="342"/>
      <c r="SRV447" s="342"/>
      <c r="SRW447" s="342"/>
      <c r="SRX447" s="342"/>
      <c r="SRY447" s="342"/>
      <c r="SRZ447" s="342"/>
      <c r="SSA447" s="342"/>
      <c r="SSB447" s="342"/>
      <c r="SSC447" s="342"/>
      <c r="SSD447" s="342"/>
      <c r="SSE447" s="342"/>
      <c r="SSF447" s="342"/>
      <c r="SSG447" s="342"/>
      <c r="SSH447" s="342"/>
      <c r="SSI447" s="342"/>
      <c r="SSJ447" s="342"/>
      <c r="SSK447" s="342"/>
      <c r="SSL447" s="342"/>
      <c r="SSM447" s="342"/>
      <c r="SSN447" s="342"/>
      <c r="SSO447" s="342"/>
      <c r="SSP447" s="342"/>
      <c r="SSQ447" s="342"/>
      <c r="SSR447" s="342"/>
      <c r="SSS447" s="342"/>
      <c r="SST447" s="342"/>
      <c r="SSU447" s="342"/>
      <c r="SSV447" s="342"/>
      <c r="SSW447" s="342"/>
      <c r="SSX447" s="342"/>
      <c r="SSY447" s="342"/>
      <c r="SSZ447" s="342"/>
      <c r="STA447" s="342"/>
      <c r="STB447" s="342"/>
      <c r="STC447" s="342"/>
      <c r="STD447" s="342"/>
      <c r="STE447" s="342"/>
      <c r="STF447" s="342"/>
      <c r="STG447" s="342"/>
      <c r="STH447" s="342"/>
      <c r="STI447" s="342"/>
      <c r="STJ447" s="342"/>
      <c r="STK447" s="342"/>
      <c r="STL447" s="342"/>
      <c r="STM447" s="342"/>
      <c r="STN447" s="342"/>
      <c r="STO447" s="342"/>
      <c r="STP447" s="342"/>
      <c r="STQ447" s="342"/>
      <c r="STR447" s="342"/>
      <c r="STS447" s="342"/>
      <c r="STT447" s="342"/>
      <c r="STU447" s="342"/>
      <c r="STV447" s="342"/>
      <c r="STW447" s="342"/>
      <c r="STX447" s="342"/>
      <c r="STY447" s="342"/>
      <c r="STZ447" s="342"/>
      <c r="SUA447" s="342"/>
      <c r="SUB447" s="342"/>
      <c r="SUC447" s="342"/>
      <c r="SUD447" s="342"/>
      <c r="SUE447" s="342"/>
      <c r="SUF447" s="342"/>
      <c r="SUG447" s="342"/>
      <c r="SUH447" s="342"/>
      <c r="SUI447" s="342"/>
      <c r="SUJ447" s="342"/>
      <c r="SUK447" s="342"/>
      <c r="SUL447" s="342"/>
      <c r="SUM447" s="342"/>
      <c r="SUN447" s="342"/>
      <c r="SUO447" s="342"/>
      <c r="SUP447" s="342"/>
      <c r="SUQ447" s="342"/>
      <c r="SUR447" s="342"/>
      <c r="SUS447" s="342"/>
      <c r="SUT447" s="342"/>
      <c r="SUU447" s="342"/>
      <c r="SUV447" s="342"/>
      <c r="SUW447" s="342"/>
      <c r="SUX447" s="342"/>
      <c r="SUY447" s="342"/>
      <c r="SUZ447" s="342"/>
      <c r="SVA447" s="342"/>
      <c r="SVB447" s="342"/>
      <c r="SVC447" s="342"/>
      <c r="SVD447" s="342"/>
      <c r="SVE447" s="342"/>
      <c r="SVF447" s="342"/>
      <c r="SVG447" s="342"/>
      <c r="SVH447" s="342"/>
      <c r="SVI447" s="342"/>
      <c r="SVJ447" s="342"/>
      <c r="SVK447" s="342"/>
      <c r="SVL447" s="342"/>
      <c r="SVM447" s="342"/>
      <c r="SVN447" s="342"/>
      <c r="SVO447" s="342"/>
      <c r="SVP447" s="342"/>
      <c r="SVQ447" s="342"/>
      <c r="SVR447" s="342"/>
      <c r="SVS447" s="342"/>
      <c r="SVT447" s="342"/>
      <c r="SVU447" s="342"/>
      <c r="SVV447" s="342"/>
      <c r="SVW447" s="342"/>
      <c r="SVX447" s="342"/>
      <c r="SVY447" s="342"/>
      <c r="SVZ447" s="342"/>
      <c r="SWA447" s="342"/>
      <c r="SWB447" s="342"/>
      <c r="SWC447" s="342"/>
      <c r="SWD447" s="342"/>
      <c r="SWE447" s="342"/>
      <c r="SWF447" s="342"/>
      <c r="SWG447" s="342"/>
      <c r="SWH447" s="342"/>
      <c r="SWI447" s="342"/>
      <c r="SWJ447" s="342"/>
      <c r="SWK447" s="342"/>
      <c r="SWL447" s="342"/>
      <c r="SWM447" s="342"/>
      <c r="SWN447" s="342"/>
      <c r="SWO447" s="342"/>
      <c r="SWP447" s="342"/>
      <c r="SWQ447" s="342"/>
      <c r="SWR447" s="342"/>
      <c r="SWS447" s="342"/>
      <c r="SWT447" s="342"/>
      <c r="SWU447" s="342"/>
      <c r="SWV447" s="342"/>
      <c r="SWW447" s="342"/>
      <c r="SWX447" s="342"/>
      <c r="SWY447" s="342"/>
      <c r="SWZ447" s="342"/>
      <c r="SXA447" s="342"/>
      <c r="SXB447" s="342"/>
      <c r="SXC447" s="342"/>
      <c r="SXD447" s="342"/>
      <c r="SXE447" s="342"/>
      <c r="SXF447" s="342"/>
      <c r="SXG447" s="342"/>
      <c r="SXH447" s="342"/>
      <c r="SXI447" s="342"/>
      <c r="SXJ447" s="342"/>
      <c r="SXK447" s="342"/>
      <c r="SXL447" s="342"/>
      <c r="SXM447" s="342"/>
      <c r="SXN447" s="342"/>
      <c r="SXO447" s="342"/>
      <c r="SXP447" s="342"/>
      <c r="SXQ447" s="342"/>
      <c r="SXR447" s="342"/>
      <c r="SXS447" s="342"/>
      <c r="SXT447" s="342"/>
      <c r="SXU447" s="342"/>
      <c r="SXV447" s="342"/>
      <c r="SXW447" s="342"/>
      <c r="SXX447" s="342"/>
      <c r="SXY447" s="342"/>
      <c r="SXZ447" s="342"/>
      <c r="SYA447" s="342"/>
      <c r="SYB447" s="342"/>
      <c r="SYC447" s="342"/>
      <c r="SYD447" s="342"/>
      <c r="SYE447" s="342"/>
      <c r="SYF447" s="342"/>
      <c r="SYG447" s="342"/>
      <c r="SYH447" s="342"/>
      <c r="SYI447" s="342"/>
      <c r="SYJ447" s="342"/>
      <c r="SYK447" s="342"/>
      <c r="SYL447" s="342"/>
      <c r="SYM447" s="342"/>
      <c r="SYN447" s="342"/>
      <c r="SYO447" s="342"/>
      <c r="SYP447" s="342"/>
      <c r="SYQ447" s="342"/>
      <c r="SYR447" s="342"/>
      <c r="SYS447" s="342"/>
      <c r="SYT447" s="342"/>
      <c r="SYU447" s="342"/>
      <c r="SYV447" s="342"/>
      <c r="SYW447" s="342"/>
      <c r="SYX447" s="342"/>
      <c r="SYY447" s="342"/>
      <c r="SYZ447" s="342"/>
      <c r="SZA447" s="342"/>
      <c r="SZB447" s="342"/>
      <c r="SZC447" s="342"/>
      <c r="SZD447" s="342"/>
      <c r="SZE447" s="342"/>
      <c r="SZF447" s="342"/>
      <c r="SZG447" s="342"/>
      <c r="SZH447" s="342"/>
      <c r="SZI447" s="342"/>
      <c r="SZJ447" s="342"/>
      <c r="SZK447" s="342"/>
      <c r="SZL447" s="342"/>
      <c r="SZM447" s="342"/>
      <c r="SZN447" s="342"/>
      <c r="SZO447" s="342"/>
      <c r="SZP447" s="342"/>
      <c r="SZQ447" s="342"/>
      <c r="SZR447" s="342"/>
      <c r="SZS447" s="342"/>
      <c r="SZT447" s="342"/>
      <c r="SZU447" s="342"/>
      <c r="SZV447" s="342"/>
      <c r="SZW447" s="342"/>
      <c r="SZX447" s="342"/>
      <c r="SZY447" s="342"/>
      <c r="SZZ447" s="342"/>
      <c r="TAA447" s="342"/>
      <c r="TAB447" s="342"/>
      <c r="TAC447" s="342"/>
      <c r="TAD447" s="342"/>
      <c r="TAE447" s="342"/>
      <c r="TAF447" s="342"/>
      <c r="TAG447" s="342"/>
      <c r="TAH447" s="342"/>
      <c r="TAI447" s="342"/>
      <c r="TAJ447" s="342"/>
      <c r="TAK447" s="342"/>
      <c r="TAL447" s="342"/>
      <c r="TAM447" s="342"/>
      <c r="TAN447" s="342"/>
      <c r="TAO447" s="342"/>
      <c r="TAP447" s="342"/>
      <c r="TAQ447" s="342"/>
      <c r="TAR447" s="342"/>
      <c r="TAS447" s="342"/>
      <c r="TAT447" s="342"/>
      <c r="TAU447" s="342"/>
      <c r="TAV447" s="342"/>
      <c r="TAW447" s="342"/>
      <c r="TAX447" s="342"/>
      <c r="TAY447" s="342"/>
      <c r="TAZ447" s="342"/>
      <c r="TBA447" s="342"/>
      <c r="TBB447" s="342"/>
      <c r="TBC447" s="342"/>
      <c r="TBD447" s="342"/>
      <c r="TBE447" s="342"/>
      <c r="TBF447" s="342"/>
      <c r="TBG447" s="342"/>
      <c r="TBH447" s="342"/>
      <c r="TBI447" s="342"/>
      <c r="TBJ447" s="342"/>
      <c r="TBK447" s="342"/>
      <c r="TBL447" s="342"/>
      <c r="TBM447" s="342"/>
      <c r="TBN447" s="342"/>
      <c r="TBO447" s="342"/>
      <c r="TBP447" s="342"/>
      <c r="TBQ447" s="342"/>
      <c r="TBR447" s="342"/>
      <c r="TBS447" s="342"/>
      <c r="TBT447" s="342"/>
      <c r="TBU447" s="342"/>
      <c r="TBV447" s="342"/>
      <c r="TBW447" s="342"/>
      <c r="TBX447" s="342"/>
      <c r="TBY447" s="342"/>
      <c r="TBZ447" s="342"/>
      <c r="TCA447" s="342"/>
      <c r="TCB447" s="342"/>
      <c r="TCC447" s="342"/>
      <c r="TCD447" s="342"/>
      <c r="TCE447" s="342"/>
      <c r="TCF447" s="342"/>
      <c r="TCG447" s="342"/>
      <c r="TCH447" s="342"/>
      <c r="TCI447" s="342"/>
      <c r="TCJ447" s="342"/>
      <c r="TCK447" s="342"/>
      <c r="TCL447" s="342"/>
      <c r="TCM447" s="342"/>
      <c r="TCN447" s="342"/>
      <c r="TCO447" s="342"/>
      <c r="TCP447" s="342"/>
      <c r="TCQ447" s="342"/>
      <c r="TCR447" s="342"/>
      <c r="TCS447" s="342"/>
      <c r="TCT447" s="342"/>
      <c r="TCU447" s="342"/>
      <c r="TCV447" s="342"/>
      <c r="TCW447" s="342"/>
      <c r="TCX447" s="342"/>
      <c r="TCY447" s="342"/>
      <c r="TCZ447" s="342"/>
      <c r="TDA447" s="342"/>
      <c r="TDB447" s="342"/>
      <c r="TDC447" s="342"/>
      <c r="TDD447" s="342"/>
      <c r="TDE447" s="342"/>
      <c r="TDF447" s="342"/>
      <c r="TDG447" s="342"/>
      <c r="TDH447" s="342"/>
      <c r="TDI447" s="342"/>
      <c r="TDJ447" s="342"/>
      <c r="TDK447" s="342"/>
      <c r="TDL447" s="342"/>
      <c r="TDM447" s="342"/>
      <c r="TDN447" s="342"/>
      <c r="TDO447" s="342"/>
      <c r="TDP447" s="342"/>
      <c r="TDQ447" s="342"/>
      <c r="TDR447" s="342"/>
      <c r="TDS447" s="342"/>
      <c r="TDT447" s="342"/>
      <c r="TDU447" s="342"/>
      <c r="TDV447" s="342"/>
      <c r="TDW447" s="342"/>
      <c r="TDX447" s="342"/>
      <c r="TDY447" s="342"/>
      <c r="TDZ447" s="342"/>
      <c r="TEA447" s="342"/>
      <c r="TEB447" s="342"/>
      <c r="TEC447" s="342"/>
      <c r="TED447" s="342"/>
      <c r="TEE447" s="342"/>
      <c r="TEF447" s="342"/>
      <c r="TEG447" s="342"/>
      <c r="TEH447" s="342"/>
      <c r="TEI447" s="342"/>
      <c r="TEJ447" s="342"/>
      <c r="TEK447" s="342"/>
      <c r="TEL447" s="342"/>
      <c r="TEM447" s="342"/>
      <c r="TEN447" s="342"/>
      <c r="TEO447" s="342"/>
      <c r="TEP447" s="342"/>
      <c r="TEQ447" s="342"/>
      <c r="TER447" s="342"/>
      <c r="TES447" s="342"/>
      <c r="TET447" s="342"/>
      <c r="TEU447" s="342"/>
      <c r="TEV447" s="342"/>
      <c r="TEW447" s="342"/>
      <c r="TEX447" s="342"/>
      <c r="TEY447" s="342"/>
      <c r="TEZ447" s="342"/>
      <c r="TFA447" s="342"/>
      <c r="TFB447" s="342"/>
      <c r="TFC447" s="342"/>
      <c r="TFD447" s="342"/>
      <c r="TFE447" s="342"/>
      <c r="TFF447" s="342"/>
      <c r="TFG447" s="342"/>
      <c r="TFH447" s="342"/>
      <c r="TFI447" s="342"/>
      <c r="TFJ447" s="342"/>
      <c r="TFK447" s="342"/>
      <c r="TFL447" s="342"/>
      <c r="TFM447" s="342"/>
      <c r="TFN447" s="342"/>
      <c r="TFO447" s="342"/>
      <c r="TFP447" s="342"/>
      <c r="TFQ447" s="342"/>
      <c r="TFR447" s="342"/>
      <c r="TFS447" s="342"/>
      <c r="TFT447" s="342"/>
      <c r="TFU447" s="342"/>
      <c r="TFV447" s="342"/>
      <c r="TFW447" s="342"/>
      <c r="TFX447" s="342"/>
      <c r="TFY447" s="342"/>
      <c r="TFZ447" s="342"/>
      <c r="TGA447" s="342"/>
      <c r="TGB447" s="342"/>
      <c r="TGC447" s="342"/>
      <c r="TGD447" s="342"/>
      <c r="TGE447" s="342"/>
      <c r="TGF447" s="342"/>
      <c r="TGG447" s="342"/>
      <c r="TGH447" s="342"/>
      <c r="TGI447" s="342"/>
      <c r="TGJ447" s="342"/>
      <c r="TGK447" s="342"/>
      <c r="TGL447" s="342"/>
      <c r="TGM447" s="342"/>
      <c r="TGN447" s="342"/>
      <c r="TGO447" s="342"/>
      <c r="TGP447" s="342"/>
      <c r="TGQ447" s="342"/>
      <c r="TGR447" s="342"/>
      <c r="TGS447" s="342"/>
      <c r="TGT447" s="342"/>
      <c r="TGU447" s="342"/>
      <c r="TGV447" s="342"/>
      <c r="TGW447" s="342"/>
      <c r="TGX447" s="342"/>
      <c r="TGY447" s="342"/>
      <c r="TGZ447" s="342"/>
      <c r="THA447" s="342"/>
      <c r="THB447" s="342"/>
      <c r="THC447" s="342"/>
      <c r="THD447" s="342"/>
      <c r="THE447" s="342"/>
      <c r="THF447" s="342"/>
      <c r="THG447" s="342"/>
      <c r="THH447" s="342"/>
      <c r="THI447" s="342"/>
      <c r="THJ447" s="342"/>
      <c r="THK447" s="342"/>
      <c r="THL447" s="342"/>
      <c r="THM447" s="342"/>
      <c r="THN447" s="342"/>
      <c r="THO447" s="342"/>
      <c r="THP447" s="342"/>
      <c r="THQ447" s="342"/>
      <c r="THR447" s="342"/>
      <c r="THS447" s="342"/>
      <c r="THT447" s="342"/>
      <c r="THU447" s="342"/>
      <c r="THV447" s="342"/>
      <c r="THW447" s="342"/>
      <c r="THX447" s="342"/>
      <c r="THY447" s="342"/>
      <c r="THZ447" s="342"/>
      <c r="TIA447" s="342"/>
      <c r="TIB447" s="342"/>
      <c r="TIC447" s="342"/>
      <c r="TID447" s="342"/>
      <c r="TIE447" s="342"/>
      <c r="TIF447" s="342"/>
      <c r="TIG447" s="342"/>
      <c r="TIH447" s="342"/>
      <c r="TII447" s="342"/>
      <c r="TIJ447" s="342"/>
      <c r="TIK447" s="342"/>
      <c r="TIL447" s="342"/>
      <c r="TIM447" s="342"/>
      <c r="TIN447" s="342"/>
      <c r="TIO447" s="342"/>
      <c r="TIP447" s="342"/>
      <c r="TIQ447" s="342"/>
      <c r="TIR447" s="342"/>
      <c r="TIS447" s="342"/>
      <c r="TIT447" s="342"/>
      <c r="TIU447" s="342"/>
      <c r="TIV447" s="342"/>
      <c r="TIW447" s="342"/>
      <c r="TIX447" s="342"/>
      <c r="TIY447" s="342"/>
      <c r="TIZ447" s="342"/>
      <c r="TJA447" s="342"/>
      <c r="TJB447" s="342"/>
      <c r="TJC447" s="342"/>
      <c r="TJD447" s="342"/>
      <c r="TJE447" s="342"/>
      <c r="TJF447" s="342"/>
      <c r="TJG447" s="342"/>
      <c r="TJH447" s="342"/>
      <c r="TJI447" s="342"/>
      <c r="TJJ447" s="342"/>
      <c r="TJK447" s="342"/>
      <c r="TJL447" s="342"/>
      <c r="TJM447" s="342"/>
      <c r="TJN447" s="342"/>
      <c r="TJO447" s="342"/>
      <c r="TJP447" s="342"/>
      <c r="TJQ447" s="342"/>
      <c r="TJR447" s="342"/>
      <c r="TJS447" s="342"/>
      <c r="TJT447" s="342"/>
      <c r="TJU447" s="342"/>
      <c r="TJV447" s="342"/>
      <c r="TJW447" s="342"/>
      <c r="TJX447" s="342"/>
      <c r="TJY447" s="342"/>
      <c r="TJZ447" s="342"/>
      <c r="TKA447" s="342"/>
      <c r="TKB447" s="342"/>
      <c r="TKC447" s="342"/>
      <c r="TKD447" s="342"/>
      <c r="TKE447" s="342"/>
      <c r="TKF447" s="342"/>
      <c r="TKG447" s="342"/>
      <c r="TKH447" s="342"/>
      <c r="TKI447" s="342"/>
      <c r="TKJ447" s="342"/>
      <c r="TKK447" s="342"/>
      <c r="TKL447" s="342"/>
      <c r="TKM447" s="342"/>
      <c r="TKN447" s="342"/>
      <c r="TKO447" s="342"/>
      <c r="TKP447" s="342"/>
      <c r="TKQ447" s="342"/>
      <c r="TKR447" s="342"/>
      <c r="TKS447" s="342"/>
      <c r="TKT447" s="342"/>
      <c r="TKU447" s="342"/>
      <c r="TKV447" s="342"/>
      <c r="TKW447" s="342"/>
      <c r="TKX447" s="342"/>
      <c r="TKY447" s="342"/>
      <c r="TKZ447" s="342"/>
      <c r="TLA447" s="342"/>
      <c r="TLB447" s="342"/>
      <c r="TLC447" s="342"/>
      <c r="TLD447" s="342"/>
      <c r="TLE447" s="342"/>
      <c r="TLF447" s="342"/>
      <c r="TLG447" s="342"/>
      <c r="TLH447" s="342"/>
      <c r="TLI447" s="342"/>
      <c r="TLJ447" s="342"/>
      <c r="TLK447" s="342"/>
      <c r="TLL447" s="342"/>
      <c r="TLM447" s="342"/>
      <c r="TLN447" s="342"/>
      <c r="TLO447" s="342"/>
      <c r="TLP447" s="342"/>
      <c r="TLQ447" s="342"/>
      <c r="TLR447" s="342"/>
      <c r="TLS447" s="342"/>
      <c r="TLT447" s="342"/>
      <c r="TLU447" s="342"/>
      <c r="TLV447" s="342"/>
      <c r="TLW447" s="342"/>
      <c r="TLX447" s="342"/>
      <c r="TLY447" s="342"/>
      <c r="TLZ447" s="342"/>
      <c r="TMA447" s="342"/>
      <c r="TMB447" s="342"/>
      <c r="TMC447" s="342"/>
      <c r="TMD447" s="342"/>
      <c r="TME447" s="342"/>
      <c r="TMF447" s="342"/>
      <c r="TMG447" s="342"/>
      <c r="TMH447" s="342"/>
      <c r="TMI447" s="342"/>
      <c r="TMJ447" s="342"/>
      <c r="TMK447" s="342"/>
      <c r="TML447" s="342"/>
      <c r="TMM447" s="342"/>
      <c r="TMN447" s="342"/>
      <c r="TMO447" s="342"/>
      <c r="TMP447" s="342"/>
      <c r="TMQ447" s="342"/>
      <c r="TMR447" s="342"/>
      <c r="TMS447" s="342"/>
      <c r="TMT447" s="342"/>
      <c r="TMU447" s="342"/>
      <c r="TMV447" s="342"/>
      <c r="TMW447" s="342"/>
      <c r="TMX447" s="342"/>
      <c r="TMY447" s="342"/>
      <c r="TMZ447" s="342"/>
      <c r="TNA447" s="342"/>
      <c r="TNB447" s="342"/>
      <c r="TNC447" s="342"/>
      <c r="TND447" s="342"/>
      <c r="TNE447" s="342"/>
      <c r="TNF447" s="342"/>
      <c r="TNG447" s="342"/>
      <c r="TNH447" s="342"/>
      <c r="TNI447" s="342"/>
      <c r="TNJ447" s="342"/>
      <c r="TNK447" s="342"/>
      <c r="TNL447" s="342"/>
      <c r="TNM447" s="342"/>
      <c r="TNN447" s="342"/>
      <c r="TNO447" s="342"/>
      <c r="TNP447" s="342"/>
      <c r="TNQ447" s="342"/>
      <c r="TNR447" s="342"/>
      <c r="TNS447" s="342"/>
      <c r="TNT447" s="342"/>
      <c r="TNU447" s="342"/>
      <c r="TNV447" s="342"/>
      <c r="TNW447" s="342"/>
      <c r="TNX447" s="342"/>
      <c r="TNY447" s="342"/>
      <c r="TNZ447" s="342"/>
      <c r="TOA447" s="342"/>
      <c r="TOB447" s="342"/>
      <c r="TOC447" s="342"/>
      <c r="TOD447" s="342"/>
      <c r="TOE447" s="342"/>
      <c r="TOF447" s="342"/>
      <c r="TOG447" s="342"/>
      <c r="TOH447" s="342"/>
      <c r="TOI447" s="342"/>
      <c r="TOJ447" s="342"/>
      <c r="TOK447" s="342"/>
      <c r="TOL447" s="342"/>
      <c r="TOM447" s="342"/>
      <c r="TON447" s="342"/>
      <c r="TOO447" s="342"/>
      <c r="TOP447" s="342"/>
      <c r="TOQ447" s="342"/>
      <c r="TOR447" s="342"/>
      <c r="TOS447" s="342"/>
      <c r="TOT447" s="342"/>
      <c r="TOU447" s="342"/>
      <c r="TOV447" s="342"/>
      <c r="TOW447" s="342"/>
      <c r="TOX447" s="342"/>
      <c r="TOY447" s="342"/>
      <c r="TOZ447" s="342"/>
      <c r="TPA447" s="342"/>
      <c r="TPB447" s="342"/>
      <c r="TPC447" s="342"/>
      <c r="TPD447" s="342"/>
      <c r="TPE447" s="342"/>
      <c r="TPF447" s="342"/>
      <c r="TPG447" s="342"/>
      <c r="TPH447" s="342"/>
      <c r="TPI447" s="342"/>
      <c r="TPJ447" s="342"/>
      <c r="TPK447" s="342"/>
      <c r="TPL447" s="342"/>
      <c r="TPM447" s="342"/>
      <c r="TPN447" s="342"/>
      <c r="TPO447" s="342"/>
      <c r="TPP447" s="342"/>
      <c r="TPQ447" s="342"/>
      <c r="TPR447" s="342"/>
      <c r="TPS447" s="342"/>
      <c r="TPT447" s="342"/>
      <c r="TPU447" s="342"/>
      <c r="TPV447" s="342"/>
      <c r="TPW447" s="342"/>
      <c r="TPX447" s="342"/>
      <c r="TPY447" s="342"/>
      <c r="TPZ447" s="342"/>
      <c r="TQA447" s="342"/>
      <c r="TQB447" s="342"/>
      <c r="TQC447" s="342"/>
      <c r="TQD447" s="342"/>
      <c r="TQE447" s="342"/>
      <c r="TQF447" s="342"/>
      <c r="TQG447" s="342"/>
      <c r="TQH447" s="342"/>
      <c r="TQI447" s="342"/>
      <c r="TQJ447" s="342"/>
      <c r="TQK447" s="342"/>
      <c r="TQL447" s="342"/>
      <c r="TQM447" s="342"/>
      <c r="TQN447" s="342"/>
      <c r="TQO447" s="342"/>
      <c r="TQP447" s="342"/>
      <c r="TQQ447" s="342"/>
      <c r="TQR447" s="342"/>
      <c r="TQS447" s="342"/>
      <c r="TQT447" s="342"/>
      <c r="TQU447" s="342"/>
      <c r="TQV447" s="342"/>
      <c r="TQW447" s="342"/>
      <c r="TQX447" s="342"/>
      <c r="TQY447" s="342"/>
      <c r="TQZ447" s="342"/>
      <c r="TRA447" s="342"/>
      <c r="TRB447" s="342"/>
      <c r="TRC447" s="342"/>
      <c r="TRD447" s="342"/>
      <c r="TRE447" s="342"/>
      <c r="TRF447" s="342"/>
      <c r="TRG447" s="342"/>
      <c r="TRH447" s="342"/>
      <c r="TRI447" s="342"/>
      <c r="TRJ447" s="342"/>
      <c r="TRK447" s="342"/>
      <c r="TRL447" s="342"/>
      <c r="TRM447" s="342"/>
      <c r="TRN447" s="342"/>
      <c r="TRO447" s="342"/>
      <c r="TRP447" s="342"/>
      <c r="TRQ447" s="342"/>
      <c r="TRR447" s="342"/>
      <c r="TRS447" s="342"/>
      <c r="TRT447" s="342"/>
      <c r="TRU447" s="342"/>
      <c r="TRV447" s="342"/>
      <c r="TRW447" s="342"/>
      <c r="TRX447" s="342"/>
      <c r="TRY447" s="342"/>
      <c r="TRZ447" s="342"/>
      <c r="TSA447" s="342"/>
      <c r="TSB447" s="342"/>
      <c r="TSC447" s="342"/>
      <c r="TSD447" s="342"/>
      <c r="TSE447" s="342"/>
      <c r="TSF447" s="342"/>
      <c r="TSG447" s="342"/>
      <c r="TSH447" s="342"/>
      <c r="TSI447" s="342"/>
      <c r="TSJ447" s="342"/>
      <c r="TSK447" s="342"/>
      <c r="TSL447" s="342"/>
      <c r="TSM447" s="342"/>
      <c r="TSN447" s="342"/>
      <c r="TSO447" s="342"/>
      <c r="TSP447" s="342"/>
      <c r="TSQ447" s="342"/>
      <c r="TSR447" s="342"/>
      <c r="TSS447" s="342"/>
      <c r="TST447" s="342"/>
      <c r="TSU447" s="342"/>
      <c r="TSV447" s="342"/>
      <c r="TSW447" s="342"/>
      <c r="TSX447" s="342"/>
      <c r="TSY447" s="342"/>
      <c r="TSZ447" s="342"/>
      <c r="TTA447" s="342"/>
      <c r="TTB447" s="342"/>
      <c r="TTC447" s="342"/>
      <c r="TTD447" s="342"/>
      <c r="TTE447" s="342"/>
      <c r="TTF447" s="342"/>
      <c r="TTG447" s="342"/>
      <c r="TTH447" s="342"/>
      <c r="TTI447" s="342"/>
      <c r="TTJ447" s="342"/>
      <c r="TTK447" s="342"/>
      <c r="TTL447" s="342"/>
      <c r="TTM447" s="342"/>
      <c r="TTN447" s="342"/>
      <c r="TTO447" s="342"/>
      <c r="TTP447" s="342"/>
      <c r="TTQ447" s="342"/>
      <c r="TTR447" s="342"/>
      <c r="TTS447" s="342"/>
      <c r="TTT447" s="342"/>
      <c r="TTU447" s="342"/>
      <c r="TTV447" s="342"/>
      <c r="TTW447" s="342"/>
      <c r="TTX447" s="342"/>
      <c r="TTY447" s="342"/>
      <c r="TTZ447" s="342"/>
      <c r="TUA447" s="342"/>
      <c r="TUB447" s="342"/>
      <c r="TUC447" s="342"/>
      <c r="TUD447" s="342"/>
      <c r="TUE447" s="342"/>
      <c r="TUF447" s="342"/>
      <c r="TUG447" s="342"/>
      <c r="TUH447" s="342"/>
      <c r="TUI447" s="342"/>
      <c r="TUJ447" s="342"/>
      <c r="TUK447" s="342"/>
      <c r="TUL447" s="342"/>
      <c r="TUM447" s="342"/>
      <c r="TUN447" s="342"/>
      <c r="TUO447" s="342"/>
      <c r="TUP447" s="342"/>
      <c r="TUQ447" s="342"/>
      <c r="TUR447" s="342"/>
      <c r="TUS447" s="342"/>
      <c r="TUT447" s="342"/>
      <c r="TUU447" s="342"/>
      <c r="TUV447" s="342"/>
      <c r="TUW447" s="342"/>
      <c r="TUX447" s="342"/>
      <c r="TUY447" s="342"/>
      <c r="TUZ447" s="342"/>
      <c r="TVA447" s="342"/>
      <c r="TVB447" s="342"/>
      <c r="TVC447" s="342"/>
      <c r="TVD447" s="342"/>
      <c r="TVE447" s="342"/>
      <c r="TVF447" s="342"/>
      <c r="TVG447" s="342"/>
      <c r="TVH447" s="342"/>
      <c r="TVI447" s="342"/>
      <c r="TVJ447" s="342"/>
      <c r="TVK447" s="342"/>
      <c r="TVL447" s="342"/>
      <c r="TVM447" s="342"/>
      <c r="TVN447" s="342"/>
      <c r="TVO447" s="342"/>
      <c r="TVP447" s="342"/>
      <c r="TVQ447" s="342"/>
      <c r="TVR447" s="342"/>
      <c r="TVS447" s="342"/>
      <c r="TVT447" s="342"/>
      <c r="TVU447" s="342"/>
      <c r="TVV447" s="342"/>
      <c r="TVW447" s="342"/>
      <c r="TVX447" s="342"/>
      <c r="TVY447" s="342"/>
      <c r="TVZ447" s="342"/>
      <c r="TWA447" s="342"/>
      <c r="TWB447" s="342"/>
      <c r="TWC447" s="342"/>
      <c r="TWD447" s="342"/>
      <c r="TWE447" s="342"/>
      <c r="TWF447" s="342"/>
      <c r="TWG447" s="342"/>
      <c r="TWH447" s="342"/>
      <c r="TWI447" s="342"/>
      <c r="TWJ447" s="342"/>
      <c r="TWK447" s="342"/>
      <c r="TWL447" s="342"/>
      <c r="TWM447" s="342"/>
      <c r="TWN447" s="342"/>
      <c r="TWO447" s="342"/>
      <c r="TWP447" s="342"/>
      <c r="TWQ447" s="342"/>
      <c r="TWR447" s="342"/>
      <c r="TWS447" s="342"/>
      <c r="TWT447" s="342"/>
      <c r="TWU447" s="342"/>
      <c r="TWV447" s="342"/>
      <c r="TWW447" s="342"/>
      <c r="TWX447" s="342"/>
      <c r="TWY447" s="342"/>
      <c r="TWZ447" s="342"/>
      <c r="TXA447" s="342"/>
      <c r="TXB447" s="342"/>
      <c r="TXC447" s="342"/>
      <c r="TXD447" s="342"/>
      <c r="TXE447" s="342"/>
      <c r="TXF447" s="342"/>
      <c r="TXG447" s="342"/>
      <c r="TXH447" s="342"/>
      <c r="TXI447" s="342"/>
      <c r="TXJ447" s="342"/>
      <c r="TXK447" s="342"/>
      <c r="TXL447" s="342"/>
      <c r="TXM447" s="342"/>
      <c r="TXN447" s="342"/>
      <c r="TXO447" s="342"/>
      <c r="TXP447" s="342"/>
      <c r="TXQ447" s="342"/>
      <c r="TXR447" s="342"/>
      <c r="TXS447" s="342"/>
      <c r="TXT447" s="342"/>
      <c r="TXU447" s="342"/>
      <c r="TXV447" s="342"/>
      <c r="TXW447" s="342"/>
      <c r="TXX447" s="342"/>
      <c r="TXY447" s="342"/>
      <c r="TXZ447" s="342"/>
      <c r="TYA447" s="342"/>
      <c r="TYB447" s="342"/>
      <c r="TYC447" s="342"/>
      <c r="TYD447" s="342"/>
      <c r="TYE447" s="342"/>
      <c r="TYF447" s="342"/>
      <c r="TYG447" s="342"/>
      <c r="TYH447" s="342"/>
      <c r="TYI447" s="342"/>
      <c r="TYJ447" s="342"/>
      <c r="TYK447" s="342"/>
      <c r="TYL447" s="342"/>
      <c r="TYM447" s="342"/>
      <c r="TYN447" s="342"/>
      <c r="TYO447" s="342"/>
      <c r="TYP447" s="342"/>
      <c r="TYQ447" s="342"/>
      <c r="TYR447" s="342"/>
      <c r="TYS447" s="342"/>
      <c r="TYT447" s="342"/>
      <c r="TYU447" s="342"/>
      <c r="TYV447" s="342"/>
      <c r="TYW447" s="342"/>
      <c r="TYX447" s="342"/>
      <c r="TYY447" s="342"/>
      <c r="TYZ447" s="342"/>
      <c r="TZA447" s="342"/>
      <c r="TZB447" s="342"/>
      <c r="TZC447" s="342"/>
      <c r="TZD447" s="342"/>
      <c r="TZE447" s="342"/>
      <c r="TZF447" s="342"/>
      <c r="TZG447" s="342"/>
      <c r="TZH447" s="342"/>
      <c r="TZI447" s="342"/>
      <c r="TZJ447" s="342"/>
      <c r="TZK447" s="342"/>
      <c r="TZL447" s="342"/>
      <c r="TZM447" s="342"/>
      <c r="TZN447" s="342"/>
      <c r="TZO447" s="342"/>
      <c r="TZP447" s="342"/>
      <c r="TZQ447" s="342"/>
      <c r="TZR447" s="342"/>
      <c r="TZS447" s="342"/>
      <c r="TZT447" s="342"/>
      <c r="TZU447" s="342"/>
      <c r="TZV447" s="342"/>
      <c r="TZW447" s="342"/>
      <c r="TZX447" s="342"/>
      <c r="TZY447" s="342"/>
      <c r="TZZ447" s="342"/>
      <c r="UAA447" s="342"/>
      <c r="UAB447" s="342"/>
      <c r="UAC447" s="342"/>
      <c r="UAD447" s="342"/>
      <c r="UAE447" s="342"/>
      <c r="UAF447" s="342"/>
      <c r="UAG447" s="342"/>
      <c r="UAH447" s="342"/>
      <c r="UAI447" s="342"/>
      <c r="UAJ447" s="342"/>
      <c r="UAK447" s="342"/>
      <c r="UAL447" s="342"/>
      <c r="UAM447" s="342"/>
      <c r="UAN447" s="342"/>
      <c r="UAO447" s="342"/>
      <c r="UAP447" s="342"/>
      <c r="UAQ447" s="342"/>
      <c r="UAR447" s="342"/>
      <c r="UAS447" s="342"/>
      <c r="UAT447" s="342"/>
      <c r="UAU447" s="342"/>
      <c r="UAV447" s="342"/>
      <c r="UAW447" s="342"/>
      <c r="UAX447" s="342"/>
      <c r="UAY447" s="342"/>
      <c r="UAZ447" s="342"/>
      <c r="UBA447" s="342"/>
      <c r="UBB447" s="342"/>
      <c r="UBC447" s="342"/>
      <c r="UBD447" s="342"/>
      <c r="UBE447" s="342"/>
      <c r="UBF447" s="342"/>
      <c r="UBG447" s="342"/>
      <c r="UBH447" s="342"/>
      <c r="UBI447" s="342"/>
      <c r="UBJ447" s="342"/>
      <c r="UBK447" s="342"/>
      <c r="UBL447" s="342"/>
      <c r="UBM447" s="342"/>
      <c r="UBN447" s="342"/>
      <c r="UBO447" s="342"/>
      <c r="UBP447" s="342"/>
      <c r="UBQ447" s="342"/>
      <c r="UBR447" s="342"/>
      <c r="UBS447" s="342"/>
      <c r="UBT447" s="342"/>
      <c r="UBU447" s="342"/>
      <c r="UBV447" s="342"/>
      <c r="UBW447" s="342"/>
      <c r="UBX447" s="342"/>
      <c r="UBY447" s="342"/>
      <c r="UBZ447" s="342"/>
      <c r="UCA447" s="342"/>
      <c r="UCB447" s="342"/>
      <c r="UCC447" s="342"/>
      <c r="UCD447" s="342"/>
      <c r="UCE447" s="342"/>
      <c r="UCF447" s="342"/>
      <c r="UCG447" s="342"/>
      <c r="UCH447" s="342"/>
      <c r="UCI447" s="342"/>
      <c r="UCJ447" s="342"/>
      <c r="UCK447" s="342"/>
      <c r="UCL447" s="342"/>
      <c r="UCM447" s="342"/>
      <c r="UCN447" s="342"/>
      <c r="UCO447" s="342"/>
      <c r="UCP447" s="342"/>
      <c r="UCQ447" s="342"/>
      <c r="UCR447" s="342"/>
      <c r="UCS447" s="342"/>
      <c r="UCT447" s="342"/>
      <c r="UCU447" s="342"/>
      <c r="UCV447" s="342"/>
      <c r="UCW447" s="342"/>
      <c r="UCX447" s="342"/>
      <c r="UCY447" s="342"/>
      <c r="UCZ447" s="342"/>
      <c r="UDA447" s="342"/>
      <c r="UDB447" s="342"/>
      <c r="UDC447" s="342"/>
      <c r="UDD447" s="342"/>
      <c r="UDE447" s="342"/>
      <c r="UDF447" s="342"/>
      <c r="UDG447" s="342"/>
      <c r="UDH447" s="342"/>
      <c r="UDI447" s="342"/>
      <c r="UDJ447" s="342"/>
      <c r="UDK447" s="342"/>
      <c r="UDL447" s="342"/>
      <c r="UDM447" s="342"/>
      <c r="UDN447" s="342"/>
      <c r="UDO447" s="342"/>
      <c r="UDP447" s="342"/>
      <c r="UDQ447" s="342"/>
      <c r="UDR447" s="342"/>
      <c r="UDS447" s="342"/>
      <c r="UDT447" s="342"/>
      <c r="UDU447" s="342"/>
      <c r="UDV447" s="342"/>
      <c r="UDW447" s="342"/>
      <c r="UDX447" s="342"/>
      <c r="UDY447" s="342"/>
      <c r="UDZ447" s="342"/>
      <c r="UEA447" s="342"/>
      <c r="UEB447" s="342"/>
      <c r="UEC447" s="342"/>
      <c r="UED447" s="342"/>
      <c r="UEE447" s="342"/>
      <c r="UEF447" s="342"/>
      <c r="UEG447" s="342"/>
      <c r="UEH447" s="342"/>
      <c r="UEI447" s="342"/>
      <c r="UEJ447" s="342"/>
      <c r="UEK447" s="342"/>
      <c r="UEL447" s="342"/>
      <c r="UEM447" s="342"/>
      <c r="UEN447" s="342"/>
      <c r="UEO447" s="342"/>
      <c r="UEP447" s="342"/>
      <c r="UEQ447" s="342"/>
      <c r="UER447" s="342"/>
      <c r="UES447" s="342"/>
      <c r="UET447" s="342"/>
      <c r="UEU447" s="342"/>
      <c r="UEV447" s="342"/>
      <c r="UEW447" s="342"/>
      <c r="UEX447" s="342"/>
      <c r="UEY447" s="342"/>
      <c r="UEZ447" s="342"/>
      <c r="UFA447" s="342"/>
      <c r="UFB447" s="342"/>
      <c r="UFC447" s="342"/>
      <c r="UFD447" s="342"/>
      <c r="UFE447" s="342"/>
      <c r="UFF447" s="342"/>
      <c r="UFG447" s="342"/>
      <c r="UFH447" s="342"/>
      <c r="UFI447" s="342"/>
      <c r="UFJ447" s="342"/>
      <c r="UFK447" s="342"/>
      <c r="UFL447" s="342"/>
      <c r="UFM447" s="342"/>
      <c r="UFN447" s="342"/>
      <c r="UFO447" s="342"/>
      <c r="UFP447" s="342"/>
      <c r="UFQ447" s="342"/>
      <c r="UFR447" s="342"/>
      <c r="UFS447" s="342"/>
      <c r="UFT447" s="342"/>
      <c r="UFU447" s="342"/>
      <c r="UFV447" s="342"/>
      <c r="UFW447" s="342"/>
      <c r="UFX447" s="342"/>
      <c r="UFY447" s="342"/>
      <c r="UFZ447" s="342"/>
      <c r="UGA447" s="342"/>
      <c r="UGB447" s="342"/>
      <c r="UGC447" s="342"/>
      <c r="UGD447" s="342"/>
      <c r="UGE447" s="342"/>
      <c r="UGF447" s="342"/>
      <c r="UGG447" s="342"/>
      <c r="UGH447" s="342"/>
      <c r="UGI447" s="342"/>
      <c r="UGJ447" s="342"/>
      <c r="UGK447" s="342"/>
      <c r="UGL447" s="342"/>
      <c r="UGM447" s="342"/>
      <c r="UGN447" s="342"/>
      <c r="UGO447" s="342"/>
      <c r="UGP447" s="342"/>
      <c r="UGQ447" s="342"/>
      <c r="UGR447" s="342"/>
      <c r="UGS447" s="342"/>
      <c r="UGT447" s="342"/>
      <c r="UGU447" s="342"/>
      <c r="UGV447" s="342"/>
      <c r="UGW447" s="342"/>
      <c r="UGX447" s="342"/>
      <c r="UGY447" s="342"/>
      <c r="UGZ447" s="342"/>
      <c r="UHA447" s="342"/>
      <c r="UHB447" s="342"/>
      <c r="UHC447" s="342"/>
      <c r="UHD447" s="342"/>
      <c r="UHE447" s="342"/>
      <c r="UHF447" s="342"/>
      <c r="UHG447" s="342"/>
      <c r="UHH447" s="342"/>
      <c r="UHI447" s="342"/>
      <c r="UHJ447" s="342"/>
      <c r="UHK447" s="342"/>
      <c r="UHL447" s="342"/>
      <c r="UHM447" s="342"/>
      <c r="UHN447" s="342"/>
      <c r="UHO447" s="342"/>
      <c r="UHP447" s="342"/>
      <c r="UHQ447" s="342"/>
      <c r="UHR447" s="342"/>
      <c r="UHS447" s="342"/>
      <c r="UHT447" s="342"/>
      <c r="UHU447" s="342"/>
      <c r="UHV447" s="342"/>
      <c r="UHW447" s="342"/>
      <c r="UHX447" s="342"/>
      <c r="UHY447" s="342"/>
      <c r="UHZ447" s="342"/>
      <c r="UIA447" s="342"/>
      <c r="UIB447" s="342"/>
      <c r="UIC447" s="342"/>
      <c r="UID447" s="342"/>
      <c r="UIE447" s="342"/>
      <c r="UIF447" s="342"/>
      <c r="UIG447" s="342"/>
      <c r="UIH447" s="342"/>
      <c r="UII447" s="342"/>
      <c r="UIJ447" s="342"/>
      <c r="UIK447" s="342"/>
      <c r="UIL447" s="342"/>
      <c r="UIM447" s="342"/>
      <c r="UIN447" s="342"/>
      <c r="UIO447" s="342"/>
      <c r="UIP447" s="342"/>
      <c r="UIQ447" s="342"/>
      <c r="UIR447" s="342"/>
      <c r="UIS447" s="342"/>
      <c r="UIT447" s="342"/>
      <c r="UIU447" s="342"/>
      <c r="UIV447" s="342"/>
      <c r="UIW447" s="342"/>
      <c r="UIX447" s="342"/>
      <c r="UIY447" s="342"/>
      <c r="UIZ447" s="342"/>
      <c r="UJA447" s="342"/>
      <c r="UJB447" s="342"/>
      <c r="UJC447" s="342"/>
      <c r="UJD447" s="342"/>
      <c r="UJE447" s="342"/>
      <c r="UJF447" s="342"/>
      <c r="UJG447" s="342"/>
      <c r="UJH447" s="342"/>
      <c r="UJI447" s="342"/>
      <c r="UJJ447" s="342"/>
      <c r="UJK447" s="342"/>
      <c r="UJL447" s="342"/>
      <c r="UJM447" s="342"/>
      <c r="UJN447" s="342"/>
      <c r="UJO447" s="342"/>
      <c r="UJP447" s="342"/>
      <c r="UJQ447" s="342"/>
      <c r="UJR447" s="342"/>
      <c r="UJS447" s="342"/>
      <c r="UJT447" s="342"/>
      <c r="UJU447" s="342"/>
      <c r="UJV447" s="342"/>
      <c r="UJW447" s="342"/>
      <c r="UJX447" s="342"/>
      <c r="UJY447" s="342"/>
      <c r="UJZ447" s="342"/>
      <c r="UKA447" s="342"/>
      <c r="UKB447" s="342"/>
      <c r="UKC447" s="342"/>
      <c r="UKD447" s="342"/>
      <c r="UKE447" s="342"/>
      <c r="UKF447" s="342"/>
      <c r="UKG447" s="342"/>
      <c r="UKH447" s="342"/>
      <c r="UKI447" s="342"/>
      <c r="UKJ447" s="342"/>
      <c r="UKK447" s="342"/>
      <c r="UKL447" s="342"/>
      <c r="UKM447" s="342"/>
      <c r="UKN447" s="342"/>
      <c r="UKO447" s="342"/>
      <c r="UKP447" s="342"/>
      <c r="UKQ447" s="342"/>
      <c r="UKR447" s="342"/>
      <c r="UKS447" s="342"/>
      <c r="UKT447" s="342"/>
      <c r="UKU447" s="342"/>
      <c r="UKV447" s="342"/>
      <c r="UKW447" s="342"/>
      <c r="UKX447" s="342"/>
      <c r="UKY447" s="342"/>
      <c r="UKZ447" s="342"/>
      <c r="ULA447" s="342"/>
      <c r="ULB447" s="342"/>
      <c r="ULC447" s="342"/>
      <c r="ULD447" s="342"/>
      <c r="ULE447" s="342"/>
      <c r="ULF447" s="342"/>
      <c r="ULG447" s="342"/>
      <c r="ULH447" s="342"/>
      <c r="ULI447" s="342"/>
      <c r="ULJ447" s="342"/>
      <c r="ULK447" s="342"/>
      <c r="ULL447" s="342"/>
      <c r="ULM447" s="342"/>
      <c r="ULN447" s="342"/>
      <c r="ULO447" s="342"/>
      <c r="ULP447" s="342"/>
      <c r="ULQ447" s="342"/>
      <c r="ULR447" s="342"/>
      <c r="ULS447" s="342"/>
      <c r="ULT447" s="342"/>
      <c r="ULU447" s="342"/>
      <c r="ULV447" s="342"/>
      <c r="ULW447" s="342"/>
      <c r="ULX447" s="342"/>
      <c r="ULY447" s="342"/>
      <c r="ULZ447" s="342"/>
      <c r="UMA447" s="342"/>
      <c r="UMB447" s="342"/>
      <c r="UMC447" s="342"/>
      <c r="UMD447" s="342"/>
      <c r="UME447" s="342"/>
      <c r="UMF447" s="342"/>
      <c r="UMG447" s="342"/>
      <c r="UMH447" s="342"/>
      <c r="UMI447" s="342"/>
      <c r="UMJ447" s="342"/>
      <c r="UMK447" s="342"/>
      <c r="UML447" s="342"/>
      <c r="UMM447" s="342"/>
      <c r="UMN447" s="342"/>
      <c r="UMO447" s="342"/>
      <c r="UMP447" s="342"/>
      <c r="UMQ447" s="342"/>
      <c r="UMR447" s="342"/>
      <c r="UMS447" s="342"/>
      <c r="UMT447" s="342"/>
      <c r="UMU447" s="342"/>
      <c r="UMV447" s="342"/>
      <c r="UMW447" s="342"/>
      <c r="UMX447" s="342"/>
      <c r="UMY447" s="342"/>
      <c r="UMZ447" s="342"/>
      <c r="UNA447" s="342"/>
      <c r="UNB447" s="342"/>
      <c r="UNC447" s="342"/>
      <c r="UND447" s="342"/>
      <c r="UNE447" s="342"/>
      <c r="UNF447" s="342"/>
      <c r="UNG447" s="342"/>
      <c r="UNH447" s="342"/>
      <c r="UNI447" s="342"/>
      <c r="UNJ447" s="342"/>
      <c r="UNK447" s="342"/>
      <c r="UNL447" s="342"/>
      <c r="UNM447" s="342"/>
      <c r="UNN447" s="342"/>
      <c r="UNO447" s="342"/>
      <c r="UNP447" s="342"/>
      <c r="UNQ447" s="342"/>
      <c r="UNR447" s="342"/>
      <c r="UNS447" s="342"/>
      <c r="UNT447" s="342"/>
      <c r="UNU447" s="342"/>
      <c r="UNV447" s="342"/>
      <c r="UNW447" s="342"/>
      <c r="UNX447" s="342"/>
      <c r="UNY447" s="342"/>
      <c r="UNZ447" s="342"/>
      <c r="UOA447" s="342"/>
      <c r="UOB447" s="342"/>
      <c r="UOC447" s="342"/>
      <c r="UOD447" s="342"/>
      <c r="UOE447" s="342"/>
      <c r="UOF447" s="342"/>
      <c r="UOG447" s="342"/>
      <c r="UOH447" s="342"/>
      <c r="UOI447" s="342"/>
      <c r="UOJ447" s="342"/>
      <c r="UOK447" s="342"/>
      <c r="UOL447" s="342"/>
      <c r="UOM447" s="342"/>
      <c r="UON447" s="342"/>
      <c r="UOO447" s="342"/>
      <c r="UOP447" s="342"/>
      <c r="UOQ447" s="342"/>
      <c r="UOR447" s="342"/>
      <c r="UOS447" s="342"/>
      <c r="UOT447" s="342"/>
      <c r="UOU447" s="342"/>
      <c r="UOV447" s="342"/>
      <c r="UOW447" s="342"/>
      <c r="UOX447" s="342"/>
      <c r="UOY447" s="342"/>
      <c r="UOZ447" s="342"/>
      <c r="UPA447" s="342"/>
      <c r="UPB447" s="342"/>
      <c r="UPC447" s="342"/>
      <c r="UPD447" s="342"/>
      <c r="UPE447" s="342"/>
      <c r="UPF447" s="342"/>
      <c r="UPG447" s="342"/>
      <c r="UPH447" s="342"/>
      <c r="UPI447" s="342"/>
      <c r="UPJ447" s="342"/>
      <c r="UPK447" s="342"/>
      <c r="UPL447" s="342"/>
      <c r="UPM447" s="342"/>
      <c r="UPN447" s="342"/>
      <c r="UPO447" s="342"/>
      <c r="UPP447" s="342"/>
      <c r="UPQ447" s="342"/>
      <c r="UPR447" s="342"/>
      <c r="UPS447" s="342"/>
      <c r="UPT447" s="342"/>
      <c r="UPU447" s="342"/>
      <c r="UPV447" s="342"/>
      <c r="UPW447" s="342"/>
      <c r="UPX447" s="342"/>
      <c r="UPY447" s="342"/>
      <c r="UPZ447" s="342"/>
      <c r="UQA447" s="342"/>
      <c r="UQB447" s="342"/>
      <c r="UQC447" s="342"/>
      <c r="UQD447" s="342"/>
      <c r="UQE447" s="342"/>
      <c r="UQF447" s="342"/>
      <c r="UQG447" s="342"/>
      <c r="UQH447" s="342"/>
      <c r="UQI447" s="342"/>
      <c r="UQJ447" s="342"/>
      <c r="UQK447" s="342"/>
      <c r="UQL447" s="342"/>
      <c r="UQM447" s="342"/>
      <c r="UQN447" s="342"/>
      <c r="UQO447" s="342"/>
      <c r="UQP447" s="342"/>
      <c r="UQQ447" s="342"/>
      <c r="UQR447" s="342"/>
      <c r="UQS447" s="342"/>
      <c r="UQT447" s="342"/>
      <c r="UQU447" s="342"/>
      <c r="UQV447" s="342"/>
      <c r="UQW447" s="342"/>
      <c r="UQX447" s="342"/>
      <c r="UQY447" s="342"/>
      <c r="UQZ447" s="342"/>
      <c r="URA447" s="342"/>
      <c r="URB447" s="342"/>
      <c r="URC447" s="342"/>
      <c r="URD447" s="342"/>
      <c r="URE447" s="342"/>
      <c r="URF447" s="342"/>
      <c r="URG447" s="342"/>
      <c r="URH447" s="342"/>
      <c r="URI447" s="342"/>
      <c r="URJ447" s="342"/>
      <c r="URK447" s="342"/>
      <c r="URL447" s="342"/>
      <c r="URM447" s="342"/>
      <c r="URN447" s="342"/>
      <c r="URO447" s="342"/>
      <c r="URP447" s="342"/>
      <c r="URQ447" s="342"/>
      <c r="URR447" s="342"/>
      <c r="URS447" s="342"/>
      <c r="URT447" s="342"/>
      <c r="URU447" s="342"/>
      <c r="URV447" s="342"/>
      <c r="URW447" s="342"/>
      <c r="URX447" s="342"/>
      <c r="URY447" s="342"/>
      <c r="URZ447" s="342"/>
      <c r="USA447" s="342"/>
      <c r="USB447" s="342"/>
      <c r="USC447" s="342"/>
      <c r="USD447" s="342"/>
      <c r="USE447" s="342"/>
      <c r="USF447" s="342"/>
      <c r="USG447" s="342"/>
      <c r="USH447" s="342"/>
      <c r="USI447" s="342"/>
      <c r="USJ447" s="342"/>
      <c r="USK447" s="342"/>
      <c r="USL447" s="342"/>
      <c r="USM447" s="342"/>
      <c r="USN447" s="342"/>
      <c r="USO447" s="342"/>
      <c r="USP447" s="342"/>
      <c r="USQ447" s="342"/>
      <c r="USR447" s="342"/>
      <c r="USS447" s="342"/>
      <c r="UST447" s="342"/>
      <c r="USU447" s="342"/>
      <c r="USV447" s="342"/>
      <c r="USW447" s="342"/>
      <c r="USX447" s="342"/>
      <c r="USY447" s="342"/>
      <c r="USZ447" s="342"/>
      <c r="UTA447" s="342"/>
      <c r="UTB447" s="342"/>
      <c r="UTC447" s="342"/>
      <c r="UTD447" s="342"/>
      <c r="UTE447" s="342"/>
      <c r="UTF447" s="342"/>
      <c r="UTG447" s="342"/>
      <c r="UTH447" s="342"/>
      <c r="UTI447" s="342"/>
      <c r="UTJ447" s="342"/>
      <c r="UTK447" s="342"/>
      <c r="UTL447" s="342"/>
      <c r="UTM447" s="342"/>
      <c r="UTN447" s="342"/>
      <c r="UTO447" s="342"/>
      <c r="UTP447" s="342"/>
      <c r="UTQ447" s="342"/>
      <c r="UTR447" s="342"/>
      <c r="UTS447" s="342"/>
      <c r="UTT447" s="342"/>
      <c r="UTU447" s="342"/>
      <c r="UTV447" s="342"/>
      <c r="UTW447" s="342"/>
      <c r="UTX447" s="342"/>
      <c r="UTY447" s="342"/>
      <c r="UTZ447" s="342"/>
      <c r="UUA447" s="342"/>
      <c r="UUB447" s="342"/>
      <c r="UUC447" s="342"/>
      <c r="UUD447" s="342"/>
      <c r="UUE447" s="342"/>
      <c r="UUF447" s="342"/>
      <c r="UUG447" s="342"/>
      <c r="UUH447" s="342"/>
      <c r="UUI447" s="342"/>
      <c r="UUJ447" s="342"/>
      <c r="UUK447" s="342"/>
      <c r="UUL447" s="342"/>
      <c r="UUM447" s="342"/>
      <c r="UUN447" s="342"/>
      <c r="UUO447" s="342"/>
      <c r="UUP447" s="342"/>
      <c r="UUQ447" s="342"/>
      <c r="UUR447" s="342"/>
      <c r="UUS447" s="342"/>
      <c r="UUT447" s="342"/>
      <c r="UUU447" s="342"/>
      <c r="UUV447" s="342"/>
      <c r="UUW447" s="342"/>
      <c r="UUX447" s="342"/>
      <c r="UUY447" s="342"/>
      <c r="UUZ447" s="342"/>
      <c r="UVA447" s="342"/>
      <c r="UVB447" s="342"/>
      <c r="UVC447" s="342"/>
      <c r="UVD447" s="342"/>
      <c r="UVE447" s="342"/>
      <c r="UVF447" s="342"/>
      <c r="UVG447" s="342"/>
      <c r="UVH447" s="342"/>
      <c r="UVI447" s="342"/>
      <c r="UVJ447" s="342"/>
      <c r="UVK447" s="342"/>
      <c r="UVL447" s="342"/>
      <c r="UVM447" s="342"/>
      <c r="UVN447" s="342"/>
      <c r="UVO447" s="342"/>
      <c r="UVP447" s="342"/>
      <c r="UVQ447" s="342"/>
      <c r="UVR447" s="342"/>
      <c r="UVS447" s="342"/>
      <c r="UVT447" s="342"/>
      <c r="UVU447" s="342"/>
      <c r="UVV447" s="342"/>
      <c r="UVW447" s="342"/>
      <c r="UVX447" s="342"/>
      <c r="UVY447" s="342"/>
      <c r="UVZ447" s="342"/>
      <c r="UWA447" s="342"/>
      <c r="UWB447" s="342"/>
      <c r="UWC447" s="342"/>
      <c r="UWD447" s="342"/>
      <c r="UWE447" s="342"/>
      <c r="UWF447" s="342"/>
      <c r="UWG447" s="342"/>
      <c r="UWH447" s="342"/>
      <c r="UWI447" s="342"/>
      <c r="UWJ447" s="342"/>
      <c r="UWK447" s="342"/>
      <c r="UWL447" s="342"/>
      <c r="UWM447" s="342"/>
      <c r="UWN447" s="342"/>
      <c r="UWO447" s="342"/>
      <c r="UWP447" s="342"/>
      <c r="UWQ447" s="342"/>
      <c r="UWR447" s="342"/>
      <c r="UWS447" s="342"/>
      <c r="UWT447" s="342"/>
      <c r="UWU447" s="342"/>
      <c r="UWV447" s="342"/>
      <c r="UWW447" s="342"/>
      <c r="UWX447" s="342"/>
      <c r="UWY447" s="342"/>
      <c r="UWZ447" s="342"/>
      <c r="UXA447" s="342"/>
      <c r="UXB447" s="342"/>
      <c r="UXC447" s="342"/>
      <c r="UXD447" s="342"/>
      <c r="UXE447" s="342"/>
      <c r="UXF447" s="342"/>
      <c r="UXG447" s="342"/>
      <c r="UXH447" s="342"/>
      <c r="UXI447" s="342"/>
      <c r="UXJ447" s="342"/>
      <c r="UXK447" s="342"/>
      <c r="UXL447" s="342"/>
      <c r="UXM447" s="342"/>
      <c r="UXN447" s="342"/>
      <c r="UXO447" s="342"/>
      <c r="UXP447" s="342"/>
      <c r="UXQ447" s="342"/>
      <c r="UXR447" s="342"/>
      <c r="UXS447" s="342"/>
      <c r="UXT447" s="342"/>
      <c r="UXU447" s="342"/>
      <c r="UXV447" s="342"/>
      <c r="UXW447" s="342"/>
      <c r="UXX447" s="342"/>
      <c r="UXY447" s="342"/>
      <c r="UXZ447" s="342"/>
      <c r="UYA447" s="342"/>
      <c r="UYB447" s="342"/>
      <c r="UYC447" s="342"/>
      <c r="UYD447" s="342"/>
      <c r="UYE447" s="342"/>
      <c r="UYF447" s="342"/>
      <c r="UYG447" s="342"/>
      <c r="UYH447" s="342"/>
      <c r="UYI447" s="342"/>
      <c r="UYJ447" s="342"/>
      <c r="UYK447" s="342"/>
      <c r="UYL447" s="342"/>
      <c r="UYM447" s="342"/>
      <c r="UYN447" s="342"/>
      <c r="UYO447" s="342"/>
      <c r="UYP447" s="342"/>
      <c r="UYQ447" s="342"/>
      <c r="UYR447" s="342"/>
      <c r="UYS447" s="342"/>
      <c r="UYT447" s="342"/>
      <c r="UYU447" s="342"/>
      <c r="UYV447" s="342"/>
      <c r="UYW447" s="342"/>
      <c r="UYX447" s="342"/>
      <c r="UYY447" s="342"/>
      <c r="UYZ447" s="342"/>
      <c r="UZA447" s="342"/>
      <c r="UZB447" s="342"/>
      <c r="UZC447" s="342"/>
      <c r="UZD447" s="342"/>
      <c r="UZE447" s="342"/>
      <c r="UZF447" s="342"/>
      <c r="UZG447" s="342"/>
      <c r="UZH447" s="342"/>
      <c r="UZI447" s="342"/>
      <c r="UZJ447" s="342"/>
      <c r="UZK447" s="342"/>
      <c r="UZL447" s="342"/>
      <c r="UZM447" s="342"/>
      <c r="UZN447" s="342"/>
      <c r="UZO447" s="342"/>
      <c r="UZP447" s="342"/>
      <c r="UZQ447" s="342"/>
      <c r="UZR447" s="342"/>
      <c r="UZS447" s="342"/>
      <c r="UZT447" s="342"/>
      <c r="UZU447" s="342"/>
      <c r="UZV447" s="342"/>
      <c r="UZW447" s="342"/>
      <c r="UZX447" s="342"/>
      <c r="UZY447" s="342"/>
      <c r="UZZ447" s="342"/>
      <c r="VAA447" s="342"/>
      <c r="VAB447" s="342"/>
      <c r="VAC447" s="342"/>
      <c r="VAD447" s="342"/>
      <c r="VAE447" s="342"/>
      <c r="VAF447" s="342"/>
      <c r="VAG447" s="342"/>
      <c r="VAH447" s="342"/>
      <c r="VAI447" s="342"/>
      <c r="VAJ447" s="342"/>
      <c r="VAK447" s="342"/>
      <c r="VAL447" s="342"/>
      <c r="VAM447" s="342"/>
      <c r="VAN447" s="342"/>
      <c r="VAO447" s="342"/>
      <c r="VAP447" s="342"/>
      <c r="VAQ447" s="342"/>
      <c r="VAR447" s="342"/>
      <c r="VAS447" s="342"/>
      <c r="VAT447" s="342"/>
      <c r="VAU447" s="342"/>
      <c r="VAV447" s="342"/>
      <c r="VAW447" s="342"/>
      <c r="VAX447" s="342"/>
      <c r="VAY447" s="342"/>
      <c r="VAZ447" s="342"/>
      <c r="VBA447" s="342"/>
      <c r="VBB447" s="342"/>
      <c r="VBC447" s="342"/>
      <c r="VBD447" s="342"/>
      <c r="VBE447" s="342"/>
      <c r="VBF447" s="342"/>
      <c r="VBG447" s="342"/>
      <c r="VBH447" s="342"/>
      <c r="VBI447" s="342"/>
      <c r="VBJ447" s="342"/>
      <c r="VBK447" s="342"/>
      <c r="VBL447" s="342"/>
      <c r="VBM447" s="342"/>
      <c r="VBN447" s="342"/>
      <c r="VBO447" s="342"/>
      <c r="VBP447" s="342"/>
      <c r="VBQ447" s="342"/>
      <c r="VBR447" s="342"/>
      <c r="VBS447" s="342"/>
      <c r="VBT447" s="342"/>
      <c r="VBU447" s="342"/>
      <c r="VBV447" s="342"/>
      <c r="VBW447" s="342"/>
      <c r="VBX447" s="342"/>
      <c r="VBY447" s="342"/>
      <c r="VBZ447" s="342"/>
      <c r="VCA447" s="342"/>
      <c r="VCB447" s="342"/>
      <c r="VCC447" s="342"/>
      <c r="VCD447" s="342"/>
      <c r="VCE447" s="342"/>
      <c r="VCF447" s="342"/>
      <c r="VCG447" s="342"/>
      <c r="VCH447" s="342"/>
      <c r="VCI447" s="342"/>
      <c r="VCJ447" s="342"/>
      <c r="VCK447" s="342"/>
      <c r="VCL447" s="342"/>
      <c r="VCM447" s="342"/>
      <c r="VCN447" s="342"/>
      <c r="VCO447" s="342"/>
      <c r="VCP447" s="342"/>
      <c r="VCQ447" s="342"/>
      <c r="VCR447" s="342"/>
      <c r="VCS447" s="342"/>
      <c r="VCT447" s="342"/>
      <c r="VCU447" s="342"/>
      <c r="VCV447" s="342"/>
      <c r="VCW447" s="342"/>
      <c r="VCX447" s="342"/>
      <c r="VCY447" s="342"/>
      <c r="VCZ447" s="342"/>
      <c r="VDA447" s="342"/>
      <c r="VDB447" s="342"/>
      <c r="VDC447" s="342"/>
      <c r="VDD447" s="342"/>
      <c r="VDE447" s="342"/>
      <c r="VDF447" s="342"/>
      <c r="VDG447" s="342"/>
      <c r="VDH447" s="342"/>
      <c r="VDI447" s="342"/>
      <c r="VDJ447" s="342"/>
      <c r="VDK447" s="342"/>
      <c r="VDL447" s="342"/>
      <c r="VDM447" s="342"/>
      <c r="VDN447" s="342"/>
      <c r="VDO447" s="342"/>
      <c r="VDP447" s="342"/>
      <c r="VDQ447" s="342"/>
      <c r="VDR447" s="342"/>
      <c r="VDS447" s="342"/>
      <c r="VDT447" s="342"/>
      <c r="VDU447" s="342"/>
      <c r="VDV447" s="342"/>
      <c r="VDW447" s="342"/>
      <c r="VDX447" s="342"/>
      <c r="VDY447" s="342"/>
      <c r="VDZ447" s="342"/>
      <c r="VEA447" s="342"/>
      <c r="VEB447" s="342"/>
      <c r="VEC447" s="342"/>
      <c r="VED447" s="342"/>
      <c r="VEE447" s="342"/>
      <c r="VEF447" s="342"/>
      <c r="VEG447" s="342"/>
      <c r="VEH447" s="342"/>
      <c r="VEI447" s="342"/>
      <c r="VEJ447" s="342"/>
      <c r="VEK447" s="342"/>
      <c r="VEL447" s="342"/>
      <c r="VEM447" s="342"/>
      <c r="VEN447" s="342"/>
      <c r="VEO447" s="342"/>
      <c r="VEP447" s="342"/>
      <c r="VEQ447" s="342"/>
      <c r="VER447" s="342"/>
      <c r="VES447" s="342"/>
      <c r="VET447" s="342"/>
      <c r="VEU447" s="342"/>
      <c r="VEV447" s="342"/>
      <c r="VEW447" s="342"/>
      <c r="VEX447" s="342"/>
      <c r="VEY447" s="342"/>
      <c r="VEZ447" s="342"/>
      <c r="VFA447" s="342"/>
      <c r="VFB447" s="342"/>
      <c r="VFC447" s="342"/>
      <c r="VFD447" s="342"/>
      <c r="VFE447" s="342"/>
      <c r="VFF447" s="342"/>
      <c r="VFG447" s="342"/>
      <c r="VFH447" s="342"/>
      <c r="VFI447" s="342"/>
      <c r="VFJ447" s="342"/>
      <c r="VFK447" s="342"/>
      <c r="VFL447" s="342"/>
      <c r="VFM447" s="342"/>
      <c r="VFN447" s="342"/>
      <c r="VFO447" s="342"/>
      <c r="VFP447" s="342"/>
      <c r="VFQ447" s="342"/>
      <c r="VFR447" s="342"/>
      <c r="VFS447" s="342"/>
      <c r="VFT447" s="342"/>
      <c r="VFU447" s="342"/>
      <c r="VFV447" s="342"/>
      <c r="VFW447" s="342"/>
      <c r="VFX447" s="342"/>
      <c r="VFY447" s="342"/>
      <c r="VFZ447" s="342"/>
      <c r="VGA447" s="342"/>
      <c r="VGB447" s="342"/>
      <c r="VGC447" s="342"/>
      <c r="VGD447" s="342"/>
      <c r="VGE447" s="342"/>
      <c r="VGF447" s="342"/>
      <c r="VGG447" s="342"/>
      <c r="VGH447" s="342"/>
      <c r="VGI447" s="342"/>
      <c r="VGJ447" s="342"/>
      <c r="VGK447" s="342"/>
      <c r="VGL447" s="342"/>
      <c r="VGM447" s="342"/>
      <c r="VGN447" s="342"/>
      <c r="VGO447" s="342"/>
      <c r="VGP447" s="342"/>
      <c r="VGQ447" s="342"/>
      <c r="VGR447" s="342"/>
      <c r="VGS447" s="342"/>
      <c r="VGT447" s="342"/>
      <c r="VGU447" s="342"/>
      <c r="VGV447" s="342"/>
      <c r="VGW447" s="342"/>
      <c r="VGX447" s="342"/>
      <c r="VGY447" s="342"/>
      <c r="VGZ447" s="342"/>
      <c r="VHA447" s="342"/>
      <c r="VHB447" s="342"/>
      <c r="VHC447" s="342"/>
      <c r="VHD447" s="342"/>
      <c r="VHE447" s="342"/>
      <c r="VHF447" s="342"/>
      <c r="VHG447" s="342"/>
      <c r="VHH447" s="342"/>
      <c r="VHI447" s="342"/>
      <c r="VHJ447" s="342"/>
      <c r="VHK447" s="342"/>
      <c r="VHL447" s="342"/>
      <c r="VHM447" s="342"/>
      <c r="VHN447" s="342"/>
      <c r="VHO447" s="342"/>
      <c r="VHP447" s="342"/>
      <c r="VHQ447" s="342"/>
      <c r="VHR447" s="342"/>
      <c r="VHS447" s="342"/>
      <c r="VHT447" s="342"/>
      <c r="VHU447" s="342"/>
      <c r="VHV447" s="342"/>
      <c r="VHW447" s="342"/>
      <c r="VHX447" s="342"/>
      <c r="VHY447" s="342"/>
      <c r="VHZ447" s="342"/>
      <c r="VIA447" s="342"/>
      <c r="VIB447" s="342"/>
      <c r="VIC447" s="342"/>
      <c r="VID447" s="342"/>
      <c r="VIE447" s="342"/>
      <c r="VIF447" s="342"/>
      <c r="VIG447" s="342"/>
      <c r="VIH447" s="342"/>
      <c r="VII447" s="342"/>
      <c r="VIJ447" s="342"/>
      <c r="VIK447" s="342"/>
      <c r="VIL447" s="342"/>
      <c r="VIM447" s="342"/>
      <c r="VIN447" s="342"/>
      <c r="VIO447" s="342"/>
      <c r="VIP447" s="342"/>
      <c r="VIQ447" s="342"/>
      <c r="VIR447" s="342"/>
      <c r="VIS447" s="342"/>
      <c r="VIT447" s="342"/>
      <c r="VIU447" s="342"/>
      <c r="VIV447" s="342"/>
      <c r="VIW447" s="342"/>
      <c r="VIX447" s="342"/>
      <c r="VIY447" s="342"/>
      <c r="VIZ447" s="342"/>
      <c r="VJA447" s="342"/>
      <c r="VJB447" s="342"/>
      <c r="VJC447" s="342"/>
      <c r="VJD447" s="342"/>
      <c r="VJE447" s="342"/>
      <c r="VJF447" s="342"/>
      <c r="VJG447" s="342"/>
      <c r="VJH447" s="342"/>
      <c r="VJI447" s="342"/>
      <c r="VJJ447" s="342"/>
      <c r="VJK447" s="342"/>
      <c r="VJL447" s="342"/>
      <c r="VJM447" s="342"/>
      <c r="VJN447" s="342"/>
      <c r="VJO447" s="342"/>
      <c r="VJP447" s="342"/>
      <c r="VJQ447" s="342"/>
      <c r="VJR447" s="342"/>
      <c r="VJS447" s="342"/>
      <c r="VJT447" s="342"/>
      <c r="VJU447" s="342"/>
      <c r="VJV447" s="342"/>
      <c r="VJW447" s="342"/>
      <c r="VJX447" s="342"/>
      <c r="VJY447" s="342"/>
      <c r="VJZ447" s="342"/>
      <c r="VKA447" s="342"/>
      <c r="VKB447" s="342"/>
      <c r="VKC447" s="342"/>
      <c r="VKD447" s="342"/>
      <c r="VKE447" s="342"/>
      <c r="VKF447" s="342"/>
      <c r="VKG447" s="342"/>
      <c r="VKH447" s="342"/>
      <c r="VKI447" s="342"/>
      <c r="VKJ447" s="342"/>
      <c r="VKK447" s="342"/>
      <c r="VKL447" s="342"/>
      <c r="VKM447" s="342"/>
      <c r="VKN447" s="342"/>
      <c r="VKO447" s="342"/>
      <c r="VKP447" s="342"/>
      <c r="VKQ447" s="342"/>
      <c r="VKR447" s="342"/>
      <c r="VKS447" s="342"/>
      <c r="VKT447" s="342"/>
      <c r="VKU447" s="342"/>
      <c r="VKV447" s="342"/>
      <c r="VKW447" s="342"/>
      <c r="VKX447" s="342"/>
      <c r="VKY447" s="342"/>
      <c r="VKZ447" s="342"/>
      <c r="VLA447" s="342"/>
      <c r="VLB447" s="342"/>
      <c r="VLC447" s="342"/>
      <c r="VLD447" s="342"/>
      <c r="VLE447" s="342"/>
      <c r="VLF447" s="342"/>
      <c r="VLG447" s="342"/>
      <c r="VLH447" s="342"/>
      <c r="VLI447" s="342"/>
      <c r="VLJ447" s="342"/>
      <c r="VLK447" s="342"/>
      <c r="VLL447" s="342"/>
      <c r="VLM447" s="342"/>
      <c r="VLN447" s="342"/>
      <c r="VLO447" s="342"/>
      <c r="VLP447" s="342"/>
      <c r="VLQ447" s="342"/>
      <c r="VLR447" s="342"/>
      <c r="VLS447" s="342"/>
      <c r="VLT447" s="342"/>
      <c r="VLU447" s="342"/>
      <c r="VLV447" s="342"/>
      <c r="VLW447" s="342"/>
      <c r="VLX447" s="342"/>
      <c r="VLY447" s="342"/>
      <c r="VLZ447" s="342"/>
      <c r="VMA447" s="342"/>
      <c r="VMB447" s="342"/>
      <c r="VMC447" s="342"/>
      <c r="VMD447" s="342"/>
      <c r="VME447" s="342"/>
      <c r="VMF447" s="342"/>
      <c r="VMG447" s="342"/>
      <c r="VMH447" s="342"/>
      <c r="VMI447" s="342"/>
      <c r="VMJ447" s="342"/>
      <c r="VMK447" s="342"/>
      <c r="VML447" s="342"/>
      <c r="VMM447" s="342"/>
      <c r="VMN447" s="342"/>
      <c r="VMO447" s="342"/>
      <c r="VMP447" s="342"/>
      <c r="VMQ447" s="342"/>
      <c r="VMR447" s="342"/>
      <c r="VMS447" s="342"/>
      <c r="VMT447" s="342"/>
      <c r="VMU447" s="342"/>
      <c r="VMV447" s="342"/>
      <c r="VMW447" s="342"/>
      <c r="VMX447" s="342"/>
      <c r="VMY447" s="342"/>
      <c r="VMZ447" s="342"/>
      <c r="VNA447" s="342"/>
      <c r="VNB447" s="342"/>
      <c r="VNC447" s="342"/>
      <c r="VND447" s="342"/>
      <c r="VNE447" s="342"/>
      <c r="VNF447" s="342"/>
      <c r="VNG447" s="342"/>
      <c r="VNH447" s="342"/>
      <c r="VNI447" s="342"/>
      <c r="VNJ447" s="342"/>
      <c r="VNK447" s="342"/>
      <c r="VNL447" s="342"/>
      <c r="VNM447" s="342"/>
      <c r="VNN447" s="342"/>
      <c r="VNO447" s="342"/>
      <c r="VNP447" s="342"/>
      <c r="VNQ447" s="342"/>
      <c r="VNR447" s="342"/>
      <c r="VNS447" s="342"/>
      <c r="VNT447" s="342"/>
      <c r="VNU447" s="342"/>
      <c r="VNV447" s="342"/>
      <c r="VNW447" s="342"/>
      <c r="VNX447" s="342"/>
      <c r="VNY447" s="342"/>
      <c r="VNZ447" s="342"/>
      <c r="VOA447" s="342"/>
      <c r="VOB447" s="342"/>
      <c r="VOC447" s="342"/>
      <c r="VOD447" s="342"/>
      <c r="VOE447" s="342"/>
      <c r="VOF447" s="342"/>
      <c r="VOG447" s="342"/>
      <c r="VOH447" s="342"/>
      <c r="VOI447" s="342"/>
      <c r="VOJ447" s="342"/>
      <c r="VOK447" s="342"/>
      <c r="VOL447" s="342"/>
      <c r="VOM447" s="342"/>
      <c r="VON447" s="342"/>
      <c r="VOO447" s="342"/>
      <c r="VOP447" s="342"/>
      <c r="VOQ447" s="342"/>
      <c r="VOR447" s="342"/>
      <c r="VOS447" s="342"/>
      <c r="VOT447" s="342"/>
      <c r="VOU447" s="342"/>
      <c r="VOV447" s="342"/>
      <c r="VOW447" s="342"/>
      <c r="VOX447" s="342"/>
      <c r="VOY447" s="342"/>
      <c r="VOZ447" s="342"/>
      <c r="VPA447" s="342"/>
      <c r="VPB447" s="342"/>
      <c r="VPC447" s="342"/>
      <c r="VPD447" s="342"/>
      <c r="VPE447" s="342"/>
      <c r="VPF447" s="342"/>
      <c r="VPG447" s="342"/>
      <c r="VPH447" s="342"/>
      <c r="VPI447" s="342"/>
      <c r="VPJ447" s="342"/>
      <c r="VPK447" s="342"/>
      <c r="VPL447" s="342"/>
      <c r="VPM447" s="342"/>
      <c r="VPN447" s="342"/>
      <c r="VPO447" s="342"/>
      <c r="VPP447" s="342"/>
      <c r="VPQ447" s="342"/>
      <c r="VPR447" s="342"/>
      <c r="VPS447" s="342"/>
      <c r="VPT447" s="342"/>
      <c r="VPU447" s="342"/>
      <c r="VPV447" s="342"/>
      <c r="VPW447" s="342"/>
      <c r="VPX447" s="342"/>
      <c r="VPY447" s="342"/>
      <c r="VPZ447" s="342"/>
      <c r="VQA447" s="342"/>
      <c r="VQB447" s="342"/>
      <c r="VQC447" s="342"/>
      <c r="VQD447" s="342"/>
      <c r="VQE447" s="342"/>
      <c r="VQF447" s="342"/>
      <c r="VQG447" s="342"/>
      <c r="VQH447" s="342"/>
      <c r="VQI447" s="342"/>
      <c r="VQJ447" s="342"/>
      <c r="VQK447" s="342"/>
      <c r="VQL447" s="342"/>
      <c r="VQM447" s="342"/>
      <c r="VQN447" s="342"/>
      <c r="VQO447" s="342"/>
      <c r="VQP447" s="342"/>
      <c r="VQQ447" s="342"/>
      <c r="VQR447" s="342"/>
      <c r="VQS447" s="342"/>
      <c r="VQT447" s="342"/>
      <c r="VQU447" s="342"/>
      <c r="VQV447" s="342"/>
      <c r="VQW447" s="342"/>
      <c r="VQX447" s="342"/>
      <c r="VQY447" s="342"/>
      <c r="VQZ447" s="342"/>
      <c r="VRA447" s="342"/>
      <c r="VRB447" s="342"/>
      <c r="VRC447" s="342"/>
      <c r="VRD447" s="342"/>
      <c r="VRE447" s="342"/>
      <c r="VRF447" s="342"/>
      <c r="VRG447" s="342"/>
      <c r="VRH447" s="342"/>
      <c r="VRI447" s="342"/>
      <c r="VRJ447" s="342"/>
      <c r="VRK447" s="342"/>
      <c r="VRL447" s="342"/>
      <c r="VRM447" s="342"/>
      <c r="VRN447" s="342"/>
      <c r="VRO447" s="342"/>
      <c r="VRP447" s="342"/>
      <c r="VRQ447" s="342"/>
      <c r="VRR447" s="342"/>
      <c r="VRS447" s="342"/>
      <c r="VRT447" s="342"/>
      <c r="VRU447" s="342"/>
      <c r="VRV447" s="342"/>
      <c r="VRW447" s="342"/>
      <c r="VRX447" s="342"/>
      <c r="VRY447" s="342"/>
      <c r="VRZ447" s="342"/>
      <c r="VSA447" s="342"/>
      <c r="VSB447" s="342"/>
      <c r="VSC447" s="342"/>
      <c r="VSD447" s="342"/>
      <c r="VSE447" s="342"/>
      <c r="VSF447" s="342"/>
      <c r="VSG447" s="342"/>
      <c r="VSH447" s="342"/>
      <c r="VSI447" s="342"/>
      <c r="VSJ447" s="342"/>
      <c r="VSK447" s="342"/>
      <c r="VSL447" s="342"/>
      <c r="VSM447" s="342"/>
      <c r="VSN447" s="342"/>
      <c r="VSO447" s="342"/>
      <c r="VSP447" s="342"/>
      <c r="VSQ447" s="342"/>
      <c r="VSR447" s="342"/>
      <c r="VSS447" s="342"/>
      <c r="VST447" s="342"/>
      <c r="VSU447" s="342"/>
      <c r="VSV447" s="342"/>
      <c r="VSW447" s="342"/>
      <c r="VSX447" s="342"/>
      <c r="VSY447" s="342"/>
      <c r="VSZ447" s="342"/>
      <c r="VTA447" s="342"/>
      <c r="VTB447" s="342"/>
      <c r="VTC447" s="342"/>
      <c r="VTD447" s="342"/>
      <c r="VTE447" s="342"/>
      <c r="VTF447" s="342"/>
      <c r="VTG447" s="342"/>
      <c r="VTH447" s="342"/>
      <c r="VTI447" s="342"/>
      <c r="VTJ447" s="342"/>
      <c r="VTK447" s="342"/>
      <c r="VTL447" s="342"/>
      <c r="VTM447" s="342"/>
      <c r="VTN447" s="342"/>
      <c r="VTO447" s="342"/>
      <c r="VTP447" s="342"/>
      <c r="VTQ447" s="342"/>
      <c r="VTR447" s="342"/>
      <c r="VTS447" s="342"/>
      <c r="VTT447" s="342"/>
      <c r="VTU447" s="342"/>
      <c r="VTV447" s="342"/>
      <c r="VTW447" s="342"/>
      <c r="VTX447" s="342"/>
      <c r="VTY447" s="342"/>
      <c r="VTZ447" s="342"/>
      <c r="VUA447" s="342"/>
      <c r="VUB447" s="342"/>
      <c r="VUC447" s="342"/>
      <c r="VUD447" s="342"/>
      <c r="VUE447" s="342"/>
      <c r="VUF447" s="342"/>
      <c r="VUG447" s="342"/>
      <c r="VUH447" s="342"/>
      <c r="VUI447" s="342"/>
      <c r="VUJ447" s="342"/>
      <c r="VUK447" s="342"/>
      <c r="VUL447" s="342"/>
      <c r="VUM447" s="342"/>
      <c r="VUN447" s="342"/>
      <c r="VUO447" s="342"/>
      <c r="VUP447" s="342"/>
      <c r="VUQ447" s="342"/>
      <c r="VUR447" s="342"/>
      <c r="VUS447" s="342"/>
      <c r="VUT447" s="342"/>
      <c r="VUU447" s="342"/>
      <c r="VUV447" s="342"/>
      <c r="VUW447" s="342"/>
      <c r="VUX447" s="342"/>
      <c r="VUY447" s="342"/>
      <c r="VUZ447" s="342"/>
      <c r="VVA447" s="342"/>
      <c r="VVB447" s="342"/>
      <c r="VVC447" s="342"/>
      <c r="VVD447" s="342"/>
      <c r="VVE447" s="342"/>
      <c r="VVF447" s="342"/>
      <c r="VVG447" s="342"/>
      <c r="VVH447" s="342"/>
      <c r="VVI447" s="342"/>
      <c r="VVJ447" s="342"/>
      <c r="VVK447" s="342"/>
      <c r="VVL447" s="342"/>
      <c r="VVM447" s="342"/>
      <c r="VVN447" s="342"/>
      <c r="VVO447" s="342"/>
      <c r="VVP447" s="342"/>
      <c r="VVQ447" s="342"/>
      <c r="VVR447" s="342"/>
      <c r="VVS447" s="342"/>
      <c r="VVT447" s="342"/>
      <c r="VVU447" s="342"/>
      <c r="VVV447" s="342"/>
      <c r="VVW447" s="342"/>
      <c r="VVX447" s="342"/>
      <c r="VVY447" s="342"/>
      <c r="VVZ447" s="342"/>
      <c r="VWA447" s="342"/>
      <c r="VWB447" s="342"/>
      <c r="VWC447" s="342"/>
      <c r="VWD447" s="342"/>
      <c r="VWE447" s="342"/>
      <c r="VWF447" s="342"/>
      <c r="VWG447" s="342"/>
      <c r="VWH447" s="342"/>
      <c r="VWI447" s="342"/>
      <c r="VWJ447" s="342"/>
      <c r="VWK447" s="342"/>
      <c r="VWL447" s="342"/>
      <c r="VWM447" s="342"/>
      <c r="VWN447" s="342"/>
      <c r="VWO447" s="342"/>
      <c r="VWP447" s="342"/>
      <c r="VWQ447" s="342"/>
      <c r="VWR447" s="342"/>
      <c r="VWS447" s="342"/>
      <c r="VWT447" s="342"/>
      <c r="VWU447" s="342"/>
      <c r="VWV447" s="342"/>
      <c r="VWW447" s="342"/>
      <c r="VWX447" s="342"/>
      <c r="VWY447" s="342"/>
      <c r="VWZ447" s="342"/>
      <c r="VXA447" s="342"/>
      <c r="VXB447" s="342"/>
      <c r="VXC447" s="342"/>
      <c r="VXD447" s="342"/>
      <c r="VXE447" s="342"/>
      <c r="VXF447" s="342"/>
      <c r="VXG447" s="342"/>
      <c r="VXH447" s="342"/>
      <c r="VXI447" s="342"/>
      <c r="VXJ447" s="342"/>
      <c r="VXK447" s="342"/>
      <c r="VXL447" s="342"/>
      <c r="VXM447" s="342"/>
      <c r="VXN447" s="342"/>
      <c r="VXO447" s="342"/>
      <c r="VXP447" s="342"/>
      <c r="VXQ447" s="342"/>
      <c r="VXR447" s="342"/>
      <c r="VXS447" s="342"/>
      <c r="VXT447" s="342"/>
      <c r="VXU447" s="342"/>
      <c r="VXV447" s="342"/>
      <c r="VXW447" s="342"/>
      <c r="VXX447" s="342"/>
      <c r="VXY447" s="342"/>
      <c r="VXZ447" s="342"/>
      <c r="VYA447" s="342"/>
      <c r="VYB447" s="342"/>
      <c r="VYC447" s="342"/>
      <c r="VYD447" s="342"/>
      <c r="VYE447" s="342"/>
      <c r="VYF447" s="342"/>
      <c r="VYG447" s="342"/>
      <c r="VYH447" s="342"/>
      <c r="VYI447" s="342"/>
      <c r="VYJ447" s="342"/>
      <c r="VYK447" s="342"/>
      <c r="VYL447" s="342"/>
      <c r="VYM447" s="342"/>
      <c r="VYN447" s="342"/>
      <c r="VYO447" s="342"/>
      <c r="VYP447" s="342"/>
      <c r="VYQ447" s="342"/>
      <c r="VYR447" s="342"/>
      <c r="VYS447" s="342"/>
      <c r="VYT447" s="342"/>
      <c r="VYU447" s="342"/>
      <c r="VYV447" s="342"/>
      <c r="VYW447" s="342"/>
      <c r="VYX447" s="342"/>
      <c r="VYY447" s="342"/>
      <c r="VYZ447" s="342"/>
      <c r="VZA447" s="342"/>
      <c r="VZB447" s="342"/>
      <c r="VZC447" s="342"/>
      <c r="VZD447" s="342"/>
      <c r="VZE447" s="342"/>
      <c r="VZF447" s="342"/>
      <c r="VZG447" s="342"/>
      <c r="VZH447" s="342"/>
      <c r="VZI447" s="342"/>
      <c r="VZJ447" s="342"/>
      <c r="VZK447" s="342"/>
      <c r="VZL447" s="342"/>
      <c r="VZM447" s="342"/>
      <c r="VZN447" s="342"/>
      <c r="VZO447" s="342"/>
      <c r="VZP447" s="342"/>
      <c r="VZQ447" s="342"/>
      <c r="VZR447" s="342"/>
      <c r="VZS447" s="342"/>
      <c r="VZT447" s="342"/>
      <c r="VZU447" s="342"/>
      <c r="VZV447" s="342"/>
      <c r="VZW447" s="342"/>
      <c r="VZX447" s="342"/>
      <c r="VZY447" s="342"/>
      <c r="VZZ447" s="342"/>
      <c r="WAA447" s="342"/>
      <c r="WAB447" s="342"/>
      <c r="WAC447" s="342"/>
      <c r="WAD447" s="342"/>
      <c r="WAE447" s="342"/>
      <c r="WAF447" s="342"/>
      <c r="WAG447" s="342"/>
      <c r="WAH447" s="342"/>
      <c r="WAI447" s="342"/>
      <c r="WAJ447" s="342"/>
      <c r="WAK447" s="342"/>
      <c r="WAL447" s="342"/>
      <c r="WAM447" s="342"/>
      <c r="WAN447" s="342"/>
      <c r="WAO447" s="342"/>
      <c r="WAP447" s="342"/>
      <c r="WAQ447" s="342"/>
      <c r="WAR447" s="342"/>
      <c r="WAS447" s="342"/>
      <c r="WAT447" s="342"/>
      <c r="WAU447" s="342"/>
      <c r="WAV447" s="342"/>
      <c r="WAW447" s="342"/>
      <c r="WAX447" s="342"/>
      <c r="WAY447" s="342"/>
      <c r="WAZ447" s="342"/>
      <c r="WBA447" s="342"/>
      <c r="WBB447" s="342"/>
      <c r="WBC447" s="342"/>
      <c r="WBD447" s="342"/>
      <c r="WBE447" s="342"/>
      <c r="WBF447" s="342"/>
      <c r="WBG447" s="342"/>
      <c r="WBH447" s="342"/>
      <c r="WBI447" s="342"/>
      <c r="WBJ447" s="342"/>
      <c r="WBK447" s="342"/>
      <c r="WBL447" s="342"/>
      <c r="WBM447" s="342"/>
      <c r="WBN447" s="342"/>
      <c r="WBO447" s="342"/>
      <c r="WBP447" s="342"/>
      <c r="WBQ447" s="342"/>
      <c r="WBR447" s="342"/>
      <c r="WBS447" s="342"/>
      <c r="WBT447" s="342"/>
      <c r="WBU447" s="342"/>
      <c r="WBV447" s="342"/>
      <c r="WBW447" s="342"/>
      <c r="WBX447" s="342"/>
      <c r="WBY447" s="342"/>
      <c r="WBZ447" s="342"/>
      <c r="WCA447" s="342"/>
      <c r="WCB447" s="342"/>
      <c r="WCC447" s="342"/>
      <c r="WCD447" s="342"/>
      <c r="WCE447" s="342"/>
      <c r="WCF447" s="342"/>
      <c r="WCG447" s="342"/>
      <c r="WCH447" s="342"/>
      <c r="WCI447" s="342"/>
      <c r="WCJ447" s="342"/>
      <c r="WCK447" s="342"/>
      <c r="WCL447" s="342"/>
      <c r="WCM447" s="342"/>
      <c r="WCN447" s="342"/>
      <c r="WCO447" s="342"/>
      <c r="WCP447" s="342"/>
      <c r="WCQ447" s="342"/>
      <c r="WCR447" s="342"/>
      <c r="WCS447" s="342"/>
      <c r="WCT447" s="342"/>
      <c r="WCU447" s="342"/>
      <c r="WCV447" s="342"/>
      <c r="WCW447" s="342"/>
      <c r="WCX447" s="342"/>
      <c r="WCY447" s="342"/>
      <c r="WCZ447" s="342"/>
      <c r="WDA447" s="342"/>
      <c r="WDB447" s="342"/>
      <c r="WDC447" s="342"/>
      <c r="WDD447" s="342"/>
      <c r="WDE447" s="342"/>
      <c r="WDF447" s="342"/>
      <c r="WDG447" s="342"/>
      <c r="WDH447" s="342"/>
      <c r="WDI447" s="342"/>
      <c r="WDJ447" s="342"/>
      <c r="WDK447" s="342"/>
      <c r="WDL447" s="342"/>
      <c r="WDM447" s="342"/>
      <c r="WDN447" s="342"/>
      <c r="WDO447" s="342"/>
      <c r="WDP447" s="342"/>
      <c r="WDQ447" s="342"/>
      <c r="WDR447" s="342"/>
      <c r="WDS447" s="342"/>
      <c r="WDT447" s="342"/>
      <c r="WDU447" s="342"/>
      <c r="WDV447" s="342"/>
      <c r="WDW447" s="342"/>
      <c r="WDX447" s="342"/>
      <c r="WDY447" s="342"/>
      <c r="WDZ447" s="342"/>
      <c r="WEA447" s="342"/>
      <c r="WEB447" s="342"/>
      <c r="WEC447" s="342"/>
      <c r="WED447" s="342"/>
      <c r="WEE447" s="342"/>
      <c r="WEF447" s="342"/>
      <c r="WEG447" s="342"/>
      <c r="WEH447" s="342"/>
      <c r="WEI447" s="342"/>
      <c r="WEJ447" s="342"/>
      <c r="WEK447" s="342"/>
      <c r="WEL447" s="342"/>
      <c r="WEM447" s="342"/>
      <c r="WEN447" s="342"/>
      <c r="WEO447" s="342"/>
      <c r="WEP447" s="342"/>
      <c r="WEQ447" s="342"/>
      <c r="WER447" s="342"/>
      <c r="WES447" s="342"/>
      <c r="WET447" s="342"/>
      <c r="WEU447" s="342"/>
      <c r="WEV447" s="342"/>
      <c r="WEW447" s="342"/>
      <c r="WEX447" s="342"/>
      <c r="WEY447" s="342"/>
      <c r="WEZ447" s="342"/>
      <c r="WFA447" s="342"/>
      <c r="WFB447" s="342"/>
      <c r="WFC447" s="342"/>
      <c r="WFD447" s="342"/>
      <c r="WFE447" s="342"/>
      <c r="WFF447" s="342"/>
      <c r="WFG447" s="342"/>
      <c r="WFH447" s="342"/>
      <c r="WFI447" s="342"/>
      <c r="WFJ447" s="342"/>
      <c r="WFK447" s="342"/>
      <c r="WFL447" s="342"/>
      <c r="WFM447" s="342"/>
      <c r="WFN447" s="342"/>
      <c r="WFO447" s="342"/>
      <c r="WFP447" s="342"/>
      <c r="WFQ447" s="342"/>
      <c r="WFR447" s="342"/>
      <c r="WFS447" s="342"/>
      <c r="WFT447" s="342"/>
      <c r="WFU447" s="342"/>
      <c r="WFV447" s="342"/>
      <c r="WFW447" s="342"/>
      <c r="WFX447" s="342"/>
      <c r="WFY447" s="342"/>
      <c r="WFZ447" s="342"/>
      <c r="WGA447" s="342"/>
      <c r="WGB447" s="342"/>
      <c r="WGC447" s="342"/>
      <c r="WGD447" s="342"/>
      <c r="WGE447" s="342"/>
      <c r="WGF447" s="342"/>
      <c r="WGG447" s="342"/>
      <c r="WGH447" s="342"/>
      <c r="WGI447" s="342"/>
      <c r="WGJ447" s="342"/>
      <c r="WGK447" s="342"/>
      <c r="WGL447" s="342"/>
      <c r="WGM447" s="342"/>
      <c r="WGN447" s="342"/>
      <c r="WGO447" s="342"/>
      <c r="WGP447" s="342"/>
      <c r="WGQ447" s="342"/>
      <c r="WGR447" s="342"/>
      <c r="WGS447" s="342"/>
      <c r="WGT447" s="342"/>
      <c r="WGU447" s="342"/>
      <c r="WGV447" s="342"/>
      <c r="WGW447" s="342"/>
      <c r="WGX447" s="342"/>
      <c r="WGY447" s="342"/>
      <c r="WGZ447" s="342"/>
      <c r="WHA447" s="342"/>
      <c r="WHB447" s="342"/>
      <c r="WHC447" s="342"/>
      <c r="WHD447" s="342"/>
      <c r="WHE447" s="342"/>
      <c r="WHF447" s="342"/>
      <c r="WHG447" s="342"/>
      <c r="WHH447" s="342"/>
      <c r="WHI447" s="342"/>
      <c r="WHJ447" s="342"/>
      <c r="WHK447" s="342"/>
      <c r="WHL447" s="342"/>
      <c r="WHM447" s="342"/>
      <c r="WHN447" s="342"/>
      <c r="WHO447" s="342"/>
      <c r="WHP447" s="342"/>
      <c r="WHQ447" s="342"/>
      <c r="WHR447" s="342"/>
      <c r="WHS447" s="342"/>
      <c r="WHT447" s="342"/>
      <c r="WHU447" s="342"/>
      <c r="WHV447" s="342"/>
      <c r="WHW447" s="342"/>
      <c r="WHX447" s="342"/>
      <c r="WHY447" s="342"/>
      <c r="WHZ447" s="342"/>
      <c r="WIA447" s="342"/>
      <c r="WIB447" s="342"/>
      <c r="WIC447" s="342"/>
      <c r="WID447" s="342"/>
      <c r="WIE447" s="342"/>
      <c r="WIF447" s="342"/>
      <c r="WIG447" s="342"/>
      <c r="WIH447" s="342"/>
      <c r="WII447" s="342"/>
      <c r="WIJ447" s="342"/>
      <c r="WIK447" s="342"/>
      <c r="WIL447" s="342"/>
      <c r="WIM447" s="342"/>
      <c r="WIN447" s="342"/>
      <c r="WIO447" s="342"/>
      <c r="WIP447" s="342"/>
      <c r="WIQ447" s="342"/>
      <c r="WIR447" s="342"/>
      <c r="WIS447" s="342"/>
      <c r="WIT447" s="342"/>
      <c r="WIU447" s="342"/>
      <c r="WIV447" s="342"/>
      <c r="WIW447" s="342"/>
      <c r="WIX447" s="342"/>
      <c r="WIY447" s="342"/>
      <c r="WIZ447" s="342"/>
      <c r="WJA447" s="342"/>
      <c r="WJB447" s="342"/>
      <c r="WJC447" s="342"/>
      <c r="WJD447" s="342"/>
      <c r="WJE447" s="342"/>
      <c r="WJF447" s="342"/>
      <c r="WJG447" s="342"/>
      <c r="WJH447" s="342"/>
      <c r="WJI447" s="342"/>
      <c r="WJJ447" s="342"/>
      <c r="WJK447" s="342"/>
      <c r="WJL447" s="342"/>
      <c r="WJM447" s="342"/>
      <c r="WJN447" s="342"/>
      <c r="WJO447" s="342"/>
      <c r="WJP447" s="342"/>
      <c r="WJQ447" s="342"/>
      <c r="WJR447" s="342"/>
      <c r="WJS447" s="342"/>
      <c r="WJT447" s="342"/>
      <c r="WJU447" s="342"/>
      <c r="WJV447" s="342"/>
      <c r="WJW447" s="342"/>
      <c r="WJX447" s="342"/>
      <c r="WJY447" s="342"/>
      <c r="WJZ447" s="342"/>
      <c r="WKA447" s="342"/>
      <c r="WKB447" s="342"/>
      <c r="WKC447" s="342"/>
      <c r="WKD447" s="342"/>
      <c r="WKE447" s="342"/>
      <c r="WKF447" s="342"/>
      <c r="WKG447" s="342"/>
      <c r="WKH447" s="342"/>
      <c r="WKI447" s="342"/>
      <c r="WKJ447" s="342"/>
      <c r="WKK447" s="342"/>
      <c r="WKL447" s="342"/>
      <c r="WKM447" s="342"/>
      <c r="WKN447" s="342"/>
      <c r="WKO447" s="342"/>
      <c r="WKP447" s="342"/>
      <c r="WKQ447" s="342"/>
      <c r="WKR447" s="342"/>
      <c r="WKS447" s="342"/>
      <c r="WKT447" s="342"/>
      <c r="WKU447" s="342"/>
      <c r="WKV447" s="342"/>
      <c r="WKW447" s="342"/>
      <c r="WKX447" s="342"/>
      <c r="WKY447" s="342"/>
      <c r="WKZ447" s="342"/>
      <c r="WLA447" s="342"/>
      <c r="WLB447" s="342"/>
      <c r="WLC447" s="342"/>
      <c r="WLD447" s="342"/>
      <c r="WLE447" s="342"/>
      <c r="WLF447" s="342"/>
      <c r="WLG447" s="342"/>
      <c r="WLH447" s="342"/>
      <c r="WLI447" s="342"/>
      <c r="WLJ447" s="342"/>
      <c r="WLK447" s="342"/>
      <c r="WLL447" s="342"/>
      <c r="WLM447" s="342"/>
      <c r="WLN447" s="342"/>
      <c r="WLO447" s="342"/>
      <c r="WLP447" s="342"/>
      <c r="WLQ447" s="342"/>
      <c r="WLR447" s="342"/>
      <c r="WLS447" s="342"/>
      <c r="WLT447" s="342"/>
      <c r="WLU447" s="342"/>
      <c r="WLV447" s="342"/>
      <c r="WLW447" s="342"/>
      <c r="WLX447" s="342"/>
      <c r="WLY447" s="342"/>
      <c r="WLZ447" s="342"/>
      <c r="WMA447" s="342"/>
      <c r="WMB447" s="342"/>
      <c r="WMC447" s="342"/>
      <c r="WMD447" s="342"/>
      <c r="WME447" s="342"/>
      <c r="WMF447" s="342"/>
      <c r="WMG447" s="342"/>
      <c r="WMH447" s="342"/>
      <c r="WMI447" s="342"/>
      <c r="WMJ447" s="342"/>
      <c r="WMK447" s="342"/>
      <c r="WML447" s="342"/>
      <c r="WMM447" s="342"/>
      <c r="WMN447" s="342"/>
      <c r="WMO447" s="342"/>
      <c r="WMP447" s="342"/>
      <c r="WMQ447" s="342"/>
      <c r="WMR447" s="342"/>
      <c r="WMS447" s="342"/>
      <c r="WMT447" s="342"/>
      <c r="WMU447" s="342"/>
      <c r="WMV447" s="342"/>
      <c r="WMW447" s="342"/>
      <c r="WMX447" s="342"/>
      <c r="WMY447" s="342"/>
      <c r="WMZ447" s="342"/>
      <c r="WNA447" s="342"/>
      <c r="WNB447" s="342"/>
      <c r="WNC447" s="342"/>
      <c r="WND447" s="342"/>
      <c r="WNE447" s="342"/>
      <c r="WNF447" s="342"/>
      <c r="WNG447" s="342"/>
      <c r="WNH447" s="342"/>
      <c r="WNI447" s="342"/>
      <c r="WNJ447" s="342"/>
      <c r="WNK447" s="342"/>
      <c r="WNL447" s="342"/>
      <c r="WNM447" s="342"/>
      <c r="WNN447" s="342"/>
      <c r="WNO447" s="342"/>
      <c r="WNP447" s="342"/>
      <c r="WNQ447" s="342"/>
      <c r="WNR447" s="342"/>
      <c r="WNS447" s="342"/>
      <c r="WNT447" s="342"/>
      <c r="WNU447" s="342"/>
      <c r="WNV447" s="342"/>
      <c r="WNW447" s="342"/>
      <c r="WNX447" s="342"/>
      <c r="WNY447" s="342"/>
      <c r="WNZ447" s="342"/>
      <c r="WOA447" s="342"/>
      <c r="WOB447" s="342"/>
      <c r="WOC447" s="342"/>
      <c r="WOD447" s="342"/>
      <c r="WOE447" s="342"/>
      <c r="WOF447" s="342"/>
      <c r="WOG447" s="342"/>
      <c r="WOH447" s="342"/>
      <c r="WOI447" s="342"/>
      <c r="WOJ447" s="342"/>
      <c r="WOK447" s="342"/>
      <c r="WOL447" s="342"/>
      <c r="WOM447" s="342"/>
      <c r="WON447" s="342"/>
      <c r="WOO447" s="342"/>
      <c r="WOP447" s="342"/>
      <c r="WOQ447" s="342"/>
      <c r="WOR447" s="342"/>
      <c r="WOS447" s="342"/>
      <c r="WOT447" s="342"/>
      <c r="WOU447" s="342"/>
      <c r="WOV447" s="342"/>
      <c r="WOW447" s="342"/>
      <c r="WOX447" s="342"/>
      <c r="WOY447" s="342"/>
      <c r="WOZ447" s="342"/>
      <c r="WPA447" s="342"/>
      <c r="WPB447" s="342"/>
      <c r="WPC447" s="342"/>
      <c r="WPD447" s="342"/>
      <c r="WPE447" s="342"/>
      <c r="WPF447" s="342"/>
      <c r="WPG447" s="342"/>
      <c r="WPH447" s="342"/>
      <c r="WPI447" s="342"/>
      <c r="WPJ447" s="342"/>
      <c r="WPK447" s="342"/>
      <c r="WPL447" s="342"/>
      <c r="WPM447" s="342"/>
      <c r="WPN447" s="342"/>
      <c r="WPO447" s="342"/>
      <c r="WPP447" s="342"/>
      <c r="WPQ447" s="342"/>
      <c r="WPR447" s="342"/>
      <c r="WPS447" s="342"/>
      <c r="WPT447" s="342"/>
      <c r="WPU447" s="342"/>
      <c r="WPV447" s="342"/>
      <c r="WPW447" s="342"/>
      <c r="WPX447" s="342"/>
      <c r="WPY447" s="342"/>
      <c r="WPZ447" s="342"/>
      <c r="WQA447" s="342"/>
      <c r="WQB447" s="342"/>
      <c r="WQC447" s="342"/>
      <c r="WQD447" s="342"/>
      <c r="WQE447" s="342"/>
      <c r="WQF447" s="342"/>
      <c r="WQG447" s="342"/>
      <c r="WQH447" s="342"/>
      <c r="WQI447" s="342"/>
      <c r="WQJ447" s="342"/>
      <c r="WQK447" s="342"/>
      <c r="WQL447" s="342"/>
      <c r="WQM447" s="342"/>
      <c r="WQN447" s="342"/>
      <c r="WQO447" s="342"/>
      <c r="WQP447" s="342"/>
      <c r="WQQ447" s="342"/>
      <c r="WQR447" s="342"/>
      <c r="WQS447" s="342"/>
      <c r="WQT447" s="342"/>
      <c r="WQU447" s="342"/>
      <c r="WQV447" s="342"/>
      <c r="WQW447" s="342"/>
      <c r="WQX447" s="342"/>
      <c r="WQY447" s="342"/>
      <c r="WQZ447" s="342"/>
      <c r="WRA447" s="342"/>
      <c r="WRB447" s="342"/>
      <c r="WRC447" s="342"/>
      <c r="WRD447" s="342"/>
      <c r="WRE447" s="342"/>
      <c r="WRF447" s="342"/>
      <c r="WRG447" s="342"/>
      <c r="WRH447" s="342"/>
      <c r="WRI447" s="342"/>
      <c r="WRJ447" s="342"/>
      <c r="WRK447" s="342"/>
      <c r="WRL447" s="342"/>
      <c r="WRM447" s="342"/>
      <c r="WRN447" s="342"/>
      <c r="WRO447" s="342"/>
      <c r="WRP447" s="342"/>
      <c r="WRQ447" s="342"/>
      <c r="WRR447" s="342"/>
      <c r="WRS447" s="342"/>
      <c r="WRT447" s="342"/>
      <c r="WRU447" s="342"/>
      <c r="WRV447" s="342"/>
      <c r="WRW447" s="342"/>
      <c r="WRX447" s="342"/>
      <c r="WRY447" s="342"/>
      <c r="WRZ447" s="342"/>
      <c r="WSA447" s="342"/>
      <c r="WSB447" s="342"/>
      <c r="WSC447" s="342"/>
      <c r="WSD447" s="342"/>
      <c r="WSE447" s="342"/>
      <c r="WSF447" s="342"/>
      <c r="WSG447" s="342"/>
      <c r="WSH447" s="342"/>
      <c r="WSI447" s="342"/>
      <c r="WSJ447" s="342"/>
      <c r="WSK447" s="342"/>
      <c r="WSL447" s="342"/>
      <c r="WSM447" s="342"/>
      <c r="WSN447" s="342"/>
      <c r="WSO447" s="342"/>
      <c r="WSP447" s="342"/>
      <c r="WSQ447" s="342"/>
      <c r="WSR447" s="342"/>
      <c r="WSS447" s="342"/>
      <c r="WST447" s="342"/>
      <c r="WSU447" s="342"/>
      <c r="WSV447" s="342"/>
      <c r="WSW447" s="342"/>
      <c r="WSX447" s="342"/>
      <c r="WSY447" s="342"/>
      <c r="WSZ447" s="342"/>
      <c r="WTA447" s="342"/>
      <c r="WTB447" s="342"/>
      <c r="WTC447" s="342"/>
      <c r="WTD447" s="342"/>
      <c r="WTE447" s="342"/>
      <c r="WTF447" s="342"/>
      <c r="WTG447" s="342"/>
      <c r="WTH447" s="342"/>
      <c r="WTI447" s="342"/>
      <c r="WTJ447" s="342"/>
      <c r="WTK447" s="342"/>
      <c r="WTL447" s="342"/>
      <c r="WTM447" s="342"/>
      <c r="WTN447" s="342"/>
      <c r="WTO447" s="342"/>
      <c r="WTP447" s="342"/>
      <c r="WTQ447" s="342"/>
      <c r="WTR447" s="342"/>
      <c r="WTS447" s="342"/>
      <c r="WTT447" s="342"/>
      <c r="WTU447" s="342"/>
      <c r="WTV447" s="342"/>
      <c r="WTW447" s="342"/>
      <c r="WTX447" s="342"/>
      <c r="WTY447" s="342"/>
      <c r="WTZ447" s="342"/>
      <c r="WUA447" s="342"/>
      <c r="WUB447" s="342"/>
      <c r="WUC447" s="342"/>
      <c r="WUD447" s="342"/>
      <c r="WUE447" s="342"/>
      <c r="WUF447" s="342"/>
      <c r="WUG447" s="342"/>
      <c r="WUH447" s="342"/>
      <c r="WUI447" s="342"/>
      <c r="WUJ447" s="342"/>
      <c r="WUK447" s="342"/>
      <c r="WUL447" s="342"/>
      <c r="WUM447" s="342"/>
      <c r="WUN447" s="342"/>
      <c r="WUO447" s="342"/>
      <c r="WUP447" s="342"/>
      <c r="WUQ447" s="342"/>
      <c r="WUR447" s="342"/>
      <c r="WUS447" s="342"/>
      <c r="WUT447" s="342"/>
      <c r="WUU447" s="342"/>
      <c r="WUV447" s="342"/>
      <c r="WUW447" s="342"/>
      <c r="WUX447" s="342"/>
      <c r="WUY447" s="342"/>
      <c r="WUZ447" s="342"/>
      <c r="WVA447" s="342"/>
      <c r="WVB447" s="342"/>
      <c r="WVC447" s="342"/>
      <c r="WVD447" s="342"/>
      <c r="WVE447" s="342"/>
      <c r="WVF447" s="342"/>
      <c r="WVG447" s="342"/>
      <c r="WVH447" s="342"/>
      <c r="WVI447" s="342"/>
      <c r="WVJ447" s="342"/>
      <c r="WVK447" s="342"/>
      <c r="WVL447" s="342"/>
      <c r="WVM447" s="342"/>
      <c r="WVN447" s="342"/>
      <c r="WVO447" s="342"/>
      <c r="WVP447" s="342"/>
      <c r="WVQ447" s="342"/>
      <c r="WVR447" s="342"/>
      <c r="WVS447" s="342"/>
      <c r="WVT447" s="342"/>
      <c r="WVU447" s="342"/>
      <c r="WVV447" s="342"/>
      <c r="WVW447" s="342"/>
      <c r="WVX447" s="342"/>
      <c r="WVY447" s="342"/>
      <c r="WVZ447" s="342"/>
      <c r="WWA447" s="342"/>
      <c r="WWB447" s="342"/>
      <c r="WWC447" s="342"/>
      <c r="WWD447" s="342"/>
      <c r="WWE447" s="342"/>
      <c r="WWF447" s="342"/>
      <c r="WWG447" s="342"/>
      <c r="WWH447" s="342"/>
      <c r="WWI447" s="342"/>
      <c r="WWJ447" s="342"/>
      <c r="WWK447" s="342"/>
      <c r="WWL447" s="342"/>
      <c r="WWM447" s="342"/>
      <c r="WWN447" s="342"/>
      <c r="WWO447" s="342"/>
      <c r="WWP447" s="342"/>
      <c r="WWQ447" s="342"/>
      <c r="WWR447" s="342"/>
      <c r="WWS447" s="342"/>
      <c r="WWT447" s="342"/>
      <c r="WWU447" s="342"/>
      <c r="WWV447" s="342"/>
      <c r="WWW447" s="342"/>
      <c r="WWX447" s="342"/>
      <c r="WWY447" s="342"/>
      <c r="WWZ447" s="342"/>
      <c r="WXA447" s="342"/>
      <c r="WXB447" s="342"/>
      <c r="WXC447" s="342"/>
      <c r="WXD447" s="342"/>
      <c r="WXE447" s="342"/>
      <c r="WXF447" s="342"/>
      <c r="WXG447" s="342"/>
      <c r="WXH447" s="342"/>
      <c r="WXI447" s="342"/>
      <c r="WXJ447" s="342"/>
      <c r="WXK447" s="342"/>
      <c r="WXL447" s="342"/>
      <c r="WXM447" s="342"/>
      <c r="WXN447" s="342"/>
      <c r="WXO447" s="342"/>
      <c r="WXP447" s="342"/>
      <c r="WXQ447" s="342"/>
      <c r="WXR447" s="342"/>
      <c r="WXS447" s="342"/>
      <c r="WXT447" s="342"/>
      <c r="WXU447" s="342"/>
      <c r="WXV447" s="342"/>
      <c r="WXW447" s="342"/>
      <c r="WXX447" s="342"/>
      <c r="WXY447" s="342"/>
      <c r="WXZ447" s="342"/>
      <c r="WYA447" s="342"/>
      <c r="WYB447" s="342"/>
      <c r="WYC447" s="342"/>
      <c r="WYD447" s="342"/>
      <c r="WYE447" s="342"/>
      <c r="WYF447" s="342"/>
      <c r="WYG447" s="342"/>
      <c r="WYH447" s="342"/>
      <c r="WYI447" s="342"/>
      <c r="WYJ447" s="342"/>
      <c r="WYK447" s="342"/>
      <c r="WYL447" s="342"/>
      <c r="WYM447" s="342"/>
      <c r="WYN447" s="342"/>
      <c r="WYO447" s="342"/>
      <c r="WYP447" s="342"/>
      <c r="WYQ447" s="342"/>
      <c r="WYR447" s="342"/>
      <c r="WYS447" s="342"/>
      <c r="WYT447" s="342"/>
      <c r="WYU447" s="342"/>
      <c r="WYV447" s="342"/>
      <c r="WYW447" s="342"/>
      <c r="WYX447" s="342"/>
      <c r="WYY447" s="342"/>
      <c r="WYZ447" s="342"/>
      <c r="WZA447" s="342"/>
      <c r="WZB447" s="342"/>
      <c r="WZC447" s="342"/>
      <c r="WZD447" s="342"/>
      <c r="WZE447" s="342"/>
      <c r="WZF447" s="342"/>
      <c r="WZG447" s="342"/>
      <c r="WZH447" s="342"/>
      <c r="WZI447" s="342"/>
      <c r="WZJ447" s="342"/>
      <c r="WZK447" s="342"/>
      <c r="WZL447" s="342"/>
      <c r="WZM447" s="342"/>
      <c r="WZN447" s="342"/>
      <c r="WZO447" s="342"/>
      <c r="WZP447" s="342"/>
      <c r="WZQ447" s="342"/>
      <c r="WZR447" s="342"/>
      <c r="WZS447" s="342"/>
      <c r="WZT447" s="342"/>
      <c r="WZU447" s="342"/>
      <c r="WZV447" s="342"/>
      <c r="WZW447" s="342"/>
      <c r="WZX447" s="342"/>
      <c r="WZY447" s="342"/>
      <c r="WZZ447" s="342"/>
      <c r="XAA447" s="342"/>
      <c r="XAB447" s="342"/>
      <c r="XAC447" s="342"/>
      <c r="XAD447" s="342"/>
      <c r="XAE447" s="342"/>
      <c r="XAF447" s="342"/>
      <c r="XAG447" s="342"/>
      <c r="XAH447" s="342"/>
      <c r="XAI447" s="342"/>
      <c r="XAJ447" s="342"/>
      <c r="XAK447" s="342"/>
      <c r="XAL447" s="342"/>
      <c r="XAM447" s="342"/>
      <c r="XAN447" s="342"/>
      <c r="XAO447" s="342"/>
      <c r="XAP447" s="342"/>
      <c r="XAQ447" s="342"/>
      <c r="XAR447" s="342"/>
      <c r="XAS447" s="342"/>
      <c r="XAT447" s="342"/>
      <c r="XAU447" s="342"/>
      <c r="XAV447" s="342"/>
      <c r="XAW447" s="342"/>
      <c r="XAX447" s="342"/>
      <c r="XAY447" s="342"/>
      <c r="XAZ447" s="342"/>
      <c r="XBA447" s="342"/>
      <c r="XBB447" s="342"/>
      <c r="XBC447" s="342"/>
      <c r="XBD447" s="342"/>
      <c r="XBE447" s="342"/>
      <c r="XBF447" s="342"/>
      <c r="XBG447" s="342"/>
      <c r="XBH447" s="342"/>
      <c r="XBI447" s="342"/>
      <c r="XBJ447" s="342"/>
      <c r="XBK447" s="342"/>
      <c r="XBL447" s="342"/>
      <c r="XBM447" s="342"/>
      <c r="XBN447" s="342"/>
      <c r="XBO447" s="342"/>
      <c r="XBP447" s="342"/>
      <c r="XBQ447" s="342"/>
      <c r="XBR447" s="342"/>
      <c r="XBS447" s="342"/>
      <c r="XBT447" s="342"/>
      <c r="XBU447" s="342"/>
      <c r="XBV447" s="342"/>
      <c r="XBW447" s="342"/>
      <c r="XBX447" s="342"/>
      <c r="XBY447" s="342"/>
      <c r="XBZ447" s="342"/>
      <c r="XCA447" s="342"/>
      <c r="XCB447" s="342"/>
      <c r="XCC447" s="342"/>
      <c r="XCD447" s="342"/>
      <c r="XCE447" s="342"/>
      <c r="XCF447" s="342"/>
      <c r="XCG447" s="342"/>
      <c r="XCH447" s="342"/>
      <c r="XCI447" s="342"/>
      <c r="XCJ447" s="342"/>
      <c r="XCK447" s="342"/>
      <c r="XCL447" s="342"/>
      <c r="XCM447" s="342"/>
      <c r="XCN447" s="342"/>
      <c r="XCO447" s="342"/>
      <c r="XCP447" s="342"/>
      <c r="XCQ447" s="342"/>
      <c r="XCR447" s="342"/>
      <c r="XCS447" s="342"/>
      <c r="XCT447" s="342"/>
      <c r="XCU447" s="342"/>
      <c r="XCV447" s="342"/>
      <c r="XCW447" s="342"/>
      <c r="XCX447" s="342"/>
      <c r="XCY447" s="342"/>
      <c r="XCZ447" s="342"/>
      <c r="XDA447" s="342"/>
      <c r="XDB447" s="342"/>
      <c r="XDC447" s="342"/>
      <c r="XDD447" s="342"/>
      <c r="XDE447" s="342"/>
      <c r="XDF447" s="342"/>
      <c r="XDG447" s="342"/>
      <c r="XDH447" s="342"/>
      <c r="XDI447" s="342"/>
      <c r="XDJ447" s="342"/>
      <c r="XDK447" s="342"/>
      <c r="XDL447" s="342"/>
      <c r="XDM447" s="342"/>
      <c r="XDN447" s="342"/>
      <c r="XDO447" s="342"/>
      <c r="XDP447" s="342"/>
      <c r="XDQ447" s="342"/>
      <c r="XDR447" s="342"/>
      <c r="XDS447" s="342"/>
      <c r="XDT447" s="342"/>
      <c r="XDU447" s="342"/>
      <c r="XDV447" s="342"/>
      <c r="XDW447" s="342"/>
      <c r="XDX447" s="342"/>
      <c r="XDY447" s="342"/>
      <c r="XDZ447" s="342"/>
      <c r="XEA447" s="342"/>
      <c r="XEB447" s="342"/>
      <c r="XEC447" s="342"/>
      <c r="XED447" s="342"/>
      <c r="XEE447" s="342"/>
      <c r="XEF447" s="342"/>
      <c r="XEG447" s="342"/>
      <c r="XEH447" s="342"/>
      <c r="XEI447" s="342"/>
      <c r="XEJ447" s="342"/>
      <c r="XEK447" s="342"/>
      <c r="XEL447" s="342"/>
      <c r="XEM447" s="342"/>
      <c r="XEN447" s="342"/>
      <c r="XEO447" s="342"/>
      <c r="XEP447" s="342"/>
      <c r="XEQ447" s="342"/>
      <c r="XER447" s="342"/>
      <c r="XES447" s="342"/>
      <c r="XET447" s="342"/>
      <c r="XEU447" s="342"/>
      <c r="XEV447" s="342"/>
      <c r="XEW447" s="342"/>
      <c r="XEX447" s="342"/>
      <c r="XEY447" s="342"/>
      <c r="XEZ447" s="342"/>
      <c r="XFA447" s="342"/>
      <c r="XFB447" s="342"/>
    </row>
    <row r="448" spans="1:16382" s="562" customFormat="1" x14ac:dyDescent="0.25">
      <c r="A448" s="567" t="s">
        <v>473</v>
      </c>
      <c r="B448" s="563" t="s">
        <v>381</v>
      </c>
      <c r="C448" s="564">
        <v>0</v>
      </c>
      <c r="D448" s="564">
        <v>0</v>
      </c>
      <c r="E448" s="564">
        <v>0</v>
      </c>
      <c r="F448" s="564">
        <v>6396.59</v>
      </c>
      <c r="G448" s="525">
        <f t="shared" si="42"/>
        <v>6396.59</v>
      </c>
      <c r="H448" s="565">
        <f t="shared" ref="H448:H451" si="43">IFERROR(F448/E448*100,F448)</f>
        <v>6396.59</v>
      </c>
      <c r="I448" s="342"/>
      <c r="J448" s="342"/>
      <c r="K448" s="342"/>
      <c r="L448" s="342"/>
      <c r="M448" s="342"/>
      <c r="N448" s="342"/>
      <c r="O448" s="342"/>
      <c r="P448" s="342"/>
      <c r="Q448" s="342"/>
      <c r="R448" s="342"/>
      <c r="S448" s="342"/>
      <c r="T448" s="342"/>
      <c r="U448" s="342"/>
      <c r="V448" s="342"/>
      <c r="W448" s="342"/>
      <c r="X448" s="342"/>
      <c r="Y448" s="342"/>
      <c r="Z448" s="342"/>
      <c r="AA448" s="342"/>
      <c r="AB448" s="342"/>
      <c r="AC448" s="330"/>
      <c r="AD448" s="330"/>
      <c r="AE448" s="330"/>
      <c r="AF448" s="330"/>
      <c r="AG448" s="330"/>
      <c r="AH448" s="330"/>
      <c r="AI448" s="330"/>
      <c r="AJ448" s="330"/>
      <c r="AK448" s="330"/>
      <c r="AL448" s="330"/>
      <c r="AM448" s="330"/>
      <c r="AN448" s="330"/>
      <c r="AO448" s="330"/>
      <c r="AP448" s="330"/>
      <c r="AQ448" s="330"/>
      <c r="AR448" s="330"/>
      <c r="AS448" s="330"/>
      <c r="AT448" s="330"/>
      <c r="AU448" s="330"/>
      <c r="AV448" s="330"/>
      <c r="AW448" s="330"/>
      <c r="AX448" s="330"/>
      <c r="AY448" s="330"/>
      <c r="AZ448" s="330"/>
      <c r="BA448" s="330"/>
      <c r="BB448" s="330"/>
      <c r="BC448" s="330"/>
      <c r="BD448" s="330"/>
      <c r="BE448" s="330"/>
      <c r="BF448" s="330"/>
      <c r="BG448" s="330"/>
      <c r="BH448" s="330"/>
      <c r="BI448" s="330"/>
      <c r="BJ448" s="330"/>
      <c r="BK448" s="330"/>
      <c r="BL448" s="330"/>
      <c r="BM448" s="330"/>
      <c r="BN448" s="330"/>
      <c r="BO448" s="330"/>
      <c r="BP448" s="330"/>
      <c r="BQ448" s="330"/>
      <c r="BR448" s="330"/>
      <c r="BS448" s="330"/>
      <c r="BT448" s="330"/>
      <c r="BU448" s="330"/>
      <c r="BV448" s="330"/>
      <c r="BW448" s="330"/>
      <c r="BX448" s="330"/>
      <c r="BY448" s="330"/>
      <c r="BZ448" s="330"/>
      <c r="CA448" s="330"/>
      <c r="CB448" s="330"/>
      <c r="CC448" s="330"/>
      <c r="CD448" s="330"/>
      <c r="CE448" s="330"/>
      <c r="CF448" s="330"/>
      <c r="CG448" s="330"/>
      <c r="CH448" s="330"/>
      <c r="CI448" s="330"/>
      <c r="CJ448" s="330"/>
      <c r="CK448" s="330"/>
      <c r="CL448" s="330"/>
      <c r="CM448" s="330"/>
      <c r="CN448" s="330"/>
      <c r="CO448" s="330"/>
      <c r="CP448" s="330"/>
      <c r="CQ448" s="330"/>
      <c r="CR448" s="330"/>
      <c r="CS448" s="330"/>
      <c r="CT448" s="330"/>
      <c r="CU448" s="330"/>
      <c r="CV448" s="330"/>
      <c r="CW448" s="330"/>
      <c r="CX448" s="330"/>
      <c r="CY448" s="330"/>
      <c r="CZ448" s="330"/>
      <c r="DA448" s="330"/>
      <c r="DB448" s="330"/>
      <c r="DC448" s="330"/>
      <c r="DD448" s="330"/>
      <c r="DE448" s="330"/>
      <c r="DF448" s="330"/>
      <c r="DG448" s="330"/>
      <c r="DH448" s="330"/>
      <c r="DI448" s="330"/>
      <c r="DJ448" s="330"/>
      <c r="DK448" s="330"/>
      <c r="DL448" s="330"/>
      <c r="DM448" s="330"/>
      <c r="DN448" s="330"/>
      <c r="DO448" s="330"/>
      <c r="DP448" s="330"/>
      <c r="DQ448" s="330"/>
      <c r="DR448" s="330"/>
      <c r="DS448" s="330"/>
      <c r="DT448" s="330"/>
      <c r="DU448" s="330"/>
      <c r="DV448" s="330"/>
      <c r="DW448" s="330"/>
      <c r="DX448" s="330"/>
      <c r="DY448" s="330"/>
      <c r="DZ448" s="330"/>
      <c r="EA448" s="330"/>
      <c r="EB448" s="330"/>
      <c r="EC448" s="330"/>
      <c r="ED448" s="330"/>
      <c r="EE448" s="330"/>
      <c r="EF448" s="330"/>
      <c r="EG448" s="330"/>
      <c r="EH448" s="330"/>
      <c r="EI448" s="330"/>
      <c r="EJ448" s="330"/>
      <c r="EK448" s="330"/>
      <c r="EL448" s="330"/>
      <c r="EM448" s="330"/>
      <c r="EN448" s="330"/>
      <c r="EO448" s="330"/>
      <c r="EP448" s="330"/>
      <c r="EQ448" s="330"/>
      <c r="ER448" s="330"/>
      <c r="ES448" s="330"/>
      <c r="ET448" s="330"/>
      <c r="EU448" s="330"/>
      <c r="EV448" s="330"/>
      <c r="EW448" s="330"/>
      <c r="EX448" s="330"/>
      <c r="EY448" s="330"/>
      <c r="EZ448" s="330"/>
      <c r="FA448" s="330"/>
      <c r="FB448" s="330"/>
      <c r="FC448" s="330"/>
      <c r="FD448" s="330"/>
      <c r="FE448" s="330"/>
      <c r="FF448" s="330"/>
      <c r="FG448" s="330"/>
      <c r="FH448" s="330"/>
      <c r="FI448" s="330"/>
      <c r="FJ448" s="330"/>
      <c r="FK448" s="330"/>
      <c r="FL448" s="330"/>
      <c r="FM448" s="330"/>
      <c r="FN448" s="330"/>
      <c r="FO448" s="330"/>
      <c r="FP448" s="330"/>
      <c r="FQ448" s="330"/>
      <c r="FR448" s="330"/>
      <c r="FS448" s="330"/>
      <c r="FT448" s="330"/>
      <c r="FU448" s="330"/>
      <c r="FV448" s="330"/>
      <c r="FW448" s="330"/>
      <c r="FX448" s="330"/>
      <c r="FY448" s="330"/>
      <c r="FZ448" s="330"/>
      <c r="GA448" s="330"/>
      <c r="GB448" s="330"/>
      <c r="GC448" s="330"/>
      <c r="GD448" s="330"/>
      <c r="GE448" s="330"/>
      <c r="GF448" s="330"/>
      <c r="GG448" s="330"/>
      <c r="GH448" s="330"/>
      <c r="GI448" s="330"/>
      <c r="GJ448" s="330"/>
      <c r="GK448" s="330"/>
      <c r="GL448" s="330"/>
      <c r="GM448" s="330"/>
      <c r="GN448" s="330"/>
      <c r="GO448" s="330"/>
      <c r="GP448" s="330"/>
      <c r="GQ448" s="330"/>
      <c r="GR448" s="330"/>
      <c r="GS448" s="330"/>
      <c r="GT448" s="330"/>
      <c r="GU448" s="330"/>
      <c r="GV448" s="330"/>
      <c r="GW448" s="330"/>
      <c r="GX448" s="330"/>
      <c r="GY448" s="330"/>
      <c r="GZ448" s="330"/>
      <c r="HA448" s="330"/>
      <c r="HB448" s="330"/>
      <c r="HC448" s="330"/>
      <c r="HD448" s="330"/>
      <c r="HE448" s="330"/>
      <c r="HF448" s="330"/>
      <c r="HG448" s="330"/>
      <c r="HH448" s="330"/>
      <c r="HI448" s="330"/>
      <c r="HJ448" s="330"/>
      <c r="HK448" s="330"/>
      <c r="HL448" s="330"/>
      <c r="HM448" s="330"/>
      <c r="HN448" s="330"/>
      <c r="HO448" s="330"/>
      <c r="HP448" s="330"/>
      <c r="HQ448" s="330"/>
      <c r="HR448" s="330"/>
      <c r="HS448" s="330"/>
      <c r="HT448" s="330"/>
      <c r="HU448" s="330"/>
      <c r="HV448" s="330"/>
      <c r="HW448" s="330"/>
      <c r="HX448" s="330"/>
      <c r="HY448" s="330"/>
      <c r="HZ448" s="330"/>
      <c r="IA448" s="330"/>
      <c r="IB448" s="330"/>
      <c r="IC448" s="330"/>
      <c r="ID448" s="330"/>
      <c r="IE448" s="330"/>
      <c r="IF448" s="330"/>
      <c r="IG448" s="330"/>
      <c r="IH448" s="330"/>
      <c r="II448" s="330"/>
      <c r="IJ448" s="330"/>
      <c r="IK448" s="330"/>
      <c r="IL448" s="330"/>
      <c r="IM448" s="330"/>
      <c r="IN448" s="330"/>
      <c r="IO448" s="330"/>
      <c r="IP448" s="330"/>
      <c r="IQ448" s="330"/>
      <c r="IR448" s="330"/>
      <c r="IS448" s="330"/>
      <c r="IT448" s="330"/>
      <c r="IU448" s="330"/>
      <c r="IV448" s="330"/>
      <c r="IW448" s="330"/>
      <c r="IX448" s="330"/>
      <c r="IY448" s="330"/>
      <c r="IZ448" s="330"/>
      <c r="JA448" s="330"/>
      <c r="JB448" s="330"/>
      <c r="JC448" s="330"/>
      <c r="JD448" s="330"/>
      <c r="JE448" s="330"/>
      <c r="JF448" s="330"/>
      <c r="JG448" s="330"/>
      <c r="JH448" s="330"/>
      <c r="JI448" s="330"/>
      <c r="JJ448" s="330"/>
      <c r="JK448" s="330"/>
      <c r="JL448" s="330"/>
      <c r="JM448" s="330"/>
      <c r="JN448" s="330"/>
      <c r="JO448" s="330"/>
      <c r="JP448" s="330"/>
      <c r="JQ448" s="330"/>
      <c r="JR448" s="330"/>
      <c r="JS448" s="330"/>
      <c r="JT448" s="330"/>
      <c r="JU448" s="330"/>
      <c r="JV448" s="330"/>
      <c r="JW448" s="330"/>
      <c r="JX448" s="330"/>
      <c r="JY448" s="330"/>
      <c r="JZ448" s="330"/>
      <c r="KA448" s="330"/>
      <c r="KB448" s="330"/>
      <c r="KC448" s="330"/>
      <c r="KD448" s="330"/>
      <c r="KE448" s="330"/>
      <c r="KF448" s="330"/>
      <c r="KG448" s="330"/>
      <c r="KH448" s="330"/>
      <c r="KI448" s="330"/>
      <c r="KJ448" s="330"/>
      <c r="KK448" s="330"/>
      <c r="KL448" s="330"/>
      <c r="KM448" s="330"/>
      <c r="KN448" s="330"/>
      <c r="KO448" s="330"/>
      <c r="KP448" s="330"/>
      <c r="KQ448" s="330"/>
      <c r="KR448" s="330"/>
      <c r="KS448" s="330"/>
      <c r="KT448" s="330"/>
      <c r="KU448" s="330"/>
      <c r="KV448" s="330"/>
      <c r="KW448" s="330"/>
      <c r="KX448" s="330"/>
      <c r="KY448" s="330"/>
      <c r="KZ448" s="330"/>
      <c r="LA448" s="330"/>
      <c r="LB448" s="330"/>
      <c r="LC448" s="330"/>
      <c r="LD448" s="330"/>
      <c r="LE448" s="330"/>
      <c r="LF448" s="330"/>
      <c r="LG448" s="330"/>
      <c r="LH448" s="330"/>
      <c r="LI448" s="330"/>
      <c r="LJ448" s="330"/>
      <c r="LK448" s="330"/>
      <c r="LL448" s="330"/>
      <c r="LM448" s="330"/>
      <c r="LN448" s="330"/>
      <c r="LO448" s="330"/>
      <c r="LP448" s="330"/>
      <c r="LQ448" s="330"/>
      <c r="LR448" s="330"/>
      <c r="LS448" s="330"/>
      <c r="LT448" s="330"/>
      <c r="LU448" s="330"/>
      <c r="LV448" s="330"/>
      <c r="LW448" s="330"/>
      <c r="LX448" s="330"/>
      <c r="LY448" s="330"/>
      <c r="LZ448" s="330"/>
      <c r="MA448" s="330"/>
      <c r="MB448" s="330"/>
      <c r="MC448" s="330"/>
      <c r="MD448" s="330"/>
      <c r="ME448" s="330"/>
      <c r="MF448" s="330"/>
      <c r="MG448" s="330"/>
      <c r="MH448" s="330"/>
      <c r="MI448" s="330"/>
      <c r="MJ448" s="330"/>
      <c r="MK448" s="330"/>
      <c r="ML448" s="330"/>
      <c r="MM448" s="330"/>
      <c r="MN448" s="330"/>
      <c r="MO448" s="330"/>
      <c r="MP448" s="330"/>
      <c r="MQ448" s="330"/>
      <c r="MR448" s="330"/>
      <c r="MS448" s="330"/>
      <c r="MT448" s="330"/>
      <c r="MU448" s="330"/>
      <c r="MV448" s="330"/>
      <c r="MW448" s="330"/>
      <c r="MX448" s="330"/>
      <c r="MY448" s="330"/>
      <c r="MZ448" s="330"/>
      <c r="NA448" s="330"/>
      <c r="NB448" s="330"/>
      <c r="NC448" s="330"/>
      <c r="ND448" s="330"/>
      <c r="NE448" s="330"/>
      <c r="NF448" s="330"/>
      <c r="NG448" s="330"/>
      <c r="NH448" s="330"/>
      <c r="NI448" s="330"/>
      <c r="NJ448" s="330"/>
      <c r="NK448" s="330"/>
      <c r="NL448" s="330"/>
      <c r="NM448" s="330"/>
      <c r="NN448" s="330"/>
      <c r="NO448" s="330"/>
      <c r="NP448" s="330"/>
      <c r="NQ448" s="330"/>
      <c r="NR448" s="330"/>
      <c r="NS448" s="330"/>
      <c r="NT448" s="330"/>
      <c r="NU448" s="330"/>
      <c r="NV448" s="330"/>
      <c r="NW448" s="330"/>
      <c r="NX448" s="330"/>
      <c r="NY448" s="330"/>
      <c r="NZ448" s="330"/>
      <c r="OA448" s="330"/>
      <c r="OB448" s="330"/>
      <c r="OC448" s="330"/>
      <c r="OD448" s="330"/>
      <c r="OE448" s="330"/>
      <c r="OF448" s="330"/>
      <c r="OG448" s="330"/>
      <c r="OH448" s="330"/>
      <c r="OI448" s="330"/>
      <c r="OJ448" s="330"/>
      <c r="OK448" s="330"/>
      <c r="OL448" s="330"/>
      <c r="OM448" s="330"/>
      <c r="ON448" s="330"/>
      <c r="OO448" s="330"/>
      <c r="OP448" s="330"/>
      <c r="OQ448" s="330"/>
      <c r="OR448" s="330"/>
      <c r="OS448" s="330"/>
      <c r="OT448" s="330"/>
      <c r="OU448" s="330"/>
      <c r="OV448" s="330"/>
      <c r="OW448" s="330"/>
      <c r="OX448" s="330"/>
      <c r="OY448" s="330"/>
      <c r="OZ448" s="330"/>
      <c r="PA448" s="330"/>
      <c r="PB448" s="330"/>
      <c r="PC448" s="330"/>
      <c r="PD448" s="330"/>
      <c r="PE448" s="330"/>
      <c r="PF448" s="330"/>
      <c r="PG448" s="330"/>
      <c r="PH448" s="330"/>
      <c r="PI448" s="330"/>
      <c r="PJ448" s="330"/>
      <c r="PK448" s="330"/>
      <c r="PL448" s="330"/>
      <c r="PM448" s="330"/>
      <c r="PN448" s="330"/>
      <c r="PO448" s="330"/>
      <c r="PP448" s="330"/>
      <c r="PQ448" s="330"/>
      <c r="PR448" s="330"/>
      <c r="PS448" s="330"/>
      <c r="PT448" s="330"/>
      <c r="PU448" s="330"/>
      <c r="PV448" s="330"/>
      <c r="PW448" s="330"/>
      <c r="PX448" s="330"/>
      <c r="PY448" s="330"/>
      <c r="PZ448" s="330"/>
      <c r="QA448" s="330"/>
      <c r="QB448" s="330"/>
      <c r="QC448" s="330"/>
      <c r="QD448" s="330"/>
      <c r="QE448" s="330"/>
      <c r="QF448" s="330"/>
      <c r="QG448" s="330"/>
      <c r="QH448" s="330"/>
      <c r="QI448" s="330"/>
      <c r="QJ448" s="330"/>
      <c r="QK448" s="330"/>
      <c r="QL448" s="330"/>
      <c r="QM448" s="330"/>
      <c r="QN448" s="330"/>
      <c r="QO448" s="330"/>
      <c r="QP448" s="330"/>
      <c r="QQ448" s="330"/>
      <c r="QR448" s="330"/>
      <c r="QS448" s="330"/>
      <c r="QT448" s="330"/>
      <c r="QU448" s="330"/>
      <c r="QV448" s="330"/>
      <c r="QW448" s="330"/>
      <c r="QX448" s="330"/>
      <c r="QY448" s="330"/>
      <c r="QZ448" s="330"/>
      <c r="RA448" s="330"/>
      <c r="RB448" s="330"/>
      <c r="RC448" s="330"/>
      <c r="RD448" s="330"/>
      <c r="RE448" s="330"/>
      <c r="RF448" s="330"/>
      <c r="RG448" s="330"/>
      <c r="RH448" s="330"/>
      <c r="RI448" s="330"/>
      <c r="RJ448" s="330"/>
      <c r="RK448" s="330"/>
      <c r="RL448" s="330"/>
      <c r="RM448" s="330"/>
      <c r="RN448" s="330"/>
      <c r="RO448" s="330"/>
      <c r="RP448" s="330"/>
      <c r="RQ448" s="330"/>
      <c r="RR448" s="330"/>
      <c r="RS448" s="330"/>
      <c r="RT448" s="330"/>
      <c r="RU448" s="330"/>
      <c r="RV448" s="330"/>
      <c r="RW448" s="330"/>
      <c r="RX448" s="330"/>
      <c r="RY448" s="330"/>
      <c r="RZ448" s="330"/>
      <c r="SA448" s="330"/>
      <c r="SB448" s="330"/>
      <c r="SC448" s="330"/>
      <c r="SD448" s="330"/>
      <c r="SE448" s="330"/>
      <c r="SF448" s="330"/>
      <c r="SG448" s="330"/>
      <c r="SH448" s="330"/>
      <c r="SI448" s="330"/>
      <c r="SJ448" s="330"/>
      <c r="SK448" s="330"/>
      <c r="SL448" s="330"/>
      <c r="SM448" s="330"/>
      <c r="SN448" s="330"/>
      <c r="SO448" s="330"/>
      <c r="SP448" s="330"/>
      <c r="SQ448" s="330"/>
      <c r="SR448" s="330"/>
      <c r="SS448" s="330"/>
      <c r="ST448" s="330"/>
      <c r="SU448" s="330"/>
      <c r="SV448" s="330"/>
      <c r="SW448" s="330"/>
      <c r="SX448" s="330"/>
      <c r="SY448" s="330"/>
      <c r="SZ448" s="330"/>
      <c r="TA448" s="330"/>
      <c r="TB448" s="330"/>
      <c r="TC448" s="330"/>
      <c r="TD448" s="330"/>
      <c r="TE448" s="330"/>
      <c r="TF448" s="330"/>
      <c r="TG448" s="330"/>
      <c r="TH448" s="330"/>
      <c r="TI448" s="330"/>
      <c r="TJ448" s="330"/>
      <c r="TK448" s="330"/>
      <c r="TL448" s="330"/>
      <c r="TM448" s="330"/>
      <c r="TN448" s="330"/>
      <c r="TO448" s="330"/>
      <c r="TP448" s="330"/>
      <c r="TQ448" s="330"/>
      <c r="TR448" s="330"/>
      <c r="TS448" s="330"/>
      <c r="TT448" s="330"/>
      <c r="TU448" s="330"/>
      <c r="TV448" s="330"/>
      <c r="TW448" s="330"/>
      <c r="TX448" s="330"/>
      <c r="TY448" s="330"/>
      <c r="TZ448" s="330"/>
      <c r="UA448" s="330"/>
      <c r="UB448" s="330"/>
      <c r="UC448" s="330"/>
      <c r="UD448" s="330"/>
      <c r="UE448" s="330"/>
      <c r="UF448" s="330"/>
      <c r="UG448" s="330"/>
      <c r="UH448" s="330"/>
      <c r="UI448" s="330"/>
      <c r="UJ448" s="330"/>
      <c r="UK448" s="330"/>
      <c r="UL448" s="330"/>
      <c r="UM448" s="330"/>
      <c r="UN448" s="330"/>
      <c r="UO448" s="330"/>
      <c r="UP448" s="330"/>
      <c r="UQ448" s="330"/>
      <c r="UR448" s="330"/>
      <c r="US448" s="330"/>
      <c r="UT448" s="330"/>
      <c r="UU448" s="330"/>
      <c r="UV448" s="330"/>
      <c r="UW448" s="330"/>
      <c r="UX448" s="330"/>
      <c r="UY448" s="330"/>
      <c r="UZ448" s="330"/>
      <c r="VA448" s="330"/>
      <c r="VB448" s="330"/>
      <c r="VC448" s="330"/>
      <c r="VD448" s="330"/>
      <c r="VE448" s="330"/>
      <c r="VF448" s="330"/>
      <c r="VG448" s="330"/>
      <c r="VH448" s="330"/>
      <c r="VI448" s="330"/>
      <c r="VJ448" s="330"/>
      <c r="VK448" s="330"/>
      <c r="VL448" s="330"/>
      <c r="VM448" s="330"/>
      <c r="VN448" s="330"/>
      <c r="VO448" s="330"/>
      <c r="VP448" s="330"/>
      <c r="VQ448" s="330"/>
      <c r="VR448" s="330"/>
      <c r="VS448" s="330"/>
      <c r="VT448" s="330"/>
      <c r="VU448" s="330"/>
      <c r="VV448" s="330"/>
      <c r="VW448" s="330"/>
      <c r="VX448" s="330"/>
      <c r="VY448" s="330"/>
      <c r="VZ448" s="330"/>
      <c r="WA448" s="330"/>
      <c r="WB448" s="330"/>
      <c r="WC448" s="330"/>
      <c r="WD448" s="330"/>
      <c r="WE448" s="330"/>
      <c r="WF448" s="330"/>
      <c r="WG448" s="330"/>
      <c r="WH448" s="330"/>
      <c r="WI448" s="330"/>
      <c r="WJ448" s="330"/>
      <c r="WK448" s="330"/>
      <c r="WL448" s="330"/>
      <c r="WM448" s="330"/>
      <c r="WN448" s="330"/>
      <c r="WO448" s="330"/>
      <c r="WP448" s="330"/>
      <c r="WQ448" s="330"/>
      <c r="WR448" s="330"/>
      <c r="WS448" s="330"/>
      <c r="WT448" s="330"/>
      <c r="WU448" s="330"/>
      <c r="WV448" s="330"/>
      <c r="WW448" s="330"/>
      <c r="WX448" s="330"/>
      <c r="WY448" s="330"/>
      <c r="WZ448" s="330"/>
      <c r="XA448" s="330"/>
      <c r="XB448" s="330"/>
      <c r="XC448" s="330"/>
      <c r="XD448" s="330"/>
      <c r="XE448" s="330"/>
      <c r="XF448" s="330"/>
      <c r="XG448" s="330"/>
      <c r="XH448" s="330"/>
      <c r="XI448" s="330"/>
      <c r="XJ448" s="330"/>
      <c r="XK448" s="330"/>
      <c r="XL448" s="330"/>
      <c r="XM448" s="330"/>
      <c r="XN448" s="330"/>
      <c r="XO448" s="330"/>
      <c r="XP448" s="330"/>
      <c r="XQ448" s="330"/>
      <c r="XR448" s="330"/>
      <c r="XS448" s="330"/>
      <c r="XT448" s="330"/>
      <c r="XU448" s="330"/>
      <c r="XV448" s="330"/>
      <c r="XW448" s="330"/>
      <c r="XX448" s="330"/>
      <c r="XY448" s="330"/>
      <c r="XZ448" s="330"/>
      <c r="YA448" s="330"/>
      <c r="YB448" s="330"/>
      <c r="YC448" s="330"/>
      <c r="YD448" s="330"/>
      <c r="YE448" s="330"/>
      <c r="YF448" s="330"/>
      <c r="YG448" s="330"/>
      <c r="YH448" s="330"/>
      <c r="YI448" s="330"/>
      <c r="YJ448" s="330"/>
      <c r="YK448" s="330"/>
      <c r="YL448" s="330"/>
      <c r="YM448" s="330"/>
      <c r="YN448" s="330"/>
      <c r="YO448" s="330"/>
      <c r="YP448" s="330"/>
      <c r="YQ448" s="330"/>
      <c r="YR448" s="330"/>
      <c r="YS448" s="330"/>
      <c r="YT448" s="330"/>
      <c r="YU448" s="330"/>
      <c r="YV448" s="330"/>
      <c r="YW448" s="330"/>
      <c r="YX448" s="330"/>
      <c r="YY448" s="330"/>
      <c r="YZ448" s="330"/>
      <c r="ZA448" s="330"/>
      <c r="ZB448" s="330"/>
      <c r="ZC448" s="330"/>
      <c r="ZD448" s="330"/>
      <c r="ZE448" s="330"/>
      <c r="ZF448" s="330"/>
      <c r="ZG448" s="330"/>
      <c r="ZH448" s="330"/>
      <c r="ZI448" s="330"/>
      <c r="ZJ448" s="330"/>
      <c r="ZK448" s="330"/>
      <c r="ZL448" s="330"/>
      <c r="ZM448" s="330"/>
      <c r="ZN448" s="330"/>
      <c r="ZO448" s="330"/>
      <c r="ZP448" s="330"/>
      <c r="ZQ448" s="330"/>
      <c r="ZR448" s="330"/>
      <c r="ZS448" s="330"/>
      <c r="ZT448" s="330"/>
      <c r="ZU448" s="330"/>
      <c r="ZV448" s="330"/>
      <c r="ZW448" s="330"/>
      <c r="ZX448" s="330"/>
      <c r="ZY448" s="330"/>
      <c r="ZZ448" s="330"/>
      <c r="AAA448" s="330"/>
      <c r="AAB448" s="330"/>
      <c r="AAC448" s="330"/>
      <c r="AAD448" s="330"/>
      <c r="AAE448" s="330"/>
      <c r="AAF448" s="330"/>
      <c r="AAG448" s="330"/>
      <c r="AAH448" s="330"/>
      <c r="AAI448" s="330"/>
      <c r="AAJ448" s="330"/>
      <c r="AAK448" s="330"/>
      <c r="AAL448" s="330"/>
      <c r="AAM448" s="330"/>
      <c r="AAN448" s="330"/>
      <c r="AAO448" s="330"/>
      <c r="AAP448" s="330"/>
      <c r="AAQ448" s="330"/>
      <c r="AAR448" s="330"/>
      <c r="AAS448" s="330"/>
      <c r="AAT448" s="330"/>
      <c r="AAU448" s="330"/>
      <c r="AAV448" s="330"/>
      <c r="AAW448" s="330"/>
      <c r="AAX448" s="330"/>
      <c r="AAY448" s="330"/>
      <c r="AAZ448" s="330"/>
      <c r="ABA448" s="330"/>
      <c r="ABB448" s="330"/>
      <c r="ABC448" s="330"/>
      <c r="ABD448" s="330"/>
      <c r="ABE448" s="330"/>
      <c r="ABF448" s="330"/>
      <c r="ABG448" s="330"/>
      <c r="ABH448" s="330"/>
      <c r="ABI448" s="330"/>
      <c r="ABJ448" s="330"/>
      <c r="ABK448" s="330"/>
      <c r="ABL448" s="330"/>
      <c r="ABM448" s="330"/>
      <c r="ABN448" s="330"/>
      <c r="ABO448" s="330"/>
      <c r="ABP448" s="330"/>
      <c r="ABQ448" s="330"/>
      <c r="ABR448" s="330"/>
      <c r="ABS448" s="330"/>
      <c r="ABT448" s="330"/>
      <c r="ABU448" s="330"/>
      <c r="ABV448" s="330"/>
      <c r="ABW448" s="330"/>
      <c r="ABX448" s="330"/>
      <c r="ABY448" s="330"/>
      <c r="ABZ448" s="330"/>
      <c r="ACA448" s="330"/>
      <c r="ACB448" s="330"/>
      <c r="ACC448" s="330"/>
      <c r="ACD448" s="330"/>
      <c r="ACE448" s="330"/>
      <c r="ACF448" s="330"/>
      <c r="ACG448" s="330"/>
      <c r="ACH448" s="330"/>
      <c r="ACI448" s="330"/>
      <c r="ACJ448" s="330"/>
      <c r="ACK448" s="330"/>
      <c r="ACL448" s="330"/>
      <c r="ACM448" s="330"/>
      <c r="ACN448" s="330"/>
      <c r="ACO448" s="330"/>
      <c r="ACP448" s="330"/>
      <c r="ACQ448" s="330"/>
      <c r="ACR448" s="330"/>
      <c r="ACS448" s="330"/>
      <c r="ACT448" s="330"/>
      <c r="ACU448" s="330"/>
      <c r="ACV448" s="330"/>
      <c r="ACW448" s="330"/>
      <c r="ACX448" s="330"/>
      <c r="ACY448" s="330"/>
      <c r="ACZ448" s="330"/>
      <c r="ADA448" s="330"/>
      <c r="ADB448" s="330"/>
      <c r="ADC448" s="330"/>
      <c r="ADD448" s="330"/>
      <c r="ADE448" s="330"/>
      <c r="ADF448" s="330"/>
      <c r="ADG448" s="330"/>
      <c r="ADH448" s="330"/>
      <c r="ADI448" s="330"/>
      <c r="ADJ448" s="330"/>
      <c r="ADK448" s="330"/>
      <c r="ADL448" s="330"/>
      <c r="ADM448" s="330"/>
      <c r="ADN448" s="330"/>
      <c r="ADO448" s="330"/>
      <c r="ADP448" s="330"/>
      <c r="ADQ448" s="330"/>
      <c r="ADR448" s="330"/>
      <c r="ADS448" s="330"/>
      <c r="ADT448" s="330"/>
      <c r="ADU448" s="330"/>
      <c r="ADV448" s="330"/>
      <c r="ADW448" s="330"/>
      <c r="ADX448" s="330"/>
      <c r="ADY448" s="330"/>
      <c r="ADZ448" s="330"/>
      <c r="AEA448" s="330"/>
      <c r="AEB448" s="330"/>
      <c r="AEC448" s="330"/>
      <c r="AED448" s="330"/>
      <c r="AEE448" s="330"/>
      <c r="AEF448" s="330"/>
      <c r="AEG448" s="330"/>
      <c r="AEH448" s="330"/>
      <c r="AEI448" s="330"/>
      <c r="AEJ448" s="330"/>
      <c r="AEK448" s="330"/>
      <c r="AEL448" s="330"/>
      <c r="AEM448" s="330"/>
      <c r="AEN448" s="330"/>
      <c r="AEO448" s="330"/>
      <c r="AEP448" s="330"/>
      <c r="AEQ448" s="330"/>
      <c r="AER448" s="330"/>
      <c r="AES448" s="330"/>
      <c r="AET448" s="330"/>
      <c r="AEU448" s="330"/>
      <c r="AEV448" s="330"/>
      <c r="AEW448" s="330"/>
      <c r="AEX448" s="330"/>
      <c r="AEY448" s="330"/>
      <c r="AEZ448" s="330"/>
      <c r="AFA448" s="330"/>
      <c r="AFB448" s="330"/>
      <c r="AFC448" s="330"/>
      <c r="AFD448" s="330"/>
      <c r="AFE448" s="330"/>
      <c r="AFF448" s="330"/>
      <c r="AFG448" s="330"/>
      <c r="AFH448" s="330"/>
      <c r="AFI448" s="330"/>
      <c r="AFJ448" s="330"/>
      <c r="AFK448" s="330"/>
      <c r="AFL448" s="330"/>
      <c r="AFM448" s="330"/>
      <c r="AFN448" s="330"/>
      <c r="AFO448" s="330"/>
      <c r="AFP448" s="330"/>
      <c r="AFQ448" s="330"/>
      <c r="AFR448" s="330"/>
      <c r="AFS448" s="330"/>
      <c r="AFT448" s="330"/>
      <c r="AFU448" s="330"/>
      <c r="AFV448" s="330"/>
      <c r="AFW448" s="330"/>
      <c r="AFX448" s="330"/>
      <c r="AFY448" s="330"/>
      <c r="AFZ448" s="330"/>
      <c r="AGA448" s="330"/>
      <c r="AGB448" s="330"/>
      <c r="AGC448" s="330"/>
      <c r="AGD448" s="330"/>
      <c r="AGE448" s="330"/>
      <c r="AGF448" s="330"/>
      <c r="AGG448" s="330"/>
      <c r="AGH448" s="330"/>
      <c r="AGI448" s="330"/>
      <c r="AGJ448" s="330"/>
      <c r="AGK448" s="330"/>
      <c r="AGL448" s="330"/>
      <c r="AGM448" s="330"/>
      <c r="AGN448" s="330"/>
      <c r="AGO448" s="330"/>
      <c r="AGP448" s="330"/>
      <c r="AGQ448" s="330"/>
      <c r="AGR448" s="330"/>
      <c r="AGS448" s="330"/>
      <c r="AGT448" s="330"/>
      <c r="AGU448" s="330"/>
      <c r="AGV448" s="330"/>
      <c r="AGW448" s="330"/>
      <c r="AGX448" s="330"/>
      <c r="AGY448" s="330"/>
      <c r="AGZ448" s="330"/>
      <c r="AHA448" s="330"/>
      <c r="AHB448" s="330"/>
      <c r="AHC448" s="330"/>
      <c r="AHD448" s="330"/>
      <c r="AHE448" s="330"/>
      <c r="AHF448" s="330"/>
      <c r="AHG448" s="330"/>
      <c r="AHH448" s="330"/>
      <c r="AHI448" s="330"/>
      <c r="AHJ448" s="330"/>
      <c r="AHK448" s="330"/>
      <c r="AHL448" s="330"/>
      <c r="AHM448" s="330"/>
      <c r="AHN448" s="330"/>
      <c r="AHO448" s="330"/>
      <c r="AHP448" s="330"/>
      <c r="AHQ448" s="330"/>
      <c r="AHR448" s="330"/>
      <c r="AHS448" s="330"/>
      <c r="AHT448" s="330"/>
      <c r="AHU448" s="330"/>
      <c r="AHV448" s="330"/>
      <c r="AHW448" s="330"/>
      <c r="AHX448" s="330"/>
      <c r="AHY448" s="330"/>
      <c r="AHZ448" s="330"/>
      <c r="AIA448" s="330"/>
      <c r="AIB448" s="330"/>
      <c r="AIC448" s="330"/>
      <c r="AID448" s="330"/>
      <c r="AIE448" s="330"/>
      <c r="AIF448" s="330"/>
      <c r="AIG448" s="330"/>
      <c r="AIH448" s="330"/>
      <c r="AII448" s="330"/>
      <c r="AIJ448" s="330"/>
      <c r="AIK448" s="330"/>
      <c r="AIL448" s="330"/>
      <c r="AIM448" s="330"/>
      <c r="AIN448" s="330"/>
      <c r="AIO448" s="330"/>
      <c r="AIP448" s="330"/>
      <c r="AIQ448" s="330"/>
      <c r="AIR448" s="330"/>
      <c r="AIS448" s="330"/>
      <c r="AIT448" s="330"/>
      <c r="AIU448" s="330"/>
      <c r="AIV448" s="330"/>
      <c r="AIW448" s="330"/>
      <c r="AIX448" s="330"/>
      <c r="AIY448" s="330"/>
      <c r="AIZ448" s="330"/>
      <c r="AJA448" s="330"/>
      <c r="AJB448" s="330"/>
      <c r="AJC448" s="330"/>
      <c r="AJD448" s="330"/>
      <c r="AJE448" s="330"/>
      <c r="AJF448" s="330"/>
      <c r="AJG448" s="330"/>
      <c r="AJH448" s="330"/>
      <c r="AJI448" s="330"/>
      <c r="AJJ448" s="330"/>
      <c r="AJK448" s="330"/>
      <c r="AJL448" s="330"/>
      <c r="AJM448" s="330"/>
      <c r="AJN448" s="330"/>
      <c r="AJO448" s="330"/>
      <c r="AJP448" s="330"/>
      <c r="AJQ448" s="330"/>
      <c r="AJR448" s="330"/>
      <c r="AJS448" s="330"/>
      <c r="AJT448" s="330"/>
      <c r="AJU448" s="330"/>
      <c r="AJV448" s="330"/>
      <c r="AJW448" s="330"/>
      <c r="AJX448" s="330"/>
      <c r="AJY448" s="330"/>
      <c r="AJZ448" s="330"/>
      <c r="AKA448" s="330"/>
      <c r="AKB448" s="330"/>
      <c r="AKC448" s="330"/>
      <c r="AKD448" s="330"/>
      <c r="AKE448" s="330"/>
      <c r="AKF448" s="330"/>
      <c r="AKG448" s="330"/>
      <c r="AKH448" s="330"/>
      <c r="AKI448" s="330"/>
      <c r="AKJ448" s="330"/>
      <c r="AKK448" s="330"/>
      <c r="AKL448" s="330"/>
      <c r="AKM448" s="330"/>
      <c r="AKN448" s="330"/>
      <c r="AKO448" s="330"/>
      <c r="AKP448" s="330"/>
      <c r="AKQ448" s="330"/>
      <c r="AKR448" s="330"/>
      <c r="AKS448" s="330"/>
      <c r="AKT448" s="330"/>
      <c r="AKU448" s="330"/>
      <c r="AKV448" s="330"/>
      <c r="AKW448" s="330"/>
      <c r="AKX448" s="330"/>
      <c r="AKY448" s="330"/>
      <c r="AKZ448" s="330"/>
      <c r="ALA448" s="330"/>
      <c r="ALB448" s="330"/>
      <c r="ALC448" s="330"/>
      <c r="ALD448" s="330"/>
      <c r="ALE448" s="330"/>
      <c r="ALF448" s="330"/>
      <c r="ALG448" s="330"/>
      <c r="ALH448" s="330"/>
      <c r="ALI448" s="330"/>
      <c r="ALJ448" s="330"/>
      <c r="ALK448" s="330"/>
      <c r="ALL448" s="330"/>
      <c r="ALM448" s="330"/>
      <c r="ALN448" s="330"/>
      <c r="ALO448" s="330"/>
      <c r="ALP448" s="330"/>
      <c r="ALQ448" s="330"/>
      <c r="ALR448" s="330"/>
      <c r="ALS448" s="330"/>
      <c r="ALT448" s="330"/>
      <c r="ALU448" s="330"/>
      <c r="ALV448" s="330"/>
      <c r="ALW448" s="330"/>
      <c r="ALX448" s="330"/>
      <c r="ALY448" s="330"/>
      <c r="ALZ448" s="330"/>
      <c r="AMA448" s="330"/>
      <c r="AMB448" s="330"/>
      <c r="AMC448" s="330"/>
      <c r="AMD448" s="330"/>
      <c r="AME448" s="330"/>
      <c r="AMF448" s="330"/>
      <c r="AMG448" s="330"/>
      <c r="AMH448" s="330"/>
      <c r="AMI448" s="330"/>
      <c r="AMJ448" s="330"/>
      <c r="AMK448" s="330"/>
      <c r="AML448" s="330"/>
      <c r="AMM448" s="330"/>
      <c r="AMN448" s="330"/>
      <c r="AMO448" s="330"/>
      <c r="AMP448" s="330"/>
      <c r="AMQ448" s="330"/>
      <c r="AMR448" s="330"/>
      <c r="AMS448" s="330"/>
      <c r="AMT448" s="330"/>
      <c r="AMU448" s="330"/>
      <c r="AMV448" s="330"/>
      <c r="AMW448" s="330"/>
      <c r="AMX448" s="330"/>
      <c r="AMY448" s="330"/>
      <c r="AMZ448" s="330"/>
      <c r="ANA448" s="330"/>
      <c r="ANB448" s="330"/>
      <c r="ANC448" s="330"/>
      <c r="AND448" s="330"/>
      <c r="ANE448" s="330"/>
      <c r="ANF448" s="330"/>
      <c r="ANG448" s="330"/>
      <c r="ANH448" s="330"/>
      <c r="ANI448" s="330"/>
      <c r="ANJ448" s="330"/>
      <c r="ANK448" s="330"/>
      <c r="ANL448" s="330"/>
      <c r="ANM448" s="330"/>
      <c r="ANN448" s="330"/>
      <c r="ANO448" s="330"/>
      <c r="ANP448" s="330"/>
      <c r="ANQ448" s="330"/>
      <c r="ANR448" s="330"/>
      <c r="ANS448" s="330"/>
      <c r="ANT448" s="330"/>
      <c r="ANU448" s="330"/>
      <c r="ANV448" s="330"/>
      <c r="ANW448" s="330"/>
      <c r="ANX448" s="330"/>
      <c r="ANY448" s="330"/>
      <c r="ANZ448" s="330"/>
      <c r="AOA448" s="330"/>
      <c r="AOB448" s="330"/>
      <c r="AOC448" s="330"/>
      <c r="AOD448" s="330"/>
      <c r="AOE448" s="330"/>
      <c r="AOF448" s="330"/>
      <c r="AOG448" s="330"/>
      <c r="AOH448" s="330"/>
      <c r="AOI448" s="330"/>
      <c r="AOJ448" s="330"/>
      <c r="AOK448" s="330"/>
      <c r="AOL448" s="330"/>
      <c r="AOM448" s="330"/>
      <c r="AON448" s="330"/>
      <c r="AOO448" s="330"/>
      <c r="AOP448" s="330"/>
      <c r="AOQ448" s="330"/>
      <c r="AOR448" s="330"/>
      <c r="AOS448" s="330"/>
      <c r="AOT448" s="330"/>
      <c r="AOU448" s="330"/>
      <c r="AOV448" s="330"/>
      <c r="AOW448" s="330"/>
      <c r="AOX448" s="330"/>
      <c r="AOY448" s="330"/>
      <c r="AOZ448" s="330"/>
      <c r="APA448" s="330"/>
      <c r="APB448" s="330"/>
      <c r="APC448" s="330"/>
      <c r="APD448" s="330"/>
      <c r="APE448" s="330"/>
      <c r="APF448" s="330"/>
      <c r="APG448" s="330"/>
      <c r="APH448" s="330"/>
      <c r="API448" s="330"/>
      <c r="APJ448" s="330"/>
      <c r="APK448" s="330"/>
      <c r="APL448" s="330"/>
      <c r="APM448" s="330"/>
      <c r="APN448" s="330"/>
      <c r="APO448" s="330"/>
      <c r="APP448" s="330"/>
      <c r="APQ448" s="330"/>
      <c r="APR448" s="330"/>
      <c r="APS448" s="330"/>
      <c r="APT448" s="330"/>
      <c r="APU448" s="330"/>
      <c r="APV448" s="330"/>
      <c r="APW448" s="330"/>
      <c r="APX448" s="330"/>
      <c r="APY448" s="330"/>
      <c r="APZ448" s="330"/>
      <c r="AQA448" s="330"/>
      <c r="AQB448" s="330"/>
      <c r="AQC448" s="330"/>
      <c r="AQD448" s="330"/>
      <c r="AQE448" s="330"/>
      <c r="AQF448" s="330"/>
      <c r="AQG448" s="330"/>
      <c r="AQH448" s="330"/>
      <c r="AQI448" s="330"/>
      <c r="AQJ448" s="330"/>
      <c r="AQK448" s="330"/>
      <c r="AQL448" s="330"/>
      <c r="AQM448" s="330"/>
      <c r="AQN448" s="330"/>
      <c r="AQO448" s="330"/>
      <c r="AQP448" s="330"/>
      <c r="AQQ448" s="330"/>
      <c r="AQR448" s="330"/>
      <c r="AQS448" s="330"/>
      <c r="AQT448" s="330"/>
      <c r="AQU448" s="330"/>
      <c r="AQV448" s="330"/>
      <c r="AQW448" s="330"/>
      <c r="AQX448" s="330"/>
      <c r="AQY448" s="330"/>
      <c r="AQZ448" s="330"/>
      <c r="ARA448" s="330"/>
      <c r="ARB448" s="330"/>
      <c r="ARC448" s="330"/>
      <c r="ARD448" s="330"/>
      <c r="ARE448" s="330"/>
      <c r="ARF448" s="330"/>
      <c r="ARG448" s="330"/>
      <c r="ARH448" s="330"/>
      <c r="ARI448" s="330"/>
      <c r="ARJ448" s="330"/>
      <c r="ARK448" s="330"/>
      <c r="ARL448" s="330"/>
      <c r="ARM448" s="330"/>
      <c r="ARN448" s="330"/>
      <c r="ARO448" s="330"/>
      <c r="ARP448" s="330"/>
      <c r="ARQ448" s="330"/>
      <c r="ARR448" s="330"/>
      <c r="ARS448" s="330"/>
      <c r="ART448" s="330"/>
      <c r="ARU448" s="330"/>
      <c r="ARV448" s="330"/>
      <c r="ARW448" s="330"/>
      <c r="ARX448" s="330"/>
      <c r="ARY448" s="330"/>
      <c r="ARZ448" s="330"/>
      <c r="ASA448" s="330"/>
      <c r="ASB448" s="330"/>
      <c r="ASC448" s="330"/>
      <c r="ASD448" s="330"/>
      <c r="ASE448" s="330"/>
      <c r="ASF448" s="330"/>
      <c r="ASG448" s="330"/>
      <c r="ASH448" s="330"/>
      <c r="ASI448" s="330"/>
      <c r="ASJ448" s="330"/>
      <c r="ASK448" s="330"/>
      <c r="ASL448" s="330"/>
      <c r="ASM448" s="330"/>
      <c r="ASN448" s="330"/>
      <c r="ASO448" s="330"/>
      <c r="ASP448" s="330"/>
      <c r="ASQ448" s="330"/>
      <c r="ASR448" s="330"/>
      <c r="ASS448" s="330"/>
      <c r="AST448" s="330"/>
      <c r="ASU448" s="330"/>
      <c r="ASV448" s="330"/>
      <c r="ASW448" s="330"/>
      <c r="ASX448" s="330"/>
      <c r="ASY448" s="330"/>
      <c r="ASZ448" s="330"/>
      <c r="ATA448" s="330"/>
      <c r="ATB448" s="330"/>
      <c r="ATC448" s="330"/>
      <c r="ATD448" s="330"/>
      <c r="ATE448" s="330"/>
      <c r="ATF448" s="330"/>
      <c r="ATG448" s="330"/>
      <c r="ATH448" s="330"/>
      <c r="ATI448" s="330"/>
      <c r="ATJ448" s="330"/>
      <c r="ATK448" s="330"/>
      <c r="ATL448" s="330"/>
      <c r="ATM448" s="330"/>
      <c r="ATN448" s="330"/>
      <c r="ATO448" s="330"/>
      <c r="ATP448" s="330"/>
      <c r="ATQ448" s="330"/>
      <c r="ATR448" s="330"/>
      <c r="ATS448" s="330"/>
      <c r="ATT448" s="330"/>
      <c r="ATU448" s="330"/>
      <c r="ATV448" s="330"/>
      <c r="ATW448" s="330"/>
      <c r="ATX448" s="330"/>
      <c r="ATY448" s="330"/>
      <c r="ATZ448" s="330"/>
      <c r="AUA448" s="330"/>
      <c r="AUB448" s="330"/>
      <c r="AUC448" s="330"/>
      <c r="AUD448" s="330"/>
      <c r="AUE448" s="330"/>
      <c r="AUF448" s="330"/>
      <c r="AUG448" s="330"/>
      <c r="AUH448" s="330"/>
      <c r="AUI448" s="330"/>
      <c r="AUJ448" s="330"/>
      <c r="AUK448" s="330"/>
      <c r="AUL448" s="330"/>
      <c r="AUM448" s="330"/>
      <c r="AUN448" s="330"/>
      <c r="AUO448" s="330"/>
      <c r="AUP448" s="330"/>
      <c r="AUQ448" s="330"/>
      <c r="AUR448" s="330"/>
      <c r="AUS448" s="330"/>
      <c r="AUT448" s="330"/>
      <c r="AUU448" s="330"/>
      <c r="AUV448" s="330"/>
      <c r="AUW448" s="330"/>
      <c r="AUX448" s="330"/>
      <c r="AUY448" s="330"/>
      <c r="AUZ448" s="330"/>
      <c r="AVA448" s="330"/>
      <c r="AVB448" s="330"/>
      <c r="AVC448" s="330"/>
      <c r="AVD448" s="330"/>
      <c r="AVE448" s="330"/>
      <c r="AVF448" s="330"/>
      <c r="AVG448" s="330"/>
      <c r="AVH448" s="330"/>
      <c r="AVI448" s="330"/>
      <c r="AVJ448" s="330"/>
      <c r="AVK448" s="330"/>
      <c r="AVL448" s="330"/>
      <c r="AVM448" s="330"/>
      <c r="AVN448" s="330"/>
      <c r="AVO448" s="330"/>
      <c r="AVP448" s="330"/>
      <c r="AVQ448" s="330"/>
      <c r="AVR448" s="330"/>
      <c r="AVS448" s="330"/>
      <c r="AVT448" s="330"/>
      <c r="AVU448" s="330"/>
      <c r="AVV448" s="330"/>
      <c r="AVW448" s="330"/>
      <c r="AVX448" s="330"/>
      <c r="AVY448" s="330"/>
      <c r="AVZ448" s="330"/>
      <c r="AWA448" s="330"/>
      <c r="AWB448" s="330"/>
      <c r="AWC448" s="330"/>
      <c r="AWD448" s="330"/>
      <c r="AWE448" s="330"/>
      <c r="AWF448" s="330"/>
      <c r="AWG448" s="330"/>
      <c r="AWH448" s="330"/>
      <c r="AWI448" s="330"/>
      <c r="AWJ448" s="330"/>
      <c r="AWK448" s="330"/>
      <c r="AWL448" s="330"/>
      <c r="AWM448" s="330"/>
      <c r="AWN448" s="330"/>
      <c r="AWO448" s="330"/>
      <c r="AWP448" s="330"/>
      <c r="AWQ448" s="330"/>
      <c r="AWR448" s="330"/>
      <c r="AWS448" s="330"/>
      <c r="AWT448" s="330"/>
      <c r="AWU448" s="330"/>
      <c r="AWV448" s="330"/>
      <c r="AWW448" s="330"/>
      <c r="AWX448" s="330"/>
      <c r="AWY448" s="330"/>
      <c r="AWZ448" s="330"/>
      <c r="AXA448" s="330"/>
      <c r="AXB448" s="330"/>
      <c r="AXC448" s="330"/>
      <c r="AXD448" s="330"/>
      <c r="AXE448" s="330"/>
      <c r="AXF448" s="330"/>
      <c r="AXG448" s="330"/>
      <c r="AXH448" s="330"/>
      <c r="AXI448" s="330"/>
      <c r="AXJ448" s="330"/>
      <c r="AXK448" s="330"/>
      <c r="AXL448" s="330"/>
      <c r="AXM448" s="330"/>
      <c r="AXN448" s="330"/>
      <c r="AXO448" s="330"/>
      <c r="AXP448" s="330"/>
      <c r="AXQ448" s="330"/>
      <c r="AXR448" s="330"/>
      <c r="AXS448" s="330"/>
      <c r="AXT448" s="330"/>
      <c r="AXU448" s="330"/>
      <c r="AXV448" s="330"/>
      <c r="AXW448" s="330"/>
      <c r="AXX448" s="330"/>
      <c r="AXY448" s="330"/>
      <c r="AXZ448" s="330"/>
      <c r="AYA448" s="330"/>
      <c r="AYB448" s="330"/>
      <c r="AYC448" s="330"/>
      <c r="AYD448" s="330"/>
      <c r="AYE448" s="330"/>
      <c r="AYF448" s="330"/>
      <c r="AYG448" s="330"/>
      <c r="AYH448" s="330"/>
      <c r="AYI448" s="330"/>
      <c r="AYJ448" s="330"/>
      <c r="AYK448" s="330"/>
      <c r="AYL448" s="330"/>
      <c r="AYM448" s="330"/>
      <c r="AYN448" s="330"/>
      <c r="AYO448" s="330"/>
      <c r="AYP448" s="330"/>
      <c r="AYQ448" s="330"/>
      <c r="AYR448" s="330"/>
      <c r="AYS448" s="330"/>
      <c r="AYT448" s="330"/>
      <c r="AYU448" s="330"/>
      <c r="AYV448" s="330"/>
      <c r="AYW448" s="330"/>
      <c r="AYX448" s="330"/>
      <c r="AYY448" s="330"/>
      <c r="AYZ448" s="330"/>
      <c r="AZA448" s="330"/>
      <c r="AZB448" s="330"/>
      <c r="AZC448" s="330"/>
      <c r="AZD448" s="330"/>
      <c r="AZE448" s="330"/>
      <c r="AZF448" s="330"/>
      <c r="AZG448" s="330"/>
      <c r="AZH448" s="330"/>
      <c r="AZI448" s="330"/>
      <c r="AZJ448" s="330"/>
      <c r="AZK448" s="330"/>
      <c r="AZL448" s="330"/>
      <c r="AZM448" s="330"/>
      <c r="AZN448" s="330"/>
      <c r="AZO448" s="330"/>
      <c r="AZP448" s="330"/>
      <c r="AZQ448" s="330"/>
      <c r="AZR448" s="330"/>
      <c r="AZS448" s="330"/>
      <c r="AZT448" s="330"/>
      <c r="AZU448" s="330"/>
      <c r="AZV448" s="330"/>
      <c r="AZW448" s="330"/>
      <c r="AZX448" s="330"/>
      <c r="AZY448" s="330"/>
      <c r="AZZ448" s="330"/>
      <c r="BAA448" s="330"/>
      <c r="BAB448" s="330"/>
      <c r="BAC448" s="330"/>
      <c r="BAD448" s="330"/>
      <c r="BAE448" s="330"/>
      <c r="BAF448" s="330"/>
      <c r="BAG448" s="330"/>
      <c r="BAH448" s="330"/>
      <c r="BAI448" s="330"/>
      <c r="BAJ448" s="330"/>
      <c r="BAK448" s="330"/>
      <c r="BAL448" s="330"/>
      <c r="BAM448" s="330"/>
      <c r="BAN448" s="330"/>
      <c r="BAO448" s="330"/>
      <c r="BAP448" s="330"/>
      <c r="BAQ448" s="330"/>
      <c r="BAR448" s="330"/>
      <c r="BAS448" s="330"/>
      <c r="BAT448" s="330"/>
      <c r="BAU448" s="330"/>
      <c r="BAV448" s="330"/>
      <c r="BAW448" s="330"/>
      <c r="BAX448" s="330"/>
      <c r="BAY448" s="330"/>
      <c r="BAZ448" s="330"/>
      <c r="BBA448" s="330"/>
      <c r="BBB448" s="330"/>
      <c r="BBC448" s="330"/>
      <c r="BBD448" s="330"/>
      <c r="BBE448" s="330"/>
      <c r="BBF448" s="330"/>
      <c r="BBG448" s="330"/>
      <c r="BBH448" s="330"/>
      <c r="BBI448" s="330"/>
      <c r="BBJ448" s="330"/>
      <c r="BBK448" s="330"/>
      <c r="BBL448" s="330"/>
      <c r="BBM448" s="330"/>
      <c r="BBN448" s="330"/>
      <c r="BBO448" s="330"/>
      <c r="BBP448" s="330"/>
      <c r="BBQ448" s="330"/>
      <c r="BBR448" s="330"/>
      <c r="BBS448" s="330"/>
      <c r="BBT448" s="330"/>
      <c r="BBU448" s="330"/>
      <c r="BBV448" s="330"/>
      <c r="BBW448" s="330"/>
      <c r="BBX448" s="330"/>
      <c r="BBY448" s="330"/>
      <c r="BBZ448" s="330"/>
      <c r="BCA448" s="330"/>
      <c r="BCB448" s="330"/>
      <c r="BCC448" s="330"/>
      <c r="BCD448" s="330"/>
      <c r="BCE448" s="330"/>
      <c r="BCF448" s="330"/>
      <c r="BCG448" s="330"/>
      <c r="BCH448" s="330"/>
      <c r="BCI448" s="330"/>
      <c r="BCJ448" s="330"/>
      <c r="BCK448" s="330"/>
      <c r="BCL448" s="330"/>
      <c r="BCM448" s="330"/>
      <c r="BCN448" s="330"/>
      <c r="BCO448" s="330"/>
      <c r="BCP448" s="330"/>
      <c r="BCQ448" s="330"/>
      <c r="BCR448" s="330"/>
      <c r="BCS448" s="330"/>
      <c r="BCT448" s="330"/>
      <c r="BCU448" s="330"/>
      <c r="BCV448" s="330"/>
      <c r="BCW448" s="330"/>
      <c r="BCX448" s="330"/>
      <c r="BCY448" s="330"/>
      <c r="BCZ448" s="330"/>
      <c r="BDA448" s="330"/>
      <c r="BDB448" s="330"/>
      <c r="BDC448" s="330"/>
      <c r="BDD448" s="330"/>
      <c r="BDE448" s="330"/>
      <c r="BDF448" s="330"/>
      <c r="BDG448" s="330"/>
      <c r="BDH448" s="330"/>
      <c r="BDI448" s="330"/>
      <c r="BDJ448" s="330"/>
      <c r="BDK448" s="330"/>
      <c r="BDL448" s="330"/>
      <c r="BDM448" s="330"/>
      <c r="BDN448" s="330"/>
      <c r="BDO448" s="330"/>
      <c r="BDP448" s="330"/>
      <c r="BDQ448" s="330"/>
      <c r="BDR448" s="330"/>
      <c r="BDS448" s="330"/>
      <c r="BDT448" s="330"/>
      <c r="BDU448" s="330"/>
      <c r="BDV448" s="330"/>
      <c r="BDW448" s="330"/>
      <c r="BDX448" s="330"/>
      <c r="BDY448" s="330"/>
      <c r="BDZ448" s="330"/>
      <c r="BEA448" s="330"/>
      <c r="BEB448" s="330"/>
      <c r="BEC448" s="330"/>
      <c r="BED448" s="330"/>
      <c r="BEE448" s="330"/>
      <c r="BEF448" s="330"/>
      <c r="BEG448" s="330"/>
      <c r="BEH448" s="330"/>
      <c r="BEI448" s="330"/>
      <c r="BEJ448" s="330"/>
      <c r="BEK448" s="330"/>
      <c r="BEL448" s="330"/>
      <c r="BEM448" s="330"/>
      <c r="BEN448" s="330"/>
      <c r="BEO448" s="330"/>
      <c r="BEP448" s="330"/>
      <c r="BEQ448" s="330"/>
      <c r="BER448" s="330"/>
      <c r="BES448" s="330"/>
      <c r="BET448" s="330"/>
      <c r="BEU448" s="330"/>
      <c r="BEV448" s="330"/>
      <c r="BEW448" s="330"/>
      <c r="BEX448" s="330"/>
      <c r="BEY448" s="330"/>
      <c r="BEZ448" s="330"/>
      <c r="BFA448" s="330"/>
      <c r="BFB448" s="330"/>
      <c r="BFC448" s="330"/>
      <c r="BFD448" s="330"/>
      <c r="BFE448" s="330"/>
      <c r="BFF448" s="330"/>
      <c r="BFG448" s="330"/>
      <c r="BFH448" s="330"/>
      <c r="BFI448" s="330"/>
      <c r="BFJ448" s="330"/>
      <c r="BFK448" s="330"/>
      <c r="BFL448" s="330"/>
      <c r="BFM448" s="330"/>
      <c r="BFN448" s="330"/>
      <c r="BFO448" s="330"/>
      <c r="BFP448" s="330"/>
      <c r="BFQ448" s="330"/>
      <c r="BFR448" s="330"/>
      <c r="BFS448" s="330"/>
      <c r="BFT448" s="330"/>
      <c r="BFU448" s="330"/>
      <c r="BFV448" s="330"/>
      <c r="BFW448" s="330"/>
      <c r="BFX448" s="330"/>
      <c r="BFY448" s="330"/>
      <c r="BFZ448" s="330"/>
      <c r="BGA448" s="330"/>
      <c r="BGB448" s="330"/>
      <c r="BGC448" s="330"/>
      <c r="BGD448" s="330"/>
      <c r="BGE448" s="330"/>
      <c r="BGF448" s="330"/>
      <c r="BGG448" s="330"/>
      <c r="BGH448" s="330"/>
      <c r="BGI448" s="330"/>
      <c r="BGJ448" s="330"/>
      <c r="BGK448" s="330"/>
      <c r="BGL448" s="330"/>
      <c r="BGM448" s="330"/>
      <c r="BGN448" s="330"/>
      <c r="BGO448" s="330"/>
      <c r="BGP448" s="330"/>
      <c r="BGQ448" s="330"/>
      <c r="BGR448" s="330"/>
      <c r="BGS448" s="330"/>
      <c r="BGT448" s="330"/>
      <c r="BGU448" s="330"/>
      <c r="BGV448" s="330"/>
      <c r="BGW448" s="330"/>
      <c r="BGX448" s="330"/>
      <c r="BGY448" s="330"/>
      <c r="BGZ448" s="330"/>
      <c r="BHA448" s="330"/>
      <c r="BHB448" s="330"/>
      <c r="BHC448" s="330"/>
      <c r="BHD448" s="330"/>
      <c r="BHE448" s="330"/>
      <c r="BHF448" s="330"/>
      <c r="BHG448" s="330"/>
      <c r="BHH448" s="330"/>
      <c r="BHI448" s="330"/>
      <c r="BHJ448" s="330"/>
      <c r="BHK448" s="330"/>
      <c r="BHL448" s="330"/>
      <c r="BHM448" s="330"/>
      <c r="BHN448" s="330"/>
      <c r="BHO448" s="330"/>
      <c r="BHP448" s="330"/>
      <c r="BHQ448" s="330"/>
      <c r="BHR448" s="330"/>
      <c r="BHS448" s="330"/>
      <c r="BHT448" s="330"/>
      <c r="BHU448" s="330"/>
      <c r="BHV448" s="330"/>
      <c r="BHW448" s="330"/>
      <c r="BHX448" s="330"/>
      <c r="BHY448" s="330"/>
      <c r="BHZ448" s="330"/>
      <c r="BIA448" s="330"/>
      <c r="BIB448" s="330"/>
      <c r="BIC448" s="330"/>
      <c r="BID448" s="330"/>
      <c r="BIE448" s="330"/>
      <c r="BIF448" s="330"/>
      <c r="BIG448" s="330"/>
      <c r="BIH448" s="330"/>
      <c r="BII448" s="330"/>
      <c r="BIJ448" s="330"/>
      <c r="BIK448" s="330"/>
      <c r="BIL448" s="330"/>
      <c r="BIM448" s="330"/>
      <c r="BIN448" s="330"/>
      <c r="BIO448" s="330"/>
      <c r="BIP448" s="330"/>
      <c r="BIQ448" s="330"/>
      <c r="BIR448" s="330"/>
      <c r="BIS448" s="330"/>
      <c r="BIT448" s="330"/>
      <c r="BIU448" s="330"/>
      <c r="BIV448" s="330"/>
      <c r="BIW448" s="330"/>
      <c r="BIX448" s="330"/>
      <c r="BIY448" s="330"/>
      <c r="BIZ448" s="330"/>
      <c r="BJA448" s="330"/>
      <c r="BJB448" s="330"/>
      <c r="BJC448" s="330"/>
      <c r="BJD448" s="330"/>
      <c r="BJE448" s="330"/>
      <c r="BJF448" s="330"/>
      <c r="BJG448" s="330"/>
      <c r="BJH448" s="330"/>
      <c r="BJI448" s="330"/>
      <c r="BJJ448" s="330"/>
      <c r="BJK448" s="330"/>
      <c r="BJL448" s="330"/>
      <c r="BJM448" s="330"/>
      <c r="BJN448" s="330"/>
      <c r="BJO448" s="330"/>
      <c r="BJP448" s="330"/>
      <c r="BJQ448" s="330"/>
      <c r="BJR448" s="330"/>
      <c r="BJS448" s="330"/>
      <c r="BJT448" s="330"/>
      <c r="BJU448" s="330"/>
      <c r="BJV448" s="330"/>
      <c r="BJW448" s="330"/>
      <c r="BJX448" s="330"/>
      <c r="BJY448" s="330"/>
      <c r="BJZ448" s="330"/>
      <c r="BKA448" s="330"/>
      <c r="BKB448" s="330"/>
      <c r="BKC448" s="330"/>
      <c r="BKD448" s="330"/>
      <c r="BKE448" s="330"/>
      <c r="BKF448" s="330"/>
      <c r="BKG448" s="330"/>
      <c r="BKH448" s="330"/>
      <c r="BKI448" s="330"/>
      <c r="BKJ448" s="330"/>
      <c r="BKK448" s="330"/>
      <c r="BKL448" s="330"/>
      <c r="BKM448" s="330"/>
      <c r="BKN448" s="330"/>
      <c r="BKO448" s="330"/>
      <c r="BKP448" s="330"/>
      <c r="BKQ448" s="330"/>
      <c r="BKR448" s="330"/>
      <c r="BKS448" s="330"/>
      <c r="BKT448" s="330"/>
      <c r="BKU448" s="330"/>
      <c r="BKV448" s="330"/>
      <c r="BKW448" s="330"/>
      <c r="BKX448" s="330"/>
      <c r="BKY448" s="330"/>
      <c r="BKZ448" s="330"/>
      <c r="BLA448" s="330"/>
      <c r="BLB448" s="330"/>
      <c r="BLC448" s="330"/>
      <c r="BLD448" s="330"/>
      <c r="BLE448" s="330"/>
      <c r="BLF448" s="330"/>
      <c r="BLG448" s="330"/>
      <c r="BLH448" s="330"/>
      <c r="BLI448" s="330"/>
      <c r="BLJ448" s="330"/>
      <c r="BLK448" s="330"/>
      <c r="BLL448" s="330"/>
      <c r="BLM448" s="330"/>
      <c r="BLN448" s="330"/>
      <c r="BLO448" s="330"/>
      <c r="BLP448" s="330"/>
      <c r="BLQ448" s="330"/>
      <c r="BLR448" s="330"/>
      <c r="BLS448" s="330"/>
      <c r="BLT448" s="330"/>
      <c r="BLU448" s="330"/>
      <c r="BLV448" s="330"/>
      <c r="BLW448" s="330"/>
      <c r="BLX448" s="330"/>
      <c r="BLY448" s="330"/>
      <c r="BLZ448" s="330"/>
      <c r="BMA448" s="330"/>
      <c r="BMB448" s="330"/>
      <c r="BMC448" s="330"/>
      <c r="BMD448" s="330"/>
      <c r="BME448" s="330"/>
      <c r="BMF448" s="330"/>
      <c r="BMG448" s="330"/>
      <c r="BMH448" s="330"/>
      <c r="BMI448" s="330"/>
      <c r="BMJ448" s="330"/>
      <c r="BMK448" s="330"/>
      <c r="BML448" s="330"/>
      <c r="BMM448" s="330"/>
      <c r="BMN448" s="330"/>
      <c r="BMO448" s="330"/>
      <c r="BMP448" s="330"/>
      <c r="BMQ448" s="330"/>
      <c r="BMR448" s="330"/>
      <c r="BMS448" s="330"/>
      <c r="BMT448" s="330"/>
      <c r="BMU448" s="330"/>
      <c r="BMV448" s="330"/>
      <c r="BMW448" s="330"/>
      <c r="BMX448" s="330"/>
      <c r="BMY448" s="330"/>
      <c r="BMZ448" s="330"/>
      <c r="BNA448" s="330"/>
      <c r="BNB448" s="330"/>
      <c r="BNC448" s="330"/>
      <c r="BND448" s="330"/>
      <c r="BNE448" s="330"/>
      <c r="BNF448" s="330"/>
      <c r="BNG448" s="330"/>
      <c r="BNH448" s="330"/>
      <c r="BNI448" s="330"/>
      <c r="BNJ448" s="330"/>
      <c r="BNK448" s="330"/>
      <c r="BNL448" s="330"/>
      <c r="BNM448" s="330"/>
      <c r="BNN448" s="330"/>
      <c r="BNO448" s="330"/>
      <c r="BNP448" s="330"/>
      <c r="BNQ448" s="330"/>
      <c r="BNR448" s="330"/>
      <c r="BNS448" s="330"/>
      <c r="BNT448" s="330"/>
      <c r="BNU448" s="330"/>
      <c r="BNV448" s="330"/>
      <c r="BNW448" s="330"/>
      <c r="BNX448" s="330"/>
      <c r="BNY448" s="330"/>
      <c r="BNZ448" s="330"/>
      <c r="BOA448" s="330"/>
      <c r="BOB448" s="330"/>
      <c r="BOC448" s="330"/>
      <c r="BOD448" s="330"/>
      <c r="BOE448" s="330"/>
      <c r="BOF448" s="330"/>
      <c r="BOG448" s="330"/>
      <c r="BOH448" s="330"/>
      <c r="BOI448" s="330"/>
      <c r="BOJ448" s="330"/>
      <c r="BOK448" s="330"/>
      <c r="BOL448" s="330"/>
      <c r="BOM448" s="330"/>
      <c r="BON448" s="330"/>
      <c r="BOO448" s="330"/>
      <c r="BOP448" s="330"/>
      <c r="BOQ448" s="330"/>
      <c r="BOR448" s="330"/>
      <c r="BOS448" s="330"/>
      <c r="BOT448" s="330"/>
      <c r="BOU448" s="330"/>
      <c r="BOV448" s="330"/>
      <c r="BOW448" s="330"/>
      <c r="BOX448" s="330"/>
      <c r="BOY448" s="330"/>
      <c r="BOZ448" s="330"/>
      <c r="BPA448" s="330"/>
      <c r="BPB448" s="330"/>
      <c r="BPC448" s="330"/>
      <c r="BPD448" s="330"/>
      <c r="BPE448" s="330"/>
      <c r="BPF448" s="330"/>
      <c r="BPG448" s="330"/>
      <c r="BPH448" s="330"/>
      <c r="BPI448" s="330"/>
      <c r="BPJ448" s="330"/>
      <c r="BPK448" s="330"/>
      <c r="BPL448" s="330"/>
      <c r="BPM448" s="330"/>
      <c r="BPN448" s="330"/>
      <c r="BPO448" s="330"/>
      <c r="BPP448" s="330"/>
      <c r="BPQ448" s="330"/>
      <c r="BPR448" s="330"/>
      <c r="BPS448" s="330"/>
      <c r="BPT448" s="330"/>
      <c r="BPU448" s="330"/>
      <c r="BPV448" s="330"/>
      <c r="BPW448" s="330"/>
      <c r="BPX448" s="330"/>
      <c r="BPY448" s="330"/>
      <c r="BPZ448" s="330"/>
      <c r="BQA448" s="330"/>
      <c r="BQB448" s="330"/>
      <c r="BQC448" s="330"/>
      <c r="BQD448" s="330"/>
      <c r="BQE448" s="330"/>
      <c r="BQF448" s="330"/>
      <c r="BQG448" s="330"/>
      <c r="BQH448" s="330"/>
      <c r="BQI448" s="330"/>
      <c r="BQJ448" s="330"/>
      <c r="BQK448" s="330"/>
      <c r="BQL448" s="330"/>
      <c r="BQM448" s="330"/>
      <c r="BQN448" s="330"/>
      <c r="BQO448" s="330"/>
      <c r="BQP448" s="330"/>
      <c r="BQQ448" s="330"/>
      <c r="BQR448" s="330"/>
      <c r="BQS448" s="330"/>
      <c r="BQT448" s="330"/>
      <c r="BQU448" s="330"/>
      <c r="BQV448" s="330"/>
      <c r="BQW448" s="330"/>
      <c r="BQX448" s="330"/>
      <c r="BQY448" s="330"/>
      <c r="BQZ448" s="330"/>
      <c r="BRA448" s="330"/>
      <c r="BRB448" s="330"/>
      <c r="BRC448" s="330"/>
      <c r="BRD448" s="330"/>
      <c r="BRE448" s="330"/>
      <c r="BRF448" s="330"/>
      <c r="BRG448" s="330"/>
      <c r="BRH448" s="330"/>
      <c r="BRI448" s="330"/>
      <c r="BRJ448" s="330"/>
      <c r="BRK448" s="330"/>
      <c r="BRL448" s="330"/>
      <c r="BRM448" s="330"/>
      <c r="BRN448" s="330"/>
      <c r="BRO448" s="330"/>
      <c r="BRP448" s="330"/>
      <c r="BRQ448" s="330"/>
      <c r="BRR448" s="330"/>
      <c r="BRS448" s="330"/>
      <c r="BRT448" s="330"/>
      <c r="BRU448" s="330"/>
      <c r="BRV448" s="330"/>
      <c r="BRW448" s="330"/>
      <c r="BRX448" s="330"/>
      <c r="BRY448" s="330"/>
      <c r="BRZ448" s="330"/>
      <c r="BSA448" s="330"/>
      <c r="BSB448" s="330"/>
      <c r="BSC448" s="330"/>
      <c r="BSD448" s="330"/>
      <c r="BSE448" s="330"/>
      <c r="BSF448" s="330"/>
      <c r="BSG448" s="330"/>
      <c r="BSH448" s="330"/>
      <c r="BSI448" s="330"/>
      <c r="BSJ448" s="330"/>
      <c r="BSK448" s="330"/>
      <c r="BSL448" s="330"/>
      <c r="BSM448" s="330"/>
      <c r="BSN448" s="330"/>
      <c r="BSO448" s="330"/>
      <c r="BSP448" s="330"/>
      <c r="BSQ448" s="330"/>
      <c r="BSR448" s="330"/>
      <c r="BSS448" s="330"/>
      <c r="BST448" s="330"/>
      <c r="BSU448" s="330"/>
      <c r="BSV448" s="330"/>
      <c r="BSW448" s="330"/>
      <c r="BSX448" s="330"/>
      <c r="BSY448" s="330"/>
      <c r="BSZ448" s="330"/>
      <c r="BTA448" s="330"/>
      <c r="BTB448" s="330"/>
      <c r="BTC448" s="330"/>
      <c r="BTD448" s="330"/>
      <c r="BTE448" s="330"/>
      <c r="BTF448" s="330"/>
      <c r="BTG448" s="330"/>
      <c r="BTH448" s="330"/>
      <c r="BTI448" s="330"/>
      <c r="BTJ448" s="330"/>
      <c r="BTK448" s="330"/>
      <c r="BTL448" s="330"/>
      <c r="BTM448" s="330"/>
      <c r="BTN448" s="330"/>
      <c r="BTO448" s="330"/>
      <c r="BTP448" s="330"/>
      <c r="BTQ448" s="330"/>
      <c r="BTR448" s="330"/>
      <c r="BTS448" s="330"/>
      <c r="BTT448" s="330"/>
      <c r="BTU448" s="330"/>
      <c r="BTV448" s="330"/>
      <c r="BTW448" s="330"/>
      <c r="BTX448" s="330"/>
      <c r="BTY448" s="330"/>
      <c r="BTZ448" s="330"/>
      <c r="BUA448" s="330"/>
      <c r="BUB448" s="330"/>
      <c r="BUC448" s="330"/>
      <c r="BUD448" s="330"/>
      <c r="BUE448" s="330"/>
      <c r="BUF448" s="330"/>
      <c r="BUG448" s="330"/>
      <c r="BUH448" s="330"/>
      <c r="BUI448" s="330"/>
      <c r="BUJ448" s="330"/>
      <c r="BUK448" s="330"/>
      <c r="BUL448" s="330"/>
      <c r="BUM448" s="330"/>
      <c r="BUN448" s="330"/>
      <c r="BUO448" s="330"/>
      <c r="BUP448" s="330"/>
      <c r="BUQ448" s="330"/>
      <c r="BUR448" s="330"/>
      <c r="BUS448" s="330"/>
      <c r="BUT448" s="330"/>
      <c r="BUU448" s="330"/>
      <c r="BUV448" s="330"/>
      <c r="BUW448" s="330"/>
      <c r="BUX448" s="330"/>
      <c r="BUY448" s="330"/>
      <c r="BUZ448" s="330"/>
      <c r="BVA448" s="330"/>
      <c r="BVB448" s="330"/>
      <c r="BVC448" s="330"/>
      <c r="BVD448" s="330"/>
      <c r="BVE448" s="330"/>
      <c r="BVF448" s="330"/>
      <c r="BVG448" s="330"/>
      <c r="BVH448" s="330"/>
      <c r="BVI448" s="330"/>
      <c r="BVJ448" s="330"/>
      <c r="BVK448" s="330"/>
      <c r="BVL448" s="330"/>
      <c r="BVM448" s="330"/>
      <c r="BVN448" s="330"/>
      <c r="BVO448" s="330"/>
      <c r="BVP448" s="330"/>
      <c r="BVQ448" s="330"/>
      <c r="BVR448" s="330"/>
      <c r="BVS448" s="330"/>
      <c r="BVT448" s="330"/>
      <c r="BVU448" s="330"/>
      <c r="BVV448" s="330"/>
      <c r="BVW448" s="330"/>
      <c r="BVX448" s="330"/>
      <c r="BVY448" s="330"/>
      <c r="BVZ448" s="330"/>
      <c r="BWA448" s="330"/>
      <c r="BWB448" s="330"/>
      <c r="BWC448" s="330"/>
      <c r="BWD448" s="330"/>
      <c r="BWE448" s="330"/>
      <c r="BWF448" s="330"/>
      <c r="BWG448" s="330"/>
      <c r="BWH448" s="330"/>
      <c r="BWI448" s="330"/>
      <c r="BWJ448" s="330"/>
      <c r="BWK448" s="330"/>
      <c r="BWL448" s="330"/>
      <c r="BWM448" s="330"/>
      <c r="BWN448" s="330"/>
      <c r="BWO448" s="330"/>
      <c r="BWP448" s="330"/>
      <c r="BWQ448" s="330"/>
      <c r="BWR448" s="330"/>
      <c r="BWS448" s="330"/>
      <c r="BWT448" s="330"/>
      <c r="BWU448" s="330"/>
      <c r="BWV448" s="330"/>
      <c r="BWW448" s="330"/>
      <c r="BWX448" s="330"/>
      <c r="BWY448" s="330"/>
      <c r="BWZ448" s="330"/>
      <c r="BXA448" s="330"/>
      <c r="BXB448" s="330"/>
      <c r="BXC448" s="330"/>
      <c r="BXD448" s="330"/>
      <c r="BXE448" s="330"/>
      <c r="BXF448" s="330"/>
      <c r="BXG448" s="330"/>
      <c r="BXH448" s="330"/>
      <c r="BXI448" s="330"/>
      <c r="BXJ448" s="330"/>
      <c r="BXK448" s="330"/>
      <c r="BXL448" s="330"/>
      <c r="BXM448" s="330"/>
      <c r="BXN448" s="330"/>
      <c r="BXO448" s="330"/>
      <c r="BXP448" s="330"/>
      <c r="BXQ448" s="330"/>
      <c r="BXR448" s="330"/>
      <c r="BXS448" s="330"/>
      <c r="BXT448" s="330"/>
      <c r="BXU448" s="330"/>
      <c r="BXV448" s="330"/>
      <c r="BXW448" s="330"/>
      <c r="BXX448" s="330"/>
      <c r="BXY448" s="330"/>
      <c r="BXZ448" s="330"/>
      <c r="BYA448" s="330"/>
      <c r="BYB448" s="330"/>
      <c r="BYC448" s="330"/>
      <c r="BYD448" s="330"/>
      <c r="BYE448" s="330"/>
      <c r="BYF448" s="330"/>
      <c r="BYG448" s="330"/>
      <c r="BYH448" s="330"/>
      <c r="BYI448" s="330"/>
      <c r="BYJ448" s="330"/>
      <c r="BYK448" s="330"/>
      <c r="BYL448" s="330"/>
      <c r="BYM448" s="330"/>
      <c r="BYN448" s="330"/>
      <c r="BYO448" s="330"/>
      <c r="BYP448" s="330"/>
      <c r="BYQ448" s="330"/>
      <c r="BYR448" s="330"/>
      <c r="BYS448" s="330"/>
      <c r="BYT448" s="330"/>
      <c r="BYU448" s="330"/>
      <c r="BYV448" s="330"/>
      <c r="BYW448" s="330"/>
      <c r="BYX448" s="330"/>
      <c r="BYY448" s="330"/>
      <c r="BYZ448" s="330"/>
      <c r="BZA448" s="330"/>
      <c r="BZB448" s="330"/>
      <c r="BZC448" s="330"/>
      <c r="BZD448" s="330"/>
      <c r="BZE448" s="330"/>
      <c r="BZF448" s="330"/>
      <c r="BZG448" s="330"/>
      <c r="BZH448" s="330"/>
      <c r="BZI448" s="330"/>
      <c r="BZJ448" s="330"/>
      <c r="BZK448" s="330"/>
      <c r="BZL448" s="330"/>
      <c r="BZM448" s="330"/>
      <c r="BZN448" s="330"/>
      <c r="BZO448" s="330"/>
      <c r="BZP448" s="330"/>
      <c r="BZQ448" s="330"/>
      <c r="BZR448" s="330"/>
      <c r="BZS448" s="330"/>
      <c r="BZT448" s="330"/>
      <c r="BZU448" s="330"/>
      <c r="BZV448" s="330"/>
      <c r="BZW448" s="330"/>
      <c r="BZX448" s="330"/>
      <c r="BZY448" s="330"/>
      <c r="BZZ448" s="330"/>
      <c r="CAA448" s="330"/>
      <c r="CAB448" s="330"/>
      <c r="CAC448" s="330"/>
      <c r="CAD448" s="330"/>
      <c r="CAE448" s="330"/>
      <c r="CAF448" s="330"/>
      <c r="CAG448" s="330"/>
      <c r="CAH448" s="330"/>
      <c r="CAI448" s="330"/>
      <c r="CAJ448" s="330"/>
      <c r="CAK448" s="330"/>
      <c r="CAL448" s="330"/>
      <c r="CAM448" s="330"/>
      <c r="CAN448" s="330"/>
      <c r="CAO448" s="330"/>
      <c r="CAP448" s="330"/>
      <c r="CAQ448" s="330"/>
      <c r="CAR448" s="330"/>
      <c r="CAS448" s="330"/>
      <c r="CAT448" s="330"/>
      <c r="CAU448" s="330"/>
      <c r="CAV448" s="330"/>
      <c r="CAW448" s="330"/>
      <c r="CAX448" s="330"/>
      <c r="CAY448" s="330"/>
      <c r="CAZ448" s="330"/>
      <c r="CBA448" s="330"/>
      <c r="CBB448" s="330"/>
      <c r="CBC448" s="330"/>
      <c r="CBD448" s="330"/>
      <c r="CBE448" s="330"/>
      <c r="CBF448" s="330"/>
      <c r="CBG448" s="330"/>
      <c r="CBH448" s="330"/>
      <c r="CBI448" s="330"/>
      <c r="CBJ448" s="330"/>
      <c r="CBK448" s="330"/>
      <c r="CBL448" s="330"/>
      <c r="CBM448" s="330"/>
      <c r="CBN448" s="330"/>
      <c r="CBO448" s="330"/>
      <c r="CBP448" s="330"/>
      <c r="CBQ448" s="330"/>
      <c r="CBR448" s="330"/>
      <c r="CBS448" s="330"/>
      <c r="CBT448" s="330"/>
      <c r="CBU448" s="330"/>
      <c r="CBV448" s="330"/>
      <c r="CBW448" s="330"/>
      <c r="CBX448" s="330"/>
      <c r="CBY448" s="330"/>
      <c r="CBZ448" s="330"/>
      <c r="CCA448" s="330"/>
      <c r="CCB448" s="330"/>
      <c r="CCC448" s="330"/>
      <c r="CCD448" s="330"/>
      <c r="CCE448" s="330"/>
      <c r="CCF448" s="330"/>
      <c r="CCG448" s="330"/>
      <c r="CCH448" s="330"/>
      <c r="CCI448" s="330"/>
      <c r="CCJ448" s="330"/>
      <c r="CCK448" s="330"/>
      <c r="CCL448" s="330"/>
      <c r="CCM448" s="330"/>
      <c r="CCN448" s="330"/>
      <c r="CCO448" s="330"/>
      <c r="CCP448" s="330"/>
      <c r="CCQ448" s="330"/>
      <c r="CCR448" s="330"/>
      <c r="CCS448" s="330"/>
      <c r="CCT448" s="330"/>
      <c r="CCU448" s="330"/>
      <c r="CCV448" s="330"/>
      <c r="CCW448" s="330"/>
      <c r="CCX448" s="330"/>
      <c r="CCY448" s="330"/>
      <c r="CCZ448" s="330"/>
      <c r="CDA448" s="330"/>
      <c r="CDB448" s="330"/>
      <c r="CDC448" s="330"/>
      <c r="CDD448" s="330"/>
      <c r="CDE448" s="330"/>
      <c r="CDF448" s="330"/>
      <c r="CDG448" s="330"/>
      <c r="CDH448" s="330"/>
      <c r="CDI448" s="330"/>
      <c r="CDJ448" s="330"/>
      <c r="CDK448" s="330"/>
      <c r="CDL448" s="330"/>
      <c r="CDM448" s="330"/>
      <c r="CDN448" s="330"/>
      <c r="CDO448" s="330"/>
      <c r="CDP448" s="330"/>
      <c r="CDQ448" s="330"/>
      <c r="CDR448" s="330"/>
      <c r="CDS448" s="330"/>
      <c r="CDT448" s="330"/>
      <c r="CDU448" s="330"/>
      <c r="CDV448" s="330"/>
      <c r="CDW448" s="330"/>
      <c r="CDX448" s="330"/>
      <c r="CDY448" s="330"/>
      <c r="CDZ448" s="330"/>
      <c r="CEA448" s="330"/>
      <c r="CEB448" s="330"/>
      <c r="CEC448" s="330"/>
      <c r="CED448" s="330"/>
      <c r="CEE448" s="330"/>
      <c r="CEF448" s="330"/>
      <c r="CEG448" s="330"/>
      <c r="CEH448" s="330"/>
      <c r="CEI448" s="330"/>
      <c r="CEJ448" s="330"/>
      <c r="CEK448" s="330"/>
      <c r="CEL448" s="330"/>
      <c r="CEM448" s="330"/>
      <c r="CEN448" s="330"/>
      <c r="CEO448" s="330"/>
      <c r="CEP448" s="330"/>
      <c r="CEQ448" s="330"/>
      <c r="CER448" s="330"/>
      <c r="CES448" s="330"/>
      <c r="CET448" s="330"/>
      <c r="CEU448" s="330"/>
      <c r="CEV448" s="330"/>
      <c r="CEW448" s="330"/>
      <c r="CEX448" s="330"/>
      <c r="CEY448" s="330"/>
      <c r="CEZ448" s="330"/>
      <c r="CFA448" s="330"/>
      <c r="CFB448" s="330"/>
      <c r="CFC448" s="330"/>
      <c r="CFD448" s="330"/>
      <c r="CFE448" s="330"/>
      <c r="CFF448" s="330"/>
      <c r="CFG448" s="330"/>
      <c r="CFH448" s="330"/>
      <c r="CFI448" s="330"/>
      <c r="CFJ448" s="330"/>
      <c r="CFK448" s="330"/>
      <c r="CFL448" s="330"/>
      <c r="CFM448" s="330"/>
      <c r="CFN448" s="330"/>
      <c r="CFO448" s="330"/>
      <c r="CFP448" s="330"/>
      <c r="CFQ448" s="330"/>
      <c r="CFR448" s="330"/>
      <c r="CFS448" s="330"/>
      <c r="CFT448" s="330"/>
      <c r="CFU448" s="330"/>
      <c r="CFV448" s="330"/>
      <c r="CFW448" s="330"/>
      <c r="CFX448" s="330"/>
      <c r="CFY448" s="330"/>
      <c r="CFZ448" s="330"/>
      <c r="CGA448" s="330"/>
      <c r="CGB448" s="330"/>
      <c r="CGC448" s="330"/>
      <c r="CGD448" s="330"/>
      <c r="CGE448" s="330"/>
      <c r="CGF448" s="330"/>
      <c r="CGG448" s="330"/>
      <c r="CGH448" s="330"/>
      <c r="CGI448" s="330"/>
      <c r="CGJ448" s="330"/>
      <c r="CGK448" s="330"/>
      <c r="CGL448" s="330"/>
      <c r="CGM448" s="330"/>
      <c r="CGN448" s="330"/>
      <c r="CGO448" s="330"/>
      <c r="CGP448" s="330"/>
      <c r="CGQ448" s="330"/>
      <c r="CGR448" s="330"/>
      <c r="CGS448" s="330"/>
      <c r="CGT448" s="330"/>
      <c r="CGU448" s="330"/>
      <c r="CGV448" s="330"/>
      <c r="CGW448" s="330"/>
      <c r="CGX448" s="330"/>
      <c r="CGY448" s="330"/>
      <c r="CGZ448" s="330"/>
      <c r="CHA448" s="330"/>
      <c r="CHB448" s="330"/>
      <c r="CHC448" s="330"/>
      <c r="CHD448" s="330"/>
      <c r="CHE448" s="330"/>
      <c r="CHF448" s="330"/>
      <c r="CHG448" s="330"/>
      <c r="CHH448" s="330"/>
      <c r="CHI448" s="330"/>
      <c r="CHJ448" s="330"/>
      <c r="CHK448" s="330"/>
      <c r="CHL448" s="330"/>
      <c r="CHM448" s="330"/>
      <c r="CHN448" s="330"/>
      <c r="CHO448" s="330"/>
      <c r="CHP448" s="330"/>
      <c r="CHQ448" s="330"/>
      <c r="CHR448" s="330"/>
      <c r="CHS448" s="330"/>
      <c r="CHT448" s="330"/>
      <c r="CHU448" s="330"/>
      <c r="CHV448" s="330"/>
      <c r="CHW448" s="330"/>
      <c r="CHX448" s="330"/>
      <c r="CHY448" s="330"/>
      <c r="CHZ448" s="330"/>
      <c r="CIA448" s="330"/>
      <c r="CIB448" s="330"/>
      <c r="CIC448" s="330"/>
      <c r="CID448" s="330"/>
      <c r="CIE448" s="330"/>
      <c r="CIF448" s="330"/>
      <c r="CIG448" s="330"/>
      <c r="CIH448" s="330"/>
      <c r="CII448" s="330"/>
      <c r="CIJ448" s="330"/>
      <c r="CIK448" s="330"/>
      <c r="CIL448" s="330"/>
      <c r="CIM448" s="330"/>
      <c r="CIN448" s="330"/>
      <c r="CIO448" s="330"/>
      <c r="CIP448" s="330"/>
      <c r="CIQ448" s="330"/>
      <c r="CIR448" s="330"/>
      <c r="CIS448" s="330"/>
      <c r="CIT448" s="330"/>
      <c r="CIU448" s="330"/>
      <c r="CIV448" s="330"/>
      <c r="CIW448" s="330"/>
      <c r="CIX448" s="330"/>
      <c r="CIY448" s="330"/>
      <c r="CIZ448" s="330"/>
      <c r="CJA448" s="330"/>
      <c r="CJB448" s="330"/>
      <c r="CJC448" s="330"/>
      <c r="CJD448" s="330"/>
      <c r="CJE448" s="330"/>
      <c r="CJF448" s="330"/>
      <c r="CJG448" s="330"/>
      <c r="CJH448" s="330"/>
      <c r="CJI448" s="330"/>
      <c r="CJJ448" s="330"/>
      <c r="CJK448" s="330"/>
      <c r="CJL448" s="330"/>
      <c r="CJM448" s="330"/>
      <c r="CJN448" s="330"/>
      <c r="CJO448" s="330"/>
      <c r="CJP448" s="330"/>
      <c r="CJQ448" s="330"/>
      <c r="CJR448" s="330"/>
      <c r="CJS448" s="330"/>
      <c r="CJT448" s="330"/>
      <c r="CJU448" s="330"/>
      <c r="CJV448" s="330"/>
      <c r="CJW448" s="330"/>
      <c r="CJX448" s="330"/>
      <c r="CJY448" s="330"/>
      <c r="CJZ448" s="330"/>
      <c r="CKA448" s="330"/>
      <c r="CKB448" s="330"/>
      <c r="CKC448" s="330"/>
      <c r="CKD448" s="330"/>
      <c r="CKE448" s="330"/>
      <c r="CKF448" s="330"/>
      <c r="CKG448" s="330"/>
      <c r="CKH448" s="330"/>
      <c r="CKI448" s="330"/>
      <c r="CKJ448" s="330"/>
      <c r="CKK448" s="330"/>
      <c r="CKL448" s="330"/>
      <c r="CKM448" s="330"/>
      <c r="CKN448" s="330"/>
      <c r="CKO448" s="330"/>
      <c r="CKP448" s="330"/>
      <c r="CKQ448" s="330"/>
      <c r="CKR448" s="330"/>
      <c r="CKS448" s="330"/>
      <c r="CKT448" s="330"/>
      <c r="CKU448" s="330"/>
      <c r="CKV448" s="330"/>
      <c r="CKW448" s="330"/>
      <c r="CKX448" s="330"/>
      <c r="CKY448" s="330"/>
      <c r="CKZ448" s="330"/>
      <c r="CLA448" s="330"/>
      <c r="CLB448" s="330"/>
      <c r="CLC448" s="330"/>
      <c r="CLD448" s="330"/>
      <c r="CLE448" s="330"/>
      <c r="CLF448" s="330"/>
      <c r="CLG448" s="330"/>
      <c r="CLH448" s="330"/>
      <c r="CLI448" s="330"/>
      <c r="CLJ448" s="330"/>
      <c r="CLK448" s="330"/>
      <c r="CLL448" s="330"/>
      <c r="CLM448" s="330"/>
      <c r="CLN448" s="330"/>
      <c r="CLO448" s="330"/>
      <c r="CLP448" s="330"/>
      <c r="CLQ448" s="330"/>
      <c r="CLR448" s="330"/>
      <c r="CLS448" s="330"/>
      <c r="CLT448" s="330"/>
      <c r="CLU448" s="330"/>
      <c r="CLV448" s="330"/>
      <c r="CLW448" s="330"/>
      <c r="CLX448" s="330"/>
      <c r="CLY448" s="330"/>
      <c r="CLZ448" s="330"/>
      <c r="CMA448" s="330"/>
      <c r="CMB448" s="330"/>
      <c r="CMC448" s="330"/>
      <c r="CMD448" s="330"/>
      <c r="CME448" s="330"/>
      <c r="CMF448" s="330"/>
      <c r="CMG448" s="330"/>
      <c r="CMH448" s="330"/>
      <c r="CMI448" s="330"/>
      <c r="CMJ448" s="330"/>
      <c r="CMK448" s="330"/>
      <c r="CML448" s="330"/>
      <c r="CMM448" s="330"/>
      <c r="CMN448" s="330"/>
      <c r="CMO448" s="330"/>
      <c r="CMP448" s="330"/>
      <c r="CMQ448" s="330"/>
      <c r="CMR448" s="330"/>
      <c r="CMS448" s="330"/>
      <c r="CMT448" s="330"/>
      <c r="CMU448" s="330"/>
      <c r="CMV448" s="330"/>
      <c r="CMW448" s="330"/>
      <c r="CMX448" s="330"/>
      <c r="CMY448" s="330"/>
      <c r="CMZ448" s="330"/>
      <c r="CNA448" s="330"/>
      <c r="CNB448" s="330"/>
      <c r="CNC448" s="330"/>
      <c r="CND448" s="330"/>
      <c r="CNE448" s="330"/>
      <c r="CNF448" s="330"/>
      <c r="CNG448" s="330"/>
      <c r="CNH448" s="330"/>
      <c r="CNI448" s="330"/>
      <c r="CNJ448" s="330"/>
      <c r="CNK448" s="330"/>
      <c r="CNL448" s="330"/>
      <c r="CNM448" s="330"/>
      <c r="CNN448" s="330"/>
      <c r="CNO448" s="330"/>
      <c r="CNP448" s="330"/>
      <c r="CNQ448" s="330"/>
      <c r="CNR448" s="330"/>
      <c r="CNS448" s="330"/>
      <c r="CNT448" s="330"/>
      <c r="CNU448" s="330"/>
      <c r="CNV448" s="330"/>
      <c r="CNW448" s="330"/>
      <c r="CNX448" s="330"/>
      <c r="CNY448" s="330"/>
      <c r="CNZ448" s="330"/>
      <c r="COA448" s="330"/>
      <c r="COB448" s="330"/>
      <c r="COC448" s="330"/>
      <c r="COD448" s="330"/>
      <c r="COE448" s="330"/>
      <c r="COF448" s="330"/>
      <c r="COG448" s="330"/>
      <c r="COH448" s="330"/>
      <c r="COI448" s="330"/>
      <c r="COJ448" s="330"/>
      <c r="COK448" s="330"/>
      <c r="COL448" s="330"/>
      <c r="COM448" s="330"/>
      <c r="CON448" s="330"/>
      <c r="COO448" s="330"/>
      <c r="COP448" s="330"/>
      <c r="COQ448" s="330"/>
      <c r="COR448" s="330"/>
      <c r="COS448" s="330"/>
      <c r="COT448" s="330"/>
      <c r="COU448" s="330"/>
      <c r="COV448" s="330"/>
      <c r="COW448" s="330"/>
      <c r="COX448" s="330"/>
      <c r="COY448" s="330"/>
      <c r="COZ448" s="330"/>
      <c r="CPA448" s="330"/>
      <c r="CPB448" s="330"/>
      <c r="CPC448" s="330"/>
      <c r="CPD448" s="330"/>
      <c r="CPE448" s="330"/>
      <c r="CPF448" s="330"/>
      <c r="CPG448" s="330"/>
      <c r="CPH448" s="330"/>
      <c r="CPI448" s="330"/>
      <c r="CPJ448" s="330"/>
      <c r="CPK448" s="330"/>
      <c r="CPL448" s="330"/>
      <c r="CPM448" s="330"/>
      <c r="CPN448" s="330"/>
      <c r="CPO448" s="330"/>
      <c r="CPP448" s="330"/>
      <c r="CPQ448" s="330"/>
      <c r="CPR448" s="330"/>
      <c r="CPS448" s="330"/>
      <c r="CPT448" s="330"/>
      <c r="CPU448" s="330"/>
      <c r="CPV448" s="330"/>
      <c r="CPW448" s="330"/>
      <c r="CPX448" s="330"/>
      <c r="CPY448" s="330"/>
      <c r="CPZ448" s="330"/>
      <c r="CQA448" s="330"/>
      <c r="CQB448" s="330"/>
      <c r="CQC448" s="330"/>
      <c r="CQD448" s="330"/>
      <c r="CQE448" s="330"/>
      <c r="CQF448" s="330"/>
      <c r="CQG448" s="330"/>
      <c r="CQH448" s="330"/>
      <c r="CQI448" s="330"/>
      <c r="CQJ448" s="330"/>
      <c r="CQK448" s="330"/>
      <c r="CQL448" s="330"/>
      <c r="CQM448" s="330"/>
      <c r="CQN448" s="330"/>
      <c r="CQO448" s="330"/>
      <c r="CQP448" s="330"/>
      <c r="CQQ448" s="330"/>
      <c r="CQR448" s="330"/>
      <c r="CQS448" s="330"/>
      <c r="CQT448" s="330"/>
      <c r="CQU448" s="330"/>
      <c r="CQV448" s="330"/>
      <c r="CQW448" s="330"/>
      <c r="CQX448" s="330"/>
      <c r="CQY448" s="330"/>
      <c r="CQZ448" s="330"/>
      <c r="CRA448" s="330"/>
      <c r="CRB448" s="330"/>
      <c r="CRC448" s="330"/>
      <c r="CRD448" s="330"/>
      <c r="CRE448" s="330"/>
      <c r="CRF448" s="330"/>
      <c r="CRG448" s="330"/>
      <c r="CRH448" s="330"/>
      <c r="CRI448" s="330"/>
      <c r="CRJ448" s="330"/>
      <c r="CRK448" s="330"/>
      <c r="CRL448" s="330"/>
      <c r="CRM448" s="330"/>
      <c r="CRN448" s="330"/>
      <c r="CRO448" s="330"/>
      <c r="CRP448" s="330"/>
      <c r="CRQ448" s="330"/>
      <c r="CRR448" s="330"/>
      <c r="CRS448" s="330"/>
      <c r="CRT448" s="330"/>
      <c r="CRU448" s="330"/>
      <c r="CRV448" s="330"/>
      <c r="CRW448" s="330"/>
      <c r="CRX448" s="330"/>
      <c r="CRY448" s="330"/>
      <c r="CRZ448" s="330"/>
      <c r="CSA448" s="330"/>
      <c r="CSB448" s="330"/>
      <c r="CSC448" s="330"/>
      <c r="CSD448" s="330"/>
      <c r="CSE448" s="330"/>
      <c r="CSF448" s="330"/>
      <c r="CSG448" s="330"/>
      <c r="CSH448" s="330"/>
      <c r="CSI448" s="330"/>
      <c r="CSJ448" s="330"/>
      <c r="CSK448" s="330"/>
      <c r="CSL448" s="330"/>
      <c r="CSM448" s="330"/>
      <c r="CSN448" s="330"/>
      <c r="CSO448" s="330"/>
      <c r="CSP448" s="330"/>
      <c r="CSQ448" s="330"/>
      <c r="CSR448" s="330"/>
      <c r="CSS448" s="330"/>
      <c r="CST448" s="330"/>
      <c r="CSU448" s="330"/>
      <c r="CSV448" s="330"/>
      <c r="CSW448" s="330"/>
      <c r="CSX448" s="330"/>
      <c r="CSY448" s="330"/>
      <c r="CSZ448" s="330"/>
      <c r="CTA448" s="330"/>
      <c r="CTB448" s="330"/>
      <c r="CTC448" s="330"/>
      <c r="CTD448" s="330"/>
      <c r="CTE448" s="330"/>
      <c r="CTF448" s="330"/>
      <c r="CTG448" s="330"/>
      <c r="CTH448" s="330"/>
      <c r="CTI448" s="330"/>
      <c r="CTJ448" s="330"/>
      <c r="CTK448" s="330"/>
      <c r="CTL448" s="330"/>
      <c r="CTM448" s="330"/>
      <c r="CTN448" s="330"/>
      <c r="CTO448" s="330"/>
      <c r="CTP448" s="330"/>
      <c r="CTQ448" s="330"/>
      <c r="CTR448" s="330"/>
      <c r="CTS448" s="330"/>
      <c r="CTT448" s="330"/>
      <c r="CTU448" s="330"/>
      <c r="CTV448" s="330"/>
      <c r="CTW448" s="330"/>
      <c r="CTX448" s="330"/>
      <c r="CTY448" s="330"/>
      <c r="CTZ448" s="330"/>
      <c r="CUA448" s="330"/>
      <c r="CUB448" s="330"/>
      <c r="CUC448" s="330"/>
      <c r="CUD448" s="330"/>
      <c r="CUE448" s="330"/>
      <c r="CUF448" s="330"/>
      <c r="CUG448" s="330"/>
      <c r="CUH448" s="330"/>
      <c r="CUI448" s="330"/>
      <c r="CUJ448" s="330"/>
      <c r="CUK448" s="330"/>
      <c r="CUL448" s="330"/>
      <c r="CUM448" s="330"/>
      <c r="CUN448" s="330"/>
      <c r="CUO448" s="330"/>
      <c r="CUP448" s="330"/>
      <c r="CUQ448" s="330"/>
      <c r="CUR448" s="330"/>
      <c r="CUS448" s="330"/>
      <c r="CUT448" s="330"/>
      <c r="CUU448" s="330"/>
      <c r="CUV448" s="330"/>
      <c r="CUW448" s="330"/>
      <c r="CUX448" s="330"/>
      <c r="CUY448" s="330"/>
      <c r="CUZ448" s="330"/>
      <c r="CVA448" s="330"/>
      <c r="CVB448" s="330"/>
      <c r="CVC448" s="330"/>
      <c r="CVD448" s="330"/>
      <c r="CVE448" s="330"/>
      <c r="CVF448" s="330"/>
      <c r="CVG448" s="330"/>
      <c r="CVH448" s="330"/>
      <c r="CVI448" s="330"/>
      <c r="CVJ448" s="330"/>
      <c r="CVK448" s="330"/>
      <c r="CVL448" s="330"/>
      <c r="CVM448" s="330"/>
      <c r="CVN448" s="330"/>
      <c r="CVO448" s="330"/>
      <c r="CVP448" s="330"/>
      <c r="CVQ448" s="330"/>
      <c r="CVR448" s="330"/>
      <c r="CVS448" s="330"/>
      <c r="CVT448" s="330"/>
      <c r="CVU448" s="330"/>
      <c r="CVV448" s="330"/>
      <c r="CVW448" s="330"/>
      <c r="CVX448" s="330"/>
      <c r="CVY448" s="330"/>
      <c r="CVZ448" s="330"/>
      <c r="CWA448" s="330"/>
      <c r="CWB448" s="330"/>
      <c r="CWC448" s="330"/>
      <c r="CWD448" s="330"/>
      <c r="CWE448" s="330"/>
      <c r="CWF448" s="330"/>
      <c r="CWG448" s="330"/>
      <c r="CWH448" s="330"/>
      <c r="CWI448" s="330"/>
      <c r="CWJ448" s="330"/>
      <c r="CWK448" s="330"/>
      <c r="CWL448" s="330"/>
      <c r="CWM448" s="330"/>
      <c r="CWN448" s="330"/>
      <c r="CWO448" s="330"/>
      <c r="CWP448" s="330"/>
      <c r="CWQ448" s="330"/>
      <c r="CWR448" s="330"/>
      <c r="CWS448" s="330"/>
      <c r="CWT448" s="330"/>
      <c r="CWU448" s="330"/>
      <c r="CWV448" s="330"/>
      <c r="CWW448" s="330"/>
      <c r="CWX448" s="330"/>
      <c r="CWY448" s="330"/>
      <c r="CWZ448" s="330"/>
      <c r="CXA448" s="330"/>
      <c r="CXB448" s="330"/>
      <c r="CXC448" s="330"/>
      <c r="CXD448" s="330"/>
      <c r="CXE448" s="330"/>
      <c r="CXF448" s="330"/>
      <c r="CXG448" s="330"/>
      <c r="CXH448" s="330"/>
      <c r="CXI448" s="330"/>
      <c r="CXJ448" s="330"/>
      <c r="CXK448" s="330"/>
      <c r="CXL448" s="330"/>
      <c r="CXM448" s="330"/>
      <c r="CXN448" s="330"/>
      <c r="CXO448" s="330"/>
      <c r="CXP448" s="330"/>
      <c r="CXQ448" s="330"/>
      <c r="CXR448" s="330"/>
      <c r="CXS448" s="330"/>
      <c r="CXT448" s="330"/>
      <c r="CXU448" s="330"/>
      <c r="CXV448" s="330"/>
      <c r="CXW448" s="330"/>
      <c r="CXX448" s="330"/>
      <c r="CXY448" s="330"/>
      <c r="CXZ448" s="330"/>
      <c r="CYA448" s="330"/>
      <c r="CYB448" s="330"/>
      <c r="CYC448" s="330"/>
      <c r="CYD448" s="330"/>
      <c r="CYE448" s="330"/>
      <c r="CYF448" s="330"/>
      <c r="CYG448" s="330"/>
      <c r="CYH448" s="330"/>
      <c r="CYI448" s="330"/>
      <c r="CYJ448" s="330"/>
      <c r="CYK448" s="330"/>
      <c r="CYL448" s="330"/>
      <c r="CYM448" s="330"/>
      <c r="CYN448" s="330"/>
      <c r="CYO448" s="330"/>
      <c r="CYP448" s="330"/>
      <c r="CYQ448" s="330"/>
      <c r="CYR448" s="330"/>
      <c r="CYS448" s="330"/>
      <c r="CYT448" s="330"/>
      <c r="CYU448" s="330"/>
      <c r="CYV448" s="330"/>
      <c r="CYW448" s="330"/>
      <c r="CYX448" s="330"/>
      <c r="CYY448" s="330"/>
      <c r="CYZ448" s="330"/>
      <c r="CZA448" s="330"/>
      <c r="CZB448" s="330"/>
      <c r="CZC448" s="330"/>
      <c r="CZD448" s="330"/>
      <c r="CZE448" s="330"/>
      <c r="CZF448" s="330"/>
      <c r="CZG448" s="330"/>
      <c r="CZH448" s="330"/>
      <c r="CZI448" s="330"/>
      <c r="CZJ448" s="330"/>
      <c r="CZK448" s="330"/>
      <c r="CZL448" s="330"/>
      <c r="CZM448" s="330"/>
      <c r="CZN448" s="330"/>
      <c r="CZO448" s="330"/>
      <c r="CZP448" s="330"/>
      <c r="CZQ448" s="330"/>
      <c r="CZR448" s="330"/>
      <c r="CZS448" s="330"/>
      <c r="CZT448" s="330"/>
      <c r="CZU448" s="330"/>
      <c r="CZV448" s="330"/>
      <c r="CZW448" s="330"/>
      <c r="CZX448" s="330"/>
      <c r="CZY448" s="330"/>
      <c r="CZZ448" s="330"/>
      <c r="DAA448" s="330"/>
      <c r="DAB448" s="330"/>
      <c r="DAC448" s="330"/>
      <c r="DAD448" s="330"/>
      <c r="DAE448" s="330"/>
      <c r="DAF448" s="330"/>
      <c r="DAG448" s="330"/>
      <c r="DAH448" s="330"/>
      <c r="DAI448" s="330"/>
      <c r="DAJ448" s="330"/>
      <c r="DAK448" s="330"/>
      <c r="DAL448" s="330"/>
      <c r="DAM448" s="330"/>
      <c r="DAN448" s="330"/>
      <c r="DAO448" s="330"/>
      <c r="DAP448" s="330"/>
      <c r="DAQ448" s="330"/>
      <c r="DAR448" s="330"/>
      <c r="DAS448" s="330"/>
      <c r="DAT448" s="330"/>
      <c r="DAU448" s="330"/>
      <c r="DAV448" s="330"/>
      <c r="DAW448" s="330"/>
      <c r="DAX448" s="330"/>
      <c r="DAY448" s="330"/>
      <c r="DAZ448" s="330"/>
      <c r="DBA448" s="330"/>
      <c r="DBB448" s="330"/>
      <c r="DBC448" s="330"/>
      <c r="DBD448" s="330"/>
      <c r="DBE448" s="330"/>
      <c r="DBF448" s="330"/>
      <c r="DBG448" s="330"/>
      <c r="DBH448" s="330"/>
      <c r="DBI448" s="330"/>
      <c r="DBJ448" s="330"/>
      <c r="DBK448" s="330"/>
      <c r="DBL448" s="330"/>
      <c r="DBM448" s="330"/>
      <c r="DBN448" s="330"/>
      <c r="DBO448" s="330"/>
      <c r="DBP448" s="330"/>
      <c r="DBQ448" s="330"/>
      <c r="DBR448" s="330"/>
      <c r="DBS448" s="330"/>
      <c r="DBT448" s="330"/>
      <c r="DBU448" s="330"/>
      <c r="DBV448" s="330"/>
      <c r="DBW448" s="330"/>
      <c r="DBX448" s="330"/>
      <c r="DBY448" s="330"/>
      <c r="DBZ448" s="330"/>
      <c r="DCA448" s="330"/>
      <c r="DCB448" s="330"/>
      <c r="DCC448" s="330"/>
      <c r="DCD448" s="330"/>
      <c r="DCE448" s="330"/>
      <c r="DCF448" s="330"/>
      <c r="DCG448" s="330"/>
      <c r="DCH448" s="330"/>
      <c r="DCI448" s="330"/>
      <c r="DCJ448" s="330"/>
      <c r="DCK448" s="330"/>
      <c r="DCL448" s="330"/>
      <c r="DCM448" s="330"/>
      <c r="DCN448" s="330"/>
      <c r="DCO448" s="330"/>
      <c r="DCP448" s="330"/>
      <c r="DCQ448" s="330"/>
      <c r="DCR448" s="330"/>
      <c r="DCS448" s="330"/>
      <c r="DCT448" s="330"/>
      <c r="DCU448" s="330"/>
      <c r="DCV448" s="330"/>
      <c r="DCW448" s="330"/>
      <c r="DCX448" s="330"/>
      <c r="DCY448" s="330"/>
      <c r="DCZ448" s="330"/>
      <c r="DDA448" s="330"/>
      <c r="DDB448" s="330"/>
      <c r="DDC448" s="330"/>
      <c r="DDD448" s="330"/>
      <c r="DDE448" s="330"/>
      <c r="DDF448" s="330"/>
      <c r="DDG448" s="330"/>
      <c r="DDH448" s="330"/>
      <c r="DDI448" s="330"/>
      <c r="DDJ448" s="330"/>
      <c r="DDK448" s="330"/>
      <c r="DDL448" s="330"/>
      <c r="DDM448" s="330"/>
      <c r="DDN448" s="330"/>
      <c r="DDO448" s="330"/>
      <c r="DDP448" s="330"/>
      <c r="DDQ448" s="330"/>
      <c r="DDR448" s="330"/>
      <c r="DDS448" s="330"/>
      <c r="DDT448" s="330"/>
      <c r="DDU448" s="330"/>
      <c r="DDV448" s="330"/>
      <c r="DDW448" s="330"/>
      <c r="DDX448" s="330"/>
      <c r="DDY448" s="330"/>
      <c r="DDZ448" s="330"/>
      <c r="DEA448" s="330"/>
      <c r="DEB448" s="330"/>
      <c r="DEC448" s="330"/>
      <c r="DED448" s="330"/>
      <c r="DEE448" s="330"/>
      <c r="DEF448" s="330"/>
      <c r="DEG448" s="330"/>
      <c r="DEH448" s="330"/>
      <c r="DEI448" s="330"/>
      <c r="DEJ448" s="330"/>
      <c r="DEK448" s="330"/>
      <c r="DEL448" s="330"/>
      <c r="DEM448" s="330"/>
      <c r="DEN448" s="330"/>
      <c r="DEO448" s="330"/>
      <c r="DEP448" s="330"/>
      <c r="DEQ448" s="330"/>
      <c r="DER448" s="330"/>
      <c r="DES448" s="330"/>
      <c r="DET448" s="330"/>
      <c r="DEU448" s="330"/>
      <c r="DEV448" s="330"/>
      <c r="DEW448" s="330"/>
      <c r="DEX448" s="330"/>
      <c r="DEY448" s="330"/>
      <c r="DEZ448" s="330"/>
      <c r="DFA448" s="330"/>
      <c r="DFB448" s="330"/>
      <c r="DFC448" s="330"/>
      <c r="DFD448" s="330"/>
      <c r="DFE448" s="330"/>
      <c r="DFF448" s="330"/>
      <c r="DFG448" s="330"/>
      <c r="DFH448" s="330"/>
      <c r="DFI448" s="330"/>
      <c r="DFJ448" s="330"/>
      <c r="DFK448" s="330"/>
      <c r="DFL448" s="330"/>
      <c r="DFM448" s="330"/>
      <c r="DFN448" s="330"/>
      <c r="DFO448" s="330"/>
      <c r="DFP448" s="330"/>
      <c r="DFQ448" s="330"/>
      <c r="DFR448" s="330"/>
      <c r="DFS448" s="330"/>
      <c r="DFT448" s="330"/>
      <c r="DFU448" s="330"/>
      <c r="DFV448" s="330"/>
      <c r="DFW448" s="330"/>
      <c r="DFX448" s="330"/>
      <c r="DFY448" s="330"/>
      <c r="DFZ448" s="330"/>
      <c r="DGA448" s="330"/>
      <c r="DGB448" s="330"/>
      <c r="DGC448" s="330"/>
      <c r="DGD448" s="330"/>
      <c r="DGE448" s="330"/>
      <c r="DGF448" s="330"/>
      <c r="DGG448" s="330"/>
      <c r="DGH448" s="330"/>
      <c r="DGI448" s="330"/>
      <c r="DGJ448" s="330"/>
      <c r="DGK448" s="330"/>
      <c r="DGL448" s="330"/>
      <c r="DGM448" s="330"/>
      <c r="DGN448" s="330"/>
      <c r="DGO448" s="330"/>
      <c r="DGP448" s="330"/>
      <c r="DGQ448" s="330"/>
      <c r="DGR448" s="330"/>
      <c r="DGS448" s="330"/>
      <c r="DGT448" s="330"/>
      <c r="DGU448" s="330"/>
      <c r="DGV448" s="330"/>
      <c r="DGW448" s="330"/>
      <c r="DGX448" s="330"/>
      <c r="DGY448" s="330"/>
      <c r="DGZ448" s="330"/>
      <c r="DHA448" s="330"/>
      <c r="DHB448" s="330"/>
      <c r="DHC448" s="330"/>
      <c r="DHD448" s="330"/>
      <c r="DHE448" s="330"/>
      <c r="DHF448" s="330"/>
      <c r="DHG448" s="330"/>
      <c r="DHH448" s="330"/>
      <c r="DHI448" s="330"/>
      <c r="DHJ448" s="330"/>
      <c r="DHK448" s="330"/>
      <c r="DHL448" s="330"/>
      <c r="DHM448" s="330"/>
      <c r="DHN448" s="330"/>
      <c r="DHO448" s="330"/>
      <c r="DHP448" s="330"/>
      <c r="DHQ448" s="330"/>
      <c r="DHR448" s="330"/>
      <c r="DHS448" s="330"/>
      <c r="DHT448" s="330"/>
      <c r="DHU448" s="330"/>
      <c r="DHV448" s="330"/>
      <c r="DHW448" s="330"/>
      <c r="DHX448" s="330"/>
      <c r="DHY448" s="330"/>
      <c r="DHZ448" s="330"/>
      <c r="DIA448" s="330"/>
      <c r="DIB448" s="330"/>
      <c r="DIC448" s="330"/>
      <c r="DID448" s="330"/>
      <c r="DIE448" s="330"/>
      <c r="DIF448" s="330"/>
      <c r="DIG448" s="330"/>
      <c r="DIH448" s="330"/>
      <c r="DII448" s="330"/>
      <c r="DIJ448" s="330"/>
      <c r="DIK448" s="330"/>
      <c r="DIL448" s="330"/>
      <c r="DIM448" s="330"/>
      <c r="DIN448" s="330"/>
      <c r="DIO448" s="330"/>
      <c r="DIP448" s="330"/>
      <c r="DIQ448" s="330"/>
      <c r="DIR448" s="330"/>
      <c r="DIS448" s="330"/>
      <c r="DIT448" s="330"/>
      <c r="DIU448" s="330"/>
      <c r="DIV448" s="330"/>
      <c r="DIW448" s="330"/>
      <c r="DIX448" s="330"/>
      <c r="DIY448" s="330"/>
      <c r="DIZ448" s="330"/>
      <c r="DJA448" s="330"/>
      <c r="DJB448" s="330"/>
      <c r="DJC448" s="330"/>
      <c r="DJD448" s="330"/>
      <c r="DJE448" s="330"/>
      <c r="DJF448" s="330"/>
      <c r="DJG448" s="330"/>
      <c r="DJH448" s="330"/>
      <c r="DJI448" s="330"/>
      <c r="DJJ448" s="330"/>
      <c r="DJK448" s="330"/>
      <c r="DJL448" s="330"/>
      <c r="DJM448" s="330"/>
      <c r="DJN448" s="330"/>
      <c r="DJO448" s="330"/>
      <c r="DJP448" s="330"/>
      <c r="DJQ448" s="330"/>
      <c r="DJR448" s="330"/>
      <c r="DJS448" s="330"/>
      <c r="DJT448" s="330"/>
      <c r="DJU448" s="330"/>
      <c r="DJV448" s="330"/>
      <c r="DJW448" s="330"/>
      <c r="DJX448" s="330"/>
      <c r="DJY448" s="330"/>
      <c r="DJZ448" s="330"/>
      <c r="DKA448" s="330"/>
      <c r="DKB448" s="330"/>
      <c r="DKC448" s="330"/>
      <c r="DKD448" s="330"/>
      <c r="DKE448" s="330"/>
      <c r="DKF448" s="330"/>
      <c r="DKG448" s="330"/>
      <c r="DKH448" s="330"/>
      <c r="DKI448" s="330"/>
      <c r="DKJ448" s="330"/>
      <c r="DKK448" s="330"/>
      <c r="DKL448" s="330"/>
      <c r="DKM448" s="330"/>
      <c r="DKN448" s="330"/>
      <c r="DKO448" s="330"/>
      <c r="DKP448" s="330"/>
      <c r="DKQ448" s="330"/>
      <c r="DKR448" s="330"/>
      <c r="DKS448" s="330"/>
      <c r="DKT448" s="330"/>
      <c r="DKU448" s="330"/>
      <c r="DKV448" s="330"/>
      <c r="DKW448" s="330"/>
      <c r="DKX448" s="330"/>
      <c r="DKY448" s="330"/>
      <c r="DKZ448" s="330"/>
      <c r="DLA448" s="330"/>
      <c r="DLB448" s="330"/>
      <c r="DLC448" s="330"/>
      <c r="DLD448" s="330"/>
      <c r="DLE448" s="330"/>
      <c r="DLF448" s="330"/>
      <c r="DLG448" s="330"/>
      <c r="DLH448" s="330"/>
      <c r="DLI448" s="330"/>
      <c r="DLJ448" s="330"/>
      <c r="DLK448" s="330"/>
      <c r="DLL448" s="330"/>
      <c r="DLM448" s="330"/>
      <c r="DLN448" s="330"/>
      <c r="DLO448" s="330"/>
      <c r="DLP448" s="330"/>
      <c r="DLQ448" s="330"/>
      <c r="DLR448" s="330"/>
      <c r="DLS448" s="330"/>
      <c r="DLT448" s="330"/>
      <c r="DLU448" s="330"/>
      <c r="DLV448" s="330"/>
      <c r="DLW448" s="330"/>
      <c r="DLX448" s="330"/>
      <c r="DLY448" s="330"/>
      <c r="DLZ448" s="330"/>
      <c r="DMA448" s="330"/>
      <c r="DMB448" s="330"/>
      <c r="DMC448" s="330"/>
      <c r="DMD448" s="330"/>
      <c r="DME448" s="330"/>
      <c r="DMF448" s="330"/>
      <c r="DMG448" s="330"/>
      <c r="DMH448" s="330"/>
      <c r="DMI448" s="330"/>
      <c r="DMJ448" s="330"/>
      <c r="DMK448" s="330"/>
      <c r="DML448" s="330"/>
      <c r="DMM448" s="330"/>
      <c r="DMN448" s="330"/>
      <c r="DMO448" s="330"/>
      <c r="DMP448" s="330"/>
      <c r="DMQ448" s="330"/>
      <c r="DMR448" s="330"/>
      <c r="DMS448" s="330"/>
      <c r="DMT448" s="330"/>
      <c r="DMU448" s="330"/>
      <c r="DMV448" s="330"/>
      <c r="DMW448" s="330"/>
      <c r="DMX448" s="330"/>
      <c r="DMY448" s="330"/>
      <c r="DMZ448" s="330"/>
      <c r="DNA448" s="330"/>
      <c r="DNB448" s="330"/>
      <c r="DNC448" s="330"/>
      <c r="DND448" s="330"/>
      <c r="DNE448" s="330"/>
      <c r="DNF448" s="330"/>
      <c r="DNG448" s="330"/>
      <c r="DNH448" s="330"/>
      <c r="DNI448" s="330"/>
      <c r="DNJ448" s="330"/>
      <c r="DNK448" s="330"/>
      <c r="DNL448" s="330"/>
      <c r="DNM448" s="330"/>
      <c r="DNN448" s="330"/>
      <c r="DNO448" s="330"/>
      <c r="DNP448" s="330"/>
      <c r="DNQ448" s="330"/>
      <c r="DNR448" s="330"/>
      <c r="DNS448" s="330"/>
      <c r="DNT448" s="330"/>
      <c r="DNU448" s="330"/>
      <c r="DNV448" s="330"/>
      <c r="DNW448" s="330"/>
      <c r="DNX448" s="330"/>
      <c r="DNY448" s="330"/>
      <c r="DNZ448" s="330"/>
      <c r="DOA448" s="330"/>
      <c r="DOB448" s="330"/>
      <c r="DOC448" s="330"/>
      <c r="DOD448" s="330"/>
      <c r="DOE448" s="330"/>
      <c r="DOF448" s="330"/>
      <c r="DOG448" s="330"/>
      <c r="DOH448" s="330"/>
      <c r="DOI448" s="330"/>
      <c r="DOJ448" s="330"/>
      <c r="DOK448" s="330"/>
      <c r="DOL448" s="330"/>
      <c r="DOM448" s="330"/>
      <c r="DON448" s="330"/>
      <c r="DOO448" s="330"/>
      <c r="DOP448" s="330"/>
      <c r="DOQ448" s="330"/>
      <c r="DOR448" s="330"/>
      <c r="DOS448" s="330"/>
      <c r="DOT448" s="330"/>
      <c r="DOU448" s="330"/>
      <c r="DOV448" s="330"/>
      <c r="DOW448" s="330"/>
      <c r="DOX448" s="330"/>
      <c r="DOY448" s="330"/>
      <c r="DOZ448" s="330"/>
      <c r="DPA448" s="330"/>
      <c r="DPB448" s="330"/>
      <c r="DPC448" s="330"/>
      <c r="DPD448" s="330"/>
      <c r="DPE448" s="330"/>
      <c r="DPF448" s="330"/>
      <c r="DPG448" s="330"/>
      <c r="DPH448" s="330"/>
      <c r="DPI448" s="330"/>
      <c r="DPJ448" s="330"/>
      <c r="DPK448" s="330"/>
      <c r="DPL448" s="330"/>
      <c r="DPM448" s="330"/>
      <c r="DPN448" s="330"/>
      <c r="DPO448" s="330"/>
      <c r="DPP448" s="330"/>
      <c r="DPQ448" s="330"/>
      <c r="DPR448" s="330"/>
      <c r="DPS448" s="330"/>
      <c r="DPT448" s="330"/>
      <c r="DPU448" s="330"/>
      <c r="DPV448" s="330"/>
      <c r="DPW448" s="330"/>
      <c r="DPX448" s="330"/>
      <c r="DPY448" s="330"/>
      <c r="DPZ448" s="330"/>
      <c r="DQA448" s="330"/>
      <c r="DQB448" s="330"/>
      <c r="DQC448" s="330"/>
      <c r="DQD448" s="330"/>
      <c r="DQE448" s="330"/>
      <c r="DQF448" s="330"/>
      <c r="DQG448" s="330"/>
      <c r="DQH448" s="330"/>
      <c r="DQI448" s="330"/>
      <c r="DQJ448" s="330"/>
      <c r="DQK448" s="330"/>
      <c r="DQL448" s="330"/>
      <c r="DQM448" s="330"/>
      <c r="DQN448" s="330"/>
      <c r="DQO448" s="330"/>
      <c r="DQP448" s="330"/>
      <c r="DQQ448" s="330"/>
      <c r="DQR448" s="330"/>
      <c r="DQS448" s="330"/>
      <c r="DQT448" s="330"/>
      <c r="DQU448" s="330"/>
      <c r="DQV448" s="330"/>
      <c r="DQW448" s="330"/>
      <c r="DQX448" s="330"/>
      <c r="DQY448" s="330"/>
      <c r="DQZ448" s="330"/>
      <c r="DRA448" s="330"/>
      <c r="DRB448" s="330"/>
      <c r="DRC448" s="330"/>
      <c r="DRD448" s="330"/>
      <c r="DRE448" s="330"/>
      <c r="DRF448" s="330"/>
      <c r="DRG448" s="330"/>
      <c r="DRH448" s="330"/>
      <c r="DRI448" s="330"/>
      <c r="DRJ448" s="330"/>
      <c r="DRK448" s="330"/>
      <c r="DRL448" s="330"/>
      <c r="DRM448" s="330"/>
      <c r="DRN448" s="330"/>
      <c r="DRO448" s="330"/>
      <c r="DRP448" s="330"/>
      <c r="DRQ448" s="330"/>
      <c r="DRR448" s="330"/>
      <c r="DRS448" s="330"/>
      <c r="DRT448" s="330"/>
      <c r="DRU448" s="330"/>
      <c r="DRV448" s="330"/>
      <c r="DRW448" s="330"/>
      <c r="DRX448" s="330"/>
      <c r="DRY448" s="330"/>
      <c r="DRZ448" s="330"/>
      <c r="DSA448" s="330"/>
      <c r="DSB448" s="330"/>
      <c r="DSC448" s="330"/>
      <c r="DSD448" s="330"/>
      <c r="DSE448" s="330"/>
      <c r="DSF448" s="330"/>
      <c r="DSG448" s="330"/>
      <c r="DSH448" s="330"/>
      <c r="DSI448" s="330"/>
      <c r="DSJ448" s="330"/>
      <c r="DSK448" s="330"/>
      <c r="DSL448" s="330"/>
      <c r="DSM448" s="330"/>
      <c r="DSN448" s="330"/>
      <c r="DSO448" s="330"/>
      <c r="DSP448" s="330"/>
      <c r="DSQ448" s="330"/>
      <c r="DSR448" s="330"/>
      <c r="DSS448" s="330"/>
      <c r="DST448" s="330"/>
      <c r="DSU448" s="330"/>
      <c r="DSV448" s="330"/>
      <c r="DSW448" s="330"/>
      <c r="DSX448" s="330"/>
      <c r="DSY448" s="330"/>
      <c r="DSZ448" s="330"/>
      <c r="DTA448" s="330"/>
      <c r="DTB448" s="330"/>
      <c r="DTC448" s="330"/>
      <c r="DTD448" s="330"/>
      <c r="DTE448" s="330"/>
      <c r="DTF448" s="330"/>
      <c r="DTG448" s="330"/>
      <c r="DTH448" s="330"/>
      <c r="DTI448" s="330"/>
      <c r="DTJ448" s="330"/>
      <c r="DTK448" s="330"/>
      <c r="DTL448" s="330"/>
      <c r="DTM448" s="330"/>
      <c r="DTN448" s="330"/>
      <c r="DTO448" s="330"/>
      <c r="DTP448" s="330"/>
      <c r="DTQ448" s="330"/>
      <c r="DTR448" s="330"/>
      <c r="DTS448" s="330"/>
      <c r="DTT448" s="330"/>
      <c r="DTU448" s="330"/>
      <c r="DTV448" s="330"/>
      <c r="DTW448" s="330"/>
      <c r="DTX448" s="330"/>
      <c r="DTY448" s="330"/>
      <c r="DTZ448" s="330"/>
      <c r="DUA448" s="330"/>
      <c r="DUB448" s="330"/>
      <c r="DUC448" s="330"/>
      <c r="DUD448" s="330"/>
      <c r="DUE448" s="330"/>
      <c r="DUF448" s="330"/>
      <c r="DUG448" s="330"/>
      <c r="DUH448" s="330"/>
      <c r="DUI448" s="330"/>
      <c r="DUJ448" s="330"/>
      <c r="DUK448" s="330"/>
      <c r="DUL448" s="330"/>
      <c r="DUM448" s="330"/>
      <c r="DUN448" s="330"/>
      <c r="DUO448" s="330"/>
      <c r="DUP448" s="330"/>
      <c r="DUQ448" s="330"/>
      <c r="DUR448" s="330"/>
      <c r="DUS448" s="330"/>
      <c r="DUT448" s="330"/>
      <c r="DUU448" s="330"/>
      <c r="DUV448" s="330"/>
      <c r="DUW448" s="330"/>
      <c r="DUX448" s="330"/>
      <c r="DUY448" s="330"/>
      <c r="DUZ448" s="330"/>
      <c r="DVA448" s="330"/>
      <c r="DVB448" s="330"/>
      <c r="DVC448" s="330"/>
      <c r="DVD448" s="330"/>
      <c r="DVE448" s="330"/>
      <c r="DVF448" s="330"/>
      <c r="DVG448" s="330"/>
      <c r="DVH448" s="330"/>
      <c r="DVI448" s="330"/>
      <c r="DVJ448" s="330"/>
      <c r="DVK448" s="330"/>
      <c r="DVL448" s="330"/>
      <c r="DVM448" s="330"/>
      <c r="DVN448" s="330"/>
      <c r="DVO448" s="330"/>
      <c r="DVP448" s="330"/>
      <c r="DVQ448" s="330"/>
      <c r="DVR448" s="330"/>
      <c r="DVS448" s="330"/>
      <c r="DVT448" s="330"/>
      <c r="DVU448" s="330"/>
      <c r="DVV448" s="330"/>
      <c r="DVW448" s="330"/>
      <c r="DVX448" s="330"/>
      <c r="DVY448" s="330"/>
      <c r="DVZ448" s="330"/>
      <c r="DWA448" s="330"/>
      <c r="DWB448" s="330"/>
      <c r="DWC448" s="330"/>
      <c r="DWD448" s="330"/>
      <c r="DWE448" s="330"/>
      <c r="DWF448" s="330"/>
      <c r="DWG448" s="330"/>
      <c r="DWH448" s="330"/>
      <c r="DWI448" s="330"/>
      <c r="DWJ448" s="330"/>
      <c r="DWK448" s="330"/>
      <c r="DWL448" s="330"/>
      <c r="DWM448" s="330"/>
      <c r="DWN448" s="330"/>
      <c r="DWO448" s="330"/>
      <c r="DWP448" s="330"/>
      <c r="DWQ448" s="330"/>
      <c r="DWR448" s="330"/>
      <c r="DWS448" s="330"/>
      <c r="DWT448" s="330"/>
      <c r="DWU448" s="330"/>
      <c r="DWV448" s="330"/>
      <c r="DWW448" s="330"/>
      <c r="DWX448" s="330"/>
      <c r="DWY448" s="330"/>
      <c r="DWZ448" s="330"/>
      <c r="DXA448" s="330"/>
      <c r="DXB448" s="330"/>
      <c r="DXC448" s="330"/>
      <c r="DXD448" s="330"/>
      <c r="DXE448" s="330"/>
      <c r="DXF448" s="330"/>
      <c r="DXG448" s="330"/>
      <c r="DXH448" s="330"/>
      <c r="DXI448" s="330"/>
      <c r="DXJ448" s="330"/>
      <c r="DXK448" s="330"/>
      <c r="DXL448" s="330"/>
      <c r="DXM448" s="330"/>
      <c r="DXN448" s="330"/>
      <c r="DXO448" s="330"/>
      <c r="DXP448" s="330"/>
      <c r="DXQ448" s="330"/>
      <c r="DXR448" s="330"/>
      <c r="DXS448" s="330"/>
      <c r="DXT448" s="330"/>
      <c r="DXU448" s="330"/>
      <c r="DXV448" s="330"/>
      <c r="DXW448" s="330"/>
      <c r="DXX448" s="330"/>
      <c r="DXY448" s="330"/>
      <c r="DXZ448" s="330"/>
      <c r="DYA448" s="330"/>
      <c r="DYB448" s="330"/>
      <c r="DYC448" s="330"/>
      <c r="DYD448" s="330"/>
      <c r="DYE448" s="330"/>
      <c r="DYF448" s="330"/>
      <c r="DYG448" s="330"/>
      <c r="DYH448" s="330"/>
      <c r="DYI448" s="330"/>
      <c r="DYJ448" s="330"/>
      <c r="DYK448" s="330"/>
      <c r="DYL448" s="330"/>
      <c r="DYM448" s="330"/>
      <c r="DYN448" s="330"/>
      <c r="DYO448" s="330"/>
      <c r="DYP448" s="330"/>
      <c r="DYQ448" s="330"/>
      <c r="DYR448" s="330"/>
      <c r="DYS448" s="330"/>
      <c r="DYT448" s="330"/>
      <c r="DYU448" s="330"/>
      <c r="DYV448" s="330"/>
      <c r="DYW448" s="330"/>
      <c r="DYX448" s="330"/>
      <c r="DYY448" s="330"/>
      <c r="DYZ448" s="330"/>
      <c r="DZA448" s="330"/>
      <c r="DZB448" s="330"/>
      <c r="DZC448" s="330"/>
      <c r="DZD448" s="330"/>
      <c r="DZE448" s="330"/>
      <c r="DZF448" s="330"/>
      <c r="DZG448" s="330"/>
      <c r="DZH448" s="330"/>
      <c r="DZI448" s="330"/>
      <c r="DZJ448" s="330"/>
      <c r="DZK448" s="330"/>
      <c r="DZL448" s="330"/>
      <c r="DZM448" s="330"/>
      <c r="DZN448" s="330"/>
      <c r="DZO448" s="330"/>
      <c r="DZP448" s="330"/>
      <c r="DZQ448" s="330"/>
      <c r="DZR448" s="330"/>
      <c r="DZS448" s="330"/>
      <c r="DZT448" s="330"/>
      <c r="DZU448" s="330"/>
      <c r="DZV448" s="330"/>
      <c r="DZW448" s="330"/>
      <c r="DZX448" s="330"/>
      <c r="DZY448" s="330"/>
      <c r="DZZ448" s="330"/>
      <c r="EAA448" s="330"/>
      <c r="EAB448" s="330"/>
      <c r="EAC448" s="330"/>
      <c r="EAD448" s="330"/>
      <c r="EAE448" s="330"/>
      <c r="EAF448" s="330"/>
      <c r="EAG448" s="330"/>
      <c r="EAH448" s="330"/>
      <c r="EAI448" s="330"/>
      <c r="EAJ448" s="330"/>
      <c r="EAK448" s="330"/>
      <c r="EAL448" s="330"/>
      <c r="EAM448" s="330"/>
      <c r="EAN448" s="330"/>
      <c r="EAO448" s="330"/>
      <c r="EAP448" s="330"/>
      <c r="EAQ448" s="330"/>
      <c r="EAR448" s="330"/>
      <c r="EAS448" s="330"/>
      <c r="EAT448" s="330"/>
      <c r="EAU448" s="330"/>
      <c r="EAV448" s="330"/>
      <c r="EAW448" s="330"/>
      <c r="EAX448" s="330"/>
      <c r="EAY448" s="330"/>
      <c r="EAZ448" s="330"/>
      <c r="EBA448" s="330"/>
      <c r="EBB448" s="330"/>
      <c r="EBC448" s="330"/>
      <c r="EBD448" s="330"/>
      <c r="EBE448" s="330"/>
      <c r="EBF448" s="330"/>
      <c r="EBG448" s="330"/>
      <c r="EBH448" s="330"/>
      <c r="EBI448" s="330"/>
      <c r="EBJ448" s="330"/>
      <c r="EBK448" s="330"/>
      <c r="EBL448" s="330"/>
      <c r="EBM448" s="330"/>
      <c r="EBN448" s="330"/>
      <c r="EBO448" s="330"/>
      <c r="EBP448" s="330"/>
      <c r="EBQ448" s="330"/>
      <c r="EBR448" s="330"/>
      <c r="EBS448" s="330"/>
      <c r="EBT448" s="330"/>
      <c r="EBU448" s="330"/>
      <c r="EBV448" s="330"/>
      <c r="EBW448" s="330"/>
      <c r="EBX448" s="330"/>
      <c r="EBY448" s="330"/>
      <c r="EBZ448" s="330"/>
      <c r="ECA448" s="330"/>
      <c r="ECB448" s="330"/>
      <c r="ECC448" s="330"/>
      <c r="ECD448" s="330"/>
      <c r="ECE448" s="330"/>
      <c r="ECF448" s="330"/>
      <c r="ECG448" s="330"/>
      <c r="ECH448" s="330"/>
      <c r="ECI448" s="330"/>
      <c r="ECJ448" s="330"/>
      <c r="ECK448" s="330"/>
      <c r="ECL448" s="330"/>
      <c r="ECM448" s="330"/>
      <c r="ECN448" s="330"/>
      <c r="ECO448" s="330"/>
      <c r="ECP448" s="330"/>
      <c r="ECQ448" s="330"/>
      <c r="ECR448" s="330"/>
      <c r="ECS448" s="330"/>
      <c r="ECT448" s="330"/>
      <c r="ECU448" s="330"/>
      <c r="ECV448" s="330"/>
      <c r="ECW448" s="330"/>
      <c r="ECX448" s="330"/>
      <c r="ECY448" s="330"/>
      <c r="ECZ448" s="330"/>
      <c r="EDA448" s="330"/>
      <c r="EDB448" s="330"/>
      <c r="EDC448" s="330"/>
      <c r="EDD448" s="330"/>
      <c r="EDE448" s="330"/>
      <c r="EDF448" s="330"/>
      <c r="EDG448" s="330"/>
      <c r="EDH448" s="330"/>
      <c r="EDI448" s="330"/>
      <c r="EDJ448" s="330"/>
      <c r="EDK448" s="330"/>
      <c r="EDL448" s="330"/>
      <c r="EDM448" s="330"/>
      <c r="EDN448" s="330"/>
      <c r="EDO448" s="330"/>
      <c r="EDP448" s="330"/>
      <c r="EDQ448" s="330"/>
      <c r="EDR448" s="330"/>
      <c r="EDS448" s="330"/>
      <c r="EDT448" s="330"/>
      <c r="EDU448" s="330"/>
      <c r="EDV448" s="330"/>
      <c r="EDW448" s="330"/>
      <c r="EDX448" s="330"/>
      <c r="EDY448" s="330"/>
      <c r="EDZ448" s="330"/>
      <c r="EEA448" s="330"/>
      <c r="EEB448" s="330"/>
      <c r="EEC448" s="330"/>
      <c r="EED448" s="330"/>
      <c r="EEE448" s="330"/>
      <c r="EEF448" s="330"/>
      <c r="EEG448" s="330"/>
      <c r="EEH448" s="330"/>
      <c r="EEI448" s="330"/>
      <c r="EEJ448" s="330"/>
      <c r="EEK448" s="330"/>
      <c r="EEL448" s="330"/>
      <c r="EEM448" s="330"/>
      <c r="EEN448" s="330"/>
      <c r="EEO448" s="330"/>
      <c r="EEP448" s="330"/>
      <c r="EEQ448" s="330"/>
      <c r="EER448" s="330"/>
      <c r="EES448" s="330"/>
      <c r="EET448" s="330"/>
      <c r="EEU448" s="330"/>
      <c r="EEV448" s="330"/>
      <c r="EEW448" s="330"/>
      <c r="EEX448" s="330"/>
      <c r="EEY448" s="330"/>
      <c r="EEZ448" s="330"/>
      <c r="EFA448" s="330"/>
      <c r="EFB448" s="330"/>
      <c r="EFC448" s="330"/>
      <c r="EFD448" s="330"/>
      <c r="EFE448" s="330"/>
      <c r="EFF448" s="330"/>
      <c r="EFG448" s="330"/>
      <c r="EFH448" s="330"/>
      <c r="EFI448" s="330"/>
      <c r="EFJ448" s="330"/>
      <c r="EFK448" s="330"/>
      <c r="EFL448" s="330"/>
      <c r="EFM448" s="330"/>
      <c r="EFN448" s="330"/>
      <c r="EFO448" s="330"/>
      <c r="EFP448" s="330"/>
      <c r="EFQ448" s="330"/>
      <c r="EFR448" s="330"/>
      <c r="EFS448" s="330"/>
      <c r="EFT448" s="330"/>
      <c r="EFU448" s="330"/>
      <c r="EFV448" s="330"/>
      <c r="EFW448" s="330"/>
      <c r="EFX448" s="330"/>
      <c r="EFY448" s="330"/>
      <c r="EFZ448" s="330"/>
      <c r="EGA448" s="330"/>
      <c r="EGB448" s="330"/>
      <c r="EGC448" s="330"/>
      <c r="EGD448" s="330"/>
      <c r="EGE448" s="330"/>
      <c r="EGF448" s="330"/>
      <c r="EGG448" s="330"/>
      <c r="EGH448" s="330"/>
      <c r="EGI448" s="330"/>
      <c r="EGJ448" s="330"/>
      <c r="EGK448" s="330"/>
      <c r="EGL448" s="330"/>
      <c r="EGM448" s="330"/>
      <c r="EGN448" s="330"/>
      <c r="EGO448" s="330"/>
      <c r="EGP448" s="330"/>
      <c r="EGQ448" s="330"/>
      <c r="EGR448" s="330"/>
      <c r="EGS448" s="330"/>
      <c r="EGT448" s="330"/>
      <c r="EGU448" s="330"/>
      <c r="EGV448" s="330"/>
      <c r="EGW448" s="330"/>
      <c r="EGX448" s="330"/>
      <c r="EGY448" s="330"/>
      <c r="EGZ448" s="330"/>
      <c r="EHA448" s="330"/>
      <c r="EHB448" s="330"/>
      <c r="EHC448" s="330"/>
      <c r="EHD448" s="330"/>
      <c r="EHE448" s="330"/>
      <c r="EHF448" s="330"/>
      <c r="EHG448" s="330"/>
      <c r="EHH448" s="330"/>
      <c r="EHI448" s="330"/>
      <c r="EHJ448" s="330"/>
      <c r="EHK448" s="330"/>
      <c r="EHL448" s="330"/>
      <c r="EHM448" s="330"/>
      <c r="EHN448" s="330"/>
      <c r="EHO448" s="330"/>
      <c r="EHP448" s="330"/>
      <c r="EHQ448" s="330"/>
      <c r="EHR448" s="330"/>
      <c r="EHS448" s="330"/>
      <c r="EHT448" s="330"/>
      <c r="EHU448" s="330"/>
      <c r="EHV448" s="330"/>
      <c r="EHW448" s="330"/>
      <c r="EHX448" s="330"/>
      <c r="EHY448" s="330"/>
      <c r="EHZ448" s="330"/>
      <c r="EIA448" s="330"/>
      <c r="EIB448" s="330"/>
      <c r="EIC448" s="330"/>
      <c r="EID448" s="330"/>
      <c r="EIE448" s="330"/>
      <c r="EIF448" s="330"/>
      <c r="EIG448" s="330"/>
      <c r="EIH448" s="330"/>
      <c r="EII448" s="330"/>
      <c r="EIJ448" s="330"/>
      <c r="EIK448" s="330"/>
      <c r="EIL448" s="330"/>
      <c r="EIM448" s="330"/>
      <c r="EIN448" s="330"/>
      <c r="EIO448" s="330"/>
      <c r="EIP448" s="330"/>
      <c r="EIQ448" s="330"/>
      <c r="EIR448" s="330"/>
      <c r="EIS448" s="330"/>
      <c r="EIT448" s="330"/>
      <c r="EIU448" s="330"/>
      <c r="EIV448" s="330"/>
      <c r="EIW448" s="330"/>
      <c r="EIX448" s="330"/>
      <c r="EIY448" s="330"/>
      <c r="EIZ448" s="330"/>
      <c r="EJA448" s="330"/>
      <c r="EJB448" s="330"/>
      <c r="EJC448" s="330"/>
      <c r="EJD448" s="330"/>
      <c r="EJE448" s="330"/>
      <c r="EJF448" s="330"/>
      <c r="EJG448" s="330"/>
      <c r="EJH448" s="330"/>
      <c r="EJI448" s="330"/>
      <c r="EJJ448" s="330"/>
      <c r="EJK448" s="330"/>
      <c r="EJL448" s="330"/>
      <c r="EJM448" s="330"/>
      <c r="EJN448" s="330"/>
      <c r="EJO448" s="330"/>
      <c r="EJP448" s="330"/>
      <c r="EJQ448" s="330"/>
      <c r="EJR448" s="330"/>
      <c r="EJS448" s="330"/>
      <c r="EJT448" s="330"/>
      <c r="EJU448" s="330"/>
      <c r="EJV448" s="330"/>
      <c r="EJW448" s="330"/>
      <c r="EJX448" s="330"/>
      <c r="EJY448" s="330"/>
      <c r="EJZ448" s="330"/>
      <c r="EKA448" s="330"/>
      <c r="EKB448" s="330"/>
      <c r="EKC448" s="330"/>
      <c r="EKD448" s="330"/>
      <c r="EKE448" s="330"/>
      <c r="EKF448" s="330"/>
      <c r="EKG448" s="330"/>
      <c r="EKH448" s="330"/>
      <c r="EKI448" s="330"/>
      <c r="EKJ448" s="330"/>
      <c r="EKK448" s="330"/>
      <c r="EKL448" s="330"/>
      <c r="EKM448" s="330"/>
      <c r="EKN448" s="330"/>
      <c r="EKO448" s="330"/>
      <c r="EKP448" s="330"/>
      <c r="EKQ448" s="330"/>
      <c r="EKR448" s="330"/>
      <c r="EKS448" s="330"/>
      <c r="EKT448" s="330"/>
      <c r="EKU448" s="330"/>
      <c r="EKV448" s="330"/>
      <c r="EKW448" s="330"/>
      <c r="EKX448" s="330"/>
      <c r="EKY448" s="330"/>
      <c r="EKZ448" s="330"/>
      <c r="ELA448" s="330"/>
      <c r="ELB448" s="330"/>
      <c r="ELC448" s="330"/>
      <c r="ELD448" s="330"/>
      <c r="ELE448" s="330"/>
      <c r="ELF448" s="330"/>
      <c r="ELG448" s="330"/>
      <c r="ELH448" s="330"/>
      <c r="ELI448" s="330"/>
      <c r="ELJ448" s="330"/>
      <c r="ELK448" s="330"/>
      <c r="ELL448" s="330"/>
      <c r="ELM448" s="330"/>
      <c r="ELN448" s="330"/>
      <c r="ELO448" s="330"/>
      <c r="ELP448" s="330"/>
      <c r="ELQ448" s="330"/>
      <c r="ELR448" s="330"/>
      <c r="ELS448" s="330"/>
      <c r="ELT448" s="330"/>
      <c r="ELU448" s="330"/>
      <c r="ELV448" s="330"/>
      <c r="ELW448" s="330"/>
      <c r="ELX448" s="330"/>
      <c r="ELY448" s="330"/>
      <c r="ELZ448" s="330"/>
      <c r="EMA448" s="330"/>
      <c r="EMB448" s="330"/>
      <c r="EMC448" s="330"/>
      <c r="EMD448" s="330"/>
      <c r="EME448" s="330"/>
      <c r="EMF448" s="330"/>
      <c r="EMG448" s="330"/>
      <c r="EMH448" s="330"/>
      <c r="EMI448" s="330"/>
      <c r="EMJ448" s="330"/>
      <c r="EMK448" s="330"/>
      <c r="EML448" s="330"/>
      <c r="EMM448" s="330"/>
      <c r="EMN448" s="330"/>
      <c r="EMO448" s="330"/>
      <c r="EMP448" s="330"/>
      <c r="EMQ448" s="330"/>
      <c r="EMR448" s="330"/>
      <c r="EMS448" s="330"/>
      <c r="EMT448" s="330"/>
      <c r="EMU448" s="330"/>
      <c r="EMV448" s="330"/>
      <c r="EMW448" s="330"/>
      <c r="EMX448" s="330"/>
      <c r="EMY448" s="330"/>
      <c r="EMZ448" s="330"/>
      <c r="ENA448" s="330"/>
      <c r="ENB448" s="330"/>
      <c r="ENC448" s="330"/>
      <c r="END448" s="330"/>
      <c r="ENE448" s="330"/>
      <c r="ENF448" s="330"/>
      <c r="ENG448" s="330"/>
      <c r="ENH448" s="330"/>
      <c r="ENI448" s="330"/>
      <c r="ENJ448" s="330"/>
      <c r="ENK448" s="330"/>
      <c r="ENL448" s="330"/>
      <c r="ENM448" s="330"/>
      <c r="ENN448" s="330"/>
      <c r="ENO448" s="330"/>
      <c r="ENP448" s="330"/>
      <c r="ENQ448" s="330"/>
      <c r="ENR448" s="330"/>
      <c r="ENS448" s="330"/>
      <c r="ENT448" s="330"/>
      <c r="ENU448" s="330"/>
      <c r="ENV448" s="330"/>
      <c r="ENW448" s="330"/>
      <c r="ENX448" s="330"/>
      <c r="ENY448" s="330"/>
      <c r="ENZ448" s="330"/>
      <c r="EOA448" s="330"/>
      <c r="EOB448" s="330"/>
      <c r="EOC448" s="330"/>
      <c r="EOD448" s="330"/>
      <c r="EOE448" s="330"/>
      <c r="EOF448" s="330"/>
      <c r="EOG448" s="330"/>
      <c r="EOH448" s="330"/>
      <c r="EOI448" s="330"/>
      <c r="EOJ448" s="330"/>
      <c r="EOK448" s="330"/>
      <c r="EOL448" s="330"/>
      <c r="EOM448" s="330"/>
      <c r="EON448" s="330"/>
      <c r="EOO448" s="330"/>
      <c r="EOP448" s="330"/>
      <c r="EOQ448" s="330"/>
      <c r="EOR448" s="330"/>
      <c r="EOS448" s="330"/>
      <c r="EOT448" s="330"/>
      <c r="EOU448" s="330"/>
      <c r="EOV448" s="330"/>
      <c r="EOW448" s="330"/>
      <c r="EOX448" s="330"/>
      <c r="EOY448" s="330"/>
      <c r="EOZ448" s="330"/>
      <c r="EPA448" s="330"/>
      <c r="EPB448" s="330"/>
      <c r="EPC448" s="330"/>
      <c r="EPD448" s="330"/>
      <c r="EPE448" s="330"/>
      <c r="EPF448" s="330"/>
      <c r="EPG448" s="330"/>
      <c r="EPH448" s="330"/>
      <c r="EPI448" s="330"/>
      <c r="EPJ448" s="330"/>
      <c r="EPK448" s="330"/>
      <c r="EPL448" s="330"/>
      <c r="EPM448" s="330"/>
      <c r="EPN448" s="330"/>
      <c r="EPO448" s="330"/>
      <c r="EPP448" s="330"/>
      <c r="EPQ448" s="330"/>
      <c r="EPR448" s="330"/>
      <c r="EPS448" s="330"/>
      <c r="EPT448" s="330"/>
      <c r="EPU448" s="330"/>
      <c r="EPV448" s="330"/>
      <c r="EPW448" s="330"/>
      <c r="EPX448" s="330"/>
      <c r="EPY448" s="330"/>
      <c r="EPZ448" s="330"/>
      <c r="EQA448" s="330"/>
      <c r="EQB448" s="330"/>
      <c r="EQC448" s="330"/>
      <c r="EQD448" s="330"/>
      <c r="EQE448" s="330"/>
      <c r="EQF448" s="330"/>
      <c r="EQG448" s="330"/>
      <c r="EQH448" s="330"/>
      <c r="EQI448" s="330"/>
      <c r="EQJ448" s="330"/>
      <c r="EQK448" s="330"/>
      <c r="EQL448" s="330"/>
      <c r="EQM448" s="330"/>
      <c r="EQN448" s="330"/>
      <c r="EQO448" s="330"/>
      <c r="EQP448" s="330"/>
      <c r="EQQ448" s="330"/>
      <c r="EQR448" s="330"/>
      <c r="EQS448" s="330"/>
      <c r="EQT448" s="330"/>
      <c r="EQU448" s="330"/>
      <c r="EQV448" s="330"/>
      <c r="EQW448" s="330"/>
      <c r="EQX448" s="330"/>
      <c r="EQY448" s="330"/>
      <c r="EQZ448" s="330"/>
      <c r="ERA448" s="330"/>
      <c r="ERB448" s="330"/>
      <c r="ERC448" s="330"/>
      <c r="ERD448" s="330"/>
      <c r="ERE448" s="330"/>
      <c r="ERF448" s="330"/>
      <c r="ERG448" s="330"/>
      <c r="ERH448" s="330"/>
      <c r="ERI448" s="330"/>
      <c r="ERJ448" s="330"/>
      <c r="ERK448" s="330"/>
      <c r="ERL448" s="330"/>
      <c r="ERM448" s="330"/>
      <c r="ERN448" s="330"/>
      <c r="ERO448" s="330"/>
      <c r="ERP448" s="330"/>
      <c r="ERQ448" s="330"/>
      <c r="ERR448" s="330"/>
      <c r="ERS448" s="330"/>
      <c r="ERT448" s="330"/>
      <c r="ERU448" s="330"/>
      <c r="ERV448" s="330"/>
      <c r="ERW448" s="330"/>
      <c r="ERX448" s="330"/>
      <c r="ERY448" s="330"/>
      <c r="ERZ448" s="330"/>
      <c r="ESA448" s="330"/>
      <c r="ESB448" s="330"/>
      <c r="ESC448" s="330"/>
      <c r="ESD448" s="330"/>
      <c r="ESE448" s="330"/>
      <c r="ESF448" s="330"/>
      <c r="ESG448" s="330"/>
      <c r="ESH448" s="330"/>
      <c r="ESI448" s="330"/>
      <c r="ESJ448" s="330"/>
      <c r="ESK448" s="330"/>
      <c r="ESL448" s="330"/>
      <c r="ESM448" s="330"/>
      <c r="ESN448" s="330"/>
      <c r="ESO448" s="330"/>
      <c r="ESP448" s="330"/>
      <c r="ESQ448" s="330"/>
      <c r="ESR448" s="330"/>
      <c r="ESS448" s="330"/>
      <c r="EST448" s="330"/>
      <c r="ESU448" s="330"/>
      <c r="ESV448" s="330"/>
      <c r="ESW448" s="330"/>
      <c r="ESX448" s="330"/>
      <c r="ESY448" s="330"/>
      <c r="ESZ448" s="330"/>
      <c r="ETA448" s="330"/>
      <c r="ETB448" s="330"/>
      <c r="ETC448" s="330"/>
      <c r="ETD448" s="330"/>
      <c r="ETE448" s="330"/>
      <c r="ETF448" s="330"/>
      <c r="ETG448" s="330"/>
      <c r="ETH448" s="330"/>
      <c r="ETI448" s="330"/>
      <c r="ETJ448" s="330"/>
      <c r="ETK448" s="330"/>
      <c r="ETL448" s="330"/>
      <c r="ETM448" s="330"/>
      <c r="ETN448" s="330"/>
      <c r="ETO448" s="330"/>
      <c r="ETP448" s="330"/>
      <c r="ETQ448" s="330"/>
      <c r="ETR448" s="330"/>
      <c r="ETS448" s="330"/>
      <c r="ETT448" s="330"/>
      <c r="ETU448" s="330"/>
      <c r="ETV448" s="330"/>
      <c r="ETW448" s="330"/>
      <c r="ETX448" s="330"/>
      <c r="ETY448" s="330"/>
      <c r="ETZ448" s="330"/>
      <c r="EUA448" s="330"/>
      <c r="EUB448" s="330"/>
      <c r="EUC448" s="330"/>
      <c r="EUD448" s="330"/>
      <c r="EUE448" s="330"/>
      <c r="EUF448" s="330"/>
      <c r="EUG448" s="330"/>
      <c r="EUH448" s="330"/>
      <c r="EUI448" s="330"/>
      <c r="EUJ448" s="330"/>
      <c r="EUK448" s="330"/>
      <c r="EUL448" s="330"/>
      <c r="EUM448" s="330"/>
      <c r="EUN448" s="330"/>
      <c r="EUO448" s="330"/>
      <c r="EUP448" s="330"/>
      <c r="EUQ448" s="330"/>
      <c r="EUR448" s="330"/>
      <c r="EUS448" s="330"/>
      <c r="EUT448" s="330"/>
      <c r="EUU448" s="330"/>
      <c r="EUV448" s="330"/>
      <c r="EUW448" s="330"/>
      <c r="EUX448" s="330"/>
      <c r="EUY448" s="330"/>
      <c r="EUZ448" s="330"/>
      <c r="EVA448" s="330"/>
      <c r="EVB448" s="330"/>
      <c r="EVC448" s="330"/>
      <c r="EVD448" s="330"/>
      <c r="EVE448" s="330"/>
      <c r="EVF448" s="330"/>
      <c r="EVG448" s="330"/>
      <c r="EVH448" s="330"/>
      <c r="EVI448" s="330"/>
      <c r="EVJ448" s="330"/>
      <c r="EVK448" s="330"/>
      <c r="EVL448" s="330"/>
      <c r="EVM448" s="330"/>
      <c r="EVN448" s="330"/>
      <c r="EVO448" s="330"/>
      <c r="EVP448" s="330"/>
      <c r="EVQ448" s="330"/>
      <c r="EVR448" s="330"/>
      <c r="EVS448" s="330"/>
      <c r="EVT448" s="330"/>
      <c r="EVU448" s="330"/>
      <c r="EVV448" s="330"/>
      <c r="EVW448" s="330"/>
      <c r="EVX448" s="330"/>
      <c r="EVY448" s="330"/>
      <c r="EVZ448" s="330"/>
      <c r="EWA448" s="330"/>
      <c r="EWB448" s="330"/>
      <c r="EWC448" s="330"/>
      <c r="EWD448" s="330"/>
      <c r="EWE448" s="330"/>
      <c r="EWF448" s="330"/>
      <c r="EWG448" s="330"/>
      <c r="EWH448" s="330"/>
      <c r="EWI448" s="330"/>
      <c r="EWJ448" s="330"/>
      <c r="EWK448" s="330"/>
      <c r="EWL448" s="330"/>
      <c r="EWM448" s="330"/>
      <c r="EWN448" s="330"/>
      <c r="EWO448" s="330"/>
      <c r="EWP448" s="330"/>
      <c r="EWQ448" s="330"/>
      <c r="EWR448" s="330"/>
      <c r="EWS448" s="330"/>
      <c r="EWT448" s="330"/>
      <c r="EWU448" s="330"/>
      <c r="EWV448" s="330"/>
      <c r="EWW448" s="330"/>
      <c r="EWX448" s="330"/>
      <c r="EWY448" s="330"/>
      <c r="EWZ448" s="330"/>
      <c r="EXA448" s="330"/>
      <c r="EXB448" s="330"/>
      <c r="EXC448" s="330"/>
      <c r="EXD448" s="330"/>
      <c r="EXE448" s="330"/>
      <c r="EXF448" s="330"/>
      <c r="EXG448" s="330"/>
      <c r="EXH448" s="330"/>
      <c r="EXI448" s="330"/>
      <c r="EXJ448" s="330"/>
      <c r="EXK448" s="330"/>
      <c r="EXL448" s="330"/>
      <c r="EXM448" s="330"/>
      <c r="EXN448" s="330"/>
      <c r="EXO448" s="330"/>
      <c r="EXP448" s="330"/>
      <c r="EXQ448" s="330"/>
      <c r="EXR448" s="330"/>
      <c r="EXS448" s="330"/>
      <c r="EXT448" s="330"/>
      <c r="EXU448" s="330"/>
      <c r="EXV448" s="330"/>
      <c r="EXW448" s="330"/>
      <c r="EXX448" s="330"/>
      <c r="EXY448" s="330"/>
      <c r="EXZ448" s="330"/>
      <c r="EYA448" s="330"/>
      <c r="EYB448" s="330"/>
      <c r="EYC448" s="330"/>
      <c r="EYD448" s="330"/>
      <c r="EYE448" s="330"/>
      <c r="EYF448" s="330"/>
      <c r="EYG448" s="330"/>
      <c r="EYH448" s="330"/>
      <c r="EYI448" s="330"/>
      <c r="EYJ448" s="330"/>
      <c r="EYK448" s="330"/>
      <c r="EYL448" s="330"/>
      <c r="EYM448" s="330"/>
      <c r="EYN448" s="330"/>
      <c r="EYO448" s="330"/>
      <c r="EYP448" s="330"/>
      <c r="EYQ448" s="330"/>
      <c r="EYR448" s="330"/>
      <c r="EYS448" s="330"/>
      <c r="EYT448" s="330"/>
      <c r="EYU448" s="330"/>
      <c r="EYV448" s="330"/>
      <c r="EYW448" s="330"/>
      <c r="EYX448" s="330"/>
      <c r="EYY448" s="330"/>
      <c r="EYZ448" s="330"/>
      <c r="EZA448" s="330"/>
      <c r="EZB448" s="330"/>
      <c r="EZC448" s="330"/>
      <c r="EZD448" s="330"/>
      <c r="EZE448" s="330"/>
      <c r="EZF448" s="330"/>
      <c r="EZG448" s="330"/>
      <c r="EZH448" s="330"/>
      <c r="EZI448" s="330"/>
      <c r="EZJ448" s="330"/>
      <c r="EZK448" s="330"/>
      <c r="EZL448" s="330"/>
      <c r="EZM448" s="330"/>
      <c r="EZN448" s="330"/>
      <c r="EZO448" s="330"/>
      <c r="EZP448" s="330"/>
      <c r="EZQ448" s="330"/>
      <c r="EZR448" s="330"/>
      <c r="EZS448" s="330"/>
      <c r="EZT448" s="330"/>
      <c r="EZU448" s="330"/>
      <c r="EZV448" s="330"/>
      <c r="EZW448" s="330"/>
      <c r="EZX448" s="330"/>
      <c r="EZY448" s="330"/>
      <c r="EZZ448" s="330"/>
      <c r="FAA448" s="330"/>
      <c r="FAB448" s="330"/>
      <c r="FAC448" s="330"/>
      <c r="FAD448" s="330"/>
      <c r="FAE448" s="330"/>
      <c r="FAF448" s="330"/>
      <c r="FAG448" s="330"/>
      <c r="FAH448" s="330"/>
      <c r="FAI448" s="330"/>
      <c r="FAJ448" s="330"/>
      <c r="FAK448" s="330"/>
      <c r="FAL448" s="330"/>
      <c r="FAM448" s="330"/>
      <c r="FAN448" s="330"/>
      <c r="FAO448" s="330"/>
      <c r="FAP448" s="330"/>
      <c r="FAQ448" s="330"/>
      <c r="FAR448" s="330"/>
      <c r="FAS448" s="330"/>
      <c r="FAT448" s="330"/>
      <c r="FAU448" s="330"/>
      <c r="FAV448" s="330"/>
      <c r="FAW448" s="330"/>
      <c r="FAX448" s="330"/>
      <c r="FAY448" s="330"/>
      <c r="FAZ448" s="330"/>
      <c r="FBA448" s="330"/>
      <c r="FBB448" s="330"/>
      <c r="FBC448" s="330"/>
      <c r="FBD448" s="330"/>
      <c r="FBE448" s="330"/>
      <c r="FBF448" s="330"/>
      <c r="FBG448" s="330"/>
      <c r="FBH448" s="330"/>
      <c r="FBI448" s="330"/>
      <c r="FBJ448" s="330"/>
      <c r="FBK448" s="330"/>
      <c r="FBL448" s="330"/>
      <c r="FBM448" s="330"/>
      <c r="FBN448" s="330"/>
      <c r="FBO448" s="330"/>
      <c r="FBP448" s="330"/>
      <c r="FBQ448" s="330"/>
      <c r="FBR448" s="330"/>
      <c r="FBS448" s="330"/>
      <c r="FBT448" s="330"/>
      <c r="FBU448" s="330"/>
      <c r="FBV448" s="330"/>
      <c r="FBW448" s="330"/>
      <c r="FBX448" s="330"/>
      <c r="FBY448" s="330"/>
      <c r="FBZ448" s="330"/>
      <c r="FCA448" s="330"/>
      <c r="FCB448" s="330"/>
      <c r="FCC448" s="330"/>
      <c r="FCD448" s="330"/>
      <c r="FCE448" s="330"/>
      <c r="FCF448" s="330"/>
      <c r="FCG448" s="330"/>
      <c r="FCH448" s="330"/>
      <c r="FCI448" s="330"/>
      <c r="FCJ448" s="330"/>
      <c r="FCK448" s="330"/>
      <c r="FCL448" s="330"/>
      <c r="FCM448" s="330"/>
      <c r="FCN448" s="330"/>
      <c r="FCO448" s="330"/>
      <c r="FCP448" s="330"/>
      <c r="FCQ448" s="330"/>
      <c r="FCR448" s="330"/>
      <c r="FCS448" s="330"/>
      <c r="FCT448" s="330"/>
      <c r="FCU448" s="330"/>
      <c r="FCV448" s="330"/>
      <c r="FCW448" s="330"/>
      <c r="FCX448" s="330"/>
      <c r="FCY448" s="330"/>
      <c r="FCZ448" s="330"/>
      <c r="FDA448" s="330"/>
      <c r="FDB448" s="330"/>
      <c r="FDC448" s="330"/>
      <c r="FDD448" s="330"/>
      <c r="FDE448" s="330"/>
      <c r="FDF448" s="330"/>
      <c r="FDG448" s="330"/>
      <c r="FDH448" s="330"/>
      <c r="FDI448" s="330"/>
      <c r="FDJ448" s="330"/>
      <c r="FDK448" s="330"/>
      <c r="FDL448" s="330"/>
      <c r="FDM448" s="330"/>
      <c r="FDN448" s="330"/>
      <c r="FDO448" s="330"/>
      <c r="FDP448" s="330"/>
      <c r="FDQ448" s="330"/>
      <c r="FDR448" s="330"/>
      <c r="FDS448" s="330"/>
      <c r="FDT448" s="330"/>
      <c r="FDU448" s="330"/>
      <c r="FDV448" s="330"/>
      <c r="FDW448" s="330"/>
      <c r="FDX448" s="330"/>
      <c r="FDY448" s="330"/>
      <c r="FDZ448" s="330"/>
      <c r="FEA448" s="330"/>
      <c r="FEB448" s="330"/>
      <c r="FEC448" s="330"/>
      <c r="FED448" s="330"/>
      <c r="FEE448" s="330"/>
      <c r="FEF448" s="330"/>
      <c r="FEG448" s="330"/>
      <c r="FEH448" s="330"/>
      <c r="FEI448" s="330"/>
      <c r="FEJ448" s="330"/>
      <c r="FEK448" s="330"/>
      <c r="FEL448" s="330"/>
      <c r="FEM448" s="330"/>
      <c r="FEN448" s="330"/>
      <c r="FEO448" s="330"/>
      <c r="FEP448" s="330"/>
      <c r="FEQ448" s="330"/>
      <c r="FER448" s="330"/>
      <c r="FES448" s="330"/>
      <c r="FET448" s="330"/>
      <c r="FEU448" s="330"/>
      <c r="FEV448" s="330"/>
      <c r="FEW448" s="330"/>
      <c r="FEX448" s="330"/>
      <c r="FEY448" s="330"/>
      <c r="FEZ448" s="330"/>
      <c r="FFA448" s="330"/>
      <c r="FFB448" s="330"/>
      <c r="FFC448" s="330"/>
      <c r="FFD448" s="330"/>
      <c r="FFE448" s="330"/>
      <c r="FFF448" s="330"/>
      <c r="FFG448" s="330"/>
      <c r="FFH448" s="330"/>
      <c r="FFI448" s="330"/>
      <c r="FFJ448" s="330"/>
      <c r="FFK448" s="330"/>
      <c r="FFL448" s="330"/>
      <c r="FFM448" s="330"/>
      <c r="FFN448" s="330"/>
      <c r="FFO448" s="330"/>
      <c r="FFP448" s="330"/>
      <c r="FFQ448" s="330"/>
      <c r="FFR448" s="330"/>
      <c r="FFS448" s="330"/>
      <c r="FFT448" s="330"/>
      <c r="FFU448" s="330"/>
      <c r="FFV448" s="330"/>
      <c r="FFW448" s="330"/>
      <c r="FFX448" s="330"/>
      <c r="FFY448" s="330"/>
      <c r="FFZ448" s="330"/>
      <c r="FGA448" s="330"/>
      <c r="FGB448" s="330"/>
      <c r="FGC448" s="330"/>
      <c r="FGD448" s="330"/>
      <c r="FGE448" s="330"/>
      <c r="FGF448" s="330"/>
      <c r="FGG448" s="330"/>
      <c r="FGH448" s="330"/>
      <c r="FGI448" s="330"/>
      <c r="FGJ448" s="330"/>
      <c r="FGK448" s="330"/>
      <c r="FGL448" s="330"/>
      <c r="FGM448" s="330"/>
      <c r="FGN448" s="330"/>
      <c r="FGO448" s="330"/>
      <c r="FGP448" s="330"/>
      <c r="FGQ448" s="330"/>
      <c r="FGR448" s="330"/>
      <c r="FGS448" s="330"/>
      <c r="FGT448" s="330"/>
      <c r="FGU448" s="330"/>
      <c r="FGV448" s="330"/>
      <c r="FGW448" s="330"/>
      <c r="FGX448" s="330"/>
      <c r="FGY448" s="330"/>
      <c r="FGZ448" s="330"/>
      <c r="FHA448" s="330"/>
      <c r="FHB448" s="330"/>
      <c r="FHC448" s="330"/>
      <c r="FHD448" s="330"/>
      <c r="FHE448" s="330"/>
      <c r="FHF448" s="330"/>
      <c r="FHG448" s="330"/>
      <c r="FHH448" s="330"/>
      <c r="FHI448" s="330"/>
      <c r="FHJ448" s="330"/>
      <c r="FHK448" s="330"/>
      <c r="FHL448" s="330"/>
      <c r="FHM448" s="330"/>
      <c r="FHN448" s="330"/>
      <c r="FHO448" s="330"/>
      <c r="FHP448" s="330"/>
      <c r="FHQ448" s="330"/>
      <c r="FHR448" s="330"/>
      <c r="FHS448" s="330"/>
      <c r="FHT448" s="330"/>
      <c r="FHU448" s="330"/>
      <c r="FHV448" s="330"/>
      <c r="FHW448" s="330"/>
      <c r="FHX448" s="330"/>
      <c r="FHY448" s="330"/>
      <c r="FHZ448" s="330"/>
      <c r="FIA448" s="330"/>
      <c r="FIB448" s="330"/>
      <c r="FIC448" s="330"/>
      <c r="FID448" s="330"/>
      <c r="FIE448" s="330"/>
      <c r="FIF448" s="330"/>
      <c r="FIG448" s="330"/>
      <c r="FIH448" s="330"/>
      <c r="FII448" s="330"/>
      <c r="FIJ448" s="330"/>
      <c r="FIK448" s="330"/>
      <c r="FIL448" s="330"/>
      <c r="FIM448" s="330"/>
      <c r="FIN448" s="330"/>
      <c r="FIO448" s="330"/>
      <c r="FIP448" s="330"/>
      <c r="FIQ448" s="330"/>
      <c r="FIR448" s="330"/>
      <c r="FIS448" s="330"/>
      <c r="FIT448" s="330"/>
      <c r="FIU448" s="330"/>
      <c r="FIV448" s="330"/>
      <c r="FIW448" s="330"/>
      <c r="FIX448" s="330"/>
      <c r="FIY448" s="330"/>
      <c r="FIZ448" s="330"/>
      <c r="FJA448" s="330"/>
      <c r="FJB448" s="330"/>
      <c r="FJC448" s="330"/>
      <c r="FJD448" s="330"/>
      <c r="FJE448" s="330"/>
      <c r="FJF448" s="330"/>
      <c r="FJG448" s="330"/>
      <c r="FJH448" s="330"/>
      <c r="FJI448" s="330"/>
      <c r="FJJ448" s="330"/>
      <c r="FJK448" s="330"/>
      <c r="FJL448" s="330"/>
      <c r="FJM448" s="330"/>
      <c r="FJN448" s="330"/>
      <c r="FJO448" s="330"/>
      <c r="FJP448" s="330"/>
      <c r="FJQ448" s="330"/>
      <c r="FJR448" s="330"/>
      <c r="FJS448" s="330"/>
      <c r="FJT448" s="330"/>
      <c r="FJU448" s="330"/>
      <c r="FJV448" s="330"/>
      <c r="FJW448" s="330"/>
      <c r="FJX448" s="330"/>
      <c r="FJY448" s="330"/>
      <c r="FJZ448" s="330"/>
      <c r="FKA448" s="330"/>
      <c r="FKB448" s="330"/>
      <c r="FKC448" s="330"/>
      <c r="FKD448" s="330"/>
      <c r="FKE448" s="330"/>
      <c r="FKF448" s="330"/>
      <c r="FKG448" s="330"/>
      <c r="FKH448" s="330"/>
      <c r="FKI448" s="330"/>
      <c r="FKJ448" s="330"/>
      <c r="FKK448" s="330"/>
      <c r="FKL448" s="330"/>
      <c r="FKM448" s="330"/>
      <c r="FKN448" s="330"/>
      <c r="FKO448" s="330"/>
      <c r="FKP448" s="330"/>
      <c r="FKQ448" s="330"/>
      <c r="FKR448" s="330"/>
      <c r="FKS448" s="330"/>
      <c r="FKT448" s="330"/>
      <c r="FKU448" s="330"/>
      <c r="FKV448" s="330"/>
      <c r="FKW448" s="330"/>
      <c r="FKX448" s="330"/>
      <c r="FKY448" s="330"/>
      <c r="FKZ448" s="330"/>
      <c r="FLA448" s="330"/>
      <c r="FLB448" s="330"/>
      <c r="FLC448" s="330"/>
      <c r="FLD448" s="330"/>
      <c r="FLE448" s="330"/>
      <c r="FLF448" s="330"/>
      <c r="FLG448" s="330"/>
      <c r="FLH448" s="330"/>
      <c r="FLI448" s="330"/>
      <c r="FLJ448" s="330"/>
      <c r="FLK448" s="330"/>
      <c r="FLL448" s="330"/>
      <c r="FLM448" s="330"/>
      <c r="FLN448" s="330"/>
      <c r="FLO448" s="330"/>
      <c r="FLP448" s="330"/>
      <c r="FLQ448" s="330"/>
      <c r="FLR448" s="330"/>
      <c r="FLS448" s="330"/>
      <c r="FLT448" s="330"/>
      <c r="FLU448" s="330"/>
      <c r="FLV448" s="330"/>
      <c r="FLW448" s="330"/>
      <c r="FLX448" s="330"/>
      <c r="FLY448" s="330"/>
      <c r="FLZ448" s="330"/>
      <c r="FMA448" s="330"/>
      <c r="FMB448" s="330"/>
      <c r="FMC448" s="330"/>
      <c r="FMD448" s="330"/>
      <c r="FME448" s="330"/>
      <c r="FMF448" s="330"/>
      <c r="FMG448" s="330"/>
      <c r="FMH448" s="330"/>
      <c r="FMI448" s="330"/>
      <c r="FMJ448" s="330"/>
      <c r="FMK448" s="330"/>
      <c r="FML448" s="330"/>
      <c r="FMM448" s="330"/>
      <c r="FMN448" s="330"/>
      <c r="FMO448" s="330"/>
      <c r="FMP448" s="330"/>
      <c r="FMQ448" s="330"/>
      <c r="FMR448" s="330"/>
      <c r="FMS448" s="330"/>
      <c r="FMT448" s="330"/>
      <c r="FMU448" s="330"/>
      <c r="FMV448" s="330"/>
      <c r="FMW448" s="330"/>
      <c r="FMX448" s="330"/>
      <c r="FMY448" s="330"/>
      <c r="FMZ448" s="330"/>
      <c r="FNA448" s="330"/>
      <c r="FNB448" s="330"/>
      <c r="FNC448" s="330"/>
      <c r="FND448" s="330"/>
      <c r="FNE448" s="330"/>
      <c r="FNF448" s="330"/>
      <c r="FNG448" s="330"/>
      <c r="FNH448" s="330"/>
      <c r="FNI448" s="330"/>
      <c r="FNJ448" s="330"/>
      <c r="FNK448" s="330"/>
      <c r="FNL448" s="330"/>
      <c r="FNM448" s="330"/>
      <c r="FNN448" s="330"/>
      <c r="FNO448" s="330"/>
      <c r="FNP448" s="330"/>
      <c r="FNQ448" s="330"/>
      <c r="FNR448" s="330"/>
      <c r="FNS448" s="330"/>
      <c r="FNT448" s="330"/>
      <c r="FNU448" s="330"/>
      <c r="FNV448" s="330"/>
      <c r="FNW448" s="330"/>
      <c r="FNX448" s="330"/>
      <c r="FNY448" s="330"/>
      <c r="FNZ448" s="330"/>
      <c r="FOA448" s="330"/>
      <c r="FOB448" s="330"/>
      <c r="FOC448" s="330"/>
      <c r="FOD448" s="330"/>
      <c r="FOE448" s="330"/>
      <c r="FOF448" s="330"/>
      <c r="FOG448" s="330"/>
      <c r="FOH448" s="330"/>
      <c r="FOI448" s="330"/>
      <c r="FOJ448" s="330"/>
      <c r="FOK448" s="330"/>
      <c r="FOL448" s="330"/>
      <c r="FOM448" s="330"/>
      <c r="FON448" s="330"/>
      <c r="FOO448" s="330"/>
      <c r="FOP448" s="330"/>
      <c r="FOQ448" s="330"/>
      <c r="FOR448" s="330"/>
      <c r="FOS448" s="330"/>
      <c r="FOT448" s="330"/>
      <c r="FOU448" s="330"/>
      <c r="FOV448" s="330"/>
      <c r="FOW448" s="330"/>
      <c r="FOX448" s="330"/>
      <c r="FOY448" s="330"/>
      <c r="FOZ448" s="330"/>
      <c r="FPA448" s="330"/>
      <c r="FPB448" s="330"/>
      <c r="FPC448" s="330"/>
      <c r="FPD448" s="330"/>
      <c r="FPE448" s="330"/>
      <c r="FPF448" s="330"/>
      <c r="FPG448" s="330"/>
      <c r="FPH448" s="330"/>
      <c r="FPI448" s="330"/>
      <c r="FPJ448" s="330"/>
      <c r="FPK448" s="330"/>
      <c r="FPL448" s="330"/>
      <c r="FPM448" s="330"/>
      <c r="FPN448" s="330"/>
      <c r="FPO448" s="330"/>
      <c r="FPP448" s="330"/>
      <c r="FPQ448" s="330"/>
      <c r="FPR448" s="330"/>
      <c r="FPS448" s="330"/>
      <c r="FPT448" s="330"/>
      <c r="FPU448" s="330"/>
      <c r="FPV448" s="330"/>
      <c r="FPW448" s="330"/>
      <c r="FPX448" s="330"/>
      <c r="FPY448" s="330"/>
      <c r="FPZ448" s="330"/>
      <c r="FQA448" s="330"/>
      <c r="FQB448" s="330"/>
      <c r="FQC448" s="330"/>
      <c r="FQD448" s="330"/>
      <c r="FQE448" s="330"/>
      <c r="FQF448" s="330"/>
      <c r="FQG448" s="330"/>
      <c r="FQH448" s="330"/>
      <c r="FQI448" s="330"/>
      <c r="FQJ448" s="330"/>
      <c r="FQK448" s="330"/>
      <c r="FQL448" s="330"/>
      <c r="FQM448" s="330"/>
      <c r="FQN448" s="330"/>
      <c r="FQO448" s="330"/>
      <c r="FQP448" s="330"/>
      <c r="FQQ448" s="330"/>
      <c r="FQR448" s="330"/>
      <c r="FQS448" s="330"/>
      <c r="FQT448" s="330"/>
      <c r="FQU448" s="330"/>
      <c r="FQV448" s="330"/>
      <c r="FQW448" s="330"/>
      <c r="FQX448" s="330"/>
      <c r="FQY448" s="330"/>
      <c r="FQZ448" s="330"/>
      <c r="FRA448" s="330"/>
      <c r="FRB448" s="330"/>
      <c r="FRC448" s="330"/>
      <c r="FRD448" s="330"/>
      <c r="FRE448" s="330"/>
      <c r="FRF448" s="330"/>
      <c r="FRG448" s="330"/>
      <c r="FRH448" s="330"/>
      <c r="FRI448" s="330"/>
      <c r="FRJ448" s="330"/>
      <c r="FRK448" s="330"/>
      <c r="FRL448" s="330"/>
      <c r="FRM448" s="330"/>
      <c r="FRN448" s="330"/>
      <c r="FRO448" s="330"/>
      <c r="FRP448" s="330"/>
      <c r="FRQ448" s="330"/>
      <c r="FRR448" s="330"/>
      <c r="FRS448" s="330"/>
      <c r="FRT448" s="330"/>
      <c r="FRU448" s="330"/>
      <c r="FRV448" s="330"/>
      <c r="FRW448" s="330"/>
      <c r="FRX448" s="330"/>
      <c r="FRY448" s="330"/>
      <c r="FRZ448" s="330"/>
      <c r="FSA448" s="330"/>
      <c r="FSB448" s="330"/>
      <c r="FSC448" s="330"/>
      <c r="FSD448" s="330"/>
      <c r="FSE448" s="330"/>
      <c r="FSF448" s="330"/>
      <c r="FSG448" s="330"/>
      <c r="FSH448" s="330"/>
      <c r="FSI448" s="330"/>
      <c r="FSJ448" s="330"/>
      <c r="FSK448" s="330"/>
      <c r="FSL448" s="330"/>
      <c r="FSM448" s="330"/>
      <c r="FSN448" s="330"/>
      <c r="FSO448" s="330"/>
      <c r="FSP448" s="330"/>
      <c r="FSQ448" s="330"/>
      <c r="FSR448" s="330"/>
      <c r="FSS448" s="330"/>
      <c r="FST448" s="330"/>
      <c r="FSU448" s="330"/>
      <c r="FSV448" s="330"/>
      <c r="FSW448" s="330"/>
      <c r="FSX448" s="330"/>
      <c r="FSY448" s="330"/>
      <c r="FSZ448" s="330"/>
      <c r="FTA448" s="330"/>
      <c r="FTB448" s="330"/>
      <c r="FTC448" s="330"/>
      <c r="FTD448" s="330"/>
      <c r="FTE448" s="330"/>
      <c r="FTF448" s="330"/>
      <c r="FTG448" s="330"/>
      <c r="FTH448" s="330"/>
      <c r="FTI448" s="330"/>
      <c r="FTJ448" s="330"/>
      <c r="FTK448" s="330"/>
      <c r="FTL448" s="330"/>
      <c r="FTM448" s="330"/>
      <c r="FTN448" s="330"/>
      <c r="FTO448" s="330"/>
      <c r="FTP448" s="330"/>
      <c r="FTQ448" s="330"/>
      <c r="FTR448" s="330"/>
      <c r="FTS448" s="330"/>
      <c r="FTT448" s="330"/>
      <c r="FTU448" s="330"/>
      <c r="FTV448" s="330"/>
      <c r="FTW448" s="330"/>
      <c r="FTX448" s="330"/>
      <c r="FTY448" s="330"/>
      <c r="FTZ448" s="330"/>
      <c r="FUA448" s="330"/>
      <c r="FUB448" s="330"/>
      <c r="FUC448" s="330"/>
      <c r="FUD448" s="330"/>
      <c r="FUE448" s="330"/>
      <c r="FUF448" s="330"/>
      <c r="FUG448" s="330"/>
      <c r="FUH448" s="330"/>
      <c r="FUI448" s="330"/>
      <c r="FUJ448" s="330"/>
      <c r="FUK448" s="330"/>
      <c r="FUL448" s="330"/>
      <c r="FUM448" s="330"/>
      <c r="FUN448" s="330"/>
      <c r="FUO448" s="330"/>
      <c r="FUP448" s="330"/>
      <c r="FUQ448" s="330"/>
      <c r="FUR448" s="330"/>
      <c r="FUS448" s="330"/>
      <c r="FUT448" s="330"/>
      <c r="FUU448" s="330"/>
      <c r="FUV448" s="330"/>
      <c r="FUW448" s="330"/>
      <c r="FUX448" s="330"/>
      <c r="FUY448" s="330"/>
      <c r="FUZ448" s="330"/>
      <c r="FVA448" s="330"/>
      <c r="FVB448" s="330"/>
      <c r="FVC448" s="330"/>
      <c r="FVD448" s="330"/>
      <c r="FVE448" s="330"/>
      <c r="FVF448" s="330"/>
      <c r="FVG448" s="330"/>
      <c r="FVH448" s="330"/>
      <c r="FVI448" s="330"/>
      <c r="FVJ448" s="330"/>
      <c r="FVK448" s="330"/>
      <c r="FVL448" s="330"/>
      <c r="FVM448" s="330"/>
      <c r="FVN448" s="330"/>
      <c r="FVO448" s="330"/>
      <c r="FVP448" s="330"/>
      <c r="FVQ448" s="330"/>
      <c r="FVR448" s="330"/>
      <c r="FVS448" s="330"/>
      <c r="FVT448" s="330"/>
      <c r="FVU448" s="330"/>
      <c r="FVV448" s="330"/>
      <c r="FVW448" s="330"/>
      <c r="FVX448" s="330"/>
      <c r="FVY448" s="330"/>
      <c r="FVZ448" s="330"/>
      <c r="FWA448" s="330"/>
      <c r="FWB448" s="330"/>
      <c r="FWC448" s="330"/>
      <c r="FWD448" s="330"/>
      <c r="FWE448" s="330"/>
      <c r="FWF448" s="330"/>
      <c r="FWG448" s="330"/>
      <c r="FWH448" s="330"/>
      <c r="FWI448" s="330"/>
      <c r="FWJ448" s="330"/>
      <c r="FWK448" s="330"/>
      <c r="FWL448" s="330"/>
      <c r="FWM448" s="330"/>
      <c r="FWN448" s="330"/>
      <c r="FWO448" s="330"/>
      <c r="FWP448" s="330"/>
      <c r="FWQ448" s="330"/>
      <c r="FWR448" s="330"/>
      <c r="FWS448" s="330"/>
      <c r="FWT448" s="330"/>
      <c r="FWU448" s="330"/>
      <c r="FWV448" s="330"/>
      <c r="FWW448" s="330"/>
      <c r="FWX448" s="330"/>
      <c r="FWY448" s="330"/>
      <c r="FWZ448" s="330"/>
      <c r="FXA448" s="330"/>
      <c r="FXB448" s="330"/>
      <c r="FXC448" s="330"/>
      <c r="FXD448" s="330"/>
      <c r="FXE448" s="330"/>
      <c r="FXF448" s="330"/>
      <c r="FXG448" s="330"/>
      <c r="FXH448" s="330"/>
      <c r="FXI448" s="330"/>
      <c r="FXJ448" s="330"/>
      <c r="FXK448" s="330"/>
      <c r="FXL448" s="330"/>
      <c r="FXM448" s="330"/>
      <c r="FXN448" s="330"/>
      <c r="FXO448" s="330"/>
      <c r="FXP448" s="330"/>
      <c r="FXQ448" s="330"/>
      <c r="FXR448" s="330"/>
      <c r="FXS448" s="330"/>
      <c r="FXT448" s="330"/>
      <c r="FXU448" s="330"/>
      <c r="FXV448" s="330"/>
      <c r="FXW448" s="330"/>
      <c r="FXX448" s="330"/>
      <c r="FXY448" s="330"/>
      <c r="FXZ448" s="330"/>
      <c r="FYA448" s="330"/>
      <c r="FYB448" s="330"/>
      <c r="FYC448" s="330"/>
      <c r="FYD448" s="330"/>
      <c r="FYE448" s="330"/>
      <c r="FYF448" s="330"/>
      <c r="FYG448" s="330"/>
      <c r="FYH448" s="330"/>
      <c r="FYI448" s="330"/>
      <c r="FYJ448" s="330"/>
      <c r="FYK448" s="330"/>
      <c r="FYL448" s="330"/>
      <c r="FYM448" s="330"/>
      <c r="FYN448" s="330"/>
      <c r="FYO448" s="330"/>
      <c r="FYP448" s="330"/>
      <c r="FYQ448" s="330"/>
      <c r="FYR448" s="330"/>
      <c r="FYS448" s="330"/>
      <c r="FYT448" s="330"/>
      <c r="FYU448" s="330"/>
      <c r="FYV448" s="330"/>
      <c r="FYW448" s="330"/>
      <c r="FYX448" s="330"/>
      <c r="FYY448" s="330"/>
      <c r="FYZ448" s="330"/>
      <c r="FZA448" s="330"/>
      <c r="FZB448" s="330"/>
      <c r="FZC448" s="330"/>
      <c r="FZD448" s="330"/>
      <c r="FZE448" s="330"/>
      <c r="FZF448" s="330"/>
      <c r="FZG448" s="330"/>
      <c r="FZH448" s="330"/>
      <c r="FZI448" s="330"/>
      <c r="FZJ448" s="330"/>
      <c r="FZK448" s="330"/>
      <c r="FZL448" s="330"/>
      <c r="FZM448" s="330"/>
      <c r="FZN448" s="330"/>
      <c r="FZO448" s="330"/>
      <c r="FZP448" s="330"/>
      <c r="FZQ448" s="330"/>
      <c r="FZR448" s="330"/>
      <c r="FZS448" s="330"/>
      <c r="FZT448" s="330"/>
      <c r="FZU448" s="330"/>
      <c r="FZV448" s="330"/>
      <c r="FZW448" s="330"/>
      <c r="FZX448" s="330"/>
      <c r="FZY448" s="330"/>
      <c r="FZZ448" s="330"/>
      <c r="GAA448" s="330"/>
      <c r="GAB448" s="330"/>
      <c r="GAC448" s="330"/>
      <c r="GAD448" s="330"/>
      <c r="GAE448" s="330"/>
      <c r="GAF448" s="330"/>
      <c r="GAG448" s="330"/>
      <c r="GAH448" s="330"/>
      <c r="GAI448" s="330"/>
      <c r="GAJ448" s="330"/>
      <c r="GAK448" s="330"/>
      <c r="GAL448" s="330"/>
      <c r="GAM448" s="330"/>
      <c r="GAN448" s="330"/>
      <c r="GAO448" s="330"/>
      <c r="GAP448" s="330"/>
      <c r="GAQ448" s="330"/>
      <c r="GAR448" s="330"/>
      <c r="GAS448" s="330"/>
      <c r="GAT448" s="330"/>
      <c r="GAU448" s="330"/>
      <c r="GAV448" s="330"/>
      <c r="GAW448" s="330"/>
      <c r="GAX448" s="330"/>
      <c r="GAY448" s="330"/>
      <c r="GAZ448" s="330"/>
      <c r="GBA448" s="330"/>
      <c r="GBB448" s="330"/>
      <c r="GBC448" s="330"/>
      <c r="GBD448" s="330"/>
      <c r="GBE448" s="330"/>
      <c r="GBF448" s="330"/>
      <c r="GBG448" s="330"/>
      <c r="GBH448" s="330"/>
      <c r="GBI448" s="330"/>
      <c r="GBJ448" s="330"/>
      <c r="GBK448" s="330"/>
      <c r="GBL448" s="330"/>
      <c r="GBM448" s="330"/>
      <c r="GBN448" s="330"/>
      <c r="GBO448" s="330"/>
      <c r="GBP448" s="330"/>
      <c r="GBQ448" s="330"/>
      <c r="GBR448" s="330"/>
      <c r="GBS448" s="330"/>
      <c r="GBT448" s="330"/>
      <c r="GBU448" s="330"/>
      <c r="GBV448" s="330"/>
      <c r="GBW448" s="330"/>
      <c r="GBX448" s="330"/>
      <c r="GBY448" s="330"/>
      <c r="GBZ448" s="330"/>
      <c r="GCA448" s="330"/>
      <c r="GCB448" s="330"/>
      <c r="GCC448" s="330"/>
      <c r="GCD448" s="330"/>
      <c r="GCE448" s="330"/>
      <c r="GCF448" s="330"/>
      <c r="GCG448" s="330"/>
      <c r="GCH448" s="330"/>
      <c r="GCI448" s="330"/>
      <c r="GCJ448" s="330"/>
      <c r="GCK448" s="330"/>
      <c r="GCL448" s="330"/>
      <c r="GCM448" s="330"/>
      <c r="GCN448" s="330"/>
      <c r="GCO448" s="330"/>
      <c r="GCP448" s="330"/>
      <c r="GCQ448" s="330"/>
      <c r="GCR448" s="330"/>
      <c r="GCS448" s="330"/>
      <c r="GCT448" s="330"/>
      <c r="GCU448" s="330"/>
      <c r="GCV448" s="330"/>
      <c r="GCW448" s="330"/>
      <c r="GCX448" s="330"/>
      <c r="GCY448" s="330"/>
      <c r="GCZ448" s="330"/>
      <c r="GDA448" s="330"/>
      <c r="GDB448" s="330"/>
      <c r="GDC448" s="330"/>
      <c r="GDD448" s="330"/>
      <c r="GDE448" s="330"/>
      <c r="GDF448" s="330"/>
      <c r="GDG448" s="330"/>
      <c r="GDH448" s="330"/>
      <c r="GDI448" s="330"/>
      <c r="GDJ448" s="330"/>
      <c r="GDK448" s="330"/>
      <c r="GDL448" s="330"/>
      <c r="GDM448" s="330"/>
      <c r="GDN448" s="330"/>
      <c r="GDO448" s="330"/>
      <c r="GDP448" s="330"/>
      <c r="GDQ448" s="330"/>
      <c r="GDR448" s="330"/>
      <c r="GDS448" s="330"/>
      <c r="GDT448" s="330"/>
      <c r="GDU448" s="330"/>
      <c r="GDV448" s="330"/>
      <c r="GDW448" s="330"/>
      <c r="GDX448" s="330"/>
      <c r="GDY448" s="330"/>
      <c r="GDZ448" s="330"/>
      <c r="GEA448" s="330"/>
      <c r="GEB448" s="330"/>
      <c r="GEC448" s="330"/>
      <c r="GED448" s="330"/>
      <c r="GEE448" s="330"/>
      <c r="GEF448" s="330"/>
      <c r="GEG448" s="330"/>
      <c r="GEH448" s="330"/>
      <c r="GEI448" s="330"/>
      <c r="GEJ448" s="330"/>
      <c r="GEK448" s="330"/>
      <c r="GEL448" s="330"/>
      <c r="GEM448" s="330"/>
      <c r="GEN448" s="330"/>
      <c r="GEO448" s="330"/>
      <c r="GEP448" s="330"/>
      <c r="GEQ448" s="330"/>
      <c r="GER448" s="330"/>
      <c r="GES448" s="330"/>
      <c r="GET448" s="330"/>
      <c r="GEU448" s="330"/>
      <c r="GEV448" s="330"/>
      <c r="GEW448" s="330"/>
      <c r="GEX448" s="330"/>
      <c r="GEY448" s="330"/>
      <c r="GEZ448" s="330"/>
      <c r="GFA448" s="330"/>
      <c r="GFB448" s="330"/>
      <c r="GFC448" s="330"/>
      <c r="GFD448" s="330"/>
      <c r="GFE448" s="330"/>
      <c r="GFF448" s="330"/>
      <c r="GFG448" s="330"/>
      <c r="GFH448" s="330"/>
      <c r="GFI448" s="330"/>
      <c r="GFJ448" s="330"/>
      <c r="GFK448" s="330"/>
      <c r="GFL448" s="330"/>
      <c r="GFM448" s="330"/>
      <c r="GFN448" s="330"/>
      <c r="GFO448" s="330"/>
      <c r="GFP448" s="330"/>
      <c r="GFQ448" s="330"/>
      <c r="GFR448" s="330"/>
      <c r="GFS448" s="330"/>
      <c r="GFT448" s="330"/>
      <c r="GFU448" s="330"/>
      <c r="GFV448" s="330"/>
      <c r="GFW448" s="330"/>
      <c r="GFX448" s="330"/>
      <c r="GFY448" s="330"/>
      <c r="GFZ448" s="330"/>
      <c r="GGA448" s="330"/>
      <c r="GGB448" s="330"/>
      <c r="GGC448" s="330"/>
      <c r="GGD448" s="330"/>
      <c r="GGE448" s="330"/>
      <c r="GGF448" s="330"/>
      <c r="GGG448" s="330"/>
      <c r="GGH448" s="330"/>
      <c r="GGI448" s="330"/>
      <c r="GGJ448" s="330"/>
      <c r="GGK448" s="330"/>
      <c r="GGL448" s="330"/>
      <c r="GGM448" s="330"/>
      <c r="GGN448" s="330"/>
      <c r="GGO448" s="330"/>
      <c r="GGP448" s="330"/>
      <c r="GGQ448" s="330"/>
      <c r="GGR448" s="330"/>
      <c r="GGS448" s="330"/>
      <c r="GGT448" s="330"/>
      <c r="GGU448" s="330"/>
      <c r="GGV448" s="330"/>
      <c r="GGW448" s="330"/>
      <c r="GGX448" s="330"/>
      <c r="GGY448" s="330"/>
      <c r="GGZ448" s="330"/>
      <c r="GHA448" s="330"/>
      <c r="GHB448" s="330"/>
      <c r="GHC448" s="330"/>
      <c r="GHD448" s="330"/>
      <c r="GHE448" s="330"/>
      <c r="GHF448" s="330"/>
      <c r="GHG448" s="330"/>
      <c r="GHH448" s="330"/>
      <c r="GHI448" s="330"/>
      <c r="GHJ448" s="330"/>
      <c r="GHK448" s="330"/>
      <c r="GHL448" s="330"/>
      <c r="GHM448" s="330"/>
      <c r="GHN448" s="330"/>
      <c r="GHO448" s="330"/>
      <c r="GHP448" s="330"/>
      <c r="GHQ448" s="330"/>
      <c r="GHR448" s="330"/>
      <c r="GHS448" s="330"/>
      <c r="GHT448" s="330"/>
      <c r="GHU448" s="330"/>
      <c r="GHV448" s="330"/>
      <c r="GHW448" s="330"/>
      <c r="GHX448" s="330"/>
      <c r="GHY448" s="330"/>
      <c r="GHZ448" s="330"/>
      <c r="GIA448" s="330"/>
      <c r="GIB448" s="330"/>
      <c r="GIC448" s="330"/>
      <c r="GID448" s="330"/>
      <c r="GIE448" s="330"/>
      <c r="GIF448" s="330"/>
      <c r="GIG448" s="330"/>
      <c r="GIH448" s="330"/>
      <c r="GII448" s="330"/>
      <c r="GIJ448" s="330"/>
      <c r="GIK448" s="330"/>
      <c r="GIL448" s="330"/>
      <c r="GIM448" s="330"/>
      <c r="GIN448" s="330"/>
      <c r="GIO448" s="330"/>
      <c r="GIP448" s="330"/>
      <c r="GIQ448" s="330"/>
      <c r="GIR448" s="330"/>
      <c r="GIS448" s="330"/>
      <c r="GIT448" s="330"/>
      <c r="GIU448" s="330"/>
      <c r="GIV448" s="330"/>
      <c r="GIW448" s="330"/>
      <c r="GIX448" s="330"/>
      <c r="GIY448" s="330"/>
      <c r="GIZ448" s="330"/>
      <c r="GJA448" s="330"/>
      <c r="GJB448" s="330"/>
      <c r="GJC448" s="330"/>
      <c r="GJD448" s="330"/>
      <c r="GJE448" s="330"/>
      <c r="GJF448" s="330"/>
      <c r="GJG448" s="330"/>
      <c r="GJH448" s="330"/>
      <c r="GJI448" s="330"/>
      <c r="GJJ448" s="330"/>
      <c r="GJK448" s="330"/>
      <c r="GJL448" s="330"/>
      <c r="GJM448" s="330"/>
      <c r="GJN448" s="330"/>
      <c r="GJO448" s="330"/>
      <c r="GJP448" s="330"/>
      <c r="GJQ448" s="330"/>
      <c r="GJR448" s="330"/>
      <c r="GJS448" s="330"/>
      <c r="GJT448" s="330"/>
      <c r="GJU448" s="330"/>
      <c r="GJV448" s="330"/>
      <c r="GJW448" s="330"/>
      <c r="GJX448" s="330"/>
      <c r="GJY448" s="330"/>
      <c r="GJZ448" s="330"/>
      <c r="GKA448" s="330"/>
      <c r="GKB448" s="330"/>
      <c r="GKC448" s="330"/>
      <c r="GKD448" s="330"/>
      <c r="GKE448" s="330"/>
      <c r="GKF448" s="330"/>
      <c r="GKG448" s="330"/>
      <c r="GKH448" s="330"/>
      <c r="GKI448" s="330"/>
      <c r="GKJ448" s="330"/>
      <c r="GKK448" s="330"/>
      <c r="GKL448" s="330"/>
      <c r="GKM448" s="330"/>
      <c r="GKN448" s="330"/>
      <c r="GKO448" s="330"/>
      <c r="GKP448" s="330"/>
      <c r="GKQ448" s="330"/>
      <c r="GKR448" s="330"/>
      <c r="GKS448" s="330"/>
      <c r="GKT448" s="330"/>
      <c r="GKU448" s="330"/>
      <c r="GKV448" s="330"/>
      <c r="GKW448" s="330"/>
      <c r="GKX448" s="330"/>
      <c r="GKY448" s="330"/>
      <c r="GKZ448" s="330"/>
      <c r="GLA448" s="330"/>
      <c r="GLB448" s="330"/>
      <c r="GLC448" s="330"/>
      <c r="GLD448" s="330"/>
      <c r="GLE448" s="330"/>
      <c r="GLF448" s="330"/>
      <c r="GLG448" s="330"/>
      <c r="GLH448" s="330"/>
      <c r="GLI448" s="330"/>
      <c r="GLJ448" s="330"/>
      <c r="GLK448" s="330"/>
      <c r="GLL448" s="330"/>
      <c r="GLM448" s="330"/>
      <c r="GLN448" s="330"/>
      <c r="GLO448" s="330"/>
      <c r="GLP448" s="330"/>
      <c r="GLQ448" s="330"/>
      <c r="GLR448" s="330"/>
      <c r="GLS448" s="330"/>
      <c r="GLT448" s="330"/>
      <c r="GLU448" s="330"/>
      <c r="GLV448" s="330"/>
      <c r="GLW448" s="330"/>
      <c r="GLX448" s="330"/>
      <c r="GLY448" s="330"/>
      <c r="GLZ448" s="330"/>
      <c r="GMA448" s="330"/>
      <c r="GMB448" s="330"/>
      <c r="GMC448" s="330"/>
      <c r="GMD448" s="330"/>
      <c r="GME448" s="330"/>
      <c r="GMF448" s="330"/>
      <c r="GMG448" s="330"/>
      <c r="GMH448" s="330"/>
      <c r="GMI448" s="330"/>
      <c r="GMJ448" s="330"/>
      <c r="GMK448" s="330"/>
      <c r="GML448" s="330"/>
      <c r="GMM448" s="330"/>
      <c r="GMN448" s="330"/>
      <c r="GMO448" s="330"/>
      <c r="GMP448" s="330"/>
      <c r="GMQ448" s="330"/>
      <c r="GMR448" s="330"/>
      <c r="GMS448" s="330"/>
      <c r="GMT448" s="330"/>
      <c r="GMU448" s="330"/>
      <c r="GMV448" s="330"/>
      <c r="GMW448" s="330"/>
      <c r="GMX448" s="330"/>
      <c r="GMY448" s="330"/>
      <c r="GMZ448" s="330"/>
      <c r="GNA448" s="330"/>
      <c r="GNB448" s="330"/>
      <c r="GNC448" s="330"/>
      <c r="GND448" s="330"/>
      <c r="GNE448" s="330"/>
      <c r="GNF448" s="330"/>
      <c r="GNG448" s="330"/>
      <c r="GNH448" s="330"/>
      <c r="GNI448" s="330"/>
      <c r="GNJ448" s="330"/>
      <c r="GNK448" s="330"/>
      <c r="GNL448" s="330"/>
      <c r="GNM448" s="330"/>
      <c r="GNN448" s="330"/>
      <c r="GNO448" s="330"/>
      <c r="GNP448" s="330"/>
      <c r="GNQ448" s="330"/>
      <c r="GNR448" s="330"/>
      <c r="GNS448" s="330"/>
      <c r="GNT448" s="330"/>
      <c r="GNU448" s="330"/>
      <c r="GNV448" s="330"/>
      <c r="GNW448" s="330"/>
      <c r="GNX448" s="330"/>
      <c r="GNY448" s="330"/>
      <c r="GNZ448" s="330"/>
      <c r="GOA448" s="330"/>
      <c r="GOB448" s="330"/>
      <c r="GOC448" s="330"/>
      <c r="GOD448" s="330"/>
      <c r="GOE448" s="330"/>
      <c r="GOF448" s="330"/>
      <c r="GOG448" s="330"/>
      <c r="GOH448" s="330"/>
      <c r="GOI448" s="330"/>
      <c r="GOJ448" s="330"/>
      <c r="GOK448" s="330"/>
      <c r="GOL448" s="330"/>
      <c r="GOM448" s="330"/>
      <c r="GON448" s="330"/>
      <c r="GOO448" s="330"/>
      <c r="GOP448" s="330"/>
      <c r="GOQ448" s="330"/>
      <c r="GOR448" s="330"/>
      <c r="GOS448" s="330"/>
      <c r="GOT448" s="330"/>
      <c r="GOU448" s="330"/>
      <c r="GOV448" s="330"/>
      <c r="GOW448" s="330"/>
      <c r="GOX448" s="330"/>
      <c r="GOY448" s="330"/>
      <c r="GOZ448" s="330"/>
      <c r="GPA448" s="330"/>
      <c r="GPB448" s="330"/>
      <c r="GPC448" s="330"/>
      <c r="GPD448" s="330"/>
      <c r="GPE448" s="330"/>
      <c r="GPF448" s="330"/>
      <c r="GPG448" s="330"/>
      <c r="GPH448" s="330"/>
      <c r="GPI448" s="330"/>
      <c r="GPJ448" s="330"/>
      <c r="GPK448" s="330"/>
      <c r="GPL448" s="330"/>
      <c r="GPM448" s="330"/>
      <c r="GPN448" s="330"/>
      <c r="GPO448" s="330"/>
      <c r="GPP448" s="330"/>
      <c r="GPQ448" s="330"/>
      <c r="GPR448" s="330"/>
      <c r="GPS448" s="330"/>
      <c r="GPT448" s="330"/>
      <c r="GPU448" s="330"/>
      <c r="GPV448" s="330"/>
      <c r="GPW448" s="330"/>
      <c r="GPX448" s="330"/>
      <c r="GPY448" s="330"/>
      <c r="GPZ448" s="330"/>
      <c r="GQA448" s="330"/>
      <c r="GQB448" s="330"/>
      <c r="GQC448" s="330"/>
      <c r="GQD448" s="330"/>
      <c r="GQE448" s="330"/>
      <c r="GQF448" s="330"/>
      <c r="GQG448" s="330"/>
      <c r="GQH448" s="330"/>
      <c r="GQI448" s="330"/>
      <c r="GQJ448" s="330"/>
      <c r="GQK448" s="330"/>
      <c r="GQL448" s="330"/>
      <c r="GQM448" s="330"/>
      <c r="GQN448" s="330"/>
      <c r="GQO448" s="330"/>
      <c r="GQP448" s="330"/>
      <c r="GQQ448" s="330"/>
      <c r="GQR448" s="330"/>
      <c r="GQS448" s="330"/>
      <c r="GQT448" s="330"/>
      <c r="GQU448" s="330"/>
      <c r="GQV448" s="330"/>
      <c r="GQW448" s="330"/>
      <c r="GQX448" s="330"/>
      <c r="GQY448" s="330"/>
      <c r="GQZ448" s="330"/>
      <c r="GRA448" s="330"/>
      <c r="GRB448" s="330"/>
      <c r="GRC448" s="330"/>
      <c r="GRD448" s="330"/>
      <c r="GRE448" s="330"/>
      <c r="GRF448" s="330"/>
      <c r="GRG448" s="330"/>
      <c r="GRH448" s="330"/>
      <c r="GRI448" s="330"/>
      <c r="GRJ448" s="330"/>
      <c r="GRK448" s="330"/>
      <c r="GRL448" s="330"/>
      <c r="GRM448" s="330"/>
      <c r="GRN448" s="330"/>
      <c r="GRO448" s="330"/>
      <c r="GRP448" s="330"/>
      <c r="GRQ448" s="330"/>
      <c r="GRR448" s="330"/>
      <c r="GRS448" s="330"/>
      <c r="GRT448" s="330"/>
      <c r="GRU448" s="330"/>
      <c r="GRV448" s="330"/>
      <c r="GRW448" s="330"/>
      <c r="GRX448" s="330"/>
      <c r="GRY448" s="330"/>
      <c r="GRZ448" s="330"/>
      <c r="GSA448" s="330"/>
      <c r="GSB448" s="330"/>
      <c r="GSC448" s="330"/>
      <c r="GSD448" s="330"/>
      <c r="GSE448" s="330"/>
      <c r="GSF448" s="330"/>
      <c r="GSG448" s="330"/>
      <c r="GSH448" s="330"/>
      <c r="GSI448" s="330"/>
      <c r="GSJ448" s="330"/>
      <c r="GSK448" s="330"/>
      <c r="GSL448" s="330"/>
      <c r="GSM448" s="330"/>
      <c r="GSN448" s="330"/>
      <c r="GSO448" s="330"/>
      <c r="GSP448" s="330"/>
      <c r="GSQ448" s="330"/>
      <c r="GSR448" s="330"/>
      <c r="GSS448" s="330"/>
      <c r="GST448" s="330"/>
      <c r="GSU448" s="330"/>
      <c r="GSV448" s="330"/>
      <c r="GSW448" s="330"/>
      <c r="GSX448" s="330"/>
      <c r="GSY448" s="330"/>
      <c r="GSZ448" s="330"/>
      <c r="GTA448" s="330"/>
      <c r="GTB448" s="330"/>
      <c r="GTC448" s="330"/>
      <c r="GTD448" s="330"/>
      <c r="GTE448" s="330"/>
      <c r="GTF448" s="330"/>
      <c r="GTG448" s="330"/>
      <c r="GTH448" s="330"/>
      <c r="GTI448" s="330"/>
      <c r="GTJ448" s="330"/>
      <c r="GTK448" s="330"/>
      <c r="GTL448" s="330"/>
      <c r="GTM448" s="330"/>
      <c r="GTN448" s="330"/>
      <c r="GTO448" s="330"/>
      <c r="GTP448" s="330"/>
      <c r="GTQ448" s="330"/>
      <c r="GTR448" s="330"/>
      <c r="GTS448" s="330"/>
      <c r="GTT448" s="330"/>
      <c r="GTU448" s="330"/>
      <c r="GTV448" s="330"/>
      <c r="GTW448" s="330"/>
      <c r="GTX448" s="330"/>
      <c r="GTY448" s="330"/>
      <c r="GTZ448" s="330"/>
      <c r="GUA448" s="330"/>
      <c r="GUB448" s="330"/>
      <c r="GUC448" s="330"/>
      <c r="GUD448" s="330"/>
      <c r="GUE448" s="330"/>
      <c r="GUF448" s="330"/>
      <c r="GUG448" s="330"/>
      <c r="GUH448" s="330"/>
      <c r="GUI448" s="330"/>
      <c r="GUJ448" s="330"/>
      <c r="GUK448" s="330"/>
      <c r="GUL448" s="330"/>
      <c r="GUM448" s="330"/>
      <c r="GUN448" s="330"/>
      <c r="GUO448" s="330"/>
      <c r="GUP448" s="330"/>
      <c r="GUQ448" s="330"/>
      <c r="GUR448" s="330"/>
      <c r="GUS448" s="330"/>
      <c r="GUT448" s="330"/>
      <c r="GUU448" s="330"/>
      <c r="GUV448" s="330"/>
      <c r="GUW448" s="330"/>
      <c r="GUX448" s="330"/>
      <c r="GUY448" s="330"/>
      <c r="GUZ448" s="330"/>
      <c r="GVA448" s="330"/>
      <c r="GVB448" s="330"/>
      <c r="GVC448" s="330"/>
      <c r="GVD448" s="330"/>
      <c r="GVE448" s="330"/>
      <c r="GVF448" s="330"/>
      <c r="GVG448" s="330"/>
      <c r="GVH448" s="330"/>
      <c r="GVI448" s="330"/>
      <c r="GVJ448" s="330"/>
      <c r="GVK448" s="330"/>
      <c r="GVL448" s="330"/>
      <c r="GVM448" s="330"/>
      <c r="GVN448" s="330"/>
      <c r="GVO448" s="330"/>
      <c r="GVP448" s="330"/>
      <c r="GVQ448" s="330"/>
      <c r="GVR448" s="330"/>
      <c r="GVS448" s="330"/>
      <c r="GVT448" s="330"/>
      <c r="GVU448" s="330"/>
      <c r="GVV448" s="330"/>
      <c r="GVW448" s="330"/>
      <c r="GVX448" s="330"/>
      <c r="GVY448" s="330"/>
      <c r="GVZ448" s="330"/>
      <c r="GWA448" s="330"/>
      <c r="GWB448" s="330"/>
      <c r="GWC448" s="330"/>
      <c r="GWD448" s="330"/>
      <c r="GWE448" s="330"/>
      <c r="GWF448" s="330"/>
      <c r="GWG448" s="330"/>
      <c r="GWH448" s="330"/>
      <c r="GWI448" s="330"/>
      <c r="GWJ448" s="330"/>
      <c r="GWK448" s="330"/>
      <c r="GWL448" s="330"/>
      <c r="GWM448" s="330"/>
      <c r="GWN448" s="330"/>
      <c r="GWO448" s="330"/>
      <c r="GWP448" s="330"/>
      <c r="GWQ448" s="330"/>
      <c r="GWR448" s="330"/>
      <c r="GWS448" s="330"/>
      <c r="GWT448" s="330"/>
      <c r="GWU448" s="330"/>
      <c r="GWV448" s="330"/>
      <c r="GWW448" s="330"/>
      <c r="GWX448" s="330"/>
      <c r="GWY448" s="330"/>
      <c r="GWZ448" s="330"/>
      <c r="GXA448" s="330"/>
      <c r="GXB448" s="330"/>
      <c r="GXC448" s="330"/>
      <c r="GXD448" s="330"/>
      <c r="GXE448" s="330"/>
      <c r="GXF448" s="330"/>
      <c r="GXG448" s="330"/>
      <c r="GXH448" s="330"/>
      <c r="GXI448" s="330"/>
      <c r="GXJ448" s="330"/>
      <c r="GXK448" s="330"/>
      <c r="GXL448" s="330"/>
      <c r="GXM448" s="330"/>
      <c r="GXN448" s="330"/>
      <c r="GXO448" s="330"/>
      <c r="GXP448" s="330"/>
      <c r="GXQ448" s="330"/>
      <c r="GXR448" s="330"/>
      <c r="GXS448" s="330"/>
      <c r="GXT448" s="330"/>
      <c r="GXU448" s="330"/>
      <c r="GXV448" s="330"/>
      <c r="GXW448" s="330"/>
      <c r="GXX448" s="330"/>
      <c r="GXY448" s="330"/>
      <c r="GXZ448" s="330"/>
      <c r="GYA448" s="330"/>
      <c r="GYB448" s="330"/>
      <c r="GYC448" s="330"/>
      <c r="GYD448" s="330"/>
      <c r="GYE448" s="330"/>
      <c r="GYF448" s="330"/>
      <c r="GYG448" s="330"/>
      <c r="GYH448" s="330"/>
      <c r="GYI448" s="330"/>
      <c r="GYJ448" s="330"/>
      <c r="GYK448" s="330"/>
      <c r="GYL448" s="330"/>
      <c r="GYM448" s="330"/>
      <c r="GYN448" s="330"/>
      <c r="GYO448" s="330"/>
      <c r="GYP448" s="330"/>
      <c r="GYQ448" s="330"/>
      <c r="GYR448" s="330"/>
      <c r="GYS448" s="330"/>
      <c r="GYT448" s="330"/>
      <c r="GYU448" s="330"/>
      <c r="GYV448" s="330"/>
      <c r="GYW448" s="330"/>
      <c r="GYX448" s="330"/>
      <c r="GYY448" s="330"/>
      <c r="GYZ448" s="330"/>
      <c r="GZA448" s="330"/>
      <c r="GZB448" s="330"/>
      <c r="GZC448" s="330"/>
      <c r="GZD448" s="330"/>
      <c r="GZE448" s="330"/>
      <c r="GZF448" s="330"/>
      <c r="GZG448" s="330"/>
      <c r="GZH448" s="330"/>
      <c r="GZI448" s="330"/>
      <c r="GZJ448" s="330"/>
      <c r="GZK448" s="330"/>
      <c r="GZL448" s="330"/>
      <c r="GZM448" s="330"/>
      <c r="GZN448" s="330"/>
      <c r="GZO448" s="330"/>
      <c r="GZP448" s="330"/>
      <c r="GZQ448" s="330"/>
      <c r="GZR448" s="330"/>
      <c r="GZS448" s="330"/>
      <c r="GZT448" s="330"/>
      <c r="GZU448" s="330"/>
      <c r="GZV448" s="330"/>
      <c r="GZW448" s="330"/>
      <c r="GZX448" s="330"/>
      <c r="GZY448" s="330"/>
      <c r="GZZ448" s="330"/>
      <c r="HAA448" s="330"/>
      <c r="HAB448" s="330"/>
      <c r="HAC448" s="330"/>
      <c r="HAD448" s="330"/>
      <c r="HAE448" s="330"/>
      <c r="HAF448" s="330"/>
      <c r="HAG448" s="330"/>
      <c r="HAH448" s="330"/>
      <c r="HAI448" s="330"/>
      <c r="HAJ448" s="330"/>
      <c r="HAK448" s="330"/>
      <c r="HAL448" s="330"/>
      <c r="HAM448" s="330"/>
      <c r="HAN448" s="330"/>
      <c r="HAO448" s="330"/>
      <c r="HAP448" s="330"/>
      <c r="HAQ448" s="330"/>
      <c r="HAR448" s="330"/>
      <c r="HAS448" s="330"/>
      <c r="HAT448" s="330"/>
      <c r="HAU448" s="330"/>
      <c r="HAV448" s="330"/>
      <c r="HAW448" s="330"/>
      <c r="HAX448" s="330"/>
      <c r="HAY448" s="330"/>
      <c r="HAZ448" s="330"/>
      <c r="HBA448" s="330"/>
      <c r="HBB448" s="330"/>
      <c r="HBC448" s="330"/>
      <c r="HBD448" s="330"/>
      <c r="HBE448" s="330"/>
      <c r="HBF448" s="330"/>
      <c r="HBG448" s="330"/>
      <c r="HBH448" s="330"/>
      <c r="HBI448" s="330"/>
      <c r="HBJ448" s="330"/>
      <c r="HBK448" s="330"/>
      <c r="HBL448" s="330"/>
      <c r="HBM448" s="330"/>
      <c r="HBN448" s="330"/>
      <c r="HBO448" s="330"/>
      <c r="HBP448" s="330"/>
      <c r="HBQ448" s="330"/>
      <c r="HBR448" s="330"/>
      <c r="HBS448" s="330"/>
      <c r="HBT448" s="330"/>
      <c r="HBU448" s="330"/>
      <c r="HBV448" s="330"/>
      <c r="HBW448" s="330"/>
      <c r="HBX448" s="330"/>
      <c r="HBY448" s="330"/>
      <c r="HBZ448" s="330"/>
      <c r="HCA448" s="330"/>
      <c r="HCB448" s="330"/>
      <c r="HCC448" s="330"/>
      <c r="HCD448" s="330"/>
      <c r="HCE448" s="330"/>
      <c r="HCF448" s="330"/>
      <c r="HCG448" s="330"/>
      <c r="HCH448" s="330"/>
      <c r="HCI448" s="330"/>
      <c r="HCJ448" s="330"/>
      <c r="HCK448" s="330"/>
      <c r="HCL448" s="330"/>
      <c r="HCM448" s="330"/>
      <c r="HCN448" s="330"/>
      <c r="HCO448" s="330"/>
      <c r="HCP448" s="330"/>
      <c r="HCQ448" s="330"/>
      <c r="HCR448" s="330"/>
      <c r="HCS448" s="330"/>
      <c r="HCT448" s="330"/>
      <c r="HCU448" s="330"/>
      <c r="HCV448" s="330"/>
      <c r="HCW448" s="330"/>
      <c r="HCX448" s="330"/>
      <c r="HCY448" s="330"/>
      <c r="HCZ448" s="330"/>
      <c r="HDA448" s="330"/>
      <c r="HDB448" s="330"/>
      <c r="HDC448" s="330"/>
      <c r="HDD448" s="330"/>
      <c r="HDE448" s="330"/>
      <c r="HDF448" s="330"/>
      <c r="HDG448" s="330"/>
      <c r="HDH448" s="330"/>
      <c r="HDI448" s="330"/>
      <c r="HDJ448" s="330"/>
      <c r="HDK448" s="330"/>
      <c r="HDL448" s="330"/>
      <c r="HDM448" s="330"/>
      <c r="HDN448" s="330"/>
      <c r="HDO448" s="330"/>
      <c r="HDP448" s="330"/>
      <c r="HDQ448" s="330"/>
      <c r="HDR448" s="330"/>
      <c r="HDS448" s="330"/>
      <c r="HDT448" s="330"/>
      <c r="HDU448" s="330"/>
      <c r="HDV448" s="330"/>
      <c r="HDW448" s="330"/>
      <c r="HDX448" s="330"/>
      <c r="HDY448" s="330"/>
      <c r="HDZ448" s="330"/>
      <c r="HEA448" s="330"/>
      <c r="HEB448" s="330"/>
      <c r="HEC448" s="330"/>
      <c r="HED448" s="330"/>
      <c r="HEE448" s="330"/>
      <c r="HEF448" s="330"/>
      <c r="HEG448" s="330"/>
      <c r="HEH448" s="330"/>
      <c r="HEI448" s="330"/>
      <c r="HEJ448" s="330"/>
      <c r="HEK448" s="330"/>
      <c r="HEL448" s="330"/>
      <c r="HEM448" s="330"/>
      <c r="HEN448" s="330"/>
      <c r="HEO448" s="330"/>
      <c r="HEP448" s="330"/>
      <c r="HEQ448" s="330"/>
      <c r="HER448" s="330"/>
      <c r="HES448" s="330"/>
      <c r="HET448" s="330"/>
      <c r="HEU448" s="330"/>
      <c r="HEV448" s="330"/>
      <c r="HEW448" s="330"/>
      <c r="HEX448" s="330"/>
      <c r="HEY448" s="330"/>
      <c r="HEZ448" s="330"/>
      <c r="HFA448" s="330"/>
      <c r="HFB448" s="330"/>
      <c r="HFC448" s="330"/>
      <c r="HFD448" s="330"/>
      <c r="HFE448" s="330"/>
      <c r="HFF448" s="330"/>
      <c r="HFG448" s="330"/>
      <c r="HFH448" s="330"/>
      <c r="HFI448" s="330"/>
      <c r="HFJ448" s="330"/>
      <c r="HFK448" s="330"/>
      <c r="HFL448" s="330"/>
      <c r="HFM448" s="330"/>
      <c r="HFN448" s="330"/>
      <c r="HFO448" s="330"/>
      <c r="HFP448" s="330"/>
      <c r="HFQ448" s="330"/>
      <c r="HFR448" s="330"/>
      <c r="HFS448" s="330"/>
      <c r="HFT448" s="330"/>
      <c r="HFU448" s="330"/>
      <c r="HFV448" s="330"/>
      <c r="HFW448" s="330"/>
      <c r="HFX448" s="330"/>
      <c r="HFY448" s="330"/>
      <c r="HFZ448" s="330"/>
      <c r="HGA448" s="330"/>
      <c r="HGB448" s="330"/>
      <c r="HGC448" s="330"/>
      <c r="HGD448" s="330"/>
      <c r="HGE448" s="330"/>
      <c r="HGF448" s="330"/>
      <c r="HGG448" s="330"/>
      <c r="HGH448" s="330"/>
      <c r="HGI448" s="330"/>
      <c r="HGJ448" s="330"/>
      <c r="HGK448" s="330"/>
      <c r="HGL448" s="330"/>
      <c r="HGM448" s="330"/>
      <c r="HGN448" s="330"/>
      <c r="HGO448" s="330"/>
      <c r="HGP448" s="330"/>
      <c r="HGQ448" s="330"/>
      <c r="HGR448" s="330"/>
      <c r="HGS448" s="330"/>
      <c r="HGT448" s="330"/>
      <c r="HGU448" s="330"/>
      <c r="HGV448" s="330"/>
      <c r="HGW448" s="330"/>
      <c r="HGX448" s="330"/>
      <c r="HGY448" s="330"/>
      <c r="HGZ448" s="330"/>
      <c r="HHA448" s="330"/>
      <c r="HHB448" s="330"/>
      <c r="HHC448" s="330"/>
      <c r="HHD448" s="330"/>
      <c r="HHE448" s="330"/>
      <c r="HHF448" s="330"/>
      <c r="HHG448" s="330"/>
      <c r="HHH448" s="330"/>
      <c r="HHI448" s="330"/>
      <c r="HHJ448" s="330"/>
      <c r="HHK448" s="330"/>
      <c r="HHL448" s="330"/>
      <c r="HHM448" s="330"/>
      <c r="HHN448" s="330"/>
      <c r="HHO448" s="330"/>
      <c r="HHP448" s="330"/>
      <c r="HHQ448" s="330"/>
      <c r="HHR448" s="330"/>
      <c r="HHS448" s="330"/>
      <c r="HHT448" s="330"/>
      <c r="HHU448" s="330"/>
      <c r="HHV448" s="330"/>
      <c r="HHW448" s="330"/>
      <c r="HHX448" s="330"/>
      <c r="HHY448" s="330"/>
      <c r="HHZ448" s="330"/>
      <c r="HIA448" s="330"/>
      <c r="HIB448" s="330"/>
      <c r="HIC448" s="330"/>
      <c r="HID448" s="330"/>
      <c r="HIE448" s="330"/>
      <c r="HIF448" s="330"/>
      <c r="HIG448" s="330"/>
      <c r="HIH448" s="330"/>
      <c r="HII448" s="330"/>
      <c r="HIJ448" s="330"/>
      <c r="HIK448" s="330"/>
      <c r="HIL448" s="330"/>
      <c r="HIM448" s="330"/>
      <c r="HIN448" s="330"/>
      <c r="HIO448" s="330"/>
      <c r="HIP448" s="330"/>
      <c r="HIQ448" s="330"/>
      <c r="HIR448" s="330"/>
      <c r="HIS448" s="330"/>
      <c r="HIT448" s="330"/>
      <c r="HIU448" s="330"/>
      <c r="HIV448" s="330"/>
      <c r="HIW448" s="330"/>
      <c r="HIX448" s="330"/>
      <c r="HIY448" s="330"/>
      <c r="HIZ448" s="330"/>
      <c r="HJA448" s="330"/>
      <c r="HJB448" s="330"/>
      <c r="HJC448" s="330"/>
      <c r="HJD448" s="330"/>
      <c r="HJE448" s="330"/>
      <c r="HJF448" s="330"/>
      <c r="HJG448" s="330"/>
      <c r="HJH448" s="330"/>
      <c r="HJI448" s="330"/>
      <c r="HJJ448" s="330"/>
      <c r="HJK448" s="330"/>
      <c r="HJL448" s="330"/>
      <c r="HJM448" s="330"/>
      <c r="HJN448" s="330"/>
      <c r="HJO448" s="330"/>
      <c r="HJP448" s="330"/>
      <c r="HJQ448" s="330"/>
      <c r="HJR448" s="330"/>
      <c r="HJS448" s="330"/>
      <c r="HJT448" s="330"/>
      <c r="HJU448" s="330"/>
      <c r="HJV448" s="330"/>
      <c r="HJW448" s="330"/>
      <c r="HJX448" s="330"/>
      <c r="HJY448" s="330"/>
      <c r="HJZ448" s="330"/>
      <c r="HKA448" s="330"/>
      <c r="HKB448" s="330"/>
      <c r="HKC448" s="330"/>
      <c r="HKD448" s="330"/>
      <c r="HKE448" s="330"/>
      <c r="HKF448" s="330"/>
      <c r="HKG448" s="330"/>
      <c r="HKH448" s="330"/>
      <c r="HKI448" s="330"/>
      <c r="HKJ448" s="330"/>
      <c r="HKK448" s="330"/>
      <c r="HKL448" s="330"/>
      <c r="HKM448" s="330"/>
      <c r="HKN448" s="330"/>
      <c r="HKO448" s="330"/>
      <c r="HKP448" s="330"/>
      <c r="HKQ448" s="330"/>
      <c r="HKR448" s="330"/>
      <c r="HKS448" s="330"/>
      <c r="HKT448" s="330"/>
      <c r="HKU448" s="330"/>
      <c r="HKV448" s="330"/>
      <c r="HKW448" s="330"/>
      <c r="HKX448" s="330"/>
      <c r="HKY448" s="330"/>
      <c r="HKZ448" s="330"/>
      <c r="HLA448" s="330"/>
      <c r="HLB448" s="330"/>
      <c r="HLC448" s="330"/>
      <c r="HLD448" s="330"/>
      <c r="HLE448" s="330"/>
      <c r="HLF448" s="330"/>
      <c r="HLG448" s="330"/>
      <c r="HLH448" s="330"/>
      <c r="HLI448" s="330"/>
      <c r="HLJ448" s="330"/>
      <c r="HLK448" s="330"/>
      <c r="HLL448" s="330"/>
      <c r="HLM448" s="330"/>
      <c r="HLN448" s="330"/>
      <c r="HLO448" s="330"/>
      <c r="HLP448" s="330"/>
      <c r="HLQ448" s="330"/>
      <c r="HLR448" s="330"/>
      <c r="HLS448" s="330"/>
      <c r="HLT448" s="330"/>
      <c r="HLU448" s="330"/>
      <c r="HLV448" s="330"/>
      <c r="HLW448" s="330"/>
      <c r="HLX448" s="330"/>
      <c r="HLY448" s="330"/>
      <c r="HLZ448" s="330"/>
      <c r="HMA448" s="330"/>
      <c r="HMB448" s="330"/>
      <c r="HMC448" s="330"/>
      <c r="HMD448" s="330"/>
      <c r="HME448" s="330"/>
      <c r="HMF448" s="330"/>
      <c r="HMG448" s="330"/>
      <c r="HMH448" s="330"/>
      <c r="HMI448" s="330"/>
      <c r="HMJ448" s="330"/>
      <c r="HMK448" s="330"/>
      <c r="HML448" s="330"/>
      <c r="HMM448" s="330"/>
      <c r="HMN448" s="330"/>
      <c r="HMO448" s="330"/>
      <c r="HMP448" s="330"/>
      <c r="HMQ448" s="330"/>
      <c r="HMR448" s="330"/>
      <c r="HMS448" s="330"/>
      <c r="HMT448" s="330"/>
      <c r="HMU448" s="330"/>
      <c r="HMV448" s="330"/>
      <c r="HMW448" s="330"/>
      <c r="HMX448" s="330"/>
      <c r="HMY448" s="330"/>
      <c r="HMZ448" s="330"/>
      <c r="HNA448" s="330"/>
      <c r="HNB448" s="330"/>
      <c r="HNC448" s="330"/>
      <c r="HND448" s="330"/>
      <c r="HNE448" s="330"/>
      <c r="HNF448" s="330"/>
      <c r="HNG448" s="330"/>
      <c r="HNH448" s="330"/>
      <c r="HNI448" s="330"/>
      <c r="HNJ448" s="330"/>
      <c r="HNK448" s="330"/>
      <c r="HNL448" s="330"/>
      <c r="HNM448" s="330"/>
      <c r="HNN448" s="330"/>
      <c r="HNO448" s="330"/>
      <c r="HNP448" s="330"/>
      <c r="HNQ448" s="330"/>
      <c r="HNR448" s="330"/>
      <c r="HNS448" s="330"/>
      <c r="HNT448" s="330"/>
      <c r="HNU448" s="330"/>
      <c r="HNV448" s="330"/>
      <c r="HNW448" s="330"/>
      <c r="HNX448" s="330"/>
      <c r="HNY448" s="330"/>
      <c r="HNZ448" s="330"/>
      <c r="HOA448" s="330"/>
      <c r="HOB448" s="330"/>
      <c r="HOC448" s="330"/>
      <c r="HOD448" s="330"/>
      <c r="HOE448" s="330"/>
      <c r="HOF448" s="330"/>
      <c r="HOG448" s="330"/>
      <c r="HOH448" s="330"/>
      <c r="HOI448" s="330"/>
      <c r="HOJ448" s="330"/>
      <c r="HOK448" s="330"/>
      <c r="HOL448" s="330"/>
      <c r="HOM448" s="330"/>
      <c r="HON448" s="330"/>
      <c r="HOO448" s="330"/>
      <c r="HOP448" s="330"/>
      <c r="HOQ448" s="330"/>
      <c r="HOR448" s="330"/>
      <c r="HOS448" s="330"/>
      <c r="HOT448" s="330"/>
      <c r="HOU448" s="330"/>
      <c r="HOV448" s="330"/>
      <c r="HOW448" s="330"/>
      <c r="HOX448" s="330"/>
      <c r="HOY448" s="330"/>
      <c r="HOZ448" s="330"/>
      <c r="HPA448" s="330"/>
      <c r="HPB448" s="330"/>
      <c r="HPC448" s="330"/>
      <c r="HPD448" s="330"/>
      <c r="HPE448" s="330"/>
      <c r="HPF448" s="330"/>
      <c r="HPG448" s="330"/>
      <c r="HPH448" s="330"/>
      <c r="HPI448" s="330"/>
      <c r="HPJ448" s="330"/>
      <c r="HPK448" s="330"/>
      <c r="HPL448" s="330"/>
      <c r="HPM448" s="330"/>
      <c r="HPN448" s="330"/>
      <c r="HPO448" s="330"/>
      <c r="HPP448" s="330"/>
      <c r="HPQ448" s="330"/>
      <c r="HPR448" s="330"/>
      <c r="HPS448" s="330"/>
      <c r="HPT448" s="330"/>
      <c r="HPU448" s="330"/>
      <c r="HPV448" s="330"/>
      <c r="HPW448" s="330"/>
      <c r="HPX448" s="330"/>
      <c r="HPY448" s="330"/>
      <c r="HPZ448" s="330"/>
      <c r="HQA448" s="330"/>
      <c r="HQB448" s="330"/>
      <c r="HQC448" s="330"/>
      <c r="HQD448" s="330"/>
      <c r="HQE448" s="330"/>
      <c r="HQF448" s="330"/>
      <c r="HQG448" s="330"/>
      <c r="HQH448" s="330"/>
      <c r="HQI448" s="330"/>
      <c r="HQJ448" s="330"/>
      <c r="HQK448" s="330"/>
      <c r="HQL448" s="330"/>
      <c r="HQM448" s="330"/>
      <c r="HQN448" s="330"/>
      <c r="HQO448" s="330"/>
      <c r="HQP448" s="330"/>
      <c r="HQQ448" s="330"/>
      <c r="HQR448" s="330"/>
      <c r="HQS448" s="330"/>
      <c r="HQT448" s="330"/>
      <c r="HQU448" s="330"/>
      <c r="HQV448" s="330"/>
      <c r="HQW448" s="330"/>
      <c r="HQX448" s="330"/>
      <c r="HQY448" s="330"/>
      <c r="HQZ448" s="330"/>
      <c r="HRA448" s="330"/>
      <c r="HRB448" s="330"/>
      <c r="HRC448" s="330"/>
      <c r="HRD448" s="330"/>
      <c r="HRE448" s="330"/>
      <c r="HRF448" s="330"/>
      <c r="HRG448" s="330"/>
      <c r="HRH448" s="330"/>
      <c r="HRI448" s="330"/>
      <c r="HRJ448" s="330"/>
      <c r="HRK448" s="330"/>
      <c r="HRL448" s="330"/>
      <c r="HRM448" s="330"/>
      <c r="HRN448" s="330"/>
      <c r="HRO448" s="330"/>
      <c r="HRP448" s="330"/>
      <c r="HRQ448" s="330"/>
      <c r="HRR448" s="330"/>
      <c r="HRS448" s="330"/>
      <c r="HRT448" s="330"/>
      <c r="HRU448" s="330"/>
      <c r="HRV448" s="330"/>
      <c r="HRW448" s="330"/>
      <c r="HRX448" s="330"/>
      <c r="HRY448" s="330"/>
      <c r="HRZ448" s="330"/>
      <c r="HSA448" s="330"/>
      <c r="HSB448" s="330"/>
      <c r="HSC448" s="330"/>
      <c r="HSD448" s="330"/>
      <c r="HSE448" s="330"/>
      <c r="HSF448" s="330"/>
      <c r="HSG448" s="330"/>
      <c r="HSH448" s="330"/>
      <c r="HSI448" s="330"/>
      <c r="HSJ448" s="330"/>
      <c r="HSK448" s="330"/>
      <c r="HSL448" s="330"/>
      <c r="HSM448" s="330"/>
      <c r="HSN448" s="330"/>
      <c r="HSO448" s="330"/>
      <c r="HSP448" s="330"/>
      <c r="HSQ448" s="330"/>
      <c r="HSR448" s="330"/>
      <c r="HSS448" s="330"/>
      <c r="HST448" s="330"/>
      <c r="HSU448" s="330"/>
      <c r="HSV448" s="330"/>
      <c r="HSW448" s="330"/>
      <c r="HSX448" s="330"/>
      <c r="HSY448" s="330"/>
      <c r="HSZ448" s="330"/>
      <c r="HTA448" s="330"/>
      <c r="HTB448" s="330"/>
      <c r="HTC448" s="330"/>
      <c r="HTD448" s="330"/>
      <c r="HTE448" s="330"/>
      <c r="HTF448" s="330"/>
      <c r="HTG448" s="330"/>
      <c r="HTH448" s="330"/>
      <c r="HTI448" s="330"/>
      <c r="HTJ448" s="330"/>
      <c r="HTK448" s="330"/>
      <c r="HTL448" s="330"/>
      <c r="HTM448" s="330"/>
      <c r="HTN448" s="330"/>
      <c r="HTO448" s="330"/>
      <c r="HTP448" s="330"/>
      <c r="HTQ448" s="330"/>
      <c r="HTR448" s="330"/>
      <c r="HTS448" s="330"/>
      <c r="HTT448" s="330"/>
      <c r="HTU448" s="330"/>
      <c r="HTV448" s="330"/>
      <c r="HTW448" s="330"/>
      <c r="HTX448" s="330"/>
      <c r="HTY448" s="330"/>
      <c r="HTZ448" s="330"/>
      <c r="HUA448" s="330"/>
      <c r="HUB448" s="330"/>
      <c r="HUC448" s="330"/>
      <c r="HUD448" s="330"/>
      <c r="HUE448" s="330"/>
      <c r="HUF448" s="330"/>
      <c r="HUG448" s="330"/>
      <c r="HUH448" s="330"/>
      <c r="HUI448" s="330"/>
      <c r="HUJ448" s="330"/>
      <c r="HUK448" s="330"/>
      <c r="HUL448" s="330"/>
      <c r="HUM448" s="330"/>
      <c r="HUN448" s="330"/>
      <c r="HUO448" s="330"/>
      <c r="HUP448" s="330"/>
      <c r="HUQ448" s="330"/>
      <c r="HUR448" s="330"/>
      <c r="HUS448" s="330"/>
      <c r="HUT448" s="330"/>
      <c r="HUU448" s="330"/>
      <c r="HUV448" s="330"/>
      <c r="HUW448" s="330"/>
      <c r="HUX448" s="330"/>
      <c r="HUY448" s="330"/>
      <c r="HUZ448" s="330"/>
      <c r="HVA448" s="330"/>
      <c r="HVB448" s="330"/>
      <c r="HVC448" s="330"/>
      <c r="HVD448" s="330"/>
      <c r="HVE448" s="330"/>
      <c r="HVF448" s="330"/>
      <c r="HVG448" s="330"/>
      <c r="HVH448" s="330"/>
      <c r="HVI448" s="330"/>
      <c r="HVJ448" s="330"/>
      <c r="HVK448" s="330"/>
      <c r="HVL448" s="330"/>
      <c r="HVM448" s="330"/>
      <c r="HVN448" s="330"/>
      <c r="HVO448" s="330"/>
      <c r="HVP448" s="330"/>
      <c r="HVQ448" s="330"/>
      <c r="HVR448" s="330"/>
      <c r="HVS448" s="330"/>
      <c r="HVT448" s="330"/>
      <c r="HVU448" s="330"/>
      <c r="HVV448" s="330"/>
      <c r="HVW448" s="330"/>
      <c r="HVX448" s="330"/>
      <c r="HVY448" s="330"/>
      <c r="HVZ448" s="330"/>
      <c r="HWA448" s="330"/>
      <c r="HWB448" s="330"/>
      <c r="HWC448" s="330"/>
      <c r="HWD448" s="330"/>
      <c r="HWE448" s="330"/>
      <c r="HWF448" s="330"/>
      <c r="HWG448" s="330"/>
      <c r="HWH448" s="330"/>
      <c r="HWI448" s="330"/>
      <c r="HWJ448" s="330"/>
      <c r="HWK448" s="330"/>
      <c r="HWL448" s="330"/>
      <c r="HWM448" s="330"/>
      <c r="HWN448" s="330"/>
      <c r="HWO448" s="330"/>
      <c r="HWP448" s="330"/>
      <c r="HWQ448" s="330"/>
      <c r="HWR448" s="330"/>
      <c r="HWS448" s="330"/>
      <c r="HWT448" s="330"/>
      <c r="HWU448" s="330"/>
      <c r="HWV448" s="330"/>
      <c r="HWW448" s="330"/>
      <c r="HWX448" s="330"/>
      <c r="HWY448" s="330"/>
      <c r="HWZ448" s="330"/>
      <c r="HXA448" s="330"/>
      <c r="HXB448" s="330"/>
      <c r="HXC448" s="330"/>
      <c r="HXD448" s="330"/>
      <c r="HXE448" s="330"/>
      <c r="HXF448" s="330"/>
      <c r="HXG448" s="330"/>
      <c r="HXH448" s="330"/>
      <c r="HXI448" s="330"/>
      <c r="HXJ448" s="330"/>
      <c r="HXK448" s="330"/>
      <c r="HXL448" s="330"/>
      <c r="HXM448" s="330"/>
      <c r="HXN448" s="330"/>
      <c r="HXO448" s="330"/>
      <c r="HXP448" s="330"/>
      <c r="HXQ448" s="330"/>
      <c r="HXR448" s="330"/>
      <c r="HXS448" s="330"/>
      <c r="HXT448" s="330"/>
      <c r="HXU448" s="330"/>
      <c r="HXV448" s="330"/>
      <c r="HXW448" s="330"/>
      <c r="HXX448" s="330"/>
      <c r="HXY448" s="330"/>
      <c r="HXZ448" s="330"/>
      <c r="HYA448" s="330"/>
      <c r="HYB448" s="330"/>
      <c r="HYC448" s="330"/>
      <c r="HYD448" s="330"/>
      <c r="HYE448" s="330"/>
      <c r="HYF448" s="330"/>
      <c r="HYG448" s="330"/>
      <c r="HYH448" s="330"/>
      <c r="HYI448" s="330"/>
      <c r="HYJ448" s="330"/>
      <c r="HYK448" s="330"/>
      <c r="HYL448" s="330"/>
      <c r="HYM448" s="330"/>
      <c r="HYN448" s="330"/>
      <c r="HYO448" s="330"/>
      <c r="HYP448" s="330"/>
      <c r="HYQ448" s="330"/>
      <c r="HYR448" s="330"/>
      <c r="HYS448" s="330"/>
      <c r="HYT448" s="330"/>
      <c r="HYU448" s="330"/>
      <c r="HYV448" s="330"/>
      <c r="HYW448" s="330"/>
      <c r="HYX448" s="330"/>
      <c r="HYY448" s="330"/>
      <c r="HYZ448" s="330"/>
      <c r="HZA448" s="330"/>
      <c r="HZB448" s="330"/>
      <c r="HZC448" s="330"/>
      <c r="HZD448" s="330"/>
      <c r="HZE448" s="330"/>
      <c r="HZF448" s="330"/>
      <c r="HZG448" s="330"/>
      <c r="HZH448" s="330"/>
      <c r="HZI448" s="330"/>
      <c r="HZJ448" s="330"/>
      <c r="HZK448" s="330"/>
      <c r="HZL448" s="330"/>
      <c r="HZM448" s="330"/>
      <c r="HZN448" s="330"/>
      <c r="HZO448" s="330"/>
      <c r="HZP448" s="330"/>
      <c r="HZQ448" s="330"/>
      <c r="HZR448" s="330"/>
      <c r="HZS448" s="330"/>
      <c r="HZT448" s="330"/>
      <c r="HZU448" s="330"/>
      <c r="HZV448" s="330"/>
      <c r="HZW448" s="330"/>
      <c r="HZX448" s="330"/>
      <c r="HZY448" s="330"/>
      <c r="HZZ448" s="330"/>
      <c r="IAA448" s="330"/>
      <c r="IAB448" s="330"/>
      <c r="IAC448" s="330"/>
      <c r="IAD448" s="330"/>
      <c r="IAE448" s="330"/>
      <c r="IAF448" s="330"/>
      <c r="IAG448" s="330"/>
      <c r="IAH448" s="330"/>
      <c r="IAI448" s="330"/>
      <c r="IAJ448" s="330"/>
      <c r="IAK448" s="330"/>
      <c r="IAL448" s="330"/>
      <c r="IAM448" s="330"/>
      <c r="IAN448" s="330"/>
      <c r="IAO448" s="330"/>
      <c r="IAP448" s="330"/>
      <c r="IAQ448" s="330"/>
      <c r="IAR448" s="330"/>
      <c r="IAS448" s="330"/>
      <c r="IAT448" s="330"/>
      <c r="IAU448" s="330"/>
      <c r="IAV448" s="330"/>
      <c r="IAW448" s="330"/>
      <c r="IAX448" s="330"/>
      <c r="IAY448" s="330"/>
      <c r="IAZ448" s="330"/>
      <c r="IBA448" s="330"/>
      <c r="IBB448" s="330"/>
      <c r="IBC448" s="330"/>
      <c r="IBD448" s="330"/>
      <c r="IBE448" s="330"/>
      <c r="IBF448" s="330"/>
      <c r="IBG448" s="330"/>
      <c r="IBH448" s="330"/>
      <c r="IBI448" s="330"/>
      <c r="IBJ448" s="330"/>
      <c r="IBK448" s="330"/>
      <c r="IBL448" s="330"/>
      <c r="IBM448" s="330"/>
      <c r="IBN448" s="330"/>
      <c r="IBO448" s="330"/>
      <c r="IBP448" s="330"/>
      <c r="IBQ448" s="330"/>
      <c r="IBR448" s="330"/>
      <c r="IBS448" s="330"/>
      <c r="IBT448" s="330"/>
      <c r="IBU448" s="330"/>
      <c r="IBV448" s="330"/>
      <c r="IBW448" s="330"/>
      <c r="IBX448" s="330"/>
      <c r="IBY448" s="330"/>
      <c r="IBZ448" s="330"/>
      <c r="ICA448" s="330"/>
      <c r="ICB448" s="330"/>
      <c r="ICC448" s="330"/>
      <c r="ICD448" s="330"/>
      <c r="ICE448" s="330"/>
      <c r="ICF448" s="330"/>
      <c r="ICG448" s="330"/>
      <c r="ICH448" s="330"/>
      <c r="ICI448" s="330"/>
      <c r="ICJ448" s="330"/>
      <c r="ICK448" s="330"/>
      <c r="ICL448" s="330"/>
      <c r="ICM448" s="330"/>
      <c r="ICN448" s="330"/>
      <c r="ICO448" s="330"/>
      <c r="ICP448" s="330"/>
      <c r="ICQ448" s="330"/>
      <c r="ICR448" s="330"/>
      <c r="ICS448" s="330"/>
      <c r="ICT448" s="330"/>
      <c r="ICU448" s="330"/>
      <c r="ICV448" s="330"/>
      <c r="ICW448" s="330"/>
      <c r="ICX448" s="330"/>
      <c r="ICY448" s="330"/>
      <c r="ICZ448" s="330"/>
      <c r="IDA448" s="330"/>
      <c r="IDB448" s="330"/>
      <c r="IDC448" s="330"/>
      <c r="IDD448" s="330"/>
      <c r="IDE448" s="330"/>
      <c r="IDF448" s="330"/>
      <c r="IDG448" s="330"/>
      <c r="IDH448" s="330"/>
      <c r="IDI448" s="330"/>
      <c r="IDJ448" s="330"/>
      <c r="IDK448" s="330"/>
      <c r="IDL448" s="330"/>
      <c r="IDM448" s="330"/>
      <c r="IDN448" s="330"/>
      <c r="IDO448" s="330"/>
      <c r="IDP448" s="330"/>
      <c r="IDQ448" s="330"/>
      <c r="IDR448" s="330"/>
      <c r="IDS448" s="330"/>
      <c r="IDT448" s="330"/>
      <c r="IDU448" s="330"/>
      <c r="IDV448" s="330"/>
      <c r="IDW448" s="330"/>
      <c r="IDX448" s="330"/>
      <c r="IDY448" s="330"/>
      <c r="IDZ448" s="330"/>
      <c r="IEA448" s="330"/>
      <c r="IEB448" s="330"/>
      <c r="IEC448" s="330"/>
      <c r="IED448" s="330"/>
      <c r="IEE448" s="330"/>
      <c r="IEF448" s="330"/>
      <c r="IEG448" s="330"/>
      <c r="IEH448" s="330"/>
      <c r="IEI448" s="330"/>
      <c r="IEJ448" s="330"/>
      <c r="IEK448" s="330"/>
      <c r="IEL448" s="330"/>
      <c r="IEM448" s="330"/>
      <c r="IEN448" s="330"/>
      <c r="IEO448" s="330"/>
      <c r="IEP448" s="330"/>
      <c r="IEQ448" s="330"/>
      <c r="IER448" s="330"/>
      <c r="IES448" s="330"/>
      <c r="IET448" s="330"/>
      <c r="IEU448" s="330"/>
      <c r="IEV448" s="330"/>
      <c r="IEW448" s="330"/>
      <c r="IEX448" s="330"/>
      <c r="IEY448" s="330"/>
      <c r="IEZ448" s="330"/>
      <c r="IFA448" s="330"/>
      <c r="IFB448" s="330"/>
      <c r="IFC448" s="330"/>
      <c r="IFD448" s="330"/>
      <c r="IFE448" s="330"/>
      <c r="IFF448" s="330"/>
      <c r="IFG448" s="330"/>
      <c r="IFH448" s="330"/>
      <c r="IFI448" s="330"/>
      <c r="IFJ448" s="330"/>
      <c r="IFK448" s="330"/>
      <c r="IFL448" s="330"/>
      <c r="IFM448" s="330"/>
      <c r="IFN448" s="330"/>
      <c r="IFO448" s="330"/>
      <c r="IFP448" s="330"/>
      <c r="IFQ448" s="330"/>
      <c r="IFR448" s="330"/>
      <c r="IFS448" s="330"/>
      <c r="IFT448" s="330"/>
      <c r="IFU448" s="330"/>
      <c r="IFV448" s="330"/>
      <c r="IFW448" s="330"/>
      <c r="IFX448" s="330"/>
      <c r="IFY448" s="330"/>
      <c r="IFZ448" s="330"/>
      <c r="IGA448" s="330"/>
      <c r="IGB448" s="330"/>
      <c r="IGC448" s="330"/>
      <c r="IGD448" s="330"/>
      <c r="IGE448" s="330"/>
      <c r="IGF448" s="330"/>
      <c r="IGG448" s="330"/>
      <c r="IGH448" s="330"/>
      <c r="IGI448" s="330"/>
      <c r="IGJ448" s="330"/>
      <c r="IGK448" s="330"/>
      <c r="IGL448" s="330"/>
      <c r="IGM448" s="330"/>
      <c r="IGN448" s="330"/>
      <c r="IGO448" s="330"/>
      <c r="IGP448" s="330"/>
      <c r="IGQ448" s="330"/>
      <c r="IGR448" s="330"/>
      <c r="IGS448" s="330"/>
      <c r="IGT448" s="330"/>
      <c r="IGU448" s="330"/>
      <c r="IGV448" s="330"/>
      <c r="IGW448" s="330"/>
      <c r="IGX448" s="330"/>
      <c r="IGY448" s="330"/>
      <c r="IGZ448" s="330"/>
      <c r="IHA448" s="330"/>
      <c r="IHB448" s="330"/>
      <c r="IHC448" s="330"/>
      <c r="IHD448" s="330"/>
      <c r="IHE448" s="330"/>
      <c r="IHF448" s="330"/>
      <c r="IHG448" s="330"/>
      <c r="IHH448" s="330"/>
      <c r="IHI448" s="330"/>
      <c r="IHJ448" s="330"/>
      <c r="IHK448" s="330"/>
      <c r="IHL448" s="330"/>
      <c r="IHM448" s="330"/>
      <c r="IHN448" s="330"/>
      <c r="IHO448" s="330"/>
      <c r="IHP448" s="330"/>
      <c r="IHQ448" s="330"/>
      <c r="IHR448" s="330"/>
      <c r="IHS448" s="330"/>
      <c r="IHT448" s="330"/>
      <c r="IHU448" s="330"/>
      <c r="IHV448" s="330"/>
      <c r="IHW448" s="330"/>
      <c r="IHX448" s="330"/>
      <c r="IHY448" s="330"/>
      <c r="IHZ448" s="330"/>
      <c r="IIA448" s="330"/>
      <c r="IIB448" s="330"/>
      <c r="IIC448" s="330"/>
      <c r="IID448" s="330"/>
      <c r="IIE448" s="330"/>
      <c r="IIF448" s="330"/>
      <c r="IIG448" s="330"/>
      <c r="IIH448" s="330"/>
      <c r="III448" s="330"/>
      <c r="IIJ448" s="330"/>
      <c r="IIK448" s="330"/>
      <c r="IIL448" s="330"/>
      <c r="IIM448" s="330"/>
      <c r="IIN448" s="330"/>
      <c r="IIO448" s="330"/>
      <c r="IIP448" s="330"/>
      <c r="IIQ448" s="330"/>
      <c r="IIR448" s="330"/>
      <c r="IIS448" s="330"/>
      <c r="IIT448" s="330"/>
      <c r="IIU448" s="330"/>
      <c r="IIV448" s="330"/>
      <c r="IIW448" s="330"/>
      <c r="IIX448" s="330"/>
      <c r="IIY448" s="330"/>
      <c r="IIZ448" s="330"/>
      <c r="IJA448" s="330"/>
      <c r="IJB448" s="330"/>
      <c r="IJC448" s="330"/>
      <c r="IJD448" s="330"/>
      <c r="IJE448" s="330"/>
      <c r="IJF448" s="330"/>
      <c r="IJG448" s="330"/>
      <c r="IJH448" s="330"/>
      <c r="IJI448" s="330"/>
      <c r="IJJ448" s="330"/>
      <c r="IJK448" s="330"/>
      <c r="IJL448" s="330"/>
      <c r="IJM448" s="330"/>
      <c r="IJN448" s="330"/>
      <c r="IJO448" s="330"/>
      <c r="IJP448" s="330"/>
      <c r="IJQ448" s="330"/>
      <c r="IJR448" s="330"/>
      <c r="IJS448" s="330"/>
      <c r="IJT448" s="330"/>
      <c r="IJU448" s="330"/>
      <c r="IJV448" s="330"/>
      <c r="IJW448" s="330"/>
      <c r="IJX448" s="330"/>
      <c r="IJY448" s="330"/>
      <c r="IJZ448" s="330"/>
      <c r="IKA448" s="330"/>
      <c r="IKB448" s="330"/>
      <c r="IKC448" s="330"/>
      <c r="IKD448" s="330"/>
      <c r="IKE448" s="330"/>
      <c r="IKF448" s="330"/>
      <c r="IKG448" s="330"/>
      <c r="IKH448" s="330"/>
      <c r="IKI448" s="330"/>
      <c r="IKJ448" s="330"/>
      <c r="IKK448" s="330"/>
      <c r="IKL448" s="330"/>
      <c r="IKM448" s="330"/>
      <c r="IKN448" s="330"/>
      <c r="IKO448" s="330"/>
      <c r="IKP448" s="330"/>
      <c r="IKQ448" s="330"/>
      <c r="IKR448" s="330"/>
      <c r="IKS448" s="330"/>
      <c r="IKT448" s="330"/>
      <c r="IKU448" s="330"/>
      <c r="IKV448" s="330"/>
      <c r="IKW448" s="330"/>
      <c r="IKX448" s="330"/>
      <c r="IKY448" s="330"/>
      <c r="IKZ448" s="330"/>
      <c r="ILA448" s="330"/>
      <c r="ILB448" s="330"/>
      <c r="ILC448" s="330"/>
      <c r="ILD448" s="330"/>
      <c r="ILE448" s="330"/>
      <c r="ILF448" s="330"/>
      <c r="ILG448" s="330"/>
      <c r="ILH448" s="330"/>
      <c r="ILI448" s="330"/>
      <c r="ILJ448" s="330"/>
      <c r="ILK448" s="330"/>
      <c r="ILL448" s="330"/>
      <c r="ILM448" s="330"/>
      <c r="ILN448" s="330"/>
      <c r="ILO448" s="330"/>
      <c r="ILP448" s="330"/>
      <c r="ILQ448" s="330"/>
      <c r="ILR448" s="330"/>
      <c r="ILS448" s="330"/>
      <c r="ILT448" s="330"/>
      <c r="ILU448" s="330"/>
      <c r="ILV448" s="330"/>
      <c r="ILW448" s="330"/>
      <c r="ILX448" s="330"/>
      <c r="ILY448" s="330"/>
      <c r="ILZ448" s="330"/>
      <c r="IMA448" s="330"/>
      <c r="IMB448" s="330"/>
      <c r="IMC448" s="330"/>
      <c r="IMD448" s="330"/>
      <c r="IME448" s="330"/>
      <c r="IMF448" s="330"/>
      <c r="IMG448" s="330"/>
      <c r="IMH448" s="330"/>
      <c r="IMI448" s="330"/>
      <c r="IMJ448" s="330"/>
      <c r="IMK448" s="330"/>
      <c r="IML448" s="330"/>
      <c r="IMM448" s="330"/>
      <c r="IMN448" s="330"/>
      <c r="IMO448" s="330"/>
      <c r="IMP448" s="330"/>
      <c r="IMQ448" s="330"/>
      <c r="IMR448" s="330"/>
      <c r="IMS448" s="330"/>
      <c r="IMT448" s="330"/>
      <c r="IMU448" s="330"/>
      <c r="IMV448" s="330"/>
      <c r="IMW448" s="330"/>
      <c r="IMX448" s="330"/>
      <c r="IMY448" s="330"/>
      <c r="IMZ448" s="330"/>
      <c r="INA448" s="330"/>
      <c r="INB448" s="330"/>
      <c r="INC448" s="330"/>
      <c r="IND448" s="330"/>
      <c r="INE448" s="330"/>
      <c r="INF448" s="330"/>
      <c r="ING448" s="330"/>
      <c r="INH448" s="330"/>
      <c r="INI448" s="330"/>
      <c r="INJ448" s="330"/>
      <c r="INK448" s="330"/>
      <c r="INL448" s="330"/>
      <c r="INM448" s="330"/>
      <c r="INN448" s="330"/>
      <c r="INO448" s="330"/>
      <c r="INP448" s="330"/>
      <c r="INQ448" s="330"/>
      <c r="INR448" s="330"/>
      <c r="INS448" s="330"/>
      <c r="INT448" s="330"/>
      <c r="INU448" s="330"/>
      <c r="INV448" s="330"/>
      <c r="INW448" s="330"/>
      <c r="INX448" s="330"/>
      <c r="INY448" s="330"/>
      <c r="INZ448" s="330"/>
      <c r="IOA448" s="330"/>
      <c r="IOB448" s="330"/>
      <c r="IOC448" s="330"/>
      <c r="IOD448" s="330"/>
      <c r="IOE448" s="330"/>
      <c r="IOF448" s="330"/>
      <c r="IOG448" s="330"/>
      <c r="IOH448" s="330"/>
      <c r="IOI448" s="330"/>
      <c r="IOJ448" s="330"/>
      <c r="IOK448" s="330"/>
      <c r="IOL448" s="330"/>
      <c r="IOM448" s="330"/>
      <c r="ION448" s="330"/>
      <c r="IOO448" s="330"/>
      <c r="IOP448" s="330"/>
      <c r="IOQ448" s="330"/>
      <c r="IOR448" s="330"/>
      <c r="IOS448" s="330"/>
      <c r="IOT448" s="330"/>
      <c r="IOU448" s="330"/>
      <c r="IOV448" s="330"/>
      <c r="IOW448" s="330"/>
      <c r="IOX448" s="330"/>
      <c r="IOY448" s="330"/>
      <c r="IOZ448" s="330"/>
      <c r="IPA448" s="330"/>
      <c r="IPB448" s="330"/>
      <c r="IPC448" s="330"/>
      <c r="IPD448" s="330"/>
      <c r="IPE448" s="330"/>
      <c r="IPF448" s="330"/>
      <c r="IPG448" s="330"/>
      <c r="IPH448" s="330"/>
      <c r="IPI448" s="330"/>
      <c r="IPJ448" s="330"/>
      <c r="IPK448" s="330"/>
      <c r="IPL448" s="330"/>
      <c r="IPM448" s="330"/>
      <c r="IPN448" s="330"/>
      <c r="IPO448" s="330"/>
      <c r="IPP448" s="330"/>
      <c r="IPQ448" s="330"/>
      <c r="IPR448" s="330"/>
      <c r="IPS448" s="330"/>
      <c r="IPT448" s="330"/>
      <c r="IPU448" s="330"/>
      <c r="IPV448" s="330"/>
      <c r="IPW448" s="330"/>
      <c r="IPX448" s="330"/>
      <c r="IPY448" s="330"/>
      <c r="IPZ448" s="330"/>
      <c r="IQA448" s="330"/>
      <c r="IQB448" s="330"/>
      <c r="IQC448" s="330"/>
      <c r="IQD448" s="330"/>
      <c r="IQE448" s="330"/>
      <c r="IQF448" s="330"/>
      <c r="IQG448" s="330"/>
      <c r="IQH448" s="330"/>
      <c r="IQI448" s="330"/>
      <c r="IQJ448" s="330"/>
      <c r="IQK448" s="330"/>
      <c r="IQL448" s="330"/>
      <c r="IQM448" s="330"/>
      <c r="IQN448" s="330"/>
      <c r="IQO448" s="330"/>
      <c r="IQP448" s="330"/>
      <c r="IQQ448" s="330"/>
      <c r="IQR448" s="330"/>
      <c r="IQS448" s="330"/>
      <c r="IQT448" s="330"/>
      <c r="IQU448" s="330"/>
      <c r="IQV448" s="330"/>
      <c r="IQW448" s="330"/>
      <c r="IQX448" s="330"/>
      <c r="IQY448" s="330"/>
      <c r="IQZ448" s="330"/>
      <c r="IRA448" s="330"/>
      <c r="IRB448" s="330"/>
      <c r="IRC448" s="330"/>
      <c r="IRD448" s="330"/>
      <c r="IRE448" s="330"/>
      <c r="IRF448" s="330"/>
      <c r="IRG448" s="330"/>
      <c r="IRH448" s="330"/>
      <c r="IRI448" s="330"/>
      <c r="IRJ448" s="330"/>
      <c r="IRK448" s="330"/>
      <c r="IRL448" s="330"/>
      <c r="IRM448" s="330"/>
      <c r="IRN448" s="330"/>
      <c r="IRO448" s="330"/>
      <c r="IRP448" s="330"/>
      <c r="IRQ448" s="330"/>
      <c r="IRR448" s="330"/>
      <c r="IRS448" s="330"/>
      <c r="IRT448" s="330"/>
      <c r="IRU448" s="330"/>
      <c r="IRV448" s="330"/>
      <c r="IRW448" s="330"/>
      <c r="IRX448" s="330"/>
      <c r="IRY448" s="330"/>
      <c r="IRZ448" s="330"/>
      <c r="ISA448" s="330"/>
      <c r="ISB448" s="330"/>
      <c r="ISC448" s="330"/>
      <c r="ISD448" s="330"/>
      <c r="ISE448" s="330"/>
      <c r="ISF448" s="330"/>
      <c r="ISG448" s="330"/>
      <c r="ISH448" s="330"/>
      <c r="ISI448" s="330"/>
      <c r="ISJ448" s="330"/>
      <c r="ISK448" s="330"/>
      <c r="ISL448" s="330"/>
      <c r="ISM448" s="330"/>
      <c r="ISN448" s="330"/>
      <c r="ISO448" s="330"/>
      <c r="ISP448" s="330"/>
      <c r="ISQ448" s="330"/>
      <c r="ISR448" s="330"/>
      <c r="ISS448" s="330"/>
      <c r="IST448" s="330"/>
      <c r="ISU448" s="330"/>
      <c r="ISV448" s="330"/>
      <c r="ISW448" s="330"/>
      <c r="ISX448" s="330"/>
      <c r="ISY448" s="330"/>
      <c r="ISZ448" s="330"/>
      <c r="ITA448" s="330"/>
      <c r="ITB448" s="330"/>
      <c r="ITC448" s="330"/>
      <c r="ITD448" s="330"/>
      <c r="ITE448" s="330"/>
      <c r="ITF448" s="330"/>
      <c r="ITG448" s="330"/>
      <c r="ITH448" s="330"/>
      <c r="ITI448" s="330"/>
      <c r="ITJ448" s="330"/>
      <c r="ITK448" s="330"/>
      <c r="ITL448" s="330"/>
      <c r="ITM448" s="330"/>
      <c r="ITN448" s="330"/>
      <c r="ITO448" s="330"/>
      <c r="ITP448" s="330"/>
      <c r="ITQ448" s="330"/>
      <c r="ITR448" s="330"/>
      <c r="ITS448" s="330"/>
      <c r="ITT448" s="330"/>
      <c r="ITU448" s="330"/>
      <c r="ITV448" s="330"/>
      <c r="ITW448" s="330"/>
      <c r="ITX448" s="330"/>
      <c r="ITY448" s="330"/>
      <c r="ITZ448" s="330"/>
      <c r="IUA448" s="330"/>
      <c r="IUB448" s="330"/>
      <c r="IUC448" s="330"/>
      <c r="IUD448" s="330"/>
      <c r="IUE448" s="330"/>
      <c r="IUF448" s="330"/>
      <c r="IUG448" s="330"/>
      <c r="IUH448" s="330"/>
      <c r="IUI448" s="330"/>
      <c r="IUJ448" s="330"/>
      <c r="IUK448" s="330"/>
      <c r="IUL448" s="330"/>
      <c r="IUM448" s="330"/>
      <c r="IUN448" s="330"/>
      <c r="IUO448" s="330"/>
      <c r="IUP448" s="330"/>
      <c r="IUQ448" s="330"/>
      <c r="IUR448" s="330"/>
      <c r="IUS448" s="330"/>
      <c r="IUT448" s="330"/>
      <c r="IUU448" s="330"/>
      <c r="IUV448" s="330"/>
      <c r="IUW448" s="330"/>
      <c r="IUX448" s="330"/>
      <c r="IUY448" s="330"/>
      <c r="IUZ448" s="330"/>
      <c r="IVA448" s="330"/>
      <c r="IVB448" s="330"/>
      <c r="IVC448" s="330"/>
      <c r="IVD448" s="330"/>
      <c r="IVE448" s="330"/>
      <c r="IVF448" s="330"/>
      <c r="IVG448" s="330"/>
      <c r="IVH448" s="330"/>
      <c r="IVI448" s="330"/>
      <c r="IVJ448" s="330"/>
      <c r="IVK448" s="330"/>
      <c r="IVL448" s="330"/>
      <c r="IVM448" s="330"/>
      <c r="IVN448" s="330"/>
      <c r="IVO448" s="330"/>
      <c r="IVP448" s="330"/>
      <c r="IVQ448" s="330"/>
      <c r="IVR448" s="330"/>
      <c r="IVS448" s="330"/>
      <c r="IVT448" s="330"/>
      <c r="IVU448" s="330"/>
      <c r="IVV448" s="330"/>
      <c r="IVW448" s="330"/>
      <c r="IVX448" s="330"/>
      <c r="IVY448" s="330"/>
      <c r="IVZ448" s="330"/>
      <c r="IWA448" s="330"/>
      <c r="IWB448" s="330"/>
      <c r="IWC448" s="330"/>
      <c r="IWD448" s="330"/>
      <c r="IWE448" s="330"/>
      <c r="IWF448" s="330"/>
      <c r="IWG448" s="330"/>
      <c r="IWH448" s="330"/>
      <c r="IWI448" s="330"/>
      <c r="IWJ448" s="330"/>
      <c r="IWK448" s="330"/>
      <c r="IWL448" s="330"/>
      <c r="IWM448" s="330"/>
      <c r="IWN448" s="330"/>
      <c r="IWO448" s="330"/>
      <c r="IWP448" s="330"/>
      <c r="IWQ448" s="330"/>
      <c r="IWR448" s="330"/>
      <c r="IWS448" s="330"/>
      <c r="IWT448" s="330"/>
      <c r="IWU448" s="330"/>
      <c r="IWV448" s="330"/>
      <c r="IWW448" s="330"/>
      <c r="IWX448" s="330"/>
      <c r="IWY448" s="330"/>
      <c r="IWZ448" s="330"/>
      <c r="IXA448" s="330"/>
      <c r="IXB448" s="330"/>
      <c r="IXC448" s="330"/>
      <c r="IXD448" s="330"/>
      <c r="IXE448" s="330"/>
      <c r="IXF448" s="330"/>
      <c r="IXG448" s="330"/>
      <c r="IXH448" s="330"/>
      <c r="IXI448" s="330"/>
      <c r="IXJ448" s="330"/>
      <c r="IXK448" s="330"/>
      <c r="IXL448" s="330"/>
      <c r="IXM448" s="330"/>
      <c r="IXN448" s="330"/>
      <c r="IXO448" s="330"/>
      <c r="IXP448" s="330"/>
      <c r="IXQ448" s="330"/>
      <c r="IXR448" s="330"/>
      <c r="IXS448" s="330"/>
      <c r="IXT448" s="330"/>
      <c r="IXU448" s="330"/>
      <c r="IXV448" s="330"/>
      <c r="IXW448" s="330"/>
      <c r="IXX448" s="330"/>
      <c r="IXY448" s="330"/>
      <c r="IXZ448" s="330"/>
      <c r="IYA448" s="330"/>
      <c r="IYB448" s="330"/>
      <c r="IYC448" s="330"/>
      <c r="IYD448" s="330"/>
      <c r="IYE448" s="330"/>
      <c r="IYF448" s="330"/>
      <c r="IYG448" s="330"/>
      <c r="IYH448" s="330"/>
      <c r="IYI448" s="330"/>
      <c r="IYJ448" s="330"/>
      <c r="IYK448" s="330"/>
      <c r="IYL448" s="330"/>
      <c r="IYM448" s="330"/>
      <c r="IYN448" s="330"/>
      <c r="IYO448" s="330"/>
      <c r="IYP448" s="330"/>
      <c r="IYQ448" s="330"/>
      <c r="IYR448" s="330"/>
      <c r="IYS448" s="330"/>
      <c r="IYT448" s="330"/>
      <c r="IYU448" s="330"/>
      <c r="IYV448" s="330"/>
      <c r="IYW448" s="330"/>
      <c r="IYX448" s="330"/>
      <c r="IYY448" s="330"/>
      <c r="IYZ448" s="330"/>
      <c r="IZA448" s="330"/>
      <c r="IZB448" s="330"/>
      <c r="IZC448" s="330"/>
      <c r="IZD448" s="330"/>
      <c r="IZE448" s="330"/>
      <c r="IZF448" s="330"/>
      <c r="IZG448" s="330"/>
      <c r="IZH448" s="330"/>
      <c r="IZI448" s="330"/>
      <c r="IZJ448" s="330"/>
      <c r="IZK448" s="330"/>
      <c r="IZL448" s="330"/>
      <c r="IZM448" s="330"/>
      <c r="IZN448" s="330"/>
      <c r="IZO448" s="330"/>
      <c r="IZP448" s="330"/>
      <c r="IZQ448" s="330"/>
      <c r="IZR448" s="330"/>
      <c r="IZS448" s="330"/>
      <c r="IZT448" s="330"/>
      <c r="IZU448" s="330"/>
      <c r="IZV448" s="330"/>
      <c r="IZW448" s="330"/>
      <c r="IZX448" s="330"/>
      <c r="IZY448" s="330"/>
      <c r="IZZ448" s="330"/>
      <c r="JAA448" s="330"/>
      <c r="JAB448" s="330"/>
      <c r="JAC448" s="330"/>
      <c r="JAD448" s="330"/>
      <c r="JAE448" s="330"/>
      <c r="JAF448" s="330"/>
      <c r="JAG448" s="330"/>
      <c r="JAH448" s="330"/>
      <c r="JAI448" s="330"/>
      <c r="JAJ448" s="330"/>
      <c r="JAK448" s="330"/>
      <c r="JAL448" s="330"/>
      <c r="JAM448" s="330"/>
      <c r="JAN448" s="330"/>
      <c r="JAO448" s="330"/>
      <c r="JAP448" s="330"/>
      <c r="JAQ448" s="330"/>
      <c r="JAR448" s="330"/>
      <c r="JAS448" s="330"/>
      <c r="JAT448" s="330"/>
      <c r="JAU448" s="330"/>
      <c r="JAV448" s="330"/>
      <c r="JAW448" s="330"/>
      <c r="JAX448" s="330"/>
      <c r="JAY448" s="330"/>
      <c r="JAZ448" s="330"/>
      <c r="JBA448" s="330"/>
      <c r="JBB448" s="330"/>
      <c r="JBC448" s="330"/>
      <c r="JBD448" s="330"/>
      <c r="JBE448" s="330"/>
      <c r="JBF448" s="330"/>
      <c r="JBG448" s="330"/>
      <c r="JBH448" s="330"/>
      <c r="JBI448" s="330"/>
      <c r="JBJ448" s="330"/>
      <c r="JBK448" s="330"/>
      <c r="JBL448" s="330"/>
      <c r="JBM448" s="330"/>
      <c r="JBN448" s="330"/>
      <c r="JBO448" s="330"/>
      <c r="JBP448" s="330"/>
      <c r="JBQ448" s="330"/>
      <c r="JBR448" s="330"/>
      <c r="JBS448" s="330"/>
      <c r="JBT448" s="330"/>
      <c r="JBU448" s="330"/>
      <c r="JBV448" s="330"/>
      <c r="JBW448" s="330"/>
      <c r="JBX448" s="330"/>
      <c r="JBY448" s="330"/>
      <c r="JBZ448" s="330"/>
      <c r="JCA448" s="330"/>
      <c r="JCB448" s="330"/>
      <c r="JCC448" s="330"/>
      <c r="JCD448" s="330"/>
      <c r="JCE448" s="330"/>
      <c r="JCF448" s="330"/>
      <c r="JCG448" s="330"/>
      <c r="JCH448" s="330"/>
      <c r="JCI448" s="330"/>
      <c r="JCJ448" s="330"/>
      <c r="JCK448" s="330"/>
      <c r="JCL448" s="330"/>
      <c r="JCM448" s="330"/>
      <c r="JCN448" s="330"/>
      <c r="JCO448" s="330"/>
      <c r="JCP448" s="330"/>
      <c r="JCQ448" s="330"/>
      <c r="JCR448" s="330"/>
      <c r="JCS448" s="330"/>
      <c r="JCT448" s="330"/>
      <c r="JCU448" s="330"/>
      <c r="JCV448" s="330"/>
      <c r="JCW448" s="330"/>
      <c r="JCX448" s="330"/>
      <c r="JCY448" s="330"/>
      <c r="JCZ448" s="330"/>
      <c r="JDA448" s="330"/>
      <c r="JDB448" s="330"/>
      <c r="JDC448" s="330"/>
      <c r="JDD448" s="330"/>
      <c r="JDE448" s="330"/>
      <c r="JDF448" s="330"/>
      <c r="JDG448" s="330"/>
      <c r="JDH448" s="330"/>
      <c r="JDI448" s="330"/>
      <c r="JDJ448" s="330"/>
      <c r="JDK448" s="330"/>
      <c r="JDL448" s="330"/>
      <c r="JDM448" s="330"/>
      <c r="JDN448" s="330"/>
      <c r="JDO448" s="330"/>
      <c r="JDP448" s="330"/>
      <c r="JDQ448" s="330"/>
      <c r="JDR448" s="330"/>
      <c r="JDS448" s="330"/>
      <c r="JDT448" s="330"/>
      <c r="JDU448" s="330"/>
      <c r="JDV448" s="330"/>
      <c r="JDW448" s="330"/>
      <c r="JDX448" s="330"/>
      <c r="JDY448" s="330"/>
      <c r="JDZ448" s="330"/>
      <c r="JEA448" s="330"/>
      <c r="JEB448" s="330"/>
      <c r="JEC448" s="330"/>
      <c r="JED448" s="330"/>
      <c r="JEE448" s="330"/>
      <c r="JEF448" s="330"/>
      <c r="JEG448" s="330"/>
      <c r="JEH448" s="330"/>
      <c r="JEI448" s="330"/>
      <c r="JEJ448" s="330"/>
      <c r="JEK448" s="330"/>
      <c r="JEL448" s="330"/>
      <c r="JEM448" s="330"/>
      <c r="JEN448" s="330"/>
      <c r="JEO448" s="330"/>
      <c r="JEP448" s="330"/>
      <c r="JEQ448" s="330"/>
      <c r="JER448" s="330"/>
      <c r="JES448" s="330"/>
      <c r="JET448" s="330"/>
      <c r="JEU448" s="330"/>
      <c r="JEV448" s="330"/>
      <c r="JEW448" s="330"/>
      <c r="JEX448" s="330"/>
      <c r="JEY448" s="330"/>
      <c r="JEZ448" s="330"/>
      <c r="JFA448" s="330"/>
      <c r="JFB448" s="330"/>
      <c r="JFC448" s="330"/>
      <c r="JFD448" s="330"/>
      <c r="JFE448" s="330"/>
      <c r="JFF448" s="330"/>
      <c r="JFG448" s="330"/>
      <c r="JFH448" s="330"/>
      <c r="JFI448" s="330"/>
      <c r="JFJ448" s="330"/>
      <c r="JFK448" s="330"/>
      <c r="JFL448" s="330"/>
      <c r="JFM448" s="330"/>
      <c r="JFN448" s="330"/>
      <c r="JFO448" s="330"/>
      <c r="JFP448" s="330"/>
      <c r="JFQ448" s="330"/>
      <c r="JFR448" s="330"/>
      <c r="JFS448" s="330"/>
      <c r="JFT448" s="330"/>
      <c r="JFU448" s="330"/>
      <c r="JFV448" s="330"/>
      <c r="JFW448" s="330"/>
      <c r="JFX448" s="330"/>
      <c r="JFY448" s="330"/>
      <c r="JFZ448" s="330"/>
      <c r="JGA448" s="330"/>
      <c r="JGB448" s="330"/>
      <c r="JGC448" s="330"/>
      <c r="JGD448" s="330"/>
      <c r="JGE448" s="330"/>
      <c r="JGF448" s="330"/>
      <c r="JGG448" s="330"/>
      <c r="JGH448" s="330"/>
      <c r="JGI448" s="330"/>
      <c r="JGJ448" s="330"/>
      <c r="JGK448" s="330"/>
      <c r="JGL448" s="330"/>
      <c r="JGM448" s="330"/>
      <c r="JGN448" s="330"/>
      <c r="JGO448" s="330"/>
      <c r="JGP448" s="330"/>
      <c r="JGQ448" s="330"/>
      <c r="JGR448" s="330"/>
      <c r="JGS448" s="330"/>
      <c r="JGT448" s="330"/>
      <c r="JGU448" s="330"/>
      <c r="JGV448" s="330"/>
      <c r="JGW448" s="330"/>
      <c r="JGX448" s="330"/>
      <c r="JGY448" s="330"/>
      <c r="JGZ448" s="330"/>
      <c r="JHA448" s="330"/>
      <c r="JHB448" s="330"/>
      <c r="JHC448" s="330"/>
      <c r="JHD448" s="330"/>
      <c r="JHE448" s="330"/>
      <c r="JHF448" s="330"/>
      <c r="JHG448" s="330"/>
      <c r="JHH448" s="330"/>
      <c r="JHI448" s="330"/>
      <c r="JHJ448" s="330"/>
      <c r="JHK448" s="330"/>
      <c r="JHL448" s="330"/>
      <c r="JHM448" s="330"/>
      <c r="JHN448" s="330"/>
      <c r="JHO448" s="330"/>
      <c r="JHP448" s="330"/>
      <c r="JHQ448" s="330"/>
      <c r="JHR448" s="330"/>
      <c r="JHS448" s="330"/>
      <c r="JHT448" s="330"/>
      <c r="JHU448" s="330"/>
      <c r="JHV448" s="330"/>
      <c r="JHW448" s="330"/>
      <c r="JHX448" s="330"/>
      <c r="JHY448" s="330"/>
      <c r="JHZ448" s="330"/>
      <c r="JIA448" s="330"/>
      <c r="JIB448" s="330"/>
      <c r="JIC448" s="330"/>
      <c r="JID448" s="330"/>
      <c r="JIE448" s="330"/>
      <c r="JIF448" s="330"/>
      <c r="JIG448" s="330"/>
      <c r="JIH448" s="330"/>
      <c r="JII448" s="330"/>
      <c r="JIJ448" s="330"/>
      <c r="JIK448" s="330"/>
      <c r="JIL448" s="330"/>
      <c r="JIM448" s="330"/>
      <c r="JIN448" s="330"/>
      <c r="JIO448" s="330"/>
      <c r="JIP448" s="330"/>
      <c r="JIQ448" s="330"/>
      <c r="JIR448" s="330"/>
      <c r="JIS448" s="330"/>
      <c r="JIT448" s="330"/>
      <c r="JIU448" s="330"/>
      <c r="JIV448" s="330"/>
      <c r="JIW448" s="330"/>
      <c r="JIX448" s="330"/>
      <c r="JIY448" s="330"/>
      <c r="JIZ448" s="330"/>
      <c r="JJA448" s="330"/>
      <c r="JJB448" s="330"/>
      <c r="JJC448" s="330"/>
      <c r="JJD448" s="330"/>
      <c r="JJE448" s="330"/>
      <c r="JJF448" s="330"/>
      <c r="JJG448" s="330"/>
      <c r="JJH448" s="330"/>
      <c r="JJI448" s="330"/>
      <c r="JJJ448" s="330"/>
      <c r="JJK448" s="330"/>
      <c r="JJL448" s="330"/>
      <c r="JJM448" s="330"/>
      <c r="JJN448" s="330"/>
      <c r="JJO448" s="330"/>
      <c r="JJP448" s="330"/>
      <c r="JJQ448" s="330"/>
      <c r="JJR448" s="330"/>
      <c r="JJS448" s="330"/>
      <c r="JJT448" s="330"/>
      <c r="JJU448" s="330"/>
      <c r="JJV448" s="330"/>
      <c r="JJW448" s="330"/>
      <c r="JJX448" s="330"/>
      <c r="JJY448" s="330"/>
      <c r="JJZ448" s="330"/>
      <c r="JKA448" s="330"/>
      <c r="JKB448" s="330"/>
      <c r="JKC448" s="330"/>
      <c r="JKD448" s="330"/>
      <c r="JKE448" s="330"/>
      <c r="JKF448" s="330"/>
      <c r="JKG448" s="330"/>
      <c r="JKH448" s="330"/>
      <c r="JKI448" s="330"/>
      <c r="JKJ448" s="330"/>
      <c r="JKK448" s="330"/>
      <c r="JKL448" s="330"/>
      <c r="JKM448" s="330"/>
      <c r="JKN448" s="330"/>
      <c r="JKO448" s="330"/>
      <c r="JKP448" s="330"/>
      <c r="JKQ448" s="330"/>
      <c r="JKR448" s="330"/>
      <c r="JKS448" s="330"/>
      <c r="JKT448" s="330"/>
      <c r="JKU448" s="330"/>
      <c r="JKV448" s="330"/>
      <c r="JKW448" s="330"/>
      <c r="JKX448" s="330"/>
      <c r="JKY448" s="330"/>
      <c r="JKZ448" s="330"/>
      <c r="JLA448" s="330"/>
      <c r="JLB448" s="330"/>
      <c r="JLC448" s="330"/>
      <c r="JLD448" s="330"/>
      <c r="JLE448" s="330"/>
      <c r="JLF448" s="330"/>
      <c r="JLG448" s="330"/>
      <c r="JLH448" s="330"/>
      <c r="JLI448" s="330"/>
      <c r="JLJ448" s="330"/>
      <c r="JLK448" s="330"/>
      <c r="JLL448" s="330"/>
      <c r="JLM448" s="330"/>
      <c r="JLN448" s="330"/>
      <c r="JLO448" s="330"/>
      <c r="JLP448" s="330"/>
      <c r="JLQ448" s="330"/>
      <c r="JLR448" s="330"/>
      <c r="JLS448" s="330"/>
      <c r="JLT448" s="330"/>
      <c r="JLU448" s="330"/>
      <c r="JLV448" s="330"/>
      <c r="JLW448" s="330"/>
      <c r="JLX448" s="330"/>
      <c r="JLY448" s="330"/>
      <c r="JLZ448" s="330"/>
      <c r="JMA448" s="330"/>
      <c r="JMB448" s="330"/>
      <c r="JMC448" s="330"/>
      <c r="JMD448" s="330"/>
      <c r="JME448" s="330"/>
      <c r="JMF448" s="330"/>
      <c r="JMG448" s="330"/>
      <c r="JMH448" s="330"/>
      <c r="JMI448" s="330"/>
      <c r="JMJ448" s="330"/>
      <c r="JMK448" s="330"/>
      <c r="JML448" s="330"/>
      <c r="JMM448" s="330"/>
      <c r="JMN448" s="330"/>
      <c r="JMO448" s="330"/>
      <c r="JMP448" s="330"/>
      <c r="JMQ448" s="330"/>
      <c r="JMR448" s="330"/>
      <c r="JMS448" s="330"/>
      <c r="JMT448" s="330"/>
      <c r="JMU448" s="330"/>
      <c r="JMV448" s="330"/>
      <c r="JMW448" s="330"/>
      <c r="JMX448" s="330"/>
      <c r="JMY448" s="330"/>
      <c r="JMZ448" s="330"/>
      <c r="JNA448" s="330"/>
      <c r="JNB448" s="330"/>
      <c r="JNC448" s="330"/>
      <c r="JND448" s="330"/>
      <c r="JNE448" s="330"/>
      <c r="JNF448" s="330"/>
      <c r="JNG448" s="330"/>
      <c r="JNH448" s="330"/>
      <c r="JNI448" s="330"/>
      <c r="JNJ448" s="330"/>
      <c r="JNK448" s="330"/>
      <c r="JNL448" s="330"/>
      <c r="JNM448" s="330"/>
      <c r="JNN448" s="330"/>
      <c r="JNO448" s="330"/>
      <c r="JNP448" s="330"/>
      <c r="JNQ448" s="330"/>
      <c r="JNR448" s="330"/>
      <c r="JNS448" s="330"/>
      <c r="JNT448" s="330"/>
      <c r="JNU448" s="330"/>
      <c r="JNV448" s="330"/>
      <c r="JNW448" s="330"/>
      <c r="JNX448" s="330"/>
      <c r="JNY448" s="330"/>
      <c r="JNZ448" s="330"/>
      <c r="JOA448" s="330"/>
      <c r="JOB448" s="330"/>
      <c r="JOC448" s="330"/>
      <c r="JOD448" s="330"/>
      <c r="JOE448" s="330"/>
      <c r="JOF448" s="330"/>
      <c r="JOG448" s="330"/>
      <c r="JOH448" s="330"/>
      <c r="JOI448" s="330"/>
      <c r="JOJ448" s="330"/>
      <c r="JOK448" s="330"/>
      <c r="JOL448" s="330"/>
      <c r="JOM448" s="330"/>
      <c r="JON448" s="330"/>
      <c r="JOO448" s="330"/>
      <c r="JOP448" s="330"/>
      <c r="JOQ448" s="330"/>
      <c r="JOR448" s="330"/>
      <c r="JOS448" s="330"/>
      <c r="JOT448" s="330"/>
      <c r="JOU448" s="330"/>
      <c r="JOV448" s="330"/>
      <c r="JOW448" s="330"/>
      <c r="JOX448" s="330"/>
      <c r="JOY448" s="330"/>
      <c r="JOZ448" s="330"/>
      <c r="JPA448" s="330"/>
      <c r="JPB448" s="330"/>
      <c r="JPC448" s="330"/>
      <c r="JPD448" s="330"/>
      <c r="JPE448" s="330"/>
      <c r="JPF448" s="330"/>
      <c r="JPG448" s="330"/>
      <c r="JPH448" s="330"/>
      <c r="JPI448" s="330"/>
      <c r="JPJ448" s="330"/>
      <c r="JPK448" s="330"/>
      <c r="JPL448" s="330"/>
      <c r="JPM448" s="330"/>
      <c r="JPN448" s="330"/>
      <c r="JPO448" s="330"/>
      <c r="JPP448" s="330"/>
      <c r="JPQ448" s="330"/>
      <c r="JPR448" s="330"/>
      <c r="JPS448" s="330"/>
      <c r="JPT448" s="330"/>
      <c r="JPU448" s="330"/>
      <c r="JPV448" s="330"/>
      <c r="JPW448" s="330"/>
      <c r="JPX448" s="330"/>
      <c r="JPY448" s="330"/>
      <c r="JPZ448" s="330"/>
      <c r="JQA448" s="330"/>
      <c r="JQB448" s="330"/>
      <c r="JQC448" s="330"/>
      <c r="JQD448" s="330"/>
      <c r="JQE448" s="330"/>
      <c r="JQF448" s="330"/>
      <c r="JQG448" s="330"/>
      <c r="JQH448" s="330"/>
      <c r="JQI448" s="330"/>
      <c r="JQJ448" s="330"/>
      <c r="JQK448" s="330"/>
      <c r="JQL448" s="330"/>
      <c r="JQM448" s="330"/>
      <c r="JQN448" s="330"/>
      <c r="JQO448" s="330"/>
      <c r="JQP448" s="330"/>
      <c r="JQQ448" s="330"/>
      <c r="JQR448" s="330"/>
      <c r="JQS448" s="330"/>
      <c r="JQT448" s="330"/>
      <c r="JQU448" s="330"/>
      <c r="JQV448" s="330"/>
      <c r="JQW448" s="330"/>
      <c r="JQX448" s="330"/>
      <c r="JQY448" s="330"/>
      <c r="JQZ448" s="330"/>
      <c r="JRA448" s="330"/>
      <c r="JRB448" s="330"/>
      <c r="JRC448" s="330"/>
      <c r="JRD448" s="330"/>
      <c r="JRE448" s="330"/>
      <c r="JRF448" s="330"/>
      <c r="JRG448" s="330"/>
      <c r="JRH448" s="330"/>
      <c r="JRI448" s="330"/>
      <c r="JRJ448" s="330"/>
      <c r="JRK448" s="330"/>
      <c r="JRL448" s="330"/>
      <c r="JRM448" s="330"/>
      <c r="JRN448" s="330"/>
      <c r="JRO448" s="330"/>
      <c r="JRP448" s="330"/>
      <c r="JRQ448" s="330"/>
      <c r="JRR448" s="330"/>
      <c r="JRS448" s="330"/>
      <c r="JRT448" s="330"/>
      <c r="JRU448" s="330"/>
      <c r="JRV448" s="330"/>
      <c r="JRW448" s="330"/>
      <c r="JRX448" s="330"/>
      <c r="JRY448" s="330"/>
      <c r="JRZ448" s="330"/>
      <c r="JSA448" s="330"/>
      <c r="JSB448" s="330"/>
      <c r="JSC448" s="330"/>
      <c r="JSD448" s="330"/>
      <c r="JSE448" s="330"/>
      <c r="JSF448" s="330"/>
      <c r="JSG448" s="330"/>
      <c r="JSH448" s="330"/>
      <c r="JSI448" s="330"/>
      <c r="JSJ448" s="330"/>
      <c r="JSK448" s="330"/>
      <c r="JSL448" s="330"/>
      <c r="JSM448" s="330"/>
      <c r="JSN448" s="330"/>
      <c r="JSO448" s="330"/>
      <c r="JSP448" s="330"/>
      <c r="JSQ448" s="330"/>
      <c r="JSR448" s="330"/>
      <c r="JSS448" s="330"/>
      <c r="JST448" s="330"/>
      <c r="JSU448" s="330"/>
      <c r="JSV448" s="330"/>
      <c r="JSW448" s="330"/>
      <c r="JSX448" s="330"/>
      <c r="JSY448" s="330"/>
      <c r="JSZ448" s="330"/>
      <c r="JTA448" s="330"/>
      <c r="JTB448" s="330"/>
      <c r="JTC448" s="330"/>
      <c r="JTD448" s="330"/>
      <c r="JTE448" s="330"/>
      <c r="JTF448" s="330"/>
      <c r="JTG448" s="330"/>
      <c r="JTH448" s="330"/>
      <c r="JTI448" s="330"/>
      <c r="JTJ448" s="330"/>
      <c r="JTK448" s="330"/>
      <c r="JTL448" s="330"/>
      <c r="JTM448" s="330"/>
      <c r="JTN448" s="330"/>
      <c r="JTO448" s="330"/>
      <c r="JTP448" s="330"/>
      <c r="JTQ448" s="330"/>
      <c r="JTR448" s="330"/>
      <c r="JTS448" s="330"/>
      <c r="JTT448" s="330"/>
      <c r="JTU448" s="330"/>
      <c r="JTV448" s="330"/>
      <c r="JTW448" s="330"/>
      <c r="JTX448" s="330"/>
      <c r="JTY448" s="330"/>
      <c r="JTZ448" s="330"/>
      <c r="JUA448" s="330"/>
      <c r="JUB448" s="330"/>
      <c r="JUC448" s="330"/>
      <c r="JUD448" s="330"/>
      <c r="JUE448" s="330"/>
      <c r="JUF448" s="330"/>
      <c r="JUG448" s="330"/>
      <c r="JUH448" s="330"/>
      <c r="JUI448" s="330"/>
      <c r="JUJ448" s="330"/>
      <c r="JUK448" s="330"/>
      <c r="JUL448" s="330"/>
      <c r="JUM448" s="330"/>
      <c r="JUN448" s="330"/>
      <c r="JUO448" s="330"/>
      <c r="JUP448" s="330"/>
      <c r="JUQ448" s="330"/>
      <c r="JUR448" s="330"/>
      <c r="JUS448" s="330"/>
      <c r="JUT448" s="330"/>
      <c r="JUU448" s="330"/>
      <c r="JUV448" s="330"/>
      <c r="JUW448" s="330"/>
      <c r="JUX448" s="330"/>
      <c r="JUY448" s="330"/>
      <c r="JUZ448" s="330"/>
      <c r="JVA448" s="330"/>
      <c r="JVB448" s="330"/>
      <c r="JVC448" s="330"/>
      <c r="JVD448" s="330"/>
      <c r="JVE448" s="330"/>
      <c r="JVF448" s="330"/>
      <c r="JVG448" s="330"/>
      <c r="JVH448" s="330"/>
      <c r="JVI448" s="330"/>
      <c r="JVJ448" s="330"/>
      <c r="JVK448" s="330"/>
      <c r="JVL448" s="330"/>
      <c r="JVM448" s="330"/>
      <c r="JVN448" s="330"/>
      <c r="JVO448" s="330"/>
      <c r="JVP448" s="330"/>
      <c r="JVQ448" s="330"/>
      <c r="JVR448" s="330"/>
      <c r="JVS448" s="330"/>
      <c r="JVT448" s="330"/>
      <c r="JVU448" s="330"/>
      <c r="JVV448" s="330"/>
      <c r="JVW448" s="330"/>
      <c r="JVX448" s="330"/>
      <c r="JVY448" s="330"/>
      <c r="JVZ448" s="330"/>
      <c r="JWA448" s="330"/>
      <c r="JWB448" s="330"/>
      <c r="JWC448" s="330"/>
      <c r="JWD448" s="330"/>
      <c r="JWE448" s="330"/>
      <c r="JWF448" s="330"/>
      <c r="JWG448" s="330"/>
      <c r="JWH448" s="330"/>
      <c r="JWI448" s="330"/>
      <c r="JWJ448" s="330"/>
      <c r="JWK448" s="330"/>
      <c r="JWL448" s="330"/>
      <c r="JWM448" s="330"/>
      <c r="JWN448" s="330"/>
      <c r="JWO448" s="330"/>
      <c r="JWP448" s="330"/>
      <c r="JWQ448" s="330"/>
      <c r="JWR448" s="330"/>
      <c r="JWS448" s="330"/>
      <c r="JWT448" s="330"/>
      <c r="JWU448" s="330"/>
      <c r="JWV448" s="330"/>
      <c r="JWW448" s="330"/>
      <c r="JWX448" s="330"/>
      <c r="JWY448" s="330"/>
      <c r="JWZ448" s="330"/>
      <c r="JXA448" s="330"/>
      <c r="JXB448" s="330"/>
      <c r="JXC448" s="330"/>
      <c r="JXD448" s="330"/>
      <c r="JXE448" s="330"/>
      <c r="JXF448" s="330"/>
      <c r="JXG448" s="330"/>
      <c r="JXH448" s="330"/>
      <c r="JXI448" s="330"/>
      <c r="JXJ448" s="330"/>
      <c r="JXK448" s="330"/>
      <c r="JXL448" s="330"/>
      <c r="JXM448" s="330"/>
      <c r="JXN448" s="330"/>
      <c r="JXO448" s="330"/>
      <c r="JXP448" s="330"/>
      <c r="JXQ448" s="330"/>
      <c r="JXR448" s="330"/>
      <c r="JXS448" s="330"/>
      <c r="JXT448" s="330"/>
      <c r="JXU448" s="330"/>
      <c r="JXV448" s="330"/>
      <c r="JXW448" s="330"/>
      <c r="JXX448" s="330"/>
      <c r="JXY448" s="330"/>
      <c r="JXZ448" s="330"/>
      <c r="JYA448" s="330"/>
      <c r="JYB448" s="330"/>
      <c r="JYC448" s="330"/>
      <c r="JYD448" s="330"/>
      <c r="JYE448" s="330"/>
      <c r="JYF448" s="330"/>
      <c r="JYG448" s="330"/>
      <c r="JYH448" s="330"/>
      <c r="JYI448" s="330"/>
      <c r="JYJ448" s="330"/>
      <c r="JYK448" s="330"/>
      <c r="JYL448" s="330"/>
      <c r="JYM448" s="330"/>
      <c r="JYN448" s="330"/>
      <c r="JYO448" s="330"/>
      <c r="JYP448" s="330"/>
      <c r="JYQ448" s="330"/>
      <c r="JYR448" s="330"/>
      <c r="JYS448" s="330"/>
      <c r="JYT448" s="330"/>
      <c r="JYU448" s="330"/>
      <c r="JYV448" s="330"/>
      <c r="JYW448" s="330"/>
      <c r="JYX448" s="330"/>
      <c r="JYY448" s="330"/>
      <c r="JYZ448" s="330"/>
      <c r="JZA448" s="330"/>
      <c r="JZB448" s="330"/>
      <c r="JZC448" s="330"/>
      <c r="JZD448" s="330"/>
      <c r="JZE448" s="330"/>
      <c r="JZF448" s="330"/>
      <c r="JZG448" s="330"/>
      <c r="JZH448" s="330"/>
      <c r="JZI448" s="330"/>
      <c r="JZJ448" s="330"/>
      <c r="JZK448" s="330"/>
      <c r="JZL448" s="330"/>
      <c r="JZM448" s="330"/>
      <c r="JZN448" s="330"/>
      <c r="JZO448" s="330"/>
      <c r="JZP448" s="330"/>
      <c r="JZQ448" s="330"/>
      <c r="JZR448" s="330"/>
      <c r="JZS448" s="330"/>
      <c r="JZT448" s="330"/>
      <c r="JZU448" s="330"/>
      <c r="JZV448" s="330"/>
      <c r="JZW448" s="330"/>
      <c r="JZX448" s="330"/>
      <c r="JZY448" s="330"/>
      <c r="JZZ448" s="330"/>
      <c r="KAA448" s="330"/>
      <c r="KAB448" s="330"/>
      <c r="KAC448" s="330"/>
      <c r="KAD448" s="330"/>
      <c r="KAE448" s="330"/>
      <c r="KAF448" s="330"/>
      <c r="KAG448" s="330"/>
      <c r="KAH448" s="330"/>
      <c r="KAI448" s="330"/>
      <c r="KAJ448" s="330"/>
      <c r="KAK448" s="330"/>
      <c r="KAL448" s="330"/>
      <c r="KAM448" s="330"/>
      <c r="KAN448" s="330"/>
      <c r="KAO448" s="330"/>
      <c r="KAP448" s="330"/>
      <c r="KAQ448" s="330"/>
      <c r="KAR448" s="330"/>
      <c r="KAS448" s="330"/>
      <c r="KAT448" s="330"/>
      <c r="KAU448" s="330"/>
      <c r="KAV448" s="330"/>
      <c r="KAW448" s="330"/>
      <c r="KAX448" s="330"/>
      <c r="KAY448" s="330"/>
      <c r="KAZ448" s="330"/>
      <c r="KBA448" s="330"/>
      <c r="KBB448" s="330"/>
      <c r="KBC448" s="330"/>
      <c r="KBD448" s="330"/>
      <c r="KBE448" s="330"/>
      <c r="KBF448" s="330"/>
      <c r="KBG448" s="330"/>
      <c r="KBH448" s="330"/>
      <c r="KBI448" s="330"/>
      <c r="KBJ448" s="330"/>
      <c r="KBK448" s="330"/>
      <c r="KBL448" s="330"/>
      <c r="KBM448" s="330"/>
      <c r="KBN448" s="330"/>
      <c r="KBO448" s="330"/>
      <c r="KBP448" s="330"/>
      <c r="KBQ448" s="330"/>
      <c r="KBR448" s="330"/>
      <c r="KBS448" s="330"/>
      <c r="KBT448" s="330"/>
      <c r="KBU448" s="330"/>
      <c r="KBV448" s="330"/>
      <c r="KBW448" s="330"/>
      <c r="KBX448" s="330"/>
      <c r="KBY448" s="330"/>
      <c r="KBZ448" s="330"/>
      <c r="KCA448" s="330"/>
      <c r="KCB448" s="330"/>
      <c r="KCC448" s="330"/>
      <c r="KCD448" s="330"/>
      <c r="KCE448" s="330"/>
      <c r="KCF448" s="330"/>
      <c r="KCG448" s="330"/>
      <c r="KCH448" s="330"/>
      <c r="KCI448" s="330"/>
      <c r="KCJ448" s="330"/>
      <c r="KCK448" s="330"/>
      <c r="KCL448" s="330"/>
      <c r="KCM448" s="330"/>
      <c r="KCN448" s="330"/>
      <c r="KCO448" s="330"/>
      <c r="KCP448" s="330"/>
      <c r="KCQ448" s="330"/>
      <c r="KCR448" s="330"/>
      <c r="KCS448" s="330"/>
      <c r="KCT448" s="330"/>
      <c r="KCU448" s="330"/>
      <c r="KCV448" s="330"/>
      <c r="KCW448" s="330"/>
      <c r="KCX448" s="330"/>
      <c r="KCY448" s="330"/>
      <c r="KCZ448" s="330"/>
      <c r="KDA448" s="330"/>
      <c r="KDB448" s="330"/>
      <c r="KDC448" s="330"/>
      <c r="KDD448" s="330"/>
      <c r="KDE448" s="330"/>
      <c r="KDF448" s="330"/>
      <c r="KDG448" s="330"/>
      <c r="KDH448" s="330"/>
      <c r="KDI448" s="330"/>
      <c r="KDJ448" s="330"/>
      <c r="KDK448" s="330"/>
      <c r="KDL448" s="330"/>
      <c r="KDM448" s="330"/>
      <c r="KDN448" s="330"/>
      <c r="KDO448" s="330"/>
      <c r="KDP448" s="330"/>
      <c r="KDQ448" s="330"/>
      <c r="KDR448" s="330"/>
      <c r="KDS448" s="330"/>
      <c r="KDT448" s="330"/>
      <c r="KDU448" s="330"/>
      <c r="KDV448" s="330"/>
      <c r="KDW448" s="330"/>
      <c r="KDX448" s="330"/>
      <c r="KDY448" s="330"/>
      <c r="KDZ448" s="330"/>
      <c r="KEA448" s="330"/>
      <c r="KEB448" s="330"/>
      <c r="KEC448" s="330"/>
      <c r="KED448" s="330"/>
      <c r="KEE448" s="330"/>
      <c r="KEF448" s="330"/>
      <c r="KEG448" s="330"/>
      <c r="KEH448" s="330"/>
      <c r="KEI448" s="330"/>
      <c r="KEJ448" s="330"/>
      <c r="KEK448" s="330"/>
      <c r="KEL448" s="330"/>
      <c r="KEM448" s="330"/>
      <c r="KEN448" s="330"/>
      <c r="KEO448" s="330"/>
      <c r="KEP448" s="330"/>
      <c r="KEQ448" s="330"/>
      <c r="KER448" s="330"/>
      <c r="KES448" s="330"/>
      <c r="KET448" s="330"/>
      <c r="KEU448" s="330"/>
      <c r="KEV448" s="330"/>
      <c r="KEW448" s="330"/>
      <c r="KEX448" s="330"/>
      <c r="KEY448" s="330"/>
      <c r="KEZ448" s="330"/>
      <c r="KFA448" s="330"/>
      <c r="KFB448" s="330"/>
      <c r="KFC448" s="330"/>
      <c r="KFD448" s="330"/>
      <c r="KFE448" s="330"/>
      <c r="KFF448" s="330"/>
      <c r="KFG448" s="330"/>
      <c r="KFH448" s="330"/>
      <c r="KFI448" s="330"/>
      <c r="KFJ448" s="330"/>
      <c r="KFK448" s="330"/>
      <c r="KFL448" s="330"/>
      <c r="KFM448" s="330"/>
      <c r="KFN448" s="330"/>
      <c r="KFO448" s="330"/>
      <c r="KFP448" s="330"/>
      <c r="KFQ448" s="330"/>
      <c r="KFR448" s="330"/>
      <c r="KFS448" s="330"/>
      <c r="KFT448" s="330"/>
      <c r="KFU448" s="330"/>
      <c r="KFV448" s="330"/>
      <c r="KFW448" s="330"/>
      <c r="KFX448" s="330"/>
      <c r="KFY448" s="330"/>
      <c r="KFZ448" s="330"/>
      <c r="KGA448" s="330"/>
      <c r="KGB448" s="330"/>
      <c r="KGC448" s="330"/>
      <c r="KGD448" s="330"/>
      <c r="KGE448" s="330"/>
      <c r="KGF448" s="330"/>
      <c r="KGG448" s="330"/>
      <c r="KGH448" s="330"/>
      <c r="KGI448" s="330"/>
      <c r="KGJ448" s="330"/>
      <c r="KGK448" s="330"/>
      <c r="KGL448" s="330"/>
      <c r="KGM448" s="330"/>
      <c r="KGN448" s="330"/>
      <c r="KGO448" s="330"/>
      <c r="KGP448" s="330"/>
      <c r="KGQ448" s="330"/>
      <c r="KGR448" s="330"/>
      <c r="KGS448" s="330"/>
      <c r="KGT448" s="330"/>
      <c r="KGU448" s="330"/>
      <c r="KGV448" s="330"/>
      <c r="KGW448" s="330"/>
      <c r="KGX448" s="330"/>
      <c r="KGY448" s="330"/>
      <c r="KGZ448" s="330"/>
      <c r="KHA448" s="330"/>
      <c r="KHB448" s="330"/>
      <c r="KHC448" s="330"/>
      <c r="KHD448" s="330"/>
      <c r="KHE448" s="330"/>
      <c r="KHF448" s="330"/>
      <c r="KHG448" s="330"/>
      <c r="KHH448" s="330"/>
      <c r="KHI448" s="330"/>
      <c r="KHJ448" s="330"/>
      <c r="KHK448" s="330"/>
      <c r="KHL448" s="330"/>
      <c r="KHM448" s="330"/>
      <c r="KHN448" s="330"/>
      <c r="KHO448" s="330"/>
      <c r="KHP448" s="330"/>
      <c r="KHQ448" s="330"/>
      <c r="KHR448" s="330"/>
      <c r="KHS448" s="330"/>
      <c r="KHT448" s="330"/>
      <c r="KHU448" s="330"/>
      <c r="KHV448" s="330"/>
      <c r="KHW448" s="330"/>
      <c r="KHX448" s="330"/>
      <c r="KHY448" s="330"/>
      <c r="KHZ448" s="330"/>
      <c r="KIA448" s="330"/>
      <c r="KIB448" s="330"/>
      <c r="KIC448" s="330"/>
      <c r="KID448" s="330"/>
      <c r="KIE448" s="330"/>
      <c r="KIF448" s="330"/>
      <c r="KIG448" s="330"/>
      <c r="KIH448" s="330"/>
      <c r="KII448" s="330"/>
      <c r="KIJ448" s="330"/>
      <c r="KIK448" s="330"/>
      <c r="KIL448" s="330"/>
      <c r="KIM448" s="330"/>
      <c r="KIN448" s="330"/>
      <c r="KIO448" s="330"/>
      <c r="KIP448" s="330"/>
      <c r="KIQ448" s="330"/>
      <c r="KIR448" s="330"/>
      <c r="KIS448" s="330"/>
      <c r="KIT448" s="330"/>
      <c r="KIU448" s="330"/>
      <c r="KIV448" s="330"/>
      <c r="KIW448" s="330"/>
      <c r="KIX448" s="330"/>
      <c r="KIY448" s="330"/>
      <c r="KIZ448" s="330"/>
      <c r="KJA448" s="330"/>
      <c r="KJB448" s="330"/>
      <c r="KJC448" s="330"/>
      <c r="KJD448" s="330"/>
      <c r="KJE448" s="330"/>
      <c r="KJF448" s="330"/>
      <c r="KJG448" s="330"/>
      <c r="KJH448" s="330"/>
      <c r="KJI448" s="330"/>
      <c r="KJJ448" s="330"/>
      <c r="KJK448" s="330"/>
      <c r="KJL448" s="330"/>
      <c r="KJM448" s="330"/>
      <c r="KJN448" s="330"/>
      <c r="KJO448" s="330"/>
      <c r="KJP448" s="330"/>
      <c r="KJQ448" s="330"/>
      <c r="KJR448" s="330"/>
      <c r="KJS448" s="330"/>
      <c r="KJT448" s="330"/>
      <c r="KJU448" s="330"/>
      <c r="KJV448" s="330"/>
      <c r="KJW448" s="330"/>
      <c r="KJX448" s="330"/>
      <c r="KJY448" s="330"/>
      <c r="KJZ448" s="330"/>
      <c r="KKA448" s="330"/>
      <c r="KKB448" s="330"/>
      <c r="KKC448" s="330"/>
      <c r="KKD448" s="330"/>
      <c r="KKE448" s="330"/>
      <c r="KKF448" s="330"/>
      <c r="KKG448" s="330"/>
      <c r="KKH448" s="330"/>
      <c r="KKI448" s="330"/>
      <c r="KKJ448" s="330"/>
      <c r="KKK448" s="330"/>
      <c r="KKL448" s="330"/>
      <c r="KKM448" s="330"/>
      <c r="KKN448" s="330"/>
      <c r="KKO448" s="330"/>
      <c r="KKP448" s="330"/>
      <c r="KKQ448" s="330"/>
      <c r="KKR448" s="330"/>
      <c r="KKS448" s="330"/>
      <c r="KKT448" s="330"/>
      <c r="KKU448" s="330"/>
      <c r="KKV448" s="330"/>
      <c r="KKW448" s="330"/>
      <c r="KKX448" s="330"/>
      <c r="KKY448" s="330"/>
      <c r="KKZ448" s="330"/>
      <c r="KLA448" s="330"/>
      <c r="KLB448" s="330"/>
      <c r="KLC448" s="330"/>
      <c r="KLD448" s="330"/>
      <c r="KLE448" s="330"/>
      <c r="KLF448" s="330"/>
      <c r="KLG448" s="330"/>
      <c r="KLH448" s="330"/>
      <c r="KLI448" s="330"/>
      <c r="KLJ448" s="330"/>
      <c r="KLK448" s="330"/>
      <c r="KLL448" s="330"/>
      <c r="KLM448" s="330"/>
      <c r="KLN448" s="330"/>
      <c r="KLO448" s="330"/>
      <c r="KLP448" s="330"/>
      <c r="KLQ448" s="330"/>
      <c r="KLR448" s="330"/>
      <c r="KLS448" s="330"/>
      <c r="KLT448" s="330"/>
      <c r="KLU448" s="330"/>
      <c r="KLV448" s="330"/>
      <c r="KLW448" s="330"/>
      <c r="KLX448" s="330"/>
      <c r="KLY448" s="330"/>
      <c r="KLZ448" s="330"/>
      <c r="KMA448" s="330"/>
      <c r="KMB448" s="330"/>
      <c r="KMC448" s="330"/>
      <c r="KMD448" s="330"/>
      <c r="KME448" s="330"/>
      <c r="KMF448" s="330"/>
      <c r="KMG448" s="330"/>
      <c r="KMH448" s="330"/>
      <c r="KMI448" s="330"/>
      <c r="KMJ448" s="330"/>
      <c r="KMK448" s="330"/>
      <c r="KML448" s="330"/>
      <c r="KMM448" s="330"/>
      <c r="KMN448" s="330"/>
      <c r="KMO448" s="330"/>
      <c r="KMP448" s="330"/>
      <c r="KMQ448" s="330"/>
      <c r="KMR448" s="330"/>
      <c r="KMS448" s="330"/>
      <c r="KMT448" s="330"/>
      <c r="KMU448" s="330"/>
      <c r="KMV448" s="330"/>
      <c r="KMW448" s="330"/>
      <c r="KMX448" s="330"/>
      <c r="KMY448" s="330"/>
      <c r="KMZ448" s="330"/>
      <c r="KNA448" s="330"/>
      <c r="KNB448" s="330"/>
      <c r="KNC448" s="330"/>
      <c r="KND448" s="330"/>
      <c r="KNE448" s="330"/>
      <c r="KNF448" s="330"/>
      <c r="KNG448" s="330"/>
      <c r="KNH448" s="330"/>
      <c r="KNI448" s="330"/>
      <c r="KNJ448" s="330"/>
      <c r="KNK448" s="330"/>
      <c r="KNL448" s="330"/>
      <c r="KNM448" s="330"/>
      <c r="KNN448" s="330"/>
      <c r="KNO448" s="330"/>
      <c r="KNP448" s="330"/>
      <c r="KNQ448" s="330"/>
      <c r="KNR448" s="330"/>
      <c r="KNS448" s="330"/>
      <c r="KNT448" s="330"/>
      <c r="KNU448" s="330"/>
      <c r="KNV448" s="330"/>
      <c r="KNW448" s="330"/>
      <c r="KNX448" s="330"/>
      <c r="KNY448" s="330"/>
      <c r="KNZ448" s="330"/>
      <c r="KOA448" s="330"/>
      <c r="KOB448" s="330"/>
      <c r="KOC448" s="330"/>
      <c r="KOD448" s="330"/>
      <c r="KOE448" s="330"/>
      <c r="KOF448" s="330"/>
      <c r="KOG448" s="330"/>
      <c r="KOH448" s="330"/>
      <c r="KOI448" s="330"/>
      <c r="KOJ448" s="330"/>
      <c r="KOK448" s="330"/>
      <c r="KOL448" s="330"/>
      <c r="KOM448" s="330"/>
      <c r="KON448" s="330"/>
      <c r="KOO448" s="330"/>
      <c r="KOP448" s="330"/>
      <c r="KOQ448" s="330"/>
      <c r="KOR448" s="330"/>
      <c r="KOS448" s="330"/>
      <c r="KOT448" s="330"/>
      <c r="KOU448" s="330"/>
      <c r="KOV448" s="330"/>
      <c r="KOW448" s="330"/>
      <c r="KOX448" s="330"/>
      <c r="KOY448" s="330"/>
      <c r="KOZ448" s="330"/>
      <c r="KPA448" s="330"/>
      <c r="KPB448" s="330"/>
      <c r="KPC448" s="330"/>
      <c r="KPD448" s="330"/>
      <c r="KPE448" s="330"/>
      <c r="KPF448" s="330"/>
      <c r="KPG448" s="330"/>
      <c r="KPH448" s="330"/>
      <c r="KPI448" s="330"/>
      <c r="KPJ448" s="330"/>
      <c r="KPK448" s="330"/>
      <c r="KPL448" s="330"/>
      <c r="KPM448" s="330"/>
      <c r="KPN448" s="330"/>
      <c r="KPO448" s="330"/>
      <c r="KPP448" s="330"/>
      <c r="KPQ448" s="330"/>
      <c r="KPR448" s="330"/>
      <c r="KPS448" s="330"/>
      <c r="KPT448" s="330"/>
      <c r="KPU448" s="330"/>
      <c r="KPV448" s="330"/>
      <c r="KPW448" s="330"/>
      <c r="KPX448" s="330"/>
      <c r="KPY448" s="330"/>
      <c r="KPZ448" s="330"/>
      <c r="KQA448" s="330"/>
      <c r="KQB448" s="330"/>
      <c r="KQC448" s="330"/>
      <c r="KQD448" s="330"/>
      <c r="KQE448" s="330"/>
      <c r="KQF448" s="330"/>
      <c r="KQG448" s="330"/>
      <c r="KQH448" s="330"/>
      <c r="KQI448" s="330"/>
      <c r="KQJ448" s="330"/>
      <c r="KQK448" s="330"/>
      <c r="KQL448" s="330"/>
      <c r="KQM448" s="330"/>
      <c r="KQN448" s="330"/>
      <c r="KQO448" s="330"/>
      <c r="KQP448" s="330"/>
      <c r="KQQ448" s="330"/>
      <c r="KQR448" s="330"/>
      <c r="KQS448" s="330"/>
      <c r="KQT448" s="330"/>
      <c r="KQU448" s="330"/>
      <c r="KQV448" s="330"/>
      <c r="KQW448" s="330"/>
      <c r="KQX448" s="330"/>
      <c r="KQY448" s="330"/>
      <c r="KQZ448" s="330"/>
      <c r="KRA448" s="330"/>
      <c r="KRB448" s="330"/>
      <c r="KRC448" s="330"/>
      <c r="KRD448" s="330"/>
      <c r="KRE448" s="330"/>
      <c r="KRF448" s="330"/>
      <c r="KRG448" s="330"/>
      <c r="KRH448" s="330"/>
      <c r="KRI448" s="330"/>
      <c r="KRJ448" s="330"/>
      <c r="KRK448" s="330"/>
      <c r="KRL448" s="330"/>
      <c r="KRM448" s="330"/>
      <c r="KRN448" s="330"/>
      <c r="KRO448" s="330"/>
      <c r="KRP448" s="330"/>
      <c r="KRQ448" s="330"/>
      <c r="KRR448" s="330"/>
      <c r="KRS448" s="330"/>
      <c r="KRT448" s="330"/>
      <c r="KRU448" s="330"/>
      <c r="KRV448" s="330"/>
      <c r="KRW448" s="330"/>
      <c r="KRX448" s="330"/>
      <c r="KRY448" s="330"/>
      <c r="KRZ448" s="330"/>
      <c r="KSA448" s="330"/>
      <c r="KSB448" s="330"/>
      <c r="KSC448" s="330"/>
      <c r="KSD448" s="330"/>
      <c r="KSE448" s="330"/>
      <c r="KSF448" s="330"/>
      <c r="KSG448" s="330"/>
      <c r="KSH448" s="330"/>
      <c r="KSI448" s="330"/>
      <c r="KSJ448" s="330"/>
      <c r="KSK448" s="330"/>
      <c r="KSL448" s="330"/>
      <c r="KSM448" s="330"/>
      <c r="KSN448" s="330"/>
      <c r="KSO448" s="330"/>
      <c r="KSP448" s="330"/>
      <c r="KSQ448" s="330"/>
      <c r="KSR448" s="330"/>
      <c r="KSS448" s="330"/>
      <c r="KST448" s="330"/>
      <c r="KSU448" s="330"/>
      <c r="KSV448" s="330"/>
      <c r="KSW448" s="330"/>
      <c r="KSX448" s="330"/>
      <c r="KSY448" s="330"/>
      <c r="KSZ448" s="330"/>
      <c r="KTA448" s="330"/>
      <c r="KTB448" s="330"/>
      <c r="KTC448" s="330"/>
      <c r="KTD448" s="330"/>
      <c r="KTE448" s="330"/>
      <c r="KTF448" s="330"/>
      <c r="KTG448" s="330"/>
      <c r="KTH448" s="330"/>
      <c r="KTI448" s="330"/>
      <c r="KTJ448" s="330"/>
      <c r="KTK448" s="330"/>
      <c r="KTL448" s="330"/>
      <c r="KTM448" s="330"/>
      <c r="KTN448" s="330"/>
      <c r="KTO448" s="330"/>
      <c r="KTP448" s="330"/>
      <c r="KTQ448" s="330"/>
      <c r="KTR448" s="330"/>
      <c r="KTS448" s="330"/>
      <c r="KTT448" s="330"/>
      <c r="KTU448" s="330"/>
      <c r="KTV448" s="330"/>
      <c r="KTW448" s="330"/>
      <c r="KTX448" s="330"/>
      <c r="KTY448" s="330"/>
      <c r="KTZ448" s="330"/>
      <c r="KUA448" s="330"/>
      <c r="KUB448" s="330"/>
      <c r="KUC448" s="330"/>
      <c r="KUD448" s="330"/>
      <c r="KUE448" s="330"/>
      <c r="KUF448" s="330"/>
      <c r="KUG448" s="330"/>
      <c r="KUH448" s="330"/>
      <c r="KUI448" s="330"/>
      <c r="KUJ448" s="330"/>
      <c r="KUK448" s="330"/>
      <c r="KUL448" s="330"/>
      <c r="KUM448" s="330"/>
      <c r="KUN448" s="330"/>
      <c r="KUO448" s="330"/>
      <c r="KUP448" s="330"/>
      <c r="KUQ448" s="330"/>
      <c r="KUR448" s="330"/>
      <c r="KUS448" s="330"/>
      <c r="KUT448" s="330"/>
      <c r="KUU448" s="330"/>
      <c r="KUV448" s="330"/>
      <c r="KUW448" s="330"/>
      <c r="KUX448" s="330"/>
      <c r="KUY448" s="330"/>
      <c r="KUZ448" s="330"/>
      <c r="KVA448" s="330"/>
      <c r="KVB448" s="330"/>
      <c r="KVC448" s="330"/>
      <c r="KVD448" s="330"/>
      <c r="KVE448" s="330"/>
      <c r="KVF448" s="330"/>
      <c r="KVG448" s="330"/>
      <c r="KVH448" s="330"/>
      <c r="KVI448" s="330"/>
      <c r="KVJ448" s="330"/>
      <c r="KVK448" s="330"/>
      <c r="KVL448" s="330"/>
      <c r="KVM448" s="330"/>
      <c r="KVN448" s="330"/>
      <c r="KVO448" s="330"/>
      <c r="KVP448" s="330"/>
      <c r="KVQ448" s="330"/>
      <c r="KVR448" s="330"/>
      <c r="KVS448" s="330"/>
      <c r="KVT448" s="330"/>
      <c r="KVU448" s="330"/>
      <c r="KVV448" s="330"/>
      <c r="KVW448" s="330"/>
      <c r="KVX448" s="330"/>
      <c r="KVY448" s="330"/>
      <c r="KVZ448" s="330"/>
      <c r="KWA448" s="330"/>
      <c r="KWB448" s="330"/>
      <c r="KWC448" s="330"/>
      <c r="KWD448" s="330"/>
      <c r="KWE448" s="330"/>
      <c r="KWF448" s="330"/>
      <c r="KWG448" s="330"/>
      <c r="KWH448" s="330"/>
      <c r="KWI448" s="330"/>
      <c r="KWJ448" s="330"/>
      <c r="KWK448" s="330"/>
      <c r="KWL448" s="330"/>
      <c r="KWM448" s="330"/>
      <c r="KWN448" s="330"/>
      <c r="KWO448" s="330"/>
      <c r="KWP448" s="330"/>
      <c r="KWQ448" s="330"/>
      <c r="KWR448" s="330"/>
      <c r="KWS448" s="330"/>
      <c r="KWT448" s="330"/>
      <c r="KWU448" s="330"/>
      <c r="KWV448" s="330"/>
      <c r="KWW448" s="330"/>
      <c r="KWX448" s="330"/>
      <c r="KWY448" s="330"/>
      <c r="KWZ448" s="330"/>
      <c r="KXA448" s="330"/>
      <c r="KXB448" s="330"/>
      <c r="KXC448" s="330"/>
      <c r="KXD448" s="330"/>
      <c r="KXE448" s="330"/>
      <c r="KXF448" s="330"/>
      <c r="KXG448" s="330"/>
      <c r="KXH448" s="330"/>
      <c r="KXI448" s="330"/>
      <c r="KXJ448" s="330"/>
      <c r="KXK448" s="330"/>
      <c r="KXL448" s="330"/>
      <c r="KXM448" s="330"/>
      <c r="KXN448" s="330"/>
      <c r="KXO448" s="330"/>
      <c r="KXP448" s="330"/>
      <c r="KXQ448" s="330"/>
      <c r="KXR448" s="330"/>
      <c r="KXS448" s="330"/>
      <c r="KXT448" s="330"/>
      <c r="KXU448" s="330"/>
      <c r="KXV448" s="330"/>
      <c r="KXW448" s="330"/>
      <c r="KXX448" s="330"/>
      <c r="KXY448" s="330"/>
      <c r="KXZ448" s="330"/>
      <c r="KYA448" s="330"/>
      <c r="KYB448" s="330"/>
      <c r="KYC448" s="330"/>
      <c r="KYD448" s="330"/>
      <c r="KYE448" s="330"/>
      <c r="KYF448" s="330"/>
      <c r="KYG448" s="330"/>
      <c r="KYH448" s="330"/>
      <c r="KYI448" s="330"/>
      <c r="KYJ448" s="330"/>
      <c r="KYK448" s="330"/>
      <c r="KYL448" s="330"/>
      <c r="KYM448" s="330"/>
      <c r="KYN448" s="330"/>
      <c r="KYO448" s="330"/>
      <c r="KYP448" s="330"/>
      <c r="KYQ448" s="330"/>
      <c r="KYR448" s="330"/>
      <c r="KYS448" s="330"/>
      <c r="KYT448" s="330"/>
      <c r="KYU448" s="330"/>
      <c r="KYV448" s="330"/>
      <c r="KYW448" s="330"/>
      <c r="KYX448" s="330"/>
      <c r="KYY448" s="330"/>
      <c r="KYZ448" s="330"/>
      <c r="KZA448" s="330"/>
      <c r="KZB448" s="330"/>
      <c r="KZC448" s="330"/>
      <c r="KZD448" s="330"/>
      <c r="KZE448" s="330"/>
      <c r="KZF448" s="330"/>
      <c r="KZG448" s="330"/>
      <c r="KZH448" s="330"/>
      <c r="KZI448" s="330"/>
      <c r="KZJ448" s="330"/>
      <c r="KZK448" s="330"/>
      <c r="KZL448" s="330"/>
      <c r="KZM448" s="330"/>
      <c r="KZN448" s="330"/>
      <c r="KZO448" s="330"/>
      <c r="KZP448" s="330"/>
      <c r="KZQ448" s="330"/>
      <c r="KZR448" s="330"/>
      <c r="KZS448" s="330"/>
      <c r="KZT448" s="330"/>
      <c r="KZU448" s="330"/>
      <c r="KZV448" s="330"/>
      <c r="KZW448" s="330"/>
      <c r="KZX448" s="330"/>
      <c r="KZY448" s="330"/>
      <c r="KZZ448" s="330"/>
      <c r="LAA448" s="330"/>
      <c r="LAB448" s="330"/>
      <c r="LAC448" s="330"/>
      <c r="LAD448" s="330"/>
      <c r="LAE448" s="330"/>
      <c r="LAF448" s="330"/>
      <c r="LAG448" s="330"/>
      <c r="LAH448" s="330"/>
      <c r="LAI448" s="330"/>
      <c r="LAJ448" s="330"/>
      <c r="LAK448" s="330"/>
      <c r="LAL448" s="330"/>
      <c r="LAM448" s="330"/>
      <c r="LAN448" s="330"/>
      <c r="LAO448" s="330"/>
      <c r="LAP448" s="330"/>
      <c r="LAQ448" s="330"/>
      <c r="LAR448" s="330"/>
      <c r="LAS448" s="330"/>
      <c r="LAT448" s="330"/>
      <c r="LAU448" s="330"/>
      <c r="LAV448" s="330"/>
      <c r="LAW448" s="330"/>
      <c r="LAX448" s="330"/>
      <c r="LAY448" s="330"/>
      <c r="LAZ448" s="330"/>
      <c r="LBA448" s="330"/>
      <c r="LBB448" s="330"/>
      <c r="LBC448" s="330"/>
      <c r="LBD448" s="330"/>
      <c r="LBE448" s="330"/>
      <c r="LBF448" s="330"/>
      <c r="LBG448" s="330"/>
      <c r="LBH448" s="330"/>
      <c r="LBI448" s="330"/>
      <c r="LBJ448" s="330"/>
      <c r="LBK448" s="330"/>
      <c r="LBL448" s="330"/>
      <c r="LBM448" s="330"/>
      <c r="LBN448" s="330"/>
      <c r="LBO448" s="330"/>
      <c r="LBP448" s="330"/>
      <c r="LBQ448" s="330"/>
      <c r="LBR448" s="330"/>
      <c r="LBS448" s="330"/>
      <c r="LBT448" s="330"/>
      <c r="LBU448" s="330"/>
      <c r="LBV448" s="330"/>
      <c r="LBW448" s="330"/>
      <c r="LBX448" s="330"/>
      <c r="LBY448" s="330"/>
      <c r="LBZ448" s="330"/>
      <c r="LCA448" s="330"/>
      <c r="LCB448" s="330"/>
      <c r="LCC448" s="330"/>
      <c r="LCD448" s="330"/>
      <c r="LCE448" s="330"/>
      <c r="LCF448" s="330"/>
      <c r="LCG448" s="330"/>
      <c r="LCH448" s="330"/>
      <c r="LCI448" s="330"/>
      <c r="LCJ448" s="330"/>
      <c r="LCK448" s="330"/>
      <c r="LCL448" s="330"/>
      <c r="LCM448" s="330"/>
      <c r="LCN448" s="330"/>
      <c r="LCO448" s="330"/>
      <c r="LCP448" s="330"/>
      <c r="LCQ448" s="330"/>
      <c r="LCR448" s="330"/>
      <c r="LCS448" s="330"/>
      <c r="LCT448" s="330"/>
      <c r="LCU448" s="330"/>
      <c r="LCV448" s="330"/>
      <c r="LCW448" s="330"/>
      <c r="LCX448" s="330"/>
      <c r="LCY448" s="330"/>
      <c r="LCZ448" s="330"/>
      <c r="LDA448" s="330"/>
      <c r="LDB448" s="330"/>
      <c r="LDC448" s="330"/>
      <c r="LDD448" s="330"/>
      <c r="LDE448" s="330"/>
      <c r="LDF448" s="330"/>
      <c r="LDG448" s="330"/>
      <c r="LDH448" s="330"/>
      <c r="LDI448" s="330"/>
      <c r="LDJ448" s="330"/>
      <c r="LDK448" s="330"/>
      <c r="LDL448" s="330"/>
      <c r="LDM448" s="330"/>
      <c r="LDN448" s="330"/>
      <c r="LDO448" s="330"/>
      <c r="LDP448" s="330"/>
      <c r="LDQ448" s="330"/>
      <c r="LDR448" s="330"/>
      <c r="LDS448" s="330"/>
      <c r="LDT448" s="330"/>
      <c r="LDU448" s="330"/>
      <c r="LDV448" s="330"/>
      <c r="LDW448" s="330"/>
      <c r="LDX448" s="330"/>
      <c r="LDY448" s="330"/>
      <c r="LDZ448" s="330"/>
      <c r="LEA448" s="330"/>
      <c r="LEB448" s="330"/>
      <c r="LEC448" s="330"/>
      <c r="LED448" s="330"/>
      <c r="LEE448" s="330"/>
      <c r="LEF448" s="330"/>
      <c r="LEG448" s="330"/>
      <c r="LEH448" s="330"/>
      <c r="LEI448" s="330"/>
      <c r="LEJ448" s="330"/>
      <c r="LEK448" s="330"/>
      <c r="LEL448" s="330"/>
      <c r="LEM448" s="330"/>
      <c r="LEN448" s="330"/>
      <c r="LEO448" s="330"/>
      <c r="LEP448" s="330"/>
      <c r="LEQ448" s="330"/>
      <c r="LER448" s="330"/>
      <c r="LES448" s="330"/>
      <c r="LET448" s="330"/>
      <c r="LEU448" s="330"/>
      <c r="LEV448" s="330"/>
      <c r="LEW448" s="330"/>
      <c r="LEX448" s="330"/>
      <c r="LEY448" s="330"/>
      <c r="LEZ448" s="330"/>
      <c r="LFA448" s="330"/>
      <c r="LFB448" s="330"/>
      <c r="LFC448" s="330"/>
      <c r="LFD448" s="330"/>
      <c r="LFE448" s="330"/>
      <c r="LFF448" s="330"/>
      <c r="LFG448" s="330"/>
      <c r="LFH448" s="330"/>
      <c r="LFI448" s="330"/>
      <c r="LFJ448" s="330"/>
      <c r="LFK448" s="330"/>
      <c r="LFL448" s="330"/>
      <c r="LFM448" s="330"/>
      <c r="LFN448" s="330"/>
      <c r="LFO448" s="330"/>
      <c r="LFP448" s="330"/>
      <c r="LFQ448" s="330"/>
      <c r="LFR448" s="330"/>
      <c r="LFS448" s="330"/>
      <c r="LFT448" s="330"/>
      <c r="LFU448" s="330"/>
      <c r="LFV448" s="330"/>
      <c r="LFW448" s="330"/>
      <c r="LFX448" s="330"/>
      <c r="LFY448" s="330"/>
      <c r="LFZ448" s="330"/>
      <c r="LGA448" s="330"/>
      <c r="LGB448" s="330"/>
      <c r="LGC448" s="330"/>
      <c r="LGD448" s="330"/>
      <c r="LGE448" s="330"/>
      <c r="LGF448" s="330"/>
      <c r="LGG448" s="330"/>
      <c r="LGH448" s="330"/>
      <c r="LGI448" s="330"/>
      <c r="LGJ448" s="330"/>
      <c r="LGK448" s="330"/>
      <c r="LGL448" s="330"/>
      <c r="LGM448" s="330"/>
      <c r="LGN448" s="330"/>
      <c r="LGO448" s="330"/>
      <c r="LGP448" s="330"/>
      <c r="LGQ448" s="330"/>
      <c r="LGR448" s="330"/>
      <c r="LGS448" s="330"/>
      <c r="LGT448" s="330"/>
      <c r="LGU448" s="330"/>
      <c r="LGV448" s="330"/>
      <c r="LGW448" s="330"/>
      <c r="LGX448" s="330"/>
      <c r="LGY448" s="330"/>
      <c r="LGZ448" s="330"/>
      <c r="LHA448" s="330"/>
      <c r="LHB448" s="330"/>
      <c r="LHC448" s="330"/>
      <c r="LHD448" s="330"/>
      <c r="LHE448" s="330"/>
      <c r="LHF448" s="330"/>
      <c r="LHG448" s="330"/>
      <c r="LHH448" s="330"/>
      <c r="LHI448" s="330"/>
      <c r="LHJ448" s="330"/>
      <c r="LHK448" s="330"/>
      <c r="LHL448" s="330"/>
      <c r="LHM448" s="330"/>
      <c r="LHN448" s="330"/>
      <c r="LHO448" s="330"/>
      <c r="LHP448" s="330"/>
      <c r="LHQ448" s="330"/>
      <c r="LHR448" s="330"/>
      <c r="LHS448" s="330"/>
      <c r="LHT448" s="330"/>
      <c r="LHU448" s="330"/>
      <c r="LHV448" s="330"/>
      <c r="LHW448" s="330"/>
      <c r="LHX448" s="330"/>
      <c r="LHY448" s="330"/>
      <c r="LHZ448" s="330"/>
      <c r="LIA448" s="330"/>
      <c r="LIB448" s="330"/>
      <c r="LIC448" s="330"/>
      <c r="LID448" s="330"/>
      <c r="LIE448" s="330"/>
      <c r="LIF448" s="330"/>
      <c r="LIG448" s="330"/>
      <c r="LIH448" s="330"/>
      <c r="LII448" s="330"/>
      <c r="LIJ448" s="330"/>
      <c r="LIK448" s="330"/>
      <c r="LIL448" s="330"/>
      <c r="LIM448" s="330"/>
      <c r="LIN448" s="330"/>
      <c r="LIO448" s="330"/>
      <c r="LIP448" s="330"/>
      <c r="LIQ448" s="330"/>
      <c r="LIR448" s="330"/>
      <c r="LIS448" s="330"/>
      <c r="LIT448" s="330"/>
      <c r="LIU448" s="330"/>
      <c r="LIV448" s="330"/>
      <c r="LIW448" s="330"/>
      <c r="LIX448" s="330"/>
      <c r="LIY448" s="330"/>
      <c r="LIZ448" s="330"/>
      <c r="LJA448" s="330"/>
      <c r="LJB448" s="330"/>
      <c r="LJC448" s="330"/>
      <c r="LJD448" s="330"/>
      <c r="LJE448" s="330"/>
      <c r="LJF448" s="330"/>
      <c r="LJG448" s="330"/>
      <c r="LJH448" s="330"/>
      <c r="LJI448" s="330"/>
      <c r="LJJ448" s="330"/>
      <c r="LJK448" s="330"/>
      <c r="LJL448" s="330"/>
      <c r="LJM448" s="330"/>
      <c r="LJN448" s="330"/>
      <c r="LJO448" s="330"/>
      <c r="LJP448" s="330"/>
      <c r="LJQ448" s="330"/>
      <c r="LJR448" s="330"/>
      <c r="LJS448" s="330"/>
      <c r="LJT448" s="330"/>
      <c r="LJU448" s="330"/>
      <c r="LJV448" s="330"/>
      <c r="LJW448" s="330"/>
      <c r="LJX448" s="330"/>
      <c r="LJY448" s="330"/>
      <c r="LJZ448" s="330"/>
      <c r="LKA448" s="330"/>
      <c r="LKB448" s="330"/>
      <c r="LKC448" s="330"/>
      <c r="LKD448" s="330"/>
      <c r="LKE448" s="330"/>
      <c r="LKF448" s="330"/>
      <c r="LKG448" s="330"/>
      <c r="LKH448" s="330"/>
      <c r="LKI448" s="330"/>
      <c r="LKJ448" s="330"/>
      <c r="LKK448" s="330"/>
      <c r="LKL448" s="330"/>
      <c r="LKM448" s="330"/>
      <c r="LKN448" s="330"/>
      <c r="LKO448" s="330"/>
      <c r="LKP448" s="330"/>
      <c r="LKQ448" s="330"/>
      <c r="LKR448" s="330"/>
      <c r="LKS448" s="330"/>
      <c r="LKT448" s="330"/>
      <c r="LKU448" s="330"/>
      <c r="LKV448" s="330"/>
      <c r="LKW448" s="330"/>
      <c r="LKX448" s="330"/>
      <c r="LKY448" s="330"/>
      <c r="LKZ448" s="330"/>
      <c r="LLA448" s="330"/>
      <c r="LLB448" s="330"/>
      <c r="LLC448" s="330"/>
      <c r="LLD448" s="330"/>
      <c r="LLE448" s="330"/>
      <c r="LLF448" s="330"/>
      <c r="LLG448" s="330"/>
      <c r="LLH448" s="330"/>
      <c r="LLI448" s="330"/>
      <c r="LLJ448" s="330"/>
      <c r="LLK448" s="330"/>
      <c r="LLL448" s="330"/>
      <c r="LLM448" s="330"/>
      <c r="LLN448" s="330"/>
      <c r="LLO448" s="330"/>
      <c r="LLP448" s="330"/>
      <c r="LLQ448" s="330"/>
      <c r="LLR448" s="330"/>
      <c r="LLS448" s="330"/>
      <c r="LLT448" s="330"/>
      <c r="LLU448" s="330"/>
      <c r="LLV448" s="330"/>
      <c r="LLW448" s="330"/>
      <c r="LLX448" s="330"/>
      <c r="LLY448" s="330"/>
      <c r="LLZ448" s="330"/>
      <c r="LMA448" s="330"/>
      <c r="LMB448" s="330"/>
      <c r="LMC448" s="330"/>
      <c r="LMD448" s="330"/>
      <c r="LME448" s="330"/>
      <c r="LMF448" s="330"/>
      <c r="LMG448" s="330"/>
      <c r="LMH448" s="330"/>
      <c r="LMI448" s="330"/>
      <c r="LMJ448" s="330"/>
      <c r="LMK448" s="330"/>
      <c r="LML448" s="330"/>
      <c r="LMM448" s="330"/>
      <c r="LMN448" s="330"/>
      <c r="LMO448" s="330"/>
      <c r="LMP448" s="330"/>
      <c r="LMQ448" s="330"/>
      <c r="LMR448" s="330"/>
      <c r="LMS448" s="330"/>
      <c r="LMT448" s="330"/>
      <c r="LMU448" s="330"/>
      <c r="LMV448" s="330"/>
      <c r="LMW448" s="330"/>
      <c r="LMX448" s="330"/>
      <c r="LMY448" s="330"/>
      <c r="LMZ448" s="330"/>
      <c r="LNA448" s="330"/>
      <c r="LNB448" s="330"/>
      <c r="LNC448" s="330"/>
      <c r="LND448" s="330"/>
      <c r="LNE448" s="330"/>
      <c r="LNF448" s="330"/>
      <c r="LNG448" s="330"/>
      <c r="LNH448" s="330"/>
      <c r="LNI448" s="330"/>
      <c r="LNJ448" s="330"/>
      <c r="LNK448" s="330"/>
      <c r="LNL448" s="330"/>
      <c r="LNM448" s="330"/>
      <c r="LNN448" s="330"/>
      <c r="LNO448" s="330"/>
      <c r="LNP448" s="330"/>
      <c r="LNQ448" s="330"/>
      <c r="LNR448" s="330"/>
      <c r="LNS448" s="330"/>
      <c r="LNT448" s="330"/>
      <c r="LNU448" s="330"/>
      <c r="LNV448" s="330"/>
      <c r="LNW448" s="330"/>
      <c r="LNX448" s="330"/>
      <c r="LNY448" s="330"/>
      <c r="LNZ448" s="330"/>
      <c r="LOA448" s="330"/>
      <c r="LOB448" s="330"/>
      <c r="LOC448" s="330"/>
      <c r="LOD448" s="330"/>
      <c r="LOE448" s="330"/>
      <c r="LOF448" s="330"/>
      <c r="LOG448" s="330"/>
      <c r="LOH448" s="330"/>
      <c r="LOI448" s="330"/>
      <c r="LOJ448" s="330"/>
      <c r="LOK448" s="330"/>
      <c r="LOL448" s="330"/>
      <c r="LOM448" s="330"/>
      <c r="LON448" s="330"/>
      <c r="LOO448" s="330"/>
      <c r="LOP448" s="330"/>
      <c r="LOQ448" s="330"/>
      <c r="LOR448" s="330"/>
      <c r="LOS448" s="330"/>
      <c r="LOT448" s="330"/>
      <c r="LOU448" s="330"/>
      <c r="LOV448" s="330"/>
      <c r="LOW448" s="330"/>
      <c r="LOX448" s="330"/>
      <c r="LOY448" s="330"/>
      <c r="LOZ448" s="330"/>
      <c r="LPA448" s="330"/>
      <c r="LPB448" s="330"/>
      <c r="LPC448" s="330"/>
      <c r="LPD448" s="330"/>
      <c r="LPE448" s="330"/>
      <c r="LPF448" s="330"/>
      <c r="LPG448" s="330"/>
      <c r="LPH448" s="330"/>
      <c r="LPI448" s="330"/>
      <c r="LPJ448" s="330"/>
      <c r="LPK448" s="330"/>
      <c r="LPL448" s="330"/>
      <c r="LPM448" s="330"/>
      <c r="LPN448" s="330"/>
      <c r="LPO448" s="330"/>
      <c r="LPP448" s="330"/>
      <c r="LPQ448" s="330"/>
      <c r="LPR448" s="330"/>
      <c r="LPS448" s="330"/>
      <c r="LPT448" s="330"/>
      <c r="LPU448" s="330"/>
      <c r="LPV448" s="330"/>
      <c r="LPW448" s="330"/>
      <c r="LPX448" s="330"/>
      <c r="LPY448" s="330"/>
      <c r="LPZ448" s="330"/>
      <c r="LQA448" s="330"/>
      <c r="LQB448" s="330"/>
      <c r="LQC448" s="330"/>
      <c r="LQD448" s="330"/>
      <c r="LQE448" s="330"/>
      <c r="LQF448" s="330"/>
      <c r="LQG448" s="330"/>
      <c r="LQH448" s="330"/>
      <c r="LQI448" s="330"/>
      <c r="LQJ448" s="330"/>
      <c r="LQK448" s="330"/>
      <c r="LQL448" s="330"/>
      <c r="LQM448" s="330"/>
      <c r="LQN448" s="330"/>
      <c r="LQO448" s="330"/>
      <c r="LQP448" s="330"/>
      <c r="LQQ448" s="330"/>
      <c r="LQR448" s="330"/>
      <c r="LQS448" s="330"/>
      <c r="LQT448" s="330"/>
      <c r="LQU448" s="330"/>
      <c r="LQV448" s="330"/>
      <c r="LQW448" s="330"/>
      <c r="LQX448" s="330"/>
      <c r="LQY448" s="330"/>
      <c r="LQZ448" s="330"/>
      <c r="LRA448" s="330"/>
      <c r="LRB448" s="330"/>
      <c r="LRC448" s="330"/>
      <c r="LRD448" s="330"/>
      <c r="LRE448" s="330"/>
      <c r="LRF448" s="330"/>
      <c r="LRG448" s="330"/>
      <c r="LRH448" s="330"/>
      <c r="LRI448" s="330"/>
      <c r="LRJ448" s="330"/>
      <c r="LRK448" s="330"/>
      <c r="LRL448" s="330"/>
      <c r="LRM448" s="330"/>
      <c r="LRN448" s="330"/>
      <c r="LRO448" s="330"/>
      <c r="LRP448" s="330"/>
      <c r="LRQ448" s="330"/>
      <c r="LRR448" s="330"/>
      <c r="LRS448" s="330"/>
      <c r="LRT448" s="330"/>
      <c r="LRU448" s="330"/>
      <c r="LRV448" s="330"/>
      <c r="LRW448" s="330"/>
      <c r="LRX448" s="330"/>
      <c r="LRY448" s="330"/>
      <c r="LRZ448" s="330"/>
      <c r="LSA448" s="330"/>
      <c r="LSB448" s="330"/>
      <c r="LSC448" s="330"/>
      <c r="LSD448" s="330"/>
      <c r="LSE448" s="330"/>
      <c r="LSF448" s="330"/>
      <c r="LSG448" s="330"/>
      <c r="LSH448" s="330"/>
      <c r="LSI448" s="330"/>
      <c r="LSJ448" s="330"/>
      <c r="LSK448" s="330"/>
      <c r="LSL448" s="330"/>
      <c r="LSM448" s="330"/>
      <c r="LSN448" s="330"/>
      <c r="LSO448" s="330"/>
      <c r="LSP448" s="330"/>
      <c r="LSQ448" s="330"/>
      <c r="LSR448" s="330"/>
      <c r="LSS448" s="330"/>
      <c r="LST448" s="330"/>
      <c r="LSU448" s="330"/>
      <c r="LSV448" s="330"/>
      <c r="LSW448" s="330"/>
      <c r="LSX448" s="330"/>
      <c r="LSY448" s="330"/>
      <c r="LSZ448" s="330"/>
      <c r="LTA448" s="330"/>
      <c r="LTB448" s="330"/>
      <c r="LTC448" s="330"/>
      <c r="LTD448" s="330"/>
      <c r="LTE448" s="330"/>
      <c r="LTF448" s="330"/>
      <c r="LTG448" s="330"/>
      <c r="LTH448" s="330"/>
      <c r="LTI448" s="330"/>
      <c r="LTJ448" s="330"/>
      <c r="LTK448" s="330"/>
      <c r="LTL448" s="330"/>
      <c r="LTM448" s="330"/>
      <c r="LTN448" s="330"/>
      <c r="LTO448" s="330"/>
      <c r="LTP448" s="330"/>
      <c r="LTQ448" s="330"/>
      <c r="LTR448" s="330"/>
      <c r="LTS448" s="330"/>
      <c r="LTT448" s="330"/>
      <c r="LTU448" s="330"/>
      <c r="LTV448" s="330"/>
      <c r="LTW448" s="330"/>
      <c r="LTX448" s="330"/>
      <c r="LTY448" s="330"/>
      <c r="LTZ448" s="330"/>
      <c r="LUA448" s="330"/>
      <c r="LUB448" s="330"/>
      <c r="LUC448" s="330"/>
      <c r="LUD448" s="330"/>
      <c r="LUE448" s="330"/>
      <c r="LUF448" s="330"/>
      <c r="LUG448" s="330"/>
      <c r="LUH448" s="330"/>
      <c r="LUI448" s="330"/>
      <c r="LUJ448" s="330"/>
      <c r="LUK448" s="330"/>
      <c r="LUL448" s="330"/>
      <c r="LUM448" s="330"/>
      <c r="LUN448" s="330"/>
      <c r="LUO448" s="330"/>
      <c r="LUP448" s="330"/>
      <c r="LUQ448" s="330"/>
      <c r="LUR448" s="330"/>
      <c r="LUS448" s="330"/>
      <c r="LUT448" s="330"/>
      <c r="LUU448" s="330"/>
      <c r="LUV448" s="330"/>
      <c r="LUW448" s="330"/>
      <c r="LUX448" s="330"/>
      <c r="LUY448" s="330"/>
      <c r="LUZ448" s="330"/>
      <c r="LVA448" s="330"/>
      <c r="LVB448" s="330"/>
      <c r="LVC448" s="330"/>
      <c r="LVD448" s="330"/>
      <c r="LVE448" s="330"/>
      <c r="LVF448" s="330"/>
      <c r="LVG448" s="330"/>
      <c r="LVH448" s="330"/>
      <c r="LVI448" s="330"/>
      <c r="LVJ448" s="330"/>
      <c r="LVK448" s="330"/>
      <c r="LVL448" s="330"/>
      <c r="LVM448" s="330"/>
      <c r="LVN448" s="330"/>
      <c r="LVO448" s="330"/>
      <c r="LVP448" s="330"/>
      <c r="LVQ448" s="330"/>
      <c r="LVR448" s="330"/>
      <c r="LVS448" s="330"/>
      <c r="LVT448" s="330"/>
      <c r="LVU448" s="330"/>
      <c r="LVV448" s="330"/>
      <c r="LVW448" s="330"/>
      <c r="LVX448" s="330"/>
      <c r="LVY448" s="330"/>
      <c r="LVZ448" s="330"/>
      <c r="LWA448" s="330"/>
      <c r="LWB448" s="330"/>
      <c r="LWC448" s="330"/>
      <c r="LWD448" s="330"/>
      <c r="LWE448" s="330"/>
      <c r="LWF448" s="330"/>
      <c r="LWG448" s="330"/>
      <c r="LWH448" s="330"/>
      <c r="LWI448" s="330"/>
      <c r="LWJ448" s="330"/>
      <c r="LWK448" s="330"/>
      <c r="LWL448" s="330"/>
      <c r="LWM448" s="330"/>
      <c r="LWN448" s="330"/>
      <c r="LWO448" s="330"/>
      <c r="LWP448" s="330"/>
      <c r="LWQ448" s="330"/>
      <c r="LWR448" s="330"/>
      <c r="LWS448" s="330"/>
      <c r="LWT448" s="330"/>
      <c r="LWU448" s="330"/>
      <c r="LWV448" s="330"/>
      <c r="LWW448" s="330"/>
      <c r="LWX448" s="330"/>
      <c r="LWY448" s="330"/>
      <c r="LWZ448" s="330"/>
      <c r="LXA448" s="330"/>
      <c r="LXB448" s="330"/>
      <c r="LXC448" s="330"/>
      <c r="LXD448" s="330"/>
      <c r="LXE448" s="330"/>
      <c r="LXF448" s="330"/>
      <c r="LXG448" s="330"/>
      <c r="LXH448" s="330"/>
      <c r="LXI448" s="330"/>
      <c r="LXJ448" s="330"/>
      <c r="LXK448" s="330"/>
      <c r="LXL448" s="330"/>
      <c r="LXM448" s="330"/>
      <c r="LXN448" s="330"/>
      <c r="LXO448" s="330"/>
      <c r="LXP448" s="330"/>
      <c r="LXQ448" s="330"/>
      <c r="LXR448" s="330"/>
      <c r="LXS448" s="330"/>
      <c r="LXT448" s="330"/>
      <c r="LXU448" s="330"/>
      <c r="LXV448" s="330"/>
      <c r="LXW448" s="330"/>
      <c r="LXX448" s="330"/>
      <c r="LXY448" s="330"/>
      <c r="LXZ448" s="330"/>
      <c r="LYA448" s="330"/>
      <c r="LYB448" s="330"/>
      <c r="LYC448" s="330"/>
      <c r="LYD448" s="330"/>
      <c r="LYE448" s="330"/>
      <c r="LYF448" s="330"/>
      <c r="LYG448" s="330"/>
      <c r="LYH448" s="330"/>
      <c r="LYI448" s="330"/>
      <c r="LYJ448" s="330"/>
      <c r="LYK448" s="330"/>
      <c r="LYL448" s="330"/>
      <c r="LYM448" s="330"/>
      <c r="LYN448" s="330"/>
      <c r="LYO448" s="330"/>
      <c r="LYP448" s="330"/>
      <c r="LYQ448" s="330"/>
      <c r="LYR448" s="330"/>
      <c r="LYS448" s="330"/>
      <c r="LYT448" s="330"/>
      <c r="LYU448" s="330"/>
      <c r="LYV448" s="330"/>
      <c r="LYW448" s="330"/>
      <c r="LYX448" s="330"/>
      <c r="LYY448" s="330"/>
      <c r="LYZ448" s="330"/>
      <c r="LZA448" s="330"/>
      <c r="LZB448" s="330"/>
      <c r="LZC448" s="330"/>
      <c r="LZD448" s="330"/>
      <c r="LZE448" s="330"/>
      <c r="LZF448" s="330"/>
      <c r="LZG448" s="330"/>
      <c r="LZH448" s="330"/>
      <c r="LZI448" s="330"/>
      <c r="LZJ448" s="330"/>
      <c r="LZK448" s="330"/>
      <c r="LZL448" s="330"/>
      <c r="LZM448" s="330"/>
      <c r="LZN448" s="330"/>
      <c r="LZO448" s="330"/>
      <c r="LZP448" s="330"/>
      <c r="LZQ448" s="330"/>
      <c r="LZR448" s="330"/>
      <c r="LZS448" s="330"/>
      <c r="LZT448" s="330"/>
      <c r="LZU448" s="330"/>
      <c r="LZV448" s="330"/>
      <c r="LZW448" s="330"/>
      <c r="LZX448" s="330"/>
      <c r="LZY448" s="330"/>
      <c r="LZZ448" s="330"/>
      <c r="MAA448" s="330"/>
      <c r="MAB448" s="330"/>
      <c r="MAC448" s="330"/>
      <c r="MAD448" s="330"/>
      <c r="MAE448" s="330"/>
      <c r="MAF448" s="330"/>
      <c r="MAG448" s="330"/>
      <c r="MAH448" s="330"/>
      <c r="MAI448" s="330"/>
      <c r="MAJ448" s="330"/>
      <c r="MAK448" s="330"/>
      <c r="MAL448" s="330"/>
      <c r="MAM448" s="330"/>
      <c r="MAN448" s="330"/>
      <c r="MAO448" s="330"/>
      <c r="MAP448" s="330"/>
      <c r="MAQ448" s="330"/>
      <c r="MAR448" s="330"/>
      <c r="MAS448" s="330"/>
      <c r="MAT448" s="330"/>
      <c r="MAU448" s="330"/>
      <c r="MAV448" s="330"/>
      <c r="MAW448" s="330"/>
      <c r="MAX448" s="330"/>
      <c r="MAY448" s="330"/>
      <c r="MAZ448" s="330"/>
      <c r="MBA448" s="330"/>
      <c r="MBB448" s="330"/>
      <c r="MBC448" s="330"/>
      <c r="MBD448" s="330"/>
      <c r="MBE448" s="330"/>
      <c r="MBF448" s="330"/>
      <c r="MBG448" s="330"/>
      <c r="MBH448" s="330"/>
      <c r="MBI448" s="330"/>
      <c r="MBJ448" s="330"/>
      <c r="MBK448" s="330"/>
      <c r="MBL448" s="330"/>
      <c r="MBM448" s="330"/>
      <c r="MBN448" s="330"/>
      <c r="MBO448" s="330"/>
      <c r="MBP448" s="330"/>
      <c r="MBQ448" s="330"/>
      <c r="MBR448" s="330"/>
      <c r="MBS448" s="330"/>
      <c r="MBT448" s="330"/>
      <c r="MBU448" s="330"/>
      <c r="MBV448" s="330"/>
      <c r="MBW448" s="330"/>
      <c r="MBX448" s="330"/>
      <c r="MBY448" s="330"/>
      <c r="MBZ448" s="330"/>
      <c r="MCA448" s="330"/>
      <c r="MCB448" s="330"/>
      <c r="MCC448" s="330"/>
      <c r="MCD448" s="330"/>
      <c r="MCE448" s="330"/>
      <c r="MCF448" s="330"/>
      <c r="MCG448" s="330"/>
      <c r="MCH448" s="330"/>
      <c r="MCI448" s="330"/>
      <c r="MCJ448" s="330"/>
      <c r="MCK448" s="330"/>
      <c r="MCL448" s="330"/>
      <c r="MCM448" s="330"/>
      <c r="MCN448" s="330"/>
      <c r="MCO448" s="330"/>
      <c r="MCP448" s="330"/>
      <c r="MCQ448" s="330"/>
      <c r="MCR448" s="330"/>
      <c r="MCS448" s="330"/>
      <c r="MCT448" s="330"/>
      <c r="MCU448" s="330"/>
      <c r="MCV448" s="330"/>
      <c r="MCW448" s="330"/>
      <c r="MCX448" s="330"/>
      <c r="MCY448" s="330"/>
      <c r="MCZ448" s="330"/>
      <c r="MDA448" s="330"/>
      <c r="MDB448" s="330"/>
      <c r="MDC448" s="330"/>
      <c r="MDD448" s="330"/>
      <c r="MDE448" s="330"/>
      <c r="MDF448" s="330"/>
      <c r="MDG448" s="330"/>
      <c r="MDH448" s="330"/>
      <c r="MDI448" s="330"/>
      <c r="MDJ448" s="330"/>
      <c r="MDK448" s="330"/>
      <c r="MDL448" s="330"/>
      <c r="MDM448" s="330"/>
      <c r="MDN448" s="330"/>
      <c r="MDO448" s="330"/>
      <c r="MDP448" s="330"/>
      <c r="MDQ448" s="330"/>
      <c r="MDR448" s="330"/>
      <c r="MDS448" s="330"/>
      <c r="MDT448" s="330"/>
      <c r="MDU448" s="330"/>
      <c r="MDV448" s="330"/>
      <c r="MDW448" s="330"/>
      <c r="MDX448" s="330"/>
      <c r="MDY448" s="330"/>
      <c r="MDZ448" s="330"/>
      <c r="MEA448" s="330"/>
      <c r="MEB448" s="330"/>
      <c r="MEC448" s="330"/>
      <c r="MED448" s="330"/>
      <c r="MEE448" s="330"/>
      <c r="MEF448" s="330"/>
      <c r="MEG448" s="330"/>
      <c r="MEH448" s="330"/>
      <c r="MEI448" s="330"/>
      <c r="MEJ448" s="330"/>
      <c r="MEK448" s="330"/>
      <c r="MEL448" s="330"/>
      <c r="MEM448" s="330"/>
      <c r="MEN448" s="330"/>
      <c r="MEO448" s="330"/>
      <c r="MEP448" s="330"/>
      <c r="MEQ448" s="330"/>
      <c r="MER448" s="330"/>
      <c r="MES448" s="330"/>
      <c r="MET448" s="330"/>
      <c r="MEU448" s="330"/>
      <c r="MEV448" s="330"/>
      <c r="MEW448" s="330"/>
      <c r="MEX448" s="330"/>
      <c r="MEY448" s="330"/>
      <c r="MEZ448" s="330"/>
      <c r="MFA448" s="330"/>
      <c r="MFB448" s="330"/>
      <c r="MFC448" s="330"/>
      <c r="MFD448" s="330"/>
      <c r="MFE448" s="330"/>
      <c r="MFF448" s="330"/>
      <c r="MFG448" s="330"/>
      <c r="MFH448" s="330"/>
      <c r="MFI448" s="330"/>
      <c r="MFJ448" s="330"/>
      <c r="MFK448" s="330"/>
      <c r="MFL448" s="330"/>
      <c r="MFM448" s="330"/>
      <c r="MFN448" s="330"/>
      <c r="MFO448" s="330"/>
      <c r="MFP448" s="330"/>
      <c r="MFQ448" s="330"/>
      <c r="MFR448" s="330"/>
      <c r="MFS448" s="330"/>
      <c r="MFT448" s="330"/>
      <c r="MFU448" s="330"/>
      <c r="MFV448" s="330"/>
      <c r="MFW448" s="330"/>
      <c r="MFX448" s="330"/>
      <c r="MFY448" s="330"/>
      <c r="MFZ448" s="330"/>
      <c r="MGA448" s="330"/>
      <c r="MGB448" s="330"/>
      <c r="MGC448" s="330"/>
      <c r="MGD448" s="330"/>
      <c r="MGE448" s="330"/>
      <c r="MGF448" s="330"/>
      <c r="MGG448" s="330"/>
      <c r="MGH448" s="330"/>
      <c r="MGI448" s="330"/>
      <c r="MGJ448" s="330"/>
      <c r="MGK448" s="330"/>
      <c r="MGL448" s="330"/>
      <c r="MGM448" s="330"/>
      <c r="MGN448" s="330"/>
      <c r="MGO448" s="330"/>
      <c r="MGP448" s="330"/>
      <c r="MGQ448" s="330"/>
      <c r="MGR448" s="330"/>
      <c r="MGS448" s="330"/>
      <c r="MGT448" s="330"/>
      <c r="MGU448" s="330"/>
      <c r="MGV448" s="330"/>
      <c r="MGW448" s="330"/>
      <c r="MGX448" s="330"/>
      <c r="MGY448" s="330"/>
      <c r="MGZ448" s="330"/>
      <c r="MHA448" s="330"/>
      <c r="MHB448" s="330"/>
      <c r="MHC448" s="330"/>
      <c r="MHD448" s="330"/>
      <c r="MHE448" s="330"/>
      <c r="MHF448" s="330"/>
      <c r="MHG448" s="330"/>
      <c r="MHH448" s="330"/>
      <c r="MHI448" s="330"/>
      <c r="MHJ448" s="330"/>
      <c r="MHK448" s="330"/>
      <c r="MHL448" s="330"/>
      <c r="MHM448" s="330"/>
      <c r="MHN448" s="330"/>
      <c r="MHO448" s="330"/>
      <c r="MHP448" s="330"/>
      <c r="MHQ448" s="330"/>
      <c r="MHR448" s="330"/>
      <c r="MHS448" s="330"/>
      <c r="MHT448" s="330"/>
      <c r="MHU448" s="330"/>
      <c r="MHV448" s="330"/>
      <c r="MHW448" s="330"/>
      <c r="MHX448" s="330"/>
      <c r="MHY448" s="330"/>
      <c r="MHZ448" s="330"/>
      <c r="MIA448" s="330"/>
      <c r="MIB448" s="330"/>
      <c r="MIC448" s="330"/>
      <c r="MID448" s="330"/>
      <c r="MIE448" s="330"/>
      <c r="MIF448" s="330"/>
      <c r="MIG448" s="330"/>
      <c r="MIH448" s="330"/>
      <c r="MII448" s="330"/>
      <c r="MIJ448" s="330"/>
      <c r="MIK448" s="330"/>
      <c r="MIL448" s="330"/>
      <c r="MIM448" s="330"/>
      <c r="MIN448" s="330"/>
      <c r="MIO448" s="330"/>
      <c r="MIP448" s="330"/>
      <c r="MIQ448" s="330"/>
      <c r="MIR448" s="330"/>
      <c r="MIS448" s="330"/>
      <c r="MIT448" s="330"/>
      <c r="MIU448" s="330"/>
      <c r="MIV448" s="330"/>
      <c r="MIW448" s="330"/>
      <c r="MIX448" s="330"/>
      <c r="MIY448" s="330"/>
      <c r="MIZ448" s="330"/>
      <c r="MJA448" s="330"/>
      <c r="MJB448" s="330"/>
      <c r="MJC448" s="330"/>
      <c r="MJD448" s="330"/>
      <c r="MJE448" s="330"/>
      <c r="MJF448" s="330"/>
      <c r="MJG448" s="330"/>
      <c r="MJH448" s="330"/>
      <c r="MJI448" s="330"/>
      <c r="MJJ448" s="330"/>
      <c r="MJK448" s="330"/>
      <c r="MJL448" s="330"/>
      <c r="MJM448" s="330"/>
      <c r="MJN448" s="330"/>
      <c r="MJO448" s="330"/>
      <c r="MJP448" s="330"/>
      <c r="MJQ448" s="330"/>
      <c r="MJR448" s="330"/>
      <c r="MJS448" s="330"/>
      <c r="MJT448" s="330"/>
      <c r="MJU448" s="330"/>
      <c r="MJV448" s="330"/>
      <c r="MJW448" s="330"/>
      <c r="MJX448" s="330"/>
      <c r="MJY448" s="330"/>
      <c r="MJZ448" s="330"/>
      <c r="MKA448" s="330"/>
      <c r="MKB448" s="330"/>
      <c r="MKC448" s="330"/>
      <c r="MKD448" s="330"/>
      <c r="MKE448" s="330"/>
      <c r="MKF448" s="330"/>
      <c r="MKG448" s="330"/>
      <c r="MKH448" s="330"/>
      <c r="MKI448" s="330"/>
      <c r="MKJ448" s="330"/>
      <c r="MKK448" s="330"/>
      <c r="MKL448" s="330"/>
      <c r="MKM448" s="330"/>
      <c r="MKN448" s="330"/>
      <c r="MKO448" s="330"/>
      <c r="MKP448" s="330"/>
      <c r="MKQ448" s="330"/>
      <c r="MKR448" s="330"/>
      <c r="MKS448" s="330"/>
      <c r="MKT448" s="330"/>
      <c r="MKU448" s="330"/>
      <c r="MKV448" s="330"/>
      <c r="MKW448" s="330"/>
      <c r="MKX448" s="330"/>
      <c r="MKY448" s="330"/>
      <c r="MKZ448" s="330"/>
      <c r="MLA448" s="330"/>
      <c r="MLB448" s="330"/>
      <c r="MLC448" s="330"/>
      <c r="MLD448" s="330"/>
      <c r="MLE448" s="330"/>
      <c r="MLF448" s="330"/>
      <c r="MLG448" s="330"/>
      <c r="MLH448" s="330"/>
      <c r="MLI448" s="330"/>
      <c r="MLJ448" s="330"/>
      <c r="MLK448" s="330"/>
      <c r="MLL448" s="330"/>
      <c r="MLM448" s="330"/>
      <c r="MLN448" s="330"/>
      <c r="MLO448" s="330"/>
      <c r="MLP448" s="330"/>
      <c r="MLQ448" s="330"/>
      <c r="MLR448" s="330"/>
      <c r="MLS448" s="330"/>
      <c r="MLT448" s="330"/>
      <c r="MLU448" s="330"/>
      <c r="MLV448" s="330"/>
      <c r="MLW448" s="330"/>
      <c r="MLX448" s="330"/>
      <c r="MLY448" s="330"/>
      <c r="MLZ448" s="330"/>
      <c r="MMA448" s="330"/>
      <c r="MMB448" s="330"/>
      <c r="MMC448" s="330"/>
      <c r="MMD448" s="330"/>
      <c r="MME448" s="330"/>
      <c r="MMF448" s="330"/>
      <c r="MMG448" s="330"/>
      <c r="MMH448" s="330"/>
      <c r="MMI448" s="330"/>
      <c r="MMJ448" s="330"/>
      <c r="MMK448" s="330"/>
      <c r="MML448" s="330"/>
      <c r="MMM448" s="330"/>
      <c r="MMN448" s="330"/>
      <c r="MMO448" s="330"/>
      <c r="MMP448" s="330"/>
      <c r="MMQ448" s="330"/>
      <c r="MMR448" s="330"/>
      <c r="MMS448" s="330"/>
      <c r="MMT448" s="330"/>
      <c r="MMU448" s="330"/>
      <c r="MMV448" s="330"/>
      <c r="MMW448" s="330"/>
      <c r="MMX448" s="330"/>
      <c r="MMY448" s="330"/>
      <c r="MMZ448" s="330"/>
      <c r="MNA448" s="330"/>
      <c r="MNB448" s="330"/>
      <c r="MNC448" s="330"/>
      <c r="MND448" s="330"/>
      <c r="MNE448" s="330"/>
      <c r="MNF448" s="330"/>
      <c r="MNG448" s="330"/>
      <c r="MNH448" s="330"/>
      <c r="MNI448" s="330"/>
      <c r="MNJ448" s="330"/>
      <c r="MNK448" s="330"/>
      <c r="MNL448" s="330"/>
      <c r="MNM448" s="330"/>
      <c r="MNN448" s="330"/>
      <c r="MNO448" s="330"/>
      <c r="MNP448" s="330"/>
      <c r="MNQ448" s="330"/>
      <c r="MNR448" s="330"/>
      <c r="MNS448" s="330"/>
      <c r="MNT448" s="330"/>
      <c r="MNU448" s="330"/>
      <c r="MNV448" s="330"/>
      <c r="MNW448" s="330"/>
      <c r="MNX448" s="330"/>
      <c r="MNY448" s="330"/>
      <c r="MNZ448" s="330"/>
      <c r="MOA448" s="330"/>
      <c r="MOB448" s="330"/>
      <c r="MOC448" s="330"/>
      <c r="MOD448" s="330"/>
      <c r="MOE448" s="330"/>
      <c r="MOF448" s="330"/>
      <c r="MOG448" s="330"/>
      <c r="MOH448" s="330"/>
      <c r="MOI448" s="330"/>
      <c r="MOJ448" s="330"/>
      <c r="MOK448" s="330"/>
      <c r="MOL448" s="330"/>
      <c r="MOM448" s="330"/>
      <c r="MON448" s="330"/>
      <c r="MOO448" s="330"/>
      <c r="MOP448" s="330"/>
      <c r="MOQ448" s="330"/>
      <c r="MOR448" s="330"/>
      <c r="MOS448" s="330"/>
      <c r="MOT448" s="330"/>
      <c r="MOU448" s="330"/>
      <c r="MOV448" s="330"/>
      <c r="MOW448" s="330"/>
      <c r="MOX448" s="330"/>
      <c r="MOY448" s="330"/>
      <c r="MOZ448" s="330"/>
      <c r="MPA448" s="330"/>
      <c r="MPB448" s="330"/>
      <c r="MPC448" s="330"/>
      <c r="MPD448" s="330"/>
      <c r="MPE448" s="330"/>
      <c r="MPF448" s="330"/>
      <c r="MPG448" s="330"/>
      <c r="MPH448" s="330"/>
      <c r="MPI448" s="330"/>
      <c r="MPJ448" s="330"/>
      <c r="MPK448" s="330"/>
      <c r="MPL448" s="330"/>
      <c r="MPM448" s="330"/>
      <c r="MPN448" s="330"/>
      <c r="MPO448" s="330"/>
      <c r="MPP448" s="330"/>
      <c r="MPQ448" s="330"/>
      <c r="MPR448" s="330"/>
      <c r="MPS448" s="330"/>
      <c r="MPT448" s="330"/>
      <c r="MPU448" s="330"/>
      <c r="MPV448" s="330"/>
      <c r="MPW448" s="330"/>
      <c r="MPX448" s="330"/>
      <c r="MPY448" s="330"/>
      <c r="MPZ448" s="330"/>
      <c r="MQA448" s="330"/>
      <c r="MQB448" s="330"/>
      <c r="MQC448" s="330"/>
      <c r="MQD448" s="330"/>
      <c r="MQE448" s="330"/>
      <c r="MQF448" s="330"/>
      <c r="MQG448" s="330"/>
      <c r="MQH448" s="330"/>
      <c r="MQI448" s="330"/>
      <c r="MQJ448" s="330"/>
      <c r="MQK448" s="330"/>
      <c r="MQL448" s="330"/>
      <c r="MQM448" s="330"/>
      <c r="MQN448" s="330"/>
      <c r="MQO448" s="330"/>
      <c r="MQP448" s="330"/>
      <c r="MQQ448" s="330"/>
      <c r="MQR448" s="330"/>
      <c r="MQS448" s="330"/>
      <c r="MQT448" s="330"/>
      <c r="MQU448" s="330"/>
      <c r="MQV448" s="330"/>
      <c r="MQW448" s="330"/>
      <c r="MQX448" s="330"/>
      <c r="MQY448" s="330"/>
      <c r="MQZ448" s="330"/>
      <c r="MRA448" s="330"/>
      <c r="MRB448" s="330"/>
      <c r="MRC448" s="330"/>
      <c r="MRD448" s="330"/>
      <c r="MRE448" s="330"/>
      <c r="MRF448" s="330"/>
      <c r="MRG448" s="330"/>
      <c r="MRH448" s="330"/>
      <c r="MRI448" s="330"/>
      <c r="MRJ448" s="330"/>
      <c r="MRK448" s="330"/>
      <c r="MRL448" s="330"/>
      <c r="MRM448" s="330"/>
      <c r="MRN448" s="330"/>
      <c r="MRO448" s="330"/>
      <c r="MRP448" s="330"/>
      <c r="MRQ448" s="330"/>
      <c r="MRR448" s="330"/>
      <c r="MRS448" s="330"/>
      <c r="MRT448" s="330"/>
      <c r="MRU448" s="330"/>
      <c r="MRV448" s="330"/>
      <c r="MRW448" s="330"/>
      <c r="MRX448" s="330"/>
      <c r="MRY448" s="330"/>
      <c r="MRZ448" s="330"/>
      <c r="MSA448" s="330"/>
      <c r="MSB448" s="330"/>
      <c r="MSC448" s="330"/>
      <c r="MSD448" s="330"/>
      <c r="MSE448" s="330"/>
      <c r="MSF448" s="330"/>
      <c r="MSG448" s="330"/>
      <c r="MSH448" s="330"/>
      <c r="MSI448" s="330"/>
      <c r="MSJ448" s="330"/>
      <c r="MSK448" s="330"/>
      <c r="MSL448" s="330"/>
      <c r="MSM448" s="330"/>
      <c r="MSN448" s="330"/>
      <c r="MSO448" s="330"/>
      <c r="MSP448" s="330"/>
      <c r="MSQ448" s="330"/>
      <c r="MSR448" s="330"/>
      <c r="MSS448" s="330"/>
      <c r="MST448" s="330"/>
      <c r="MSU448" s="330"/>
      <c r="MSV448" s="330"/>
      <c r="MSW448" s="330"/>
      <c r="MSX448" s="330"/>
      <c r="MSY448" s="330"/>
      <c r="MSZ448" s="330"/>
      <c r="MTA448" s="330"/>
      <c r="MTB448" s="330"/>
      <c r="MTC448" s="330"/>
      <c r="MTD448" s="330"/>
      <c r="MTE448" s="330"/>
      <c r="MTF448" s="330"/>
      <c r="MTG448" s="330"/>
      <c r="MTH448" s="330"/>
      <c r="MTI448" s="330"/>
      <c r="MTJ448" s="330"/>
      <c r="MTK448" s="330"/>
      <c r="MTL448" s="330"/>
      <c r="MTM448" s="330"/>
      <c r="MTN448" s="330"/>
      <c r="MTO448" s="330"/>
      <c r="MTP448" s="330"/>
      <c r="MTQ448" s="330"/>
      <c r="MTR448" s="330"/>
      <c r="MTS448" s="330"/>
      <c r="MTT448" s="330"/>
      <c r="MTU448" s="330"/>
      <c r="MTV448" s="330"/>
      <c r="MTW448" s="330"/>
      <c r="MTX448" s="330"/>
      <c r="MTY448" s="330"/>
      <c r="MTZ448" s="330"/>
      <c r="MUA448" s="330"/>
      <c r="MUB448" s="330"/>
      <c r="MUC448" s="330"/>
      <c r="MUD448" s="330"/>
      <c r="MUE448" s="330"/>
      <c r="MUF448" s="330"/>
      <c r="MUG448" s="330"/>
      <c r="MUH448" s="330"/>
      <c r="MUI448" s="330"/>
      <c r="MUJ448" s="330"/>
      <c r="MUK448" s="330"/>
      <c r="MUL448" s="330"/>
      <c r="MUM448" s="330"/>
      <c r="MUN448" s="330"/>
      <c r="MUO448" s="330"/>
      <c r="MUP448" s="330"/>
      <c r="MUQ448" s="330"/>
      <c r="MUR448" s="330"/>
      <c r="MUS448" s="330"/>
      <c r="MUT448" s="330"/>
      <c r="MUU448" s="330"/>
      <c r="MUV448" s="330"/>
      <c r="MUW448" s="330"/>
      <c r="MUX448" s="330"/>
      <c r="MUY448" s="330"/>
      <c r="MUZ448" s="330"/>
      <c r="MVA448" s="330"/>
      <c r="MVB448" s="330"/>
      <c r="MVC448" s="330"/>
      <c r="MVD448" s="330"/>
      <c r="MVE448" s="330"/>
      <c r="MVF448" s="330"/>
      <c r="MVG448" s="330"/>
      <c r="MVH448" s="330"/>
      <c r="MVI448" s="330"/>
      <c r="MVJ448" s="330"/>
      <c r="MVK448" s="330"/>
      <c r="MVL448" s="330"/>
      <c r="MVM448" s="330"/>
      <c r="MVN448" s="330"/>
      <c r="MVO448" s="330"/>
      <c r="MVP448" s="330"/>
      <c r="MVQ448" s="330"/>
      <c r="MVR448" s="330"/>
      <c r="MVS448" s="330"/>
      <c r="MVT448" s="330"/>
      <c r="MVU448" s="330"/>
      <c r="MVV448" s="330"/>
      <c r="MVW448" s="330"/>
      <c r="MVX448" s="330"/>
      <c r="MVY448" s="330"/>
      <c r="MVZ448" s="330"/>
      <c r="MWA448" s="330"/>
      <c r="MWB448" s="330"/>
      <c r="MWC448" s="330"/>
      <c r="MWD448" s="330"/>
      <c r="MWE448" s="330"/>
      <c r="MWF448" s="330"/>
      <c r="MWG448" s="330"/>
      <c r="MWH448" s="330"/>
      <c r="MWI448" s="330"/>
      <c r="MWJ448" s="330"/>
      <c r="MWK448" s="330"/>
      <c r="MWL448" s="330"/>
      <c r="MWM448" s="330"/>
      <c r="MWN448" s="330"/>
      <c r="MWO448" s="330"/>
      <c r="MWP448" s="330"/>
      <c r="MWQ448" s="330"/>
      <c r="MWR448" s="330"/>
      <c r="MWS448" s="330"/>
      <c r="MWT448" s="330"/>
      <c r="MWU448" s="330"/>
      <c r="MWV448" s="330"/>
      <c r="MWW448" s="330"/>
      <c r="MWX448" s="330"/>
      <c r="MWY448" s="330"/>
      <c r="MWZ448" s="330"/>
      <c r="MXA448" s="330"/>
      <c r="MXB448" s="330"/>
      <c r="MXC448" s="330"/>
      <c r="MXD448" s="330"/>
      <c r="MXE448" s="330"/>
      <c r="MXF448" s="330"/>
      <c r="MXG448" s="330"/>
      <c r="MXH448" s="330"/>
      <c r="MXI448" s="330"/>
      <c r="MXJ448" s="330"/>
      <c r="MXK448" s="330"/>
      <c r="MXL448" s="330"/>
      <c r="MXM448" s="330"/>
      <c r="MXN448" s="330"/>
      <c r="MXO448" s="330"/>
      <c r="MXP448" s="330"/>
      <c r="MXQ448" s="330"/>
      <c r="MXR448" s="330"/>
      <c r="MXS448" s="330"/>
      <c r="MXT448" s="330"/>
      <c r="MXU448" s="330"/>
      <c r="MXV448" s="330"/>
      <c r="MXW448" s="330"/>
      <c r="MXX448" s="330"/>
      <c r="MXY448" s="330"/>
      <c r="MXZ448" s="330"/>
      <c r="MYA448" s="330"/>
      <c r="MYB448" s="330"/>
      <c r="MYC448" s="330"/>
      <c r="MYD448" s="330"/>
      <c r="MYE448" s="330"/>
      <c r="MYF448" s="330"/>
      <c r="MYG448" s="330"/>
      <c r="MYH448" s="330"/>
      <c r="MYI448" s="330"/>
      <c r="MYJ448" s="330"/>
      <c r="MYK448" s="330"/>
      <c r="MYL448" s="330"/>
      <c r="MYM448" s="330"/>
      <c r="MYN448" s="330"/>
      <c r="MYO448" s="330"/>
      <c r="MYP448" s="330"/>
      <c r="MYQ448" s="330"/>
      <c r="MYR448" s="330"/>
      <c r="MYS448" s="330"/>
      <c r="MYT448" s="330"/>
      <c r="MYU448" s="330"/>
      <c r="MYV448" s="330"/>
      <c r="MYW448" s="330"/>
      <c r="MYX448" s="330"/>
      <c r="MYY448" s="330"/>
      <c r="MYZ448" s="330"/>
      <c r="MZA448" s="330"/>
      <c r="MZB448" s="330"/>
      <c r="MZC448" s="330"/>
      <c r="MZD448" s="330"/>
      <c r="MZE448" s="330"/>
      <c r="MZF448" s="330"/>
      <c r="MZG448" s="330"/>
      <c r="MZH448" s="330"/>
      <c r="MZI448" s="330"/>
      <c r="MZJ448" s="330"/>
      <c r="MZK448" s="330"/>
      <c r="MZL448" s="330"/>
      <c r="MZM448" s="330"/>
      <c r="MZN448" s="330"/>
      <c r="MZO448" s="330"/>
      <c r="MZP448" s="330"/>
      <c r="MZQ448" s="330"/>
      <c r="MZR448" s="330"/>
      <c r="MZS448" s="330"/>
      <c r="MZT448" s="330"/>
      <c r="MZU448" s="330"/>
      <c r="MZV448" s="330"/>
      <c r="MZW448" s="330"/>
      <c r="MZX448" s="330"/>
      <c r="MZY448" s="330"/>
      <c r="MZZ448" s="330"/>
      <c r="NAA448" s="330"/>
      <c r="NAB448" s="330"/>
      <c r="NAC448" s="330"/>
      <c r="NAD448" s="330"/>
      <c r="NAE448" s="330"/>
      <c r="NAF448" s="330"/>
      <c r="NAG448" s="330"/>
      <c r="NAH448" s="330"/>
      <c r="NAI448" s="330"/>
      <c r="NAJ448" s="330"/>
      <c r="NAK448" s="330"/>
      <c r="NAL448" s="330"/>
      <c r="NAM448" s="330"/>
      <c r="NAN448" s="330"/>
      <c r="NAO448" s="330"/>
      <c r="NAP448" s="330"/>
      <c r="NAQ448" s="330"/>
      <c r="NAR448" s="330"/>
      <c r="NAS448" s="330"/>
      <c r="NAT448" s="330"/>
      <c r="NAU448" s="330"/>
      <c r="NAV448" s="330"/>
      <c r="NAW448" s="330"/>
      <c r="NAX448" s="330"/>
      <c r="NAY448" s="330"/>
      <c r="NAZ448" s="330"/>
      <c r="NBA448" s="330"/>
      <c r="NBB448" s="330"/>
      <c r="NBC448" s="330"/>
      <c r="NBD448" s="330"/>
      <c r="NBE448" s="330"/>
      <c r="NBF448" s="330"/>
      <c r="NBG448" s="330"/>
      <c r="NBH448" s="330"/>
      <c r="NBI448" s="330"/>
      <c r="NBJ448" s="330"/>
      <c r="NBK448" s="330"/>
      <c r="NBL448" s="330"/>
      <c r="NBM448" s="330"/>
      <c r="NBN448" s="330"/>
      <c r="NBO448" s="330"/>
      <c r="NBP448" s="330"/>
      <c r="NBQ448" s="330"/>
      <c r="NBR448" s="330"/>
      <c r="NBS448" s="330"/>
      <c r="NBT448" s="330"/>
      <c r="NBU448" s="330"/>
      <c r="NBV448" s="330"/>
      <c r="NBW448" s="330"/>
      <c r="NBX448" s="330"/>
      <c r="NBY448" s="330"/>
      <c r="NBZ448" s="330"/>
      <c r="NCA448" s="330"/>
      <c r="NCB448" s="330"/>
      <c r="NCC448" s="330"/>
      <c r="NCD448" s="330"/>
      <c r="NCE448" s="330"/>
      <c r="NCF448" s="330"/>
      <c r="NCG448" s="330"/>
      <c r="NCH448" s="330"/>
      <c r="NCI448" s="330"/>
      <c r="NCJ448" s="330"/>
      <c r="NCK448" s="330"/>
      <c r="NCL448" s="330"/>
      <c r="NCM448" s="330"/>
      <c r="NCN448" s="330"/>
      <c r="NCO448" s="330"/>
      <c r="NCP448" s="330"/>
      <c r="NCQ448" s="330"/>
      <c r="NCR448" s="330"/>
      <c r="NCS448" s="330"/>
      <c r="NCT448" s="330"/>
      <c r="NCU448" s="330"/>
      <c r="NCV448" s="330"/>
      <c r="NCW448" s="330"/>
      <c r="NCX448" s="330"/>
      <c r="NCY448" s="330"/>
      <c r="NCZ448" s="330"/>
      <c r="NDA448" s="330"/>
      <c r="NDB448" s="330"/>
      <c r="NDC448" s="330"/>
      <c r="NDD448" s="330"/>
      <c r="NDE448" s="330"/>
      <c r="NDF448" s="330"/>
      <c r="NDG448" s="330"/>
      <c r="NDH448" s="330"/>
      <c r="NDI448" s="330"/>
      <c r="NDJ448" s="330"/>
      <c r="NDK448" s="330"/>
      <c r="NDL448" s="330"/>
      <c r="NDM448" s="330"/>
      <c r="NDN448" s="330"/>
      <c r="NDO448" s="330"/>
      <c r="NDP448" s="330"/>
      <c r="NDQ448" s="330"/>
      <c r="NDR448" s="330"/>
      <c r="NDS448" s="330"/>
      <c r="NDT448" s="330"/>
      <c r="NDU448" s="330"/>
      <c r="NDV448" s="330"/>
      <c r="NDW448" s="330"/>
      <c r="NDX448" s="330"/>
      <c r="NDY448" s="330"/>
      <c r="NDZ448" s="330"/>
      <c r="NEA448" s="330"/>
      <c r="NEB448" s="330"/>
      <c r="NEC448" s="330"/>
      <c r="NED448" s="330"/>
      <c r="NEE448" s="330"/>
      <c r="NEF448" s="330"/>
      <c r="NEG448" s="330"/>
      <c r="NEH448" s="330"/>
      <c r="NEI448" s="330"/>
      <c r="NEJ448" s="330"/>
      <c r="NEK448" s="330"/>
      <c r="NEL448" s="330"/>
      <c r="NEM448" s="330"/>
      <c r="NEN448" s="330"/>
      <c r="NEO448" s="330"/>
      <c r="NEP448" s="330"/>
      <c r="NEQ448" s="330"/>
      <c r="NER448" s="330"/>
      <c r="NES448" s="330"/>
      <c r="NET448" s="330"/>
      <c r="NEU448" s="330"/>
      <c r="NEV448" s="330"/>
      <c r="NEW448" s="330"/>
      <c r="NEX448" s="330"/>
      <c r="NEY448" s="330"/>
      <c r="NEZ448" s="330"/>
      <c r="NFA448" s="330"/>
      <c r="NFB448" s="330"/>
      <c r="NFC448" s="330"/>
      <c r="NFD448" s="330"/>
      <c r="NFE448" s="330"/>
      <c r="NFF448" s="330"/>
      <c r="NFG448" s="330"/>
      <c r="NFH448" s="330"/>
      <c r="NFI448" s="330"/>
      <c r="NFJ448" s="330"/>
      <c r="NFK448" s="330"/>
      <c r="NFL448" s="330"/>
      <c r="NFM448" s="330"/>
      <c r="NFN448" s="330"/>
      <c r="NFO448" s="330"/>
      <c r="NFP448" s="330"/>
      <c r="NFQ448" s="330"/>
      <c r="NFR448" s="330"/>
      <c r="NFS448" s="330"/>
      <c r="NFT448" s="330"/>
      <c r="NFU448" s="330"/>
      <c r="NFV448" s="330"/>
      <c r="NFW448" s="330"/>
      <c r="NFX448" s="330"/>
      <c r="NFY448" s="330"/>
      <c r="NFZ448" s="330"/>
      <c r="NGA448" s="330"/>
      <c r="NGB448" s="330"/>
      <c r="NGC448" s="330"/>
      <c r="NGD448" s="330"/>
      <c r="NGE448" s="330"/>
      <c r="NGF448" s="330"/>
      <c r="NGG448" s="330"/>
      <c r="NGH448" s="330"/>
      <c r="NGI448" s="330"/>
      <c r="NGJ448" s="330"/>
      <c r="NGK448" s="330"/>
      <c r="NGL448" s="330"/>
      <c r="NGM448" s="330"/>
      <c r="NGN448" s="330"/>
      <c r="NGO448" s="330"/>
      <c r="NGP448" s="330"/>
      <c r="NGQ448" s="330"/>
      <c r="NGR448" s="330"/>
      <c r="NGS448" s="330"/>
      <c r="NGT448" s="330"/>
      <c r="NGU448" s="330"/>
      <c r="NGV448" s="330"/>
      <c r="NGW448" s="330"/>
      <c r="NGX448" s="330"/>
      <c r="NGY448" s="330"/>
      <c r="NGZ448" s="330"/>
      <c r="NHA448" s="330"/>
      <c r="NHB448" s="330"/>
      <c r="NHC448" s="330"/>
      <c r="NHD448" s="330"/>
      <c r="NHE448" s="330"/>
      <c r="NHF448" s="330"/>
      <c r="NHG448" s="330"/>
      <c r="NHH448" s="330"/>
      <c r="NHI448" s="330"/>
      <c r="NHJ448" s="330"/>
      <c r="NHK448" s="330"/>
      <c r="NHL448" s="330"/>
      <c r="NHM448" s="330"/>
      <c r="NHN448" s="330"/>
      <c r="NHO448" s="330"/>
      <c r="NHP448" s="330"/>
      <c r="NHQ448" s="330"/>
      <c r="NHR448" s="330"/>
      <c r="NHS448" s="330"/>
      <c r="NHT448" s="330"/>
      <c r="NHU448" s="330"/>
      <c r="NHV448" s="330"/>
      <c r="NHW448" s="330"/>
      <c r="NHX448" s="330"/>
      <c r="NHY448" s="330"/>
      <c r="NHZ448" s="330"/>
      <c r="NIA448" s="330"/>
      <c r="NIB448" s="330"/>
      <c r="NIC448" s="330"/>
      <c r="NID448" s="330"/>
      <c r="NIE448" s="330"/>
      <c r="NIF448" s="330"/>
      <c r="NIG448" s="330"/>
      <c r="NIH448" s="330"/>
      <c r="NII448" s="330"/>
      <c r="NIJ448" s="330"/>
      <c r="NIK448" s="330"/>
      <c r="NIL448" s="330"/>
      <c r="NIM448" s="330"/>
      <c r="NIN448" s="330"/>
      <c r="NIO448" s="330"/>
      <c r="NIP448" s="330"/>
      <c r="NIQ448" s="330"/>
      <c r="NIR448" s="330"/>
      <c r="NIS448" s="330"/>
      <c r="NIT448" s="330"/>
      <c r="NIU448" s="330"/>
      <c r="NIV448" s="330"/>
      <c r="NIW448" s="330"/>
      <c r="NIX448" s="330"/>
      <c r="NIY448" s="330"/>
      <c r="NIZ448" s="330"/>
      <c r="NJA448" s="330"/>
      <c r="NJB448" s="330"/>
      <c r="NJC448" s="330"/>
      <c r="NJD448" s="330"/>
      <c r="NJE448" s="330"/>
      <c r="NJF448" s="330"/>
      <c r="NJG448" s="330"/>
      <c r="NJH448" s="330"/>
      <c r="NJI448" s="330"/>
      <c r="NJJ448" s="330"/>
      <c r="NJK448" s="330"/>
      <c r="NJL448" s="330"/>
      <c r="NJM448" s="330"/>
      <c r="NJN448" s="330"/>
      <c r="NJO448" s="330"/>
      <c r="NJP448" s="330"/>
      <c r="NJQ448" s="330"/>
      <c r="NJR448" s="330"/>
      <c r="NJS448" s="330"/>
      <c r="NJT448" s="330"/>
      <c r="NJU448" s="330"/>
      <c r="NJV448" s="330"/>
      <c r="NJW448" s="330"/>
      <c r="NJX448" s="330"/>
      <c r="NJY448" s="330"/>
      <c r="NJZ448" s="330"/>
      <c r="NKA448" s="330"/>
      <c r="NKB448" s="330"/>
      <c r="NKC448" s="330"/>
      <c r="NKD448" s="330"/>
      <c r="NKE448" s="330"/>
      <c r="NKF448" s="330"/>
      <c r="NKG448" s="330"/>
      <c r="NKH448" s="330"/>
      <c r="NKI448" s="330"/>
      <c r="NKJ448" s="330"/>
      <c r="NKK448" s="330"/>
      <c r="NKL448" s="330"/>
      <c r="NKM448" s="330"/>
      <c r="NKN448" s="330"/>
      <c r="NKO448" s="330"/>
      <c r="NKP448" s="330"/>
      <c r="NKQ448" s="330"/>
      <c r="NKR448" s="330"/>
      <c r="NKS448" s="330"/>
      <c r="NKT448" s="330"/>
      <c r="NKU448" s="330"/>
      <c r="NKV448" s="330"/>
      <c r="NKW448" s="330"/>
      <c r="NKX448" s="330"/>
      <c r="NKY448" s="330"/>
      <c r="NKZ448" s="330"/>
      <c r="NLA448" s="330"/>
      <c r="NLB448" s="330"/>
      <c r="NLC448" s="330"/>
      <c r="NLD448" s="330"/>
      <c r="NLE448" s="330"/>
      <c r="NLF448" s="330"/>
      <c r="NLG448" s="330"/>
      <c r="NLH448" s="330"/>
      <c r="NLI448" s="330"/>
      <c r="NLJ448" s="330"/>
      <c r="NLK448" s="330"/>
      <c r="NLL448" s="330"/>
      <c r="NLM448" s="330"/>
      <c r="NLN448" s="330"/>
      <c r="NLO448" s="330"/>
      <c r="NLP448" s="330"/>
      <c r="NLQ448" s="330"/>
      <c r="NLR448" s="330"/>
      <c r="NLS448" s="330"/>
      <c r="NLT448" s="330"/>
      <c r="NLU448" s="330"/>
      <c r="NLV448" s="330"/>
      <c r="NLW448" s="330"/>
      <c r="NLX448" s="330"/>
      <c r="NLY448" s="330"/>
      <c r="NLZ448" s="330"/>
      <c r="NMA448" s="330"/>
      <c r="NMB448" s="330"/>
      <c r="NMC448" s="330"/>
      <c r="NMD448" s="330"/>
      <c r="NME448" s="330"/>
      <c r="NMF448" s="330"/>
      <c r="NMG448" s="330"/>
      <c r="NMH448" s="330"/>
      <c r="NMI448" s="330"/>
      <c r="NMJ448" s="330"/>
      <c r="NMK448" s="330"/>
      <c r="NML448" s="330"/>
      <c r="NMM448" s="330"/>
      <c r="NMN448" s="330"/>
      <c r="NMO448" s="330"/>
      <c r="NMP448" s="330"/>
      <c r="NMQ448" s="330"/>
      <c r="NMR448" s="330"/>
      <c r="NMS448" s="330"/>
      <c r="NMT448" s="330"/>
      <c r="NMU448" s="330"/>
      <c r="NMV448" s="330"/>
      <c r="NMW448" s="330"/>
      <c r="NMX448" s="330"/>
      <c r="NMY448" s="330"/>
      <c r="NMZ448" s="330"/>
      <c r="NNA448" s="330"/>
      <c r="NNB448" s="330"/>
      <c r="NNC448" s="330"/>
      <c r="NND448" s="330"/>
      <c r="NNE448" s="330"/>
      <c r="NNF448" s="330"/>
      <c r="NNG448" s="330"/>
      <c r="NNH448" s="330"/>
      <c r="NNI448" s="330"/>
      <c r="NNJ448" s="330"/>
      <c r="NNK448" s="330"/>
      <c r="NNL448" s="330"/>
      <c r="NNM448" s="330"/>
      <c r="NNN448" s="330"/>
      <c r="NNO448" s="330"/>
      <c r="NNP448" s="330"/>
      <c r="NNQ448" s="330"/>
      <c r="NNR448" s="330"/>
      <c r="NNS448" s="330"/>
      <c r="NNT448" s="330"/>
      <c r="NNU448" s="330"/>
      <c r="NNV448" s="330"/>
      <c r="NNW448" s="330"/>
      <c r="NNX448" s="330"/>
      <c r="NNY448" s="330"/>
      <c r="NNZ448" s="330"/>
      <c r="NOA448" s="330"/>
      <c r="NOB448" s="330"/>
      <c r="NOC448" s="330"/>
      <c r="NOD448" s="330"/>
      <c r="NOE448" s="330"/>
      <c r="NOF448" s="330"/>
      <c r="NOG448" s="330"/>
      <c r="NOH448" s="330"/>
      <c r="NOI448" s="330"/>
      <c r="NOJ448" s="330"/>
      <c r="NOK448" s="330"/>
      <c r="NOL448" s="330"/>
      <c r="NOM448" s="330"/>
      <c r="NON448" s="330"/>
      <c r="NOO448" s="330"/>
      <c r="NOP448" s="330"/>
      <c r="NOQ448" s="330"/>
      <c r="NOR448" s="330"/>
      <c r="NOS448" s="330"/>
      <c r="NOT448" s="330"/>
      <c r="NOU448" s="330"/>
      <c r="NOV448" s="330"/>
      <c r="NOW448" s="330"/>
      <c r="NOX448" s="330"/>
      <c r="NOY448" s="330"/>
      <c r="NOZ448" s="330"/>
      <c r="NPA448" s="330"/>
      <c r="NPB448" s="330"/>
      <c r="NPC448" s="330"/>
      <c r="NPD448" s="330"/>
      <c r="NPE448" s="330"/>
      <c r="NPF448" s="330"/>
      <c r="NPG448" s="330"/>
      <c r="NPH448" s="330"/>
      <c r="NPI448" s="330"/>
      <c r="NPJ448" s="330"/>
      <c r="NPK448" s="330"/>
      <c r="NPL448" s="330"/>
      <c r="NPM448" s="330"/>
      <c r="NPN448" s="330"/>
      <c r="NPO448" s="330"/>
      <c r="NPP448" s="330"/>
      <c r="NPQ448" s="330"/>
      <c r="NPR448" s="330"/>
      <c r="NPS448" s="330"/>
      <c r="NPT448" s="330"/>
      <c r="NPU448" s="330"/>
      <c r="NPV448" s="330"/>
      <c r="NPW448" s="330"/>
      <c r="NPX448" s="330"/>
      <c r="NPY448" s="330"/>
      <c r="NPZ448" s="330"/>
      <c r="NQA448" s="330"/>
      <c r="NQB448" s="330"/>
      <c r="NQC448" s="330"/>
      <c r="NQD448" s="330"/>
      <c r="NQE448" s="330"/>
      <c r="NQF448" s="330"/>
      <c r="NQG448" s="330"/>
      <c r="NQH448" s="330"/>
      <c r="NQI448" s="330"/>
      <c r="NQJ448" s="330"/>
      <c r="NQK448" s="330"/>
      <c r="NQL448" s="330"/>
      <c r="NQM448" s="330"/>
      <c r="NQN448" s="330"/>
      <c r="NQO448" s="330"/>
      <c r="NQP448" s="330"/>
      <c r="NQQ448" s="330"/>
      <c r="NQR448" s="330"/>
      <c r="NQS448" s="330"/>
      <c r="NQT448" s="330"/>
      <c r="NQU448" s="330"/>
      <c r="NQV448" s="330"/>
      <c r="NQW448" s="330"/>
      <c r="NQX448" s="330"/>
      <c r="NQY448" s="330"/>
      <c r="NQZ448" s="330"/>
      <c r="NRA448" s="330"/>
      <c r="NRB448" s="330"/>
      <c r="NRC448" s="330"/>
      <c r="NRD448" s="330"/>
      <c r="NRE448" s="330"/>
      <c r="NRF448" s="330"/>
      <c r="NRG448" s="330"/>
      <c r="NRH448" s="330"/>
      <c r="NRI448" s="330"/>
      <c r="NRJ448" s="330"/>
      <c r="NRK448" s="330"/>
      <c r="NRL448" s="330"/>
      <c r="NRM448" s="330"/>
      <c r="NRN448" s="330"/>
      <c r="NRO448" s="330"/>
      <c r="NRP448" s="330"/>
      <c r="NRQ448" s="330"/>
      <c r="NRR448" s="330"/>
      <c r="NRS448" s="330"/>
      <c r="NRT448" s="330"/>
      <c r="NRU448" s="330"/>
      <c r="NRV448" s="330"/>
      <c r="NRW448" s="330"/>
      <c r="NRX448" s="330"/>
      <c r="NRY448" s="330"/>
      <c r="NRZ448" s="330"/>
      <c r="NSA448" s="330"/>
      <c r="NSB448" s="330"/>
      <c r="NSC448" s="330"/>
      <c r="NSD448" s="330"/>
      <c r="NSE448" s="330"/>
      <c r="NSF448" s="330"/>
      <c r="NSG448" s="330"/>
      <c r="NSH448" s="330"/>
      <c r="NSI448" s="330"/>
      <c r="NSJ448" s="330"/>
      <c r="NSK448" s="330"/>
      <c r="NSL448" s="330"/>
      <c r="NSM448" s="330"/>
      <c r="NSN448" s="330"/>
      <c r="NSO448" s="330"/>
      <c r="NSP448" s="330"/>
      <c r="NSQ448" s="330"/>
      <c r="NSR448" s="330"/>
      <c r="NSS448" s="330"/>
      <c r="NST448" s="330"/>
      <c r="NSU448" s="330"/>
      <c r="NSV448" s="330"/>
      <c r="NSW448" s="330"/>
      <c r="NSX448" s="330"/>
      <c r="NSY448" s="330"/>
      <c r="NSZ448" s="330"/>
      <c r="NTA448" s="330"/>
      <c r="NTB448" s="330"/>
      <c r="NTC448" s="330"/>
      <c r="NTD448" s="330"/>
      <c r="NTE448" s="330"/>
      <c r="NTF448" s="330"/>
      <c r="NTG448" s="330"/>
      <c r="NTH448" s="330"/>
      <c r="NTI448" s="330"/>
      <c r="NTJ448" s="330"/>
      <c r="NTK448" s="330"/>
      <c r="NTL448" s="330"/>
      <c r="NTM448" s="330"/>
      <c r="NTN448" s="330"/>
      <c r="NTO448" s="330"/>
      <c r="NTP448" s="330"/>
      <c r="NTQ448" s="330"/>
      <c r="NTR448" s="330"/>
      <c r="NTS448" s="330"/>
      <c r="NTT448" s="330"/>
      <c r="NTU448" s="330"/>
      <c r="NTV448" s="330"/>
      <c r="NTW448" s="330"/>
      <c r="NTX448" s="330"/>
      <c r="NTY448" s="330"/>
      <c r="NTZ448" s="330"/>
      <c r="NUA448" s="330"/>
      <c r="NUB448" s="330"/>
      <c r="NUC448" s="330"/>
      <c r="NUD448" s="330"/>
      <c r="NUE448" s="330"/>
      <c r="NUF448" s="330"/>
      <c r="NUG448" s="330"/>
      <c r="NUH448" s="330"/>
      <c r="NUI448" s="330"/>
      <c r="NUJ448" s="330"/>
      <c r="NUK448" s="330"/>
      <c r="NUL448" s="330"/>
      <c r="NUM448" s="330"/>
      <c r="NUN448" s="330"/>
      <c r="NUO448" s="330"/>
      <c r="NUP448" s="330"/>
      <c r="NUQ448" s="330"/>
      <c r="NUR448" s="330"/>
      <c r="NUS448" s="330"/>
      <c r="NUT448" s="330"/>
      <c r="NUU448" s="330"/>
      <c r="NUV448" s="330"/>
      <c r="NUW448" s="330"/>
      <c r="NUX448" s="330"/>
      <c r="NUY448" s="330"/>
      <c r="NUZ448" s="330"/>
      <c r="NVA448" s="330"/>
      <c r="NVB448" s="330"/>
      <c r="NVC448" s="330"/>
      <c r="NVD448" s="330"/>
      <c r="NVE448" s="330"/>
      <c r="NVF448" s="330"/>
      <c r="NVG448" s="330"/>
      <c r="NVH448" s="330"/>
      <c r="NVI448" s="330"/>
      <c r="NVJ448" s="330"/>
      <c r="NVK448" s="330"/>
      <c r="NVL448" s="330"/>
      <c r="NVM448" s="330"/>
      <c r="NVN448" s="330"/>
      <c r="NVO448" s="330"/>
      <c r="NVP448" s="330"/>
      <c r="NVQ448" s="330"/>
      <c r="NVR448" s="330"/>
      <c r="NVS448" s="330"/>
      <c r="NVT448" s="330"/>
      <c r="NVU448" s="330"/>
      <c r="NVV448" s="330"/>
      <c r="NVW448" s="330"/>
      <c r="NVX448" s="330"/>
      <c r="NVY448" s="330"/>
      <c r="NVZ448" s="330"/>
      <c r="NWA448" s="330"/>
      <c r="NWB448" s="330"/>
      <c r="NWC448" s="330"/>
      <c r="NWD448" s="330"/>
      <c r="NWE448" s="330"/>
      <c r="NWF448" s="330"/>
      <c r="NWG448" s="330"/>
      <c r="NWH448" s="330"/>
      <c r="NWI448" s="330"/>
      <c r="NWJ448" s="330"/>
      <c r="NWK448" s="330"/>
      <c r="NWL448" s="330"/>
      <c r="NWM448" s="330"/>
      <c r="NWN448" s="330"/>
      <c r="NWO448" s="330"/>
      <c r="NWP448" s="330"/>
      <c r="NWQ448" s="330"/>
      <c r="NWR448" s="330"/>
      <c r="NWS448" s="330"/>
      <c r="NWT448" s="330"/>
      <c r="NWU448" s="330"/>
      <c r="NWV448" s="330"/>
      <c r="NWW448" s="330"/>
      <c r="NWX448" s="330"/>
      <c r="NWY448" s="330"/>
      <c r="NWZ448" s="330"/>
      <c r="NXA448" s="330"/>
      <c r="NXB448" s="330"/>
      <c r="NXC448" s="330"/>
      <c r="NXD448" s="330"/>
      <c r="NXE448" s="330"/>
      <c r="NXF448" s="330"/>
      <c r="NXG448" s="330"/>
      <c r="NXH448" s="330"/>
      <c r="NXI448" s="330"/>
      <c r="NXJ448" s="330"/>
      <c r="NXK448" s="330"/>
      <c r="NXL448" s="330"/>
      <c r="NXM448" s="330"/>
      <c r="NXN448" s="330"/>
      <c r="NXO448" s="330"/>
      <c r="NXP448" s="330"/>
      <c r="NXQ448" s="330"/>
      <c r="NXR448" s="330"/>
      <c r="NXS448" s="330"/>
      <c r="NXT448" s="330"/>
      <c r="NXU448" s="330"/>
      <c r="NXV448" s="330"/>
      <c r="NXW448" s="330"/>
      <c r="NXX448" s="330"/>
      <c r="NXY448" s="330"/>
      <c r="NXZ448" s="330"/>
      <c r="NYA448" s="330"/>
      <c r="NYB448" s="330"/>
      <c r="NYC448" s="330"/>
      <c r="NYD448" s="330"/>
      <c r="NYE448" s="330"/>
      <c r="NYF448" s="330"/>
      <c r="NYG448" s="330"/>
      <c r="NYH448" s="330"/>
      <c r="NYI448" s="330"/>
      <c r="NYJ448" s="330"/>
      <c r="NYK448" s="330"/>
      <c r="NYL448" s="330"/>
      <c r="NYM448" s="330"/>
      <c r="NYN448" s="330"/>
      <c r="NYO448" s="330"/>
      <c r="NYP448" s="330"/>
      <c r="NYQ448" s="330"/>
      <c r="NYR448" s="330"/>
      <c r="NYS448" s="330"/>
      <c r="NYT448" s="330"/>
      <c r="NYU448" s="330"/>
      <c r="NYV448" s="330"/>
      <c r="NYW448" s="330"/>
      <c r="NYX448" s="330"/>
      <c r="NYY448" s="330"/>
      <c r="NYZ448" s="330"/>
      <c r="NZA448" s="330"/>
      <c r="NZB448" s="330"/>
      <c r="NZC448" s="330"/>
      <c r="NZD448" s="330"/>
      <c r="NZE448" s="330"/>
      <c r="NZF448" s="330"/>
      <c r="NZG448" s="330"/>
      <c r="NZH448" s="330"/>
      <c r="NZI448" s="330"/>
      <c r="NZJ448" s="330"/>
      <c r="NZK448" s="330"/>
      <c r="NZL448" s="330"/>
      <c r="NZM448" s="330"/>
      <c r="NZN448" s="330"/>
      <c r="NZO448" s="330"/>
      <c r="NZP448" s="330"/>
      <c r="NZQ448" s="330"/>
      <c r="NZR448" s="330"/>
      <c r="NZS448" s="330"/>
      <c r="NZT448" s="330"/>
      <c r="NZU448" s="330"/>
      <c r="NZV448" s="330"/>
      <c r="NZW448" s="330"/>
      <c r="NZX448" s="330"/>
      <c r="NZY448" s="330"/>
      <c r="NZZ448" s="330"/>
      <c r="OAA448" s="330"/>
      <c r="OAB448" s="330"/>
      <c r="OAC448" s="330"/>
      <c r="OAD448" s="330"/>
      <c r="OAE448" s="330"/>
      <c r="OAF448" s="330"/>
      <c r="OAG448" s="330"/>
      <c r="OAH448" s="330"/>
      <c r="OAI448" s="330"/>
      <c r="OAJ448" s="330"/>
      <c r="OAK448" s="330"/>
      <c r="OAL448" s="330"/>
      <c r="OAM448" s="330"/>
      <c r="OAN448" s="330"/>
      <c r="OAO448" s="330"/>
      <c r="OAP448" s="330"/>
      <c r="OAQ448" s="330"/>
      <c r="OAR448" s="330"/>
      <c r="OAS448" s="330"/>
      <c r="OAT448" s="330"/>
      <c r="OAU448" s="330"/>
      <c r="OAV448" s="330"/>
      <c r="OAW448" s="330"/>
      <c r="OAX448" s="330"/>
      <c r="OAY448" s="330"/>
      <c r="OAZ448" s="330"/>
      <c r="OBA448" s="330"/>
      <c r="OBB448" s="330"/>
      <c r="OBC448" s="330"/>
      <c r="OBD448" s="330"/>
      <c r="OBE448" s="330"/>
      <c r="OBF448" s="330"/>
      <c r="OBG448" s="330"/>
      <c r="OBH448" s="330"/>
      <c r="OBI448" s="330"/>
      <c r="OBJ448" s="330"/>
      <c r="OBK448" s="330"/>
      <c r="OBL448" s="330"/>
      <c r="OBM448" s="330"/>
      <c r="OBN448" s="330"/>
      <c r="OBO448" s="330"/>
      <c r="OBP448" s="330"/>
      <c r="OBQ448" s="330"/>
      <c r="OBR448" s="330"/>
      <c r="OBS448" s="330"/>
      <c r="OBT448" s="330"/>
      <c r="OBU448" s="330"/>
      <c r="OBV448" s="330"/>
      <c r="OBW448" s="330"/>
      <c r="OBX448" s="330"/>
      <c r="OBY448" s="330"/>
      <c r="OBZ448" s="330"/>
      <c r="OCA448" s="330"/>
      <c r="OCB448" s="330"/>
      <c r="OCC448" s="330"/>
      <c r="OCD448" s="330"/>
      <c r="OCE448" s="330"/>
      <c r="OCF448" s="330"/>
      <c r="OCG448" s="330"/>
      <c r="OCH448" s="330"/>
      <c r="OCI448" s="330"/>
      <c r="OCJ448" s="330"/>
      <c r="OCK448" s="330"/>
      <c r="OCL448" s="330"/>
      <c r="OCM448" s="330"/>
      <c r="OCN448" s="330"/>
      <c r="OCO448" s="330"/>
      <c r="OCP448" s="330"/>
      <c r="OCQ448" s="330"/>
      <c r="OCR448" s="330"/>
      <c r="OCS448" s="330"/>
      <c r="OCT448" s="330"/>
      <c r="OCU448" s="330"/>
      <c r="OCV448" s="330"/>
      <c r="OCW448" s="330"/>
      <c r="OCX448" s="330"/>
      <c r="OCY448" s="330"/>
      <c r="OCZ448" s="330"/>
      <c r="ODA448" s="330"/>
      <c r="ODB448" s="330"/>
      <c r="ODC448" s="330"/>
      <c r="ODD448" s="330"/>
      <c r="ODE448" s="330"/>
      <c r="ODF448" s="330"/>
      <c r="ODG448" s="330"/>
      <c r="ODH448" s="330"/>
      <c r="ODI448" s="330"/>
      <c r="ODJ448" s="330"/>
      <c r="ODK448" s="330"/>
      <c r="ODL448" s="330"/>
      <c r="ODM448" s="330"/>
      <c r="ODN448" s="330"/>
      <c r="ODO448" s="330"/>
      <c r="ODP448" s="330"/>
      <c r="ODQ448" s="330"/>
      <c r="ODR448" s="330"/>
      <c r="ODS448" s="330"/>
      <c r="ODT448" s="330"/>
      <c r="ODU448" s="330"/>
      <c r="ODV448" s="330"/>
      <c r="ODW448" s="330"/>
      <c r="ODX448" s="330"/>
      <c r="ODY448" s="330"/>
      <c r="ODZ448" s="330"/>
      <c r="OEA448" s="330"/>
      <c r="OEB448" s="330"/>
      <c r="OEC448" s="330"/>
      <c r="OED448" s="330"/>
      <c r="OEE448" s="330"/>
      <c r="OEF448" s="330"/>
      <c r="OEG448" s="330"/>
      <c r="OEH448" s="330"/>
      <c r="OEI448" s="330"/>
      <c r="OEJ448" s="330"/>
      <c r="OEK448" s="330"/>
      <c r="OEL448" s="330"/>
      <c r="OEM448" s="330"/>
      <c r="OEN448" s="330"/>
      <c r="OEO448" s="330"/>
      <c r="OEP448" s="330"/>
      <c r="OEQ448" s="330"/>
      <c r="OER448" s="330"/>
      <c r="OES448" s="330"/>
      <c r="OET448" s="330"/>
      <c r="OEU448" s="330"/>
      <c r="OEV448" s="330"/>
      <c r="OEW448" s="330"/>
      <c r="OEX448" s="330"/>
      <c r="OEY448" s="330"/>
      <c r="OEZ448" s="330"/>
      <c r="OFA448" s="330"/>
      <c r="OFB448" s="330"/>
      <c r="OFC448" s="330"/>
      <c r="OFD448" s="330"/>
      <c r="OFE448" s="330"/>
      <c r="OFF448" s="330"/>
      <c r="OFG448" s="330"/>
      <c r="OFH448" s="330"/>
      <c r="OFI448" s="330"/>
      <c r="OFJ448" s="330"/>
      <c r="OFK448" s="330"/>
      <c r="OFL448" s="330"/>
      <c r="OFM448" s="330"/>
      <c r="OFN448" s="330"/>
      <c r="OFO448" s="330"/>
      <c r="OFP448" s="330"/>
      <c r="OFQ448" s="330"/>
      <c r="OFR448" s="330"/>
      <c r="OFS448" s="330"/>
      <c r="OFT448" s="330"/>
      <c r="OFU448" s="330"/>
      <c r="OFV448" s="330"/>
      <c r="OFW448" s="330"/>
      <c r="OFX448" s="330"/>
      <c r="OFY448" s="330"/>
      <c r="OFZ448" s="330"/>
      <c r="OGA448" s="330"/>
      <c r="OGB448" s="330"/>
      <c r="OGC448" s="330"/>
      <c r="OGD448" s="330"/>
      <c r="OGE448" s="330"/>
      <c r="OGF448" s="330"/>
      <c r="OGG448" s="330"/>
      <c r="OGH448" s="330"/>
      <c r="OGI448" s="330"/>
      <c r="OGJ448" s="330"/>
      <c r="OGK448" s="330"/>
      <c r="OGL448" s="330"/>
      <c r="OGM448" s="330"/>
      <c r="OGN448" s="330"/>
      <c r="OGO448" s="330"/>
      <c r="OGP448" s="330"/>
      <c r="OGQ448" s="330"/>
      <c r="OGR448" s="330"/>
      <c r="OGS448" s="330"/>
      <c r="OGT448" s="330"/>
      <c r="OGU448" s="330"/>
      <c r="OGV448" s="330"/>
      <c r="OGW448" s="330"/>
      <c r="OGX448" s="330"/>
      <c r="OGY448" s="330"/>
      <c r="OGZ448" s="330"/>
      <c r="OHA448" s="330"/>
      <c r="OHB448" s="330"/>
      <c r="OHC448" s="330"/>
      <c r="OHD448" s="330"/>
      <c r="OHE448" s="330"/>
      <c r="OHF448" s="330"/>
      <c r="OHG448" s="330"/>
      <c r="OHH448" s="330"/>
      <c r="OHI448" s="330"/>
      <c r="OHJ448" s="330"/>
      <c r="OHK448" s="330"/>
      <c r="OHL448" s="330"/>
      <c r="OHM448" s="330"/>
      <c r="OHN448" s="330"/>
      <c r="OHO448" s="330"/>
      <c r="OHP448" s="330"/>
      <c r="OHQ448" s="330"/>
      <c r="OHR448" s="330"/>
      <c r="OHS448" s="330"/>
      <c r="OHT448" s="330"/>
      <c r="OHU448" s="330"/>
      <c r="OHV448" s="330"/>
      <c r="OHW448" s="330"/>
      <c r="OHX448" s="330"/>
      <c r="OHY448" s="330"/>
      <c r="OHZ448" s="330"/>
      <c r="OIA448" s="330"/>
      <c r="OIB448" s="330"/>
      <c r="OIC448" s="330"/>
      <c r="OID448" s="330"/>
      <c r="OIE448" s="330"/>
      <c r="OIF448" s="330"/>
      <c r="OIG448" s="330"/>
      <c r="OIH448" s="330"/>
      <c r="OII448" s="330"/>
      <c r="OIJ448" s="330"/>
      <c r="OIK448" s="330"/>
      <c r="OIL448" s="330"/>
      <c r="OIM448" s="330"/>
      <c r="OIN448" s="330"/>
      <c r="OIO448" s="330"/>
      <c r="OIP448" s="330"/>
      <c r="OIQ448" s="330"/>
      <c r="OIR448" s="330"/>
      <c r="OIS448" s="330"/>
      <c r="OIT448" s="330"/>
      <c r="OIU448" s="330"/>
      <c r="OIV448" s="330"/>
      <c r="OIW448" s="330"/>
      <c r="OIX448" s="330"/>
      <c r="OIY448" s="330"/>
      <c r="OIZ448" s="330"/>
      <c r="OJA448" s="330"/>
      <c r="OJB448" s="330"/>
      <c r="OJC448" s="330"/>
      <c r="OJD448" s="330"/>
      <c r="OJE448" s="330"/>
      <c r="OJF448" s="330"/>
      <c r="OJG448" s="330"/>
      <c r="OJH448" s="330"/>
      <c r="OJI448" s="330"/>
      <c r="OJJ448" s="330"/>
      <c r="OJK448" s="330"/>
      <c r="OJL448" s="330"/>
      <c r="OJM448" s="330"/>
      <c r="OJN448" s="330"/>
      <c r="OJO448" s="330"/>
      <c r="OJP448" s="330"/>
      <c r="OJQ448" s="330"/>
      <c r="OJR448" s="330"/>
      <c r="OJS448" s="330"/>
      <c r="OJT448" s="330"/>
      <c r="OJU448" s="330"/>
      <c r="OJV448" s="330"/>
      <c r="OJW448" s="330"/>
      <c r="OJX448" s="330"/>
      <c r="OJY448" s="330"/>
      <c r="OJZ448" s="330"/>
      <c r="OKA448" s="330"/>
      <c r="OKB448" s="330"/>
      <c r="OKC448" s="330"/>
      <c r="OKD448" s="330"/>
      <c r="OKE448" s="330"/>
      <c r="OKF448" s="330"/>
      <c r="OKG448" s="330"/>
      <c r="OKH448" s="330"/>
      <c r="OKI448" s="330"/>
      <c r="OKJ448" s="330"/>
      <c r="OKK448" s="330"/>
      <c r="OKL448" s="330"/>
      <c r="OKM448" s="330"/>
      <c r="OKN448" s="330"/>
      <c r="OKO448" s="330"/>
      <c r="OKP448" s="330"/>
      <c r="OKQ448" s="330"/>
      <c r="OKR448" s="330"/>
      <c r="OKS448" s="330"/>
      <c r="OKT448" s="330"/>
      <c r="OKU448" s="330"/>
      <c r="OKV448" s="330"/>
      <c r="OKW448" s="330"/>
      <c r="OKX448" s="330"/>
      <c r="OKY448" s="330"/>
      <c r="OKZ448" s="330"/>
      <c r="OLA448" s="330"/>
      <c r="OLB448" s="330"/>
      <c r="OLC448" s="330"/>
      <c r="OLD448" s="330"/>
      <c r="OLE448" s="330"/>
      <c r="OLF448" s="330"/>
      <c r="OLG448" s="330"/>
      <c r="OLH448" s="330"/>
      <c r="OLI448" s="330"/>
      <c r="OLJ448" s="330"/>
      <c r="OLK448" s="330"/>
      <c r="OLL448" s="330"/>
      <c r="OLM448" s="330"/>
      <c r="OLN448" s="330"/>
      <c r="OLO448" s="330"/>
      <c r="OLP448" s="330"/>
      <c r="OLQ448" s="330"/>
      <c r="OLR448" s="330"/>
      <c r="OLS448" s="330"/>
      <c r="OLT448" s="330"/>
      <c r="OLU448" s="330"/>
      <c r="OLV448" s="330"/>
      <c r="OLW448" s="330"/>
      <c r="OLX448" s="330"/>
      <c r="OLY448" s="330"/>
      <c r="OLZ448" s="330"/>
      <c r="OMA448" s="330"/>
      <c r="OMB448" s="330"/>
      <c r="OMC448" s="330"/>
      <c r="OMD448" s="330"/>
      <c r="OME448" s="330"/>
      <c r="OMF448" s="330"/>
      <c r="OMG448" s="330"/>
      <c r="OMH448" s="330"/>
      <c r="OMI448" s="330"/>
      <c r="OMJ448" s="330"/>
      <c r="OMK448" s="330"/>
      <c r="OML448" s="330"/>
      <c r="OMM448" s="330"/>
      <c r="OMN448" s="330"/>
      <c r="OMO448" s="330"/>
      <c r="OMP448" s="330"/>
      <c r="OMQ448" s="330"/>
      <c r="OMR448" s="330"/>
      <c r="OMS448" s="330"/>
      <c r="OMT448" s="330"/>
      <c r="OMU448" s="330"/>
      <c r="OMV448" s="330"/>
      <c r="OMW448" s="330"/>
      <c r="OMX448" s="330"/>
      <c r="OMY448" s="330"/>
      <c r="OMZ448" s="330"/>
      <c r="ONA448" s="330"/>
      <c r="ONB448" s="330"/>
      <c r="ONC448" s="330"/>
      <c r="OND448" s="330"/>
      <c r="ONE448" s="330"/>
      <c r="ONF448" s="330"/>
      <c r="ONG448" s="330"/>
      <c r="ONH448" s="330"/>
      <c r="ONI448" s="330"/>
      <c r="ONJ448" s="330"/>
      <c r="ONK448" s="330"/>
      <c r="ONL448" s="330"/>
      <c r="ONM448" s="330"/>
      <c r="ONN448" s="330"/>
      <c r="ONO448" s="330"/>
      <c r="ONP448" s="330"/>
      <c r="ONQ448" s="330"/>
      <c r="ONR448" s="330"/>
      <c r="ONS448" s="330"/>
      <c r="ONT448" s="330"/>
      <c r="ONU448" s="330"/>
      <c r="ONV448" s="330"/>
      <c r="ONW448" s="330"/>
      <c r="ONX448" s="330"/>
      <c r="ONY448" s="330"/>
      <c r="ONZ448" s="330"/>
      <c r="OOA448" s="330"/>
      <c r="OOB448" s="330"/>
      <c r="OOC448" s="330"/>
      <c r="OOD448" s="330"/>
      <c r="OOE448" s="330"/>
      <c r="OOF448" s="330"/>
      <c r="OOG448" s="330"/>
      <c r="OOH448" s="330"/>
      <c r="OOI448" s="330"/>
      <c r="OOJ448" s="330"/>
      <c r="OOK448" s="330"/>
      <c r="OOL448" s="330"/>
      <c r="OOM448" s="330"/>
      <c r="OON448" s="330"/>
      <c r="OOO448" s="330"/>
      <c r="OOP448" s="330"/>
      <c r="OOQ448" s="330"/>
      <c r="OOR448" s="330"/>
      <c r="OOS448" s="330"/>
      <c r="OOT448" s="330"/>
      <c r="OOU448" s="330"/>
      <c r="OOV448" s="330"/>
      <c r="OOW448" s="330"/>
      <c r="OOX448" s="330"/>
      <c r="OOY448" s="330"/>
      <c r="OOZ448" s="330"/>
      <c r="OPA448" s="330"/>
      <c r="OPB448" s="330"/>
      <c r="OPC448" s="330"/>
      <c r="OPD448" s="330"/>
      <c r="OPE448" s="330"/>
      <c r="OPF448" s="330"/>
      <c r="OPG448" s="330"/>
      <c r="OPH448" s="330"/>
      <c r="OPI448" s="330"/>
      <c r="OPJ448" s="330"/>
      <c r="OPK448" s="330"/>
      <c r="OPL448" s="330"/>
      <c r="OPM448" s="330"/>
      <c r="OPN448" s="330"/>
      <c r="OPO448" s="330"/>
      <c r="OPP448" s="330"/>
      <c r="OPQ448" s="330"/>
      <c r="OPR448" s="330"/>
      <c r="OPS448" s="330"/>
      <c r="OPT448" s="330"/>
      <c r="OPU448" s="330"/>
      <c r="OPV448" s="330"/>
      <c r="OPW448" s="330"/>
      <c r="OPX448" s="330"/>
      <c r="OPY448" s="330"/>
      <c r="OPZ448" s="330"/>
      <c r="OQA448" s="330"/>
      <c r="OQB448" s="330"/>
      <c r="OQC448" s="330"/>
      <c r="OQD448" s="330"/>
      <c r="OQE448" s="330"/>
      <c r="OQF448" s="330"/>
      <c r="OQG448" s="330"/>
      <c r="OQH448" s="330"/>
      <c r="OQI448" s="330"/>
      <c r="OQJ448" s="330"/>
      <c r="OQK448" s="330"/>
      <c r="OQL448" s="330"/>
      <c r="OQM448" s="330"/>
      <c r="OQN448" s="330"/>
      <c r="OQO448" s="330"/>
      <c r="OQP448" s="330"/>
      <c r="OQQ448" s="330"/>
      <c r="OQR448" s="330"/>
      <c r="OQS448" s="330"/>
      <c r="OQT448" s="330"/>
      <c r="OQU448" s="330"/>
      <c r="OQV448" s="330"/>
      <c r="OQW448" s="330"/>
      <c r="OQX448" s="330"/>
      <c r="OQY448" s="330"/>
      <c r="OQZ448" s="330"/>
      <c r="ORA448" s="330"/>
      <c r="ORB448" s="330"/>
      <c r="ORC448" s="330"/>
      <c r="ORD448" s="330"/>
      <c r="ORE448" s="330"/>
      <c r="ORF448" s="330"/>
      <c r="ORG448" s="330"/>
      <c r="ORH448" s="330"/>
      <c r="ORI448" s="330"/>
      <c r="ORJ448" s="330"/>
      <c r="ORK448" s="330"/>
      <c r="ORL448" s="330"/>
      <c r="ORM448" s="330"/>
      <c r="ORN448" s="330"/>
      <c r="ORO448" s="330"/>
      <c r="ORP448" s="330"/>
      <c r="ORQ448" s="330"/>
      <c r="ORR448" s="330"/>
      <c r="ORS448" s="330"/>
      <c r="ORT448" s="330"/>
      <c r="ORU448" s="330"/>
      <c r="ORV448" s="330"/>
      <c r="ORW448" s="330"/>
      <c r="ORX448" s="330"/>
      <c r="ORY448" s="330"/>
      <c r="ORZ448" s="330"/>
      <c r="OSA448" s="330"/>
      <c r="OSB448" s="330"/>
      <c r="OSC448" s="330"/>
      <c r="OSD448" s="330"/>
      <c r="OSE448" s="330"/>
      <c r="OSF448" s="330"/>
      <c r="OSG448" s="330"/>
      <c r="OSH448" s="330"/>
      <c r="OSI448" s="330"/>
      <c r="OSJ448" s="330"/>
      <c r="OSK448" s="330"/>
      <c r="OSL448" s="330"/>
      <c r="OSM448" s="330"/>
      <c r="OSN448" s="330"/>
      <c r="OSO448" s="330"/>
      <c r="OSP448" s="330"/>
      <c r="OSQ448" s="330"/>
      <c r="OSR448" s="330"/>
      <c r="OSS448" s="330"/>
      <c r="OST448" s="330"/>
      <c r="OSU448" s="330"/>
      <c r="OSV448" s="330"/>
      <c r="OSW448" s="330"/>
      <c r="OSX448" s="330"/>
      <c r="OSY448" s="330"/>
      <c r="OSZ448" s="330"/>
      <c r="OTA448" s="330"/>
      <c r="OTB448" s="330"/>
      <c r="OTC448" s="330"/>
      <c r="OTD448" s="330"/>
      <c r="OTE448" s="330"/>
      <c r="OTF448" s="330"/>
      <c r="OTG448" s="330"/>
      <c r="OTH448" s="330"/>
      <c r="OTI448" s="330"/>
      <c r="OTJ448" s="330"/>
      <c r="OTK448" s="330"/>
      <c r="OTL448" s="330"/>
      <c r="OTM448" s="330"/>
      <c r="OTN448" s="330"/>
      <c r="OTO448" s="330"/>
      <c r="OTP448" s="330"/>
      <c r="OTQ448" s="330"/>
      <c r="OTR448" s="330"/>
      <c r="OTS448" s="330"/>
      <c r="OTT448" s="330"/>
      <c r="OTU448" s="330"/>
      <c r="OTV448" s="330"/>
      <c r="OTW448" s="330"/>
      <c r="OTX448" s="330"/>
      <c r="OTY448" s="330"/>
      <c r="OTZ448" s="330"/>
      <c r="OUA448" s="330"/>
      <c r="OUB448" s="330"/>
      <c r="OUC448" s="330"/>
      <c r="OUD448" s="330"/>
      <c r="OUE448" s="330"/>
      <c r="OUF448" s="330"/>
      <c r="OUG448" s="330"/>
      <c r="OUH448" s="330"/>
      <c r="OUI448" s="330"/>
      <c r="OUJ448" s="330"/>
      <c r="OUK448" s="330"/>
      <c r="OUL448" s="330"/>
      <c r="OUM448" s="330"/>
      <c r="OUN448" s="330"/>
      <c r="OUO448" s="330"/>
      <c r="OUP448" s="330"/>
      <c r="OUQ448" s="330"/>
      <c r="OUR448" s="330"/>
      <c r="OUS448" s="330"/>
      <c r="OUT448" s="330"/>
      <c r="OUU448" s="330"/>
      <c r="OUV448" s="330"/>
      <c r="OUW448" s="330"/>
      <c r="OUX448" s="330"/>
      <c r="OUY448" s="330"/>
      <c r="OUZ448" s="330"/>
      <c r="OVA448" s="330"/>
      <c r="OVB448" s="330"/>
      <c r="OVC448" s="330"/>
      <c r="OVD448" s="330"/>
      <c r="OVE448" s="330"/>
      <c r="OVF448" s="330"/>
      <c r="OVG448" s="330"/>
      <c r="OVH448" s="330"/>
      <c r="OVI448" s="330"/>
      <c r="OVJ448" s="330"/>
      <c r="OVK448" s="330"/>
      <c r="OVL448" s="330"/>
      <c r="OVM448" s="330"/>
      <c r="OVN448" s="330"/>
      <c r="OVO448" s="330"/>
      <c r="OVP448" s="330"/>
      <c r="OVQ448" s="330"/>
      <c r="OVR448" s="330"/>
      <c r="OVS448" s="330"/>
      <c r="OVT448" s="330"/>
      <c r="OVU448" s="330"/>
      <c r="OVV448" s="330"/>
      <c r="OVW448" s="330"/>
      <c r="OVX448" s="330"/>
      <c r="OVY448" s="330"/>
      <c r="OVZ448" s="330"/>
      <c r="OWA448" s="330"/>
      <c r="OWB448" s="330"/>
      <c r="OWC448" s="330"/>
      <c r="OWD448" s="330"/>
      <c r="OWE448" s="330"/>
      <c r="OWF448" s="330"/>
      <c r="OWG448" s="330"/>
      <c r="OWH448" s="330"/>
      <c r="OWI448" s="330"/>
      <c r="OWJ448" s="330"/>
      <c r="OWK448" s="330"/>
      <c r="OWL448" s="330"/>
      <c r="OWM448" s="330"/>
      <c r="OWN448" s="330"/>
      <c r="OWO448" s="330"/>
      <c r="OWP448" s="330"/>
      <c r="OWQ448" s="330"/>
      <c r="OWR448" s="330"/>
      <c r="OWS448" s="330"/>
      <c r="OWT448" s="330"/>
      <c r="OWU448" s="330"/>
      <c r="OWV448" s="330"/>
      <c r="OWW448" s="330"/>
      <c r="OWX448" s="330"/>
      <c r="OWY448" s="330"/>
      <c r="OWZ448" s="330"/>
      <c r="OXA448" s="330"/>
      <c r="OXB448" s="330"/>
      <c r="OXC448" s="330"/>
      <c r="OXD448" s="330"/>
      <c r="OXE448" s="330"/>
      <c r="OXF448" s="330"/>
      <c r="OXG448" s="330"/>
      <c r="OXH448" s="330"/>
      <c r="OXI448" s="330"/>
      <c r="OXJ448" s="330"/>
      <c r="OXK448" s="330"/>
      <c r="OXL448" s="330"/>
      <c r="OXM448" s="330"/>
      <c r="OXN448" s="330"/>
      <c r="OXO448" s="330"/>
      <c r="OXP448" s="330"/>
      <c r="OXQ448" s="330"/>
      <c r="OXR448" s="330"/>
      <c r="OXS448" s="330"/>
      <c r="OXT448" s="330"/>
      <c r="OXU448" s="330"/>
      <c r="OXV448" s="330"/>
      <c r="OXW448" s="330"/>
      <c r="OXX448" s="330"/>
      <c r="OXY448" s="330"/>
      <c r="OXZ448" s="330"/>
      <c r="OYA448" s="330"/>
      <c r="OYB448" s="330"/>
      <c r="OYC448" s="330"/>
      <c r="OYD448" s="330"/>
      <c r="OYE448" s="330"/>
      <c r="OYF448" s="330"/>
      <c r="OYG448" s="330"/>
      <c r="OYH448" s="330"/>
      <c r="OYI448" s="330"/>
      <c r="OYJ448" s="330"/>
      <c r="OYK448" s="330"/>
      <c r="OYL448" s="330"/>
      <c r="OYM448" s="330"/>
      <c r="OYN448" s="330"/>
      <c r="OYO448" s="330"/>
      <c r="OYP448" s="330"/>
      <c r="OYQ448" s="330"/>
      <c r="OYR448" s="330"/>
      <c r="OYS448" s="330"/>
      <c r="OYT448" s="330"/>
      <c r="OYU448" s="330"/>
      <c r="OYV448" s="330"/>
      <c r="OYW448" s="330"/>
      <c r="OYX448" s="330"/>
      <c r="OYY448" s="330"/>
      <c r="OYZ448" s="330"/>
      <c r="OZA448" s="330"/>
      <c r="OZB448" s="330"/>
      <c r="OZC448" s="330"/>
      <c r="OZD448" s="330"/>
      <c r="OZE448" s="330"/>
      <c r="OZF448" s="330"/>
      <c r="OZG448" s="330"/>
      <c r="OZH448" s="330"/>
      <c r="OZI448" s="330"/>
      <c r="OZJ448" s="330"/>
      <c r="OZK448" s="330"/>
      <c r="OZL448" s="330"/>
      <c r="OZM448" s="330"/>
      <c r="OZN448" s="330"/>
      <c r="OZO448" s="330"/>
      <c r="OZP448" s="330"/>
      <c r="OZQ448" s="330"/>
      <c r="OZR448" s="330"/>
      <c r="OZS448" s="330"/>
      <c r="OZT448" s="330"/>
      <c r="OZU448" s="330"/>
      <c r="OZV448" s="330"/>
      <c r="OZW448" s="330"/>
      <c r="OZX448" s="330"/>
      <c r="OZY448" s="330"/>
      <c r="OZZ448" s="330"/>
      <c r="PAA448" s="330"/>
      <c r="PAB448" s="330"/>
      <c r="PAC448" s="330"/>
      <c r="PAD448" s="330"/>
      <c r="PAE448" s="330"/>
      <c r="PAF448" s="330"/>
      <c r="PAG448" s="330"/>
      <c r="PAH448" s="330"/>
      <c r="PAI448" s="330"/>
      <c r="PAJ448" s="330"/>
      <c r="PAK448" s="330"/>
      <c r="PAL448" s="330"/>
      <c r="PAM448" s="330"/>
      <c r="PAN448" s="330"/>
      <c r="PAO448" s="330"/>
      <c r="PAP448" s="330"/>
      <c r="PAQ448" s="330"/>
      <c r="PAR448" s="330"/>
      <c r="PAS448" s="330"/>
      <c r="PAT448" s="330"/>
      <c r="PAU448" s="330"/>
      <c r="PAV448" s="330"/>
      <c r="PAW448" s="330"/>
      <c r="PAX448" s="330"/>
      <c r="PAY448" s="330"/>
      <c r="PAZ448" s="330"/>
      <c r="PBA448" s="330"/>
      <c r="PBB448" s="330"/>
      <c r="PBC448" s="330"/>
      <c r="PBD448" s="330"/>
      <c r="PBE448" s="330"/>
      <c r="PBF448" s="330"/>
      <c r="PBG448" s="330"/>
      <c r="PBH448" s="330"/>
      <c r="PBI448" s="330"/>
      <c r="PBJ448" s="330"/>
      <c r="PBK448" s="330"/>
      <c r="PBL448" s="330"/>
      <c r="PBM448" s="330"/>
      <c r="PBN448" s="330"/>
      <c r="PBO448" s="330"/>
      <c r="PBP448" s="330"/>
      <c r="PBQ448" s="330"/>
      <c r="PBR448" s="330"/>
      <c r="PBS448" s="330"/>
      <c r="PBT448" s="330"/>
      <c r="PBU448" s="330"/>
      <c r="PBV448" s="330"/>
      <c r="PBW448" s="330"/>
      <c r="PBX448" s="330"/>
      <c r="PBY448" s="330"/>
      <c r="PBZ448" s="330"/>
      <c r="PCA448" s="330"/>
      <c r="PCB448" s="330"/>
      <c r="PCC448" s="330"/>
      <c r="PCD448" s="330"/>
      <c r="PCE448" s="330"/>
      <c r="PCF448" s="330"/>
      <c r="PCG448" s="330"/>
      <c r="PCH448" s="330"/>
      <c r="PCI448" s="330"/>
      <c r="PCJ448" s="330"/>
      <c r="PCK448" s="330"/>
      <c r="PCL448" s="330"/>
      <c r="PCM448" s="330"/>
      <c r="PCN448" s="330"/>
      <c r="PCO448" s="330"/>
      <c r="PCP448" s="330"/>
      <c r="PCQ448" s="330"/>
      <c r="PCR448" s="330"/>
      <c r="PCS448" s="330"/>
      <c r="PCT448" s="330"/>
      <c r="PCU448" s="330"/>
      <c r="PCV448" s="330"/>
      <c r="PCW448" s="330"/>
      <c r="PCX448" s="330"/>
      <c r="PCY448" s="330"/>
      <c r="PCZ448" s="330"/>
      <c r="PDA448" s="330"/>
      <c r="PDB448" s="330"/>
      <c r="PDC448" s="330"/>
      <c r="PDD448" s="330"/>
      <c r="PDE448" s="330"/>
      <c r="PDF448" s="330"/>
      <c r="PDG448" s="330"/>
      <c r="PDH448" s="330"/>
      <c r="PDI448" s="330"/>
      <c r="PDJ448" s="330"/>
      <c r="PDK448" s="330"/>
      <c r="PDL448" s="330"/>
      <c r="PDM448" s="330"/>
      <c r="PDN448" s="330"/>
      <c r="PDO448" s="330"/>
      <c r="PDP448" s="330"/>
      <c r="PDQ448" s="330"/>
      <c r="PDR448" s="330"/>
      <c r="PDS448" s="330"/>
      <c r="PDT448" s="330"/>
      <c r="PDU448" s="330"/>
      <c r="PDV448" s="330"/>
      <c r="PDW448" s="330"/>
      <c r="PDX448" s="330"/>
      <c r="PDY448" s="330"/>
      <c r="PDZ448" s="330"/>
      <c r="PEA448" s="330"/>
      <c r="PEB448" s="330"/>
      <c r="PEC448" s="330"/>
      <c r="PED448" s="330"/>
      <c r="PEE448" s="330"/>
      <c r="PEF448" s="330"/>
      <c r="PEG448" s="330"/>
      <c r="PEH448" s="330"/>
      <c r="PEI448" s="330"/>
      <c r="PEJ448" s="330"/>
      <c r="PEK448" s="330"/>
      <c r="PEL448" s="330"/>
      <c r="PEM448" s="330"/>
      <c r="PEN448" s="330"/>
      <c r="PEO448" s="330"/>
      <c r="PEP448" s="330"/>
      <c r="PEQ448" s="330"/>
      <c r="PER448" s="330"/>
      <c r="PES448" s="330"/>
      <c r="PET448" s="330"/>
      <c r="PEU448" s="330"/>
      <c r="PEV448" s="330"/>
      <c r="PEW448" s="330"/>
      <c r="PEX448" s="330"/>
      <c r="PEY448" s="330"/>
      <c r="PEZ448" s="330"/>
      <c r="PFA448" s="330"/>
      <c r="PFB448" s="330"/>
      <c r="PFC448" s="330"/>
      <c r="PFD448" s="330"/>
      <c r="PFE448" s="330"/>
      <c r="PFF448" s="330"/>
      <c r="PFG448" s="330"/>
      <c r="PFH448" s="330"/>
      <c r="PFI448" s="330"/>
      <c r="PFJ448" s="330"/>
      <c r="PFK448" s="330"/>
      <c r="PFL448" s="330"/>
      <c r="PFM448" s="330"/>
      <c r="PFN448" s="330"/>
      <c r="PFO448" s="330"/>
      <c r="PFP448" s="330"/>
      <c r="PFQ448" s="330"/>
      <c r="PFR448" s="330"/>
      <c r="PFS448" s="330"/>
      <c r="PFT448" s="330"/>
      <c r="PFU448" s="330"/>
      <c r="PFV448" s="330"/>
      <c r="PFW448" s="330"/>
      <c r="PFX448" s="330"/>
      <c r="PFY448" s="330"/>
      <c r="PFZ448" s="330"/>
      <c r="PGA448" s="330"/>
      <c r="PGB448" s="330"/>
      <c r="PGC448" s="330"/>
      <c r="PGD448" s="330"/>
      <c r="PGE448" s="330"/>
      <c r="PGF448" s="330"/>
      <c r="PGG448" s="330"/>
      <c r="PGH448" s="330"/>
      <c r="PGI448" s="330"/>
      <c r="PGJ448" s="330"/>
      <c r="PGK448" s="330"/>
      <c r="PGL448" s="330"/>
      <c r="PGM448" s="330"/>
      <c r="PGN448" s="330"/>
      <c r="PGO448" s="330"/>
      <c r="PGP448" s="330"/>
      <c r="PGQ448" s="330"/>
      <c r="PGR448" s="330"/>
      <c r="PGS448" s="330"/>
      <c r="PGT448" s="330"/>
      <c r="PGU448" s="330"/>
      <c r="PGV448" s="330"/>
      <c r="PGW448" s="330"/>
      <c r="PGX448" s="330"/>
      <c r="PGY448" s="330"/>
      <c r="PGZ448" s="330"/>
      <c r="PHA448" s="330"/>
      <c r="PHB448" s="330"/>
      <c r="PHC448" s="330"/>
      <c r="PHD448" s="330"/>
      <c r="PHE448" s="330"/>
      <c r="PHF448" s="330"/>
      <c r="PHG448" s="330"/>
      <c r="PHH448" s="330"/>
      <c r="PHI448" s="330"/>
      <c r="PHJ448" s="330"/>
      <c r="PHK448" s="330"/>
      <c r="PHL448" s="330"/>
      <c r="PHM448" s="330"/>
      <c r="PHN448" s="330"/>
      <c r="PHO448" s="330"/>
      <c r="PHP448" s="330"/>
      <c r="PHQ448" s="330"/>
      <c r="PHR448" s="330"/>
      <c r="PHS448" s="330"/>
      <c r="PHT448" s="330"/>
      <c r="PHU448" s="330"/>
      <c r="PHV448" s="330"/>
      <c r="PHW448" s="330"/>
      <c r="PHX448" s="330"/>
      <c r="PHY448" s="330"/>
      <c r="PHZ448" s="330"/>
      <c r="PIA448" s="330"/>
      <c r="PIB448" s="330"/>
      <c r="PIC448" s="330"/>
      <c r="PID448" s="330"/>
      <c r="PIE448" s="330"/>
      <c r="PIF448" s="330"/>
      <c r="PIG448" s="330"/>
      <c r="PIH448" s="330"/>
      <c r="PII448" s="330"/>
      <c r="PIJ448" s="330"/>
      <c r="PIK448" s="330"/>
      <c r="PIL448" s="330"/>
      <c r="PIM448" s="330"/>
      <c r="PIN448" s="330"/>
      <c r="PIO448" s="330"/>
      <c r="PIP448" s="330"/>
      <c r="PIQ448" s="330"/>
      <c r="PIR448" s="330"/>
      <c r="PIS448" s="330"/>
      <c r="PIT448" s="330"/>
      <c r="PIU448" s="330"/>
      <c r="PIV448" s="330"/>
      <c r="PIW448" s="330"/>
      <c r="PIX448" s="330"/>
      <c r="PIY448" s="330"/>
      <c r="PIZ448" s="330"/>
      <c r="PJA448" s="330"/>
      <c r="PJB448" s="330"/>
      <c r="PJC448" s="330"/>
      <c r="PJD448" s="330"/>
      <c r="PJE448" s="330"/>
      <c r="PJF448" s="330"/>
      <c r="PJG448" s="330"/>
      <c r="PJH448" s="330"/>
      <c r="PJI448" s="330"/>
      <c r="PJJ448" s="330"/>
      <c r="PJK448" s="330"/>
      <c r="PJL448" s="330"/>
      <c r="PJM448" s="330"/>
      <c r="PJN448" s="330"/>
      <c r="PJO448" s="330"/>
      <c r="PJP448" s="330"/>
      <c r="PJQ448" s="330"/>
      <c r="PJR448" s="330"/>
      <c r="PJS448" s="330"/>
      <c r="PJT448" s="330"/>
      <c r="PJU448" s="330"/>
      <c r="PJV448" s="330"/>
      <c r="PJW448" s="330"/>
      <c r="PJX448" s="330"/>
      <c r="PJY448" s="330"/>
      <c r="PJZ448" s="330"/>
      <c r="PKA448" s="330"/>
      <c r="PKB448" s="330"/>
      <c r="PKC448" s="330"/>
      <c r="PKD448" s="330"/>
      <c r="PKE448" s="330"/>
      <c r="PKF448" s="330"/>
      <c r="PKG448" s="330"/>
      <c r="PKH448" s="330"/>
      <c r="PKI448" s="330"/>
      <c r="PKJ448" s="330"/>
      <c r="PKK448" s="330"/>
      <c r="PKL448" s="330"/>
      <c r="PKM448" s="330"/>
      <c r="PKN448" s="330"/>
      <c r="PKO448" s="330"/>
      <c r="PKP448" s="330"/>
      <c r="PKQ448" s="330"/>
      <c r="PKR448" s="330"/>
      <c r="PKS448" s="330"/>
      <c r="PKT448" s="330"/>
      <c r="PKU448" s="330"/>
      <c r="PKV448" s="330"/>
      <c r="PKW448" s="330"/>
      <c r="PKX448" s="330"/>
      <c r="PKY448" s="330"/>
      <c r="PKZ448" s="330"/>
      <c r="PLA448" s="330"/>
      <c r="PLB448" s="330"/>
      <c r="PLC448" s="330"/>
      <c r="PLD448" s="330"/>
      <c r="PLE448" s="330"/>
      <c r="PLF448" s="330"/>
      <c r="PLG448" s="330"/>
      <c r="PLH448" s="330"/>
      <c r="PLI448" s="330"/>
      <c r="PLJ448" s="330"/>
      <c r="PLK448" s="330"/>
      <c r="PLL448" s="330"/>
      <c r="PLM448" s="330"/>
      <c r="PLN448" s="330"/>
      <c r="PLO448" s="330"/>
      <c r="PLP448" s="330"/>
      <c r="PLQ448" s="330"/>
      <c r="PLR448" s="330"/>
      <c r="PLS448" s="330"/>
      <c r="PLT448" s="330"/>
      <c r="PLU448" s="330"/>
      <c r="PLV448" s="330"/>
      <c r="PLW448" s="330"/>
      <c r="PLX448" s="330"/>
      <c r="PLY448" s="330"/>
      <c r="PLZ448" s="330"/>
      <c r="PMA448" s="330"/>
      <c r="PMB448" s="330"/>
      <c r="PMC448" s="330"/>
      <c r="PMD448" s="330"/>
      <c r="PME448" s="330"/>
      <c r="PMF448" s="330"/>
      <c r="PMG448" s="330"/>
      <c r="PMH448" s="330"/>
      <c r="PMI448" s="330"/>
      <c r="PMJ448" s="330"/>
      <c r="PMK448" s="330"/>
      <c r="PML448" s="330"/>
      <c r="PMM448" s="330"/>
      <c r="PMN448" s="330"/>
      <c r="PMO448" s="330"/>
      <c r="PMP448" s="330"/>
      <c r="PMQ448" s="330"/>
      <c r="PMR448" s="330"/>
      <c r="PMS448" s="330"/>
      <c r="PMT448" s="330"/>
      <c r="PMU448" s="330"/>
      <c r="PMV448" s="330"/>
      <c r="PMW448" s="330"/>
      <c r="PMX448" s="330"/>
      <c r="PMY448" s="330"/>
      <c r="PMZ448" s="330"/>
      <c r="PNA448" s="330"/>
      <c r="PNB448" s="330"/>
      <c r="PNC448" s="330"/>
      <c r="PND448" s="330"/>
      <c r="PNE448" s="330"/>
      <c r="PNF448" s="330"/>
      <c r="PNG448" s="330"/>
      <c r="PNH448" s="330"/>
      <c r="PNI448" s="330"/>
      <c r="PNJ448" s="330"/>
      <c r="PNK448" s="330"/>
      <c r="PNL448" s="330"/>
      <c r="PNM448" s="330"/>
      <c r="PNN448" s="330"/>
      <c r="PNO448" s="330"/>
      <c r="PNP448" s="330"/>
      <c r="PNQ448" s="330"/>
      <c r="PNR448" s="330"/>
      <c r="PNS448" s="330"/>
      <c r="PNT448" s="330"/>
      <c r="PNU448" s="330"/>
      <c r="PNV448" s="330"/>
      <c r="PNW448" s="330"/>
      <c r="PNX448" s="330"/>
      <c r="PNY448" s="330"/>
      <c r="PNZ448" s="330"/>
      <c r="POA448" s="330"/>
      <c r="POB448" s="330"/>
      <c r="POC448" s="330"/>
      <c r="POD448" s="330"/>
      <c r="POE448" s="330"/>
      <c r="POF448" s="330"/>
      <c r="POG448" s="330"/>
      <c r="POH448" s="330"/>
      <c r="POI448" s="330"/>
      <c r="POJ448" s="330"/>
      <c r="POK448" s="330"/>
      <c r="POL448" s="330"/>
      <c r="POM448" s="330"/>
      <c r="PON448" s="330"/>
      <c r="POO448" s="330"/>
      <c r="POP448" s="330"/>
      <c r="POQ448" s="330"/>
      <c r="POR448" s="330"/>
      <c r="POS448" s="330"/>
      <c r="POT448" s="330"/>
      <c r="POU448" s="330"/>
      <c r="POV448" s="330"/>
      <c r="POW448" s="330"/>
      <c r="POX448" s="330"/>
      <c r="POY448" s="330"/>
      <c r="POZ448" s="330"/>
      <c r="PPA448" s="330"/>
      <c r="PPB448" s="330"/>
      <c r="PPC448" s="330"/>
      <c r="PPD448" s="330"/>
      <c r="PPE448" s="330"/>
      <c r="PPF448" s="330"/>
      <c r="PPG448" s="330"/>
      <c r="PPH448" s="330"/>
      <c r="PPI448" s="330"/>
      <c r="PPJ448" s="330"/>
      <c r="PPK448" s="330"/>
      <c r="PPL448" s="330"/>
      <c r="PPM448" s="330"/>
      <c r="PPN448" s="330"/>
      <c r="PPO448" s="330"/>
      <c r="PPP448" s="330"/>
      <c r="PPQ448" s="330"/>
      <c r="PPR448" s="330"/>
      <c r="PPS448" s="330"/>
      <c r="PPT448" s="330"/>
      <c r="PPU448" s="330"/>
      <c r="PPV448" s="330"/>
      <c r="PPW448" s="330"/>
      <c r="PPX448" s="330"/>
      <c r="PPY448" s="330"/>
      <c r="PPZ448" s="330"/>
      <c r="PQA448" s="330"/>
      <c r="PQB448" s="330"/>
      <c r="PQC448" s="330"/>
      <c r="PQD448" s="330"/>
      <c r="PQE448" s="330"/>
      <c r="PQF448" s="330"/>
      <c r="PQG448" s="330"/>
      <c r="PQH448" s="330"/>
      <c r="PQI448" s="330"/>
      <c r="PQJ448" s="330"/>
      <c r="PQK448" s="330"/>
      <c r="PQL448" s="330"/>
      <c r="PQM448" s="330"/>
      <c r="PQN448" s="330"/>
      <c r="PQO448" s="330"/>
      <c r="PQP448" s="330"/>
      <c r="PQQ448" s="330"/>
      <c r="PQR448" s="330"/>
      <c r="PQS448" s="330"/>
      <c r="PQT448" s="330"/>
      <c r="PQU448" s="330"/>
      <c r="PQV448" s="330"/>
      <c r="PQW448" s="330"/>
      <c r="PQX448" s="330"/>
      <c r="PQY448" s="330"/>
      <c r="PQZ448" s="330"/>
      <c r="PRA448" s="330"/>
      <c r="PRB448" s="330"/>
      <c r="PRC448" s="330"/>
      <c r="PRD448" s="330"/>
      <c r="PRE448" s="330"/>
      <c r="PRF448" s="330"/>
      <c r="PRG448" s="330"/>
      <c r="PRH448" s="330"/>
      <c r="PRI448" s="330"/>
      <c r="PRJ448" s="330"/>
      <c r="PRK448" s="330"/>
      <c r="PRL448" s="330"/>
      <c r="PRM448" s="330"/>
      <c r="PRN448" s="330"/>
      <c r="PRO448" s="330"/>
      <c r="PRP448" s="330"/>
      <c r="PRQ448" s="330"/>
      <c r="PRR448" s="330"/>
      <c r="PRS448" s="330"/>
      <c r="PRT448" s="330"/>
      <c r="PRU448" s="330"/>
      <c r="PRV448" s="330"/>
      <c r="PRW448" s="330"/>
      <c r="PRX448" s="330"/>
      <c r="PRY448" s="330"/>
      <c r="PRZ448" s="330"/>
      <c r="PSA448" s="330"/>
      <c r="PSB448" s="330"/>
      <c r="PSC448" s="330"/>
      <c r="PSD448" s="330"/>
      <c r="PSE448" s="330"/>
      <c r="PSF448" s="330"/>
      <c r="PSG448" s="330"/>
      <c r="PSH448" s="330"/>
      <c r="PSI448" s="330"/>
      <c r="PSJ448" s="330"/>
      <c r="PSK448" s="330"/>
      <c r="PSL448" s="330"/>
      <c r="PSM448" s="330"/>
      <c r="PSN448" s="330"/>
      <c r="PSO448" s="330"/>
      <c r="PSP448" s="330"/>
      <c r="PSQ448" s="330"/>
      <c r="PSR448" s="330"/>
      <c r="PSS448" s="330"/>
      <c r="PST448" s="330"/>
      <c r="PSU448" s="330"/>
      <c r="PSV448" s="330"/>
      <c r="PSW448" s="330"/>
      <c r="PSX448" s="330"/>
      <c r="PSY448" s="330"/>
      <c r="PSZ448" s="330"/>
      <c r="PTA448" s="330"/>
      <c r="PTB448" s="330"/>
      <c r="PTC448" s="330"/>
      <c r="PTD448" s="330"/>
      <c r="PTE448" s="330"/>
      <c r="PTF448" s="330"/>
      <c r="PTG448" s="330"/>
      <c r="PTH448" s="330"/>
      <c r="PTI448" s="330"/>
      <c r="PTJ448" s="330"/>
      <c r="PTK448" s="330"/>
      <c r="PTL448" s="330"/>
      <c r="PTM448" s="330"/>
      <c r="PTN448" s="330"/>
      <c r="PTO448" s="330"/>
      <c r="PTP448" s="330"/>
      <c r="PTQ448" s="330"/>
      <c r="PTR448" s="330"/>
      <c r="PTS448" s="330"/>
      <c r="PTT448" s="330"/>
      <c r="PTU448" s="330"/>
      <c r="PTV448" s="330"/>
      <c r="PTW448" s="330"/>
      <c r="PTX448" s="330"/>
      <c r="PTY448" s="330"/>
      <c r="PTZ448" s="330"/>
      <c r="PUA448" s="330"/>
      <c r="PUB448" s="330"/>
      <c r="PUC448" s="330"/>
      <c r="PUD448" s="330"/>
      <c r="PUE448" s="330"/>
      <c r="PUF448" s="330"/>
      <c r="PUG448" s="330"/>
      <c r="PUH448" s="330"/>
      <c r="PUI448" s="330"/>
      <c r="PUJ448" s="330"/>
      <c r="PUK448" s="330"/>
      <c r="PUL448" s="330"/>
      <c r="PUM448" s="330"/>
      <c r="PUN448" s="330"/>
      <c r="PUO448" s="330"/>
      <c r="PUP448" s="330"/>
      <c r="PUQ448" s="330"/>
      <c r="PUR448" s="330"/>
      <c r="PUS448" s="330"/>
      <c r="PUT448" s="330"/>
      <c r="PUU448" s="330"/>
      <c r="PUV448" s="330"/>
      <c r="PUW448" s="330"/>
      <c r="PUX448" s="330"/>
      <c r="PUY448" s="330"/>
      <c r="PUZ448" s="330"/>
      <c r="PVA448" s="330"/>
      <c r="PVB448" s="330"/>
      <c r="PVC448" s="330"/>
      <c r="PVD448" s="330"/>
      <c r="PVE448" s="330"/>
      <c r="PVF448" s="330"/>
      <c r="PVG448" s="330"/>
      <c r="PVH448" s="330"/>
      <c r="PVI448" s="330"/>
      <c r="PVJ448" s="330"/>
      <c r="PVK448" s="330"/>
      <c r="PVL448" s="330"/>
      <c r="PVM448" s="330"/>
      <c r="PVN448" s="330"/>
      <c r="PVO448" s="330"/>
      <c r="PVP448" s="330"/>
      <c r="PVQ448" s="330"/>
      <c r="PVR448" s="330"/>
      <c r="PVS448" s="330"/>
      <c r="PVT448" s="330"/>
      <c r="PVU448" s="330"/>
      <c r="PVV448" s="330"/>
      <c r="PVW448" s="330"/>
      <c r="PVX448" s="330"/>
      <c r="PVY448" s="330"/>
      <c r="PVZ448" s="330"/>
      <c r="PWA448" s="330"/>
      <c r="PWB448" s="330"/>
      <c r="PWC448" s="330"/>
      <c r="PWD448" s="330"/>
      <c r="PWE448" s="330"/>
      <c r="PWF448" s="330"/>
      <c r="PWG448" s="330"/>
      <c r="PWH448" s="330"/>
      <c r="PWI448" s="330"/>
      <c r="PWJ448" s="330"/>
      <c r="PWK448" s="330"/>
      <c r="PWL448" s="330"/>
      <c r="PWM448" s="330"/>
      <c r="PWN448" s="330"/>
      <c r="PWO448" s="330"/>
      <c r="PWP448" s="330"/>
      <c r="PWQ448" s="330"/>
      <c r="PWR448" s="330"/>
      <c r="PWS448" s="330"/>
      <c r="PWT448" s="330"/>
      <c r="PWU448" s="330"/>
      <c r="PWV448" s="330"/>
      <c r="PWW448" s="330"/>
      <c r="PWX448" s="330"/>
      <c r="PWY448" s="330"/>
      <c r="PWZ448" s="330"/>
      <c r="PXA448" s="330"/>
      <c r="PXB448" s="330"/>
      <c r="PXC448" s="330"/>
      <c r="PXD448" s="330"/>
      <c r="PXE448" s="330"/>
      <c r="PXF448" s="330"/>
      <c r="PXG448" s="330"/>
      <c r="PXH448" s="330"/>
      <c r="PXI448" s="330"/>
      <c r="PXJ448" s="330"/>
      <c r="PXK448" s="330"/>
      <c r="PXL448" s="330"/>
      <c r="PXM448" s="330"/>
      <c r="PXN448" s="330"/>
      <c r="PXO448" s="330"/>
      <c r="PXP448" s="330"/>
      <c r="PXQ448" s="330"/>
      <c r="PXR448" s="330"/>
      <c r="PXS448" s="330"/>
      <c r="PXT448" s="330"/>
      <c r="PXU448" s="330"/>
      <c r="PXV448" s="330"/>
      <c r="PXW448" s="330"/>
      <c r="PXX448" s="330"/>
      <c r="PXY448" s="330"/>
      <c r="PXZ448" s="330"/>
      <c r="PYA448" s="330"/>
      <c r="PYB448" s="330"/>
      <c r="PYC448" s="330"/>
      <c r="PYD448" s="330"/>
      <c r="PYE448" s="330"/>
      <c r="PYF448" s="330"/>
      <c r="PYG448" s="330"/>
      <c r="PYH448" s="330"/>
      <c r="PYI448" s="330"/>
      <c r="PYJ448" s="330"/>
      <c r="PYK448" s="330"/>
      <c r="PYL448" s="330"/>
      <c r="PYM448" s="330"/>
      <c r="PYN448" s="330"/>
      <c r="PYO448" s="330"/>
      <c r="PYP448" s="330"/>
      <c r="PYQ448" s="330"/>
      <c r="PYR448" s="330"/>
      <c r="PYS448" s="330"/>
      <c r="PYT448" s="330"/>
      <c r="PYU448" s="330"/>
      <c r="PYV448" s="330"/>
      <c r="PYW448" s="330"/>
      <c r="PYX448" s="330"/>
      <c r="PYY448" s="330"/>
      <c r="PYZ448" s="330"/>
      <c r="PZA448" s="330"/>
      <c r="PZB448" s="330"/>
      <c r="PZC448" s="330"/>
      <c r="PZD448" s="330"/>
      <c r="PZE448" s="330"/>
      <c r="PZF448" s="330"/>
      <c r="PZG448" s="330"/>
      <c r="PZH448" s="330"/>
      <c r="PZI448" s="330"/>
      <c r="PZJ448" s="330"/>
      <c r="PZK448" s="330"/>
      <c r="PZL448" s="330"/>
      <c r="PZM448" s="330"/>
      <c r="PZN448" s="330"/>
      <c r="PZO448" s="330"/>
      <c r="PZP448" s="330"/>
      <c r="PZQ448" s="330"/>
      <c r="PZR448" s="330"/>
      <c r="PZS448" s="330"/>
      <c r="PZT448" s="330"/>
      <c r="PZU448" s="330"/>
      <c r="PZV448" s="330"/>
      <c r="PZW448" s="330"/>
      <c r="PZX448" s="330"/>
      <c r="PZY448" s="330"/>
      <c r="PZZ448" s="330"/>
      <c r="QAA448" s="330"/>
      <c r="QAB448" s="330"/>
      <c r="QAC448" s="330"/>
      <c r="QAD448" s="330"/>
      <c r="QAE448" s="330"/>
      <c r="QAF448" s="330"/>
      <c r="QAG448" s="330"/>
      <c r="QAH448" s="330"/>
      <c r="QAI448" s="330"/>
      <c r="QAJ448" s="330"/>
      <c r="QAK448" s="330"/>
      <c r="QAL448" s="330"/>
      <c r="QAM448" s="330"/>
      <c r="QAN448" s="330"/>
      <c r="QAO448" s="330"/>
      <c r="QAP448" s="330"/>
      <c r="QAQ448" s="330"/>
      <c r="QAR448" s="330"/>
      <c r="QAS448" s="330"/>
      <c r="QAT448" s="330"/>
      <c r="QAU448" s="330"/>
      <c r="QAV448" s="330"/>
      <c r="QAW448" s="330"/>
      <c r="QAX448" s="330"/>
      <c r="QAY448" s="330"/>
      <c r="QAZ448" s="330"/>
      <c r="QBA448" s="330"/>
      <c r="QBB448" s="330"/>
      <c r="QBC448" s="330"/>
      <c r="QBD448" s="330"/>
      <c r="QBE448" s="330"/>
      <c r="QBF448" s="330"/>
      <c r="QBG448" s="330"/>
      <c r="QBH448" s="330"/>
      <c r="QBI448" s="330"/>
      <c r="QBJ448" s="330"/>
      <c r="QBK448" s="330"/>
      <c r="QBL448" s="330"/>
      <c r="QBM448" s="330"/>
      <c r="QBN448" s="330"/>
      <c r="QBO448" s="330"/>
      <c r="QBP448" s="330"/>
      <c r="QBQ448" s="330"/>
      <c r="QBR448" s="330"/>
      <c r="QBS448" s="330"/>
      <c r="QBT448" s="330"/>
      <c r="QBU448" s="330"/>
      <c r="QBV448" s="330"/>
      <c r="QBW448" s="330"/>
      <c r="QBX448" s="330"/>
      <c r="QBY448" s="330"/>
      <c r="QBZ448" s="330"/>
      <c r="QCA448" s="330"/>
      <c r="QCB448" s="330"/>
      <c r="QCC448" s="330"/>
      <c r="QCD448" s="330"/>
      <c r="QCE448" s="330"/>
      <c r="QCF448" s="330"/>
      <c r="QCG448" s="330"/>
      <c r="QCH448" s="330"/>
      <c r="QCI448" s="330"/>
      <c r="QCJ448" s="330"/>
      <c r="QCK448" s="330"/>
      <c r="QCL448" s="330"/>
      <c r="QCM448" s="330"/>
      <c r="QCN448" s="330"/>
      <c r="QCO448" s="330"/>
      <c r="QCP448" s="330"/>
      <c r="QCQ448" s="330"/>
      <c r="QCR448" s="330"/>
      <c r="QCS448" s="330"/>
      <c r="QCT448" s="330"/>
      <c r="QCU448" s="330"/>
      <c r="QCV448" s="330"/>
      <c r="QCW448" s="330"/>
      <c r="QCX448" s="330"/>
      <c r="QCY448" s="330"/>
      <c r="QCZ448" s="330"/>
      <c r="QDA448" s="330"/>
      <c r="QDB448" s="330"/>
      <c r="QDC448" s="330"/>
      <c r="QDD448" s="330"/>
      <c r="QDE448" s="330"/>
      <c r="QDF448" s="330"/>
      <c r="QDG448" s="330"/>
      <c r="QDH448" s="330"/>
      <c r="QDI448" s="330"/>
      <c r="QDJ448" s="330"/>
      <c r="QDK448" s="330"/>
      <c r="QDL448" s="330"/>
      <c r="QDM448" s="330"/>
      <c r="QDN448" s="330"/>
      <c r="QDO448" s="330"/>
      <c r="QDP448" s="330"/>
      <c r="QDQ448" s="330"/>
      <c r="QDR448" s="330"/>
      <c r="QDS448" s="330"/>
      <c r="QDT448" s="330"/>
      <c r="QDU448" s="330"/>
      <c r="QDV448" s="330"/>
      <c r="QDW448" s="330"/>
      <c r="QDX448" s="330"/>
      <c r="QDY448" s="330"/>
      <c r="QDZ448" s="330"/>
      <c r="QEA448" s="330"/>
      <c r="QEB448" s="330"/>
      <c r="QEC448" s="330"/>
      <c r="QED448" s="330"/>
      <c r="QEE448" s="330"/>
      <c r="QEF448" s="330"/>
      <c r="QEG448" s="330"/>
      <c r="QEH448" s="330"/>
      <c r="QEI448" s="330"/>
      <c r="QEJ448" s="330"/>
      <c r="QEK448" s="330"/>
      <c r="QEL448" s="330"/>
      <c r="QEM448" s="330"/>
      <c r="QEN448" s="330"/>
      <c r="QEO448" s="330"/>
      <c r="QEP448" s="330"/>
      <c r="QEQ448" s="330"/>
      <c r="QER448" s="330"/>
      <c r="QES448" s="330"/>
      <c r="QET448" s="330"/>
      <c r="QEU448" s="330"/>
      <c r="QEV448" s="330"/>
      <c r="QEW448" s="330"/>
      <c r="QEX448" s="330"/>
      <c r="QEY448" s="330"/>
      <c r="QEZ448" s="330"/>
      <c r="QFA448" s="330"/>
      <c r="QFB448" s="330"/>
      <c r="QFC448" s="330"/>
      <c r="QFD448" s="330"/>
      <c r="QFE448" s="330"/>
      <c r="QFF448" s="330"/>
      <c r="QFG448" s="330"/>
      <c r="QFH448" s="330"/>
      <c r="QFI448" s="330"/>
      <c r="QFJ448" s="330"/>
      <c r="QFK448" s="330"/>
      <c r="QFL448" s="330"/>
      <c r="QFM448" s="330"/>
      <c r="QFN448" s="330"/>
      <c r="QFO448" s="330"/>
      <c r="QFP448" s="330"/>
      <c r="QFQ448" s="330"/>
      <c r="QFR448" s="330"/>
      <c r="QFS448" s="330"/>
      <c r="QFT448" s="330"/>
      <c r="QFU448" s="330"/>
      <c r="QFV448" s="330"/>
      <c r="QFW448" s="330"/>
      <c r="QFX448" s="330"/>
      <c r="QFY448" s="330"/>
      <c r="QFZ448" s="330"/>
      <c r="QGA448" s="330"/>
      <c r="QGB448" s="330"/>
      <c r="QGC448" s="330"/>
      <c r="QGD448" s="330"/>
      <c r="QGE448" s="330"/>
      <c r="QGF448" s="330"/>
      <c r="QGG448" s="330"/>
      <c r="QGH448" s="330"/>
      <c r="QGI448" s="330"/>
      <c r="QGJ448" s="330"/>
      <c r="QGK448" s="330"/>
      <c r="QGL448" s="330"/>
      <c r="QGM448" s="330"/>
      <c r="QGN448" s="330"/>
      <c r="QGO448" s="330"/>
      <c r="QGP448" s="330"/>
      <c r="QGQ448" s="330"/>
      <c r="QGR448" s="330"/>
      <c r="QGS448" s="330"/>
      <c r="QGT448" s="330"/>
      <c r="QGU448" s="330"/>
      <c r="QGV448" s="330"/>
      <c r="QGW448" s="330"/>
      <c r="QGX448" s="330"/>
      <c r="QGY448" s="330"/>
      <c r="QGZ448" s="330"/>
      <c r="QHA448" s="330"/>
      <c r="QHB448" s="330"/>
      <c r="QHC448" s="330"/>
      <c r="QHD448" s="330"/>
      <c r="QHE448" s="330"/>
      <c r="QHF448" s="330"/>
      <c r="QHG448" s="330"/>
      <c r="QHH448" s="330"/>
      <c r="QHI448" s="330"/>
      <c r="QHJ448" s="330"/>
      <c r="QHK448" s="330"/>
      <c r="QHL448" s="330"/>
      <c r="QHM448" s="330"/>
      <c r="QHN448" s="330"/>
      <c r="QHO448" s="330"/>
      <c r="QHP448" s="330"/>
      <c r="QHQ448" s="330"/>
      <c r="QHR448" s="330"/>
      <c r="QHS448" s="330"/>
      <c r="QHT448" s="330"/>
      <c r="QHU448" s="330"/>
      <c r="QHV448" s="330"/>
      <c r="QHW448" s="330"/>
      <c r="QHX448" s="330"/>
      <c r="QHY448" s="330"/>
      <c r="QHZ448" s="330"/>
      <c r="QIA448" s="330"/>
      <c r="QIB448" s="330"/>
      <c r="QIC448" s="330"/>
      <c r="QID448" s="330"/>
      <c r="QIE448" s="330"/>
      <c r="QIF448" s="330"/>
      <c r="QIG448" s="330"/>
      <c r="QIH448" s="330"/>
      <c r="QII448" s="330"/>
      <c r="QIJ448" s="330"/>
      <c r="QIK448" s="330"/>
      <c r="QIL448" s="330"/>
      <c r="QIM448" s="330"/>
      <c r="QIN448" s="330"/>
      <c r="QIO448" s="330"/>
      <c r="QIP448" s="330"/>
      <c r="QIQ448" s="330"/>
      <c r="QIR448" s="330"/>
      <c r="QIS448" s="330"/>
      <c r="QIT448" s="330"/>
      <c r="QIU448" s="330"/>
      <c r="QIV448" s="330"/>
      <c r="QIW448" s="330"/>
      <c r="QIX448" s="330"/>
      <c r="QIY448" s="330"/>
      <c r="QIZ448" s="330"/>
      <c r="QJA448" s="330"/>
      <c r="QJB448" s="330"/>
      <c r="QJC448" s="330"/>
      <c r="QJD448" s="330"/>
      <c r="QJE448" s="330"/>
      <c r="QJF448" s="330"/>
      <c r="QJG448" s="330"/>
      <c r="QJH448" s="330"/>
      <c r="QJI448" s="330"/>
      <c r="QJJ448" s="330"/>
      <c r="QJK448" s="330"/>
      <c r="QJL448" s="330"/>
      <c r="QJM448" s="330"/>
      <c r="QJN448" s="330"/>
      <c r="QJO448" s="330"/>
      <c r="QJP448" s="330"/>
      <c r="QJQ448" s="330"/>
      <c r="QJR448" s="330"/>
      <c r="QJS448" s="330"/>
      <c r="QJT448" s="330"/>
      <c r="QJU448" s="330"/>
      <c r="QJV448" s="330"/>
      <c r="QJW448" s="330"/>
      <c r="QJX448" s="330"/>
      <c r="QJY448" s="330"/>
      <c r="QJZ448" s="330"/>
      <c r="QKA448" s="330"/>
      <c r="QKB448" s="330"/>
      <c r="QKC448" s="330"/>
      <c r="QKD448" s="330"/>
      <c r="QKE448" s="330"/>
      <c r="QKF448" s="330"/>
      <c r="QKG448" s="330"/>
      <c r="QKH448" s="330"/>
      <c r="QKI448" s="330"/>
      <c r="QKJ448" s="330"/>
      <c r="QKK448" s="330"/>
      <c r="QKL448" s="330"/>
      <c r="QKM448" s="330"/>
      <c r="QKN448" s="330"/>
      <c r="QKO448" s="330"/>
      <c r="QKP448" s="330"/>
      <c r="QKQ448" s="330"/>
      <c r="QKR448" s="330"/>
      <c r="QKS448" s="330"/>
      <c r="QKT448" s="330"/>
      <c r="QKU448" s="330"/>
      <c r="QKV448" s="330"/>
      <c r="QKW448" s="330"/>
      <c r="QKX448" s="330"/>
      <c r="QKY448" s="330"/>
      <c r="QKZ448" s="330"/>
      <c r="QLA448" s="330"/>
      <c r="QLB448" s="330"/>
      <c r="QLC448" s="330"/>
      <c r="QLD448" s="330"/>
      <c r="QLE448" s="330"/>
      <c r="QLF448" s="330"/>
      <c r="QLG448" s="330"/>
      <c r="QLH448" s="330"/>
      <c r="QLI448" s="330"/>
      <c r="QLJ448" s="330"/>
      <c r="QLK448" s="330"/>
      <c r="QLL448" s="330"/>
      <c r="QLM448" s="330"/>
      <c r="QLN448" s="330"/>
      <c r="QLO448" s="330"/>
      <c r="QLP448" s="330"/>
      <c r="QLQ448" s="330"/>
      <c r="QLR448" s="330"/>
      <c r="QLS448" s="330"/>
      <c r="QLT448" s="330"/>
      <c r="QLU448" s="330"/>
      <c r="QLV448" s="330"/>
      <c r="QLW448" s="330"/>
      <c r="QLX448" s="330"/>
      <c r="QLY448" s="330"/>
      <c r="QLZ448" s="330"/>
      <c r="QMA448" s="330"/>
      <c r="QMB448" s="330"/>
      <c r="QMC448" s="330"/>
      <c r="QMD448" s="330"/>
      <c r="QME448" s="330"/>
      <c r="QMF448" s="330"/>
      <c r="QMG448" s="330"/>
      <c r="QMH448" s="330"/>
      <c r="QMI448" s="330"/>
      <c r="QMJ448" s="330"/>
      <c r="QMK448" s="330"/>
      <c r="QML448" s="330"/>
      <c r="QMM448" s="330"/>
      <c r="QMN448" s="330"/>
      <c r="QMO448" s="330"/>
      <c r="QMP448" s="330"/>
      <c r="QMQ448" s="330"/>
      <c r="QMR448" s="330"/>
      <c r="QMS448" s="330"/>
      <c r="QMT448" s="330"/>
      <c r="QMU448" s="330"/>
      <c r="QMV448" s="330"/>
      <c r="QMW448" s="330"/>
      <c r="QMX448" s="330"/>
      <c r="QMY448" s="330"/>
      <c r="QMZ448" s="330"/>
      <c r="QNA448" s="330"/>
      <c r="QNB448" s="330"/>
      <c r="QNC448" s="330"/>
      <c r="QND448" s="330"/>
      <c r="QNE448" s="330"/>
      <c r="QNF448" s="330"/>
      <c r="QNG448" s="330"/>
      <c r="QNH448" s="330"/>
      <c r="QNI448" s="330"/>
      <c r="QNJ448" s="330"/>
      <c r="QNK448" s="330"/>
      <c r="QNL448" s="330"/>
      <c r="QNM448" s="330"/>
      <c r="QNN448" s="330"/>
      <c r="QNO448" s="330"/>
      <c r="QNP448" s="330"/>
      <c r="QNQ448" s="330"/>
      <c r="QNR448" s="330"/>
      <c r="QNS448" s="330"/>
      <c r="QNT448" s="330"/>
      <c r="QNU448" s="330"/>
      <c r="QNV448" s="330"/>
      <c r="QNW448" s="330"/>
      <c r="QNX448" s="330"/>
      <c r="QNY448" s="330"/>
      <c r="QNZ448" s="330"/>
      <c r="QOA448" s="330"/>
      <c r="QOB448" s="330"/>
      <c r="QOC448" s="330"/>
      <c r="QOD448" s="330"/>
      <c r="QOE448" s="330"/>
      <c r="QOF448" s="330"/>
      <c r="QOG448" s="330"/>
      <c r="QOH448" s="330"/>
      <c r="QOI448" s="330"/>
      <c r="QOJ448" s="330"/>
      <c r="QOK448" s="330"/>
      <c r="QOL448" s="330"/>
      <c r="QOM448" s="330"/>
      <c r="QON448" s="330"/>
      <c r="QOO448" s="330"/>
      <c r="QOP448" s="330"/>
      <c r="QOQ448" s="330"/>
      <c r="QOR448" s="330"/>
      <c r="QOS448" s="330"/>
      <c r="QOT448" s="330"/>
      <c r="QOU448" s="330"/>
      <c r="QOV448" s="330"/>
      <c r="QOW448" s="330"/>
      <c r="QOX448" s="330"/>
      <c r="QOY448" s="330"/>
      <c r="QOZ448" s="330"/>
      <c r="QPA448" s="330"/>
      <c r="QPB448" s="330"/>
      <c r="QPC448" s="330"/>
      <c r="QPD448" s="330"/>
      <c r="QPE448" s="330"/>
      <c r="QPF448" s="330"/>
      <c r="QPG448" s="330"/>
      <c r="QPH448" s="330"/>
      <c r="QPI448" s="330"/>
      <c r="QPJ448" s="330"/>
      <c r="QPK448" s="330"/>
      <c r="QPL448" s="330"/>
      <c r="QPM448" s="330"/>
      <c r="QPN448" s="330"/>
      <c r="QPO448" s="330"/>
      <c r="QPP448" s="330"/>
      <c r="QPQ448" s="330"/>
      <c r="QPR448" s="330"/>
      <c r="QPS448" s="330"/>
      <c r="QPT448" s="330"/>
      <c r="QPU448" s="330"/>
      <c r="QPV448" s="330"/>
      <c r="QPW448" s="330"/>
      <c r="QPX448" s="330"/>
      <c r="QPY448" s="330"/>
      <c r="QPZ448" s="330"/>
      <c r="QQA448" s="330"/>
      <c r="QQB448" s="330"/>
      <c r="QQC448" s="330"/>
      <c r="QQD448" s="330"/>
      <c r="QQE448" s="330"/>
      <c r="QQF448" s="330"/>
      <c r="QQG448" s="330"/>
      <c r="QQH448" s="330"/>
      <c r="QQI448" s="330"/>
      <c r="QQJ448" s="330"/>
      <c r="QQK448" s="330"/>
      <c r="QQL448" s="330"/>
      <c r="QQM448" s="330"/>
      <c r="QQN448" s="330"/>
      <c r="QQO448" s="330"/>
      <c r="QQP448" s="330"/>
      <c r="QQQ448" s="330"/>
      <c r="QQR448" s="330"/>
      <c r="QQS448" s="330"/>
      <c r="QQT448" s="330"/>
      <c r="QQU448" s="330"/>
      <c r="QQV448" s="330"/>
      <c r="QQW448" s="330"/>
      <c r="QQX448" s="330"/>
      <c r="QQY448" s="330"/>
      <c r="QQZ448" s="330"/>
      <c r="QRA448" s="330"/>
      <c r="QRB448" s="330"/>
      <c r="QRC448" s="330"/>
      <c r="QRD448" s="330"/>
      <c r="QRE448" s="330"/>
      <c r="QRF448" s="330"/>
      <c r="QRG448" s="330"/>
      <c r="QRH448" s="330"/>
      <c r="QRI448" s="330"/>
      <c r="QRJ448" s="330"/>
      <c r="QRK448" s="330"/>
      <c r="QRL448" s="330"/>
      <c r="QRM448" s="330"/>
      <c r="QRN448" s="330"/>
      <c r="QRO448" s="330"/>
      <c r="QRP448" s="330"/>
      <c r="QRQ448" s="330"/>
      <c r="QRR448" s="330"/>
      <c r="QRS448" s="330"/>
      <c r="QRT448" s="330"/>
      <c r="QRU448" s="330"/>
      <c r="QRV448" s="330"/>
      <c r="QRW448" s="330"/>
      <c r="QRX448" s="330"/>
      <c r="QRY448" s="330"/>
      <c r="QRZ448" s="330"/>
      <c r="QSA448" s="330"/>
      <c r="QSB448" s="330"/>
      <c r="QSC448" s="330"/>
      <c r="QSD448" s="330"/>
      <c r="QSE448" s="330"/>
      <c r="QSF448" s="330"/>
      <c r="QSG448" s="330"/>
      <c r="QSH448" s="330"/>
      <c r="QSI448" s="330"/>
      <c r="QSJ448" s="330"/>
      <c r="QSK448" s="330"/>
      <c r="QSL448" s="330"/>
      <c r="QSM448" s="330"/>
      <c r="QSN448" s="330"/>
      <c r="QSO448" s="330"/>
      <c r="QSP448" s="330"/>
      <c r="QSQ448" s="330"/>
      <c r="QSR448" s="330"/>
      <c r="QSS448" s="330"/>
      <c r="QST448" s="330"/>
      <c r="QSU448" s="330"/>
      <c r="QSV448" s="330"/>
      <c r="QSW448" s="330"/>
      <c r="QSX448" s="330"/>
      <c r="QSY448" s="330"/>
      <c r="QSZ448" s="330"/>
      <c r="QTA448" s="330"/>
      <c r="QTB448" s="330"/>
      <c r="QTC448" s="330"/>
      <c r="QTD448" s="330"/>
      <c r="QTE448" s="330"/>
      <c r="QTF448" s="330"/>
      <c r="QTG448" s="330"/>
      <c r="QTH448" s="330"/>
      <c r="QTI448" s="330"/>
      <c r="QTJ448" s="330"/>
      <c r="QTK448" s="330"/>
      <c r="QTL448" s="330"/>
      <c r="QTM448" s="330"/>
      <c r="QTN448" s="330"/>
      <c r="QTO448" s="330"/>
      <c r="QTP448" s="330"/>
      <c r="QTQ448" s="330"/>
      <c r="QTR448" s="330"/>
      <c r="QTS448" s="330"/>
      <c r="QTT448" s="330"/>
      <c r="QTU448" s="330"/>
      <c r="QTV448" s="330"/>
      <c r="QTW448" s="330"/>
      <c r="QTX448" s="330"/>
      <c r="QTY448" s="330"/>
      <c r="QTZ448" s="330"/>
      <c r="QUA448" s="330"/>
      <c r="QUB448" s="330"/>
      <c r="QUC448" s="330"/>
      <c r="QUD448" s="330"/>
      <c r="QUE448" s="330"/>
      <c r="QUF448" s="330"/>
      <c r="QUG448" s="330"/>
      <c r="QUH448" s="330"/>
      <c r="QUI448" s="330"/>
      <c r="QUJ448" s="330"/>
      <c r="QUK448" s="330"/>
      <c r="QUL448" s="330"/>
      <c r="QUM448" s="330"/>
      <c r="QUN448" s="330"/>
      <c r="QUO448" s="330"/>
      <c r="QUP448" s="330"/>
      <c r="QUQ448" s="330"/>
      <c r="QUR448" s="330"/>
      <c r="QUS448" s="330"/>
      <c r="QUT448" s="330"/>
      <c r="QUU448" s="330"/>
      <c r="QUV448" s="330"/>
      <c r="QUW448" s="330"/>
      <c r="QUX448" s="330"/>
      <c r="QUY448" s="330"/>
      <c r="QUZ448" s="330"/>
      <c r="QVA448" s="330"/>
      <c r="QVB448" s="330"/>
      <c r="QVC448" s="330"/>
      <c r="QVD448" s="330"/>
      <c r="QVE448" s="330"/>
      <c r="QVF448" s="330"/>
      <c r="QVG448" s="330"/>
      <c r="QVH448" s="330"/>
      <c r="QVI448" s="330"/>
      <c r="QVJ448" s="330"/>
      <c r="QVK448" s="330"/>
      <c r="QVL448" s="330"/>
      <c r="QVM448" s="330"/>
      <c r="QVN448" s="330"/>
      <c r="QVO448" s="330"/>
      <c r="QVP448" s="330"/>
      <c r="QVQ448" s="330"/>
      <c r="QVR448" s="330"/>
      <c r="QVS448" s="330"/>
      <c r="QVT448" s="330"/>
      <c r="QVU448" s="330"/>
      <c r="QVV448" s="330"/>
      <c r="QVW448" s="330"/>
      <c r="QVX448" s="330"/>
      <c r="QVY448" s="330"/>
      <c r="QVZ448" s="330"/>
      <c r="QWA448" s="330"/>
      <c r="QWB448" s="330"/>
      <c r="QWC448" s="330"/>
      <c r="QWD448" s="330"/>
      <c r="QWE448" s="330"/>
      <c r="QWF448" s="330"/>
      <c r="QWG448" s="330"/>
      <c r="QWH448" s="330"/>
      <c r="QWI448" s="330"/>
      <c r="QWJ448" s="330"/>
      <c r="QWK448" s="330"/>
      <c r="QWL448" s="330"/>
      <c r="QWM448" s="330"/>
      <c r="QWN448" s="330"/>
      <c r="QWO448" s="330"/>
      <c r="QWP448" s="330"/>
      <c r="QWQ448" s="330"/>
      <c r="QWR448" s="330"/>
      <c r="QWS448" s="330"/>
      <c r="QWT448" s="330"/>
      <c r="QWU448" s="330"/>
      <c r="QWV448" s="330"/>
      <c r="QWW448" s="330"/>
      <c r="QWX448" s="330"/>
      <c r="QWY448" s="330"/>
      <c r="QWZ448" s="330"/>
      <c r="QXA448" s="330"/>
      <c r="QXB448" s="330"/>
      <c r="QXC448" s="330"/>
      <c r="QXD448" s="330"/>
      <c r="QXE448" s="330"/>
      <c r="QXF448" s="330"/>
      <c r="QXG448" s="330"/>
      <c r="QXH448" s="330"/>
      <c r="QXI448" s="330"/>
      <c r="QXJ448" s="330"/>
      <c r="QXK448" s="330"/>
      <c r="QXL448" s="330"/>
      <c r="QXM448" s="330"/>
      <c r="QXN448" s="330"/>
      <c r="QXO448" s="330"/>
      <c r="QXP448" s="330"/>
      <c r="QXQ448" s="330"/>
      <c r="QXR448" s="330"/>
      <c r="QXS448" s="330"/>
      <c r="QXT448" s="330"/>
      <c r="QXU448" s="330"/>
      <c r="QXV448" s="330"/>
      <c r="QXW448" s="330"/>
      <c r="QXX448" s="330"/>
      <c r="QXY448" s="330"/>
      <c r="QXZ448" s="330"/>
      <c r="QYA448" s="330"/>
      <c r="QYB448" s="330"/>
      <c r="QYC448" s="330"/>
      <c r="QYD448" s="330"/>
      <c r="QYE448" s="330"/>
      <c r="QYF448" s="330"/>
      <c r="QYG448" s="330"/>
      <c r="QYH448" s="330"/>
      <c r="QYI448" s="330"/>
      <c r="QYJ448" s="330"/>
      <c r="QYK448" s="330"/>
      <c r="QYL448" s="330"/>
      <c r="QYM448" s="330"/>
      <c r="QYN448" s="330"/>
      <c r="QYO448" s="330"/>
      <c r="QYP448" s="330"/>
      <c r="QYQ448" s="330"/>
      <c r="QYR448" s="330"/>
      <c r="QYS448" s="330"/>
      <c r="QYT448" s="330"/>
      <c r="QYU448" s="330"/>
      <c r="QYV448" s="330"/>
      <c r="QYW448" s="330"/>
      <c r="QYX448" s="330"/>
      <c r="QYY448" s="330"/>
      <c r="QYZ448" s="330"/>
      <c r="QZA448" s="330"/>
      <c r="QZB448" s="330"/>
      <c r="QZC448" s="330"/>
      <c r="QZD448" s="330"/>
      <c r="QZE448" s="330"/>
      <c r="QZF448" s="330"/>
      <c r="QZG448" s="330"/>
      <c r="QZH448" s="330"/>
      <c r="QZI448" s="330"/>
      <c r="QZJ448" s="330"/>
      <c r="QZK448" s="330"/>
      <c r="QZL448" s="330"/>
      <c r="QZM448" s="330"/>
      <c r="QZN448" s="330"/>
      <c r="QZO448" s="330"/>
      <c r="QZP448" s="330"/>
      <c r="QZQ448" s="330"/>
      <c r="QZR448" s="330"/>
      <c r="QZS448" s="330"/>
      <c r="QZT448" s="330"/>
      <c r="QZU448" s="330"/>
      <c r="QZV448" s="330"/>
      <c r="QZW448" s="330"/>
      <c r="QZX448" s="330"/>
      <c r="QZY448" s="330"/>
      <c r="QZZ448" s="330"/>
      <c r="RAA448" s="330"/>
      <c r="RAB448" s="330"/>
      <c r="RAC448" s="330"/>
      <c r="RAD448" s="330"/>
      <c r="RAE448" s="330"/>
      <c r="RAF448" s="330"/>
      <c r="RAG448" s="330"/>
      <c r="RAH448" s="330"/>
      <c r="RAI448" s="330"/>
      <c r="RAJ448" s="330"/>
      <c r="RAK448" s="330"/>
      <c r="RAL448" s="330"/>
      <c r="RAM448" s="330"/>
      <c r="RAN448" s="330"/>
      <c r="RAO448" s="330"/>
      <c r="RAP448" s="330"/>
      <c r="RAQ448" s="330"/>
      <c r="RAR448" s="330"/>
      <c r="RAS448" s="330"/>
      <c r="RAT448" s="330"/>
      <c r="RAU448" s="330"/>
      <c r="RAV448" s="330"/>
      <c r="RAW448" s="330"/>
      <c r="RAX448" s="330"/>
      <c r="RAY448" s="330"/>
      <c r="RAZ448" s="330"/>
      <c r="RBA448" s="330"/>
      <c r="RBB448" s="330"/>
      <c r="RBC448" s="330"/>
      <c r="RBD448" s="330"/>
      <c r="RBE448" s="330"/>
      <c r="RBF448" s="330"/>
      <c r="RBG448" s="330"/>
      <c r="RBH448" s="330"/>
      <c r="RBI448" s="330"/>
      <c r="RBJ448" s="330"/>
      <c r="RBK448" s="330"/>
      <c r="RBL448" s="330"/>
      <c r="RBM448" s="330"/>
      <c r="RBN448" s="330"/>
      <c r="RBO448" s="330"/>
      <c r="RBP448" s="330"/>
      <c r="RBQ448" s="330"/>
      <c r="RBR448" s="330"/>
      <c r="RBS448" s="330"/>
      <c r="RBT448" s="330"/>
      <c r="RBU448" s="330"/>
      <c r="RBV448" s="330"/>
      <c r="RBW448" s="330"/>
      <c r="RBX448" s="330"/>
      <c r="RBY448" s="330"/>
      <c r="RBZ448" s="330"/>
      <c r="RCA448" s="330"/>
      <c r="RCB448" s="330"/>
      <c r="RCC448" s="330"/>
      <c r="RCD448" s="330"/>
      <c r="RCE448" s="330"/>
      <c r="RCF448" s="330"/>
      <c r="RCG448" s="330"/>
      <c r="RCH448" s="330"/>
      <c r="RCI448" s="330"/>
      <c r="RCJ448" s="330"/>
      <c r="RCK448" s="330"/>
      <c r="RCL448" s="330"/>
      <c r="RCM448" s="330"/>
      <c r="RCN448" s="330"/>
      <c r="RCO448" s="330"/>
      <c r="RCP448" s="330"/>
      <c r="RCQ448" s="330"/>
      <c r="RCR448" s="330"/>
      <c r="RCS448" s="330"/>
      <c r="RCT448" s="330"/>
      <c r="RCU448" s="330"/>
      <c r="RCV448" s="330"/>
      <c r="RCW448" s="330"/>
      <c r="RCX448" s="330"/>
      <c r="RCY448" s="330"/>
      <c r="RCZ448" s="330"/>
      <c r="RDA448" s="330"/>
      <c r="RDB448" s="330"/>
      <c r="RDC448" s="330"/>
      <c r="RDD448" s="330"/>
      <c r="RDE448" s="330"/>
      <c r="RDF448" s="330"/>
      <c r="RDG448" s="330"/>
      <c r="RDH448" s="330"/>
      <c r="RDI448" s="330"/>
      <c r="RDJ448" s="330"/>
      <c r="RDK448" s="330"/>
      <c r="RDL448" s="330"/>
      <c r="RDM448" s="330"/>
      <c r="RDN448" s="330"/>
      <c r="RDO448" s="330"/>
      <c r="RDP448" s="330"/>
      <c r="RDQ448" s="330"/>
      <c r="RDR448" s="330"/>
      <c r="RDS448" s="330"/>
      <c r="RDT448" s="330"/>
      <c r="RDU448" s="330"/>
      <c r="RDV448" s="330"/>
      <c r="RDW448" s="330"/>
      <c r="RDX448" s="330"/>
      <c r="RDY448" s="330"/>
      <c r="RDZ448" s="330"/>
      <c r="REA448" s="330"/>
      <c r="REB448" s="330"/>
      <c r="REC448" s="330"/>
      <c r="RED448" s="330"/>
      <c r="REE448" s="330"/>
      <c r="REF448" s="330"/>
      <c r="REG448" s="330"/>
      <c r="REH448" s="330"/>
      <c r="REI448" s="330"/>
      <c r="REJ448" s="330"/>
      <c r="REK448" s="330"/>
      <c r="REL448" s="330"/>
      <c r="REM448" s="330"/>
      <c r="REN448" s="330"/>
      <c r="REO448" s="330"/>
      <c r="REP448" s="330"/>
      <c r="REQ448" s="330"/>
      <c r="RER448" s="330"/>
      <c r="RES448" s="330"/>
      <c r="RET448" s="330"/>
      <c r="REU448" s="330"/>
      <c r="REV448" s="330"/>
      <c r="REW448" s="330"/>
      <c r="REX448" s="330"/>
      <c r="REY448" s="330"/>
      <c r="REZ448" s="330"/>
      <c r="RFA448" s="330"/>
      <c r="RFB448" s="330"/>
      <c r="RFC448" s="330"/>
      <c r="RFD448" s="330"/>
      <c r="RFE448" s="330"/>
      <c r="RFF448" s="330"/>
      <c r="RFG448" s="330"/>
      <c r="RFH448" s="330"/>
      <c r="RFI448" s="330"/>
      <c r="RFJ448" s="330"/>
      <c r="RFK448" s="330"/>
      <c r="RFL448" s="330"/>
      <c r="RFM448" s="330"/>
      <c r="RFN448" s="330"/>
      <c r="RFO448" s="330"/>
      <c r="RFP448" s="330"/>
      <c r="RFQ448" s="330"/>
      <c r="RFR448" s="330"/>
      <c r="RFS448" s="330"/>
      <c r="RFT448" s="330"/>
      <c r="RFU448" s="330"/>
      <c r="RFV448" s="330"/>
      <c r="RFW448" s="330"/>
      <c r="RFX448" s="330"/>
      <c r="RFY448" s="330"/>
      <c r="RFZ448" s="330"/>
      <c r="RGA448" s="330"/>
      <c r="RGB448" s="330"/>
      <c r="RGC448" s="330"/>
      <c r="RGD448" s="330"/>
      <c r="RGE448" s="330"/>
      <c r="RGF448" s="330"/>
      <c r="RGG448" s="330"/>
      <c r="RGH448" s="330"/>
      <c r="RGI448" s="330"/>
      <c r="RGJ448" s="330"/>
      <c r="RGK448" s="330"/>
      <c r="RGL448" s="330"/>
      <c r="RGM448" s="330"/>
      <c r="RGN448" s="330"/>
      <c r="RGO448" s="330"/>
      <c r="RGP448" s="330"/>
      <c r="RGQ448" s="330"/>
      <c r="RGR448" s="330"/>
      <c r="RGS448" s="330"/>
      <c r="RGT448" s="330"/>
      <c r="RGU448" s="330"/>
      <c r="RGV448" s="330"/>
      <c r="RGW448" s="330"/>
      <c r="RGX448" s="330"/>
      <c r="RGY448" s="330"/>
      <c r="RGZ448" s="330"/>
      <c r="RHA448" s="330"/>
      <c r="RHB448" s="330"/>
      <c r="RHC448" s="330"/>
      <c r="RHD448" s="330"/>
      <c r="RHE448" s="330"/>
      <c r="RHF448" s="330"/>
      <c r="RHG448" s="330"/>
      <c r="RHH448" s="330"/>
      <c r="RHI448" s="330"/>
      <c r="RHJ448" s="330"/>
      <c r="RHK448" s="330"/>
      <c r="RHL448" s="330"/>
      <c r="RHM448" s="330"/>
      <c r="RHN448" s="330"/>
      <c r="RHO448" s="330"/>
      <c r="RHP448" s="330"/>
      <c r="RHQ448" s="330"/>
      <c r="RHR448" s="330"/>
      <c r="RHS448" s="330"/>
      <c r="RHT448" s="330"/>
      <c r="RHU448" s="330"/>
      <c r="RHV448" s="330"/>
      <c r="RHW448" s="330"/>
      <c r="RHX448" s="330"/>
      <c r="RHY448" s="330"/>
      <c r="RHZ448" s="330"/>
      <c r="RIA448" s="330"/>
      <c r="RIB448" s="330"/>
      <c r="RIC448" s="330"/>
      <c r="RID448" s="330"/>
      <c r="RIE448" s="330"/>
      <c r="RIF448" s="330"/>
      <c r="RIG448" s="330"/>
      <c r="RIH448" s="330"/>
      <c r="RII448" s="330"/>
      <c r="RIJ448" s="330"/>
      <c r="RIK448" s="330"/>
      <c r="RIL448" s="330"/>
      <c r="RIM448" s="330"/>
      <c r="RIN448" s="330"/>
      <c r="RIO448" s="330"/>
      <c r="RIP448" s="330"/>
      <c r="RIQ448" s="330"/>
      <c r="RIR448" s="330"/>
      <c r="RIS448" s="330"/>
      <c r="RIT448" s="330"/>
      <c r="RIU448" s="330"/>
      <c r="RIV448" s="330"/>
      <c r="RIW448" s="330"/>
      <c r="RIX448" s="330"/>
      <c r="RIY448" s="330"/>
      <c r="RIZ448" s="330"/>
      <c r="RJA448" s="330"/>
      <c r="RJB448" s="330"/>
      <c r="RJC448" s="330"/>
      <c r="RJD448" s="330"/>
      <c r="RJE448" s="330"/>
      <c r="RJF448" s="330"/>
      <c r="RJG448" s="330"/>
      <c r="RJH448" s="330"/>
      <c r="RJI448" s="330"/>
      <c r="RJJ448" s="330"/>
      <c r="RJK448" s="330"/>
      <c r="RJL448" s="330"/>
      <c r="RJM448" s="330"/>
      <c r="RJN448" s="330"/>
      <c r="RJO448" s="330"/>
      <c r="RJP448" s="330"/>
      <c r="RJQ448" s="330"/>
      <c r="RJR448" s="330"/>
      <c r="RJS448" s="330"/>
      <c r="RJT448" s="330"/>
      <c r="RJU448" s="330"/>
      <c r="RJV448" s="330"/>
      <c r="RJW448" s="330"/>
      <c r="RJX448" s="330"/>
      <c r="RJY448" s="330"/>
      <c r="RJZ448" s="330"/>
      <c r="RKA448" s="330"/>
      <c r="RKB448" s="330"/>
      <c r="RKC448" s="330"/>
      <c r="RKD448" s="330"/>
      <c r="RKE448" s="330"/>
      <c r="RKF448" s="330"/>
      <c r="RKG448" s="330"/>
      <c r="RKH448" s="330"/>
      <c r="RKI448" s="330"/>
      <c r="RKJ448" s="330"/>
      <c r="RKK448" s="330"/>
      <c r="RKL448" s="330"/>
      <c r="RKM448" s="330"/>
      <c r="RKN448" s="330"/>
      <c r="RKO448" s="330"/>
      <c r="RKP448" s="330"/>
      <c r="RKQ448" s="330"/>
      <c r="RKR448" s="330"/>
      <c r="RKS448" s="330"/>
      <c r="RKT448" s="330"/>
      <c r="RKU448" s="330"/>
      <c r="RKV448" s="330"/>
      <c r="RKW448" s="330"/>
      <c r="RKX448" s="330"/>
      <c r="RKY448" s="330"/>
      <c r="RKZ448" s="330"/>
      <c r="RLA448" s="330"/>
      <c r="RLB448" s="330"/>
      <c r="RLC448" s="330"/>
      <c r="RLD448" s="330"/>
      <c r="RLE448" s="330"/>
      <c r="RLF448" s="330"/>
      <c r="RLG448" s="330"/>
      <c r="RLH448" s="330"/>
      <c r="RLI448" s="330"/>
      <c r="RLJ448" s="330"/>
      <c r="RLK448" s="330"/>
      <c r="RLL448" s="330"/>
      <c r="RLM448" s="330"/>
      <c r="RLN448" s="330"/>
      <c r="RLO448" s="330"/>
      <c r="RLP448" s="330"/>
      <c r="RLQ448" s="330"/>
      <c r="RLR448" s="330"/>
      <c r="RLS448" s="330"/>
      <c r="RLT448" s="330"/>
      <c r="RLU448" s="330"/>
      <c r="RLV448" s="330"/>
      <c r="RLW448" s="330"/>
      <c r="RLX448" s="330"/>
      <c r="RLY448" s="330"/>
      <c r="RLZ448" s="330"/>
      <c r="RMA448" s="330"/>
      <c r="RMB448" s="330"/>
      <c r="RMC448" s="330"/>
      <c r="RMD448" s="330"/>
      <c r="RME448" s="330"/>
      <c r="RMF448" s="330"/>
      <c r="RMG448" s="330"/>
      <c r="RMH448" s="330"/>
      <c r="RMI448" s="330"/>
      <c r="RMJ448" s="330"/>
      <c r="RMK448" s="330"/>
      <c r="RML448" s="330"/>
      <c r="RMM448" s="330"/>
      <c r="RMN448" s="330"/>
      <c r="RMO448" s="330"/>
      <c r="RMP448" s="330"/>
      <c r="RMQ448" s="330"/>
      <c r="RMR448" s="330"/>
      <c r="RMS448" s="330"/>
      <c r="RMT448" s="330"/>
      <c r="RMU448" s="330"/>
      <c r="RMV448" s="330"/>
      <c r="RMW448" s="330"/>
      <c r="RMX448" s="330"/>
      <c r="RMY448" s="330"/>
      <c r="RMZ448" s="330"/>
      <c r="RNA448" s="330"/>
      <c r="RNB448" s="330"/>
      <c r="RNC448" s="330"/>
      <c r="RND448" s="330"/>
      <c r="RNE448" s="330"/>
      <c r="RNF448" s="330"/>
      <c r="RNG448" s="330"/>
      <c r="RNH448" s="330"/>
      <c r="RNI448" s="330"/>
      <c r="RNJ448" s="330"/>
      <c r="RNK448" s="330"/>
      <c r="RNL448" s="330"/>
      <c r="RNM448" s="330"/>
      <c r="RNN448" s="330"/>
      <c r="RNO448" s="330"/>
      <c r="RNP448" s="330"/>
      <c r="RNQ448" s="330"/>
      <c r="RNR448" s="330"/>
      <c r="RNS448" s="330"/>
      <c r="RNT448" s="330"/>
      <c r="RNU448" s="330"/>
      <c r="RNV448" s="330"/>
      <c r="RNW448" s="330"/>
      <c r="RNX448" s="330"/>
      <c r="RNY448" s="330"/>
      <c r="RNZ448" s="330"/>
      <c r="ROA448" s="330"/>
      <c r="ROB448" s="330"/>
      <c r="ROC448" s="330"/>
      <c r="ROD448" s="330"/>
      <c r="ROE448" s="330"/>
      <c r="ROF448" s="330"/>
      <c r="ROG448" s="330"/>
      <c r="ROH448" s="330"/>
      <c r="ROI448" s="330"/>
      <c r="ROJ448" s="330"/>
      <c r="ROK448" s="330"/>
      <c r="ROL448" s="330"/>
      <c r="ROM448" s="330"/>
      <c r="RON448" s="330"/>
      <c r="ROO448" s="330"/>
      <c r="ROP448" s="330"/>
      <c r="ROQ448" s="330"/>
      <c r="ROR448" s="330"/>
      <c r="ROS448" s="330"/>
      <c r="ROT448" s="330"/>
      <c r="ROU448" s="330"/>
      <c r="ROV448" s="330"/>
      <c r="ROW448" s="330"/>
      <c r="ROX448" s="330"/>
      <c r="ROY448" s="330"/>
      <c r="ROZ448" s="330"/>
      <c r="RPA448" s="330"/>
      <c r="RPB448" s="330"/>
      <c r="RPC448" s="330"/>
      <c r="RPD448" s="330"/>
      <c r="RPE448" s="330"/>
      <c r="RPF448" s="330"/>
      <c r="RPG448" s="330"/>
      <c r="RPH448" s="330"/>
      <c r="RPI448" s="330"/>
      <c r="RPJ448" s="330"/>
      <c r="RPK448" s="330"/>
      <c r="RPL448" s="330"/>
      <c r="RPM448" s="330"/>
      <c r="RPN448" s="330"/>
      <c r="RPO448" s="330"/>
      <c r="RPP448" s="330"/>
      <c r="RPQ448" s="330"/>
      <c r="RPR448" s="330"/>
      <c r="RPS448" s="330"/>
      <c r="RPT448" s="330"/>
      <c r="RPU448" s="330"/>
      <c r="RPV448" s="330"/>
      <c r="RPW448" s="330"/>
      <c r="RPX448" s="330"/>
      <c r="RPY448" s="330"/>
      <c r="RPZ448" s="330"/>
      <c r="RQA448" s="330"/>
      <c r="RQB448" s="330"/>
      <c r="RQC448" s="330"/>
      <c r="RQD448" s="330"/>
      <c r="RQE448" s="330"/>
      <c r="RQF448" s="330"/>
      <c r="RQG448" s="330"/>
      <c r="RQH448" s="330"/>
      <c r="RQI448" s="330"/>
      <c r="RQJ448" s="330"/>
      <c r="RQK448" s="330"/>
      <c r="RQL448" s="330"/>
      <c r="RQM448" s="330"/>
      <c r="RQN448" s="330"/>
      <c r="RQO448" s="330"/>
      <c r="RQP448" s="330"/>
      <c r="RQQ448" s="330"/>
      <c r="RQR448" s="330"/>
      <c r="RQS448" s="330"/>
      <c r="RQT448" s="330"/>
      <c r="RQU448" s="330"/>
      <c r="RQV448" s="330"/>
      <c r="RQW448" s="330"/>
      <c r="RQX448" s="330"/>
      <c r="RQY448" s="330"/>
      <c r="RQZ448" s="330"/>
      <c r="RRA448" s="330"/>
      <c r="RRB448" s="330"/>
      <c r="RRC448" s="330"/>
      <c r="RRD448" s="330"/>
      <c r="RRE448" s="330"/>
      <c r="RRF448" s="330"/>
      <c r="RRG448" s="330"/>
      <c r="RRH448" s="330"/>
      <c r="RRI448" s="330"/>
      <c r="RRJ448" s="330"/>
      <c r="RRK448" s="330"/>
      <c r="RRL448" s="330"/>
      <c r="RRM448" s="330"/>
      <c r="RRN448" s="330"/>
      <c r="RRO448" s="330"/>
      <c r="RRP448" s="330"/>
      <c r="RRQ448" s="330"/>
      <c r="RRR448" s="330"/>
      <c r="RRS448" s="330"/>
      <c r="RRT448" s="330"/>
      <c r="RRU448" s="330"/>
      <c r="RRV448" s="330"/>
      <c r="RRW448" s="330"/>
      <c r="RRX448" s="330"/>
      <c r="RRY448" s="330"/>
      <c r="RRZ448" s="330"/>
      <c r="RSA448" s="330"/>
      <c r="RSB448" s="330"/>
      <c r="RSC448" s="330"/>
      <c r="RSD448" s="330"/>
      <c r="RSE448" s="330"/>
      <c r="RSF448" s="330"/>
      <c r="RSG448" s="330"/>
      <c r="RSH448" s="330"/>
      <c r="RSI448" s="330"/>
      <c r="RSJ448" s="330"/>
      <c r="RSK448" s="330"/>
      <c r="RSL448" s="330"/>
      <c r="RSM448" s="330"/>
      <c r="RSN448" s="330"/>
      <c r="RSO448" s="330"/>
      <c r="RSP448" s="330"/>
      <c r="RSQ448" s="330"/>
      <c r="RSR448" s="330"/>
      <c r="RSS448" s="330"/>
      <c r="RST448" s="330"/>
      <c r="RSU448" s="330"/>
      <c r="RSV448" s="330"/>
      <c r="RSW448" s="330"/>
      <c r="RSX448" s="330"/>
      <c r="RSY448" s="330"/>
      <c r="RSZ448" s="330"/>
      <c r="RTA448" s="330"/>
      <c r="RTB448" s="330"/>
      <c r="RTC448" s="330"/>
      <c r="RTD448" s="330"/>
      <c r="RTE448" s="330"/>
      <c r="RTF448" s="330"/>
      <c r="RTG448" s="330"/>
      <c r="RTH448" s="330"/>
      <c r="RTI448" s="330"/>
      <c r="RTJ448" s="330"/>
      <c r="RTK448" s="330"/>
      <c r="RTL448" s="330"/>
      <c r="RTM448" s="330"/>
      <c r="RTN448" s="330"/>
      <c r="RTO448" s="330"/>
      <c r="RTP448" s="330"/>
      <c r="RTQ448" s="330"/>
      <c r="RTR448" s="330"/>
      <c r="RTS448" s="330"/>
      <c r="RTT448" s="330"/>
      <c r="RTU448" s="330"/>
      <c r="RTV448" s="330"/>
      <c r="RTW448" s="330"/>
      <c r="RTX448" s="330"/>
      <c r="RTY448" s="330"/>
      <c r="RTZ448" s="330"/>
      <c r="RUA448" s="330"/>
      <c r="RUB448" s="330"/>
      <c r="RUC448" s="330"/>
      <c r="RUD448" s="330"/>
      <c r="RUE448" s="330"/>
      <c r="RUF448" s="330"/>
      <c r="RUG448" s="330"/>
      <c r="RUH448" s="330"/>
      <c r="RUI448" s="330"/>
      <c r="RUJ448" s="330"/>
      <c r="RUK448" s="330"/>
      <c r="RUL448" s="330"/>
      <c r="RUM448" s="330"/>
      <c r="RUN448" s="330"/>
      <c r="RUO448" s="330"/>
      <c r="RUP448" s="330"/>
      <c r="RUQ448" s="330"/>
      <c r="RUR448" s="330"/>
      <c r="RUS448" s="330"/>
      <c r="RUT448" s="330"/>
      <c r="RUU448" s="330"/>
      <c r="RUV448" s="330"/>
      <c r="RUW448" s="330"/>
      <c r="RUX448" s="330"/>
      <c r="RUY448" s="330"/>
      <c r="RUZ448" s="330"/>
      <c r="RVA448" s="330"/>
      <c r="RVB448" s="330"/>
      <c r="RVC448" s="330"/>
      <c r="RVD448" s="330"/>
      <c r="RVE448" s="330"/>
      <c r="RVF448" s="330"/>
      <c r="RVG448" s="330"/>
      <c r="RVH448" s="330"/>
      <c r="RVI448" s="330"/>
      <c r="RVJ448" s="330"/>
      <c r="RVK448" s="330"/>
      <c r="RVL448" s="330"/>
      <c r="RVM448" s="330"/>
      <c r="RVN448" s="330"/>
      <c r="RVO448" s="330"/>
      <c r="RVP448" s="330"/>
      <c r="RVQ448" s="330"/>
      <c r="RVR448" s="330"/>
      <c r="RVS448" s="330"/>
      <c r="RVT448" s="330"/>
      <c r="RVU448" s="330"/>
      <c r="RVV448" s="330"/>
      <c r="RVW448" s="330"/>
      <c r="RVX448" s="330"/>
      <c r="RVY448" s="330"/>
      <c r="RVZ448" s="330"/>
      <c r="RWA448" s="330"/>
      <c r="RWB448" s="330"/>
      <c r="RWC448" s="330"/>
      <c r="RWD448" s="330"/>
      <c r="RWE448" s="330"/>
      <c r="RWF448" s="330"/>
      <c r="RWG448" s="330"/>
      <c r="RWH448" s="330"/>
      <c r="RWI448" s="330"/>
      <c r="RWJ448" s="330"/>
      <c r="RWK448" s="330"/>
      <c r="RWL448" s="330"/>
      <c r="RWM448" s="330"/>
      <c r="RWN448" s="330"/>
      <c r="RWO448" s="330"/>
      <c r="RWP448" s="330"/>
      <c r="RWQ448" s="330"/>
      <c r="RWR448" s="330"/>
      <c r="RWS448" s="330"/>
      <c r="RWT448" s="330"/>
      <c r="RWU448" s="330"/>
      <c r="RWV448" s="330"/>
      <c r="RWW448" s="330"/>
      <c r="RWX448" s="330"/>
      <c r="RWY448" s="330"/>
      <c r="RWZ448" s="330"/>
      <c r="RXA448" s="330"/>
      <c r="RXB448" s="330"/>
      <c r="RXC448" s="330"/>
      <c r="RXD448" s="330"/>
      <c r="RXE448" s="330"/>
      <c r="RXF448" s="330"/>
      <c r="RXG448" s="330"/>
      <c r="RXH448" s="330"/>
      <c r="RXI448" s="330"/>
      <c r="RXJ448" s="330"/>
      <c r="RXK448" s="330"/>
      <c r="RXL448" s="330"/>
      <c r="RXM448" s="330"/>
      <c r="RXN448" s="330"/>
      <c r="RXO448" s="330"/>
      <c r="RXP448" s="330"/>
      <c r="RXQ448" s="330"/>
      <c r="RXR448" s="330"/>
      <c r="RXS448" s="330"/>
      <c r="RXT448" s="330"/>
      <c r="RXU448" s="330"/>
      <c r="RXV448" s="330"/>
      <c r="RXW448" s="330"/>
      <c r="RXX448" s="330"/>
      <c r="RXY448" s="330"/>
      <c r="RXZ448" s="330"/>
      <c r="RYA448" s="330"/>
      <c r="RYB448" s="330"/>
      <c r="RYC448" s="330"/>
      <c r="RYD448" s="330"/>
      <c r="RYE448" s="330"/>
      <c r="RYF448" s="330"/>
      <c r="RYG448" s="330"/>
      <c r="RYH448" s="330"/>
      <c r="RYI448" s="330"/>
      <c r="RYJ448" s="330"/>
      <c r="RYK448" s="330"/>
      <c r="RYL448" s="330"/>
      <c r="RYM448" s="330"/>
      <c r="RYN448" s="330"/>
      <c r="RYO448" s="330"/>
      <c r="RYP448" s="330"/>
      <c r="RYQ448" s="330"/>
      <c r="RYR448" s="330"/>
      <c r="RYS448" s="330"/>
      <c r="RYT448" s="330"/>
      <c r="RYU448" s="330"/>
      <c r="RYV448" s="330"/>
      <c r="RYW448" s="330"/>
      <c r="RYX448" s="330"/>
      <c r="RYY448" s="330"/>
      <c r="RYZ448" s="330"/>
      <c r="RZA448" s="330"/>
      <c r="RZB448" s="330"/>
      <c r="RZC448" s="330"/>
      <c r="RZD448" s="330"/>
      <c r="RZE448" s="330"/>
      <c r="RZF448" s="330"/>
      <c r="RZG448" s="330"/>
      <c r="RZH448" s="330"/>
      <c r="RZI448" s="330"/>
      <c r="RZJ448" s="330"/>
      <c r="RZK448" s="330"/>
      <c r="RZL448" s="330"/>
      <c r="RZM448" s="330"/>
      <c r="RZN448" s="330"/>
      <c r="RZO448" s="330"/>
      <c r="RZP448" s="330"/>
      <c r="RZQ448" s="330"/>
      <c r="RZR448" s="330"/>
      <c r="RZS448" s="330"/>
      <c r="RZT448" s="330"/>
      <c r="RZU448" s="330"/>
      <c r="RZV448" s="330"/>
      <c r="RZW448" s="330"/>
      <c r="RZX448" s="330"/>
      <c r="RZY448" s="330"/>
      <c r="RZZ448" s="330"/>
      <c r="SAA448" s="330"/>
      <c r="SAB448" s="330"/>
      <c r="SAC448" s="330"/>
      <c r="SAD448" s="330"/>
      <c r="SAE448" s="330"/>
      <c r="SAF448" s="330"/>
      <c r="SAG448" s="330"/>
      <c r="SAH448" s="330"/>
      <c r="SAI448" s="330"/>
      <c r="SAJ448" s="330"/>
      <c r="SAK448" s="330"/>
      <c r="SAL448" s="330"/>
      <c r="SAM448" s="330"/>
      <c r="SAN448" s="330"/>
      <c r="SAO448" s="330"/>
      <c r="SAP448" s="330"/>
      <c r="SAQ448" s="330"/>
      <c r="SAR448" s="330"/>
      <c r="SAS448" s="330"/>
      <c r="SAT448" s="330"/>
      <c r="SAU448" s="330"/>
      <c r="SAV448" s="330"/>
      <c r="SAW448" s="330"/>
      <c r="SAX448" s="330"/>
      <c r="SAY448" s="330"/>
      <c r="SAZ448" s="330"/>
      <c r="SBA448" s="330"/>
      <c r="SBB448" s="330"/>
      <c r="SBC448" s="330"/>
      <c r="SBD448" s="330"/>
      <c r="SBE448" s="330"/>
      <c r="SBF448" s="330"/>
      <c r="SBG448" s="330"/>
      <c r="SBH448" s="330"/>
      <c r="SBI448" s="330"/>
      <c r="SBJ448" s="330"/>
      <c r="SBK448" s="330"/>
      <c r="SBL448" s="330"/>
      <c r="SBM448" s="330"/>
      <c r="SBN448" s="330"/>
      <c r="SBO448" s="330"/>
      <c r="SBP448" s="330"/>
      <c r="SBQ448" s="330"/>
      <c r="SBR448" s="330"/>
      <c r="SBS448" s="330"/>
      <c r="SBT448" s="330"/>
      <c r="SBU448" s="330"/>
      <c r="SBV448" s="330"/>
      <c r="SBW448" s="330"/>
      <c r="SBX448" s="330"/>
      <c r="SBY448" s="330"/>
      <c r="SBZ448" s="330"/>
      <c r="SCA448" s="330"/>
      <c r="SCB448" s="330"/>
      <c r="SCC448" s="330"/>
      <c r="SCD448" s="330"/>
      <c r="SCE448" s="330"/>
      <c r="SCF448" s="330"/>
      <c r="SCG448" s="330"/>
      <c r="SCH448" s="330"/>
      <c r="SCI448" s="330"/>
      <c r="SCJ448" s="330"/>
      <c r="SCK448" s="330"/>
      <c r="SCL448" s="330"/>
      <c r="SCM448" s="330"/>
      <c r="SCN448" s="330"/>
      <c r="SCO448" s="330"/>
      <c r="SCP448" s="330"/>
      <c r="SCQ448" s="330"/>
      <c r="SCR448" s="330"/>
      <c r="SCS448" s="330"/>
      <c r="SCT448" s="330"/>
      <c r="SCU448" s="330"/>
      <c r="SCV448" s="330"/>
      <c r="SCW448" s="330"/>
      <c r="SCX448" s="330"/>
      <c r="SCY448" s="330"/>
      <c r="SCZ448" s="330"/>
      <c r="SDA448" s="330"/>
      <c r="SDB448" s="330"/>
      <c r="SDC448" s="330"/>
      <c r="SDD448" s="330"/>
      <c r="SDE448" s="330"/>
      <c r="SDF448" s="330"/>
      <c r="SDG448" s="330"/>
      <c r="SDH448" s="330"/>
      <c r="SDI448" s="330"/>
      <c r="SDJ448" s="330"/>
      <c r="SDK448" s="330"/>
      <c r="SDL448" s="330"/>
      <c r="SDM448" s="330"/>
      <c r="SDN448" s="330"/>
      <c r="SDO448" s="330"/>
      <c r="SDP448" s="330"/>
      <c r="SDQ448" s="330"/>
      <c r="SDR448" s="330"/>
      <c r="SDS448" s="330"/>
      <c r="SDT448" s="330"/>
      <c r="SDU448" s="330"/>
      <c r="SDV448" s="330"/>
      <c r="SDW448" s="330"/>
      <c r="SDX448" s="330"/>
      <c r="SDY448" s="330"/>
      <c r="SDZ448" s="330"/>
      <c r="SEA448" s="330"/>
      <c r="SEB448" s="330"/>
      <c r="SEC448" s="330"/>
      <c r="SED448" s="330"/>
      <c r="SEE448" s="330"/>
      <c r="SEF448" s="330"/>
      <c r="SEG448" s="330"/>
      <c r="SEH448" s="330"/>
      <c r="SEI448" s="330"/>
      <c r="SEJ448" s="330"/>
      <c r="SEK448" s="330"/>
      <c r="SEL448" s="330"/>
      <c r="SEM448" s="330"/>
      <c r="SEN448" s="330"/>
      <c r="SEO448" s="330"/>
      <c r="SEP448" s="330"/>
      <c r="SEQ448" s="330"/>
      <c r="SER448" s="330"/>
      <c r="SES448" s="330"/>
      <c r="SET448" s="330"/>
      <c r="SEU448" s="330"/>
      <c r="SEV448" s="330"/>
      <c r="SEW448" s="330"/>
      <c r="SEX448" s="330"/>
      <c r="SEY448" s="330"/>
      <c r="SEZ448" s="330"/>
      <c r="SFA448" s="330"/>
      <c r="SFB448" s="330"/>
      <c r="SFC448" s="330"/>
      <c r="SFD448" s="330"/>
      <c r="SFE448" s="330"/>
      <c r="SFF448" s="330"/>
      <c r="SFG448" s="330"/>
      <c r="SFH448" s="330"/>
      <c r="SFI448" s="330"/>
      <c r="SFJ448" s="330"/>
      <c r="SFK448" s="330"/>
      <c r="SFL448" s="330"/>
      <c r="SFM448" s="330"/>
      <c r="SFN448" s="330"/>
      <c r="SFO448" s="330"/>
      <c r="SFP448" s="330"/>
      <c r="SFQ448" s="330"/>
      <c r="SFR448" s="330"/>
      <c r="SFS448" s="330"/>
      <c r="SFT448" s="330"/>
      <c r="SFU448" s="330"/>
      <c r="SFV448" s="330"/>
      <c r="SFW448" s="330"/>
      <c r="SFX448" s="330"/>
      <c r="SFY448" s="330"/>
      <c r="SFZ448" s="330"/>
      <c r="SGA448" s="330"/>
      <c r="SGB448" s="330"/>
      <c r="SGC448" s="330"/>
      <c r="SGD448" s="330"/>
      <c r="SGE448" s="330"/>
      <c r="SGF448" s="330"/>
      <c r="SGG448" s="330"/>
      <c r="SGH448" s="330"/>
      <c r="SGI448" s="330"/>
      <c r="SGJ448" s="330"/>
      <c r="SGK448" s="330"/>
      <c r="SGL448" s="330"/>
      <c r="SGM448" s="330"/>
      <c r="SGN448" s="330"/>
      <c r="SGO448" s="330"/>
      <c r="SGP448" s="330"/>
      <c r="SGQ448" s="330"/>
      <c r="SGR448" s="330"/>
      <c r="SGS448" s="330"/>
      <c r="SGT448" s="330"/>
      <c r="SGU448" s="330"/>
      <c r="SGV448" s="330"/>
      <c r="SGW448" s="330"/>
      <c r="SGX448" s="330"/>
      <c r="SGY448" s="330"/>
      <c r="SGZ448" s="330"/>
      <c r="SHA448" s="330"/>
      <c r="SHB448" s="330"/>
      <c r="SHC448" s="330"/>
      <c r="SHD448" s="330"/>
      <c r="SHE448" s="330"/>
      <c r="SHF448" s="330"/>
      <c r="SHG448" s="330"/>
      <c r="SHH448" s="330"/>
      <c r="SHI448" s="330"/>
      <c r="SHJ448" s="330"/>
      <c r="SHK448" s="330"/>
      <c r="SHL448" s="330"/>
      <c r="SHM448" s="330"/>
      <c r="SHN448" s="330"/>
      <c r="SHO448" s="330"/>
      <c r="SHP448" s="330"/>
      <c r="SHQ448" s="330"/>
      <c r="SHR448" s="330"/>
      <c r="SHS448" s="330"/>
      <c r="SHT448" s="330"/>
      <c r="SHU448" s="330"/>
      <c r="SHV448" s="330"/>
      <c r="SHW448" s="330"/>
      <c r="SHX448" s="330"/>
      <c r="SHY448" s="330"/>
      <c r="SHZ448" s="330"/>
      <c r="SIA448" s="330"/>
      <c r="SIB448" s="330"/>
      <c r="SIC448" s="330"/>
      <c r="SID448" s="330"/>
      <c r="SIE448" s="330"/>
      <c r="SIF448" s="330"/>
      <c r="SIG448" s="330"/>
      <c r="SIH448" s="330"/>
      <c r="SII448" s="330"/>
      <c r="SIJ448" s="330"/>
      <c r="SIK448" s="330"/>
      <c r="SIL448" s="330"/>
      <c r="SIM448" s="330"/>
      <c r="SIN448" s="330"/>
      <c r="SIO448" s="330"/>
      <c r="SIP448" s="330"/>
      <c r="SIQ448" s="330"/>
      <c r="SIR448" s="330"/>
      <c r="SIS448" s="330"/>
      <c r="SIT448" s="330"/>
      <c r="SIU448" s="330"/>
      <c r="SIV448" s="330"/>
      <c r="SIW448" s="330"/>
      <c r="SIX448" s="330"/>
      <c r="SIY448" s="330"/>
      <c r="SIZ448" s="330"/>
      <c r="SJA448" s="330"/>
      <c r="SJB448" s="330"/>
      <c r="SJC448" s="330"/>
      <c r="SJD448" s="330"/>
      <c r="SJE448" s="330"/>
      <c r="SJF448" s="330"/>
      <c r="SJG448" s="330"/>
      <c r="SJH448" s="330"/>
      <c r="SJI448" s="330"/>
      <c r="SJJ448" s="330"/>
      <c r="SJK448" s="330"/>
      <c r="SJL448" s="330"/>
      <c r="SJM448" s="330"/>
      <c r="SJN448" s="330"/>
      <c r="SJO448" s="330"/>
      <c r="SJP448" s="330"/>
      <c r="SJQ448" s="330"/>
      <c r="SJR448" s="330"/>
      <c r="SJS448" s="330"/>
      <c r="SJT448" s="330"/>
      <c r="SJU448" s="330"/>
      <c r="SJV448" s="330"/>
      <c r="SJW448" s="330"/>
      <c r="SJX448" s="330"/>
      <c r="SJY448" s="330"/>
      <c r="SJZ448" s="330"/>
      <c r="SKA448" s="330"/>
      <c r="SKB448" s="330"/>
      <c r="SKC448" s="330"/>
      <c r="SKD448" s="330"/>
      <c r="SKE448" s="330"/>
      <c r="SKF448" s="330"/>
      <c r="SKG448" s="330"/>
      <c r="SKH448" s="330"/>
      <c r="SKI448" s="330"/>
      <c r="SKJ448" s="330"/>
      <c r="SKK448" s="330"/>
      <c r="SKL448" s="330"/>
      <c r="SKM448" s="330"/>
      <c r="SKN448" s="330"/>
      <c r="SKO448" s="330"/>
      <c r="SKP448" s="330"/>
      <c r="SKQ448" s="330"/>
      <c r="SKR448" s="330"/>
      <c r="SKS448" s="330"/>
      <c r="SKT448" s="330"/>
      <c r="SKU448" s="330"/>
      <c r="SKV448" s="330"/>
      <c r="SKW448" s="330"/>
      <c r="SKX448" s="330"/>
      <c r="SKY448" s="330"/>
      <c r="SKZ448" s="330"/>
      <c r="SLA448" s="330"/>
      <c r="SLB448" s="330"/>
      <c r="SLC448" s="330"/>
      <c r="SLD448" s="330"/>
      <c r="SLE448" s="330"/>
      <c r="SLF448" s="330"/>
      <c r="SLG448" s="330"/>
      <c r="SLH448" s="330"/>
      <c r="SLI448" s="330"/>
      <c r="SLJ448" s="330"/>
      <c r="SLK448" s="330"/>
      <c r="SLL448" s="330"/>
      <c r="SLM448" s="330"/>
      <c r="SLN448" s="330"/>
      <c r="SLO448" s="330"/>
      <c r="SLP448" s="330"/>
      <c r="SLQ448" s="330"/>
      <c r="SLR448" s="330"/>
      <c r="SLS448" s="330"/>
      <c r="SLT448" s="330"/>
      <c r="SLU448" s="330"/>
      <c r="SLV448" s="330"/>
      <c r="SLW448" s="330"/>
      <c r="SLX448" s="330"/>
      <c r="SLY448" s="330"/>
      <c r="SLZ448" s="330"/>
      <c r="SMA448" s="330"/>
      <c r="SMB448" s="330"/>
      <c r="SMC448" s="330"/>
      <c r="SMD448" s="330"/>
      <c r="SME448" s="330"/>
      <c r="SMF448" s="330"/>
      <c r="SMG448" s="330"/>
      <c r="SMH448" s="330"/>
      <c r="SMI448" s="330"/>
      <c r="SMJ448" s="330"/>
      <c r="SMK448" s="330"/>
      <c r="SML448" s="330"/>
      <c r="SMM448" s="330"/>
      <c r="SMN448" s="330"/>
      <c r="SMO448" s="330"/>
      <c r="SMP448" s="330"/>
      <c r="SMQ448" s="330"/>
      <c r="SMR448" s="330"/>
      <c r="SMS448" s="330"/>
      <c r="SMT448" s="330"/>
      <c r="SMU448" s="330"/>
      <c r="SMV448" s="330"/>
      <c r="SMW448" s="330"/>
      <c r="SMX448" s="330"/>
      <c r="SMY448" s="330"/>
      <c r="SMZ448" s="330"/>
      <c r="SNA448" s="330"/>
      <c r="SNB448" s="330"/>
      <c r="SNC448" s="330"/>
      <c r="SND448" s="330"/>
      <c r="SNE448" s="330"/>
      <c r="SNF448" s="330"/>
      <c r="SNG448" s="330"/>
      <c r="SNH448" s="330"/>
      <c r="SNI448" s="330"/>
      <c r="SNJ448" s="330"/>
      <c r="SNK448" s="330"/>
      <c r="SNL448" s="330"/>
      <c r="SNM448" s="330"/>
      <c r="SNN448" s="330"/>
      <c r="SNO448" s="330"/>
      <c r="SNP448" s="330"/>
      <c r="SNQ448" s="330"/>
      <c r="SNR448" s="330"/>
      <c r="SNS448" s="330"/>
      <c r="SNT448" s="330"/>
      <c r="SNU448" s="330"/>
      <c r="SNV448" s="330"/>
      <c r="SNW448" s="330"/>
      <c r="SNX448" s="330"/>
      <c r="SNY448" s="330"/>
      <c r="SNZ448" s="330"/>
      <c r="SOA448" s="330"/>
      <c r="SOB448" s="330"/>
      <c r="SOC448" s="330"/>
      <c r="SOD448" s="330"/>
      <c r="SOE448" s="330"/>
      <c r="SOF448" s="330"/>
      <c r="SOG448" s="330"/>
      <c r="SOH448" s="330"/>
      <c r="SOI448" s="330"/>
      <c r="SOJ448" s="330"/>
      <c r="SOK448" s="330"/>
      <c r="SOL448" s="330"/>
      <c r="SOM448" s="330"/>
      <c r="SON448" s="330"/>
      <c r="SOO448" s="330"/>
      <c r="SOP448" s="330"/>
      <c r="SOQ448" s="330"/>
      <c r="SOR448" s="330"/>
      <c r="SOS448" s="330"/>
      <c r="SOT448" s="330"/>
      <c r="SOU448" s="330"/>
      <c r="SOV448" s="330"/>
      <c r="SOW448" s="330"/>
      <c r="SOX448" s="330"/>
      <c r="SOY448" s="330"/>
      <c r="SOZ448" s="330"/>
      <c r="SPA448" s="330"/>
      <c r="SPB448" s="330"/>
      <c r="SPC448" s="330"/>
      <c r="SPD448" s="330"/>
      <c r="SPE448" s="330"/>
      <c r="SPF448" s="330"/>
      <c r="SPG448" s="330"/>
      <c r="SPH448" s="330"/>
      <c r="SPI448" s="330"/>
      <c r="SPJ448" s="330"/>
      <c r="SPK448" s="330"/>
      <c r="SPL448" s="330"/>
      <c r="SPM448" s="330"/>
      <c r="SPN448" s="330"/>
      <c r="SPO448" s="330"/>
      <c r="SPP448" s="330"/>
      <c r="SPQ448" s="330"/>
      <c r="SPR448" s="330"/>
      <c r="SPS448" s="330"/>
      <c r="SPT448" s="330"/>
      <c r="SPU448" s="330"/>
      <c r="SPV448" s="330"/>
      <c r="SPW448" s="330"/>
      <c r="SPX448" s="330"/>
      <c r="SPY448" s="330"/>
      <c r="SPZ448" s="330"/>
      <c r="SQA448" s="330"/>
      <c r="SQB448" s="330"/>
      <c r="SQC448" s="330"/>
      <c r="SQD448" s="330"/>
      <c r="SQE448" s="330"/>
      <c r="SQF448" s="330"/>
      <c r="SQG448" s="330"/>
      <c r="SQH448" s="330"/>
      <c r="SQI448" s="330"/>
      <c r="SQJ448" s="330"/>
      <c r="SQK448" s="330"/>
      <c r="SQL448" s="330"/>
      <c r="SQM448" s="330"/>
      <c r="SQN448" s="330"/>
      <c r="SQO448" s="330"/>
      <c r="SQP448" s="330"/>
      <c r="SQQ448" s="330"/>
      <c r="SQR448" s="330"/>
      <c r="SQS448" s="330"/>
      <c r="SQT448" s="330"/>
      <c r="SQU448" s="330"/>
      <c r="SQV448" s="330"/>
      <c r="SQW448" s="330"/>
      <c r="SQX448" s="330"/>
      <c r="SQY448" s="330"/>
      <c r="SQZ448" s="330"/>
      <c r="SRA448" s="330"/>
      <c r="SRB448" s="330"/>
      <c r="SRC448" s="330"/>
      <c r="SRD448" s="330"/>
      <c r="SRE448" s="330"/>
      <c r="SRF448" s="330"/>
      <c r="SRG448" s="330"/>
      <c r="SRH448" s="330"/>
      <c r="SRI448" s="330"/>
      <c r="SRJ448" s="330"/>
      <c r="SRK448" s="330"/>
      <c r="SRL448" s="330"/>
      <c r="SRM448" s="330"/>
      <c r="SRN448" s="330"/>
      <c r="SRO448" s="330"/>
      <c r="SRP448" s="330"/>
      <c r="SRQ448" s="330"/>
      <c r="SRR448" s="330"/>
      <c r="SRS448" s="330"/>
      <c r="SRT448" s="330"/>
      <c r="SRU448" s="330"/>
      <c r="SRV448" s="330"/>
      <c r="SRW448" s="330"/>
      <c r="SRX448" s="330"/>
      <c r="SRY448" s="330"/>
      <c r="SRZ448" s="330"/>
      <c r="SSA448" s="330"/>
      <c r="SSB448" s="330"/>
      <c r="SSC448" s="330"/>
      <c r="SSD448" s="330"/>
      <c r="SSE448" s="330"/>
      <c r="SSF448" s="330"/>
      <c r="SSG448" s="330"/>
      <c r="SSH448" s="330"/>
      <c r="SSI448" s="330"/>
      <c r="SSJ448" s="330"/>
      <c r="SSK448" s="330"/>
      <c r="SSL448" s="330"/>
      <c r="SSM448" s="330"/>
      <c r="SSN448" s="330"/>
      <c r="SSO448" s="330"/>
      <c r="SSP448" s="330"/>
      <c r="SSQ448" s="330"/>
      <c r="SSR448" s="330"/>
      <c r="SSS448" s="330"/>
      <c r="SST448" s="330"/>
      <c r="SSU448" s="330"/>
      <c r="SSV448" s="330"/>
      <c r="SSW448" s="330"/>
      <c r="SSX448" s="330"/>
      <c r="SSY448" s="330"/>
      <c r="SSZ448" s="330"/>
      <c r="STA448" s="330"/>
      <c r="STB448" s="330"/>
      <c r="STC448" s="330"/>
      <c r="STD448" s="330"/>
      <c r="STE448" s="330"/>
      <c r="STF448" s="330"/>
      <c r="STG448" s="330"/>
      <c r="STH448" s="330"/>
      <c r="STI448" s="330"/>
      <c r="STJ448" s="330"/>
      <c r="STK448" s="330"/>
      <c r="STL448" s="330"/>
      <c r="STM448" s="330"/>
      <c r="STN448" s="330"/>
      <c r="STO448" s="330"/>
      <c r="STP448" s="330"/>
      <c r="STQ448" s="330"/>
      <c r="STR448" s="330"/>
      <c r="STS448" s="330"/>
      <c r="STT448" s="330"/>
      <c r="STU448" s="330"/>
      <c r="STV448" s="330"/>
      <c r="STW448" s="330"/>
      <c r="STX448" s="330"/>
      <c r="STY448" s="330"/>
      <c r="STZ448" s="330"/>
      <c r="SUA448" s="330"/>
      <c r="SUB448" s="330"/>
      <c r="SUC448" s="330"/>
      <c r="SUD448" s="330"/>
      <c r="SUE448" s="330"/>
      <c r="SUF448" s="330"/>
      <c r="SUG448" s="330"/>
      <c r="SUH448" s="330"/>
      <c r="SUI448" s="330"/>
      <c r="SUJ448" s="330"/>
      <c r="SUK448" s="330"/>
      <c r="SUL448" s="330"/>
      <c r="SUM448" s="330"/>
      <c r="SUN448" s="330"/>
      <c r="SUO448" s="330"/>
      <c r="SUP448" s="330"/>
      <c r="SUQ448" s="330"/>
      <c r="SUR448" s="330"/>
      <c r="SUS448" s="330"/>
      <c r="SUT448" s="330"/>
      <c r="SUU448" s="330"/>
      <c r="SUV448" s="330"/>
      <c r="SUW448" s="330"/>
      <c r="SUX448" s="330"/>
      <c r="SUY448" s="330"/>
      <c r="SUZ448" s="330"/>
      <c r="SVA448" s="330"/>
      <c r="SVB448" s="330"/>
      <c r="SVC448" s="330"/>
      <c r="SVD448" s="330"/>
      <c r="SVE448" s="330"/>
      <c r="SVF448" s="330"/>
      <c r="SVG448" s="330"/>
      <c r="SVH448" s="330"/>
      <c r="SVI448" s="330"/>
      <c r="SVJ448" s="330"/>
      <c r="SVK448" s="330"/>
      <c r="SVL448" s="330"/>
      <c r="SVM448" s="330"/>
      <c r="SVN448" s="330"/>
      <c r="SVO448" s="330"/>
      <c r="SVP448" s="330"/>
      <c r="SVQ448" s="330"/>
      <c r="SVR448" s="330"/>
      <c r="SVS448" s="330"/>
      <c r="SVT448" s="330"/>
      <c r="SVU448" s="330"/>
      <c r="SVV448" s="330"/>
      <c r="SVW448" s="330"/>
      <c r="SVX448" s="330"/>
      <c r="SVY448" s="330"/>
      <c r="SVZ448" s="330"/>
      <c r="SWA448" s="330"/>
      <c r="SWB448" s="330"/>
      <c r="SWC448" s="330"/>
      <c r="SWD448" s="330"/>
      <c r="SWE448" s="330"/>
      <c r="SWF448" s="330"/>
      <c r="SWG448" s="330"/>
      <c r="SWH448" s="330"/>
      <c r="SWI448" s="330"/>
      <c r="SWJ448" s="330"/>
      <c r="SWK448" s="330"/>
      <c r="SWL448" s="330"/>
      <c r="SWM448" s="330"/>
      <c r="SWN448" s="330"/>
      <c r="SWO448" s="330"/>
      <c r="SWP448" s="330"/>
      <c r="SWQ448" s="330"/>
      <c r="SWR448" s="330"/>
      <c r="SWS448" s="330"/>
      <c r="SWT448" s="330"/>
      <c r="SWU448" s="330"/>
      <c r="SWV448" s="330"/>
      <c r="SWW448" s="330"/>
      <c r="SWX448" s="330"/>
      <c r="SWY448" s="330"/>
      <c r="SWZ448" s="330"/>
      <c r="SXA448" s="330"/>
      <c r="SXB448" s="330"/>
      <c r="SXC448" s="330"/>
      <c r="SXD448" s="330"/>
      <c r="SXE448" s="330"/>
      <c r="SXF448" s="330"/>
      <c r="SXG448" s="330"/>
      <c r="SXH448" s="330"/>
      <c r="SXI448" s="330"/>
      <c r="SXJ448" s="330"/>
      <c r="SXK448" s="330"/>
      <c r="SXL448" s="330"/>
      <c r="SXM448" s="330"/>
      <c r="SXN448" s="330"/>
      <c r="SXO448" s="330"/>
      <c r="SXP448" s="330"/>
      <c r="SXQ448" s="330"/>
      <c r="SXR448" s="330"/>
      <c r="SXS448" s="330"/>
      <c r="SXT448" s="330"/>
      <c r="SXU448" s="330"/>
      <c r="SXV448" s="330"/>
      <c r="SXW448" s="330"/>
      <c r="SXX448" s="330"/>
      <c r="SXY448" s="330"/>
      <c r="SXZ448" s="330"/>
      <c r="SYA448" s="330"/>
      <c r="SYB448" s="330"/>
      <c r="SYC448" s="330"/>
      <c r="SYD448" s="330"/>
      <c r="SYE448" s="330"/>
      <c r="SYF448" s="330"/>
      <c r="SYG448" s="330"/>
      <c r="SYH448" s="330"/>
      <c r="SYI448" s="330"/>
      <c r="SYJ448" s="330"/>
      <c r="SYK448" s="330"/>
      <c r="SYL448" s="330"/>
      <c r="SYM448" s="330"/>
      <c r="SYN448" s="330"/>
      <c r="SYO448" s="330"/>
      <c r="SYP448" s="330"/>
      <c r="SYQ448" s="330"/>
      <c r="SYR448" s="330"/>
      <c r="SYS448" s="330"/>
      <c r="SYT448" s="330"/>
      <c r="SYU448" s="330"/>
      <c r="SYV448" s="330"/>
      <c r="SYW448" s="330"/>
      <c r="SYX448" s="330"/>
      <c r="SYY448" s="330"/>
      <c r="SYZ448" s="330"/>
      <c r="SZA448" s="330"/>
      <c r="SZB448" s="330"/>
      <c r="SZC448" s="330"/>
      <c r="SZD448" s="330"/>
      <c r="SZE448" s="330"/>
      <c r="SZF448" s="330"/>
      <c r="SZG448" s="330"/>
      <c r="SZH448" s="330"/>
      <c r="SZI448" s="330"/>
      <c r="SZJ448" s="330"/>
      <c r="SZK448" s="330"/>
      <c r="SZL448" s="330"/>
      <c r="SZM448" s="330"/>
      <c r="SZN448" s="330"/>
      <c r="SZO448" s="330"/>
      <c r="SZP448" s="330"/>
      <c r="SZQ448" s="330"/>
      <c r="SZR448" s="330"/>
      <c r="SZS448" s="330"/>
      <c r="SZT448" s="330"/>
      <c r="SZU448" s="330"/>
      <c r="SZV448" s="330"/>
      <c r="SZW448" s="330"/>
      <c r="SZX448" s="330"/>
      <c r="SZY448" s="330"/>
      <c r="SZZ448" s="330"/>
      <c r="TAA448" s="330"/>
      <c r="TAB448" s="330"/>
      <c r="TAC448" s="330"/>
      <c r="TAD448" s="330"/>
      <c r="TAE448" s="330"/>
      <c r="TAF448" s="330"/>
      <c r="TAG448" s="330"/>
      <c r="TAH448" s="330"/>
      <c r="TAI448" s="330"/>
      <c r="TAJ448" s="330"/>
      <c r="TAK448" s="330"/>
      <c r="TAL448" s="330"/>
      <c r="TAM448" s="330"/>
      <c r="TAN448" s="330"/>
      <c r="TAO448" s="330"/>
      <c r="TAP448" s="330"/>
      <c r="TAQ448" s="330"/>
      <c r="TAR448" s="330"/>
      <c r="TAS448" s="330"/>
      <c r="TAT448" s="330"/>
      <c r="TAU448" s="330"/>
      <c r="TAV448" s="330"/>
      <c r="TAW448" s="330"/>
      <c r="TAX448" s="330"/>
      <c r="TAY448" s="330"/>
      <c r="TAZ448" s="330"/>
      <c r="TBA448" s="330"/>
      <c r="TBB448" s="330"/>
      <c r="TBC448" s="330"/>
      <c r="TBD448" s="330"/>
      <c r="TBE448" s="330"/>
      <c r="TBF448" s="330"/>
      <c r="TBG448" s="330"/>
      <c r="TBH448" s="330"/>
      <c r="TBI448" s="330"/>
      <c r="TBJ448" s="330"/>
      <c r="TBK448" s="330"/>
      <c r="TBL448" s="330"/>
      <c r="TBM448" s="330"/>
      <c r="TBN448" s="330"/>
      <c r="TBO448" s="330"/>
      <c r="TBP448" s="330"/>
      <c r="TBQ448" s="330"/>
      <c r="TBR448" s="330"/>
      <c r="TBS448" s="330"/>
      <c r="TBT448" s="330"/>
      <c r="TBU448" s="330"/>
      <c r="TBV448" s="330"/>
      <c r="TBW448" s="330"/>
      <c r="TBX448" s="330"/>
      <c r="TBY448" s="330"/>
      <c r="TBZ448" s="330"/>
      <c r="TCA448" s="330"/>
      <c r="TCB448" s="330"/>
      <c r="TCC448" s="330"/>
      <c r="TCD448" s="330"/>
      <c r="TCE448" s="330"/>
      <c r="TCF448" s="330"/>
      <c r="TCG448" s="330"/>
      <c r="TCH448" s="330"/>
      <c r="TCI448" s="330"/>
      <c r="TCJ448" s="330"/>
      <c r="TCK448" s="330"/>
      <c r="TCL448" s="330"/>
      <c r="TCM448" s="330"/>
      <c r="TCN448" s="330"/>
      <c r="TCO448" s="330"/>
      <c r="TCP448" s="330"/>
      <c r="TCQ448" s="330"/>
      <c r="TCR448" s="330"/>
      <c r="TCS448" s="330"/>
      <c r="TCT448" s="330"/>
      <c r="TCU448" s="330"/>
      <c r="TCV448" s="330"/>
      <c r="TCW448" s="330"/>
      <c r="TCX448" s="330"/>
      <c r="TCY448" s="330"/>
      <c r="TCZ448" s="330"/>
      <c r="TDA448" s="330"/>
      <c r="TDB448" s="330"/>
      <c r="TDC448" s="330"/>
      <c r="TDD448" s="330"/>
      <c r="TDE448" s="330"/>
      <c r="TDF448" s="330"/>
      <c r="TDG448" s="330"/>
      <c r="TDH448" s="330"/>
      <c r="TDI448" s="330"/>
      <c r="TDJ448" s="330"/>
      <c r="TDK448" s="330"/>
      <c r="TDL448" s="330"/>
      <c r="TDM448" s="330"/>
      <c r="TDN448" s="330"/>
      <c r="TDO448" s="330"/>
      <c r="TDP448" s="330"/>
      <c r="TDQ448" s="330"/>
      <c r="TDR448" s="330"/>
      <c r="TDS448" s="330"/>
      <c r="TDT448" s="330"/>
      <c r="TDU448" s="330"/>
      <c r="TDV448" s="330"/>
      <c r="TDW448" s="330"/>
      <c r="TDX448" s="330"/>
      <c r="TDY448" s="330"/>
      <c r="TDZ448" s="330"/>
      <c r="TEA448" s="330"/>
      <c r="TEB448" s="330"/>
      <c r="TEC448" s="330"/>
      <c r="TED448" s="330"/>
      <c r="TEE448" s="330"/>
      <c r="TEF448" s="330"/>
      <c r="TEG448" s="330"/>
      <c r="TEH448" s="330"/>
      <c r="TEI448" s="330"/>
      <c r="TEJ448" s="330"/>
      <c r="TEK448" s="330"/>
      <c r="TEL448" s="330"/>
      <c r="TEM448" s="330"/>
      <c r="TEN448" s="330"/>
      <c r="TEO448" s="330"/>
      <c r="TEP448" s="330"/>
      <c r="TEQ448" s="330"/>
      <c r="TER448" s="330"/>
      <c r="TES448" s="330"/>
      <c r="TET448" s="330"/>
      <c r="TEU448" s="330"/>
      <c r="TEV448" s="330"/>
      <c r="TEW448" s="330"/>
      <c r="TEX448" s="330"/>
      <c r="TEY448" s="330"/>
      <c r="TEZ448" s="330"/>
      <c r="TFA448" s="330"/>
      <c r="TFB448" s="330"/>
      <c r="TFC448" s="330"/>
      <c r="TFD448" s="330"/>
      <c r="TFE448" s="330"/>
      <c r="TFF448" s="330"/>
      <c r="TFG448" s="330"/>
      <c r="TFH448" s="330"/>
      <c r="TFI448" s="330"/>
      <c r="TFJ448" s="330"/>
      <c r="TFK448" s="330"/>
      <c r="TFL448" s="330"/>
      <c r="TFM448" s="330"/>
      <c r="TFN448" s="330"/>
      <c r="TFO448" s="330"/>
      <c r="TFP448" s="330"/>
      <c r="TFQ448" s="330"/>
      <c r="TFR448" s="330"/>
      <c r="TFS448" s="330"/>
      <c r="TFT448" s="330"/>
      <c r="TFU448" s="330"/>
      <c r="TFV448" s="330"/>
      <c r="TFW448" s="330"/>
      <c r="TFX448" s="330"/>
      <c r="TFY448" s="330"/>
      <c r="TFZ448" s="330"/>
      <c r="TGA448" s="330"/>
      <c r="TGB448" s="330"/>
      <c r="TGC448" s="330"/>
      <c r="TGD448" s="330"/>
      <c r="TGE448" s="330"/>
      <c r="TGF448" s="330"/>
      <c r="TGG448" s="330"/>
      <c r="TGH448" s="330"/>
      <c r="TGI448" s="330"/>
      <c r="TGJ448" s="330"/>
      <c r="TGK448" s="330"/>
      <c r="TGL448" s="330"/>
      <c r="TGM448" s="330"/>
      <c r="TGN448" s="330"/>
      <c r="TGO448" s="330"/>
      <c r="TGP448" s="330"/>
      <c r="TGQ448" s="330"/>
      <c r="TGR448" s="330"/>
      <c r="TGS448" s="330"/>
      <c r="TGT448" s="330"/>
      <c r="TGU448" s="330"/>
      <c r="TGV448" s="330"/>
      <c r="TGW448" s="330"/>
      <c r="TGX448" s="330"/>
      <c r="TGY448" s="330"/>
      <c r="TGZ448" s="330"/>
      <c r="THA448" s="330"/>
      <c r="THB448" s="330"/>
      <c r="THC448" s="330"/>
      <c r="THD448" s="330"/>
      <c r="THE448" s="330"/>
      <c r="THF448" s="330"/>
      <c r="THG448" s="330"/>
      <c r="THH448" s="330"/>
      <c r="THI448" s="330"/>
      <c r="THJ448" s="330"/>
      <c r="THK448" s="330"/>
      <c r="THL448" s="330"/>
      <c r="THM448" s="330"/>
      <c r="THN448" s="330"/>
      <c r="THO448" s="330"/>
      <c r="THP448" s="330"/>
      <c r="THQ448" s="330"/>
      <c r="THR448" s="330"/>
      <c r="THS448" s="330"/>
      <c r="THT448" s="330"/>
      <c r="THU448" s="330"/>
      <c r="THV448" s="330"/>
      <c r="THW448" s="330"/>
      <c r="THX448" s="330"/>
      <c r="THY448" s="330"/>
      <c r="THZ448" s="330"/>
      <c r="TIA448" s="330"/>
      <c r="TIB448" s="330"/>
      <c r="TIC448" s="330"/>
      <c r="TID448" s="330"/>
      <c r="TIE448" s="330"/>
      <c r="TIF448" s="330"/>
      <c r="TIG448" s="330"/>
      <c r="TIH448" s="330"/>
      <c r="TII448" s="330"/>
      <c r="TIJ448" s="330"/>
      <c r="TIK448" s="330"/>
      <c r="TIL448" s="330"/>
      <c r="TIM448" s="330"/>
      <c r="TIN448" s="330"/>
      <c r="TIO448" s="330"/>
      <c r="TIP448" s="330"/>
      <c r="TIQ448" s="330"/>
      <c r="TIR448" s="330"/>
      <c r="TIS448" s="330"/>
      <c r="TIT448" s="330"/>
      <c r="TIU448" s="330"/>
      <c r="TIV448" s="330"/>
      <c r="TIW448" s="330"/>
      <c r="TIX448" s="330"/>
      <c r="TIY448" s="330"/>
      <c r="TIZ448" s="330"/>
      <c r="TJA448" s="330"/>
      <c r="TJB448" s="330"/>
      <c r="TJC448" s="330"/>
      <c r="TJD448" s="330"/>
      <c r="TJE448" s="330"/>
      <c r="TJF448" s="330"/>
      <c r="TJG448" s="330"/>
      <c r="TJH448" s="330"/>
      <c r="TJI448" s="330"/>
      <c r="TJJ448" s="330"/>
      <c r="TJK448" s="330"/>
      <c r="TJL448" s="330"/>
      <c r="TJM448" s="330"/>
      <c r="TJN448" s="330"/>
      <c r="TJO448" s="330"/>
      <c r="TJP448" s="330"/>
      <c r="TJQ448" s="330"/>
      <c r="TJR448" s="330"/>
      <c r="TJS448" s="330"/>
      <c r="TJT448" s="330"/>
      <c r="TJU448" s="330"/>
      <c r="TJV448" s="330"/>
      <c r="TJW448" s="330"/>
      <c r="TJX448" s="330"/>
      <c r="TJY448" s="330"/>
      <c r="TJZ448" s="330"/>
      <c r="TKA448" s="330"/>
      <c r="TKB448" s="330"/>
      <c r="TKC448" s="330"/>
      <c r="TKD448" s="330"/>
      <c r="TKE448" s="330"/>
      <c r="TKF448" s="330"/>
      <c r="TKG448" s="330"/>
      <c r="TKH448" s="330"/>
      <c r="TKI448" s="330"/>
      <c r="TKJ448" s="330"/>
      <c r="TKK448" s="330"/>
      <c r="TKL448" s="330"/>
      <c r="TKM448" s="330"/>
      <c r="TKN448" s="330"/>
      <c r="TKO448" s="330"/>
      <c r="TKP448" s="330"/>
      <c r="TKQ448" s="330"/>
      <c r="TKR448" s="330"/>
      <c r="TKS448" s="330"/>
      <c r="TKT448" s="330"/>
      <c r="TKU448" s="330"/>
      <c r="TKV448" s="330"/>
      <c r="TKW448" s="330"/>
      <c r="TKX448" s="330"/>
      <c r="TKY448" s="330"/>
      <c r="TKZ448" s="330"/>
      <c r="TLA448" s="330"/>
      <c r="TLB448" s="330"/>
      <c r="TLC448" s="330"/>
      <c r="TLD448" s="330"/>
      <c r="TLE448" s="330"/>
      <c r="TLF448" s="330"/>
      <c r="TLG448" s="330"/>
      <c r="TLH448" s="330"/>
      <c r="TLI448" s="330"/>
      <c r="TLJ448" s="330"/>
      <c r="TLK448" s="330"/>
      <c r="TLL448" s="330"/>
      <c r="TLM448" s="330"/>
      <c r="TLN448" s="330"/>
      <c r="TLO448" s="330"/>
      <c r="TLP448" s="330"/>
      <c r="TLQ448" s="330"/>
      <c r="TLR448" s="330"/>
      <c r="TLS448" s="330"/>
      <c r="TLT448" s="330"/>
      <c r="TLU448" s="330"/>
      <c r="TLV448" s="330"/>
      <c r="TLW448" s="330"/>
      <c r="TLX448" s="330"/>
      <c r="TLY448" s="330"/>
      <c r="TLZ448" s="330"/>
      <c r="TMA448" s="330"/>
      <c r="TMB448" s="330"/>
      <c r="TMC448" s="330"/>
      <c r="TMD448" s="330"/>
      <c r="TME448" s="330"/>
      <c r="TMF448" s="330"/>
      <c r="TMG448" s="330"/>
      <c r="TMH448" s="330"/>
      <c r="TMI448" s="330"/>
      <c r="TMJ448" s="330"/>
      <c r="TMK448" s="330"/>
      <c r="TML448" s="330"/>
      <c r="TMM448" s="330"/>
      <c r="TMN448" s="330"/>
      <c r="TMO448" s="330"/>
      <c r="TMP448" s="330"/>
      <c r="TMQ448" s="330"/>
      <c r="TMR448" s="330"/>
      <c r="TMS448" s="330"/>
      <c r="TMT448" s="330"/>
      <c r="TMU448" s="330"/>
      <c r="TMV448" s="330"/>
      <c r="TMW448" s="330"/>
      <c r="TMX448" s="330"/>
      <c r="TMY448" s="330"/>
      <c r="TMZ448" s="330"/>
      <c r="TNA448" s="330"/>
      <c r="TNB448" s="330"/>
      <c r="TNC448" s="330"/>
      <c r="TND448" s="330"/>
      <c r="TNE448" s="330"/>
      <c r="TNF448" s="330"/>
      <c r="TNG448" s="330"/>
      <c r="TNH448" s="330"/>
      <c r="TNI448" s="330"/>
      <c r="TNJ448" s="330"/>
      <c r="TNK448" s="330"/>
      <c r="TNL448" s="330"/>
      <c r="TNM448" s="330"/>
      <c r="TNN448" s="330"/>
      <c r="TNO448" s="330"/>
      <c r="TNP448" s="330"/>
      <c r="TNQ448" s="330"/>
      <c r="TNR448" s="330"/>
      <c r="TNS448" s="330"/>
      <c r="TNT448" s="330"/>
      <c r="TNU448" s="330"/>
      <c r="TNV448" s="330"/>
      <c r="TNW448" s="330"/>
      <c r="TNX448" s="330"/>
      <c r="TNY448" s="330"/>
      <c r="TNZ448" s="330"/>
      <c r="TOA448" s="330"/>
      <c r="TOB448" s="330"/>
      <c r="TOC448" s="330"/>
      <c r="TOD448" s="330"/>
      <c r="TOE448" s="330"/>
      <c r="TOF448" s="330"/>
      <c r="TOG448" s="330"/>
      <c r="TOH448" s="330"/>
      <c r="TOI448" s="330"/>
      <c r="TOJ448" s="330"/>
      <c r="TOK448" s="330"/>
      <c r="TOL448" s="330"/>
      <c r="TOM448" s="330"/>
      <c r="TON448" s="330"/>
      <c r="TOO448" s="330"/>
      <c r="TOP448" s="330"/>
      <c r="TOQ448" s="330"/>
      <c r="TOR448" s="330"/>
      <c r="TOS448" s="330"/>
      <c r="TOT448" s="330"/>
      <c r="TOU448" s="330"/>
      <c r="TOV448" s="330"/>
      <c r="TOW448" s="330"/>
      <c r="TOX448" s="330"/>
      <c r="TOY448" s="330"/>
      <c r="TOZ448" s="330"/>
      <c r="TPA448" s="330"/>
      <c r="TPB448" s="330"/>
      <c r="TPC448" s="330"/>
      <c r="TPD448" s="330"/>
      <c r="TPE448" s="330"/>
      <c r="TPF448" s="330"/>
      <c r="TPG448" s="330"/>
      <c r="TPH448" s="330"/>
      <c r="TPI448" s="330"/>
      <c r="TPJ448" s="330"/>
      <c r="TPK448" s="330"/>
      <c r="TPL448" s="330"/>
      <c r="TPM448" s="330"/>
      <c r="TPN448" s="330"/>
      <c r="TPO448" s="330"/>
      <c r="TPP448" s="330"/>
      <c r="TPQ448" s="330"/>
      <c r="TPR448" s="330"/>
      <c r="TPS448" s="330"/>
      <c r="TPT448" s="330"/>
      <c r="TPU448" s="330"/>
      <c r="TPV448" s="330"/>
      <c r="TPW448" s="330"/>
      <c r="TPX448" s="330"/>
      <c r="TPY448" s="330"/>
      <c r="TPZ448" s="330"/>
      <c r="TQA448" s="330"/>
      <c r="TQB448" s="330"/>
      <c r="TQC448" s="330"/>
      <c r="TQD448" s="330"/>
      <c r="TQE448" s="330"/>
      <c r="TQF448" s="330"/>
      <c r="TQG448" s="330"/>
      <c r="TQH448" s="330"/>
      <c r="TQI448" s="330"/>
      <c r="TQJ448" s="330"/>
      <c r="TQK448" s="330"/>
      <c r="TQL448" s="330"/>
      <c r="TQM448" s="330"/>
      <c r="TQN448" s="330"/>
      <c r="TQO448" s="330"/>
      <c r="TQP448" s="330"/>
      <c r="TQQ448" s="330"/>
      <c r="TQR448" s="330"/>
      <c r="TQS448" s="330"/>
      <c r="TQT448" s="330"/>
      <c r="TQU448" s="330"/>
      <c r="TQV448" s="330"/>
      <c r="TQW448" s="330"/>
      <c r="TQX448" s="330"/>
      <c r="TQY448" s="330"/>
      <c r="TQZ448" s="330"/>
      <c r="TRA448" s="330"/>
      <c r="TRB448" s="330"/>
      <c r="TRC448" s="330"/>
      <c r="TRD448" s="330"/>
      <c r="TRE448" s="330"/>
      <c r="TRF448" s="330"/>
      <c r="TRG448" s="330"/>
      <c r="TRH448" s="330"/>
      <c r="TRI448" s="330"/>
      <c r="TRJ448" s="330"/>
      <c r="TRK448" s="330"/>
      <c r="TRL448" s="330"/>
      <c r="TRM448" s="330"/>
      <c r="TRN448" s="330"/>
      <c r="TRO448" s="330"/>
      <c r="TRP448" s="330"/>
      <c r="TRQ448" s="330"/>
      <c r="TRR448" s="330"/>
      <c r="TRS448" s="330"/>
      <c r="TRT448" s="330"/>
      <c r="TRU448" s="330"/>
      <c r="TRV448" s="330"/>
      <c r="TRW448" s="330"/>
      <c r="TRX448" s="330"/>
      <c r="TRY448" s="330"/>
      <c r="TRZ448" s="330"/>
      <c r="TSA448" s="330"/>
      <c r="TSB448" s="330"/>
      <c r="TSC448" s="330"/>
      <c r="TSD448" s="330"/>
      <c r="TSE448" s="330"/>
      <c r="TSF448" s="330"/>
      <c r="TSG448" s="330"/>
      <c r="TSH448" s="330"/>
      <c r="TSI448" s="330"/>
      <c r="TSJ448" s="330"/>
      <c r="TSK448" s="330"/>
      <c r="TSL448" s="330"/>
      <c r="TSM448" s="330"/>
      <c r="TSN448" s="330"/>
      <c r="TSO448" s="330"/>
      <c r="TSP448" s="330"/>
      <c r="TSQ448" s="330"/>
      <c r="TSR448" s="330"/>
      <c r="TSS448" s="330"/>
      <c r="TST448" s="330"/>
      <c r="TSU448" s="330"/>
      <c r="TSV448" s="330"/>
      <c r="TSW448" s="330"/>
      <c r="TSX448" s="330"/>
      <c r="TSY448" s="330"/>
      <c r="TSZ448" s="330"/>
      <c r="TTA448" s="330"/>
      <c r="TTB448" s="330"/>
      <c r="TTC448" s="330"/>
      <c r="TTD448" s="330"/>
      <c r="TTE448" s="330"/>
      <c r="TTF448" s="330"/>
      <c r="TTG448" s="330"/>
      <c r="TTH448" s="330"/>
      <c r="TTI448" s="330"/>
      <c r="TTJ448" s="330"/>
      <c r="TTK448" s="330"/>
      <c r="TTL448" s="330"/>
      <c r="TTM448" s="330"/>
      <c r="TTN448" s="330"/>
      <c r="TTO448" s="330"/>
      <c r="TTP448" s="330"/>
      <c r="TTQ448" s="330"/>
      <c r="TTR448" s="330"/>
      <c r="TTS448" s="330"/>
      <c r="TTT448" s="330"/>
      <c r="TTU448" s="330"/>
      <c r="TTV448" s="330"/>
      <c r="TTW448" s="330"/>
      <c r="TTX448" s="330"/>
      <c r="TTY448" s="330"/>
      <c r="TTZ448" s="330"/>
      <c r="TUA448" s="330"/>
      <c r="TUB448" s="330"/>
      <c r="TUC448" s="330"/>
      <c r="TUD448" s="330"/>
      <c r="TUE448" s="330"/>
      <c r="TUF448" s="330"/>
      <c r="TUG448" s="330"/>
      <c r="TUH448" s="330"/>
      <c r="TUI448" s="330"/>
      <c r="TUJ448" s="330"/>
      <c r="TUK448" s="330"/>
      <c r="TUL448" s="330"/>
      <c r="TUM448" s="330"/>
      <c r="TUN448" s="330"/>
      <c r="TUO448" s="330"/>
      <c r="TUP448" s="330"/>
      <c r="TUQ448" s="330"/>
      <c r="TUR448" s="330"/>
      <c r="TUS448" s="330"/>
      <c r="TUT448" s="330"/>
      <c r="TUU448" s="330"/>
      <c r="TUV448" s="330"/>
      <c r="TUW448" s="330"/>
      <c r="TUX448" s="330"/>
      <c r="TUY448" s="330"/>
      <c r="TUZ448" s="330"/>
      <c r="TVA448" s="330"/>
      <c r="TVB448" s="330"/>
      <c r="TVC448" s="330"/>
      <c r="TVD448" s="330"/>
      <c r="TVE448" s="330"/>
      <c r="TVF448" s="330"/>
      <c r="TVG448" s="330"/>
      <c r="TVH448" s="330"/>
      <c r="TVI448" s="330"/>
      <c r="TVJ448" s="330"/>
      <c r="TVK448" s="330"/>
      <c r="TVL448" s="330"/>
      <c r="TVM448" s="330"/>
      <c r="TVN448" s="330"/>
      <c r="TVO448" s="330"/>
      <c r="TVP448" s="330"/>
      <c r="TVQ448" s="330"/>
      <c r="TVR448" s="330"/>
      <c r="TVS448" s="330"/>
      <c r="TVT448" s="330"/>
      <c r="TVU448" s="330"/>
      <c r="TVV448" s="330"/>
      <c r="TVW448" s="330"/>
      <c r="TVX448" s="330"/>
      <c r="TVY448" s="330"/>
      <c r="TVZ448" s="330"/>
      <c r="TWA448" s="330"/>
      <c r="TWB448" s="330"/>
      <c r="TWC448" s="330"/>
      <c r="TWD448" s="330"/>
      <c r="TWE448" s="330"/>
      <c r="TWF448" s="330"/>
      <c r="TWG448" s="330"/>
      <c r="TWH448" s="330"/>
      <c r="TWI448" s="330"/>
      <c r="TWJ448" s="330"/>
      <c r="TWK448" s="330"/>
      <c r="TWL448" s="330"/>
      <c r="TWM448" s="330"/>
      <c r="TWN448" s="330"/>
      <c r="TWO448" s="330"/>
      <c r="TWP448" s="330"/>
      <c r="TWQ448" s="330"/>
      <c r="TWR448" s="330"/>
      <c r="TWS448" s="330"/>
      <c r="TWT448" s="330"/>
      <c r="TWU448" s="330"/>
      <c r="TWV448" s="330"/>
      <c r="TWW448" s="330"/>
      <c r="TWX448" s="330"/>
      <c r="TWY448" s="330"/>
      <c r="TWZ448" s="330"/>
      <c r="TXA448" s="330"/>
      <c r="TXB448" s="330"/>
      <c r="TXC448" s="330"/>
      <c r="TXD448" s="330"/>
      <c r="TXE448" s="330"/>
      <c r="TXF448" s="330"/>
      <c r="TXG448" s="330"/>
      <c r="TXH448" s="330"/>
      <c r="TXI448" s="330"/>
      <c r="TXJ448" s="330"/>
      <c r="TXK448" s="330"/>
      <c r="TXL448" s="330"/>
      <c r="TXM448" s="330"/>
      <c r="TXN448" s="330"/>
      <c r="TXO448" s="330"/>
      <c r="TXP448" s="330"/>
      <c r="TXQ448" s="330"/>
      <c r="TXR448" s="330"/>
      <c r="TXS448" s="330"/>
      <c r="TXT448" s="330"/>
      <c r="TXU448" s="330"/>
      <c r="TXV448" s="330"/>
      <c r="TXW448" s="330"/>
      <c r="TXX448" s="330"/>
      <c r="TXY448" s="330"/>
      <c r="TXZ448" s="330"/>
      <c r="TYA448" s="330"/>
      <c r="TYB448" s="330"/>
      <c r="TYC448" s="330"/>
      <c r="TYD448" s="330"/>
      <c r="TYE448" s="330"/>
      <c r="TYF448" s="330"/>
      <c r="TYG448" s="330"/>
      <c r="TYH448" s="330"/>
      <c r="TYI448" s="330"/>
      <c r="TYJ448" s="330"/>
      <c r="TYK448" s="330"/>
      <c r="TYL448" s="330"/>
      <c r="TYM448" s="330"/>
      <c r="TYN448" s="330"/>
      <c r="TYO448" s="330"/>
      <c r="TYP448" s="330"/>
      <c r="TYQ448" s="330"/>
      <c r="TYR448" s="330"/>
      <c r="TYS448" s="330"/>
      <c r="TYT448" s="330"/>
      <c r="TYU448" s="330"/>
      <c r="TYV448" s="330"/>
      <c r="TYW448" s="330"/>
      <c r="TYX448" s="330"/>
      <c r="TYY448" s="330"/>
      <c r="TYZ448" s="330"/>
      <c r="TZA448" s="330"/>
      <c r="TZB448" s="330"/>
      <c r="TZC448" s="330"/>
      <c r="TZD448" s="330"/>
      <c r="TZE448" s="330"/>
      <c r="TZF448" s="330"/>
      <c r="TZG448" s="330"/>
      <c r="TZH448" s="330"/>
      <c r="TZI448" s="330"/>
      <c r="TZJ448" s="330"/>
      <c r="TZK448" s="330"/>
      <c r="TZL448" s="330"/>
      <c r="TZM448" s="330"/>
      <c r="TZN448" s="330"/>
      <c r="TZO448" s="330"/>
      <c r="TZP448" s="330"/>
      <c r="TZQ448" s="330"/>
      <c r="TZR448" s="330"/>
      <c r="TZS448" s="330"/>
      <c r="TZT448" s="330"/>
      <c r="TZU448" s="330"/>
      <c r="TZV448" s="330"/>
      <c r="TZW448" s="330"/>
      <c r="TZX448" s="330"/>
      <c r="TZY448" s="330"/>
      <c r="TZZ448" s="330"/>
      <c r="UAA448" s="330"/>
      <c r="UAB448" s="330"/>
      <c r="UAC448" s="330"/>
      <c r="UAD448" s="330"/>
      <c r="UAE448" s="330"/>
      <c r="UAF448" s="330"/>
      <c r="UAG448" s="330"/>
      <c r="UAH448" s="330"/>
      <c r="UAI448" s="330"/>
      <c r="UAJ448" s="330"/>
      <c r="UAK448" s="330"/>
      <c r="UAL448" s="330"/>
      <c r="UAM448" s="330"/>
      <c r="UAN448" s="330"/>
      <c r="UAO448" s="330"/>
      <c r="UAP448" s="330"/>
      <c r="UAQ448" s="330"/>
      <c r="UAR448" s="330"/>
      <c r="UAS448" s="330"/>
      <c r="UAT448" s="330"/>
      <c r="UAU448" s="330"/>
      <c r="UAV448" s="330"/>
      <c r="UAW448" s="330"/>
      <c r="UAX448" s="330"/>
      <c r="UAY448" s="330"/>
      <c r="UAZ448" s="330"/>
      <c r="UBA448" s="330"/>
      <c r="UBB448" s="330"/>
      <c r="UBC448" s="330"/>
      <c r="UBD448" s="330"/>
      <c r="UBE448" s="330"/>
      <c r="UBF448" s="330"/>
      <c r="UBG448" s="330"/>
      <c r="UBH448" s="330"/>
      <c r="UBI448" s="330"/>
      <c r="UBJ448" s="330"/>
      <c r="UBK448" s="330"/>
      <c r="UBL448" s="330"/>
      <c r="UBM448" s="330"/>
      <c r="UBN448" s="330"/>
      <c r="UBO448" s="330"/>
      <c r="UBP448" s="330"/>
      <c r="UBQ448" s="330"/>
      <c r="UBR448" s="330"/>
      <c r="UBS448" s="330"/>
      <c r="UBT448" s="330"/>
      <c r="UBU448" s="330"/>
      <c r="UBV448" s="330"/>
      <c r="UBW448" s="330"/>
      <c r="UBX448" s="330"/>
      <c r="UBY448" s="330"/>
      <c r="UBZ448" s="330"/>
      <c r="UCA448" s="330"/>
      <c r="UCB448" s="330"/>
      <c r="UCC448" s="330"/>
      <c r="UCD448" s="330"/>
      <c r="UCE448" s="330"/>
      <c r="UCF448" s="330"/>
      <c r="UCG448" s="330"/>
      <c r="UCH448" s="330"/>
      <c r="UCI448" s="330"/>
      <c r="UCJ448" s="330"/>
      <c r="UCK448" s="330"/>
      <c r="UCL448" s="330"/>
      <c r="UCM448" s="330"/>
      <c r="UCN448" s="330"/>
      <c r="UCO448" s="330"/>
      <c r="UCP448" s="330"/>
      <c r="UCQ448" s="330"/>
      <c r="UCR448" s="330"/>
      <c r="UCS448" s="330"/>
      <c r="UCT448" s="330"/>
      <c r="UCU448" s="330"/>
      <c r="UCV448" s="330"/>
      <c r="UCW448" s="330"/>
      <c r="UCX448" s="330"/>
      <c r="UCY448" s="330"/>
      <c r="UCZ448" s="330"/>
      <c r="UDA448" s="330"/>
      <c r="UDB448" s="330"/>
      <c r="UDC448" s="330"/>
      <c r="UDD448" s="330"/>
      <c r="UDE448" s="330"/>
      <c r="UDF448" s="330"/>
      <c r="UDG448" s="330"/>
      <c r="UDH448" s="330"/>
      <c r="UDI448" s="330"/>
      <c r="UDJ448" s="330"/>
      <c r="UDK448" s="330"/>
      <c r="UDL448" s="330"/>
      <c r="UDM448" s="330"/>
      <c r="UDN448" s="330"/>
      <c r="UDO448" s="330"/>
      <c r="UDP448" s="330"/>
      <c r="UDQ448" s="330"/>
      <c r="UDR448" s="330"/>
      <c r="UDS448" s="330"/>
      <c r="UDT448" s="330"/>
      <c r="UDU448" s="330"/>
      <c r="UDV448" s="330"/>
      <c r="UDW448" s="330"/>
      <c r="UDX448" s="330"/>
      <c r="UDY448" s="330"/>
      <c r="UDZ448" s="330"/>
      <c r="UEA448" s="330"/>
      <c r="UEB448" s="330"/>
      <c r="UEC448" s="330"/>
      <c r="UED448" s="330"/>
      <c r="UEE448" s="330"/>
      <c r="UEF448" s="330"/>
      <c r="UEG448" s="330"/>
      <c r="UEH448" s="330"/>
      <c r="UEI448" s="330"/>
      <c r="UEJ448" s="330"/>
      <c r="UEK448" s="330"/>
      <c r="UEL448" s="330"/>
      <c r="UEM448" s="330"/>
      <c r="UEN448" s="330"/>
      <c r="UEO448" s="330"/>
      <c r="UEP448" s="330"/>
      <c r="UEQ448" s="330"/>
      <c r="UER448" s="330"/>
      <c r="UES448" s="330"/>
      <c r="UET448" s="330"/>
      <c r="UEU448" s="330"/>
      <c r="UEV448" s="330"/>
      <c r="UEW448" s="330"/>
      <c r="UEX448" s="330"/>
      <c r="UEY448" s="330"/>
      <c r="UEZ448" s="330"/>
      <c r="UFA448" s="330"/>
      <c r="UFB448" s="330"/>
      <c r="UFC448" s="330"/>
      <c r="UFD448" s="330"/>
      <c r="UFE448" s="330"/>
      <c r="UFF448" s="330"/>
      <c r="UFG448" s="330"/>
      <c r="UFH448" s="330"/>
      <c r="UFI448" s="330"/>
      <c r="UFJ448" s="330"/>
      <c r="UFK448" s="330"/>
      <c r="UFL448" s="330"/>
      <c r="UFM448" s="330"/>
      <c r="UFN448" s="330"/>
      <c r="UFO448" s="330"/>
      <c r="UFP448" s="330"/>
      <c r="UFQ448" s="330"/>
      <c r="UFR448" s="330"/>
      <c r="UFS448" s="330"/>
      <c r="UFT448" s="330"/>
      <c r="UFU448" s="330"/>
      <c r="UFV448" s="330"/>
      <c r="UFW448" s="330"/>
      <c r="UFX448" s="330"/>
      <c r="UFY448" s="330"/>
      <c r="UFZ448" s="330"/>
      <c r="UGA448" s="330"/>
      <c r="UGB448" s="330"/>
      <c r="UGC448" s="330"/>
      <c r="UGD448" s="330"/>
      <c r="UGE448" s="330"/>
      <c r="UGF448" s="330"/>
      <c r="UGG448" s="330"/>
      <c r="UGH448" s="330"/>
      <c r="UGI448" s="330"/>
      <c r="UGJ448" s="330"/>
      <c r="UGK448" s="330"/>
      <c r="UGL448" s="330"/>
      <c r="UGM448" s="330"/>
      <c r="UGN448" s="330"/>
      <c r="UGO448" s="330"/>
      <c r="UGP448" s="330"/>
      <c r="UGQ448" s="330"/>
      <c r="UGR448" s="330"/>
      <c r="UGS448" s="330"/>
      <c r="UGT448" s="330"/>
      <c r="UGU448" s="330"/>
      <c r="UGV448" s="330"/>
      <c r="UGW448" s="330"/>
      <c r="UGX448" s="330"/>
      <c r="UGY448" s="330"/>
      <c r="UGZ448" s="330"/>
      <c r="UHA448" s="330"/>
      <c r="UHB448" s="330"/>
      <c r="UHC448" s="330"/>
      <c r="UHD448" s="330"/>
      <c r="UHE448" s="330"/>
      <c r="UHF448" s="330"/>
      <c r="UHG448" s="330"/>
      <c r="UHH448" s="330"/>
      <c r="UHI448" s="330"/>
      <c r="UHJ448" s="330"/>
      <c r="UHK448" s="330"/>
      <c r="UHL448" s="330"/>
      <c r="UHM448" s="330"/>
      <c r="UHN448" s="330"/>
      <c r="UHO448" s="330"/>
      <c r="UHP448" s="330"/>
      <c r="UHQ448" s="330"/>
      <c r="UHR448" s="330"/>
      <c r="UHS448" s="330"/>
      <c r="UHT448" s="330"/>
      <c r="UHU448" s="330"/>
      <c r="UHV448" s="330"/>
      <c r="UHW448" s="330"/>
      <c r="UHX448" s="330"/>
      <c r="UHY448" s="330"/>
      <c r="UHZ448" s="330"/>
      <c r="UIA448" s="330"/>
      <c r="UIB448" s="330"/>
      <c r="UIC448" s="330"/>
      <c r="UID448" s="330"/>
      <c r="UIE448" s="330"/>
      <c r="UIF448" s="330"/>
      <c r="UIG448" s="330"/>
      <c r="UIH448" s="330"/>
      <c r="UII448" s="330"/>
      <c r="UIJ448" s="330"/>
      <c r="UIK448" s="330"/>
      <c r="UIL448" s="330"/>
      <c r="UIM448" s="330"/>
      <c r="UIN448" s="330"/>
      <c r="UIO448" s="330"/>
      <c r="UIP448" s="330"/>
      <c r="UIQ448" s="330"/>
      <c r="UIR448" s="330"/>
      <c r="UIS448" s="330"/>
      <c r="UIT448" s="330"/>
      <c r="UIU448" s="330"/>
      <c r="UIV448" s="330"/>
      <c r="UIW448" s="330"/>
      <c r="UIX448" s="330"/>
      <c r="UIY448" s="330"/>
      <c r="UIZ448" s="330"/>
      <c r="UJA448" s="330"/>
      <c r="UJB448" s="330"/>
      <c r="UJC448" s="330"/>
      <c r="UJD448" s="330"/>
      <c r="UJE448" s="330"/>
      <c r="UJF448" s="330"/>
      <c r="UJG448" s="330"/>
      <c r="UJH448" s="330"/>
      <c r="UJI448" s="330"/>
      <c r="UJJ448" s="330"/>
      <c r="UJK448" s="330"/>
      <c r="UJL448" s="330"/>
      <c r="UJM448" s="330"/>
      <c r="UJN448" s="330"/>
      <c r="UJO448" s="330"/>
      <c r="UJP448" s="330"/>
      <c r="UJQ448" s="330"/>
      <c r="UJR448" s="330"/>
      <c r="UJS448" s="330"/>
      <c r="UJT448" s="330"/>
      <c r="UJU448" s="330"/>
      <c r="UJV448" s="330"/>
      <c r="UJW448" s="330"/>
      <c r="UJX448" s="330"/>
      <c r="UJY448" s="330"/>
      <c r="UJZ448" s="330"/>
      <c r="UKA448" s="330"/>
      <c r="UKB448" s="330"/>
      <c r="UKC448" s="330"/>
      <c r="UKD448" s="330"/>
      <c r="UKE448" s="330"/>
      <c r="UKF448" s="330"/>
      <c r="UKG448" s="330"/>
      <c r="UKH448" s="330"/>
      <c r="UKI448" s="330"/>
      <c r="UKJ448" s="330"/>
      <c r="UKK448" s="330"/>
      <c r="UKL448" s="330"/>
      <c r="UKM448" s="330"/>
      <c r="UKN448" s="330"/>
      <c r="UKO448" s="330"/>
      <c r="UKP448" s="330"/>
      <c r="UKQ448" s="330"/>
      <c r="UKR448" s="330"/>
      <c r="UKS448" s="330"/>
      <c r="UKT448" s="330"/>
      <c r="UKU448" s="330"/>
      <c r="UKV448" s="330"/>
      <c r="UKW448" s="330"/>
      <c r="UKX448" s="330"/>
      <c r="UKY448" s="330"/>
      <c r="UKZ448" s="330"/>
      <c r="ULA448" s="330"/>
      <c r="ULB448" s="330"/>
      <c r="ULC448" s="330"/>
      <c r="ULD448" s="330"/>
      <c r="ULE448" s="330"/>
      <c r="ULF448" s="330"/>
      <c r="ULG448" s="330"/>
      <c r="ULH448" s="330"/>
      <c r="ULI448" s="330"/>
      <c r="ULJ448" s="330"/>
      <c r="ULK448" s="330"/>
      <c r="ULL448" s="330"/>
      <c r="ULM448" s="330"/>
      <c r="ULN448" s="330"/>
      <c r="ULO448" s="330"/>
      <c r="ULP448" s="330"/>
      <c r="ULQ448" s="330"/>
      <c r="ULR448" s="330"/>
      <c r="ULS448" s="330"/>
      <c r="ULT448" s="330"/>
      <c r="ULU448" s="330"/>
      <c r="ULV448" s="330"/>
      <c r="ULW448" s="330"/>
      <c r="ULX448" s="330"/>
      <c r="ULY448" s="330"/>
      <c r="ULZ448" s="330"/>
      <c r="UMA448" s="330"/>
      <c r="UMB448" s="330"/>
      <c r="UMC448" s="330"/>
      <c r="UMD448" s="330"/>
      <c r="UME448" s="330"/>
      <c r="UMF448" s="330"/>
      <c r="UMG448" s="330"/>
      <c r="UMH448" s="330"/>
      <c r="UMI448" s="330"/>
      <c r="UMJ448" s="330"/>
      <c r="UMK448" s="330"/>
      <c r="UML448" s="330"/>
      <c r="UMM448" s="330"/>
      <c r="UMN448" s="330"/>
      <c r="UMO448" s="330"/>
      <c r="UMP448" s="330"/>
      <c r="UMQ448" s="330"/>
      <c r="UMR448" s="330"/>
      <c r="UMS448" s="330"/>
      <c r="UMT448" s="330"/>
      <c r="UMU448" s="330"/>
      <c r="UMV448" s="330"/>
      <c r="UMW448" s="330"/>
      <c r="UMX448" s="330"/>
      <c r="UMY448" s="330"/>
      <c r="UMZ448" s="330"/>
      <c r="UNA448" s="330"/>
      <c r="UNB448" s="330"/>
      <c r="UNC448" s="330"/>
      <c r="UND448" s="330"/>
      <c r="UNE448" s="330"/>
      <c r="UNF448" s="330"/>
      <c r="UNG448" s="330"/>
      <c r="UNH448" s="330"/>
      <c r="UNI448" s="330"/>
      <c r="UNJ448" s="330"/>
      <c r="UNK448" s="330"/>
      <c r="UNL448" s="330"/>
      <c r="UNM448" s="330"/>
      <c r="UNN448" s="330"/>
      <c r="UNO448" s="330"/>
      <c r="UNP448" s="330"/>
      <c r="UNQ448" s="330"/>
      <c r="UNR448" s="330"/>
      <c r="UNS448" s="330"/>
      <c r="UNT448" s="330"/>
      <c r="UNU448" s="330"/>
      <c r="UNV448" s="330"/>
      <c r="UNW448" s="330"/>
      <c r="UNX448" s="330"/>
      <c r="UNY448" s="330"/>
      <c r="UNZ448" s="330"/>
      <c r="UOA448" s="330"/>
      <c r="UOB448" s="330"/>
      <c r="UOC448" s="330"/>
      <c r="UOD448" s="330"/>
      <c r="UOE448" s="330"/>
      <c r="UOF448" s="330"/>
      <c r="UOG448" s="330"/>
      <c r="UOH448" s="330"/>
      <c r="UOI448" s="330"/>
      <c r="UOJ448" s="330"/>
      <c r="UOK448" s="330"/>
      <c r="UOL448" s="330"/>
      <c r="UOM448" s="330"/>
      <c r="UON448" s="330"/>
      <c r="UOO448" s="330"/>
      <c r="UOP448" s="330"/>
      <c r="UOQ448" s="330"/>
      <c r="UOR448" s="330"/>
      <c r="UOS448" s="330"/>
      <c r="UOT448" s="330"/>
      <c r="UOU448" s="330"/>
      <c r="UOV448" s="330"/>
      <c r="UOW448" s="330"/>
      <c r="UOX448" s="330"/>
      <c r="UOY448" s="330"/>
      <c r="UOZ448" s="330"/>
      <c r="UPA448" s="330"/>
      <c r="UPB448" s="330"/>
      <c r="UPC448" s="330"/>
      <c r="UPD448" s="330"/>
      <c r="UPE448" s="330"/>
      <c r="UPF448" s="330"/>
      <c r="UPG448" s="330"/>
      <c r="UPH448" s="330"/>
      <c r="UPI448" s="330"/>
      <c r="UPJ448" s="330"/>
      <c r="UPK448" s="330"/>
      <c r="UPL448" s="330"/>
      <c r="UPM448" s="330"/>
      <c r="UPN448" s="330"/>
      <c r="UPO448" s="330"/>
      <c r="UPP448" s="330"/>
      <c r="UPQ448" s="330"/>
      <c r="UPR448" s="330"/>
      <c r="UPS448" s="330"/>
      <c r="UPT448" s="330"/>
      <c r="UPU448" s="330"/>
      <c r="UPV448" s="330"/>
      <c r="UPW448" s="330"/>
      <c r="UPX448" s="330"/>
      <c r="UPY448" s="330"/>
      <c r="UPZ448" s="330"/>
      <c r="UQA448" s="330"/>
      <c r="UQB448" s="330"/>
      <c r="UQC448" s="330"/>
      <c r="UQD448" s="330"/>
      <c r="UQE448" s="330"/>
      <c r="UQF448" s="330"/>
      <c r="UQG448" s="330"/>
      <c r="UQH448" s="330"/>
      <c r="UQI448" s="330"/>
      <c r="UQJ448" s="330"/>
      <c r="UQK448" s="330"/>
      <c r="UQL448" s="330"/>
      <c r="UQM448" s="330"/>
      <c r="UQN448" s="330"/>
      <c r="UQO448" s="330"/>
      <c r="UQP448" s="330"/>
      <c r="UQQ448" s="330"/>
      <c r="UQR448" s="330"/>
      <c r="UQS448" s="330"/>
      <c r="UQT448" s="330"/>
      <c r="UQU448" s="330"/>
      <c r="UQV448" s="330"/>
      <c r="UQW448" s="330"/>
      <c r="UQX448" s="330"/>
      <c r="UQY448" s="330"/>
      <c r="UQZ448" s="330"/>
      <c r="URA448" s="330"/>
      <c r="URB448" s="330"/>
      <c r="URC448" s="330"/>
      <c r="URD448" s="330"/>
      <c r="URE448" s="330"/>
      <c r="URF448" s="330"/>
      <c r="URG448" s="330"/>
      <c r="URH448" s="330"/>
      <c r="URI448" s="330"/>
      <c r="URJ448" s="330"/>
      <c r="URK448" s="330"/>
      <c r="URL448" s="330"/>
      <c r="URM448" s="330"/>
      <c r="URN448" s="330"/>
      <c r="URO448" s="330"/>
      <c r="URP448" s="330"/>
      <c r="URQ448" s="330"/>
      <c r="URR448" s="330"/>
      <c r="URS448" s="330"/>
      <c r="URT448" s="330"/>
      <c r="URU448" s="330"/>
      <c r="URV448" s="330"/>
      <c r="URW448" s="330"/>
      <c r="URX448" s="330"/>
      <c r="URY448" s="330"/>
      <c r="URZ448" s="330"/>
      <c r="USA448" s="330"/>
      <c r="USB448" s="330"/>
      <c r="USC448" s="330"/>
      <c r="USD448" s="330"/>
      <c r="USE448" s="330"/>
      <c r="USF448" s="330"/>
      <c r="USG448" s="330"/>
      <c r="USH448" s="330"/>
      <c r="USI448" s="330"/>
      <c r="USJ448" s="330"/>
      <c r="USK448" s="330"/>
      <c r="USL448" s="330"/>
      <c r="USM448" s="330"/>
      <c r="USN448" s="330"/>
      <c r="USO448" s="330"/>
      <c r="USP448" s="330"/>
      <c r="USQ448" s="330"/>
      <c r="USR448" s="330"/>
      <c r="USS448" s="330"/>
      <c r="UST448" s="330"/>
      <c r="USU448" s="330"/>
      <c r="USV448" s="330"/>
      <c r="USW448" s="330"/>
      <c r="USX448" s="330"/>
      <c r="USY448" s="330"/>
      <c r="USZ448" s="330"/>
      <c r="UTA448" s="330"/>
      <c r="UTB448" s="330"/>
      <c r="UTC448" s="330"/>
      <c r="UTD448" s="330"/>
      <c r="UTE448" s="330"/>
      <c r="UTF448" s="330"/>
      <c r="UTG448" s="330"/>
      <c r="UTH448" s="330"/>
      <c r="UTI448" s="330"/>
      <c r="UTJ448" s="330"/>
      <c r="UTK448" s="330"/>
      <c r="UTL448" s="330"/>
      <c r="UTM448" s="330"/>
      <c r="UTN448" s="330"/>
      <c r="UTO448" s="330"/>
      <c r="UTP448" s="330"/>
      <c r="UTQ448" s="330"/>
      <c r="UTR448" s="330"/>
      <c r="UTS448" s="330"/>
      <c r="UTT448" s="330"/>
      <c r="UTU448" s="330"/>
      <c r="UTV448" s="330"/>
      <c r="UTW448" s="330"/>
      <c r="UTX448" s="330"/>
      <c r="UTY448" s="330"/>
      <c r="UTZ448" s="330"/>
      <c r="UUA448" s="330"/>
      <c r="UUB448" s="330"/>
      <c r="UUC448" s="330"/>
      <c r="UUD448" s="330"/>
      <c r="UUE448" s="330"/>
      <c r="UUF448" s="330"/>
      <c r="UUG448" s="330"/>
      <c r="UUH448" s="330"/>
      <c r="UUI448" s="330"/>
      <c r="UUJ448" s="330"/>
      <c r="UUK448" s="330"/>
      <c r="UUL448" s="330"/>
      <c r="UUM448" s="330"/>
      <c r="UUN448" s="330"/>
      <c r="UUO448" s="330"/>
      <c r="UUP448" s="330"/>
      <c r="UUQ448" s="330"/>
      <c r="UUR448" s="330"/>
      <c r="UUS448" s="330"/>
      <c r="UUT448" s="330"/>
      <c r="UUU448" s="330"/>
      <c r="UUV448" s="330"/>
      <c r="UUW448" s="330"/>
      <c r="UUX448" s="330"/>
      <c r="UUY448" s="330"/>
      <c r="UUZ448" s="330"/>
      <c r="UVA448" s="330"/>
      <c r="UVB448" s="330"/>
      <c r="UVC448" s="330"/>
      <c r="UVD448" s="330"/>
      <c r="UVE448" s="330"/>
      <c r="UVF448" s="330"/>
      <c r="UVG448" s="330"/>
      <c r="UVH448" s="330"/>
      <c r="UVI448" s="330"/>
      <c r="UVJ448" s="330"/>
      <c r="UVK448" s="330"/>
      <c r="UVL448" s="330"/>
      <c r="UVM448" s="330"/>
      <c r="UVN448" s="330"/>
      <c r="UVO448" s="330"/>
      <c r="UVP448" s="330"/>
      <c r="UVQ448" s="330"/>
      <c r="UVR448" s="330"/>
      <c r="UVS448" s="330"/>
      <c r="UVT448" s="330"/>
      <c r="UVU448" s="330"/>
      <c r="UVV448" s="330"/>
      <c r="UVW448" s="330"/>
      <c r="UVX448" s="330"/>
      <c r="UVY448" s="330"/>
      <c r="UVZ448" s="330"/>
      <c r="UWA448" s="330"/>
      <c r="UWB448" s="330"/>
      <c r="UWC448" s="330"/>
      <c r="UWD448" s="330"/>
      <c r="UWE448" s="330"/>
      <c r="UWF448" s="330"/>
      <c r="UWG448" s="330"/>
      <c r="UWH448" s="330"/>
      <c r="UWI448" s="330"/>
      <c r="UWJ448" s="330"/>
      <c r="UWK448" s="330"/>
      <c r="UWL448" s="330"/>
      <c r="UWM448" s="330"/>
      <c r="UWN448" s="330"/>
      <c r="UWO448" s="330"/>
      <c r="UWP448" s="330"/>
      <c r="UWQ448" s="330"/>
      <c r="UWR448" s="330"/>
      <c r="UWS448" s="330"/>
      <c r="UWT448" s="330"/>
      <c r="UWU448" s="330"/>
      <c r="UWV448" s="330"/>
      <c r="UWW448" s="330"/>
      <c r="UWX448" s="330"/>
      <c r="UWY448" s="330"/>
      <c r="UWZ448" s="330"/>
      <c r="UXA448" s="330"/>
      <c r="UXB448" s="330"/>
      <c r="UXC448" s="330"/>
      <c r="UXD448" s="330"/>
      <c r="UXE448" s="330"/>
      <c r="UXF448" s="330"/>
      <c r="UXG448" s="330"/>
      <c r="UXH448" s="330"/>
      <c r="UXI448" s="330"/>
      <c r="UXJ448" s="330"/>
      <c r="UXK448" s="330"/>
      <c r="UXL448" s="330"/>
      <c r="UXM448" s="330"/>
      <c r="UXN448" s="330"/>
      <c r="UXO448" s="330"/>
      <c r="UXP448" s="330"/>
      <c r="UXQ448" s="330"/>
      <c r="UXR448" s="330"/>
      <c r="UXS448" s="330"/>
      <c r="UXT448" s="330"/>
      <c r="UXU448" s="330"/>
      <c r="UXV448" s="330"/>
      <c r="UXW448" s="330"/>
      <c r="UXX448" s="330"/>
      <c r="UXY448" s="330"/>
      <c r="UXZ448" s="330"/>
      <c r="UYA448" s="330"/>
      <c r="UYB448" s="330"/>
      <c r="UYC448" s="330"/>
      <c r="UYD448" s="330"/>
      <c r="UYE448" s="330"/>
      <c r="UYF448" s="330"/>
      <c r="UYG448" s="330"/>
      <c r="UYH448" s="330"/>
      <c r="UYI448" s="330"/>
      <c r="UYJ448" s="330"/>
      <c r="UYK448" s="330"/>
      <c r="UYL448" s="330"/>
      <c r="UYM448" s="330"/>
      <c r="UYN448" s="330"/>
      <c r="UYO448" s="330"/>
      <c r="UYP448" s="330"/>
      <c r="UYQ448" s="330"/>
      <c r="UYR448" s="330"/>
      <c r="UYS448" s="330"/>
      <c r="UYT448" s="330"/>
      <c r="UYU448" s="330"/>
      <c r="UYV448" s="330"/>
      <c r="UYW448" s="330"/>
      <c r="UYX448" s="330"/>
      <c r="UYY448" s="330"/>
      <c r="UYZ448" s="330"/>
      <c r="UZA448" s="330"/>
      <c r="UZB448" s="330"/>
      <c r="UZC448" s="330"/>
      <c r="UZD448" s="330"/>
      <c r="UZE448" s="330"/>
      <c r="UZF448" s="330"/>
      <c r="UZG448" s="330"/>
      <c r="UZH448" s="330"/>
      <c r="UZI448" s="330"/>
      <c r="UZJ448" s="330"/>
      <c r="UZK448" s="330"/>
      <c r="UZL448" s="330"/>
      <c r="UZM448" s="330"/>
      <c r="UZN448" s="330"/>
      <c r="UZO448" s="330"/>
      <c r="UZP448" s="330"/>
      <c r="UZQ448" s="330"/>
      <c r="UZR448" s="330"/>
      <c r="UZS448" s="330"/>
      <c r="UZT448" s="330"/>
      <c r="UZU448" s="330"/>
      <c r="UZV448" s="330"/>
      <c r="UZW448" s="330"/>
      <c r="UZX448" s="330"/>
      <c r="UZY448" s="330"/>
      <c r="UZZ448" s="330"/>
      <c r="VAA448" s="330"/>
      <c r="VAB448" s="330"/>
      <c r="VAC448" s="330"/>
      <c r="VAD448" s="330"/>
      <c r="VAE448" s="330"/>
      <c r="VAF448" s="330"/>
      <c r="VAG448" s="330"/>
      <c r="VAH448" s="330"/>
      <c r="VAI448" s="330"/>
      <c r="VAJ448" s="330"/>
      <c r="VAK448" s="330"/>
      <c r="VAL448" s="330"/>
      <c r="VAM448" s="330"/>
      <c r="VAN448" s="330"/>
      <c r="VAO448" s="330"/>
      <c r="VAP448" s="330"/>
      <c r="VAQ448" s="330"/>
      <c r="VAR448" s="330"/>
      <c r="VAS448" s="330"/>
      <c r="VAT448" s="330"/>
      <c r="VAU448" s="330"/>
      <c r="VAV448" s="330"/>
      <c r="VAW448" s="330"/>
      <c r="VAX448" s="330"/>
      <c r="VAY448" s="330"/>
      <c r="VAZ448" s="330"/>
      <c r="VBA448" s="330"/>
      <c r="VBB448" s="330"/>
      <c r="VBC448" s="330"/>
      <c r="VBD448" s="330"/>
      <c r="VBE448" s="330"/>
      <c r="VBF448" s="330"/>
      <c r="VBG448" s="330"/>
      <c r="VBH448" s="330"/>
      <c r="VBI448" s="330"/>
      <c r="VBJ448" s="330"/>
      <c r="VBK448" s="330"/>
      <c r="VBL448" s="330"/>
      <c r="VBM448" s="330"/>
      <c r="VBN448" s="330"/>
      <c r="VBO448" s="330"/>
      <c r="VBP448" s="330"/>
      <c r="VBQ448" s="330"/>
      <c r="VBR448" s="330"/>
      <c r="VBS448" s="330"/>
      <c r="VBT448" s="330"/>
      <c r="VBU448" s="330"/>
      <c r="VBV448" s="330"/>
      <c r="VBW448" s="330"/>
      <c r="VBX448" s="330"/>
      <c r="VBY448" s="330"/>
      <c r="VBZ448" s="330"/>
      <c r="VCA448" s="330"/>
      <c r="VCB448" s="330"/>
      <c r="VCC448" s="330"/>
      <c r="VCD448" s="330"/>
      <c r="VCE448" s="330"/>
      <c r="VCF448" s="330"/>
      <c r="VCG448" s="330"/>
      <c r="VCH448" s="330"/>
      <c r="VCI448" s="330"/>
      <c r="VCJ448" s="330"/>
      <c r="VCK448" s="330"/>
      <c r="VCL448" s="330"/>
      <c r="VCM448" s="330"/>
      <c r="VCN448" s="330"/>
      <c r="VCO448" s="330"/>
      <c r="VCP448" s="330"/>
      <c r="VCQ448" s="330"/>
      <c r="VCR448" s="330"/>
      <c r="VCS448" s="330"/>
      <c r="VCT448" s="330"/>
      <c r="VCU448" s="330"/>
      <c r="VCV448" s="330"/>
      <c r="VCW448" s="330"/>
      <c r="VCX448" s="330"/>
      <c r="VCY448" s="330"/>
      <c r="VCZ448" s="330"/>
      <c r="VDA448" s="330"/>
      <c r="VDB448" s="330"/>
      <c r="VDC448" s="330"/>
      <c r="VDD448" s="330"/>
      <c r="VDE448" s="330"/>
      <c r="VDF448" s="330"/>
      <c r="VDG448" s="330"/>
      <c r="VDH448" s="330"/>
      <c r="VDI448" s="330"/>
      <c r="VDJ448" s="330"/>
      <c r="VDK448" s="330"/>
      <c r="VDL448" s="330"/>
      <c r="VDM448" s="330"/>
      <c r="VDN448" s="330"/>
      <c r="VDO448" s="330"/>
      <c r="VDP448" s="330"/>
      <c r="VDQ448" s="330"/>
      <c r="VDR448" s="330"/>
      <c r="VDS448" s="330"/>
      <c r="VDT448" s="330"/>
      <c r="VDU448" s="330"/>
      <c r="VDV448" s="330"/>
      <c r="VDW448" s="330"/>
      <c r="VDX448" s="330"/>
      <c r="VDY448" s="330"/>
      <c r="VDZ448" s="330"/>
      <c r="VEA448" s="330"/>
      <c r="VEB448" s="330"/>
      <c r="VEC448" s="330"/>
      <c r="VED448" s="330"/>
      <c r="VEE448" s="330"/>
      <c r="VEF448" s="330"/>
      <c r="VEG448" s="330"/>
      <c r="VEH448" s="330"/>
      <c r="VEI448" s="330"/>
      <c r="VEJ448" s="330"/>
      <c r="VEK448" s="330"/>
      <c r="VEL448" s="330"/>
      <c r="VEM448" s="330"/>
      <c r="VEN448" s="330"/>
      <c r="VEO448" s="330"/>
      <c r="VEP448" s="330"/>
      <c r="VEQ448" s="330"/>
      <c r="VER448" s="330"/>
      <c r="VES448" s="330"/>
      <c r="VET448" s="330"/>
      <c r="VEU448" s="330"/>
      <c r="VEV448" s="330"/>
      <c r="VEW448" s="330"/>
      <c r="VEX448" s="330"/>
      <c r="VEY448" s="330"/>
      <c r="VEZ448" s="330"/>
      <c r="VFA448" s="330"/>
      <c r="VFB448" s="330"/>
      <c r="VFC448" s="330"/>
      <c r="VFD448" s="330"/>
      <c r="VFE448" s="330"/>
      <c r="VFF448" s="330"/>
      <c r="VFG448" s="330"/>
      <c r="VFH448" s="330"/>
      <c r="VFI448" s="330"/>
      <c r="VFJ448" s="330"/>
      <c r="VFK448" s="330"/>
      <c r="VFL448" s="330"/>
      <c r="VFM448" s="330"/>
      <c r="VFN448" s="330"/>
      <c r="VFO448" s="330"/>
      <c r="VFP448" s="330"/>
      <c r="VFQ448" s="330"/>
      <c r="VFR448" s="330"/>
      <c r="VFS448" s="330"/>
      <c r="VFT448" s="330"/>
      <c r="VFU448" s="330"/>
      <c r="VFV448" s="330"/>
      <c r="VFW448" s="330"/>
      <c r="VFX448" s="330"/>
      <c r="VFY448" s="330"/>
      <c r="VFZ448" s="330"/>
      <c r="VGA448" s="330"/>
      <c r="VGB448" s="330"/>
      <c r="VGC448" s="330"/>
      <c r="VGD448" s="330"/>
      <c r="VGE448" s="330"/>
      <c r="VGF448" s="330"/>
      <c r="VGG448" s="330"/>
      <c r="VGH448" s="330"/>
      <c r="VGI448" s="330"/>
      <c r="VGJ448" s="330"/>
      <c r="VGK448" s="330"/>
      <c r="VGL448" s="330"/>
      <c r="VGM448" s="330"/>
      <c r="VGN448" s="330"/>
      <c r="VGO448" s="330"/>
      <c r="VGP448" s="330"/>
      <c r="VGQ448" s="330"/>
      <c r="VGR448" s="330"/>
      <c r="VGS448" s="330"/>
      <c r="VGT448" s="330"/>
      <c r="VGU448" s="330"/>
      <c r="VGV448" s="330"/>
      <c r="VGW448" s="330"/>
      <c r="VGX448" s="330"/>
      <c r="VGY448" s="330"/>
      <c r="VGZ448" s="330"/>
      <c r="VHA448" s="330"/>
      <c r="VHB448" s="330"/>
      <c r="VHC448" s="330"/>
      <c r="VHD448" s="330"/>
      <c r="VHE448" s="330"/>
      <c r="VHF448" s="330"/>
      <c r="VHG448" s="330"/>
      <c r="VHH448" s="330"/>
      <c r="VHI448" s="330"/>
      <c r="VHJ448" s="330"/>
      <c r="VHK448" s="330"/>
      <c r="VHL448" s="330"/>
      <c r="VHM448" s="330"/>
      <c r="VHN448" s="330"/>
      <c r="VHO448" s="330"/>
      <c r="VHP448" s="330"/>
      <c r="VHQ448" s="330"/>
      <c r="VHR448" s="330"/>
      <c r="VHS448" s="330"/>
      <c r="VHT448" s="330"/>
      <c r="VHU448" s="330"/>
      <c r="VHV448" s="330"/>
      <c r="VHW448" s="330"/>
      <c r="VHX448" s="330"/>
      <c r="VHY448" s="330"/>
      <c r="VHZ448" s="330"/>
      <c r="VIA448" s="330"/>
      <c r="VIB448" s="330"/>
      <c r="VIC448" s="330"/>
      <c r="VID448" s="330"/>
      <c r="VIE448" s="330"/>
      <c r="VIF448" s="330"/>
      <c r="VIG448" s="330"/>
      <c r="VIH448" s="330"/>
      <c r="VII448" s="330"/>
      <c r="VIJ448" s="330"/>
      <c r="VIK448" s="330"/>
      <c r="VIL448" s="330"/>
      <c r="VIM448" s="330"/>
      <c r="VIN448" s="330"/>
      <c r="VIO448" s="330"/>
      <c r="VIP448" s="330"/>
      <c r="VIQ448" s="330"/>
      <c r="VIR448" s="330"/>
      <c r="VIS448" s="330"/>
      <c r="VIT448" s="330"/>
      <c r="VIU448" s="330"/>
      <c r="VIV448" s="330"/>
      <c r="VIW448" s="330"/>
      <c r="VIX448" s="330"/>
      <c r="VIY448" s="330"/>
      <c r="VIZ448" s="330"/>
      <c r="VJA448" s="330"/>
      <c r="VJB448" s="330"/>
      <c r="VJC448" s="330"/>
      <c r="VJD448" s="330"/>
      <c r="VJE448" s="330"/>
      <c r="VJF448" s="330"/>
      <c r="VJG448" s="330"/>
      <c r="VJH448" s="330"/>
      <c r="VJI448" s="330"/>
      <c r="VJJ448" s="330"/>
      <c r="VJK448" s="330"/>
      <c r="VJL448" s="330"/>
      <c r="VJM448" s="330"/>
      <c r="VJN448" s="330"/>
      <c r="VJO448" s="330"/>
      <c r="VJP448" s="330"/>
      <c r="VJQ448" s="330"/>
      <c r="VJR448" s="330"/>
      <c r="VJS448" s="330"/>
      <c r="VJT448" s="330"/>
      <c r="VJU448" s="330"/>
      <c r="VJV448" s="330"/>
      <c r="VJW448" s="330"/>
      <c r="VJX448" s="330"/>
      <c r="VJY448" s="330"/>
      <c r="VJZ448" s="330"/>
      <c r="VKA448" s="330"/>
      <c r="VKB448" s="330"/>
      <c r="VKC448" s="330"/>
      <c r="VKD448" s="330"/>
      <c r="VKE448" s="330"/>
      <c r="VKF448" s="330"/>
      <c r="VKG448" s="330"/>
      <c r="VKH448" s="330"/>
      <c r="VKI448" s="330"/>
      <c r="VKJ448" s="330"/>
      <c r="VKK448" s="330"/>
      <c r="VKL448" s="330"/>
      <c r="VKM448" s="330"/>
      <c r="VKN448" s="330"/>
      <c r="VKO448" s="330"/>
      <c r="VKP448" s="330"/>
      <c r="VKQ448" s="330"/>
      <c r="VKR448" s="330"/>
      <c r="VKS448" s="330"/>
      <c r="VKT448" s="330"/>
      <c r="VKU448" s="330"/>
      <c r="VKV448" s="330"/>
      <c r="VKW448" s="330"/>
      <c r="VKX448" s="330"/>
      <c r="VKY448" s="330"/>
      <c r="VKZ448" s="330"/>
      <c r="VLA448" s="330"/>
      <c r="VLB448" s="330"/>
      <c r="VLC448" s="330"/>
      <c r="VLD448" s="330"/>
      <c r="VLE448" s="330"/>
      <c r="VLF448" s="330"/>
      <c r="VLG448" s="330"/>
      <c r="VLH448" s="330"/>
      <c r="VLI448" s="330"/>
      <c r="VLJ448" s="330"/>
      <c r="VLK448" s="330"/>
      <c r="VLL448" s="330"/>
      <c r="VLM448" s="330"/>
      <c r="VLN448" s="330"/>
      <c r="VLO448" s="330"/>
      <c r="VLP448" s="330"/>
      <c r="VLQ448" s="330"/>
      <c r="VLR448" s="330"/>
      <c r="VLS448" s="330"/>
      <c r="VLT448" s="330"/>
      <c r="VLU448" s="330"/>
      <c r="VLV448" s="330"/>
      <c r="VLW448" s="330"/>
      <c r="VLX448" s="330"/>
      <c r="VLY448" s="330"/>
      <c r="VLZ448" s="330"/>
      <c r="VMA448" s="330"/>
      <c r="VMB448" s="330"/>
      <c r="VMC448" s="330"/>
      <c r="VMD448" s="330"/>
      <c r="VME448" s="330"/>
      <c r="VMF448" s="330"/>
      <c r="VMG448" s="330"/>
      <c r="VMH448" s="330"/>
      <c r="VMI448" s="330"/>
      <c r="VMJ448" s="330"/>
      <c r="VMK448" s="330"/>
      <c r="VML448" s="330"/>
      <c r="VMM448" s="330"/>
      <c r="VMN448" s="330"/>
      <c r="VMO448" s="330"/>
      <c r="VMP448" s="330"/>
      <c r="VMQ448" s="330"/>
      <c r="VMR448" s="330"/>
      <c r="VMS448" s="330"/>
      <c r="VMT448" s="330"/>
      <c r="VMU448" s="330"/>
      <c r="VMV448" s="330"/>
      <c r="VMW448" s="330"/>
      <c r="VMX448" s="330"/>
      <c r="VMY448" s="330"/>
      <c r="VMZ448" s="330"/>
      <c r="VNA448" s="330"/>
      <c r="VNB448" s="330"/>
      <c r="VNC448" s="330"/>
      <c r="VND448" s="330"/>
      <c r="VNE448" s="330"/>
      <c r="VNF448" s="330"/>
      <c r="VNG448" s="330"/>
      <c r="VNH448" s="330"/>
      <c r="VNI448" s="330"/>
      <c r="VNJ448" s="330"/>
      <c r="VNK448" s="330"/>
      <c r="VNL448" s="330"/>
      <c r="VNM448" s="330"/>
      <c r="VNN448" s="330"/>
      <c r="VNO448" s="330"/>
      <c r="VNP448" s="330"/>
      <c r="VNQ448" s="330"/>
      <c r="VNR448" s="330"/>
      <c r="VNS448" s="330"/>
      <c r="VNT448" s="330"/>
      <c r="VNU448" s="330"/>
      <c r="VNV448" s="330"/>
      <c r="VNW448" s="330"/>
      <c r="VNX448" s="330"/>
      <c r="VNY448" s="330"/>
      <c r="VNZ448" s="330"/>
      <c r="VOA448" s="330"/>
      <c r="VOB448" s="330"/>
      <c r="VOC448" s="330"/>
      <c r="VOD448" s="330"/>
      <c r="VOE448" s="330"/>
      <c r="VOF448" s="330"/>
      <c r="VOG448" s="330"/>
      <c r="VOH448" s="330"/>
      <c r="VOI448" s="330"/>
      <c r="VOJ448" s="330"/>
      <c r="VOK448" s="330"/>
      <c r="VOL448" s="330"/>
      <c r="VOM448" s="330"/>
      <c r="VON448" s="330"/>
      <c r="VOO448" s="330"/>
      <c r="VOP448" s="330"/>
      <c r="VOQ448" s="330"/>
      <c r="VOR448" s="330"/>
      <c r="VOS448" s="330"/>
      <c r="VOT448" s="330"/>
      <c r="VOU448" s="330"/>
      <c r="VOV448" s="330"/>
      <c r="VOW448" s="330"/>
      <c r="VOX448" s="330"/>
      <c r="VOY448" s="330"/>
      <c r="VOZ448" s="330"/>
      <c r="VPA448" s="330"/>
      <c r="VPB448" s="330"/>
      <c r="VPC448" s="330"/>
      <c r="VPD448" s="330"/>
      <c r="VPE448" s="330"/>
      <c r="VPF448" s="330"/>
      <c r="VPG448" s="330"/>
      <c r="VPH448" s="330"/>
      <c r="VPI448" s="330"/>
      <c r="VPJ448" s="330"/>
      <c r="VPK448" s="330"/>
      <c r="VPL448" s="330"/>
      <c r="VPM448" s="330"/>
      <c r="VPN448" s="330"/>
      <c r="VPO448" s="330"/>
      <c r="VPP448" s="330"/>
      <c r="VPQ448" s="330"/>
      <c r="VPR448" s="330"/>
      <c r="VPS448" s="330"/>
      <c r="VPT448" s="330"/>
      <c r="VPU448" s="330"/>
      <c r="VPV448" s="330"/>
      <c r="VPW448" s="330"/>
      <c r="VPX448" s="330"/>
      <c r="VPY448" s="330"/>
      <c r="VPZ448" s="330"/>
      <c r="VQA448" s="330"/>
      <c r="VQB448" s="330"/>
      <c r="VQC448" s="330"/>
      <c r="VQD448" s="330"/>
      <c r="VQE448" s="330"/>
      <c r="VQF448" s="330"/>
      <c r="VQG448" s="330"/>
      <c r="VQH448" s="330"/>
      <c r="VQI448" s="330"/>
      <c r="VQJ448" s="330"/>
      <c r="VQK448" s="330"/>
      <c r="VQL448" s="330"/>
      <c r="VQM448" s="330"/>
      <c r="VQN448" s="330"/>
      <c r="VQO448" s="330"/>
      <c r="VQP448" s="330"/>
      <c r="VQQ448" s="330"/>
      <c r="VQR448" s="330"/>
      <c r="VQS448" s="330"/>
      <c r="VQT448" s="330"/>
      <c r="VQU448" s="330"/>
      <c r="VQV448" s="330"/>
      <c r="VQW448" s="330"/>
      <c r="VQX448" s="330"/>
      <c r="VQY448" s="330"/>
      <c r="VQZ448" s="330"/>
      <c r="VRA448" s="330"/>
      <c r="VRB448" s="330"/>
      <c r="VRC448" s="330"/>
      <c r="VRD448" s="330"/>
      <c r="VRE448" s="330"/>
      <c r="VRF448" s="330"/>
      <c r="VRG448" s="330"/>
      <c r="VRH448" s="330"/>
      <c r="VRI448" s="330"/>
      <c r="VRJ448" s="330"/>
      <c r="VRK448" s="330"/>
      <c r="VRL448" s="330"/>
      <c r="VRM448" s="330"/>
      <c r="VRN448" s="330"/>
      <c r="VRO448" s="330"/>
      <c r="VRP448" s="330"/>
      <c r="VRQ448" s="330"/>
      <c r="VRR448" s="330"/>
      <c r="VRS448" s="330"/>
      <c r="VRT448" s="330"/>
      <c r="VRU448" s="330"/>
      <c r="VRV448" s="330"/>
      <c r="VRW448" s="330"/>
      <c r="VRX448" s="330"/>
      <c r="VRY448" s="330"/>
      <c r="VRZ448" s="330"/>
      <c r="VSA448" s="330"/>
      <c r="VSB448" s="330"/>
      <c r="VSC448" s="330"/>
      <c r="VSD448" s="330"/>
      <c r="VSE448" s="330"/>
      <c r="VSF448" s="330"/>
      <c r="VSG448" s="330"/>
      <c r="VSH448" s="330"/>
      <c r="VSI448" s="330"/>
      <c r="VSJ448" s="330"/>
      <c r="VSK448" s="330"/>
      <c r="VSL448" s="330"/>
      <c r="VSM448" s="330"/>
      <c r="VSN448" s="330"/>
      <c r="VSO448" s="330"/>
      <c r="VSP448" s="330"/>
      <c r="VSQ448" s="330"/>
      <c r="VSR448" s="330"/>
      <c r="VSS448" s="330"/>
      <c r="VST448" s="330"/>
      <c r="VSU448" s="330"/>
      <c r="VSV448" s="330"/>
      <c r="VSW448" s="330"/>
      <c r="VSX448" s="330"/>
      <c r="VSY448" s="330"/>
      <c r="VSZ448" s="330"/>
      <c r="VTA448" s="330"/>
      <c r="VTB448" s="330"/>
      <c r="VTC448" s="330"/>
      <c r="VTD448" s="330"/>
      <c r="VTE448" s="330"/>
      <c r="VTF448" s="330"/>
      <c r="VTG448" s="330"/>
      <c r="VTH448" s="330"/>
      <c r="VTI448" s="330"/>
      <c r="VTJ448" s="330"/>
      <c r="VTK448" s="330"/>
      <c r="VTL448" s="330"/>
      <c r="VTM448" s="330"/>
      <c r="VTN448" s="330"/>
      <c r="VTO448" s="330"/>
      <c r="VTP448" s="330"/>
      <c r="VTQ448" s="330"/>
      <c r="VTR448" s="330"/>
      <c r="VTS448" s="330"/>
      <c r="VTT448" s="330"/>
      <c r="VTU448" s="330"/>
      <c r="VTV448" s="330"/>
      <c r="VTW448" s="330"/>
      <c r="VTX448" s="330"/>
      <c r="VTY448" s="330"/>
      <c r="VTZ448" s="330"/>
      <c r="VUA448" s="330"/>
      <c r="VUB448" s="330"/>
      <c r="VUC448" s="330"/>
      <c r="VUD448" s="330"/>
      <c r="VUE448" s="330"/>
      <c r="VUF448" s="330"/>
      <c r="VUG448" s="330"/>
      <c r="VUH448" s="330"/>
      <c r="VUI448" s="330"/>
      <c r="VUJ448" s="330"/>
      <c r="VUK448" s="330"/>
      <c r="VUL448" s="330"/>
      <c r="VUM448" s="330"/>
      <c r="VUN448" s="330"/>
      <c r="VUO448" s="330"/>
      <c r="VUP448" s="330"/>
      <c r="VUQ448" s="330"/>
      <c r="VUR448" s="330"/>
      <c r="VUS448" s="330"/>
      <c r="VUT448" s="330"/>
      <c r="VUU448" s="330"/>
      <c r="VUV448" s="330"/>
      <c r="VUW448" s="330"/>
      <c r="VUX448" s="330"/>
      <c r="VUY448" s="330"/>
      <c r="VUZ448" s="330"/>
      <c r="VVA448" s="330"/>
      <c r="VVB448" s="330"/>
      <c r="VVC448" s="330"/>
      <c r="VVD448" s="330"/>
      <c r="VVE448" s="330"/>
      <c r="VVF448" s="330"/>
      <c r="VVG448" s="330"/>
      <c r="VVH448" s="330"/>
      <c r="VVI448" s="330"/>
      <c r="VVJ448" s="330"/>
      <c r="VVK448" s="330"/>
      <c r="VVL448" s="330"/>
      <c r="VVM448" s="330"/>
      <c r="VVN448" s="330"/>
      <c r="VVO448" s="330"/>
      <c r="VVP448" s="330"/>
      <c r="VVQ448" s="330"/>
      <c r="VVR448" s="330"/>
      <c r="VVS448" s="330"/>
      <c r="VVT448" s="330"/>
      <c r="VVU448" s="330"/>
      <c r="VVV448" s="330"/>
      <c r="VVW448" s="330"/>
      <c r="VVX448" s="330"/>
      <c r="VVY448" s="330"/>
      <c r="VVZ448" s="330"/>
      <c r="VWA448" s="330"/>
      <c r="VWB448" s="330"/>
      <c r="VWC448" s="330"/>
      <c r="VWD448" s="330"/>
      <c r="VWE448" s="330"/>
      <c r="VWF448" s="330"/>
      <c r="VWG448" s="330"/>
      <c r="VWH448" s="330"/>
      <c r="VWI448" s="330"/>
      <c r="VWJ448" s="330"/>
      <c r="VWK448" s="330"/>
      <c r="VWL448" s="330"/>
      <c r="VWM448" s="330"/>
      <c r="VWN448" s="330"/>
      <c r="VWO448" s="330"/>
      <c r="VWP448" s="330"/>
      <c r="VWQ448" s="330"/>
      <c r="VWR448" s="330"/>
      <c r="VWS448" s="330"/>
      <c r="VWT448" s="330"/>
      <c r="VWU448" s="330"/>
      <c r="VWV448" s="330"/>
      <c r="VWW448" s="330"/>
      <c r="VWX448" s="330"/>
      <c r="VWY448" s="330"/>
      <c r="VWZ448" s="330"/>
      <c r="VXA448" s="330"/>
      <c r="VXB448" s="330"/>
      <c r="VXC448" s="330"/>
      <c r="VXD448" s="330"/>
      <c r="VXE448" s="330"/>
      <c r="VXF448" s="330"/>
      <c r="VXG448" s="330"/>
      <c r="VXH448" s="330"/>
      <c r="VXI448" s="330"/>
      <c r="VXJ448" s="330"/>
      <c r="VXK448" s="330"/>
      <c r="VXL448" s="330"/>
      <c r="VXM448" s="330"/>
      <c r="VXN448" s="330"/>
      <c r="VXO448" s="330"/>
      <c r="VXP448" s="330"/>
      <c r="VXQ448" s="330"/>
      <c r="VXR448" s="330"/>
      <c r="VXS448" s="330"/>
      <c r="VXT448" s="330"/>
      <c r="VXU448" s="330"/>
      <c r="VXV448" s="330"/>
      <c r="VXW448" s="330"/>
      <c r="VXX448" s="330"/>
      <c r="VXY448" s="330"/>
      <c r="VXZ448" s="330"/>
      <c r="VYA448" s="330"/>
      <c r="VYB448" s="330"/>
      <c r="VYC448" s="330"/>
      <c r="VYD448" s="330"/>
      <c r="VYE448" s="330"/>
      <c r="VYF448" s="330"/>
      <c r="VYG448" s="330"/>
      <c r="VYH448" s="330"/>
      <c r="VYI448" s="330"/>
      <c r="VYJ448" s="330"/>
      <c r="VYK448" s="330"/>
      <c r="VYL448" s="330"/>
      <c r="VYM448" s="330"/>
      <c r="VYN448" s="330"/>
      <c r="VYO448" s="330"/>
      <c r="VYP448" s="330"/>
      <c r="VYQ448" s="330"/>
      <c r="VYR448" s="330"/>
      <c r="VYS448" s="330"/>
      <c r="VYT448" s="330"/>
      <c r="VYU448" s="330"/>
      <c r="VYV448" s="330"/>
      <c r="VYW448" s="330"/>
      <c r="VYX448" s="330"/>
      <c r="VYY448" s="330"/>
      <c r="VYZ448" s="330"/>
      <c r="VZA448" s="330"/>
      <c r="VZB448" s="330"/>
      <c r="VZC448" s="330"/>
      <c r="VZD448" s="330"/>
      <c r="VZE448" s="330"/>
      <c r="VZF448" s="330"/>
      <c r="VZG448" s="330"/>
      <c r="VZH448" s="330"/>
      <c r="VZI448" s="330"/>
      <c r="VZJ448" s="330"/>
      <c r="VZK448" s="330"/>
      <c r="VZL448" s="330"/>
      <c r="VZM448" s="330"/>
      <c r="VZN448" s="330"/>
      <c r="VZO448" s="330"/>
      <c r="VZP448" s="330"/>
      <c r="VZQ448" s="330"/>
      <c r="VZR448" s="330"/>
      <c r="VZS448" s="330"/>
      <c r="VZT448" s="330"/>
      <c r="VZU448" s="330"/>
      <c r="VZV448" s="330"/>
      <c r="VZW448" s="330"/>
      <c r="VZX448" s="330"/>
      <c r="VZY448" s="330"/>
      <c r="VZZ448" s="330"/>
      <c r="WAA448" s="330"/>
      <c r="WAB448" s="330"/>
      <c r="WAC448" s="330"/>
      <c r="WAD448" s="330"/>
      <c r="WAE448" s="330"/>
      <c r="WAF448" s="330"/>
      <c r="WAG448" s="330"/>
      <c r="WAH448" s="330"/>
      <c r="WAI448" s="330"/>
      <c r="WAJ448" s="330"/>
      <c r="WAK448" s="330"/>
      <c r="WAL448" s="330"/>
      <c r="WAM448" s="330"/>
      <c r="WAN448" s="330"/>
      <c r="WAO448" s="330"/>
      <c r="WAP448" s="330"/>
      <c r="WAQ448" s="330"/>
      <c r="WAR448" s="330"/>
      <c r="WAS448" s="330"/>
      <c r="WAT448" s="330"/>
      <c r="WAU448" s="330"/>
      <c r="WAV448" s="330"/>
      <c r="WAW448" s="330"/>
      <c r="WAX448" s="330"/>
      <c r="WAY448" s="330"/>
      <c r="WAZ448" s="330"/>
      <c r="WBA448" s="330"/>
      <c r="WBB448" s="330"/>
      <c r="WBC448" s="330"/>
      <c r="WBD448" s="330"/>
      <c r="WBE448" s="330"/>
      <c r="WBF448" s="330"/>
      <c r="WBG448" s="330"/>
      <c r="WBH448" s="330"/>
      <c r="WBI448" s="330"/>
      <c r="WBJ448" s="330"/>
      <c r="WBK448" s="330"/>
      <c r="WBL448" s="330"/>
      <c r="WBM448" s="330"/>
      <c r="WBN448" s="330"/>
      <c r="WBO448" s="330"/>
      <c r="WBP448" s="330"/>
      <c r="WBQ448" s="330"/>
      <c r="WBR448" s="330"/>
      <c r="WBS448" s="330"/>
      <c r="WBT448" s="330"/>
      <c r="WBU448" s="330"/>
      <c r="WBV448" s="330"/>
      <c r="WBW448" s="330"/>
      <c r="WBX448" s="330"/>
      <c r="WBY448" s="330"/>
      <c r="WBZ448" s="330"/>
      <c r="WCA448" s="330"/>
      <c r="WCB448" s="330"/>
      <c r="WCC448" s="330"/>
      <c r="WCD448" s="330"/>
      <c r="WCE448" s="330"/>
      <c r="WCF448" s="330"/>
      <c r="WCG448" s="330"/>
      <c r="WCH448" s="330"/>
      <c r="WCI448" s="330"/>
      <c r="WCJ448" s="330"/>
      <c r="WCK448" s="330"/>
      <c r="WCL448" s="330"/>
      <c r="WCM448" s="330"/>
      <c r="WCN448" s="330"/>
      <c r="WCO448" s="330"/>
      <c r="WCP448" s="330"/>
      <c r="WCQ448" s="330"/>
      <c r="WCR448" s="330"/>
      <c r="WCS448" s="330"/>
      <c r="WCT448" s="330"/>
      <c r="WCU448" s="330"/>
      <c r="WCV448" s="330"/>
      <c r="WCW448" s="330"/>
      <c r="WCX448" s="330"/>
      <c r="WCY448" s="330"/>
      <c r="WCZ448" s="330"/>
      <c r="WDA448" s="330"/>
      <c r="WDB448" s="330"/>
      <c r="WDC448" s="330"/>
      <c r="WDD448" s="330"/>
      <c r="WDE448" s="330"/>
      <c r="WDF448" s="330"/>
      <c r="WDG448" s="330"/>
      <c r="WDH448" s="330"/>
      <c r="WDI448" s="330"/>
      <c r="WDJ448" s="330"/>
      <c r="WDK448" s="330"/>
      <c r="WDL448" s="330"/>
      <c r="WDM448" s="330"/>
      <c r="WDN448" s="330"/>
      <c r="WDO448" s="330"/>
      <c r="WDP448" s="330"/>
      <c r="WDQ448" s="330"/>
      <c r="WDR448" s="330"/>
      <c r="WDS448" s="330"/>
      <c r="WDT448" s="330"/>
      <c r="WDU448" s="330"/>
      <c r="WDV448" s="330"/>
      <c r="WDW448" s="330"/>
      <c r="WDX448" s="330"/>
      <c r="WDY448" s="330"/>
      <c r="WDZ448" s="330"/>
      <c r="WEA448" s="330"/>
      <c r="WEB448" s="330"/>
      <c r="WEC448" s="330"/>
      <c r="WED448" s="330"/>
      <c r="WEE448" s="330"/>
      <c r="WEF448" s="330"/>
      <c r="WEG448" s="330"/>
      <c r="WEH448" s="330"/>
      <c r="WEI448" s="330"/>
      <c r="WEJ448" s="330"/>
      <c r="WEK448" s="330"/>
      <c r="WEL448" s="330"/>
      <c r="WEM448" s="330"/>
      <c r="WEN448" s="330"/>
      <c r="WEO448" s="330"/>
      <c r="WEP448" s="330"/>
      <c r="WEQ448" s="330"/>
      <c r="WER448" s="330"/>
      <c r="WES448" s="330"/>
      <c r="WET448" s="330"/>
      <c r="WEU448" s="330"/>
      <c r="WEV448" s="330"/>
      <c r="WEW448" s="330"/>
      <c r="WEX448" s="330"/>
      <c r="WEY448" s="330"/>
      <c r="WEZ448" s="330"/>
      <c r="WFA448" s="330"/>
      <c r="WFB448" s="330"/>
      <c r="WFC448" s="330"/>
      <c r="WFD448" s="330"/>
      <c r="WFE448" s="330"/>
      <c r="WFF448" s="330"/>
      <c r="WFG448" s="330"/>
      <c r="WFH448" s="330"/>
      <c r="WFI448" s="330"/>
      <c r="WFJ448" s="330"/>
      <c r="WFK448" s="330"/>
      <c r="WFL448" s="330"/>
      <c r="WFM448" s="330"/>
      <c r="WFN448" s="330"/>
      <c r="WFO448" s="330"/>
      <c r="WFP448" s="330"/>
      <c r="WFQ448" s="330"/>
      <c r="WFR448" s="330"/>
      <c r="WFS448" s="330"/>
      <c r="WFT448" s="330"/>
      <c r="WFU448" s="330"/>
      <c r="WFV448" s="330"/>
      <c r="WFW448" s="330"/>
      <c r="WFX448" s="330"/>
      <c r="WFY448" s="330"/>
      <c r="WFZ448" s="330"/>
      <c r="WGA448" s="330"/>
      <c r="WGB448" s="330"/>
      <c r="WGC448" s="330"/>
      <c r="WGD448" s="330"/>
      <c r="WGE448" s="330"/>
      <c r="WGF448" s="330"/>
      <c r="WGG448" s="330"/>
      <c r="WGH448" s="330"/>
      <c r="WGI448" s="330"/>
      <c r="WGJ448" s="330"/>
      <c r="WGK448" s="330"/>
      <c r="WGL448" s="330"/>
      <c r="WGM448" s="330"/>
      <c r="WGN448" s="330"/>
      <c r="WGO448" s="330"/>
      <c r="WGP448" s="330"/>
      <c r="WGQ448" s="330"/>
      <c r="WGR448" s="330"/>
      <c r="WGS448" s="330"/>
      <c r="WGT448" s="330"/>
      <c r="WGU448" s="330"/>
      <c r="WGV448" s="330"/>
      <c r="WGW448" s="330"/>
      <c r="WGX448" s="330"/>
      <c r="WGY448" s="330"/>
      <c r="WGZ448" s="330"/>
      <c r="WHA448" s="330"/>
      <c r="WHB448" s="330"/>
      <c r="WHC448" s="330"/>
      <c r="WHD448" s="330"/>
      <c r="WHE448" s="330"/>
      <c r="WHF448" s="330"/>
      <c r="WHG448" s="330"/>
      <c r="WHH448" s="330"/>
      <c r="WHI448" s="330"/>
      <c r="WHJ448" s="330"/>
      <c r="WHK448" s="330"/>
      <c r="WHL448" s="330"/>
      <c r="WHM448" s="330"/>
      <c r="WHN448" s="330"/>
      <c r="WHO448" s="330"/>
      <c r="WHP448" s="330"/>
      <c r="WHQ448" s="330"/>
      <c r="WHR448" s="330"/>
      <c r="WHS448" s="330"/>
      <c r="WHT448" s="330"/>
      <c r="WHU448" s="330"/>
      <c r="WHV448" s="330"/>
      <c r="WHW448" s="330"/>
      <c r="WHX448" s="330"/>
      <c r="WHY448" s="330"/>
      <c r="WHZ448" s="330"/>
      <c r="WIA448" s="330"/>
      <c r="WIB448" s="330"/>
      <c r="WIC448" s="330"/>
      <c r="WID448" s="330"/>
      <c r="WIE448" s="330"/>
      <c r="WIF448" s="330"/>
      <c r="WIG448" s="330"/>
      <c r="WIH448" s="330"/>
      <c r="WII448" s="330"/>
      <c r="WIJ448" s="330"/>
      <c r="WIK448" s="330"/>
      <c r="WIL448" s="330"/>
      <c r="WIM448" s="330"/>
      <c r="WIN448" s="330"/>
      <c r="WIO448" s="330"/>
      <c r="WIP448" s="330"/>
      <c r="WIQ448" s="330"/>
      <c r="WIR448" s="330"/>
      <c r="WIS448" s="330"/>
      <c r="WIT448" s="330"/>
      <c r="WIU448" s="330"/>
      <c r="WIV448" s="330"/>
      <c r="WIW448" s="330"/>
      <c r="WIX448" s="330"/>
      <c r="WIY448" s="330"/>
      <c r="WIZ448" s="330"/>
      <c r="WJA448" s="330"/>
      <c r="WJB448" s="330"/>
      <c r="WJC448" s="330"/>
      <c r="WJD448" s="330"/>
      <c r="WJE448" s="330"/>
      <c r="WJF448" s="330"/>
      <c r="WJG448" s="330"/>
      <c r="WJH448" s="330"/>
      <c r="WJI448" s="330"/>
      <c r="WJJ448" s="330"/>
      <c r="WJK448" s="330"/>
      <c r="WJL448" s="330"/>
      <c r="WJM448" s="330"/>
      <c r="WJN448" s="330"/>
      <c r="WJO448" s="330"/>
      <c r="WJP448" s="330"/>
      <c r="WJQ448" s="330"/>
      <c r="WJR448" s="330"/>
      <c r="WJS448" s="330"/>
      <c r="WJT448" s="330"/>
      <c r="WJU448" s="330"/>
      <c r="WJV448" s="330"/>
      <c r="WJW448" s="330"/>
      <c r="WJX448" s="330"/>
      <c r="WJY448" s="330"/>
      <c r="WJZ448" s="330"/>
      <c r="WKA448" s="330"/>
      <c r="WKB448" s="330"/>
      <c r="WKC448" s="330"/>
      <c r="WKD448" s="330"/>
      <c r="WKE448" s="330"/>
      <c r="WKF448" s="330"/>
      <c r="WKG448" s="330"/>
      <c r="WKH448" s="330"/>
      <c r="WKI448" s="330"/>
      <c r="WKJ448" s="330"/>
      <c r="WKK448" s="330"/>
      <c r="WKL448" s="330"/>
      <c r="WKM448" s="330"/>
      <c r="WKN448" s="330"/>
      <c r="WKO448" s="330"/>
      <c r="WKP448" s="330"/>
      <c r="WKQ448" s="330"/>
      <c r="WKR448" s="330"/>
      <c r="WKS448" s="330"/>
      <c r="WKT448" s="330"/>
      <c r="WKU448" s="330"/>
      <c r="WKV448" s="330"/>
      <c r="WKW448" s="330"/>
      <c r="WKX448" s="330"/>
      <c r="WKY448" s="330"/>
      <c r="WKZ448" s="330"/>
      <c r="WLA448" s="330"/>
      <c r="WLB448" s="330"/>
      <c r="WLC448" s="330"/>
      <c r="WLD448" s="330"/>
      <c r="WLE448" s="330"/>
      <c r="WLF448" s="330"/>
      <c r="WLG448" s="330"/>
      <c r="WLH448" s="330"/>
      <c r="WLI448" s="330"/>
      <c r="WLJ448" s="330"/>
      <c r="WLK448" s="330"/>
      <c r="WLL448" s="330"/>
      <c r="WLM448" s="330"/>
      <c r="WLN448" s="330"/>
      <c r="WLO448" s="330"/>
      <c r="WLP448" s="330"/>
      <c r="WLQ448" s="330"/>
      <c r="WLR448" s="330"/>
      <c r="WLS448" s="330"/>
      <c r="WLT448" s="330"/>
      <c r="WLU448" s="330"/>
      <c r="WLV448" s="330"/>
      <c r="WLW448" s="330"/>
      <c r="WLX448" s="330"/>
      <c r="WLY448" s="330"/>
      <c r="WLZ448" s="330"/>
      <c r="WMA448" s="330"/>
      <c r="WMB448" s="330"/>
      <c r="WMC448" s="330"/>
      <c r="WMD448" s="330"/>
      <c r="WME448" s="330"/>
      <c r="WMF448" s="330"/>
      <c r="WMG448" s="330"/>
      <c r="WMH448" s="330"/>
      <c r="WMI448" s="330"/>
      <c r="WMJ448" s="330"/>
      <c r="WMK448" s="330"/>
      <c r="WML448" s="330"/>
      <c r="WMM448" s="330"/>
      <c r="WMN448" s="330"/>
      <c r="WMO448" s="330"/>
      <c r="WMP448" s="330"/>
      <c r="WMQ448" s="330"/>
      <c r="WMR448" s="330"/>
      <c r="WMS448" s="330"/>
      <c r="WMT448" s="330"/>
      <c r="WMU448" s="330"/>
      <c r="WMV448" s="330"/>
      <c r="WMW448" s="330"/>
      <c r="WMX448" s="330"/>
      <c r="WMY448" s="330"/>
      <c r="WMZ448" s="330"/>
      <c r="WNA448" s="330"/>
      <c r="WNB448" s="330"/>
      <c r="WNC448" s="330"/>
      <c r="WND448" s="330"/>
      <c r="WNE448" s="330"/>
      <c r="WNF448" s="330"/>
      <c r="WNG448" s="330"/>
      <c r="WNH448" s="330"/>
      <c r="WNI448" s="330"/>
      <c r="WNJ448" s="330"/>
      <c r="WNK448" s="330"/>
      <c r="WNL448" s="330"/>
      <c r="WNM448" s="330"/>
      <c r="WNN448" s="330"/>
      <c r="WNO448" s="330"/>
      <c r="WNP448" s="330"/>
      <c r="WNQ448" s="330"/>
      <c r="WNR448" s="330"/>
      <c r="WNS448" s="330"/>
      <c r="WNT448" s="330"/>
      <c r="WNU448" s="330"/>
      <c r="WNV448" s="330"/>
      <c r="WNW448" s="330"/>
      <c r="WNX448" s="330"/>
      <c r="WNY448" s="330"/>
      <c r="WNZ448" s="330"/>
      <c r="WOA448" s="330"/>
      <c r="WOB448" s="330"/>
      <c r="WOC448" s="330"/>
      <c r="WOD448" s="330"/>
      <c r="WOE448" s="330"/>
      <c r="WOF448" s="330"/>
      <c r="WOG448" s="330"/>
      <c r="WOH448" s="330"/>
      <c r="WOI448" s="330"/>
      <c r="WOJ448" s="330"/>
      <c r="WOK448" s="330"/>
      <c r="WOL448" s="330"/>
      <c r="WOM448" s="330"/>
      <c r="WON448" s="330"/>
      <c r="WOO448" s="330"/>
      <c r="WOP448" s="330"/>
      <c r="WOQ448" s="330"/>
      <c r="WOR448" s="330"/>
      <c r="WOS448" s="330"/>
      <c r="WOT448" s="330"/>
      <c r="WOU448" s="330"/>
      <c r="WOV448" s="330"/>
      <c r="WOW448" s="330"/>
      <c r="WOX448" s="330"/>
      <c r="WOY448" s="330"/>
      <c r="WOZ448" s="330"/>
      <c r="WPA448" s="330"/>
      <c r="WPB448" s="330"/>
      <c r="WPC448" s="330"/>
      <c r="WPD448" s="330"/>
      <c r="WPE448" s="330"/>
      <c r="WPF448" s="330"/>
      <c r="WPG448" s="330"/>
      <c r="WPH448" s="330"/>
      <c r="WPI448" s="330"/>
      <c r="WPJ448" s="330"/>
      <c r="WPK448" s="330"/>
      <c r="WPL448" s="330"/>
      <c r="WPM448" s="330"/>
      <c r="WPN448" s="330"/>
      <c r="WPO448" s="330"/>
      <c r="WPP448" s="330"/>
      <c r="WPQ448" s="330"/>
      <c r="WPR448" s="330"/>
      <c r="WPS448" s="330"/>
      <c r="WPT448" s="330"/>
      <c r="WPU448" s="330"/>
      <c r="WPV448" s="330"/>
      <c r="WPW448" s="330"/>
      <c r="WPX448" s="330"/>
      <c r="WPY448" s="330"/>
      <c r="WPZ448" s="330"/>
      <c r="WQA448" s="330"/>
      <c r="WQB448" s="330"/>
      <c r="WQC448" s="330"/>
      <c r="WQD448" s="330"/>
      <c r="WQE448" s="330"/>
      <c r="WQF448" s="330"/>
      <c r="WQG448" s="330"/>
      <c r="WQH448" s="330"/>
      <c r="WQI448" s="330"/>
      <c r="WQJ448" s="330"/>
      <c r="WQK448" s="330"/>
      <c r="WQL448" s="330"/>
      <c r="WQM448" s="330"/>
      <c r="WQN448" s="330"/>
      <c r="WQO448" s="330"/>
      <c r="WQP448" s="330"/>
      <c r="WQQ448" s="330"/>
      <c r="WQR448" s="330"/>
      <c r="WQS448" s="330"/>
      <c r="WQT448" s="330"/>
      <c r="WQU448" s="330"/>
      <c r="WQV448" s="330"/>
      <c r="WQW448" s="330"/>
      <c r="WQX448" s="330"/>
      <c r="WQY448" s="330"/>
      <c r="WQZ448" s="330"/>
      <c r="WRA448" s="330"/>
      <c r="WRB448" s="330"/>
      <c r="WRC448" s="330"/>
      <c r="WRD448" s="330"/>
      <c r="WRE448" s="330"/>
      <c r="WRF448" s="330"/>
      <c r="WRG448" s="330"/>
      <c r="WRH448" s="330"/>
      <c r="WRI448" s="330"/>
      <c r="WRJ448" s="330"/>
      <c r="WRK448" s="330"/>
      <c r="WRL448" s="330"/>
      <c r="WRM448" s="330"/>
      <c r="WRN448" s="330"/>
      <c r="WRO448" s="330"/>
      <c r="WRP448" s="330"/>
      <c r="WRQ448" s="330"/>
      <c r="WRR448" s="330"/>
      <c r="WRS448" s="330"/>
      <c r="WRT448" s="330"/>
      <c r="WRU448" s="330"/>
      <c r="WRV448" s="330"/>
      <c r="WRW448" s="330"/>
      <c r="WRX448" s="330"/>
      <c r="WRY448" s="330"/>
      <c r="WRZ448" s="330"/>
      <c r="WSA448" s="330"/>
      <c r="WSB448" s="330"/>
      <c r="WSC448" s="330"/>
      <c r="WSD448" s="330"/>
      <c r="WSE448" s="330"/>
      <c r="WSF448" s="330"/>
      <c r="WSG448" s="330"/>
      <c r="WSH448" s="330"/>
      <c r="WSI448" s="330"/>
      <c r="WSJ448" s="330"/>
      <c r="WSK448" s="330"/>
      <c r="WSL448" s="330"/>
      <c r="WSM448" s="330"/>
      <c r="WSN448" s="330"/>
      <c r="WSO448" s="330"/>
      <c r="WSP448" s="330"/>
      <c r="WSQ448" s="330"/>
      <c r="WSR448" s="330"/>
      <c r="WSS448" s="330"/>
      <c r="WST448" s="330"/>
      <c r="WSU448" s="330"/>
      <c r="WSV448" s="330"/>
      <c r="WSW448" s="330"/>
      <c r="WSX448" s="330"/>
      <c r="WSY448" s="330"/>
      <c r="WSZ448" s="330"/>
      <c r="WTA448" s="330"/>
      <c r="WTB448" s="330"/>
      <c r="WTC448" s="330"/>
      <c r="WTD448" s="330"/>
      <c r="WTE448" s="330"/>
      <c r="WTF448" s="330"/>
      <c r="WTG448" s="330"/>
      <c r="WTH448" s="330"/>
      <c r="WTI448" s="330"/>
      <c r="WTJ448" s="330"/>
      <c r="WTK448" s="330"/>
      <c r="WTL448" s="330"/>
      <c r="WTM448" s="330"/>
      <c r="WTN448" s="330"/>
      <c r="WTO448" s="330"/>
      <c r="WTP448" s="330"/>
      <c r="WTQ448" s="330"/>
      <c r="WTR448" s="330"/>
      <c r="WTS448" s="330"/>
      <c r="WTT448" s="330"/>
      <c r="WTU448" s="330"/>
      <c r="WTV448" s="330"/>
      <c r="WTW448" s="330"/>
      <c r="WTX448" s="330"/>
      <c r="WTY448" s="330"/>
      <c r="WTZ448" s="330"/>
      <c r="WUA448" s="330"/>
      <c r="WUB448" s="330"/>
      <c r="WUC448" s="330"/>
      <c r="WUD448" s="330"/>
      <c r="WUE448" s="330"/>
      <c r="WUF448" s="330"/>
      <c r="WUG448" s="330"/>
      <c r="WUH448" s="330"/>
      <c r="WUI448" s="330"/>
      <c r="WUJ448" s="330"/>
      <c r="WUK448" s="330"/>
      <c r="WUL448" s="330"/>
      <c r="WUM448" s="330"/>
      <c r="WUN448" s="330"/>
      <c r="WUO448" s="330"/>
      <c r="WUP448" s="330"/>
      <c r="WUQ448" s="330"/>
      <c r="WUR448" s="330"/>
      <c r="WUS448" s="330"/>
      <c r="WUT448" s="330"/>
      <c r="WUU448" s="330"/>
      <c r="WUV448" s="330"/>
      <c r="WUW448" s="330"/>
      <c r="WUX448" s="330"/>
      <c r="WUY448" s="330"/>
      <c r="WUZ448" s="330"/>
      <c r="WVA448" s="330"/>
      <c r="WVB448" s="330"/>
      <c r="WVC448" s="330"/>
      <c r="WVD448" s="330"/>
      <c r="WVE448" s="330"/>
      <c r="WVF448" s="330"/>
      <c r="WVG448" s="330"/>
      <c r="WVH448" s="330"/>
      <c r="WVI448" s="330"/>
      <c r="WVJ448" s="330"/>
      <c r="WVK448" s="330"/>
      <c r="WVL448" s="330"/>
      <c r="WVM448" s="330"/>
      <c r="WVN448" s="330"/>
      <c r="WVO448" s="330"/>
      <c r="WVP448" s="330"/>
      <c r="WVQ448" s="330"/>
      <c r="WVR448" s="330"/>
      <c r="WVS448" s="330"/>
      <c r="WVT448" s="330"/>
      <c r="WVU448" s="330"/>
      <c r="WVV448" s="330"/>
      <c r="WVW448" s="330"/>
      <c r="WVX448" s="330"/>
      <c r="WVY448" s="330"/>
      <c r="WVZ448" s="330"/>
      <c r="WWA448" s="330"/>
      <c r="WWB448" s="330"/>
      <c r="WWC448" s="330"/>
      <c r="WWD448" s="330"/>
      <c r="WWE448" s="330"/>
      <c r="WWF448" s="330"/>
      <c r="WWG448" s="330"/>
      <c r="WWH448" s="330"/>
      <c r="WWI448" s="330"/>
      <c r="WWJ448" s="330"/>
      <c r="WWK448" s="330"/>
      <c r="WWL448" s="330"/>
      <c r="WWM448" s="330"/>
      <c r="WWN448" s="330"/>
      <c r="WWO448" s="330"/>
      <c r="WWP448" s="330"/>
      <c r="WWQ448" s="330"/>
      <c r="WWR448" s="330"/>
      <c r="WWS448" s="330"/>
      <c r="WWT448" s="330"/>
      <c r="WWU448" s="330"/>
      <c r="WWV448" s="330"/>
      <c r="WWW448" s="330"/>
      <c r="WWX448" s="330"/>
      <c r="WWY448" s="330"/>
      <c r="WWZ448" s="330"/>
      <c r="WXA448" s="330"/>
      <c r="WXB448" s="330"/>
      <c r="WXC448" s="330"/>
      <c r="WXD448" s="330"/>
      <c r="WXE448" s="330"/>
      <c r="WXF448" s="330"/>
      <c r="WXG448" s="330"/>
      <c r="WXH448" s="330"/>
      <c r="WXI448" s="330"/>
      <c r="WXJ448" s="330"/>
      <c r="WXK448" s="330"/>
      <c r="WXL448" s="330"/>
      <c r="WXM448" s="330"/>
      <c r="WXN448" s="330"/>
      <c r="WXO448" s="330"/>
      <c r="WXP448" s="330"/>
      <c r="WXQ448" s="330"/>
      <c r="WXR448" s="330"/>
      <c r="WXS448" s="330"/>
      <c r="WXT448" s="330"/>
      <c r="WXU448" s="330"/>
      <c r="WXV448" s="330"/>
      <c r="WXW448" s="330"/>
      <c r="WXX448" s="330"/>
      <c r="WXY448" s="330"/>
      <c r="WXZ448" s="330"/>
      <c r="WYA448" s="330"/>
      <c r="WYB448" s="330"/>
      <c r="WYC448" s="330"/>
      <c r="WYD448" s="330"/>
      <c r="WYE448" s="330"/>
      <c r="WYF448" s="330"/>
      <c r="WYG448" s="330"/>
      <c r="WYH448" s="330"/>
      <c r="WYI448" s="330"/>
      <c r="WYJ448" s="330"/>
      <c r="WYK448" s="330"/>
      <c r="WYL448" s="330"/>
      <c r="WYM448" s="330"/>
      <c r="WYN448" s="330"/>
      <c r="WYO448" s="330"/>
      <c r="WYP448" s="330"/>
      <c r="WYQ448" s="330"/>
      <c r="WYR448" s="330"/>
      <c r="WYS448" s="330"/>
      <c r="WYT448" s="330"/>
      <c r="WYU448" s="330"/>
      <c r="WYV448" s="330"/>
      <c r="WYW448" s="330"/>
      <c r="WYX448" s="330"/>
      <c r="WYY448" s="330"/>
      <c r="WYZ448" s="330"/>
      <c r="WZA448" s="330"/>
      <c r="WZB448" s="330"/>
      <c r="WZC448" s="330"/>
      <c r="WZD448" s="330"/>
      <c r="WZE448" s="330"/>
      <c r="WZF448" s="330"/>
      <c r="WZG448" s="330"/>
      <c r="WZH448" s="330"/>
      <c r="WZI448" s="330"/>
      <c r="WZJ448" s="330"/>
      <c r="WZK448" s="330"/>
      <c r="WZL448" s="330"/>
      <c r="WZM448" s="330"/>
      <c r="WZN448" s="330"/>
      <c r="WZO448" s="330"/>
      <c r="WZP448" s="330"/>
      <c r="WZQ448" s="330"/>
      <c r="WZR448" s="330"/>
      <c r="WZS448" s="330"/>
      <c r="WZT448" s="330"/>
      <c r="WZU448" s="330"/>
      <c r="WZV448" s="330"/>
      <c r="WZW448" s="330"/>
      <c r="WZX448" s="330"/>
      <c r="WZY448" s="330"/>
      <c r="WZZ448" s="330"/>
      <c r="XAA448" s="330"/>
      <c r="XAB448" s="330"/>
      <c r="XAC448" s="330"/>
      <c r="XAD448" s="330"/>
      <c r="XAE448" s="330"/>
      <c r="XAF448" s="330"/>
      <c r="XAG448" s="330"/>
      <c r="XAH448" s="330"/>
      <c r="XAI448" s="330"/>
      <c r="XAJ448" s="330"/>
      <c r="XAK448" s="330"/>
      <c r="XAL448" s="330"/>
      <c r="XAM448" s="330"/>
      <c r="XAN448" s="330"/>
      <c r="XAO448" s="330"/>
      <c r="XAP448" s="330"/>
      <c r="XAQ448" s="330"/>
      <c r="XAR448" s="330"/>
      <c r="XAS448" s="330"/>
      <c r="XAT448" s="330"/>
      <c r="XAU448" s="330"/>
      <c r="XAV448" s="330"/>
      <c r="XAW448" s="330"/>
      <c r="XAX448" s="330"/>
      <c r="XAY448" s="330"/>
      <c r="XAZ448" s="330"/>
      <c r="XBA448" s="330"/>
      <c r="XBB448" s="330"/>
      <c r="XBC448" s="330"/>
      <c r="XBD448" s="330"/>
      <c r="XBE448" s="330"/>
      <c r="XBF448" s="330"/>
      <c r="XBG448" s="330"/>
      <c r="XBH448" s="330"/>
      <c r="XBI448" s="330"/>
      <c r="XBJ448" s="330"/>
      <c r="XBK448" s="330"/>
      <c r="XBL448" s="330"/>
      <c r="XBM448" s="330"/>
      <c r="XBN448" s="330"/>
      <c r="XBO448" s="330"/>
      <c r="XBP448" s="330"/>
      <c r="XBQ448" s="330"/>
      <c r="XBR448" s="330"/>
      <c r="XBS448" s="330"/>
      <c r="XBT448" s="330"/>
      <c r="XBU448" s="330"/>
      <c r="XBV448" s="330"/>
      <c r="XBW448" s="330"/>
      <c r="XBX448" s="330"/>
      <c r="XBY448" s="330"/>
      <c r="XBZ448" s="330"/>
      <c r="XCA448" s="330"/>
      <c r="XCB448" s="330"/>
      <c r="XCC448" s="330"/>
      <c r="XCD448" s="330"/>
      <c r="XCE448" s="330"/>
      <c r="XCF448" s="330"/>
      <c r="XCG448" s="330"/>
      <c r="XCH448" s="330"/>
      <c r="XCI448" s="330"/>
      <c r="XCJ448" s="330"/>
      <c r="XCK448" s="330"/>
      <c r="XCL448" s="330"/>
      <c r="XCM448" s="330"/>
      <c r="XCN448" s="330"/>
      <c r="XCO448" s="330"/>
      <c r="XCP448" s="330"/>
      <c r="XCQ448" s="330"/>
      <c r="XCR448" s="330"/>
      <c r="XCS448" s="330"/>
      <c r="XCT448" s="330"/>
      <c r="XCU448" s="330"/>
      <c r="XCV448" s="330"/>
      <c r="XCW448" s="330"/>
      <c r="XCX448" s="330"/>
      <c r="XCY448" s="330"/>
      <c r="XCZ448" s="330"/>
      <c r="XDA448" s="330"/>
      <c r="XDB448" s="330"/>
      <c r="XDC448" s="330"/>
      <c r="XDD448" s="330"/>
      <c r="XDE448" s="330"/>
      <c r="XDF448" s="330"/>
      <c r="XDG448" s="330"/>
      <c r="XDH448" s="330"/>
      <c r="XDI448" s="330"/>
      <c r="XDJ448" s="330"/>
      <c r="XDK448" s="330"/>
      <c r="XDL448" s="330"/>
      <c r="XDM448" s="330"/>
      <c r="XDN448" s="330"/>
      <c r="XDO448" s="330"/>
      <c r="XDP448" s="330"/>
      <c r="XDQ448" s="330"/>
      <c r="XDR448" s="330"/>
      <c r="XDS448" s="330"/>
      <c r="XDT448" s="330"/>
      <c r="XDU448" s="330"/>
      <c r="XDV448" s="330"/>
      <c r="XDW448" s="330"/>
      <c r="XDX448" s="330"/>
      <c r="XDY448" s="330"/>
      <c r="XDZ448" s="330"/>
      <c r="XEA448" s="330"/>
      <c r="XEB448" s="330"/>
      <c r="XEC448" s="330"/>
      <c r="XED448" s="330"/>
      <c r="XEE448" s="330"/>
      <c r="XEF448" s="330"/>
      <c r="XEG448" s="330"/>
      <c r="XEH448" s="330"/>
      <c r="XEI448" s="330"/>
      <c r="XEJ448" s="330"/>
      <c r="XEK448" s="330"/>
      <c r="XEL448" s="330"/>
      <c r="XEM448" s="330"/>
      <c r="XEN448" s="330"/>
      <c r="XEO448" s="330"/>
      <c r="XEP448" s="330"/>
      <c r="XEQ448" s="330"/>
      <c r="XER448" s="330"/>
      <c r="XES448" s="330"/>
      <c r="XET448" s="330"/>
      <c r="XEU448" s="330"/>
      <c r="XEV448" s="330"/>
      <c r="XEW448" s="330"/>
      <c r="XEX448" s="330"/>
      <c r="XEY448" s="330"/>
      <c r="XEZ448" s="330"/>
      <c r="XFA448" s="330"/>
      <c r="XFB448" s="330"/>
    </row>
    <row r="449" spans="1:16382" s="562" customFormat="1" x14ac:dyDescent="0.25">
      <c r="A449" s="371">
        <v>313</v>
      </c>
      <c r="B449" s="367" t="s">
        <v>95</v>
      </c>
      <c r="C449" s="560">
        <f t="shared" ref="C449:E450" si="44">C450</f>
        <v>0</v>
      </c>
      <c r="D449" s="560">
        <f t="shared" si="44"/>
        <v>0</v>
      </c>
      <c r="E449" s="560">
        <f t="shared" si="44"/>
        <v>0</v>
      </c>
      <c r="F449" s="560">
        <f>F450</f>
        <v>81207.740000000005</v>
      </c>
      <c r="G449" s="518">
        <f t="shared" si="42"/>
        <v>81207.740000000005</v>
      </c>
      <c r="H449" s="561">
        <f t="shared" si="43"/>
        <v>81207.740000000005</v>
      </c>
      <c r="I449" s="330"/>
      <c r="J449" s="330"/>
      <c r="K449" s="330"/>
      <c r="L449" s="330"/>
      <c r="M449" s="330"/>
      <c r="N449" s="330"/>
      <c r="O449" s="330"/>
      <c r="P449" s="330"/>
      <c r="Q449" s="330"/>
      <c r="R449" s="330"/>
      <c r="S449" s="330"/>
      <c r="T449" s="330"/>
      <c r="U449" s="330"/>
      <c r="V449" s="330"/>
      <c r="W449" s="330"/>
      <c r="X449" s="330"/>
      <c r="Y449" s="330"/>
      <c r="Z449" s="330"/>
      <c r="AA449" s="330"/>
      <c r="AB449" s="330"/>
      <c r="AC449" s="342"/>
      <c r="AD449" s="342"/>
      <c r="AE449" s="342"/>
      <c r="AF449" s="342"/>
      <c r="AG449" s="342"/>
      <c r="AH449" s="342"/>
      <c r="AI449" s="342"/>
      <c r="AJ449" s="342"/>
      <c r="AK449" s="342"/>
      <c r="AL449" s="342"/>
      <c r="AM449" s="342"/>
      <c r="AN449" s="342"/>
      <c r="AO449" s="342"/>
      <c r="AP449" s="342"/>
      <c r="AQ449" s="342"/>
      <c r="AR449" s="342"/>
      <c r="AS449" s="342"/>
      <c r="AT449" s="342"/>
      <c r="AU449" s="342"/>
      <c r="AV449" s="342"/>
      <c r="AW449" s="342"/>
      <c r="AX449" s="342"/>
      <c r="AY449" s="342"/>
      <c r="AZ449" s="342"/>
      <c r="BA449" s="342"/>
      <c r="BB449" s="342"/>
      <c r="BC449" s="342"/>
      <c r="BD449" s="342"/>
      <c r="BE449" s="342"/>
      <c r="BF449" s="342"/>
      <c r="BG449" s="342"/>
      <c r="BH449" s="342"/>
      <c r="BI449" s="342"/>
      <c r="BJ449" s="342"/>
      <c r="BK449" s="342"/>
      <c r="BL449" s="342"/>
      <c r="BM449" s="342"/>
      <c r="BN449" s="342"/>
      <c r="BO449" s="342"/>
      <c r="BP449" s="342"/>
      <c r="BQ449" s="342"/>
      <c r="BR449" s="342"/>
      <c r="BS449" s="342"/>
      <c r="BT449" s="342"/>
      <c r="BU449" s="342"/>
      <c r="BV449" s="342"/>
      <c r="BW449" s="342"/>
      <c r="BX449" s="342"/>
      <c r="BY449" s="342"/>
      <c r="BZ449" s="342"/>
      <c r="CA449" s="342"/>
      <c r="CB449" s="342"/>
      <c r="CC449" s="342"/>
      <c r="CD449" s="342"/>
      <c r="CE449" s="342"/>
      <c r="CF449" s="342"/>
      <c r="CG449" s="342"/>
      <c r="CH449" s="342"/>
      <c r="CI449" s="342"/>
      <c r="CJ449" s="342"/>
      <c r="CK449" s="342"/>
      <c r="CL449" s="342"/>
      <c r="CM449" s="342"/>
      <c r="CN449" s="342"/>
      <c r="CO449" s="342"/>
      <c r="CP449" s="342"/>
      <c r="CQ449" s="342"/>
      <c r="CR449" s="342"/>
      <c r="CS449" s="342"/>
      <c r="CT449" s="342"/>
      <c r="CU449" s="342"/>
      <c r="CV449" s="342"/>
      <c r="CW449" s="342"/>
      <c r="CX449" s="342"/>
      <c r="CY449" s="342"/>
      <c r="CZ449" s="342"/>
      <c r="DA449" s="342"/>
      <c r="DB449" s="342"/>
      <c r="DC449" s="342"/>
      <c r="DD449" s="342"/>
      <c r="DE449" s="342"/>
      <c r="DF449" s="342"/>
      <c r="DG449" s="342"/>
      <c r="DH449" s="342"/>
      <c r="DI449" s="342"/>
      <c r="DJ449" s="342"/>
      <c r="DK449" s="342"/>
      <c r="DL449" s="342"/>
      <c r="DM449" s="342"/>
      <c r="DN449" s="342"/>
      <c r="DO449" s="342"/>
      <c r="DP449" s="342"/>
      <c r="DQ449" s="342"/>
      <c r="DR449" s="342"/>
      <c r="DS449" s="342"/>
      <c r="DT449" s="342"/>
      <c r="DU449" s="342"/>
      <c r="DV449" s="342"/>
      <c r="DW449" s="342"/>
      <c r="DX449" s="342"/>
      <c r="DY449" s="342"/>
      <c r="DZ449" s="342"/>
      <c r="EA449" s="342"/>
      <c r="EB449" s="342"/>
      <c r="EC449" s="342"/>
      <c r="ED449" s="342"/>
      <c r="EE449" s="342"/>
      <c r="EF449" s="342"/>
      <c r="EG449" s="342"/>
      <c r="EH449" s="342"/>
      <c r="EI449" s="342"/>
      <c r="EJ449" s="342"/>
      <c r="EK449" s="342"/>
      <c r="EL449" s="342"/>
      <c r="EM449" s="342"/>
      <c r="EN449" s="342"/>
      <c r="EO449" s="342"/>
      <c r="EP449" s="342"/>
      <c r="EQ449" s="342"/>
      <c r="ER449" s="342"/>
      <c r="ES449" s="342"/>
      <c r="ET449" s="342"/>
      <c r="EU449" s="342"/>
      <c r="EV449" s="342"/>
      <c r="EW449" s="342"/>
      <c r="EX449" s="342"/>
      <c r="EY449" s="342"/>
      <c r="EZ449" s="342"/>
      <c r="FA449" s="342"/>
      <c r="FB449" s="342"/>
      <c r="FC449" s="342"/>
      <c r="FD449" s="342"/>
      <c r="FE449" s="342"/>
      <c r="FF449" s="342"/>
      <c r="FG449" s="342"/>
      <c r="FH449" s="342"/>
      <c r="FI449" s="342"/>
      <c r="FJ449" s="342"/>
      <c r="FK449" s="342"/>
      <c r="FL449" s="342"/>
      <c r="FM449" s="342"/>
      <c r="FN449" s="342"/>
      <c r="FO449" s="342"/>
      <c r="FP449" s="342"/>
      <c r="FQ449" s="342"/>
      <c r="FR449" s="342"/>
      <c r="FS449" s="342"/>
      <c r="FT449" s="342"/>
      <c r="FU449" s="342"/>
      <c r="FV449" s="342"/>
      <c r="FW449" s="342"/>
      <c r="FX449" s="342"/>
      <c r="FY449" s="342"/>
      <c r="FZ449" s="342"/>
      <c r="GA449" s="342"/>
      <c r="GB449" s="342"/>
      <c r="GC449" s="342"/>
      <c r="GD449" s="342"/>
      <c r="GE449" s="342"/>
      <c r="GF449" s="342"/>
      <c r="GG449" s="342"/>
      <c r="GH449" s="342"/>
      <c r="GI449" s="342"/>
      <c r="GJ449" s="342"/>
      <c r="GK449" s="342"/>
      <c r="GL449" s="342"/>
      <c r="GM449" s="342"/>
      <c r="GN449" s="342"/>
      <c r="GO449" s="342"/>
      <c r="GP449" s="342"/>
      <c r="GQ449" s="342"/>
      <c r="GR449" s="342"/>
      <c r="GS449" s="342"/>
      <c r="GT449" s="342"/>
      <c r="GU449" s="342"/>
      <c r="GV449" s="342"/>
      <c r="GW449" s="342"/>
      <c r="GX449" s="342"/>
      <c r="GY449" s="342"/>
      <c r="GZ449" s="342"/>
      <c r="HA449" s="342"/>
      <c r="HB449" s="342"/>
      <c r="HC449" s="342"/>
      <c r="HD449" s="342"/>
      <c r="HE449" s="342"/>
      <c r="HF449" s="342"/>
      <c r="HG449" s="342"/>
      <c r="HH449" s="342"/>
      <c r="HI449" s="342"/>
      <c r="HJ449" s="342"/>
      <c r="HK449" s="342"/>
      <c r="HL449" s="342"/>
      <c r="HM449" s="342"/>
      <c r="HN449" s="342"/>
      <c r="HO449" s="342"/>
      <c r="HP449" s="342"/>
      <c r="HQ449" s="342"/>
      <c r="HR449" s="342"/>
      <c r="HS449" s="342"/>
      <c r="HT449" s="342"/>
      <c r="HU449" s="342"/>
      <c r="HV449" s="342"/>
      <c r="HW449" s="342"/>
      <c r="HX449" s="342"/>
      <c r="HY449" s="342"/>
      <c r="HZ449" s="342"/>
      <c r="IA449" s="342"/>
      <c r="IB449" s="342"/>
      <c r="IC449" s="342"/>
      <c r="ID449" s="342"/>
      <c r="IE449" s="342"/>
      <c r="IF449" s="342"/>
      <c r="IG449" s="342"/>
      <c r="IH449" s="342"/>
      <c r="II449" s="342"/>
      <c r="IJ449" s="342"/>
      <c r="IK449" s="342"/>
      <c r="IL449" s="342"/>
      <c r="IM449" s="342"/>
      <c r="IN449" s="342"/>
      <c r="IO449" s="342"/>
      <c r="IP449" s="342"/>
      <c r="IQ449" s="342"/>
      <c r="IR449" s="342"/>
      <c r="IS449" s="342"/>
      <c r="IT449" s="342"/>
      <c r="IU449" s="342"/>
      <c r="IV449" s="342"/>
      <c r="IW449" s="342"/>
      <c r="IX449" s="342"/>
      <c r="IY449" s="342"/>
      <c r="IZ449" s="342"/>
      <c r="JA449" s="342"/>
      <c r="JB449" s="342"/>
      <c r="JC449" s="342"/>
      <c r="JD449" s="342"/>
      <c r="JE449" s="342"/>
      <c r="JF449" s="342"/>
      <c r="JG449" s="342"/>
      <c r="JH449" s="342"/>
      <c r="JI449" s="342"/>
      <c r="JJ449" s="342"/>
      <c r="JK449" s="342"/>
      <c r="JL449" s="342"/>
      <c r="JM449" s="342"/>
      <c r="JN449" s="342"/>
      <c r="JO449" s="342"/>
      <c r="JP449" s="342"/>
      <c r="JQ449" s="342"/>
      <c r="JR449" s="342"/>
      <c r="JS449" s="342"/>
      <c r="JT449" s="342"/>
      <c r="JU449" s="342"/>
      <c r="JV449" s="342"/>
      <c r="JW449" s="342"/>
      <c r="JX449" s="342"/>
      <c r="JY449" s="342"/>
      <c r="JZ449" s="342"/>
      <c r="KA449" s="342"/>
      <c r="KB449" s="342"/>
      <c r="KC449" s="342"/>
      <c r="KD449" s="342"/>
      <c r="KE449" s="342"/>
      <c r="KF449" s="342"/>
      <c r="KG449" s="342"/>
      <c r="KH449" s="342"/>
      <c r="KI449" s="342"/>
      <c r="KJ449" s="342"/>
      <c r="KK449" s="342"/>
      <c r="KL449" s="342"/>
      <c r="KM449" s="342"/>
      <c r="KN449" s="342"/>
      <c r="KO449" s="342"/>
      <c r="KP449" s="342"/>
      <c r="KQ449" s="342"/>
      <c r="KR449" s="342"/>
      <c r="KS449" s="342"/>
      <c r="KT449" s="342"/>
      <c r="KU449" s="342"/>
      <c r="KV449" s="342"/>
      <c r="KW449" s="342"/>
      <c r="KX449" s="342"/>
      <c r="KY449" s="342"/>
      <c r="KZ449" s="342"/>
      <c r="LA449" s="342"/>
      <c r="LB449" s="342"/>
      <c r="LC449" s="342"/>
      <c r="LD449" s="342"/>
      <c r="LE449" s="342"/>
      <c r="LF449" s="342"/>
      <c r="LG449" s="342"/>
      <c r="LH449" s="342"/>
      <c r="LI449" s="342"/>
      <c r="LJ449" s="342"/>
      <c r="LK449" s="342"/>
      <c r="LL449" s="342"/>
      <c r="LM449" s="342"/>
      <c r="LN449" s="342"/>
      <c r="LO449" s="342"/>
      <c r="LP449" s="342"/>
      <c r="LQ449" s="342"/>
      <c r="LR449" s="342"/>
      <c r="LS449" s="342"/>
      <c r="LT449" s="342"/>
      <c r="LU449" s="342"/>
      <c r="LV449" s="342"/>
      <c r="LW449" s="342"/>
      <c r="LX449" s="342"/>
      <c r="LY449" s="342"/>
      <c r="LZ449" s="342"/>
      <c r="MA449" s="342"/>
      <c r="MB449" s="342"/>
      <c r="MC449" s="342"/>
      <c r="MD449" s="342"/>
      <c r="ME449" s="342"/>
      <c r="MF449" s="342"/>
      <c r="MG449" s="342"/>
      <c r="MH449" s="342"/>
      <c r="MI449" s="342"/>
      <c r="MJ449" s="342"/>
      <c r="MK449" s="342"/>
      <c r="ML449" s="342"/>
      <c r="MM449" s="342"/>
      <c r="MN449" s="342"/>
      <c r="MO449" s="342"/>
      <c r="MP449" s="342"/>
      <c r="MQ449" s="342"/>
      <c r="MR449" s="342"/>
      <c r="MS449" s="342"/>
      <c r="MT449" s="342"/>
      <c r="MU449" s="342"/>
      <c r="MV449" s="342"/>
      <c r="MW449" s="342"/>
      <c r="MX449" s="342"/>
      <c r="MY449" s="342"/>
      <c r="MZ449" s="342"/>
      <c r="NA449" s="342"/>
      <c r="NB449" s="342"/>
      <c r="NC449" s="342"/>
      <c r="ND449" s="342"/>
      <c r="NE449" s="342"/>
      <c r="NF449" s="342"/>
      <c r="NG449" s="342"/>
      <c r="NH449" s="342"/>
      <c r="NI449" s="342"/>
      <c r="NJ449" s="342"/>
      <c r="NK449" s="342"/>
      <c r="NL449" s="342"/>
      <c r="NM449" s="342"/>
      <c r="NN449" s="342"/>
      <c r="NO449" s="342"/>
      <c r="NP449" s="342"/>
      <c r="NQ449" s="342"/>
      <c r="NR449" s="342"/>
      <c r="NS449" s="342"/>
      <c r="NT449" s="342"/>
      <c r="NU449" s="342"/>
      <c r="NV449" s="342"/>
      <c r="NW449" s="342"/>
      <c r="NX449" s="342"/>
      <c r="NY449" s="342"/>
      <c r="NZ449" s="342"/>
      <c r="OA449" s="342"/>
      <c r="OB449" s="342"/>
      <c r="OC449" s="342"/>
      <c r="OD449" s="342"/>
      <c r="OE449" s="342"/>
      <c r="OF449" s="342"/>
      <c r="OG449" s="342"/>
      <c r="OH449" s="342"/>
      <c r="OI449" s="342"/>
      <c r="OJ449" s="342"/>
      <c r="OK449" s="342"/>
      <c r="OL449" s="342"/>
      <c r="OM449" s="342"/>
      <c r="ON449" s="342"/>
      <c r="OO449" s="342"/>
      <c r="OP449" s="342"/>
      <c r="OQ449" s="342"/>
      <c r="OR449" s="342"/>
      <c r="OS449" s="342"/>
      <c r="OT449" s="342"/>
      <c r="OU449" s="342"/>
      <c r="OV449" s="342"/>
      <c r="OW449" s="342"/>
      <c r="OX449" s="342"/>
      <c r="OY449" s="342"/>
      <c r="OZ449" s="342"/>
      <c r="PA449" s="342"/>
      <c r="PB449" s="342"/>
      <c r="PC449" s="342"/>
      <c r="PD449" s="342"/>
      <c r="PE449" s="342"/>
      <c r="PF449" s="342"/>
      <c r="PG449" s="342"/>
      <c r="PH449" s="342"/>
      <c r="PI449" s="342"/>
      <c r="PJ449" s="342"/>
      <c r="PK449" s="342"/>
      <c r="PL449" s="342"/>
      <c r="PM449" s="342"/>
      <c r="PN449" s="342"/>
      <c r="PO449" s="342"/>
      <c r="PP449" s="342"/>
      <c r="PQ449" s="342"/>
      <c r="PR449" s="342"/>
      <c r="PS449" s="342"/>
      <c r="PT449" s="342"/>
      <c r="PU449" s="342"/>
      <c r="PV449" s="342"/>
      <c r="PW449" s="342"/>
      <c r="PX449" s="342"/>
      <c r="PY449" s="342"/>
      <c r="PZ449" s="342"/>
      <c r="QA449" s="342"/>
      <c r="QB449" s="342"/>
      <c r="QC449" s="342"/>
      <c r="QD449" s="342"/>
      <c r="QE449" s="342"/>
      <c r="QF449" s="342"/>
      <c r="QG449" s="342"/>
      <c r="QH449" s="342"/>
      <c r="QI449" s="342"/>
      <c r="QJ449" s="342"/>
      <c r="QK449" s="342"/>
      <c r="QL449" s="342"/>
      <c r="QM449" s="342"/>
      <c r="QN449" s="342"/>
      <c r="QO449" s="342"/>
      <c r="QP449" s="342"/>
      <c r="QQ449" s="342"/>
      <c r="QR449" s="342"/>
      <c r="QS449" s="342"/>
      <c r="QT449" s="342"/>
      <c r="QU449" s="342"/>
      <c r="QV449" s="342"/>
      <c r="QW449" s="342"/>
      <c r="QX449" s="342"/>
      <c r="QY449" s="342"/>
      <c r="QZ449" s="342"/>
      <c r="RA449" s="342"/>
      <c r="RB449" s="342"/>
      <c r="RC449" s="342"/>
      <c r="RD449" s="342"/>
      <c r="RE449" s="342"/>
      <c r="RF449" s="342"/>
      <c r="RG449" s="342"/>
      <c r="RH449" s="342"/>
      <c r="RI449" s="342"/>
      <c r="RJ449" s="342"/>
      <c r="RK449" s="342"/>
      <c r="RL449" s="342"/>
      <c r="RM449" s="342"/>
      <c r="RN449" s="342"/>
      <c r="RO449" s="342"/>
      <c r="RP449" s="342"/>
      <c r="RQ449" s="342"/>
      <c r="RR449" s="342"/>
      <c r="RS449" s="342"/>
      <c r="RT449" s="342"/>
      <c r="RU449" s="342"/>
      <c r="RV449" s="342"/>
      <c r="RW449" s="342"/>
      <c r="RX449" s="342"/>
      <c r="RY449" s="342"/>
      <c r="RZ449" s="342"/>
      <c r="SA449" s="342"/>
      <c r="SB449" s="342"/>
      <c r="SC449" s="342"/>
      <c r="SD449" s="342"/>
      <c r="SE449" s="342"/>
      <c r="SF449" s="342"/>
      <c r="SG449" s="342"/>
      <c r="SH449" s="342"/>
      <c r="SI449" s="342"/>
      <c r="SJ449" s="342"/>
      <c r="SK449" s="342"/>
      <c r="SL449" s="342"/>
      <c r="SM449" s="342"/>
      <c r="SN449" s="342"/>
      <c r="SO449" s="342"/>
      <c r="SP449" s="342"/>
      <c r="SQ449" s="342"/>
      <c r="SR449" s="342"/>
      <c r="SS449" s="342"/>
      <c r="ST449" s="342"/>
      <c r="SU449" s="342"/>
      <c r="SV449" s="342"/>
      <c r="SW449" s="342"/>
      <c r="SX449" s="342"/>
      <c r="SY449" s="342"/>
      <c r="SZ449" s="342"/>
      <c r="TA449" s="342"/>
      <c r="TB449" s="342"/>
      <c r="TC449" s="342"/>
      <c r="TD449" s="342"/>
      <c r="TE449" s="342"/>
      <c r="TF449" s="342"/>
      <c r="TG449" s="342"/>
      <c r="TH449" s="342"/>
      <c r="TI449" s="342"/>
      <c r="TJ449" s="342"/>
      <c r="TK449" s="342"/>
      <c r="TL449" s="342"/>
      <c r="TM449" s="342"/>
      <c r="TN449" s="342"/>
      <c r="TO449" s="342"/>
      <c r="TP449" s="342"/>
      <c r="TQ449" s="342"/>
      <c r="TR449" s="342"/>
      <c r="TS449" s="342"/>
      <c r="TT449" s="342"/>
      <c r="TU449" s="342"/>
      <c r="TV449" s="342"/>
      <c r="TW449" s="342"/>
      <c r="TX449" s="342"/>
      <c r="TY449" s="342"/>
      <c r="TZ449" s="342"/>
      <c r="UA449" s="342"/>
      <c r="UB449" s="342"/>
      <c r="UC449" s="342"/>
      <c r="UD449" s="342"/>
      <c r="UE449" s="342"/>
      <c r="UF449" s="342"/>
      <c r="UG449" s="342"/>
      <c r="UH449" s="342"/>
      <c r="UI449" s="342"/>
      <c r="UJ449" s="342"/>
      <c r="UK449" s="342"/>
      <c r="UL449" s="342"/>
      <c r="UM449" s="342"/>
      <c r="UN449" s="342"/>
      <c r="UO449" s="342"/>
      <c r="UP449" s="342"/>
      <c r="UQ449" s="342"/>
      <c r="UR449" s="342"/>
      <c r="US449" s="342"/>
      <c r="UT449" s="342"/>
      <c r="UU449" s="342"/>
      <c r="UV449" s="342"/>
      <c r="UW449" s="342"/>
      <c r="UX449" s="342"/>
      <c r="UY449" s="342"/>
      <c r="UZ449" s="342"/>
      <c r="VA449" s="342"/>
      <c r="VB449" s="342"/>
      <c r="VC449" s="342"/>
      <c r="VD449" s="342"/>
      <c r="VE449" s="342"/>
      <c r="VF449" s="342"/>
      <c r="VG449" s="342"/>
      <c r="VH449" s="342"/>
      <c r="VI449" s="342"/>
      <c r="VJ449" s="342"/>
      <c r="VK449" s="342"/>
      <c r="VL449" s="342"/>
      <c r="VM449" s="342"/>
      <c r="VN449" s="342"/>
      <c r="VO449" s="342"/>
      <c r="VP449" s="342"/>
      <c r="VQ449" s="342"/>
      <c r="VR449" s="342"/>
      <c r="VS449" s="342"/>
      <c r="VT449" s="342"/>
      <c r="VU449" s="342"/>
      <c r="VV449" s="342"/>
      <c r="VW449" s="342"/>
      <c r="VX449" s="342"/>
      <c r="VY449" s="342"/>
      <c r="VZ449" s="342"/>
      <c r="WA449" s="342"/>
      <c r="WB449" s="342"/>
      <c r="WC449" s="342"/>
      <c r="WD449" s="342"/>
      <c r="WE449" s="342"/>
      <c r="WF449" s="342"/>
      <c r="WG449" s="342"/>
      <c r="WH449" s="342"/>
      <c r="WI449" s="342"/>
      <c r="WJ449" s="342"/>
      <c r="WK449" s="342"/>
      <c r="WL449" s="342"/>
      <c r="WM449" s="342"/>
      <c r="WN449" s="342"/>
      <c r="WO449" s="342"/>
      <c r="WP449" s="342"/>
      <c r="WQ449" s="342"/>
      <c r="WR449" s="342"/>
      <c r="WS449" s="342"/>
      <c r="WT449" s="342"/>
      <c r="WU449" s="342"/>
      <c r="WV449" s="342"/>
      <c r="WW449" s="342"/>
      <c r="WX449" s="342"/>
      <c r="WY449" s="342"/>
      <c r="WZ449" s="342"/>
      <c r="XA449" s="342"/>
      <c r="XB449" s="342"/>
      <c r="XC449" s="342"/>
      <c r="XD449" s="342"/>
      <c r="XE449" s="342"/>
      <c r="XF449" s="342"/>
      <c r="XG449" s="342"/>
      <c r="XH449" s="342"/>
      <c r="XI449" s="342"/>
      <c r="XJ449" s="342"/>
      <c r="XK449" s="342"/>
      <c r="XL449" s="342"/>
      <c r="XM449" s="342"/>
      <c r="XN449" s="342"/>
      <c r="XO449" s="342"/>
      <c r="XP449" s="342"/>
      <c r="XQ449" s="342"/>
      <c r="XR449" s="342"/>
      <c r="XS449" s="342"/>
      <c r="XT449" s="342"/>
      <c r="XU449" s="342"/>
      <c r="XV449" s="342"/>
      <c r="XW449" s="342"/>
      <c r="XX449" s="342"/>
      <c r="XY449" s="342"/>
      <c r="XZ449" s="342"/>
      <c r="YA449" s="342"/>
      <c r="YB449" s="342"/>
      <c r="YC449" s="342"/>
      <c r="YD449" s="342"/>
      <c r="YE449" s="342"/>
      <c r="YF449" s="342"/>
      <c r="YG449" s="342"/>
      <c r="YH449" s="342"/>
      <c r="YI449" s="342"/>
      <c r="YJ449" s="342"/>
      <c r="YK449" s="342"/>
      <c r="YL449" s="342"/>
      <c r="YM449" s="342"/>
      <c r="YN449" s="342"/>
      <c r="YO449" s="342"/>
      <c r="YP449" s="342"/>
      <c r="YQ449" s="342"/>
      <c r="YR449" s="342"/>
      <c r="YS449" s="342"/>
      <c r="YT449" s="342"/>
      <c r="YU449" s="342"/>
      <c r="YV449" s="342"/>
      <c r="YW449" s="342"/>
      <c r="YX449" s="342"/>
      <c r="YY449" s="342"/>
      <c r="YZ449" s="342"/>
      <c r="ZA449" s="342"/>
      <c r="ZB449" s="342"/>
      <c r="ZC449" s="342"/>
      <c r="ZD449" s="342"/>
      <c r="ZE449" s="342"/>
      <c r="ZF449" s="342"/>
      <c r="ZG449" s="342"/>
      <c r="ZH449" s="342"/>
      <c r="ZI449" s="342"/>
      <c r="ZJ449" s="342"/>
      <c r="ZK449" s="342"/>
      <c r="ZL449" s="342"/>
      <c r="ZM449" s="342"/>
      <c r="ZN449" s="342"/>
      <c r="ZO449" s="342"/>
      <c r="ZP449" s="342"/>
      <c r="ZQ449" s="342"/>
      <c r="ZR449" s="342"/>
      <c r="ZS449" s="342"/>
      <c r="ZT449" s="342"/>
      <c r="ZU449" s="342"/>
      <c r="ZV449" s="342"/>
      <c r="ZW449" s="342"/>
      <c r="ZX449" s="342"/>
      <c r="ZY449" s="342"/>
      <c r="ZZ449" s="342"/>
      <c r="AAA449" s="342"/>
      <c r="AAB449" s="342"/>
      <c r="AAC449" s="342"/>
      <c r="AAD449" s="342"/>
      <c r="AAE449" s="342"/>
      <c r="AAF449" s="342"/>
      <c r="AAG449" s="342"/>
      <c r="AAH449" s="342"/>
      <c r="AAI449" s="342"/>
      <c r="AAJ449" s="342"/>
      <c r="AAK449" s="342"/>
      <c r="AAL449" s="342"/>
      <c r="AAM449" s="342"/>
      <c r="AAN449" s="342"/>
      <c r="AAO449" s="342"/>
      <c r="AAP449" s="342"/>
      <c r="AAQ449" s="342"/>
      <c r="AAR449" s="342"/>
      <c r="AAS449" s="342"/>
      <c r="AAT449" s="342"/>
      <c r="AAU449" s="342"/>
      <c r="AAV449" s="342"/>
      <c r="AAW449" s="342"/>
      <c r="AAX449" s="342"/>
      <c r="AAY449" s="342"/>
      <c r="AAZ449" s="342"/>
      <c r="ABA449" s="342"/>
      <c r="ABB449" s="342"/>
      <c r="ABC449" s="342"/>
      <c r="ABD449" s="342"/>
      <c r="ABE449" s="342"/>
      <c r="ABF449" s="342"/>
      <c r="ABG449" s="342"/>
      <c r="ABH449" s="342"/>
      <c r="ABI449" s="342"/>
      <c r="ABJ449" s="342"/>
      <c r="ABK449" s="342"/>
      <c r="ABL449" s="342"/>
      <c r="ABM449" s="342"/>
      <c r="ABN449" s="342"/>
      <c r="ABO449" s="342"/>
      <c r="ABP449" s="342"/>
      <c r="ABQ449" s="342"/>
      <c r="ABR449" s="342"/>
      <c r="ABS449" s="342"/>
      <c r="ABT449" s="342"/>
      <c r="ABU449" s="342"/>
      <c r="ABV449" s="342"/>
      <c r="ABW449" s="342"/>
      <c r="ABX449" s="342"/>
      <c r="ABY449" s="342"/>
      <c r="ABZ449" s="342"/>
      <c r="ACA449" s="342"/>
      <c r="ACB449" s="342"/>
      <c r="ACC449" s="342"/>
      <c r="ACD449" s="342"/>
      <c r="ACE449" s="342"/>
      <c r="ACF449" s="342"/>
      <c r="ACG449" s="342"/>
      <c r="ACH449" s="342"/>
      <c r="ACI449" s="342"/>
      <c r="ACJ449" s="342"/>
      <c r="ACK449" s="342"/>
      <c r="ACL449" s="342"/>
      <c r="ACM449" s="342"/>
      <c r="ACN449" s="342"/>
      <c r="ACO449" s="342"/>
      <c r="ACP449" s="342"/>
      <c r="ACQ449" s="342"/>
      <c r="ACR449" s="342"/>
      <c r="ACS449" s="342"/>
      <c r="ACT449" s="342"/>
      <c r="ACU449" s="342"/>
      <c r="ACV449" s="342"/>
      <c r="ACW449" s="342"/>
      <c r="ACX449" s="342"/>
      <c r="ACY449" s="342"/>
      <c r="ACZ449" s="342"/>
      <c r="ADA449" s="342"/>
      <c r="ADB449" s="342"/>
      <c r="ADC449" s="342"/>
      <c r="ADD449" s="342"/>
      <c r="ADE449" s="342"/>
      <c r="ADF449" s="342"/>
      <c r="ADG449" s="342"/>
      <c r="ADH449" s="342"/>
      <c r="ADI449" s="342"/>
      <c r="ADJ449" s="342"/>
      <c r="ADK449" s="342"/>
      <c r="ADL449" s="342"/>
      <c r="ADM449" s="342"/>
      <c r="ADN449" s="342"/>
      <c r="ADO449" s="342"/>
      <c r="ADP449" s="342"/>
      <c r="ADQ449" s="342"/>
      <c r="ADR449" s="342"/>
      <c r="ADS449" s="342"/>
      <c r="ADT449" s="342"/>
      <c r="ADU449" s="342"/>
      <c r="ADV449" s="342"/>
      <c r="ADW449" s="342"/>
      <c r="ADX449" s="342"/>
      <c r="ADY449" s="342"/>
      <c r="ADZ449" s="342"/>
      <c r="AEA449" s="342"/>
      <c r="AEB449" s="342"/>
      <c r="AEC449" s="342"/>
      <c r="AED449" s="342"/>
      <c r="AEE449" s="342"/>
      <c r="AEF449" s="342"/>
      <c r="AEG449" s="342"/>
      <c r="AEH449" s="342"/>
      <c r="AEI449" s="342"/>
      <c r="AEJ449" s="342"/>
      <c r="AEK449" s="342"/>
      <c r="AEL449" s="342"/>
      <c r="AEM449" s="342"/>
      <c r="AEN449" s="342"/>
      <c r="AEO449" s="342"/>
      <c r="AEP449" s="342"/>
      <c r="AEQ449" s="342"/>
      <c r="AER449" s="342"/>
      <c r="AES449" s="342"/>
      <c r="AET449" s="342"/>
      <c r="AEU449" s="342"/>
      <c r="AEV449" s="342"/>
      <c r="AEW449" s="342"/>
      <c r="AEX449" s="342"/>
      <c r="AEY449" s="342"/>
      <c r="AEZ449" s="342"/>
      <c r="AFA449" s="342"/>
      <c r="AFB449" s="342"/>
      <c r="AFC449" s="342"/>
      <c r="AFD449" s="342"/>
      <c r="AFE449" s="342"/>
      <c r="AFF449" s="342"/>
      <c r="AFG449" s="342"/>
      <c r="AFH449" s="342"/>
      <c r="AFI449" s="342"/>
      <c r="AFJ449" s="342"/>
      <c r="AFK449" s="342"/>
      <c r="AFL449" s="342"/>
      <c r="AFM449" s="342"/>
      <c r="AFN449" s="342"/>
      <c r="AFO449" s="342"/>
      <c r="AFP449" s="342"/>
      <c r="AFQ449" s="342"/>
      <c r="AFR449" s="342"/>
      <c r="AFS449" s="342"/>
      <c r="AFT449" s="342"/>
      <c r="AFU449" s="342"/>
      <c r="AFV449" s="342"/>
      <c r="AFW449" s="342"/>
      <c r="AFX449" s="342"/>
      <c r="AFY449" s="342"/>
      <c r="AFZ449" s="342"/>
      <c r="AGA449" s="342"/>
      <c r="AGB449" s="342"/>
      <c r="AGC449" s="342"/>
      <c r="AGD449" s="342"/>
      <c r="AGE449" s="342"/>
      <c r="AGF449" s="342"/>
      <c r="AGG449" s="342"/>
      <c r="AGH449" s="342"/>
      <c r="AGI449" s="342"/>
      <c r="AGJ449" s="342"/>
      <c r="AGK449" s="342"/>
      <c r="AGL449" s="342"/>
      <c r="AGM449" s="342"/>
      <c r="AGN449" s="342"/>
      <c r="AGO449" s="342"/>
      <c r="AGP449" s="342"/>
      <c r="AGQ449" s="342"/>
      <c r="AGR449" s="342"/>
      <c r="AGS449" s="342"/>
      <c r="AGT449" s="342"/>
      <c r="AGU449" s="342"/>
      <c r="AGV449" s="342"/>
      <c r="AGW449" s="342"/>
      <c r="AGX449" s="342"/>
      <c r="AGY449" s="342"/>
      <c r="AGZ449" s="342"/>
      <c r="AHA449" s="342"/>
      <c r="AHB449" s="342"/>
      <c r="AHC449" s="342"/>
      <c r="AHD449" s="342"/>
      <c r="AHE449" s="342"/>
      <c r="AHF449" s="342"/>
      <c r="AHG449" s="342"/>
      <c r="AHH449" s="342"/>
      <c r="AHI449" s="342"/>
      <c r="AHJ449" s="342"/>
      <c r="AHK449" s="342"/>
      <c r="AHL449" s="342"/>
      <c r="AHM449" s="342"/>
      <c r="AHN449" s="342"/>
      <c r="AHO449" s="342"/>
      <c r="AHP449" s="342"/>
      <c r="AHQ449" s="342"/>
      <c r="AHR449" s="342"/>
      <c r="AHS449" s="342"/>
      <c r="AHT449" s="342"/>
      <c r="AHU449" s="342"/>
      <c r="AHV449" s="342"/>
      <c r="AHW449" s="342"/>
      <c r="AHX449" s="342"/>
      <c r="AHY449" s="342"/>
      <c r="AHZ449" s="342"/>
      <c r="AIA449" s="342"/>
      <c r="AIB449" s="342"/>
      <c r="AIC449" s="342"/>
      <c r="AID449" s="342"/>
      <c r="AIE449" s="342"/>
      <c r="AIF449" s="342"/>
      <c r="AIG449" s="342"/>
      <c r="AIH449" s="342"/>
      <c r="AII449" s="342"/>
      <c r="AIJ449" s="342"/>
      <c r="AIK449" s="342"/>
      <c r="AIL449" s="342"/>
      <c r="AIM449" s="342"/>
      <c r="AIN449" s="342"/>
      <c r="AIO449" s="342"/>
      <c r="AIP449" s="342"/>
      <c r="AIQ449" s="342"/>
      <c r="AIR449" s="342"/>
      <c r="AIS449" s="342"/>
      <c r="AIT449" s="342"/>
      <c r="AIU449" s="342"/>
      <c r="AIV449" s="342"/>
      <c r="AIW449" s="342"/>
      <c r="AIX449" s="342"/>
      <c r="AIY449" s="342"/>
      <c r="AIZ449" s="342"/>
      <c r="AJA449" s="342"/>
      <c r="AJB449" s="342"/>
      <c r="AJC449" s="342"/>
      <c r="AJD449" s="342"/>
      <c r="AJE449" s="342"/>
      <c r="AJF449" s="342"/>
      <c r="AJG449" s="342"/>
      <c r="AJH449" s="342"/>
      <c r="AJI449" s="342"/>
      <c r="AJJ449" s="342"/>
      <c r="AJK449" s="342"/>
      <c r="AJL449" s="342"/>
      <c r="AJM449" s="342"/>
      <c r="AJN449" s="342"/>
      <c r="AJO449" s="342"/>
      <c r="AJP449" s="342"/>
      <c r="AJQ449" s="342"/>
      <c r="AJR449" s="342"/>
      <c r="AJS449" s="342"/>
      <c r="AJT449" s="342"/>
      <c r="AJU449" s="342"/>
      <c r="AJV449" s="342"/>
      <c r="AJW449" s="342"/>
      <c r="AJX449" s="342"/>
      <c r="AJY449" s="342"/>
      <c r="AJZ449" s="342"/>
      <c r="AKA449" s="342"/>
      <c r="AKB449" s="342"/>
      <c r="AKC449" s="342"/>
      <c r="AKD449" s="342"/>
      <c r="AKE449" s="342"/>
      <c r="AKF449" s="342"/>
      <c r="AKG449" s="342"/>
      <c r="AKH449" s="342"/>
      <c r="AKI449" s="342"/>
      <c r="AKJ449" s="342"/>
      <c r="AKK449" s="342"/>
      <c r="AKL449" s="342"/>
      <c r="AKM449" s="342"/>
      <c r="AKN449" s="342"/>
      <c r="AKO449" s="342"/>
      <c r="AKP449" s="342"/>
      <c r="AKQ449" s="342"/>
      <c r="AKR449" s="342"/>
      <c r="AKS449" s="342"/>
      <c r="AKT449" s="342"/>
      <c r="AKU449" s="342"/>
      <c r="AKV449" s="342"/>
      <c r="AKW449" s="342"/>
      <c r="AKX449" s="342"/>
      <c r="AKY449" s="342"/>
      <c r="AKZ449" s="342"/>
      <c r="ALA449" s="342"/>
      <c r="ALB449" s="342"/>
      <c r="ALC449" s="342"/>
      <c r="ALD449" s="342"/>
      <c r="ALE449" s="342"/>
      <c r="ALF449" s="342"/>
      <c r="ALG449" s="342"/>
      <c r="ALH449" s="342"/>
      <c r="ALI449" s="342"/>
      <c r="ALJ449" s="342"/>
      <c r="ALK449" s="342"/>
      <c r="ALL449" s="342"/>
      <c r="ALM449" s="342"/>
      <c r="ALN449" s="342"/>
      <c r="ALO449" s="342"/>
      <c r="ALP449" s="342"/>
      <c r="ALQ449" s="342"/>
      <c r="ALR449" s="342"/>
      <c r="ALS449" s="342"/>
      <c r="ALT449" s="342"/>
      <c r="ALU449" s="342"/>
      <c r="ALV449" s="342"/>
      <c r="ALW449" s="342"/>
      <c r="ALX449" s="342"/>
      <c r="ALY449" s="342"/>
      <c r="ALZ449" s="342"/>
      <c r="AMA449" s="342"/>
      <c r="AMB449" s="342"/>
      <c r="AMC449" s="342"/>
      <c r="AMD449" s="342"/>
      <c r="AME449" s="342"/>
      <c r="AMF449" s="342"/>
      <c r="AMG449" s="342"/>
      <c r="AMH449" s="342"/>
      <c r="AMI449" s="342"/>
      <c r="AMJ449" s="342"/>
      <c r="AMK449" s="342"/>
      <c r="AML449" s="342"/>
      <c r="AMM449" s="342"/>
      <c r="AMN449" s="342"/>
      <c r="AMO449" s="342"/>
      <c r="AMP449" s="342"/>
      <c r="AMQ449" s="342"/>
      <c r="AMR449" s="342"/>
      <c r="AMS449" s="342"/>
      <c r="AMT449" s="342"/>
      <c r="AMU449" s="342"/>
      <c r="AMV449" s="342"/>
      <c r="AMW449" s="342"/>
      <c r="AMX449" s="342"/>
      <c r="AMY449" s="342"/>
      <c r="AMZ449" s="342"/>
      <c r="ANA449" s="342"/>
      <c r="ANB449" s="342"/>
      <c r="ANC449" s="342"/>
      <c r="AND449" s="342"/>
      <c r="ANE449" s="342"/>
      <c r="ANF449" s="342"/>
      <c r="ANG449" s="342"/>
      <c r="ANH449" s="342"/>
      <c r="ANI449" s="342"/>
      <c r="ANJ449" s="342"/>
      <c r="ANK449" s="342"/>
      <c r="ANL449" s="342"/>
      <c r="ANM449" s="342"/>
      <c r="ANN449" s="342"/>
      <c r="ANO449" s="342"/>
      <c r="ANP449" s="342"/>
      <c r="ANQ449" s="342"/>
      <c r="ANR449" s="342"/>
      <c r="ANS449" s="342"/>
      <c r="ANT449" s="342"/>
      <c r="ANU449" s="342"/>
      <c r="ANV449" s="342"/>
      <c r="ANW449" s="342"/>
      <c r="ANX449" s="342"/>
      <c r="ANY449" s="342"/>
      <c r="ANZ449" s="342"/>
      <c r="AOA449" s="342"/>
      <c r="AOB449" s="342"/>
      <c r="AOC449" s="342"/>
      <c r="AOD449" s="342"/>
      <c r="AOE449" s="342"/>
      <c r="AOF449" s="342"/>
      <c r="AOG449" s="342"/>
      <c r="AOH449" s="342"/>
      <c r="AOI449" s="342"/>
      <c r="AOJ449" s="342"/>
      <c r="AOK449" s="342"/>
      <c r="AOL449" s="342"/>
      <c r="AOM449" s="342"/>
      <c r="AON449" s="342"/>
      <c r="AOO449" s="342"/>
      <c r="AOP449" s="342"/>
      <c r="AOQ449" s="342"/>
      <c r="AOR449" s="342"/>
      <c r="AOS449" s="342"/>
      <c r="AOT449" s="342"/>
      <c r="AOU449" s="342"/>
      <c r="AOV449" s="342"/>
      <c r="AOW449" s="342"/>
      <c r="AOX449" s="342"/>
      <c r="AOY449" s="342"/>
      <c r="AOZ449" s="342"/>
      <c r="APA449" s="342"/>
      <c r="APB449" s="342"/>
      <c r="APC449" s="342"/>
      <c r="APD449" s="342"/>
      <c r="APE449" s="342"/>
      <c r="APF449" s="342"/>
      <c r="APG449" s="342"/>
      <c r="APH449" s="342"/>
      <c r="API449" s="342"/>
      <c r="APJ449" s="342"/>
      <c r="APK449" s="342"/>
      <c r="APL449" s="342"/>
      <c r="APM449" s="342"/>
      <c r="APN449" s="342"/>
      <c r="APO449" s="342"/>
      <c r="APP449" s="342"/>
      <c r="APQ449" s="342"/>
      <c r="APR449" s="342"/>
      <c r="APS449" s="342"/>
      <c r="APT449" s="342"/>
      <c r="APU449" s="342"/>
      <c r="APV449" s="342"/>
      <c r="APW449" s="342"/>
      <c r="APX449" s="342"/>
      <c r="APY449" s="342"/>
      <c r="APZ449" s="342"/>
      <c r="AQA449" s="342"/>
      <c r="AQB449" s="342"/>
      <c r="AQC449" s="342"/>
      <c r="AQD449" s="342"/>
      <c r="AQE449" s="342"/>
      <c r="AQF449" s="342"/>
      <c r="AQG449" s="342"/>
      <c r="AQH449" s="342"/>
      <c r="AQI449" s="342"/>
      <c r="AQJ449" s="342"/>
      <c r="AQK449" s="342"/>
      <c r="AQL449" s="342"/>
      <c r="AQM449" s="342"/>
      <c r="AQN449" s="342"/>
      <c r="AQO449" s="342"/>
      <c r="AQP449" s="342"/>
      <c r="AQQ449" s="342"/>
      <c r="AQR449" s="342"/>
      <c r="AQS449" s="342"/>
      <c r="AQT449" s="342"/>
      <c r="AQU449" s="342"/>
      <c r="AQV449" s="342"/>
      <c r="AQW449" s="342"/>
      <c r="AQX449" s="342"/>
      <c r="AQY449" s="342"/>
      <c r="AQZ449" s="342"/>
      <c r="ARA449" s="342"/>
      <c r="ARB449" s="342"/>
      <c r="ARC449" s="342"/>
      <c r="ARD449" s="342"/>
      <c r="ARE449" s="342"/>
      <c r="ARF449" s="342"/>
      <c r="ARG449" s="342"/>
      <c r="ARH449" s="342"/>
      <c r="ARI449" s="342"/>
      <c r="ARJ449" s="342"/>
      <c r="ARK449" s="342"/>
      <c r="ARL449" s="342"/>
      <c r="ARM449" s="342"/>
      <c r="ARN449" s="342"/>
      <c r="ARO449" s="342"/>
      <c r="ARP449" s="342"/>
      <c r="ARQ449" s="342"/>
      <c r="ARR449" s="342"/>
      <c r="ARS449" s="342"/>
      <c r="ART449" s="342"/>
      <c r="ARU449" s="342"/>
      <c r="ARV449" s="342"/>
      <c r="ARW449" s="342"/>
      <c r="ARX449" s="342"/>
      <c r="ARY449" s="342"/>
      <c r="ARZ449" s="342"/>
      <c r="ASA449" s="342"/>
      <c r="ASB449" s="342"/>
      <c r="ASC449" s="342"/>
      <c r="ASD449" s="342"/>
      <c r="ASE449" s="342"/>
      <c r="ASF449" s="342"/>
      <c r="ASG449" s="342"/>
      <c r="ASH449" s="342"/>
      <c r="ASI449" s="342"/>
      <c r="ASJ449" s="342"/>
      <c r="ASK449" s="342"/>
      <c r="ASL449" s="342"/>
      <c r="ASM449" s="342"/>
      <c r="ASN449" s="342"/>
      <c r="ASO449" s="342"/>
      <c r="ASP449" s="342"/>
      <c r="ASQ449" s="342"/>
      <c r="ASR449" s="342"/>
      <c r="ASS449" s="342"/>
      <c r="AST449" s="342"/>
      <c r="ASU449" s="342"/>
      <c r="ASV449" s="342"/>
      <c r="ASW449" s="342"/>
      <c r="ASX449" s="342"/>
      <c r="ASY449" s="342"/>
      <c r="ASZ449" s="342"/>
      <c r="ATA449" s="342"/>
      <c r="ATB449" s="342"/>
      <c r="ATC449" s="342"/>
      <c r="ATD449" s="342"/>
      <c r="ATE449" s="342"/>
      <c r="ATF449" s="342"/>
      <c r="ATG449" s="342"/>
      <c r="ATH449" s="342"/>
      <c r="ATI449" s="342"/>
      <c r="ATJ449" s="342"/>
      <c r="ATK449" s="342"/>
      <c r="ATL449" s="342"/>
      <c r="ATM449" s="342"/>
      <c r="ATN449" s="342"/>
      <c r="ATO449" s="342"/>
      <c r="ATP449" s="342"/>
      <c r="ATQ449" s="342"/>
      <c r="ATR449" s="342"/>
      <c r="ATS449" s="342"/>
      <c r="ATT449" s="342"/>
      <c r="ATU449" s="342"/>
      <c r="ATV449" s="342"/>
      <c r="ATW449" s="342"/>
      <c r="ATX449" s="342"/>
      <c r="ATY449" s="342"/>
      <c r="ATZ449" s="342"/>
      <c r="AUA449" s="342"/>
      <c r="AUB449" s="342"/>
      <c r="AUC449" s="342"/>
      <c r="AUD449" s="342"/>
      <c r="AUE449" s="342"/>
      <c r="AUF449" s="342"/>
      <c r="AUG449" s="342"/>
      <c r="AUH449" s="342"/>
      <c r="AUI449" s="342"/>
      <c r="AUJ449" s="342"/>
      <c r="AUK449" s="342"/>
      <c r="AUL449" s="342"/>
      <c r="AUM449" s="342"/>
      <c r="AUN449" s="342"/>
      <c r="AUO449" s="342"/>
      <c r="AUP449" s="342"/>
      <c r="AUQ449" s="342"/>
      <c r="AUR449" s="342"/>
      <c r="AUS449" s="342"/>
      <c r="AUT449" s="342"/>
      <c r="AUU449" s="342"/>
      <c r="AUV449" s="342"/>
      <c r="AUW449" s="342"/>
      <c r="AUX449" s="342"/>
      <c r="AUY449" s="342"/>
      <c r="AUZ449" s="342"/>
      <c r="AVA449" s="342"/>
      <c r="AVB449" s="342"/>
      <c r="AVC449" s="342"/>
      <c r="AVD449" s="342"/>
      <c r="AVE449" s="342"/>
      <c r="AVF449" s="342"/>
      <c r="AVG449" s="342"/>
      <c r="AVH449" s="342"/>
      <c r="AVI449" s="342"/>
      <c r="AVJ449" s="342"/>
      <c r="AVK449" s="342"/>
      <c r="AVL449" s="342"/>
      <c r="AVM449" s="342"/>
      <c r="AVN449" s="342"/>
      <c r="AVO449" s="342"/>
      <c r="AVP449" s="342"/>
      <c r="AVQ449" s="342"/>
      <c r="AVR449" s="342"/>
      <c r="AVS449" s="342"/>
      <c r="AVT449" s="342"/>
      <c r="AVU449" s="342"/>
      <c r="AVV449" s="342"/>
      <c r="AVW449" s="342"/>
      <c r="AVX449" s="342"/>
      <c r="AVY449" s="342"/>
      <c r="AVZ449" s="342"/>
      <c r="AWA449" s="342"/>
      <c r="AWB449" s="342"/>
      <c r="AWC449" s="342"/>
      <c r="AWD449" s="342"/>
      <c r="AWE449" s="342"/>
      <c r="AWF449" s="342"/>
      <c r="AWG449" s="342"/>
      <c r="AWH449" s="342"/>
      <c r="AWI449" s="342"/>
      <c r="AWJ449" s="342"/>
      <c r="AWK449" s="342"/>
      <c r="AWL449" s="342"/>
      <c r="AWM449" s="342"/>
      <c r="AWN449" s="342"/>
      <c r="AWO449" s="342"/>
      <c r="AWP449" s="342"/>
      <c r="AWQ449" s="342"/>
      <c r="AWR449" s="342"/>
      <c r="AWS449" s="342"/>
      <c r="AWT449" s="342"/>
      <c r="AWU449" s="342"/>
      <c r="AWV449" s="342"/>
      <c r="AWW449" s="342"/>
      <c r="AWX449" s="342"/>
      <c r="AWY449" s="342"/>
      <c r="AWZ449" s="342"/>
      <c r="AXA449" s="342"/>
      <c r="AXB449" s="342"/>
      <c r="AXC449" s="342"/>
      <c r="AXD449" s="342"/>
      <c r="AXE449" s="342"/>
      <c r="AXF449" s="342"/>
      <c r="AXG449" s="342"/>
      <c r="AXH449" s="342"/>
      <c r="AXI449" s="342"/>
      <c r="AXJ449" s="342"/>
      <c r="AXK449" s="342"/>
      <c r="AXL449" s="342"/>
      <c r="AXM449" s="342"/>
      <c r="AXN449" s="342"/>
      <c r="AXO449" s="342"/>
      <c r="AXP449" s="342"/>
      <c r="AXQ449" s="342"/>
      <c r="AXR449" s="342"/>
      <c r="AXS449" s="342"/>
      <c r="AXT449" s="342"/>
      <c r="AXU449" s="342"/>
      <c r="AXV449" s="342"/>
      <c r="AXW449" s="342"/>
      <c r="AXX449" s="342"/>
      <c r="AXY449" s="342"/>
      <c r="AXZ449" s="342"/>
      <c r="AYA449" s="342"/>
      <c r="AYB449" s="342"/>
      <c r="AYC449" s="342"/>
      <c r="AYD449" s="342"/>
      <c r="AYE449" s="342"/>
      <c r="AYF449" s="342"/>
      <c r="AYG449" s="342"/>
      <c r="AYH449" s="342"/>
      <c r="AYI449" s="342"/>
      <c r="AYJ449" s="342"/>
      <c r="AYK449" s="342"/>
      <c r="AYL449" s="342"/>
      <c r="AYM449" s="342"/>
      <c r="AYN449" s="342"/>
      <c r="AYO449" s="342"/>
      <c r="AYP449" s="342"/>
      <c r="AYQ449" s="342"/>
      <c r="AYR449" s="342"/>
      <c r="AYS449" s="342"/>
      <c r="AYT449" s="342"/>
      <c r="AYU449" s="342"/>
      <c r="AYV449" s="342"/>
      <c r="AYW449" s="342"/>
      <c r="AYX449" s="342"/>
      <c r="AYY449" s="342"/>
      <c r="AYZ449" s="342"/>
      <c r="AZA449" s="342"/>
      <c r="AZB449" s="342"/>
      <c r="AZC449" s="342"/>
      <c r="AZD449" s="342"/>
      <c r="AZE449" s="342"/>
      <c r="AZF449" s="342"/>
      <c r="AZG449" s="342"/>
      <c r="AZH449" s="342"/>
      <c r="AZI449" s="342"/>
      <c r="AZJ449" s="342"/>
      <c r="AZK449" s="342"/>
      <c r="AZL449" s="342"/>
      <c r="AZM449" s="342"/>
      <c r="AZN449" s="342"/>
      <c r="AZO449" s="342"/>
      <c r="AZP449" s="342"/>
      <c r="AZQ449" s="342"/>
      <c r="AZR449" s="342"/>
      <c r="AZS449" s="342"/>
      <c r="AZT449" s="342"/>
      <c r="AZU449" s="342"/>
      <c r="AZV449" s="342"/>
      <c r="AZW449" s="342"/>
      <c r="AZX449" s="342"/>
      <c r="AZY449" s="342"/>
      <c r="AZZ449" s="342"/>
      <c r="BAA449" s="342"/>
      <c r="BAB449" s="342"/>
      <c r="BAC449" s="342"/>
      <c r="BAD449" s="342"/>
      <c r="BAE449" s="342"/>
      <c r="BAF449" s="342"/>
      <c r="BAG449" s="342"/>
      <c r="BAH449" s="342"/>
      <c r="BAI449" s="342"/>
      <c r="BAJ449" s="342"/>
      <c r="BAK449" s="342"/>
      <c r="BAL449" s="342"/>
      <c r="BAM449" s="342"/>
      <c r="BAN449" s="342"/>
      <c r="BAO449" s="342"/>
      <c r="BAP449" s="342"/>
      <c r="BAQ449" s="342"/>
      <c r="BAR449" s="342"/>
      <c r="BAS449" s="342"/>
      <c r="BAT449" s="342"/>
      <c r="BAU449" s="342"/>
      <c r="BAV449" s="342"/>
      <c r="BAW449" s="342"/>
      <c r="BAX449" s="342"/>
      <c r="BAY449" s="342"/>
      <c r="BAZ449" s="342"/>
      <c r="BBA449" s="342"/>
      <c r="BBB449" s="342"/>
      <c r="BBC449" s="342"/>
      <c r="BBD449" s="342"/>
      <c r="BBE449" s="342"/>
      <c r="BBF449" s="342"/>
      <c r="BBG449" s="342"/>
      <c r="BBH449" s="342"/>
      <c r="BBI449" s="342"/>
      <c r="BBJ449" s="342"/>
      <c r="BBK449" s="342"/>
      <c r="BBL449" s="342"/>
      <c r="BBM449" s="342"/>
      <c r="BBN449" s="342"/>
      <c r="BBO449" s="342"/>
      <c r="BBP449" s="342"/>
      <c r="BBQ449" s="342"/>
      <c r="BBR449" s="342"/>
      <c r="BBS449" s="342"/>
      <c r="BBT449" s="342"/>
      <c r="BBU449" s="342"/>
      <c r="BBV449" s="342"/>
      <c r="BBW449" s="342"/>
      <c r="BBX449" s="342"/>
      <c r="BBY449" s="342"/>
      <c r="BBZ449" s="342"/>
      <c r="BCA449" s="342"/>
      <c r="BCB449" s="342"/>
      <c r="BCC449" s="342"/>
      <c r="BCD449" s="342"/>
      <c r="BCE449" s="342"/>
      <c r="BCF449" s="342"/>
      <c r="BCG449" s="342"/>
      <c r="BCH449" s="342"/>
      <c r="BCI449" s="342"/>
      <c r="BCJ449" s="342"/>
      <c r="BCK449" s="342"/>
      <c r="BCL449" s="342"/>
      <c r="BCM449" s="342"/>
      <c r="BCN449" s="342"/>
      <c r="BCO449" s="342"/>
      <c r="BCP449" s="342"/>
      <c r="BCQ449" s="342"/>
      <c r="BCR449" s="342"/>
      <c r="BCS449" s="342"/>
      <c r="BCT449" s="342"/>
      <c r="BCU449" s="342"/>
      <c r="BCV449" s="342"/>
      <c r="BCW449" s="342"/>
      <c r="BCX449" s="342"/>
      <c r="BCY449" s="342"/>
      <c r="BCZ449" s="342"/>
      <c r="BDA449" s="342"/>
      <c r="BDB449" s="342"/>
      <c r="BDC449" s="342"/>
      <c r="BDD449" s="342"/>
      <c r="BDE449" s="342"/>
      <c r="BDF449" s="342"/>
      <c r="BDG449" s="342"/>
      <c r="BDH449" s="342"/>
      <c r="BDI449" s="342"/>
      <c r="BDJ449" s="342"/>
      <c r="BDK449" s="342"/>
      <c r="BDL449" s="342"/>
      <c r="BDM449" s="342"/>
      <c r="BDN449" s="342"/>
      <c r="BDO449" s="342"/>
      <c r="BDP449" s="342"/>
      <c r="BDQ449" s="342"/>
      <c r="BDR449" s="342"/>
      <c r="BDS449" s="342"/>
      <c r="BDT449" s="342"/>
      <c r="BDU449" s="342"/>
      <c r="BDV449" s="342"/>
      <c r="BDW449" s="342"/>
      <c r="BDX449" s="342"/>
      <c r="BDY449" s="342"/>
      <c r="BDZ449" s="342"/>
      <c r="BEA449" s="342"/>
      <c r="BEB449" s="342"/>
      <c r="BEC449" s="342"/>
      <c r="BED449" s="342"/>
      <c r="BEE449" s="342"/>
      <c r="BEF449" s="342"/>
      <c r="BEG449" s="342"/>
      <c r="BEH449" s="342"/>
      <c r="BEI449" s="342"/>
      <c r="BEJ449" s="342"/>
      <c r="BEK449" s="342"/>
      <c r="BEL449" s="342"/>
      <c r="BEM449" s="342"/>
      <c r="BEN449" s="342"/>
      <c r="BEO449" s="342"/>
      <c r="BEP449" s="342"/>
      <c r="BEQ449" s="342"/>
      <c r="BER449" s="342"/>
      <c r="BES449" s="342"/>
      <c r="BET449" s="342"/>
      <c r="BEU449" s="342"/>
      <c r="BEV449" s="342"/>
      <c r="BEW449" s="342"/>
      <c r="BEX449" s="342"/>
      <c r="BEY449" s="342"/>
      <c r="BEZ449" s="342"/>
      <c r="BFA449" s="342"/>
      <c r="BFB449" s="342"/>
      <c r="BFC449" s="342"/>
      <c r="BFD449" s="342"/>
      <c r="BFE449" s="342"/>
      <c r="BFF449" s="342"/>
      <c r="BFG449" s="342"/>
      <c r="BFH449" s="342"/>
      <c r="BFI449" s="342"/>
      <c r="BFJ449" s="342"/>
      <c r="BFK449" s="342"/>
      <c r="BFL449" s="342"/>
      <c r="BFM449" s="342"/>
      <c r="BFN449" s="342"/>
      <c r="BFO449" s="342"/>
      <c r="BFP449" s="342"/>
      <c r="BFQ449" s="342"/>
      <c r="BFR449" s="342"/>
      <c r="BFS449" s="342"/>
      <c r="BFT449" s="342"/>
      <c r="BFU449" s="342"/>
      <c r="BFV449" s="342"/>
      <c r="BFW449" s="342"/>
      <c r="BFX449" s="342"/>
      <c r="BFY449" s="342"/>
      <c r="BFZ449" s="342"/>
      <c r="BGA449" s="342"/>
      <c r="BGB449" s="342"/>
      <c r="BGC449" s="342"/>
      <c r="BGD449" s="342"/>
      <c r="BGE449" s="342"/>
      <c r="BGF449" s="342"/>
      <c r="BGG449" s="342"/>
      <c r="BGH449" s="342"/>
      <c r="BGI449" s="342"/>
      <c r="BGJ449" s="342"/>
      <c r="BGK449" s="342"/>
      <c r="BGL449" s="342"/>
      <c r="BGM449" s="342"/>
      <c r="BGN449" s="342"/>
      <c r="BGO449" s="342"/>
      <c r="BGP449" s="342"/>
      <c r="BGQ449" s="342"/>
      <c r="BGR449" s="342"/>
      <c r="BGS449" s="342"/>
      <c r="BGT449" s="342"/>
      <c r="BGU449" s="342"/>
      <c r="BGV449" s="342"/>
      <c r="BGW449" s="342"/>
      <c r="BGX449" s="342"/>
      <c r="BGY449" s="342"/>
      <c r="BGZ449" s="342"/>
      <c r="BHA449" s="342"/>
      <c r="BHB449" s="342"/>
      <c r="BHC449" s="342"/>
      <c r="BHD449" s="342"/>
      <c r="BHE449" s="342"/>
      <c r="BHF449" s="342"/>
      <c r="BHG449" s="342"/>
      <c r="BHH449" s="342"/>
      <c r="BHI449" s="342"/>
      <c r="BHJ449" s="342"/>
      <c r="BHK449" s="342"/>
      <c r="BHL449" s="342"/>
      <c r="BHM449" s="342"/>
      <c r="BHN449" s="342"/>
      <c r="BHO449" s="342"/>
      <c r="BHP449" s="342"/>
      <c r="BHQ449" s="342"/>
      <c r="BHR449" s="342"/>
      <c r="BHS449" s="342"/>
      <c r="BHT449" s="342"/>
      <c r="BHU449" s="342"/>
      <c r="BHV449" s="342"/>
      <c r="BHW449" s="342"/>
      <c r="BHX449" s="342"/>
      <c r="BHY449" s="342"/>
      <c r="BHZ449" s="342"/>
      <c r="BIA449" s="342"/>
      <c r="BIB449" s="342"/>
      <c r="BIC449" s="342"/>
      <c r="BID449" s="342"/>
      <c r="BIE449" s="342"/>
      <c r="BIF449" s="342"/>
      <c r="BIG449" s="342"/>
      <c r="BIH449" s="342"/>
      <c r="BII449" s="342"/>
      <c r="BIJ449" s="342"/>
      <c r="BIK449" s="342"/>
      <c r="BIL449" s="342"/>
      <c r="BIM449" s="342"/>
      <c r="BIN449" s="342"/>
      <c r="BIO449" s="342"/>
      <c r="BIP449" s="342"/>
      <c r="BIQ449" s="342"/>
      <c r="BIR449" s="342"/>
      <c r="BIS449" s="342"/>
      <c r="BIT449" s="342"/>
      <c r="BIU449" s="342"/>
      <c r="BIV449" s="342"/>
      <c r="BIW449" s="342"/>
      <c r="BIX449" s="342"/>
      <c r="BIY449" s="342"/>
      <c r="BIZ449" s="342"/>
      <c r="BJA449" s="342"/>
      <c r="BJB449" s="342"/>
      <c r="BJC449" s="342"/>
      <c r="BJD449" s="342"/>
      <c r="BJE449" s="342"/>
      <c r="BJF449" s="342"/>
      <c r="BJG449" s="342"/>
      <c r="BJH449" s="342"/>
      <c r="BJI449" s="342"/>
      <c r="BJJ449" s="342"/>
      <c r="BJK449" s="342"/>
      <c r="BJL449" s="342"/>
      <c r="BJM449" s="342"/>
      <c r="BJN449" s="342"/>
      <c r="BJO449" s="342"/>
      <c r="BJP449" s="342"/>
      <c r="BJQ449" s="342"/>
      <c r="BJR449" s="342"/>
      <c r="BJS449" s="342"/>
      <c r="BJT449" s="342"/>
      <c r="BJU449" s="342"/>
      <c r="BJV449" s="342"/>
      <c r="BJW449" s="342"/>
      <c r="BJX449" s="342"/>
      <c r="BJY449" s="342"/>
      <c r="BJZ449" s="342"/>
      <c r="BKA449" s="342"/>
      <c r="BKB449" s="342"/>
      <c r="BKC449" s="342"/>
      <c r="BKD449" s="342"/>
      <c r="BKE449" s="342"/>
      <c r="BKF449" s="342"/>
      <c r="BKG449" s="342"/>
      <c r="BKH449" s="342"/>
      <c r="BKI449" s="342"/>
      <c r="BKJ449" s="342"/>
      <c r="BKK449" s="342"/>
      <c r="BKL449" s="342"/>
      <c r="BKM449" s="342"/>
      <c r="BKN449" s="342"/>
      <c r="BKO449" s="342"/>
      <c r="BKP449" s="342"/>
      <c r="BKQ449" s="342"/>
      <c r="BKR449" s="342"/>
      <c r="BKS449" s="342"/>
      <c r="BKT449" s="342"/>
      <c r="BKU449" s="342"/>
      <c r="BKV449" s="342"/>
      <c r="BKW449" s="342"/>
      <c r="BKX449" s="342"/>
      <c r="BKY449" s="342"/>
      <c r="BKZ449" s="342"/>
      <c r="BLA449" s="342"/>
      <c r="BLB449" s="342"/>
      <c r="BLC449" s="342"/>
      <c r="BLD449" s="342"/>
      <c r="BLE449" s="342"/>
      <c r="BLF449" s="342"/>
      <c r="BLG449" s="342"/>
      <c r="BLH449" s="342"/>
      <c r="BLI449" s="342"/>
      <c r="BLJ449" s="342"/>
      <c r="BLK449" s="342"/>
      <c r="BLL449" s="342"/>
      <c r="BLM449" s="342"/>
      <c r="BLN449" s="342"/>
      <c r="BLO449" s="342"/>
      <c r="BLP449" s="342"/>
      <c r="BLQ449" s="342"/>
      <c r="BLR449" s="342"/>
      <c r="BLS449" s="342"/>
      <c r="BLT449" s="342"/>
      <c r="BLU449" s="342"/>
      <c r="BLV449" s="342"/>
      <c r="BLW449" s="342"/>
      <c r="BLX449" s="342"/>
      <c r="BLY449" s="342"/>
      <c r="BLZ449" s="342"/>
      <c r="BMA449" s="342"/>
      <c r="BMB449" s="342"/>
      <c r="BMC449" s="342"/>
      <c r="BMD449" s="342"/>
      <c r="BME449" s="342"/>
      <c r="BMF449" s="342"/>
      <c r="BMG449" s="342"/>
      <c r="BMH449" s="342"/>
      <c r="BMI449" s="342"/>
      <c r="BMJ449" s="342"/>
      <c r="BMK449" s="342"/>
      <c r="BML449" s="342"/>
      <c r="BMM449" s="342"/>
      <c r="BMN449" s="342"/>
      <c r="BMO449" s="342"/>
      <c r="BMP449" s="342"/>
      <c r="BMQ449" s="342"/>
      <c r="BMR449" s="342"/>
      <c r="BMS449" s="342"/>
      <c r="BMT449" s="342"/>
      <c r="BMU449" s="342"/>
      <c r="BMV449" s="342"/>
      <c r="BMW449" s="342"/>
      <c r="BMX449" s="342"/>
      <c r="BMY449" s="342"/>
      <c r="BMZ449" s="342"/>
      <c r="BNA449" s="342"/>
      <c r="BNB449" s="342"/>
      <c r="BNC449" s="342"/>
      <c r="BND449" s="342"/>
      <c r="BNE449" s="342"/>
      <c r="BNF449" s="342"/>
      <c r="BNG449" s="342"/>
      <c r="BNH449" s="342"/>
      <c r="BNI449" s="342"/>
      <c r="BNJ449" s="342"/>
      <c r="BNK449" s="342"/>
      <c r="BNL449" s="342"/>
      <c r="BNM449" s="342"/>
      <c r="BNN449" s="342"/>
      <c r="BNO449" s="342"/>
      <c r="BNP449" s="342"/>
      <c r="BNQ449" s="342"/>
      <c r="BNR449" s="342"/>
      <c r="BNS449" s="342"/>
      <c r="BNT449" s="342"/>
      <c r="BNU449" s="342"/>
      <c r="BNV449" s="342"/>
      <c r="BNW449" s="342"/>
      <c r="BNX449" s="342"/>
      <c r="BNY449" s="342"/>
      <c r="BNZ449" s="342"/>
      <c r="BOA449" s="342"/>
      <c r="BOB449" s="342"/>
      <c r="BOC449" s="342"/>
      <c r="BOD449" s="342"/>
      <c r="BOE449" s="342"/>
      <c r="BOF449" s="342"/>
      <c r="BOG449" s="342"/>
      <c r="BOH449" s="342"/>
      <c r="BOI449" s="342"/>
      <c r="BOJ449" s="342"/>
      <c r="BOK449" s="342"/>
      <c r="BOL449" s="342"/>
      <c r="BOM449" s="342"/>
      <c r="BON449" s="342"/>
      <c r="BOO449" s="342"/>
      <c r="BOP449" s="342"/>
      <c r="BOQ449" s="342"/>
      <c r="BOR449" s="342"/>
      <c r="BOS449" s="342"/>
      <c r="BOT449" s="342"/>
      <c r="BOU449" s="342"/>
      <c r="BOV449" s="342"/>
      <c r="BOW449" s="342"/>
      <c r="BOX449" s="342"/>
      <c r="BOY449" s="342"/>
      <c r="BOZ449" s="342"/>
      <c r="BPA449" s="342"/>
      <c r="BPB449" s="342"/>
      <c r="BPC449" s="342"/>
      <c r="BPD449" s="342"/>
      <c r="BPE449" s="342"/>
      <c r="BPF449" s="342"/>
      <c r="BPG449" s="342"/>
      <c r="BPH449" s="342"/>
      <c r="BPI449" s="342"/>
      <c r="BPJ449" s="342"/>
      <c r="BPK449" s="342"/>
      <c r="BPL449" s="342"/>
      <c r="BPM449" s="342"/>
      <c r="BPN449" s="342"/>
      <c r="BPO449" s="342"/>
      <c r="BPP449" s="342"/>
      <c r="BPQ449" s="342"/>
      <c r="BPR449" s="342"/>
      <c r="BPS449" s="342"/>
      <c r="BPT449" s="342"/>
      <c r="BPU449" s="342"/>
      <c r="BPV449" s="342"/>
      <c r="BPW449" s="342"/>
      <c r="BPX449" s="342"/>
      <c r="BPY449" s="342"/>
      <c r="BPZ449" s="342"/>
      <c r="BQA449" s="342"/>
      <c r="BQB449" s="342"/>
      <c r="BQC449" s="342"/>
      <c r="BQD449" s="342"/>
      <c r="BQE449" s="342"/>
      <c r="BQF449" s="342"/>
      <c r="BQG449" s="342"/>
      <c r="BQH449" s="342"/>
      <c r="BQI449" s="342"/>
      <c r="BQJ449" s="342"/>
      <c r="BQK449" s="342"/>
      <c r="BQL449" s="342"/>
      <c r="BQM449" s="342"/>
      <c r="BQN449" s="342"/>
      <c r="BQO449" s="342"/>
      <c r="BQP449" s="342"/>
      <c r="BQQ449" s="342"/>
      <c r="BQR449" s="342"/>
      <c r="BQS449" s="342"/>
      <c r="BQT449" s="342"/>
      <c r="BQU449" s="342"/>
      <c r="BQV449" s="342"/>
      <c r="BQW449" s="342"/>
      <c r="BQX449" s="342"/>
      <c r="BQY449" s="342"/>
      <c r="BQZ449" s="342"/>
      <c r="BRA449" s="342"/>
      <c r="BRB449" s="342"/>
      <c r="BRC449" s="342"/>
      <c r="BRD449" s="342"/>
      <c r="BRE449" s="342"/>
      <c r="BRF449" s="342"/>
      <c r="BRG449" s="342"/>
      <c r="BRH449" s="342"/>
      <c r="BRI449" s="342"/>
      <c r="BRJ449" s="342"/>
      <c r="BRK449" s="342"/>
      <c r="BRL449" s="342"/>
      <c r="BRM449" s="342"/>
      <c r="BRN449" s="342"/>
      <c r="BRO449" s="342"/>
      <c r="BRP449" s="342"/>
      <c r="BRQ449" s="342"/>
      <c r="BRR449" s="342"/>
      <c r="BRS449" s="342"/>
      <c r="BRT449" s="342"/>
      <c r="BRU449" s="342"/>
      <c r="BRV449" s="342"/>
      <c r="BRW449" s="342"/>
      <c r="BRX449" s="342"/>
      <c r="BRY449" s="342"/>
      <c r="BRZ449" s="342"/>
      <c r="BSA449" s="342"/>
      <c r="BSB449" s="342"/>
      <c r="BSC449" s="342"/>
      <c r="BSD449" s="342"/>
      <c r="BSE449" s="342"/>
      <c r="BSF449" s="342"/>
      <c r="BSG449" s="342"/>
      <c r="BSH449" s="342"/>
      <c r="BSI449" s="342"/>
      <c r="BSJ449" s="342"/>
      <c r="BSK449" s="342"/>
      <c r="BSL449" s="342"/>
      <c r="BSM449" s="342"/>
      <c r="BSN449" s="342"/>
      <c r="BSO449" s="342"/>
      <c r="BSP449" s="342"/>
      <c r="BSQ449" s="342"/>
      <c r="BSR449" s="342"/>
      <c r="BSS449" s="342"/>
      <c r="BST449" s="342"/>
      <c r="BSU449" s="342"/>
      <c r="BSV449" s="342"/>
      <c r="BSW449" s="342"/>
      <c r="BSX449" s="342"/>
      <c r="BSY449" s="342"/>
      <c r="BSZ449" s="342"/>
      <c r="BTA449" s="342"/>
      <c r="BTB449" s="342"/>
      <c r="BTC449" s="342"/>
      <c r="BTD449" s="342"/>
      <c r="BTE449" s="342"/>
      <c r="BTF449" s="342"/>
      <c r="BTG449" s="342"/>
      <c r="BTH449" s="342"/>
      <c r="BTI449" s="342"/>
      <c r="BTJ449" s="342"/>
      <c r="BTK449" s="342"/>
      <c r="BTL449" s="342"/>
      <c r="BTM449" s="342"/>
      <c r="BTN449" s="342"/>
      <c r="BTO449" s="342"/>
      <c r="BTP449" s="342"/>
      <c r="BTQ449" s="342"/>
      <c r="BTR449" s="342"/>
      <c r="BTS449" s="342"/>
      <c r="BTT449" s="342"/>
      <c r="BTU449" s="342"/>
      <c r="BTV449" s="342"/>
      <c r="BTW449" s="342"/>
      <c r="BTX449" s="342"/>
      <c r="BTY449" s="342"/>
      <c r="BTZ449" s="342"/>
      <c r="BUA449" s="342"/>
      <c r="BUB449" s="342"/>
      <c r="BUC449" s="342"/>
      <c r="BUD449" s="342"/>
      <c r="BUE449" s="342"/>
      <c r="BUF449" s="342"/>
      <c r="BUG449" s="342"/>
      <c r="BUH449" s="342"/>
      <c r="BUI449" s="342"/>
      <c r="BUJ449" s="342"/>
      <c r="BUK449" s="342"/>
      <c r="BUL449" s="342"/>
      <c r="BUM449" s="342"/>
      <c r="BUN449" s="342"/>
      <c r="BUO449" s="342"/>
      <c r="BUP449" s="342"/>
      <c r="BUQ449" s="342"/>
      <c r="BUR449" s="342"/>
      <c r="BUS449" s="342"/>
      <c r="BUT449" s="342"/>
      <c r="BUU449" s="342"/>
      <c r="BUV449" s="342"/>
      <c r="BUW449" s="342"/>
      <c r="BUX449" s="342"/>
      <c r="BUY449" s="342"/>
      <c r="BUZ449" s="342"/>
      <c r="BVA449" s="342"/>
      <c r="BVB449" s="342"/>
      <c r="BVC449" s="342"/>
      <c r="BVD449" s="342"/>
      <c r="BVE449" s="342"/>
      <c r="BVF449" s="342"/>
      <c r="BVG449" s="342"/>
      <c r="BVH449" s="342"/>
      <c r="BVI449" s="342"/>
      <c r="BVJ449" s="342"/>
      <c r="BVK449" s="342"/>
      <c r="BVL449" s="342"/>
      <c r="BVM449" s="342"/>
      <c r="BVN449" s="342"/>
      <c r="BVO449" s="342"/>
      <c r="BVP449" s="342"/>
      <c r="BVQ449" s="342"/>
      <c r="BVR449" s="342"/>
      <c r="BVS449" s="342"/>
      <c r="BVT449" s="342"/>
      <c r="BVU449" s="342"/>
      <c r="BVV449" s="342"/>
      <c r="BVW449" s="342"/>
      <c r="BVX449" s="342"/>
      <c r="BVY449" s="342"/>
      <c r="BVZ449" s="342"/>
      <c r="BWA449" s="342"/>
      <c r="BWB449" s="342"/>
      <c r="BWC449" s="342"/>
      <c r="BWD449" s="342"/>
      <c r="BWE449" s="342"/>
      <c r="BWF449" s="342"/>
      <c r="BWG449" s="342"/>
      <c r="BWH449" s="342"/>
      <c r="BWI449" s="342"/>
      <c r="BWJ449" s="342"/>
      <c r="BWK449" s="342"/>
      <c r="BWL449" s="342"/>
      <c r="BWM449" s="342"/>
      <c r="BWN449" s="342"/>
      <c r="BWO449" s="342"/>
      <c r="BWP449" s="342"/>
      <c r="BWQ449" s="342"/>
      <c r="BWR449" s="342"/>
      <c r="BWS449" s="342"/>
      <c r="BWT449" s="342"/>
      <c r="BWU449" s="342"/>
      <c r="BWV449" s="342"/>
      <c r="BWW449" s="342"/>
      <c r="BWX449" s="342"/>
      <c r="BWY449" s="342"/>
      <c r="BWZ449" s="342"/>
      <c r="BXA449" s="342"/>
      <c r="BXB449" s="342"/>
      <c r="BXC449" s="342"/>
      <c r="BXD449" s="342"/>
      <c r="BXE449" s="342"/>
      <c r="BXF449" s="342"/>
      <c r="BXG449" s="342"/>
      <c r="BXH449" s="342"/>
      <c r="BXI449" s="342"/>
      <c r="BXJ449" s="342"/>
      <c r="BXK449" s="342"/>
      <c r="BXL449" s="342"/>
      <c r="BXM449" s="342"/>
      <c r="BXN449" s="342"/>
      <c r="BXO449" s="342"/>
      <c r="BXP449" s="342"/>
      <c r="BXQ449" s="342"/>
      <c r="BXR449" s="342"/>
      <c r="BXS449" s="342"/>
      <c r="BXT449" s="342"/>
      <c r="BXU449" s="342"/>
      <c r="BXV449" s="342"/>
      <c r="BXW449" s="342"/>
      <c r="BXX449" s="342"/>
      <c r="BXY449" s="342"/>
      <c r="BXZ449" s="342"/>
      <c r="BYA449" s="342"/>
      <c r="BYB449" s="342"/>
      <c r="BYC449" s="342"/>
      <c r="BYD449" s="342"/>
      <c r="BYE449" s="342"/>
      <c r="BYF449" s="342"/>
      <c r="BYG449" s="342"/>
      <c r="BYH449" s="342"/>
      <c r="BYI449" s="342"/>
      <c r="BYJ449" s="342"/>
      <c r="BYK449" s="342"/>
      <c r="BYL449" s="342"/>
      <c r="BYM449" s="342"/>
      <c r="BYN449" s="342"/>
      <c r="BYO449" s="342"/>
      <c r="BYP449" s="342"/>
      <c r="BYQ449" s="342"/>
      <c r="BYR449" s="342"/>
      <c r="BYS449" s="342"/>
      <c r="BYT449" s="342"/>
      <c r="BYU449" s="342"/>
      <c r="BYV449" s="342"/>
      <c r="BYW449" s="342"/>
      <c r="BYX449" s="342"/>
      <c r="BYY449" s="342"/>
      <c r="BYZ449" s="342"/>
      <c r="BZA449" s="342"/>
      <c r="BZB449" s="342"/>
      <c r="BZC449" s="342"/>
      <c r="BZD449" s="342"/>
      <c r="BZE449" s="342"/>
      <c r="BZF449" s="342"/>
      <c r="BZG449" s="342"/>
      <c r="BZH449" s="342"/>
      <c r="BZI449" s="342"/>
      <c r="BZJ449" s="342"/>
      <c r="BZK449" s="342"/>
      <c r="BZL449" s="342"/>
      <c r="BZM449" s="342"/>
      <c r="BZN449" s="342"/>
      <c r="BZO449" s="342"/>
      <c r="BZP449" s="342"/>
      <c r="BZQ449" s="342"/>
      <c r="BZR449" s="342"/>
      <c r="BZS449" s="342"/>
      <c r="BZT449" s="342"/>
      <c r="BZU449" s="342"/>
      <c r="BZV449" s="342"/>
      <c r="BZW449" s="342"/>
      <c r="BZX449" s="342"/>
      <c r="BZY449" s="342"/>
      <c r="BZZ449" s="342"/>
      <c r="CAA449" s="342"/>
      <c r="CAB449" s="342"/>
      <c r="CAC449" s="342"/>
      <c r="CAD449" s="342"/>
      <c r="CAE449" s="342"/>
      <c r="CAF449" s="342"/>
      <c r="CAG449" s="342"/>
      <c r="CAH449" s="342"/>
      <c r="CAI449" s="342"/>
      <c r="CAJ449" s="342"/>
      <c r="CAK449" s="342"/>
      <c r="CAL449" s="342"/>
      <c r="CAM449" s="342"/>
      <c r="CAN449" s="342"/>
      <c r="CAO449" s="342"/>
      <c r="CAP449" s="342"/>
      <c r="CAQ449" s="342"/>
      <c r="CAR449" s="342"/>
      <c r="CAS449" s="342"/>
      <c r="CAT449" s="342"/>
      <c r="CAU449" s="342"/>
      <c r="CAV449" s="342"/>
      <c r="CAW449" s="342"/>
      <c r="CAX449" s="342"/>
      <c r="CAY449" s="342"/>
      <c r="CAZ449" s="342"/>
      <c r="CBA449" s="342"/>
      <c r="CBB449" s="342"/>
      <c r="CBC449" s="342"/>
      <c r="CBD449" s="342"/>
      <c r="CBE449" s="342"/>
      <c r="CBF449" s="342"/>
      <c r="CBG449" s="342"/>
      <c r="CBH449" s="342"/>
      <c r="CBI449" s="342"/>
      <c r="CBJ449" s="342"/>
      <c r="CBK449" s="342"/>
      <c r="CBL449" s="342"/>
      <c r="CBM449" s="342"/>
      <c r="CBN449" s="342"/>
      <c r="CBO449" s="342"/>
      <c r="CBP449" s="342"/>
      <c r="CBQ449" s="342"/>
      <c r="CBR449" s="342"/>
      <c r="CBS449" s="342"/>
      <c r="CBT449" s="342"/>
      <c r="CBU449" s="342"/>
      <c r="CBV449" s="342"/>
      <c r="CBW449" s="342"/>
      <c r="CBX449" s="342"/>
      <c r="CBY449" s="342"/>
      <c r="CBZ449" s="342"/>
      <c r="CCA449" s="342"/>
      <c r="CCB449" s="342"/>
      <c r="CCC449" s="342"/>
      <c r="CCD449" s="342"/>
      <c r="CCE449" s="342"/>
      <c r="CCF449" s="342"/>
      <c r="CCG449" s="342"/>
      <c r="CCH449" s="342"/>
      <c r="CCI449" s="342"/>
      <c r="CCJ449" s="342"/>
      <c r="CCK449" s="342"/>
      <c r="CCL449" s="342"/>
      <c r="CCM449" s="342"/>
      <c r="CCN449" s="342"/>
      <c r="CCO449" s="342"/>
      <c r="CCP449" s="342"/>
      <c r="CCQ449" s="342"/>
      <c r="CCR449" s="342"/>
      <c r="CCS449" s="342"/>
      <c r="CCT449" s="342"/>
      <c r="CCU449" s="342"/>
      <c r="CCV449" s="342"/>
      <c r="CCW449" s="342"/>
      <c r="CCX449" s="342"/>
      <c r="CCY449" s="342"/>
      <c r="CCZ449" s="342"/>
      <c r="CDA449" s="342"/>
      <c r="CDB449" s="342"/>
      <c r="CDC449" s="342"/>
      <c r="CDD449" s="342"/>
      <c r="CDE449" s="342"/>
      <c r="CDF449" s="342"/>
      <c r="CDG449" s="342"/>
      <c r="CDH449" s="342"/>
      <c r="CDI449" s="342"/>
      <c r="CDJ449" s="342"/>
      <c r="CDK449" s="342"/>
      <c r="CDL449" s="342"/>
      <c r="CDM449" s="342"/>
      <c r="CDN449" s="342"/>
      <c r="CDO449" s="342"/>
      <c r="CDP449" s="342"/>
      <c r="CDQ449" s="342"/>
      <c r="CDR449" s="342"/>
      <c r="CDS449" s="342"/>
      <c r="CDT449" s="342"/>
      <c r="CDU449" s="342"/>
      <c r="CDV449" s="342"/>
      <c r="CDW449" s="342"/>
      <c r="CDX449" s="342"/>
      <c r="CDY449" s="342"/>
      <c r="CDZ449" s="342"/>
      <c r="CEA449" s="342"/>
      <c r="CEB449" s="342"/>
      <c r="CEC449" s="342"/>
      <c r="CED449" s="342"/>
      <c r="CEE449" s="342"/>
      <c r="CEF449" s="342"/>
      <c r="CEG449" s="342"/>
      <c r="CEH449" s="342"/>
      <c r="CEI449" s="342"/>
      <c r="CEJ449" s="342"/>
      <c r="CEK449" s="342"/>
      <c r="CEL449" s="342"/>
      <c r="CEM449" s="342"/>
      <c r="CEN449" s="342"/>
      <c r="CEO449" s="342"/>
      <c r="CEP449" s="342"/>
      <c r="CEQ449" s="342"/>
      <c r="CER449" s="342"/>
      <c r="CES449" s="342"/>
      <c r="CET449" s="342"/>
      <c r="CEU449" s="342"/>
      <c r="CEV449" s="342"/>
      <c r="CEW449" s="342"/>
      <c r="CEX449" s="342"/>
      <c r="CEY449" s="342"/>
      <c r="CEZ449" s="342"/>
      <c r="CFA449" s="342"/>
      <c r="CFB449" s="342"/>
      <c r="CFC449" s="342"/>
      <c r="CFD449" s="342"/>
      <c r="CFE449" s="342"/>
      <c r="CFF449" s="342"/>
      <c r="CFG449" s="342"/>
      <c r="CFH449" s="342"/>
      <c r="CFI449" s="342"/>
      <c r="CFJ449" s="342"/>
      <c r="CFK449" s="342"/>
      <c r="CFL449" s="342"/>
      <c r="CFM449" s="342"/>
      <c r="CFN449" s="342"/>
      <c r="CFO449" s="342"/>
      <c r="CFP449" s="342"/>
      <c r="CFQ449" s="342"/>
      <c r="CFR449" s="342"/>
      <c r="CFS449" s="342"/>
      <c r="CFT449" s="342"/>
      <c r="CFU449" s="342"/>
      <c r="CFV449" s="342"/>
      <c r="CFW449" s="342"/>
      <c r="CFX449" s="342"/>
      <c r="CFY449" s="342"/>
      <c r="CFZ449" s="342"/>
      <c r="CGA449" s="342"/>
      <c r="CGB449" s="342"/>
      <c r="CGC449" s="342"/>
      <c r="CGD449" s="342"/>
      <c r="CGE449" s="342"/>
      <c r="CGF449" s="342"/>
      <c r="CGG449" s="342"/>
      <c r="CGH449" s="342"/>
      <c r="CGI449" s="342"/>
      <c r="CGJ449" s="342"/>
      <c r="CGK449" s="342"/>
      <c r="CGL449" s="342"/>
      <c r="CGM449" s="342"/>
      <c r="CGN449" s="342"/>
      <c r="CGO449" s="342"/>
      <c r="CGP449" s="342"/>
      <c r="CGQ449" s="342"/>
      <c r="CGR449" s="342"/>
      <c r="CGS449" s="342"/>
      <c r="CGT449" s="342"/>
      <c r="CGU449" s="342"/>
      <c r="CGV449" s="342"/>
      <c r="CGW449" s="342"/>
      <c r="CGX449" s="342"/>
      <c r="CGY449" s="342"/>
      <c r="CGZ449" s="342"/>
      <c r="CHA449" s="342"/>
      <c r="CHB449" s="342"/>
      <c r="CHC449" s="342"/>
      <c r="CHD449" s="342"/>
      <c r="CHE449" s="342"/>
      <c r="CHF449" s="342"/>
      <c r="CHG449" s="342"/>
      <c r="CHH449" s="342"/>
      <c r="CHI449" s="342"/>
      <c r="CHJ449" s="342"/>
      <c r="CHK449" s="342"/>
      <c r="CHL449" s="342"/>
      <c r="CHM449" s="342"/>
      <c r="CHN449" s="342"/>
      <c r="CHO449" s="342"/>
      <c r="CHP449" s="342"/>
      <c r="CHQ449" s="342"/>
      <c r="CHR449" s="342"/>
      <c r="CHS449" s="342"/>
      <c r="CHT449" s="342"/>
      <c r="CHU449" s="342"/>
      <c r="CHV449" s="342"/>
      <c r="CHW449" s="342"/>
      <c r="CHX449" s="342"/>
      <c r="CHY449" s="342"/>
      <c r="CHZ449" s="342"/>
      <c r="CIA449" s="342"/>
      <c r="CIB449" s="342"/>
      <c r="CIC449" s="342"/>
      <c r="CID449" s="342"/>
      <c r="CIE449" s="342"/>
      <c r="CIF449" s="342"/>
      <c r="CIG449" s="342"/>
      <c r="CIH449" s="342"/>
      <c r="CII449" s="342"/>
      <c r="CIJ449" s="342"/>
      <c r="CIK449" s="342"/>
      <c r="CIL449" s="342"/>
      <c r="CIM449" s="342"/>
      <c r="CIN449" s="342"/>
      <c r="CIO449" s="342"/>
      <c r="CIP449" s="342"/>
      <c r="CIQ449" s="342"/>
      <c r="CIR449" s="342"/>
      <c r="CIS449" s="342"/>
      <c r="CIT449" s="342"/>
      <c r="CIU449" s="342"/>
      <c r="CIV449" s="342"/>
      <c r="CIW449" s="342"/>
      <c r="CIX449" s="342"/>
      <c r="CIY449" s="342"/>
      <c r="CIZ449" s="342"/>
      <c r="CJA449" s="342"/>
      <c r="CJB449" s="342"/>
      <c r="CJC449" s="342"/>
      <c r="CJD449" s="342"/>
      <c r="CJE449" s="342"/>
      <c r="CJF449" s="342"/>
      <c r="CJG449" s="342"/>
      <c r="CJH449" s="342"/>
      <c r="CJI449" s="342"/>
      <c r="CJJ449" s="342"/>
      <c r="CJK449" s="342"/>
      <c r="CJL449" s="342"/>
      <c r="CJM449" s="342"/>
      <c r="CJN449" s="342"/>
      <c r="CJO449" s="342"/>
      <c r="CJP449" s="342"/>
      <c r="CJQ449" s="342"/>
      <c r="CJR449" s="342"/>
      <c r="CJS449" s="342"/>
      <c r="CJT449" s="342"/>
      <c r="CJU449" s="342"/>
      <c r="CJV449" s="342"/>
      <c r="CJW449" s="342"/>
      <c r="CJX449" s="342"/>
      <c r="CJY449" s="342"/>
      <c r="CJZ449" s="342"/>
      <c r="CKA449" s="342"/>
      <c r="CKB449" s="342"/>
      <c r="CKC449" s="342"/>
      <c r="CKD449" s="342"/>
      <c r="CKE449" s="342"/>
      <c r="CKF449" s="342"/>
      <c r="CKG449" s="342"/>
      <c r="CKH449" s="342"/>
      <c r="CKI449" s="342"/>
      <c r="CKJ449" s="342"/>
      <c r="CKK449" s="342"/>
      <c r="CKL449" s="342"/>
      <c r="CKM449" s="342"/>
      <c r="CKN449" s="342"/>
      <c r="CKO449" s="342"/>
      <c r="CKP449" s="342"/>
      <c r="CKQ449" s="342"/>
      <c r="CKR449" s="342"/>
      <c r="CKS449" s="342"/>
      <c r="CKT449" s="342"/>
      <c r="CKU449" s="342"/>
      <c r="CKV449" s="342"/>
      <c r="CKW449" s="342"/>
      <c r="CKX449" s="342"/>
      <c r="CKY449" s="342"/>
      <c r="CKZ449" s="342"/>
      <c r="CLA449" s="342"/>
      <c r="CLB449" s="342"/>
      <c r="CLC449" s="342"/>
      <c r="CLD449" s="342"/>
      <c r="CLE449" s="342"/>
      <c r="CLF449" s="342"/>
      <c r="CLG449" s="342"/>
      <c r="CLH449" s="342"/>
      <c r="CLI449" s="342"/>
      <c r="CLJ449" s="342"/>
      <c r="CLK449" s="342"/>
      <c r="CLL449" s="342"/>
      <c r="CLM449" s="342"/>
      <c r="CLN449" s="342"/>
      <c r="CLO449" s="342"/>
      <c r="CLP449" s="342"/>
      <c r="CLQ449" s="342"/>
      <c r="CLR449" s="342"/>
      <c r="CLS449" s="342"/>
      <c r="CLT449" s="342"/>
      <c r="CLU449" s="342"/>
      <c r="CLV449" s="342"/>
      <c r="CLW449" s="342"/>
      <c r="CLX449" s="342"/>
      <c r="CLY449" s="342"/>
      <c r="CLZ449" s="342"/>
      <c r="CMA449" s="342"/>
      <c r="CMB449" s="342"/>
      <c r="CMC449" s="342"/>
      <c r="CMD449" s="342"/>
      <c r="CME449" s="342"/>
      <c r="CMF449" s="342"/>
      <c r="CMG449" s="342"/>
      <c r="CMH449" s="342"/>
      <c r="CMI449" s="342"/>
      <c r="CMJ449" s="342"/>
      <c r="CMK449" s="342"/>
      <c r="CML449" s="342"/>
      <c r="CMM449" s="342"/>
      <c r="CMN449" s="342"/>
      <c r="CMO449" s="342"/>
      <c r="CMP449" s="342"/>
      <c r="CMQ449" s="342"/>
      <c r="CMR449" s="342"/>
      <c r="CMS449" s="342"/>
      <c r="CMT449" s="342"/>
      <c r="CMU449" s="342"/>
      <c r="CMV449" s="342"/>
      <c r="CMW449" s="342"/>
      <c r="CMX449" s="342"/>
      <c r="CMY449" s="342"/>
      <c r="CMZ449" s="342"/>
      <c r="CNA449" s="342"/>
      <c r="CNB449" s="342"/>
      <c r="CNC449" s="342"/>
      <c r="CND449" s="342"/>
      <c r="CNE449" s="342"/>
      <c r="CNF449" s="342"/>
      <c r="CNG449" s="342"/>
      <c r="CNH449" s="342"/>
      <c r="CNI449" s="342"/>
      <c r="CNJ449" s="342"/>
      <c r="CNK449" s="342"/>
      <c r="CNL449" s="342"/>
      <c r="CNM449" s="342"/>
      <c r="CNN449" s="342"/>
      <c r="CNO449" s="342"/>
      <c r="CNP449" s="342"/>
      <c r="CNQ449" s="342"/>
      <c r="CNR449" s="342"/>
      <c r="CNS449" s="342"/>
      <c r="CNT449" s="342"/>
      <c r="CNU449" s="342"/>
      <c r="CNV449" s="342"/>
      <c r="CNW449" s="342"/>
      <c r="CNX449" s="342"/>
      <c r="CNY449" s="342"/>
      <c r="CNZ449" s="342"/>
      <c r="COA449" s="342"/>
      <c r="COB449" s="342"/>
      <c r="COC449" s="342"/>
      <c r="COD449" s="342"/>
      <c r="COE449" s="342"/>
      <c r="COF449" s="342"/>
      <c r="COG449" s="342"/>
      <c r="COH449" s="342"/>
      <c r="COI449" s="342"/>
      <c r="COJ449" s="342"/>
      <c r="COK449" s="342"/>
      <c r="COL449" s="342"/>
      <c r="COM449" s="342"/>
      <c r="CON449" s="342"/>
      <c r="COO449" s="342"/>
      <c r="COP449" s="342"/>
      <c r="COQ449" s="342"/>
      <c r="COR449" s="342"/>
      <c r="COS449" s="342"/>
      <c r="COT449" s="342"/>
      <c r="COU449" s="342"/>
      <c r="COV449" s="342"/>
      <c r="COW449" s="342"/>
      <c r="COX449" s="342"/>
      <c r="COY449" s="342"/>
      <c r="COZ449" s="342"/>
      <c r="CPA449" s="342"/>
      <c r="CPB449" s="342"/>
      <c r="CPC449" s="342"/>
      <c r="CPD449" s="342"/>
      <c r="CPE449" s="342"/>
      <c r="CPF449" s="342"/>
      <c r="CPG449" s="342"/>
      <c r="CPH449" s="342"/>
      <c r="CPI449" s="342"/>
      <c r="CPJ449" s="342"/>
      <c r="CPK449" s="342"/>
      <c r="CPL449" s="342"/>
      <c r="CPM449" s="342"/>
      <c r="CPN449" s="342"/>
      <c r="CPO449" s="342"/>
      <c r="CPP449" s="342"/>
      <c r="CPQ449" s="342"/>
      <c r="CPR449" s="342"/>
      <c r="CPS449" s="342"/>
      <c r="CPT449" s="342"/>
      <c r="CPU449" s="342"/>
      <c r="CPV449" s="342"/>
      <c r="CPW449" s="342"/>
      <c r="CPX449" s="342"/>
      <c r="CPY449" s="342"/>
      <c r="CPZ449" s="342"/>
      <c r="CQA449" s="342"/>
      <c r="CQB449" s="342"/>
      <c r="CQC449" s="342"/>
      <c r="CQD449" s="342"/>
      <c r="CQE449" s="342"/>
      <c r="CQF449" s="342"/>
      <c r="CQG449" s="342"/>
      <c r="CQH449" s="342"/>
      <c r="CQI449" s="342"/>
      <c r="CQJ449" s="342"/>
      <c r="CQK449" s="342"/>
      <c r="CQL449" s="342"/>
      <c r="CQM449" s="342"/>
      <c r="CQN449" s="342"/>
      <c r="CQO449" s="342"/>
      <c r="CQP449" s="342"/>
      <c r="CQQ449" s="342"/>
      <c r="CQR449" s="342"/>
      <c r="CQS449" s="342"/>
      <c r="CQT449" s="342"/>
      <c r="CQU449" s="342"/>
      <c r="CQV449" s="342"/>
      <c r="CQW449" s="342"/>
      <c r="CQX449" s="342"/>
      <c r="CQY449" s="342"/>
      <c r="CQZ449" s="342"/>
      <c r="CRA449" s="342"/>
      <c r="CRB449" s="342"/>
      <c r="CRC449" s="342"/>
      <c r="CRD449" s="342"/>
      <c r="CRE449" s="342"/>
      <c r="CRF449" s="342"/>
      <c r="CRG449" s="342"/>
      <c r="CRH449" s="342"/>
      <c r="CRI449" s="342"/>
      <c r="CRJ449" s="342"/>
      <c r="CRK449" s="342"/>
      <c r="CRL449" s="342"/>
      <c r="CRM449" s="342"/>
      <c r="CRN449" s="342"/>
      <c r="CRO449" s="342"/>
      <c r="CRP449" s="342"/>
      <c r="CRQ449" s="342"/>
      <c r="CRR449" s="342"/>
      <c r="CRS449" s="342"/>
      <c r="CRT449" s="342"/>
      <c r="CRU449" s="342"/>
      <c r="CRV449" s="342"/>
      <c r="CRW449" s="342"/>
      <c r="CRX449" s="342"/>
      <c r="CRY449" s="342"/>
      <c r="CRZ449" s="342"/>
      <c r="CSA449" s="342"/>
      <c r="CSB449" s="342"/>
      <c r="CSC449" s="342"/>
      <c r="CSD449" s="342"/>
      <c r="CSE449" s="342"/>
      <c r="CSF449" s="342"/>
      <c r="CSG449" s="342"/>
      <c r="CSH449" s="342"/>
      <c r="CSI449" s="342"/>
      <c r="CSJ449" s="342"/>
      <c r="CSK449" s="342"/>
      <c r="CSL449" s="342"/>
      <c r="CSM449" s="342"/>
      <c r="CSN449" s="342"/>
      <c r="CSO449" s="342"/>
      <c r="CSP449" s="342"/>
      <c r="CSQ449" s="342"/>
      <c r="CSR449" s="342"/>
      <c r="CSS449" s="342"/>
      <c r="CST449" s="342"/>
      <c r="CSU449" s="342"/>
      <c r="CSV449" s="342"/>
      <c r="CSW449" s="342"/>
      <c r="CSX449" s="342"/>
      <c r="CSY449" s="342"/>
      <c r="CSZ449" s="342"/>
      <c r="CTA449" s="342"/>
      <c r="CTB449" s="342"/>
      <c r="CTC449" s="342"/>
      <c r="CTD449" s="342"/>
      <c r="CTE449" s="342"/>
      <c r="CTF449" s="342"/>
      <c r="CTG449" s="342"/>
      <c r="CTH449" s="342"/>
      <c r="CTI449" s="342"/>
      <c r="CTJ449" s="342"/>
      <c r="CTK449" s="342"/>
      <c r="CTL449" s="342"/>
      <c r="CTM449" s="342"/>
      <c r="CTN449" s="342"/>
      <c r="CTO449" s="342"/>
      <c r="CTP449" s="342"/>
      <c r="CTQ449" s="342"/>
      <c r="CTR449" s="342"/>
      <c r="CTS449" s="342"/>
      <c r="CTT449" s="342"/>
      <c r="CTU449" s="342"/>
      <c r="CTV449" s="342"/>
      <c r="CTW449" s="342"/>
      <c r="CTX449" s="342"/>
      <c r="CTY449" s="342"/>
      <c r="CTZ449" s="342"/>
      <c r="CUA449" s="342"/>
      <c r="CUB449" s="342"/>
      <c r="CUC449" s="342"/>
      <c r="CUD449" s="342"/>
      <c r="CUE449" s="342"/>
      <c r="CUF449" s="342"/>
      <c r="CUG449" s="342"/>
      <c r="CUH449" s="342"/>
      <c r="CUI449" s="342"/>
      <c r="CUJ449" s="342"/>
      <c r="CUK449" s="342"/>
      <c r="CUL449" s="342"/>
      <c r="CUM449" s="342"/>
      <c r="CUN449" s="342"/>
      <c r="CUO449" s="342"/>
      <c r="CUP449" s="342"/>
      <c r="CUQ449" s="342"/>
      <c r="CUR449" s="342"/>
      <c r="CUS449" s="342"/>
      <c r="CUT449" s="342"/>
      <c r="CUU449" s="342"/>
      <c r="CUV449" s="342"/>
      <c r="CUW449" s="342"/>
      <c r="CUX449" s="342"/>
      <c r="CUY449" s="342"/>
      <c r="CUZ449" s="342"/>
      <c r="CVA449" s="342"/>
      <c r="CVB449" s="342"/>
      <c r="CVC449" s="342"/>
      <c r="CVD449" s="342"/>
      <c r="CVE449" s="342"/>
      <c r="CVF449" s="342"/>
      <c r="CVG449" s="342"/>
      <c r="CVH449" s="342"/>
      <c r="CVI449" s="342"/>
      <c r="CVJ449" s="342"/>
      <c r="CVK449" s="342"/>
      <c r="CVL449" s="342"/>
      <c r="CVM449" s="342"/>
      <c r="CVN449" s="342"/>
      <c r="CVO449" s="342"/>
      <c r="CVP449" s="342"/>
      <c r="CVQ449" s="342"/>
      <c r="CVR449" s="342"/>
      <c r="CVS449" s="342"/>
      <c r="CVT449" s="342"/>
      <c r="CVU449" s="342"/>
      <c r="CVV449" s="342"/>
      <c r="CVW449" s="342"/>
      <c r="CVX449" s="342"/>
      <c r="CVY449" s="342"/>
      <c r="CVZ449" s="342"/>
      <c r="CWA449" s="342"/>
      <c r="CWB449" s="342"/>
      <c r="CWC449" s="342"/>
      <c r="CWD449" s="342"/>
      <c r="CWE449" s="342"/>
      <c r="CWF449" s="342"/>
      <c r="CWG449" s="342"/>
      <c r="CWH449" s="342"/>
      <c r="CWI449" s="342"/>
      <c r="CWJ449" s="342"/>
      <c r="CWK449" s="342"/>
      <c r="CWL449" s="342"/>
      <c r="CWM449" s="342"/>
      <c r="CWN449" s="342"/>
      <c r="CWO449" s="342"/>
      <c r="CWP449" s="342"/>
      <c r="CWQ449" s="342"/>
      <c r="CWR449" s="342"/>
      <c r="CWS449" s="342"/>
      <c r="CWT449" s="342"/>
      <c r="CWU449" s="342"/>
      <c r="CWV449" s="342"/>
      <c r="CWW449" s="342"/>
      <c r="CWX449" s="342"/>
      <c r="CWY449" s="342"/>
      <c r="CWZ449" s="342"/>
      <c r="CXA449" s="342"/>
      <c r="CXB449" s="342"/>
      <c r="CXC449" s="342"/>
      <c r="CXD449" s="342"/>
      <c r="CXE449" s="342"/>
      <c r="CXF449" s="342"/>
      <c r="CXG449" s="342"/>
      <c r="CXH449" s="342"/>
      <c r="CXI449" s="342"/>
      <c r="CXJ449" s="342"/>
      <c r="CXK449" s="342"/>
      <c r="CXL449" s="342"/>
      <c r="CXM449" s="342"/>
      <c r="CXN449" s="342"/>
      <c r="CXO449" s="342"/>
      <c r="CXP449" s="342"/>
      <c r="CXQ449" s="342"/>
      <c r="CXR449" s="342"/>
      <c r="CXS449" s="342"/>
      <c r="CXT449" s="342"/>
      <c r="CXU449" s="342"/>
      <c r="CXV449" s="342"/>
      <c r="CXW449" s="342"/>
      <c r="CXX449" s="342"/>
      <c r="CXY449" s="342"/>
      <c r="CXZ449" s="342"/>
      <c r="CYA449" s="342"/>
      <c r="CYB449" s="342"/>
      <c r="CYC449" s="342"/>
      <c r="CYD449" s="342"/>
      <c r="CYE449" s="342"/>
      <c r="CYF449" s="342"/>
      <c r="CYG449" s="342"/>
      <c r="CYH449" s="342"/>
      <c r="CYI449" s="342"/>
      <c r="CYJ449" s="342"/>
      <c r="CYK449" s="342"/>
      <c r="CYL449" s="342"/>
      <c r="CYM449" s="342"/>
      <c r="CYN449" s="342"/>
      <c r="CYO449" s="342"/>
      <c r="CYP449" s="342"/>
      <c r="CYQ449" s="342"/>
      <c r="CYR449" s="342"/>
      <c r="CYS449" s="342"/>
      <c r="CYT449" s="342"/>
      <c r="CYU449" s="342"/>
      <c r="CYV449" s="342"/>
      <c r="CYW449" s="342"/>
      <c r="CYX449" s="342"/>
      <c r="CYY449" s="342"/>
      <c r="CYZ449" s="342"/>
      <c r="CZA449" s="342"/>
      <c r="CZB449" s="342"/>
      <c r="CZC449" s="342"/>
      <c r="CZD449" s="342"/>
      <c r="CZE449" s="342"/>
      <c r="CZF449" s="342"/>
      <c r="CZG449" s="342"/>
      <c r="CZH449" s="342"/>
      <c r="CZI449" s="342"/>
      <c r="CZJ449" s="342"/>
      <c r="CZK449" s="342"/>
      <c r="CZL449" s="342"/>
      <c r="CZM449" s="342"/>
      <c r="CZN449" s="342"/>
      <c r="CZO449" s="342"/>
      <c r="CZP449" s="342"/>
      <c r="CZQ449" s="342"/>
      <c r="CZR449" s="342"/>
      <c r="CZS449" s="342"/>
      <c r="CZT449" s="342"/>
      <c r="CZU449" s="342"/>
      <c r="CZV449" s="342"/>
      <c r="CZW449" s="342"/>
      <c r="CZX449" s="342"/>
      <c r="CZY449" s="342"/>
      <c r="CZZ449" s="342"/>
      <c r="DAA449" s="342"/>
      <c r="DAB449" s="342"/>
      <c r="DAC449" s="342"/>
      <c r="DAD449" s="342"/>
      <c r="DAE449" s="342"/>
      <c r="DAF449" s="342"/>
      <c r="DAG449" s="342"/>
      <c r="DAH449" s="342"/>
      <c r="DAI449" s="342"/>
      <c r="DAJ449" s="342"/>
      <c r="DAK449" s="342"/>
      <c r="DAL449" s="342"/>
      <c r="DAM449" s="342"/>
      <c r="DAN449" s="342"/>
      <c r="DAO449" s="342"/>
      <c r="DAP449" s="342"/>
      <c r="DAQ449" s="342"/>
      <c r="DAR449" s="342"/>
      <c r="DAS449" s="342"/>
      <c r="DAT449" s="342"/>
      <c r="DAU449" s="342"/>
      <c r="DAV449" s="342"/>
      <c r="DAW449" s="342"/>
      <c r="DAX449" s="342"/>
      <c r="DAY449" s="342"/>
      <c r="DAZ449" s="342"/>
      <c r="DBA449" s="342"/>
      <c r="DBB449" s="342"/>
      <c r="DBC449" s="342"/>
      <c r="DBD449" s="342"/>
      <c r="DBE449" s="342"/>
      <c r="DBF449" s="342"/>
      <c r="DBG449" s="342"/>
      <c r="DBH449" s="342"/>
      <c r="DBI449" s="342"/>
      <c r="DBJ449" s="342"/>
      <c r="DBK449" s="342"/>
      <c r="DBL449" s="342"/>
      <c r="DBM449" s="342"/>
      <c r="DBN449" s="342"/>
      <c r="DBO449" s="342"/>
      <c r="DBP449" s="342"/>
      <c r="DBQ449" s="342"/>
      <c r="DBR449" s="342"/>
      <c r="DBS449" s="342"/>
      <c r="DBT449" s="342"/>
      <c r="DBU449" s="342"/>
      <c r="DBV449" s="342"/>
      <c r="DBW449" s="342"/>
      <c r="DBX449" s="342"/>
      <c r="DBY449" s="342"/>
      <c r="DBZ449" s="342"/>
      <c r="DCA449" s="342"/>
      <c r="DCB449" s="342"/>
      <c r="DCC449" s="342"/>
      <c r="DCD449" s="342"/>
      <c r="DCE449" s="342"/>
      <c r="DCF449" s="342"/>
      <c r="DCG449" s="342"/>
      <c r="DCH449" s="342"/>
      <c r="DCI449" s="342"/>
      <c r="DCJ449" s="342"/>
      <c r="DCK449" s="342"/>
      <c r="DCL449" s="342"/>
      <c r="DCM449" s="342"/>
      <c r="DCN449" s="342"/>
      <c r="DCO449" s="342"/>
      <c r="DCP449" s="342"/>
      <c r="DCQ449" s="342"/>
      <c r="DCR449" s="342"/>
      <c r="DCS449" s="342"/>
      <c r="DCT449" s="342"/>
      <c r="DCU449" s="342"/>
      <c r="DCV449" s="342"/>
      <c r="DCW449" s="342"/>
      <c r="DCX449" s="342"/>
      <c r="DCY449" s="342"/>
      <c r="DCZ449" s="342"/>
      <c r="DDA449" s="342"/>
      <c r="DDB449" s="342"/>
      <c r="DDC449" s="342"/>
      <c r="DDD449" s="342"/>
      <c r="DDE449" s="342"/>
      <c r="DDF449" s="342"/>
      <c r="DDG449" s="342"/>
      <c r="DDH449" s="342"/>
      <c r="DDI449" s="342"/>
      <c r="DDJ449" s="342"/>
      <c r="DDK449" s="342"/>
      <c r="DDL449" s="342"/>
      <c r="DDM449" s="342"/>
      <c r="DDN449" s="342"/>
      <c r="DDO449" s="342"/>
      <c r="DDP449" s="342"/>
      <c r="DDQ449" s="342"/>
      <c r="DDR449" s="342"/>
      <c r="DDS449" s="342"/>
      <c r="DDT449" s="342"/>
      <c r="DDU449" s="342"/>
      <c r="DDV449" s="342"/>
      <c r="DDW449" s="342"/>
      <c r="DDX449" s="342"/>
      <c r="DDY449" s="342"/>
      <c r="DDZ449" s="342"/>
      <c r="DEA449" s="342"/>
      <c r="DEB449" s="342"/>
      <c r="DEC449" s="342"/>
      <c r="DED449" s="342"/>
      <c r="DEE449" s="342"/>
      <c r="DEF449" s="342"/>
      <c r="DEG449" s="342"/>
      <c r="DEH449" s="342"/>
      <c r="DEI449" s="342"/>
      <c r="DEJ449" s="342"/>
      <c r="DEK449" s="342"/>
      <c r="DEL449" s="342"/>
      <c r="DEM449" s="342"/>
      <c r="DEN449" s="342"/>
      <c r="DEO449" s="342"/>
      <c r="DEP449" s="342"/>
      <c r="DEQ449" s="342"/>
      <c r="DER449" s="342"/>
      <c r="DES449" s="342"/>
      <c r="DET449" s="342"/>
      <c r="DEU449" s="342"/>
      <c r="DEV449" s="342"/>
      <c r="DEW449" s="342"/>
      <c r="DEX449" s="342"/>
      <c r="DEY449" s="342"/>
      <c r="DEZ449" s="342"/>
      <c r="DFA449" s="342"/>
      <c r="DFB449" s="342"/>
      <c r="DFC449" s="342"/>
      <c r="DFD449" s="342"/>
      <c r="DFE449" s="342"/>
      <c r="DFF449" s="342"/>
      <c r="DFG449" s="342"/>
      <c r="DFH449" s="342"/>
      <c r="DFI449" s="342"/>
      <c r="DFJ449" s="342"/>
      <c r="DFK449" s="342"/>
      <c r="DFL449" s="342"/>
      <c r="DFM449" s="342"/>
      <c r="DFN449" s="342"/>
      <c r="DFO449" s="342"/>
      <c r="DFP449" s="342"/>
      <c r="DFQ449" s="342"/>
      <c r="DFR449" s="342"/>
      <c r="DFS449" s="342"/>
      <c r="DFT449" s="342"/>
      <c r="DFU449" s="342"/>
      <c r="DFV449" s="342"/>
      <c r="DFW449" s="342"/>
      <c r="DFX449" s="342"/>
      <c r="DFY449" s="342"/>
      <c r="DFZ449" s="342"/>
      <c r="DGA449" s="342"/>
      <c r="DGB449" s="342"/>
      <c r="DGC449" s="342"/>
      <c r="DGD449" s="342"/>
      <c r="DGE449" s="342"/>
      <c r="DGF449" s="342"/>
      <c r="DGG449" s="342"/>
      <c r="DGH449" s="342"/>
      <c r="DGI449" s="342"/>
      <c r="DGJ449" s="342"/>
      <c r="DGK449" s="342"/>
      <c r="DGL449" s="342"/>
      <c r="DGM449" s="342"/>
      <c r="DGN449" s="342"/>
      <c r="DGO449" s="342"/>
      <c r="DGP449" s="342"/>
      <c r="DGQ449" s="342"/>
      <c r="DGR449" s="342"/>
      <c r="DGS449" s="342"/>
      <c r="DGT449" s="342"/>
      <c r="DGU449" s="342"/>
      <c r="DGV449" s="342"/>
      <c r="DGW449" s="342"/>
      <c r="DGX449" s="342"/>
      <c r="DGY449" s="342"/>
      <c r="DGZ449" s="342"/>
      <c r="DHA449" s="342"/>
      <c r="DHB449" s="342"/>
      <c r="DHC449" s="342"/>
      <c r="DHD449" s="342"/>
      <c r="DHE449" s="342"/>
      <c r="DHF449" s="342"/>
      <c r="DHG449" s="342"/>
      <c r="DHH449" s="342"/>
      <c r="DHI449" s="342"/>
      <c r="DHJ449" s="342"/>
      <c r="DHK449" s="342"/>
      <c r="DHL449" s="342"/>
      <c r="DHM449" s="342"/>
      <c r="DHN449" s="342"/>
      <c r="DHO449" s="342"/>
      <c r="DHP449" s="342"/>
      <c r="DHQ449" s="342"/>
      <c r="DHR449" s="342"/>
      <c r="DHS449" s="342"/>
      <c r="DHT449" s="342"/>
      <c r="DHU449" s="342"/>
      <c r="DHV449" s="342"/>
      <c r="DHW449" s="342"/>
      <c r="DHX449" s="342"/>
      <c r="DHY449" s="342"/>
      <c r="DHZ449" s="342"/>
      <c r="DIA449" s="342"/>
      <c r="DIB449" s="342"/>
      <c r="DIC449" s="342"/>
      <c r="DID449" s="342"/>
      <c r="DIE449" s="342"/>
      <c r="DIF449" s="342"/>
      <c r="DIG449" s="342"/>
      <c r="DIH449" s="342"/>
      <c r="DII449" s="342"/>
      <c r="DIJ449" s="342"/>
      <c r="DIK449" s="342"/>
      <c r="DIL449" s="342"/>
      <c r="DIM449" s="342"/>
      <c r="DIN449" s="342"/>
      <c r="DIO449" s="342"/>
      <c r="DIP449" s="342"/>
      <c r="DIQ449" s="342"/>
      <c r="DIR449" s="342"/>
      <c r="DIS449" s="342"/>
      <c r="DIT449" s="342"/>
      <c r="DIU449" s="342"/>
      <c r="DIV449" s="342"/>
      <c r="DIW449" s="342"/>
      <c r="DIX449" s="342"/>
      <c r="DIY449" s="342"/>
      <c r="DIZ449" s="342"/>
      <c r="DJA449" s="342"/>
      <c r="DJB449" s="342"/>
      <c r="DJC449" s="342"/>
      <c r="DJD449" s="342"/>
      <c r="DJE449" s="342"/>
      <c r="DJF449" s="342"/>
      <c r="DJG449" s="342"/>
      <c r="DJH449" s="342"/>
      <c r="DJI449" s="342"/>
      <c r="DJJ449" s="342"/>
      <c r="DJK449" s="342"/>
      <c r="DJL449" s="342"/>
      <c r="DJM449" s="342"/>
      <c r="DJN449" s="342"/>
      <c r="DJO449" s="342"/>
      <c r="DJP449" s="342"/>
      <c r="DJQ449" s="342"/>
      <c r="DJR449" s="342"/>
      <c r="DJS449" s="342"/>
      <c r="DJT449" s="342"/>
      <c r="DJU449" s="342"/>
      <c r="DJV449" s="342"/>
      <c r="DJW449" s="342"/>
      <c r="DJX449" s="342"/>
      <c r="DJY449" s="342"/>
      <c r="DJZ449" s="342"/>
      <c r="DKA449" s="342"/>
      <c r="DKB449" s="342"/>
      <c r="DKC449" s="342"/>
      <c r="DKD449" s="342"/>
      <c r="DKE449" s="342"/>
      <c r="DKF449" s="342"/>
      <c r="DKG449" s="342"/>
      <c r="DKH449" s="342"/>
      <c r="DKI449" s="342"/>
      <c r="DKJ449" s="342"/>
      <c r="DKK449" s="342"/>
      <c r="DKL449" s="342"/>
      <c r="DKM449" s="342"/>
      <c r="DKN449" s="342"/>
      <c r="DKO449" s="342"/>
      <c r="DKP449" s="342"/>
      <c r="DKQ449" s="342"/>
      <c r="DKR449" s="342"/>
      <c r="DKS449" s="342"/>
      <c r="DKT449" s="342"/>
      <c r="DKU449" s="342"/>
      <c r="DKV449" s="342"/>
      <c r="DKW449" s="342"/>
      <c r="DKX449" s="342"/>
      <c r="DKY449" s="342"/>
      <c r="DKZ449" s="342"/>
      <c r="DLA449" s="342"/>
      <c r="DLB449" s="342"/>
      <c r="DLC449" s="342"/>
      <c r="DLD449" s="342"/>
      <c r="DLE449" s="342"/>
      <c r="DLF449" s="342"/>
      <c r="DLG449" s="342"/>
      <c r="DLH449" s="342"/>
      <c r="DLI449" s="342"/>
      <c r="DLJ449" s="342"/>
      <c r="DLK449" s="342"/>
      <c r="DLL449" s="342"/>
      <c r="DLM449" s="342"/>
      <c r="DLN449" s="342"/>
      <c r="DLO449" s="342"/>
      <c r="DLP449" s="342"/>
      <c r="DLQ449" s="342"/>
      <c r="DLR449" s="342"/>
      <c r="DLS449" s="342"/>
      <c r="DLT449" s="342"/>
      <c r="DLU449" s="342"/>
      <c r="DLV449" s="342"/>
      <c r="DLW449" s="342"/>
      <c r="DLX449" s="342"/>
      <c r="DLY449" s="342"/>
      <c r="DLZ449" s="342"/>
      <c r="DMA449" s="342"/>
      <c r="DMB449" s="342"/>
      <c r="DMC449" s="342"/>
      <c r="DMD449" s="342"/>
      <c r="DME449" s="342"/>
      <c r="DMF449" s="342"/>
      <c r="DMG449" s="342"/>
      <c r="DMH449" s="342"/>
      <c r="DMI449" s="342"/>
      <c r="DMJ449" s="342"/>
      <c r="DMK449" s="342"/>
      <c r="DML449" s="342"/>
      <c r="DMM449" s="342"/>
      <c r="DMN449" s="342"/>
      <c r="DMO449" s="342"/>
      <c r="DMP449" s="342"/>
      <c r="DMQ449" s="342"/>
      <c r="DMR449" s="342"/>
      <c r="DMS449" s="342"/>
      <c r="DMT449" s="342"/>
      <c r="DMU449" s="342"/>
      <c r="DMV449" s="342"/>
      <c r="DMW449" s="342"/>
      <c r="DMX449" s="342"/>
      <c r="DMY449" s="342"/>
      <c r="DMZ449" s="342"/>
      <c r="DNA449" s="342"/>
      <c r="DNB449" s="342"/>
      <c r="DNC449" s="342"/>
      <c r="DND449" s="342"/>
      <c r="DNE449" s="342"/>
      <c r="DNF449" s="342"/>
      <c r="DNG449" s="342"/>
      <c r="DNH449" s="342"/>
      <c r="DNI449" s="342"/>
      <c r="DNJ449" s="342"/>
      <c r="DNK449" s="342"/>
      <c r="DNL449" s="342"/>
      <c r="DNM449" s="342"/>
      <c r="DNN449" s="342"/>
      <c r="DNO449" s="342"/>
      <c r="DNP449" s="342"/>
      <c r="DNQ449" s="342"/>
      <c r="DNR449" s="342"/>
      <c r="DNS449" s="342"/>
      <c r="DNT449" s="342"/>
      <c r="DNU449" s="342"/>
      <c r="DNV449" s="342"/>
      <c r="DNW449" s="342"/>
      <c r="DNX449" s="342"/>
      <c r="DNY449" s="342"/>
      <c r="DNZ449" s="342"/>
      <c r="DOA449" s="342"/>
      <c r="DOB449" s="342"/>
      <c r="DOC449" s="342"/>
      <c r="DOD449" s="342"/>
      <c r="DOE449" s="342"/>
      <c r="DOF449" s="342"/>
      <c r="DOG449" s="342"/>
      <c r="DOH449" s="342"/>
      <c r="DOI449" s="342"/>
      <c r="DOJ449" s="342"/>
      <c r="DOK449" s="342"/>
      <c r="DOL449" s="342"/>
      <c r="DOM449" s="342"/>
      <c r="DON449" s="342"/>
      <c r="DOO449" s="342"/>
      <c r="DOP449" s="342"/>
      <c r="DOQ449" s="342"/>
      <c r="DOR449" s="342"/>
      <c r="DOS449" s="342"/>
      <c r="DOT449" s="342"/>
      <c r="DOU449" s="342"/>
      <c r="DOV449" s="342"/>
      <c r="DOW449" s="342"/>
      <c r="DOX449" s="342"/>
      <c r="DOY449" s="342"/>
      <c r="DOZ449" s="342"/>
      <c r="DPA449" s="342"/>
      <c r="DPB449" s="342"/>
      <c r="DPC449" s="342"/>
      <c r="DPD449" s="342"/>
      <c r="DPE449" s="342"/>
      <c r="DPF449" s="342"/>
      <c r="DPG449" s="342"/>
      <c r="DPH449" s="342"/>
      <c r="DPI449" s="342"/>
      <c r="DPJ449" s="342"/>
      <c r="DPK449" s="342"/>
      <c r="DPL449" s="342"/>
      <c r="DPM449" s="342"/>
      <c r="DPN449" s="342"/>
      <c r="DPO449" s="342"/>
      <c r="DPP449" s="342"/>
      <c r="DPQ449" s="342"/>
      <c r="DPR449" s="342"/>
      <c r="DPS449" s="342"/>
      <c r="DPT449" s="342"/>
      <c r="DPU449" s="342"/>
      <c r="DPV449" s="342"/>
      <c r="DPW449" s="342"/>
      <c r="DPX449" s="342"/>
      <c r="DPY449" s="342"/>
      <c r="DPZ449" s="342"/>
      <c r="DQA449" s="342"/>
      <c r="DQB449" s="342"/>
      <c r="DQC449" s="342"/>
      <c r="DQD449" s="342"/>
      <c r="DQE449" s="342"/>
      <c r="DQF449" s="342"/>
      <c r="DQG449" s="342"/>
      <c r="DQH449" s="342"/>
      <c r="DQI449" s="342"/>
      <c r="DQJ449" s="342"/>
      <c r="DQK449" s="342"/>
      <c r="DQL449" s="342"/>
      <c r="DQM449" s="342"/>
      <c r="DQN449" s="342"/>
      <c r="DQO449" s="342"/>
      <c r="DQP449" s="342"/>
      <c r="DQQ449" s="342"/>
      <c r="DQR449" s="342"/>
      <c r="DQS449" s="342"/>
      <c r="DQT449" s="342"/>
      <c r="DQU449" s="342"/>
      <c r="DQV449" s="342"/>
      <c r="DQW449" s="342"/>
      <c r="DQX449" s="342"/>
      <c r="DQY449" s="342"/>
      <c r="DQZ449" s="342"/>
      <c r="DRA449" s="342"/>
      <c r="DRB449" s="342"/>
      <c r="DRC449" s="342"/>
      <c r="DRD449" s="342"/>
      <c r="DRE449" s="342"/>
      <c r="DRF449" s="342"/>
      <c r="DRG449" s="342"/>
      <c r="DRH449" s="342"/>
      <c r="DRI449" s="342"/>
      <c r="DRJ449" s="342"/>
      <c r="DRK449" s="342"/>
      <c r="DRL449" s="342"/>
      <c r="DRM449" s="342"/>
      <c r="DRN449" s="342"/>
      <c r="DRO449" s="342"/>
      <c r="DRP449" s="342"/>
      <c r="DRQ449" s="342"/>
      <c r="DRR449" s="342"/>
      <c r="DRS449" s="342"/>
      <c r="DRT449" s="342"/>
      <c r="DRU449" s="342"/>
      <c r="DRV449" s="342"/>
      <c r="DRW449" s="342"/>
      <c r="DRX449" s="342"/>
      <c r="DRY449" s="342"/>
      <c r="DRZ449" s="342"/>
      <c r="DSA449" s="342"/>
      <c r="DSB449" s="342"/>
      <c r="DSC449" s="342"/>
      <c r="DSD449" s="342"/>
      <c r="DSE449" s="342"/>
      <c r="DSF449" s="342"/>
      <c r="DSG449" s="342"/>
      <c r="DSH449" s="342"/>
      <c r="DSI449" s="342"/>
      <c r="DSJ449" s="342"/>
      <c r="DSK449" s="342"/>
      <c r="DSL449" s="342"/>
      <c r="DSM449" s="342"/>
      <c r="DSN449" s="342"/>
      <c r="DSO449" s="342"/>
      <c r="DSP449" s="342"/>
      <c r="DSQ449" s="342"/>
      <c r="DSR449" s="342"/>
      <c r="DSS449" s="342"/>
      <c r="DST449" s="342"/>
      <c r="DSU449" s="342"/>
      <c r="DSV449" s="342"/>
      <c r="DSW449" s="342"/>
      <c r="DSX449" s="342"/>
      <c r="DSY449" s="342"/>
      <c r="DSZ449" s="342"/>
      <c r="DTA449" s="342"/>
      <c r="DTB449" s="342"/>
      <c r="DTC449" s="342"/>
      <c r="DTD449" s="342"/>
      <c r="DTE449" s="342"/>
      <c r="DTF449" s="342"/>
      <c r="DTG449" s="342"/>
      <c r="DTH449" s="342"/>
      <c r="DTI449" s="342"/>
      <c r="DTJ449" s="342"/>
      <c r="DTK449" s="342"/>
      <c r="DTL449" s="342"/>
      <c r="DTM449" s="342"/>
      <c r="DTN449" s="342"/>
      <c r="DTO449" s="342"/>
      <c r="DTP449" s="342"/>
      <c r="DTQ449" s="342"/>
      <c r="DTR449" s="342"/>
      <c r="DTS449" s="342"/>
      <c r="DTT449" s="342"/>
      <c r="DTU449" s="342"/>
      <c r="DTV449" s="342"/>
      <c r="DTW449" s="342"/>
      <c r="DTX449" s="342"/>
      <c r="DTY449" s="342"/>
      <c r="DTZ449" s="342"/>
      <c r="DUA449" s="342"/>
      <c r="DUB449" s="342"/>
      <c r="DUC449" s="342"/>
      <c r="DUD449" s="342"/>
      <c r="DUE449" s="342"/>
      <c r="DUF449" s="342"/>
      <c r="DUG449" s="342"/>
      <c r="DUH449" s="342"/>
      <c r="DUI449" s="342"/>
      <c r="DUJ449" s="342"/>
      <c r="DUK449" s="342"/>
      <c r="DUL449" s="342"/>
      <c r="DUM449" s="342"/>
      <c r="DUN449" s="342"/>
      <c r="DUO449" s="342"/>
      <c r="DUP449" s="342"/>
      <c r="DUQ449" s="342"/>
      <c r="DUR449" s="342"/>
      <c r="DUS449" s="342"/>
      <c r="DUT449" s="342"/>
      <c r="DUU449" s="342"/>
      <c r="DUV449" s="342"/>
      <c r="DUW449" s="342"/>
      <c r="DUX449" s="342"/>
      <c r="DUY449" s="342"/>
      <c r="DUZ449" s="342"/>
      <c r="DVA449" s="342"/>
      <c r="DVB449" s="342"/>
      <c r="DVC449" s="342"/>
      <c r="DVD449" s="342"/>
      <c r="DVE449" s="342"/>
      <c r="DVF449" s="342"/>
      <c r="DVG449" s="342"/>
      <c r="DVH449" s="342"/>
      <c r="DVI449" s="342"/>
      <c r="DVJ449" s="342"/>
      <c r="DVK449" s="342"/>
      <c r="DVL449" s="342"/>
      <c r="DVM449" s="342"/>
      <c r="DVN449" s="342"/>
      <c r="DVO449" s="342"/>
      <c r="DVP449" s="342"/>
      <c r="DVQ449" s="342"/>
      <c r="DVR449" s="342"/>
      <c r="DVS449" s="342"/>
      <c r="DVT449" s="342"/>
      <c r="DVU449" s="342"/>
      <c r="DVV449" s="342"/>
      <c r="DVW449" s="342"/>
      <c r="DVX449" s="342"/>
      <c r="DVY449" s="342"/>
      <c r="DVZ449" s="342"/>
      <c r="DWA449" s="342"/>
      <c r="DWB449" s="342"/>
      <c r="DWC449" s="342"/>
      <c r="DWD449" s="342"/>
      <c r="DWE449" s="342"/>
      <c r="DWF449" s="342"/>
      <c r="DWG449" s="342"/>
      <c r="DWH449" s="342"/>
      <c r="DWI449" s="342"/>
      <c r="DWJ449" s="342"/>
      <c r="DWK449" s="342"/>
      <c r="DWL449" s="342"/>
      <c r="DWM449" s="342"/>
      <c r="DWN449" s="342"/>
      <c r="DWO449" s="342"/>
      <c r="DWP449" s="342"/>
      <c r="DWQ449" s="342"/>
      <c r="DWR449" s="342"/>
      <c r="DWS449" s="342"/>
      <c r="DWT449" s="342"/>
      <c r="DWU449" s="342"/>
      <c r="DWV449" s="342"/>
      <c r="DWW449" s="342"/>
      <c r="DWX449" s="342"/>
      <c r="DWY449" s="342"/>
      <c r="DWZ449" s="342"/>
      <c r="DXA449" s="342"/>
      <c r="DXB449" s="342"/>
      <c r="DXC449" s="342"/>
      <c r="DXD449" s="342"/>
      <c r="DXE449" s="342"/>
      <c r="DXF449" s="342"/>
      <c r="DXG449" s="342"/>
      <c r="DXH449" s="342"/>
      <c r="DXI449" s="342"/>
      <c r="DXJ449" s="342"/>
      <c r="DXK449" s="342"/>
      <c r="DXL449" s="342"/>
      <c r="DXM449" s="342"/>
      <c r="DXN449" s="342"/>
      <c r="DXO449" s="342"/>
      <c r="DXP449" s="342"/>
      <c r="DXQ449" s="342"/>
      <c r="DXR449" s="342"/>
      <c r="DXS449" s="342"/>
      <c r="DXT449" s="342"/>
      <c r="DXU449" s="342"/>
      <c r="DXV449" s="342"/>
      <c r="DXW449" s="342"/>
      <c r="DXX449" s="342"/>
      <c r="DXY449" s="342"/>
      <c r="DXZ449" s="342"/>
      <c r="DYA449" s="342"/>
      <c r="DYB449" s="342"/>
      <c r="DYC449" s="342"/>
      <c r="DYD449" s="342"/>
      <c r="DYE449" s="342"/>
      <c r="DYF449" s="342"/>
      <c r="DYG449" s="342"/>
      <c r="DYH449" s="342"/>
      <c r="DYI449" s="342"/>
      <c r="DYJ449" s="342"/>
      <c r="DYK449" s="342"/>
      <c r="DYL449" s="342"/>
      <c r="DYM449" s="342"/>
      <c r="DYN449" s="342"/>
      <c r="DYO449" s="342"/>
      <c r="DYP449" s="342"/>
      <c r="DYQ449" s="342"/>
      <c r="DYR449" s="342"/>
      <c r="DYS449" s="342"/>
      <c r="DYT449" s="342"/>
      <c r="DYU449" s="342"/>
      <c r="DYV449" s="342"/>
      <c r="DYW449" s="342"/>
      <c r="DYX449" s="342"/>
      <c r="DYY449" s="342"/>
      <c r="DYZ449" s="342"/>
      <c r="DZA449" s="342"/>
      <c r="DZB449" s="342"/>
      <c r="DZC449" s="342"/>
      <c r="DZD449" s="342"/>
      <c r="DZE449" s="342"/>
      <c r="DZF449" s="342"/>
      <c r="DZG449" s="342"/>
      <c r="DZH449" s="342"/>
      <c r="DZI449" s="342"/>
      <c r="DZJ449" s="342"/>
      <c r="DZK449" s="342"/>
      <c r="DZL449" s="342"/>
      <c r="DZM449" s="342"/>
      <c r="DZN449" s="342"/>
      <c r="DZO449" s="342"/>
      <c r="DZP449" s="342"/>
      <c r="DZQ449" s="342"/>
      <c r="DZR449" s="342"/>
      <c r="DZS449" s="342"/>
      <c r="DZT449" s="342"/>
      <c r="DZU449" s="342"/>
      <c r="DZV449" s="342"/>
      <c r="DZW449" s="342"/>
      <c r="DZX449" s="342"/>
      <c r="DZY449" s="342"/>
      <c r="DZZ449" s="342"/>
      <c r="EAA449" s="342"/>
      <c r="EAB449" s="342"/>
      <c r="EAC449" s="342"/>
      <c r="EAD449" s="342"/>
      <c r="EAE449" s="342"/>
      <c r="EAF449" s="342"/>
      <c r="EAG449" s="342"/>
      <c r="EAH449" s="342"/>
      <c r="EAI449" s="342"/>
      <c r="EAJ449" s="342"/>
      <c r="EAK449" s="342"/>
      <c r="EAL449" s="342"/>
      <c r="EAM449" s="342"/>
      <c r="EAN449" s="342"/>
      <c r="EAO449" s="342"/>
      <c r="EAP449" s="342"/>
      <c r="EAQ449" s="342"/>
      <c r="EAR449" s="342"/>
      <c r="EAS449" s="342"/>
      <c r="EAT449" s="342"/>
      <c r="EAU449" s="342"/>
      <c r="EAV449" s="342"/>
      <c r="EAW449" s="342"/>
      <c r="EAX449" s="342"/>
      <c r="EAY449" s="342"/>
      <c r="EAZ449" s="342"/>
      <c r="EBA449" s="342"/>
      <c r="EBB449" s="342"/>
      <c r="EBC449" s="342"/>
      <c r="EBD449" s="342"/>
      <c r="EBE449" s="342"/>
      <c r="EBF449" s="342"/>
      <c r="EBG449" s="342"/>
      <c r="EBH449" s="342"/>
      <c r="EBI449" s="342"/>
      <c r="EBJ449" s="342"/>
      <c r="EBK449" s="342"/>
      <c r="EBL449" s="342"/>
      <c r="EBM449" s="342"/>
      <c r="EBN449" s="342"/>
      <c r="EBO449" s="342"/>
      <c r="EBP449" s="342"/>
      <c r="EBQ449" s="342"/>
      <c r="EBR449" s="342"/>
      <c r="EBS449" s="342"/>
      <c r="EBT449" s="342"/>
      <c r="EBU449" s="342"/>
      <c r="EBV449" s="342"/>
      <c r="EBW449" s="342"/>
      <c r="EBX449" s="342"/>
      <c r="EBY449" s="342"/>
      <c r="EBZ449" s="342"/>
      <c r="ECA449" s="342"/>
      <c r="ECB449" s="342"/>
      <c r="ECC449" s="342"/>
      <c r="ECD449" s="342"/>
      <c r="ECE449" s="342"/>
      <c r="ECF449" s="342"/>
      <c r="ECG449" s="342"/>
      <c r="ECH449" s="342"/>
      <c r="ECI449" s="342"/>
      <c r="ECJ449" s="342"/>
      <c r="ECK449" s="342"/>
      <c r="ECL449" s="342"/>
      <c r="ECM449" s="342"/>
      <c r="ECN449" s="342"/>
      <c r="ECO449" s="342"/>
      <c r="ECP449" s="342"/>
      <c r="ECQ449" s="342"/>
      <c r="ECR449" s="342"/>
      <c r="ECS449" s="342"/>
      <c r="ECT449" s="342"/>
      <c r="ECU449" s="342"/>
      <c r="ECV449" s="342"/>
      <c r="ECW449" s="342"/>
      <c r="ECX449" s="342"/>
      <c r="ECY449" s="342"/>
      <c r="ECZ449" s="342"/>
      <c r="EDA449" s="342"/>
      <c r="EDB449" s="342"/>
      <c r="EDC449" s="342"/>
      <c r="EDD449" s="342"/>
      <c r="EDE449" s="342"/>
      <c r="EDF449" s="342"/>
      <c r="EDG449" s="342"/>
      <c r="EDH449" s="342"/>
      <c r="EDI449" s="342"/>
      <c r="EDJ449" s="342"/>
      <c r="EDK449" s="342"/>
      <c r="EDL449" s="342"/>
      <c r="EDM449" s="342"/>
      <c r="EDN449" s="342"/>
      <c r="EDO449" s="342"/>
      <c r="EDP449" s="342"/>
      <c r="EDQ449" s="342"/>
      <c r="EDR449" s="342"/>
      <c r="EDS449" s="342"/>
      <c r="EDT449" s="342"/>
      <c r="EDU449" s="342"/>
      <c r="EDV449" s="342"/>
      <c r="EDW449" s="342"/>
      <c r="EDX449" s="342"/>
      <c r="EDY449" s="342"/>
      <c r="EDZ449" s="342"/>
      <c r="EEA449" s="342"/>
      <c r="EEB449" s="342"/>
      <c r="EEC449" s="342"/>
      <c r="EED449" s="342"/>
      <c r="EEE449" s="342"/>
      <c r="EEF449" s="342"/>
      <c r="EEG449" s="342"/>
      <c r="EEH449" s="342"/>
      <c r="EEI449" s="342"/>
      <c r="EEJ449" s="342"/>
      <c r="EEK449" s="342"/>
      <c r="EEL449" s="342"/>
      <c r="EEM449" s="342"/>
      <c r="EEN449" s="342"/>
      <c r="EEO449" s="342"/>
      <c r="EEP449" s="342"/>
      <c r="EEQ449" s="342"/>
      <c r="EER449" s="342"/>
      <c r="EES449" s="342"/>
      <c r="EET449" s="342"/>
      <c r="EEU449" s="342"/>
      <c r="EEV449" s="342"/>
      <c r="EEW449" s="342"/>
      <c r="EEX449" s="342"/>
      <c r="EEY449" s="342"/>
      <c r="EEZ449" s="342"/>
      <c r="EFA449" s="342"/>
      <c r="EFB449" s="342"/>
      <c r="EFC449" s="342"/>
      <c r="EFD449" s="342"/>
      <c r="EFE449" s="342"/>
      <c r="EFF449" s="342"/>
      <c r="EFG449" s="342"/>
      <c r="EFH449" s="342"/>
      <c r="EFI449" s="342"/>
      <c r="EFJ449" s="342"/>
      <c r="EFK449" s="342"/>
      <c r="EFL449" s="342"/>
      <c r="EFM449" s="342"/>
      <c r="EFN449" s="342"/>
      <c r="EFO449" s="342"/>
      <c r="EFP449" s="342"/>
      <c r="EFQ449" s="342"/>
      <c r="EFR449" s="342"/>
      <c r="EFS449" s="342"/>
      <c r="EFT449" s="342"/>
      <c r="EFU449" s="342"/>
      <c r="EFV449" s="342"/>
      <c r="EFW449" s="342"/>
      <c r="EFX449" s="342"/>
      <c r="EFY449" s="342"/>
      <c r="EFZ449" s="342"/>
      <c r="EGA449" s="342"/>
      <c r="EGB449" s="342"/>
      <c r="EGC449" s="342"/>
      <c r="EGD449" s="342"/>
      <c r="EGE449" s="342"/>
      <c r="EGF449" s="342"/>
      <c r="EGG449" s="342"/>
      <c r="EGH449" s="342"/>
      <c r="EGI449" s="342"/>
      <c r="EGJ449" s="342"/>
      <c r="EGK449" s="342"/>
      <c r="EGL449" s="342"/>
      <c r="EGM449" s="342"/>
      <c r="EGN449" s="342"/>
      <c r="EGO449" s="342"/>
      <c r="EGP449" s="342"/>
      <c r="EGQ449" s="342"/>
      <c r="EGR449" s="342"/>
      <c r="EGS449" s="342"/>
      <c r="EGT449" s="342"/>
      <c r="EGU449" s="342"/>
      <c r="EGV449" s="342"/>
      <c r="EGW449" s="342"/>
      <c r="EGX449" s="342"/>
      <c r="EGY449" s="342"/>
      <c r="EGZ449" s="342"/>
      <c r="EHA449" s="342"/>
      <c r="EHB449" s="342"/>
      <c r="EHC449" s="342"/>
      <c r="EHD449" s="342"/>
      <c r="EHE449" s="342"/>
      <c r="EHF449" s="342"/>
      <c r="EHG449" s="342"/>
      <c r="EHH449" s="342"/>
      <c r="EHI449" s="342"/>
      <c r="EHJ449" s="342"/>
      <c r="EHK449" s="342"/>
      <c r="EHL449" s="342"/>
      <c r="EHM449" s="342"/>
      <c r="EHN449" s="342"/>
      <c r="EHO449" s="342"/>
      <c r="EHP449" s="342"/>
      <c r="EHQ449" s="342"/>
      <c r="EHR449" s="342"/>
      <c r="EHS449" s="342"/>
      <c r="EHT449" s="342"/>
      <c r="EHU449" s="342"/>
      <c r="EHV449" s="342"/>
      <c r="EHW449" s="342"/>
      <c r="EHX449" s="342"/>
      <c r="EHY449" s="342"/>
      <c r="EHZ449" s="342"/>
      <c r="EIA449" s="342"/>
      <c r="EIB449" s="342"/>
      <c r="EIC449" s="342"/>
      <c r="EID449" s="342"/>
      <c r="EIE449" s="342"/>
      <c r="EIF449" s="342"/>
      <c r="EIG449" s="342"/>
      <c r="EIH449" s="342"/>
      <c r="EII449" s="342"/>
      <c r="EIJ449" s="342"/>
      <c r="EIK449" s="342"/>
      <c r="EIL449" s="342"/>
      <c r="EIM449" s="342"/>
      <c r="EIN449" s="342"/>
      <c r="EIO449" s="342"/>
      <c r="EIP449" s="342"/>
      <c r="EIQ449" s="342"/>
      <c r="EIR449" s="342"/>
      <c r="EIS449" s="342"/>
      <c r="EIT449" s="342"/>
      <c r="EIU449" s="342"/>
      <c r="EIV449" s="342"/>
      <c r="EIW449" s="342"/>
      <c r="EIX449" s="342"/>
      <c r="EIY449" s="342"/>
      <c r="EIZ449" s="342"/>
      <c r="EJA449" s="342"/>
      <c r="EJB449" s="342"/>
      <c r="EJC449" s="342"/>
      <c r="EJD449" s="342"/>
      <c r="EJE449" s="342"/>
      <c r="EJF449" s="342"/>
      <c r="EJG449" s="342"/>
      <c r="EJH449" s="342"/>
      <c r="EJI449" s="342"/>
      <c r="EJJ449" s="342"/>
      <c r="EJK449" s="342"/>
      <c r="EJL449" s="342"/>
      <c r="EJM449" s="342"/>
      <c r="EJN449" s="342"/>
      <c r="EJO449" s="342"/>
      <c r="EJP449" s="342"/>
      <c r="EJQ449" s="342"/>
      <c r="EJR449" s="342"/>
      <c r="EJS449" s="342"/>
      <c r="EJT449" s="342"/>
      <c r="EJU449" s="342"/>
      <c r="EJV449" s="342"/>
      <c r="EJW449" s="342"/>
      <c r="EJX449" s="342"/>
      <c r="EJY449" s="342"/>
      <c r="EJZ449" s="342"/>
      <c r="EKA449" s="342"/>
      <c r="EKB449" s="342"/>
      <c r="EKC449" s="342"/>
      <c r="EKD449" s="342"/>
      <c r="EKE449" s="342"/>
      <c r="EKF449" s="342"/>
      <c r="EKG449" s="342"/>
      <c r="EKH449" s="342"/>
      <c r="EKI449" s="342"/>
      <c r="EKJ449" s="342"/>
      <c r="EKK449" s="342"/>
      <c r="EKL449" s="342"/>
      <c r="EKM449" s="342"/>
      <c r="EKN449" s="342"/>
      <c r="EKO449" s="342"/>
      <c r="EKP449" s="342"/>
      <c r="EKQ449" s="342"/>
      <c r="EKR449" s="342"/>
      <c r="EKS449" s="342"/>
      <c r="EKT449" s="342"/>
      <c r="EKU449" s="342"/>
      <c r="EKV449" s="342"/>
      <c r="EKW449" s="342"/>
      <c r="EKX449" s="342"/>
      <c r="EKY449" s="342"/>
      <c r="EKZ449" s="342"/>
      <c r="ELA449" s="342"/>
      <c r="ELB449" s="342"/>
      <c r="ELC449" s="342"/>
      <c r="ELD449" s="342"/>
      <c r="ELE449" s="342"/>
      <c r="ELF449" s="342"/>
      <c r="ELG449" s="342"/>
      <c r="ELH449" s="342"/>
      <c r="ELI449" s="342"/>
      <c r="ELJ449" s="342"/>
      <c r="ELK449" s="342"/>
      <c r="ELL449" s="342"/>
      <c r="ELM449" s="342"/>
      <c r="ELN449" s="342"/>
      <c r="ELO449" s="342"/>
      <c r="ELP449" s="342"/>
      <c r="ELQ449" s="342"/>
      <c r="ELR449" s="342"/>
      <c r="ELS449" s="342"/>
      <c r="ELT449" s="342"/>
      <c r="ELU449" s="342"/>
      <c r="ELV449" s="342"/>
      <c r="ELW449" s="342"/>
      <c r="ELX449" s="342"/>
      <c r="ELY449" s="342"/>
      <c r="ELZ449" s="342"/>
      <c r="EMA449" s="342"/>
      <c r="EMB449" s="342"/>
      <c r="EMC449" s="342"/>
      <c r="EMD449" s="342"/>
      <c r="EME449" s="342"/>
      <c r="EMF449" s="342"/>
      <c r="EMG449" s="342"/>
      <c r="EMH449" s="342"/>
      <c r="EMI449" s="342"/>
      <c r="EMJ449" s="342"/>
      <c r="EMK449" s="342"/>
      <c r="EML449" s="342"/>
      <c r="EMM449" s="342"/>
      <c r="EMN449" s="342"/>
      <c r="EMO449" s="342"/>
      <c r="EMP449" s="342"/>
      <c r="EMQ449" s="342"/>
      <c r="EMR449" s="342"/>
      <c r="EMS449" s="342"/>
      <c r="EMT449" s="342"/>
      <c r="EMU449" s="342"/>
      <c r="EMV449" s="342"/>
      <c r="EMW449" s="342"/>
      <c r="EMX449" s="342"/>
      <c r="EMY449" s="342"/>
      <c r="EMZ449" s="342"/>
      <c r="ENA449" s="342"/>
      <c r="ENB449" s="342"/>
      <c r="ENC449" s="342"/>
      <c r="END449" s="342"/>
      <c r="ENE449" s="342"/>
      <c r="ENF449" s="342"/>
      <c r="ENG449" s="342"/>
      <c r="ENH449" s="342"/>
      <c r="ENI449" s="342"/>
      <c r="ENJ449" s="342"/>
      <c r="ENK449" s="342"/>
      <c r="ENL449" s="342"/>
      <c r="ENM449" s="342"/>
      <c r="ENN449" s="342"/>
      <c r="ENO449" s="342"/>
      <c r="ENP449" s="342"/>
      <c r="ENQ449" s="342"/>
      <c r="ENR449" s="342"/>
      <c r="ENS449" s="342"/>
      <c r="ENT449" s="342"/>
      <c r="ENU449" s="342"/>
      <c r="ENV449" s="342"/>
      <c r="ENW449" s="342"/>
      <c r="ENX449" s="342"/>
      <c r="ENY449" s="342"/>
      <c r="ENZ449" s="342"/>
      <c r="EOA449" s="342"/>
      <c r="EOB449" s="342"/>
      <c r="EOC449" s="342"/>
      <c r="EOD449" s="342"/>
      <c r="EOE449" s="342"/>
      <c r="EOF449" s="342"/>
      <c r="EOG449" s="342"/>
      <c r="EOH449" s="342"/>
      <c r="EOI449" s="342"/>
      <c r="EOJ449" s="342"/>
      <c r="EOK449" s="342"/>
      <c r="EOL449" s="342"/>
      <c r="EOM449" s="342"/>
      <c r="EON449" s="342"/>
      <c r="EOO449" s="342"/>
      <c r="EOP449" s="342"/>
      <c r="EOQ449" s="342"/>
      <c r="EOR449" s="342"/>
      <c r="EOS449" s="342"/>
      <c r="EOT449" s="342"/>
      <c r="EOU449" s="342"/>
      <c r="EOV449" s="342"/>
      <c r="EOW449" s="342"/>
      <c r="EOX449" s="342"/>
      <c r="EOY449" s="342"/>
      <c r="EOZ449" s="342"/>
      <c r="EPA449" s="342"/>
      <c r="EPB449" s="342"/>
      <c r="EPC449" s="342"/>
      <c r="EPD449" s="342"/>
      <c r="EPE449" s="342"/>
      <c r="EPF449" s="342"/>
      <c r="EPG449" s="342"/>
      <c r="EPH449" s="342"/>
      <c r="EPI449" s="342"/>
      <c r="EPJ449" s="342"/>
      <c r="EPK449" s="342"/>
      <c r="EPL449" s="342"/>
      <c r="EPM449" s="342"/>
      <c r="EPN449" s="342"/>
      <c r="EPO449" s="342"/>
      <c r="EPP449" s="342"/>
      <c r="EPQ449" s="342"/>
      <c r="EPR449" s="342"/>
      <c r="EPS449" s="342"/>
      <c r="EPT449" s="342"/>
      <c r="EPU449" s="342"/>
      <c r="EPV449" s="342"/>
      <c r="EPW449" s="342"/>
      <c r="EPX449" s="342"/>
      <c r="EPY449" s="342"/>
      <c r="EPZ449" s="342"/>
      <c r="EQA449" s="342"/>
      <c r="EQB449" s="342"/>
      <c r="EQC449" s="342"/>
      <c r="EQD449" s="342"/>
      <c r="EQE449" s="342"/>
      <c r="EQF449" s="342"/>
      <c r="EQG449" s="342"/>
      <c r="EQH449" s="342"/>
      <c r="EQI449" s="342"/>
      <c r="EQJ449" s="342"/>
      <c r="EQK449" s="342"/>
      <c r="EQL449" s="342"/>
      <c r="EQM449" s="342"/>
      <c r="EQN449" s="342"/>
      <c r="EQO449" s="342"/>
      <c r="EQP449" s="342"/>
      <c r="EQQ449" s="342"/>
      <c r="EQR449" s="342"/>
      <c r="EQS449" s="342"/>
      <c r="EQT449" s="342"/>
      <c r="EQU449" s="342"/>
      <c r="EQV449" s="342"/>
      <c r="EQW449" s="342"/>
      <c r="EQX449" s="342"/>
      <c r="EQY449" s="342"/>
      <c r="EQZ449" s="342"/>
      <c r="ERA449" s="342"/>
      <c r="ERB449" s="342"/>
      <c r="ERC449" s="342"/>
      <c r="ERD449" s="342"/>
      <c r="ERE449" s="342"/>
      <c r="ERF449" s="342"/>
      <c r="ERG449" s="342"/>
      <c r="ERH449" s="342"/>
      <c r="ERI449" s="342"/>
      <c r="ERJ449" s="342"/>
      <c r="ERK449" s="342"/>
      <c r="ERL449" s="342"/>
      <c r="ERM449" s="342"/>
      <c r="ERN449" s="342"/>
      <c r="ERO449" s="342"/>
      <c r="ERP449" s="342"/>
      <c r="ERQ449" s="342"/>
      <c r="ERR449" s="342"/>
      <c r="ERS449" s="342"/>
      <c r="ERT449" s="342"/>
      <c r="ERU449" s="342"/>
      <c r="ERV449" s="342"/>
      <c r="ERW449" s="342"/>
      <c r="ERX449" s="342"/>
      <c r="ERY449" s="342"/>
      <c r="ERZ449" s="342"/>
      <c r="ESA449" s="342"/>
      <c r="ESB449" s="342"/>
      <c r="ESC449" s="342"/>
      <c r="ESD449" s="342"/>
      <c r="ESE449" s="342"/>
      <c r="ESF449" s="342"/>
      <c r="ESG449" s="342"/>
      <c r="ESH449" s="342"/>
      <c r="ESI449" s="342"/>
      <c r="ESJ449" s="342"/>
      <c r="ESK449" s="342"/>
      <c r="ESL449" s="342"/>
      <c r="ESM449" s="342"/>
      <c r="ESN449" s="342"/>
      <c r="ESO449" s="342"/>
      <c r="ESP449" s="342"/>
      <c r="ESQ449" s="342"/>
      <c r="ESR449" s="342"/>
      <c r="ESS449" s="342"/>
      <c r="EST449" s="342"/>
      <c r="ESU449" s="342"/>
      <c r="ESV449" s="342"/>
      <c r="ESW449" s="342"/>
      <c r="ESX449" s="342"/>
      <c r="ESY449" s="342"/>
      <c r="ESZ449" s="342"/>
      <c r="ETA449" s="342"/>
      <c r="ETB449" s="342"/>
      <c r="ETC449" s="342"/>
      <c r="ETD449" s="342"/>
      <c r="ETE449" s="342"/>
      <c r="ETF449" s="342"/>
      <c r="ETG449" s="342"/>
      <c r="ETH449" s="342"/>
      <c r="ETI449" s="342"/>
      <c r="ETJ449" s="342"/>
      <c r="ETK449" s="342"/>
      <c r="ETL449" s="342"/>
      <c r="ETM449" s="342"/>
      <c r="ETN449" s="342"/>
      <c r="ETO449" s="342"/>
      <c r="ETP449" s="342"/>
      <c r="ETQ449" s="342"/>
      <c r="ETR449" s="342"/>
      <c r="ETS449" s="342"/>
      <c r="ETT449" s="342"/>
      <c r="ETU449" s="342"/>
      <c r="ETV449" s="342"/>
      <c r="ETW449" s="342"/>
      <c r="ETX449" s="342"/>
      <c r="ETY449" s="342"/>
      <c r="ETZ449" s="342"/>
      <c r="EUA449" s="342"/>
      <c r="EUB449" s="342"/>
      <c r="EUC449" s="342"/>
      <c r="EUD449" s="342"/>
      <c r="EUE449" s="342"/>
      <c r="EUF449" s="342"/>
      <c r="EUG449" s="342"/>
      <c r="EUH449" s="342"/>
      <c r="EUI449" s="342"/>
      <c r="EUJ449" s="342"/>
      <c r="EUK449" s="342"/>
      <c r="EUL449" s="342"/>
      <c r="EUM449" s="342"/>
      <c r="EUN449" s="342"/>
      <c r="EUO449" s="342"/>
      <c r="EUP449" s="342"/>
      <c r="EUQ449" s="342"/>
      <c r="EUR449" s="342"/>
      <c r="EUS449" s="342"/>
      <c r="EUT449" s="342"/>
      <c r="EUU449" s="342"/>
      <c r="EUV449" s="342"/>
      <c r="EUW449" s="342"/>
      <c r="EUX449" s="342"/>
      <c r="EUY449" s="342"/>
      <c r="EUZ449" s="342"/>
      <c r="EVA449" s="342"/>
      <c r="EVB449" s="342"/>
      <c r="EVC449" s="342"/>
      <c r="EVD449" s="342"/>
      <c r="EVE449" s="342"/>
      <c r="EVF449" s="342"/>
      <c r="EVG449" s="342"/>
      <c r="EVH449" s="342"/>
      <c r="EVI449" s="342"/>
      <c r="EVJ449" s="342"/>
      <c r="EVK449" s="342"/>
      <c r="EVL449" s="342"/>
      <c r="EVM449" s="342"/>
      <c r="EVN449" s="342"/>
      <c r="EVO449" s="342"/>
      <c r="EVP449" s="342"/>
      <c r="EVQ449" s="342"/>
      <c r="EVR449" s="342"/>
      <c r="EVS449" s="342"/>
      <c r="EVT449" s="342"/>
      <c r="EVU449" s="342"/>
      <c r="EVV449" s="342"/>
      <c r="EVW449" s="342"/>
      <c r="EVX449" s="342"/>
      <c r="EVY449" s="342"/>
      <c r="EVZ449" s="342"/>
      <c r="EWA449" s="342"/>
      <c r="EWB449" s="342"/>
      <c r="EWC449" s="342"/>
      <c r="EWD449" s="342"/>
      <c r="EWE449" s="342"/>
      <c r="EWF449" s="342"/>
      <c r="EWG449" s="342"/>
      <c r="EWH449" s="342"/>
      <c r="EWI449" s="342"/>
      <c r="EWJ449" s="342"/>
      <c r="EWK449" s="342"/>
      <c r="EWL449" s="342"/>
      <c r="EWM449" s="342"/>
      <c r="EWN449" s="342"/>
      <c r="EWO449" s="342"/>
      <c r="EWP449" s="342"/>
      <c r="EWQ449" s="342"/>
      <c r="EWR449" s="342"/>
      <c r="EWS449" s="342"/>
      <c r="EWT449" s="342"/>
      <c r="EWU449" s="342"/>
      <c r="EWV449" s="342"/>
      <c r="EWW449" s="342"/>
      <c r="EWX449" s="342"/>
      <c r="EWY449" s="342"/>
      <c r="EWZ449" s="342"/>
      <c r="EXA449" s="342"/>
      <c r="EXB449" s="342"/>
      <c r="EXC449" s="342"/>
      <c r="EXD449" s="342"/>
      <c r="EXE449" s="342"/>
      <c r="EXF449" s="342"/>
      <c r="EXG449" s="342"/>
      <c r="EXH449" s="342"/>
      <c r="EXI449" s="342"/>
      <c r="EXJ449" s="342"/>
      <c r="EXK449" s="342"/>
      <c r="EXL449" s="342"/>
      <c r="EXM449" s="342"/>
      <c r="EXN449" s="342"/>
      <c r="EXO449" s="342"/>
      <c r="EXP449" s="342"/>
      <c r="EXQ449" s="342"/>
      <c r="EXR449" s="342"/>
      <c r="EXS449" s="342"/>
      <c r="EXT449" s="342"/>
      <c r="EXU449" s="342"/>
      <c r="EXV449" s="342"/>
      <c r="EXW449" s="342"/>
      <c r="EXX449" s="342"/>
      <c r="EXY449" s="342"/>
      <c r="EXZ449" s="342"/>
      <c r="EYA449" s="342"/>
      <c r="EYB449" s="342"/>
      <c r="EYC449" s="342"/>
      <c r="EYD449" s="342"/>
      <c r="EYE449" s="342"/>
      <c r="EYF449" s="342"/>
      <c r="EYG449" s="342"/>
      <c r="EYH449" s="342"/>
      <c r="EYI449" s="342"/>
      <c r="EYJ449" s="342"/>
      <c r="EYK449" s="342"/>
      <c r="EYL449" s="342"/>
      <c r="EYM449" s="342"/>
      <c r="EYN449" s="342"/>
      <c r="EYO449" s="342"/>
      <c r="EYP449" s="342"/>
      <c r="EYQ449" s="342"/>
      <c r="EYR449" s="342"/>
      <c r="EYS449" s="342"/>
      <c r="EYT449" s="342"/>
      <c r="EYU449" s="342"/>
      <c r="EYV449" s="342"/>
      <c r="EYW449" s="342"/>
      <c r="EYX449" s="342"/>
      <c r="EYY449" s="342"/>
      <c r="EYZ449" s="342"/>
      <c r="EZA449" s="342"/>
      <c r="EZB449" s="342"/>
      <c r="EZC449" s="342"/>
      <c r="EZD449" s="342"/>
      <c r="EZE449" s="342"/>
      <c r="EZF449" s="342"/>
      <c r="EZG449" s="342"/>
      <c r="EZH449" s="342"/>
      <c r="EZI449" s="342"/>
      <c r="EZJ449" s="342"/>
      <c r="EZK449" s="342"/>
      <c r="EZL449" s="342"/>
      <c r="EZM449" s="342"/>
      <c r="EZN449" s="342"/>
      <c r="EZO449" s="342"/>
      <c r="EZP449" s="342"/>
      <c r="EZQ449" s="342"/>
      <c r="EZR449" s="342"/>
      <c r="EZS449" s="342"/>
      <c r="EZT449" s="342"/>
      <c r="EZU449" s="342"/>
      <c r="EZV449" s="342"/>
      <c r="EZW449" s="342"/>
      <c r="EZX449" s="342"/>
      <c r="EZY449" s="342"/>
      <c r="EZZ449" s="342"/>
      <c r="FAA449" s="342"/>
      <c r="FAB449" s="342"/>
      <c r="FAC449" s="342"/>
      <c r="FAD449" s="342"/>
      <c r="FAE449" s="342"/>
      <c r="FAF449" s="342"/>
      <c r="FAG449" s="342"/>
      <c r="FAH449" s="342"/>
      <c r="FAI449" s="342"/>
      <c r="FAJ449" s="342"/>
      <c r="FAK449" s="342"/>
      <c r="FAL449" s="342"/>
      <c r="FAM449" s="342"/>
      <c r="FAN449" s="342"/>
      <c r="FAO449" s="342"/>
      <c r="FAP449" s="342"/>
      <c r="FAQ449" s="342"/>
      <c r="FAR449" s="342"/>
      <c r="FAS449" s="342"/>
      <c r="FAT449" s="342"/>
      <c r="FAU449" s="342"/>
      <c r="FAV449" s="342"/>
      <c r="FAW449" s="342"/>
      <c r="FAX449" s="342"/>
      <c r="FAY449" s="342"/>
      <c r="FAZ449" s="342"/>
      <c r="FBA449" s="342"/>
      <c r="FBB449" s="342"/>
      <c r="FBC449" s="342"/>
      <c r="FBD449" s="342"/>
      <c r="FBE449" s="342"/>
      <c r="FBF449" s="342"/>
      <c r="FBG449" s="342"/>
      <c r="FBH449" s="342"/>
      <c r="FBI449" s="342"/>
      <c r="FBJ449" s="342"/>
      <c r="FBK449" s="342"/>
      <c r="FBL449" s="342"/>
      <c r="FBM449" s="342"/>
      <c r="FBN449" s="342"/>
      <c r="FBO449" s="342"/>
      <c r="FBP449" s="342"/>
      <c r="FBQ449" s="342"/>
      <c r="FBR449" s="342"/>
      <c r="FBS449" s="342"/>
      <c r="FBT449" s="342"/>
      <c r="FBU449" s="342"/>
      <c r="FBV449" s="342"/>
      <c r="FBW449" s="342"/>
      <c r="FBX449" s="342"/>
      <c r="FBY449" s="342"/>
      <c r="FBZ449" s="342"/>
      <c r="FCA449" s="342"/>
      <c r="FCB449" s="342"/>
      <c r="FCC449" s="342"/>
      <c r="FCD449" s="342"/>
      <c r="FCE449" s="342"/>
      <c r="FCF449" s="342"/>
      <c r="FCG449" s="342"/>
      <c r="FCH449" s="342"/>
      <c r="FCI449" s="342"/>
      <c r="FCJ449" s="342"/>
      <c r="FCK449" s="342"/>
      <c r="FCL449" s="342"/>
      <c r="FCM449" s="342"/>
      <c r="FCN449" s="342"/>
      <c r="FCO449" s="342"/>
      <c r="FCP449" s="342"/>
      <c r="FCQ449" s="342"/>
      <c r="FCR449" s="342"/>
      <c r="FCS449" s="342"/>
      <c r="FCT449" s="342"/>
      <c r="FCU449" s="342"/>
      <c r="FCV449" s="342"/>
      <c r="FCW449" s="342"/>
      <c r="FCX449" s="342"/>
      <c r="FCY449" s="342"/>
      <c r="FCZ449" s="342"/>
      <c r="FDA449" s="342"/>
      <c r="FDB449" s="342"/>
      <c r="FDC449" s="342"/>
      <c r="FDD449" s="342"/>
      <c r="FDE449" s="342"/>
      <c r="FDF449" s="342"/>
      <c r="FDG449" s="342"/>
      <c r="FDH449" s="342"/>
      <c r="FDI449" s="342"/>
      <c r="FDJ449" s="342"/>
      <c r="FDK449" s="342"/>
      <c r="FDL449" s="342"/>
      <c r="FDM449" s="342"/>
      <c r="FDN449" s="342"/>
      <c r="FDO449" s="342"/>
      <c r="FDP449" s="342"/>
      <c r="FDQ449" s="342"/>
      <c r="FDR449" s="342"/>
      <c r="FDS449" s="342"/>
      <c r="FDT449" s="342"/>
      <c r="FDU449" s="342"/>
      <c r="FDV449" s="342"/>
      <c r="FDW449" s="342"/>
      <c r="FDX449" s="342"/>
      <c r="FDY449" s="342"/>
      <c r="FDZ449" s="342"/>
      <c r="FEA449" s="342"/>
      <c r="FEB449" s="342"/>
      <c r="FEC449" s="342"/>
      <c r="FED449" s="342"/>
      <c r="FEE449" s="342"/>
      <c r="FEF449" s="342"/>
      <c r="FEG449" s="342"/>
      <c r="FEH449" s="342"/>
      <c r="FEI449" s="342"/>
      <c r="FEJ449" s="342"/>
      <c r="FEK449" s="342"/>
      <c r="FEL449" s="342"/>
      <c r="FEM449" s="342"/>
      <c r="FEN449" s="342"/>
      <c r="FEO449" s="342"/>
      <c r="FEP449" s="342"/>
      <c r="FEQ449" s="342"/>
      <c r="FER449" s="342"/>
      <c r="FES449" s="342"/>
      <c r="FET449" s="342"/>
      <c r="FEU449" s="342"/>
      <c r="FEV449" s="342"/>
      <c r="FEW449" s="342"/>
      <c r="FEX449" s="342"/>
      <c r="FEY449" s="342"/>
      <c r="FEZ449" s="342"/>
      <c r="FFA449" s="342"/>
      <c r="FFB449" s="342"/>
      <c r="FFC449" s="342"/>
      <c r="FFD449" s="342"/>
      <c r="FFE449" s="342"/>
      <c r="FFF449" s="342"/>
      <c r="FFG449" s="342"/>
      <c r="FFH449" s="342"/>
      <c r="FFI449" s="342"/>
      <c r="FFJ449" s="342"/>
      <c r="FFK449" s="342"/>
      <c r="FFL449" s="342"/>
      <c r="FFM449" s="342"/>
      <c r="FFN449" s="342"/>
      <c r="FFO449" s="342"/>
      <c r="FFP449" s="342"/>
      <c r="FFQ449" s="342"/>
      <c r="FFR449" s="342"/>
      <c r="FFS449" s="342"/>
      <c r="FFT449" s="342"/>
      <c r="FFU449" s="342"/>
      <c r="FFV449" s="342"/>
      <c r="FFW449" s="342"/>
      <c r="FFX449" s="342"/>
      <c r="FFY449" s="342"/>
      <c r="FFZ449" s="342"/>
      <c r="FGA449" s="342"/>
      <c r="FGB449" s="342"/>
      <c r="FGC449" s="342"/>
      <c r="FGD449" s="342"/>
      <c r="FGE449" s="342"/>
      <c r="FGF449" s="342"/>
      <c r="FGG449" s="342"/>
      <c r="FGH449" s="342"/>
      <c r="FGI449" s="342"/>
      <c r="FGJ449" s="342"/>
      <c r="FGK449" s="342"/>
      <c r="FGL449" s="342"/>
      <c r="FGM449" s="342"/>
      <c r="FGN449" s="342"/>
      <c r="FGO449" s="342"/>
      <c r="FGP449" s="342"/>
      <c r="FGQ449" s="342"/>
      <c r="FGR449" s="342"/>
      <c r="FGS449" s="342"/>
      <c r="FGT449" s="342"/>
      <c r="FGU449" s="342"/>
      <c r="FGV449" s="342"/>
      <c r="FGW449" s="342"/>
      <c r="FGX449" s="342"/>
      <c r="FGY449" s="342"/>
      <c r="FGZ449" s="342"/>
      <c r="FHA449" s="342"/>
      <c r="FHB449" s="342"/>
      <c r="FHC449" s="342"/>
      <c r="FHD449" s="342"/>
      <c r="FHE449" s="342"/>
      <c r="FHF449" s="342"/>
      <c r="FHG449" s="342"/>
      <c r="FHH449" s="342"/>
      <c r="FHI449" s="342"/>
      <c r="FHJ449" s="342"/>
      <c r="FHK449" s="342"/>
      <c r="FHL449" s="342"/>
      <c r="FHM449" s="342"/>
      <c r="FHN449" s="342"/>
      <c r="FHO449" s="342"/>
      <c r="FHP449" s="342"/>
      <c r="FHQ449" s="342"/>
      <c r="FHR449" s="342"/>
      <c r="FHS449" s="342"/>
      <c r="FHT449" s="342"/>
      <c r="FHU449" s="342"/>
      <c r="FHV449" s="342"/>
      <c r="FHW449" s="342"/>
      <c r="FHX449" s="342"/>
      <c r="FHY449" s="342"/>
      <c r="FHZ449" s="342"/>
      <c r="FIA449" s="342"/>
      <c r="FIB449" s="342"/>
      <c r="FIC449" s="342"/>
      <c r="FID449" s="342"/>
      <c r="FIE449" s="342"/>
      <c r="FIF449" s="342"/>
      <c r="FIG449" s="342"/>
      <c r="FIH449" s="342"/>
      <c r="FII449" s="342"/>
      <c r="FIJ449" s="342"/>
      <c r="FIK449" s="342"/>
      <c r="FIL449" s="342"/>
      <c r="FIM449" s="342"/>
      <c r="FIN449" s="342"/>
      <c r="FIO449" s="342"/>
      <c r="FIP449" s="342"/>
      <c r="FIQ449" s="342"/>
      <c r="FIR449" s="342"/>
      <c r="FIS449" s="342"/>
      <c r="FIT449" s="342"/>
      <c r="FIU449" s="342"/>
      <c r="FIV449" s="342"/>
      <c r="FIW449" s="342"/>
      <c r="FIX449" s="342"/>
      <c r="FIY449" s="342"/>
      <c r="FIZ449" s="342"/>
      <c r="FJA449" s="342"/>
      <c r="FJB449" s="342"/>
      <c r="FJC449" s="342"/>
      <c r="FJD449" s="342"/>
      <c r="FJE449" s="342"/>
      <c r="FJF449" s="342"/>
      <c r="FJG449" s="342"/>
      <c r="FJH449" s="342"/>
      <c r="FJI449" s="342"/>
      <c r="FJJ449" s="342"/>
      <c r="FJK449" s="342"/>
      <c r="FJL449" s="342"/>
      <c r="FJM449" s="342"/>
      <c r="FJN449" s="342"/>
      <c r="FJO449" s="342"/>
      <c r="FJP449" s="342"/>
      <c r="FJQ449" s="342"/>
      <c r="FJR449" s="342"/>
      <c r="FJS449" s="342"/>
      <c r="FJT449" s="342"/>
      <c r="FJU449" s="342"/>
      <c r="FJV449" s="342"/>
      <c r="FJW449" s="342"/>
      <c r="FJX449" s="342"/>
      <c r="FJY449" s="342"/>
      <c r="FJZ449" s="342"/>
      <c r="FKA449" s="342"/>
      <c r="FKB449" s="342"/>
      <c r="FKC449" s="342"/>
      <c r="FKD449" s="342"/>
      <c r="FKE449" s="342"/>
      <c r="FKF449" s="342"/>
      <c r="FKG449" s="342"/>
      <c r="FKH449" s="342"/>
      <c r="FKI449" s="342"/>
      <c r="FKJ449" s="342"/>
      <c r="FKK449" s="342"/>
      <c r="FKL449" s="342"/>
      <c r="FKM449" s="342"/>
      <c r="FKN449" s="342"/>
      <c r="FKO449" s="342"/>
      <c r="FKP449" s="342"/>
      <c r="FKQ449" s="342"/>
      <c r="FKR449" s="342"/>
      <c r="FKS449" s="342"/>
      <c r="FKT449" s="342"/>
      <c r="FKU449" s="342"/>
      <c r="FKV449" s="342"/>
      <c r="FKW449" s="342"/>
      <c r="FKX449" s="342"/>
      <c r="FKY449" s="342"/>
      <c r="FKZ449" s="342"/>
      <c r="FLA449" s="342"/>
      <c r="FLB449" s="342"/>
      <c r="FLC449" s="342"/>
      <c r="FLD449" s="342"/>
      <c r="FLE449" s="342"/>
      <c r="FLF449" s="342"/>
      <c r="FLG449" s="342"/>
      <c r="FLH449" s="342"/>
      <c r="FLI449" s="342"/>
      <c r="FLJ449" s="342"/>
      <c r="FLK449" s="342"/>
      <c r="FLL449" s="342"/>
      <c r="FLM449" s="342"/>
      <c r="FLN449" s="342"/>
      <c r="FLO449" s="342"/>
      <c r="FLP449" s="342"/>
      <c r="FLQ449" s="342"/>
      <c r="FLR449" s="342"/>
      <c r="FLS449" s="342"/>
      <c r="FLT449" s="342"/>
      <c r="FLU449" s="342"/>
      <c r="FLV449" s="342"/>
      <c r="FLW449" s="342"/>
      <c r="FLX449" s="342"/>
      <c r="FLY449" s="342"/>
      <c r="FLZ449" s="342"/>
      <c r="FMA449" s="342"/>
      <c r="FMB449" s="342"/>
      <c r="FMC449" s="342"/>
      <c r="FMD449" s="342"/>
      <c r="FME449" s="342"/>
      <c r="FMF449" s="342"/>
      <c r="FMG449" s="342"/>
      <c r="FMH449" s="342"/>
      <c r="FMI449" s="342"/>
      <c r="FMJ449" s="342"/>
      <c r="FMK449" s="342"/>
      <c r="FML449" s="342"/>
      <c r="FMM449" s="342"/>
      <c r="FMN449" s="342"/>
      <c r="FMO449" s="342"/>
      <c r="FMP449" s="342"/>
      <c r="FMQ449" s="342"/>
      <c r="FMR449" s="342"/>
      <c r="FMS449" s="342"/>
      <c r="FMT449" s="342"/>
      <c r="FMU449" s="342"/>
      <c r="FMV449" s="342"/>
      <c r="FMW449" s="342"/>
      <c r="FMX449" s="342"/>
      <c r="FMY449" s="342"/>
      <c r="FMZ449" s="342"/>
      <c r="FNA449" s="342"/>
      <c r="FNB449" s="342"/>
      <c r="FNC449" s="342"/>
      <c r="FND449" s="342"/>
      <c r="FNE449" s="342"/>
      <c r="FNF449" s="342"/>
      <c r="FNG449" s="342"/>
      <c r="FNH449" s="342"/>
      <c r="FNI449" s="342"/>
      <c r="FNJ449" s="342"/>
      <c r="FNK449" s="342"/>
      <c r="FNL449" s="342"/>
      <c r="FNM449" s="342"/>
      <c r="FNN449" s="342"/>
      <c r="FNO449" s="342"/>
      <c r="FNP449" s="342"/>
      <c r="FNQ449" s="342"/>
      <c r="FNR449" s="342"/>
      <c r="FNS449" s="342"/>
      <c r="FNT449" s="342"/>
      <c r="FNU449" s="342"/>
      <c r="FNV449" s="342"/>
      <c r="FNW449" s="342"/>
      <c r="FNX449" s="342"/>
      <c r="FNY449" s="342"/>
      <c r="FNZ449" s="342"/>
      <c r="FOA449" s="342"/>
      <c r="FOB449" s="342"/>
      <c r="FOC449" s="342"/>
      <c r="FOD449" s="342"/>
      <c r="FOE449" s="342"/>
      <c r="FOF449" s="342"/>
      <c r="FOG449" s="342"/>
      <c r="FOH449" s="342"/>
      <c r="FOI449" s="342"/>
      <c r="FOJ449" s="342"/>
      <c r="FOK449" s="342"/>
      <c r="FOL449" s="342"/>
      <c r="FOM449" s="342"/>
      <c r="FON449" s="342"/>
      <c r="FOO449" s="342"/>
      <c r="FOP449" s="342"/>
      <c r="FOQ449" s="342"/>
      <c r="FOR449" s="342"/>
      <c r="FOS449" s="342"/>
      <c r="FOT449" s="342"/>
      <c r="FOU449" s="342"/>
      <c r="FOV449" s="342"/>
      <c r="FOW449" s="342"/>
      <c r="FOX449" s="342"/>
      <c r="FOY449" s="342"/>
      <c r="FOZ449" s="342"/>
      <c r="FPA449" s="342"/>
      <c r="FPB449" s="342"/>
      <c r="FPC449" s="342"/>
      <c r="FPD449" s="342"/>
      <c r="FPE449" s="342"/>
      <c r="FPF449" s="342"/>
      <c r="FPG449" s="342"/>
      <c r="FPH449" s="342"/>
      <c r="FPI449" s="342"/>
      <c r="FPJ449" s="342"/>
      <c r="FPK449" s="342"/>
      <c r="FPL449" s="342"/>
      <c r="FPM449" s="342"/>
      <c r="FPN449" s="342"/>
      <c r="FPO449" s="342"/>
      <c r="FPP449" s="342"/>
      <c r="FPQ449" s="342"/>
      <c r="FPR449" s="342"/>
      <c r="FPS449" s="342"/>
      <c r="FPT449" s="342"/>
      <c r="FPU449" s="342"/>
      <c r="FPV449" s="342"/>
      <c r="FPW449" s="342"/>
      <c r="FPX449" s="342"/>
      <c r="FPY449" s="342"/>
      <c r="FPZ449" s="342"/>
      <c r="FQA449" s="342"/>
      <c r="FQB449" s="342"/>
      <c r="FQC449" s="342"/>
      <c r="FQD449" s="342"/>
      <c r="FQE449" s="342"/>
      <c r="FQF449" s="342"/>
      <c r="FQG449" s="342"/>
      <c r="FQH449" s="342"/>
      <c r="FQI449" s="342"/>
      <c r="FQJ449" s="342"/>
      <c r="FQK449" s="342"/>
      <c r="FQL449" s="342"/>
      <c r="FQM449" s="342"/>
      <c r="FQN449" s="342"/>
      <c r="FQO449" s="342"/>
      <c r="FQP449" s="342"/>
      <c r="FQQ449" s="342"/>
      <c r="FQR449" s="342"/>
      <c r="FQS449" s="342"/>
      <c r="FQT449" s="342"/>
      <c r="FQU449" s="342"/>
      <c r="FQV449" s="342"/>
      <c r="FQW449" s="342"/>
      <c r="FQX449" s="342"/>
      <c r="FQY449" s="342"/>
      <c r="FQZ449" s="342"/>
      <c r="FRA449" s="342"/>
      <c r="FRB449" s="342"/>
      <c r="FRC449" s="342"/>
      <c r="FRD449" s="342"/>
      <c r="FRE449" s="342"/>
      <c r="FRF449" s="342"/>
      <c r="FRG449" s="342"/>
      <c r="FRH449" s="342"/>
      <c r="FRI449" s="342"/>
      <c r="FRJ449" s="342"/>
      <c r="FRK449" s="342"/>
      <c r="FRL449" s="342"/>
      <c r="FRM449" s="342"/>
      <c r="FRN449" s="342"/>
      <c r="FRO449" s="342"/>
      <c r="FRP449" s="342"/>
      <c r="FRQ449" s="342"/>
      <c r="FRR449" s="342"/>
      <c r="FRS449" s="342"/>
      <c r="FRT449" s="342"/>
      <c r="FRU449" s="342"/>
      <c r="FRV449" s="342"/>
      <c r="FRW449" s="342"/>
      <c r="FRX449" s="342"/>
      <c r="FRY449" s="342"/>
      <c r="FRZ449" s="342"/>
      <c r="FSA449" s="342"/>
      <c r="FSB449" s="342"/>
      <c r="FSC449" s="342"/>
      <c r="FSD449" s="342"/>
      <c r="FSE449" s="342"/>
      <c r="FSF449" s="342"/>
      <c r="FSG449" s="342"/>
      <c r="FSH449" s="342"/>
      <c r="FSI449" s="342"/>
      <c r="FSJ449" s="342"/>
      <c r="FSK449" s="342"/>
      <c r="FSL449" s="342"/>
      <c r="FSM449" s="342"/>
      <c r="FSN449" s="342"/>
      <c r="FSO449" s="342"/>
      <c r="FSP449" s="342"/>
      <c r="FSQ449" s="342"/>
      <c r="FSR449" s="342"/>
      <c r="FSS449" s="342"/>
      <c r="FST449" s="342"/>
      <c r="FSU449" s="342"/>
      <c r="FSV449" s="342"/>
      <c r="FSW449" s="342"/>
      <c r="FSX449" s="342"/>
      <c r="FSY449" s="342"/>
      <c r="FSZ449" s="342"/>
      <c r="FTA449" s="342"/>
      <c r="FTB449" s="342"/>
      <c r="FTC449" s="342"/>
      <c r="FTD449" s="342"/>
      <c r="FTE449" s="342"/>
      <c r="FTF449" s="342"/>
      <c r="FTG449" s="342"/>
      <c r="FTH449" s="342"/>
      <c r="FTI449" s="342"/>
      <c r="FTJ449" s="342"/>
      <c r="FTK449" s="342"/>
      <c r="FTL449" s="342"/>
      <c r="FTM449" s="342"/>
      <c r="FTN449" s="342"/>
      <c r="FTO449" s="342"/>
      <c r="FTP449" s="342"/>
      <c r="FTQ449" s="342"/>
      <c r="FTR449" s="342"/>
      <c r="FTS449" s="342"/>
      <c r="FTT449" s="342"/>
      <c r="FTU449" s="342"/>
      <c r="FTV449" s="342"/>
      <c r="FTW449" s="342"/>
      <c r="FTX449" s="342"/>
      <c r="FTY449" s="342"/>
      <c r="FTZ449" s="342"/>
      <c r="FUA449" s="342"/>
      <c r="FUB449" s="342"/>
      <c r="FUC449" s="342"/>
      <c r="FUD449" s="342"/>
      <c r="FUE449" s="342"/>
      <c r="FUF449" s="342"/>
      <c r="FUG449" s="342"/>
      <c r="FUH449" s="342"/>
      <c r="FUI449" s="342"/>
      <c r="FUJ449" s="342"/>
      <c r="FUK449" s="342"/>
      <c r="FUL449" s="342"/>
      <c r="FUM449" s="342"/>
      <c r="FUN449" s="342"/>
      <c r="FUO449" s="342"/>
      <c r="FUP449" s="342"/>
      <c r="FUQ449" s="342"/>
      <c r="FUR449" s="342"/>
      <c r="FUS449" s="342"/>
      <c r="FUT449" s="342"/>
      <c r="FUU449" s="342"/>
      <c r="FUV449" s="342"/>
      <c r="FUW449" s="342"/>
      <c r="FUX449" s="342"/>
      <c r="FUY449" s="342"/>
      <c r="FUZ449" s="342"/>
      <c r="FVA449" s="342"/>
      <c r="FVB449" s="342"/>
      <c r="FVC449" s="342"/>
      <c r="FVD449" s="342"/>
      <c r="FVE449" s="342"/>
      <c r="FVF449" s="342"/>
      <c r="FVG449" s="342"/>
      <c r="FVH449" s="342"/>
      <c r="FVI449" s="342"/>
      <c r="FVJ449" s="342"/>
      <c r="FVK449" s="342"/>
      <c r="FVL449" s="342"/>
      <c r="FVM449" s="342"/>
      <c r="FVN449" s="342"/>
      <c r="FVO449" s="342"/>
      <c r="FVP449" s="342"/>
      <c r="FVQ449" s="342"/>
      <c r="FVR449" s="342"/>
      <c r="FVS449" s="342"/>
      <c r="FVT449" s="342"/>
      <c r="FVU449" s="342"/>
      <c r="FVV449" s="342"/>
      <c r="FVW449" s="342"/>
      <c r="FVX449" s="342"/>
      <c r="FVY449" s="342"/>
      <c r="FVZ449" s="342"/>
      <c r="FWA449" s="342"/>
      <c r="FWB449" s="342"/>
      <c r="FWC449" s="342"/>
      <c r="FWD449" s="342"/>
      <c r="FWE449" s="342"/>
      <c r="FWF449" s="342"/>
      <c r="FWG449" s="342"/>
      <c r="FWH449" s="342"/>
      <c r="FWI449" s="342"/>
      <c r="FWJ449" s="342"/>
      <c r="FWK449" s="342"/>
      <c r="FWL449" s="342"/>
      <c r="FWM449" s="342"/>
      <c r="FWN449" s="342"/>
      <c r="FWO449" s="342"/>
      <c r="FWP449" s="342"/>
      <c r="FWQ449" s="342"/>
      <c r="FWR449" s="342"/>
      <c r="FWS449" s="342"/>
      <c r="FWT449" s="342"/>
      <c r="FWU449" s="342"/>
      <c r="FWV449" s="342"/>
      <c r="FWW449" s="342"/>
      <c r="FWX449" s="342"/>
      <c r="FWY449" s="342"/>
      <c r="FWZ449" s="342"/>
      <c r="FXA449" s="342"/>
      <c r="FXB449" s="342"/>
      <c r="FXC449" s="342"/>
      <c r="FXD449" s="342"/>
      <c r="FXE449" s="342"/>
      <c r="FXF449" s="342"/>
      <c r="FXG449" s="342"/>
      <c r="FXH449" s="342"/>
      <c r="FXI449" s="342"/>
      <c r="FXJ449" s="342"/>
      <c r="FXK449" s="342"/>
      <c r="FXL449" s="342"/>
      <c r="FXM449" s="342"/>
      <c r="FXN449" s="342"/>
      <c r="FXO449" s="342"/>
      <c r="FXP449" s="342"/>
      <c r="FXQ449" s="342"/>
      <c r="FXR449" s="342"/>
      <c r="FXS449" s="342"/>
      <c r="FXT449" s="342"/>
      <c r="FXU449" s="342"/>
      <c r="FXV449" s="342"/>
      <c r="FXW449" s="342"/>
      <c r="FXX449" s="342"/>
      <c r="FXY449" s="342"/>
      <c r="FXZ449" s="342"/>
      <c r="FYA449" s="342"/>
      <c r="FYB449" s="342"/>
      <c r="FYC449" s="342"/>
      <c r="FYD449" s="342"/>
      <c r="FYE449" s="342"/>
      <c r="FYF449" s="342"/>
      <c r="FYG449" s="342"/>
      <c r="FYH449" s="342"/>
      <c r="FYI449" s="342"/>
      <c r="FYJ449" s="342"/>
      <c r="FYK449" s="342"/>
      <c r="FYL449" s="342"/>
      <c r="FYM449" s="342"/>
      <c r="FYN449" s="342"/>
      <c r="FYO449" s="342"/>
      <c r="FYP449" s="342"/>
      <c r="FYQ449" s="342"/>
      <c r="FYR449" s="342"/>
      <c r="FYS449" s="342"/>
      <c r="FYT449" s="342"/>
      <c r="FYU449" s="342"/>
      <c r="FYV449" s="342"/>
      <c r="FYW449" s="342"/>
      <c r="FYX449" s="342"/>
      <c r="FYY449" s="342"/>
      <c r="FYZ449" s="342"/>
      <c r="FZA449" s="342"/>
      <c r="FZB449" s="342"/>
      <c r="FZC449" s="342"/>
      <c r="FZD449" s="342"/>
      <c r="FZE449" s="342"/>
      <c r="FZF449" s="342"/>
      <c r="FZG449" s="342"/>
      <c r="FZH449" s="342"/>
      <c r="FZI449" s="342"/>
      <c r="FZJ449" s="342"/>
      <c r="FZK449" s="342"/>
      <c r="FZL449" s="342"/>
      <c r="FZM449" s="342"/>
      <c r="FZN449" s="342"/>
      <c r="FZO449" s="342"/>
      <c r="FZP449" s="342"/>
      <c r="FZQ449" s="342"/>
      <c r="FZR449" s="342"/>
      <c r="FZS449" s="342"/>
      <c r="FZT449" s="342"/>
      <c r="FZU449" s="342"/>
      <c r="FZV449" s="342"/>
      <c r="FZW449" s="342"/>
      <c r="FZX449" s="342"/>
      <c r="FZY449" s="342"/>
      <c r="FZZ449" s="342"/>
      <c r="GAA449" s="342"/>
      <c r="GAB449" s="342"/>
      <c r="GAC449" s="342"/>
      <c r="GAD449" s="342"/>
      <c r="GAE449" s="342"/>
      <c r="GAF449" s="342"/>
      <c r="GAG449" s="342"/>
      <c r="GAH449" s="342"/>
      <c r="GAI449" s="342"/>
      <c r="GAJ449" s="342"/>
      <c r="GAK449" s="342"/>
      <c r="GAL449" s="342"/>
      <c r="GAM449" s="342"/>
      <c r="GAN449" s="342"/>
      <c r="GAO449" s="342"/>
      <c r="GAP449" s="342"/>
      <c r="GAQ449" s="342"/>
      <c r="GAR449" s="342"/>
      <c r="GAS449" s="342"/>
      <c r="GAT449" s="342"/>
      <c r="GAU449" s="342"/>
      <c r="GAV449" s="342"/>
      <c r="GAW449" s="342"/>
      <c r="GAX449" s="342"/>
      <c r="GAY449" s="342"/>
      <c r="GAZ449" s="342"/>
      <c r="GBA449" s="342"/>
      <c r="GBB449" s="342"/>
      <c r="GBC449" s="342"/>
      <c r="GBD449" s="342"/>
      <c r="GBE449" s="342"/>
      <c r="GBF449" s="342"/>
      <c r="GBG449" s="342"/>
      <c r="GBH449" s="342"/>
      <c r="GBI449" s="342"/>
      <c r="GBJ449" s="342"/>
      <c r="GBK449" s="342"/>
      <c r="GBL449" s="342"/>
      <c r="GBM449" s="342"/>
      <c r="GBN449" s="342"/>
      <c r="GBO449" s="342"/>
      <c r="GBP449" s="342"/>
      <c r="GBQ449" s="342"/>
      <c r="GBR449" s="342"/>
      <c r="GBS449" s="342"/>
      <c r="GBT449" s="342"/>
      <c r="GBU449" s="342"/>
      <c r="GBV449" s="342"/>
      <c r="GBW449" s="342"/>
      <c r="GBX449" s="342"/>
      <c r="GBY449" s="342"/>
      <c r="GBZ449" s="342"/>
      <c r="GCA449" s="342"/>
      <c r="GCB449" s="342"/>
      <c r="GCC449" s="342"/>
      <c r="GCD449" s="342"/>
      <c r="GCE449" s="342"/>
      <c r="GCF449" s="342"/>
      <c r="GCG449" s="342"/>
      <c r="GCH449" s="342"/>
      <c r="GCI449" s="342"/>
      <c r="GCJ449" s="342"/>
      <c r="GCK449" s="342"/>
      <c r="GCL449" s="342"/>
      <c r="GCM449" s="342"/>
      <c r="GCN449" s="342"/>
      <c r="GCO449" s="342"/>
      <c r="GCP449" s="342"/>
      <c r="GCQ449" s="342"/>
      <c r="GCR449" s="342"/>
      <c r="GCS449" s="342"/>
      <c r="GCT449" s="342"/>
      <c r="GCU449" s="342"/>
      <c r="GCV449" s="342"/>
      <c r="GCW449" s="342"/>
      <c r="GCX449" s="342"/>
      <c r="GCY449" s="342"/>
      <c r="GCZ449" s="342"/>
      <c r="GDA449" s="342"/>
      <c r="GDB449" s="342"/>
      <c r="GDC449" s="342"/>
      <c r="GDD449" s="342"/>
      <c r="GDE449" s="342"/>
      <c r="GDF449" s="342"/>
      <c r="GDG449" s="342"/>
      <c r="GDH449" s="342"/>
      <c r="GDI449" s="342"/>
      <c r="GDJ449" s="342"/>
      <c r="GDK449" s="342"/>
      <c r="GDL449" s="342"/>
      <c r="GDM449" s="342"/>
      <c r="GDN449" s="342"/>
      <c r="GDO449" s="342"/>
      <c r="GDP449" s="342"/>
      <c r="GDQ449" s="342"/>
      <c r="GDR449" s="342"/>
      <c r="GDS449" s="342"/>
      <c r="GDT449" s="342"/>
      <c r="GDU449" s="342"/>
      <c r="GDV449" s="342"/>
      <c r="GDW449" s="342"/>
      <c r="GDX449" s="342"/>
      <c r="GDY449" s="342"/>
      <c r="GDZ449" s="342"/>
      <c r="GEA449" s="342"/>
      <c r="GEB449" s="342"/>
      <c r="GEC449" s="342"/>
      <c r="GED449" s="342"/>
      <c r="GEE449" s="342"/>
      <c r="GEF449" s="342"/>
      <c r="GEG449" s="342"/>
      <c r="GEH449" s="342"/>
      <c r="GEI449" s="342"/>
      <c r="GEJ449" s="342"/>
      <c r="GEK449" s="342"/>
      <c r="GEL449" s="342"/>
      <c r="GEM449" s="342"/>
      <c r="GEN449" s="342"/>
      <c r="GEO449" s="342"/>
      <c r="GEP449" s="342"/>
      <c r="GEQ449" s="342"/>
      <c r="GER449" s="342"/>
      <c r="GES449" s="342"/>
      <c r="GET449" s="342"/>
      <c r="GEU449" s="342"/>
      <c r="GEV449" s="342"/>
      <c r="GEW449" s="342"/>
      <c r="GEX449" s="342"/>
      <c r="GEY449" s="342"/>
      <c r="GEZ449" s="342"/>
      <c r="GFA449" s="342"/>
      <c r="GFB449" s="342"/>
      <c r="GFC449" s="342"/>
      <c r="GFD449" s="342"/>
      <c r="GFE449" s="342"/>
      <c r="GFF449" s="342"/>
      <c r="GFG449" s="342"/>
      <c r="GFH449" s="342"/>
      <c r="GFI449" s="342"/>
      <c r="GFJ449" s="342"/>
      <c r="GFK449" s="342"/>
      <c r="GFL449" s="342"/>
      <c r="GFM449" s="342"/>
      <c r="GFN449" s="342"/>
      <c r="GFO449" s="342"/>
      <c r="GFP449" s="342"/>
      <c r="GFQ449" s="342"/>
      <c r="GFR449" s="342"/>
      <c r="GFS449" s="342"/>
      <c r="GFT449" s="342"/>
      <c r="GFU449" s="342"/>
      <c r="GFV449" s="342"/>
      <c r="GFW449" s="342"/>
      <c r="GFX449" s="342"/>
      <c r="GFY449" s="342"/>
      <c r="GFZ449" s="342"/>
      <c r="GGA449" s="342"/>
      <c r="GGB449" s="342"/>
      <c r="GGC449" s="342"/>
      <c r="GGD449" s="342"/>
      <c r="GGE449" s="342"/>
      <c r="GGF449" s="342"/>
      <c r="GGG449" s="342"/>
      <c r="GGH449" s="342"/>
      <c r="GGI449" s="342"/>
      <c r="GGJ449" s="342"/>
      <c r="GGK449" s="342"/>
      <c r="GGL449" s="342"/>
      <c r="GGM449" s="342"/>
      <c r="GGN449" s="342"/>
      <c r="GGO449" s="342"/>
      <c r="GGP449" s="342"/>
      <c r="GGQ449" s="342"/>
      <c r="GGR449" s="342"/>
      <c r="GGS449" s="342"/>
      <c r="GGT449" s="342"/>
      <c r="GGU449" s="342"/>
      <c r="GGV449" s="342"/>
      <c r="GGW449" s="342"/>
      <c r="GGX449" s="342"/>
      <c r="GGY449" s="342"/>
      <c r="GGZ449" s="342"/>
      <c r="GHA449" s="342"/>
      <c r="GHB449" s="342"/>
      <c r="GHC449" s="342"/>
      <c r="GHD449" s="342"/>
      <c r="GHE449" s="342"/>
      <c r="GHF449" s="342"/>
      <c r="GHG449" s="342"/>
      <c r="GHH449" s="342"/>
      <c r="GHI449" s="342"/>
      <c r="GHJ449" s="342"/>
      <c r="GHK449" s="342"/>
      <c r="GHL449" s="342"/>
      <c r="GHM449" s="342"/>
      <c r="GHN449" s="342"/>
      <c r="GHO449" s="342"/>
      <c r="GHP449" s="342"/>
      <c r="GHQ449" s="342"/>
      <c r="GHR449" s="342"/>
      <c r="GHS449" s="342"/>
      <c r="GHT449" s="342"/>
      <c r="GHU449" s="342"/>
      <c r="GHV449" s="342"/>
      <c r="GHW449" s="342"/>
      <c r="GHX449" s="342"/>
      <c r="GHY449" s="342"/>
      <c r="GHZ449" s="342"/>
      <c r="GIA449" s="342"/>
      <c r="GIB449" s="342"/>
      <c r="GIC449" s="342"/>
      <c r="GID449" s="342"/>
      <c r="GIE449" s="342"/>
      <c r="GIF449" s="342"/>
      <c r="GIG449" s="342"/>
      <c r="GIH449" s="342"/>
      <c r="GII449" s="342"/>
      <c r="GIJ449" s="342"/>
      <c r="GIK449" s="342"/>
      <c r="GIL449" s="342"/>
      <c r="GIM449" s="342"/>
      <c r="GIN449" s="342"/>
      <c r="GIO449" s="342"/>
      <c r="GIP449" s="342"/>
      <c r="GIQ449" s="342"/>
      <c r="GIR449" s="342"/>
      <c r="GIS449" s="342"/>
      <c r="GIT449" s="342"/>
      <c r="GIU449" s="342"/>
      <c r="GIV449" s="342"/>
      <c r="GIW449" s="342"/>
      <c r="GIX449" s="342"/>
      <c r="GIY449" s="342"/>
      <c r="GIZ449" s="342"/>
      <c r="GJA449" s="342"/>
      <c r="GJB449" s="342"/>
      <c r="GJC449" s="342"/>
      <c r="GJD449" s="342"/>
      <c r="GJE449" s="342"/>
      <c r="GJF449" s="342"/>
      <c r="GJG449" s="342"/>
      <c r="GJH449" s="342"/>
      <c r="GJI449" s="342"/>
      <c r="GJJ449" s="342"/>
      <c r="GJK449" s="342"/>
      <c r="GJL449" s="342"/>
      <c r="GJM449" s="342"/>
      <c r="GJN449" s="342"/>
      <c r="GJO449" s="342"/>
      <c r="GJP449" s="342"/>
      <c r="GJQ449" s="342"/>
      <c r="GJR449" s="342"/>
      <c r="GJS449" s="342"/>
      <c r="GJT449" s="342"/>
      <c r="GJU449" s="342"/>
      <c r="GJV449" s="342"/>
      <c r="GJW449" s="342"/>
      <c r="GJX449" s="342"/>
      <c r="GJY449" s="342"/>
      <c r="GJZ449" s="342"/>
      <c r="GKA449" s="342"/>
      <c r="GKB449" s="342"/>
      <c r="GKC449" s="342"/>
      <c r="GKD449" s="342"/>
      <c r="GKE449" s="342"/>
      <c r="GKF449" s="342"/>
      <c r="GKG449" s="342"/>
      <c r="GKH449" s="342"/>
      <c r="GKI449" s="342"/>
      <c r="GKJ449" s="342"/>
      <c r="GKK449" s="342"/>
      <c r="GKL449" s="342"/>
      <c r="GKM449" s="342"/>
      <c r="GKN449" s="342"/>
      <c r="GKO449" s="342"/>
      <c r="GKP449" s="342"/>
      <c r="GKQ449" s="342"/>
      <c r="GKR449" s="342"/>
      <c r="GKS449" s="342"/>
      <c r="GKT449" s="342"/>
      <c r="GKU449" s="342"/>
      <c r="GKV449" s="342"/>
      <c r="GKW449" s="342"/>
      <c r="GKX449" s="342"/>
      <c r="GKY449" s="342"/>
      <c r="GKZ449" s="342"/>
      <c r="GLA449" s="342"/>
      <c r="GLB449" s="342"/>
      <c r="GLC449" s="342"/>
      <c r="GLD449" s="342"/>
      <c r="GLE449" s="342"/>
      <c r="GLF449" s="342"/>
      <c r="GLG449" s="342"/>
      <c r="GLH449" s="342"/>
      <c r="GLI449" s="342"/>
      <c r="GLJ449" s="342"/>
      <c r="GLK449" s="342"/>
      <c r="GLL449" s="342"/>
      <c r="GLM449" s="342"/>
      <c r="GLN449" s="342"/>
      <c r="GLO449" s="342"/>
      <c r="GLP449" s="342"/>
      <c r="GLQ449" s="342"/>
      <c r="GLR449" s="342"/>
      <c r="GLS449" s="342"/>
      <c r="GLT449" s="342"/>
      <c r="GLU449" s="342"/>
      <c r="GLV449" s="342"/>
      <c r="GLW449" s="342"/>
      <c r="GLX449" s="342"/>
      <c r="GLY449" s="342"/>
      <c r="GLZ449" s="342"/>
      <c r="GMA449" s="342"/>
      <c r="GMB449" s="342"/>
      <c r="GMC449" s="342"/>
      <c r="GMD449" s="342"/>
      <c r="GME449" s="342"/>
      <c r="GMF449" s="342"/>
      <c r="GMG449" s="342"/>
      <c r="GMH449" s="342"/>
      <c r="GMI449" s="342"/>
      <c r="GMJ449" s="342"/>
      <c r="GMK449" s="342"/>
      <c r="GML449" s="342"/>
      <c r="GMM449" s="342"/>
      <c r="GMN449" s="342"/>
      <c r="GMO449" s="342"/>
      <c r="GMP449" s="342"/>
      <c r="GMQ449" s="342"/>
      <c r="GMR449" s="342"/>
      <c r="GMS449" s="342"/>
      <c r="GMT449" s="342"/>
      <c r="GMU449" s="342"/>
      <c r="GMV449" s="342"/>
      <c r="GMW449" s="342"/>
      <c r="GMX449" s="342"/>
      <c r="GMY449" s="342"/>
      <c r="GMZ449" s="342"/>
      <c r="GNA449" s="342"/>
      <c r="GNB449" s="342"/>
      <c r="GNC449" s="342"/>
      <c r="GND449" s="342"/>
      <c r="GNE449" s="342"/>
      <c r="GNF449" s="342"/>
      <c r="GNG449" s="342"/>
      <c r="GNH449" s="342"/>
      <c r="GNI449" s="342"/>
      <c r="GNJ449" s="342"/>
      <c r="GNK449" s="342"/>
      <c r="GNL449" s="342"/>
      <c r="GNM449" s="342"/>
      <c r="GNN449" s="342"/>
      <c r="GNO449" s="342"/>
      <c r="GNP449" s="342"/>
      <c r="GNQ449" s="342"/>
      <c r="GNR449" s="342"/>
      <c r="GNS449" s="342"/>
      <c r="GNT449" s="342"/>
      <c r="GNU449" s="342"/>
      <c r="GNV449" s="342"/>
      <c r="GNW449" s="342"/>
      <c r="GNX449" s="342"/>
      <c r="GNY449" s="342"/>
      <c r="GNZ449" s="342"/>
      <c r="GOA449" s="342"/>
      <c r="GOB449" s="342"/>
      <c r="GOC449" s="342"/>
      <c r="GOD449" s="342"/>
      <c r="GOE449" s="342"/>
      <c r="GOF449" s="342"/>
      <c r="GOG449" s="342"/>
      <c r="GOH449" s="342"/>
      <c r="GOI449" s="342"/>
      <c r="GOJ449" s="342"/>
      <c r="GOK449" s="342"/>
      <c r="GOL449" s="342"/>
      <c r="GOM449" s="342"/>
      <c r="GON449" s="342"/>
      <c r="GOO449" s="342"/>
      <c r="GOP449" s="342"/>
      <c r="GOQ449" s="342"/>
      <c r="GOR449" s="342"/>
      <c r="GOS449" s="342"/>
      <c r="GOT449" s="342"/>
      <c r="GOU449" s="342"/>
      <c r="GOV449" s="342"/>
      <c r="GOW449" s="342"/>
      <c r="GOX449" s="342"/>
      <c r="GOY449" s="342"/>
      <c r="GOZ449" s="342"/>
      <c r="GPA449" s="342"/>
      <c r="GPB449" s="342"/>
      <c r="GPC449" s="342"/>
      <c r="GPD449" s="342"/>
      <c r="GPE449" s="342"/>
      <c r="GPF449" s="342"/>
      <c r="GPG449" s="342"/>
      <c r="GPH449" s="342"/>
      <c r="GPI449" s="342"/>
      <c r="GPJ449" s="342"/>
      <c r="GPK449" s="342"/>
      <c r="GPL449" s="342"/>
      <c r="GPM449" s="342"/>
      <c r="GPN449" s="342"/>
      <c r="GPO449" s="342"/>
      <c r="GPP449" s="342"/>
      <c r="GPQ449" s="342"/>
      <c r="GPR449" s="342"/>
      <c r="GPS449" s="342"/>
      <c r="GPT449" s="342"/>
      <c r="GPU449" s="342"/>
      <c r="GPV449" s="342"/>
      <c r="GPW449" s="342"/>
      <c r="GPX449" s="342"/>
      <c r="GPY449" s="342"/>
      <c r="GPZ449" s="342"/>
      <c r="GQA449" s="342"/>
      <c r="GQB449" s="342"/>
      <c r="GQC449" s="342"/>
      <c r="GQD449" s="342"/>
      <c r="GQE449" s="342"/>
      <c r="GQF449" s="342"/>
      <c r="GQG449" s="342"/>
      <c r="GQH449" s="342"/>
      <c r="GQI449" s="342"/>
      <c r="GQJ449" s="342"/>
      <c r="GQK449" s="342"/>
      <c r="GQL449" s="342"/>
      <c r="GQM449" s="342"/>
      <c r="GQN449" s="342"/>
      <c r="GQO449" s="342"/>
      <c r="GQP449" s="342"/>
      <c r="GQQ449" s="342"/>
      <c r="GQR449" s="342"/>
      <c r="GQS449" s="342"/>
      <c r="GQT449" s="342"/>
      <c r="GQU449" s="342"/>
      <c r="GQV449" s="342"/>
      <c r="GQW449" s="342"/>
      <c r="GQX449" s="342"/>
      <c r="GQY449" s="342"/>
      <c r="GQZ449" s="342"/>
      <c r="GRA449" s="342"/>
      <c r="GRB449" s="342"/>
      <c r="GRC449" s="342"/>
      <c r="GRD449" s="342"/>
      <c r="GRE449" s="342"/>
      <c r="GRF449" s="342"/>
      <c r="GRG449" s="342"/>
      <c r="GRH449" s="342"/>
      <c r="GRI449" s="342"/>
      <c r="GRJ449" s="342"/>
      <c r="GRK449" s="342"/>
      <c r="GRL449" s="342"/>
      <c r="GRM449" s="342"/>
      <c r="GRN449" s="342"/>
      <c r="GRO449" s="342"/>
      <c r="GRP449" s="342"/>
      <c r="GRQ449" s="342"/>
      <c r="GRR449" s="342"/>
      <c r="GRS449" s="342"/>
      <c r="GRT449" s="342"/>
      <c r="GRU449" s="342"/>
      <c r="GRV449" s="342"/>
      <c r="GRW449" s="342"/>
      <c r="GRX449" s="342"/>
      <c r="GRY449" s="342"/>
      <c r="GRZ449" s="342"/>
      <c r="GSA449" s="342"/>
      <c r="GSB449" s="342"/>
      <c r="GSC449" s="342"/>
      <c r="GSD449" s="342"/>
      <c r="GSE449" s="342"/>
      <c r="GSF449" s="342"/>
      <c r="GSG449" s="342"/>
      <c r="GSH449" s="342"/>
      <c r="GSI449" s="342"/>
      <c r="GSJ449" s="342"/>
      <c r="GSK449" s="342"/>
      <c r="GSL449" s="342"/>
      <c r="GSM449" s="342"/>
      <c r="GSN449" s="342"/>
      <c r="GSO449" s="342"/>
      <c r="GSP449" s="342"/>
      <c r="GSQ449" s="342"/>
      <c r="GSR449" s="342"/>
      <c r="GSS449" s="342"/>
      <c r="GST449" s="342"/>
      <c r="GSU449" s="342"/>
      <c r="GSV449" s="342"/>
      <c r="GSW449" s="342"/>
      <c r="GSX449" s="342"/>
      <c r="GSY449" s="342"/>
      <c r="GSZ449" s="342"/>
      <c r="GTA449" s="342"/>
      <c r="GTB449" s="342"/>
      <c r="GTC449" s="342"/>
      <c r="GTD449" s="342"/>
      <c r="GTE449" s="342"/>
      <c r="GTF449" s="342"/>
      <c r="GTG449" s="342"/>
      <c r="GTH449" s="342"/>
      <c r="GTI449" s="342"/>
      <c r="GTJ449" s="342"/>
      <c r="GTK449" s="342"/>
      <c r="GTL449" s="342"/>
      <c r="GTM449" s="342"/>
      <c r="GTN449" s="342"/>
      <c r="GTO449" s="342"/>
      <c r="GTP449" s="342"/>
      <c r="GTQ449" s="342"/>
      <c r="GTR449" s="342"/>
      <c r="GTS449" s="342"/>
      <c r="GTT449" s="342"/>
      <c r="GTU449" s="342"/>
      <c r="GTV449" s="342"/>
      <c r="GTW449" s="342"/>
      <c r="GTX449" s="342"/>
      <c r="GTY449" s="342"/>
      <c r="GTZ449" s="342"/>
      <c r="GUA449" s="342"/>
      <c r="GUB449" s="342"/>
      <c r="GUC449" s="342"/>
      <c r="GUD449" s="342"/>
      <c r="GUE449" s="342"/>
      <c r="GUF449" s="342"/>
      <c r="GUG449" s="342"/>
      <c r="GUH449" s="342"/>
      <c r="GUI449" s="342"/>
      <c r="GUJ449" s="342"/>
      <c r="GUK449" s="342"/>
      <c r="GUL449" s="342"/>
      <c r="GUM449" s="342"/>
      <c r="GUN449" s="342"/>
      <c r="GUO449" s="342"/>
      <c r="GUP449" s="342"/>
      <c r="GUQ449" s="342"/>
      <c r="GUR449" s="342"/>
      <c r="GUS449" s="342"/>
      <c r="GUT449" s="342"/>
      <c r="GUU449" s="342"/>
      <c r="GUV449" s="342"/>
      <c r="GUW449" s="342"/>
      <c r="GUX449" s="342"/>
      <c r="GUY449" s="342"/>
      <c r="GUZ449" s="342"/>
      <c r="GVA449" s="342"/>
      <c r="GVB449" s="342"/>
      <c r="GVC449" s="342"/>
      <c r="GVD449" s="342"/>
      <c r="GVE449" s="342"/>
      <c r="GVF449" s="342"/>
      <c r="GVG449" s="342"/>
      <c r="GVH449" s="342"/>
      <c r="GVI449" s="342"/>
      <c r="GVJ449" s="342"/>
      <c r="GVK449" s="342"/>
      <c r="GVL449" s="342"/>
      <c r="GVM449" s="342"/>
      <c r="GVN449" s="342"/>
      <c r="GVO449" s="342"/>
      <c r="GVP449" s="342"/>
      <c r="GVQ449" s="342"/>
      <c r="GVR449" s="342"/>
      <c r="GVS449" s="342"/>
      <c r="GVT449" s="342"/>
      <c r="GVU449" s="342"/>
      <c r="GVV449" s="342"/>
      <c r="GVW449" s="342"/>
      <c r="GVX449" s="342"/>
      <c r="GVY449" s="342"/>
      <c r="GVZ449" s="342"/>
      <c r="GWA449" s="342"/>
      <c r="GWB449" s="342"/>
      <c r="GWC449" s="342"/>
      <c r="GWD449" s="342"/>
      <c r="GWE449" s="342"/>
      <c r="GWF449" s="342"/>
      <c r="GWG449" s="342"/>
      <c r="GWH449" s="342"/>
      <c r="GWI449" s="342"/>
      <c r="GWJ449" s="342"/>
      <c r="GWK449" s="342"/>
      <c r="GWL449" s="342"/>
      <c r="GWM449" s="342"/>
      <c r="GWN449" s="342"/>
      <c r="GWO449" s="342"/>
      <c r="GWP449" s="342"/>
      <c r="GWQ449" s="342"/>
      <c r="GWR449" s="342"/>
      <c r="GWS449" s="342"/>
      <c r="GWT449" s="342"/>
      <c r="GWU449" s="342"/>
      <c r="GWV449" s="342"/>
      <c r="GWW449" s="342"/>
      <c r="GWX449" s="342"/>
      <c r="GWY449" s="342"/>
      <c r="GWZ449" s="342"/>
      <c r="GXA449" s="342"/>
      <c r="GXB449" s="342"/>
      <c r="GXC449" s="342"/>
      <c r="GXD449" s="342"/>
      <c r="GXE449" s="342"/>
      <c r="GXF449" s="342"/>
      <c r="GXG449" s="342"/>
      <c r="GXH449" s="342"/>
      <c r="GXI449" s="342"/>
      <c r="GXJ449" s="342"/>
      <c r="GXK449" s="342"/>
      <c r="GXL449" s="342"/>
      <c r="GXM449" s="342"/>
      <c r="GXN449" s="342"/>
      <c r="GXO449" s="342"/>
      <c r="GXP449" s="342"/>
      <c r="GXQ449" s="342"/>
      <c r="GXR449" s="342"/>
      <c r="GXS449" s="342"/>
      <c r="GXT449" s="342"/>
      <c r="GXU449" s="342"/>
      <c r="GXV449" s="342"/>
      <c r="GXW449" s="342"/>
      <c r="GXX449" s="342"/>
      <c r="GXY449" s="342"/>
      <c r="GXZ449" s="342"/>
      <c r="GYA449" s="342"/>
      <c r="GYB449" s="342"/>
      <c r="GYC449" s="342"/>
      <c r="GYD449" s="342"/>
      <c r="GYE449" s="342"/>
      <c r="GYF449" s="342"/>
      <c r="GYG449" s="342"/>
      <c r="GYH449" s="342"/>
      <c r="GYI449" s="342"/>
      <c r="GYJ449" s="342"/>
      <c r="GYK449" s="342"/>
      <c r="GYL449" s="342"/>
      <c r="GYM449" s="342"/>
      <c r="GYN449" s="342"/>
      <c r="GYO449" s="342"/>
      <c r="GYP449" s="342"/>
      <c r="GYQ449" s="342"/>
      <c r="GYR449" s="342"/>
      <c r="GYS449" s="342"/>
      <c r="GYT449" s="342"/>
      <c r="GYU449" s="342"/>
      <c r="GYV449" s="342"/>
      <c r="GYW449" s="342"/>
      <c r="GYX449" s="342"/>
      <c r="GYY449" s="342"/>
      <c r="GYZ449" s="342"/>
      <c r="GZA449" s="342"/>
      <c r="GZB449" s="342"/>
      <c r="GZC449" s="342"/>
      <c r="GZD449" s="342"/>
      <c r="GZE449" s="342"/>
      <c r="GZF449" s="342"/>
      <c r="GZG449" s="342"/>
      <c r="GZH449" s="342"/>
      <c r="GZI449" s="342"/>
      <c r="GZJ449" s="342"/>
      <c r="GZK449" s="342"/>
      <c r="GZL449" s="342"/>
      <c r="GZM449" s="342"/>
      <c r="GZN449" s="342"/>
      <c r="GZO449" s="342"/>
      <c r="GZP449" s="342"/>
      <c r="GZQ449" s="342"/>
      <c r="GZR449" s="342"/>
      <c r="GZS449" s="342"/>
      <c r="GZT449" s="342"/>
      <c r="GZU449" s="342"/>
      <c r="GZV449" s="342"/>
      <c r="GZW449" s="342"/>
      <c r="GZX449" s="342"/>
      <c r="GZY449" s="342"/>
      <c r="GZZ449" s="342"/>
      <c r="HAA449" s="342"/>
      <c r="HAB449" s="342"/>
      <c r="HAC449" s="342"/>
      <c r="HAD449" s="342"/>
      <c r="HAE449" s="342"/>
      <c r="HAF449" s="342"/>
      <c r="HAG449" s="342"/>
      <c r="HAH449" s="342"/>
      <c r="HAI449" s="342"/>
      <c r="HAJ449" s="342"/>
      <c r="HAK449" s="342"/>
      <c r="HAL449" s="342"/>
      <c r="HAM449" s="342"/>
      <c r="HAN449" s="342"/>
      <c r="HAO449" s="342"/>
      <c r="HAP449" s="342"/>
      <c r="HAQ449" s="342"/>
      <c r="HAR449" s="342"/>
      <c r="HAS449" s="342"/>
      <c r="HAT449" s="342"/>
      <c r="HAU449" s="342"/>
      <c r="HAV449" s="342"/>
      <c r="HAW449" s="342"/>
      <c r="HAX449" s="342"/>
      <c r="HAY449" s="342"/>
      <c r="HAZ449" s="342"/>
      <c r="HBA449" s="342"/>
      <c r="HBB449" s="342"/>
      <c r="HBC449" s="342"/>
      <c r="HBD449" s="342"/>
      <c r="HBE449" s="342"/>
      <c r="HBF449" s="342"/>
      <c r="HBG449" s="342"/>
      <c r="HBH449" s="342"/>
      <c r="HBI449" s="342"/>
      <c r="HBJ449" s="342"/>
      <c r="HBK449" s="342"/>
      <c r="HBL449" s="342"/>
      <c r="HBM449" s="342"/>
      <c r="HBN449" s="342"/>
      <c r="HBO449" s="342"/>
      <c r="HBP449" s="342"/>
      <c r="HBQ449" s="342"/>
      <c r="HBR449" s="342"/>
      <c r="HBS449" s="342"/>
      <c r="HBT449" s="342"/>
      <c r="HBU449" s="342"/>
      <c r="HBV449" s="342"/>
      <c r="HBW449" s="342"/>
      <c r="HBX449" s="342"/>
      <c r="HBY449" s="342"/>
      <c r="HBZ449" s="342"/>
      <c r="HCA449" s="342"/>
      <c r="HCB449" s="342"/>
      <c r="HCC449" s="342"/>
      <c r="HCD449" s="342"/>
      <c r="HCE449" s="342"/>
      <c r="HCF449" s="342"/>
      <c r="HCG449" s="342"/>
      <c r="HCH449" s="342"/>
      <c r="HCI449" s="342"/>
      <c r="HCJ449" s="342"/>
      <c r="HCK449" s="342"/>
      <c r="HCL449" s="342"/>
      <c r="HCM449" s="342"/>
      <c r="HCN449" s="342"/>
      <c r="HCO449" s="342"/>
      <c r="HCP449" s="342"/>
      <c r="HCQ449" s="342"/>
      <c r="HCR449" s="342"/>
      <c r="HCS449" s="342"/>
      <c r="HCT449" s="342"/>
      <c r="HCU449" s="342"/>
      <c r="HCV449" s="342"/>
      <c r="HCW449" s="342"/>
      <c r="HCX449" s="342"/>
      <c r="HCY449" s="342"/>
      <c r="HCZ449" s="342"/>
      <c r="HDA449" s="342"/>
      <c r="HDB449" s="342"/>
      <c r="HDC449" s="342"/>
      <c r="HDD449" s="342"/>
      <c r="HDE449" s="342"/>
      <c r="HDF449" s="342"/>
      <c r="HDG449" s="342"/>
      <c r="HDH449" s="342"/>
      <c r="HDI449" s="342"/>
      <c r="HDJ449" s="342"/>
      <c r="HDK449" s="342"/>
      <c r="HDL449" s="342"/>
      <c r="HDM449" s="342"/>
      <c r="HDN449" s="342"/>
      <c r="HDO449" s="342"/>
      <c r="HDP449" s="342"/>
      <c r="HDQ449" s="342"/>
      <c r="HDR449" s="342"/>
      <c r="HDS449" s="342"/>
      <c r="HDT449" s="342"/>
      <c r="HDU449" s="342"/>
      <c r="HDV449" s="342"/>
      <c r="HDW449" s="342"/>
      <c r="HDX449" s="342"/>
      <c r="HDY449" s="342"/>
      <c r="HDZ449" s="342"/>
      <c r="HEA449" s="342"/>
      <c r="HEB449" s="342"/>
      <c r="HEC449" s="342"/>
      <c r="HED449" s="342"/>
      <c r="HEE449" s="342"/>
      <c r="HEF449" s="342"/>
      <c r="HEG449" s="342"/>
      <c r="HEH449" s="342"/>
      <c r="HEI449" s="342"/>
      <c r="HEJ449" s="342"/>
      <c r="HEK449" s="342"/>
      <c r="HEL449" s="342"/>
      <c r="HEM449" s="342"/>
      <c r="HEN449" s="342"/>
      <c r="HEO449" s="342"/>
      <c r="HEP449" s="342"/>
      <c r="HEQ449" s="342"/>
      <c r="HER449" s="342"/>
      <c r="HES449" s="342"/>
      <c r="HET449" s="342"/>
      <c r="HEU449" s="342"/>
      <c r="HEV449" s="342"/>
      <c r="HEW449" s="342"/>
      <c r="HEX449" s="342"/>
      <c r="HEY449" s="342"/>
      <c r="HEZ449" s="342"/>
      <c r="HFA449" s="342"/>
      <c r="HFB449" s="342"/>
      <c r="HFC449" s="342"/>
      <c r="HFD449" s="342"/>
      <c r="HFE449" s="342"/>
      <c r="HFF449" s="342"/>
      <c r="HFG449" s="342"/>
      <c r="HFH449" s="342"/>
      <c r="HFI449" s="342"/>
      <c r="HFJ449" s="342"/>
      <c r="HFK449" s="342"/>
      <c r="HFL449" s="342"/>
      <c r="HFM449" s="342"/>
      <c r="HFN449" s="342"/>
      <c r="HFO449" s="342"/>
      <c r="HFP449" s="342"/>
      <c r="HFQ449" s="342"/>
      <c r="HFR449" s="342"/>
      <c r="HFS449" s="342"/>
      <c r="HFT449" s="342"/>
      <c r="HFU449" s="342"/>
      <c r="HFV449" s="342"/>
      <c r="HFW449" s="342"/>
      <c r="HFX449" s="342"/>
      <c r="HFY449" s="342"/>
      <c r="HFZ449" s="342"/>
      <c r="HGA449" s="342"/>
      <c r="HGB449" s="342"/>
      <c r="HGC449" s="342"/>
      <c r="HGD449" s="342"/>
      <c r="HGE449" s="342"/>
      <c r="HGF449" s="342"/>
      <c r="HGG449" s="342"/>
      <c r="HGH449" s="342"/>
      <c r="HGI449" s="342"/>
      <c r="HGJ449" s="342"/>
      <c r="HGK449" s="342"/>
      <c r="HGL449" s="342"/>
      <c r="HGM449" s="342"/>
      <c r="HGN449" s="342"/>
      <c r="HGO449" s="342"/>
      <c r="HGP449" s="342"/>
      <c r="HGQ449" s="342"/>
      <c r="HGR449" s="342"/>
      <c r="HGS449" s="342"/>
      <c r="HGT449" s="342"/>
      <c r="HGU449" s="342"/>
      <c r="HGV449" s="342"/>
      <c r="HGW449" s="342"/>
      <c r="HGX449" s="342"/>
      <c r="HGY449" s="342"/>
      <c r="HGZ449" s="342"/>
      <c r="HHA449" s="342"/>
      <c r="HHB449" s="342"/>
      <c r="HHC449" s="342"/>
      <c r="HHD449" s="342"/>
      <c r="HHE449" s="342"/>
      <c r="HHF449" s="342"/>
      <c r="HHG449" s="342"/>
      <c r="HHH449" s="342"/>
      <c r="HHI449" s="342"/>
      <c r="HHJ449" s="342"/>
      <c r="HHK449" s="342"/>
      <c r="HHL449" s="342"/>
      <c r="HHM449" s="342"/>
      <c r="HHN449" s="342"/>
      <c r="HHO449" s="342"/>
      <c r="HHP449" s="342"/>
      <c r="HHQ449" s="342"/>
      <c r="HHR449" s="342"/>
      <c r="HHS449" s="342"/>
      <c r="HHT449" s="342"/>
      <c r="HHU449" s="342"/>
      <c r="HHV449" s="342"/>
      <c r="HHW449" s="342"/>
      <c r="HHX449" s="342"/>
      <c r="HHY449" s="342"/>
      <c r="HHZ449" s="342"/>
      <c r="HIA449" s="342"/>
      <c r="HIB449" s="342"/>
      <c r="HIC449" s="342"/>
      <c r="HID449" s="342"/>
      <c r="HIE449" s="342"/>
      <c r="HIF449" s="342"/>
      <c r="HIG449" s="342"/>
      <c r="HIH449" s="342"/>
      <c r="HII449" s="342"/>
      <c r="HIJ449" s="342"/>
      <c r="HIK449" s="342"/>
      <c r="HIL449" s="342"/>
      <c r="HIM449" s="342"/>
      <c r="HIN449" s="342"/>
      <c r="HIO449" s="342"/>
      <c r="HIP449" s="342"/>
      <c r="HIQ449" s="342"/>
      <c r="HIR449" s="342"/>
      <c r="HIS449" s="342"/>
      <c r="HIT449" s="342"/>
      <c r="HIU449" s="342"/>
      <c r="HIV449" s="342"/>
      <c r="HIW449" s="342"/>
      <c r="HIX449" s="342"/>
      <c r="HIY449" s="342"/>
      <c r="HIZ449" s="342"/>
      <c r="HJA449" s="342"/>
      <c r="HJB449" s="342"/>
      <c r="HJC449" s="342"/>
      <c r="HJD449" s="342"/>
      <c r="HJE449" s="342"/>
      <c r="HJF449" s="342"/>
      <c r="HJG449" s="342"/>
      <c r="HJH449" s="342"/>
      <c r="HJI449" s="342"/>
      <c r="HJJ449" s="342"/>
      <c r="HJK449" s="342"/>
      <c r="HJL449" s="342"/>
      <c r="HJM449" s="342"/>
      <c r="HJN449" s="342"/>
      <c r="HJO449" s="342"/>
      <c r="HJP449" s="342"/>
      <c r="HJQ449" s="342"/>
      <c r="HJR449" s="342"/>
      <c r="HJS449" s="342"/>
      <c r="HJT449" s="342"/>
      <c r="HJU449" s="342"/>
      <c r="HJV449" s="342"/>
      <c r="HJW449" s="342"/>
      <c r="HJX449" s="342"/>
      <c r="HJY449" s="342"/>
      <c r="HJZ449" s="342"/>
      <c r="HKA449" s="342"/>
      <c r="HKB449" s="342"/>
      <c r="HKC449" s="342"/>
      <c r="HKD449" s="342"/>
      <c r="HKE449" s="342"/>
      <c r="HKF449" s="342"/>
      <c r="HKG449" s="342"/>
      <c r="HKH449" s="342"/>
      <c r="HKI449" s="342"/>
      <c r="HKJ449" s="342"/>
      <c r="HKK449" s="342"/>
      <c r="HKL449" s="342"/>
      <c r="HKM449" s="342"/>
      <c r="HKN449" s="342"/>
      <c r="HKO449" s="342"/>
      <c r="HKP449" s="342"/>
      <c r="HKQ449" s="342"/>
      <c r="HKR449" s="342"/>
      <c r="HKS449" s="342"/>
      <c r="HKT449" s="342"/>
      <c r="HKU449" s="342"/>
      <c r="HKV449" s="342"/>
      <c r="HKW449" s="342"/>
      <c r="HKX449" s="342"/>
      <c r="HKY449" s="342"/>
      <c r="HKZ449" s="342"/>
      <c r="HLA449" s="342"/>
      <c r="HLB449" s="342"/>
      <c r="HLC449" s="342"/>
      <c r="HLD449" s="342"/>
      <c r="HLE449" s="342"/>
      <c r="HLF449" s="342"/>
      <c r="HLG449" s="342"/>
      <c r="HLH449" s="342"/>
      <c r="HLI449" s="342"/>
      <c r="HLJ449" s="342"/>
      <c r="HLK449" s="342"/>
      <c r="HLL449" s="342"/>
      <c r="HLM449" s="342"/>
      <c r="HLN449" s="342"/>
      <c r="HLO449" s="342"/>
      <c r="HLP449" s="342"/>
      <c r="HLQ449" s="342"/>
      <c r="HLR449" s="342"/>
      <c r="HLS449" s="342"/>
      <c r="HLT449" s="342"/>
      <c r="HLU449" s="342"/>
      <c r="HLV449" s="342"/>
      <c r="HLW449" s="342"/>
      <c r="HLX449" s="342"/>
      <c r="HLY449" s="342"/>
      <c r="HLZ449" s="342"/>
      <c r="HMA449" s="342"/>
      <c r="HMB449" s="342"/>
      <c r="HMC449" s="342"/>
      <c r="HMD449" s="342"/>
      <c r="HME449" s="342"/>
      <c r="HMF449" s="342"/>
      <c r="HMG449" s="342"/>
      <c r="HMH449" s="342"/>
      <c r="HMI449" s="342"/>
      <c r="HMJ449" s="342"/>
      <c r="HMK449" s="342"/>
      <c r="HML449" s="342"/>
      <c r="HMM449" s="342"/>
      <c r="HMN449" s="342"/>
      <c r="HMO449" s="342"/>
      <c r="HMP449" s="342"/>
      <c r="HMQ449" s="342"/>
      <c r="HMR449" s="342"/>
      <c r="HMS449" s="342"/>
      <c r="HMT449" s="342"/>
      <c r="HMU449" s="342"/>
      <c r="HMV449" s="342"/>
      <c r="HMW449" s="342"/>
      <c r="HMX449" s="342"/>
      <c r="HMY449" s="342"/>
      <c r="HMZ449" s="342"/>
      <c r="HNA449" s="342"/>
      <c r="HNB449" s="342"/>
      <c r="HNC449" s="342"/>
      <c r="HND449" s="342"/>
      <c r="HNE449" s="342"/>
      <c r="HNF449" s="342"/>
      <c r="HNG449" s="342"/>
      <c r="HNH449" s="342"/>
      <c r="HNI449" s="342"/>
      <c r="HNJ449" s="342"/>
      <c r="HNK449" s="342"/>
      <c r="HNL449" s="342"/>
      <c r="HNM449" s="342"/>
      <c r="HNN449" s="342"/>
      <c r="HNO449" s="342"/>
      <c r="HNP449" s="342"/>
      <c r="HNQ449" s="342"/>
      <c r="HNR449" s="342"/>
      <c r="HNS449" s="342"/>
      <c r="HNT449" s="342"/>
      <c r="HNU449" s="342"/>
      <c r="HNV449" s="342"/>
      <c r="HNW449" s="342"/>
      <c r="HNX449" s="342"/>
      <c r="HNY449" s="342"/>
      <c r="HNZ449" s="342"/>
      <c r="HOA449" s="342"/>
      <c r="HOB449" s="342"/>
      <c r="HOC449" s="342"/>
      <c r="HOD449" s="342"/>
      <c r="HOE449" s="342"/>
      <c r="HOF449" s="342"/>
      <c r="HOG449" s="342"/>
      <c r="HOH449" s="342"/>
      <c r="HOI449" s="342"/>
      <c r="HOJ449" s="342"/>
      <c r="HOK449" s="342"/>
      <c r="HOL449" s="342"/>
      <c r="HOM449" s="342"/>
      <c r="HON449" s="342"/>
      <c r="HOO449" s="342"/>
      <c r="HOP449" s="342"/>
      <c r="HOQ449" s="342"/>
      <c r="HOR449" s="342"/>
      <c r="HOS449" s="342"/>
      <c r="HOT449" s="342"/>
      <c r="HOU449" s="342"/>
      <c r="HOV449" s="342"/>
      <c r="HOW449" s="342"/>
      <c r="HOX449" s="342"/>
      <c r="HOY449" s="342"/>
      <c r="HOZ449" s="342"/>
      <c r="HPA449" s="342"/>
      <c r="HPB449" s="342"/>
      <c r="HPC449" s="342"/>
      <c r="HPD449" s="342"/>
      <c r="HPE449" s="342"/>
      <c r="HPF449" s="342"/>
      <c r="HPG449" s="342"/>
      <c r="HPH449" s="342"/>
      <c r="HPI449" s="342"/>
      <c r="HPJ449" s="342"/>
      <c r="HPK449" s="342"/>
      <c r="HPL449" s="342"/>
      <c r="HPM449" s="342"/>
      <c r="HPN449" s="342"/>
      <c r="HPO449" s="342"/>
      <c r="HPP449" s="342"/>
      <c r="HPQ449" s="342"/>
      <c r="HPR449" s="342"/>
      <c r="HPS449" s="342"/>
      <c r="HPT449" s="342"/>
      <c r="HPU449" s="342"/>
      <c r="HPV449" s="342"/>
      <c r="HPW449" s="342"/>
      <c r="HPX449" s="342"/>
      <c r="HPY449" s="342"/>
      <c r="HPZ449" s="342"/>
      <c r="HQA449" s="342"/>
      <c r="HQB449" s="342"/>
      <c r="HQC449" s="342"/>
      <c r="HQD449" s="342"/>
      <c r="HQE449" s="342"/>
      <c r="HQF449" s="342"/>
      <c r="HQG449" s="342"/>
      <c r="HQH449" s="342"/>
      <c r="HQI449" s="342"/>
      <c r="HQJ449" s="342"/>
      <c r="HQK449" s="342"/>
      <c r="HQL449" s="342"/>
      <c r="HQM449" s="342"/>
      <c r="HQN449" s="342"/>
      <c r="HQO449" s="342"/>
      <c r="HQP449" s="342"/>
      <c r="HQQ449" s="342"/>
      <c r="HQR449" s="342"/>
      <c r="HQS449" s="342"/>
      <c r="HQT449" s="342"/>
      <c r="HQU449" s="342"/>
      <c r="HQV449" s="342"/>
      <c r="HQW449" s="342"/>
      <c r="HQX449" s="342"/>
      <c r="HQY449" s="342"/>
      <c r="HQZ449" s="342"/>
      <c r="HRA449" s="342"/>
      <c r="HRB449" s="342"/>
      <c r="HRC449" s="342"/>
      <c r="HRD449" s="342"/>
      <c r="HRE449" s="342"/>
      <c r="HRF449" s="342"/>
      <c r="HRG449" s="342"/>
      <c r="HRH449" s="342"/>
      <c r="HRI449" s="342"/>
      <c r="HRJ449" s="342"/>
      <c r="HRK449" s="342"/>
      <c r="HRL449" s="342"/>
      <c r="HRM449" s="342"/>
      <c r="HRN449" s="342"/>
      <c r="HRO449" s="342"/>
      <c r="HRP449" s="342"/>
      <c r="HRQ449" s="342"/>
      <c r="HRR449" s="342"/>
      <c r="HRS449" s="342"/>
      <c r="HRT449" s="342"/>
      <c r="HRU449" s="342"/>
      <c r="HRV449" s="342"/>
      <c r="HRW449" s="342"/>
      <c r="HRX449" s="342"/>
      <c r="HRY449" s="342"/>
      <c r="HRZ449" s="342"/>
      <c r="HSA449" s="342"/>
      <c r="HSB449" s="342"/>
      <c r="HSC449" s="342"/>
      <c r="HSD449" s="342"/>
      <c r="HSE449" s="342"/>
      <c r="HSF449" s="342"/>
      <c r="HSG449" s="342"/>
      <c r="HSH449" s="342"/>
      <c r="HSI449" s="342"/>
      <c r="HSJ449" s="342"/>
      <c r="HSK449" s="342"/>
      <c r="HSL449" s="342"/>
      <c r="HSM449" s="342"/>
      <c r="HSN449" s="342"/>
      <c r="HSO449" s="342"/>
      <c r="HSP449" s="342"/>
      <c r="HSQ449" s="342"/>
      <c r="HSR449" s="342"/>
      <c r="HSS449" s="342"/>
      <c r="HST449" s="342"/>
      <c r="HSU449" s="342"/>
      <c r="HSV449" s="342"/>
      <c r="HSW449" s="342"/>
      <c r="HSX449" s="342"/>
      <c r="HSY449" s="342"/>
      <c r="HSZ449" s="342"/>
      <c r="HTA449" s="342"/>
      <c r="HTB449" s="342"/>
      <c r="HTC449" s="342"/>
      <c r="HTD449" s="342"/>
      <c r="HTE449" s="342"/>
      <c r="HTF449" s="342"/>
      <c r="HTG449" s="342"/>
      <c r="HTH449" s="342"/>
      <c r="HTI449" s="342"/>
      <c r="HTJ449" s="342"/>
      <c r="HTK449" s="342"/>
      <c r="HTL449" s="342"/>
      <c r="HTM449" s="342"/>
      <c r="HTN449" s="342"/>
      <c r="HTO449" s="342"/>
      <c r="HTP449" s="342"/>
      <c r="HTQ449" s="342"/>
      <c r="HTR449" s="342"/>
      <c r="HTS449" s="342"/>
      <c r="HTT449" s="342"/>
      <c r="HTU449" s="342"/>
      <c r="HTV449" s="342"/>
      <c r="HTW449" s="342"/>
      <c r="HTX449" s="342"/>
      <c r="HTY449" s="342"/>
      <c r="HTZ449" s="342"/>
      <c r="HUA449" s="342"/>
      <c r="HUB449" s="342"/>
      <c r="HUC449" s="342"/>
      <c r="HUD449" s="342"/>
      <c r="HUE449" s="342"/>
      <c r="HUF449" s="342"/>
      <c r="HUG449" s="342"/>
      <c r="HUH449" s="342"/>
      <c r="HUI449" s="342"/>
      <c r="HUJ449" s="342"/>
      <c r="HUK449" s="342"/>
      <c r="HUL449" s="342"/>
      <c r="HUM449" s="342"/>
      <c r="HUN449" s="342"/>
      <c r="HUO449" s="342"/>
      <c r="HUP449" s="342"/>
      <c r="HUQ449" s="342"/>
      <c r="HUR449" s="342"/>
      <c r="HUS449" s="342"/>
      <c r="HUT449" s="342"/>
      <c r="HUU449" s="342"/>
      <c r="HUV449" s="342"/>
      <c r="HUW449" s="342"/>
      <c r="HUX449" s="342"/>
      <c r="HUY449" s="342"/>
      <c r="HUZ449" s="342"/>
      <c r="HVA449" s="342"/>
      <c r="HVB449" s="342"/>
      <c r="HVC449" s="342"/>
      <c r="HVD449" s="342"/>
      <c r="HVE449" s="342"/>
      <c r="HVF449" s="342"/>
      <c r="HVG449" s="342"/>
      <c r="HVH449" s="342"/>
      <c r="HVI449" s="342"/>
      <c r="HVJ449" s="342"/>
      <c r="HVK449" s="342"/>
      <c r="HVL449" s="342"/>
      <c r="HVM449" s="342"/>
      <c r="HVN449" s="342"/>
      <c r="HVO449" s="342"/>
      <c r="HVP449" s="342"/>
      <c r="HVQ449" s="342"/>
      <c r="HVR449" s="342"/>
      <c r="HVS449" s="342"/>
      <c r="HVT449" s="342"/>
      <c r="HVU449" s="342"/>
      <c r="HVV449" s="342"/>
      <c r="HVW449" s="342"/>
      <c r="HVX449" s="342"/>
      <c r="HVY449" s="342"/>
      <c r="HVZ449" s="342"/>
      <c r="HWA449" s="342"/>
      <c r="HWB449" s="342"/>
      <c r="HWC449" s="342"/>
      <c r="HWD449" s="342"/>
      <c r="HWE449" s="342"/>
      <c r="HWF449" s="342"/>
      <c r="HWG449" s="342"/>
      <c r="HWH449" s="342"/>
      <c r="HWI449" s="342"/>
      <c r="HWJ449" s="342"/>
      <c r="HWK449" s="342"/>
      <c r="HWL449" s="342"/>
      <c r="HWM449" s="342"/>
      <c r="HWN449" s="342"/>
      <c r="HWO449" s="342"/>
      <c r="HWP449" s="342"/>
      <c r="HWQ449" s="342"/>
      <c r="HWR449" s="342"/>
      <c r="HWS449" s="342"/>
      <c r="HWT449" s="342"/>
      <c r="HWU449" s="342"/>
      <c r="HWV449" s="342"/>
      <c r="HWW449" s="342"/>
      <c r="HWX449" s="342"/>
      <c r="HWY449" s="342"/>
      <c r="HWZ449" s="342"/>
      <c r="HXA449" s="342"/>
      <c r="HXB449" s="342"/>
      <c r="HXC449" s="342"/>
      <c r="HXD449" s="342"/>
      <c r="HXE449" s="342"/>
      <c r="HXF449" s="342"/>
      <c r="HXG449" s="342"/>
      <c r="HXH449" s="342"/>
      <c r="HXI449" s="342"/>
      <c r="HXJ449" s="342"/>
      <c r="HXK449" s="342"/>
      <c r="HXL449" s="342"/>
      <c r="HXM449" s="342"/>
      <c r="HXN449" s="342"/>
      <c r="HXO449" s="342"/>
      <c r="HXP449" s="342"/>
      <c r="HXQ449" s="342"/>
      <c r="HXR449" s="342"/>
      <c r="HXS449" s="342"/>
      <c r="HXT449" s="342"/>
      <c r="HXU449" s="342"/>
      <c r="HXV449" s="342"/>
      <c r="HXW449" s="342"/>
      <c r="HXX449" s="342"/>
      <c r="HXY449" s="342"/>
      <c r="HXZ449" s="342"/>
      <c r="HYA449" s="342"/>
      <c r="HYB449" s="342"/>
      <c r="HYC449" s="342"/>
      <c r="HYD449" s="342"/>
      <c r="HYE449" s="342"/>
      <c r="HYF449" s="342"/>
      <c r="HYG449" s="342"/>
      <c r="HYH449" s="342"/>
      <c r="HYI449" s="342"/>
      <c r="HYJ449" s="342"/>
      <c r="HYK449" s="342"/>
      <c r="HYL449" s="342"/>
      <c r="HYM449" s="342"/>
      <c r="HYN449" s="342"/>
      <c r="HYO449" s="342"/>
      <c r="HYP449" s="342"/>
      <c r="HYQ449" s="342"/>
      <c r="HYR449" s="342"/>
      <c r="HYS449" s="342"/>
      <c r="HYT449" s="342"/>
      <c r="HYU449" s="342"/>
      <c r="HYV449" s="342"/>
      <c r="HYW449" s="342"/>
      <c r="HYX449" s="342"/>
      <c r="HYY449" s="342"/>
      <c r="HYZ449" s="342"/>
      <c r="HZA449" s="342"/>
      <c r="HZB449" s="342"/>
      <c r="HZC449" s="342"/>
      <c r="HZD449" s="342"/>
      <c r="HZE449" s="342"/>
      <c r="HZF449" s="342"/>
      <c r="HZG449" s="342"/>
      <c r="HZH449" s="342"/>
      <c r="HZI449" s="342"/>
      <c r="HZJ449" s="342"/>
      <c r="HZK449" s="342"/>
      <c r="HZL449" s="342"/>
      <c r="HZM449" s="342"/>
      <c r="HZN449" s="342"/>
      <c r="HZO449" s="342"/>
      <c r="HZP449" s="342"/>
      <c r="HZQ449" s="342"/>
      <c r="HZR449" s="342"/>
      <c r="HZS449" s="342"/>
      <c r="HZT449" s="342"/>
      <c r="HZU449" s="342"/>
      <c r="HZV449" s="342"/>
      <c r="HZW449" s="342"/>
      <c r="HZX449" s="342"/>
      <c r="HZY449" s="342"/>
      <c r="HZZ449" s="342"/>
      <c r="IAA449" s="342"/>
      <c r="IAB449" s="342"/>
      <c r="IAC449" s="342"/>
      <c r="IAD449" s="342"/>
      <c r="IAE449" s="342"/>
      <c r="IAF449" s="342"/>
      <c r="IAG449" s="342"/>
      <c r="IAH449" s="342"/>
      <c r="IAI449" s="342"/>
      <c r="IAJ449" s="342"/>
      <c r="IAK449" s="342"/>
      <c r="IAL449" s="342"/>
      <c r="IAM449" s="342"/>
      <c r="IAN449" s="342"/>
      <c r="IAO449" s="342"/>
      <c r="IAP449" s="342"/>
      <c r="IAQ449" s="342"/>
      <c r="IAR449" s="342"/>
      <c r="IAS449" s="342"/>
      <c r="IAT449" s="342"/>
      <c r="IAU449" s="342"/>
      <c r="IAV449" s="342"/>
      <c r="IAW449" s="342"/>
      <c r="IAX449" s="342"/>
      <c r="IAY449" s="342"/>
      <c r="IAZ449" s="342"/>
      <c r="IBA449" s="342"/>
      <c r="IBB449" s="342"/>
      <c r="IBC449" s="342"/>
      <c r="IBD449" s="342"/>
      <c r="IBE449" s="342"/>
      <c r="IBF449" s="342"/>
      <c r="IBG449" s="342"/>
      <c r="IBH449" s="342"/>
      <c r="IBI449" s="342"/>
      <c r="IBJ449" s="342"/>
      <c r="IBK449" s="342"/>
      <c r="IBL449" s="342"/>
      <c r="IBM449" s="342"/>
      <c r="IBN449" s="342"/>
      <c r="IBO449" s="342"/>
      <c r="IBP449" s="342"/>
      <c r="IBQ449" s="342"/>
      <c r="IBR449" s="342"/>
      <c r="IBS449" s="342"/>
      <c r="IBT449" s="342"/>
      <c r="IBU449" s="342"/>
      <c r="IBV449" s="342"/>
      <c r="IBW449" s="342"/>
      <c r="IBX449" s="342"/>
      <c r="IBY449" s="342"/>
      <c r="IBZ449" s="342"/>
      <c r="ICA449" s="342"/>
      <c r="ICB449" s="342"/>
      <c r="ICC449" s="342"/>
      <c r="ICD449" s="342"/>
      <c r="ICE449" s="342"/>
      <c r="ICF449" s="342"/>
      <c r="ICG449" s="342"/>
      <c r="ICH449" s="342"/>
      <c r="ICI449" s="342"/>
      <c r="ICJ449" s="342"/>
      <c r="ICK449" s="342"/>
      <c r="ICL449" s="342"/>
      <c r="ICM449" s="342"/>
      <c r="ICN449" s="342"/>
      <c r="ICO449" s="342"/>
      <c r="ICP449" s="342"/>
      <c r="ICQ449" s="342"/>
      <c r="ICR449" s="342"/>
      <c r="ICS449" s="342"/>
      <c r="ICT449" s="342"/>
      <c r="ICU449" s="342"/>
      <c r="ICV449" s="342"/>
      <c r="ICW449" s="342"/>
      <c r="ICX449" s="342"/>
      <c r="ICY449" s="342"/>
      <c r="ICZ449" s="342"/>
      <c r="IDA449" s="342"/>
      <c r="IDB449" s="342"/>
      <c r="IDC449" s="342"/>
      <c r="IDD449" s="342"/>
      <c r="IDE449" s="342"/>
      <c r="IDF449" s="342"/>
      <c r="IDG449" s="342"/>
      <c r="IDH449" s="342"/>
      <c r="IDI449" s="342"/>
      <c r="IDJ449" s="342"/>
      <c r="IDK449" s="342"/>
      <c r="IDL449" s="342"/>
      <c r="IDM449" s="342"/>
      <c r="IDN449" s="342"/>
      <c r="IDO449" s="342"/>
      <c r="IDP449" s="342"/>
      <c r="IDQ449" s="342"/>
      <c r="IDR449" s="342"/>
      <c r="IDS449" s="342"/>
      <c r="IDT449" s="342"/>
      <c r="IDU449" s="342"/>
      <c r="IDV449" s="342"/>
      <c r="IDW449" s="342"/>
      <c r="IDX449" s="342"/>
      <c r="IDY449" s="342"/>
      <c r="IDZ449" s="342"/>
      <c r="IEA449" s="342"/>
      <c r="IEB449" s="342"/>
      <c r="IEC449" s="342"/>
      <c r="IED449" s="342"/>
      <c r="IEE449" s="342"/>
      <c r="IEF449" s="342"/>
      <c r="IEG449" s="342"/>
      <c r="IEH449" s="342"/>
      <c r="IEI449" s="342"/>
      <c r="IEJ449" s="342"/>
      <c r="IEK449" s="342"/>
      <c r="IEL449" s="342"/>
      <c r="IEM449" s="342"/>
      <c r="IEN449" s="342"/>
      <c r="IEO449" s="342"/>
      <c r="IEP449" s="342"/>
      <c r="IEQ449" s="342"/>
      <c r="IER449" s="342"/>
      <c r="IES449" s="342"/>
      <c r="IET449" s="342"/>
      <c r="IEU449" s="342"/>
      <c r="IEV449" s="342"/>
      <c r="IEW449" s="342"/>
      <c r="IEX449" s="342"/>
      <c r="IEY449" s="342"/>
      <c r="IEZ449" s="342"/>
      <c r="IFA449" s="342"/>
      <c r="IFB449" s="342"/>
      <c r="IFC449" s="342"/>
      <c r="IFD449" s="342"/>
      <c r="IFE449" s="342"/>
      <c r="IFF449" s="342"/>
      <c r="IFG449" s="342"/>
      <c r="IFH449" s="342"/>
      <c r="IFI449" s="342"/>
      <c r="IFJ449" s="342"/>
      <c r="IFK449" s="342"/>
      <c r="IFL449" s="342"/>
      <c r="IFM449" s="342"/>
      <c r="IFN449" s="342"/>
      <c r="IFO449" s="342"/>
      <c r="IFP449" s="342"/>
      <c r="IFQ449" s="342"/>
      <c r="IFR449" s="342"/>
      <c r="IFS449" s="342"/>
      <c r="IFT449" s="342"/>
      <c r="IFU449" s="342"/>
      <c r="IFV449" s="342"/>
      <c r="IFW449" s="342"/>
      <c r="IFX449" s="342"/>
      <c r="IFY449" s="342"/>
      <c r="IFZ449" s="342"/>
      <c r="IGA449" s="342"/>
      <c r="IGB449" s="342"/>
      <c r="IGC449" s="342"/>
      <c r="IGD449" s="342"/>
      <c r="IGE449" s="342"/>
      <c r="IGF449" s="342"/>
      <c r="IGG449" s="342"/>
      <c r="IGH449" s="342"/>
      <c r="IGI449" s="342"/>
      <c r="IGJ449" s="342"/>
      <c r="IGK449" s="342"/>
      <c r="IGL449" s="342"/>
      <c r="IGM449" s="342"/>
      <c r="IGN449" s="342"/>
      <c r="IGO449" s="342"/>
      <c r="IGP449" s="342"/>
      <c r="IGQ449" s="342"/>
      <c r="IGR449" s="342"/>
      <c r="IGS449" s="342"/>
      <c r="IGT449" s="342"/>
      <c r="IGU449" s="342"/>
      <c r="IGV449" s="342"/>
      <c r="IGW449" s="342"/>
      <c r="IGX449" s="342"/>
      <c r="IGY449" s="342"/>
      <c r="IGZ449" s="342"/>
      <c r="IHA449" s="342"/>
      <c r="IHB449" s="342"/>
      <c r="IHC449" s="342"/>
      <c r="IHD449" s="342"/>
      <c r="IHE449" s="342"/>
      <c r="IHF449" s="342"/>
      <c r="IHG449" s="342"/>
      <c r="IHH449" s="342"/>
      <c r="IHI449" s="342"/>
      <c r="IHJ449" s="342"/>
      <c r="IHK449" s="342"/>
      <c r="IHL449" s="342"/>
      <c r="IHM449" s="342"/>
      <c r="IHN449" s="342"/>
      <c r="IHO449" s="342"/>
      <c r="IHP449" s="342"/>
      <c r="IHQ449" s="342"/>
      <c r="IHR449" s="342"/>
      <c r="IHS449" s="342"/>
      <c r="IHT449" s="342"/>
      <c r="IHU449" s="342"/>
      <c r="IHV449" s="342"/>
      <c r="IHW449" s="342"/>
      <c r="IHX449" s="342"/>
      <c r="IHY449" s="342"/>
      <c r="IHZ449" s="342"/>
      <c r="IIA449" s="342"/>
      <c r="IIB449" s="342"/>
      <c r="IIC449" s="342"/>
      <c r="IID449" s="342"/>
      <c r="IIE449" s="342"/>
      <c r="IIF449" s="342"/>
      <c r="IIG449" s="342"/>
      <c r="IIH449" s="342"/>
      <c r="III449" s="342"/>
      <c r="IIJ449" s="342"/>
      <c r="IIK449" s="342"/>
      <c r="IIL449" s="342"/>
      <c r="IIM449" s="342"/>
      <c r="IIN449" s="342"/>
      <c r="IIO449" s="342"/>
      <c r="IIP449" s="342"/>
      <c r="IIQ449" s="342"/>
      <c r="IIR449" s="342"/>
      <c r="IIS449" s="342"/>
      <c r="IIT449" s="342"/>
      <c r="IIU449" s="342"/>
      <c r="IIV449" s="342"/>
      <c r="IIW449" s="342"/>
      <c r="IIX449" s="342"/>
      <c r="IIY449" s="342"/>
      <c r="IIZ449" s="342"/>
      <c r="IJA449" s="342"/>
      <c r="IJB449" s="342"/>
      <c r="IJC449" s="342"/>
      <c r="IJD449" s="342"/>
      <c r="IJE449" s="342"/>
      <c r="IJF449" s="342"/>
      <c r="IJG449" s="342"/>
      <c r="IJH449" s="342"/>
      <c r="IJI449" s="342"/>
      <c r="IJJ449" s="342"/>
      <c r="IJK449" s="342"/>
      <c r="IJL449" s="342"/>
      <c r="IJM449" s="342"/>
      <c r="IJN449" s="342"/>
      <c r="IJO449" s="342"/>
      <c r="IJP449" s="342"/>
      <c r="IJQ449" s="342"/>
      <c r="IJR449" s="342"/>
      <c r="IJS449" s="342"/>
      <c r="IJT449" s="342"/>
      <c r="IJU449" s="342"/>
      <c r="IJV449" s="342"/>
      <c r="IJW449" s="342"/>
      <c r="IJX449" s="342"/>
      <c r="IJY449" s="342"/>
      <c r="IJZ449" s="342"/>
      <c r="IKA449" s="342"/>
      <c r="IKB449" s="342"/>
      <c r="IKC449" s="342"/>
      <c r="IKD449" s="342"/>
      <c r="IKE449" s="342"/>
      <c r="IKF449" s="342"/>
      <c r="IKG449" s="342"/>
      <c r="IKH449" s="342"/>
      <c r="IKI449" s="342"/>
      <c r="IKJ449" s="342"/>
      <c r="IKK449" s="342"/>
      <c r="IKL449" s="342"/>
      <c r="IKM449" s="342"/>
      <c r="IKN449" s="342"/>
      <c r="IKO449" s="342"/>
      <c r="IKP449" s="342"/>
      <c r="IKQ449" s="342"/>
      <c r="IKR449" s="342"/>
      <c r="IKS449" s="342"/>
      <c r="IKT449" s="342"/>
      <c r="IKU449" s="342"/>
      <c r="IKV449" s="342"/>
      <c r="IKW449" s="342"/>
      <c r="IKX449" s="342"/>
      <c r="IKY449" s="342"/>
      <c r="IKZ449" s="342"/>
      <c r="ILA449" s="342"/>
      <c r="ILB449" s="342"/>
      <c r="ILC449" s="342"/>
      <c r="ILD449" s="342"/>
      <c r="ILE449" s="342"/>
      <c r="ILF449" s="342"/>
      <c r="ILG449" s="342"/>
      <c r="ILH449" s="342"/>
      <c r="ILI449" s="342"/>
      <c r="ILJ449" s="342"/>
      <c r="ILK449" s="342"/>
      <c r="ILL449" s="342"/>
      <c r="ILM449" s="342"/>
      <c r="ILN449" s="342"/>
      <c r="ILO449" s="342"/>
      <c r="ILP449" s="342"/>
      <c r="ILQ449" s="342"/>
      <c r="ILR449" s="342"/>
      <c r="ILS449" s="342"/>
      <c r="ILT449" s="342"/>
      <c r="ILU449" s="342"/>
      <c r="ILV449" s="342"/>
      <c r="ILW449" s="342"/>
      <c r="ILX449" s="342"/>
      <c r="ILY449" s="342"/>
      <c r="ILZ449" s="342"/>
      <c r="IMA449" s="342"/>
      <c r="IMB449" s="342"/>
      <c r="IMC449" s="342"/>
      <c r="IMD449" s="342"/>
      <c r="IME449" s="342"/>
      <c r="IMF449" s="342"/>
      <c r="IMG449" s="342"/>
      <c r="IMH449" s="342"/>
      <c r="IMI449" s="342"/>
      <c r="IMJ449" s="342"/>
      <c r="IMK449" s="342"/>
      <c r="IML449" s="342"/>
      <c r="IMM449" s="342"/>
      <c r="IMN449" s="342"/>
      <c r="IMO449" s="342"/>
      <c r="IMP449" s="342"/>
      <c r="IMQ449" s="342"/>
      <c r="IMR449" s="342"/>
      <c r="IMS449" s="342"/>
      <c r="IMT449" s="342"/>
      <c r="IMU449" s="342"/>
      <c r="IMV449" s="342"/>
      <c r="IMW449" s="342"/>
      <c r="IMX449" s="342"/>
      <c r="IMY449" s="342"/>
      <c r="IMZ449" s="342"/>
      <c r="INA449" s="342"/>
      <c r="INB449" s="342"/>
      <c r="INC449" s="342"/>
      <c r="IND449" s="342"/>
      <c r="INE449" s="342"/>
      <c r="INF449" s="342"/>
      <c r="ING449" s="342"/>
      <c r="INH449" s="342"/>
      <c r="INI449" s="342"/>
      <c r="INJ449" s="342"/>
      <c r="INK449" s="342"/>
      <c r="INL449" s="342"/>
      <c r="INM449" s="342"/>
      <c r="INN449" s="342"/>
      <c r="INO449" s="342"/>
      <c r="INP449" s="342"/>
      <c r="INQ449" s="342"/>
      <c r="INR449" s="342"/>
      <c r="INS449" s="342"/>
      <c r="INT449" s="342"/>
      <c r="INU449" s="342"/>
      <c r="INV449" s="342"/>
      <c r="INW449" s="342"/>
      <c r="INX449" s="342"/>
      <c r="INY449" s="342"/>
      <c r="INZ449" s="342"/>
      <c r="IOA449" s="342"/>
      <c r="IOB449" s="342"/>
      <c r="IOC449" s="342"/>
      <c r="IOD449" s="342"/>
      <c r="IOE449" s="342"/>
      <c r="IOF449" s="342"/>
      <c r="IOG449" s="342"/>
      <c r="IOH449" s="342"/>
      <c r="IOI449" s="342"/>
      <c r="IOJ449" s="342"/>
      <c r="IOK449" s="342"/>
      <c r="IOL449" s="342"/>
      <c r="IOM449" s="342"/>
      <c r="ION449" s="342"/>
      <c r="IOO449" s="342"/>
      <c r="IOP449" s="342"/>
      <c r="IOQ449" s="342"/>
      <c r="IOR449" s="342"/>
      <c r="IOS449" s="342"/>
      <c r="IOT449" s="342"/>
      <c r="IOU449" s="342"/>
      <c r="IOV449" s="342"/>
      <c r="IOW449" s="342"/>
      <c r="IOX449" s="342"/>
      <c r="IOY449" s="342"/>
      <c r="IOZ449" s="342"/>
      <c r="IPA449" s="342"/>
      <c r="IPB449" s="342"/>
      <c r="IPC449" s="342"/>
      <c r="IPD449" s="342"/>
      <c r="IPE449" s="342"/>
      <c r="IPF449" s="342"/>
      <c r="IPG449" s="342"/>
      <c r="IPH449" s="342"/>
      <c r="IPI449" s="342"/>
      <c r="IPJ449" s="342"/>
      <c r="IPK449" s="342"/>
      <c r="IPL449" s="342"/>
      <c r="IPM449" s="342"/>
      <c r="IPN449" s="342"/>
      <c r="IPO449" s="342"/>
      <c r="IPP449" s="342"/>
      <c r="IPQ449" s="342"/>
      <c r="IPR449" s="342"/>
      <c r="IPS449" s="342"/>
      <c r="IPT449" s="342"/>
      <c r="IPU449" s="342"/>
      <c r="IPV449" s="342"/>
      <c r="IPW449" s="342"/>
      <c r="IPX449" s="342"/>
      <c r="IPY449" s="342"/>
      <c r="IPZ449" s="342"/>
      <c r="IQA449" s="342"/>
      <c r="IQB449" s="342"/>
      <c r="IQC449" s="342"/>
      <c r="IQD449" s="342"/>
      <c r="IQE449" s="342"/>
      <c r="IQF449" s="342"/>
      <c r="IQG449" s="342"/>
      <c r="IQH449" s="342"/>
      <c r="IQI449" s="342"/>
      <c r="IQJ449" s="342"/>
      <c r="IQK449" s="342"/>
      <c r="IQL449" s="342"/>
      <c r="IQM449" s="342"/>
      <c r="IQN449" s="342"/>
      <c r="IQO449" s="342"/>
      <c r="IQP449" s="342"/>
      <c r="IQQ449" s="342"/>
      <c r="IQR449" s="342"/>
      <c r="IQS449" s="342"/>
      <c r="IQT449" s="342"/>
      <c r="IQU449" s="342"/>
      <c r="IQV449" s="342"/>
      <c r="IQW449" s="342"/>
      <c r="IQX449" s="342"/>
      <c r="IQY449" s="342"/>
      <c r="IQZ449" s="342"/>
      <c r="IRA449" s="342"/>
      <c r="IRB449" s="342"/>
      <c r="IRC449" s="342"/>
      <c r="IRD449" s="342"/>
      <c r="IRE449" s="342"/>
      <c r="IRF449" s="342"/>
      <c r="IRG449" s="342"/>
      <c r="IRH449" s="342"/>
      <c r="IRI449" s="342"/>
      <c r="IRJ449" s="342"/>
      <c r="IRK449" s="342"/>
      <c r="IRL449" s="342"/>
      <c r="IRM449" s="342"/>
      <c r="IRN449" s="342"/>
      <c r="IRO449" s="342"/>
      <c r="IRP449" s="342"/>
      <c r="IRQ449" s="342"/>
      <c r="IRR449" s="342"/>
      <c r="IRS449" s="342"/>
      <c r="IRT449" s="342"/>
      <c r="IRU449" s="342"/>
      <c r="IRV449" s="342"/>
      <c r="IRW449" s="342"/>
      <c r="IRX449" s="342"/>
      <c r="IRY449" s="342"/>
      <c r="IRZ449" s="342"/>
      <c r="ISA449" s="342"/>
      <c r="ISB449" s="342"/>
      <c r="ISC449" s="342"/>
      <c r="ISD449" s="342"/>
      <c r="ISE449" s="342"/>
      <c r="ISF449" s="342"/>
      <c r="ISG449" s="342"/>
      <c r="ISH449" s="342"/>
      <c r="ISI449" s="342"/>
      <c r="ISJ449" s="342"/>
      <c r="ISK449" s="342"/>
      <c r="ISL449" s="342"/>
      <c r="ISM449" s="342"/>
      <c r="ISN449" s="342"/>
      <c r="ISO449" s="342"/>
      <c r="ISP449" s="342"/>
      <c r="ISQ449" s="342"/>
      <c r="ISR449" s="342"/>
      <c r="ISS449" s="342"/>
      <c r="IST449" s="342"/>
      <c r="ISU449" s="342"/>
      <c r="ISV449" s="342"/>
      <c r="ISW449" s="342"/>
      <c r="ISX449" s="342"/>
      <c r="ISY449" s="342"/>
      <c r="ISZ449" s="342"/>
      <c r="ITA449" s="342"/>
      <c r="ITB449" s="342"/>
      <c r="ITC449" s="342"/>
      <c r="ITD449" s="342"/>
      <c r="ITE449" s="342"/>
      <c r="ITF449" s="342"/>
      <c r="ITG449" s="342"/>
      <c r="ITH449" s="342"/>
      <c r="ITI449" s="342"/>
      <c r="ITJ449" s="342"/>
      <c r="ITK449" s="342"/>
      <c r="ITL449" s="342"/>
      <c r="ITM449" s="342"/>
      <c r="ITN449" s="342"/>
      <c r="ITO449" s="342"/>
      <c r="ITP449" s="342"/>
      <c r="ITQ449" s="342"/>
      <c r="ITR449" s="342"/>
      <c r="ITS449" s="342"/>
      <c r="ITT449" s="342"/>
      <c r="ITU449" s="342"/>
      <c r="ITV449" s="342"/>
      <c r="ITW449" s="342"/>
      <c r="ITX449" s="342"/>
      <c r="ITY449" s="342"/>
      <c r="ITZ449" s="342"/>
      <c r="IUA449" s="342"/>
      <c r="IUB449" s="342"/>
      <c r="IUC449" s="342"/>
      <c r="IUD449" s="342"/>
      <c r="IUE449" s="342"/>
      <c r="IUF449" s="342"/>
      <c r="IUG449" s="342"/>
      <c r="IUH449" s="342"/>
      <c r="IUI449" s="342"/>
      <c r="IUJ449" s="342"/>
      <c r="IUK449" s="342"/>
      <c r="IUL449" s="342"/>
      <c r="IUM449" s="342"/>
      <c r="IUN449" s="342"/>
      <c r="IUO449" s="342"/>
      <c r="IUP449" s="342"/>
      <c r="IUQ449" s="342"/>
      <c r="IUR449" s="342"/>
      <c r="IUS449" s="342"/>
      <c r="IUT449" s="342"/>
      <c r="IUU449" s="342"/>
      <c r="IUV449" s="342"/>
      <c r="IUW449" s="342"/>
      <c r="IUX449" s="342"/>
      <c r="IUY449" s="342"/>
      <c r="IUZ449" s="342"/>
      <c r="IVA449" s="342"/>
      <c r="IVB449" s="342"/>
      <c r="IVC449" s="342"/>
      <c r="IVD449" s="342"/>
      <c r="IVE449" s="342"/>
      <c r="IVF449" s="342"/>
      <c r="IVG449" s="342"/>
      <c r="IVH449" s="342"/>
      <c r="IVI449" s="342"/>
      <c r="IVJ449" s="342"/>
      <c r="IVK449" s="342"/>
      <c r="IVL449" s="342"/>
      <c r="IVM449" s="342"/>
      <c r="IVN449" s="342"/>
      <c r="IVO449" s="342"/>
      <c r="IVP449" s="342"/>
      <c r="IVQ449" s="342"/>
      <c r="IVR449" s="342"/>
      <c r="IVS449" s="342"/>
      <c r="IVT449" s="342"/>
      <c r="IVU449" s="342"/>
      <c r="IVV449" s="342"/>
      <c r="IVW449" s="342"/>
      <c r="IVX449" s="342"/>
      <c r="IVY449" s="342"/>
      <c r="IVZ449" s="342"/>
      <c r="IWA449" s="342"/>
      <c r="IWB449" s="342"/>
      <c r="IWC449" s="342"/>
      <c r="IWD449" s="342"/>
      <c r="IWE449" s="342"/>
      <c r="IWF449" s="342"/>
      <c r="IWG449" s="342"/>
      <c r="IWH449" s="342"/>
      <c r="IWI449" s="342"/>
      <c r="IWJ449" s="342"/>
      <c r="IWK449" s="342"/>
      <c r="IWL449" s="342"/>
      <c r="IWM449" s="342"/>
      <c r="IWN449" s="342"/>
      <c r="IWO449" s="342"/>
      <c r="IWP449" s="342"/>
      <c r="IWQ449" s="342"/>
      <c r="IWR449" s="342"/>
      <c r="IWS449" s="342"/>
      <c r="IWT449" s="342"/>
      <c r="IWU449" s="342"/>
      <c r="IWV449" s="342"/>
      <c r="IWW449" s="342"/>
      <c r="IWX449" s="342"/>
      <c r="IWY449" s="342"/>
      <c r="IWZ449" s="342"/>
      <c r="IXA449" s="342"/>
      <c r="IXB449" s="342"/>
      <c r="IXC449" s="342"/>
      <c r="IXD449" s="342"/>
      <c r="IXE449" s="342"/>
      <c r="IXF449" s="342"/>
      <c r="IXG449" s="342"/>
      <c r="IXH449" s="342"/>
      <c r="IXI449" s="342"/>
      <c r="IXJ449" s="342"/>
      <c r="IXK449" s="342"/>
      <c r="IXL449" s="342"/>
      <c r="IXM449" s="342"/>
      <c r="IXN449" s="342"/>
      <c r="IXO449" s="342"/>
      <c r="IXP449" s="342"/>
      <c r="IXQ449" s="342"/>
      <c r="IXR449" s="342"/>
      <c r="IXS449" s="342"/>
      <c r="IXT449" s="342"/>
      <c r="IXU449" s="342"/>
      <c r="IXV449" s="342"/>
      <c r="IXW449" s="342"/>
      <c r="IXX449" s="342"/>
      <c r="IXY449" s="342"/>
      <c r="IXZ449" s="342"/>
      <c r="IYA449" s="342"/>
      <c r="IYB449" s="342"/>
      <c r="IYC449" s="342"/>
      <c r="IYD449" s="342"/>
      <c r="IYE449" s="342"/>
      <c r="IYF449" s="342"/>
      <c r="IYG449" s="342"/>
      <c r="IYH449" s="342"/>
      <c r="IYI449" s="342"/>
      <c r="IYJ449" s="342"/>
      <c r="IYK449" s="342"/>
      <c r="IYL449" s="342"/>
      <c r="IYM449" s="342"/>
      <c r="IYN449" s="342"/>
      <c r="IYO449" s="342"/>
      <c r="IYP449" s="342"/>
      <c r="IYQ449" s="342"/>
      <c r="IYR449" s="342"/>
      <c r="IYS449" s="342"/>
      <c r="IYT449" s="342"/>
      <c r="IYU449" s="342"/>
      <c r="IYV449" s="342"/>
      <c r="IYW449" s="342"/>
      <c r="IYX449" s="342"/>
      <c r="IYY449" s="342"/>
      <c r="IYZ449" s="342"/>
      <c r="IZA449" s="342"/>
      <c r="IZB449" s="342"/>
      <c r="IZC449" s="342"/>
      <c r="IZD449" s="342"/>
      <c r="IZE449" s="342"/>
      <c r="IZF449" s="342"/>
      <c r="IZG449" s="342"/>
      <c r="IZH449" s="342"/>
      <c r="IZI449" s="342"/>
      <c r="IZJ449" s="342"/>
      <c r="IZK449" s="342"/>
      <c r="IZL449" s="342"/>
      <c r="IZM449" s="342"/>
      <c r="IZN449" s="342"/>
      <c r="IZO449" s="342"/>
      <c r="IZP449" s="342"/>
      <c r="IZQ449" s="342"/>
      <c r="IZR449" s="342"/>
      <c r="IZS449" s="342"/>
      <c r="IZT449" s="342"/>
      <c r="IZU449" s="342"/>
      <c r="IZV449" s="342"/>
      <c r="IZW449" s="342"/>
      <c r="IZX449" s="342"/>
      <c r="IZY449" s="342"/>
      <c r="IZZ449" s="342"/>
      <c r="JAA449" s="342"/>
      <c r="JAB449" s="342"/>
      <c r="JAC449" s="342"/>
      <c r="JAD449" s="342"/>
      <c r="JAE449" s="342"/>
      <c r="JAF449" s="342"/>
      <c r="JAG449" s="342"/>
      <c r="JAH449" s="342"/>
      <c r="JAI449" s="342"/>
      <c r="JAJ449" s="342"/>
      <c r="JAK449" s="342"/>
      <c r="JAL449" s="342"/>
      <c r="JAM449" s="342"/>
      <c r="JAN449" s="342"/>
      <c r="JAO449" s="342"/>
      <c r="JAP449" s="342"/>
      <c r="JAQ449" s="342"/>
      <c r="JAR449" s="342"/>
      <c r="JAS449" s="342"/>
      <c r="JAT449" s="342"/>
      <c r="JAU449" s="342"/>
      <c r="JAV449" s="342"/>
      <c r="JAW449" s="342"/>
      <c r="JAX449" s="342"/>
      <c r="JAY449" s="342"/>
      <c r="JAZ449" s="342"/>
      <c r="JBA449" s="342"/>
      <c r="JBB449" s="342"/>
      <c r="JBC449" s="342"/>
      <c r="JBD449" s="342"/>
      <c r="JBE449" s="342"/>
      <c r="JBF449" s="342"/>
      <c r="JBG449" s="342"/>
      <c r="JBH449" s="342"/>
      <c r="JBI449" s="342"/>
      <c r="JBJ449" s="342"/>
      <c r="JBK449" s="342"/>
      <c r="JBL449" s="342"/>
      <c r="JBM449" s="342"/>
      <c r="JBN449" s="342"/>
      <c r="JBO449" s="342"/>
      <c r="JBP449" s="342"/>
      <c r="JBQ449" s="342"/>
      <c r="JBR449" s="342"/>
      <c r="JBS449" s="342"/>
      <c r="JBT449" s="342"/>
      <c r="JBU449" s="342"/>
      <c r="JBV449" s="342"/>
      <c r="JBW449" s="342"/>
      <c r="JBX449" s="342"/>
      <c r="JBY449" s="342"/>
      <c r="JBZ449" s="342"/>
      <c r="JCA449" s="342"/>
      <c r="JCB449" s="342"/>
      <c r="JCC449" s="342"/>
      <c r="JCD449" s="342"/>
      <c r="JCE449" s="342"/>
      <c r="JCF449" s="342"/>
      <c r="JCG449" s="342"/>
      <c r="JCH449" s="342"/>
      <c r="JCI449" s="342"/>
      <c r="JCJ449" s="342"/>
      <c r="JCK449" s="342"/>
      <c r="JCL449" s="342"/>
      <c r="JCM449" s="342"/>
      <c r="JCN449" s="342"/>
      <c r="JCO449" s="342"/>
      <c r="JCP449" s="342"/>
      <c r="JCQ449" s="342"/>
      <c r="JCR449" s="342"/>
      <c r="JCS449" s="342"/>
      <c r="JCT449" s="342"/>
      <c r="JCU449" s="342"/>
      <c r="JCV449" s="342"/>
      <c r="JCW449" s="342"/>
      <c r="JCX449" s="342"/>
      <c r="JCY449" s="342"/>
      <c r="JCZ449" s="342"/>
      <c r="JDA449" s="342"/>
      <c r="JDB449" s="342"/>
      <c r="JDC449" s="342"/>
      <c r="JDD449" s="342"/>
      <c r="JDE449" s="342"/>
      <c r="JDF449" s="342"/>
      <c r="JDG449" s="342"/>
      <c r="JDH449" s="342"/>
      <c r="JDI449" s="342"/>
      <c r="JDJ449" s="342"/>
      <c r="JDK449" s="342"/>
      <c r="JDL449" s="342"/>
      <c r="JDM449" s="342"/>
      <c r="JDN449" s="342"/>
      <c r="JDO449" s="342"/>
      <c r="JDP449" s="342"/>
      <c r="JDQ449" s="342"/>
      <c r="JDR449" s="342"/>
      <c r="JDS449" s="342"/>
      <c r="JDT449" s="342"/>
      <c r="JDU449" s="342"/>
      <c r="JDV449" s="342"/>
      <c r="JDW449" s="342"/>
      <c r="JDX449" s="342"/>
      <c r="JDY449" s="342"/>
      <c r="JDZ449" s="342"/>
      <c r="JEA449" s="342"/>
      <c r="JEB449" s="342"/>
      <c r="JEC449" s="342"/>
      <c r="JED449" s="342"/>
      <c r="JEE449" s="342"/>
      <c r="JEF449" s="342"/>
      <c r="JEG449" s="342"/>
      <c r="JEH449" s="342"/>
      <c r="JEI449" s="342"/>
      <c r="JEJ449" s="342"/>
      <c r="JEK449" s="342"/>
      <c r="JEL449" s="342"/>
      <c r="JEM449" s="342"/>
      <c r="JEN449" s="342"/>
      <c r="JEO449" s="342"/>
      <c r="JEP449" s="342"/>
      <c r="JEQ449" s="342"/>
      <c r="JER449" s="342"/>
      <c r="JES449" s="342"/>
      <c r="JET449" s="342"/>
      <c r="JEU449" s="342"/>
      <c r="JEV449" s="342"/>
      <c r="JEW449" s="342"/>
      <c r="JEX449" s="342"/>
      <c r="JEY449" s="342"/>
      <c r="JEZ449" s="342"/>
      <c r="JFA449" s="342"/>
      <c r="JFB449" s="342"/>
      <c r="JFC449" s="342"/>
      <c r="JFD449" s="342"/>
      <c r="JFE449" s="342"/>
      <c r="JFF449" s="342"/>
      <c r="JFG449" s="342"/>
      <c r="JFH449" s="342"/>
      <c r="JFI449" s="342"/>
      <c r="JFJ449" s="342"/>
      <c r="JFK449" s="342"/>
      <c r="JFL449" s="342"/>
      <c r="JFM449" s="342"/>
      <c r="JFN449" s="342"/>
      <c r="JFO449" s="342"/>
      <c r="JFP449" s="342"/>
      <c r="JFQ449" s="342"/>
      <c r="JFR449" s="342"/>
      <c r="JFS449" s="342"/>
      <c r="JFT449" s="342"/>
      <c r="JFU449" s="342"/>
      <c r="JFV449" s="342"/>
      <c r="JFW449" s="342"/>
      <c r="JFX449" s="342"/>
      <c r="JFY449" s="342"/>
      <c r="JFZ449" s="342"/>
      <c r="JGA449" s="342"/>
      <c r="JGB449" s="342"/>
      <c r="JGC449" s="342"/>
      <c r="JGD449" s="342"/>
      <c r="JGE449" s="342"/>
      <c r="JGF449" s="342"/>
      <c r="JGG449" s="342"/>
      <c r="JGH449" s="342"/>
      <c r="JGI449" s="342"/>
      <c r="JGJ449" s="342"/>
      <c r="JGK449" s="342"/>
      <c r="JGL449" s="342"/>
      <c r="JGM449" s="342"/>
      <c r="JGN449" s="342"/>
      <c r="JGO449" s="342"/>
      <c r="JGP449" s="342"/>
      <c r="JGQ449" s="342"/>
      <c r="JGR449" s="342"/>
      <c r="JGS449" s="342"/>
      <c r="JGT449" s="342"/>
      <c r="JGU449" s="342"/>
      <c r="JGV449" s="342"/>
      <c r="JGW449" s="342"/>
      <c r="JGX449" s="342"/>
      <c r="JGY449" s="342"/>
      <c r="JGZ449" s="342"/>
      <c r="JHA449" s="342"/>
      <c r="JHB449" s="342"/>
      <c r="JHC449" s="342"/>
      <c r="JHD449" s="342"/>
      <c r="JHE449" s="342"/>
      <c r="JHF449" s="342"/>
      <c r="JHG449" s="342"/>
      <c r="JHH449" s="342"/>
      <c r="JHI449" s="342"/>
      <c r="JHJ449" s="342"/>
      <c r="JHK449" s="342"/>
      <c r="JHL449" s="342"/>
      <c r="JHM449" s="342"/>
      <c r="JHN449" s="342"/>
      <c r="JHO449" s="342"/>
      <c r="JHP449" s="342"/>
      <c r="JHQ449" s="342"/>
      <c r="JHR449" s="342"/>
      <c r="JHS449" s="342"/>
      <c r="JHT449" s="342"/>
      <c r="JHU449" s="342"/>
      <c r="JHV449" s="342"/>
      <c r="JHW449" s="342"/>
      <c r="JHX449" s="342"/>
      <c r="JHY449" s="342"/>
      <c r="JHZ449" s="342"/>
      <c r="JIA449" s="342"/>
      <c r="JIB449" s="342"/>
      <c r="JIC449" s="342"/>
      <c r="JID449" s="342"/>
      <c r="JIE449" s="342"/>
      <c r="JIF449" s="342"/>
      <c r="JIG449" s="342"/>
      <c r="JIH449" s="342"/>
      <c r="JII449" s="342"/>
      <c r="JIJ449" s="342"/>
      <c r="JIK449" s="342"/>
      <c r="JIL449" s="342"/>
      <c r="JIM449" s="342"/>
      <c r="JIN449" s="342"/>
      <c r="JIO449" s="342"/>
      <c r="JIP449" s="342"/>
      <c r="JIQ449" s="342"/>
      <c r="JIR449" s="342"/>
      <c r="JIS449" s="342"/>
      <c r="JIT449" s="342"/>
      <c r="JIU449" s="342"/>
      <c r="JIV449" s="342"/>
      <c r="JIW449" s="342"/>
      <c r="JIX449" s="342"/>
      <c r="JIY449" s="342"/>
      <c r="JIZ449" s="342"/>
      <c r="JJA449" s="342"/>
      <c r="JJB449" s="342"/>
      <c r="JJC449" s="342"/>
      <c r="JJD449" s="342"/>
      <c r="JJE449" s="342"/>
      <c r="JJF449" s="342"/>
      <c r="JJG449" s="342"/>
      <c r="JJH449" s="342"/>
      <c r="JJI449" s="342"/>
      <c r="JJJ449" s="342"/>
      <c r="JJK449" s="342"/>
      <c r="JJL449" s="342"/>
      <c r="JJM449" s="342"/>
      <c r="JJN449" s="342"/>
      <c r="JJO449" s="342"/>
      <c r="JJP449" s="342"/>
      <c r="JJQ449" s="342"/>
      <c r="JJR449" s="342"/>
      <c r="JJS449" s="342"/>
      <c r="JJT449" s="342"/>
      <c r="JJU449" s="342"/>
      <c r="JJV449" s="342"/>
      <c r="JJW449" s="342"/>
      <c r="JJX449" s="342"/>
      <c r="JJY449" s="342"/>
      <c r="JJZ449" s="342"/>
      <c r="JKA449" s="342"/>
      <c r="JKB449" s="342"/>
      <c r="JKC449" s="342"/>
      <c r="JKD449" s="342"/>
      <c r="JKE449" s="342"/>
      <c r="JKF449" s="342"/>
      <c r="JKG449" s="342"/>
      <c r="JKH449" s="342"/>
      <c r="JKI449" s="342"/>
      <c r="JKJ449" s="342"/>
      <c r="JKK449" s="342"/>
      <c r="JKL449" s="342"/>
      <c r="JKM449" s="342"/>
      <c r="JKN449" s="342"/>
      <c r="JKO449" s="342"/>
      <c r="JKP449" s="342"/>
      <c r="JKQ449" s="342"/>
      <c r="JKR449" s="342"/>
      <c r="JKS449" s="342"/>
      <c r="JKT449" s="342"/>
      <c r="JKU449" s="342"/>
      <c r="JKV449" s="342"/>
      <c r="JKW449" s="342"/>
      <c r="JKX449" s="342"/>
      <c r="JKY449" s="342"/>
      <c r="JKZ449" s="342"/>
      <c r="JLA449" s="342"/>
      <c r="JLB449" s="342"/>
      <c r="JLC449" s="342"/>
      <c r="JLD449" s="342"/>
      <c r="JLE449" s="342"/>
      <c r="JLF449" s="342"/>
      <c r="JLG449" s="342"/>
      <c r="JLH449" s="342"/>
      <c r="JLI449" s="342"/>
      <c r="JLJ449" s="342"/>
      <c r="JLK449" s="342"/>
      <c r="JLL449" s="342"/>
      <c r="JLM449" s="342"/>
      <c r="JLN449" s="342"/>
      <c r="JLO449" s="342"/>
      <c r="JLP449" s="342"/>
      <c r="JLQ449" s="342"/>
      <c r="JLR449" s="342"/>
      <c r="JLS449" s="342"/>
      <c r="JLT449" s="342"/>
      <c r="JLU449" s="342"/>
      <c r="JLV449" s="342"/>
      <c r="JLW449" s="342"/>
      <c r="JLX449" s="342"/>
      <c r="JLY449" s="342"/>
      <c r="JLZ449" s="342"/>
      <c r="JMA449" s="342"/>
      <c r="JMB449" s="342"/>
      <c r="JMC449" s="342"/>
      <c r="JMD449" s="342"/>
      <c r="JME449" s="342"/>
      <c r="JMF449" s="342"/>
      <c r="JMG449" s="342"/>
      <c r="JMH449" s="342"/>
      <c r="JMI449" s="342"/>
      <c r="JMJ449" s="342"/>
      <c r="JMK449" s="342"/>
      <c r="JML449" s="342"/>
      <c r="JMM449" s="342"/>
      <c r="JMN449" s="342"/>
      <c r="JMO449" s="342"/>
      <c r="JMP449" s="342"/>
      <c r="JMQ449" s="342"/>
      <c r="JMR449" s="342"/>
      <c r="JMS449" s="342"/>
      <c r="JMT449" s="342"/>
      <c r="JMU449" s="342"/>
      <c r="JMV449" s="342"/>
      <c r="JMW449" s="342"/>
      <c r="JMX449" s="342"/>
      <c r="JMY449" s="342"/>
      <c r="JMZ449" s="342"/>
      <c r="JNA449" s="342"/>
      <c r="JNB449" s="342"/>
      <c r="JNC449" s="342"/>
      <c r="JND449" s="342"/>
      <c r="JNE449" s="342"/>
      <c r="JNF449" s="342"/>
      <c r="JNG449" s="342"/>
      <c r="JNH449" s="342"/>
      <c r="JNI449" s="342"/>
      <c r="JNJ449" s="342"/>
      <c r="JNK449" s="342"/>
      <c r="JNL449" s="342"/>
      <c r="JNM449" s="342"/>
      <c r="JNN449" s="342"/>
      <c r="JNO449" s="342"/>
      <c r="JNP449" s="342"/>
      <c r="JNQ449" s="342"/>
      <c r="JNR449" s="342"/>
      <c r="JNS449" s="342"/>
      <c r="JNT449" s="342"/>
      <c r="JNU449" s="342"/>
      <c r="JNV449" s="342"/>
      <c r="JNW449" s="342"/>
      <c r="JNX449" s="342"/>
      <c r="JNY449" s="342"/>
      <c r="JNZ449" s="342"/>
      <c r="JOA449" s="342"/>
      <c r="JOB449" s="342"/>
      <c r="JOC449" s="342"/>
      <c r="JOD449" s="342"/>
      <c r="JOE449" s="342"/>
      <c r="JOF449" s="342"/>
      <c r="JOG449" s="342"/>
      <c r="JOH449" s="342"/>
      <c r="JOI449" s="342"/>
      <c r="JOJ449" s="342"/>
      <c r="JOK449" s="342"/>
      <c r="JOL449" s="342"/>
      <c r="JOM449" s="342"/>
      <c r="JON449" s="342"/>
      <c r="JOO449" s="342"/>
      <c r="JOP449" s="342"/>
      <c r="JOQ449" s="342"/>
      <c r="JOR449" s="342"/>
      <c r="JOS449" s="342"/>
      <c r="JOT449" s="342"/>
      <c r="JOU449" s="342"/>
      <c r="JOV449" s="342"/>
      <c r="JOW449" s="342"/>
      <c r="JOX449" s="342"/>
      <c r="JOY449" s="342"/>
      <c r="JOZ449" s="342"/>
      <c r="JPA449" s="342"/>
      <c r="JPB449" s="342"/>
      <c r="JPC449" s="342"/>
      <c r="JPD449" s="342"/>
      <c r="JPE449" s="342"/>
      <c r="JPF449" s="342"/>
      <c r="JPG449" s="342"/>
      <c r="JPH449" s="342"/>
      <c r="JPI449" s="342"/>
      <c r="JPJ449" s="342"/>
      <c r="JPK449" s="342"/>
      <c r="JPL449" s="342"/>
      <c r="JPM449" s="342"/>
      <c r="JPN449" s="342"/>
      <c r="JPO449" s="342"/>
      <c r="JPP449" s="342"/>
      <c r="JPQ449" s="342"/>
      <c r="JPR449" s="342"/>
      <c r="JPS449" s="342"/>
      <c r="JPT449" s="342"/>
      <c r="JPU449" s="342"/>
      <c r="JPV449" s="342"/>
      <c r="JPW449" s="342"/>
      <c r="JPX449" s="342"/>
      <c r="JPY449" s="342"/>
      <c r="JPZ449" s="342"/>
      <c r="JQA449" s="342"/>
      <c r="JQB449" s="342"/>
      <c r="JQC449" s="342"/>
      <c r="JQD449" s="342"/>
      <c r="JQE449" s="342"/>
      <c r="JQF449" s="342"/>
      <c r="JQG449" s="342"/>
      <c r="JQH449" s="342"/>
      <c r="JQI449" s="342"/>
      <c r="JQJ449" s="342"/>
      <c r="JQK449" s="342"/>
      <c r="JQL449" s="342"/>
      <c r="JQM449" s="342"/>
      <c r="JQN449" s="342"/>
      <c r="JQO449" s="342"/>
      <c r="JQP449" s="342"/>
      <c r="JQQ449" s="342"/>
      <c r="JQR449" s="342"/>
      <c r="JQS449" s="342"/>
      <c r="JQT449" s="342"/>
      <c r="JQU449" s="342"/>
      <c r="JQV449" s="342"/>
      <c r="JQW449" s="342"/>
      <c r="JQX449" s="342"/>
      <c r="JQY449" s="342"/>
      <c r="JQZ449" s="342"/>
      <c r="JRA449" s="342"/>
      <c r="JRB449" s="342"/>
      <c r="JRC449" s="342"/>
      <c r="JRD449" s="342"/>
      <c r="JRE449" s="342"/>
      <c r="JRF449" s="342"/>
      <c r="JRG449" s="342"/>
      <c r="JRH449" s="342"/>
      <c r="JRI449" s="342"/>
      <c r="JRJ449" s="342"/>
      <c r="JRK449" s="342"/>
      <c r="JRL449" s="342"/>
      <c r="JRM449" s="342"/>
      <c r="JRN449" s="342"/>
      <c r="JRO449" s="342"/>
      <c r="JRP449" s="342"/>
      <c r="JRQ449" s="342"/>
      <c r="JRR449" s="342"/>
      <c r="JRS449" s="342"/>
      <c r="JRT449" s="342"/>
      <c r="JRU449" s="342"/>
      <c r="JRV449" s="342"/>
      <c r="JRW449" s="342"/>
      <c r="JRX449" s="342"/>
      <c r="JRY449" s="342"/>
      <c r="JRZ449" s="342"/>
      <c r="JSA449" s="342"/>
      <c r="JSB449" s="342"/>
      <c r="JSC449" s="342"/>
      <c r="JSD449" s="342"/>
      <c r="JSE449" s="342"/>
      <c r="JSF449" s="342"/>
      <c r="JSG449" s="342"/>
      <c r="JSH449" s="342"/>
      <c r="JSI449" s="342"/>
      <c r="JSJ449" s="342"/>
      <c r="JSK449" s="342"/>
      <c r="JSL449" s="342"/>
      <c r="JSM449" s="342"/>
      <c r="JSN449" s="342"/>
      <c r="JSO449" s="342"/>
      <c r="JSP449" s="342"/>
      <c r="JSQ449" s="342"/>
      <c r="JSR449" s="342"/>
      <c r="JSS449" s="342"/>
      <c r="JST449" s="342"/>
      <c r="JSU449" s="342"/>
      <c r="JSV449" s="342"/>
      <c r="JSW449" s="342"/>
      <c r="JSX449" s="342"/>
      <c r="JSY449" s="342"/>
      <c r="JSZ449" s="342"/>
      <c r="JTA449" s="342"/>
      <c r="JTB449" s="342"/>
      <c r="JTC449" s="342"/>
      <c r="JTD449" s="342"/>
      <c r="JTE449" s="342"/>
      <c r="JTF449" s="342"/>
      <c r="JTG449" s="342"/>
      <c r="JTH449" s="342"/>
      <c r="JTI449" s="342"/>
      <c r="JTJ449" s="342"/>
      <c r="JTK449" s="342"/>
      <c r="JTL449" s="342"/>
      <c r="JTM449" s="342"/>
      <c r="JTN449" s="342"/>
      <c r="JTO449" s="342"/>
      <c r="JTP449" s="342"/>
      <c r="JTQ449" s="342"/>
      <c r="JTR449" s="342"/>
      <c r="JTS449" s="342"/>
      <c r="JTT449" s="342"/>
      <c r="JTU449" s="342"/>
      <c r="JTV449" s="342"/>
      <c r="JTW449" s="342"/>
      <c r="JTX449" s="342"/>
      <c r="JTY449" s="342"/>
      <c r="JTZ449" s="342"/>
      <c r="JUA449" s="342"/>
      <c r="JUB449" s="342"/>
      <c r="JUC449" s="342"/>
      <c r="JUD449" s="342"/>
      <c r="JUE449" s="342"/>
      <c r="JUF449" s="342"/>
      <c r="JUG449" s="342"/>
      <c r="JUH449" s="342"/>
      <c r="JUI449" s="342"/>
      <c r="JUJ449" s="342"/>
      <c r="JUK449" s="342"/>
      <c r="JUL449" s="342"/>
      <c r="JUM449" s="342"/>
      <c r="JUN449" s="342"/>
      <c r="JUO449" s="342"/>
      <c r="JUP449" s="342"/>
      <c r="JUQ449" s="342"/>
      <c r="JUR449" s="342"/>
      <c r="JUS449" s="342"/>
      <c r="JUT449" s="342"/>
      <c r="JUU449" s="342"/>
      <c r="JUV449" s="342"/>
      <c r="JUW449" s="342"/>
      <c r="JUX449" s="342"/>
      <c r="JUY449" s="342"/>
      <c r="JUZ449" s="342"/>
      <c r="JVA449" s="342"/>
      <c r="JVB449" s="342"/>
      <c r="JVC449" s="342"/>
      <c r="JVD449" s="342"/>
      <c r="JVE449" s="342"/>
      <c r="JVF449" s="342"/>
      <c r="JVG449" s="342"/>
      <c r="JVH449" s="342"/>
      <c r="JVI449" s="342"/>
      <c r="JVJ449" s="342"/>
      <c r="JVK449" s="342"/>
      <c r="JVL449" s="342"/>
      <c r="JVM449" s="342"/>
      <c r="JVN449" s="342"/>
      <c r="JVO449" s="342"/>
      <c r="JVP449" s="342"/>
      <c r="JVQ449" s="342"/>
      <c r="JVR449" s="342"/>
      <c r="JVS449" s="342"/>
      <c r="JVT449" s="342"/>
      <c r="JVU449" s="342"/>
      <c r="JVV449" s="342"/>
      <c r="JVW449" s="342"/>
      <c r="JVX449" s="342"/>
      <c r="JVY449" s="342"/>
      <c r="JVZ449" s="342"/>
      <c r="JWA449" s="342"/>
      <c r="JWB449" s="342"/>
      <c r="JWC449" s="342"/>
      <c r="JWD449" s="342"/>
      <c r="JWE449" s="342"/>
      <c r="JWF449" s="342"/>
      <c r="JWG449" s="342"/>
      <c r="JWH449" s="342"/>
      <c r="JWI449" s="342"/>
      <c r="JWJ449" s="342"/>
      <c r="JWK449" s="342"/>
      <c r="JWL449" s="342"/>
      <c r="JWM449" s="342"/>
      <c r="JWN449" s="342"/>
      <c r="JWO449" s="342"/>
      <c r="JWP449" s="342"/>
      <c r="JWQ449" s="342"/>
      <c r="JWR449" s="342"/>
      <c r="JWS449" s="342"/>
      <c r="JWT449" s="342"/>
      <c r="JWU449" s="342"/>
      <c r="JWV449" s="342"/>
      <c r="JWW449" s="342"/>
      <c r="JWX449" s="342"/>
      <c r="JWY449" s="342"/>
      <c r="JWZ449" s="342"/>
      <c r="JXA449" s="342"/>
      <c r="JXB449" s="342"/>
      <c r="JXC449" s="342"/>
      <c r="JXD449" s="342"/>
      <c r="JXE449" s="342"/>
      <c r="JXF449" s="342"/>
      <c r="JXG449" s="342"/>
      <c r="JXH449" s="342"/>
      <c r="JXI449" s="342"/>
      <c r="JXJ449" s="342"/>
      <c r="JXK449" s="342"/>
      <c r="JXL449" s="342"/>
      <c r="JXM449" s="342"/>
      <c r="JXN449" s="342"/>
      <c r="JXO449" s="342"/>
      <c r="JXP449" s="342"/>
      <c r="JXQ449" s="342"/>
      <c r="JXR449" s="342"/>
      <c r="JXS449" s="342"/>
      <c r="JXT449" s="342"/>
      <c r="JXU449" s="342"/>
      <c r="JXV449" s="342"/>
      <c r="JXW449" s="342"/>
      <c r="JXX449" s="342"/>
      <c r="JXY449" s="342"/>
      <c r="JXZ449" s="342"/>
      <c r="JYA449" s="342"/>
      <c r="JYB449" s="342"/>
      <c r="JYC449" s="342"/>
      <c r="JYD449" s="342"/>
      <c r="JYE449" s="342"/>
      <c r="JYF449" s="342"/>
      <c r="JYG449" s="342"/>
      <c r="JYH449" s="342"/>
      <c r="JYI449" s="342"/>
      <c r="JYJ449" s="342"/>
      <c r="JYK449" s="342"/>
      <c r="JYL449" s="342"/>
      <c r="JYM449" s="342"/>
      <c r="JYN449" s="342"/>
      <c r="JYO449" s="342"/>
      <c r="JYP449" s="342"/>
      <c r="JYQ449" s="342"/>
      <c r="JYR449" s="342"/>
      <c r="JYS449" s="342"/>
      <c r="JYT449" s="342"/>
      <c r="JYU449" s="342"/>
      <c r="JYV449" s="342"/>
      <c r="JYW449" s="342"/>
      <c r="JYX449" s="342"/>
      <c r="JYY449" s="342"/>
      <c r="JYZ449" s="342"/>
      <c r="JZA449" s="342"/>
      <c r="JZB449" s="342"/>
      <c r="JZC449" s="342"/>
      <c r="JZD449" s="342"/>
      <c r="JZE449" s="342"/>
      <c r="JZF449" s="342"/>
      <c r="JZG449" s="342"/>
      <c r="JZH449" s="342"/>
      <c r="JZI449" s="342"/>
      <c r="JZJ449" s="342"/>
      <c r="JZK449" s="342"/>
      <c r="JZL449" s="342"/>
      <c r="JZM449" s="342"/>
      <c r="JZN449" s="342"/>
      <c r="JZO449" s="342"/>
      <c r="JZP449" s="342"/>
      <c r="JZQ449" s="342"/>
      <c r="JZR449" s="342"/>
      <c r="JZS449" s="342"/>
      <c r="JZT449" s="342"/>
      <c r="JZU449" s="342"/>
      <c r="JZV449" s="342"/>
      <c r="JZW449" s="342"/>
      <c r="JZX449" s="342"/>
      <c r="JZY449" s="342"/>
      <c r="JZZ449" s="342"/>
      <c r="KAA449" s="342"/>
      <c r="KAB449" s="342"/>
      <c r="KAC449" s="342"/>
      <c r="KAD449" s="342"/>
      <c r="KAE449" s="342"/>
      <c r="KAF449" s="342"/>
      <c r="KAG449" s="342"/>
      <c r="KAH449" s="342"/>
      <c r="KAI449" s="342"/>
      <c r="KAJ449" s="342"/>
      <c r="KAK449" s="342"/>
      <c r="KAL449" s="342"/>
      <c r="KAM449" s="342"/>
      <c r="KAN449" s="342"/>
      <c r="KAO449" s="342"/>
      <c r="KAP449" s="342"/>
      <c r="KAQ449" s="342"/>
      <c r="KAR449" s="342"/>
      <c r="KAS449" s="342"/>
      <c r="KAT449" s="342"/>
      <c r="KAU449" s="342"/>
      <c r="KAV449" s="342"/>
      <c r="KAW449" s="342"/>
      <c r="KAX449" s="342"/>
      <c r="KAY449" s="342"/>
      <c r="KAZ449" s="342"/>
      <c r="KBA449" s="342"/>
      <c r="KBB449" s="342"/>
      <c r="KBC449" s="342"/>
      <c r="KBD449" s="342"/>
      <c r="KBE449" s="342"/>
      <c r="KBF449" s="342"/>
      <c r="KBG449" s="342"/>
      <c r="KBH449" s="342"/>
      <c r="KBI449" s="342"/>
      <c r="KBJ449" s="342"/>
      <c r="KBK449" s="342"/>
      <c r="KBL449" s="342"/>
      <c r="KBM449" s="342"/>
      <c r="KBN449" s="342"/>
      <c r="KBO449" s="342"/>
      <c r="KBP449" s="342"/>
      <c r="KBQ449" s="342"/>
      <c r="KBR449" s="342"/>
      <c r="KBS449" s="342"/>
      <c r="KBT449" s="342"/>
      <c r="KBU449" s="342"/>
      <c r="KBV449" s="342"/>
      <c r="KBW449" s="342"/>
      <c r="KBX449" s="342"/>
      <c r="KBY449" s="342"/>
      <c r="KBZ449" s="342"/>
      <c r="KCA449" s="342"/>
      <c r="KCB449" s="342"/>
      <c r="KCC449" s="342"/>
      <c r="KCD449" s="342"/>
      <c r="KCE449" s="342"/>
      <c r="KCF449" s="342"/>
      <c r="KCG449" s="342"/>
      <c r="KCH449" s="342"/>
      <c r="KCI449" s="342"/>
      <c r="KCJ449" s="342"/>
      <c r="KCK449" s="342"/>
      <c r="KCL449" s="342"/>
      <c r="KCM449" s="342"/>
      <c r="KCN449" s="342"/>
      <c r="KCO449" s="342"/>
      <c r="KCP449" s="342"/>
      <c r="KCQ449" s="342"/>
      <c r="KCR449" s="342"/>
      <c r="KCS449" s="342"/>
      <c r="KCT449" s="342"/>
      <c r="KCU449" s="342"/>
      <c r="KCV449" s="342"/>
      <c r="KCW449" s="342"/>
      <c r="KCX449" s="342"/>
      <c r="KCY449" s="342"/>
      <c r="KCZ449" s="342"/>
      <c r="KDA449" s="342"/>
      <c r="KDB449" s="342"/>
      <c r="KDC449" s="342"/>
      <c r="KDD449" s="342"/>
      <c r="KDE449" s="342"/>
      <c r="KDF449" s="342"/>
      <c r="KDG449" s="342"/>
      <c r="KDH449" s="342"/>
      <c r="KDI449" s="342"/>
      <c r="KDJ449" s="342"/>
      <c r="KDK449" s="342"/>
      <c r="KDL449" s="342"/>
      <c r="KDM449" s="342"/>
      <c r="KDN449" s="342"/>
      <c r="KDO449" s="342"/>
      <c r="KDP449" s="342"/>
      <c r="KDQ449" s="342"/>
      <c r="KDR449" s="342"/>
      <c r="KDS449" s="342"/>
      <c r="KDT449" s="342"/>
      <c r="KDU449" s="342"/>
      <c r="KDV449" s="342"/>
      <c r="KDW449" s="342"/>
      <c r="KDX449" s="342"/>
      <c r="KDY449" s="342"/>
      <c r="KDZ449" s="342"/>
      <c r="KEA449" s="342"/>
      <c r="KEB449" s="342"/>
      <c r="KEC449" s="342"/>
      <c r="KED449" s="342"/>
      <c r="KEE449" s="342"/>
      <c r="KEF449" s="342"/>
      <c r="KEG449" s="342"/>
      <c r="KEH449" s="342"/>
      <c r="KEI449" s="342"/>
      <c r="KEJ449" s="342"/>
      <c r="KEK449" s="342"/>
      <c r="KEL449" s="342"/>
      <c r="KEM449" s="342"/>
      <c r="KEN449" s="342"/>
      <c r="KEO449" s="342"/>
      <c r="KEP449" s="342"/>
      <c r="KEQ449" s="342"/>
      <c r="KER449" s="342"/>
      <c r="KES449" s="342"/>
      <c r="KET449" s="342"/>
      <c r="KEU449" s="342"/>
      <c r="KEV449" s="342"/>
      <c r="KEW449" s="342"/>
      <c r="KEX449" s="342"/>
      <c r="KEY449" s="342"/>
      <c r="KEZ449" s="342"/>
      <c r="KFA449" s="342"/>
      <c r="KFB449" s="342"/>
      <c r="KFC449" s="342"/>
      <c r="KFD449" s="342"/>
      <c r="KFE449" s="342"/>
      <c r="KFF449" s="342"/>
      <c r="KFG449" s="342"/>
      <c r="KFH449" s="342"/>
      <c r="KFI449" s="342"/>
      <c r="KFJ449" s="342"/>
      <c r="KFK449" s="342"/>
      <c r="KFL449" s="342"/>
      <c r="KFM449" s="342"/>
      <c r="KFN449" s="342"/>
      <c r="KFO449" s="342"/>
      <c r="KFP449" s="342"/>
      <c r="KFQ449" s="342"/>
      <c r="KFR449" s="342"/>
      <c r="KFS449" s="342"/>
      <c r="KFT449" s="342"/>
      <c r="KFU449" s="342"/>
      <c r="KFV449" s="342"/>
      <c r="KFW449" s="342"/>
      <c r="KFX449" s="342"/>
      <c r="KFY449" s="342"/>
      <c r="KFZ449" s="342"/>
      <c r="KGA449" s="342"/>
      <c r="KGB449" s="342"/>
      <c r="KGC449" s="342"/>
      <c r="KGD449" s="342"/>
      <c r="KGE449" s="342"/>
      <c r="KGF449" s="342"/>
      <c r="KGG449" s="342"/>
      <c r="KGH449" s="342"/>
      <c r="KGI449" s="342"/>
      <c r="KGJ449" s="342"/>
      <c r="KGK449" s="342"/>
      <c r="KGL449" s="342"/>
      <c r="KGM449" s="342"/>
      <c r="KGN449" s="342"/>
      <c r="KGO449" s="342"/>
      <c r="KGP449" s="342"/>
      <c r="KGQ449" s="342"/>
      <c r="KGR449" s="342"/>
      <c r="KGS449" s="342"/>
      <c r="KGT449" s="342"/>
      <c r="KGU449" s="342"/>
      <c r="KGV449" s="342"/>
      <c r="KGW449" s="342"/>
      <c r="KGX449" s="342"/>
      <c r="KGY449" s="342"/>
      <c r="KGZ449" s="342"/>
      <c r="KHA449" s="342"/>
      <c r="KHB449" s="342"/>
      <c r="KHC449" s="342"/>
      <c r="KHD449" s="342"/>
      <c r="KHE449" s="342"/>
      <c r="KHF449" s="342"/>
      <c r="KHG449" s="342"/>
      <c r="KHH449" s="342"/>
      <c r="KHI449" s="342"/>
      <c r="KHJ449" s="342"/>
      <c r="KHK449" s="342"/>
      <c r="KHL449" s="342"/>
      <c r="KHM449" s="342"/>
      <c r="KHN449" s="342"/>
      <c r="KHO449" s="342"/>
      <c r="KHP449" s="342"/>
      <c r="KHQ449" s="342"/>
      <c r="KHR449" s="342"/>
      <c r="KHS449" s="342"/>
      <c r="KHT449" s="342"/>
      <c r="KHU449" s="342"/>
      <c r="KHV449" s="342"/>
      <c r="KHW449" s="342"/>
      <c r="KHX449" s="342"/>
      <c r="KHY449" s="342"/>
      <c r="KHZ449" s="342"/>
      <c r="KIA449" s="342"/>
      <c r="KIB449" s="342"/>
      <c r="KIC449" s="342"/>
      <c r="KID449" s="342"/>
      <c r="KIE449" s="342"/>
      <c r="KIF449" s="342"/>
      <c r="KIG449" s="342"/>
      <c r="KIH449" s="342"/>
      <c r="KII449" s="342"/>
      <c r="KIJ449" s="342"/>
      <c r="KIK449" s="342"/>
      <c r="KIL449" s="342"/>
      <c r="KIM449" s="342"/>
      <c r="KIN449" s="342"/>
      <c r="KIO449" s="342"/>
      <c r="KIP449" s="342"/>
      <c r="KIQ449" s="342"/>
      <c r="KIR449" s="342"/>
      <c r="KIS449" s="342"/>
      <c r="KIT449" s="342"/>
      <c r="KIU449" s="342"/>
      <c r="KIV449" s="342"/>
      <c r="KIW449" s="342"/>
      <c r="KIX449" s="342"/>
      <c r="KIY449" s="342"/>
      <c r="KIZ449" s="342"/>
      <c r="KJA449" s="342"/>
      <c r="KJB449" s="342"/>
      <c r="KJC449" s="342"/>
      <c r="KJD449" s="342"/>
      <c r="KJE449" s="342"/>
      <c r="KJF449" s="342"/>
      <c r="KJG449" s="342"/>
      <c r="KJH449" s="342"/>
      <c r="KJI449" s="342"/>
      <c r="KJJ449" s="342"/>
      <c r="KJK449" s="342"/>
      <c r="KJL449" s="342"/>
      <c r="KJM449" s="342"/>
      <c r="KJN449" s="342"/>
      <c r="KJO449" s="342"/>
      <c r="KJP449" s="342"/>
      <c r="KJQ449" s="342"/>
      <c r="KJR449" s="342"/>
      <c r="KJS449" s="342"/>
      <c r="KJT449" s="342"/>
      <c r="KJU449" s="342"/>
      <c r="KJV449" s="342"/>
      <c r="KJW449" s="342"/>
      <c r="KJX449" s="342"/>
      <c r="KJY449" s="342"/>
      <c r="KJZ449" s="342"/>
      <c r="KKA449" s="342"/>
      <c r="KKB449" s="342"/>
      <c r="KKC449" s="342"/>
      <c r="KKD449" s="342"/>
      <c r="KKE449" s="342"/>
      <c r="KKF449" s="342"/>
      <c r="KKG449" s="342"/>
      <c r="KKH449" s="342"/>
      <c r="KKI449" s="342"/>
      <c r="KKJ449" s="342"/>
      <c r="KKK449" s="342"/>
      <c r="KKL449" s="342"/>
      <c r="KKM449" s="342"/>
      <c r="KKN449" s="342"/>
      <c r="KKO449" s="342"/>
      <c r="KKP449" s="342"/>
      <c r="KKQ449" s="342"/>
      <c r="KKR449" s="342"/>
      <c r="KKS449" s="342"/>
      <c r="KKT449" s="342"/>
      <c r="KKU449" s="342"/>
      <c r="KKV449" s="342"/>
      <c r="KKW449" s="342"/>
      <c r="KKX449" s="342"/>
      <c r="KKY449" s="342"/>
      <c r="KKZ449" s="342"/>
      <c r="KLA449" s="342"/>
      <c r="KLB449" s="342"/>
      <c r="KLC449" s="342"/>
      <c r="KLD449" s="342"/>
      <c r="KLE449" s="342"/>
      <c r="KLF449" s="342"/>
      <c r="KLG449" s="342"/>
      <c r="KLH449" s="342"/>
      <c r="KLI449" s="342"/>
      <c r="KLJ449" s="342"/>
      <c r="KLK449" s="342"/>
      <c r="KLL449" s="342"/>
      <c r="KLM449" s="342"/>
      <c r="KLN449" s="342"/>
      <c r="KLO449" s="342"/>
      <c r="KLP449" s="342"/>
      <c r="KLQ449" s="342"/>
      <c r="KLR449" s="342"/>
      <c r="KLS449" s="342"/>
      <c r="KLT449" s="342"/>
      <c r="KLU449" s="342"/>
      <c r="KLV449" s="342"/>
      <c r="KLW449" s="342"/>
      <c r="KLX449" s="342"/>
      <c r="KLY449" s="342"/>
      <c r="KLZ449" s="342"/>
      <c r="KMA449" s="342"/>
      <c r="KMB449" s="342"/>
      <c r="KMC449" s="342"/>
      <c r="KMD449" s="342"/>
      <c r="KME449" s="342"/>
      <c r="KMF449" s="342"/>
      <c r="KMG449" s="342"/>
      <c r="KMH449" s="342"/>
      <c r="KMI449" s="342"/>
      <c r="KMJ449" s="342"/>
      <c r="KMK449" s="342"/>
      <c r="KML449" s="342"/>
      <c r="KMM449" s="342"/>
      <c r="KMN449" s="342"/>
      <c r="KMO449" s="342"/>
      <c r="KMP449" s="342"/>
      <c r="KMQ449" s="342"/>
      <c r="KMR449" s="342"/>
      <c r="KMS449" s="342"/>
      <c r="KMT449" s="342"/>
      <c r="KMU449" s="342"/>
      <c r="KMV449" s="342"/>
      <c r="KMW449" s="342"/>
      <c r="KMX449" s="342"/>
      <c r="KMY449" s="342"/>
      <c r="KMZ449" s="342"/>
      <c r="KNA449" s="342"/>
      <c r="KNB449" s="342"/>
      <c r="KNC449" s="342"/>
      <c r="KND449" s="342"/>
      <c r="KNE449" s="342"/>
      <c r="KNF449" s="342"/>
      <c r="KNG449" s="342"/>
      <c r="KNH449" s="342"/>
      <c r="KNI449" s="342"/>
      <c r="KNJ449" s="342"/>
      <c r="KNK449" s="342"/>
      <c r="KNL449" s="342"/>
      <c r="KNM449" s="342"/>
      <c r="KNN449" s="342"/>
      <c r="KNO449" s="342"/>
      <c r="KNP449" s="342"/>
      <c r="KNQ449" s="342"/>
      <c r="KNR449" s="342"/>
      <c r="KNS449" s="342"/>
      <c r="KNT449" s="342"/>
      <c r="KNU449" s="342"/>
      <c r="KNV449" s="342"/>
      <c r="KNW449" s="342"/>
      <c r="KNX449" s="342"/>
      <c r="KNY449" s="342"/>
      <c r="KNZ449" s="342"/>
      <c r="KOA449" s="342"/>
      <c r="KOB449" s="342"/>
      <c r="KOC449" s="342"/>
      <c r="KOD449" s="342"/>
      <c r="KOE449" s="342"/>
      <c r="KOF449" s="342"/>
      <c r="KOG449" s="342"/>
      <c r="KOH449" s="342"/>
      <c r="KOI449" s="342"/>
      <c r="KOJ449" s="342"/>
      <c r="KOK449" s="342"/>
      <c r="KOL449" s="342"/>
      <c r="KOM449" s="342"/>
      <c r="KON449" s="342"/>
      <c r="KOO449" s="342"/>
      <c r="KOP449" s="342"/>
      <c r="KOQ449" s="342"/>
      <c r="KOR449" s="342"/>
      <c r="KOS449" s="342"/>
      <c r="KOT449" s="342"/>
      <c r="KOU449" s="342"/>
      <c r="KOV449" s="342"/>
      <c r="KOW449" s="342"/>
      <c r="KOX449" s="342"/>
      <c r="KOY449" s="342"/>
      <c r="KOZ449" s="342"/>
      <c r="KPA449" s="342"/>
      <c r="KPB449" s="342"/>
      <c r="KPC449" s="342"/>
      <c r="KPD449" s="342"/>
      <c r="KPE449" s="342"/>
      <c r="KPF449" s="342"/>
      <c r="KPG449" s="342"/>
      <c r="KPH449" s="342"/>
      <c r="KPI449" s="342"/>
      <c r="KPJ449" s="342"/>
      <c r="KPK449" s="342"/>
      <c r="KPL449" s="342"/>
      <c r="KPM449" s="342"/>
      <c r="KPN449" s="342"/>
      <c r="KPO449" s="342"/>
      <c r="KPP449" s="342"/>
      <c r="KPQ449" s="342"/>
      <c r="KPR449" s="342"/>
      <c r="KPS449" s="342"/>
      <c r="KPT449" s="342"/>
      <c r="KPU449" s="342"/>
      <c r="KPV449" s="342"/>
      <c r="KPW449" s="342"/>
      <c r="KPX449" s="342"/>
      <c r="KPY449" s="342"/>
      <c r="KPZ449" s="342"/>
      <c r="KQA449" s="342"/>
      <c r="KQB449" s="342"/>
      <c r="KQC449" s="342"/>
      <c r="KQD449" s="342"/>
      <c r="KQE449" s="342"/>
      <c r="KQF449" s="342"/>
      <c r="KQG449" s="342"/>
      <c r="KQH449" s="342"/>
      <c r="KQI449" s="342"/>
      <c r="KQJ449" s="342"/>
      <c r="KQK449" s="342"/>
      <c r="KQL449" s="342"/>
      <c r="KQM449" s="342"/>
      <c r="KQN449" s="342"/>
      <c r="KQO449" s="342"/>
      <c r="KQP449" s="342"/>
      <c r="KQQ449" s="342"/>
      <c r="KQR449" s="342"/>
      <c r="KQS449" s="342"/>
      <c r="KQT449" s="342"/>
      <c r="KQU449" s="342"/>
      <c r="KQV449" s="342"/>
      <c r="KQW449" s="342"/>
      <c r="KQX449" s="342"/>
      <c r="KQY449" s="342"/>
      <c r="KQZ449" s="342"/>
      <c r="KRA449" s="342"/>
      <c r="KRB449" s="342"/>
      <c r="KRC449" s="342"/>
      <c r="KRD449" s="342"/>
      <c r="KRE449" s="342"/>
      <c r="KRF449" s="342"/>
      <c r="KRG449" s="342"/>
      <c r="KRH449" s="342"/>
      <c r="KRI449" s="342"/>
      <c r="KRJ449" s="342"/>
      <c r="KRK449" s="342"/>
      <c r="KRL449" s="342"/>
      <c r="KRM449" s="342"/>
      <c r="KRN449" s="342"/>
      <c r="KRO449" s="342"/>
      <c r="KRP449" s="342"/>
      <c r="KRQ449" s="342"/>
      <c r="KRR449" s="342"/>
      <c r="KRS449" s="342"/>
      <c r="KRT449" s="342"/>
      <c r="KRU449" s="342"/>
      <c r="KRV449" s="342"/>
      <c r="KRW449" s="342"/>
      <c r="KRX449" s="342"/>
      <c r="KRY449" s="342"/>
      <c r="KRZ449" s="342"/>
      <c r="KSA449" s="342"/>
      <c r="KSB449" s="342"/>
      <c r="KSC449" s="342"/>
      <c r="KSD449" s="342"/>
      <c r="KSE449" s="342"/>
      <c r="KSF449" s="342"/>
      <c r="KSG449" s="342"/>
      <c r="KSH449" s="342"/>
      <c r="KSI449" s="342"/>
      <c r="KSJ449" s="342"/>
      <c r="KSK449" s="342"/>
      <c r="KSL449" s="342"/>
      <c r="KSM449" s="342"/>
      <c r="KSN449" s="342"/>
      <c r="KSO449" s="342"/>
      <c r="KSP449" s="342"/>
      <c r="KSQ449" s="342"/>
      <c r="KSR449" s="342"/>
      <c r="KSS449" s="342"/>
      <c r="KST449" s="342"/>
      <c r="KSU449" s="342"/>
      <c r="KSV449" s="342"/>
      <c r="KSW449" s="342"/>
      <c r="KSX449" s="342"/>
      <c r="KSY449" s="342"/>
      <c r="KSZ449" s="342"/>
      <c r="KTA449" s="342"/>
      <c r="KTB449" s="342"/>
      <c r="KTC449" s="342"/>
      <c r="KTD449" s="342"/>
      <c r="KTE449" s="342"/>
      <c r="KTF449" s="342"/>
      <c r="KTG449" s="342"/>
      <c r="KTH449" s="342"/>
      <c r="KTI449" s="342"/>
      <c r="KTJ449" s="342"/>
      <c r="KTK449" s="342"/>
      <c r="KTL449" s="342"/>
      <c r="KTM449" s="342"/>
      <c r="KTN449" s="342"/>
      <c r="KTO449" s="342"/>
      <c r="KTP449" s="342"/>
      <c r="KTQ449" s="342"/>
      <c r="KTR449" s="342"/>
      <c r="KTS449" s="342"/>
      <c r="KTT449" s="342"/>
      <c r="KTU449" s="342"/>
      <c r="KTV449" s="342"/>
      <c r="KTW449" s="342"/>
      <c r="KTX449" s="342"/>
      <c r="KTY449" s="342"/>
      <c r="KTZ449" s="342"/>
      <c r="KUA449" s="342"/>
      <c r="KUB449" s="342"/>
      <c r="KUC449" s="342"/>
      <c r="KUD449" s="342"/>
      <c r="KUE449" s="342"/>
      <c r="KUF449" s="342"/>
      <c r="KUG449" s="342"/>
      <c r="KUH449" s="342"/>
      <c r="KUI449" s="342"/>
      <c r="KUJ449" s="342"/>
      <c r="KUK449" s="342"/>
      <c r="KUL449" s="342"/>
      <c r="KUM449" s="342"/>
      <c r="KUN449" s="342"/>
      <c r="KUO449" s="342"/>
      <c r="KUP449" s="342"/>
      <c r="KUQ449" s="342"/>
      <c r="KUR449" s="342"/>
      <c r="KUS449" s="342"/>
      <c r="KUT449" s="342"/>
      <c r="KUU449" s="342"/>
      <c r="KUV449" s="342"/>
      <c r="KUW449" s="342"/>
      <c r="KUX449" s="342"/>
      <c r="KUY449" s="342"/>
      <c r="KUZ449" s="342"/>
      <c r="KVA449" s="342"/>
      <c r="KVB449" s="342"/>
      <c r="KVC449" s="342"/>
      <c r="KVD449" s="342"/>
      <c r="KVE449" s="342"/>
      <c r="KVF449" s="342"/>
      <c r="KVG449" s="342"/>
      <c r="KVH449" s="342"/>
      <c r="KVI449" s="342"/>
      <c r="KVJ449" s="342"/>
      <c r="KVK449" s="342"/>
      <c r="KVL449" s="342"/>
      <c r="KVM449" s="342"/>
      <c r="KVN449" s="342"/>
      <c r="KVO449" s="342"/>
      <c r="KVP449" s="342"/>
      <c r="KVQ449" s="342"/>
      <c r="KVR449" s="342"/>
      <c r="KVS449" s="342"/>
      <c r="KVT449" s="342"/>
      <c r="KVU449" s="342"/>
      <c r="KVV449" s="342"/>
      <c r="KVW449" s="342"/>
      <c r="KVX449" s="342"/>
      <c r="KVY449" s="342"/>
      <c r="KVZ449" s="342"/>
      <c r="KWA449" s="342"/>
      <c r="KWB449" s="342"/>
      <c r="KWC449" s="342"/>
      <c r="KWD449" s="342"/>
      <c r="KWE449" s="342"/>
      <c r="KWF449" s="342"/>
      <c r="KWG449" s="342"/>
      <c r="KWH449" s="342"/>
      <c r="KWI449" s="342"/>
      <c r="KWJ449" s="342"/>
      <c r="KWK449" s="342"/>
      <c r="KWL449" s="342"/>
      <c r="KWM449" s="342"/>
      <c r="KWN449" s="342"/>
      <c r="KWO449" s="342"/>
      <c r="KWP449" s="342"/>
      <c r="KWQ449" s="342"/>
      <c r="KWR449" s="342"/>
      <c r="KWS449" s="342"/>
      <c r="KWT449" s="342"/>
      <c r="KWU449" s="342"/>
      <c r="KWV449" s="342"/>
      <c r="KWW449" s="342"/>
      <c r="KWX449" s="342"/>
      <c r="KWY449" s="342"/>
      <c r="KWZ449" s="342"/>
      <c r="KXA449" s="342"/>
      <c r="KXB449" s="342"/>
      <c r="KXC449" s="342"/>
      <c r="KXD449" s="342"/>
      <c r="KXE449" s="342"/>
      <c r="KXF449" s="342"/>
      <c r="KXG449" s="342"/>
      <c r="KXH449" s="342"/>
      <c r="KXI449" s="342"/>
      <c r="KXJ449" s="342"/>
      <c r="KXK449" s="342"/>
      <c r="KXL449" s="342"/>
      <c r="KXM449" s="342"/>
      <c r="KXN449" s="342"/>
      <c r="KXO449" s="342"/>
      <c r="KXP449" s="342"/>
      <c r="KXQ449" s="342"/>
      <c r="KXR449" s="342"/>
      <c r="KXS449" s="342"/>
      <c r="KXT449" s="342"/>
      <c r="KXU449" s="342"/>
      <c r="KXV449" s="342"/>
      <c r="KXW449" s="342"/>
      <c r="KXX449" s="342"/>
      <c r="KXY449" s="342"/>
      <c r="KXZ449" s="342"/>
      <c r="KYA449" s="342"/>
      <c r="KYB449" s="342"/>
      <c r="KYC449" s="342"/>
      <c r="KYD449" s="342"/>
      <c r="KYE449" s="342"/>
      <c r="KYF449" s="342"/>
      <c r="KYG449" s="342"/>
      <c r="KYH449" s="342"/>
      <c r="KYI449" s="342"/>
      <c r="KYJ449" s="342"/>
      <c r="KYK449" s="342"/>
      <c r="KYL449" s="342"/>
      <c r="KYM449" s="342"/>
      <c r="KYN449" s="342"/>
      <c r="KYO449" s="342"/>
      <c r="KYP449" s="342"/>
      <c r="KYQ449" s="342"/>
      <c r="KYR449" s="342"/>
      <c r="KYS449" s="342"/>
      <c r="KYT449" s="342"/>
      <c r="KYU449" s="342"/>
      <c r="KYV449" s="342"/>
      <c r="KYW449" s="342"/>
      <c r="KYX449" s="342"/>
      <c r="KYY449" s="342"/>
      <c r="KYZ449" s="342"/>
      <c r="KZA449" s="342"/>
      <c r="KZB449" s="342"/>
      <c r="KZC449" s="342"/>
      <c r="KZD449" s="342"/>
      <c r="KZE449" s="342"/>
      <c r="KZF449" s="342"/>
      <c r="KZG449" s="342"/>
      <c r="KZH449" s="342"/>
      <c r="KZI449" s="342"/>
      <c r="KZJ449" s="342"/>
      <c r="KZK449" s="342"/>
      <c r="KZL449" s="342"/>
      <c r="KZM449" s="342"/>
      <c r="KZN449" s="342"/>
      <c r="KZO449" s="342"/>
      <c r="KZP449" s="342"/>
      <c r="KZQ449" s="342"/>
      <c r="KZR449" s="342"/>
      <c r="KZS449" s="342"/>
      <c r="KZT449" s="342"/>
      <c r="KZU449" s="342"/>
      <c r="KZV449" s="342"/>
      <c r="KZW449" s="342"/>
      <c r="KZX449" s="342"/>
      <c r="KZY449" s="342"/>
      <c r="KZZ449" s="342"/>
      <c r="LAA449" s="342"/>
      <c r="LAB449" s="342"/>
      <c r="LAC449" s="342"/>
      <c r="LAD449" s="342"/>
      <c r="LAE449" s="342"/>
      <c r="LAF449" s="342"/>
      <c r="LAG449" s="342"/>
      <c r="LAH449" s="342"/>
      <c r="LAI449" s="342"/>
      <c r="LAJ449" s="342"/>
      <c r="LAK449" s="342"/>
      <c r="LAL449" s="342"/>
      <c r="LAM449" s="342"/>
      <c r="LAN449" s="342"/>
      <c r="LAO449" s="342"/>
      <c r="LAP449" s="342"/>
      <c r="LAQ449" s="342"/>
      <c r="LAR449" s="342"/>
      <c r="LAS449" s="342"/>
      <c r="LAT449" s="342"/>
      <c r="LAU449" s="342"/>
      <c r="LAV449" s="342"/>
      <c r="LAW449" s="342"/>
      <c r="LAX449" s="342"/>
      <c r="LAY449" s="342"/>
      <c r="LAZ449" s="342"/>
      <c r="LBA449" s="342"/>
      <c r="LBB449" s="342"/>
      <c r="LBC449" s="342"/>
      <c r="LBD449" s="342"/>
      <c r="LBE449" s="342"/>
      <c r="LBF449" s="342"/>
      <c r="LBG449" s="342"/>
      <c r="LBH449" s="342"/>
      <c r="LBI449" s="342"/>
      <c r="LBJ449" s="342"/>
      <c r="LBK449" s="342"/>
      <c r="LBL449" s="342"/>
      <c r="LBM449" s="342"/>
      <c r="LBN449" s="342"/>
      <c r="LBO449" s="342"/>
      <c r="LBP449" s="342"/>
      <c r="LBQ449" s="342"/>
      <c r="LBR449" s="342"/>
      <c r="LBS449" s="342"/>
      <c r="LBT449" s="342"/>
      <c r="LBU449" s="342"/>
      <c r="LBV449" s="342"/>
      <c r="LBW449" s="342"/>
      <c r="LBX449" s="342"/>
      <c r="LBY449" s="342"/>
      <c r="LBZ449" s="342"/>
      <c r="LCA449" s="342"/>
      <c r="LCB449" s="342"/>
      <c r="LCC449" s="342"/>
      <c r="LCD449" s="342"/>
      <c r="LCE449" s="342"/>
      <c r="LCF449" s="342"/>
      <c r="LCG449" s="342"/>
      <c r="LCH449" s="342"/>
      <c r="LCI449" s="342"/>
      <c r="LCJ449" s="342"/>
      <c r="LCK449" s="342"/>
      <c r="LCL449" s="342"/>
      <c r="LCM449" s="342"/>
      <c r="LCN449" s="342"/>
      <c r="LCO449" s="342"/>
      <c r="LCP449" s="342"/>
      <c r="LCQ449" s="342"/>
      <c r="LCR449" s="342"/>
      <c r="LCS449" s="342"/>
      <c r="LCT449" s="342"/>
      <c r="LCU449" s="342"/>
      <c r="LCV449" s="342"/>
      <c r="LCW449" s="342"/>
      <c r="LCX449" s="342"/>
      <c r="LCY449" s="342"/>
      <c r="LCZ449" s="342"/>
      <c r="LDA449" s="342"/>
      <c r="LDB449" s="342"/>
      <c r="LDC449" s="342"/>
      <c r="LDD449" s="342"/>
      <c r="LDE449" s="342"/>
      <c r="LDF449" s="342"/>
      <c r="LDG449" s="342"/>
      <c r="LDH449" s="342"/>
      <c r="LDI449" s="342"/>
      <c r="LDJ449" s="342"/>
      <c r="LDK449" s="342"/>
      <c r="LDL449" s="342"/>
      <c r="LDM449" s="342"/>
      <c r="LDN449" s="342"/>
      <c r="LDO449" s="342"/>
      <c r="LDP449" s="342"/>
      <c r="LDQ449" s="342"/>
      <c r="LDR449" s="342"/>
      <c r="LDS449" s="342"/>
      <c r="LDT449" s="342"/>
      <c r="LDU449" s="342"/>
      <c r="LDV449" s="342"/>
      <c r="LDW449" s="342"/>
      <c r="LDX449" s="342"/>
      <c r="LDY449" s="342"/>
      <c r="LDZ449" s="342"/>
      <c r="LEA449" s="342"/>
      <c r="LEB449" s="342"/>
      <c r="LEC449" s="342"/>
      <c r="LED449" s="342"/>
      <c r="LEE449" s="342"/>
      <c r="LEF449" s="342"/>
      <c r="LEG449" s="342"/>
      <c r="LEH449" s="342"/>
      <c r="LEI449" s="342"/>
      <c r="LEJ449" s="342"/>
      <c r="LEK449" s="342"/>
      <c r="LEL449" s="342"/>
      <c r="LEM449" s="342"/>
      <c r="LEN449" s="342"/>
      <c r="LEO449" s="342"/>
      <c r="LEP449" s="342"/>
      <c r="LEQ449" s="342"/>
      <c r="LER449" s="342"/>
      <c r="LES449" s="342"/>
      <c r="LET449" s="342"/>
      <c r="LEU449" s="342"/>
      <c r="LEV449" s="342"/>
      <c r="LEW449" s="342"/>
      <c r="LEX449" s="342"/>
      <c r="LEY449" s="342"/>
      <c r="LEZ449" s="342"/>
      <c r="LFA449" s="342"/>
      <c r="LFB449" s="342"/>
      <c r="LFC449" s="342"/>
      <c r="LFD449" s="342"/>
      <c r="LFE449" s="342"/>
      <c r="LFF449" s="342"/>
      <c r="LFG449" s="342"/>
      <c r="LFH449" s="342"/>
      <c r="LFI449" s="342"/>
      <c r="LFJ449" s="342"/>
      <c r="LFK449" s="342"/>
      <c r="LFL449" s="342"/>
      <c r="LFM449" s="342"/>
      <c r="LFN449" s="342"/>
      <c r="LFO449" s="342"/>
      <c r="LFP449" s="342"/>
      <c r="LFQ449" s="342"/>
      <c r="LFR449" s="342"/>
      <c r="LFS449" s="342"/>
      <c r="LFT449" s="342"/>
      <c r="LFU449" s="342"/>
      <c r="LFV449" s="342"/>
      <c r="LFW449" s="342"/>
      <c r="LFX449" s="342"/>
      <c r="LFY449" s="342"/>
      <c r="LFZ449" s="342"/>
      <c r="LGA449" s="342"/>
      <c r="LGB449" s="342"/>
      <c r="LGC449" s="342"/>
      <c r="LGD449" s="342"/>
      <c r="LGE449" s="342"/>
      <c r="LGF449" s="342"/>
      <c r="LGG449" s="342"/>
      <c r="LGH449" s="342"/>
      <c r="LGI449" s="342"/>
      <c r="LGJ449" s="342"/>
      <c r="LGK449" s="342"/>
      <c r="LGL449" s="342"/>
      <c r="LGM449" s="342"/>
      <c r="LGN449" s="342"/>
      <c r="LGO449" s="342"/>
      <c r="LGP449" s="342"/>
      <c r="LGQ449" s="342"/>
      <c r="LGR449" s="342"/>
      <c r="LGS449" s="342"/>
      <c r="LGT449" s="342"/>
      <c r="LGU449" s="342"/>
      <c r="LGV449" s="342"/>
      <c r="LGW449" s="342"/>
      <c r="LGX449" s="342"/>
      <c r="LGY449" s="342"/>
      <c r="LGZ449" s="342"/>
      <c r="LHA449" s="342"/>
      <c r="LHB449" s="342"/>
      <c r="LHC449" s="342"/>
      <c r="LHD449" s="342"/>
      <c r="LHE449" s="342"/>
      <c r="LHF449" s="342"/>
      <c r="LHG449" s="342"/>
      <c r="LHH449" s="342"/>
      <c r="LHI449" s="342"/>
      <c r="LHJ449" s="342"/>
      <c r="LHK449" s="342"/>
      <c r="LHL449" s="342"/>
      <c r="LHM449" s="342"/>
      <c r="LHN449" s="342"/>
      <c r="LHO449" s="342"/>
      <c r="LHP449" s="342"/>
      <c r="LHQ449" s="342"/>
      <c r="LHR449" s="342"/>
      <c r="LHS449" s="342"/>
      <c r="LHT449" s="342"/>
      <c r="LHU449" s="342"/>
      <c r="LHV449" s="342"/>
      <c r="LHW449" s="342"/>
      <c r="LHX449" s="342"/>
      <c r="LHY449" s="342"/>
      <c r="LHZ449" s="342"/>
      <c r="LIA449" s="342"/>
      <c r="LIB449" s="342"/>
      <c r="LIC449" s="342"/>
      <c r="LID449" s="342"/>
      <c r="LIE449" s="342"/>
      <c r="LIF449" s="342"/>
      <c r="LIG449" s="342"/>
      <c r="LIH449" s="342"/>
      <c r="LII449" s="342"/>
      <c r="LIJ449" s="342"/>
      <c r="LIK449" s="342"/>
      <c r="LIL449" s="342"/>
      <c r="LIM449" s="342"/>
      <c r="LIN449" s="342"/>
      <c r="LIO449" s="342"/>
      <c r="LIP449" s="342"/>
      <c r="LIQ449" s="342"/>
      <c r="LIR449" s="342"/>
      <c r="LIS449" s="342"/>
      <c r="LIT449" s="342"/>
      <c r="LIU449" s="342"/>
      <c r="LIV449" s="342"/>
      <c r="LIW449" s="342"/>
      <c r="LIX449" s="342"/>
      <c r="LIY449" s="342"/>
      <c r="LIZ449" s="342"/>
      <c r="LJA449" s="342"/>
      <c r="LJB449" s="342"/>
      <c r="LJC449" s="342"/>
      <c r="LJD449" s="342"/>
      <c r="LJE449" s="342"/>
      <c r="LJF449" s="342"/>
      <c r="LJG449" s="342"/>
      <c r="LJH449" s="342"/>
      <c r="LJI449" s="342"/>
      <c r="LJJ449" s="342"/>
      <c r="LJK449" s="342"/>
      <c r="LJL449" s="342"/>
      <c r="LJM449" s="342"/>
      <c r="LJN449" s="342"/>
      <c r="LJO449" s="342"/>
      <c r="LJP449" s="342"/>
      <c r="LJQ449" s="342"/>
      <c r="LJR449" s="342"/>
      <c r="LJS449" s="342"/>
      <c r="LJT449" s="342"/>
      <c r="LJU449" s="342"/>
      <c r="LJV449" s="342"/>
      <c r="LJW449" s="342"/>
      <c r="LJX449" s="342"/>
      <c r="LJY449" s="342"/>
      <c r="LJZ449" s="342"/>
      <c r="LKA449" s="342"/>
      <c r="LKB449" s="342"/>
      <c r="LKC449" s="342"/>
      <c r="LKD449" s="342"/>
      <c r="LKE449" s="342"/>
      <c r="LKF449" s="342"/>
      <c r="LKG449" s="342"/>
      <c r="LKH449" s="342"/>
      <c r="LKI449" s="342"/>
      <c r="LKJ449" s="342"/>
      <c r="LKK449" s="342"/>
      <c r="LKL449" s="342"/>
      <c r="LKM449" s="342"/>
      <c r="LKN449" s="342"/>
      <c r="LKO449" s="342"/>
      <c r="LKP449" s="342"/>
      <c r="LKQ449" s="342"/>
      <c r="LKR449" s="342"/>
      <c r="LKS449" s="342"/>
      <c r="LKT449" s="342"/>
      <c r="LKU449" s="342"/>
      <c r="LKV449" s="342"/>
      <c r="LKW449" s="342"/>
      <c r="LKX449" s="342"/>
      <c r="LKY449" s="342"/>
      <c r="LKZ449" s="342"/>
      <c r="LLA449" s="342"/>
      <c r="LLB449" s="342"/>
      <c r="LLC449" s="342"/>
      <c r="LLD449" s="342"/>
      <c r="LLE449" s="342"/>
      <c r="LLF449" s="342"/>
      <c r="LLG449" s="342"/>
      <c r="LLH449" s="342"/>
      <c r="LLI449" s="342"/>
      <c r="LLJ449" s="342"/>
      <c r="LLK449" s="342"/>
      <c r="LLL449" s="342"/>
      <c r="LLM449" s="342"/>
      <c r="LLN449" s="342"/>
      <c r="LLO449" s="342"/>
      <c r="LLP449" s="342"/>
      <c r="LLQ449" s="342"/>
      <c r="LLR449" s="342"/>
      <c r="LLS449" s="342"/>
      <c r="LLT449" s="342"/>
      <c r="LLU449" s="342"/>
      <c r="LLV449" s="342"/>
      <c r="LLW449" s="342"/>
      <c r="LLX449" s="342"/>
      <c r="LLY449" s="342"/>
      <c r="LLZ449" s="342"/>
      <c r="LMA449" s="342"/>
      <c r="LMB449" s="342"/>
      <c r="LMC449" s="342"/>
      <c r="LMD449" s="342"/>
      <c r="LME449" s="342"/>
      <c r="LMF449" s="342"/>
      <c r="LMG449" s="342"/>
      <c r="LMH449" s="342"/>
      <c r="LMI449" s="342"/>
      <c r="LMJ449" s="342"/>
      <c r="LMK449" s="342"/>
      <c r="LML449" s="342"/>
      <c r="LMM449" s="342"/>
      <c r="LMN449" s="342"/>
      <c r="LMO449" s="342"/>
      <c r="LMP449" s="342"/>
      <c r="LMQ449" s="342"/>
      <c r="LMR449" s="342"/>
      <c r="LMS449" s="342"/>
      <c r="LMT449" s="342"/>
      <c r="LMU449" s="342"/>
      <c r="LMV449" s="342"/>
      <c r="LMW449" s="342"/>
      <c r="LMX449" s="342"/>
      <c r="LMY449" s="342"/>
      <c r="LMZ449" s="342"/>
      <c r="LNA449" s="342"/>
      <c r="LNB449" s="342"/>
      <c r="LNC449" s="342"/>
      <c r="LND449" s="342"/>
      <c r="LNE449" s="342"/>
      <c r="LNF449" s="342"/>
      <c r="LNG449" s="342"/>
      <c r="LNH449" s="342"/>
      <c r="LNI449" s="342"/>
      <c r="LNJ449" s="342"/>
      <c r="LNK449" s="342"/>
      <c r="LNL449" s="342"/>
      <c r="LNM449" s="342"/>
      <c r="LNN449" s="342"/>
      <c r="LNO449" s="342"/>
      <c r="LNP449" s="342"/>
      <c r="LNQ449" s="342"/>
      <c r="LNR449" s="342"/>
      <c r="LNS449" s="342"/>
      <c r="LNT449" s="342"/>
      <c r="LNU449" s="342"/>
      <c r="LNV449" s="342"/>
      <c r="LNW449" s="342"/>
      <c r="LNX449" s="342"/>
      <c r="LNY449" s="342"/>
      <c r="LNZ449" s="342"/>
      <c r="LOA449" s="342"/>
      <c r="LOB449" s="342"/>
      <c r="LOC449" s="342"/>
      <c r="LOD449" s="342"/>
      <c r="LOE449" s="342"/>
      <c r="LOF449" s="342"/>
      <c r="LOG449" s="342"/>
      <c r="LOH449" s="342"/>
      <c r="LOI449" s="342"/>
      <c r="LOJ449" s="342"/>
      <c r="LOK449" s="342"/>
      <c r="LOL449" s="342"/>
      <c r="LOM449" s="342"/>
      <c r="LON449" s="342"/>
      <c r="LOO449" s="342"/>
      <c r="LOP449" s="342"/>
      <c r="LOQ449" s="342"/>
      <c r="LOR449" s="342"/>
      <c r="LOS449" s="342"/>
      <c r="LOT449" s="342"/>
      <c r="LOU449" s="342"/>
      <c r="LOV449" s="342"/>
      <c r="LOW449" s="342"/>
      <c r="LOX449" s="342"/>
      <c r="LOY449" s="342"/>
      <c r="LOZ449" s="342"/>
      <c r="LPA449" s="342"/>
      <c r="LPB449" s="342"/>
      <c r="LPC449" s="342"/>
      <c r="LPD449" s="342"/>
      <c r="LPE449" s="342"/>
      <c r="LPF449" s="342"/>
      <c r="LPG449" s="342"/>
      <c r="LPH449" s="342"/>
      <c r="LPI449" s="342"/>
      <c r="LPJ449" s="342"/>
      <c r="LPK449" s="342"/>
      <c r="LPL449" s="342"/>
      <c r="LPM449" s="342"/>
      <c r="LPN449" s="342"/>
      <c r="LPO449" s="342"/>
      <c r="LPP449" s="342"/>
      <c r="LPQ449" s="342"/>
      <c r="LPR449" s="342"/>
      <c r="LPS449" s="342"/>
      <c r="LPT449" s="342"/>
      <c r="LPU449" s="342"/>
      <c r="LPV449" s="342"/>
      <c r="LPW449" s="342"/>
      <c r="LPX449" s="342"/>
      <c r="LPY449" s="342"/>
      <c r="LPZ449" s="342"/>
      <c r="LQA449" s="342"/>
      <c r="LQB449" s="342"/>
      <c r="LQC449" s="342"/>
      <c r="LQD449" s="342"/>
      <c r="LQE449" s="342"/>
      <c r="LQF449" s="342"/>
      <c r="LQG449" s="342"/>
      <c r="LQH449" s="342"/>
      <c r="LQI449" s="342"/>
      <c r="LQJ449" s="342"/>
      <c r="LQK449" s="342"/>
      <c r="LQL449" s="342"/>
      <c r="LQM449" s="342"/>
      <c r="LQN449" s="342"/>
      <c r="LQO449" s="342"/>
      <c r="LQP449" s="342"/>
      <c r="LQQ449" s="342"/>
      <c r="LQR449" s="342"/>
      <c r="LQS449" s="342"/>
      <c r="LQT449" s="342"/>
      <c r="LQU449" s="342"/>
      <c r="LQV449" s="342"/>
      <c r="LQW449" s="342"/>
      <c r="LQX449" s="342"/>
      <c r="LQY449" s="342"/>
      <c r="LQZ449" s="342"/>
      <c r="LRA449" s="342"/>
      <c r="LRB449" s="342"/>
      <c r="LRC449" s="342"/>
      <c r="LRD449" s="342"/>
      <c r="LRE449" s="342"/>
      <c r="LRF449" s="342"/>
      <c r="LRG449" s="342"/>
      <c r="LRH449" s="342"/>
      <c r="LRI449" s="342"/>
      <c r="LRJ449" s="342"/>
      <c r="LRK449" s="342"/>
      <c r="LRL449" s="342"/>
      <c r="LRM449" s="342"/>
      <c r="LRN449" s="342"/>
      <c r="LRO449" s="342"/>
      <c r="LRP449" s="342"/>
      <c r="LRQ449" s="342"/>
      <c r="LRR449" s="342"/>
      <c r="LRS449" s="342"/>
      <c r="LRT449" s="342"/>
      <c r="LRU449" s="342"/>
      <c r="LRV449" s="342"/>
      <c r="LRW449" s="342"/>
      <c r="LRX449" s="342"/>
      <c r="LRY449" s="342"/>
      <c r="LRZ449" s="342"/>
      <c r="LSA449" s="342"/>
      <c r="LSB449" s="342"/>
      <c r="LSC449" s="342"/>
      <c r="LSD449" s="342"/>
      <c r="LSE449" s="342"/>
      <c r="LSF449" s="342"/>
      <c r="LSG449" s="342"/>
      <c r="LSH449" s="342"/>
      <c r="LSI449" s="342"/>
      <c r="LSJ449" s="342"/>
      <c r="LSK449" s="342"/>
      <c r="LSL449" s="342"/>
      <c r="LSM449" s="342"/>
      <c r="LSN449" s="342"/>
      <c r="LSO449" s="342"/>
      <c r="LSP449" s="342"/>
      <c r="LSQ449" s="342"/>
      <c r="LSR449" s="342"/>
      <c r="LSS449" s="342"/>
      <c r="LST449" s="342"/>
      <c r="LSU449" s="342"/>
      <c r="LSV449" s="342"/>
      <c r="LSW449" s="342"/>
      <c r="LSX449" s="342"/>
      <c r="LSY449" s="342"/>
      <c r="LSZ449" s="342"/>
      <c r="LTA449" s="342"/>
      <c r="LTB449" s="342"/>
      <c r="LTC449" s="342"/>
      <c r="LTD449" s="342"/>
      <c r="LTE449" s="342"/>
      <c r="LTF449" s="342"/>
      <c r="LTG449" s="342"/>
      <c r="LTH449" s="342"/>
      <c r="LTI449" s="342"/>
      <c r="LTJ449" s="342"/>
      <c r="LTK449" s="342"/>
      <c r="LTL449" s="342"/>
      <c r="LTM449" s="342"/>
      <c r="LTN449" s="342"/>
      <c r="LTO449" s="342"/>
      <c r="LTP449" s="342"/>
      <c r="LTQ449" s="342"/>
      <c r="LTR449" s="342"/>
      <c r="LTS449" s="342"/>
      <c r="LTT449" s="342"/>
      <c r="LTU449" s="342"/>
      <c r="LTV449" s="342"/>
      <c r="LTW449" s="342"/>
      <c r="LTX449" s="342"/>
      <c r="LTY449" s="342"/>
      <c r="LTZ449" s="342"/>
      <c r="LUA449" s="342"/>
      <c r="LUB449" s="342"/>
      <c r="LUC449" s="342"/>
      <c r="LUD449" s="342"/>
      <c r="LUE449" s="342"/>
      <c r="LUF449" s="342"/>
      <c r="LUG449" s="342"/>
      <c r="LUH449" s="342"/>
      <c r="LUI449" s="342"/>
      <c r="LUJ449" s="342"/>
      <c r="LUK449" s="342"/>
      <c r="LUL449" s="342"/>
      <c r="LUM449" s="342"/>
      <c r="LUN449" s="342"/>
      <c r="LUO449" s="342"/>
      <c r="LUP449" s="342"/>
      <c r="LUQ449" s="342"/>
      <c r="LUR449" s="342"/>
      <c r="LUS449" s="342"/>
      <c r="LUT449" s="342"/>
      <c r="LUU449" s="342"/>
      <c r="LUV449" s="342"/>
      <c r="LUW449" s="342"/>
      <c r="LUX449" s="342"/>
      <c r="LUY449" s="342"/>
      <c r="LUZ449" s="342"/>
      <c r="LVA449" s="342"/>
      <c r="LVB449" s="342"/>
      <c r="LVC449" s="342"/>
      <c r="LVD449" s="342"/>
      <c r="LVE449" s="342"/>
      <c r="LVF449" s="342"/>
      <c r="LVG449" s="342"/>
      <c r="LVH449" s="342"/>
      <c r="LVI449" s="342"/>
      <c r="LVJ449" s="342"/>
      <c r="LVK449" s="342"/>
      <c r="LVL449" s="342"/>
      <c r="LVM449" s="342"/>
      <c r="LVN449" s="342"/>
      <c r="LVO449" s="342"/>
      <c r="LVP449" s="342"/>
      <c r="LVQ449" s="342"/>
      <c r="LVR449" s="342"/>
      <c r="LVS449" s="342"/>
      <c r="LVT449" s="342"/>
      <c r="LVU449" s="342"/>
      <c r="LVV449" s="342"/>
      <c r="LVW449" s="342"/>
      <c r="LVX449" s="342"/>
      <c r="LVY449" s="342"/>
      <c r="LVZ449" s="342"/>
      <c r="LWA449" s="342"/>
      <c r="LWB449" s="342"/>
      <c r="LWC449" s="342"/>
      <c r="LWD449" s="342"/>
      <c r="LWE449" s="342"/>
      <c r="LWF449" s="342"/>
      <c r="LWG449" s="342"/>
      <c r="LWH449" s="342"/>
      <c r="LWI449" s="342"/>
      <c r="LWJ449" s="342"/>
      <c r="LWK449" s="342"/>
      <c r="LWL449" s="342"/>
      <c r="LWM449" s="342"/>
      <c r="LWN449" s="342"/>
      <c r="LWO449" s="342"/>
      <c r="LWP449" s="342"/>
      <c r="LWQ449" s="342"/>
      <c r="LWR449" s="342"/>
      <c r="LWS449" s="342"/>
      <c r="LWT449" s="342"/>
      <c r="LWU449" s="342"/>
      <c r="LWV449" s="342"/>
      <c r="LWW449" s="342"/>
      <c r="LWX449" s="342"/>
      <c r="LWY449" s="342"/>
      <c r="LWZ449" s="342"/>
      <c r="LXA449" s="342"/>
      <c r="LXB449" s="342"/>
      <c r="LXC449" s="342"/>
      <c r="LXD449" s="342"/>
      <c r="LXE449" s="342"/>
      <c r="LXF449" s="342"/>
      <c r="LXG449" s="342"/>
      <c r="LXH449" s="342"/>
      <c r="LXI449" s="342"/>
      <c r="LXJ449" s="342"/>
      <c r="LXK449" s="342"/>
      <c r="LXL449" s="342"/>
      <c r="LXM449" s="342"/>
      <c r="LXN449" s="342"/>
      <c r="LXO449" s="342"/>
      <c r="LXP449" s="342"/>
      <c r="LXQ449" s="342"/>
      <c r="LXR449" s="342"/>
      <c r="LXS449" s="342"/>
      <c r="LXT449" s="342"/>
      <c r="LXU449" s="342"/>
      <c r="LXV449" s="342"/>
      <c r="LXW449" s="342"/>
      <c r="LXX449" s="342"/>
      <c r="LXY449" s="342"/>
      <c r="LXZ449" s="342"/>
      <c r="LYA449" s="342"/>
      <c r="LYB449" s="342"/>
      <c r="LYC449" s="342"/>
      <c r="LYD449" s="342"/>
      <c r="LYE449" s="342"/>
      <c r="LYF449" s="342"/>
      <c r="LYG449" s="342"/>
      <c r="LYH449" s="342"/>
      <c r="LYI449" s="342"/>
      <c r="LYJ449" s="342"/>
      <c r="LYK449" s="342"/>
      <c r="LYL449" s="342"/>
      <c r="LYM449" s="342"/>
      <c r="LYN449" s="342"/>
      <c r="LYO449" s="342"/>
      <c r="LYP449" s="342"/>
      <c r="LYQ449" s="342"/>
      <c r="LYR449" s="342"/>
      <c r="LYS449" s="342"/>
      <c r="LYT449" s="342"/>
      <c r="LYU449" s="342"/>
      <c r="LYV449" s="342"/>
      <c r="LYW449" s="342"/>
      <c r="LYX449" s="342"/>
      <c r="LYY449" s="342"/>
      <c r="LYZ449" s="342"/>
      <c r="LZA449" s="342"/>
      <c r="LZB449" s="342"/>
      <c r="LZC449" s="342"/>
      <c r="LZD449" s="342"/>
      <c r="LZE449" s="342"/>
      <c r="LZF449" s="342"/>
      <c r="LZG449" s="342"/>
      <c r="LZH449" s="342"/>
      <c r="LZI449" s="342"/>
      <c r="LZJ449" s="342"/>
      <c r="LZK449" s="342"/>
      <c r="LZL449" s="342"/>
      <c r="LZM449" s="342"/>
      <c r="LZN449" s="342"/>
      <c r="LZO449" s="342"/>
      <c r="LZP449" s="342"/>
      <c r="LZQ449" s="342"/>
      <c r="LZR449" s="342"/>
      <c r="LZS449" s="342"/>
      <c r="LZT449" s="342"/>
      <c r="LZU449" s="342"/>
      <c r="LZV449" s="342"/>
      <c r="LZW449" s="342"/>
      <c r="LZX449" s="342"/>
      <c r="LZY449" s="342"/>
      <c r="LZZ449" s="342"/>
      <c r="MAA449" s="342"/>
      <c r="MAB449" s="342"/>
      <c r="MAC449" s="342"/>
      <c r="MAD449" s="342"/>
      <c r="MAE449" s="342"/>
      <c r="MAF449" s="342"/>
      <c r="MAG449" s="342"/>
      <c r="MAH449" s="342"/>
      <c r="MAI449" s="342"/>
      <c r="MAJ449" s="342"/>
      <c r="MAK449" s="342"/>
      <c r="MAL449" s="342"/>
      <c r="MAM449" s="342"/>
      <c r="MAN449" s="342"/>
      <c r="MAO449" s="342"/>
      <c r="MAP449" s="342"/>
      <c r="MAQ449" s="342"/>
      <c r="MAR449" s="342"/>
      <c r="MAS449" s="342"/>
      <c r="MAT449" s="342"/>
      <c r="MAU449" s="342"/>
      <c r="MAV449" s="342"/>
      <c r="MAW449" s="342"/>
      <c r="MAX449" s="342"/>
      <c r="MAY449" s="342"/>
      <c r="MAZ449" s="342"/>
      <c r="MBA449" s="342"/>
      <c r="MBB449" s="342"/>
      <c r="MBC449" s="342"/>
      <c r="MBD449" s="342"/>
      <c r="MBE449" s="342"/>
      <c r="MBF449" s="342"/>
      <c r="MBG449" s="342"/>
      <c r="MBH449" s="342"/>
      <c r="MBI449" s="342"/>
      <c r="MBJ449" s="342"/>
      <c r="MBK449" s="342"/>
      <c r="MBL449" s="342"/>
      <c r="MBM449" s="342"/>
      <c r="MBN449" s="342"/>
      <c r="MBO449" s="342"/>
      <c r="MBP449" s="342"/>
      <c r="MBQ449" s="342"/>
      <c r="MBR449" s="342"/>
      <c r="MBS449" s="342"/>
      <c r="MBT449" s="342"/>
      <c r="MBU449" s="342"/>
      <c r="MBV449" s="342"/>
      <c r="MBW449" s="342"/>
      <c r="MBX449" s="342"/>
      <c r="MBY449" s="342"/>
      <c r="MBZ449" s="342"/>
      <c r="MCA449" s="342"/>
      <c r="MCB449" s="342"/>
      <c r="MCC449" s="342"/>
      <c r="MCD449" s="342"/>
      <c r="MCE449" s="342"/>
      <c r="MCF449" s="342"/>
      <c r="MCG449" s="342"/>
      <c r="MCH449" s="342"/>
      <c r="MCI449" s="342"/>
      <c r="MCJ449" s="342"/>
      <c r="MCK449" s="342"/>
      <c r="MCL449" s="342"/>
      <c r="MCM449" s="342"/>
      <c r="MCN449" s="342"/>
      <c r="MCO449" s="342"/>
      <c r="MCP449" s="342"/>
      <c r="MCQ449" s="342"/>
      <c r="MCR449" s="342"/>
      <c r="MCS449" s="342"/>
      <c r="MCT449" s="342"/>
      <c r="MCU449" s="342"/>
      <c r="MCV449" s="342"/>
      <c r="MCW449" s="342"/>
      <c r="MCX449" s="342"/>
      <c r="MCY449" s="342"/>
      <c r="MCZ449" s="342"/>
      <c r="MDA449" s="342"/>
      <c r="MDB449" s="342"/>
      <c r="MDC449" s="342"/>
      <c r="MDD449" s="342"/>
      <c r="MDE449" s="342"/>
      <c r="MDF449" s="342"/>
      <c r="MDG449" s="342"/>
      <c r="MDH449" s="342"/>
      <c r="MDI449" s="342"/>
      <c r="MDJ449" s="342"/>
      <c r="MDK449" s="342"/>
      <c r="MDL449" s="342"/>
      <c r="MDM449" s="342"/>
      <c r="MDN449" s="342"/>
      <c r="MDO449" s="342"/>
      <c r="MDP449" s="342"/>
      <c r="MDQ449" s="342"/>
      <c r="MDR449" s="342"/>
      <c r="MDS449" s="342"/>
      <c r="MDT449" s="342"/>
      <c r="MDU449" s="342"/>
      <c r="MDV449" s="342"/>
      <c r="MDW449" s="342"/>
      <c r="MDX449" s="342"/>
      <c r="MDY449" s="342"/>
      <c r="MDZ449" s="342"/>
      <c r="MEA449" s="342"/>
      <c r="MEB449" s="342"/>
      <c r="MEC449" s="342"/>
      <c r="MED449" s="342"/>
      <c r="MEE449" s="342"/>
      <c r="MEF449" s="342"/>
      <c r="MEG449" s="342"/>
      <c r="MEH449" s="342"/>
      <c r="MEI449" s="342"/>
      <c r="MEJ449" s="342"/>
      <c r="MEK449" s="342"/>
      <c r="MEL449" s="342"/>
      <c r="MEM449" s="342"/>
      <c r="MEN449" s="342"/>
      <c r="MEO449" s="342"/>
      <c r="MEP449" s="342"/>
      <c r="MEQ449" s="342"/>
      <c r="MER449" s="342"/>
      <c r="MES449" s="342"/>
      <c r="MET449" s="342"/>
      <c r="MEU449" s="342"/>
      <c r="MEV449" s="342"/>
      <c r="MEW449" s="342"/>
      <c r="MEX449" s="342"/>
      <c r="MEY449" s="342"/>
      <c r="MEZ449" s="342"/>
      <c r="MFA449" s="342"/>
      <c r="MFB449" s="342"/>
      <c r="MFC449" s="342"/>
      <c r="MFD449" s="342"/>
      <c r="MFE449" s="342"/>
      <c r="MFF449" s="342"/>
      <c r="MFG449" s="342"/>
      <c r="MFH449" s="342"/>
      <c r="MFI449" s="342"/>
      <c r="MFJ449" s="342"/>
      <c r="MFK449" s="342"/>
      <c r="MFL449" s="342"/>
      <c r="MFM449" s="342"/>
      <c r="MFN449" s="342"/>
      <c r="MFO449" s="342"/>
      <c r="MFP449" s="342"/>
      <c r="MFQ449" s="342"/>
      <c r="MFR449" s="342"/>
      <c r="MFS449" s="342"/>
      <c r="MFT449" s="342"/>
      <c r="MFU449" s="342"/>
      <c r="MFV449" s="342"/>
      <c r="MFW449" s="342"/>
      <c r="MFX449" s="342"/>
      <c r="MFY449" s="342"/>
      <c r="MFZ449" s="342"/>
      <c r="MGA449" s="342"/>
      <c r="MGB449" s="342"/>
      <c r="MGC449" s="342"/>
      <c r="MGD449" s="342"/>
      <c r="MGE449" s="342"/>
      <c r="MGF449" s="342"/>
      <c r="MGG449" s="342"/>
      <c r="MGH449" s="342"/>
      <c r="MGI449" s="342"/>
      <c r="MGJ449" s="342"/>
      <c r="MGK449" s="342"/>
      <c r="MGL449" s="342"/>
      <c r="MGM449" s="342"/>
      <c r="MGN449" s="342"/>
      <c r="MGO449" s="342"/>
      <c r="MGP449" s="342"/>
      <c r="MGQ449" s="342"/>
      <c r="MGR449" s="342"/>
      <c r="MGS449" s="342"/>
      <c r="MGT449" s="342"/>
      <c r="MGU449" s="342"/>
      <c r="MGV449" s="342"/>
      <c r="MGW449" s="342"/>
      <c r="MGX449" s="342"/>
      <c r="MGY449" s="342"/>
      <c r="MGZ449" s="342"/>
      <c r="MHA449" s="342"/>
      <c r="MHB449" s="342"/>
      <c r="MHC449" s="342"/>
      <c r="MHD449" s="342"/>
      <c r="MHE449" s="342"/>
      <c r="MHF449" s="342"/>
      <c r="MHG449" s="342"/>
      <c r="MHH449" s="342"/>
      <c r="MHI449" s="342"/>
      <c r="MHJ449" s="342"/>
      <c r="MHK449" s="342"/>
      <c r="MHL449" s="342"/>
      <c r="MHM449" s="342"/>
      <c r="MHN449" s="342"/>
      <c r="MHO449" s="342"/>
      <c r="MHP449" s="342"/>
      <c r="MHQ449" s="342"/>
      <c r="MHR449" s="342"/>
      <c r="MHS449" s="342"/>
      <c r="MHT449" s="342"/>
      <c r="MHU449" s="342"/>
      <c r="MHV449" s="342"/>
      <c r="MHW449" s="342"/>
      <c r="MHX449" s="342"/>
      <c r="MHY449" s="342"/>
      <c r="MHZ449" s="342"/>
      <c r="MIA449" s="342"/>
      <c r="MIB449" s="342"/>
      <c r="MIC449" s="342"/>
      <c r="MID449" s="342"/>
      <c r="MIE449" s="342"/>
      <c r="MIF449" s="342"/>
      <c r="MIG449" s="342"/>
      <c r="MIH449" s="342"/>
      <c r="MII449" s="342"/>
      <c r="MIJ449" s="342"/>
      <c r="MIK449" s="342"/>
      <c r="MIL449" s="342"/>
      <c r="MIM449" s="342"/>
      <c r="MIN449" s="342"/>
      <c r="MIO449" s="342"/>
      <c r="MIP449" s="342"/>
      <c r="MIQ449" s="342"/>
      <c r="MIR449" s="342"/>
      <c r="MIS449" s="342"/>
      <c r="MIT449" s="342"/>
      <c r="MIU449" s="342"/>
      <c r="MIV449" s="342"/>
      <c r="MIW449" s="342"/>
      <c r="MIX449" s="342"/>
      <c r="MIY449" s="342"/>
      <c r="MIZ449" s="342"/>
      <c r="MJA449" s="342"/>
      <c r="MJB449" s="342"/>
      <c r="MJC449" s="342"/>
      <c r="MJD449" s="342"/>
      <c r="MJE449" s="342"/>
      <c r="MJF449" s="342"/>
      <c r="MJG449" s="342"/>
      <c r="MJH449" s="342"/>
      <c r="MJI449" s="342"/>
      <c r="MJJ449" s="342"/>
      <c r="MJK449" s="342"/>
      <c r="MJL449" s="342"/>
      <c r="MJM449" s="342"/>
      <c r="MJN449" s="342"/>
      <c r="MJO449" s="342"/>
      <c r="MJP449" s="342"/>
      <c r="MJQ449" s="342"/>
      <c r="MJR449" s="342"/>
      <c r="MJS449" s="342"/>
      <c r="MJT449" s="342"/>
      <c r="MJU449" s="342"/>
      <c r="MJV449" s="342"/>
      <c r="MJW449" s="342"/>
      <c r="MJX449" s="342"/>
      <c r="MJY449" s="342"/>
      <c r="MJZ449" s="342"/>
      <c r="MKA449" s="342"/>
      <c r="MKB449" s="342"/>
      <c r="MKC449" s="342"/>
      <c r="MKD449" s="342"/>
      <c r="MKE449" s="342"/>
      <c r="MKF449" s="342"/>
      <c r="MKG449" s="342"/>
      <c r="MKH449" s="342"/>
      <c r="MKI449" s="342"/>
      <c r="MKJ449" s="342"/>
      <c r="MKK449" s="342"/>
      <c r="MKL449" s="342"/>
      <c r="MKM449" s="342"/>
      <c r="MKN449" s="342"/>
      <c r="MKO449" s="342"/>
      <c r="MKP449" s="342"/>
      <c r="MKQ449" s="342"/>
      <c r="MKR449" s="342"/>
      <c r="MKS449" s="342"/>
      <c r="MKT449" s="342"/>
      <c r="MKU449" s="342"/>
      <c r="MKV449" s="342"/>
      <c r="MKW449" s="342"/>
      <c r="MKX449" s="342"/>
      <c r="MKY449" s="342"/>
      <c r="MKZ449" s="342"/>
      <c r="MLA449" s="342"/>
      <c r="MLB449" s="342"/>
      <c r="MLC449" s="342"/>
      <c r="MLD449" s="342"/>
      <c r="MLE449" s="342"/>
      <c r="MLF449" s="342"/>
      <c r="MLG449" s="342"/>
      <c r="MLH449" s="342"/>
      <c r="MLI449" s="342"/>
      <c r="MLJ449" s="342"/>
      <c r="MLK449" s="342"/>
      <c r="MLL449" s="342"/>
      <c r="MLM449" s="342"/>
      <c r="MLN449" s="342"/>
      <c r="MLO449" s="342"/>
      <c r="MLP449" s="342"/>
      <c r="MLQ449" s="342"/>
      <c r="MLR449" s="342"/>
      <c r="MLS449" s="342"/>
      <c r="MLT449" s="342"/>
      <c r="MLU449" s="342"/>
      <c r="MLV449" s="342"/>
      <c r="MLW449" s="342"/>
      <c r="MLX449" s="342"/>
      <c r="MLY449" s="342"/>
      <c r="MLZ449" s="342"/>
      <c r="MMA449" s="342"/>
      <c r="MMB449" s="342"/>
      <c r="MMC449" s="342"/>
      <c r="MMD449" s="342"/>
      <c r="MME449" s="342"/>
      <c r="MMF449" s="342"/>
      <c r="MMG449" s="342"/>
      <c r="MMH449" s="342"/>
      <c r="MMI449" s="342"/>
      <c r="MMJ449" s="342"/>
      <c r="MMK449" s="342"/>
      <c r="MML449" s="342"/>
      <c r="MMM449" s="342"/>
      <c r="MMN449" s="342"/>
      <c r="MMO449" s="342"/>
      <c r="MMP449" s="342"/>
      <c r="MMQ449" s="342"/>
      <c r="MMR449" s="342"/>
      <c r="MMS449" s="342"/>
      <c r="MMT449" s="342"/>
      <c r="MMU449" s="342"/>
      <c r="MMV449" s="342"/>
      <c r="MMW449" s="342"/>
      <c r="MMX449" s="342"/>
      <c r="MMY449" s="342"/>
      <c r="MMZ449" s="342"/>
      <c r="MNA449" s="342"/>
      <c r="MNB449" s="342"/>
      <c r="MNC449" s="342"/>
      <c r="MND449" s="342"/>
      <c r="MNE449" s="342"/>
      <c r="MNF449" s="342"/>
      <c r="MNG449" s="342"/>
      <c r="MNH449" s="342"/>
      <c r="MNI449" s="342"/>
      <c r="MNJ449" s="342"/>
      <c r="MNK449" s="342"/>
      <c r="MNL449" s="342"/>
      <c r="MNM449" s="342"/>
      <c r="MNN449" s="342"/>
      <c r="MNO449" s="342"/>
      <c r="MNP449" s="342"/>
      <c r="MNQ449" s="342"/>
      <c r="MNR449" s="342"/>
      <c r="MNS449" s="342"/>
      <c r="MNT449" s="342"/>
      <c r="MNU449" s="342"/>
      <c r="MNV449" s="342"/>
      <c r="MNW449" s="342"/>
      <c r="MNX449" s="342"/>
      <c r="MNY449" s="342"/>
      <c r="MNZ449" s="342"/>
      <c r="MOA449" s="342"/>
      <c r="MOB449" s="342"/>
      <c r="MOC449" s="342"/>
      <c r="MOD449" s="342"/>
      <c r="MOE449" s="342"/>
      <c r="MOF449" s="342"/>
      <c r="MOG449" s="342"/>
      <c r="MOH449" s="342"/>
      <c r="MOI449" s="342"/>
      <c r="MOJ449" s="342"/>
      <c r="MOK449" s="342"/>
      <c r="MOL449" s="342"/>
      <c r="MOM449" s="342"/>
      <c r="MON449" s="342"/>
      <c r="MOO449" s="342"/>
      <c r="MOP449" s="342"/>
      <c r="MOQ449" s="342"/>
      <c r="MOR449" s="342"/>
      <c r="MOS449" s="342"/>
      <c r="MOT449" s="342"/>
      <c r="MOU449" s="342"/>
      <c r="MOV449" s="342"/>
      <c r="MOW449" s="342"/>
      <c r="MOX449" s="342"/>
      <c r="MOY449" s="342"/>
      <c r="MOZ449" s="342"/>
      <c r="MPA449" s="342"/>
      <c r="MPB449" s="342"/>
      <c r="MPC449" s="342"/>
      <c r="MPD449" s="342"/>
      <c r="MPE449" s="342"/>
      <c r="MPF449" s="342"/>
      <c r="MPG449" s="342"/>
      <c r="MPH449" s="342"/>
      <c r="MPI449" s="342"/>
      <c r="MPJ449" s="342"/>
      <c r="MPK449" s="342"/>
      <c r="MPL449" s="342"/>
      <c r="MPM449" s="342"/>
      <c r="MPN449" s="342"/>
      <c r="MPO449" s="342"/>
      <c r="MPP449" s="342"/>
      <c r="MPQ449" s="342"/>
      <c r="MPR449" s="342"/>
      <c r="MPS449" s="342"/>
      <c r="MPT449" s="342"/>
      <c r="MPU449" s="342"/>
      <c r="MPV449" s="342"/>
      <c r="MPW449" s="342"/>
      <c r="MPX449" s="342"/>
      <c r="MPY449" s="342"/>
      <c r="MPZ449" s="342"/>
      <c r="MQA449" s="342"/>
      <c r="MQB449" s="342"/>
      <c r="MQC449" s="342"/>
      <c r="MQD449" s="342"/>
      <c r="MQE449" s="342"/>
      <c r="MQF449" s="342"/>
      <c r="MQG449" s="342"/>
      <c r="MQH449" s="342"/>
      <c r="MQI449" s="342"/>
      <c r="MQJ449" s="342"/>
      <c r="MQK449" s="342"/>
      <c r="MQL449" s="342"/>
      <c r="MQM449" s="342"/>
      <c r="MQN449" s="342"/>
      <c r="MQO449" s="342"/>
      <c r="MQP449" s="342"/>
      <c r="MQQ449" s="342"/>
      <c r="MQR449" s="342"/>
      <c r="MQS449" s="342"/>
      <c r="MQT449" s="342"/>
      <c r="MQU449" s="342"/>
      <c r="MQV449" s="342"/>
      <c r="MQW449" s="342"/>
      <c r="MQX449" s="342"/>
      <c r="MQY449" s="342"/>
      <c r="MQZ449" s="342"/>
      <c r="MRA449" s="342"/>
      <c r="MRB449" s="342"/>
      <c r="MRC449" s="342"/>
      <c r="MRD449" s="342"/>
      <c r="MRE449" s="342"/>
      <c r="MRF449" s="342"/>
      <c r="MRG449" s="342"/>
      <c r="MRH449" s="342"/>
      <c r="MRI449" s="342"/>
      <c r="MRJ449" s="342"/>
      <c r="MRK449" s="342"/>
      <c r="MRL449" s="342"/>
      <c r="MRM449" s="342"/>
      <c r="MRN449" s="342"/>
      <c r="MRO449" s="342"/>
      <c r="MRP449" s="342"/>
      <c r="MRQ449" s="342"/>
      <c r="MRR449" s="342"/>
      <c r="MRS449" s="342"/>
      <c r="MRT449" s="342"/>
      <c r="MRU449" s="342"/>
      <c r="MRV449" s="342"/>
      <c r="MRW449" s="342"/>
      <c r="MRX449" s="342"/>
      <c r="MRY449" s="342"/>
      <c r="MRZ449" s="342"/>
      <c r="MSA449" s="342"/>
      <c r="MSB449" s="342"/>
      <c r="MSC449" s="342"/>
      <c r="MSD449" s="342"/>
      <c r="MSE449" s="342"/>
      <c r="MSF449" s="342"/>
      <c r="MSG449" s="342"/>
      <c r="MSH449" s="342"/>
      <c r="MSI449" s="342"/>
      <c r="MSJ449" s="342"/>
      <c r="MSK449" s="342"/>
      <c r="MSL449" s="342"/>
      <c r="MSM449" s="342"/>
      <c r="MSN449" s="342"/>
      <c r="MSO449" s="342"/>
      <c r="MSP449" s="342"/>
      <c r="MSQ449" s="342"/>
      <c r="MSR449" s="342"/>
      <c r="MSS449" s="342"/>
      <c r="MST449" s="342"/>
      <c r="MSU449" s="342"/>
      <c r="MSV449" s="342"/>
      <c r="MSW449" s="342"/>
      <c r="MSX449" s="342"/>
      <c r="MSY449" s="342"/>
      <c r="MSZ449" s="342"/>
      <c r="MTA449" s="342"/>
      <c r="MTB449" s="342"/>
      <c r="MTC449" s="342"/>
      <c r="MTD449" s="342"/>
      <c r="MTE449" s="342"/>
      <c r="MTF449" s="342"/>
      <c r="MTG449" s="342"/>
      <c r="MTH449" s="342"/>
      <c r="MTI449" s="342"/>
      <c r="MTJ449" s="342"/>
      <c r="MTK449" s="342"/>
      <c r="MTL449" s="342"/>
      <c r="MTM449" s="342"/>
      <c r="MTN449" s="342"/>
      <c r="MTO449" s="342"/>
      <c r="MTP449" s="342"/>
      <c r="MTQ449" s="342"/>
      <c r="MTR449" s="342"/>
      <c r="MTS449" s="342"/>
      <c r="MTT449" s="342"/>
      <c r="MTU449" s="342"/>
      <c r="MTV449" s="342"/>
      <c r="MTW449" s="342"/>
      <c r="MTX449" s="342"/>
      <c r="MTY449" s="342"/>
      <c r="MTZ449" s="342"/>
      <c r="MUA449" s="342"/>
      <c r="MUB449" s="342"/>
      <c r="MUC449" s="342"/>
      <c r="MUD449" s="342"/>
      <c r="MUE449" s="342"/>
      <c r="MUF449" s="342"/>
      <c r="MUG449" s="342"/>
      <c r="MUH449" s="342"/>
      <c r="MUI449" s="342"/>
      <c r="MUJ449" s="342"/>
      <c r="MUK449" s="342"/>
      <c r="MUL449" s="342"/>
      <c r="MUM449" s="342"/>
      <c r="MUN449" s="342"/>
      <c r="MUO449" s="342"/>
      <c r="MUP449" s="342"/>
      <c r="MUQ449" s="342"/>
      <c r="MUR449" s="342"/>
      <c r="MUS449" s="342"/>
      <c r="MUT449" s="342"/>
      <c r="MUU449" s="342"/>
      <c r="MUV449" s="342"/>
      <c r="MUW449" s="342"/>
      <c r="MUX449" s="342"/>
      <c r="MUY449" s="342"/>
      <c r="MUZ449" s="342"/>
      <c r="MVA449" s="342"/>
      <c r="MVB449" s="342"/>
      <c r="MVC449" s="342"/>
      <c r="MVD449" s="342"/>
      <c r="MVE449" s="342"/>
      <c r="MVF449" s="342"/>
      <c r="MVG449" s="342"/>
      <c r="MVH449" s="342"/>
      <c r="MVI449" s="342"/>
      <c r="MVJ449" s="342"/>
      <c r="MVK449" s="342"/>
      <c r="MVL449" s="342"/>
      <c r="MVM449" s="342"/>
      <c r="MVN449" s="342"/>
      <c r="MVO449" s="342"/>
      <c r="MVP449" s="342"/>
      <c r="MVQ449" s="342"/>
      <c r="MVR449" s="342"/>
      <c r="MVS449" s="342"/>
      <c r="MVT449" s="342"/>
      <c r="MVU449" s="342"/>
      <c r="MVV449" s="342"/>
      <c r="MVW449" s="342"/>
      <c r="MVX449" s="342"/>
      <c r="MVY449" s="342"/>
      <c r="MVZ449" s="342"/>
      <c r="MWA449" s="342"/>
      <c r="MWB449" s="342"/>
      <c r="MWC449" s="342"/>
      <c r="MWD449" s="342"/>
      <c r="MWE449" s="342"/>
      <c r="MWF449" s="342"/>
      <c r="MWG449" s="342"/>
      <c r="MWH449" s="342"/>
      <c r="MWI449" s="342"/>
      <c r="MWJ449" s="342"/>
      <c r="MWK449" s="342"/>
      <c r="MWL449" s="342"/>
      <c r="MWM449" s="342"/>
      <c r="MWN449" s="342"/>
      <c r="MWO449" s="342"/>
      <c r="MWP449" s="342"/>
      <c r="MWQ449" s="342"/>
      <c r="MWR449" s="342"/>
      <c r="MWS449" s="342"/>
      <c r="MWT449" s="342"/>
      <c r="MWU449" s="342"/>
      <c r="MWV449" s="342"/>
      <c r="MWW449" s="342"/>
      <c r="MWX449" s="342"/>
      <c r="MWY449" s="342"/>
      <c r="MWZ449" s="342"/>
      <c r="MXA449" s="342"/>
      <c r="MXB449" s="342"/>
      <c r="MXC449" s="342"/>
      <c r="MXD449" s="342"/>
      <c r="MXE449" s="342"/>
      <c r="MXF449" s="342"/>
      <c r="MXG449" s="342"/>
      <c r="MXH449" s="342"/>
      <c r="MXI449" s="342"/>
      <c r="MXJ449" s="342"/>
      <c r="MXK449" s="342"/>
      <c r="MXL449" s="342"/>
      <c r="MXM449" s="342"/>
      <c r="MXN449" s="342"/>
      <c r="MXO449" s="342"/>
      <c r="MXP449" s="342"/>
      <c r="MXQ449" s="342"/>
      <c r="MXR449" s="342"/>
      <c r="MXS449" s="342"/>
      <c r="MXT449" s="342"/>
      <c r="MXU449" s="342"/>
      <c r="MXV449" s="342"/>
      <c r="MXW449" s="342"/>
      <c r="MXX449" s="342"/>
      <c r="MXY449" s="342"/>
      <c r="MXZ449" s="342"/>
      <c r="MYA449" s="342"/>
      <c r="MYB449" s="342"/>
      <c r="MYC449" s="342"/>
      <c r="MYD449" s="342"/>
      <c r="MYE449" s="342"/>
      <c r="MYF449" s="342"/>
      <c r="MYG449" s="342"/>
      <c r="MYH449" s="342"/>
      <c r="MYI449" s="342"/>
      <c r="MYJ449" s="342"/>
      <c r="MYK449" s="342"/>
      <c r="MYL449" s="342"/>
      <c r="MYM449" s="342"/>
      <c r="MYN449" s="342"/>
      <c r="MYO449" s="342"/>
      <c r="MYP449" s="342"/>
      <c r="MYQ449" s="342"/>
      <c r="MYR449" s="342"/>
      <c r="MYS449" s="342"/>
      <c r="MYT449" s="342"/>
      <c r="MYU449" s="342"/>
      <c r="MYV449" s="342"/>
      <c r="MYW449" s="342"/>
      <c r="MYX449" s="342"/>
      <c r="MYY449" s="342"/>
      <c r="MYZ449" s="342"/>
      <c r="MZA449" s="342"/>
      <c r="MZB449" s="342"/>
      <c r="MZC449" s="342"/>
      <c r="MZD449" s="342"/>
      <c r="MZE449" s="342"/>
      <c r="MZF449" s="342"/>
      <c r="MZG449" s="342"/>
      <c r="MZH449" s="342"/>
      <c r="MZI449" s="342"/>
      <c r="MZJ449" s="342"/>
      <c r="MZK449" s="342"/>
      <c r="MZL449" s="342"/>
      <c r="MZM449" s="342"/>
      <c r="MZN449" s="342"/>
      <c r="MZO449" s="342"/>
      <c r="MZP449" s="342"/>
      <c r="MZQ449" s="342"/>
      <c r="MZR449" s="342"/>
      <c r="MZS449" s="342"/>
      <c r="MZT449" s="342"/>
      <c r="MZU449" s="342"/>
      <c r="MZV449" s="342"/>
      <c r="MZW449" s="342"/>
      <c r="MZX449" s="342"/>
      <c r="MZY449" s="342"/>
      <c r="MZZ449" s="342"/>
      <c r="NAA449" s="342"/>
      <c r="NAB449" s="342"/>
      <c r="NAC449" s="342"/>
      <c r="NAD449" s="342"/>
      <c r="NAE449" s="342"/>
      <c r="NAF449" s="342"/>
      <c r="NAG449" s="342"/>
      <c r="NAH449" s="342"/>
      <c r="NAI449" s="342"/>
      <c r="NAJ449" s="342"/>
      <c r="NAK449" s="342"/>
      <c r="NAL449" s="342"/>
      <c r="NAM449" s="342"/>
      <c r="NAN449" s="342"/>
      <c r="NAO449" s="342"/>
      <c r="NAP449" s="342"/>
      <c r="NAQ449" s="342"/>
      <c r="NAR449" s="342"/>
      <c r="NAS449" s="342"/>
      <c r="NAT449" s="342"/>
      <c r="NAU449" s="342"/>
      <c r="NAV449" s="342"/>
      <c r="NAW449" s="342"/>
      <c r="NAX449" s="342"/>
      <c r="NAY449" s="342"/>
      <c r="NAZ449" s="342"/>
      <c r="NBA449" s="342"/>
      <c r="NBB449" s="342"/>
      <c r="NBC449" s="342"/>
      <c r="NBD449" s="342"/>
      <c r="NBE449" s="342"/>
      <c r="NBF449" s="342"/>
      <c r="NBG449" s="342"/>
      <c r="NBH449" s="342"/>
      <c r="NBI449" s="342"/>
      <c r="NBJ449" s="342"/>
      <c r="NBK449" s="342"/>
      <c r="NBL449" s="342"/>
      <c r="NBM449" s="342"/>
      <c r="NBN449" s="342"/>
      <c r="NBO449" s="342"/>
      <c r="NBP449" s="342"/>
      <c r="NBQ449" s="342"/>
      <c r="NBR449" s="342"/>
      <c r="NBS449" s="342"/>
      <c r="NBT449" s="342"/>
      <c r="NBU449" s="342"/>
      <c r="NBV449" s="342"/>
      <c r="NBW449" s="342"/>
      <c r="NBX449" s="342"/>
      <c r="NBY449" s="342"/>
      <c r="NBZ449" s="342"/>
      <c r="NCA449" s="342"/>
      <c r="NCB449" s="342"/>
      <c r="NCC449" s="342"/>
      <c r="NCD449" s="342"/>
      <c r="NCE449" s="342"/>
      <c r="NCF449" s="342"/>
      <c r="NCG449" s="342"/>
      <c r="NCH449" s="342"/>
      <c r="NCI449" s="342"/>
      <c r="NCJ449" s="342"/>
      <c r="NCK449" s="342"/>
      <c r="NCL449" s="342"/>
      <c r="NCM449" s="342"/>
      <c r="NCN449" s="342"/>
      <c r="NCO449" s="342"/>
      <c r="NCP449" s="342"/>
      <c r="NCQ449" s="342"/>
      <c r="NCR449" s="342"/>
      <c r="NCS449" s="342"/>
      <c r="NCT449" s="342"/>
      <c r="NCU449" s="342"/>
      <c r="NCV449" s="342"/>
      <c r="NCW449" s="342"/>
      <c r="NCX449" s="342"/>
      <c r="NCY449" s="342"/>
      <c r="NCZ449" s="342"/>
      <c r="NDA449" s="342"/>
      <c r="NDB449" s="342"/>
      <c r="NDC449" s="342"/>
      <c r="NDD449" s="342"/>
      <c r="NDE449" s="342"/>
      <c r="NDF449" s="342"/>
      <c r="NDG449" s="342"/>
      <c r="NDH449" s="342"/>
      <c r="NDI449" s="342"/>
      <c r="NDJ449" s="342"/>
      <c r="NDK449" s="342"/>
      <c r="NDL449" s="342"/>
      <c r="NDM449" s="342"/>
      <c r="NDN449" s="342"/>
      <c r="NDO449" s="342"/>
      <c r="NDP449" s="342"/>
      <c r="NDQ449" s="342"/>
      <c r="NDR449" s="342"/>
      <c r="NDS449" s="342"/>
      <c r="NDT449" s="342"/>
      <c r="NDU449" s="342"/>
      <c r="NDV449" s="342"/>
      <c r="NDW449" s="342"/>
      <c r="NDX449" s="342"/>
      <c r="NDY449" s="342"/>
      <c r="NDZ449" s="342"/>
      <c r="NEA449" s="342"/>
      <c r="NEB449" s="342"/>
      <c r="NEC449" s="342"/>
      <c r="NED449" s="342"/>
      <c r="NEE449" s="342"/>
      <c r="NEF449" s="342"/>
      <c r="NEG449" s="342"/>
      <c r="NEH449" s="342"/>
      <c r="NEI449" s="342"/>
      <c r="NEJ449" s="342"/>
      <c r="NEK449" s="342"/>
      <c r="NEL449" s="342"/>
      <c r="NEM449" s="342"/>
      <c r="NEN449" s="342"/>
      <c r="NEO449" s="342"/>
      <c r="NEP449" s="342"/>
      <c r="NEQ449" s="342"/>
      <c r="NER449" s="342"/>
      <c r="NES449" s="342"/>
      <c r="NET449" s="342"/>
      <c r="NEU449" s="342"/>
      <c r="NEV449" s="342"/>
      <c r="NEW449" s="342"/>
      <c r="NEX449" s="342"/>
      <c r="NEY449" s="342"/>
      <c r="NEZ449" s="342"/>
      <c r="NFA449" s="342"/>
      <c r="NFB449" s="342"/>
      <c r="NFC449" s="342"/>
      <c r="NFD449" s="342"/>
      <c r="NFE449" s="342"/>
      <c r="NFF449" s="342"/>
      <c r="NFG449" s="342"/>
      <c r="NFH449" s="342"/>
      <c r="NFI449" s="342"/>
      <c r="NFJ449" s="342"/>
      <c r="NFK449" s="342"/>
      <c r="NFL449" s="342"/>
      <c r="NFM449" s="342"/>
      <c r="NFN449" s="342"/>
      <c r="NFO449" s="342"/>
      <c r="NFP449" s="342"/>
      <c r="NFQ449" s="342"/>
      <c r="NFR449" s="342"/>
      <c r="NFS449" s="342"/>
      <c r="NFT449" s="342"/>
      <c r="NFU449" s="342"/>
      <c r="NFV449" s="342"/>
      <c r="NFW449" s="342"/>
      <c r="NFX449" s="342"/>
      <c r="NFY449" s="342"/>
      <c r="NFZ449" s="342"/>
      <c r="NGA449" s="342"/>
      <c r="NGB449" s="342"/>
      <c r="NGC449" s="342"/>
      <c r="NGD449" s="342"/>
      <c r="NGE449" s="342"/>
      <c r="NGF449" s="342"/>
      <c r="NGG449" s="342"/>
      <c r="NGH449" s="342"/>
      <c r="NGI449" s="342"/>
      <c r="NGJ449" s="342"/>
      <c r="NGK449" s="342"/>
      <c r="NGL449" s="342"/>
      <c r="NGM449" s="342"/>
      <c r="NGN449" s="342"/>
      <c r="NGO449" s="342"/>
      <c r="NGP449" s="342"/>
      <c r="NGQ449" s="342"/>
      <c r="NGR449" s="342"/>
      <c r="NGS449" s="342"/>
      <c r="NGT449" s="342"/>
      <c r="NGU449" s="342"/>
      <c r="NGV449" s="342"/>
      <c r="NGW449" s="342"/>
      <c r="NGX449" s="342"/>
      <c r="NGY449" s="342"/>
      <c r="NGZ449" s="342"/>
      <c r="NHA449" s="342"/>
      <c r="NHB449" s="342"/>
      <c r="NHC449" s="342"/>
      <c r="NHD449" s="342"/>
      <c r="NHE449" s="342"/>
      <c r="NHF449" s="342"/>
      <c r="NHG449" s="342"/>
      <c r="NHH449" s="342"/>
      <c r="NHI449" s="342"/>
      <c r="NHJ449" s="342"/>
      <c r="NHK449" s="342"/>
      <c r="NHL449" s="342"/>
      <c r="NHM449" s="342"/>
      <c r="NHN449" s="342"/>
      <c r="NHO449" s="342"/>
      <c r="NHP449" s="342"/>
      <c r="NHQ449" s="342"/>
      <c r="NHR449" s="342"/>
      <c r="NHS449" s="342"/>
      <c r="NHT449" s="342"/>
      <c r="NHU449" s="342"/>
      <c r="NHV449" s="342"/>
      <c r="NHW449" s="342"/>
      <c r="NHX449" s="342"/>
      <c r="NHY449" s="342"/>
      <c r="NHZ449" s="342"/>
      <c r="NIA449" s="342"/>
      <c r="NIB449" s="342"/>
      <c r="NIC449" s="342"/>
      <c r="NID449" s="342"/>
      <c r="NIE449" s="342"/>
      <c r="NIF449" s="342"/>
      <c r="NIG449" s="342"/>
      <c r="NIH449" s="342"/>
      <c r="NII449" s="342"/>
      <c r="NIJ449" s="342"/>
      <c r="NIK449" s="342"/>
      <c r="NIL449" s="342"/>
      <c r="NIM449" s="342"/>
      <c r="NIN449" s="342"/>
      <c r="NIO449" s="342"/>
      <c r="NIP449" s="342"/>
      <c r="NIQ449" s="342"/>
      <c r="NIR449" s="342"/>
      <c r="NIS449" s="342"/>
      <c r="NIT449" s="342"/>
      <c r="NIU449" s="342"/>
      <c r="NIV449" s="342"/>
      <c r="NIW449" s="342"/>
      <c r="NIX449" s="342"/>
      <c r="NIY449" s="342"/>
      <c r="NIZ449" s="342"/>
      <c r="NJA449" s="342"/>
      <c r="NJB449" s="342"/>
      <c r="NJC449" s="342"/>
      <c r="NJD449" s="342"/>
      <c r="NJE449" s="342"/>
      <c r="NJF449" s="342"/>
      <c r="NJG449" s="342"/>
      <c r="NJH449" s="342"/>
      <c r="NJI449" s="342"/>
      <c r="NJJ449" s="342"/>
      <c r="NJK449" s="342"/>
      <c r="NJL449" s="342"/>
      <c r="NJM449" s="342"/>
      <c r="NJN449" s="342"/>
      <c r="NJO449" s="342"/>
      <c r="NJP449" s="342"/>
      <c r="NJQ449" s="342"/>
      <c r="NJR449" s="342"/>
      <c r="NJS449" s="342"/>
      <c r="NJT449" s="342"/>
      <c r="NJU449" s="342"/>
      <c r="NJV449" s="342"/>
      <c r="NJW449" s="342"/>
      <c r="NJX449" s="342"/>
      <c r="NJY449" s="342"/>
      <c r="NJZ449" s="342"/>
      <c r="NKA449" s="342"/>
      <c r="NKB449" s="342"/>
      <c r="NKC449" s="342"/>
      <c r="NKD449" s="342"/>
      <c r="NKE449" s="342"/>
      <c r="NKF449" s="342"/>
      <c r="NKG449" s="342"/>
      <c r="NKH449" s="342"/>
      <c r="NKI449" s="342"/>
      <c r="NKJ449" s="342"/>
      <c r="NKK449" s="342"/>
      <c r="NKL449" s="342"/>
      <c r="NKM449" s="342"/>
      <c r="NKN449" s="342"/>
      <c r="NKO449" s="342"/>
      <c r="NKP449" s="342"/>
      <c r="NKQ449" s="342"/>
      <c r="NKR449" s="342"/>
      <c r="NKS449" s="342"/>
      <c r="NKT449" s="342"/>
      <c r="NKU449" s="342"/>
      <c r="NKV449" s="342"/>
      <c r="NKW449" s="342"/>
      <c r="NKX449" s="342"/>
      <c r="NKY449" s="342"/>
      <c r="NKZ449" s="342"/>
      <c r="NLA449" s="342"/>
      <c r="NLB449" s="342"/>
      <c r="NLC449" s="342"/>
      <c r="NLD449" s="342"/>
      <c r="NLE449" s="342"/>
      <c r="NLF449" s="342"/>
      <c r="NLG449" s="342"/>
      <c r="NLH449" s="342"/>
      <c r="NLI449" s="342"/>
      <c r="NLJ449" s="342"/>
      <c r="NLK449" s="342"/>
      <c r="NLL449" s="342"/>
      <c r="NLM449" s="342"/>
      <c r="NLN449" s="342"/>
      <c r="NLO449" s="342"/>
      <c r="NLP449" s="342"/>
      <c r="NLQ449" s="342"/>
      <c r="NLR449" s="342"/>
      <c r="NLS449" s="342"/>
      <c r="NLT449" s="342"/>
      <c r="NLU449" s="342"/>
      <c r="NLV449" s="342"/>
      <c r="NLW449" s="342"/>
      <c r="NLX449" s="342"/>
      <c r="NLY449" s="342"/>
      <c r="NLZ449" s="342"/>
      <c r="NMA449" s="342"/>
      <c r="NMB449" s="342"/>
      <c r="NMC449" s="342"/>
      <c r="NMD449" s="342"/>
      <c r="NME449" s="342"/>
      <c r="NMF449" s="342"/>
      <c r="NMG449" s="342"/>
      <c r="NMH449" s="342"/>
      <c r="NMI449" s="342"/>
      <c r="NMJ449" s="342"/>
      <c r="NMK449" s="342"/>
      <c r="NML449" s="342"/>
      <c r="NMM449" s="342"/>
      <c r="NMN449" s="342"/>
      <c r="NMO449" s="342"/>
      <c r="NMP449" s="342"/>
      <c r="NMQ449" s="342"/>
      <c r="NMR449" s="342"/>
      <c r="NMS449" s="342"/>
      <c r="NMT449" s="342"/>
      <c r="NMU449" s="342"/>
      <c r="NMV449" s="342"/>
      <c r="NMW449" s="342"/>
      <c r="NMX449" s="342"/>
      <c r="NMY449" s="342"/>
      <c r="NMZ449" s="342"/>
      <c r="NNA449" s="342"/>
      <c r="NNB449" s="342"/>
      <c r="NNC449" s="342"/>
      <c r="NND449" s="342"/>
      <c r="NNE449" s="342"/>
      <c r="NNF449" s="342"/>
      <c r="NNG449" s="342"/>
      <c r="NNH449" s="342"/>
      <c r="NNI449" s="342"/>
      <c r="NNJ449" s="342"/>
      <c r="NNK449" s="342"/>
      <c r="NNL449" s="342"/>
      <c r="NNM449" s="342"/>
      <c r="NNN449" s="342"/>
      <c r="NNO449" s="342"/>
      <c r="NNP449" s="342"/>
      <c r="NNQ449" s="342"/>
      <c r="NNR449" s="342"/>
      <c r="NNS449" s="342"/>
      <c r="NNT449" s="342"/>
      <c r="NNU449" s="342"/>
      <c r="NNV449" s="342"/>
      <c r="NNW449" s="342"/>
      <c r="NNX449" s="342"/>
      <c r="NNY449" s="342"/>
      <c r="NNZ449" s="342"/>
      <c r="NOA449" s="342"/>
      <c r="NOB449" s="342"/>
      <c r="NOC449" s="342"/>
      <c r="NOD449" s="342"/>
      <c r="NOE449" s="342"/>
      <c r="NOF449" s="342"/>
      <c r="NOG449" s="342"/>
      <c r="NOH449" s="342"/>
      <c r="NOI449" s="342"/>
      <c r="NOJ449" s="342"/>
      <c r="NOK449" s="342"/>
      <c r="NOL449" s="342"/>
      <c r="NOM449" s="342"/>
      <c r="NON449" s="342"/>
      <c r="NOO449" s="342"/>
      <c r="NOP449" s="342"/>
      <c r="NOQ449" s="342"/>
      <c r="NOR449" s="342"/>
      <c r="NOS449" s="342"/>
      <c r="NOT449" s="342"/>
      <c r="NOU449" s="342"/>
      <c r="NOV449" s="342"/>
      <c r="NOW449" s="342"/>
      <c r="NOX449" s="342"/>
      <c r="NOY449" s="342"/>
      <c r="NOZ449" s="342"/>
      <c r="NPA449" s="342"/>
      <c r="NPB449" s="342"/>
      <c r="NPC449" s="342"/>
      <c r="NPD449" s="342"/>
      <c r="NPE449" s="342"/>
      <c r="NPF449" s="342"/>
      <c r="NPG449" s="342"/>
      <c r="NPH449" s="342"/>
      <c r="NPI449" s="342"/>
      <c r="NPJ449" s="342"/>
      <c r="NPK449" s="342"/>
      <c r="NPL449" s="342"/>
      <c r="NPM449" s="342"/>
      <c r="NPN449" s="342"/>
      <c r="NPO449" s="342"/>
      <c r="NPP449" s="342"/>
      <c r="NPQ449" s="342"/>
      <c r="NPR449" s="342"/>
      <c r="NPS449" s="342"/>
      <c r="NPT449" s="342"/>
      <c r="NPU449" s="342"/>
      <c r="NPV449" s="342"/>
      <c r="NPW449" s="342"/>
      <c r="NPX449" s="342"/>
      <c r="NPY449" s="342"/>
      <c r="NPZ449" s="342"/>
      <c r="NQA449" s="342"/>
      <c r="NQB449" s="342"/>
      <c r="NQC449" s="342"/>
      <c r="NQD449" s="342"/>
      <c r="NQE449" s="342"/>
      <c r="NQF449" s="342"/>
      <c r="NQG449" s="342"/>
      <c r="NQH449" s="342"/>
      <c r="NQI449" s="342"/>
      <c r="NQJ449" s="342"/>
      <c r="NQK449" s="342"/>
      <c r="NQL449" s="342"/>
      <c r="NQM449" s="342"/>
      <c r="NQN449" s="342"/>
      <c r="NQO449" s="342"/>
      <c r="NQP449" s="342"/>
      <c r="NQQ449" s="342"/>
      <c r="NQR449" s="342"/>
      <c r="NQS449" s="342"/>
      <c r="NQT449" s="342"/>
      <c r="NQU449" s="342"/>
      <c r="NQV449" s="342"/>
      <c r="NQW449" s="342"/>
      <c r="NQX449" s="342"/>
      <c r="NQY449" s="342"/>
      <c r="NQZ449" s="342"/>
      <c r="NRA449" s="342"/>
      <c r="NRB449" s="342"/>
      <c r="NRC449" s="342"/>
      <c r="NRD449" s="342"/>
      <c r="NRE449" s="342"/>
      <c r="NRF449" s="342"/>
      <c r="NRG449" s="342"/>
      <c r="NRH449" s="342"/>
      <c r="NRI449" s="342"/>
      <c r="NRJ449" s="342"/>
      <c r="NRK449" s="342"/>
      <c r="NRL449" s="342"/>
      <c r="NRM449" s="342"/>
      <c r="NRN449" s="342"/>
      <c r="NRO449" s="342"/>
      <c r="NRP449" s="342"/>
      <c r="NRQ449" s="342"/>
      <c r="NRR449" s="342"/>
      <c r="NRS449" s="342"/>
      <c r="NRT449" s="342"/>
      <c r="NRU449" s="342"/>
      <c r="NRV449" s="342"/>
      <c r="NRW449" s="342"/>
      <c r="NRX449" s="342"/>
      <c r="NRY449" s="342"/>
      <c r="NRZ449" s="342"/>
      <c r="NSA449" s="342"/>
      <c r="NSB449" s="342"/>
      <c r="NSC449" s="342"/>
      <c r="NSD449" s="342"/>
      <c r="NSE449" s="342"/>
      <c r="NSF449" s="342"/>
      <c r="NSG449" s="342"/>
      <c r="NSH449" s="342"/>
      <c r="NSI449" s="342"/>
      <c r="NSJ449" s="342"/>
      <c r="NSK449" s="342"/>
      <c r="NSL449" s="342"/>
      <c r="NSM449" s="342"/>
      <c r="NSN449" s="342"/>
      <c r="NSO449" s="342"/>
      <c r="NSP449" s="342"/>
      <c r="NSQ449" s="342"/>
      <c r="NSR449" s="342"/>
      <c r="NSS449" s="342"/>
      <c r="NST449" s="342"/>
      <c r="NSU449" s="342"/>
      <c r="NSV449" s="342"/>
      <c r="NSW449" s="342"/>
      <c r="NSX449" s="342"/>
      <c r="NSY449" s="342"/>
      <c r="NSZ449" s="342"/>
      <c r="NTA449" s="342"/>
      <c r="NTB449" s="342"/>
      <c r="NTC449" s="342"/>
      <c r="NTD449" s="342"/>
      <c r="NTE449" s="342"/>
      <c r="NTF449" s="342"/>
      <c r="NTG449" s="342"/>
      <c r="NTH449" s="342"/>
      <c r="NTI449" s="342"/>
      <c r="NTJ449" s="342"/>
      <c r="NTK449" s="342"/>
      <c r="NTL449" s="342"/>
      <c r="NTM449" s="342"/>
      <c r="NTN449" s="342"/>
      <c r="NTO449" s="342"/>
      <c r="NTP449" s="342"/>
      <c r="NTQ449" s="342"/>
      <c r="NTR449" s="342"/>
      <c r="NTS449" s="342"/>
      <c r="NTT449" s="342"/>
      <c r="NTU449" s="342"/>
      <c r="NTV449" s="342"/>
      <c r="NTW449" s="342"/>
      <c r="NTX449" s="342"/>
      <c r="NTY449" s="342"/>
      <c r="NTZ449" s="342"/>
      <c r="NUA449" s="342"/>
      <c r="NUB449" s="342"/>
      <c r="NUC449" s="342"/>
      <c r="NUD449" s="342"/>
      <c r="NUE449" s="342"/>
      <c r="NUF449" s="342"/>
      <c r="NUG449" s="342"/>
      <c r="NUH449" s="342"/>
      <c r="NUI449" s="342"/>
      <c r="NUJ449" s="342"/>
      <c r="NUK449" s="342"/>
      <c r="NUL449" s="342"/>
      <c r="NUM449" s="342"/>
      <c r="NUN449" s="342"/>
      <c r="NUO449" s="342"/>
      <c r="NUP449" s="342"/>
      <c r="NUQ449" s="342"/>
      <c r="NUR449" s="342"/>
      <c r="NUS449" s="342"/>
      <c r="NUT449" s="342"/>
      <c r="NUU449" s="342"/>
      <c r="NUV449" s="342"/>
      <c r="NUW449" s="342"/>
      <c r="NUX449" s="342"/>
      <c r="NUY449" s="342"/>
      <c r="NUZ449" s="342"/>
      <c r="NVA449" s="342"/>
      <c r="NVB449" s="342"/>
      <c r="NVC449" s="342"/>
      <c r="NVD449" s="342"/>
      <c r="NVE449" s="342"/>
      <c r="NVF449" s="342"/>
      <c r="NVG449" s="342"/>
      <c r="NVH449" s="342"/>
      <c r="NVI449" s="342"/>
      <c r="NVJ449" s="342"/>
      <c r="NVK449" s="342"/>
      <c r="NVL449" s="342"/>
      <c r="NVM449" s="342"/>
      <c r="NVN449" s="342"/>
      <c r="NVO449" s="342"/>
      <c r="NVP449" s="342"/>
      <c r="NVQ449" s="342"/>
      <c r="NVR449" s="342"/>
      <c r="NVS449" s="342"/>
      <c r="NVT449" s="342"/>
      <c r="NVU449" s="342"/>
      <c r="NVV449" s="342"/>
      <c r="NVW449" s="342"/>
      <c r="NVX449" s="342"/>
      <c r="NVY449" s="342"/>
      <c r="NVZ449" s="342"/>
      <c r="NWA449" s="342"/>
      <c r="NWB449" s="342"/>
      <c r="NWC449" s="342"/>
      <c r="NWD449" s="342"/>
      <c r="NWE449" s="342"/>
      <c r="NWF449" s="342"/>
      <c r="NWG449" s="342"/>
      <c r="NWH449" s="342"/>
      <c r="NWI449" s="342"/>
      <c r="NWJ449" s="342"/>
      <c r="NWK449" s="342"/>
      <c r="NWL449" s="342"/>
      <c r="NWM449" s="342"/>
      <c r="NWN449" s="342"/>
      <c r="NWO449" s="342"/>
      <c r="NWP449" s="342"/>
      <c r="NWQ449" s="342"/>
      <c r="NWR449" s="342"/>
      <c r="NWS449" s="342"/>
      <c r="NWT449" s="342"/>
      <c r="NWU449" s="342"/>
      <c r="NWV449" s="342"/>
      <c r="NWW449" s="342"/>
      <c r="NWX449" s="342"/>
      <c r="NWY449" s="342"/>
      <c r="NWZ449" s="342"/>
      <c r="NXA449" s="342"/>
      <c r="NXB449" s="342"/>
      <c r="NXC449" s="342"/>
      <c r="NXD449" s="342"/>
      <c r="NXE449" s="342"/>
      <c r="NXF449" s="342"/>
      <c r="NXG449" s="342"/>
      <c r="NXH449" s="342"/>
      <c r="NXI449" s="342"/>
      <c r="NXJ449" s="342"/>
      <c r="NXK449" s="342"/>
      <c r="NXL449" s="342"/>
      <c r="NXM449" s="342"/>
      <c r="NXN449" s="342"/>
      <c r="NXO449" s="342"/>
      <c r="NXP449" s="342"/>
      <c r="NXQ449" s="342"/>
      <c r="NXR449" s="342"/>
      <c r="NXS449" s="342"/>
      <c r="NXT449" s="342"/>
      <c r="NXU449" s="342"/>
      <c r="NXV449" s="342"/>
      <c r="NXW449" s="342"/>
      <c r="NXX449" s="342"/>
      <c r="NXY449" s="342"/>
      <c r="NXZ449" s="342"/>
      <c r="NYA449" s="342"/>
      <c r="NYB449" s="342"/>
      <c r="NYC449" s="342"/>
      <c r="NYD449" s="342"/>
      <c r="NYE449" s="342"/>
      <c r="NYF449" s="342"/>
      <c r="NYG449" s="342"/>
      <c r="NYH449" s="342"/>
      <c r="NYI449" s="342"/>
      <c r="NYJ449" s="342"/>
      <c r="NYK449" s="342"/>
      <c r="NYL449" s="342"/>
      <c r="NYM449" s="342"/>
      <c r="NYN449" s="342"/>
      <c r="NYO449" s="342"/>
      <c r="NYP449" s="342"/>
      <c r="NYQ449" s="342"/>
      <c r="NYR449" s="342"/>
      <c r="NYS449" s="342"/>
      <c r="NYT449" s="342"/>
      <c r="NYU449" s="342"/>
      <c r="NYV449" s="342"/>
      <c r="NYW449" s="342"/>
      <c r="NYX449" s="342"/>
      <c r="NYY449" s="342"/>
      <c r="NYZ449" s="342"/>
      <c r="NZA449" s="342"/>
      <c r="NZB449" s="342"/>
      <c r="NZC449" s="342"/>
      <c r="NZD449" s="342"/>
      <c r="NZE449" s="342"/>
      <c r="NZF449" s="342"/>
      <c r="NZG449" s="342"/>
      <c r="NZH449" s="342"/>
      <c r="NZI449" s="342"/>
      <c r="NZJ449" s="342"/>
      <c r="NZK449" s="342"/>
      <c r="NZL449" s="342"/>
      <c r="NZM449" s="342"/>
      <c r="NZN449" s="342"/>
      <c r="NZO449" s="342"/>
      <c r="NZP449" s="342"/>
      <c r="NZQ449" s="342"/>
      <c r="NZR449" s="342"/>
      <c r="NZS449" s="342"/>
      <c r="NZT449" s="342"/>
      <c r="NZU449" s="342"/>
      <c r="NZV449" s="342"/>
      <c r="NZW449" s="342"/>
      <c r="NZX449" s="342"/>
      <c r="NZY449" s="342"/>
      <c r="NZZ449" s="342"/>
      <c r="OAA449" s="342"/>
      <c r="OAB449" s="342"/>
      <c r="OAC449" s="342"/>
      <c r="OAD449" s="342"/>
      <c r="OAE449" s="342"/>
      <c r="OAF449" s="342"/>
      <c r="OAG449" s="342"/>
      <c r="OAH449" s="342"/>
      <c r="OAI449" s="342"/>
      <c r="OAJ449" s="342"/>
      <c r="OAK449" s="342"/>
      <c r="OAL449" s="342"/>
      <c r="OAM449" s="342"/>
      <c r="OAN449" s="342"/>
      <c r="OAO449" s="342"/>
      <c r="OAP449" s="342"/>
      <c r="OAQ449" s="342"/>
      <c r="OAR449" s="342"/>
      <c r="OAS449" s="342"/>
      <c r="OAT449" s="342"/>
      <c r="OAU449" s="342"/>
      <c r="OAV449" s="342"/>
      <c r="OAW449" s="342"/>
      <c r="OAX449" s="342"/>
      <c r="OAY449" s="342"/>
      <c r="OAZ449" s="342"/>
      <c r="OBA449" s="342"/>
      <c r="OBB449" s="342"/>
      <c r="OBC449" s="342"/>
      <c r="OBD449" s="342"/>
      <c r="OBE449" s="342"/>
      <c r="OBF449" s="342"/>
      <c r="OBG449" s="342"/>
      <c r="OBH449" s="342"/>
      <c r="OBI449" s="342"/>
      <c r="OBJ449" s="342"/>
      <c r="OBK449" s="342"/>
      <c r="OBL449" s="342"/>
      <c r="OBM449" s="342"/>
      <c r="OBN449" s="342"/>
      <c r="OBO449" s="342"/>
      <c r="OBP449" s="342"/>
      <c r="OBQ449" s="342"/>
      <c r="OBR449" s="342"/>
      <c r="OBS449" s="342"/>
      <c r="OBT449" s="342"/>
      <c r="OBU449" s="342"/>
      <c r="OBV449" s="342"/>
      <c r="OBW449" s="342"/>
      <c r="OBX449" s="342"/>
      <c r="OBY449" s="342"/>
      <c r="OBZ449" s="342"/>
      <c r="OCA449" s="342"/>
      <c r="OCB449" s="342"/>
      <c r="OCC449" s="342"/>
      <c r="OCD449" s="342"/>
      <c r="OCE449" s="342"/>
      <c r="OCF449" s="342"/>
      <c r="OCG449" s="342"/>
      <c r="OCH449" s="342"/>
      <c r="OCI449" s="342"/>
      <c r="OCJ449" s="342"/>
      <c r="OCK449" s="342"/>
      <c r="OCL449" s="342"/>
      <c r="OCM449" s="342"/>
      <c r="OCN449" s="342"/>
      <c r="OCO449" s="342"/>
      <c r="OCP449" s="342"/>
      <c r="OCQ449" s="342"/>
      <c r="OCR449" s="342"/>
      <c r="OCS449" s="342"/>
      <c r="OCT449" s="342"/>
      <c r="OCU449" s="342"/>
      <c r="OCV449" s="342"/>
      <c r="OCW449" s="342"/>
      <c r="OCX449" s="342"/>
      <c r="OCY449" s="342"/>
      <c r="OCZ449" s="342"/>
      <c r="ODA449" s="342"/>
      <c r="ODB449" s="342"/>
      <c r="ODC449" s="342"/>
      <c r="ODD449" s="342"/>
      <c r="ODE449" s="342"/>
      <c r="ODF449" s="342"/>
      <c r="ODG449" s="342"/>
      <c r="ODH449" s="342"/>
      <c r="ODI449" s="342"/>
      <c r="ODJ449" s="342"/>
      <c r="ODK449" s="342"/>
      <c r="ODL449" s="342"/>
      <c r="ODM449" s="342"/>
      <c r="ODN449" s="342"/>
      <c r="ODO449" s="342"/>
      <c r="ODP449" s="342"/>
      <c r="ODQ449" s="342"/>
      <c r="ODR449" s="342"/>
      <c r="ODS449" s="342"/>
      <c r="ODT449" s="342"/>
      <c r="ODU449" s="342"/>
      <c r="ODV449" s="342"/>
      <c r="ODW449" s="342"/>
      <c r="ODX449" s="342"/>
      <c r="ODY449" s="342"/>
      <c r="ODZ449" s="342"/>
      <c r="OEA449" s="342"/>
      <c r="OEB449" s="342"/>
      <c r="OEC449" s="342"/>
      <c r="OED449" s="342"/>
      <c r="OEE449" s="342"/>
      <c r="OEF449" s="342"/>
      <c r="OEG449" s="342"/>
      <c r="OEH449" s="342"/>
      <c r="OEI449" s="342"/>
      <c r="OEJ449" s="342"/>
      <c r="OEK449" s="342"/>
      <c r="OEL449" s="342"/>
      <c r="OEM449" s="342"/>
      <c r="OEN449" s="342"/>
      <c r="OEO449" s="342"/>
      <c r="OEP449" s="342"/>
      <c r="OEQ449" s="342"/>
      <c r="OER449" s="342"/>
      <c r="OES449" s="342"/>
      <c r="OET449" s="342"/>
      <c r="OEU449" s="342"/>
      <c r="OEV449" s="342"/>
      <c r="OEW449" s="342"/>
      <c r="OEX449" s="342"/>
      <c r="OEY449" s="342"/>
      <c r="OEZ449" s="342"/>
      <c r="OFA449" s="342"/>
      <c r="OFB449" s="342"/>
      <c r="OFC449" s="342"/>
      <c r="OFD449" s="342"/>
      <c r="OFE449" s="342"/>
      <c r="OFF449" s="342"/>
      <c r="OFG449" s="342"/>
      <c r="OFH449" s="342"/>
      <c r="OFI449" s="342"/>
      <c r="OFJ449" s="342"/>
      <c r="OFK449" s="342"/>
      <c r="OFL449" s="342"/>
      <c r="OFM449" s="342"/>
      <c r="OFN449" s="342"/>
      <c r="OFO449" s="342"/>
      <c r="OFP449" s="342"/>
      <c r="OFQ449" s="342"/>
      <c r="OFR449" s="342"/>
      <c r="OFS449" s="342"/>
      <c r="OFT449" s="342"/>
      <c r="OFU449" s="342"/>
      <c r="OFV449" s="342"/>
      <c r="OFW449" s="342"/>
      <c r="OFX449" s="342"/>
      <c r="OFY449" s="342"/>
      <c r="OFZ449" s="342"/>
      <c r="OGA449" s="342"/>
      <c r="OGB449" s="342"/>
      <c r="OGC449" s="342"/>
      <c r="OGD449" s="342"/>
      <c r="OGE449" s="342"/>
      <c r="OGF449" s="342"/>
      <c r="OGG449" s="342"/>
      <c r="OGH449" s="342"/>
      <c r="OGI449" s="342"/>
      <c r="OGJ449" s="342"/>
      <c r="OGK449" s="342"/>
      <c r="OGL449" s="342"/>
      <c r="OGM449" s="342"/>
      <c r="OGN449" s="342"/>
      <c r="OGO449" s="342"/>
      <c r="OGP449" s="342"/>
      <c r="OGQ449" s="342"/>
      <c r="OGR449" s="342"/>
      <c r="OGS449" s="342"/>
      <c r="OGT449" s="342"/>
      <c r="OGU449" s="342"/>
      <c r="OGV449" s="342"/>
      <c r="OGW449" s="342"/>
      <c r="OGX449" s="342"/>
      <c r="OGY449" s="342"/>
      <c r="OGZ449" s="342"/>
      <c r="OHA449" s="342"/>
      <c r="OHB449" s="342"/>
      <c r="OHC449" s="342"/>
      <c r="OHD449" s="342"/>
      <c r="OHE449" s="342"/>
      <c r="OHF449" s="342"/>
      <c r="OHG449" s="342"/>
      <c r="OHH449" s="342"/>
      <c r="OHI449" s="342"/>
      <c r="OHJ449" s="342"/>
      <c r="OHK449" s="342"/>
      <c r="OHL449" s="342"/>
      <c r="OHM449" s="342"/>
      <c r="OHN449" s="342"/>
      <c r="OHO449" s="342"/>
      <c r="OHP449" s="342"/>
      <c r="OHQ449" s="342"/>
      <c r="OHR449" s="342"/>
      <c r="OHS449" s="342"/>
      <c r="OHT449" s="342"/>
      <c r="OHU449" s="342"/>
      <c r="OHV449" s="342"/>
      <c r="OHW449" s="342"/>
      <c r="OHX449" s="342"/>
      <c r="OHY449" s="342"/>
      <c r="OHZ449" s="342"/>
      <c r="OIA449" s="342"/>
      <c r="OIB449" s="342"/>
      <c r="OIC449" s="342"/>
      <c r="OID449" s="342"/>
      <c r="OIE449" s="342"/>
      <c r="OIF449" s="342"/>
      <c r="OIG449" s="342"/>
      <c r="OIH449" s="342"/>
      <c r="OII449" s="342"/>
      <c r="OIJ449" s="342"/>
      <c r="OIK449" s="342"/>
      <c r="OIL449" s="342"/>
      <c r="OIM449" s="342"/>
      <c r="OIN449" s="342"/>
      <c r="OIO449" s="342"/>
      <c r="OIP449" s="342"/>
      <c r="OIQ449" s="342"/>
      <c r="OIR449" s="342"/>
      <c r="OIS449" s="342"/>
      <c r="OIT449" s="342"/>
      <c r="OIU449" s="342"/>
      <c r="OIV449" s="342"/>
      <c r="OIW449" s="342"/>
      <c r="OIX449" s="342"/>
      <c r="OIY449" s="342"/>
      <c r="OIZ449" s="342"/>
      <c r="OJA449" s="342"/>
      <c r="OJB449" s="342"/>
      <c r="OJC449" s="342"/>
      <c r="OJD449" s="342"/>
      <c r="OJE449" s="342"/>
      <c r="OJF449" s="342"/>
      <c r="OJG449" s="342"/>
      <c r="OJH449" s="342"/>
      <c r="OJI449" s="342"/>
      <c r="OJJ449" s="342"/>
      <c r="OJK449" s="342"/>
      <c r="OJL449" s="342"/>
      <c r="OJM449" s="342"/>
      <c r="OJN449" s="342"/>
      <c r="OJO449" s="342"/>
      <c r="OJP449" s="342"/>
      <c r="OJQ449" s="342"/>
      <c r="OJR449" s="342"/>
      <c r="OJS449" s="342"/>
      <c r="OJT449" s="342"/>
      <c r="OJU449" s="342"/>
      <c r="OJV449" s="342"/>
      <c r="OJW449" s="342"/>
      <c r="OJX449" s="342"/>
      <c r="OJY449" s="342"/>
      <c r="OJZ449" s="342"/>
      <c r="OKA449" s="342"/>
      <c r="OKB449" s="342"/>
      <c r="OKC449" s="342"/>
      <c r="OKD449" s="342"/>
      <c r="OKE449" s="342"/>
      <c r="OKF449" s="342"/>
      <c r="OKG449" s="342"/>
      <c r="OKH449" s="342"/>
      <c r="OKI449" s="342"/>
      <c r="OKJ449" s="342"/>
      <c r="OKK449" s="342"/>
      <c r="OKL449" s="342"/>
      <c r="OKM449" s="342"/>
      <c r="OKN449" s="342"/>
      <c r="OKO449" s="342"/>
      <c r="OKP449" s="342"/>
      <c r="OKQ449" s="342"/>
      <c r="OKR449" s="342"/>
      <c r="OKS449" s="342"/>
      <c r="OKT449" s="342"/>
      <c r="OKU449" s="342"/>
      <c r="OKV449" s="342"/>
      <c r="OKW449" s="342"/>
      <c r="OKX449" s="342"/>
      <c r="OKY449" s="342"/>
      <c r="OKZ449" s="342"/>
      <c r="OLA449" s="342"/>
      <c r="OLB449" s="342"/>
      <c r="OLC449" s="342"/>
      <c r="OLD449" s="342"/>
      <c r="OLE449" s="342"/>
      <c r="OLF449" s="342"/>
      <c r="OLG449" s="342"/>
      <c r="OLH449" s="342"/>
      <c r="OLI449" s="342"/>
      <c r="OLJ449" s="342"/>
      <c r="OLK449" s="342"/>
      <c r="OLL449" s="342"/>
      <c r="OLM449" s="342"/>
      <c r="OLN449" s="342"/>
      <c r="OLO449" s="342"/>
      <c r="OLP449" s="342"/>
      <c r="OLQ449" s="342"/>
      <c r="OLR449" s="342"/>
      <c r="OLS449" s="342"/>
      <c r="OLT449" s="342"/>
      <c r="OLU449" s="342"/>
      <c r="OLV449" s="342"/>
      <c r="OLW449" s="342"/>
      <c r="OLX449" s="342"/>
      <c r="OLY449" s="342"/>
      <c r="OLZ449" s="342"/>
      <c r="OMA449" s="342"/>
      <c r="OMB449" s="342"/>
      <c r="OMC449" s="342"/>
      <c r="OMD449" s="342"/>
      <c r="OME449" s="342"/>
      <c r="OMF449" s="342"/>
      <c r="OMG449" s="342"/>
      <c r="OMH449" s="342"/>
      <c r="OMI449" s="342"/>
      <c r="OMJ449" s="342"/>
      <c r="OMK449" s="342"/>
      <c r="OML449" s="342"/>
      <c r="OMM449" s="342"/>
      <c r="OMN449" s="342"/>
      <c r="OMO449" s="342"/>
      <c r="OMP449" s="342"/>
      <c r="OMQ449" s="342"/>
      <c r="OMR449" s="342"/>
      <c r="OMS449" s="342"/>
      <c r="OMT449" s="342"/>
      <c r="OMU449" s="342"/>
      <c r="OMV449" s="342"/>
      <c r="OMW449" s="342"/>
      <c r="OMX449" s="342"/>
      <c r="OMY449" s="342"/>
      <c r="OMZ449" s="342"/>
      <c r="ONA449" s="342"/>
      <c r="ONB449" s="342"/>
      <c r="ONC449" s="342"/>
      <c r="OND449" s="342"/>
      <c r="ONE449" s="342"/>
      <c r="ONF449" s="342"/>
      <c r="ONG449" s="342"/>
      <c r="ONH449" s="342"/>
      <c r="ONI449" s="342"/>
      <c r="ONJ449" s="342"/>
      <c r="ONK449" s="342"/>
      <c r="ONL449" s="342"/>
      <c r="ONM449" s="342"/>
      <c r="ONN449" s="342"/>
      <c r="ONO449" s="342"/>
      <c r="ONP449" s="342"/>
      <c r="ONQ449" s="342"/>
      <c r="ONR449" s="342"/>
      <c r="ONS449" s="342"/>
      <c r="ONT449" s="342"/>
      <c r="ONU449" s="342"/>
      <c r="ONV449" s="342"/>
      <c r="ONW449" s="342"/>
      <c r="ONX449" s="342"/>
      <c r="ONY449" s="342"/>
      <c r="ONZ449" s="342"/>
      <c r="OOA449" s="342"/>
      <c r="OOB449" s="342"/>
      <c r="OOC449" s="342"/>
      <c r="OOD449" s="342"/>
      <c r="OOE449" s="342"/>
      <c r="OOF449" s="342"/>
      <c r="OOG449" s="342"/>
      <c r="OOH449" s="342"/>
      <c r="OOI449" s="342"/>
      <c r="OOJ449" s="342"/>
      <c r="OOK449" s="342"/>
      <c r="OOL449" s="342"/>
      <c r="OOM449" s="342"/>
      <c r="OON449" s="342"/>
      <c r="OOO449" s="342"/>
      <c r="OOP449" s="342"/>
      <c r="OOQ449" s="342"/>
      <c r="OOR449" s="342"/>
      <c r="OOS449" s="342"/>
      <c r="OOT449" s="342"/>
      <c r="OOU449" s="342"/>
      <c r="OOV449" s="342"/>
      <c r="OOW449" s="342"/>
      <c r="OOX449" s="342"/>
      <c r="OOY449" s="342"/>
      <c r="OOZ449" s="342"/>
      <c r="OPA449" s="342"/>
      <c r="OPB449" s="342"/>
      <c r="OPC449" s="342"/>
      <c r="OPD449" s="342"/>
      <c r="OPE449" s="342"/>
      <c r="OPF449" s="342"/>
      <c r="OPG449" s="342"/>
      <c r="OPH449" s="342"/>
      <c r="OPI449" s="342"/>
      <c r="OPJ449" s="342"/>
      <c r="OPK449" s="342"/>
      <c r="OPL449" s="342"/>
      <c r="OPM449" s="342"/>
      <c r="OPN449" s="342"/>
      <c r="OPO449" s="342"/>
      <c r="OPP449" s="342"/>
      <c r="OPQ449" s="342"/>
      <c r="OPR449" s="342"/>
      <c r="OPS449" s="342"/>
      <c r="OPT449" s="342"/>
      <c r="OPU449" s="342"/>
      <c r="OPV449" s="342"/>
      <c r="OPW449" s="342"/>
      <c r="OPX449" s="342"/>
      <c r="OPY449" s="342"/>
      <c r="OPZ449" s="342"/>
      <c r="OQA449" s="342"/>
      <c r="OQB449" s="342"/>
      <c r="OQC449" s="342"/>
      <c r="OQD449" s="342"/>
      <c r="OQE449" s="342"/>
      <c r="OQF449" s="342"/>
      <c r="OQG449" s="342"/>
      <c r="OQH449" s="342"/>
      <c r="OQI449" s="342"/>
      <c r="OQJ449" s="342"/>
      <c r="OQK449" s="342"/>
      <c r="OQL449" s="342"/>
      <c r="OQM449" s="342"/>
      <c r="OQN449" s="342"/>
      <c r="OQO449" s="342"/>
      <c r="OQP449" s="342"/>
      <c r="OQQ449" s="342"/>
      <c r="OQR449" s="342"/>
      <c r="OQS449" s="342"/>
      <c r="OQT449" s="342"/>
      <c r="OQU449" s="342"/>
      <c r="OQV449" s="342"/>
      <c r="OQW449" s="342"/>
      <c r="OQX449" s="342"/>
      <c r="OQY449" s="342"/>
      <c r="OQZ449" s="342"/>
      <c r="ORA449" s="342"/>
      <c r="ORB449" s="342"/>
      <c r="ORC449" s="342"/>
      <c r="ORD449" s="342"/>
      <c r="ORE449" s="342"/>
      <c r="ORF449" s="342"/>
      <c r="ORG449" s="342"/>
      <c r="ORH449" s="342"/>
      <c r="ORI449" s="342"/>
      <c r="ORJ449" s="342"/>
      <c r="ORK449" s="342"/>
      <c r="ORL449" s="342"/>
      <c r="ORM449" s="342"/>
      <c r="ORN449" s="342"/>
      <c r="ORO449" s="342"/>
      <c r="ORP449" s="342"/>
      <c r="ORQ449" s="342"/>
      <c r="ORR449" s="342"/>
      <c r="ORS449" s="342"/>
      <c r="ORT449" s="342"/>
      <c r="ORU449" s="342"/>
      <c r="ORV449" s="342"/>
      <c r="ORW449" s="342"/>
      <c r="ORX449" s="342"/>
      <c r="ORY449" s="342"/>
      <c r="ORZ449" s="342"/>
      <c r="OSA449" s="342"/>
      <c r="OSB449" s="342"/>
      <c r="OSC449" s="342"/>
      <c r="OSD449" s="342"/>
      <c r="OSE449" s="342"/>
      <c r="OSF449" s="342"/>
      <c r="OSG449" s="342"/>
      <c r="OSH449" s="342"/>
      <c r="OSI449" s="342"/>
      <c r="OSJ449" s="342"/>
      <c r="OSK449" s="342"/>
      <c r="OSL449" s="342"/>
      <c r="OSM449" s="342"/>
      <c r="OSN449" s="342"/>
      <c r="OSO449" s="342"/>
      <c r="OSP449" s="342"/>
      <c r="OSQ449" s="342"/>
      <c r="OSR449" s="342"/>
      <c r="OSS449" s="342"/>
      <c r="OST449" s="342"/>
      <c r="OSU449" s="342"/>
      <c r="OSV449" s="342"/>
      <c r="OSW449" s="342"/>
      <c r="OSX449" s="342"/>
      <c r="OSY449" s="342"/>
      <c r="OSZ449" s="342"/>
      <c r="OTA449" s="342"/>
      <c r="OTB449" s="342"/>
      <c r="OTC449" s="342"/>
      <c r="OTD449" s="342"/>
      <c r="OTE449" s="342"/>
      <c r="OTF449" s="342"/>
      <c r="OTG449" s="342"/>
      <c r="OTH449" s="342"/>
      <c r="OTI449" s="342"/>
      <c r="OTJ449" s="342"/>
      <c r="OTK449" s="342"/>
      <c r="OTL449" s="342"/>
      <c r="OTM449" s="342"/>
      <c r="OTN449" s="342"/>
      <c r="OTO449" s="342"/>
      <c r="OTP449" s="342"/>
      <c r="OTQ449" s="342"/>
      <c r="OTR449" s="342"/>
      <c r="OTS449" s="342"/>
      <c r="OTT449" s="342"/>
      <c r="OTU449" s="342"/>
      <c r="OTV449" s="342"/>
      <c r="OTW449" s="342"/>
      <c r="OTX449" s="342"/>
      <c r="OTY449" s="342"/>
      <c r="OTZ449" s="342"/>
      <c r="OUA449" s="342"/>
      <c r="OUB449" s="342"/>
      <c r="OUC449" s="342"/>
      <c r="OUD449" s="342"/>
      <c r="OUE449" s="342"/>
      <c r="OUF449" s="342"/>
      <c r="OUG449" s="342"/>
      <c r="OUH449" s="342"/>
      <c r="OUI449" s="342"/>
      <c r="OUJ449" s="342"/>
      <c r="OUK449" s="342"/>
      <c r="OUL449" s="342"/>
      <c r="OUM449" s="342"/>
      <c r="OUN449" s="342"/>
      <c r="OUO449" s="342"/>
      <c r="OUP449" s="342"/>
      <c r="OUQ449" s="342"/>
      <c r="OUR449" s="342"/>
      <c r="OUS449" s="342"/>
      <c r="OUT449" s="342"/>
      <c r="OUU449" s="342"/>
      <c r="OUV449" s="342"/>
      <c r="OUW449" s="342"/>
      <c r="OUX449" s="342"/>
      <c r="OUY449" s="342"/>
      <c r="OUZ449" s="342"/>
      <c r="OVA449" s="342"/>
      <c r="OVB449" s="342"/>
      <c r="OVC449" s="342"/>
      <c r="OVD449" s="342"/>
      <c r="OVE449" s="342"/>
      <c r="OVF449" s="342"/>
      <c r="OVG449" s="342"/>
      <c r="OVH449" s="342"/>
      <c r="OVI449" s="342"/>
      <c r="OVJ449" s="342"/>
      <c r="OVK449" s="342"/>
      <c r="OVL449" s="342"/>
      <c r="OVM449" s="342"/>
      <c r="OVN449" s="342"/>
      <c r="OVO449" s="342"/>
      <c r="OVP449" s="342"/>
      <c r="OVQ449" s="342"/>
      <c r="OVR449" s="342"/>
      <c r="OVS449" s="342"/>
      <c r="OVT449" s="342"/>
      <c r="OVU449" s="342"/>
      <c r="OVV449" s="342"/>
      <c r="OVW449" s="342"/>
      <c r="OVX449" s="342"/>
      <c r="OVY449" s="342"/>
      <c r="OVZ449" s="342"/>
      <c r="OWA449" s="342"/>
      <c r="OWB449" s="342"/>
      <c r="OWC449" s="342"/>
      <c r="OWD449" s="342"/>
      <c r="OWE449" s="342"/>
      <c r="OWF449" s="342"/>
      <c r="OWG449" s="342"/>
      <c r="OWH449" s="342"/>
      <c r="OWI449" s="342"/>
      <c r="OWJ449" s="342"/>
      <c r="OWK449" s="342"/>
      <c r="OWL449" s="342"/>
      <c r="OWM449" s="342"/>
      <c r="OWN449" s="342"/>
      <c r="OWO449" s="342"/>
      <c r="OWP449" s="342"/>
      <c r="OWQ449" s="342"/>
      <c r="OWR449" s="342"/>
      <c r="OWS449" s="342"/>
      <c r="OWT449" s="342"/>
      <c r="OWU449" s="342"/>
      <c r="OWV449" s="342"/>
      <c r="OWW449" s="342"/>
      <c r="OWX449" s="342"/>
      <c r="OWY449" s="342"/>
      <c r="OWZ449" s="342"/>
      <c r="OXA449" s="342"/>
      <c r="OXB449" s="342"/>
      <c r="OXC449" s="342"/>
      <c r="OXD449" s="342"/>
      <c r="OXE449" s="342"/>
      <c r="OXF449" s="342"/>
      <c r="OXG449" s="342"/>
      <c r="OXH449" s="342"/>
      <c r="OXI449" s="342"/>
      <c r="OXJ449" s="342"/>
      <c r="OXK449" s="342"/>
      <c r="OXL449" s="342"/>
      <c r="OXM449" s="342"/>
      <c r="OXN449" s="342"/>
      <c r="OXO449" s="342"/>
      <c r="OXP449" s="342"/>
      <c r="OXQ449" s="342"/>
      <c r="OXR449" s="342"/>
      <c r="OXS449" s="342"/>
      <c r="OXT449" s="342"/>
      <c r="OXU449" s="342"/>
      <c r="OXV449" s="342"/>
      <c r="OXW449" s="342"/>
      <c r="OXX449" s="342"/>
      <c r="OXY449" s="342"/>
      <c r="OXZ449" s="342"/>
      <c r="OYA449" s="342"/>
      <c r="OYB449" s="342"/>
      <c r="OYC449" s="342"/>
      <c r="OYD449" s="342"/>
      <c r="OYE449" s="342"/>
      <c r="OYF449" s="342"/>
      <c r="OYG449" s="342"/>
      <c r="OYH449" s="342"/>
      <c r="OYI449" s="342"/>
      <c r="OYJ449" s="342"/>
      <c r="OYK449" s="342"/>
      <c r="OYL449" s="342"/>
      <c r="OYM449" s="342"/>
      <c r="OYN449" s="342"/>
      <c r="OYO449" s="342"/>
      <c r="OYP449" s="342"/>
      <c r="OYQ449" s="342"/>
      <c r="OYR449" s="342"/>
      <c r="OYS449" s="342"/>
      <c r="OYT449" s="342"/>
      <c r="OYU449" s="342"/>
      <c r="OYV449" s="342"/>
      <c r="OYW449" s="342"/>
      <c r="OYX449" s="342"/>
      <c r="OYY449" s="342"/>
      <c r="OYZ449" s="342"/>
      <c r="OZA449" s="342"/>
      <c r="OZB449" s="342"/>
      <c r="OZC449" s="342"/>
      <c r="OZD449" s="342"/>
      <c r="OZE449" s="342"/>
      <c r="OZF449" s="342"/>
      <c r="OZG449" s="342"/>
      <c r="OZH449" s="342"/>
      <c r="OZI449" s="342"/>
      <c r="OZJ449" s="342"/>
      <c r="OZK449" s="342"/>
      <c r="OZL449" s="342"/>
      <c r="OZM449" s="342"/>
      <c r="OZN449" s="342"/>
      <c r="OZO449" s="342"/>
      <c r="OZP449" s="342"/>
      <c r="OZQ449" s="342"/>
      <c r="OZR449" s="342"/>
      <c r="OZS449" s="342"/>
      <c r="OZT449" s="342"/>
      <c r="OZU449" s="342"/>
      <c r="OZV449" s="342"/>
      <c r="OZW449" s="342"/>
      <c r="OZX449" s="342"/>
      <c r="OZY449" s="342"/>
      <c r="OZZ449" s="342"/>
      <c r="PAA449" s="342"/>
      <c r="PAB449" s="342"/>
      <c r="PAC449" s="342"/>
      <c r="PAD449" s="342"/>
      <c r="PAE449" s="342"/>
      <c r="PAF449" s="342"/>
      <c r="PAG449" s="342"/>
      <c r="PAH449" s="342"/>
      <c r="PAI449" s="342"/>
      <c r="PAJ449" s="342"/>
      <c r="PAK449" s="342"/>
      <c r="PAL449" s="342"/>
      <c r="PAM449" s="342"/>
      <c r="PAN449" s="342"/>
      <c r="PAO449" s="342"/>
      <c r="PAP449" s="342"/>
      <c r="PAQ449" s="342"/>
      <c r="PAR449" s="342"/>
      <c r="PAS449" s="342"/>
      <c r="PAT449" s="342"/>
      <c r="PAU449" s="342"/>
      <c r="PAV449" s="342"/>
      <c r="PAW449" s="342"/>
      <c r="PAX449" s="342"/>
      <c r="PAY449" s="342"/>
      <c r="PAZ449" s="342"/>
      <c r="PBA449" s="342"/>
      <c r="PBB449" s="342"/>
      <c r="PBC449" s="342"/>
      <c r="PBD449" s="342"/>
      <c r="PBE449" s="342"/>
      <c r="PBF449" s="342"/>
      <c r="PBG449" s="342"/>
      <c r="PBH449" s="342"/>
      <c r="PBI449" s="342"/>
      <c r="PBJ449" s="342"/>
      <c r="PBK449" s="342"/>
      <c r="PBL449" s="342"/>
      <c r="PBM449" s="342"/>
      <c r="PBN449" s="342"/>
      <c r="PBO449" s="342"/>
      <c r="PBP449" s="342"/>
      <c r="PBQ449" s="342"/>
      <c r="PBR449" s="342"/>
      <c r="PBS449" s="342"/>
      <c r="PBT449" s="342"/>
      <c r="PBU449" s="342"/>
      <c r="PBV449" s="342"/>
      <c r="PBW449" s="342"/>
      <c r="PBX449" s="342"/>
      <c r="PBY449" s="342"/>
      <c r="PBZ449" s="342"/>
      <c r="PCA449" s="342"/>
      <c r="PCB449" s="342"/>
      <c r="PCC449" s="342"/>
      <c r="PCD449" s="342"/>
      <c r="PCE449" s="342"/>
      <c r="PCF449" s="342"/>
      <c r="PCG449" s="342"/>
      <c r="PCH449" s="342"/>
      <c r="PCI449" s="342"/>
      <c r="PCJ449" s="342"/>
      <c r="PCK449" s="342"/>
      <c r="PCL449" s="342"/>
      <c r="PCM449" s="342"/>
      <c r="PCN449" s="342"/>
      <c r="PCO449" s="342"/>
      <c r="PCP449" s="342"/>
      <c r="PCQ449" s="342"/>
      <c r="PCR449" s="342"/>
      <c r="PCS449" s="342"/>
      <c r="PCT449" s="342"/>
      <c r="PCU449" s="342"/>
      <c r="PCV449" s="342"/>
      <c r="PCW449" s="342"/>
      <c r="PCX449" s="342"/>
      <c r="PCY449" s="342"/>
      <c r="PCZ449" s="342"/>
      <c r="PDA449" s="342"/>
      <c r="PDB449" s="342"/>
      <c r="PDC449" s="342"/>
      <c r="PDD449" s="342"/>
      <c r="PDE449" s="342"/>
      <c r="PDF449" s="342"/>
      <c r="PDG449" s="342"/>
      <c r="PDH449" s="342"/>
      <c r="PDI449" s="342"/>
      <c r="PDJ449" s="342"/>
      <c r="PDK449" s="342"/>
      <c r="PDL449" s="342"/>
      <c r="PDM449" s="342"/>
      <c r="PDN449" s="342"/>
      <c r="PDO449" s="342"/>
      <c r="PDP449" s="342"/>
      <c r="PDQ449" s="342"/>
      <c r="PDR449" s="342"/>
      <c r="PDS449" s="342"/>
      <c r="PDT449" s="342"/>
      <c r="PDU449" s="342"/>
      <c r="PDV449" s="342"/>
      <c r="PDW449" s="342"/>
      <c r="PDX449" s="342"/>
      <c r="PDY449" s="342"/>
      <c r="PDZ449" s="342"/>
      <c r="PEA449" s="342"/>
      <c r="PEB449" s="342"/>
      <c r="PEC449" s="342"/>
      <c r="PED449" s="342"/>
      <c r="PEE449" s="342"/>
      <c r="PEF449" s="342"/>
      <c r="PEG449" s="342"/>
      <c r="PEH449" s="342"/>
      <c r="PEI449" s="342"/>
      <c r="PEJ449" s="342"/>
      <c r="PEK449" s="342"/>
      <c r="PEL449" s="342"/>
      <c r="PEM449" s="342"/>
      <c r="PEN449" s="342"/>
      <c r="PEO449" s="342"/>
      <c r="PEP449" s="342"/>
      <c r="PEQ449" s="342"/>
      <c r="PER449" s="342"/>
      <c r="PES449" s="342"/>
      <c r="PET449" s="342"/>
      <c r="PEU449" s="342"/>
      <c r="PEV449" s="342"/>
      <c r="PEW449" s="342"/>
      <c r="PEX449" s="342"/>
      <c r="PEY449" s="342"/>
      <c r="PEZ449" s="342"/>
      <c r="PFA449" s="342"/>
      <c r="PFB449" s="342"/>
      <c r="PFC449" s="342"/>
      <c r="PFD449" s="342"/>
      <c r="PFE449" s="342"/>
      <c r="PFF449" s="342"/>
      <c r="PFG449" s="342"/>
      <c r="PFH449" s="342"/>
      <c r="PFI449" s="342"/>
      <c r="PFJ449" s="342"/>
      <c r="PFK449" s="342"/>
      <c r="PFL449" s="342"/>
      <c r="PFM449" s="342"/>
      <c r="PFN449" s="342"/>
      <c r="PFO449" s="342"/>
      <c r="PFP449" s="342"/>
      <c r="PFQ449" s="342"/>
      <c r="PFR449" s="342"/>
      <c r="PFS449" s="342"/>
      <c r="PFT449" s="342"/>
      <c r="PFU449" s="342"/>
      <c r="PFV449" s="342"/>
      <c r="PFW449" s="342"/>
      <c r="PFX449" s="342"/>
      <c r="PFY449" s="342"/>
      <c r="PFZ449" s="342"/>
      <c r="PGA449" s="342"/>
      <c r="PGB449" s="342"/>
      <c r="PGC449" s="342"/>
      <c r="PGD449" s="342"/>
      <c r="PGE449" s="342"/>
      <c r="PGF449" s="342"/>
      <c r="PGG449" s="342"/>
      <c r="PGH449" s="342"/>
      <c r="PGI449" s="342"/>
      <c r="PGJ449" s="342"/>
      <c r="PGK449" s="342"/>
      <c r="PGL449" s="342"/>
      <c r="PGM449" s="342"/>
      <c r="PGN449" s="342"/>
      <c r="PGO449" s="342"/>
      <c r="PGP449" s="342"/>
      <c r="PGQ449" s="342"/>
      <c r="PGR449" s="342"/>
      <c r="PGS449" s="342"/>
      <c r="PGT449" s="342"/>
      <c r="PGU449" s="342"/>
      <c r="PGV449" s="342"/>
      <c r="PGW449" s="342"/>
      <c r="PGX449" s="342"/>
      <c r="PGY449" s="342"/>
      <c r="PGZ449" s="342"/>
      <c r="PHA449" s="342"/>
      <c r="PHB449" s="342"/>
      <c r="PHC449" s="342"/>
      <c r="PHD449" s="342"/>
      <c r="PHE449" s="342"/>
      <c r="PHF449" s="342"/>
      <c r="PHG449" s="342"/>
      <c r="PHH449" s="342"/>
      <c r="PHI449" s="342"/>
      <c r="PHJ449" s="342"/>
      <c r="PHK449" s="342"/>
      <c r="PHL449" s="342"/>
      <c r="PHM449" s="342"/>
      <c r="PHN449" s="342"/>
      <c r="PHO449" s="342"/>
      <c r="PHP449" s="342"/>
      <c r="PHQ449" s="342"/>
      <c r="PHR449" s="342"/>
      <c r="PHS449" s="342"/>
      <c r="PHT449" s="342"/>
      <c r="PHU449" s="342"/>
      <c r="PHV449" s="342"/>
      <c r="PHW449" s="342"/>
      <c r="PHX449" s="342"/>
      <c r="PHY449" s="342"/>
      <c r="PHZ449" s="342"/>
      <c r="PIA449" s="342"/>
      <c r="PIB449" s="342"/>
      <c r="PIC449" s="342"/>
      <c r="PID449" s="342"/>
      <c r="PIE449" s="342"/>
      <c r="PIF449" s="342"/>
      <c r="PIG449" s="342"/>
      <c r="PIH449" s="342"/>
      <c r="PII449" s="342"/>
      <c r="PIJ449" s="342"/>
      <c r="PIK449" s="342"/>
      <c r="PIL449" s="342"/>
      <c r="PIM449" s="342"/>
      <c r="PIN449" s="342"/>
      <c r="PIO449" s="342"/>
      <c r="PIP449" s="342"/>
      <c r="PIQ449" s="342"/>
      <c r="PIR449" s="342"/>
      <c r="PIS449" s="342"/>
      <c r="PIT449" s="342"/>
      <c r="PIU449" s="342"/>
      <c r="PIV449" s="342"/>
      <c r="PIW449" s="342"/>
      <c r="PIX449" s="342"/>
      <c r="PIY449" s="342"/>
      <c r="PIZ449" s="342"/>
      <c r="PJA449" s="342"/>
      <c r="PJB449" s="342"/>
      <c r="PJC449" s="342"/>
      <c r="PJD449" s="342"/>
      <c r="PJE449" s="342"/>
      <c r="PJF449" s="342"/>
      <c r="PJG449" s="342"/>
      <c r="PJH449" s="342"/>
      <c r="PJI449" s="342"/>
      <c r="PJJ449" s="342"/>
      <c r="PJK449" s="342"/>
      <c r="PJL449" s="342"/>
      <c r="PJM449" s="342"/>
      <c r="PJN449" s="342"/>
      <c r="PJO449" s="342"/>
      <c r="PJP449" s="342"/>
      <c r="PJQ449" s="342"/>
      <c r="PJR449" s="342"/>
      <c r="PJS449" s="342"/>
      <c r="PJT449" s="342"/>
      <c r="PJU449" s="342"/>
      <c r="PJV449" s="342"/>
      <c r="PJW449" s="342"/>
      <c r="PJX449" s="342"/>
      <c r="PJY449" s="342"/>
      <c r="PJZ449" s="342"/>
      <c r="PKA449" s="342"/>
      <c r="PKB449" s="342"/>
      <c r="PKC449" s="342"/>
      <c r="PKD449" s="342"/>
      <c r="PKE449" s="342"/>
      <c r="PKF449" s="342"/>
      <c r="PKG449" s="342"/>
      <c r="PKH449" s="342"/>
      <c r="PKI449" s="342"/>
      <c r="PKJ449" s="342"/>
      <c r="PKK449" s="342"/>
      <c r="PKL449" s="342"/>
      <c r="PKM449" s="342"/>
      <c r="PKN449" s="342"/>
      <c r="PKO449" s="342"/>
      <c r="PKP449" s="342"/>
      <c r="PKQ449" s="342"/>
      <c r="PKR449" s="342"/>
      <c r="PKS449" s="342"/>
      <c r="PKT449" s="342"/>
      <c r="PKU449" s="342"/>
      <c r="PKV449" s="342"/>
      <c r="PKW449" s="342"/>
      <c r="PKX449" s="342"/>
      <c r="PKY449" s="342"/>
      <c r="PKZ449" s="342"/>
      <c r="PLA449" s="342"/>
      <c r="PLB449" s="342"/>
      <c r="PLC449" s="342"/>
      <c r="PLD449" s="342"/>
      <c r="PLE449" s="342"/>
      <c r="PLF449" s="342"/>
      <c r="PLG449" s="342"/>
      <c r="PLH449" s="342"/>
      <c r="PLI449" s="342"/>
      <c r="PLJ449" s="342"/>
      <c r="PLK449" s="342"/>
      <c r="PLL449" s="342"/>
      <c r="PLM449" s="342"/>
      <c r="PLN449" s="342"/>
      <c r="PLO449" s="342"/>
      <c r="PLP449" s="342"/>
      <c r="PLQ449" s="342"/>
      <c r="PLR449" s="342"/>
      <c r="PLS449" s="342"/>
      <c r="PLT449" s="342"/>
      <c r="PLU449" s="342"/>
      <c r="PLV449" s="342"/>
      <c r="PLW449" s="342"/>
      <c r="PLX449" s="342"/>
      <c r="PLY449" s="342"/>
      <c r="PLZ449" s="342"/>
      <c r="PMA449" s="342"/>
      <c r="PMB449" s="342"/>
      <c r="PMC449" s="342"/>
      <c r="PMD449" s="342"/>
      <c r="PME449" s="342"/>
      <c r="PMF449" s="342"/>
      <c r="PMG449" s="342"/>
      <c r="PMH449" s="342"/>
      <c r="PMI449" s="342"/>
      <c r="PMJ449" s="342"/>
      <c r="PMK449" s="342"/>
      <c r="PML449" s="342"/>
      <c r="PMM449" s="342"/>
      <c r="PMN449" s="342"/>
      <c r="PMO449" s="342"/>
      <c r="PMP449" s="342"/>
      <c r="PMQ449" s="342"/>
      <c r="PMR449" s="342"/>
      <c r="PMS449" s="342"/>
      <c r="PMT449" s="342"/>
      <c r="PMU449" s="342"/>
      <c r="PMV449" s="342"/>
      <c r="PMW449" s="342"/>
      <c r="PMX449" s="342"/>
      <c r="PMY449" s="342"/>
      <c r="PMZ449" s="342"/>
      <c r="PNA449" s="342"/>
      <c r="PNB449" s="342"/>
      <c r="PNC449" s="342"/>
      <c r="PND449" s="342"/>
      <c r="PNE449" s="342"/>
      <c r="PNF449" s="342"/>
      <c r="PNG449" s="342"/>
      <c r="PNH449" s="342"/>
      <c r="PNI449" s="342"/>
      <c r="PNJ449" s="342"/>
      <c r="PNK449" s="342"/>
      <c r="PNL449" s="342"/>
      <c r="PNM449" s="342"/>
      <c r="PNN449" s="342"/>
      <c r="PNO449" s="342"/>
      <c r="PNP449" s="342"/>
      <c r="PNQ449" s="342"/>
      <c r="PNR449" s="342"/>
      <c r="PNS449" s="342"/>
      <c r="PNT449" s="342"/>
      <c r="PNU449" s="342"/>
      <c r="PNV449" s="342"/>
      <c r="PNW449" s="342"/>
      <c r="PNX449" s="342"/>
      <c r="PNY449" s="342"/>
      <c r="PNZ449" s="342"/>
      <c r="POA449" s="342"/>
      <c r="POB449" s="342"/>
      <c r="POC449" s="342"/>
      <c r="POD449" s="342"/>
      <c r="POE449" s="342"/>
      <c r="POF449" s="342"/>
      <c r="POG449" s="342"/>
      <c r="POH449" s="342"/>
      <c r="POI449" s="342"/>
      <c r="POJ449" s="342"/>
      <c r="POK449" s="342"/>
      <c r="POL449" s="342"/>
      <c r="POM449" s="342"/>
      <c r="PON449" s="342"/>
      <c r="POO449" s="342"/>
      <c r="POP449" s="342"/>
      <c r="POQ449" s="342"/>
      <c r="POR449" s="342"/>
      <c r="POS449" s="342"/>
      <c r="POT449" s="342"/>
      <c r="POU449" s="342"/>
      <c r="POV449" s="342"/>
      <c r="POW449" s="342"/>
      <c r="POX449" s="342"/>
      <c r="POY449" s="342"/>
      <c r="POZ449" s="342"/>
      <c r="PPA449" s="342"/>
      <c r="PPB449" s="342"/>
      <c r="PPC449" s="342"/>
      <c r="PPD449" s="342"/>
      <c r="PPE449" s="342"/>
      <c r="PPF449" s="342"/>
      <c r="PPG449" s="342"/>
      <c r="PPH449" s="342"/>
      <c r="PPI449" s="342"/>
      <c r="PPJ449" s="342"/>
      <c r="PPK449" s="342"/>
      <c r="PPL449" s="342"/>
      <c r="PPM449" s="342"/>
      <c r="PPN449" s="342"/>
      <c r="PPO449" s="342"/>
      <c r="PPP449" s="342"/>
      <c r="PPQ449" s="342"/>
      <c r="PPR449" s="342"/>
      <c r="PPS449" s="342"/>
      <c r="PPT449" s="342"/>
      <c r="PPU449" s="342"/>
      <c r="PPV449" s="342"/>
      <c r="PPW449" s="342"/>
      <c r="PPX449" s="342"/>
      <c r="PPY449" s="342"/>
      <c r="PPZ449" s="342"/>
      <c r="PQA449" s="342"/>
      <c r="PQB449" s="342"/>
      <c r="PQC449" s="342"/>
      <c r="PQD449" s="342"/>
      <c r="PQE449" s="342"/>
      <c r="PQF449" s="342"/>
      <c r="PQG449" s="342"/>
      <c r="PQH449" s="342"/>
      <c r="PQI449" s="342"/>
      <c r="PQJ449" s="342"/>
      <c r="PQK449" s="342"/>
      <c r="PQL449" s="342"/>
      <c r="PQM449" s="342"/>
      <c r="PQN449" s="342"/>
      <c r="PQO449" s="342"/>
      <c r="PQP449" s="342"/>
      <c r="PQQ449" s="342"/>
      <c r="PQR449" s="342"/>
      <c r="PQS449" s="342"/>
      <c r="PQT449" s="342"/>
      <c r="PQU449" s="342"/>
      <c r="PQV449" s="342"/>
      <c r="PQW449" s="342"/>
      <c r="PQX449" s="342"/>
      <c r="PQY449" s="342"/>
      <c r="PQZ449" s="342"/>
      <c r="PRA449" s="342"/>
      <c r="PRB449" s="342"/>
      <c r="PRC449" s="342"/>
      <c r="PRD449" s="342"/>
      <c r="PRE449" s="342"/>
      <c r="PRF449" s="342"/>
      <c r="PRG449" s="342"/>
      <c r="PRH449" s="342"/>
      <c r="PRI449" s="342"/>
      <c r="PRJ449" s="342"/>
      <c r="PRK449" s="342"/>
      <c r="PRL449" s="342"/>
      <c r="PRM449" s="342"/>
      <c r="PRN449" s="342"/>
      <c r="PRO449" s="342"/>
      <c r="PRP449" s="342"/>
      <c r="PRQ449" s="342"/>
      <c r="PRR449" s="342"/>
      <c r="PRS449" s="342"/>
      <c r="PRT449" s="342"/>
      <c r="PRU449" s="342"/>
      <c r="PRV449" s="342"/>
      <c r="PRW449" s="342"/>
      <c r="PRX449" s="342"/>
      <c r="PRY449" s="342"/>
      <c r="PRZ449" s="342"/>
      <c r="PSA449" s="342"/>
      <c r="PSB449" s="342"/>
      <c r="PSC449" s="342"/>
      <c r="PSD449" s="342"/>
      <c r="PSE449" s="342"/>
      <c r="PSF449" s="342"/>
      <c r="PSG449" s="342"/>
      <c r="PSH449" s="342"/>
      <c r="PSI449" s="342"/>
      <c r="PSJ449" s="342"/>
      <c r="PSK449" s="342"/>
      <c r="PSL449" s="342"/>
      <c r="PSM449" s="342"/>
      <c r="PSN449" s="342"/>
      <c r="PSO449" s="342"/>
      <c r="PSP449" s="342"/>
      <c r="PSQ449" s="342"/>
      <c r="PSR449" s="342"/>
      <c r="PSS449" s="342"/>
      <c r="PST449" s="342"/>
      <c r="PSU449" s="342"/>
      <c r="PSV449" s="342"/>
      <c r="PSW449" s="342"/>
      <c r="PSX449" s="342"/>
      <c r="PSY449" s="342"/>
      <c r="PSZ449" s="342"/>
      <c r="PTA449" s="342"/>
      <c r="PTB449" s="342"/>
      <c r="PTC449" s="342"/>
      <c r="PTD449" s="342"/>
      <c r="PTE449" s="342"/>
      <c r="PTF449" s="342"/>
      <c r="PTG449" s="342"/>
      <c r="PTH449" s="342"/>
      <c r="PTI449" s="342"/>
      <c r="PTJ449" s="342"/>
      <c r="PTK449" s="342"/>
      <c r="PTL449" s="342"/>
      <c r="PTM449" s="342"/>
      <c r="PTN449" s="342"/>
      <c r="PTO449" s="342"/>
      <c r="PTP449" s="342"/>
      <c r="PTQ449" s="342"/>
      <c r="PTR449" s="342"/>
      <c r="PTS449" s="342"/>
      <c r="PTT449" s="342"/>
      <c r="PTU449" s="342"/>
      <c r="PTV449" s="342"/>
      <c r="PTW449" s="342"/>
      <c r="PTX449" s="342"/>
      <c r="PTY449" s="342"/>
      <c r="PTZ449" s="342"/>
      <c r="PUA449" s="342"/>
      <c r="PUB449" s="342"/>
      <c r="PUC449" s="342"/>
      <c r="PUD449" s="342"/>
      <c r="PUE449" s="342"/>
      <c r="PUF449" s="342"/>
      <c r="PUG449" s="342"/>
      <c r="PUH449" s="342"/>
      <c r="PUI449" s="342"/>
      <c r="PUJ449" s="342"/>
      <c r="PUK449" s="342"/>
      <c r="PUL449" s="342"/>
      <c r="PUM449" s="342"/>
      <c r="PUN449" s="342"/>
      <c r="PUO449" s="342"/>
      <c r="PUP449" s="342"/>
      <c r="PUQ449" s="342"/>
      <c r="PUR449" s="342"/>
      <c r="PUS449" s="342"/>
      <c r="PUT449" s="342"/>
      <c r="PUU449" s="342"/>
      <c r="PUV449" s="342"/>
      <c r="PUW449" s="342"/>
      <c r="PUX449" s="342"/>
      <c r="PUY449" s="342"/>
      <c r="PUZ449" s="342"/>
      <c r="PVA449" s="342"/>
      <c r="PVB449" s="342"/>
      <c r="PVC449" s="342"/>
      <c r="PVD449" s="342"/>
      <c r="PVE449" s="342"/>
      <c r="PVF449" s="342"/>
      <c r="PVG449" s="342"/>
      <c r="PVH449" s="342"/>
      <c r="PVI449" s="342"/>
      <c r="PVJ449" s="342"/>
      <c r="PVK449" s="342"/>
      <c r="PVL449" s="342"/>
      <c r="PVM449" s="342"/>
      <c r="PVN449" s="342"/>
      <c r="PVO449" s="342"/>
      <c r="PVP449" s="342"/>
      <c r="PVQ449" s="342"/>
      <c r="PVR449" s="342"/>
      <c r="PVS449" s="342"/>
      <c r="PVT449" s="342"/>
      <c r="PVU449" s="342"/>
      <c r="PVV449" s="342"/>
      <c r="PVW449" s="342"/>
      <c r="PVX449" s="342"/>
      <c r="PVY449" s="342"/>
      <c r="PVZ449" s="342"/>
      <c r="PWA449" s="342"/>
      <c r="PWB449" s="342"/>
      <c r="PWC449" s="342"/>
      <c r="PWD449" s="342"/>
      <c r="PWE449" s="342"/>
      <c r="PWF449" s="342"/>
      <c r="PWG449" s="342"/>
      <c r="PWH449" s="342"/>
      <c r="PWI449" s="342"/>
      <c r="PWJ449" s="342"/>
      <c r="PWK449" s="342"/>
      <c r="PWL449" s="342"/>
      <c r="PWM449" s="342"/>
      <c r="PWN449" s="342"/>
      <c r="PWO449" s="342"/>
      <c r="PWP449" s="342"/>
      <c r="PWQ449" s="342"/>
      <c r="PWR449" s="342"/>
      <c r="PWS449" s="342"/>
      <c r="PWT449" s="342"/>
      <c r="PWU449" s="342"/>
      <c r="PWV449" s="342"/>
      <c r="PWW449" s="342"/>
      <c r="PWX449" s="342"/>
      <c r="PWY449" s="342"/>
      <c r="PWZ449" s="342"/>
      <c r="PXA449" s="342"/>
      <c r="PXB449" s="342"/>
      <c r="PXC449" s="342"/>
      <c r="PXD449" s="342"/>
      <c r="PXE449" s="342"/>
      <c r="PXF449" s="342"/>
      <c r="PXG449" s="342"/>
      <c r="PXH449" s="342"/>
      <c r="PXI449" s="342"/>
      <c r="PXJ449" s="342"/>
      <c r="PXK449" s="342"/>
      <c r="PXL449" s="342"/>
      <c r="PXM449" s="342"/>
      <c r="PXN449" s="342"/>
      <c r="PXO449" s="342"/>
      <c r="PXP449" s="342"/>
      <c r="PXQ449" s="342"/>
      <c r="PXR449" s="342"/>
      <c r="PXS449" s="342"/>
      <c r="PXT449" s="342"/>
      <c r="PXU449" s="342"/>
      <c r="PXV449" s="342"/>
      <c r="PXW449" s="342"/>
      <c r="PXX449" s="342"/>
      <c r="PXY449" s="342"/>
      <c r="PXZ449" s="342"/>
      <c r="PYA449" s="342"/>
      <c r="PYB449" s="342"/>
      <c r="PYC449" s="342"/>
      <c r="PYD449" s="342"/>
      <c r="PYE449" s="342"/>
      <c r="PYF449" s="342"/>
      <c r="PYG449" s="342"/>
      <c r="PYH449" s="342"/>
      <c r="PYI449" s="342"/>
      <c r="PYJ449" s="342"/>
      <c r="PYK449" s="342"/>
      <c r="PYL449" s="342"/>
      <c r="PYM449" s="342"/>
      <c r="PYN449" s="342"/>
      <c r="PYO449" s="342"/>
      <c r="PYP449" s="342"/>
      <c r="PYQ449" s="342"/>
      <c r="PYR449" s="342"/>
      <c r="PYS449" s="342"/>
      <c r="PYT449" s="342"/>
      <c r="PYU449" s="342"/>
      <c r="PYV449" s="342"/>
      <c r="PYW449" s="342"/>
      <c r="PYX449" s="342"/>
      <c r="PYY449" s="342"/>
      <c r="PYZ449" s="342"/>
      <c r="PZA449" s="342"/>
      <c r="PZB449" s="342"/>
      <c r="PZC449" s="342"/>
      <c r="PZD449" s="342"/>
      <c r="PZE449" s="342"/>
      <c r="PZF449" s="342"/>
      <c r="PZG449" s="342"/>
      <c r="PZH449" s="342"/>
      <c r="PZI449" s="342"/>
      <c r="PZJ449" s="342"/>
      <c r="PZK449" s="342"/>
      <c r="PZL449" s="342"/>
      <c r="PZM449" s="342"/>
      <c r="PZN449" s="342"/>
      <c r="PZO449" s="342"/>
      <c r="PZP449" s="342"/>
      <c r="PZQ449" s="342"/>
      <c r="PZR449" s="342"/>
      <c r="PZS449" s="342"/>
      <c r="PZT449" s="342"/>
      <c r="PZU449" s="342"/>
      <c r="PZV449" s="342"/>
      <c r="PZW449" s="342"/>
      <c r="PZX449" s="342"/>
      <c r="PZY449" s="342"/>
      <c r="PZZ449" s="342"/>
      <c r="QAA449" s="342"/>
      <c r="QAB449" s="342"/>
      <c r="QAC449" s="342"/>
      <c r="QAD449" s="342"/>
      <c r="QAE449" s="342"/>
      <c r="QAF449" s="342"/>
      <c r="QAG449" s="342"/>
      <c r="QAH449" s="342"/>
      <c r="QAI449" s="342"/>
      <c r="QAJ449" s="342"/>
      <c r="QAK449" s="342"/>
      <c r="QAL449" s="342"/>
      <c r="QAM449" s="342"/>
      <c r="QAN449" s="342"/>
      <c r="QAO449" s="342"/>
      <c r="QAP449" s="342"/>
      <c r="QAQ449" s="342"/>
      <c r="QAR449" s="342"/>
      <c r="QAS449" s="342"/>
      <c r="QAT449" s="342"/>
      <c r="QAU449" s="342"/>
      <c r="QAV449" s="342"/>
      <c r="QAW449" s="342"/>
      <c r="QAX449" s="342"/>
      <c r="QAY449" s="342"/>
      <c r="QAZ449" s="342"/>
      <c r="QBA449" s="342"/>
      <c r="QBB449" s="342"/>
      <c r="QBC449" s="342"/>
      <c r="QBD449" s="342"/>
      <c r="QBE449" s="342"/>
      <c r="QBF449" s="342"/>
      <c r="QBG449" s="342"/>
      <c r="QBH449" s="342"/>
      <c r="QBI449" s="342"/>
      <c r="QBJ449" s="342"/>
      <c r="QBK449" s="342"/>
      <c r="QBL449" s="342"/>
      <c r="QBM449" s="342"/>
      <c r="QBN449" s="342"/>
      <c r="QBO449" s="342"/>
      <c r="QBP449" s="342"/>
      <c r="QBQ449" s="342"/>
      <c r="QBR449" s="342"/>
      <c r="QBS449" s="342"/>
      <c r="QBT449" s="342"/>
      <c r="QBU449" s="342"/>
      <c r="QBV449" s="342"/>
      <c r="QBW449" s="342"/>
      <c r="QBX449" s="342"/>
      <c r="QBY449" s="342"/>
      <c r="QBZ449" s="342"/>
      <c r="QCA449" s="342"/>
      <c r="QCB449" s="342"/>
      <c r="QCC449" s="342"/>
      <c r="QCD449" s="342"/>
      <c r="QCE449" s="342"/>
      <c r="QCF449" s="342"/>
      <c r="QCG449" s="342"/>
      <c r="QCH449" s="342"/>
      <c r="QCI449" s="342"/>
      <c r="QCJ449" s="342"/>
      <c r="QCK449" s="342"/>
      <c r="QCL449" s="342"/>
      <c r="QCM449" s="342"/>
      <c r="QCN449" s="342"/>
      <c r="QCO449" s="342"/>
      <c r="QCP449" s="342"/>
      <c r="QCQ449" s="342"/>
      <c r="QCR449" s="342"/>
      <c r="QCS449" s="342"/>
      <c r="QCT449" s="342"/>
      <c r="QCU449" s="342"/>
      <c r="QCV449" s="342"/>
      <c r="QCW449" s="342"/>
      <c r="QCX449" s="342"/>
      <c r="QCY449" s="342"/>
      <c r="QCZ449" s="342"/>
      <c r="QDA449" s="342"/>
      <c r="QDB449" s="342"/>
      <c r="QDC449" s="342"/>
      <c r="QDD449" s="342"/>
      <c r="QDE449" s="342"/>
      <c r="QDF449" s="342"/>
      <c r="QDG449" s="342"/>
      <c r="QDH449" s="342"/>
      <c r="QDI449" s="342"/>
      <c r="QDJ449" s="342"/>
      <c r="QDK449" s="342"/>
      <c r="QDL449" s="342"/>
      <c r="QDM449" s="342"/>
      <c r="QDN449" s="342"/>
      <c r="QDO449" s="342"/>
      <c r="QDP449" s="342"/>
      <c r="QDQ449" s="342"/>
      <c r="QDR449" s="342"/>
      <c r="QDS449" s="342"/>
      <c r="QDT449" s="342"/>
      <c r="QDU449" s="342"/>
      <c r="QDV449" s="342"/>
      <c r="QDW449" s="342"/>
      <c r="QDX449" s="342"/>
      <c r="QDY449" s="342"/>
      <c r="QDZ449" s="342"/>
      <c r="QEA449" s="342"/>
      <c r="QEB449" s="342"/>
      <c r="QEC449" s="342"/>
      <c r="QED449" s="342"/>
      <c r="QEE449" s="342"/>
      <c r="QEF449" s="342"/>
      <c r="QEG449" s="342"/>
      <c r="QEH449" s="342"/>
      <c r="QEI449" s="342"/>
      <c r="QEJ449" s="342"/>
      <c r="QEK449" s="342"/>
      <c r="QEL449" s="342"/>
      <c r="QEM449" s="342"/>
      <c r="QEN449" s="342"/>
      <c r="QEO449" s="342"/>
      <c r="QEP449" s="342"/>
      <c r="QEQ449" s="342"/>
      <c r="QER449" s="342"/>
      <c r="QES449" s="342"/>
      <c r="QET449" s="342"/>
      <c r="QEU449" s="342"/>
      <c r="QEV449" s="342"/>
      <c r="QEW449" s="342"/>
      <c r="QEX449" s="342"/>
      <c r="QEY449" s="342"/>
      <c r="QEZ449" s="342"/>
      <c r="QFA449" s="342"/>
      <c r="QFB449" s="342"/>
      <c r="QFC449" s="342"/>
      <c r="QFD449" s="342"/>
      <c r="QFE449" s="342"/>
      <c r="QFF449" s="342"/>
      <c r="QFG449" s="342"/>
      <c r="QFH449" s="342"/>
      <c r="QFI449" s="342"/>
      <c r="QFJ449" s="342"/>
      <c r="QFK449" s="342"/>
      <c r="QFL449" s="342"/>
      <c r="QFM449" s="342"/>
      <c r="QFN449" s="342"/>
      <c r="QFO449" s="342"/>
      <c r="QFP449" s="342"/>
      <c r="QFQ449" s="342"/>
      <c r="QFR449" s="342"/>
      <c r="QFS449" s="342"/>
      <c r="QFT449" s="342"/>
      <c r="QFU449" s="342"/>
      <c r="QFV449" s="342"/>
      <c r="QFW449" s="342"/>
      <c r="QFX449" s="342"/>
      <c r="QFY449" s="342"/>
      <c r="QFZ449" s="342"/>
      <c r="QGA449" s="342"/>
      <c r="QGB449" s="342"/>
      <c r="QGC449" s="342"/>
      <c r="QGD449" s="342"/>
      <c r="QGE449" s="342"/>
      <c r="QGF449" s="342"/>
      <c r="QGG449" s="342"/>
      <c r="QGH449" s="342"/>
      <c r="QGI449" s="342"/>
      <c r="QGJ449" s="342"/>
      <c r="QGK449" s="342"/>
      <c r="QGL449" s="342"/>
      <c r="QGM449" s="342"/>
      <c r="QGN449" s="342"/>
      <c r="QGO449" s="342"/>
      <c r="QGP449" s="342"/>
      <c r="QGQ449" s="342"/>
      <c r="QGR449" s="342"/>
      <c r="QGS449" s="342"/>
      <c r="QGT449" s="342"/>
      <c r="QGU449" s="342"/>
      <c r="QGV449" s="342"/>
      <c r="QGW449" s="342"/>
      <c r="QGX449" s="342"/>
      <c r="QGY449" s="342"/>
      <c r="QGZ449" s="342"/>
      <c r="QHA449" s="342"/>
      <c r="QHB449" s="342"/>
      <c r="QHC449" s="342"/>
      <c r="QHD449" s="342"/>
      <c r="QHE449" s="342"/>
      <c r="QHF449" s="342"/>
      <c r="QHG449" s="342"/>
      <c r="QHH449" s="342"/>
      <c r="QHI449" s="342"/>
      <c r="QHJ449" s="342"/>
      <c r="QHK449" s="342"/>
      <c r="QHL449" s="342"/>
      <c r="QHM449" s="342"/>
      <c r="QHN449" s="342"/>
      <c r="QHO449" s="342"/>
      <c r="QHP449" s="342"/>
      <c r="QHQ449" s="342"/>
      <c r="QHR449" s="342"/>
      <c r="QHS449" s="342"/>
      <c r="QHT449" s="342"/>
      <c r="QHU449" s="342"/>
      <c r="QHV449" s="342"/>
      <c r="QHW449" s="342"/>
      <c r="QHX449" s="342"/>
      <c r="QHY449" s="342"/>
      <c r="QHZ449" s="342"/>
      <c r="QIA449" s="342"/>
      <c r="QIB449" s="342"/>
      <c r="QIC449" s="342"/>
      <c r="QID449" s="342"/>
      <c r="QIE449" s="342"/>
      <c r="QIF449" s="342"/>
      <c r="QIG449" s="342"/>
      <c r="QIH449" s="342"/>
      <c r="QII449" s="342"/>
      <c r="QIJ449" s="342"/>
      <c r="QIK449" s="342"/>
      <c r="QIL449" s="342"/>
      <c r="QIM449" s="342"/>
      <c r="QIN449" s="342"/>
      <c r="QIO449" s="342"/>
      <c r="QIP449" s="342"/>
      <c r="QIQ449" s="342"/>
      <c r="QIR449" s="342"/>
      <c r="QIS449" s="342"/>
      <c r="QIT449" s="342"/>
      <c r="QIU449" s="342"/>
      <c r="QIV449" s="342"/>
      <c r="QIW449" s="342"/>
      <c r="QIX449" s="342"/>
      <c r="QIY449" s="342"/>
      <c r="QIZ449" s="342"/>
      <c r="QJA449" s="342"/>
      <c r="QJB449" s="342"/>
      <c r="QJC449" s="342"/>
      <c r="QJD449" s="342"/>
      <c r="QJE449" s="342"/>
      <c r="QJF449" s="342"/>
      <c r="QJG449" s="342"/>
      <c r="QJH449" s="342"/>
      <c r="QJI449" s="342"/>
      <c r="QJJ449" s="342"/>
      <c r="QJK449" s="342"/>
      <c r="QJL449" s="342"/>
      <c r="QJM449" s="342"/>
      <c r="QJN449" s="342"/>
      <c r="QJO449" s="342"/>
      <c r="QJP449" s="342"/>
      <c r="QJQ449" s="342"/>
      <c r="QJR449" s="342"/>
      <c r="QJS449" s="342"/>
      <c r="QJT449" s="342"/>
      <c r="QJU449" s="342"/>
      <c r="QJV449" s="342"/>
      <c r="QJW449" s="342"/>
      <c r="QJX449" s="342"/>
      <c r="QJY449" s="342"/>
      <c r="QJZ449" s="342"/>
      <c r="QKA449" s="342"/>
      <c r="QKB449" s="342"/>
      <c r="QKC449" s="342"/>
      <c r="QKD449" s="342"/>
      <c r="QKE449" s="342"/>
      <c r="QKF449" s="342"/>
      <c r="QKG449" s="342"/>
      <c r="QKH449" s="342"/>
      <c r="QKI449" s="342"/>
      <c r="QKJ449" s="342"/>
      <c r="QKK449" s="342"/>
      <c r="QKL449" s="342"/>
      <c r="QKM449" s="342"/>
      <c r="QKN449" s="342"/>
      <c r="QKO449" s="342"/>
      <c r="QKP449" s="342"/>
      <c r="QKQ449" s="342"/>
      <c r="QKR449" s="342"/>
      <c r="QKS449" s="342"/>
      <c r="QKT449" s="342"/>
      <c r="QKU449" s="342"/>
      <c r="QKV449" s="342"/>
      <c r="QKW449" s="342"/>
      <c r="QKX449" s="342"/>
      <c r="QKY449" s="342"/>
      <c r="QKZ449" s="342"/>
      <c r="QLA449" s="342"/>
      <c r="QLB449" s="342"/>
      <c r="QLC449" s="342"/>
      <c r="QLD449" s="342"/>
      <c r="QLE449" s="342"/>
      <c r="QLF449" s="342"/>
      <c r="QLG449" s="342"/>
      <c r="QLH449" s="342"/>
      <c r="QLI449" s="342"/>
      <c r="QLJ449" s="342"/>
      <c r="QLK449" s="342"/>
      <c r="QLL449" s="342"/>
      <c r="QLM449" s="342"/>
      <c r="QLN449" s="342"/>
      <c r="QLO449" s="342"/>
      <c r="QLP449" s="342"/>
      <c r="QLQ449" s="342"/>
      <c r="QLR449" s="342"/>
      <c r="QLS449" s="342"/>
      <c r="QLT449" s="342"/>
      <c r="QLU449" s="342"/>
      <c r="QLV449" s="342"/>
      <c r="QLW449" s="342"/>
      <c r="QLX449" s="342"/>
      <c r="QLY449" s="342"/>
      <c r="QLZ449" s="342"/>
      <c r="QMA449" s="342"/>
      <c r="QMB449" s="342"/>
      <c r="QMC449" s="342"/>
      <c r="QMD449" s="342"/>
      <c r="QME449" s="342"/>
      <c r="QMF449" s="342"/>
      <c r="QMG449" s="342"/>
      <c r="QMH449" s="342"/>
      <c r="QMI449" s="342"/>
      <c r="QMJ449" s="342"/>
      <c r="QMK449" s="342"/>
      <c r="QML449" s="342"/>
      <c r="QMM449" s="342"/>
      <c r="QMN449" s="342"/>
      <c r="QMO449" s="342"/>
      <c r="QMP449" s="342"/>
      <c r="QMQ449" s="342"/>
      <c r="QMR449" s="342"/>
      <c r="QMS449" s="342"/>
      <c r="QMT449" s="342"/>
      <c r="QMU449" s="342"/>
      <c r="QMV449" s="342"/>
      <c r="QMW449" s="342"/>
      <c r="QMX449" s="342"/>
      <c r="QMY449" s="342"/>
      <c r="QMZ449" s="342"/>
      <c r="QNA449" s="342"/>
      <c r="QNB449" s="342"/>
      <c r="QNC449" s="342"/>
      <c r="QND449" s="342"/>
      <c r="QNE449" s="342"/>
      <c r="QNF449" s="342"/>
      <c r="QNG449" s="342"/>
      <c r="QNH449" s="342"/>
      <c r="QNI449" s="342"/>
      <c r="QNJ449" s="342"/>
      <c r="QNK449" s="342"/>
      <c r="QNL449" s="342"/>
      <c r="QNM449" s="342"/>
      <c r="QNN449" s="342"/>
      <c r="QNO449" s="342"/>
      <c r="QNP449" s="342"/>
      <c r="QNQ449" s="342"/>
      <c r="QNR449" s="342"/>
      <c r="QNS449" s="342"/>
      <c r="QNT449" s="342"/>
      <c r="QNU449" s="342"/>
      <c r="QNV449" s="342"/>
      <c r="QNW449" s="342"/>
      <c r="QNX449" s="342"/>
      <c r="QNY449" s="342"/>
      <c r="QNZ449" s="342"/>
      <c r="QOA449" s="342"/>
      <c r="QOB449" s="342"/>
      <c r="QOC449" s="342"/>
      <c r="QOD449" s="342"/>
      <c r="QOE449" s="342"/>
      <c r="QOF449" s="342"/>
      <c r="QOG449" s="342"/>
      <c r="QOH449" s="342"/>
      <c r="QOI449" s="342"/>
      <c r="QOJ449" s="342"/>
      <c r="QOK449" s="342"/>
      <c r="QOL449" s="342"/>
      <c r="QOM449" s="342"/>
      <c r="QON449" s="342"/>
      <c r="QOO449" s="342"/>
      <c r="QOP449" s="342"/>
      <c r="QOQ449" s="342"/>
      <c r="QOR449" s="342"/>
      <c r="QOS449" s="342"/>
      <c r="QOT449" s="342"/>
      <c r="QOU449" s="342"/>
      <c r="QOV449" s="342"/>
      <c r="QOW449" s="342"/>
      <c r="QOX449" s="342"/>
      <c r="QOY449" s="342"/>
      <c r="QOZ449" s="342"/>
      <c r="QPA449" s="342"/>
      <c r="QPB449" s="342"/>
      <c r="QPC449" s="342"/>
      <c r="QPD449" s="342"/>
      <c r="QPE449" s="342"/>
      <c r="QPF449" s="342"/>
      <c r="QPG449" s="342"/>
      <c r="QPH449" s="342"/>
      <c r="QPI449" s="342"/>
      <c r="QPJ449" s="342"/>
      <c r="QPK449" s="342"/>
      <c r="QPL449" s="342"/>
      <c r="QPM449" s="342"/>
      <c r="QPN449" s="342"/>
      <c r="QPO449" s="342"/>
      <c r="QPP449" s="342"/>
      <c r="QPQ449" s="342"/>
      <c r="QPR449" s="342"/>
      <c r="QPS449" s="342"/>
      <c r="QPT449" s="342"/>
      <c r="QPU449" s="342"/>
      <c r="QPV449" s="342"/>
      <c r="QPW449" s="342"/>
      <c r="QPX449" s="342"/>
      <c r="QPY449" s="342"/>
      <c r="QPZ449" s="342"/>
      <c r="QQA449" s="342"/>
      <c r="QQB449" s="342"/>
      <c r="QQC449" s="342"/>
      <c r="QQD449" s="342"/>
      <c r="QQE449" s="342"/>
      <c r="QQF449" s="342"/>
      <c r="QQG449" s="342"/>
      <c r="QQH449" s="342"/>
      <c r="QQI449" s="342"/>
      <c r="QQJ449" s="342"/>
      <c r="QQK449" s="342"/>
      <c r="QQL449" s="342"/>
      <c r="QQM449" s="342"/>
      <c r="QQN449" s="342"/>
      <c r="QQO449" s="342"/>
      <c r="QQP449" s="342"/>
      <c r="QQQ449" s="342"/>
      <c r="QQR449" s="342"/>
      <c r="QQS449" s="342"/>
      <c r="QQT449" s="342"/>
      <c r="QQU449" s="342"/>
      <c r="QQV449" s="342"/>
      <c r="QQW449" s="342"/>
      <c r="QQX449" s="342"/>
      <c r="QQY449" s="342"/>
      <c r="QQZ449" s="342"/>
      <c r="QRA449" s="342"/>
      <c r="QRB449" s="342"/>
      <c r="QRC449" s="342"/>
      <c r="QRD449" s="342"/>
      <c r="QRE449" s="342"/>
      <c r="QRF449" s="342"/>
      <c r="QRG449" s="342"/>
      <c r="QRH449" s="342"/>
      <c r="QRI449" s="342"/>
      <c r="QRJ449" s="342"/>
      <c r="QRK449" s="342"/>
      <c r="QRL449" s="342"/>
      <c r="QRM449" s="342"/>
      <c r="QRN449" s="342"/>
      <c r="QRO449" s="342"/>
      <c r="QRP449" s="342"/>
      <c r="QRQ449" s="342"/>
      <c r="QRR449" s="342"/>
      <c r="QRS449" s="342"/>
      <c r="QRT449" s="342"/>
      <c r="QRU449" s="342"/>
      <c r="QRV449" s="342"/>
      <c r="QRW449" s="342"/>
      <c r="QRX449" s="342"/>
      <c r="QRY449" s="342"/>
      <c r="QRZ449" s="342"/>
      <c r="QSA449" s="342"/>
      <c r="QSB449" s="342"/>
      <c r="QSC449" s="342"/>
      <c r="QSD449" s="342"/>
      <c r="QSE449" s="342"/>
      <c r="QSF449" s="342"/>
      <c r="QSG449" s="342"/>
      <c r="QSH449" s="342"/>
      <c r="QSI449" s="342"/>
      <c r="QSJ449" s="342"/>
      <c r="QSK449" s="342"/>
      <c r="QSL449" s="342"/>
      <c r="QSM449" s="342"/>
      <c r="QSN449" s="342"/>
      <c r="QSO449" s="342"/>
      <c r="QSP449" s="342"/>
      <c r="QSQ449" s="342"/>
      <c r="QSR449" s="342"/>
      <c r="QSS449" s="342"/>
      <c r="QST449" s="342"/>
      <c r="QSU449" s="342"/>
      <c r="QSV449" s="342"/>
      <c r="QSW449" s="342"/>
      <c r="QSX449" s="342"/>
      <c r="QSY449" s="342"/>
      <c r="QSZ449" s="342"/>
      <c r="QTA449" s="342"/>
      <c r="QTB449" s="342"/>
      <c r="QTC449" s="342"/>
      <c r="QTD449" s="342"/>
      <c r="QTE449" s="342"/>
      <c r="QTF449" s="342"/>
      <c r="QTG449" s="342"/>
      <c r="QTH449" s="342"/>
      <c r="QTI449" s="342"/>
      <c r="QTJ449" s="342"/>
      <c r="QTK449" s="342"/>
      <c r="QTL449" s="342"/>
      <c r="QTM449" s="342"/>
      <c r="QTN449" s="342"/>
      <c r="QTO449" s="342"/>
      <c r="QTP449" s="342"/>
      <c r="QTQ449" s="342"/>
      <c r="QTR449" s="342"/>
      <c r="QTS449" s="342"/>
      <c r="QTT449" s="342"/>
      <c r="QTU449" s="342"/>
      <c r="QTV449" s="342"/>
      <c r="QTW449" s="342"/>
      <c r="QTX449" s="342"/>
      <c r="QTY449" s="342"/>
      <c r="QTZ449" s="342"/>
      <c r="QUA449" s="342"/>
      <c r="QUB449" s="342"/>
      <c r="QUC449" s="342"/>
      <c r="QUD449" s="342"/>
      <c r="QUE449" s="342"/>
      <c r="QUF449" s="342"/>
      <c r="QUG449" s="342"/>
      <c r="QUH449" s="342"/>
      <c r="QUI449" s="342"/>
      <c r="QUJ449" s="342"/>
      <c r="QUK449" s="342"/>
      <c r="QUL449" s="342"/>
      <c r="QUM449" s="342"/>
      <c r="QUN449" s="342"/>
      <c r="QUO449" s="342"/>
      <c r="QUP449" s="342"/>
      <c r="QUQ449" s="342"/>
      <c r="QUR449" s="342"/>
      <c r="QUS449" s="342"/>
      <c r="QUT449" s="342"/>
      <c r="QUU449" s="342"/>
      <c r="QUV449" s="342"/>
      <c r="QUW449" s="342"/>
      <c r="QUX449" s="342"/>
      <c r="QUY449" s="342"/>
      <c r="QUZ449" s="342"/>
      <c r="QVA449" s="342"/>
      <c r="QVB449" s="342"/>
      <c r="QVC449" s="342"/>
      <c r="QVD449" s="342"/>
      <c r="QVE449" s="342"/>
      <c r="QVF449" s="342"/>
      <c r="QVG449" s="342"/>
      <c r="QVH449" s="342"/>
      <c r="QVI449" s="342"/>
      <c r="QVJ449" s="342"/>
      <c r="QVK449" s="342"/>
      <c r="QVL449" s="342"/>
      <c r="QVM449" s="342"/>
      <c r="QVN449" s="342"/>
      <c r="QVO449" s="342"/>
      <c r="QVP449" s="342"/>
      <c r="QVQ449" s="342"/>
      <c r="QVR449" s="342"/>
      <c r="QVS449" s="342"/>
      <c r="QVT449" s="342"/>
      <c r="QVU449" s="342"/>
      <c r="QVV449" s="342"/>
      <c r="QVW449" s="342"/>
      <c r="QVX449" s="342"/>
      <c r="QVY449" s="342"/>
      <c r="QVZ449" s="342"/>
      <c r="QWA449" s="342"/>
      <c r="QWB449" s="342"/>
      <c r="QWC449" s="342"/>
      <c r="QWD449" s="342"/>
      <c r="QWE449" s="342"/>
      <c r="QWF449" s="342"/>
      <c r="QWG449" s="342"/>
      <c r="QWH449" s="342"/>
      <c r="QWI449" s="342"/>
      <c r="QWJ449" s="342"/>
      <c r="QWK449" s="342"/>
      <c r="QWL449" s="342"/>
      <c r="QWM449" s="342"/>
      <c r="QWN449" s="342"/>
      <c r="QWO449" s="342"/>
      <c r="QWP449" s="342"/>
      <c r="QWQ449" s="342"/>
      <c r="QWR449" s="342"/>
      <c r="QWS449" s="342"/>
      <c r="QWT449" s="342"/>
      <c r="QWU449" s="342"/>
      <c r="QWV449" s="342"/>
      <c r="QWW449" s="342"/>
      <c r="QWX449" s="342"/>
      <c r="QWY449" s="342"/>
      <c r="QWZ449" s="342"/>
      <c r="QXA449" s="342"/>
      <c r="QXB449" s="342"/>
      <c r="QXC449" s="342"/>
      <c r="QXD449" s="342"/>
      <c r="QXE449" s="342"/>
      <c r="QXF449" s="342"/>
      <c r="QXG449" s="342"/>
      <c r="QXH449" s="342"/>
      <c r="QXI449" s="342"/>
      <c r="QXJ449" s="342"/>
      <c r="QXK449" s="342"/>
      <c r="QXL449" s="342"/>
      <c r="QXM449" s="342"/>
      <c r="QXN449" s="342"/>
      <c r="QXO449" s="342"/>
      <c r="QXP449" s="342"/>
      <c r="QXQ449" s="342"/>
      <c r="QXR449" s="342"/>
      <c r="QXS449" s="342"/>
      <c r="QXT449" s="342"/>
      <c r="QXU449" s="342"/>
      <c r="QXV449" s="342"/>
      <c r="QXW449" s="342"/>
      <c r="QXX449" s="342"/>
      <c r="QXY449" s="342"/>
      <c r="QXZ449" s="342"/>
      <c r="QYA449" s="342"/>
      <c r="QYB449" s="342"/>
      <c r="QYC449" s="342"/>
      <c r="QYD449" s="342"/>
      <c r="QYE449" s="342"/>
      <c r="QYF449" s="342"/>
      <c r="QYG449" s="342"/>
      <c r="QYH449" s="342"/>
      <c r="QYI449" s="342"/>
      <c r="QYJ449" s="342"/>
      <c r="QYK449" s="342"/>
      <c r="QYL449" s="342"/>
      <c r="QYM449" s="342"/>
      <c r="QYN449" s="342"/>
      <c r="QYO449" s="342"/>
      <c r="QYP449" s="342"/>
      <c r="QYQ449" s="342"/>
      <c r="QYR449" s="342"/>
      <c r="QYS449" s="342"/>
      <c r="QYT449" s="342"/>
      <c r="QYU449" s="342"/>
      <c r="QYV449" s="342"/>
      <c r="QYW449" s="342"/>
      <c r="QYX449" s="342"/>
      <c r="QYY449" s="342"/>
      <c r="QYZ449" s="342"/>
      <c r="QZA449" s="342"/>
      <c r="QZB449" s="342"/>
      <c r="QZC449" s="342"/>
      <c r="QZD449" s="342"/>
      <c r="QZE449" s="342"/>
      <c r="QZF449" s="342"/>
      <c r="QZG449" s="342"/>
      <c r="QZH449" s="342"/>
      <c r="QZI449" s="342"/>
      <c r="QZJ449" s="342"/>
      <c r="QZK449" s="342"/>
      <c r="QZL449" s="342"/>
      <c r="QZM449" s="342"/>
      <c r="QZN449" s="342"/>
      <c r="QZO449" s="342"/>
      <c r="QZP449" s="342"/>
      <c r="QZQ449" s="342"/>
      <c r="QZR449" s="342"/>
      <c r="QZS449" s="342"/>
      <c r="QZT449" s="342"/>
      <c r="QZU449" s="342"/>
      <c r="QZV449" s="342"/>
      <c r="QZW449" s="342"/>
      <c r="QZX449" s="342"/>
      <c r="QZY449" s="342"/>
      <c r="QZZ449" s="342"/>
      <c r="RAA449" s="342"/>
      <c r="RAB449" s="342"/>
      <c r="RAC449" s="342"/>
      <c r="RAD449" s="342"/>
      <c r="RAE449" s="342"/>
      <c r="RAF449" s="342"/>
      <c r="RAG449" s="342"/>
      <c r="RAH449" s="342"/>
      <c r="RAI449" s="342"/>
      <c r="RAJ449" s="342"/>
      <c r="RAK449" s="342"/>
      <c r="RAL449" s="342"/>
      <c r="RAM449" s="342"/>
      <c r="RAN449" s="342"/>
      <c r="RAO449" s="342"/>
      <c r="RAP449" s="342"/>
      <c r="RAQ449" s="342"/>
      <c r="RAR449" s="342"/>
      <c r="RAS449" s="342"/>
      <c r="RAT449" s="342"/>
      <c r="RAU449" s="342"/>
      <c r="RAV449" s="342"/>
      <c r="RAW449" s="342"/>
      <c r="RAX449" s="342"/>
      <c r="RAY449" s="342"/>
      <c r="RAZ449" s="342"/>
      <c r="RBA449" s="342"/>
      <c r="RBB449" s="342"/>
      <c r="RBC449" s="342"/>
      <c r="RBD449" s="342"/>
      <c r="RBE449" s="342"/>
      <c r="RBF449" s="342"/>
      <c r="RBG449" s="342"/>
      <c r="RBH449" s="342"/>
      <c r="RBI449" s="342"/>
      <c r="RBJ449" s="342"/>
      <c r="RBK449" s="342"/>
      <c r="RBL449" s="342"/>
      <c r="RBM449" s="342"/>
      <c r="RBN449" s="342"/>
      <c r="RBO449" s="342"/>
      <c r="RBP449" s="342"/>
      <c r="RBQ449" s="342"/>
      <c r="RBR449" s="342"/>
      <c r="RBS449" s="342"/>
      <c r="RBT449" s="342"/>
      <c r="RBU449" s="342"/>
      <c r="RBV449" s="342"/>
      <c r="RBW449" s="342"/>
      <c r="RBX449" s="342"/>
      <c r="RBY449" s="342"/>
      <c r="RBZ449" s="342"/>
      <c r="RCA449" s="342"/>
      <c r="RCB449" s="342"/>
      <c r="RCC449" s="342"/>
      <c r="RCD449" s="342"/>
      <c r="RCE449" s="342"/>
      <c r="RCF449" s="342"/>
      <c r="RCG449" s="342"/>
      <c r="RCH449" s="342"/>
      <c r="RCI449" s="342"/>
      <c r="RCJ449" s="342"/>
      <c r="RCK449" s="342"/>
      <c r="RCL449" s="342"/>
      <c r="RCM449" s="342"/>
      <c r="RCN449" s="342"/>
      <c r="RCO449" s="342"/>
      <c r="RCP449" s="342"/>
      <c r="RCQ449" s="342"/>
      <c r="RCR449" s="342"/>
      <c r="RCS449" s="342"/>
      <c r="RCT449" s="342"/>
      <c r="RCU449" s="342"/>
      <c r="RCV449" s="342"/>
      <c r="RCW449" s="342"/>
      <c r="RCX449" s="342"/>
      <c r="RCY449" s="342"/>
      <c r="RCZ449" s="342"/>
      <c r="RDA449" s="342"/>
      <c r="RDB449" s="342"/>
      <c r="RDC449" s="342"/>
      <c r="RDD449" s="342"/>
      <c r="RDE449" s="342"/>
      <c r="RDF449" s="342"/>
      <c r="RDG449" s="342"/>
      <c r="RDH449" s="342"/>
      <c r="RDI449" s="342"/>
      <c r="RDJ449" s="342"/>
      <c r="RDK449" s="342"/>
      <c r="RDL449" s="342"/>
      <c r="RDM449" s="342"/>
      <c r="RDN449" s="342"/>
      <c r="RDO449" s="342"/>
      <c r="RDP449" s="342"/>
      <c r="RDQ449" s="342"/>
      <c r="RDR449" s="342"/>
      <c r="RDS449" s="342"/>
      <c r="RDT449" s="342"/>
      <c r="RDU449" s="342"/>
      <c r="RDV449" s="342"/>
      <c r="RDW449" s="342"/>
      <c r="RDX449" s="342"/>
      <c r="RDY449" s="342"/>
      <c r="RDZ449" s="342"/>
      <c r="REA449" s="342"/>
      <c r="REB449" s="342"/>
      <c r="REC449" s="342"/>
      <c r="RED449" s="342"/>
      <c r="REE449" s="342"/>
      <c r="REF449" s="342"/>
      <c r="REG449" s="342"/>
      <c r="REH449" s="342"/>
      <c r="REI449" s="342"/>
      <c r="REJ449" s="342"/>
      <c r="REK449" s="342"/>
      <c r="REL449" s="342"/>
      <c r="REM449" s="342"/>
      <c r="REN449" s="342"/>
      <c r="REO449" s="342"/>
      <c r="REP449" s="342"/>
      <c r="REQ449" s="342"/>
      <c r="RER449" s="342"/>
      <c r="RES449" s="342"/>
      <c r="RET449" s="342"/>
      <c r="REU449" s="342"/>
      <c r="REV449" s="342"/>
      <c r="REW449" s="342"/>
      <c r="REX449" s="342"/>
      <c r="REY449" s="342"/>
      <c r="REZ449" s="342"/>
      <c r="RFA449" s="342"/>
      <c r="RFB449" s="342"/>
      <c r="RFC449" s="342"/>
      <c r="RFD449" s="342"/>
      <c r="RFE449" s="342"/>
      <c r="RFF449" s="342"/>
      <c r="RFG449" s="342"/>
      <c r="RFH449" s="342"/>
      <c r="RFI449" s="342"/>
      <c r="RFJ449" s="342"/>
      <c r="RFK449" s="342"/>
      <c r="RFL449" s="342"/>
      <c r="RFM449" s="342"/>
      <c r="RFN449" s="342"/>
      <c r="RFO449" s="342"/>
      <c r="RFP449" s="342"/>
      <c r="RFQ449" s="342"/>
      <c r="RFR449" s="342"/>
      <c r="RFS449" s="342"/>
      <c r="RFT449" s="342"/>
      <c r="RFU449" s="342"/>
      <c r="RFV449" s="342"/>
      <c r="RFW449" s="342"/>
      <c r="RFX449" s="342"/>
      <c r="RFY449" s="342"/>
      <c r="RFZ449" s="342"/>
      <c r="RGA449" s="342"/>
      <c r="RGB449" s="342"/>
      <c r="RGC449" s="342"/>
      <c r="RGD449" s="342"/>
      <c r="RGE449" s="342"/>
      <c r="RGF449" s="342"/>
      <c r="RGG449" s="342"/>
      <c r="RGH449" s="342"/>
      <c r="RGI449" s="342"/>
      <c r="RGJ449" s="342"/>
      <c r="RGK449" s="342"/>
      <c r="RGL449" s="342"/>
      <c r="RGM449" s="342"/>
      <c r="RGN449" s="342"/>
      <c r="RGO449" s="342"/>
      <c r="RGP449" s="342"/>
      <c r="RGQ449" s="342"/>
      <c r="RGR449" s="342"/>
      <c r="RGS449" s="342"/>
      <c r="RGT449" s="342"/>
      <c r="RGU449" s="342"/>
      <c r="RGV449" s="342"/>
      <c r="RGW449" s="342"/>
      <c r="RGX449" s="342"/>
      <c r="RGY449" s="342"/>
      <c r="RGZ449" s="342"/>
      <c r="RHA449" s="342"/>
      <c r="RHB449" s="342"/>
      <c r="RHC449" s="342"/>
      <c r="RHD449" s="342"/>
      <c r="RHE449" s="342"/>
      <c r="RHF449" s="342"/>
      <c r="RHG449" s="342"/>
      <c r="RHH449" s="342"/>
      <c r="RHI449" s="342"/>
      <c r="RHJ449" s="342"/>
      <c r="RHK449" s="342"/>
      <c r="RHL449" s="342"/>
      <c r="RHM449" s="342"/>
      <c r="RHN449" s="342"/>
      <c r="RHO449" s="342"/>
      <c r="RHP449" s="342"/>
      <c r="RHQ449" s="342"/>
      <c r="RHR449" s="342"/>
      <c r="RHS449" s="342"/>
      <c r="RHT449" s="342"/>
      <c r="RHU449" s="342"/>
      <c r="RHV449" s="342"/>
      <c r="RHW449" s="342"/>
      <c r="RHX449" s="342"/>
      <c r="RHY449" s="342"/>
      <c r="RHZ449" s="342"/>
      <c r="RIA449" s="342"/>
      <c r="RIB449" s="342"/>
      <c r="RIC449" s="342"/>
      <c r="RID449" s="342"/>
      <c r="RIE449" s="342"/>
      <c r="RIF449" s="342"/>
      <c r="RIG449" s="342"/>
      <c r="RIH449" s="342"/>
      <c r="RII449" s="342"/>
      <c r="RIJ449" s="342"/>
      <c r="RIK449" s="342"/>
      <c r="RIL449" s="342"/>
      <c r="RIM449" s="342"/>
      <c r="RIN449" s="342"/>
      <c r="RIO449" s="342"/>
      <c r="RIP449" s="342"/>
      <c r="RIQ449" s="342"/>
      <c r="RIR449" s="342"/>
      <c r="RIS449" s="342"/>
      <c r="RIT449" s="342"/>
      <c r="RIU449" s="342"/>
      <c r="RIV449" s="342"/>
      <c r="RIW449" s="342"/>
      <c r="RIX449" s="342"/>
      <c r="RIY449" s="342"/>
      <c r="RIZ449" s="342"/>
      <c r="RJA449" s="342"/>
      <c r="RJB449" s="342"/>
      <c r="RJC449" s="342"/>
      <c r="RJD449" s="342"/>
      <c r="RJE449" s="342"/>
      <c r="RJF449" s="342"/>
      <c r="RJG449" s="342"/>
      <c r="RJH449" s="342"/>
      <c r="RJI449" s="342"/>
      <c r="RJJ449" s="342"/>
      <c r="RJK449" s="342"/>
      <c r="RJL449" s="342"/>
      <c r="RJM449" s="342"/>
      <c r="RJN449" s="342"/>
      <c r="RJO449" s="342"/>
      <c r="RJP449" s="342"/>
      <c r="RJQ449" s="342"/>
      <c r="RJR449" s="342"/>
      <c r="RJS449" s="342"/>
      <c r="RJT449" s="342"/>
      <c r="RJU449" s="342"/>
      <c r="RJV449" s="342"/>
      <c r="RJW449" s="342"/>
      <c r="RJX449" s="342"/>
      <c r="RJY449" s="342"/>
      <c r="RJZ449" s="342"/>
      <c r="RKA449" s="342"/>
      <c r="RKB449" s="342"/>
      <c r="RKC449" s="342"/>
      <c r="RKD449" s="342"/>
      <c r="RKE449" s="342"/>
      <c r="RKF449" s="342"/>
      <c r="RKG449" s="342"/>
      <c r="RKH449" s="342"/>
      <c r="RKI449" s="342"/>
      <c r="RKJ449" s="342"/>
      <c r="RKK449" s="342"/>
      <c r="RKL449" s="342"/>
      <c r="RKM449" s="342"/>
      <c r="RKN449" s="342"/>
      <c r="RKO449" s="342"/>
      <c r="RKP449" s="342"/>
      <c r="RKQ449" s="342"/>
      <c r="RKR449" s="342"/>
      <c r="RKS449" s="342"/>
      <c r="RKT449" s="342"/>
      <c r="RKU449" s="342"/>
      <c r="RKV449" s="342"/>
      <c r="RKW449" s="342"/>
      <c r="RKX449" s="342"/>
      <c r="RKY449" s="342"/>
      <c r="RKZ449" s="342"/>
      <c r="RLA449" s="342"/>
      <c r="RLB449" s="342"/>
      <c r="RLC449" s="342"/>
      <c r="RLD449" s="342"/>
      <c r="RLE449" s="342"/>
      <c r="RLF449" s="342"/>
      <c r="RLG449" s="342"/>
      <c r="RLH449" s="342"/>
      <c r="RLI449" s="342"/>
      <c r="RLJ449" s="342"/>
      <c r="RLK449" s="342"/>
      <c r="RLL449" s="342"/>
      <c r="RLM449" s="342"/>
      <c r="RLN449" s="342"/>
      <c r="RLO449" s="342"/>
      <c r="RLP449" s="342"/>
      <c r="RLQ449" s="342"/>
      <c r="RLR449" s="342"/>
      <c r="RLS449" s="342"/>
      <c r="RLT449" s="342"/>
      <c r="RLU449" s="342"/>
      <c r="RLV449" s="342"/>
      <c r="RLW449" s="342"/>
      <c r="RLX449" s="342"/>
      <c r="RLY449" s="342"/>
      <c r="RLZ449" s="342"/>
      <c r="RMA449" s="342"/>
      <c r="RMB449" s="342"/>
      <c r="RMC449" s="342"/>
      <c r="RMD449" s="342"/>
      <c r="RME449" s="342"/>
      <c r="RMF449" s="342"/>
      <c r="RMG449" s="342"/>
      <c r="RMH449" s="342"/>
      <c r="RMI449" s="342"/>
      <c r="RMJ449" s="342"/>
      <c r="RMK449" s="342"/>
      <c r="RML449" s="342"/>
      <c r="RMM449" s="342"/>
      <c r="RMN449" s="342"/>
      <c r="RMO449" s="342"/>
      <c r="RMP449" s="342"/>
      <c r="RMQ449" s="342"/>
      <c r="RMR449" s="342"/>
      <c r="RMS449" s="342"/>
      <c r="RMT449" s="342"/>
      <c r="RMU449" s="342"/>
      <c r="RMV449" s="342"/>
      <c r="RMW449" s="342"/>
      <c r="RMX449" s="342"/>
      <c r="RMY449" s="342"/>
      <c r="RMZ449" s="342"/>
      <c r="RNA449" s="342"/>
      <c r="RNB449" s="342"/>
      <c r="RNC449" s="342"/>
      <c r="RND449" s="342"/>
      <c r="RNE449" s="342"/>
      <c r="RNF449" s="342"/>
      <c r="RNG449" s="342"/>
      <c r="RNH449" s="342"/>
      <c r="RNI449" s="342"/>
      <c r="RNJ449" s="342"/>
      <c r="RNK449" s="342"/>
      <c r="RNL449" s="342"/>
      <c r="RNM449" s="342"/>
      <c r="RNN449" s="342"/>
      <c r="RNO449" s="342"/>
      <c r="RNP449" s="342"/>
      <c r="RNQ449" s="342"/>
      <c r="RNR449" s="342"/>
      <c r="RNS449" s="342"/>
      <c r="RNT449" s="342"/>
      <c r="RNU449" s="342"/>
      <c r="RNV449" s="342"/>
      <c r="RNW449" s="342"/>
      <c r="RNX449" s="342"/>
      <c r="RNY449" s="342"/>
      <c r="RNZ449" s="342"/>
      <c r="ROA449" s="342"/>
      <c r="ROB449" s="342"/>
      <c r="ROC449" s="342"/>
      <c r="ROD449" s="342"/>
      <c r="ROE449" s="342"/>
      <c r="ROF449" s="342"/>
      <c r="ROG449" s="342"/>
      <c r="ROH449" s="342"/>
      <c r="ROI449" s="342"/>
      <c r="ROJ449" s="342"/>
      <c r="ROK449" s="342"/>
      <c r="ROL449" s="342"/>
      <c r="ROM449" s="342"/>
      <c r="RON449" s="342"/>
      <c r="ROO449" s="342"/>
      <c r="ROP449" s="342"/>
      <c r="ROQ449" s="342"/>
      <c r="ROR449" s="342"/>
      <c r="ROS449" s="342"/>
      <c r="ROT449" s="342"/>
      <c r="ROU449" s="342"/>
      <c r="ROV449" s="342"/>
      <c r="ROW449" s="342"/>
      <c r="ROX449" s="342"/>
      <c r="ROY449" s="342"/>
      <c r="ROZ449" s="342"/>
      <c r="RPA449" s="342"/>
      <c r="RPB449" s="342"/>
      <c r="RPC449" s="342"/>
      <c r="RPD449" s="342"/>
      <c r="RPE449" s="342"/>
      <c r="RPF449" s="342"/>
      <c r="RPG449" s="342"/>
      <c r="RPH449" s="342"/>
      <c r="RPI449" s="342"/>
      <c r="RPJ449" s="342"/>
      <c r="RPK449" s="342"/>
      <c r="RPL449" s="342"/>
      <c r="RPM449" s="342"/>
      <c r="RPN449" s="342"/>
      <c r="RPO449" s="342"/>
      <c r="RPP449" s="342"/>
      <c r="RPQ449" s="342"/>
      <c r="RPR449" s="342"/>
      <c r="RPS449" s="342"/>
      <c r="RPT449" s="342"/>
      <c r="RPU449" s="342"/>
      <c r="RPV449" s="342"/>
      <c r="RPW449" s="342"/>
      <c r="RPX449" s="342"/>
      <c r="RPY449" s="342"/>
      <c r="RPZ449" s="342"/>
      <c r="RQA449" s="342"/>
      <c r="RQB449" s="342"/>
      <c r="RQC449" s="342"/>
      <c r="RQD449" s="342"/>
      <c r="RQE449" s="342"/>
      <c r="RQF449" s="342"/>
      <c r="RQG449" s="342"/>
      <c r="RQH449" s="342"/>
      <c r="RQI449" s="342"/>
      <c r="RQJ449" s="342"/>
      <c r="RQK449" s="342"/>
      <c r="RQL449" s="342"/>
      <c r="RQM449" s="342"/>
      <c r="RQN449" s="342"/>
      <c r="RQO449" s="342"/>
      <c r="RQP449" s="342"/>
      <c r="RQQ449" s="342"/>
      <c r="RQR449" s="342"/>
      <c r="RQS449" s="342"/>
      <c r="RQT449" s="342"/>
      <c r="RQU449" s="342"/>
      <c r="RQV449" s="342"/>
      <c r="RQW449" s="342"/>
      <c r="RQX449" s="342"/>
      <c r="RQY449" s="342"/>
      <c r="RQZ449" s="342"/>
      <c r="RRA449" s="342"/>
      <c r="RRB449" s="342"/>
      <c r="RRC449" s="342"/>
      <c r="RRD449" s="342"/>
      <c r="RRE449" s="342"/>
      <c r="RRF449" s="342"/>
      <c r="RRG449" s="342"/>
      <c r="RRH449" s="342"/>
      <c r="RRI449" s="342"/>
      <c r="RRJ449" s="342"/>
      <c r="RRK449" s="342"/>
      <c r="RRL449" s="342"/>
      <c r="RRM449" s="342"/>
      <c r="RRN449" s="342"/>
      <c r="RRO449" s="342"/>
      <c r="RRP449" s="342"/>
      <c r="RRQ449" s="342"/>
      <c r="RRR449" s="342"/>
      <c r="RRS449" s="342"/>
      <c r="RRT449" s="342"/>
      <c r="RRU449" s="342"/>
      <c r="RRV449" s="342"/>
      <c r="RRW449" s="342"/>
      <c r="RRX449" s="342"/>
      <c r="RRY449" s="342"/>
      <c r="RRZ449" s="342"/>
      <c r="RSA449" s="342"/>
      <c r="RSB449" s="342"/>
      <c r="RSC449" s="342"/>
      <c r="RSD449" s="342"/>
      <c r="RSE449" s="342"/>
      <c r="RSF449" s="342"/>
      <c r="RSG449" s="342"/>
      <c r="RSH449" s="342"/>
      <c r="RSI449" s="342"/>
      <c r="RSJ449" s="342"/>
      <c r="RSK449" s="342"/>
      <c r="RSL449" s="342"/>
      <c r="RSM449" s="342"/>
      <c r="RSN449" s="342"/>
      <c r="RSO449" s="342"/>
      <c r="RSP449" s="342"/>
      <c r="RSQ449" s="342"/>
      <c r="RSR449" s="342"/>
      <c r="RSS449" s="342"/>
      <c r="RST449" s="342"/>
      <c r="RSU449" s="342"/>
      <c r="RSV449" s="342"/>
      <c r="RSW449" s="342"/>
      <c r="RSX449" s="342"/>
      <c r="RSY449" s="342"/>
      <c r="RSZ449" s="342"/>
      <c r="RTA449" s="342"/>
      <c r="RTB449" s="342"/>
      <c r="RTC449" s="342"/>
      <c r="RTD449" s="342"/>
      <c r="RTE449" s="342"/>
      <c r="RTF449" s="342"/>
      <c r="RTG449" s="342"/>
      <c r="RTH449" s="342"/>
      <c r="RTI449" s="342"/>
      <c r="RTJ449" s="342"/>
      <c r="RTK449" s="342"/>
      <c r="RTL449" s="342"/>
      <c r="RTM449" s="342"/>
      <c r="RTN449" s="342"/>
      <c r="RTO449" s="342"/>
      <c r="RTP449" s="342"/>
      <c r="RTQ449" s="342"/>
      <c r="RTR449" s="342"/>
      <c r="RTS449" s="342"/>
      <c r="RTT449" s="342"/>
      <c r="RTU449" s="342"/>
      <c r="RTV449" s="342"/>
      <c r="RTW449" s="342"/>
      <c r="RTX449" s="342"/>
      <c r="RTY449" s="342"/>
      <c r="RTZ449" s="342"/>
      <c r="RUA449" s="342"/>
      <c r="RUB449" s="342"/>
      <c r="RUC449" s="342"/>
      <c r="RUD449" s="342"/>
      <c r="RUE449" s="342"/>
      <c r="RUF449" s="342"/>
      <c r="RUG449" s="342"/>
      <c r="RUH449" s="342"/>
      <c r="RUI449" s="342"/>
      <c r="RUJ449" s="342"/>
      <c r="RUK449" s="342"/>
      <c r="RUL449" s="342"/>
      <c r="RUM449" s="342"/>
      <c r="RUN449" s="342"/>
      <c r="RUO449" s="342"/>
      <c r="RUP449" s="342"/>
      <c r="RUQ449" s="342"/>
      <c r="RUR449" s="342"/>
      <c r="RUS449" s="342"/>
      <c r="RUT449" s="342"/>
      <c r="RUU449" s="342"/>
      <c r="RUV449" s="342"/>
      <c r="RUW449" s="342"/>
      <c r="RUX449" s="342"/>
      <c r="RUY449" s="342"/>
      <c r="RUZ449" s="342"/>
      <c r="RVA449" s="342"/>
      <c r="RVB449" s="342"/>
      <c r="RVC449" s="342"/>
      <c r="RVD449" s="342"/>
      <c r="RVE449" s="342"/>
      <c r="RVF449" s="342"/>
      <c r="RVG449" s="342"/>
      <c r="RVH449" s="342"/>
      <c r="RVI449" s="342"/>
      <c r="RVJ449" s="342"/>
      <c r="RVK449" s="342"/>
      <c r="RVL449" s="342"/>
      <c r="RVM449" s="342"/>
      <c r="RVN449" s="342"/>
      <c r="RVO449" s="342"/>
      <c r="RVP449" s="342"/>
      <c r="RVQ449" s="342"/>
      <c r="RVR449" s="342"/>
      <c r="RVS449" s="342"/>
      <c r="RVT449" s="342"/>
      <c r="RVU449" s="342"/>
      <c r="RVV449" s="342"/>
      <c r="RVW449" s="342"/>
      <c r="RVX449" s="342"/>
      <c r="RVY449" s="342"/>
      <c r="RVZ449" s="342"/>
      <c r="RWA449" s="342"/>
      <c r="RWB449" s="342"/>
      <c r="RWC449" s="342"/>
      <c r="RWD449" s="342"/>
      <c r="RWE449" s="342"/>
      <c r="RWF449" s="342"/>
      <c r="RWG449" s="342"/>
      <c r="RWH449" s="342"/>
      <c r="RWI449" s="342"/>
      <c r="RWJ449" s="342"/>
      <c r="RWK449" s="342"/>
      <c r="RWL449" s="342"/>
      <c r="RWM449" s="342"/>
      <c r="RWN449" s="342"/>
      <c r="RWO449" s="342"/>
      <c r="RWP449" s="342"/>
      <c r="RWQ449" s="342"/>
      <c r="RWR449" s="342"/>
      <c r="RWS449" s="342"/>
      <c r="RWT449" s="342"/>
      <c r="RWU449" s="342"/>
      <c r="RWV449" s="342"/>
      <c r="RWW449" s="342"/>
      <c r="RWX449" s="342"/>
      <c r="RWY449" s="342"/>
      <c r="RWZ449" s="342"/>
      <c r="RXA449" s="342"/>
      <c r="RXB449" s="342"/>
      <c r="RXC449" s="342"/>
      <c r="RXD449" s="342"/>
      <c r="RXE449" s="342"/>
      <c r="RXF449" s="342"/>
      <c r="RXG449" s="342"/>
      <c r="RXH449" s="342"/>
      <c r="RXI449" s="342"/>
      <c r="RXJ449" s="342"/>
      <c r="RXK449" s="342"/>
      <c r="RXL449" s="342"/>
      <c r="RXM449" s="342"/>
      <c r="RXN449" s="342"/>
      <c r="RXO449" s="342"/>
      <c r="RXP449" s="342"/>
      <c r="RXQ449" s="342"/>
      <c r="RXR449" s="342"/>
      <c r="RXS449" s="342"/>
      <c r="RXT449" s="342"/>
      <c r="RXU449" s="342"/>
      <c r="RXV449" s="342"/>
      <c r="RXW449" s="342"/>
      <c r="RXX449" s="342"/>
      <c r="RXY449" s="342"/>
      <c r="RXZ449" s="342"/>
      <c r="RYA449" s="342"/>
      <c r="RYB449" s="342"/>
      <c r="RYC449" s="342"/>
      <c r="RYD449" s="342"/>
      <c r="RYE449" s="342"/>
      <c r="RYF449" s="342"/>
      <c r="RYG449" s="342"/>
      <c r="RYH449" s="342"/>
      <c r="RYI449" s="342"/>
      <c r="RYJ449" s="342"/>
      <c r="RYK449" s="342"/>
      <c r="RYL449" s="342"/>
      <c r="RYM449" s="342"/>
      <c r="RYN449" s="342"/>
      <c r="RYO449" s="342"/>
      <c r="RYP449" s="342"/>
      <c r="RYQ449" s="342"/>
      <c r="RYR449" s="342"/>
      <c r="RYS449" s="342"/>
      <c r="RYT449" s="342"/>
      <c r="RYU449" s="342"/>
      <c r="RYV449" s="342"/>
      <c r="RYW449" s="342"/>
      <c r="RYX449" s="342"/>
      <c r="RYY449" s="342"/>
      <c r="RYZ449" s="342"/>
      <c r="RZA449" s="342"/>
      <c r="RZB449" s="342"/>
      <c r="RZC449" s="342"/>
      <c r="RZD449" s="342"/>
      <c r="RZE449" s="342"/>
      <c r="RZF449" s="342"/>
      <c r="RZG449" s="342"/>
      <c r="RZH449" s="342"/>
      <c r="RZI449" s="342"/>
      <c r="RZJ449" s="342"/>
      <c r="RZK449" s="342"/>
      <c r="RZL449" s="342"/>
      <c r="RZM449" s="342"/>
      <c r="RZN449" s="342"/>
      <c r="RZO449" s="342"/>
      <c r="RZP449" s="342"/>
      <c r="RZQ449" s="342"/>
      <c r="RZR449" s="342"/>
      <c r="RZS449" s="342"/>
      <c r="RZT449" s="342"/>
      <c r="RZU449" s="342"/>
      <c r="RZV449" s="342"/>
      <c r="RZW449" s="342"/>
      <c r="RZX449" s="342"/>
      <c r="RZY449" s="342"/>
      <c r="RZZ449" s="342"/>
      <c r="SAA449" s="342"/>
      <c r="SAB449" s="342"/>
      <c r="SAC449" s="342"/>
      <c r="SAD449" s="342"/>
      <c r="SAE449" s="342"/>
      <c r="SAF449" s="342"/>
      <c r="SAG449" s="342"/>
      <c r="SAH449" s="342"/>
      <c r="SAI449" s="342"/>
      <c r="SAJ449" s="342"/>
      <c r="SAK449" s="342"/>
      <c r="SAL449" s="342"/>
      <c r="SAM449" s="342"/>
      <c r="SAN449" s="342"/>
      <c r="SAO449" s="342"/>
      <c r="SAP449" s="342"/>
      <c r="SAQ449" s="342"/>
      <c r="SAR449" s="342"/>
      <c r="SAS449" s="342"/>
      <c r="SAT449" s="342"/>
      <c r="SAU449" s="342"/>
      <c r="SAV449" s="342"/>
      <c r="SAW449" s="342"/>
      <c r="SAX449" s="342"/>
      <c r="SAY449" s="342"/>
      <c r="SAZ449" s="342"/>
      <c r="SBA449" s="342"/>
      <c r="SBB449" s="342"/>
      <c r="SBC449" s="342"/>
      <c r="SBD449" s="342"/>
      <c r="SBE449" s="342"/>
      <c r="SBF449" s="342"/>
      <c r="SBG449" s="342"/>
      <c r="SBH449" s="342"/>
      <c r="SBI449" s="342"/>
      <c r="SBJ449" s="342"/>
      <c r="SBK449" s="342"/>
      <c r="SBL449" s="342"/>
      <c r="SBM449" s="342"/>
      <c r="SBN449" s="342"/>
      <c r="SBO449" s="342"/>
      <c r="SBP449" s="342"/>
      <c r="SBQ449" s="342"/>
      <c r="SBR449" s="342"/>
      <c r="SBS449" s="342"/>
      <c r="SBT449" s="342"/>
      <c r="SBU449" s="342"/>
      <c r="SBV449" s="342"/>
      <c r="SBW449" s="342"/>
      <c r="SBX449" s="342"/>
      <c r="SBY449" s="342"/>
      <c r="SBZ449" s="342"/>
      <c r="SCA449" s="342"/>
      <c r="SCB449" s="342"/>
      <c r="SCC449" s="342"/>
      <c r="SCD449" s="342"/>
      <c r="SCE449" s="342"/>
      <c r="SCF449" s="342"/>
      <c r="SCG449" s="342"/>
      <c r="SCH449" s="342"/>
      <c r="SCI449" s="342"/>
      <c r="SCJ449" s="342"/>
      <c r="SCK449" s="342"/>
      <c r="SCL449" s="342"/>
      <c r="SCM449" s="342"/>
      <c r="SCN449" s="342"/>
      <c r="SCO449" s="342"/>
      <c r="SCP449" s="342"/>
      <c r="SCQ449" s="342"/>
      <c r="SCR449" s="342"/>
      <c r="SCS449" s="342"/>
      <c r="SCT449" s="342"/>
      <c r="SCU449" s="342"/>
      <c r="SCV449" s="342"/>
      <c r="SCW449" s="342"/>
      <c r="SCX449" s="342"/>
      <c r="SCY449" s="342"/>
      <c r="SCZ449" s="342"/>
      <c r="SDA449" s="342"/>
      <c r="SDB449" s="342"/>
      <c r="SDC449" s="342"/>
      <c r="SDD449" s="342"/>
      <c r="SDE449" s="342"/>
      <c r="SDF449" s="342"/>
      <c r="SDG449" s="342"/>
      <c r="SDH449" s="342"/>
      <c r="SDI449" s="342"/>
      <c r="SDJ449" s="342"/>
      <c r="SDK449" s="342"/>
      <c r="SDL449" s="342"/>
      <c r="SDM449" s="342"/>
      <c r="SDN449" s="342"/>
      <c r="SDO449" s="342"/>
      <c r="SDP449" s="342"/>
      <c r="SDQ449" s="342"/>
      <c r="SDR449" s="342"/>
      <c r="SDS449" s="342"/>
      <c r="SDT449" s="342"/>
      <c r="SDU449" s="342"/>
      <c r="SDV449" s="342"/>
      <c r="SDW449" s="342"/>
      <c r="SDX449" s="342"/>
      <c r="SDY449" s="342"/>
      <c r="SDZ449" s="342"/>
      <c r="SEA449" s="342"/>
      <c r="SEB449" s="342"/>
      <c r="SEC449" s="342"/>
      <c r="SED449" s="342"/>
      <c r="SEE449" s="342"/>
      <c r="SEF449" s="342"/>
      <c r="SEG449" s="342"/>
      <c r="SEH449" s="342"/>
      <c r="SEI449" s="342"/>
      <c r="SEJ449" s="342"/>
      <c r="SEK449" s="342"/>
      <c r="SEL449" s="342"/>
      <c r="SEM449" s="342"/>
      <c r="SEN449" s="342"/>
      <c r="SEO449" s="342"/>
      <c r="SEP449" s="342"/>
      <c r="SEQ449" s="342"/>
      <c r="SER449" s="342"/>
      <c r="SES449" s="342"/>
      <c r="SET449" s="342"/>
      <c r="SEU449" s="342"/>
      <c r="SEV449" s="342"/>
      <c r="SEW449" s="342"/>
      <c r="SEX449" s="342"/>
      <c r="SEY449" s="342"/>
      <c r="SEZ449" s="342"/>
      <c r="SFA449" s="342"/>
      <c r="SFB449" s="342"/>
      <c r="SFC449" s="342"/>
      <c r="SFD449" s="342"/>
      <c r="SFE449" s="342"/>
      <c r="SFF449" s="342"/>
      <c r="SFG449" s="342"/>
      <c r="SFH449" s="342"/>
      <c r="SFI449" s="342"/>
      <c r="SFJ449" s="342"/>
      <c r="SFK449" s="342"/>
      <c r="SFL449" s="342"/>
      <c r="SFM449" s="342"/>
      <c r="SFN449" s="342"/>
      <c r="SFO449" s="342"/>
      <c r="SFP449" s="342"/>
      <c r="SFQ449" s="342"/>
      <c r="SFR449" s="342"/>
      <c r="SFS449" s="342"/>
      <c r="SFT449" s="342"/>
      <c r="SFU449" s="342"/>
      <c r="SFV449" s="342"/>
      <c r="SFW449" s="342"/>
      <c r="SFX449" s="342"/>
      <c r="SFY449" s="342"/>
      <c r="SFZ449" s="342"/>
      <c r="SGA449" s="342"/>
      <c r="SGB449" s="342"/>
      <c r="SGC449" s="342"/>
      <c r="SGD449" s="342"/>
      <c r="SGE449" s="342"/>
      <c r="SGF449" s="342"/>
      <c r="SGG449" s="342"/>
      <c r="SGH449" s="342"/>
      <c r="SGI449" s="342"/>
      <c r="SGJ449" s="342"/>
      <c r="SGK449" s="342"/>
      <c r="SGL449" s="342"/>
      <c r="SGM449" s="342"/>
      <c r="SGN449" s="342"/>
      <c r="SGO449" s="342"/>
      <c r="SGP449" s="342"/>
      <c r="SGQ449" s="342"/>
      <c r="SGR449" s="342"/>
      <c r="SGS449" s="342"/>
      <c r="SGT449" s="342"/>
      <c r="SGU449" s="342"/>
      <c r="SGV449" s="342"/>
      <c r="SGW449" s="342"/>
      <c r="SGX449" s="342"/>
      <c r="SGY449" s="342"/>
      <c r="SGZ449" s="342"/>
      <c r="SHA449" s="342"/>
      <c r="SHB449" s="342"/>
      <c r="SHC449" s="342"/>
      <c r="SHD449" s="342"/>
      <c r="SHE449" s="342"/>
      <c r="SHF449" s="342"/>
      <c r="SHG449" s="342"/>
      <c r="SHH449" s="342"/>
      <c r="SHI449" s="342"/>
      <c r="SHJ449" s="342"/>
      <c r="SHK449" s="342"/>
      <c r="SHL449" s="342"/>
      <c r="SHM449" s="342"/>
      <c r="SHN449" s="342"/>
      <c r="SHO449" s="342"/>
      <c r="SHP449" s="342"/>
      <c r="SHQ449" s="342"/>
      <c r="SHR449" s="342"/>
      <c r="SHS449" s="342"/>
      <c r="SHT449" s="342"/>
      <c r="SHU449" s="342"/>
      <c r="SHV449" s="342"/>
      <c r="SHW449" s="342"/>
      <c r="SHX449" s="342"/>
      <c r="SHY449" s="342"/>
      <c r="SHZ449" s="342"/>
      <c r="SIA449" s="342"/>
      <c r="SIB449" s="342"/>
      <c r="SIC449" s="342"/>
      <c r="SID449" s="342"/>
      <c r="SIE449" s="342"/>
      <c r="SIF449" s="342"/>
      <c r="SIG449" s="342"/>
      <c r="SIH449" s="342"/>
      <c r="SII449" s="342"/>
      <c r="SIJ449" s="342"/>
      <c r="SIK449" s="342"/>
      <c r="SIL449" s="342"/>
      <c r="SIM449" s="342"/>
      <c r="SIN449" s="342"/>
      <c r="SIO449" s="342"/>
      <c r="SIP449" s="342"/>
      <c r="SIQ449" s="342"/>
      <c r="SIR449" s="342"/>
      <c r="SIS449" s="342"/>
      <c r="SIT449" s="342"/>
      <c r="SIU449" s="342"/>
      <c r="SIV449" s="342"/>
      <c r="SIW449" s="342"/>
      <c r="SIX449" s="342"/>
      <c r="SIY449" s="342"/>
      <c r="SIZ449" s="342"/>
      <c r="SJA449" s="342"/>
      <c r="SJB449" s="342"/>
      <c r="SJC449" s="342"/>
      <c r="SJD449" s="342"/>
      <c r="SJE449" s="342"/>
      <c r="SJF449" s="342"/>
      <c r="SJG449" s="342"/>
      <c r="SJH449" s="342"/>
      <c r="SJI449" s="342"/>
      <c r="SJJ449" s="342"/>
      <c r="SJK449" s="342"/>
      <c r="SJL449" s="342"/>
      <c r="SJM449" s="342"/>
      <c r="SJN449" s="342"/>
      <c r="SJO449" s="342"/>
      <c r="SJP449" s="342"/>
      <c r="SJQ449" s="342"/>
      <c r="SJR449" s="342"/>
      <c r="SJS449" s="342"/>
      <c r="SJT449" s="342"/>
      <c r="SJU449" s="342"/>
      <c r="SJV449" s="342"/>
      <c r="SJW449" s="342"/>
      <c r="SJX449" s="342"/>
      <c r="SJY449" s="342"/>
      <c r="SJZ449" s="342"/>
      <c r="SKA449" s="342"/>
      <c r="SKB449" s="342"/>
      <c r="SKC449" s="342"/>
      <c r="SKD449" s="342"/>
      <c r="SKE449" s="342"/>
      <c r="SKF449" s="342"/>
      <c r="SKG449" s="342"/>
      <c r="SKH449" s="342"/>
      <c r="SKI449" s="342"/>
      <c r="SKJ449" s="342"/>
      <c r="SKK449" s="342"/>
      <c r="SKL449" s="342"/>
      <c r="SKM449" s="342"/>
      <c r="SKN449" s="342"/>
      <c r="SKO449" s="342"/>
      <c r="SKP449" s="342"/>
      <c r="SKQ449" s="342"/>
      <c r="SKR449" s="342"/>
      <c r="SKS449" s="342"/>
      <c r="SKT449" s="342"/>
      <c r="SKU449" s="342"/>
      <c r="SKV449" s="342"/>
      <c r="SKW449" s="342"/>
      <c r="SKX449" s="342"/>
      <c r="SKY449" s="342"/>
      <c r="SKZ449" s="342"/>
      <c r="SLA449" s="342"/>
      <c r="SLB449" s="342"/>
      <c r="SLC449" s="342"/>
      <c r="SLD449" s="342"/>
      <c r="SLE449" s="342"/>
      <c r="SLF449" s="342"/>
      <c r="SLG449" s="342"/>
      <c r="SLH449" s="342"/>
      <c r="SLI449" s="342"/>
      <c r="SLJ449" s="342"/>
      <c r="SLK449" s="342"/>
      <c r="SLL449" s="342"/>
      <c r="SLM449" s="342"/>
      <c r="SLN449" s="342"/>
      <c r="SLO449" s="342"/>
      <c r="SLP449" s="342"/>
      <c r="SLQ449" s="342"/>
      <c r="SLR449" s="342"/>
      <c r="SLS449" s="342"/>
      <c r="SLT449" s="342"/>
      <c r="SLU449" s="342"/>
      <c r="SLV449" s="342"/>
      <c r="SLW449" s="342"/>
      <c r="SLX449" s="342"/>
      <c r="SLY449" s="342"/>
      <c r="SLZ449" s="342"/>
      <c r="SMA449" s="342"/>
      <c r="SMB449" s="342"/>
      <c r="SMC449" s="342"/>
      <c r="SMD449" s="342"/>
      <c r="SME449" s="342"/>
      <c r="SMF449" s="342"/>
      <c r="SMG449" s="342"/>
      <c r="SMH449" s="342"/>
      <c r="SMI449" s="342"/>
      <c r="SMJ449" s="342"/>
      <c r="SMK449" s="342"/>
      <c r="SML449" s="342"/>
      <c r="SMM449" s="342"/>
      <c r="SMN449" s="342"/>
      <c r="SMO449" s="342"/>
      <c r="SMP449" s="342"/>
      <c r="SMQ449" s="342"/>
      <c r="SMR449" s="342"/>
      <c r="SMS449" s="342"/>
      <c r="SMT449" s="342"/>
      <c r="SMU449" s="342"/>
      <c r="SMV449" s="342"/>
      <c r="SMW449" s="342"/>
      <c r="SMX449" s="342"/>
      <c r="SMY449" s="342"/>
      <c r="SMZ449" s="342"/>
      <c r="SNA449" s="342"/>
      <c r="SNB449" s="342"/>
      <c r="SNC449" s="342"/>
      <c r="SND449" s="342"/>
      <c r="SNE449" s="342"/>
      <c r="SNF449" s="342"/>
      <c r="SNG449" s="342"/>
      <c r="SNH449" s="342"/>
      <c r="SNI449" s="342"/>
      <c r="SNJ449" s="342"/>
      <c r="SNK449" s="342"/>
      <c r="SNL449" s="342"/>
      <c r="SNM449" s="342"/>
      <c r="SNN449" s="342"/>
      <c r="SNO449" s="342"/>
      <c r="SNP449" s="342"/>
      <c r="SNQ449" s="342"/>
      <c r="SNR449" s="342"/>
      <c r="SNS449" s="342"/>
      <c r="SNT449" s="342"/>
      <c r="SNU449" s="342"/>
      <c r="SNV449" s="342"/>
      <c r="SNW449" s="342"/>
      <c r="SNX449" s="342"/>
      <c r="SNY449" s="342"/>
      <c r="SNZ449" s="342"/>
      <c r="SOA449" s="342"/>
      <c r="SOB449" s="342"/>
      <c r="SOC449" s="342"/>
      <c r="SOD449" s="342"/>
      <c r="SOE449" s="342"/>
      <c r="SOF449" s="342"/>
      <c r="SOG449" s="342"/>
      <c r="SOH449" s="342"/>
      <c r="SOI449" s="342"/>
      <c r="SOJ449" s="342"/>
      <c r="SOK449" s="342"/>
      <c r="SOL449" s="342"/>
      <c r="SOM449" s="342"/>
      <c r="SON449" s="342"/>
      <c r="SOO449" s="342"/>
      <c r="SOP449" s="342"/>
      <c r="SOQ449" s="342"/>
      <c r="SOR449" s="342"/>
      <c r="SOS449" s="342"/>
      <c r="SOT449" s="342"/>
      <c r="SOU449" s="342"/>
      <c r="SOV449" s="342"/>
      <c r="SOW449" s="342"/>
      <c r="SOX449" s="342"/>
      <c r="SOY449" s="342"/>
      <c r="SOZ449" s="342"/>
      <c r="SPA449" s="342"/>
      <c r="SPB449" s="342"/>
      <c r="SPC449" s="342"/>
      <c r="SPD449" s="342"/>
      <c r="SPE449" s="342"/>
      <c r="SPF449" s="342"/>
      <c r="SPG449" s="342"/>
      <c r="SPH449" s="342"/>
      <c r="SPI449" s="342"/>
      <c r="SPJ449" s="342"/>
      <c r="SPK449" s="342"/>
      <c r="SPL449" s="342"/>
      <c r="SPM449" s="342"/>
      <c r="SPN449" s="342"/>
      <c r="SPO449" s="342"/>
      <c r="SPP449" s="342"/>
      <c r="SPQ449" s="342"/>
      <c r="SPR449" s="342"/>
      <c r="SPS449" s="342"/>
      <c r="SPT449" s="342"/>
      <c r="SPU449" s="342"/>
      <c r="SPV449" s="342"/>
      <c r="SPW449" s="342"/>
      <c r="SPX449" s="342"/>
      <c r="SPY449" s="342"/>
      <c r="SPZ449" s="342"/>
      <c r="SQA449" s="342"/>
      <c r="SQB449" s="342"/>
      <c r="SQC449" s="342"/>
      <c r="SQD449" s="342"/>
      <c r="SQE449" s="342"/>
      <c r="SQF449" s="342"/>
      <c r="SQG449" s="342"/>
      <c r="SQH449" s="342"/>
      <c r="SQI449" s="342"/>
      <c r="SQJ449" s="342"/>
      <c r="SQK449" s="342"/>
      <c r="SQL449" s="342"/>
      <c r="SQM449" s="342"/>
      <c r="SQN449" s="342"/>
      <c r="SQO449" s="342"/>
      <c r="SQP449" s="342"/>
      <c r="SQQ449" s="342"/>
      <c r="SQR449" s="342"/>
      <c r="SQS449" s="342"/>
      <c r="SQT449" s="342"/>
      <c r="SQU449" s="342"/>
      <c r="SQV449" s="342"/>
      <c r="SQW449" s="342"/>
      <c r="SQX449" s="342"/>
      <c r="SQY449" s="342"/>
      <c r="SQZ449" s="342"/>
      <c r="SRA449" s="342"/>
      <c r="SRB449" s="342"/>
      <c r="SRC449" s="342"/>
      <c r="SRD449" s="342"/>
      <c r="SRE449" s="342"/>
      <c r="SRF449" s="342"/>
      <c r="SRG449" s="342"/>
      <c r="SRH449" s="342"/>
      <c r="SRI449" s="342"/>
      <c r="SRJ449" s="342"/>
      <c r="SRK449" s="342"/>
      <c r="SRL449" s="342"/>
      <c r="SRM449" s="342"/>
      <c r="SRN449" s="342"/>
      <c r="SRO449" s="342"/>
      <c r="SRP449" s="342"/>
      <c r="SRQ449" s="342"/>
      <c r="SRR449" s="342"/>
      <c r="SRS449" s="342"/>
      <c r="SRT449" s="342"/>
      <c r="SRU449" s="342"/>
      <c r="SRV449" s="342"/>
      <c r="SRW449" s="342"/>
      <c r="SRX449" s="342"/>
      <c r="SRY449" s="342"/>
      <c r="SRZ449" s="342"/>
      <c r="SSA449" s="342"/>
      <c r="SSB449" s="342"/>
      <c r="SSC449" s="342"/>
      <c r="SSD449" s="342"/>
      <c r="SSE449" s="342"/>
      <c r="SSF449" s="342"/>
      <c r="SSG449" s="342"/>
      <c r="SSH449" s="342"/>
      <c r="SSI449" s="342"/>
      <c r="SSJ449" s="342"/>
      <c r="SSK449" s="342"/>
      <c r="SSL449" s="342"/>
      <c r="SSM449" s="342"/>
      <c r="SSN449" s="342"/>
      <c r="SSO449" s="342"/>
      <c r="SSP449" s="342"/>
      <c r="SSQ449" s="342"/>
      <c r="SSR449" s="342"/>
      <c r="SSS449" s="342"/>
      <c r="SST449" s="342"/>
      <c r="SSU449" s="342"/>
      <c r="SSV449" s="342"/>
      <c r="SSW449" s="342"/>
      <c r="SSX449" s="342"/>
      <c r="SSY449" s="342"/>
      <c r="SSZ449" s="342"/>
      <c r="STA449" s="342"/>
      <c r="STB449" s="342"/>
      <c r="STC449" s="342"/>
      <c r="STD449" s="342"/>
      <c r="STE449" s="342"/>
      <c r="STF449" s="342"/>
      <c r="STG449" s="342"/>
      <c r="STH449" s="342"/>
      <c r="STI449" s="342"/>
      <c r="STJ449" s="342"/>
      <c r="STK449" s="342"/>
      <c r="STL449" s="342"/>
      <c r="STM449" s="342"/>
      <c r="STN449" s="342"/>
      <c r="STO449" s="342"/>
      <c r="STP449" s="342"/>
      <c r="STQ449" s="342"/>
      <c r="STR449" s="342"/>
      <c r="STS449" s="342"/>
      <c r="STT449" s="342"/>
      <c r="STU449" s="342"/>
      <c r="STV449" s="342"/>
      <c r="STW449" s="342"/>
      <c r="STX449" s="342"/>
      <c r="STY449" s="342"/>
      <c r="STZ449" s="342"/>
      <c r="SUA449" s="342"/>
      <c r="SUB449" s="342"/>
      <c r="SUC449" s="342"/>
      <c r="SUD449" s="342"/>
      <c r="SUE449" s="342"/>
      <c r="SUF449" s="342"/>
      <c r="SUG449" s="342"/>
      <c r="SUH449" s="342"/>
      <c r="SUI449" s="342"/>
      <c r="SUJ449" s="342"/>
      <c r="SUK449" s="342"/>
      <c r="SUL449" s="342"/>
      <c r="SUM449" s="342"/>
      <c r="SUN449" s="342"/>
      <c r="SUO449" s="342"/>
      <c r="SUP449" s="342"/>
      <c r="SUQ449" s="342"/>
      <c r="SUR449" s="342"/>
      <c r="SUS449" s="342"/>
      <c r="SUT449" s="342"/>
      <c r="SUU449" s="342"/>
      <c r="SUV449" s="342"/>
      <c r="SUW449" s="342"/>
      <c r="SUX449" s="342"/>
      <c r="SUY449" s="342"/>
      <c r="SUZ449" s="342"/>
      <c r="SVA449" s="342"/>
      <c r="SVB449" s="342"/>
      <c r="SVC449" s="342"/>
      <c r="SVD449" s="342"/>
      <c r="SVE449" s="342"/>
      <c r="SVF449" s="342"/>
      <c r="SVG449" s="342"/>
      <c r="SVH449" s="342"/>
      <c r="SVI449" s="342"/>
      <c r="SVJ449" s="342"/>
      <c r="SVK449" s="342"/>
      <c r="SVL449" s="342"/>
      <c r="SVM449" s="342"/>
      <c r="SVN449" s="342"/>
      <c r="SVO449" s="342"/>
      <c r="SVP449" s="342"/>
      <c r="SVQ449" s="342"/>
      <c r="SVR449" s="342"/>
      <c r="SVS449" s="342"/>
      <c r="SVT449" s="342"/>
      <c r="SVU449" s="342"/>
      <c r="SVV449" s="342"/>
      <c r="SVW449" s="342"/>
      <c r="SVX449" s="342"/>
      <c r="SVY449" s="342"/>
      <c r="SVZ449" s="342"/>
      <c r="SWA449" s="342"/>
      <c r="SWB449" s="342"/>
      <c r="SWC449" s="342"/>
      <c r="SWD449" s="342"/>
      <c r="SWE449" s="342"/>
      <c r="SWF449" s="342"/>
      <c r="SWG449" s="342"/>
      <c r="SWH449" s="342"/>
      <c r="SWI449" s="342"/>
      <c r="SWJ449" s="342"/>
      <c r="SWK449" s="342"/>
      <c r="SWL449" s="342"/>
      <c r="SWM449" s="342"/>
      <c r="SWN449" s="342"/>
      <c r="SWO449" s="342"/>
      <c r="SWP449" s="342"/>
      <c r="SWQ449" s="342"/>
      <c r="SWR449" s="342"/>
      <c r="SWS449" s="342"/>
      <c r="SWT449" s="342"/>
      <c r="SWU449" s="342"/>
      <c r="SWV449" s="342"/>
      <c r="SWW449" s="342"/>
      <c r="SWX449" s="342"/>
      <c r="SWY449" s="342"/>
      <c r="SWZ449" s="342"/>
      <c r="SXA449" s="342"/>
      <c r="SXB449" s="342"/>
      <c r="SXC449" s="342"/>
      <c r="SXD449" s="342"/>
      <c r="SXE449" s="342"/>
      <c r="SXF449" s="342"/>
      <c r="SXG449" s="342"/>
      <c r="SXH449" s="342"/>
      <c r="SXI449" s="342"/>
      <c r="SXJ449" s="342"/>
      <c r="SXK449" s="342"/>
      <c r="SXL449" s="342"/>
      <c r="SXM449" s="342"/>
      <c r="SXN449" s="342"/>
      <c r="SXO449" s="342"/>
      <c r="SXP449" s="342"/>
      <c r="SXQ449" s="342"/>
      <c r="SXR449" s="342"/>
      <c r="SXS449" s="342"/>
      <c r="SXT449" s="342"/>
      <c r="SXU449" s="342"/>
      <c r="SXV449" s="342"/>
      <c r="SXW449" s="342"/>
      <c r="SXX449" s="342"/>
      <c r="SXY449" s="342"/>
      <c r="SXZ449" s="342"/>
      <c r="SYA449" s="342"/>
      <c r="SYB449" s="342"/>
      <c r="SYC449" s="342"/>
      <c r="SYD449" s="342"/>
      <c r="SYE449" s="342"/>
      <c r="SYF449" s="342"/>
      <c r="SYG449" s="342"/>
      <c r="SYH449" s="342"/>
      <c r="SYI449" s="342"/>
      <c r="SYJ449" s="342"/>
      <c r="SYK449" s="342"/>
      <c r="SYL449" s="342"/>
      <c r="SYM449" s="342"/>
      <c r="SYN449" s="342"/>
      <c r="SYO449" s="342"/>
      <c r="SYP449" s="342"/>
      <c r="SYQ449" s="342"/>
      <c r="SYR449" s="342"/>
      <c r="SYS449" s="342"/>
      <c r="SYT449" s="342"/>
      <c r="SYU449" s="342"/>
      <c r="SYV449" s="342"/>
      <c r="SYW449" s="342"/>
      <c r="SYX449" s="342"/>
      <c r="SYY449" s="342"/>
      <c r="SYZ449" s="342"/>
      <c r="SZA449" s="342"/>
      <c r="SZB449" s="342"/>
      <c r="SZC449" s="342"/>
      <c r="SZD449" s="342"/>
      <c r="SZE449" s="342"/>
      <c r="SZF449" s="342"/>
      <c r="SZG449" s="342"/>
      <c r="SZH449" s="342"/>
      <c r="SZI449" s="342"/>
      <c r="SZJ449" s="342"/>
      <c r="SZK449" s="342"/>
      <c r="SZL449" s="342"/>
      <c r="SZM449" s="342"/>
      <c r="SZN449" s="342"/>
      <c r="SZO449" s="342"/>
      <c r="SZP449" s="342"/>
      <c r="SZQ449" s="342"/>
      <c r="SZR449" s="342"/>
      <c r="SZS449" s="342"/>
      <c r="SZT449" s="342"/>
      <c r="SZU449" s="342"/>
      <c r="SZV449" s="342"/>
      <c r="SZW449" s="342"/>
      <c r="SZX449" s="342"/>
      <c r="SZY449" s="342"/>
      <c r="SZZ449" s="342"/>
      <c r="TAA449" s="342"/>
      <c r="TAB449" s="342"/>
      <c r="TAC449" s="342"/>
      <c r="TAD449" s="342"/>
      <c r="TAE449" s="342"/>
      <c r="TAF449" s="342"/>
      <c r="TAG449" s="342"/>
      <c r="TAH449" s="342"/>
      <c r="TAI449" s="342"/>
      <c r="TAJ449" s="342"/>
      <c r="TAK449" s="342"/>
      <c r="TAL449" s="342"/>
      <c r="TAM449" s="342"/>
      <c r="TAN449" s="342"/>
      <c r="TAO449" s="342"/>
      <c r="TAP449" s="342"/>
      <c r="TAQ449" s="342"/>
      <c r="TAR449" s="342"/>
      <c r="TAS449" s="342"/>
      <c r="TAT449" s="342"/>
      <c r="TAU449" s="342"/>
      <c r="TAV449" s="342"/>
      <c r="TAW449" s="342"/>
      <c r="TAX449" s="342"/>
      <c r="TAY449" s="342"/>
      <c r="TAZ449" s="342"/>
      <c r="TBA449" s="342"/>
      <c r="TBB449" s="342"/>
      <c r="TBC449" s="342"/>
      <c r="TBD449" s="342"/>
      <c r="TBE449" s="342"/>
      <c r="TBF449" s="342"/>
      <c r="TBG449" s="342"/>
      <c r="TBH449" s="342"/>
      <c r="TBI449" s="342"/>
      <c r="TBJ449" s="342"/>
      <c r="TBK449" s="342"/>
      <c r="TBL449" s="342"/>
      <c r="TBM449" s="342"/>
      <c r="TBN449" s="342"/>
      <c r="TBO449" s="342"/>
      <c r="TBP449" s="342"/>
      <c r="TBQ449" s="342"/>
      <c r="TBR449" s="342"/>
      <c r="TBS449" s="342"/>
      <c r="TBT449" s="342"/>
      <c r="TBU449" s="342"/>
      <c r="TBV449" s="342"/>
      <c r="TBW449" s="342"/>
      <c r="TBX449" s="342"/>
      <c r="TBY449" s="342"/>
      <c r="TBZ449" s="342"/>
      <c r="TCA449" s="342"/>
      <c r="TCB449" s="342"/>
      <c r="TCC449" s="342"/>
      <c r="TCD449" s="342"/>
      <c r="TCE449" s="342"/>
      <c r="TCF449" s="342"/>
      <c r="TCG449" s="342"/>
      <c r="TCH449" s="342"/>
      <c r="TCI449" s="342"/>
      <c r="TCJ449" s="342"/>
      <c r="TCK449" s="342"/>
      <c r="TCL449" s="342"/>
      <c r="TCM449" s="342"/>
      <c r="TCN449" s="342"/>
      <c r="TCO449" s="342"/>
      <c r="TCP449" s="342"/>
      <c r="TCQ449" s="342"/>
      <c r="TCR449" s="342"/>
      <c r="TCS449" s="342"/>
      <c r="TCT449" s="342"/>
      <c r="TCU449" s="342"/>
      <c r="TCV449" s="342"/>
      <c r="TCW449" s="342"/>
      <c r="TCX449" s="342"/>
      <c r="TCY449" s="342"/>
      <c r="TCZ449" s="342"/>
      <c r="TDA449" s="342"/>
      <c r="TDB449" s="342"/>
      <c r="TDC449" s="342"/>
      <c r="TDD449" s="342"/>
      <c r="TDE449" s="342"/>
      <c r="TDF449" s="342"/>
      <c r="TDG449" s="342"/>
      <c r="TDH449" s="342"/>
      <c r="TDI449" s="342"/>
      <c r="TDJ449" s="342"/>
      <c r="TDK449" s="342"/>
      <c r="TDL449" s="342"/>
      <c r="TDM449" s="342"/>
      <c r="TDN449" s="342"/>
      <c r="TDO449" s="342"/>
      <c r="TDP449" s="342"/>
      <c r="TDQ449" s="342"/>
      <c r="TDR449" s="342"/>
      <c r="TDS449" s="342"/>
      <c r="TDT449" s="342"/>
      <c r="TDU449" s="342"/>
      <c r="TDV449" s="342"/>
      <c r="TDW449" s="342"/>
      <c r="TDX449" s="342"/>
      <c r="TDY449" s="342"/>
      <c r="TDZ449" s="342"/>
      <c r="TEA449" s="342"/>
      <c r="TEB449" s="342"/>
      <c r="TEC449" s="342"/>
      <c r="TED449" s="342"/>
      <c r="TEE449" s="342"/>
      <c r="TEF449" s="342"/>
      <c r="TEG449" s="342"/>
      <c r="TEH449" s="342"/>
      <c r="TEI449" s="342"/>
      <c r="TEJ449" s="342"/>
      <c r="TEK449" s="342"/>
      <c r="TEL449" s="342"/>
      <c r="TEM449" s="342"/>
      <c r="TEN449" s="342"/>
      <c r="TEO449" s="342"/>
      <c r="TEP449" s="342"/>
      <c r="TEQ449" s="342"/>
      <c r="TER449" s="342"/>
      <c r="TES449" s="342"/>
      <c r="TET449" s="342"/>
      <c r="TEU449" s="342"/>
      <c r="TEV449" s="342"/>
      <c r="TEW449" s="342"/>
      <c r="TEX449" s="342"/>
      <c r="TEY449" s="342"/>
      <c r="TEZ449" s="342"/>
      <c r="TFA449" s="342"/>
      <c r="TFB449" s="342"/>
      <c r="TFC449" s="342"/>
      <c r="TFD449" s="342"/>
      <c r="TFE449" s="342"/>
      <c r="TFF449" s="342"/>
      <c r="TFG449" s="342"/>
      <c r="TFH449" s="342"/>
      <c r="TFI449" s="342"/>
      <c r="TFJ449" s="342"/>
      <c r="TFK449" s="342"/>
      <c r="TFL449" s="342"/>
      <c r="TFM449" s="342"/>
      <c r="TFN449" s="342"/>
      <c r="TFO449" s="342"/>
      <c r="TFP449" s="342"/>
      <c r="TFQ449" s="342"/>
      <c r="TFR449" s="342"/>
      <c r="TFS449" s="342"/>
      <c r="TFT449" s="342"/>
      <c r="TFU449" s="342"/>
      <c r="TFV449" s="342"/>
      <c r="TFW449" s="342"/>
      <c r="TFX449" s="342"/>
      <c r="TFY449" s="342"/>
      <c r="TFZ449" s="342"/>
      <c r="TGA449" s="342"/>
      <c r="TGB449" s="342"/>
      <c r="TGC449" s="342"/>
      <c r="TGD449" s="342"/>
      <c r="TGE449" s="342"/>
      <c r="TGF449" s="342"/>
      <c r="TGG449" s="342"/>
      <c r="TGH449" s="342"/>
      <c r="TGI449" s="342"/>
      <c r="TGJ449" s="342"/>
      <c r="TGK449" s="342"/>
      <c r="TGL449" s="342"/>
      <c r="TGM449" s="342"/>
      <c r="TGN449" s="342"/>
      <c r="TGO449" s="342"/>
      <c r="TGP449" s="342"/>
      <c r="TGQ449" s="342"/>
      <c r="TGR449" s="342"/>
      <c r="TGS449" s="342"/>
      <c r="TGT449" s="342"/>
      <c r="TGU449" s="342"/>
      <c r="TGV449" s="342"/>
      <c r="TGW449" s="342"/>
      <c r="TGX449" s="342"/>
      <c r="TGY449" s="342"/>
      <c r="TGZ449" s="342"/>
      <c r="THA449" s="342"/>
      <c r="THB449" s="342"/>
      <c r="THC449" s="342"/>
      <c r="THD449" s="342"/>
      <c r="THE449" s="342"/>
      <c r="THF449" s="342"/>
      <c r="THG449" s="342"/>
      <c r="THH449" s="342"/>
      <c r="THI449" s="342"/>
      <c r="THJ449" s="342"/>
      <c r="THK449" s="342"/>
      <c r="THL449" s="342"/>
      <c r="THM449" s="342"/>
      <c r="THN449" s="342"/>
      <c r="THO449" s="342"/>
      <c r="THP449" s="342"/>
      <c r="THQ449" s="342"/>
      <c r="THR449" s="342"/>
      <c r="THS449" s="342"/>
      <c r="THT449" s="342"/>
      <c r="THU449" s="342"/>
      <c r="THV449" s="342"/>
      <c r="THW449" s="342"/>
      <c r="THX449" s="342"/>
      <c r="THY449" s="342"/>
      <c r="THZ449" s="342"/>
      <c r="TIA449" s="342"/>
      <c r="TIB449" s="342"/>
      <c r="TIC449" s="342"/>
      <c r="TID449" s="342"/>
      <c r="TIE449" s="342"/>
      <c r="TIF449" s="342"/>
      <c r="TIG449" s="342"/>
      <c r="TIH449" s="342"/>
      <c r="TII449" s="342"/>
      <c r="TIJ449" s="342"/>
      <c r="TIK449" s="342"/>
      <c r="TIL449" s="342"/>
      <c r="TIM449" s="342"/>
      <c r="TIN449" s="342"/>
      <c r="TIO449" s="342"/>
      <c r="TIP449" s="342"/>
      <c r="TIQ449" s="342"/>
      <c r="TIR449" s="342"/>
      <c r="TIS449" s="342"/>
      <c r="TIT449" s="342"/>
      <c r="TIU449" s="342"/>
      <c r="TIV449" s="342"/>
      <c r="TIW449" s="342"/>
      <c r="TIX449" s="342"/>
      <c r="TIY449" s="342"/>
      <c r="TIZ449" s="342"/>
      <c r="TJA449" s="342"/>
      <c r="TJB449" s="342"/>
      <c r="TJC449" s="342"/>
      <c r="TJD449" s="342"/>
      <c r="TJE449" s="342"/>
      <c r="TJF449" s="342"/>
      <c r="TJG449" s="342"/>
      <c r="TJH449" s="342"/>
      <c r="TJI449" s="342"/>
      <c r="TJJ449" s="342"/>
      <c r="TJK449" s="342"/>
      <c r="TJL449" s="342"/>
      <c r="TJM449" s="342"/>
      <c r="TJN449" s="342"/>
      <c r="TJO449" s="342"/>
      <c r="TJP449" s="342"/>
      <c r="TJQ449" s="342"/>
      <c r="TJR449" s="342"/>
      <c r="TJS449" s="342"/>
      <c r="TJT449" s="342"/>
      <c r="TJU449" s="342"/>
      <c r="TJV449" s="342"/>
      <c r="TJW449" s="342"/>
      <c r="TJX449" s="342"/>
      <c r="TJY449" s="342"/>
      <c r="TJZ449" s="342"/>
      <c r="TKA449" s="342"/>
      <c r="TKB449" s="342"/>
      <c r="TKC449" s="342"/>
      <c r="TKD449" s="342"/>
      <c r="TKE449" s="342"/>
      <c r="TKF449" s="342"/>
      <c r="TKG449" s="342"/>
      <c r="TKH449" s="342"/>
      <c r="TKI449" s="342"/>
      <c r="TKJ449" s="342"/>
      <c r="TKK449" s="342"/>
      <c r="TKL449" s="342"/>
      <c r="TKM449" s="342"/>
      <c r="TKN449" s="342"/>
      <c r="TKO449" s="342"/>
      <c r="TKP449" s="342"/>
      <c r="TKQ449" s="342"/>
      <c r="TKR449" s="342"/>
      <c r="TKS449" s="342"/>
      <c r="TKT449" s="342"/>
      <c r="TKU449" s="342"/>
      <c r="TKV449" s="342"/>
      <c r="TKW449" s="342"/>
      <c r="TKX449" s="342"/>
      <c r="TKY449" s="342"/>
      <c r="TKZ449" s="342"/>
      <c r="TLA449" s="342"/>
      <c r="TLB449" s="342"/>
      <c r="TLC449" s="342"/>
      <c r="TLD449" s="342"/>
      <c r="TLE449" s="342"/>
      <c r="TLF449" s="342"/>
      <c r="TLG449" s="342"/>
      <c r="TLH449" s="342"/>
      <c r="TLI449" s="342"/>
      <c r="TLJ449" s="342"/>
      <c r="TLK449" s="342"/>
      <c r="TLL449" s="342"/>
      <c r="TLM449" s="342"/>
      <c r="TLN449" s="342"/>
      <c r="TLO449" s="342"/>
      <c r="TLP449" s="342"/>
      <c r="TLQ449" s="342"/>
      <c r="TLR449" s="342"/>
      <c r="TLS449" s="342"/>
      <c r="TLT449" s="342"/>
      <c r="TLU449" s="342"/>
      <c r="TLV449" s="342"/>
      <c r="TLW449" s="342"/>
      <c r="TLX449" s="342"/>
      <c r="TLY449" s="342"/>
      <c r="TLZ449" s="342"/>
      <c r="TMA449" s="342"/>
      <c r="TMB449" s="342"/>
      <c r="TMC449" s="342"/>
      <c r="TMD449" s="342"/>
      <c r="TME449" s="342"/>
      <c r="TMF449" s="342"/>
      <c r="TMG449" s="342"/>
      <c r="TMH449" s="342"/>
      <c r="TMI449" s="342"/>
      <c r="TMJ449" s="342"/>
      <c r="TMK449" s="342"/>
      <c r="TML449" s="342"/>
      <c r="TMM449" s="342"/>
      <c r="TMN449" s="342"/>
      <c r="TMO449" s="342"/>
      <c r="TMP449" s="342"/>
      <c r="TMQ449" s="342"/>
      <c r="TMR449" s="342"/>
      <c r="TMS449" s="342"/>
      <c r="TMT449" s="342"/>
      <c r="TMU449" s="342"/>
      <c r="TMV449" s="342"/>
      <c r="TMW449" s="342"/>
      <c r="TMX449" s="342"/>
      <c r="TMY449" s="342"/>
      <c r="TMZ449" s="342"/>
      <c r="TNA449" s="342"/>
      <c r="TNB449" s="342"/>
      <c r="TNC449" s="342"/>
      <c r="TND449" s="342"/>
      <c r="TNE449" s="342"/>
      <c r="TNF449" s="342"/>
      <c r="TNG449" s="342"/>
      <c r="TNH449" s="342"/>
      <c r="TNI449" s="342"/>
      <c r="TNJ449" s="342"/>
      <c r="TNK449" s="342"/>
      <c r="TNL449" s="342"/>
      <c r="TNM449" s="342"/>
      <c r="TNN449" s="342"/>
      <c r="TNO449" s="342"/>
      <c r="TNP449" s="342"/>
      <c r="TNQ449" s="342"/>
      <c r="TNR449" s="342"/>
      <c r="TNS449" s="342"/>
      <c r="TNT449" s="342"/>
      <c r="TNU449" s="342"/>
      <c r="TNV449" s="342"/>
      <c r="TNW449" s="342"/>
      <c r="TNX449" s="342"/>
      <c r="TNY449" s="342"/>
      <c r="TNZ449" s="342"/>
      <c r="TOA449" s="342"/>
      <c r="TOB449" s="342"/>
      <c r="TOC449" s="342"/>
      <c r="TOD449" s="342"/>
      <c r="TOE449" s="342"/>
      <c r="TOF449" s="342"/>
      <c r="TOG449" s="342"/>
      <c r="TOH449" s="342"/>
      <c r="TOI449" s="342"/>
      <c r="TOJ449" s="342"/>
      <c r="TOK449" s="342"/>
      <c r="TOL449" s="342"/>
      <c r="TOM449" s="342"/>
      <c r="TON449" s="342"/>
      <c r="TOO449" s="342"/>
      <c r="TOP449" s="342"/>
      <c r="TOQ449" s="342"/>
      <c r="TOR449" s="342"/>
      <c r="TOS449" s="342"/>
      <c r="TOT449" s="342"/>
      <c r="TOU449" s="342"/>
      <c r="TOV449" s="342"/>
      <c r="TOW449" s="342"/>
      <c r="TOX449" s="342"/>
      <c r="TOY449" s="342"/>
      <c r="TOZ449" s="342"/>
      <c r="TPA449" s="342"/>
      <c r="TPB449" s="342"/>
      <c r="TPC449" s="342"/>
      <c r="TPD449" s="342"/>
      <c r="TPE449" s="342"/>
      <c r="TPF449" s="342"/>
      <c r="TPG449" s="342"/>
      <c r="TPH449" s="342"/>
      <c r="TPI449" s="342"/>
      <c r="TPJ449" s="342"/>
      <c r="TPK449" s="342"/>
      <c r="TPL449" s="342"/>
      <c r="TPM449" s="342"/>
      <c r="TPN449" s="342"/>
      <c r="TPO449" s="342"/>
      <c r="TPP449" s="342"/>
      <c r="TPQ449" s="342"/>
      <c r="TPR449" s="342"/>
      <c r="TPS449" s="342"/>
      <c r="TPT449" s="342"/>
      <c r="TPU449" s="342"/>
      <c r="TPV449" s="342"/>
      <c r="TPW449" s="342"/>
      <c r="TPX449" s="342"/>
      <c r="TPY449" s="342"/>
      <c r="TPZ449" s="342"/>
      <c r="TQA449" s="342"/>
      <c r="TQB449" s="342"/>
      <c r="TQC449" s="342"/>
      <c r="TQD449" s="342"/>
      <c r="TQE449" s="342"/>
      <c r="TQF449" s="342"/>
      <c r="TQG449" s="342"/>
      <c r="TQH449" s="342"/>
      <c r="TQI449" s="342"/>
      <c r="TQJ449" s="342"/>
      <c r="TQK449" s="342"/>
      <c r="TQL449" s="342"/>
      <c r="TQM449" s="342"/>
      <c r="TQN449" s="342"/>
      <c r="TQO449" s="342"/>
      <c r="TQP449" s="342"/>
      <c r="TQQ449" s="342"/>
      <c r="TQR449" s="342"/>
      <c r="TQS449" s="342"/>
      <c r="TQT449" s="342"/>
      <c r="TQU449" s="342"/>
      <c r="TQV449" s="342"/>
      <c r="TQW449" s="342"/>
      <c r="TQX449" s="342"/>
      <c r="TQY449" s="342"/>
      <c r="TQZ449" s="342"/>
      <c r="TRA449" s="342"/>
      <c r="TRB449" s="342"/>
      <c r="TRC449" s="342"/>
      <c r="TRD449" s="342"/>
      <c r="TRE449" s="342"/>
      <c r="TRF449" s="342"/>
      <c r="TRG449" s="342"/>
      <c r="TRH449" s="342"/>
      <c r="TRI449" s="342"/>
      <c r="TRJ449" s="342"/>
      <c r="TRK449" s="342"/>
      <c r="TRL449" s="342"/>
      <c r="TRM449" s="342"/>
      <c r="TRN449" s="342"/>
      <c r="TRO449" s="342"/>
      <c r="TRP449" s="342"/>
      <c r="TRQ449" s="342"/>
      <c r="TRR449" s="342"/>
      <c r="TRS449" s="342"/>
      <c r="TRT449" s="342"/>
      <c r="TRU449" s="342"/>
      <c r="TRV449" s="342"/>
      <c r="TRW449" s="342"/>
      <c r="TRX449" s="342"/>
      <c r="TRY449" s="342"/>
      <c r="TRZ449" s="342"/>
      <c r="TSA449" s="342"/>
      <c r="TSB449" s="342"/>
      <c r="TSC449" s="342"/>
      <c r="TSD449" s="342"/>
      <c r="TSE449" s="342"/>
      <c r="TSF449" s="342"/>
      <c r="TSG449" s="342"/>
      <c r="TSH449" s="342"/>
      <c r="TSI449" s="342"/>
      <c r="TSJ449" s="342"/>
      <c r="TSK449" s="342"/>
      <c r="TSL449" s="342"/>
      <c r="TSM449" s="342"/>
      <c r="TSN449" s="342"/>
      <c r="TSO449" s="342"/>
      <c r="TSP449" s="342"/>
      <c r="TSQ449" s="342"/>
      <c r="TSR449" s="342"/>
      <c r="TSS449" s="342"/>
      <c r="TST449" s="342"/>
      <c r="TSU449" s="342"/>
      <c r="TSV449" s="342"/>
      <c r="TSW449" s="342"/>
      <c r="TSX449" s="342"/>
      <c r="TSY449" s="342"/>
      <c r="TSZ449" s="342"/>
      <c r="TTA449" s="342"/>
      <c r="TTB449" s="342"/>
      <c r="TTC449" s="342"/>
      <c r="TTD449" s="342"/>
      <c r="TTE449" s="342"/>
      <c r="TTF449" s="342"/>
      <c r="TTG449" s="342"/>
      <c r="TTH449" s="342"/>
      <c r="TTI449" s="342"/>
      <c r="TTJ449" s="342"/>
      <c r="TTK449" s="342"/>
      <c r="TTL449" s="342"/>
      <c r="TTM449" s="342"/>
      <c r="TTN449" s="342"/>
      <c r="TTO449" s="342"/>
      <c r="TTP449" s="342"/>
      <c r="TTQ449" s="342"/>
      <c r="TTR449" s="342"/>
      <c r="TTS449" s="342"/>
      <c r="TTT449" s="342"/>
      <c r="TTU449" s="342"/>
      <c r="TTV449" s="342"/>
      <c r="TTW449" s="342"/>
      <c r="TTX449" s="342"/>
      <c r="TTY449" s="342"/>
      <c r="TTZ449" s="342"/>
      <c r="TUA449" s="342"/>
      <c r="TUB449" s="342"/>
      <c r="TUC449" s="342"/>
      <c r="TUD449" s="342"/>
      <c r="TUE449" s="342"/>
      <c r="TUF449" s="342"/>
      <c r="TUG449" s="342"/>
      <c r="TUH449" s="342"/>
      <c r="TUI449" s="342"/>
      <c r="TUJ449" s="342"/>
      <c r="TUK449" s="342"/>
      <c r="TUL449" s="342"/>
      <c r="TUM449" s="342"/>
      <c r="TUN449" s="342"/>
      <c r="TUO449" s="342"/>
      <c r="TUP449" s="342"/>
      <c r="TUQ449" s="342"/>
      <c r="TUR449" s="342"/>
      <c r="TUS449" s="342"/>
      <c r="TUT449" s="342"/>
      <c r="TUU449" s="342"/>
      <c r="TUV449" s="342"/>
      <c r="TUW449" s="342"/>
      <c r="TUX449" s="342"/>
      <c r="TUY449" s="342"/>
      <c r="TUZ449" s="342"/>
      <c r="TVA449" s="342"/>
      <c r="TVB449" s="342"/>
      <c r="TVC449" s="342"/>
      <c r="TVD449" s="342"/>
      <c r="TVE449" s="342"/>
      <c r="TVF449" s="342"/>
      <c r="TVG449" s="342"/>
      <c r="TVH449" s="342"/>
      <c r="TVI449" s="342"/>
      <c r="TVJ449" s="342"/>
      <c r="TVK449" s="342"/>
      <c r="TVL449" s="342"/>
      <c r="TVM449" s="342"/>
      <c r="TVN449" s="342"/>
      <c r="TVO449" s="342"/>
      <c r="TVP449" s="342"/>
      <c r="TVQ449" s="342"/>
      <c r="TVR449" s="342"/>
      <c r="TVS449" s="342"/>
      <c r="TVT449" s="342"/>
      <c r="TVU449" s="342"/>
      <c r="TVV449" s="342"/>
      <c r="TVW449" s="342"/>
      <c r="TVX449" s="342"/>
      <c r="TVY449" s="342"/>
      <c r="TVZ449" s="342"/>
      <c r="TWA449" s="342"/>
      <c r="TWB449" s="342"/>
      <c r="TWC449" s="342"/>
      <c r="TWD449" s="342"/>
      <c r="TWE449" s="342"/>
      <c r="TWF449" s="342"/>
      <c r="TWG449" s="342"/>
      <c r="TWH449" s="342"/>
      <c r="TWI449" s="342"/>
      <c r="TWJ449" s="342"/>
      <c r="TWK449" s="342"/>
      <c r="TWL449" s="342"/>
      <c r="TWM449" s="342"/>
      <c r="TWN449" s="342"/>
      <c r="TWO449" s="342"/>
      <c r="TWP449" s="342"/>
      <c r="TWQ449" s="342"/>
      <c r="TWR449" s="342"/>
      <c r="TWS449" s="342"/>
      <c r="TWT449" s="342"/>
      <c r="TWU449" s="342"/>
      <c r="TWV449" s="342"/>
      <c r="TWW449" s="342"/>
      <c r="TWX449" s="342"/>
      <c r="TWY449" s="342"/>
      <c r="TWZ449" s="342"/>
      <c r="TXA449" s="342"/>
      <c r="TXB449" s="342"/>
      <c r="TXC449" s="342"/>
      <c r="TXD449" s="342"/>
      <c r="TXE449" s="342"/>
      <c r="TXF449" s="342"/>
      <c r="TXG449" s="342"/>
      <c r="TXH449" s="342"/>
      <c r="TXI449" s="342"/>
      <c r="TXJ449" s="342"/>
      <c r="TXK449" s="342"/>
      <c r="TXL449" s="342"/>
      <c r="TXM449" s="342"/>
      <c r="TXN449" s="342"/>
      <c r="TXO449" s="342"/>
      <c r="TXP449" s="342"/>
      <c r="TXQ449" s="342"/>
      <c r="TXR449" s="342"/>
      <c r="TXS449" s="342"/>
      <c r="TXT449" s="342"/>
      <c r="TXU449" s="342"/>
      <c r="TXV449" s="342"/>
      <c r="TXW449" s="342"/>
      <c r="TXX449" s="342"/>
      <c r="TXY449" s="342"/>
      <c r="TXZ449" s="342"/>
      <c r="TYA449" s="342"/>
      <c r="TYB449" s="342"/>
      <c r="TYC449" s="342"/>
      <c r="TYD449" s="342"/>
      <c r="TYE449" s="342"/>
      <c r="TYF449" s="342"/>
      <c r="TYG449" s="342"/>
      <c r="TYH449" s="342"/>
      <c r="TYI449" s="342"/>
      <c r="TYJ449" s="342"/>
      <c r="TYK449" s="342"/>
      <c r="TYL449" s="342"/>
      <c r="TYM449" s="342"/>
      <c r="TYN449" s="342"/>
      <c r="TYO449" s="342"/>
      <c r="TYP449" s="342"/>
      <c r="TYQ449" s="342"/>
      <c r="TYR449" s="342"/>
      <c r="TYS449" s="342"/>
      <c r="TYT449" s="342"/>
      <c r="TYU449" s="342"/>
      <c r="TYV449" s="342"/>
      <c r="TYW449" s="342"/>
      <c r="TYX449" s="342"/>
      <c r="TYY449" s="342"/>
      <c r="TYZ449" s="342"/>
      <c r="TZA449" s="342"/>
      <c r="TZB449" s="342"/>
      <c r="TZC449" s="342"/>
      <c r="TZD449" s="342"/>
      <c r="TZE449" s="342"/>
      <c r="TZF449" s="342"/>
      <c r="TZG449" s="342"/>
      <c r="TZH449" s="342"/>
      <c r="TZI449" s="342"/>
      <c r="TZJ449" s="342"/>
      <c r="TZK449" s="342"/>
      <c r="TZL449" s="342"/>
      <c r="TZM449" s="342"/>
      <c r="TZN449" s="342"/>
      <c r="TZO449" s="342"/>
      <c r="TZP449" s="342"/>
      <c r="TZQ449" s="342"/>
      <c r="TZR449" s="342"/>
      <c r="TZS449" s="342"/>
      <c r="TZT449" s="342"/>
      <c r="TZU449" s="342"/>
      <c r="TZV449" s="342"/>
      <c r="TZW449" s="342"/>
      <c r="TZX449" s="342"/>
      <c r="TZY449" s="342"/>
      <c r="TZZ449" s="342"/>
      <c r="UAA449" s="342"/>
      <c r="UAB449" s="342"/>
      <c r="UAC449" s="342"/>
      <c r="UAD449" s="342"/>
      <c r="UAE449" s="342"/>
      <c r="UAF449" s="342"/>
      <c r="UAG449" s="342"/>
      <c r="UAH449" s="342"/>
      <c r="UAI449" s="342"/>
      <c r="UAJ449" s="342"/>
      <c r="UAK449" s="342"/>
      <c r="UAL449" s="342"/>
      <c r="UAM449" s="342"/>
      <c r="UAN449" s="342"/>
      <c r="UAO449" s="342"/>
      <c r="UAP449" s="342"/>
      <c r="UAQ449" s="342"/>
      <c r="UAR449" s="342"/>
      <c r="UAS449" s="342"/>
      <c r="UAT449" s="342"/>
      <c r="UAU449" s="342"/>
      <c r="UAV449" s="342"/>
      <c r="UAW449" s="342"/>
      <c r="UAX449" s="342"/>
      <c r="UAY449" s="342"/>
      <c r="UAZ449" s="342"/>
      <c r="UBA449" s="342"/>
      <c r="UBB449" s="342"/>
      <c r="UBC449" s="342"/>
      <c r="UBD449" s="342"/>
      <c r="UBE449" s="342"/>
      <c r="UBF449" s="342"/>
      <c r="UBG449" s="342"/>
      <c r="UBH449" s="342"/>
      <c r="UBI449" s="342"/>
      <c r="UBJ449" s="342"/>
      <c r="UBK449" s="342"/>
      <c r="UBL449" s="342"/>
      <c r="UBM449" s="342"/>
      <c r="UBN449" s="342"/>
      <c r="UBO449" s="342"/>
      <c r="UBP449" s="342"/>
      <c r="UBQ449" s="342"/>
      <c r="UBR449" s="342"/>
      <c r="UBS449" s="342"/>
      <c r="UBT449" s="342"/>
      <c r="UBU449" s="342"/>
      <c r="UBV449" s="342"/>
      <c r="UBW449" s="342"/>
      <c r="UBX449" s="342"/>
      <c r="UBY449" s="342"/>
      <c r="UBZ449" s="342"/>
      <c r="UCA449" s="342"/>
      <c r="UCB449" s="342"/>
      <c r="UCC449" s="342"/>
      <c r="UCD449" s="342"/>
      <c r="UCE449" s="342"/>
      <c r="UCF449" s="342"/>
      <c r="UCG449" s="342"/>
      <c r="UCH449" s="342"/>
      <c r="UCI449" s="342"/>
      <c r="UCJ449" s="342"/>
      <c r="UCK449" s="342"/>
      <c r="UCL449" s="342"/>
      <c r="UCM449" s="342"/>
      <c r="UCN449" s="342"/>
      <c r="UCO449" s="342"/>
      <c r="UCP449" s="342"/>
      <c r="UCQ449" s="342"/>
      <c r="UCR449" s="342"/>
      <c r="UCS449" s="342"/>
      <c r="UCT449" s="342"/>
      <c r="UCU449" s="342"/>
      <c r="UCV449" s="342"/>
      <c r="UCW449" s="342"/>
      <c r="UCX449" s="342"/>
      <c r="UCY449" s="342"/>
      <c r="UCZ449" s="342"/>
      <c r="UDA449" s="342"/>
      <c r="UDB449" s="342"/>
      <c r="UDC449" s="342"/>
      <c r="UDD449" s="342"/>
      <c r="UDE449" s="342"/>
      <c r="UDF449" s="342"/>
      <c r="UDG449" s="342"/>
      <c r="UDH449" s="342"/>
      <c r="UDI449" s="342"/>
      <c r="UDJ449" s="342"/>
      <c r="UDK449" s="342"/>
      <c r="UDL449" s="342"/>
      <c r="UDM449" s="342"/>
      <c r="UDN449" s="342"/>
      <c r="UDO449" s="342"/>
      <c r="UDP449" s="342"/>
      <c r="UDQ449" s="342"/>
      <c r="UDR449" s="342"/>
      <c r="UDS449" s="342"/>
      <c r="UDT449" s="342"/>
      <c r="UDU449" s="342"/>
      <c r="UDV449" s="342"/>
      <c r="UDW449" s="342"/>
      <c r="UDX449" s="342"/>
      <c r="UDY449" s="342"/>
      <c r="UDZ449" s="342"/>
      <c r="UEA449" s="342"/>
      <c r="UEB449" s="342"/>
      <c r="UEC449" s="342"/>
      <c r="UED449" s="342"/>
      <c r="UEE449" s="342"/>
      <c r="UEF449" s="342"/>
      <c r="UEG449" s="342"/>
      <c r="UEH449" s="342"/>
      <c r="UEI449" s="342"/>
      <c r="UEJ449" s="342"/>
      <c r="UEK449" s="342"/>
      <c r="UEL449" s="342"/>
      <c r="UEM449" s="342"/>
      <c r="UEN449" s="342"/>
      <c r="UEO449" s="342"/>
      <c r="UEP449" s="342"/>
      <c r="UEQ449" s="342"/>
      <c r="UER449" s="342"/>
      <c r="UES449" s="342"/>
      <c r="UET449" s="342"/>
      <c r="UEU449" s="342"/>
      <c r="UEV449" s="342"/>
      <c r="UEW449" s="342"/>
      <c r="UEX449" s="342"/>
      <c r="UEY449" s="342"/>
      <c r="UEZ449" s="342"/>
      <c r="UFA449" s="342"/>
      <c r="UFB449" s="342"/>
      <c r="UFC449" s="342"/>
      <c r="UFD449" s="342"/>
      <c r="UFE449" s="342"/>
      <c r="UFF449" s="342"/>
      <c r="UFG449" s="342"/>
      <c r="UFH449" s="342"/>
      <c r="UFI449" s="342"/>
      <c r="UFJ449" s="342"/>
      <c r="UFK449" s="342"/>
      <c r="UFL449" s="342"/>
      <c r="UFM449" s="342"/>
      <c r="UFN449" s="342"/>
      <c r="UFO449" s="342"/>
      <c r="UFP449" s="342"/>
      <c r="UFQ449" s="342"/>
      <c r="UFR449" s="342"/>
      <c r="UFS449" s="342"/>
      <c r="UFT449" s="342"/>
      <c r="UFU449" s="342"/>
      <c r="UFV449" s="342"/>
      <c r="UFW449" s="342"/>
      <c r="UFX449" s="342"/>
      <c r="UFY449" s="342"/>
      <c r="UFZ449" s="342"/>
      <c r="UGA449" s="342"/>
      <c r="UGB449" s="342"/>
      <c r="UGC449" s="342"/>
      <c r="UGD449" s="342"/>
      <c r="UGE449" s="342"/>
      <c r="UGF449" s="342"/>
      <c r="UGG449" s="342"/>
      <c r="UGH449" s="342"/>
      <c r="UGI449" s="342"/>
      <c r="UGJ449" s="342"/>
      <c r="UGK449" s="342"/>
      <c r="UGL449" s="342"/>
      <c r="UGM449" s="342"/>
      <c r="UGN449" s="342"/>
      <c r="UGO449" s="342"/>
      <c r="UGP449" s="342"/>
      <c r="UGQ449" s="342"/>
      <c r="UGR449" s="342"/>
      <c r="UGS449" s="342"/>
      <c r="UGT449" s="342"/>
      <c r="UGU449" s="342"/>
      <c r="UGV449" s="342"/>
      <c r="UGW449" s="342"/>
      <c r="UGX449" s="342"/>
      <c r="UGY449" s="342"/>
      <c r="UGZ449" s="342"/>
      <c r="UHA449" s="342"/>
      <c r="UHB449" s="342"/>
      <c r="UHC449" s="342"/>
      <c r="UHD449" s="342"/>
      <c r="UHE449" s="342"/>
      <c r="UHF449" s="342"/>
      <c r="UHG449" s="342"/>
      <c r="UHH449" s="342"/>
      <c r="UHI449" s="342"/>
      <c r="UHJ449" s="342"/>
      <c r="UHK449" s="342"/>
      <c r="UHL449" s="342"/>
      <c r="UHM449" s="342"/>
      <c r="UHN449" s="342"/>
      <c r="UHO449" s="342"/>
      <c r="UHP449" s="342"/>
      <c r="UHQ449" s="342"/>
      <c r="UHR449" s="342"/>
      <c r="UHS449" s="342"/>
      <c r="UHT449" s="342"/>
      <c r="UHU449" s="342"/>
      <c r="UHV449" s="342"/>
      <c r="UHW449" s="342"/>
      <c r="UHX449" s="342"/>
      <c r="UHY449" s="342"/>
      <c r="UHZ449" s="342"/>
      <c r="UIA449" s="342"/>
      <c r="UIB449" s="342"/>
      <c r="UIC449" s="342"/>
      <c r="UID449" s="342"/>
      <c r="UIE449" s="342"/>
      <c r="UIF449" s="342"/>
      <c r="UIG449" s="342"/>
      <c r="UIH449" s="342"/>
      <c r="UII449" s="342"/>
      <c r="UIJ449" s="342"/>
      <c r="UIK449" s="342"/>
      <c r="UIL449" s="342"/>
      <c r="UIM449" s="342"/>
      <c r="UIN449" s="342"/>
      <c r="UIO449" s="342"/>
      <c r="UIP449" s="342"/>
      <c r="UIQ449" s="342"/>
      <c r="UIR449" s="342"/>
      <c r="UIS449" s="342"/>
      <c r="UIT449" s="342"/>
      <c r="UIU449" s="342"/>
      <c r="UIV449" s="342"/>
      <c r="UIW449" s="342"/>
      <c r="UIX449" s="342"/>
      <c r="UIY449" s="342"/>
      <c r="UIZ449" s="342"/>
      <c r="UJA449" s="342"/>
      <c r="UJB449" s="342"/>
      <c r="UJC449" s="342"/>
      <c r="UJD449" s="342"/>
      <c r="UJE449" s="342"/>
      <c r="UJF449" s="342"/>
      <c r="UJG449" s="342"/>
      <c r="UJH449" s="342"/>
      <c r="UJI449" s="342"/>
      <c r="UJJ449" s="342"/>
      <c r="UJK449" s="342"/>
      <c r="UJL449" s="342"/>
      <c r="UJM449" s="342"/>
      <c r="UJN449" s="342"/>
      <c r="UJO449" s="342"/>
      <c r="UJP449" s="342"/>
      <c r="UJQ449" s="342"/>
      <c r="UJR449" s="342"/>
      <c r="UJS449" s="342"/>
      <c r="UJT449" s="342"/>
      <c r="UJU449" s="342"/>
      <c r="UJV449" s="342"/>
      <c r="UJW449" s="342"/>
      <c r="UJX449" s="342"/>
      <c r="UJY449" s="342"/>
      <c r="UJZ449" s="342"/>
      <c r="UKA449" s="342"/>
      <c r="UKB449" s="342"/>
      <c r="UKC449" s="342"/>
      <c r="UKD449" s="342"/>
      <c r="UKE449" s="342"/>
      <c r="UKF449" s="342"/>
      <c r="UKG449" s="342"/>
      <c r="UKH449" s="342"/>
      <c r="UKI449" s="342"/>
      <c r="UKJ449" s="342"/>
      <c r="UKK449" s="342"/>
      <c r="UKL449" s="342"/>
      <c r="UKM449" s="342"/>
      <c r="UKN449" s="342"/>
      <c r="UKO449" s="342"/>
      <c r="UKP449" s="342"/>
      <c r="UKQ449" s="342"/>
      <c r="UKR449" s="342"/>
      <c r="UKS449" s="342"/>
      <c r="UKT449" s="342"/>
      <c r="UKU449" s="342"/>
      <c r="UKV449" s="342"/>
      <c r="UKW449" s="342"/>
      <c r="UKX449" s="342"/>
      <c r="UKY449" s="342"/>
      <c r="UKZ449" s="342"/>
      <c r="ULA449" s="342"/>
      <c r="ULB449" s="342"/>
      <c r="ULC449" s="342"/>
      <c r="ULD449" s="342"/>
      <c r="ULE449" s="342"/>
      <c r="ULF449" s="342"/>
      <c r="ULG449" s="342"/>
      <c r="ULH449" s="342"/>
      <c r="ULI449" s="342"/>
      <c r="ULJ449" s="342"/>
      <c r="ULK449" s="342"/>
      <c r="ULL449" s="342"/>
      <c r="ULM449" s="342"/>
      <c r="ULN449" s="342"/>
      <c r="ULO449" s="342"/>
      <c r="ULP449" s="342"/>
      <c r="ULQ449" s="342"/>
      <c r="ULR449" s="342"/>
      <c r="ULS449" s="342"/>
      <c r="ULT449" s="342"/>
      <c r="ULU449" s="342"/>
      <c r="ULV449" s="342"/>
      <c r="ULW449" s="342"/>
      <c r="ULX449" s="342"/>
      <c r="ULY449" s="342"/>
      <c r="ULZ449" s="342"/>
      <c r="UMA449" s="342"/>
      <c r="UMB449" s="342"/>
      <c r="UMC449" s="342"/>
      <c r="UMD449" s="342"/>
      <c r="UME449" s="342"/>
      <c r="UMF449" s="342"/>
      <c r="UMG449" s="342"/>
      <c r="UMH449" s="342"/>
      <c r="UMI449" s="342"/>
      <c r="UMJ449" s="342"/>
      <c r="UMK449" s="342"/>
      <c r="UML449" s="342"/>
      <c r="UMM449" s="342"/>
      <c r="UMN449" s="342"/>
      <c r="UMO449" s="342"/>
      <c r="UMP449" s="342"/>
      <c r="UMQ449" s="342"/>
      <c r="UMR449" s="342"/>
      <c r="UMS449" s="342"/>
      <c r="UMT449" s="342"/>
      <c r="UMU449" s="342"/>
      <c r="UMV449" s="342"/>
      <c r="UMW449" s="342"/>
      <c r="UMX449" s="342"/>
      <c r="UMY449" s="342"/>
      <c r="UMZ449" s="342"/>
      <c r="UNA449" s="342"/>
      <c r="UNB449" s="342"/>
      <c r="UNC449" s="342"/>
      <c r="UND449" s="342"/>
      <c r="UNE449" s="342"/>
      <c r="UNF449" s="342"/>
      <c r="UNG449" s="342"/>
      <c r="UNH449" s="342"/>
      <c r="UNI449" s="342"/>
      <c r="UNJ449" s="342"/>
      <c r="UNK449" s="342"/>
      <c r="UNL449" s="342"/>
      <c r="UNM449" s="342"/>
      <c r="UNN449" s="342"/>
      <c r="UNO449" s="342"/>
      <c r="UNP449" s="342"/>
      <c r="UNQ449" s="342"/>
      <c r="UNR449" s="342"/>
      <c r="UNS449" s="342"/>
      <c r="UNT449" s="342"/>
      <c r="UNU449" s="342"/>
      <c r="UNV449" s="342"/>
      <c r="UNW449" s="342"/>
      <c r="UNX449" s="342"/>
      <c r="UNY449" s="342"/>
      <c r="UNZ449" s="342"/>
      <c r="UOA449" s="342"/>
      <c r="UOB449" s="342"/>
      <c r="UOC449" s="342"/>
      <c r="UOD449" s="342"/>
      <c r="UOE449" s="342"/>
      <c r="UOF449" s="342"/>
      <c r="UOG449" s="342"/>
      <c r="UOH449" s="342"/>
      <c r="UOI449" s="342"/>
      <c r="UOJ449" s="342"/>
      <c r="UOK449" s="342"/>
      <c r="UOL449" s="342"/>
      <c r="UOM449" s="342"/>
      <c r="UON449" s="342"/>
      <c r="UOO449" s="342"/>
      <c r="UOP449" s="342"/>
      <c r="UOQ449" s="342"/>
      <c r="UOR449" s="342"/>
      <c r="UOS449" s="342"/>
      <c r="UOT449" s="342"/>
      <c r="UOU449" s="342"/>
      <c r="UOV449" s="342"/>
      <c r="UOW449" s="342"/>
      <c r="UOX449" s="342"/>
      <c r="UOY449" s="342"/>
      <c r="UOZ449" s="342"/>
      <c r="UPA449" s="342"/>
      <c r="UPB449" s="342"/>
      <c r="UPC449" s="342"/>
      <c r="UPD449" s="342"/>
      <c r="UPE449" s="342"/>
      <c r="UPF449" s="342"/>
      <c r="UPG449" s="342"/>
      <c r="UPH449" s="342"/>
      <c r="UPI449" s="342"/>
      <c r="UPJ449" s="342"/>
      <c r="UPK449" s="342"/>
      <c r="UPL449" s="342"/>
      <c r="UPM449" s="342"/>
      <c r="UPN449" s="342"/>
      <c r="UPO449" s="342"/>
      <c r="UPP449" s="342"/>
      <c r="UPQ449" s="342"/>
      <c r="UPR449" s="342"/>
      <c r="UPS449" s="342"/>
      <c r="UPT449" s="342"/>
      <c r="UPU449" s="342"/>
      <c r="UPV449" s="342"/>
      <c r="UPW449" s="342"/>
      <c r="UPX449" s="342"/>
      <c r="UPY449" s="342"/>
      <c r="UPZ449" s="342"/>
      <c r="UQA449" s="342"/>
      <c r="UQB449" s="342"/>
      <c r="UQC449" s="342"/>
      <c r="UQD449" s="342"/>
      <c r="UQE449" s="342"/>
      <c r="UQF449" s="342"/>
      <c r="UQG449" s="342"/>
      <c r="UQH449" s="342"/>
      <c r="UQI449" s="342"/>
      <c r="UQJ449" s="342"/>
      <c r="UQK449" s="342"/>
      <c r="UQL449" s="342"/>
      <c r="UQM449" s="342"/>
      <c r="UQN449" s="342"/>
      <c r="UQO449" s="342"/>
      <c r="UQP449" s="342"/>
      <c r="UQQ449" s="342"/>
      <c r="UQR449" s="342"/>
      <c r="UQS449" s="342"/>
      <c r="UQT449" s="342"/>
      <c r="UQU449" s="342"/>
      <c r="UQV449" s="342"/>
      <c r="UQW449" s="342"/>
      <c r="UQX449" s="342"/>
      <c r="UQY449" s="342"/>
      <c r="UQZ449" s="342"/>
      <c r="URA449" s="342"/>
      <c r="URB449" s="342"/>
      <c r="URC449" s="342"/>
      <c r="URD449" s="342"/>
      <c r="URE449" s="342"/>
      <c r="URF449" s="342"/>
      <c r="URG449" s="342"/>
      <c r="URH449" s="342"/>
      <c r="URI449" s="342"/>
      <c r="URJ449" s="342"/>
      <c r="URK449" s="342"/>
      <c r="URL449" s="342"/>
      <c r="URM449" s="342"/>
      <c r="URN449" s="342"/>
      <c r="URO449" s="342"/>
      <c r="URP449" s="342"/>
      <c r="URQ449" s="342"/>
      <c r="URR449" s="342"/>
      <c r="URS449" s="342"/>
      <c r="URT449" s="342"/>
      <c r="URU449" s="342"/>
      <c r="URV449" s="342"/>
      <c r="URW449" s="342"/>
      <c r="URX449" s="342"/>
      <c r="URY449" s="342"/>
      <c r="URZ449" s="342"/>
      <c r="USA449" s="342"/>
      <c r="USB449" s="342"/>
      <c r="USC449" s="342"/>
      <c r="USD449" s="342"/>
      <c r="USE449" s="342"/>
      <c r="USF449" s="342"/>
      <c r="USG449" s="342"/>
      <c r="USH449" s="342"/>
      <c r="USI449" s="342"/>
      <c r="USJ449" s="342"/>
      <c r="USK449" s="342"/>
      <c r="USL449" s="342"/>
      <c r="USM449" s="342"/>
      <c r="USN449" s="342"/>
      <c r="USO449" s="342"/>
      <c r="USP449" s="342"/>
      <c r="USQ449" s="342"/>
      <c r="USR449" s="342"/>
      <c r="USS449" s="342"/>
      <c r="UST449" s="342"/>
      <c r="USU449" s="342"/>
      <c r="USV449" s="342"/>
      <c r="USW449" s="342"/>
      <c r="USX449" s="342"/>
      <c r="USY449" s="342"/>
      <c r="USZ449" s="342"/>
      <c r="UTA449" s="342"/>
      <c r="UTB449" s="342"/>
      <c r="UTC449" s="342"/>
      <c r="UTD449" s="342"/>
      <c r="UTE449" s="342"/>
      <c r="UTF449" s="342"/>
      <c r="UTG449" s="342"/>
      <c r="UTH449" s="342"/>
      <c r="UTI449" s="342"/>
      <c r="UTJ449" s="342"/>
      <c r="UTK449" s="342"/>
      <c r="UTL449" s="342"/>
      <c r="UTM449" s="342"/>
      <c r="UTN449" s="342"/>
      <c r="UTO449" s="342"/>
      <c r="UTP449" s="342"/>
      <c r="UTQ449" s="342"/>
      <c r="UTR449" s="342"/>
      <c r="UTS449" s="342"/>
      <c r="UTT449" s="342"/>
      <c r="UTU449" s="342"/>
      <c r="UTV449" s="342"/>
      <c r="UTW449" s="342"/>
      <c r="UTX449" s="342"/>
      <c r="UTY449" s="342"/>
      <c r="UTZ449" s="342"/>
      <c r="UUA449" s="342"/>
      <c r="UUB449" s="342"/>
      <c r="UUC449" s="342"/>
      <c r="UUD449" s="342"/>
      <c r="UUE449" s="342"/>
      <c r="UUF449" s="342"/>
      <c r="UUG449" s="342"/>
      <c r="UUH449" s="342"/>
      <c r="UUI449" s="342"/>
      <c r="UUJ449" s="342"/>
      <c r="UUK449" s="342"/>
      <c r="UUL449" s="342"/>
      <c r="UUM449" s="342"/>
      <c r="UUN449" s="342"/>
      <c r="UUO449" s="342"/>
      <c r="UUP449" s="342"/>
      <c r="UUQ449" s="342"/>
      <c r="UUR449" s="342"/>
      <c r="UUS449" s="342"/>
      <c r="UUT449" s="342"/>
      <c r="UUU449" s="342"/>
      <c r="UUV449" s="342"/>
      <c r="UUW449" s="342"/>
      <c r="UUX449" s="342"/>
      <c r="UUY449" s="342"/>
      <c r="UUZ449" s="342"/>
      <c r="UVA449" s="342"/>
      <c r="UVB449" s="342"/>
      <c r="UVC449" s="342"/>
      <c r="UVD449" s="342"/>
      <c r="UVE449" s="342"/>
      <c r="UVF449" s="342"/>
      <c r="UVG449" s="342"/>
      <c r="UVH449" s="342"/>
      <c r="UVI449" s="342"/>
      <c r="UVJ449" s="342"/>
      <c r="UVK449" s="342"/>
      <c r="UVL449" s="342"/>
      <c r="UVM449" s="342"/>
      <c r="UVN449" s="342"/>
      <c r="UVO449" s="342"/>
      <c r="UVP449" s="342"/>
      <c r="UVQ449" s="342"/>
      <c r="UVR449" s="342"/>
      <c r="UVS449" s="342"/>
      <c r="UVT449" s="342"/>
      <c r="UVU449" s="342"/>
      <c r="UVV449" s="342"/>
      <c r="UVW449" s="342"/>
      <c r="UVX449" s="342"/>
      <c r="UVY449" s="342"/>
      <c r="UVZ449" s="342"/>
      <c r="UWA449" s="342"/>
      <c r="UWB449" s="342"/>
      <c r="UWC449" s="342"/>
      <c r="UWD449" s="342"/>
      <c r="UWE449" s="342"/>
      <c r="UWF449" s="342"/>
      <c r="UWG449" s="342"/>
      <c r="UWH449" s="342"/>
      <c r="UWI449" s="342"/>
      <c r="UWJ449" s="342"/>
      <c r="UWK449" s="342"/>
      <c r="UWL449" s="342"/>
      <c r="UWM449" s="342"/>
      <c r="UWN449" s="342"/>
      <c r="UWO449" s="342"/>
      <c r="UWP449" s="342"/>
      <c r="UWQ449" s="342"/>
      <c r="UWR449" s="342"/>
      <c r="UWS449" s="342"/>
      <c r="UWT449" s="342"/>
      <c r="UWU449" s="342"/>
      <c r="UWV449" s="342"/>
      <c r="UWW449" s="342"/>
      <c r="UWX449" s="342"/>
      <c r="UWY449" s="342"/>
      <c r="UWZ449" s="342"/>
      <c r="UXA449" s="342"/>
      <c r="UXB449" s="342"/>
      <c r="UXC449" s="342"/>
      <c r="UXD449" s="342"/>
      <c r="UXE449" s="342"/>
      <c r="UXF449" s="342"/>
      <c r="UXG449" s="342"/>
      <c r="UXH449" s="342"/>
      <c r="UXI449" s="342"/>
      <c r="UXJ449" s="342"/>
      <c r="UXK449" s="342"/>
      <c r="UXL449" s="342"/>
      <c r="UXM449" s="342"/>
      <c r="UXN449" s="342"/>
      <c r="UXO449" s="342"/>
      <c r="UXP449" s="342"/>
      <c r="UXQ449" s="342"/>
      <c r="UXR449" s="342"/>
      <c r="UXS449" s="342"/>
      <c r="UXT449" s="342"/>
      <c r="UXU449" s="342"/>
      <c r="UXV449" s="342"/>
      <c r="UXW449" s="342"/>
      <c r="UXX449" s="342"/>
      <c r="UXY449" s="342"/>
      <c r="UXZ449" s="342"/>
      <c r="UYA449" s="342"/>
      <c r="UYB449" s="342"/>
      <c r="UYC449" s="342"/>
      <c r="UYD449" s="342"/>
      <c r="UYE449" s="342"/>
      <c r="UYF449" s="342"/>
      <c r="UYG449" s="342"/>
      <c r="UYH449" s="342"/>
      <c r="UYI449" s="342"/>
      <c r="UYJ449" s="342"/>
      <c r="UYK449" s="342"/>
      <c r="UYL449" s="342"/>
      <c r="UYM449" s="342"/>
      <c r="UYN449" s="342"/>
      <c r="UYO449" s="342"/>
      <c r="UYP449" s="342"/>
      <c r="UYQ449" s="342"/>
      <c r="UYR449" s="342"/>
      <c r="UYS449" s="342"/>
      <c r="UYT449" s="342"/>
      <c r="UYU449" s="342"/>
      <c r="UYV449" s="342"/>
      <c r="UYW449" s="342"/>
      <c r="UYX449" s="342"/>
      <c r="UYY449" s="342"/>
      <c r="UYZ449" s="342"/>
      <c r="UZA449" s="342"/>
      <c r="UZB449" s="342"/>
      <c r="UZC449" s="342"/>
      <c r="UZD449" s="342"/>
      <c r="UZE449" s="342"/>
      <c r="UZF449" s="342"/>
      <c r="UZG449" s="342"/>
      <c r="UZH449" s="342"/>
      <c r="UZI449" s="342"/>
      <c r="UZJ449" s="342"/>
      <c r="UZK449" s="342"/>
      <c r="UZL449" s="342"/>
      <c r="UZM449" s="342"/>
      <c r="UZN449" s="342"/>
      <c r="UZO449" s="342"/>
      <c r="UZP449" s="342"/>
      <c r="UZQ449" s="342"/>
      <c r="UZR449" s="342"/>
      <c r="UZS449" s="342"/>
      <c r="UZT449" s="342"/>
      <c r="UZU449" s="342"/>
      <c r="UZV449" s="342"/>
      <c r="UZW449" s="342"/>
      <c r="UZX449" s="342"/>
      <c r="UZY449" s="342"/>
      <c r="UZZ449" s="342"/>
      <c r="VAA449" s="342"/>
      <c r="VAB449" s="342"/>
      <c r="VAC449" s="342"/>
      <c r="VAD449" s="342"/>
      <c r="VAE449" s="342"/>
      <c r="VAF449" s="342"/>
      <c r="VAG449" s="342"/>
      <c r="VAH449" s="342"/>
      <c r="VAI449" s="342"/>
      <c r="VAJ449" s="342"/>
      <c r="VAK449" s="342"/>
      <c r="VAL449" s="342"/>
      <c r="VAM449" s="342"/>
      <c r="VAN449" s="342"/>
      <c r="VAO449" s="342"/>
      <c r="VAP449" s="342"/>
      <c r="VAQ449" s="342"/>
      <c r="VAR449" s="342"/>
      <c r="VAS449" s="342"/>
      <c r="VAT449" s="342"/>
      <c r="VAU449" s="342"/>
      <c r="VAV449" s="342"/>
      <c r="VAW449" s="342"/>
      <c r="VAX449" s="342"/>
      <c r="VAY449" s="342"/>
      <c r="VAZ449" s="342"/>
      <c r="VBA449" s="342"/>
      <c r="VBB449" s="342"/>
      <c r="VBC449" s="342"/>
      <c r="VBD449" s="342"/>
      <c r="VBE449" s="342"/>
      <c r="VBF449" s="342"/>
      <c r="VBG449" s="342"/>
      <c r="VBH449" s="342"/>
      <c r="VBI449" s="342"/>
      <c r="VBJ449" s="342"/>
      <c r="VBK449" s="342"/>
      <c r="VBL449" s="342"/>
      <c r="VBM449" s="342"/>
      <c r="VBN449" s="342"/>
      <c r="VBO449" s="342"/>
      <c r="VBP449" s="342"/>
      <c r="VBQ449" s="342"/>
      <c r="VBR449" s="342"/>
      <c r="VBS449" s="342"/>
      <c r="VBT449" s="342"/>
      <c r="VBU449" s="342"/>
      <c r="VBV449" s="342"/>
      <c r="VBW449" s="342"/>
      <c r="VBX449" s="342"/>
      <c r="VBY449" s="342"/>
      <c r="VBZ449" s="342"/>
      <c r="VCA449" s="342"/>
      <c r="VCB449" s="342"/>
      <c r="VCC449" s="342"/>
      <c r="VCD449" s="342"/>
      <c r="VCE449" s="342"/>
      <c r="VCF449" s="342"/>
      <c r="VCG449" s="342"/>
      <c r="VCH449" s="342"/>
      <c r="VCI449" s="342"/>
      <c r="VCJ449" s="342"/>
      <c r="VCK449" s="342"/>
      <c r="VCL449" s="342"/>
      <c r="VCM449" s="342"/>
      <c r="VCN449" s="342"/>
      <c r="VCO449" s="342"/>
      <c r="VCP449" s="342"/>
      <c r="VCQ449" s="342"/>
      <c r="VCR449" s="342"/>
      <c r="VCS449" s="342"/>
      <c r="VCT449" s="342"/>
      <c r="VCU449" s="342"/>
      <c r="VCV449" s="342"/>
      <c r="VCW449" s="342"/>
      <c r="VCX449" s="342"/>
      <c r="VCY449" s="342"/>
      <c r="VCZ449" s="342"/>
      <c r="VDA449" s="342"/>
      <c r="VDB449" s="342"/>
      <c r="VDC449" s="342"/>
      <c r="VDD449" s="342"/>
      <c r="VDE449" s="342"/>
      <c r="VDF449" s="342"/>
      <c r="VDG449" s="342"/>
      <c r="VDH449" s="342"/>
      <c r="VDI449" s="342"/>
      <c r="VDJ449" s="342"/>
      <c r="VDK449" s="342"/>
      <c r="VDL449" s="342"/>
      <c r="VDM449" s="342"/>
      <c r="VDN449" s="342"/>
      <c r="VDO449" s="342"/>
      <c r="VDP449" s="342"/>
      <c r="VDQ449" s="342"/>
      <c r="VDR449" s="342"/>
      <c r="VDS449" s="342"/>
      <c r="VDT449" s="342"/>
      <c r="VDU449" s="342"/>
      <c r="VDV449" s="342"/>
      <c r="VDW449" s="342"/>
      <c r="VDX449" s="342"/>
      <c r="VDY449" s="342"/>
      <c r="VDZ449" s="342"/>
      <c r="VEA449" s="342"/>
      <c r="VEB449" s="342"/>
      <c r="VEC449" s="342"/>
      <c r="VED449" s="342"/>
      <c r="VEE449" s="342"/>
      <c r="VEF449" s="342"/>
      <c r="VEG449" s="342"/>
      <c r="VEH449" s="342"/>
      <c r="VEI449" s="342"/>
      <c r="VEJ449" s="342"/>
      <c r="VEK449" s="342"/>
      <c r="VEL449" s="342"/>
      <c r="VEM449" s="342"/>
      <c r="VEN449" s="342"/>
      <c r="VEO449" s="342"/>
      <c r="VEP449" s="342"/>
      <c r="VEQ449" s="342"/>
      <c r="VER449" s="342"/>
      <c r="VES449" s="342"/>
      <c r="VET449" s="342"/>
      <c r="VEU449" s="342"/>
      <c r="VEV449" s="342"/>
      <c r="VEW449" s="342"/>
      <c r="VEX449" s="342"/>
      <c r="VEY449" s="342"/>
      <c r="VEZ449" s="342"/>
      <c r="VFA449" s="342"/>
      <c r="VFB449" s="342"/>
      <c r="VFC449" s="342"/>
      <c r="VFD449" s="342"/>
      <c r="VFE449" s="342"/>
      <c r="VFF449" s="342"/>
      <c r="VFG449" s="342"/>
      <c r="VFH449" s="342"/>
      <c r="VFI449" s="342"/>
      <c r="VFJ449" s="342"/>
      <c r="VFK449" s="342"/>
      <c r="VFL449" s="342"/>
      <c r="VFM449" s="342"/>
      <c r="VFN449" s="342"/>
      <c r="VFO449" s="342"/>
      <c r="VFP449" s="342"/>
      <c r="VFQ449" s="342"/>
      <c r="VFR449" s="342"/>
      <c r="VFS449" s="342"/>
      <c r="VFT449" s="342"/>
      <c r="VFU449" s="342"/>
      <c r="VFV449" s="342"/>
      <c r="VFW449" s="342"/>
      <c r="VFX449" s="342"/>
      <c r="VFY449" s="342"/>
      <c r="VFZ449" s="342"/>
      <c r="VGA449" s="342"/>
      <c r="VGB449" s="342"/>
      <c r="VGC449" s="342"/>
      <c r="VGD449" s="342"/>
      <c r="VGE449" s="342"/>
      <c r="VGF449" s="342"/>
      <c r="VGG449" s="342"/>
      <c r="VGH449" s="342"/>
      <c r="VGI449" s="342"/>
      <c r="VGJ449" s="342"/>
      <c r="VGK449" s="342"/>
      <c r="VGL449" s="342"/>
      <c r="VGM449" s="342"/>
      <c r="VGN449" s="342"/>
      <c r="VGO449" s="342"/>
      <c r="VGP449" s="342"/>
      <c r="VGQ449" s="342"/>
      <c r="VGR449" s="342"/>
      <c r="VGS449" s="342"/>
      <c r="VGT449" s="342"/>
      <c r="VGU449" s="342"/>
      <c r="VGV449" s="342"/>
      <c r="VGW449" s="342"/>
      <c r="VGX449" s="342"/>
      <c r="VGY449" s="342"/>
      <c r="VGZ449" s="342"/>
      <c r="VHA449" s="342"/>
      <c r="VHB449" s="342"/>
      <c r="VHC449" s="342"/>
      <c r="VHD449" s="342"/>
      <c r="VHE449" s="342"/>
      <c r="VHF449" s="342"/>
      <c r="VHG449" s="342"/>
      <c r="VHH449" s="342"/>
      <c r="VHI449" s="342"/>
      <c r="VHJ449" s="342"/>
      <c r="VHK449" s="342"/>
      <c r="VHL449" s="342"/>
      <c r="VHM449" s="342"/>
      <c r="VHN449" s="342"/>
      <c r="VHO449" s="342"/>
      <c r="VHP449" s="342"/>
      <c r="VHQ449" s="342"/>
      <c r="VHR449" s="342"/>
      <c r="VHS449" s="342"/>
      <c r="VHT449" s="342"/>
      <c r="VHU449" s="342"/>
      <c r="VHV449" s="342"/>
      <c r="VHW449" s="342"/>
      <c r="VHX449" s="342"/>
      <c r="VHY449" s="342"/>
      <c r="VHZ449" s="342"/>
      <c r="VIA449" s="342"/>
      <c r="VIB449" s="342"/>
      <c r="VIC449" s="342"/>
      <c r="VID449" s="342"/>
      <c r="VIE449" s="342"/>
      <c r="VIF449" s="342"/>
      <c r="VIG449" s="342"/>
      <c r="VIH449" s="342"/>
      <c r="VII449" s="342"/>
      <c r="VIJ449" s="342"/>
      <c r="VIK449" s="342"/>
      <c r="VIL449" s="342"/>
      <c r="VIM449" s="342"/>
      <c r="VIN449" s="342"/>
      <c r="VIO449" s="342"/>
      <c r="VIP449" s="342"/>
      <c r="VIQ449" s="342"/>
      <c r="VIR449" s="342"/>
      <c r="VIS449" s="342"/>
      <c r="VIT449" s="342"/>
      <c r="VIU449" s="342"/>
      <c r="VIV449" s="342"/>
      <c r="VIW449" s="342"/>
      <c r="VIX449" s="342"/>
      <c r="VIY449" s="342"/>
      <c r="VIZ449" s="342"/>
      <c r="VJA449" s="342"/>
      <c r="VJB449" s="342"/>
      <c r="VJC449" s="342"/>
      <c r="VJD449" s="342"/>
      <c r="VJE449" s="342"/>
      <c r="VJF449" s="342"/>
      <c r="VJG449" s="342"/>
      <c r="VJH449" s="342"/>
      <c r="VJI449" s="342"/>
      <c r="VJJ449" s="342"/>
      <c r="VJK449" s="342"/>
      <c r="VJL449" s="342"/>
      <c r="VJM449" s="342"/>
      <c r="VJN449" s="342"/>
      <c r="VJO449" s="342"/>
      <c r="VJP449" s="342"/>
      <c r="VJQ449" s="342"/>
      <c r="VJR449" s="342"/>
      <c r="VJS449" s="342"/>
      <c r="VJT449" s="342"/>
      <c r="VJU449" s="342"/>
      <c r="VJV449" s="342"/>
      <c r="VJW449" s="342"/>
      <c r="VJX449" s="342"/>
      <c r="VJY449" s="342"/>
      <c r="VJZ449" s="342"/>
      <c r="VKA449" s="342"/>
      <c r="VKB449" s="342"/>
      <c r="VKC449" s="342"/>
      <c r="VKD449" s="342"/>
      <c r="VKE449" s="342"/>
      <c r="VKF449" s="342"/>
      <c r="VKG449" s="342"/>
      <c r="VKH449" s="342"/>
      <c r="VKI449" s="342"/>
      <c r="VKJ449" s="342"/>
      <c r="VKK449" s="342"/>
      <c r="VKL449" s="342"/>
      <c r="VKM449" s="342"/>
      <c r="VKN449" s="342"/>
      <c r="VKO449" s="342"/>
      <c r="VKP449" s="342"/>
      <c r="VKQ449" s="342"/>
      <c r="VKR449" s="342"/>
      <c r="VKS449" s="342"/>
      <c r="VKT449" s="342"/>
      <c r="VKU449" s="342"/>
      <c r="VKV449" s="342"/>
      <c r="VKW449" s="342"/>
      <c r="VKX449" s="342"/>
      <c r="VKY449" s="342"/>
      <c r="VKZ449" s="342"/>
      <c r="VLA449" s="342"/>
      <c r="VLB449" s="342"/>
      <c r="VLC449" s="342"/>
      <c r="VLD449" s="342"/>
      <c r="VLE449" s="342"/>
      <c r="VLF449" s="342"/>
      <c r="VLG449" s="342"/>
      <c r="VLH449" s="342"/>
      <c r="VLI449" s="342"/>
      <c r="VLJ449" s="342"/>
      <c r="VLK449" s="342"/>
      <c r="VLL449" s="342"/>
      <c r="VLM449" s="342"/>
      <c r="VLN449" s="342"/>
      <c r="VLO449" s="342"/>
      <c r="VLP449" s="342"/>
      <c r="VLQ449" s="342"/>
      <c r="VLR449" s="342"/>
      <c r="VLS449" s="342"/>
      <c r="VLT449" s="342"/>
      <c r="VLU449" s="342"/>
      <c r="VLV449" s="342"/>
      <c r="VLW449" s="342"/>
      <c r="VLX449" s="342"/>
      <c r="VLY449" s="342"/>
      <c r="VLZ449" s="342"/>
      <c r="VMA449" s="342"/>
      <c r="VMB449" s="342"/>
      <c r="VMC449" s="342"/>
      <c r="VMD449" s="342"/>
      <c r="VME449" s="342"/>
      <c r="VMF449" s="342"/>
      <c r="VMG449" s="342"/>
      <c r="VMH449" s="342"/>
      <c r="VMI449" s="342"/>
      <c r="VMJ449" s="342"/>
      <c r="VMK449" s="342"/>
      <c r="VML449" s="342"/>
      <c r="VMM449" s="342"/>
      <c r="VMN449" s="342"/>
      <c r="VMO449" s="342"/>
      <c r="VMP449" s="342"/>
      <c r="VMQ449" s="342"/>
      <c r="VMR449" s="342"/>
      <c r="VMS449" s="342"/>
      <c r="VMT449" s="342"/>
      <c r="VMU449" s="342"/>
      <c r="VMV449" s="342"/>
      <c r="VMW449" s="342"/>
      <c r="VMX449" s="342"/>
      <c r="VMY449" s="342"/>
      <c r="VMZ449" s="342"/>
      <c r="VNA449" s="342"/>
      <c r="VNB449" s="342"/>
      <c r="VNC449" s="342"/>
      <c r="VND449" s="342"/>
      <c r="VNE449" s="342"/>
      <c r="VNF449" s="342"/>
      <c r="VNG449" s="342"/>
      <c r="VNH449" s="342"/>
      <c r="VNI449" s="342"/>
      <c r="VNJ449" s="342"/>
      <c r="VNK449" s="342"/>
      <c r="VNL449" s="342"/>
      <c r="VNM449" s="342"/>
      <c r="VNN449" s="342"/>
      <c r="VNO449" s="342"/>
      <c r="VNP449" s="342"/>
      <c r="VNQ449" s="342"/>
      <c r="VNR449" s="342"/>
      <c r="VNS449" s="342"/>
      <c r="VNT449" s="342"/>
      <c r="VNU449" s="342"/>
      <c r="VNV449" s="342"/>
      <c r="VNW449" s="342"/>
      <c r="VNX449" s="342"/>
      <c r="VNY449" s="342"/>
      <c r="VNZ449" s="342"/>
      <c r="VOA449" s="342"/>
      <c r="VOB449" s="342"/>
      <c r="VOC449" s="342"/>
      <c r="VOD449" s="342"/>
      <c r="VOE449" s="342"/>
      <c r="VOF449" s="342"/>
      <c r="VOG449" s="342"/>
      <c r="VOH449" s="342"/>
      <c r="VOI449" s="342"/>
      <c r="VOJ449" s="342"/>
      <c r="VOK449" s="342"/>
      <c r="VOL449" s="342"/>
      <c r="VOM449" s="342"/>
      <c r="VON449" s="342"/>
      <c r="VOO449" s="342"/>
      <c r="VOP449" s="342"/>
      <c r="VOQ449" s="342"/>
      <c r="VOR449" s="342"/>
      <c r="VOS449" s="342"/>
      <c r="VOT449" s="342"/>
      <c r="VOU449" s="342"/>
      <c r="VOV449" s="342"/>
      <c r="VOW449" s="342"/>
      <c r="VOX449" s="342"/>
      <c r="VOY449" s="342"/>
      <c r="VOZ449" s="342"/>
      <c r="VPA449" s="342"/>
      <c r="VPB449" s="342"/>
      <c r="VPC449" s="342"/>
      <c r="VPD449" s="342"/>
      <c r="VPE449" s="342"/>
      <c r="VPF449" s="342"/>
      <c r="VPG449" s="342"/>
      <c r="VPH449" s="342"/>
      <c r="VPI449" s="342"/>
      <c r="VPJ449" s="342"/>
      <c r="VPK449" s="342"/>
      <c r="VPL449" s="342"/>
      <c r="VPM449" s="342"/>
      <c r="VPN449" s="342"/>
      <c r="VPO449" s="342"/>
      <c r="VPP449" s="342"/>
      <c r="VPQ449" s="342"/>
      <c r="VPR449" s="342"/>
      <c r="VPS449" s="342"/>
      <c r="VPT449" s="342"/>
      <c r="VPU449" s="342"/>
      <c r="VPV449" s="342"/>
      <c r="VPW449" s="342"/>
      <c r="VPX449" s="342"/>
      <c r="VPY449" s="342"/>
      <c r="VPZ449" s="342"/>
      <c r="VQA449" s="342"/>
      <c r="VQB449" s="342"/>
      <c r="VQC449" s="342"/>
      <c r="VQD449" s="342"/>
      <c r="VQE449" s="342"/>
      <c r="VQF449" s="342"/>
      <c r="VQG449" s="342"/>
      <c r="VQH449" s="342"/>
      <c r="VQI449" s="342"/>
      <c r="VQJ449" s="342"/>
      <c r="VQK449" s="342"/>
      <c r="VQL449" s="342"/>
      <c r="VQM449" s="342"/>
      <c r="VQN449" s="342"/>
      <c r="VQO449" s="342"/>
      <c r="VQP449" s="342"/>
      <c r="VQQ449" s="342"/>
      <c r="VQR449" s="342"/>
      <c r="VQS449" s="342"/>
      <c r="VQT449" s="342"/>
      <c r="VQU449" s="342"/>
      <c r="VQV449" s="342"/>
      <c r="VQW449" s="342"/>
      <c r="VQX449" s="342"/>
      <c r="VQY449" s="342"/>
      <c r="VQZ449" s="342"/>
      <c r="VRA449" s="342"/>
      <c r="VRB449" s="342"/>
      <c r="VRC449" s="342"/>
      <c r="VRD449" s="342"/>
      <c r="VRE449" s="342"/>
      <c r="VRF449" s="342"/>
      <c r="VRG449" s="342"/>
      <c r="VRH449" s="342"/>
      <c r="VRI449" s="342"/>
      <c r="VRJ449" s="342"/>
      <c r="VRK449" s="342"/>
      <c r="VRL449" s="342"/>
      <c r="VRM449" s="342"/>
      <c r="VRN449" s="342"/>
      <c r="VRO449" s="342"/>
      <c r="VRP449" s="342"/>
      <c r="VRQ449" s="342"/>
      <c r="VRR449" s="342"/>
      <c r="VRS449" s="342"/>
      <c r="VRT449" s="342"/>
      <c r="VRU449" s="342"/>
      <c r="VRV449" s="342"/>
      <c r="VRW449" s="342"/>
      <c r="VRX449" s="342"/>
      <c r="VRY449" s="342"/>
      <c r="VRZ449" s="342"/>
      <c r="VSA449" s="342"/>
      <c r="VSB449" s="342"/>
      <c r="VSC449" s="342"/>
      <c r="VSD449" s="342"/>
      <c r="VSE449" s="342"/>
      <c r="VSF449" s="342"/>
      <c r="VSG449" s="342"/>
      <c r="VSH449" s="342"/>
      <c r="VSI449" s="342"/>
      <c r="VSJ449" s="342"/>
      <c r="VSK449" s="342"/>
      <c r="VSL449" s="342"/>
      <c r="VSM449" s="342"/>
      <c r="VSN449" s="342"/>
      <c r="VSO449" s="342"/>
      <c r="VSP449" s="342"/>
      <c r="VSQ449" s="342"/>
      <c r="VSR449" s="342"/>
      <c r="VSS449" s="342"/>
      <c r="VST449" s="342"/>
      <c r="VSU449" s="342"/>
      <c r="VSV449" s="342"/>
      <c r="VSW449" s="342"/>
      <c r="VSX449" s="342"/>
      <c r="VSY449" s="342"/>
      <c r="VSZ449" s="342"/>
      <c r="VTA449" s="342"/>
      <c r="VTB449" s="342"/>
      <c r="VTC449" s="342"/>
      <c r="VTD449" s="342"/>
      <c r="VTE449" s="342"/>
      <c r="VTF449" s="342"/>
      <c r="VTG449" s="342"/>
      <c r="VTH449" s="342"/>
      <c r="VTI449" s="342"/>
      <c r="VTJ449" s="342"/>
      <c r="VTK449" s="342"/>
      <c r="VTL449" s="342"/>
      <c r="VTM449" s="342"/>
      <c r="VTN449" s="342"/>
      <c r="VTO449" s="342"/>
      <c r="VTP449" s="342"/>
      <c r="VTQ449" s="342"/>
      <c r="VTR449" s="342"/>
      <c r="VTS449" s="342"/>
      <c r="VTT449" s="342"/>
      <c r="VTU449" s="342"/>
      <c r="VTV449" s="342"/>
      <c r="VTW449" s="342"/>
      <c r="VTX449" s="342"/>
      <c r="VTY449" s="342"/>
      <c r="VTZ449" s="342"/>
      <c r="VUA449" s="342"/>
      <c r="VUB449" s="342"/>
      <c r="VUC449" s="342"/>
      <c r="VUD449" s="342"/>
      <c r="VUE449" s="342"/>
      <c r="VUF449" s="342"/>
      <c r="VUG449" s="342"/>
      <c r="VUH449" s="342"/>
      <c r="VUI449" s="342"/>
      <c r="VUJ449" s="342"/>
      <c r="VUK449" s="342"/>
      <c r="VUL449" s="342"/>
      <c r="VUM449" s="342"/>
      <c r="VUN449" s="342"/>
      <c r="VUO449" s="342"/>
      <c r="VUP449" s="342"/>
      <c r="VUQ449" s="342"/>
      <c r="VUR449" s="342"/>
      <c r="VUS449" s="342"/>
      <c r="VUT449" s="342"/>
      <c r="VUU449" s="342"/>
      <c r="VUV449" s="342"/>
      <c r="VUW449" s="342"/>
      <c r="VUX449" s="342"/>
      <c r="VUY449" s="342"/>
      <c r="VUZ449" s="342"/>
      <c r="VVA449" s="342"/>
      <c r="VVB449" s="342"/>
      <c r="VVC449" s="342"/>
      <c r="VVD449" s="342"/>
      <c r="VVE449" s="342"/>
      <c r="VVF449" s="342"/>
      <c r="VVG449" s="342"/>
      <c r="VVH449" s="342"/>
      <c r="VVI449" s="342"/>
      <c r="VVJ449" s="342"/>
      <c r="VVK449" s="342"/>
      <c r="VVL449" s="342"/>
      <c r="VVM449" s="342"/>
      <c r="VVN449" s="342"/>
      <c r="VVO449" s="342"/>
      <c r="VVP449" s="342"/>
      <c r="VVQ449" s="342"/>
      <c r="VVR449" s="342"/>
      <c r="VVS449" s="342"/>
      <c r="VVT449" s="342"/>
      <c r="VVU449" s="342"/>
      <c r="VVV449" s="342"/>
      <c r="VVW449" s="342"/>
      <c r="VVX449" s="342"/>
      <c r="VVY449" s="342"/>
      <c r="VVZ449" s="342"/>
      <c r="VWA449" s="342"/>
      <c r="VWB449" s="342"/>
      <c r="VWC449" s="342"/>
      <c r="VWD449" s="342"/>
      <c r="VWE449" s="342"/>
      <c r="VWF449" s="342"/>
      <c r="VWG449" s="342"/>
      <c r="VWH449" s="342"/>
      <c r="VWI449" s="342"/>
      <c r="VWJ449" s="342"/>
      <c r="VWK449" s="342"/>
      <c r="VWL449" s="342"/>
      <c r="VWM449" s="342"/>
      <c r="VWN449" s="342"/>
      <c r="VWO449" s="342"/>
      <c r="VWP449" s="342"/>
      <c r="VWQ449" s="342"/>
      <c r="VWR449" s="342"/>
      <c r="VWS449" s="342"/>
      <c r="VWT449" s="342"/>
      <c r="VWU449" s="342"/>
      <c r="VWV449" s="342"/>
      <c r="VWW449" s="342"/>
      <c r="VWX449" s="342"/>
      <c r="VWY449" s="342"/>
      <c r="VWZ449" s="342"/>
      <c r="VXA449" s="342"/>
      <c r="VXB449" s="342"/>
      <c r="VXC449" s="342"/>
      <c r="VXD449" s="342"/>
      <c r="VXE449" s="342"/>
      <c r="VXF449" s="342"/>
      <c r="VXG449" s="342"/>
      <c r="VXH449" s="342"/>
      <c r="VXI449" s="342"/>
      <c r="VXJ449" s="342"/>
      <c r="VXK449" s="342"/>
      <c r="VXL449" s="342"/>
      <c r="VXM449" s="342"/>
      <c r="VXN449" s="342"/>
      <c r="VXO449" s="342"/>
      <c r="VXP449" s="342"/>
      <c r="VXQ449" s="342"/>
      <c r="VXR449" s="342"/>
      <c r="VXS449" s="342"/>
      <c r="VXT449" s="342"/>
      <c r="VXU449" s="342"/>
      <c r="VXV449" s="342"/>
      <c r="VXW449" s="342"/>
      <c r="VXX449" s="342"/>
      <c r="VXY449" s="342"/>
      <c r="VXZ449" s="342"/>
      <c r="VYA449" s="342"/>
      <c r="VYB449" s="342"/>
      <c r="VYC449" s="342"/>
      <c r="VYD449" s="342"/>
      <c r="VYE449" s="342"/>
      <c r="VYF449" s="342"/>
      <c r="VYG449" s="342"/>
      <c r="VYH449" s="342"/>
      <c r="VYI449" s="342"/>
      <c r="VYJ449" s="342"/>
      <c r="VYK449" s="342"/>
      <c r="VYL449" s="342"/>
      <c r="VYM449" s="342"/>
      <c r="VYN449" s="342"/>
      <c r="VYO449" s="342"/>
      <c r="VYP449" s="342"/>
      <c r="VYQ449" s="342"/>
      <c r="VYR449" s="342"/>
      <c r="VYS449" s="342"/>
      <c r="VYT449" s="342"/>
      <c r="VYU449" s="342"/>
      <c r="VYV449" s="342"/>
      <c r="VYW449" s="342"/>
      <c r="VYX449" s="342"/>
      <c r="VYY449" s="342"/>
      <c r="VYZ449" s="342"/>
      <c r="VZA449" s="342"/>
      <c r="VZB449" s="342"/>
      <c r="VZC449" s="342"/>
      <c r="VZD449" s="342"/>
      <c r="VZE449" s="342"/>
      <c r="VZF449" s="342"/>
      <c r="VZG449" s="342"/>
      <c r="VZH449" s="342"/>
      <c r="VZI449" s="342"/>
      <c r="VZJ449" s="342"/>
      <c r="VZK449" s="342"/>
      <c r="VZL449" s="342"/>
      <c r="VZM449" s="342"/>
      <c r="VZN449" s="342"/>
      <c r="VZO449" s="342"/>
      <c r="VZP449" s="342"/>
      <c r="VZQ449" s="342"/>
      <c r="VZR449" s="342"/>
      <c r="VZS449" s="342"/>
      <c r="VZT449" s="342"/>
      <c r="VZU449" s="342"/>
      <c r="VZV449" s="342"/>
      <c r="VZW449" s="342"/>
      <c r="VZX449" s="342"/>
      <c r="VZY449" s="342"/>
      <c r="VZZ449" s="342"/>
      <c r="WAA449" s="342"/>
      <c r="WAB449" s="342"/>
      <c r="WAC449" s="342"/>
      <c r="WAD449" s="342"/>
      <c r="WAE449" s="342"/>
      <c r="WAF449" s="342"/>
      <c r="WAG449" s="342"/>
      <c r="WAH449" s="342"/>
      <c r="WAI449" s="342"/>
      <c r="WAJ449" s="342"/>
      <c r="WAK449" s="342"/>
      <c r="WAL449" s="342"/>
      <c r="WAM449" s="342"/>
      <c r="WAN449" s="342"/>
      <c r="WAO449" s="342"/>
      <c r="WAP449" s="342"/>
      <c r="WAQ449" s="342"/>
      <c r="WAR449" s="342"/>
      <c r="WAS449" s="342"/>
      <c r="WAT449" s="342"/>
      <c r="WAU449" s="342"/>
      <c r="WAV449" s="342"/>
      <c r="WAW449" s="342"/>
      <c r="WAX449" s="342"/>
      <c r="WAY449" s="342"/>
      <c r="WAZ449" s="342"/>
      <c r="WBA449" s="342"/>
      <c r="WBB449" s="342"/>
      <c r="WBC449" s="342"/>
      <c r="WBD449" s="342"/>
      <c r="WBE449" s="342"/>
      <c r="WBF449" s="342"/>
      <c r="WBG449" s="342"/>
      <c r="WBH449" s="342"/>
      <c r="WBI449" s="342"/>
      <c r="WBJ449" s="342"/>
      <c r="WBK449" s="342"/>
      <c r="WBL449" s="342"/>
      <c r="WBM449" s="342"/>
      <c r="WBN449" s="342"/>
      <c r="WBO449" s="342"/>
      <c r="WBP449" s="342"/>
      <c r="WBQ449" s="342"/>
      <c r="WBR449" s="342"/>
      <c r="WBS449" s="342"/>
      <c r="WBT449" s="342"/>
      <c r="WBU449" s="342"/>
      <c r="WBV449" s="342"/>
      <c r="WBW449" s="342"/>
      <c r="WBX449" s="342"/>
      <c r="WBY449" s="342"/>
      <c r="WBZ449" s="342"/>
      <c r="WCA449" s="342"/>
      <c r="WCB449" s="342"/>
      <c r="WCC449" s="342"/>
      <c r="WCD449" s="342"/>
      <c r="WCE449" s="342"/>
      <c r="WCF449" s="342"/>
      <c r="WCG449" s="342"/>
      <c r="WCH449" s="342"/>
      <c r="WCI449" s="342"/>
      <c r="WCJ449" s="342"/>
      <c r="WCK449" s="342"/>
      <c r="WCL449" s="342"/>
      <c r="WCM449" s="342"/>
      <c r="WCN449" s="342"/>
      <c r="WCO449" s="342"/>
      <c r="WCP449" s="342"/>
      <c r="WCQ449" s="342"/>
      <c r="WCR449" s="342"/>
      <c r="WCS449" s="342"/>
      <c r="WCT449" s="342"/>
      <c r="WCU449" s="342"/>
      <c r="WCV449" s="342"/>
      <c r="WCW449" s="342"/>
      <c r="WCX449" s="342"/>
      <c r="WCY449" s="342"/>
      <c r="WCZ449" s="342"/>
      <c r="WDA449" s="342"/>
      <c r="WDB449" s="342"/>
      <c r="WDC449" s="342"/>
      <c r="WDD449" s="342"/>
      <c r="WDE449" s="342"/>
      <c r="WDF449" s="342"/>
      <c r="WDG449" s="342"/>
      <c r="WDH449" s="342"/>
      <c r="WDI449" s="342"/>
      <c r="WDJ449" s="342"/>
      <c r="WDK449" s="342"/>
      <c r="WDL449" s="342"/>
      <c r="WDM449" s="342"/>
      <c r="WDN449" s="342"/>
      <c r="WDO449" s="342"/>
      <c r="WDP449" s="342"/>
      <c r="WDQ449" s="342"/>
      <c r="WDR449" s="342"/>
      <c r="WDS449" s="342"/>
      <c r="WDT449" s="342"/>
      <c r="WDU449" s="342"/>
      <c r="WDV449" s="342"/>
      <c r="WDW449" s="342"/>
      <c r="WDX449" s="342"/>
      <c r="WDY449" s="342"/>
      <c r="WDZ449" s="342"/>
      <c r="WEA449" s="342"/>
      <c r="WEB449" s="342"/>
      <c r="WEC449" s="342"/>
      <c r="WED449" s="342"/>
      <c r="WEE449" s="342"/>
      <c r="WEF449" s="342"/>
      <c r="WEG449" s="342"/>
      <c r="WEH449" s="342"/>
      <c r="WEI449" s="342"/>
      <c r="WEJ449" s="342"/>
      <c r="WEK449" s="342"/>
      <c r="WEL449" s="342"/>
      <c r="WEM449" s="342"/>
      <c r="WEN449" s="342"/>
      <c r="WEO449" s="342"/>
      <c r="WEP449" s="342"/>
      <c r="WEQ449" s="342"/>
      <c r="WER449" s="342"/>
      <c r="WES449" s="342"/>
      <c r="WET449" s="342"/>
      <c r="WEU449" s="342"/>
      <c r="WEV449" s="342"/>
      <c r="WEW449" s="342"/>
      <c r="WEX449" s="342"/>
      <c r="WEY449" s="342"/>
      <c r="WEZ449" s="342"/>
      <c r="WFA449" s="342"/>
      <c r="WFB449" s="342"/>
      <c r="WFC449" s="342"/>
      <c r="WFD449" s="342"/>
      <c r="WFE449" s="342"/>
      <c r="WFF449" s="342"/>
      <c r="WFG449" s="342"/>
      <c r="WFH449" s="342"/>
      <c r="WFI449" s="342"/>
      <c r="WFJ449" s="342"/>
      <c r="WFK449" s="342"/>
      <c r="WFL449" s="342"/>
      <c r="WFM449" s="342"/>
      <c r="WFN449" s="342"/>
      <c r="WFO449" s="342"/>
      <c r="WFP449" s="342"/>
      <c r="WFQ449" s="342"/>
      <c r="WFR449" s="342"/>
      <c r="WFS449" s="342"/>
      <c r="WFT449" s="342"/>
      <c r="WFU449" s="342"/>
      <c r="WFV449" s="342"/>
      <c r="WFW449" s="342"/>
      <c r="WFX449" s="342"/>
      <c r="WFY449" s="342"/>
      <c r="WFZ449" s="342"/>
      <c r="WGA449" s="342"/>
      <c r="WGB449" s="342"/>
      <c r="WGC449" s="342"/>
      <c r="WGD449" s="342"/>
      <c r="WGE449" s="342"/>
      <c r="WGF449" s="342"/>
      <c r="WGG449" s="342"/>
      <c r="WGH449" s="342"/>
      <c r="WGI449" s="342"/>
      <c r="WGJ449" s="342"/>
      <c r="WGK449" s="342"/>
      <c r="WGL449" s="342"/>
      <c r="WGM449" s="342"/>
      <c r="WGN449" s="342"/>
      <c r="WGO449" s="342"/>
      <c r="WGP449" s="342"/>
      <c r="WGQ449" s="342"/>
      <c r="WGR449" s="342"/>
      <c r="WGS449" s="342"/>
      <c r="WGT449" s="342"/>
      <c r="WGU449" s="342"/>
      <c r="WGV449" s="342"/>
      <c r="WGW449" s="342"/>
      <c r="WGX449" s="342"/>
      <c r="WGY449" s="342"/>
      <c r="WGZ449" s="342"/>
      <c r="WHA449" s="342"/>
      <c r="WHB449" s="342"/>
      <c r="WHC449" s="342"/>
      <c r="WHD449" s="342"/>
      <c r="WHE449" s="342"/>
      <c r="WHF449" s="342"/>
      <c r="WHG449" s="342"/>
      <c r="WHH449" s="342"/>
      <c r="WHI449" s="342"/>
      <c r="WHJ449" s="342"/>
      <c r="WHK449" s="342"/>
      <c r="WHL449" s="342"/>
      <c r="WHM449" s="342"/>
      <c r="WHN449" s="342"/>
      <c r="WHO449" s="342"/>
      <c r="WHP449" s="342"/>
      <c r="WHQ449" s="342"/>
      <c r="WHR449" s="342"/>
      <c r="WHS449" s="342"/>
      <c r="WHT449" s="342"/>
      <c r="WHU449" s="342"/>
      <c r="WHV449" s="342"/>
      <c r="WHW449" s="342"/>
      <c r="WHX449" s="342"/>
      <c r="WHY449" s="342"/>
      <c r="WHZ449" s="342"/>
      <c r="WIA449" s="342"/>
      <c r="WIB449" s="342"/>
      <c r="WIC449" s="342"/>
      <c r="WID449" s="342"/>
      <c r="WIE449" s="342"/>
      <c r="WIF449" s="342"/>
      <c r="WIG449" s="342"/>
      <c r="WIH449" s="342"/>
      <c r="WII449" s="342"/>
      <c r="WIJ449" s="342"/>
      <c r="WIK449" s="342"/>
      <c r="WIL449" s="342"/>
      <c r="WIM449" s="342"/>
      <c r="WIN449" s="342"/>
      <c r="WIO449" s="342"/>
      <c r="WIP449" s="342"/>
      <c r="WIQ449" s="342"/>
      <c r="WIR449" s="342"/>
      <c r="WIS449" s="342"/>
      <c r="WIT449" s="342"/>
      <c r="WIU449" s="342"/>
      <c r="WIV449" s="342"/>
      <c r="WIW449" s="342"/>
      <c r="WIX449" s="342"/>
      <c r="WIY449" s="342"/>
      <c r="WIZ449" s="342"/>
      <c r="WJA449" s="342"/>
      <c r="WJB449" s="342"/>
      <c r="WJC449" s="342"/>
      <c r="WJD449" s="342"/>
      <c r="WJE449" s="342"/>
      <c r="WJF449" s="342"/>
      <c r="WJG449" s="342"/>
      <c r="WJH449" s="342"/>
      <c r="WJI449" s="342"/>
      <c r="WJJ449" s="342"/>
      <c r="WJK449" s="342"/>
      <c r="WJL449" s="342"/>
      <c r="WJM449" s="342"/>
      <c r="WJN449" s="342"/>
      <c r="WJO449" s="342"/>
      <c r="WJP449" s="342"/>
      <c r="WJQ449" s="342"/>
      <c r="WJR449" s="342"/>
      <c r="WJS449" s="342"/>
      <c r="WJT449" s="342"/>
      <c r="WJU449" s="342"/>
      <c r="WJV449" s="342"/>
      <c r="WJW449" s="342"/>
      <c r="WJX449" s="342"/>
      <c r="WJY449" s="342"/>
      <c r="WJZ449" s="342"/>
      <c r="WKA449" s="342"/>
      <c r="WKB449" s="342"/>
      <c r="WKC449" s="342"/>
      <c r="WKD449" s="342"/>
      <c r="WKE449" s="342"/>
      <c r="WKF449" s="342"/>
      <c r="WKG449" s="342"/>
      <c r="WKH449" s="342"/>
      <c r="WKI449" s="342"/>
      <c r="WKJ449" s="342"/>
      <c r="WKK449" s="342"/>
      <c r="WKL449" s="342"/>
      <c r="WKM449" s="342"/>
      <c r="WKN449" s="342"/>
      <c r="WKO449" s="342"/>
      <c r="WKP449" s="342"/>
      <c r="WKQ449" s="342"/>
      <c r="WKR449" s="342"/>
      <c r="WKS449" s="342"/>
      <c r="WKT449" s="342"/>
      <c r="WKU449" s="342"/>
      <c r="WKV449" s="342"/>
      <c r="WKW449" s="342"/>
      <c r="WKX449" s="342"/>
      <c r="WKY449" s="342"/>
      <c r="WKZ449" s="342"/>
      <c r="WLA449" s="342"/>
      <c r="WLB449" s="342"/>
      <c r="WLC449" s="342"/>
      <c r="WLD449" s="342"/>
      <c r="WLE449" s="342"/>
      <c r="WLF449" s="342"/>
      <c r="WLG449" s="342"/>
      <c r="WLH449" s="342"/>
      <c r="WLI449" s="342"/>
      <c r="WLJ449" s="342"/>
      <c r="WLK449" s="342"/>
      <c r="WLL449" s="342"/>
      <c r="WLM449" s="342"/>
      <c r="WLN449" s="342"/>
      <c r="WLO449" s="342"/>
      <c r="WLP449" s="342"/>
      <c r="WLQ449" s="342"/>
      <c r="WLR449" s="342"/>
      <c r="WLS449" s="342"/>
      <c r="WLT449" s="342"/>
      <c r="WLU449" s="342"/>
      <c r="WLV449" s="342"/>
      <c r="WLW449" s="342"/>
      <c r="WLX449" s="342"/>
      <c r="WLY449" s="342"/>
      <c r="WLZ449" s="342"/>
      <c r="WMA449" s="342"/>
      <c r="WMB449" s="342"/>
      <c r="WMC449" s="342"/>
      <c r="WMD449" s="342"/>
      <c r="WME449" s="342"/>
      <c r="WMF449" s="342"/>
      <c r="WMG449" s="342"/>
      <c r="WMH449" s="342"/>
      <c r="WMI449" s="342"/>
      <c r="WMJ449" s="342"/>
      <c r="WMK449" s="342"/>
      <c r="WML449" s="342"/>
      <c r="WMM449" s="342"/>
      <c r="WMN449" s="342"/>
      <c r="WMO449" s="342"/>
      <c r="WMP449" s="342"/>
      <c r="WMQ449" s="342"/>
      <c r="WMR449" s="342"/>
      <c r="WMS449" s="342"/>
      <c r="WMT449" s="342"/>
      <c r="WMU449" s="342"/>
      <c r="WMV449" s="342"/>
      <c r="WMW449" s="342"/>
      <c r="WMX449" s="342"/>
      <c r="WMY449" s="342"/>
      <c r="WMZ449" s="342"/>
      <c r="WNA449" s="342"/>
      <c r="WNB449" s="342"/>
      <c r="WNC449" s="342"/>
      <c r="WND449" s="342"/>
      <c r="WNE449" s="342"/>
      <c r="WNF449" s="342"/>
      <c r="WNG449" s="342"/>
      <c r="WNH449" s="342"/>
      <c r="WNI449" s="342"/>
      <c r="WNJ449" s="342"/>
      <c r="WNK449" s="342"/>
      <c r="WNL449" s="342"/>
      <c r="WNM449" s="342"/>
      <c r="WNN449" s="342"/>
      <c r="WNO449" s="342"/>
      <c r="WNP449" s="342"/>
      <c r="WNQ449" s="342"/>
      <c r="WNR449" s="342"/>
      <c r="WNS449" s="342"/>
      <c r="WNT449" s="342"/>
      <c r="WNU449" s="342"/>
      <c r="WNV449" s="342"/>
      <c r="WNW449" s="342"/>
      <c r="WNX449" s="342"/>
      <c r="WNY449" s="342"/>
      <c r="WNZ449" s="342"/>
      <c r="WOA449" s="342"/>
      <c r="WOB449" s="342"/>
      <c r="WOC449" s="342"/>
      <c r="WOD449" s="342"/>
      <c r="WOE449" s="342"/>
      <c r="WOF449" s="342"/>
      <c r="WOG449" s="342"/>
      <c r="WOH449" s="342"/>
      <c r="WOI449" s="342"/>
      <c r="WOJ449" s="342"/>
      <c r="WOK449" s="342"/>
      <c r="WOL449" s="342"/>
      <c r="WOM449" s="342"/>
      <c r="WON449" s="342"/>
      <c r="WOO449" s="342"/>
      <c r="WOP449" s="342"/>
      <c r="WOQ449" s="342"/>
      <c r="WOR449" s="342"/>
      <c r="WOS449" s="342"/>
      <c r="WOT449" s="342"/>
      <c r="WOU449" s="342"/>
      <c r="WOV449" s="342"/>
      <c r="WOW449" s="342"/>
      <c r="WOX449" s="342"/>
      <c r="WOY449" s="342"/>
      <c r="WOZ449" s="342"/>
      <c r="WPA449" s="342"/>
      <c r="WPB449" s="342"/>
      <c r="WPC449" s="342"/>
      <c r="WPD449" s="342"/>
      <c r="WPE449" s="342"/>
      <c r="WPF449" s="342"/>
      <c r="WPG449" s="342"/>
      <c r="WPH449" s="342"/>
      <c r="WPI449" s="342"/>
      <c r="WPJ449" s="342"/>
      <c r="WPK449" s="342"/>
      <c r="WPL449" s="342"/>
      <c r="WPM449" s="342"/>
      <c r="WPN449" s="342"/>
      <c r="WPO449" s="342"/>
      <c r="WPP449" s="342"/>
      <c r="WPQ449" s="342"/>
      <c r="WPR449" s="342"/>
      <c r="WPS449" s="342"/>
      <c r="WPT449" s="342"/>
      <c r="WPU449" s="342"/>
      <c r="WPV449" s="342"/>
      <c r="WPW449" s="342"/>
      <c r="WPX449" s="342"/>
      <c r="WPY449" s="342"/>
      <c r="WPZ449" s="342"/>
      <c r="WQA449" s="342"/>
      <c r="WQB449" s="342"/>
      <c r="WQC449" s="342"/>
      <c r="WQD449" s="342"/>
      <c r="WQE449" s="342"/>
      <c r="WQF449" s="342"/>
      <c r="WQG449" s="342"/>
      <c r="WQH449" s="342"/>
      <c r="WQI449" s="342"/>
      <c r="WQJ449" s="342"/>
      <c r="WQK449" s="342"/>
      <c r="WQL449" s="342"/>
      <c r="WQM449" s="342"/>
      <c r="WQN449" s="342"/>
      <c r="WQO449" s="342"/>
      <c r="WQP449" s="342"/>
      <c r="WQQ449" s="342"/>
      <c r="WQR449" s="342"/>
      <c r="WQS449" s="342"/>
      <c r="WQT449" s="342"/>
      <c r="WQU449" s="342"/>
      <c r="WQV449" s="342"/>
      <c r="WQW449" s="342"/>
      <c r="WQX449" s="342"/>
      <c r="WQY449" s="342"/>
      <c r="WQZ449" s="342"/>
      <c r="WRA449" s="342"/>
      <c r="WRB449" s="342"/>
      <c r="WRC449" s="342"/>
      <c r="WRD449" s="342"/>
      <c r="WRE449" s="342"/>
      <c r="WRF449" s="342"/>
      <c r="WRG449" s="342"/>
      <c r="WRH449" s="342"/>
      <c r="WRI449" s="342"/>
      <c r="WRJ449" s="342"/>
      <c r="WRK449" s="342"/>
      <c r="WRL449" s="342"/>
      <c r="WRM449" s="342"/>
      <c r="WRN449" s="342"/>
      <c r="WRO449" s="342"/>
      <c r="WRP449" s="342"/>
      <c r="WRQ449" s="342"/>
      <c r="WRR449" s="342"/>
      <c r="WRS449" s="342"/>
      <c r="WRT449" s="342"/>
      <c r="WRU449" s="342"/>
      <c r="WRV449" s="342"/>
      <c r="WRW449" s="342"/>
      <c r="WRX449" s="342"/>
      <c r="WRY449" s="342"/>
      <c r="WRZ449" s="342"/>
      <c r="WSA449" s="342"/>
      <c r="WSB449" s="342"/>
      <c r="WSC449" s="342"/>
      <c r="WSD449" s="342"/>
      <c r="WSE449" s="342"/>
      <c r="WSF449" s="342"/>
      <c r="WSG449" s="342"/>
      <c r="WSH449" s="342"/>
      <c r="WSI449" s="342"/>
      <c r="WSJ449" s="342"/>
      <c r="WSK449" s="342"/>
      <c r="WSL449" s="342"/>
      <c r="WSM449" s="342"/>
      <c r="WSN449" s="342"/>
      <c r="WSO449" s="342"/>
      <c r="WSP449" s="342"/>
      <c r="WSQ449" s="342"/>
      <c r="WSR449" s="342"/>
      <c r="WSS449" s="342"/>
      <c r="WST449" s="342"/>
      <c r="WSU449" s="342"/>
      <c r="WSV449" s="342"/>
      <c r="WSW449" s="342"/>
      <c r="WSX449" s="342"/>
      <c r="WSY449" s="342"/>
      <c r="WSZ449" s="342"/>
      <c r="WTA449" s="342"/>
      <c r="WTB449" s="342"/>
      <c r="WTC449" s="342"/>
      <c r="WTD449" s="342"/>
      <c r="WTE449" s="342"/>
      <c r="WTF449" s="342"/>
      <c r="WTG449" s="342"/>
      <c r="WTH449" s="342"/>
      <c r="WTI449" s="342"/>
      <c r="WTJ449" s="342"/>
      <c r="WTK449" s="342"/>
      <c r="WTL449" s="342"/>
      <c r="WTM449" s="342"/>
      <c r="WTN449" s="342"/>
      <c r="WTO449" s="342"/>
      <c r="WTP449" s="342"/>
      <c r="WTQ449" s="342"/>
      <c r="WTR449" s="342"/>
      <c r="WTS449" s="342"/>
      <c r="WTT449" s="342"/>
      <c r="WTU449" s="342"/>
      <c r="WTV449" s="342"/>
      <c r="WTW449" s="342"/>
      <c r="WTX449" s="342"/>
      <c r="WTY449" s="342"/>
      <c r="WTZ449" s="342"/>
      <c r="WUA449" s="342"/>
      <c r="WUB449" s="342"/>
      <c r="WUC449" s="342"/>
      <c r="WUD449" s="342"/>
      <c r="WUE449" s="342"/>
      <c r="WUF449" s="342"/>
      <c r="WUG449" s="342"/>
      <c r="WUH449" s="342"/>
      <c r="WUI449" s="342"/>
      <c r="WUJ449" s="342"/>
      <c r="WUK449" s="342"/>
      <c r="WUL449" s="342"/>
      <c r="WUM449" s="342"/>
      <c r="WUN449" s="342"/>
      <c r="WUO449" s="342"/>
      <c r="WUP449" s="342"/>
      <c r="WUQ449" s="342"/>
      <c r="WUR449" s="342"/>
      <c r="WUS449" s="342"/>
      <c r="WUT449" s="342"/>
      <c r="WUU449" s="342"/>
      <c r="WUV449" s="342"/>
      <c r="WUW449" s="342"/>
      <c r="WUX449" s="342"/>
      <c r="WUY449" s="342"/>
      <c r="WUZ449" s="342"/>
      <c r="WVA449" s="342"/>
      <c r="WVB449" s="342"/>
      <c r="WVC449" s="342"/>
      <c r="WVD449" s="342"/>
      <c r="WVE449" s="342"/>
      <c r="WVF449" s="342"/>
      <c r="WVG449" s="342"/>
      <c r="WVH449" s="342"/>
      <c r="WVI449" s="342"/>
      <c r="WVJ449" s="342"/>
      <c r="WVK449" s="342"/>
      <c r="WVL449" s="342"/>
      <c r="WVM449" s="342"/>
      <c r="WVN449" s="342"/>
      <c r="WVO449" s="342"/>
      <c r="WVP449" s="342"/>
      <c r="WVQ449" s="342"/>
      <c r="WVR449" s="342"/>
      <c r="WVS449" s="342"/>
      <c r="WVT449" s="342"/>
      <c r="WVU449" s="342"/>
      <c r="WVV449" s="342"/>
      <c r="WVW449" s="342"/>
      <c r="WVX449" s="342"/>
      <c r="WVY449" s="342"/>
      <c r="WVZ449" s="342"/>
      <c r="WWA449" s="342"/>
      <c r="WWB449" s="342"/>
      <c r="WWC449" s="342"/>
      <c r="WWD449" s="342"/>
      <c r="WWE449" s="342"/>
      <c r="WWF449" s="342"/>
      <c r="WWG449" s="342"/>
      <c r="WWH449" s="342"/>
      <c r="WWI449" s="342"/>
      <c r="WWJ449" s="342"/>
      <c r="WWK449" s="342"/>
      <c r="WWL449" s="342"/>
      <c r="WWM449" s="342"/>
      <c r="WWN449" s="342"/>
      <c r="WWO449" s="342"/>
      <c r="WWP449" s="342"/>
      <c r="WWQ449" s="342"/>
      <c r="WWR449" s="342"/>
      <c r="WWS449" s="342"/>
      <c r="WWT449" s="342"/>
      <c r="WWU449" s="342"/>
      <c r="WWV449" s="342"/>
      <c r="WWW449" s="342"/>
      <c r="WWX449" s="342"/>
      <c r="WWY449" s="342"/>
      <c r="WWZ449" s="342"/>
      <c r="WXA449" s="342"/>
      <c r="WXB449" s="342"/>
      <c r="WXC449" s="342"/>
      <c r="WXD449" s="342"/>
      <c r="WXE449" s="342"/>
      <c r="WXF449" s="342"/>
      <c r="WXG449" s="342"/>
      <c r="WXH449" s="342"/>
      <c r="WXI449" s="342"/>
      <c r="WXJ449" s="342"/>
      <c r="WXK449" s="342"/>
      <c r="WXL449" s="342"/>
      <c r="WXM449" s="342"/>
      <c r="WXN449" s="342"/>
      <c r="WXO449" s="342"/>
      <c r="WXP449" s="342"/>
      <c r="WXQ449" s="342"/>
      <c r="WXR449" s="342"/>
      <c r="WXS449" s="342"/>
      <c r="WXT449" s="342"/>
      <c r="WXU449" s="342"/>
      <c r="WXV449" s="342"/>
      <c r="WXW449" s="342"/>
      <c r="WXX449" s="342"/>
      <c r="WXY449" s="342"/>
      <c r="WXZ449" s="342"/>
      <c r="WYA449" s="342"/>
      <c r="WYB449" s="342"/>
      <c r="WYC449" s="342"/>
      <c r="WYD449" s="342"/>
      <c r="WYE449" s="342"/>
      <c r="WYF449" s="342"/>
      <c r="WYG449" s="342"/>
      <c r="WYH449" s="342"/>
      <c r="WYI449" s="342"/>
      <c r="WYJ449" s="342"/>
      <c r="WYK449" s="342"/>
      <c r="WYL449" s="342"/>
      <c r="WYM449" s="342"/>
      <c r="WYN449" s="342"/>
      <c r="WYO449" s="342"/>
      <c r="WYP449" s="342"/>
      <c r="WYQ449" s="342"/>
      <c r="WYR449" s="342"/>
      <c r="WYS449" s="342"/>
      <c r="WYT449" s="342"/>
      <c r="WYU449" s="342"/>
      <c r="WYV449" s="342"/>
      <c r="WYW449" s="342"/>
      <c r="WYX449" s="342"/>
      <c r="WYY449" s="342"/>
      <c r="WYZ449" s="342"/>
      <c r="WZA449" s="342"/>
      <c r="WZB449" s="342"/>
      <c r="WZC449" s="342"/>
      <c r="WZD449" s="342"/>
      <c r="WZE449" s="342"/>
      <c r="WZF449" s="342"/>
      <c r="WZG449" s="342"/>
      <c r="WZH449" s="342"/>
      <c r="WZI449" s="342"/>
      <c r="WZJ449" s="342"/>
      <c r="WZK449" s="342"/>
      <c r="WZL449" s="342"/>
      <c r="WZM449" s="342"/>
      <c r="WZN449" s="342"/>
      <c r="WZO449" s="342"/>
      <c r="WZP449" s="342"/>
      <c r="WZQ449" s="342"/>
      <c r="WZR449" s="342"/>
      <c r="WZS449" s="342"/>
      <c r="WZT449" s="342"/>
      <c r="WZU449" s="342"/>
      <c r="WZV449" s="342"/>
      <c r="WZW449" s="342"/>
      <c r="WZX449" s="342"/>
      <c r="WZY449" s="342"/>
      <c r="WZZ449" s="342"/>
      <c r="XAA449" s="342"/>
      <c r="XAB449" s="342"/>
      <c r="XAC449" s="342"/>
      <c r="XAD449" s="342"/>
      <c r="XAE449" s="342"/>
      <c r="XAF449" s="342"/>
      <c r="XAG449" s="342"/>
      <c r="XAH449" s="342"/>
      <c r="XAI449" s="342"/>
      <c r="XAJ449" s="342"/>
      <c r="XAK449" s="342"/>
      <c r="XAL449" s="342"/>
      <c r="XAM449" s="342"/>
      <c r="XAN449" s="342"/>
      <c r="XAO449" s="342"/>
      <c r="XAP449" s="342"/>
      <c r="XAQ449" s="342"/>
      <c r="XAR449" s="342"/>
      <c r="XAS449" s="342"/>
      <c r="XAT449" s="342"/>
      <c r="XAU449" s="342"/>
      <c r="XAV449" s="342"/>
      <c r="XAW449" s="342"/>
      <c r="XAX449" s="342"/>
      <c r="XAY449" s="342"/>
      <c r="XAZ449" s="342"/>
      <c r="XBA449" s="342"/>
      <c r="XBB449" s="342"/>
      <c r="XBC449" s="342"/>
      <c r="XBD449" s="342"/>
      <c r="XBE449" s="342"/>
      <c r="XBF449" s="342"/>
      <c r="XBG449" s="342"/>
      <c r="XBH449" s="342"/>
      <c r="XBI449" s="342"/>
      <c r="XBJ449" s="342"/>
      <c r="XBK449" s="342"/>
      <c r="XBL449" s="342"/>
      <c r="XBM449" s="342"/>
      <c r="XBN449" s="342"/>
      <c r="XBO449" s="342"/>
      <c r="XBP449" s="342"/>
      <c r="XBQ449" s="342"/>
      <c r="XBR449" s="342"/>
      <c r="XBS449" s="342"/>
      <c r="XBT449" s="342"/>
      <c r="XBU449" s="342"/>
      <c r="XBV449" s="342"/>
      <c r="XBW449" s="342"/>
      <c r="XBX449" s="342"/>
      <c r="XBY449" s="342"/>
      <c r="XBZ449" s="342"/>
      <c r="XCA449" s="342"/>
      <c r="XCB449" s="342"/>
      <c r="XCC449" s="342"/>
      <c r="XCD449" s="342"/>
      <c r="XCE449" s="342"/>
      <c r="XCF449" s="342"/>
      <c r="XCG449" s="342"/>
      <c r="XCH449" s="342"/>
      <c r="XCI449" s="342"/>
      <c r="XCJ449" s="342"/>
      <c r="XCK449" s="342"/>
      <c r="XCL449" s="342"/>
      <c r="XCM449" s="342"/>
      <c r="XCN449" s="342"/>
      <c r="XCO449" s="342"/>
      <c r="XCP449" s="342"/>
      <c r="XCQ449" s="342"/>
      <c r="XCR449" s="342"/>
      <c r="XCS449" s="342"/>
      <c r="XCT449" s="342"/>
      <c r="XCU449" s="342"/>
      <c r="XCV449" s="342"/>
      <c r="XCW449" s="342"/>
      <c r="XCX449" s="342"/>
      <c r="XCY449" s="342"/>
      <c r="XCZ449" s="342"/>
      <c r="XDA449" s="342"/>
      <c r="XDB449" s="342"/>
      <c r="XDC449" s="342"/>
      <c r="XDD449" s="342"/>
      <c r="XDE449" s="342"/>
      <c r="XDF449" s="342"/>
      <c r="XDG449" s="342"/>
      <c r="XDH449" s="342"/>
      <c r="XDI449" s="342"/>
      <c r="XDJ449" s="342"/>
      <c r="XDK449" s="342"/>
      <c r="XDL449" s="342"/>
      <c r="XDM449" s="342"/>
      <c r="XDN449" s="342"/>
      <c r="XDO449" s="342"/>
      <c r="XDP449" s="342"/>
      <c r="XDQ449" s="342"/>
      <c r="XDR449" s="342"/>
      <c r="XDS449" s="342"/>
      <c r="XDT449" s="342"/>
      <c r="XDU449" s="342"/>
      <c r="XDV449" s="342"/>
      <c r="XDW449" s="342"/>
      <c r="XDX449" s="342"/>
      <c r="XDY449" s="342"/>
      <c r="XDZ449" s="342"/>
      <c r="XEA449" s="342"/>
      <c r="XEB449" s="342"/>
      <c r="XEC449" s="342"/>
      <c r="XED449" s="342"/>
      <c r="XEE449" s="342"/>
      <c r="XEF449" s="342"/>
      <c r="XEG449" s="342"/>
      <c r="XEH449" s="342"/>
      <c r="XEI449" s="342"/>
      <c r="XEJ449" s="342"/>
      <c r="XEK449" s="342"/>
      <c r="XEL449" s="342"/>
      <c r="XEM449" s="342"/>
      <c r="XEN449" s="342"/>
      <c r="XEO449" s="342"/>
      <c r="XEP449" s="342"/>
      <c r="XEQ449" s="342"/>
      <c r="XER449" s="342"/>
      <c r="XES449" s="342"/>
      <c r="XET449" s="342"/>
      <c r="XEU449" s="342"/>
      <c r="XEV449" s="342"/>
      <c r="XEW449" s="342"/>
      <c r="XEX449" s="342"/>
      <c r="XEY449" s="342"/>
      <c r="XEZ449" s="342"/>
      <c r="XFA449" s="342"/>
      <c r="XFB449" s="342"/>
    </row>
    <row r="450" spans="1:16382" s="562" customFormat="1" x14ac:dyDescent="0.25">
      <c r="A450" s="371">
        <v>3132</v>
      </c>
      <c r="B450" s="367" t="s">
        <v>96</v>
      </c>
      <c r="C450" s="560">
        <f t="shared" si="44"/>
        <v>0</v>
      </c>
      <c r="D450" s="560">
        <f t="shared" si="44"/>
        <v>0</v>
      </c>
      <c r="E450" s="560">
        <f t="shared" si="44"/>
        <v>0</v>
      </c>
      <c r="F450" s="560">
        <f>F451</f>
        <v>81207.740000000005</v>
      </c>
      <c r="G450" s="518">
        <f t="shared" si="42"/>
        <v>81207.740000000005</v>
      </c>
      <c r="H450" s="561">
        <f t="shared" si="43"/>
        <v>81207.740000000005</v>
      </c>
      <c r="I450" s="342"/>
      <c r="J450" s="342"/>
      <c r="K450" s="342"/>
      <c r="L450" s="342"/>
      <c r="M450" s="342"/>
      <c r="N450" s="342"/>
      <c r="O450" s="342"/>
      <c r="P450" s="342"/>
      <c r="Q450" s="342"/>
      <c r="R450" s="342"/>
      <c r="S450" s="342"/>
      <c r="T450" s="342"/>
      <c r="U450" s="342"/>
      <c r="V450" s="342"/>
      <c r="W450" s="342"/>
      <c r="X450" s="342"/>
      <c r="Y450" s="342"/>
      <c r="Z450" s="342"/>
      <c r="AA450" s="342"/>
      <c r="AB450" s="342"/>
      <c r="AC450" s="342"/>
      <c r="AD450" s="342"/>
      <c r="AE450" s="342"/>
      <c r="AF450" s="342"/>
      <c r="AG450" s="342"/>
      <c r="AH450" s="342"/>
      <c r="AI450" s="342"/>
      <c r="AJ450" s="342"/>
      <c r="AK450" s="342"/>
      <c r="AL450" s="342"/>
      <c r="AM450" s="342"/>
      <c r="AN450" s="342"/>
      <c r="AO450" s="342"/>
      <c r="AP450" s="342"/>
      <c r="AQ450" s="342"/>
      <c r="AR450" s="342"/>
      <c r="AS450" s="342"/>
      <c r="AT450" s="342"/>
      <c r="AU450" s="342"/>
      <c r="AV450" s="342"/>
      <c r="AW450" s="342"/>
      <c r="AX450" s="342"/>
      <c r="AY450" s="342"/>
      <c r="AZ450" s="342"/>
      <c r="BA450" s="342"/>
      <c r="BB450" s="342"/>
      <c r="BC450" s="342"/>
      <c r="BD450" s="342"/>
      <c r="BE450" s="342"/>
      <c r="BF450" s="342"/>
      <c r="BG450" s="342"/>
      <c r="BH450" s="342"/>
      <c r="BI450" s="342"/>
      <c r="BJ450" s="342"/>
      <c r="BK450" s="342"/>
      <c r="BL450" s="342"/>
      <c r="BM450" s="342"/>
      <c r="BN450" s="342"/>
      <c r="BO450" s="342"/>
      <c r="BP450" s="342"/>
      <c r="BQ450" s="342"/>
      <c r="BR450" s="342"/>
      <c r="BS450" s="342"/>
      <c r="BT450" s="342"/>
      <c r="BU450" s="342"/>
      <c r="BV450" s="342"/>
      <c r="BW450" s="342"/>
      <c r="BX450" s="342"/>
      <c r="BY450" s="342"/>
      <c r="BZ450" s="342"/>
      <c r="CA450" s="342"/>
      <c r="CB450" s="342"/>
      <c r="CC450" s="342"/>
      <c r="CD450" s="342"/>
      <c r="CE450" s="342"/>
      <c r="CF450" s="342"/>
      <c r="CG450" s="342"/>
      <c r="CH450" s="342"/>
      <c r="CI450" s="342"/>
      <c r="CJ450" s="342"/>
      <c r="CK450" s="342"/>
      <c r="CL450" s="342"/>
      <c r="CM450" s="342"/>
      <c r="CN450" s="342"/>
      <c r="CO450" s="342"/>
      <c r="CP450" s="342"/>
      <c r="CQ450" s="342"/>
      <c r="CR450" s="342"/>
      <c r="CS450" s="342"/>
      <c r="CT450" s="342"/>
      <c r="CU450" s="342"/>
      <c r="CV450" s="342"/>
      <c r="CW450" s="342"/>
      <c r="CX450" s="342"/>
      <c r="CY450" s="342"/>
      <c r="CZ450" s="342"/>
      <c r="DA450" s="342"/>
      <c r="DB450" s="342"/>
      <c r="DC450" s="342"/>
      <c r="DD450" s="342"/>
      <c r="DE450" s="342"/>
      <c r="DF450" s="342"/>
      <c r="DG450" s="342"/>
      <c r="DH450" s="342"/>
      <c r="DI450" s="342"/>
      <c r="DJ450" s="342"/>
      <c r="DK450" s="342"/>
      <c r="DL450" s="342"/>
      <c r="DM450" s="342"/>
      <c r="DN450" s="342"/>
      <c r="DO450" s="342"/>
      <c r="DP450" s="342"/>
      <c r="DQ450" s="342"/>
      <c r="DR450" s="342"/>
      <c r="DS450" s="342"/>
      <c r="DT450" s="342"/>
      <c r="DU450" s="342"/>
      <c r="DV450" s="342"/>
      <c r="DW450" s="342"/>
      <c r="DX450" s="342"/>
      <c r="DY450" s="342"/>
      <c r="DZ450" s="342"/>
      <c r="EA450" s="342"/>
      <c r="EB450" s="342"/>
      <c r="EC450" s="342"/>
      <c r="ED450" s="342"/>
      <c r="EE450" s="342"/>
      <c r="EF450" s="342"/>
      <c r="EG450" s="342"/>
      <c r="EH450" s="342"/>
      <c r="EI450" s="342"/>
      <c r="EJ450" s="342"/>
      <c r="EK450" s="342"/>
      <c r="EL450" s="342"/>
      <c r="EM450" s="342"/>
      <c r="EN450" s="342"/>
      <c r="EO450" s="342"/>
      <c r="EP450" s="342"/>
      <c r="EQ450" s="342"/>
      <c r="ER450" s="342"/>
      <c r="ES450" s="342"/>
      <c r="ET450" s="342"/>
      <c r="EU450" s="342"/>
      <c r="EV450" s="342"/>
      <c r="EW450" s="342"/>
      <c r="EX450" s="342"/>
      <c r="EY450" s="342"/>
      <c r="EZ450" s="342"/>
      <c r="FA450" s="342"/>
      <c r="FB450" s="342"/>
      <c r="FC450" s="342"/>
      <c r="FD450" s="342"/>
      <c r="FE450" s="342"/>
      <c r="FF450" s="342"/>
      <c r="FG450" s="342"/>
      <c r="FH450" s="342"/>
      <c r="FI450" s="342"/>
      <c r="FJ450" s="342"/>
      <c r="FK450" s="342"/>
      <c r="FL450" s="342"/>
      <c r="FM450" s="342"/>
      <c r="FN450" s="342"/>
      <c r="FO450" s="342"/>
      <c r="FP450" s="342"/>
      <c r="FQ450" s="342"/>
      <c r="FR450" s="342"/>
      <c r="FS450" s="342"/>
      <c r="FT450" s="342"/>
      <c r="FU450" s="342"/>
      <c r="FV450" s="342"/>
      <c r="FW450" s="342"/>
      <c r="FX450" s="342"/>
      <c r="FY450" s="342"/>
      <c r="FZ450" s="342"/>
      <c r="GA450" s="342"/>
      <c r="GB450" s="342"/>
      <c r="GC450" s="342"/>
      <c r="GD450" s="342"/>
      <c r="GE450" s="342"/>
      <c r="GF450" s="342"/>
      <c r="GG450" s="342"/>
      <c r="GH450" s="342"/>
      <c r="GI450" s="342"/>
      <c r="GJ450" s="342"/>
      <c r="GK450" s="342"/>
      <c r="GL450" s="342"/>
      <c r="GM450" s="342"/>
      <c r="GN450" s="342"/>
      <c r="GO450" s="342"/>
      <c r="GP450" s="342"/>
      <c r="GQ450" s="342"/>
      <c r="GR450" s="342"/>
      <c r="GS450" s="342"/>
      <c r="GT450" s="342"/>
      <c r="GU450" s="342"/>
      <c r="GV450" s="342"/>
      <c r="GW450" s="342"/>
      <c r="GX450" s="342"/>
      <c r="GY450" s="342"/>
      <c r="GZ450" s="342"/>
      <c r="HA450" s="342"/>
      <c r="HB450" s="342"/>
      <c r="HC450" s="342"/>
      <c r="HD450" s="342"/>
      <c r="HE450" s="342"/>
      <c r="HF450" s="342"/>
      <c r="HG450" s="342"/>
      <c r="HH450" s="342"/>
      <c r="HI450" s="342"/>
      <c r="HJ450" s="342"/>
      <c r="HK450" s="342"/>
      <c r="HL450" s="342"/>
      <c r="HM450" s="342"/>
      <c r="HN450" s="342"/>
      <c r="HO450" s="342"/>
      <c r="HP450" s="342"/>
      <c r="HQ450" s="342"/>
      <c r="HR450" s="342"/>
      <c r="HS450" s="342"/>
      <c r="HT450" s="342"/>
      <c r="HU450" s="342"/>
      <c r="HV450" s="342"/>
      <c r="HW450" s="342"/>
      <c r="HX450" s="342"/>
      <c r="HY450" s="342"/>
      <c r="HZ450" s="342"/>
      <c r="IA450" s="342"/>
      <c r="IB450" s="342"/>
      <c r="IC450" s="342"/>
      <c r="ID450" s="342"/>
      <c r="IE450" s="342"/>
      <c r="IF450" s="342"/>
      <c r="IG450" s="342"/>
      <c r="IH450" s="342"/>
      <c r="II450" s="342"/>
      <c r="IJ450" s="342"/>
      <c r="IK450" s="342"/>
      <c r="IL450" s="342"/>
      <c r="IM450" s="342"/>
      <c r="IN450" s="342"/>
      <c r="IO450" s="342"/>
      <c r="IP450" s="342"/>
      <c r="IQ450" s="342"/>
      <c r="IR450" s="342"/>
      <c r="IS450" s="342"/>
      <c r="IT450" s="342"/>
      <c r="IU450" s="342"/>
      <c r="IV450" s="342"/>
      <c r="IW450" s="342"/>
      <c r="IX450" s="342"/>
      <c r="IY450" s="342"/>
      <c r="IZ450" s="342"/>
      <c r="JA450" s="342"/>
      <c r="JB450" s="342"/>
      <c r="JC450" s="342"/>
      <c r="JD450" s="342"/>
      <c r="JE450" s="342"/>
      <c r="JF450" s="342"/>
      <c r="JG450" s="342"/>
      <c r="JH450" s="342"/>
      <c r="JI450" s="342"/>
      <c r="JJ450" s="342"/>
      <c r="JK450" s="342"/>
      <c r="JL450" s="342"/>
      <c r="JM450" s="342"/>
      <c r="JN450" s="342"/>
      <c r="JO450" s="342"/>
      <c r="JP450" s="342"/>
      <c r="JQ450" s="342"/>
      <c r="JR450" s="342"/>
      <c r="JS450" s="342"/>
      <c r="JT450" s="342"/>
      <c r="JU450" s="342"/>
      <c r="JV450" s="342"/>
      <c r="JW450" s="342"/>
      <c r="JX450" s="342"/>
      <c r="JY450" s="342"/>
      <c r="JZ450" s="342"/>
      <c r="KA450" s="342"/>
      <c r="KB450" s="342"/>
      <c r="KC450" s="342"/>
      <c r="KD450" s="342"/>
      <c r="KE450" s="342"/>
      <c r="KF450" s="342"/>
      <c r="KG450" s="342"/>
      <c r="KH450" s="342"/>
      <c r="KI450" s="342"/>
      <c r="KJ450" s="342"/>
      <c r="KK450" s="342"/>
      <c r="KL450" s="342"/>
      <c r="KM450" s="342"/>
      <c r="KN450" s="342"/>
      <c r="KO450" s="342"/>
      <c r="KP450" s="342"/>
      <c r="KQ450" s="342"/>
      <c r="KR450" s="342"/>
      <c r="KS450" s="342"/>
      <c r="KT450" s="342"/>
      <c r="KU450" s="342"/>
      <c r="KV450" s="342"/>
      <c r="KW450" s="342"/>
      <c r="KX450" s="342"/>
      <c r="KY450" s="342"/>
      <c r="KZ450" s="342"/>
      <c r="LA450" s="342"/>
      <c r="LB450" s="342"/>
      <c r="LC450" s="342"/>
      <c r="LD450" s="342"/>
      <c r="LE450" s="342"/>
      <c r="LF450" s="342"/>
      <c r="LG450" s="342"/>
      <c r="LH450" s="342"/>
      <c r="LI450" s="342"/>
      <c r="LJ450" s="342"/>
      <c r="LK450" s="342"/>
      <c r="LL450" s="342"/>
      <c r="LM450" s="342"/>
      <c r="LN450" s="342"/>
      <c r="LO450" s="342"/>
      <c r="LP450" s="342"/>
      <c r="LQ450" s="342"/>
      <c r="LR450" s="342"/>
      <c r="LS450" s="342"/>
      <c r="LT450" s="342"/>
      <c r="LU450" s="342"/>
      <c r="LV450" s="342"/>
      <c r="LW450" s="342"/>
      <c r="LX450" s="342"/>
      <c r="LY450" s="342"/>
      <c r="LZ450" s="342"/>
      <c r="MA450" s="342"/>
      <c r="MB450" s="342"/>
      <c r="MC450" s="342"/>
      <c r="MD450" s="342"/>
      <c r="ME450" s="342"/>
      <c r="MF450" s="342"/>
      <c r="MG450" s="342"/>
      <c r="MH450" s="342"/>
      <c r="MI450" s="342"/>
      <c r="MJ450" s="342"/>
      <c r="MK450" s="342"/>
      <c r="ML450" s="342"/>
      <c r="MM450" s="342"/>
      <c r="MN450" s="342"/>
      <c r="MO450" s="342"/>
      <c r="MP450" s="342"/>
      <c r="MQ450" s="342"/>
      <c r="MR450" s="342"/>
      <c r="MS450" s="342"/>
      <c r="MT450" s="342"/>
      <c r="MU450" s="342"/>
      <c r="MV450" s="342"/>
      <c r="MW450" s="342"/>
      <c r="MX450" s="342"/>
      <c r="MY450" s="342"/>
      <c r="MZ450" s="342"/>
      <c r="NA450" s="342"/>
      <c r="NB450" s="342"/>
      <c r="NC450" s="342"/>
      <c r="ND450" s="342"/>
      <c r="NE450" s="342"/>
      <c r="NF450" s="342"/>
      <c r="NG450" s="342"/>
      <c r="NH450" s="342"/>
      <c r="NI450" s="342"/>
      <c r="NJ450" s="342"/>
      <c r="NK450" s="342"/>
      <c r="NL450" s="342"/>
      <c r="NM450" s="342"/>
      <c r="NN450" s="342"/>
      <c r="NO450" s="342"/>
      <c r="NP450" s="342"/>
      <c r="NQ450" s="342"/>
      <c r="NR450" s="342"/>
      <c r="NS450" s="342"/>
      <c r="NT450" s="342"/>
      <c r="NU450" s="342"/>
      <c r="NV450" s="342"/>
      <c r="NW450" s="342"/>
      <c r="NX450" s="342"/>
      <c r="NY450" s="342"/>
      <c r="NZ450" s="342"/>
      <c r="OA450" s="342"/>
      <c r="OB450" s="342"/>
      <c r="OC450" s="342"/>
      <c r="OD450" s="342"/>
      <c r="OE450" s="342"/>
      <c r="OF450" s="342"/>
      <c r="OG450" s="342"/>
      <c r="OH450" s="342"/>
      <c r="OI450" s="342"/>
      <c r="OJ450" s="342"/>
      <c r="OK450" s="342"/>
      <c r="OL450" s="342"/>
      <c r="OM450" s="342"/>
      <c r="ON450" s="342"/>
      <c r="OO450" s="342"/>
      <c r="OP450" s="342"/>
      <c r="OQ450" s="342"/>
      <c r="OR450" s="342"/>
      <c r="OS450" s="342"/>
      <c r="OT450" s="342"/>
      <c r="OU450" s="342"/>
      <c r="OV450" s="342"/>
      <c r="OW450" s="342"/>
      <c r="OX450" s="342"/>
      <c r="OY450" s="342"/>
      <c r="OZ450" s="342"/>
      <c r="PA450" s="342"/>
      <c r="PB450" s="342"/>
      <c r="PC450" s="342"/>
      <c r="PD450" s="342"/>
      <c r="PE450" s="342"/>
      <c r="PF450" s="342"/>
      <c r="PG450" s="342"/>
      <c r="PH450" s="342"/>
      <c r="PI450" s="342"/>
      <c r="PJ450" s="342"/>
      <c r="PK450" s="342"/>
      <c r="PL450" s="342"/>
      <c r="PM450" s="342"/>
      <c r="PN450" s="342"/>
      <c r="PO450" s="342"/>
      <c r="PP450" s="342"/>
      <c r="PQ450" s="342"/>
      <c r="PR450" s="342"/>
      <c r="PS450" s="342"/>
      <c r="PT450" s="342"/>
      <c r="PU450" s="342"/>
      <c r="PV450" s="342"/>
      <c r="PW450" s="342"/>
      <c r="PX450" s="342"/>
      <c r="PY450" s="342"/>
      <c r="PZ450" s="342"/>
      <c r="QA450" s="342"/>
      <c r="QB450" s="342"/>
      <c r="QC450" s="342"/>
      <c r="QD450" s="342"/>
      <c r="QE450" s="342"/>
      <c r="QF450" s="342"/>
      <c r="QG450" s="342"/>
      <c r="QH450" s="342"/>
      <c r="QI450" s="342"/>
      <c r="QJ450" s="342"/>
      <c r="QK450" s="342"/>
      <c r="QL450" s="342"/>
      <c r="QM450" s="342"/>
      <c r="QN450" s="342"/>
      <c r="QO450" s="342"/>
      <c r="QP450" s="342"/>
      <c r="QQ450" s="342"/>
      <c r="QR450" s="342"/>
      <c r="QS450" s="342"/>
      <c r="QT450" s="342"/>
      <c r="QU450" s="342"/>
      <c r="QV450" s="342"/>
      <c r="QW450" s="342"/>
      <c r="QX450" s="342"/>
      <c r="QY450" s="342"/>
      <c r="QZ450" s="342"/>
      <c r="RA450" s="342"/>
      <c r="RB450" s="342"/>
      <c r="RC450" s="342"/>
      <c r="RD450" s="342"/>
      <c r="RE450" s="342"/>
      <c r="RF450" s="342"/>
      <c r="RG450" s="342"/>
      <c r="RH450" s="342"/>
      <c r="RI450" s="342"/>
      <c r="RJ450" s="342"/>
      <c r="RK450" s="342"/>
      <c r="RL450" s="342"/>
      <c r="RM450" s="342"/>
      <c r="RN450" s="342"/>
      <c r="RO450" s="342"/>
      <c r="RP450" s="342"/>
      <c r="RQ450" s="342"/>
      <c r="RR450" s="342"/>
      <c r="RS450" s="342"/>
      <c r="RT450" s="342"/>
      <c r="RU450" s="342"/>
      <c r="RV450" s="342"/>
      <c r="RW450" s="342"/>
      <c r="RX450" s="342"/>
      <c r="RY450" s="342"/>
      <c r="RZ450" s="342"/>
      <c r="SA450" s="342"/>
      <c r="SB450" s="342"/>
      <c r="SC450" s="342"/>
      <c r="SD450" s="342"/>
      <c r="SE450" s="342"/>
      <c r="SF450" s="342"/>
      <c r="SG450" s="342"/>
      <c r="SH450" s="342"/>
      <c r="SI450" s="342"/>
      <c r="SJ450" s="342"/>
      <c r="SK450" s="342"/>
      <c r="SL450" s="342"/>
      <c r="SM450" s="342"/>
      <c r="SN450" s="342"/>
      <c r="SO450" s="342"/>
      <c r="SP450" s="342"/>
      <c r="SQ450" s="342"/>
      <c r="SR450" s="342"/>
      <c r="SS450" s="342"/>
      <c r="ST450" s="342"/>
      <c r="SU450" s="342"/>
      <c r="SV450" s="342"/>
      <c r="SW450" s="342"/>
      <c r="SX450" s="342"/>
      <c r="SY450" s="342"/>
      <c r="SZ450" s="342"/>
      <c r="TA450" s="342"/>
      <c r="TB450" s="342"/>
      <c r="TC450" s="342"/>
      <c r="TD450" s="342"/>
      <c r="TE450" s="342"/>
      <c r="TF450" s="342"/>
      <c r="TG450" s="342"/>
      <c r="TH450" s="342"/>
      <c r="TI450" s="342"/>
      <c r="TJ450" s="342"/>
      <c r="TK450" s="342"/>
      <c r="TL450" s="342"/>
      <c r="TM450" s="342"/>
      <c r="TN450" s="342"/>
      <c r="TO450" s="342"/>
      <c r="TP450" s="342"/>
      <c r="TQ450" s="342"/>
      <c r="TR450" s="342"/>
      <c r="TS450" s="342"/>
      <c r="TT450" s="342"/>
      <c r="TU450" s="342"/>
      <c r="TV450" s="342"/>
      <c r="TW450" s="342"/>
      <c r="TX450" s="342"/>
      <c r="TY450" s="342"/>
      <c r="TZ450" s="342"/>
      <c r="UA450" s="342"/>
      <c r="UB450" s="342"/>
      <c r="UC450" s="342"/>
      <c r="UD450" s="342"/>
      <c r="UE450" s="342"/>
      <c r="UF450" s="342"/>
      <c r="UG450" s="342"/>
      <c r="UH450" s="342"/>
      <c r="UI450" s="342"/>
      <c r="UJ450" s="342"/>
      <c r="UK450" s="342"/>
      <c r="UL450" s="342"/>
      <c r="UM450" s="342"/>
      <c r="UN450" s="342"/>
      <c r="UO450" s="342"/>
      <c r="UP450" s="342"/>
      <c r="UQ450" s="342"/>
      <c r="UR450" s="342"/>
      <c r="US450" s="342"/>
      <c r="UT450" s="342"/>
      <c r="UU450" s="342"/>
      <c r="UV450" s="342"/>
      <c r="UW450" s="342"/>
      <c r="UX450" s="342"/>
      <c r="UY450" s="342"/>
      <c r="UZ450" s="342"/>
      <c r="VA450" s="342"/>
      <c r="VB450" s="342"/>
      <c r="VC450" s="342"/>
      <c r="VD450" s="342"/>
      <c r="VE450" s="342"/>
      <c r="VF450" s="342"/>
      <c r="VG450" s="342"/>
      <c r="VH450" s="342"/>
      <c r="VI450" s="342"/>
      <c r="VJ450" s="342"/>
      <c r="VK450" s="342"/>
      <c r="VL450" s="342"/>
      <c r="VM450" s="342"/>
      <c r="VN450" s="342"/>
      <c r="VO450" s="342"/>
      <c r="VP450" s="342"/>
      <c r="VQ450" s="342"/>
      <c r="VR450" s="342"/>
      <c r="VS450" s="342"/>
      <c r="VT450" s="342"/>
      <c r="VU450" s="342"/>
      <c r="VV450" s="342"/>
      <c r="VW450" s="342"/>
      <c r="VX450" s="342"/>
      <c r="VY450" s="342"/>
      <c r="VZ450" s="342"/>
      <c r="WA450" s="342"/>
      <c r="WB450" s="342"/>
      <c r="WC450" s="342"/>
      <c r="WD450" s="342"/>
      <c r="WE450" s="342"/>
      <c r="WF450" s="342"/>
      <c r="WG450" s="342"/>
      <c r="WH450" s="342"/>
      <c r="WI450" s="342"/>
      <c r="WJ450" s="342"/>
      <c r="WK450" s="342"/>
      <c r="WL450" s="342"/>
      <c r="WM450" s="342"/>
      <c r="WN450" s="342"/>
      <c r="WO450" s="342"/>
      <c r="WP450" s="342"/>
      <c r="WQ450" s="342"/>
      <c r="WR450" s="342"/>
      <c r="WS450" s="342"/>
      <c r="WT450" s="342"/>
      <c r="WU450" s="342"/>
      <c r="WV450" s="342"/>
      <c r="WW450" s="342"/>
      <c r="WX450" s="342"/>
      <c r="WY450" s="342"/>
      <c r="WZ450" s="342"/>
      <c r="XA450" s="342"/>
      <c r="XB450" s="342"/>
      <c r="XC450" s="342"/>
      <c r="XD450" s="342"/>
      <c r="XE450" s="342"/>
      <c r="XF450" s="342"/>
      <c r="XG450" s="342"/>
      <c r="XH450" s="342"/>
      <c r="XI450" s="342"/>
      <c r="XJ450" s="342"/>
      <c r="XK450" s="342"/>
      <c r="XL450" s="342"/>
      <c r="XM450" s="342"/>
      <c r="XN450" s="342"/>
      <c r="XO450" s="342"/>
      <c r="XP450" s="342"/>
      <c r="XQ450" s="342"/>
      <c r="XR450" s="342"/>
      <c r="XS450" s="342"/>
      <c r="XT450" s="342"/>
      <c r="XU450" s="342"/>
      <c r="XV450" s="342"/>
      <c r="XW450" s="342"/>
      <c r="XX450" s="342"/>
      <c r="XY450" s="342"/>
      <c r="XZ450" s="342"/>
      <c r="YA450" s="342"/>
      <c r="YB450" s="342"/>
      <c r="YC450" s="342"/>
      <c r="YD450" s="342"/>
      <c r="YE450" s="342"/>
      <c r="YF450" s="342"/>
      <c r="YG450" s="342"/>
      <c r="YH450" s="342"/>
      <c r="YI450" s="342"/>
      <c r="YJ450" s="342"/>
      <c r="YK450" s="342"/>
      <c r="YL450" s="342"/>
      <c r="YM450" s="342"/>
      <c r="YN450" s="342"/>
      <c r="YO450" s="342"/>
      <c r="YP450" s="342"/>
      <c r="YQ450" s="342"/>
      <c r="YR450" s="342"/>
      <c r="YS450" s="342"/>
      <c r="YT450" s="342"/>
      <c r="YU450" s="342"/>
      <c r="YV450" s="342"/>
      <c r="YW450" s="342"/>
      <c r="YX450" s="342"/>
      <c r="YY450" s="342"/>
      <c r="YZ450" s="342"/>
      <c r="ZA450" s="342"/>
      <c r="ZB450" s="342"/>
      <c r="ZC450" s="342"/>
      <c r="ZD450" s="342"/>
      <c r="ZE450" s="342"/>
      <c r="ZF450" s="342"/>
      <c r="ZG450" s="342"/>
      <c r="ZH450" s="342"/>
      <c r="ZI450" s="342"/>
      <c r="ZJ450" s="342"/>
      <c r="ZK450" s="342"/>
      <c r="ZL450" s="342"/>
      <c r="ZM450" s="342"/>
      <c r="ZN450" s="342"/>
      <c r="ZO450" s="342"/>
      <c r="ZP450" s="342"/>
      <c r="ZQ450" s="342"/>
      <c r="ZR450" s="342"/>
      <c r="ZS450" s="342"/>
      <c r="ZT450" s="342"/>
      <c r="ZU450" s="342"/>
      <c r="ZV450" s="342"/>
      <c r="ZW450" s="342"/>
      <c r="ZX450" s="342"/>
      <c r="ZY450" s="342"/>
      <c r="ZZ450" s="342"/>
      <c r="AAA450" s="342"/>
      <c r="AAB450" s="342"/>
      <c r="AAC450" s="342"/>
      <c r="AAD450" s="342"/>
      <c r="AAE450" s="342"/>
      <c r="AAF450" s="342"/>
      <c r="AAG450" s="342"/>
      <c r="AAH450" s="342"/>
      <c r="AAI450" s="342"/>
      <c r="AAJ450" s="342"/>
      <c r="AAK450" s="342"/>
      <c r="AAL450" s="342"/>
      <c r="AAM450" s="342"/>
      <c r="AAN450" s="342"/>
      <c r="AAO450" s="342"/>
      <c r="AAP450" s="342"/>
      <c r="AAQ450" s="342"/>
      <c r="AAR450" s="342"/>
      <c r="AAS450" s="342"/>
      <c r="AAT450" s="342"/>
      <c r="AAU450" s="342"/>
      <c r="AAV450" s="342"/>
      <c r="AAW450" s="342"/>
      <c r="AAX450" s="342"/>
      <c r="AAY450" s="342"/>
      <c r="AAZ450" s="342"/>
      <c r="ABA450" s="342"/>
      <c r="ABB450" s="342"/>
      <c r="ABC450" s="342"/>
      <c r="ABD450" s="342"/>
      <c r="ABE450" s="342"/>
      <c r="ABF450" s="342"/>
      <c r="ABG450" s="342"/>
      <c r="ABH450" s="342"/>
      <c r="ABI450" s="342"/>
      <c r="ABJ450" s="342"/>
      <c r="ABK450" s="342"/>
      <c r="ABL450" s="342"/>
      <c r="ABM450" s="342"/>
      <c r="ABN450" s="342"/>
      <c r="ABO450" s="342"/>
      <c r="ABP450" s="342"/>
      <c r="ABQ450" s="342"/>
      <c r="ABR450" s="342"/>
      <c r="ABS450" s="342"/>
      <c r="ABT450" s="342"/>
      <c r="ABU450" s="342"/>
      <c r="ABV450" s="342"/>
      <c r="ABW450" s="342"/>
      <c r="ABX450" s="342"/>
      <c r="ABY450" s="342"/>
      <c r="ABZ450" s="342"/>
      <c r="ACA450" s="342"/>
      <c r="ACB450" s="342"/>
      <c r="ACC450" s="342"/>
      <c r="ACD450" s="342"/>
      <c r="ACE450" s="342"/>
      <c r="ACF450" s="342"/>
      <c r="ACG450" s="342"/>
      <c r="ACH450" s="342"/>
      <c r="ACI450" s="342"/>
      <c r="ACJ450" s="342"/>
      <c r="ACK450" s="342"/>
      <c r="ACL450" s="342"/>
      <c r="ACM450" s="342"/>
      <c r="ACN450" s="342"/>
      <c r="ACO450" s="342"/>
      <c r="ACP450" s="342"/>
      <c r="ACQ450" s="342"/>
      <c r="ACR450" s="342"/>
      <c r="ACS450" s="342"/>
      <c r="ACT450" s="342"/>
      <c r="ACU450" s="342"/>
      <c r="ACV450" s="342"/>
      <c r="ACW450" s="342"/>
      <c r="ACX450" s="342"/>
      <c r="ACY450" s="342"/>
      <c r="ACZ450" s="342"/>
      <c r="ADA450" s="342"/>
      <c r="ADB450" s="342"/>
      <c r="ADC450" s="342"/>
      <c r="ADD450" s="342"/>
      <c r="ADE450" s="342"/>
      <c r="ADF450" s="342"/>
      <c r="ADG450" s="342"/>
      <c r="ADH450" s="342"/>
      <c r="ADI450" s="342"/>
      <c r="ADJ450" s="342"/>
      <c r="ADK450" s="342"/>
      <c r="ADL450" s="342"/>
      <c r="ADM450" s="342"/>
      <c r="ADN450" s="342"/>
      <c r="ADO450" s="342"/>
      <c r="ADP450" s="342"/>
      <c r="ADQ450" s="342"/>
      <c r="ADR450" s="342"/>
      <c r="ADS450" s="342"/>
      <c r="ADT450" s="342"/>
      <c r="ADU450" s="342"/>
      <c r="ADV450" s="342"/>
      <c r="ADW450" s="342"/>
      <c r="ADX450" s="342"/>
      <c r="ADY450" s="342"/>
      <c r="ADZ450" s="342"/>
      <c r="AEA450" s="342"/>
      <c r="AEB450" s="342"/>
      <c r="AEC450" s="342"/>
      <c r="AED450" s="342"/>
      <c r="AEE450" s="342"/>
      <c r="AEF450" s="342"/>
      <c r="AEG450" s="342"/>
      <c r="AEH450" s="342"/>
      <c r="AEI450" s="342"/>
      <c r="AEJ450" s="342"/>
      <c r="AEK450" s="342"/>
      <c r="AEL450" s="342"/>
      <c r="AEM450" s="342"/>
      <c r="AEN450" s="342"/>
      <c r="AEO450" s="342"/>
      <c r="AEP450" s="342"/>
      <c r="AEQ450" s="342"/>
      <c r="AER450" s="342"/>
      <c r="AES450" s="342"/>
      <c r="AET450" s="342"/>
      <c r="AEU450" s="342"/>
      <c r="AEV450" s="342"/>
      <c r="AEW450" s="342"/>
      <c r="AEX450" s="342"/>
      <c r="AEY450" s="342"/>
      <c r="AEZ450" s="342"/>
      <c r="AFA450" s="342"/>
      <c r="AFB450" s="342"/>
      <c r="AFC450" s="342"/>
      <c r="AFD450" s="342"/>
      <c r="AFE450" s="342"/>
      <c r="AFF450" s="342"/>
      <c r="AFG450" s="342"/>
      <c r="AFH450" s="342"/>
      <c r="AFI450" s="342"/>
      <c r="AFJ450" s="342"/>
      <c r="AFK450" s="342"/>
      <c r="AFL450" s="342"/>
      <c r="AFM450" s="342"/>
      <c r="AFN450" s="342"/>
      <c r="AFO450" s="342"/>
      <c r="AFP450" s="342"/>
      <c r="AFQ450" s="342"/>
      <c r="AFR450" s="342"/>
      <c r="AFS450" s="342"/>
      <c r="AFT450" s="342"/>
      <c r="AFU450" s="342"/>
      <c r="AFV450" s="342"/>
      <c r="AFW450" s="342"/>
      <c r="AFX450" s="342"/>
      <c r="AFY450" s="342"/>
      <c r="AFZ450" s="342"/>
      <c r="AGA450" s="342"/>
      <c r="AGB450" s="342"/>
      <c r="AGC450" s="342"/>
      <c r="AGD450" s="342"/>
      <c r="AGE450" s="342"/>
      <c r="AGF450" s="342"/>
      <c r="AGG450" s="342"/>
      <c r="AGH450" s="342"/>
      <c r="AGI450" s="342"/>
      <c r="AGJ450" s="342"/>
      <c r="AGK450" s="342"/>
      <c r="AGL450" s="342"/>
      <c r="AGM450" s="342"/>
      <c r="AGN450" s="342"/>
      <c r="AGO450" s="342"/>
      <c r="AGP450" s="342"/>
      <c r="AGQ450" s="342"/>
      <c r="AGR450" s="342"/>
      <c r="AGS450" s="342"/>
      <c r="AGT450" s="342"/>
      <c r="AGU450" s="342"/>
      <c r="AGV450" s="342"/>
      <c r="AGW450" s="342"/>
      <c r="AGX450" s="342"/>
      <c r="AGY450" s="342"/>
      <c r="AGZ450" s="342"/>
      <c r="AHA450" s="342"/>
      <c r="AHB450" s="342"/>
      <c r="AHC450" s="342"/>
      <c r="AHD450" s="342"/>
      <c r="AHE450" s="342"/>
      <c r="AHF450" s="342"/>
      <c r="AHG450" s="342"/>
      <c r="AHH450" s="342"/>
      <c r="AHI450" s="342"/>
      <c r="AHJ450" s="342"/>
      <c r="AHK450" s="342"/>
      <c r="AHL450" s="342"/>
      <c r="AHM450" s="342"/>
      <c r="AHN450" s="342"/>
      <c r="AHO450" s="342"/>
      <c r="AHP450" s="342"/>
      <c r="AHQ450" s="342"/>
      <c r="AHR450" s="342"/>
      <c r="AHS450" s="342"/>
      <c r="AHT450" s="342"/>
      <c r="AHU450" s="342"/>
      <c r="AHV450" s="342"/>
      <c r="AHW450" s="342"/>
      <c r="AHX450" s="342"/>
      <c r="AHY450" s="342"/>
      <c r="AHZ450" s="342"/>
      <c r="AIA450" s="342"/>
      <c r="AIB450" s="342"/>
      <c r="AIC450" s="342"/>
      <c r="AID450" s="342"/>
      <c r="AIE450" s="342"/>
      <c r="AIF450" s="342"/>
      <c r="AIG450" s="342"/>
      <c r="AIH450" s="342"/>
      <c r="AII450" s="342"/>
      <c r="AIJ450" s="342"/>
      <c r="AIK450" s="342"/>
      <c r="AIL450" s="342"/>
      <c r="AIM450" s="342"/>
      <c r="AIN450" s="342"/>
      <c r="AIO450" s="342"/>
      <c r="AIP450" s="342"/>
      <c r="AIQ450" s="342"/>
      <c r="AIR450" s="342"/>
      <c r="AIS450" s="342"/>
      <c r="AIT450" s="342"/>
      <c r="AIU450" s="342"/>
      <c r="AIV450" s="342"/>
      <c r="AIW450" s="342"/>
      <c r="AIX450" s="342"/>
      <c r="AIY450" s="342"/>
      <c r="AIZ450" s="342"/>
      <c r="AJA450" s="342"/>
      <c r="AJB450" s="342"/>
      <c r="AJC450" s="342"/>
      <c r="AJD450" s="342"/>
      <c r="AJE450" s="342"/>
      <c r="AJF450" s="342"/>
      <c r="AJG450" s="342"/>
      <c r="AJH450" s="342"/>
      <c r="AJI450" s="342"/>
      <c r="AJJ450" s="342"/>
      <c r="AJK450" s="342"/>
      <c r="AJL450" s="342"/>
      <c r="AJM450" s="342"/>
      <c r="AJN450" s="342"/>
      <c r="AJO450" s="342"/>
      <c r="AJP450" s="342"/>
      <c r="AJQ450" s="342"/>
      <c r="AJR450" s="342"/>
      <c r="AJS450" s="342"/>
      <c r="AJT450" s="342"/>
      <c r="AJU450" s="342"/>
      <c r="AJV450" s="342"/>
      <c r="AJW450" s="342"/>
      <c r="AJX450" s="342"/>
      <c r="AJY450" s="342"/>
      <c r="AJZ450" s="342"/>
      <c r="AKA450" s="342"/>
      <c r="AKB450" s="342"/>
      <c r="AKC450" s="342"/>
      <c r="AKD450" s="342"/>
      <c r="AKE450" s="342"/>
      <c r="AKF450" s="342"/>
      <c r="AKG450" s="342"/>
      <c r="AKH450" s="342"/>
      <c r="AKI450" s="342"/>
      <c r="AKJ450" s="342"/>
      <c r="AKK450" s="342"/>
      <c r="AKL450" s="342"/>
      <c r="AKM450" s="342"/>
      <c r="AKN450" s="342"/>
      <c r="AKO450" s="342"/>
      <c r="AKP450" s="342"/>
      <c r="AKQ450" s="342"/>
      <c r="AKR450" s="342"/>
      <c r="AKS450" s="342"/>
      <c r="AKT450" s="342"/>
      <c r="AKU450" s="342"/>
      <c r="AKV450" s="342"/>
      <c r="AKW450" s="342"/>
      <c r="AKX450" s="342"/>
      <c r="AKY450" s="342"/>
      <c r="AKZ450" s="342"/>
      <c r="ALA450" s="342"/>
      <c r="ALB450" s="342"/>
      <c r="ALC450" s="342"/>
      <c r="ALD450" s="342"/>
      <c r="ALE450" s="342"/>
      <c r="ALF450" s="342"/>
      <c r="ALG450" s="342"/>
      <c r="ALH450" s="342"/>
      <c r="ALI450" s="342"/>
      <c r="ALJ450" s="342"/>
      <c r="ALK450" s="342"/>
      <c r="ALL450" s="342"/>
      <c r="ALM450" s="342"/>
      <c r="ALN450" s="342"/>
      <c r="ALO450" s="342"/>
      <c r="ALP450" s="342"/>
      <c r="ALQ450" s="342"/>
      <c r="ALR450" s="342"/>
      <c r="ALS450" s="342"/>
      <c r="ALT450" s="342"/>
      <c r="ALU450" s="342"/>
      <c r="ALV450" s="342"/>
      <c r="ALW450" s="342"/>
      <c r="ALX450" s="342"/>
      <c r="ALY450" s="342"/>
      <c r="ALZ450" s="342"/>
      <c r="AMA450" s="342"/>
      <c r="AMB450" s="342"/>
      <c r="AMC450" s="342"/>
      <c r="AMD450" s="342"/>
      <c r="AME450" s="342"/>
      <c r="AMF450" s="342"/>
      <c r="AMG450" s="342"/>
      <c r="AMH450" s="342"/>
      <c r="AMI450" s="342"/>
      <c r="AMJ450" s="342"/>
      <c r="AMK450" s="342"/>
      <c r="AML450" s="342"/>
      <c r="AMM450" s="342"/>
      <c r="AMN450" s="342"/>
      <c r="AMO450" s="342"/>
      <c r="AMP450" s="342"/>
      <c r="AMQ450" s="342"/>
      <c r="AMR450" s="342"/>
      <c r="AMS450" s="342"/>
      <c r="AMT450" s="342"/>
      <c r="AMU450" s="342"/>
      <c r="AMV450" s="342"/>
      <c r="AMW450" s="342"/>
      <c r="AMX450" s="342"/>
      <c r="AMY450" s="342"/>
      <c r="AMZ450" s="342"/>
      <c r="ANA450" s="342"/>
      <c r="ANB450" s="342"/>
      <c r="ANC450" s="342"/>
      <c r="AND450" s="342"/>
      <c r="ANE450" s="342"/>
      <c r="ANF450" s="342"/>
      <c r="ANG450" s="342"/>
      <c r="ANH450" s="342"/>
      <c r="ANI450" s="342"/>
      <c r="ANJ450" s="342"/>
      <c r="ANK450" s="342"/>
      <c r="ANL450" s="342"/>
      <c r="ANM450" s="342"/>
      <c r="ANN450" s="342"/>
      <c r="ANO450" s="342"/>
      <c r="ANP450" s="342"/>
      <c r="ANQ450" s="342"/>
      <c r="ANR450" s="342"/>
      <c r="ANS450" s="342"/>
      <c r="ANT450" s="342"/>
      <c r="ANU450" s="342"/>
      <c r="ANV450" s="342"/>
      <c r="ANW450" s="342"/>
      <c r="ANX450" s="342"/>
      <c r="ANY450" s="342"/>
      <c r="ANZ450" s="342"/>
      <c r="AOA450" s="342"/>
      <c r="AOB450" s="342"/>
      <c r="AOC450" s="342"/>
      <c r="AOD450" s="342"/>
      <c r="AOE450" s="342"/>
      <c r="AOF450" s="342"/>
      <c r="AOG450" s="342"/>
      <c r="AOH450" s="342"/>
      <c r="AOI450" s="342"/>
      <c r="AOJ450" s="342"/>
      <c r="AOK450" s="342"/>
      <c r="AOL450" s="342"/>
      <c r="AOM450" s="342"/>
      <c r="AON450" s="342"/>
      <c r="AOO450" s="342"/>
      <c r="AOP450" s="342"/>
      <c r="AOQ450" s="342"/>
      <c r="AOR450" s="342"/>
      <c r="AOS450" s="342"/>
      <c r="AOT450" s="342"/>
      <c r="AOU450" s="342"/>
      <c r="AOV450" s="342"/>
      <c r="AOW450" s="342"/>
      <c r="AOX450" s="342"/>
      <c r="AOY450" s="342"/>
      <c r="AOZ450" s="342"/>
      <c r="APA450" s="342"/>
      <c r="APB450" s="342"/>
      <c r="APC450" s="342"/>
      <c r="APD450" s="342"/>
      <c r="APE450" s="342"/>
      <c r="APF450" s="342"/>
      <c r="APG450" s="342"/>
      <c r="APH450" s="342"/>
      <c r="API450" s="342"/>
      <c r="APJ450" s="342"/>
      <c r="APK450" s="342"/>
      <c r="APL450" s="342"/>
      <c r="APM450" s="342"/>
      <c r="APN450" s="342"/>
      <c r="APO450" s="342"/>
      <c r="APP450" s="342"/>
      <c r="APQ450" s="342"/>
      <c r="APR450" s="342"/>
      <c r="APS450" s="342"/>
      <c r="APT450" s="342"/>
      <c r="APU450" s="342"/>
      <c r="APV450" s="342"/>
      <c r="APW450" s="342"/>
      <c r="APX450" s="342"/>
      <c r="APY450" s="342"/>
      <c r="APZ450" s="342"/>
      <c r="AQA450" s="342"/>
      <c r="AQB450" s="342"/>
      <c r="AQC450" s="342"/>
      <c r="AQD450" s="342"/>
      <c r="AQE450" s="342"/>
      <c r="AQF450" s="342"/>
      <c r="AQG450" s="342"/>
      <c r="AQH450" s="342"/>
      <c r="AQI450" s="342"/>
      <c r="AQJ450" s="342"/>
      <c r="AQK450" s="342"/>
      <c r="AQL450" s="342"/>
      <c r="AQM450" s="342"/>
      <c r="AQN450" s="342"/>
      <c r="AQO450" s="342"/>
      <c r="AQP450" s="342"/>
      <c r="AQQ450" s="342"/>
      <c r="AQR450" s="342"/>
      <c r="AQS450" s="342"/>
      <c r="AQT450" s="342"/>
      <c r="AQU450" s="342"/>
      <c r="AQV450" s="342"/>
      <c r="AQW450" s="342"/>
      <c r="AQX450" s="342"/>
      <c r="AQY450" s="342"/>
      <c r="AQZ450" s="342"/>
      <c r="ARA450" s="342"/>
      <c r="ARB450" s="342"/>
      <c r="ARC450" s="342"/>
      <c r="ARD450" s="342"/>
      <c r="ARE450" s="342"/>
      <c r="ARF450" s="342"/>
      <c r="ARG450" s="342"/>
      <c r="ARH450" s="342"/>
      <c r="ARI450" s="342"/>
      <c r="ARJ450" s="342"/>
      <c r="ARK450" s="342"/>
      <c r="ARL450" s="342"/>
      <c r="ARM450" s="342"/>
      <c r="ARN450" s="342"/>
      <c r="ARO450" s="342"/>
      <c r="ARP450" s="342"/>
      <c r="ARQ450" s="342"/>
      <c r="ARR450" s="342"/>
      <c r="ARS450" s="342"/>
      <c r="ART450" s="342"/>
      <c r="ARU450" s="342"/>
      <c r="ARV450" s="342"/>
      <c r="ARW450" s="342"/>
      <c r="ARX450" s="342"/>
      <c r="ARY450" s="342"/>
      <c r="ARZ450" s="342"/>
      <c r="ASA450" s="342"/>
      <c r="ASB450" s="342"/>
      <c r="ASC450" s="342"/>
      <c r="ASD450" s="342"/>
      <c r="ASE450" s="342"/>
      <c r="ASF450" s="342"/>
      <c r="ASG450" s="342"/>
      <c r="ASH450" s="342"/>
      <c r="ASI450" s="342"/>
      <c r="ASJ450" s="342"/>
      <c r="ASK450" s="342"/>
      <c r="ASL450" s="342"/>
      <c r="ASM450" s="342"/>
      <c r="ASN450" s="342"/>
      <c r="ASO450" s="342"/>
      <c r="ASP450" s="342"/>
      <c r="ASQ450" s="342"/>
      <c r="ASR450" s="342"/>
      <c r="ASS450" s="342"/>
      <c r="AST450" s="342"/>
      <c r="ASU450" s="342"/>
      <c r="ASV450" s="342"/>
      <c r="ASW450" s="342"/>
      <c r="ASX450" s="342"/>
      <c r="ASY450" s="342"/>
      <c r="ASZ450" s="342"/>
      <c r="ATA450" s="342"/>
      <c r="ATB450" s="342"/>
      <c r="ATC450" s="342"/>
      <c r="ATD450" s="342"/>
      <c r="ATE450" s="342"/>
      <c r="ATF450" s="342"/>
      <c r="ATG450" s="342"/>
      <c r="ATH450" s="342"/>
      <c r="ATI450" s="342"/>
      <c r="ATJ450" s="342"/>
      <c r="ATK450" s="342"/>
      <c r="ATL450" s="342"/>
      <c r="ATM450" s="342"/>
      <c r="ATN450" s="342"/>
      <c r="ATO450" s="342"/>
      <c r="ATP450" s="342"/>
      <c r="ATQ450" s="342"/>
      <c r="ATR450" s="342"/>
      <c r="ATS450" s="342"/>
      <c r="ATT450" s="342"/>
      <c r="ATU450" s="342"/>
      <c r="ATV450" s="342"/>
      <c r="ATW450" s="342"/>
      <c r="ATX450" s="342"/>
      <c r="ATY450" s="342"/>
      <c r="ATZ450" s="342"/>
      <c r="AUA450" s="342"/>
      <c r="AUB450" s="342"/>
      <c r="AUC450" s="342"/>
      <c r="AUD450" s="342"/>
      <c r="AUE450" s="342"/>
      <c r="AUF450" s="342"/>
      <c r="AUG450" s="342"/>
      <c r="AUH450" s="342"/>
      <c r="AUI450" s="342"/>
      <c r="AUJ450" s="342"/>
      <c r="AUK450" s="342"/>
      <c r="AUL450" s="342"/>
      <c r="AUM450" s="342"/>
      <c r="AUN450" s="342"/>
      <c r="AUO450" s="342"/>
      <c r="AUP450" s="342"/>
      <c r="AUQ450" s="342"/>
      <c r="AUR450" s="342"/>
      <c r="AUS450" s="342"/>
      <c r="AUT450" s="342"/>
      <c r="AUU450" s="342"/>
      <c r="AUV450" s="342"/>
      <c r="AUW450" s="342"/>
      <c r="AUX450" s="342"/>
      <c r="AUY450" s="342"/>
      <c r="AUZ450" s="342"/>
      <c r="AVA450" s="342"/>
      <c r="AVB450" s="342"/>
      <c r="AVC450" s="342"/>
      <c r="AVD450" s="342"/>
      <c r="AVE450" s="342"/>
      <c r="AVF450" s="342"/>
      <c r="AVG450" s="342"/>
      <c r="AVH450" s="342"/>
      <c r="AVI450" s="342"/>
      <c r="AVJ450" s="342"/>
      <c r="AVK450" s="342"/>
      <c r="AVL450" s="342"/>
      <c r="AVM450" s="342"/>
      <c r="AVN450" s="342"/>
      <c r="AVO450" s="342"/>
      <c r="AVP450" s="342"/>
      <c r="AVQ450" s="342"/>
      <c r="AVR450" s="342"/>
      <c r="AVS450" s="342"/>
      <c r="AVT450" s="342"/>
      <c r="AVU450" s="342"/>
      <c r="AVV450" s="342"/>
      <c r="AVW450" s="342"/>
      <c r="AVX450" s="342"/>
      <c r="AVY450" s="342"/>
      <c r="AVZ450" s="342"/>
      <c r="AWA450" s="342"/>
      <c r="AWB450" s="342"/>
      <c r="AWC450" s="342"/>
      <c r="AWD450" s="342"/>
      <c r="AWE450" s="342"/>
      <c r="AWF450" s="342"/>
      <c r="AWG450" s="342"/>
      <c r="AWH450" s="342"/>
      <c r="AWI450" s="342"/>
      <c r="AWJ450" s="342"/>
      <c r="AWK450" s="342"/>
      <c r="AWL450" s="342"/>
      <c r="AWM450" s="342"/>
      <c r="AWN450" s="342"/>
      <c r="AWO450" s="342"/>
      <c r="AWP450" s="342"/>
      <c r="AWQ450" s="342"/>
      <c r="AWR450" s="342"/>
      <c r="AWS450" s="342"/>
      <c r="AWT450" s="342"/>
      <c r="AWU450" s="342"/>
      <c r="AWV450" s="342"/>
      <c r="AWW450" s="342"/>
      <c r="AWX450" s="342"/>
      <c r="AWY450" s="342"/>
      <c r="AWZ450" s="342"/>
      <c r="AXA450" s="342"/>
      <c r="AXB450" s="342"/>
      <c r="AXC450" s="342"/>
      <c r="AXD450" s="342"/>
      <c r="AXE450" s="342"/>
      <c r="AXF450" s="342"/>
      <c r="AXG450" s="342"/>
      <c r="AXH450" s="342"/>
      <c r="AXI450" s="342"/>
      <c r="AXJ450" s="342"/>
      <c r="AXK450" s="342"/>
      <c r="AXL450" s="342"/>
      <c r="AXM450" s="342"/>
      <c r="AXN450" s="342"/>
      <c r="AXO450" s="342"/>
      <c r="AXP450" s="342"/>
      <c r="AXQ450" s="342"/>
      <c r="AXR450" s="342"/>
      <c r="AXS450" s="342"/>
      <c r="AXT450" s="342"/>
      <c r="AXU450" s="342"/>
      <c r="AXV450" s="342"/>
      <c r="AXW450" s="342"/>
      <c r="AXX450" s="342"/>
      <c r="AXY450" s="342"/>
      <c r="AXZ450" s="342"/>
      <c r="AYA450" s="342"/>
      <c r="AYB450" s="342"/>
      <c r="AYC450" s="342"/>
      <c r="AYD450" s="342"/>
      <c r="AYE450" s="342"/>
      <c r="AYF450" s="342"/>
      <c r="AYG450" s="342"/>
      <c r="AYH450" s="342"/>
      <c r="AYI450" s="342"/>
      <c r="AYJ450" s="342"/>
      <c r="AYK450" s="342"/>
      <c r="AYL450" s="342"/>
      <c r="AYM450" s="342"/>
      <c r="AYN450" s="342"/>
      <c r="AYO450" s="342"/>
      <c r="AYP450" s="342"/>
      <c r="AYQ450" s="342"/>
      <c r="AYR450" s="342"/>
      <c r="AYS450" s="342"/>
      <c r="AYT450" s="342"/>
      <c r="AYU450" s="342"/>
      <c r="AYV450" s="342"/>
      <c r="AYW450" s="342"/>
      <c r="AYX450" s="342"/>
      <c r="AYY450" s="342"/>
      <c r="AYZ450" s="342"/>
      <c r="AZA450" s="342"/>
      <c r="AZB450" s="342"/>
      <c r="AZC450" s="342"/>
      <c r="AZD450" s="342"/>
      <c r="AZE450" s="342"/>
      <c r="AZF450" s="342"/>
      <c r="AZG450" s="342"/>
      <c r="AZH450" s="342"/>
      <c r="AZI450" s="342"/>
      <c r="AZJ450" s="342"/>
      <c r="AZK450" s="342"/>
      <c r="AZL450" s="342"/>
      <c r="AZM450" s="342"/>
      <c r="AZN450" s="342"/>
      <c r="AZO450" s="342"/>
      <c r="AZP450" s="342"/>
      <c r="AZQ450" s="342"/>
      <c r="AZR450" s="342"/>
      <c r="AZS450" s="342"/>
      <c r="AZT450" s="342"/>
      <c r="AZU450" s="342"/>
      <c r="AZV450" s="342"/>
      <c r="AZW450" s="342"/>
      <c r="AZX450" s="342"/>
      <c r="AZY450" s="342"/>
      <c r="AZZ450" s="342"/>
      <c r="BAA450" s="342"/>
      <c r="BAB450" s="342"/>
      <c r="BAC450" s="342"/>
      <c r="BAD450" s="342"/>
      <c r="BAE450" s="342"/>
      <c r="BAF450" s="342"/>
      <c r="BAG450" s="342"/>
      <c r="BAH450" s="342"/>
      <c r="BAI450" s="342"/>
      <c r="BAJ450" s="342"/>
      <c r="BAK450" s="342"/>
      <c r="BAL450" s="342"/>
      <c r="BAM450" s="342"/>
      <c r="BAN450" s="342"/>
      <c r="BAO450" s="342"/>
      <c r="BAP450" s="342"/>
      <c r="BAQ450" s="342"/>
      <c r="BAR450" s="342"/>
      <c r="BAS450" s="342"/>
      <c r="BAT450" s="342"/>
      <c r="BAU450" s="342"/>
      <c r="BAV450" s="342"/>
      <c r="BAW450" s="342"/>
      <c r="BAX450" s="342"/>
      <c r="BAY450" s="342"/>
      <c r="BAZ450" s="342"/>
      <c r="BBA450" s="342"/>
      <c r="BBB450" s="342"/>
      <c r="BBC450" s="342"/>
      <c r="BBD450" s="342"/>
      <c r="BBE450" s="342"/>
      <c r="BBF450" s="342"/>
      <c r="BBG450" s="342"/>
      <c r="BBH450" s="342"/>
      <c r="BBI450" s="342"/>
      <c r="BBJ450" s="342"/>
      <c r="BBK450" s="342"/>
      <c r="BBL450" s="342"/>
      <c r="BBM450" s="342"/>
      <c r="BBN450" s="342"/>
      <c r="BBO450" s="342"/>
      <c r="BBP450" s="342"/>
      <c r="BBQ450" s="342"/>
      <c r="BBR450" s="342"/>
      <c r="BBS450" s="342"/>
      <c r="BBT450" s="342"/>
      <c r="BBU450" s="342"/>
      <c r="BBV450" s="342"/>
      <c r="BBW450" s="342"/>
      <c r="BBX450" s="342"/>
      <c r="BBY450" s="342"/>
      <c r="BBZ450" s="342"/>
      <c r="BCA450" s="342"/>
      <c r="BCB450" s="342"/>
      <c r="BCC450" s="342"/>
      <c r="BCD450" s="342"/>
      <c r="BCE450" s="342"/>
      <c r="BCF450" s="342"/>
      <c r="BCG450" s="342"/>
      <c r="BCH450" s="342"/>
      <c r="BCI450" s="342"/>
      <c r="BCJ450" s="342"/>
      <c r="BCK450" s="342"/>
      <c r="BCL450" s="342"/>
      <c r="BCM450" s="342"/>
      <c r="BCN450" s="342"/>
      <c r="BCO450" s="342"/>
      <c r="BCP450" s="342"/>
      <c r="BCQ450" s="342"/>
      <c r="BCR450" s="342"/>
      <c r="BCS450" s="342"/>
      <c r="BCT450" s="342"/>
      <c r="BCU450" s="342"/>
      <c r="BCV450" s="342"/>
      <c r="BCW450" s="342"/>
      <c r="BCX450" s="342"/>
      <c r="BCY450" s="342"/>
      <c r="BCZ450" s="342"/>
      <c r="BDA450" s="342"/>
      <c r="BDB450" s="342"/>
      <c r="BDC450" s="342"/>
      <c r="BDD450" s="342"/>
      <c r="BDE450" s="342"/>
      <c r="BDF450" s="342"/>
      <c r="BDG450" s="342"/>
      <c r="BDH450" s="342"/>
      <c r="BDI450" s="342"/>
      <c r="BDJ450" s="342"/>
      <c r="BDK450" s="342"/>
      <c r="BDL450" s="342"/>
      <c r="BDM450" s="342"/>
      <c r="BDN450" s="342"/>
      <c r="BDO450" s="342"/>
      <c r="BDP450" s="342"/>
      <c r="BDQ450" s="342"/>
      <c r="BDR450" s="342"/>
      <c r="BDS450" s="342"/>
      <c r="BDT450" s="342"/>
      <c r="BDU450" s="342"/>
      <c r="BDV450" s="342"/>
      <c r="BDW450" s="342"/>
      <c r="BDX450" s="342"/>
      <c r="BDY450" s="342"/>
      <c r="BDZ450" s="342"/>
      <c r="BEA450" s="342"/>
      <c r="BEB450" s="342"/>
      <c r="BEC450" s="342"/>
      <c r="BED450" s="342"/>
      <c r="BEE450" s="342"/>
      <c r="BEF450" s="342"/>
      <c r="BEG450" s="342"/>
      <c r="BEH450" s="342"/>
      <c r="BEI450" s="342"/>
      <c r="BEJ450" s="342"/>
      <c r="BEK450" s="342"/>
      <c r="BEL450" s="342"/>
      <c r="BEM450" s="342"/>
      <c r="BEN450" s="342"/>
      <c r="BEO450" s="342"/>
      <c r="BEP450" s="342"/>
      <c r="BEQ450" s="342"/>
      <c r="BER450" s="342"/>
      <c r="BES450" s="342"/>
      <c r="BET450" s="342"/>
      <c r="BEU450" s="342"/>
      <c r="BEV450" s="342"/>
      <c r="BEW450" s="342"/>
      <c r="BEX450" s="342"/>
      <c r="BEY450" s="342"/>
      <c r="BEZ450" s="342"/>
      <c r="BFA450" s="342"/>
      <c r="BFB450" s="342"/>
      <c r="BFC450" s="342"/>
      <c r="BFD450" s="342"/>
      <c r="BFE450" s="342"/>
      <c r="BFF450" s="342"/>
      <c r="BFG450" s="342"/>
      <c r="BFH450" s="342"/>
      <c r="BFI450" s="342"/>
      <c r="BFJ450" s="342"/>
      <c r="BFK450" s="342"/>
      <c r="BFL450" s="342"/>
      <c r="BFM450" s="342"/>
      <c r="BFN450" s="342"/>
      <c r="BFO450" s="342"/>
      <c r="BFP450" s="342"/>
      <c r="BFQ450" s="342"/>
      <c r="BFR450" s="342"/>
      <c r="BFS450" s="342"/>
      <c r="BFT450" s="342"/>
      <c r="BFU450" s="342"/>
      <c r="BFV450" s="342"/>
      <c r="BFW450" s="342"/>
      <c r="BFX450" s="342"/>
      <c r="BFY450" s="342"/>
      <c r="BFZ450" s="342"/>
      <c r="BGA450" s="342"/>
      <c r="BGB450" s="342"/>
      <c r="BGC450" s="342"/>
      <c r="BGD450" s="342"/>
      <c r="BGE450" s="342"/>
      <c r="BGF450" s="342"/>
      <c r="BGG450" s="342"/>
      <c r="BGH450" s="342"/>
      <c r="BGI450" s="342"/>
      <c r="BGJ450" s="342"/>
      <c r="BGK450" s="342"/>
      <c r="BGL450" s="342"/>
      <c r="BGM450" s="342"/>
      <c r="BGN450" s="342"/>
      <c r="BGO450" s="342"/>
      <c r="BGP450" s="342"/>
      <c r="BGQ450" s="342"/>
      <c r="BGR450" s="342"/>
      <c r="BGS450" s="342"/>
      <c r="BGT450" s="342"/>
      <c r="BGU450" s="342"/>
      <c r="BGV450" s="342"/>
      <c r="BGW450" s="342"/>
      <c r="BGX450" s="342"/>
      <c r="BGY450" s="342"/>
      <c r="BGZ450" s="342"/>
      <c r="BHA450" s="342"/>
      <c r="BHB450" s="342"/>
      <c r="BHC450" s="342"/>
      <c r="BHD450" s="342"/>
      <c r="BHE450" s="342"/>
      <c r="BHF450" s="342"/>
      <c r="BHG450" s="342"/>
      <c r="BHH450" s="342"/>
      <c r="BHI450" s="342"/>
      <c r="BHJ450" s="342"/>
      <c r="BHK450" s="342"/>
      <c r="BHL450" s="342"/>
      <c r="BHM450" s="342"/>
      <c r="BHN450" s="342"/>
      <c r="BHO450" s="342"/>
      <c r="BHP450" s="342"/>
      <c r="BHQ450" s="342"/>
      <c r="BHR450" s="342"/>
      <c r="BHS450" s="342"/>
      <c r="BHT450" s="342"/>
      <c r="BHU450" s="342"/>
      <c r="BHV450" s="342"/>
      <c r="BHW450" s="342"/>
      <c r="BHX450" s="342"/>
      <c r="BHY450" s="342"/>
      <c r="BHZ450" s="342"/>
      <c r="BIA450" s="342"/>
      <c r="BIB450" s="342"/>
      <c r="BIC450" s="342"/>
      <c r="BID450" s="342"/>
      <c r="BIE450" s="342"/>
      <c r="BIF450" s="342"/>
      <c r="BIG450" s="342"/>
      <c r="BIH450" s="342"/>
      <c r="BII450" s="342"/>
      <c r="BIJ450" s="342"/>
      <c r="BIK450" s="342"/>
      <c r="BIL450" s="342"/>
      <c r="BIM450" s="342"/>
      <c r="BIN450" s="342"/>
      <c r="BIO450" s="342"/>
      <c r="BIP450" s="342"/>
      <c r="BIQ450" s="342"/>
      <c r="BIR450" s="342"/>
      <c r="BIS450" s="342"/>
      <c r="BIT450" s="342"/>
      <c r="BIU450" s="342"/>
      <c r="BIV450" s="342"/>
      <c r="BIW450" s="342"/>
      <c r="BIX450" s="342"/>
      <c r="BIY450" s="342"/>
      <c r="BIZ450" s="342"/>
      <c r="BJA450" s="342"/>
      <c r="BJB450" s="342"/>
      <c r="BJC450" s="342"/>
      <c r="BJD450" s="342"/>
      <c r="BJE450" s="342"/>
      <c r="BJF450" s="342"/>
      <c r="BJG450" s="342"/>
      <c r="BJH450" s="342"/>
      <c r="BJI450" s="342"/>
      <c r="BJJ450" s="342"/>
      <c r="BJK450" s="342"/>
      <c r="BJL450" s="342"/>
      <c r="BJM450" s="342"/>
      <c r="BJN450" s="342"/>
      <c r="BJO450" s="342"/>
      <c r="BJP450" s="342"/>
      <c r="BJQ450" s="342"/>
      <c r="BJR450" s="342"/>
      <c r="BJS450" s="342"/>
      <c r="BJT450" s="342"/>
      <c r="BJU450" s="342"/>
      <c r="BJV450" s="342"/>
      <c r="BJW450" s="342"/>
      <c r="BJX450" s="342"/>
      <c r="BJY450" s="342"/>
      <c r="BJZ450" s="342"/>
      <c r="BKA450" s="342"/>
      <c r="BKB450" s="342"/>
      <c r="BKC450" s="342"/>
      <c r="BKD450" s="342"/>
      <c r="BKE450" s="342"/>
      <c r="BKF450" s="342"/>
      <c r="BKG450" s="342"/>
      <c r="BKH450" s="342"/>
      <c r="BKI450" s="342"/>
      <c r="BKJ450" s="342"/>
      <c r="BKK450" s="342"/>
      <c r="BKL450" s="342"/>
      <c r="BKM450" s="342"/>
      <c r="BKN450" s="342"/>
      <c r="BKO450" s="342"/>
      <c r="BKP450" s="342"/>
      <c r="BKQ450" s="342"/>
      <c r="BKR450" s="342"/>
      <c r="BKS450" s="342"/>
      <c r="BKT450" s="342"/>
      <c r="BKU450" s="342"/>
      <c r="BKV450" s="342"/>
      <c r="BKW450" s="342"/>
      <c r="BKX450" s="342"/>
      <c r="BKY450" s="342"/>
      <c r="BKZ450" s="342"/>
      <c r="BLA450" s="342"/>
      <c r="BLB450" s="342"/>
      <c r="BLC450" s="342"/>
      <c r="BLD450" s="342"/>
      <c r="BLE450" s="342"/>
      <c r="BLF450" s="342"/>
      <c r="BLG450" s="342"/>
      <c r="BLH450" s="342"/>
      <c r="BLI450" s="342"/>
      <c r="BLJ450" s="342"/>
      <c r="BLK450" s="342"/>
      <c r="BLL450" s="342"/>
      <c r="BLM450" s="342"/>
      <c r="BLN450" s="342"/>
      <c r="BLO450" s="342"/>
      <c r="BLP450" s="342"/>
      <c r="BLQ450" s="342"/>
      <c r="BLR450" s="342"/>
      <c r="BLS450" s="342"/>
      <c r="BLT450" s="342"/>
      <c r="BLU450" s="342"/>
      <c r="BLV450" s="342"/>
      <c r="BLW450" s="342"/>
      <c r="BLX450" s="342"/>
      <c r="BLY450" s="342"/>
      <c r="BLZ450" s="342"/>
      <c r="BMA450" s="342"/>
      <c r="BMB450" s="342"/>
      <c r="BMC450" s="342"/>
      <c r="BMD450" s="342"/>
      <c r="BME450" s="342"/>
      <c r="BMF450" s="342"/>
      <c r="BMG450" s="342"/>
      <c r="BMH450" s="342"/>
      <c r="BMI450" s="342"/>
      <c r="BMJ450" s="342"/>
      <c r="BMK450" s="342"/>
      <c r="BML450" s="342"/>
      <c r="BMM450" s="342"/>
      <c r="BMN450" s="342"/>
      <c r="BMO450" s="342"/>
      <c r="BMP450" s="342"/>
      <c r="BMQ450" s="342"/>
      <c r="BMR450" s="342"/>
      <c r="BMS450" s="342"/>
      <c r="BMT450" s="342"/>
      <c r="BMU450" s="342"/>
      <c r="BMV450" s="342"/>
      <c r="BMW450" s="342"/>
      <c r="BMX450" s="342"/>
      <c r="BMY450" s="342"/>
      <c r="BMZ450" s="342"/>
      <c r="BNA450" s="342"/>
      <c r="BNB450" s="342"/>
      <c r="BNC450" s="342"/>
      <c r="BND450" s="342"/>
      <c r="BNE450" s="342"/>
      <c r="BNF450" s="342"/>
      <c r="BNG450" s="342"/>
      <c r="BNH450" s="342"/>
      <c r="BNI450" s="342"/>
      <c r="BNJ450" s="342"/>
      <c r="BNK450" s="342"/>
      <c r="BNL450" s="342"/>
      <c r="BNM450" s="342"/>
      <c r="BNN450" s="342"/>
      <c r="BNO450" s="342"/>
      <c r="BNP450" s="342"/>
      <c r="BNQ450" s="342"/>
      <c r="BNR450" s="342"/>
      <c r="BNS450" s="342"/>
      <c r="BNT450" s="342"/>
      <c r="BNU450" s="342"/>
      <c r="BNV450" s="342"/>
      <c r="BNW450" s="342"/>
      <c r="BNX450" s="342"/>
      <c r="BNY450" s="342"/>
      <c r="BNZ450" s="342"/>
      <c r="BOA450" s="342"/>
      <c r="BOB450" s="342"/>
      <c r="BOC450" s="342"/>
      <c r="BOD450" s="342"/>
      <c r="BOE450" s="342"/>
      <c r="BOF450" s="342"/>
      <c r="BOG450" s="342"/>
      <c r="BOH450" s="342"/>
      <c r="BOI450" s="342"/>
      <c r="BOJ450" s="342"/>
      <c r="BOK450" s="342"/>
      <c r="BOL450" s="342"/>
      <c r="BOM450" s="342"/>
      <c r="BON450" s="342"/>
      <c r="BOO450" s="342"/>
      <c r="BOP450" s="342"/>
      <c r="BOQ450" s="342"/>
      <c r="BOR450" s="342"/>
      <c r="BOS450" s="342"/>
      <c r="BOT450" s="342"/>
      <c r="BOU450" s="342"/>
      <c r="BOV450" s="342"/>
      <c r="BOW450" s="342"/>
      <c r="BOX450" s="342"/>
      <c r="BOY450" s="342"/>
      <c r="BOZ450" s="342"/>
      <c r="BPA450" s="342"/>
      <c r="BPB450" s="342"/>
      <c r="BPC450" s="342"/>
      <c r="BPD450" s="342"/>
      <c r="BPE450" s="342"/>
      <c r="BPF450" s="342"/>
      <c r="BPG450" s="342"/>
      <c r="BPH450" s="342"/>
      <c r="BPI450" s="342"/>
      <c r="BPJ450" s="342"/>
      <c r="BPK450" s="342"/>
      <c r="BPL450" s="342"/>
      <c r="BPM450" s="342"/>
      <c r="BPN450" s="342"/>
      <c r="BPO450" s="342"/>
      <c r="BPP450" s="342"/>
      <c r="BPQ450" s="342"/>
      <c r="BPR450" s="342"/>
      <c r="BPS450" s="342"/>
      <c r="BPT450" s="342"/>
      <c r="BPU450" s="342"/>
      <c r="BPV450" s="342"/>
      <c r="BPW450" s="342"/>
      <c r="BPX450" s="342"/>
      <c r="BPY450" s="342"/>
      <c r="BPZ450" s="342"/>
      <c r="BQA450" s="342"/>
      <c r="BQB450" s="342"/>
      <c r="BQC450" s="342"/>
      <c r="BQD450" s="342"/>
      <c r="BQE450" s="342"/>
      <c r="BQF450" s="342"/>
      <c r="BQG450" s="342"/>
      <c r="BQH450" s="342"/>
      <c r="BQI450" s="342"/>
      <c r="BQJ450" s="342"/>
      <c r="BQK450" s="342"/>
      <c r="BQL450" s="342"/>
      <c r="BQM450" s="342"/>
      <c r="BQN450" s="342"/>
      <c r="BQO450" s="342"/>
      <c r="BQP450" s="342"/>
      <c r="BQQ450" s="342"/>
      <c r="BQR450" s="342"/>
      <c r="BQS450" s="342"/>
      <c r="BQT450" s="342"/>
      <c r="BQU450" s="342"/>
      <c r="BQV450" s="342"/>
      <c r="BQW450" s="342"/>
      <c r="BQX450" s="342"/>
      <c r="BQY450" s="342"/>
      <c r="BQZ450" s="342"/>
      <c r="BRA450" s="342"/>
      <c r="BRB450" s="342"/>
      <c r="BRC450" s="342"/>
      <c r="BRD450" s="342"/>
      <c r="BRE450" s="342"/>
      <c r="BRF450" s="342"/>
      <c r="BRG450" s="342"/>
      <c r="BRH450" s="342"/>
      <c r="BRI450" s="342"/>
      <c r="BRJ450" s="342"/>
      <c r="BRK450" s="342"/>
      <c r="BRL450" s="342"/>
      <c r="BRM450" s="342"/>
      <c r="BRN450" s="342"/>
      <c r="BRO450" s="342"/>
      <c r="BRP450" s="342"/>
      <c r="BRQ450" s="342"/>
      <c r="BRR450" s="342"/>
      <c r="BRS450" s="342"/>
      <c r="BRT450" s="342"/>
      <c r="BRU450" s="342"/>
      <c r="BRV450" s="342"/>
      <c r="BRW450" s="342"/>
      <c r="BRX450" s="342"/>
      <c r="BRY450" s="342"/>
      <c r="BRZ450" s="342"/>
      <c r="BSA450" s="342"/>
      <c r="BSB450" s="342"/>
      <c r="BSC450" s="342"/>
      <c r="BSD450" s="342"/>
      <c r="BSE450" s="342"/>
      <c r="BSF450" s="342"/>
      <c r="BSG450" s="342"/>
      <c r="BSH450" s="342"/>
      <c r="BSI450" s="342"/>
      <c r="BSJ450" s="342"/>
      <c r="BSK450" s="342"/>
      <c r="BSL450" s="342"/>
      <c r="BSM450" s="342"/>
      <c r="BSN450" s="342"/>
      <c r="BSO450" s="342"/>
      <c r="BSP450" s="342"/>
      <c r="BSQ450" s="342"/>
      <c r="BSR450" s="342"/>
      <c r="BSS450" s="342"/>
      <c r="BST450" s="342"/>
      <c r="BSU450" s="342"/>
      <c r="BSV450" s="342"/>
      <c r="BSW450" s="342"/>
      <c r="BSX450" s="342"/>
      <c r="BSY450" s="342"/>
      <c r="BSZ450" s="342"/>
      <c r="BTA450" s="342"/>
      <c r="BTB450" s="342"/>
      <c r="BTC450" s="342"/>
      <c r="BTD450" s="342"/>
      <c r="BTE450" s="342"/>
      <c r="BTF450" s="342"/>
      <c r="BTG450" s="342"/>
      <c r="BTH450" s="342"/>
      <c r="BTI450" s="342"/>
      <c r="BTJ450" s="342"/>
      <c r="BTK450" s="342"/>
      <c r="BTL450" s="342"/>
      <c r="BTM450" s="342"/>
      <c r="BTN450" s="342"/>
      <c r="BTO450" s="342"/>
      <c r="BTP450" s="342"/>
      <c r="BTQ450" s="342"/>
      <c r="BTR450" s="342"/>
      <c r="BTS450" s="342"/>
      <c r="BTT450" s="342"/>
      <c r="BTU450" s="342"/>
      <c r="BTV450" s="342"/>
      <c r="BTW450" s="342"/>
      <c r="BTX450" s="342"/>
      <c r="BTY450" s="342"/>
      <c r="BTZ450" s="342"/>
      <c r="BUA450" s="342"/>
      <c r="BUB450" s="342"/>
      <c r="BUC450" s="342"/>
      <c r="BUD450" s="342"/>
      <c r="BUE450" s="342"/>
      <c r="BUF450" s="342"/>
      <c r="BUG450" s="342"/>
      <c r="BUH450" s="342"/>
      <c r="BUI450" s="342"/>
      <c r="BUJ450" s="342"/>
      <c r="BUK450" s="342"/>
      <c r="BUL450" s="342"/>
      <c r="BUM450" s="342"/>
      <c r="BUN450" s="342"/>
      <c r="BUO450" s="342"/>
      <c r="BUP450" s="342"/>
      <c r="BUQ450" s="342"/>
      <c r="BUR450" s="342"/>
      <c r="BUS450" s="342"/>
      <c r="BUT450" s="342"/>
      <c r="BUU450" s="342"/>
      <c r="BUV450" s="342"/>
      <c r="BUW450" s="342"/>
      <c r="BUX450" s="342"/>
      <c r="BUY450" s="342"/>
      <c r="BUZ450" s="342"/>
      <c r="BVA450" s="342"/>
      <c r="BVB450" s="342"/>
      <c r="BVC450" s="342"/>
      <c r="BVD450" s="342"/>
      <c r="BVE450" s="342"/>
      <c r="BVF450" s="342"/>
      <c r="BVG450" s="342"/>
      <c r="BVH450" s="342"/>
      <c r="BVI450" s="342"/>
      <c r="BVJ450" s="342"/>
      <c r="BVK450" s="342"/>
      <c r="BVL450" s="342"/>
      <c r="BVM450" s="342"/>
      <c r="BVN450" s="342"/>
      <c r="BVO450" s="342"/>
      <c r="BVP450" s="342"/>
      <c r="BVQ450" s="342"/>
      <c r="BVR450" s="342"/>
      <c r="BVS450" s="342"/>
      <c r="BVT450" s="342"/>
      <c r="BVU450" s="342"/>
      <c r="BVV450" s="342"/>
      <c r="BVW450" s="342"/>
      <c r="BVX450" s="342"/>
      <c r="BVY450" s="342"/>
      <c r="BVZ450" s="342"/>
      <c r="BWA450" s="342"/>
      <c r="BWB450" s="342"/>
      <c r="BWC450" s="342"/>
      <c r="BWD450" s="342"/>
      <c r="BWE450" s="342"/>
      <c r="BWF450" s="342"/>
      <c r="BWG450" s="342"/>
      <c r="BWH450" s="342"/>
      <c r="BWI450" s="342"/>
      <c r="BWJ450" s="342"/>
      <c r="BWK450" s="342"/>
      <c r="BWL450" s="342"/>
      <c r="BWM450" s="342"/>
      <c r="BWN450" s="342"/>
      <c r="BWO450" s="342"/>
      <c r="BWP450" s="342"/>
      <c r="BWQ450" s="342"/>
      <c r="BWR450" s="342"/>
      <c r="BWS450" s="342"/>
      <c r="BWT450" s="342"/>
      <c r="BWU450" s="342"/>
      <c r="BWV450" s="342"/>
      <c r="BWW450" s="342"/>
      <c r="BWX450" s="342"/>
      <c r="BWY450" s="342"/>
      <c r="BWZ450" s="342"/>
      <c r="BXA450" s="342"/>
      <c r="BXB450" s="342"/>
      <c r="BXC450" s="342"/>
      <c r="BXD450" s="342"/>
      <c r="BXE450" s="342"/>
      <c r="BXF450" s="342"/>
      <c r="BXG450" s="342"/>
      <c r="BXH450" s="342"/>
      <c r="BXI450" s="342"/>
      <c r="BXJ450" s="342"/>
      <c r="BXK450" s="342"/>
      <c r="BXL450" s="342"/>
      <c r="BXM450" s="342"/>
      <c r="BXN450" s="342"/>
      <c r="BXO450" s="342"/>
      <c r="BXP450" s="342"/>
      <c r="BXQ450" s="342"/>
      <c r="BXR450" s="342"/>
      <c r="BXS450" s="342"/>
      <c r="BXT450" s="342"/>
      <c r="BXU450" s="342"/>
      <c r="BXV450" s="342"/>
      <c r="BXW450" s="342"/>
      <c r="BXX450" s="342"/>
      <c r="BXY450" s="342"/>
      <c r="BXZ450" s="342"/>
      <c r="BYA450" s="342"/>
      <c r="BYB450" s="342"/>
      <c r="BYC450" s="342"/>
      <c r="BYD450" s="342"/>
      <c r="BYE450" s="342"/>
      <c r="BYF450" s="342"/>
      <c r="BYG450" s="342"/>
      <c r="BYH450" s="342"/>
      <c r="BYI450" s="342"/>
      <c r="BYJ450" s="342"/>
      <c r="BYK450" s="342"/>
      <c r="BYL450" s="342"/>
      <c r="BYM450" s="342"/>
      <c r="BYN450" s="342"/>
      <c r="BYO450" s="342"/>
      <c r="BYP450" s="342"/>
      <c r="BYQ450" s="342"/>
      <c r="BYR450" s="342"/>
      <c r="BYS450" s="342"/>
      <c r="BYT450" s="342"/>
      <c r="BYU450" s="342"/>
      <c r="BYV450" s="342"/>
      <c r="BYW450" s="342"/>
      <c r="BYX450" s="342"/>
      <c r="BYY450" s="342"/>
      <c r="BYZ450" s="342"/>
      <c r="BZA450" s="342"/>
      <c r="BZB450" s="342"/>
      <c r="BZC450" s="342"/>
      <c r="BZD450" s="342"/>
      <c r="BZE450" s="342"/>
      <c r="BZF450" s="342"/>
      <c r="BZG450" s="342"/>
      <c r="BZH450" s="342"/>
      <c r="BZI450" s="342"/>
      <c r="BZJ450" s="342"/>
      <c r="BZK450" s="342"/>
      <c r="BZL450" s="342"/>
      <c r="BZM450" s="342"/>
      <c r="BZN450" s="342"/>
      <c r="BZO450" s="342"/>
      <c r="BZP450" s="342"/>
      <c r="BZQ450" s="342"/>
      <c r="BZR450" s="342"/>
      <c r="BZS450" s="342"/>
      <c r="BZT450" s="342"/>
      <c r="BZU450" s="342"/>
      <c r="BZV450" s="342"/>
      <c r="BZW450" s="342"/>
      <c r="BZX450" s="342"/>
      <c r="BZY450" s="342"/>
      <c r="BZZ450" s="342"/>
      <c r="CAA450" s="342"/>
      <c r="CAB450" s="342"/>
      <c r="CAC450" s="342"/>
      <c r="CAD450" s="342"/>
      <c r="CAE450" s="342"/>
      <c r="CAF450" s="342"/>
      <c r="CAG450" s="342"/>
      <c r="CAH450" s="342"/>
      <c r="CAI450" s="342"/>
      <c r="CAJ450" s="342"/>
      <c r="CAK450" s="342"/>
      <c r="CAL450" s="342"/>
      <c r="CAM450" s="342"/>
      <c r="CAN450" s="342"/>
      <c r="CAO450" s="342"/>
      <c r="CAP450" s="342"/>
      <c r="CAQ450" s="342"/>
      <c r="CAR450" s="342"/>
      <c r="CAS450" s="342"/>
      <c r="CAT450" s="342"/>
      <c r="CAU450" s="342"/>
      <c r="CAV450" s="342"/>
      <c r="CAW450" s="342"/>
      <c r="CAX450" s="342"/>
      <c r="CAY450" s="342"/>
      <c r="CAZ450" s="342"/>
      <c r="CBA450" s="342"/>
      <c r="CBB450" s="342"/>
      <c r="CBC450" s="342"/>
      <c r="CBD450" s="342"/>
      <c r="CBE450" s="342"/>
      <c r="CBF450" s="342"/>
      <c r="CBG450" s="342"/>
      <c r="CBH450" s="342"/>
      <c r="CBI450" s="342"/>
      <c r="CBJ450" s="342"/>
      <c r="CBK450" s="342"/>
      <c r="CBL450" s="342"/>
      <c r="CBM450" s="342"/>
      <c r="CBN450" s="342"/>
      <c r="CBO450" s="342"/>
      <c r="CBP450" s="342"/>
      <c r="CBQ450" s="342"/>
      <c r="CBR450" s="342"/>
      <c r="CBS450" s="342"/>
      <c r="CBT450" s="342"/>
      <c r="CBU450" s="342"/>
      <c r="CBV450" s="342"/>
      <c r="CBW450" s="342"/>
      <c r="CBX450" s="342"/>
      <c r="CBY450" s="342"/>
      <c r="CBZ450" s="342"/>
      <c r="CCA450" s="342"/>
      <c r="CCB450" s="342"/>
      <c r="CCC450" s="342"/>
      <c r="CCD450" s="342"/>
      <c r="CCE450" s="342"/>
      <c r="CCF450" s="342"/>
      <c r="CCG450" s="342"/>
      <c r="CCH450" s="342"/>
      <c r="CCI450" s="342"/>
      <c r="CCJ450" s="342"/>
      <c r="CCK450" s="342"/>
      <c r="CCL450" s="342"/>
      <c r="CCM450" s="342"/>
      <c r="CCN450" s="342"/>
      <c r="CCO450" s="342"/>
      <c r="CCP450" s="342"/>
      <c r="CCQ450" s="342"/>
      <c r="CCR450" s="342"/>
      <c r="CCS450" s="342"/>
      <c r="CCT450" s="342"/>
      <c r="CCU450" s="342"/>
      <c r="CCV450" s="342"/>
      <c r="CCW450" s="342"/>
      <c r="CCX450" s="342"/>
      <c r="CCY450" s="342"/>
      <c r="CCZ450" s="342"/>
      <c r="CDA450" s="342"/>
      <c r="CDB450" s="342"/>
      <c r="CDC450" s="342"/>
      <c r="CDD450" s="342"/>
      <c r="CDE450" s="342"/>
      <c r="CDF450" s="342"/>
      <c r="CDG450" s="342"/>
      <c r="CDH450" s="342"/>
      <c r="CDI450" s="342"/>
      <c r="CDJ450" s="342"/>
      <c r="CDK450" s="342"/>
      <c r="CDL450" s="342"/>
      <c r="CDM450" s="342"/>
      <c r="CDN450" s="342"/>
      <c r="CDO450" s="342"/>
      <c r="CDP450" s="342"/>
      <c r="CDQ450" s="342"/>
      <c r="CDR450" s="342"/>
      <c r="CDS450" s="342"/>
      <c r="CDT450" s="342"/>
      <c r="CDU450" s="342"/>
      <c r="CDV450" s="342"/>
      <c r="CDW450" s="342"/>
      <c r="CDX450" s="342"/>
      <c r="CDY450" s="342"/>
      <c r="CDZ450" s="342"/>
      <c r="CEA450" s="342"/>
      <c r="CEB450" s="342"/>
      <c r="CEC450" s="342"/>
      <c r="CED450" s="342"/>
      <c r="CEE450" s="342"/>
      <c r="CEF450" s="342"/>
      <c r="CEG450" s="342"/>
      <c r="CEH450" s="342"/>
      <c r="CEI450" s="342"/>
      <c r="CEJ450" s="342"/>
      <c r="CEK450" s="342"/>
      <c r="CEL450" s="342"/>
      <c r="CEM450" s="342"/>
      <c r="CEN450" s="342"/>
      <c r="CEO450" s="342"/>
      <c r="CEP450" s="342"/>
      <c r="CEQ450" s="342"/>
      <c r="CER450" s="342"/>
      <c r="CES450" s="342"/>
      <c r="CET450" s="342"/>
      <c r="CEU450" s="342"/>
      <c r="CEV450" s="342"/>
      <c r="CEW450" s="342"/>
      <c r="CEX450" s="342"/>
      <c r="CEY450" s="342"/>
      <c r="CEZ450" s="342"/>
      <c r="CFA450" s="342"/>
      <c r="CFB450" s="342"/>
      <c r="CFC450" s="342"/>
      <c r="CFD450" s="342"/>
      <c r="CFE450" s="342"/>
      <c r="CFF450" s="342"/>
      <c r="CFG450" s="342"/>
      <c r="CFH450" s="342"/>
      <c r="CFI450" s="342"/>
      <c r="CFJ450" s="342"/>
      <c r="CFK450" s="342"/>
      <c r="CFL450" s="342"/>
      <c r="CFM450" s="342"/>
      <c r="CFN450" s="342"/>
      <c r="CFO450" s="342"/>
      <c r="CFP450" s="342"/>
      <c r="CFQ450" s="342"/>
      <c r="CFR450" s="342"/>
      <c r="CFS450" s="342"/>
      <c r="CFT450" s="342"/>
      <c r="CFU450" s="342"/>
      <c r="CFV450" s="342"/>
      <c r="CFW450" s="342"/>
      <c r="CFX450" s="342"/>
      <c r="CFY450" s="342"/>
      <c r="CFZ450" s="342"/>
      <c r="CGA450" s="342"/>
      <c r="CGB450" s="342"/>
      <c r="CGC450" s="342"/>
      <c r="CGD450" s="342"/>
      <c r="CGE450" s="342"/>
      <c r="CGF450" s="342"/>
      <c r="CGG450" s="342"/>
      <c r="CGH450" s="342"/>
      <c r="CGI450" s="342"/>
      <c r="CGJ450" s="342"/>
      <c r="CGK450" s="342"/>
      <c r="CGL450" s="342"/>
      <c r="CGM450" s="342"/>
      <c r="CGN450" s="342"/>
      <c r="CGO450" s="342"/>
      <c r="CGP450" s="342"/>
      <c r="CGQ450" s="342"/>
      <c r="CGR450" s="342"/>
      <c r="CGS450" s="342"/>
      <c r="CGT450" s="342"/>
      <c r="CGU450" s="342"/>
      <c r="CGV450" s="342"/>
      <c r="CGW450" s="342"/>
      <c r="CGX450" s="342"/>
      <c r="CGY450" s="342"/>
      <c r="CGZ450" s="342"/>
      <c r="CHA450" s="342"/>
      <c r="CHB450" s="342"/>
      <c r="CHC450" s="342"/>
      <c r="CHD450" s="342"/>
      <c r="CHE450" s="342"/>
      <c r="CHF450" s="342"/>
      <c r="CHG450" s="342"/>
      <c r="CHH450" s="342"/>
      <c r="CHI450" s="342"/>
      <c r="CHJ450" s="342"/>
      <c r="CHK450" s="342"/>
      <c r="CHL450" s="342"/>
      <c r="CHM450" s="342"/>
      <c r="CHN450" s="342"/>
      <c r="CHO450" s="342"/>
      <c r="CHP450" s="342"/>
      <c r="CHQ450" s="342"/>
      <c r="CHR450" s="342"/>
      <c r="CHS450" s="342"/>
      <c r="CHT450" s="342"/>
      <c r="CHU450" s="342"/>
      <c r="CHV450" s="342"/>
      <c r="CHW450" s="342"/>
      <c r="CHX450" s="342"/>
      <c r="CHY450" s="342"/>
      <c r="CHZ450" s="342"/>
      <c r="CIA450" s="342"/>
      <c r="CIB450" s="342"/>
      <c r="CIC450" s="342"/>
      <c r="CID450" s="342"/>
      <c r="CIE450" s="342"/>
      <c r="CIF450" s="342"/>
      <c r="CIG450" s="342"/>
      <c r="CIH450" s="342"/>
      <c r="CII450" s="342"/>
      <c r="CIJ450" s="342"/>
      <c r="CIK450" s="342"/>
      <c r="CIL450" s="342"/>
      <c r="CIM450" s="342"/>
      <c r="CIN450" s="342"/>
      <c r="CIO450" s="342"/>
      <c r="CIP450" s="342"/>
      <c r="CIQ450" s="342"/>
      <c r="CIR450" s="342"/>
      <c r="CIS450" s="342"/>
      <c r="CIT450" s="342"/>
      <c r="CIU450" s="342"/>
      <c r="CIV450" s="342"/>
      <c r="CIW450" s="342"/>
      <c r="CIX450" s="342"/>
      <c r="CIY450" s="342"/>
      <c r="CIZ450" s="342"/>
      <c r="CJA450" s="342"/>
      <c r="CJB450" s="342"/>
      <c r="CJC450" s="342"/>
      <c r="CJD450" s="342"/>
      <c r="CJE450" s="342"/>
      <c r="CJF450" s="342"/>
      <c r="CJG450" s="342"/>
      <c r="CJH450" s="342"/>
      <c r="CJI450" s="342"/>
      <c r="CJJ450" s="342"/>
      <c r="CJK450" s="342"/>
      <c r="CJL450" s="342"/>
      <c r="CJM450" s="342"/>
      <c r="CJN450" s="342"/>
      <c r="CJO450" s="342"/>
      <c r="CJP450" s="342"/>
      <c r="CJQ450" s="342"/>
      <c r="CJR450" s="342"/>
      <c r="CJS450" s="342"/>
      <c r="CJT450" s="342"/>
      <c r="CJU450" s="342"/>
      <c r="CJV450" s="342"/>
      <c r="CJW450" s="342"/>
      <c r="CJX450" s="342"/>
      <c r="CJY450" s="342"/>
      <c r="CJZ450" s="342"/>
      <c r="CKA450" s="342"/>
      <c r="CKB450" s="342"/>
      <c r="CKC450" s="342"/>
      <c r="CKD450" s="342"/>
      <c r="CKE450" s="342"/>
      <c r="CKF450" s="342"/>
      <c r="CKG450" s="342"/>
      <c r="CKH450" s="342"/>
      <c r="CKI450" s="342"/>
      <c r="CKJ450" s="342"/>
      <c r="CKK450" s="342"/>
      <c r="CKL450" s="342"/>
      <c r="CKM450" s="342"/>
      <c r="CKN450" s="342"/>
      <c r="CKO450" s="342"/>
      <c r="CKP450" s="342"/>
      <c r="CKQ450" s="342"/>
      <c r="CKR450" s="342"/>
      <c r="CKS450" s="342"/>
      <c r="CKT450" s="342"/>
      <c r="CKU450" s="342"/>
      <c r="CKV450" s="342"/>
      <c r="CKW450" s="342"/>
      <c r="CKX450" s="342"/>
      <c r="CKY450" s="342"/>
      <c r="CKZ450" s="342"/>
      <c r="CLA450" s="342"/>
      <c r="CLB450" s="342"/>
      <c r="CLC450" s="342"/>
      <c r="CLD450" s="342"/>
      <c r="CLE450" s="342"/>
      <c r="CLF450" s="342"/>
      <c r="CLG450" s="342"/>
      <c r="CLH450" s="342"/>
      <c r="CLI450" s="342"/>
      <c r="CLJ450" s="342"/>
      <c r="CLK450" s="342"/>
      <c r="CLL450" s="342"/>
      <c r="CLM450" s="342"/>
      <c r="CLN450" s="342"/>
      <c r="CLO450" s="342"/>
      <c r="CLP450" s="342"/>
      <c r="CLQ450" s="342"/>
      <c r="CLR450" s="342"/>
      <c r="CLS450" s="342"/>
      <c r="CLT450" s="342"/>
      <c r="CLU450" s="342"/>
      <c r="CLV450" s="342"/>
      <c r="CLW450" s="342"/>
      <c r="CLX450" s="342"/>
      <c r="CLY450" s="342"/>
      <c r="CLZ450" s="342"/>
      <c r="CMA450" s="342"/>
      <c r="CMB450" s="342"/>
      <c r="CMC450" s="342"/>
      <c r="CMD450" s="342"/>
      <c r="CME450" s="342"/>
      <c r="CMF450" s="342"/>
      <c r="CMG450" s="342"/>
      <c r="CMH450" s="342"/>
      <c r="CMI450" s="342"/>
      <c r="CMJ450" s="342"/>
      <c r="CMK450" s="342"/>
      <c r="CML450" s="342"/>
      <c r="CMM450" s="342"/>
      <c r="CMN450" s="342"/>
      <c r="CMO450" s="342"/>
      <c r="CMP450" s="342"/>
      <c r="CMQ450" s="342"/>
      <c r="CMR450" s="342"/>
      <c r="CMS450" s="342"/>
      <c r="CMT450" s="342"/>
      <c r="CMU450" s="342"/>
      <c r="CMV450" s="342"/>
      <c r="CMW450" s="342"/>
      <c r="CMX450" s="342"/>
      <c r="CMY450" s="342"/>
      <c r="CMZ450" s="342"/>
      <c r="CNA450" s="342"/>
      <c r="CNB450" s="342"/>
      <c r="CNC450" s="342"/>
      <c r="CND450" s="342"/>
      <c r="CNE450" s="342"/>
      <c r="CNF450" s="342"/>
      <c r="CNG450" s="342"/>
      <c r="CNH450" s="342"/>
      <c r="CNI450" s="342"/>
      <c r="CNJ450" s="342"/>
      <c r="CNK450" s="342"/>
      <c r="CNL450" s="342"/>
      <c r="CNM450" s="342"/>
      <c r="CNN450" s="342"/>
      <c r="CNO450" s="342"/>
      <c r="CNP450" s="342"/>
      <c r="CNQ450" s="342"/>
      <c r="CNR450" s="342"/>
      <c r="CNS450" s="342"/>
      <c r="CNT450" s="342"/>
      <c r="CNU450" s="342"/>
      <c r="CNV450" s="342"/>
      <c r="CNW450" s="342"/>
      <c r="CNX450" s="342"/>
      <c r="CNY450" s="342"/>
      <c r="CNZ450" s="342"/>
      <c r="COA450" s="342"/>
      <c r="COB450" s="342"/>
      <c r="COC450" s="342"/>
      <c r="COD450" s="342"/>
      <c r="COE450" s="342"/>
      <c r="COF450" s="342"/>
      <c r="COG450" s="342"/>
      <c r="COH450" s="342"/>
      <c r="COI450" s="342"/>
      <c r="COJ450" s="342"/>
      <c r="COK450" s="342"/>
      <c r="COL450" s="342"/>
      <c r="COM450" s="342"/>
      <c r="CON450" s="342"/>
      <c r="COO450" s="342"/>
      <c r="COP450" s="342"/>
      <c r="COQ450" s="342"/>
      <c r="COR450" s="342"/>
      <c r="COS450" s="342"/>
      <c r="COT450" s="342"/>
      <c r="COU450" s="342"/>
      <c r="COV450" s="342"/>
      <c r="COW450" s="342"/>
      <c r="COX450" s="342"/>
      <c r="COY450" s="342"/>
      <c r="COZ450" s="342"/>
      <c r="CPA450" s="342"/>
      <c r="CPB450" s="342"/>
      <c r="CPC450" s="342"/>
      <c r="CPD450" s="342"/>
      <c r="CPE450" s="342"/>
      <c r="CPF450" s="342"/>
      <c r="CPG450" s="342"/>
      <c r="CPH450" s="342"/>
      <c r="CPI450" s="342"/>
      <c r="CPJ450" s="342"/>
      <c r="CPK450" s="342"/>
      <c r="CPL450" s="342"/>
      <c r="CPM450" s="342"/>
      <c r="CPN450" s="342"/>
      <c r="CPO450" s="342"/>
      <c r="CPP450" s="342"/>
      <c r="CPQ450" s="342"/>
      <c r="CPR450" s="342"/>
      <c r="CPS450" s="342"/>
      <c r="CPT450" s="342"/>
      <c r="CPU450" s="342"/>
      <c r="CPV450" s="342"/>
      <c r="CPW450" s="342"/>
      <c r="CPX450" s="342"/>
      <c r="CPY450" s="342"/>
      <c r="CPZ450" s="342"/>
      <c r="CQA450" s="342"/>
      <c r="CQB450" s="342"/>
      <c r="CQC450" s="342"/>
      <c r="CQD450" s="342"/>
      <c r="CQE450" s="342"/>
      <c r="CQF450" s="342"/>
      <c r="CQG450" s="342"/>
      <c r="CQH450" s="342"/>
      <c r="CQI450" s="342"/>
      <c r="CQJ450" s="342"/>
      <c r="CQK450" s="342"/>
      <c r="CQL450" s="342"/>
      <c r="CQM450" s="342"/>
      <c r="CQN450" s="342"/>
      <c r="CQO450" s="342"/>
      <c r="CQP450" s="342"/>
      <c r="CQQ450" s="342"/>
      <c r="CQR450" s="342"/>
      <c r="CQS450" s="342"/>
      <c r="CQT450" s="342"/>
      <c r="CQU450" s="342"/>
      <c r="CQV450" s="342"/>
      <c r="CQW450" s="342"/>
      <c r="CQX450" s="342"/>
      <c r="CQY450" s="342"/>
      <c r="CQZ450" s="342"/>
      <c r="CRA450" s="342"/>
      <c r="CRB450" s="342"/>
      <c r="CRC450" s="342"/>
      <c r="CRD450" s="342"/>
      <c r="CRE450" s="342"/>
      <c r="CRF450" s="342"/>
      <c r="CRG450" s="342"/>
      <c r="CRH450" s="342"/>
      <c r="CRI450" s="342"/>
      <c r="CRJ450" s="342"/>
      <c r="CRK450" s="342"/>
      <c r="CRL450" s="342"/>
      <c r="CRM450" s="342"/>
      <c r="CRN450" s="342"/>
      <c r="CRO450" s="342"/>
      <c r="CRP450" s="342"/>
      <c r="CRQ450" s="342"/>
      <c r="CRR450" s="342"/>
      <c r="CRS450" s="342"/>
      <c r="CRT450" s="342"/>
      <c r="CRU450" s="342"/>
      <c r="CRV450" s="342"/>
      <c r="CRW450" s="342"/>
      <c r="CRX450" s="342"/>
      <c r="CRY450" s="342"/>
      <c r="CRZ450" s="342"/>
      <c r="CSA450" s="342"/>
      <c r="CSB450" s="342"/>
      <c r="CSC450" s="342"/>
      <c r="CSD450" s="342"/>
      <c r="CSE450" s="342"/>
      <c r="CSF450" s="342"/>
      <c r="CSG450" s="342"/>
      <c r="CSH450" s="342"/>
      <c r="CSI450" s="342"/>
      <c r="CSJ450" s="342"/>
      <c r="CSK450" s="342"/>
      <c r="CSL450" s="342"/>
      <c r="CSM450" s="342"/>
      <c r="CSN450" s="342"/>
      <c r="CSO450" s="342"/>
      <c r="CSP450" s="342"/>
      <c r="CSQ450" s="342"/>
      <c r="CSR450" s="342"/>
      <c r="CSS450" s="342"/>
      <c r="CST450" s="342"/>
      <c r="CSU450" s="342"/>
      <c r="CSV450" s="342"/>
      <c r="CSW450" s="342"/>
      <c r="CSX450" s="342"/>
      <c r="CSY450" s="342"/>
      <c r="CSZ450" s="342"/>
      <c r="CTA450" s="342"/>
      <c r="CTB450" s="342"/>
      <c r="CTC450" s="342"/>
      <c r="CTD450" s="342"/>
      <c r="CTE450" s="342"/>
      <c r="CTF450" s="342"/>
      <c r="CTG450" s="342"/>
      <c r="CTH450" s="342"/>
      <c r="CTI450" s="342"/>
      <c r="CTJ450" s="342"/>
      <c r="CTK450" s="342"/>
      <c r="CTL450" s="342"/>
      <c r="CTM450" s="342"/>
      <c r="CTN450" s="342"/>
      <c r="CTO450" s="342"/>
      <c r="CTP450" s="342"/>
      <c r="CTQ450" s="342"/>
      <c r="CTR450" s="342"/>
      <c r="CTS450" s="342"/>
      <c r="CTT450" s="342"/>
      <c r="CTU450" s="342"/>
      <c r="CTV450" s="342"/>
      <c r="CTW450" s="342"/>
      <c r="CTX450" s="342"/>
      <c r="CTY450" s="342"/>
      <c r="CTZ450" s="342"/>
      <c r="CUA450" s="342"/>
      <c r="CUB450" s="342"/>
      <c r="CUC450" s="342"/>
      <c r="CUD450" s="342"/>
      <c r="CUE450" s="342"/>
      <c r="CUF450" s="342"/>
      <c r="CUG450" s="342"/>
      <c r="CUH450" s="342"/>
      <c r="CUI450" s="342"/>
      <c r="CUJ450" s="342"/>
      <c r="CUK450" s="342"/>
      <c r="CUL450" s="342"/>
      <c r="CUM450" s="342"/>
      <c r="CUN450" s="342"/>
      <c r="CUO450" s="342"/>
      <c r="CUP450" s="342"/>
      <c r="CUQ450" s="342"/>
      <c r="CUR450" s="342"/>
      <c r="CUS450" s="342"/>
      <c r="CUT450" s="342"/>
      <c r="CUU450" s="342"/>
      <c r="CUV450" s="342"/>
      <c r="CUW450" s="342"/>
      <c r="CUX450" s="342"/>
      <c r="CUY450" s="342"/>
      <c r="CUZ450" s="342"/>
      <c r="CVA450" s="342"/>
      <c r="CVB450" s="342"/>
      <c r="CVC450" s="342"/>
      <c r="CVD450" s="342"/>
      <c r="CVE450" s="342"/>
      <c r="CVF450" s="342"/>
      <c r="CVG450" s="342"/>
      <c r="CVH450" s="342"/>
      <c r="CVI450" s="342"/>
      <c r="CVJ450" s="342"/>
      <c r="CVK450" s="342"/>
      <c r="CVL450" s="342"/>
      <c r="CVM450" s="342"/>
      <c r="CVN450" s="342"/>
      <c r="CVO450" s="342"/>
      <c r="CVP450" s="342"/>
      <c r="CVQ450" s="342"/>
      <c r="CVR450" s="342"/>
      <c r="CVS450" s="342"/>
      <c r="CVT450" s="342"/>
      <c r="CVU450" s="342"/>
      <c r="CVV450" s="342"/>
      <c r="CVW450" s="342"/>
      <c r="CVX450" s="342"/>
      <c r="CVY450" s="342"/>
      <c r="CVZ450" s="342"/>
      <c r="CWA450" s="342"/>
      <c r="CWB450" s="342"/>
      <c r="CWC450" s="342"/>
      <c r="CWD450" s="342"/>
      <c r="CWE450" s="342"/>
      <c r="CWF450" s="342"/>
      <c r="CWG450" s="342"/>
      <c r="CWH450" s="342"/>
      <c r="CWI450" s="342"/>
      <c r="CWJ450" s="342"/>
      <c r="CWK450" s="342"/>
      <c r="CWL450" s="342"/>
      <c r="CWM450" s="342"/>
      <c r="CWN450" s="342"/>
      <c r="CWO450" s="342"/>
      <c r="CWP450" s="342"/>
      <c r="CWQ450" s="342"/>
      <c r="CWR450" s="342"/>
      <c r="CWS450" s="342"/>
      <c r="CWT450" s="342"/>
      <c r="CWU450" s="342"/>
      <c r="CWV450" s="342"/>
      <c r="CWW450" s="342"/>
      <c r="CWX450" s="342"/>
      <c r="CWY450" s="342"/>
      <c r="CWZ450" s="342"/>
      <c r="CXA450" s="342"/>
      <c r="CXB450" s="342"/>
      <c r="CXC450" s="342"/>
      <c r="CXD450" s="342"/>
      <c r="CXE450" s="342"/>
      <c r="CXF450" s="342"/>
      <c r="CXG450" s="342"/>
      <c r="CXH450" s="342"/>
      <c r="CXI450" s="342"/>
      <c r="CXJ450" s="342"/>
      <c r="CXK450" s="342"/>
      <c r="CXL450" s="342"/>
      <c r="CXM450" s="342"/>
      <c r="CXN450" s="342"/>
      <c r="CXO450" s="342"/>
      <c r="CXP450" s="342"/>
      <c r="CXQ450" s="342"/>
      <c r="CXR450" s="342"/>
      <c r="CXS450" s="342"/>
      <c r="CXT450" s="342"/>
      <c r="CXU450" s="342"/>
      <c r="CXV450" s="342"/>
      <c r="CXW450" s="342"/>
      <c r="CXX450" s="342"/>
      <c r="CXY450" s="342"/>
      <c r="CXZ450" s="342"/>
      <c r="CYA450" s="342"/>
      <c r="CYB450" s="342"/>
      <c r="CYC450" s="342"/>
      <c r="CYD450" s="342"/>
      <c r="CYE450" s="342"/>
      <c r="CYF450" s="342"/>
      <c r="CYG450" s="342"/>
      <c r="CYH450" s="342"/>
      <c r="CYI450" s="342"/>
      <c r="CYJ450" s="342"/>
      <c r="CYK450" s="342"/>
      <c r="CYL450" s="342"/>
      <c r="CYM450" s="342"/>
      <c r="CYN450" s="342"/>
      <c r="CYO450" s="342"/>
      <c r="CYP450" s="342"/>
      <c r="CYQ450" s="342"/>
      <c r="CYR450" s="342"/>
      <c r="CYS450" s="342"/>
      <c r="CYT450" s="342"/>
      <c r="CYU450" s="342"/>
      <c r="CYV450" s="342"/>
      <c r="CYW450" s="342"/>
      <c r="CYX450" s="342"/>
      <c r="CYY450" s="342"/>
      <c r="CYZ450" s="342"/>
      <c r="CZA450" s="342"/>
      <c r="CZB450" s="342"/>
      <c r="CZC450" s="342"/>
      <c r="CZD450" s="342"/>
      <c r="CZE450" s="342"/>
      <c r="CZF450" s="342"/>
      <c r="CZG450" s="342"/>
      <c r="CZH450" s="342"/>
      <c r="CZI450" s="342"/>
      <c r="CZJ450" s="342"/>
      <c r="CZK450" s="342"/>
      <c r="CZL450" s="342"/>
      <c r="CZM450" s="342"/>
      <c r="CZN450" s="342"/>
      <c r="CZO450" s="342"/>
      <c r="CZP450" s="342"/>
      <c r="CZQ450" s="342"/>
      <c r="CZR450" s="342"/>
      <c r="CZS450" s="342"/>
      <c r="CZT450" s="342"/>
      <c r="CZU450" s="342"/>
      <c r="CZV450" s="342"/>
      <c r="CZW450" s="342"/>
      <c r="CZX450" s="342"/>
      <c r="CZY450" s="342"/>
      <c r="CZZ450" s="342"/>
      <c r="DAA450" s="342"/>
      <c r="DAB450" s="342"/>
      <c r="DAC450" s="342"/>
      <c r="DAD450" s="342"/>
      <c r="DAE450" s="342"/>
      <c r="DAF450" s="342"/>
      <c r="DAG450" s="342"/>
      <c r="DAH450" s="342"/>
      <c r="DAI450" s="342"/>
      <c r="DAJ450" s="342"/>
      <c r="DAK450" s="342"/>
      <c r="DAL450" s="342"/>
      <c r="DAM450" s="342"/>
      <c r="DAN450" s="342"/>
      <c r="DAO450" s="342"/>
      <c r="DAP450" s="342"/>
      <c r="DAQ450" s="342"/>
      <c r="DAR450" s="342"/>
      <c r="DAS450" s="342"/>
      <c r="DAT450" s="342"/>
      <c r="DAU450" s="342"/>
      <c r="DAV450" s="342"/>
      <c r="DAW450" s="342"/>
      <c r="DAX450" s="342"/>
      <c r="DAY450" s="342"/>
      <c r="DAZ450" s="342"/>
      <c r="DBA450" s="342"/>
      <c r="DBB450" s="342"/>
      <c r="DBC450" s="342"/>
      <c r="DBD450" s="342"/>
      <c r="DBE450" s="342"/>
      <c r="DBF450" s="342"/>
      <c r="DBG450" s="342"/>
      <c r="DBH450" s="342"/>
      <c r="DBI450" s="342"/>
      <c r="DBJ450" s="342"/>
      <c r="DBK450" s="342"/>
      <c r="DBL450" s="342"/>
      <c r="DBM450" s="342"/>
      <c r="DBN450" s="342"/>
      <c r="DBO450" s="342"/>
      <c r="DBP450" s="342"/>
      <c r="DBQ450" s="342"/>
      <c r="DBR450" s="342"/>
      <c r="DBS450" s="342"/>
      <c r="DBT450" s="342"/>
      <c r="DBU450" s="342"/>
      <c r="DBV450" s="342"/>
      <c r="DBW450" s="342"/>
      <c r="DBX450" s="342"/>
      <c r="DBY450" s="342"/>
      <c r="DBZ450" s="342"/>
      <c r="DCA450" s="342"/>
      <c r="DCB450" s="342"/>
      <c r="DCC450" s="342"/>
      <c r="DCD450" s="342"/>
      <c r="DCE450" s="342"/>
      <c r="DCF450" s="342"/>
      <c r="DCG450" s="342"/>
      <c r="DCH450" s="342"/>
      <c r="DCI450" s="342"/>
      <c r="DCJ450" s="342"/>
      <c r="DCK450" s="342"/>
      <c r="DCL450" s="342"/>
      <c r="DCM450" s="342"/>
      <c r="DCN450" s="342"/>
      <c r="DCO450" s="342"/>
      <c r="DCP450" s="342"/>
      <c r="DCQ450" s="342"/>
      <c r="DCR450" s="342"/>
      <c r="DCS450" s="342"/>
      <c r="DCT450" s="342"/>
      <c r="DCU450" s="342"/>
      <c r="DCV450" s="342"/>
      <c r="DCW450" s="342"/>
      <c r="DCX450" s="342"/>
      <c r="DCY450" s="342"/>
      <c r="DCZ450" s="342"/>
      <c r="DDA450" s="342"/>
      <c r="DDB450" s="342"/>
      <c r="DDC450" s="342"/>
      <c r="DDD450" s="342"/>
      <c r="DDE450" s="342"/>
      <c r="DDF450" s="342"/>
      <c r="DDG450" s="342"/>
      <c r="DDH450" s="342"/>
      <c r="DDI450" s="342"/>
      <c r="DDJ450" s="342"/>
      <c r="DDK450" s="342"/>
      <c r="DDL450" s="342"/>
      <c r="DDM450" s="342"/>
      <c r="DDN450" s="342"/>
      <c r="DDO450" s="342"/>
      <c r="DDP450" s="342"/>
      <c r="DDQ450" s="342"/>
      <c r="DDR450" s="342"/>
      <c r="DDS450" s="342"/>
      <c r="DDT450" s="342"/>
      <c r="DDU450" s="342"/>
      <c r="DDV450" s="342"/>
      <c r="DDW450" s="342"/>
      <c r="DDX450" s="342"/>
      <c r="DDY450" s="342"/>
      <c r="DDZ450" s="342"/>
      <c r="DEA450" s="342"/>
      <c r="DEB450" s="342"/>
      <c r="DEC450" s="342"/>
      <c r="DED450" s="342"/>
      <c r="DEE450" s="342"/>
      <c r="DEF450" s="342"/>
      <c r="DEG450" s="342"/>
      <c r="DEH450" s="342"/>
      <c r="DEI450" s="342"/>
      <c r="DEJ450" s="342"/>
      <c r="DEK450" s="342"/>
      <c r="DEL450" s="342"/>
      <c r="DEM450" s="342"/>
      <c r="DEN450" s="342"/>
      <c r="DEO450" s="342"/>
      <c r="DEP450" s="342"/>
      <c r="DEQ450" s="342"/>
      <c r="DER450" s="342"/>
      <c r="DES450" s="342"/>
      <c r="DET450" s="342"/>
      <c r="DEU450" s="342"/>
      <c r="DEV450" s="342"/>
      <c r="DEW450" s="342"/>
      <c r="DEX450" s="342"/>
      <c r="DEY450" s="342"/>
      <c r="DEZ450" s="342"/>
      <c r="DFA450" s="342"/>
      <c r="DFB450" s="342"/>
      <c r="DFC450" s="342"/>
      <c r="DFD450" s="342"/>
      <c r="DFE450" s="342"/>
      <c r="DFF450" s="342"/>
      <c r="DFG450" s="342"/>
      <c r="DFH450" s="342"/>
      <c r="DFI450" s="342"/>
      <c r="DFJ450" s="342"/>
      <c r="DFK450" s="342"/>
      <c r="DFL450" s="342"/>
      <c r="DFM450" s="342"/>
      <c r="DFN450" s="342"/>
      <c r="DFO450" s="342"/>
      <c r="DFP450" s="342"/>
      <c r="DFQ450" s="342"/>
      <c r="DFR450" s="342"/>
      <c r="DFS450" s="342"/>
      <c r="DFT450" s="342"/>
      <c r="DFU450" s="342"/>
      <c r="DFV450" s="342"/>
      <c r="DFW450" s="342"/>
      <c r="DFX450" s="342"/>
      <c r="DFY450" s="342"/>
      <c r="DFZ450" s="342"/>
      <c r="DGA450" s="342"/>
      <c r="DGB450" s="342"/>
      <c r="DGC450" s="342"/>
      <c r="DGD450" s="342"/>
      <c r="DGE450" s="342"/>
      <c r="DGF450" s="342"/>
      <c r="DGG450" s="342"/>
      <c r="DGH450" s="342"/>
      <c r="DGI450" s="342"/>
      <c r="DGJ450" s="342"/>
      <c r="DGK450" s="342"/>
      <c r="DGL450" s="342"/>
      <c r="DGM450" s="342"/>
      <c r="DGN450" s="342"/>
      <c r="DGO450" s="342"/>
      <c r="DGP450" s="342"/>
      <c r="DGQ450" s="342"/>
      <c r="DGR450" s="342"/>
      <c r="DGS450" s="342"/>
      <c r="DGT450" s="342"/>
      <c r="DGU450" s="342"/>
      <c r="DGV450" s="342"/>
      <c r="DGW450" s="342"/>
      <c r="DGX450" s="342"/>
      <c r="DGY450" s="342"/>
      <c r="DGZ450" s="342"/>
      <c r="DHA450" s="342"/>
      <c r="DHB450" s="342"/>
      <c r="DHC450" s="342"/>
      <c r="DHD450" s="342"/>
      <c r="DHE450" s="342"/>
      <c r="DHF450" s="342"/>
      <c r="DHG450" s="342"/>
      <c r="DHH450" s="342"/>
      <c r="DHI450" s="342"/>
      <c r="DHJ450" s="342"/>
      <c r="DHK450" s="342"/>
      <c r="DHL450" s="342"/>
      <c r="DHM450" s="342"/>
      <c r="DHN450" s="342"/>
      <c r="DHO450" s="342"/>
      <c r="DHP450" s="342"/>
      <c r="DHQ450" s="342"/>
      <c r="DHR450" s="342"/>
      <c r="DHS450" s="342"/>
      <c r="DHT450" s="342"/>
      <c r="DHU450" s="342"/>
      <c r="DHV450" s="342"/>
      <c r="DHW450" s="342"/>
      <c r="DHX450" s="342"/>
      <c r="DHY450" s="342"/>
      <c r="DHZ450" s="342"/>
      <c r="DIA450" s="342"/>
      <c r="DIB450" s="342"/>
      <c r="DIC450" s="342"/>
      <c r="DID450" s="342"/>
      <c r="DIE450" s="342"/>
      <c r="DIF450" s="342"/>
      <c r="DIG450" s="342"/>
      <c r="DIH450" s="342"/>
      <c r="DII450" s="342"/>
      <c r="DIJ450" s="342"/>
      <c r="DIK450" s="342"/>
      <c r="DIL450" s="342"/>
      <c r="DIM450" s="342"/>
      <c r="DIN450" s="342"/>
      <c r="DIO450" s="342"/>
      <c r="DIP450" s="342"/>
      <c r="DIQ450" s="342"/>
      <c r="DIR450" s="342"/>
      <c r="DIS450" s="342"/>
      <c r="DIT450" s="342"/>
      <c r="DIU450" s="342"/>
      <c r="DIV450" s="342"/>
      <c r="DIW450" s="342"/>
      <c r="DIX450" s="342"/>
      <c r="DIY450" s="342"/>
      <c r="DIZ450" s="342"/>
      <c r="DJA450" s="342"/>
      <c r="DJB450" s="342"/>
      <c r="DJC450" s="342"/>
      <c r="DJD450" s="342"/>
      <c r="DJE450" s="342"/>
      <c r="DJF450" s="342"/>
      <c r="DJG450" s="342"/>
      <c r="DJH450" s="342"/>
      <c r="DJI450" s="342"/>
      <c r="DJJ450" s="342"/>
      <c r="DJK450" s="342"/>
      <c r="DJL450" s="342"/>
      <c r="DJM450" s="342"/>
      <c r="DJN450" s="342"/>
      <c r="DJO450" s="342"/>
      <c r="DJP450" s="342"/>
      <c r="DJQ450" s="342"/>
      <c r="DJR450" s="342"/>
      <c r="DJS450" s="342"/>
      <c r="DJT450" s="342"/>
      <c r="DJU450" s="342"/>
      <c r="DJV450" s="342"/>
      <c r="DJW450" s="342"/>
      <c r="DJX450" s="342"/>
      <c r="DJY450" s="342"/>
      <c r="DJZ450" s="342"/>
      <c r="DKA450" s="342"/>
      <c r="DKB450" s="342"/>
      <c r="DKC450" s="342"/>
      <c r="DKD450" s="342"/>
      <c r="DKE450" s="342"/>
      <c r="DKF450" s="342"/>
      <c r="DKG450" s="342"/>
      <c r="DKH450" s="342"/>
      <c r="DKI450" s="342"/>
      <c r="DKJ450" s="342"/>
      <c r="DKK450" s="342"/>
      <c r="DKL450" s="342"/>
      <c r="DKM450" s="342"/>
      <c r="DKN450" s="342"/>
      <c r="DKO450" s="342"/>
      <c r="DKP450" s="342"/>
      <c r="DKQ450" s="342"/>
      <c r="DKR450" s="342"/>
      <c r="DKS450" s="342"/>
      <c r="DKT450" s="342"/>
      <c r="DKU450" s="342"/>
      <c r="DKV450" s="342"/>
      <c r="DKW450" s="342"/>
      <c r="DKX450" s="342"/>
      <c r="DKY450" s="342"/>
      <c r="DKZ450" s="342"/>
      <c r="DLA450" s="342"/>
      <c r="DLB450" s="342"/>
      <c r="DLC450" s="342"/>
      <c r="DLD450" s="342"/>
      <c r="DLE450" s="342"/>
      <c r="DLF450" s="342"/>
      <c r="DLG450" s="342"/>
      <c r="DLH450" s="342"/>
      <c r="DLI450" s="342"/>
      <c r="DLJ450" s="342"/>
      <c r="DLK450" s="342"/>
      <c r="DLL450" s="342"/>
      <c r="DLM450" s="342"/>
      <c r="DLN450" s="342"/>
      <c r="DLO450" s="342"/>
      <c r="DLP450" s="342"/>
      <c r="DLQ450" s="342"/>
      <c r="DLR450" s="342"/>
      <c r="DLS450" s="342"/>
      <c r="DLT450" s="342"/>
      <c r="DLU450" s="342"/>
      <c r="DLV450" s="342"/>
      <c r="DLW450" s="342"/>
      <c r="DLX450" s="342"/>
      <c r="DLY450" s="342"/>
      <c r="DLZ450" s="342"/>
      <c r="DMA450" s="342"/>
      <c r="DMB450" s="342"/>
      <c r="DMC450" s="342"/>
      <c r="DMD450" s="342"/>
      <c r="DME450" s="342"/>
      <c r="DMF450" s="342"/>
      <c r="DMG450" s="342"/>
      <c r="DMH450" s="342"/>
      <c r="DMI450" s="342"/>
      <c r="DMJ450" s="342"/>
      <c r="DMK450" s="342"/>
      <c r="DML450" s="342"/>
      <c r="DMM450" s="342"/>
      <c r="DMN450" s="342"/>
      <c r="DMO450" s="342"/>
      <c r="DMP450" s="342"/>
      <c r="DMQ450" s="342"/>
      <c r="DMR450" s="342"/>
      <c r="DMS450" s="342"/>
      <c r="DMT450" s="342"/>
      <c r="DMU450" s="342"/>
      <c r="DMV450" s="342"/>
      <c r="DMW450" s="342"/>
      <c r="DMX450" s="342"/>
      <c r="DMY450" s="342"/>
      <c r="DMZ450" s="342"/>
      <c r="DNA450" s="342"/>
      <c r="DNB450" s="342"/>
      <c r="DNC450" s="342"/>
      <c r="DND450" s="342"/>
      <c r="DNE450" s="342"/>
      <c r="DNF450" s="342"/>
      <c r="DNG450" s="342"/>
      <c r="DNH450" s="342"/>
      <c r="DNI450" s="342"/>
      <c r="DNJ450" s="342"/>
      <c r="DNK450" s="342"/>
      <c r="DNL450" s="342"/>
      <c r="DNM450" s="342"/>
      <c r="DNN450" s="342"/>
      <c r="DNO450" s="342"/>
      <c r="DNP450" s="342"/>
      <c r="DNQ450" s="342"/>
      <c r="DNR450" s="342"/>
      <c r="DNS450" s="342"/>
      <c r="DNT450" s="342"/>
      <c r="DNU450" s="342"/>
      <c r="DNV450" s="342"/>
      <c r="DNW450" s="342"/>
      <c r="DNX450" s="342"/>
      <c r="DNY450" s="342"/>
      <c r="DNZ450" s="342"/>
      <c r="DOA450" s="342"/>
      <c r="DOB450" s="342"/>
      <c r="DOC450" s="342"/>
      <c r="DOD450" s="342"/>
      <c r="DOE450" s="342"/>
      <c r="DOF450" s="342"/>
      <c r="DOG450" s="342"/>
      <c r="DOH450" s="342"/>
      <c r="DOI450" s="342"/>
      <c r="DOJ450" s="342"/>
      <c r="DOK450" s="342"/>
      <c r="DOL450" s="342"/>
      <c r="DOM450" s="342"/>
      <c r="DON450" s="342"/>
      <c r="DOO450" s="342"/>
      <c r="DOP450" s="342"/>
      <c r="DOQ450" s="342"/>
      <c r="DOR450" s="342"/>
      <c r="DOS450" s="342"/>
      <c r="DOT450" s="342"/>
      <c r="DOU450" s="342"/>
      <c r="DOV450" s="342"/>
      <c r="DOW450" s="342"/>
      <c r="DOX450" s="342"/>
      <c r="DOY450" s="342"/>
      <c r="DOZ450" s="342"/>
      <c r="DPA450" s="342"/>
      <c r="DPB450" s="342"/>
      <c r="DPC450" s="342"/>
      <c r="DPD450" s="342"/>
      <c r="DPE450" s="342"/>
      <c r="DPF450" s="342"/>
      <c r="DPG450" s="342"/>
      <c r="DPH450" s="342"/>
      <c r="DPI450" s="342"/>
      <c r="DPJ450" s="342"/>
      <c r="DPK450" s="342"/>
      <c r="DPL450" s="342"/>
      <c r="DPM450" s="342"/>
      <c r="DPN450" s="342"/>
      <c r="DPO450" s="342"/>
      <c r="DPP450" s="342"/>
      <c r="DPQ450" s="342"/>
      <c r="DPR450" s="342"/>
      <c r="DPS450" s="342"/>
      <c r="DPT450" s="342"/>
      <c r="DPU450" s="342"/>
      <c r="DPV450" s="342"/>
      <c r="DPW450" s="342"/>
      <c r="DPX450" s="342"/>
      <c r="DPY450" s="342"/>
      <c r="DPZ450" s="342"/>
      <c r="DQA450" s="342"/>
      <c r="DQB450" s="342"/>
      <c r="DQC450" s="342"/>
      <c r="DQD450" s="342"/>
      <c r="DQE450" s="342"/>
      <c r="DQF450" s="342"/>
      <c r="DQG450" s="342"/>
      <c r="DQH450" s="342"/>
      <c r="DQI450" s="342"/>
      <c r="DQJ450" s="342"/>
      <c r="DQK450" s="342"/>
      <c r="DQL450" s="342"/>
      <c r="DQM450" s="342"/>
      <c r="DQN450" s="342"/>
      <c r="DQO450" s="342"/>
      <c r="DQP450" s="342"/>
      <c r="DQQ450" s="342"/>
      <c r="DQR450" s="342"/>
      <c r="DQS450" s="342"/>
      <c r="DQT450" s="342"/>
      <c r="DQU450" s="342"/>
      <c r="DQV450" s="342"/>
      <c r="DQW450" s="342"/>
      <c r="DQX450" s="342"/>
      <c r="DQY450" s="342"/>
      <c r="DQZ450" s="342"/>
      <c r="DRA450" s="342"/>
      <c r="DRB450" s="342"/>
      <c r="DRC450" s="342"/>
      <c r="DRD450" s="342"/>
      <c r="DRE450" s="342"/>
      <c r="DRF450" s="342"/>
      <c r="DRG450" s="342"/>
      <c r="DRH450" s="342"/>
      <c r="DRI450" s="342"/>
      <c r="DRJ450" s="342"/>
      <c r="DRK450" s="342"/>
      <c r="DRL450" s="342"/>
      <c r="DRM450" s="342"/>
      <c r="DRN450" s="342"/>
      <c r="DRO450" s="342"/>
      <c r="DRP450" s="342"/>
      <c r="DRQ450" s="342"/>
      <c r="DRR450" s="342"/>
      <c r="DRS450" s="342"/>
      <c r="DRT450" s="342"/>
      <c r="DRU450" s="342"/>
      <c r="DRV450" s="342"/>
      <c r="DRW450" s="342"/>
      <c r="DRX450" s="342"/>
      <c r="DRY450" s="342"/>
      <c r="DRZ450" s="342"/>
      <c r="DSA450" s="342"/>
      <c r="DSB450" s="342"/>
      <c r="DSC450" s="342"/>
      <c r="DSD450" s="342"/>
      <c r="DSE450" s="342"/>
      <c r="DSF450" s="342"/>
      <c r="DSG450" s="342"/>
      <c r="DSH450" s="342"/>
      <c r="DSI450" s="342"/>
      <c r="DSJ450" s="342"/>
      <c r="DSK450" s="342"/>
      <c r="DSL450" s="342"/>
      <c r="DSM450" s="342"/>
      <c r="DSN450" s="342"/>
      <c r="DSO450" s="342"/>
      <c r="DSP450" s="342"/>
      <c r="DSQ450" s="342"/>
      <c r="DSR450" s="342"/>
      <c r="DSS450" s="342"/>
      <c r="DST450" s="342"/>
      <c r="DSU450" s="342"/>
      <c r="DSV450" s="342"/>
      <c r="DSW450" s="342"/>
      <c r="DSX450" s="342"/>
      <c r="DSY450" s="342"/>
      <c r="DSZ450" s="342"/>
      <c r="DTA450" s="342"/>
      <c r="DTB450" s="342"/>
      <c r="DTC450" s="342"/>
      <c r="DTD450" s="342"/>
      <c r="DTE450" s="342"/>
      <c r="DTF450" s="342"/>
      <c r="DTG450" s="342"/>
      <c r="DTH450" s="342"/>
      <c r="DTI450" s="342"/>
      <c r="DTJ450" s="342"/>
      <c r="DTK450" s="342"/>
      <c r="DTL450" s="342"/>
      <c r="DTM450" s="342"/>
      <c r="DTN450" s="342"/>
      <c r="DTO450" s="342"/>
      <c r="DTP450" s="342"/>
      <c r="DTQ450" s="342"/>
      <c r="DTR450" s="342"/>
      <c r="DTS450" s="342"/>
      <c r="DTT450" s="342"/>
      <c r="DTU450" s="342"/>
      <c r="DTV450" s="342"/>
      <c r="DTW450" s="342"/>
      <c r="DTX450" s="342"/>
      <c r="DTY450" s="342"/>
      <c r="DTZ450" s="342"/>
      <c r="DUA450" s="342"/>
      <c r="DUB450" s="342"/>
      <c r="DUC450" s="342"/>
      <c r="DUD450" s="342"/>
      <c r="DUE450" s="342"/>
      <c r="DUF450" s="342"/>
      <c r="DUG450" s="342"/>
      <c r="DUH450" s="342"/>
      <c r="DUI450" s="342"/>
      <c r="DUJ450" s="342"/>
      <c r="DUK450" s="342"/>
      <c r="DUL450" s="342"/>
      <c r="DUM450" s="342"/>
      <c r="DUN450" s="342"/>
      <c r="DUO450" s="342"/>
      <c r="DUP450" s="342"/>
      <c r="DUQ450" s="342"/>
      <c r="DUR450" s="342"/>
      <c r="DUS450" s="342"/>
      <c r="DUT450" s="342"/>
      <c r="DUU450" s="342"/>
      <c r="DUV450" s="342"/>
      <c r="DUW450" s="342"/>
      <c r="DUX450" s="342"/>
      <c r="DUY450" s="342"/>
      <c r="DUZ450" s="342"/>
      <c r="DVA450" s="342"/>
      <c r="DVB450" s="342"/>
      <c r="DVC450" s="342"/>
      <c r="DVD450" s="342"/>
      <c r="DVE450" s="342"/>
      <c r="DVF450" s="342"/>
      <c r="DVG450" s="342"/>
      <c r="DVH450" s="342"/>
      <c r="DVI450" s="342"/>
      <c r="DVJ450" s="342"/>
      <c r="DVK450" s="342"/>
      <c r="DVL450" s="342"/>
      <c r="DVM450" s="342"/>
      <c r="DVN450" s="342"/>
      <c r="DVO450" s="342"/>
      <c r="DVP450" s="342"/>
      <c r="DVQ450" s="342"/>
      <c r="DVR450" s="342"/>
      <c r="DVS450" s="342"/>
      <c r="DVT450" s="342"/>
      <c r="DVU450" s="342"/>
      <c r="DVV450" s="342"/>
      <c r="DVW450" s="342"/>
      <c r="DVX450" s="342"/>
      <c r="DVY450" s="342"/>
      <c r="DVZ450" s="342"/>
      <c r="DWA450" s="342"/>
      <c r="DWB450" s="342"/>
      <c r="DWC450" s="342"/>
      <c r="DWD450" s="342"/>
      <c r="DWE450" s="342"/>
      <c r="DWF450" s="342"/>
      <c r="DWG450" s="342"/>
      <c r="DWH450" s="342"/>
      <c r="DWI450" s="342"/>
      <c r="DWJ450" s="342"/>
      <c r="DWK450" s="342"/>
      <c r="DWL450" s="342"/>
      <c r="DWM450" s="342"/>
      <c r="DWN450" s="342"/>
      <c r="DWO450" s="342"/>
      <c r="DWP450" s="342"/>
      <c r="DWQ450" s="342"/>
      <c r="DWR450" s="342"/>
      <c r="DWS450" s="342"/>
      <c r="DWT450" s="342"/>
      <c r="DWU450" s="342"/>
      <c r="DWV450" s="342"/>
      <c r="DWW450" s="342"/>
      <c r="DWX450" s="342"/>
      <c r="DWY450" s="342"/>
      <c r="DWZ450" s="342"/>
      <c r="DXA450" s="342"/>
      <c r="DXB450" s="342"/>
      <c r="DXC450" s="342"/>
      <c r="DXD450" s="342"/>
      <c r="DXE450" s="342"/>
      <c r="DXF450" s="342"/>
      <c r="DXG450" s="342"/>
      <c r="DXH450" s="342"/>
      <c r="DXI450" s="342"/>
      <c r="DXJ450" s="342"/>
      <c r="DXK450" s="342"/>
      <c r="DXL450" s="342"/>
      <c r="DXM450" s="342"/>
      <c r="DXN450" s="342"/>
      <c r="DXO450" s="342"/>
      <c r="DXP450" s="342"/>
      <c r="DXQ450" s="342"/>
      <c r="DXR450" s="342"/>
      <c r="DXS450" s="342"/>
      <c r="DXT450" s="342"/>
      <c r="DXU450" s="342"/>
      <c r="DXV450" s="342"/>
      <c r="DXW450" s="342"/>
      <c r="DXX450" s="342"/>
      <c r="DXY450" s="342"/>
      <c r="DXZ450" s="342"/>
      <c r="DYA450" s="342"/>
      <c r="DYB450" s="342"/>
      <c r="DYC450" s="342"/>
      <c r="DYD450" s="342"/>
      <c r="DYE450" s="342"/>
      <c r="DYF450" s="342"/>
      <c r="DYG450" s="342"/>
      <c r="DYH450" s="342"/>
      <c r="DYI450" s="342"/>
      <c r="DYJ450" s="342"/>
      <c r="DYK450" s="342"/>
      <c r="DYL450" s="342"/>
      <c r="DYM450" s="342"/>
      <c r="DYN450" s="342"/>
      <c r="DYO450" s="342"/>
      <c r="DYP450" s="342"/>
      <c r="DYQ450" s="342"/>
      <c r="DYR450" s="342"/>
      <c r="DYS450" s="342"/>
      <c r="DYT450" s="342"/>
      <c r="DYU450" s="342"/>
      <c r="DYV450" s="342"/>
      <c r="DYW450" s="342"/>
      <c r="DYX450" s="342"/>
      <c r="DYY450" s="342"/>
      <c r="DYZ450" s="342"/>
      <c r="DZA450" s="342"/>
      <c r="DZB450" s="342"/>
      <c r="DZC450" s="342"/>
      <c r="DZD450" s="342"/>
      <c r="DZE450" s="342"/>
      <c r="DZF450" s="342"/>
      <c r="DZG450" s="342"/>
      <c r="DZH450" s="342"/>
      <c r="DZI450" s="342"/>
      <c r="DZJ450" s="342"/>
      <c r="DZK450" s="342"/>
      <c r="DZL450" s="342"/>
      <c r="DZM450" s="342"/>
      <c r="DZN450" s="342"/>
      <c r="DZO450" s="342"/>
      <c r="DZP450" s="342"/>
      <c r="DZQ450" s="342"/>
      <c r="DZR450" s="342"/>
      <c r="DZS450" s="342"/>
      <c r="DZT450" s="342"/>
      <c r="DZU450" s="342"/>
      <c r="DZV450" s="342"/>
      <c r="DZW450" s="342"/>
      <c r="DZX450" s="342"/>
      <c r="DZY450" s="342"/>
      <c r="DZZ450" s="342"/>
      <c r="EAA450" s="342"/>
      <c r="EAB450" s="342"/>
      <c r="EAC450" s="342"/>
      <c r="EAD450" s="342"/>
      <c r="EAE450" s="342"/>
      <c r="EAF450" s="342"/>
      <c r="EAG450" s="342"/>
      <c r="EAH450" s="342"/>
      <c r="EAI450" s="342"/>
      <c r="EAJ450" s="342"/>
      <c r="EAK450" s="342"/>
      <c r="EAL450" s="342"/>
      <c r="EAM450" s="342"/>
      <c r="EAN450" s="342"/>
      <c r="EAO450" s="342"/>
      <c r="EAP450" s="342"/>
      <c r="EAQ450" s="342"/>
      <c r="EAR450" s="342"/>
      <c r="EAS450" s="342"/>
      <c r="EAT450" s="342"/>
      <c r="EAU450" s="342"/>
      <c r="EAV450" s="342"/>
      <c r="EAW450" s="342"/>
      <c r="EAX450" s="342"/>
      <c r="EAY450" s="342"/>
      <c r="EAZ450" s="342"/>
      <c r="EBA450" s="342"/>
      <c r="EBB450" s="342"/>
      <c r="EBC450" s="342"/>
      <c r="EBD450" s="342"/>
      <c r="EBE450" s="342"/>
      <c r="EBF450" s="342"/>
      <c r="EBG450" s="342"/>
      <c r="EBH450" s="342"/>
      <c r="EBI450" s="342"/>
      <c r="EBJ450" s="342"/>
      <c r="EBK450" s="342"/>
      <c r="EBL450" s="342"/>
      <c r="EBM450" s="342"/>
      <c r="EBN450" s="342"/>
      <c r="EBO450" s="342"/>
      <c r="EBP450" s="342"/>
      <c r="EBQ450" s="342"/>
      <c r="EBR450" s="342"/>
      <c r="EBS450" s="342"/>
      <c r="EBT450" s="342"/>
      <c r="EBU450" s="342"/>
      <c r="EBV450" s="342"/>
      <c r="EBW450" s="342"/>
      <c r="EBX450" s="342"/>
      <c r="EBY450" s="342"/>
      <c r="EBZ450" s="342"/>
      <c r="ECA450" s="342"/>
      <c r="ECB450" s="342"/>
      <c r="ECC450" s="342"/>
      <c r="ECD450" s="342"/>
      <c r="ECE450" s="342"/>
      <c r="ECF450" s="342"/>
      <c r="ECG450" s="342"/>
      <c r="ECH450" s="342"/>
      <c r="ECI450" s="342"/>
      <c r="ECJ450" s="342"/>
      <c r="ECK450" s="342"/>
      <c r="ECL450" s="342"/>
      <c r="ECM450" s="342"/>
      <c r="ECN450" s="342"/>
      <c r="ECO450" s="342"/>
      <c r="ECP450" s="342"/>
      <c r="ECQ450" s="342"/>
      <c r="ECR450" s="342"/>
      <c r="ECS450" s="342"/>
      <c r="ECT450" s="342"/>
      <c r="ECU450" s="342"/>
      <c r="ECV450" s="342"/>
      <c r="ECW450" s="342"/>
      <c r="ECX450" s="342"/>
      <c r="ECY450" s="342"/>
      <c r="ECZ450" s="342"/>
      <c r="EDA450" s="342"/>
      <c r="EDB450" s="342"/>
      <c r="EDC450" s="342"/>
      <c r="EDD450" s="342"/>
      <c r="EDE450" s="342"/>
      <c r="EDF450" s="342"/>
      <c r="EDG450" s="342"/>
      <c r="EDH450" s="342"/>
      <c r="EDI450" s="342"/>
      <c r="EDJ450" s="342"/>
      <c r="EDK450" s="342"/>
      <c r="EDL450" s="342"/>
      <c r="EDM450" s="342"/>
      <c r="EDN450" s="342"/>
      <c r="EDO450" s="342"/>
      <c r="EDP450" s="342"/>
      <c r="EDQ450" s="342"/>
      <c r="EDR450" s="342"/>
      <c r="EDS450" s="342"/>
      <c r="EDT450" s="342"/>
      <c r="EDU450" s="342"/>
      <c r="EDV450" s="342"/>
      <c r="EDW450" s="342"/>
      <c r="EDX450" s="342"/>
      <c r="EDY450" s="342"/>
      <c r="EDZ450" s="342"/>
      <c r="EEA450" s="342"/>
      <c r="EEB450" s="342"/>
      <c r="EEC450" s="342"/>
      <c r="EED450" s="342"/>
      <c r="EEE450" s="342"/>
      <c r="EEF450" s="342"/>
      <c r="EEG450" s="342"/>
      <c r="EEH450" s="342"/>
      <c r="EEI450" s="342"/>
      <c r="EEJ450" s="342"/>
      <c r="EEK450" s="342"/>
      <c r="EEL450" s="342"/>
      <c r="EEM450" s="342"/>
      <c r="EEN450" s="342"/>
      <c r="EEO450" s="342"/>
      <c r="EEP450" s="342"/>
      <c r="EEQ450" s="342"/>
      <c r="EER450" s="342"/>
      <c r="EES450" s="342"/>
      <c r="EET450" s="342"/>
      <c r="EEU450" s="342"/>
      <c r="EEV450" s="342"/>
      <c r="EEW450" s="342"/>
      <c r="EEX450" s="342"/>
      <c r="EEY450" s="342"/>
      <c r="EEZ450" s="342"/>
      <c r="EFA450" s="342"/>
      <c r="EFB450" s="342"/>
      <c r="EFC450" s="342"/>
      <c r="EFD450" s="342"/>
      <c r="EFE450" s="342"/>
      <c r="EFF450" s="342"/>
      <c r="EFG450" s="342"/>
      <c r="EFH450" s="342"/>
      <c r="EFI450" s="342"/>
      <c r="EFJ450" s="342"/>
      <c r="EFK450" s="342"/>
      <c r="EFL450" s="342"/>
      <c r="EFM450" s="342"/>
      <c r="EFN450" s="342"/>
      <c r="EFO450" s="342"/>
      <c r="EFP450" s="342"/>
      <c r="EFQ450" s="342"/>
      <c r="EFR450" s="342"/>
      <c r="EFS450" s="342"/>
      <c r="EFT450" s="342"/>
      <c r="EFU450" s="342"/>
      <c r="EFV450" s="342"/>
      <c r="EFW450" s="342"/>
      <c r="EFX450" s="342"/>
      <c r="EFY450" s="342"/>
      <c r="EFZ450" s="342"/>
      <c r="EGA450" s="342"/>
      <c r="EGB450" s="342"/>
      <c r="EGC450" s="342"/>
      <c r="EGD450" s="342"/>
      <c r="EGE450" s="342"/>
      <c r="EGF450" s="342"/>
      <c r="EGG450" s="342"/>
      <c r="EGH450" s="342"/>
      <c r="EGI450" s="342"/>
      <c r="EGJ450" s="342"/>
      <c r="EGK450" s="342"/>
      <c r="EGL450" s="342"/>
      <c r="EGM450" s="342"/>
      <c r="EGN450" s="342"/>
      <c r="EGO450" s="342"/>
      <c r="EGP450" s="342"/>
      <c r="EGQ450" s="342"/>
      <c r="EGR450" s="342"/>
      <c r="EGS450" s="342"/>
      <c r="EGT450" s="342"/>
      <c r="EGU450" s="342"/>
      <c r="EGV450" s="342"/>
      <c r="EGW450" s="342"/>
      <c r="EGX450" s="342"/>
      <c r="EGY450" s="342"/>
      <c r="EGZ450" s="342"/>
      <c r="EHA450" s="342"/>
      <c r="EHB450" s="342"/>
      <c r="EHC450" s="342"/>
      <c r="EHD450" s="342"/>
      <c r="EHE450" s="342"/>
      <c r="EHF450" s="342"/>
      <c r="EHG450" s="342"/>
      <c r="EHH450" s="342"/>
      <c r="EHI450" s="342"/>
      <c r="EHJ450" s="342"/>
      <c r="EHK450" s="342"/>
      <c r="EHL450" s="342"/>
      <c r="EHM450" s="342"/>
      <c r="EHN450" s="342"/>
      <c r="EHO450" s="342"/>
      <c r="EHP450" s="342"/>
      <c r="EHQ450" s="342"/>
      <c r="EHR450" s="342"/>
      <c r="EHS450" s="342"/>
      <c r="EHT450" s="342"/>
      <c r="EHU450" s="342"/>
      <c r="EHV450" s="342"/>
      <c r="EHW450" s="342"/>
      <c r="EHX450" s="342"/>
      <c r="EHY450" s="342"/>
      <c r="EHZ450" s="342"/>
      <c r="EIA450" s="342"/>
      <c r="EIB450" s="342"/>
      <c r="EIC450" s="342"/>
      <c r="EID450" s="342"/>
      <c r="EIE450" s="342"/>
      <c r="EIF450" s="342"/>
      <c r="EIG450" s="342"/>
      <c r="EIH450" s="342"/>
      <c r="EII450" s="342"/>
      <c r="EIJ450" s="342"/>
      <c r="EIK450" s="342"/>
      <c r="EIL450" s="342"/>
      <c r="EIM450" s="342"/>
      <c r="EIN450" s="342"/>
      <c r="EIO450" s="342"/>
      <c r="EIP450" s="342"/>
      <c r="EIQ450" s="342"/>
      <c r="EIR450" s="342"/>
      <c r="EIS450" s="342"/>
      <c r="EIT450" s="342"/>
      <c r="EIU450" s="342"/>
      <c r="EIV450" s="342"/>
      <c r="EIW450" s="342"/>
      <c r="EIX450" s="342"/>
      <c r="EIY450" s="342"/>
      <c r="EIZ450" s="342"/>
      <c r="EJA450" s="342"/>
      <c r="EJB450" s="342"/>
      <c r="EJC450" s="342"/>
      <c r="EJD450" s="342"/>
      <c r="EJE450" s="342"/>
      <c r="EJF450" s="342"/>
      <c r="EJG450" s="342"/>
      <c r="EJH450" s="342"/>
      <c r="EJI450" s="342"/>
      <c r="EJJ450" s="342"/>
      <c r="EJK450" s="342"/>
      <c r="EJL450" s="342"/>
      <c r="EJM450" s="342"/>
      <c r="EJN450" s="342"/>
      <c r="EJO450" s="342"/>
      <c r="EJP450" s="342"/>
      <c r="EJQ450" s="342"/>
      <c r="EJR450" s="342"/>
      <c r="EJS450" s="342"/>
      <c r="EJT450" s="342"/>
      <c r="EJU450" s="342"/>
      <c r="EJV450" s="342"/>
      <c r="EJW450" s="342"/>
      <c r="EJX450" s="342"/>
      <c r="EJY450" s="342"/>
      <c r="EJZ450" s="342"/>
      <c r="EKA450" s="342"/>
      <c r="EKB450" s="342"/>
      <c r="EKC450" s="342"/>
      <c r="EKD450" s="342"/>
      <c r="EKE450" s="342"/>
      <c r="EKF450" s="342"/>
      <c r="EKG450" s="342"/>
      <c r="EKH450" s="342"/>
      <c r="EKI450" s="342"/>
      <c r="EKJ450" s="342"/>
      <c r="EKK450" s="342"/>
      <c r="EKL450" s="342"/>
      <c r="EKM450" s="342"/>
      <c r="EKN450" s="342"/>
      <c r="EKO450" s="342"/>
      <c r="EKP450" s="342"/>
      <c r="EKQ450" s="342"/>
      <c r="EKR450" s="342"/>
      <c r="EKS450" s="342"/>
      <c r="EKT450" s="342"/>
      <c r="EKU450" s="342"/>
      <c r="EKV450" s="342"/>
      <c r="EKW450" s="342"/>
      <c r="EKX450" s="342"/>
      <c r="EKY450" s="342"/>
      <c r="EKZ450" s="342"/>
      <c r="ELA450" s="342"/>
      <c r="ELB450" s="342"/>
      <c r="ELC450" s="342"/>
      <c r="ELD450" s="342"/>
      <c r="ELE450" s="342"/>
      <c r="ELF450" s="342"/>
      <c r="ELG450" s="342"/>
      <c r="ELH450" s="342"/>
      <c r="ELI450" s="342"/>
      <c r="ELJ450" s="342"/>
      <c r="ELK450" s="342"/>
      <c r="ELL450" s="342"/>
      <c r="ELM450" s="342"/>
      <c r="ELN450" s="342"/>
      <c r="ELO450" s="342"/>
      <c r="ELP450" s="342"/>
      <c r="ELQ450" s="342"/>
      <c r="ELR450" s="342"/>
      <c r="ELS450" s="342"/>
      <c r="ELT450" s="342"/>
      <c r="ELU450" s="342"/>
      <c r="ELV450" s="342"/>
      <c r="ELW450" s="342"/>
      <c r="ELX450" s="342"/>
      <c r="ELY450" s="342"/>
      <c r="ELZ450" s="342"/>
      <c r="EMA450" s="342"/>
      <c r="EMB450" s="342"/>
      <c r="EMC450" s="342"/>
      <c r="EMD450" s="342"/>
      <c r="EME450" s="342"/>
      <c r="EMF450" s="342"/>
      <c r="EMG450" s="342"/>
      <c r="EMH450" s="342"/>
      <c r="EMI450" s="342"/>
      <c r="EMJ450" s="342"/>
      <c r="EMK450" s="342"/>
      <c r="EML450" s="342"/>
      <c r="EMM450" s="342"/>
      <c r="EMN450" s="342"/>
      <c r="EMO450" s="342"/>
      <c r="EMP450" s="342"/>
      <c r="EMQ450" s="342"/>
      <c r="EMR450" s="342"/>
      <c r="EMS450" s="342"/>
      <c r="EMT450" s="342"/>
      <c r="EMU450" s="342"/>
      <c r="EMV450" s="342"/>
      <c r="EMW450" s="342"/>
      <c r="EMX450" s="342"/>
      <c r="EMY450" s="342"/>
      <c r="EMZ450" s="342"/>
      <c r="ENA450" s="342"/>
      <c r="ENB450" s="342"/>
      <c r="ENC450" s="342"/>
      <c r="END450" s="342"/>
      <c r="ENE450" s="342"/>
      <c r="ENF450" s="342"/>
      <c r="ENG450" s="342"/>
      <c r="ENH450" s="342"/>
      <c r="ENI450" s="342"/>
      <c r="ENJ450" s="342"/>
      <c r="ENK450" s="342"/>
      <c r="ENL450" s="342"/>
      <c r="ENM450" s="342"/>
      <c r="ENN450" s="342"/>
      <c r="ENO450" s="342"/>
      <c r="ENP450" s="342"/>
      <c r="ENQ450" s="342"/>
      <c r="ENR450" s="342"/>
      <c r="ENS450" s="342"/>
      <c r="ENT450" s="342"/>
      <c r="ENU450" s="342"/>
      <c r="ENV450" s="342"/>
      <c r="ENW450" s="342"/>
      <c r="ENX450" s="342"/>
      <c r="ENY450" s="342"/>
      <c r="ENZ450" s="342"/>
      <c r="EOA450" s="342"/>
      <c r="EOB450" s="342"/>
      <c r="EOC450" s="342"/>
      <c r="EOD450" s="342"/>
      <c r="EOE450" s="342"/>
      <c r="EOF450" s="342"/>
      <c r="EOG450" s="342"/>
      <c r="EOH450" s="342"/>
      <c r="EOI450" s="342"/>
      <c r="EOJ450" s="342"/>
      <c r="EOK450" s="342"/>
      <c r="EOL450" s="342"/>
      <c r="EOM450" s="342"/>
      <c r="EON450" s="342"/>
      <c r="EOO450" s="342"/>
      <c r="EOP450" s="342"/>
      <c r="EOQ450" s="342"/>
      <c r="EOR450" s="342"/>
      <c r="EOS450" s="342"/>
      <c r="EOT450" s="342"/>
      <c r="EOU450" s="342"/>
      <c r="EOV450" s="342"/>
      <c r="EOW450" s="342"/>
      <c r="EOX450" s="342"/>
      <c r="EOY450" s="342"/>
      <c r="EOZ450" s="342"/>
      <c r="EPA450" s="342"/>
      <c r="EPB450" s="342"/>
      <c r="EPC450" s="342"/>
      <c r="EPD450" s="342"/>
      <c r="EPE450" s="342"/>
      <c r="EPF450" s="342"/>
      <c r="EPG450" s="342"/>
      <c r="EPH450" s="342"/>
      <c r="EPI450" s="342"/>
      <c r="EPJ450" s="342"/>
      <c r="EPK450" s="342"/>
      <c r="EPL450" s="342"/>
      <c r="EPM450" s="342"/>
      <c r="EPN450" s="342"/>
      <c r="EPO450" s="342"/>
      <c r="EPP450" s="342"/>
      <c r="EPQ450" s="342"/>
      <c r="EPR450" s="342"/>
      <c r="EPS450" s="342"/>
      <c r="EPT450" s="342"/>
      <c r="EPU450" s="342"/>
      <c r="EPV450" s="342"/>
      <c r="EPW450" s="342"/>
      <c r="EPX450" s="342"/>
      <c r="EPY450" s="342"/>
      <c r="EPZ450" s="342"/>
      <c r="EQA450" s="342"/>
      <c r="EQB450" s="342"/>
      <c r="EQC450" s="342"/>
      <c r="EQD450" s="342"/>
      <c r="EQE450" s="342"/>
      <c r="EQF450" s="342"/>
      <c r="EQG450" s="342"/>
      <c r="EQH450" s="342"/>
      <c r="EQI450" s="342"/>
      <c r="EQJ450" s="342"/>
      <c r="EQK450" s="342"/>
      <c r="EQL450" s="342"/>
      <c r="EQM450" s="342"/>
      <c r="EQN450" s="342"/>
      <c r="EQO450" s="342"/>
      <c r="EQP450" s="342"/>
      <c r="EQQ450" s="342"/>
      <c r="EQR450" s="342"/>
      <c r="EQS450" s="342"/>
      <c r="EQT450" s="342"/>
      <c r="EQU450" s="342"/>
      <c r="EQV450" s="342"/>
      <c r="EQW450" s="342"/>
      <c r="EQX450" s="342"/>
      <c r="EQY450" s="342"/>
      <c r="EQZ450" s="342"/>
      <c r="ERA450" s="342"/>
      <c r="ERB450" s="342"/>
      <c r="ERC450" s="342"/>
      <c r="ERD450" s="342"/>
      <c r="ERE450" s="342"/>
      <c r="ERF450" s="342"/>
      <c r="ERG450" s="342"/>
      <c r="ERH450" s="342"/>
      <c r="ERI450" s="342"/>
      <c r="ERJ450" s="342"/>
      <c r="ERK450" s="342"/>
      <c r="ERL450" s="342"/>
      <c r="ERM450" s="342"/>
      <c r="ERN450" s="342"/>
      <c r="ERO450" s="342"/>
      <c r="ERP450" s="342"/>
      <c r="ERQ450" s="342"/>
      <c r="ERR450" s="342"/>
      <c r="ERS450" s="342"/>
      <c r="ERT450" s="342"/>
      <c r="ERU450" s="342"/>
      <c r="ERV450" s="342"/>
      <c r="ERW450" s="342"/>
      <c r="ERX450" s="342"/>
      <c r="ERY450" s="342"/>
      <c r="ERZ450" s="342"/>
      <c r="ESA450" s="342"/>
      <c r="ESB450" s="342"/>
      <c r="ESC450" s="342"/>
      <c r="ESD450" s="342"/>
      <c r="ESE450" s="342"/>
      <c r="ESF450" s="342"/>
      <c r="ESG450" s="342"/>
      <c r="ESH450" s="342"/>
      <c r="ESI450" s="342"/>
      <c r="ESJ450" s="342"/>
      <c r="ESK450" s="342"/>
      <c r="ESL450" s="342"/>
      <c r="ESM450" s="342"/>
      <c r="ESN450" s="342"/>
      <c r="ESO450" s="342"/>
      <c r="ESP450" s="342"/>
      <c r="ESQ450" s="342"/>
      <c r="ESR450" s="342"/>
      <c r="ESS450" s="342"/>
      <c r="EST450" s="342"/>
      <c r="ESU450" s="342"/>
      <c r="ESV450" s="342"/>
      <c r="ESW450" s="342"/>
      <c r="ESX450" s="342"/>
      <c r="ESY450" s="342"/>
      <c r="ESZ450" s="342"/>
      <c r="ETA450" s="342"/>
      <c r="ETB450" s="342"/>
      <c r="ETC450" s="342"/>
      <c r="ETD450" s="342"/>
      <c r="ETE450" s="342"/>
      <c r="ETF450" s="342"/>
      <c r="ETG450" s="342"/>
      <c r="ETH450" s="342"/>
      <c r="ETI450" s="342"/>
      <c r="ETJ450" s="342"/>
      <c r="ETK450" s="342"/>
      <c r="ETL450" s="342"/>
      <c r="ETM450" s="342"/>
      <c r="ETN450" s="342"/>
      <c r="ETO450" s="342"/>
      <c r="ETP450" s="342"/>
      <c r="ETQ450" s="342"/>
      <c r="ETR450" s="342"/>
      <c r="ETS450" s="342"/>
      <c r="ETT450" s="342"/>
      <c r="ETU450" s="342"/>
      <c r="ETV450" s="342"/>
      <c r="ETW450" s="342"/>
      <c r="ETX450" s="342"/>
      <c r="ETY450" s="342"/>
      <c r="ETZ450" s="342"/>
      <c r="EUA450" s="342"/>
      <c r="EUB450" s="342"/>
      <c r="EUC450" s="342"/>
      <c r="EUD450" s="342"/>
      <c r="EUE450" s="342"/>
      <c r="EUF450" s="342"/>
      <c r="EUG450" s="342"/>
      <c r="EUH450" s="342"/>
      <c r="EUI450" s="342"/>
      <c r="EUJ450" s="342"/>
      <c r="EUK450" s="342"/>
      <c r="EUL450" s="342"/>
      <c r="EUM450" s="342"/>
      <c r="EUN450" s="342"/>
      <c r="EUO450" s="342"/>
      <c r="EUP450" s="342"/>
      <c r="EUQ450" s="342"/>
      <c r="EUR450" s="342"/>
      <c r="EUS450" s="342"/>
      <c r="EUT450" s="342"/>
      <c r="EUU450" s="342"/>
      <c r="EUV450" s="342"/>
      <c r="EUW450" s="342"/>
      <c r="EUX450" s="342"/>
      <c r="EUY450" s="342"/>
      <c r="EUZ450" s="342"/>
      <c r="EVA450" s="342"/>
      <c r="EVB450" s="342"/>
      <c r="EVC450" s="342"/>
      <c r="EVD450" s="342"/>
      <c r="EVE450" s="342"/>
      <c r="EVF450" s="342"/>
      <c r="EVG450" s="342"/>
      <c r="EVH450" s="342"/>
      <c r="EVI450" s="342"/>
      <c r="EVJ450" s="342"/>
      <c r="EVK450" s="342"/>
      <c r="EVL450" s="342"/>
      <c r="EVM450" s="342"/>
      <c r="EVN450" s="342"/>
      <c r="EVO450" s="342"/>
      <c r="EVP450" s="342"/>
      <c r="EVQ450" s="342"/>
      <c r="EVR450" s="342"/>
      <c r="EVS450" s="342"/>
      <c r="EVT450" s="342"/>
      <c r="EVU450" s="342"/>
      <c r="EVV450" s="342"/>
      <c r="EVW450" s="342"/>
      <c r="EVX450" s="342"/>
      <c r="EVY450" s="342"/>
      <c r="EVZ450" s="342"/>
      <c r="EWA450" s="342"/>
      <c r="EWB450" s="342"/>
      <c r="EWC450" s="342"/>
      <c r="EWD450" s="342"/>
      <c r="EWE450" s="342"/>
      <c r="EWF450" s="342"/>
      <c r="EWG450" s="342"/>
      <c r="EWH450" s="342"/>
      <c r="EWI450" s="342"/>
      <c r="EWJ450" s="342"/>
      <c r="EWK450" s="342"/>
      <c r="EWL450" s="342"/>
      <c r="EWM450" s="342"/>
      <c r="EWN450" s="342"/>
      <c r="EWO450" s="342"/>
      <c r="EWP450" s="342"/>
      <c r="EWQ450" s="342"/>
      <c r="EWR450" s="342"/>
      <c r="EWS450" s="342"/>
      <c r="EWT450" s="342"/>
      <c r="EWU450" s="342"/>
      <c r="EWV450" s="342"/>
      <c r="EWW450" s="342"/>
      <c r="EWX450" s="342"/>
      <c r="EWY450" s="342"/>
      <c r="EWZ450" s="342"/>
      <c r="EXA450" s="342"/>
      <c r="EXB450" s="342"/>
      <c r="EXC450" s="342"/>
      <c r="EXD450" s="342"/>
      <c r="EXE450" s="342"/>
      <c r="EXF450" s="342"/>
      <c r="EXG450" s="342"/>
      <c r="EXH450" s="342"/>
      <c r="EXI450" s="342"/>
      <c r="EXJ450" s="342"/>
      <c r="EXK450" s="342"/>
      <c r="EXL450" s="342"/>
      <c r="EXM450" s="342"/>
      <c r="EXN450" s="342"/>
      <c r="EXO450" s="342"/>
      <c r="EXP450" s="342"/>
      <c r="EXQ450" s="342"/>
      <c r="EXR450" s="342"/>
      <c r="EXS450" s="342"/>
      <c r="EXT450" s="342"/>
      <c r="EXU450" s="342"/>
      <c r="EXV450" s="342"/>
      <c r="EXW450" s="342"/>
      <c r="EXX450" s="342"/>
      <c r="EXY450" s="342"/>
      <c r="EXZ450" s="342"/>
      <c r="EYA450" s="342"/>
      <c r="EYB450" s="342"/>
      <c r="EYC450" s="342"/>
      <c r="EYD450" s="342"/>
      <c r="EYE450" s="342"/>
      <c r="EYF450" s="342"/>
      <c r="EYG450" s="342"/>
      <c r="EYH450" s="342"/>
      <c r="EYI450" s="342"/>
      <c r="EYJ450" s="342"/>
      <c r="EYK450" s="342"/>
      <c r="EYL450" s="342"/>
      <c r="EYM450" s="342"/>
      <c r="EYN450" s="342"/>
      <c r="EYO450" s="342"/>
      <c r="EYP450" s="342"/>
      <c r="EYQ450" s="342"/>
      <c r="EYR450" s="342"/>
      <c r="EYS450" s="342"/>
      <c r="EYT450" s="342"/>
      <c r="EYU450" s="342"/>
      <c r="EYV450" s="342"/>
      <c r="EYW450" s="342"/>
      <c r="EYX450" s="342"/>
      <c r="EYY450" s="342"/>
      <c r="EYZ450" s="342"/>
      <c r="EZA450" s="342"/>
      <c r="EZB450" s="342"/>
      <c r="EZC450" s="342"/>
      <c r="EZD450" s="342"/>
      <c r="EZE450" s="342"/>
      <c r="EZF450" s="342"/>
      <c r="EZG450" s="342"/>
      <c r="EZH450" s="342"/>
      <c r="EZI450" s="342"/>
      <c r="EZJ450" s="342"/>
      <c r="EZK450" s="342"/>
      <c r="EZL450" s="342"/>
      <c r="EZM450" s="342"/>
      <c r="EZN450" s="342"/>
      <c r="EZO450" s="342"/>
      <c r="EZP450" s="342"/>
      <c r="EZQ450" s="342"/>
      <c r="EZR450" s="342"/>
      <c r="EZS450" s="342"/>
      <c r="EZT450" s="342"/>
      <c r="EZU450" s="342"/>
      <c r="EZV450" s="342"/>
      <c r="EZW450" s="342"/>
      <c r="EZX450" s="342"/>
      <c r="EZY450" s="342"/>
      <c r="EZZ450" s="342"/>
      <c r="FAA450" s="342"/>
      <c r="FAB450" s="342"/>
      <c r="FAC450" s="342"/>
      <c r="FAD450" s="342"/>
      <c r="FAE450" s="342"/>
      <c r="FAF450" s="342"/>
      <c r="FAG450" s="342"/>
      <c r="FAH450" s="342"/>
      <c r="FAI450" s="342"/>
      <c r="FAJ450" s="342"/>
      <c r="FAK450" s="342"/>
      <c r="FAL450" s="342"/>
      <c r="FAM450" s="342"/>
      <c r="FAN450" s="342"/>
      <c r="FAO450" s="342"/>
      <c r="FAP450" s="342"/>
      <c r="FAQ450" s="342"/>
      <c r="FAR450" s="342"/>
      <c r="FAS450" s="342"/>
      <c r="FAT450" s="342"/>
      <c r="FAU450" s="342"/>
      <c r="FAV450" s="342"/>
      <c r="FAW450" s="342"/>
      <c r="FAX450" s="342"/>
      <c r="FAY450" s="342"/>
      <c r="FAZ450" s="342"/>
      <c r="FBA450" s="342"/>
      <c r="FBB450" s="342"/>
      <c r="FBC450" s="342"/>
      <c r="FBD450" s="342"/>
      <c r="FBE450" s="342"/>
      <c r="FBF450" s="342"/>
      <c r="FBG450" s="342"/>
      <c r="FBH450" s="342"/>
      <c r="FBI450" s="342"/>
      <c r="FBJ450" s="342"/>
      <c r="FBK450" s="342"/>
      <c r="FBL450" s="342"/>
      <c r="FBM450" s="342"/>
      <c r="FBN450" s="342"/>
      <c r="FBO450" s="342"/>
      <c r="FBP450" s="342"/>
      <c r="FBQ450" s="342"/>
      <c r="FBR450" s="342"/>
      <c r="FBS450" s="342"/>
      <c r="FBT450" s="342"/>
      <c r="FBU450" s="342"/>
      <c r="FBV450" s="342"/>
      <c r="FBW450" s="342"/>
      <c r="FBX450" s="342"/>
      <c r="FBY450" s="342"/>
      <c r="FBZ450" s="342"/>
      <c r="FCA450" s="342"/>
      <c r="FCB450" s="342"/>
      <c r="FCC450" s="342"/>
      <c r="FCD450" s="342"/>
      <c r="FCE450" s="342"/>
      <c r="FCF450" s="342"/>
      <c r="FCG450" s="342"/>
      <c r="FCH450" s="342"/>
      <c r="FCI450" s="342"/>
      <c r="FCJ450" s="342"/>
      <c r="FCK450" s="342"/>
      <c r="FCL450" s="342"/>
      <c r="FCM450" s="342"/>
      <c r="FCN450" s="342"/>
      <c r="FCO450" s="342"/>
      <c r="FCP450" s="342"/>
      <c r="FCQ450" s="342"/>
      <c r="FCR450" s="342"/>
      <c r="FCS450" s="342"/>
      <c r="FCT450" s="342"/>
      <c r="FCU450" s="342"/>
      <c r="FCV450" s="342"/>
      <c r="FCW450" s="342"/>
      <c r="FCX450" s="342"/>
      <c r="FCY450" s="342"/>
      <c r="FCZ450" s="342"/>
      <c r="FDA450" s="342"/>
      <c r="FDB450" s="342"/>
      <c r="FDC450" s="342"/>
      <c r="FDD450" s="342"/>
      <c r="FDE450" s="342"/>
      <c r="FDF450" s="342"/>
      <c r="FDG450" s="342"/>
      <c r="FDH450" s="342"/>
      <c r="FDI450" s="342"/>
      <c r="FDJ450" s="342"/>
      <c r="FDK450" s="342"/>
      <c r="FDL450" s="342"/>
      <c r="FDM450" s="342"/>
      <c r="FDN450" s="342"/>
      <c r="FDO450" s="342"/>
      <c r="FDP450" s="342"/>
      <c r="FDQ450" s="342"/>
      <c r="FDR450" s="342"/>
      <c r="FDS450" s="342"/>
      <c r="FDT450" s="342"/>
      <c r="FDU450" s="342"/>
      <c r="FDV450" s="342"/>
      <c r="FDW450" s="342"/>
      <c r="FDX450" s="342"/>
      <c r="FDY450" s="342"/>
      <c r="FDZ450" s="342"/>
      <c r="FEA450" s="342"/>
      <c r="FEB450" s="342"/>
      <c r="FEC450" s="342"/>
      <c r="FED450" s="342"/>
      <c r="FEE450" s="342"/>
      <c r="FEF450" s="342"/>
      <c r="FEG450" s="342"/>
      <c r="FEH450" s="342"/>
      <c r="FEI450" s="342"/>
      <c r="FEJ450" s="342"/>
      <c r="FEK450" s="342"/>
      <c r="FEL450" s="342"/>
      <c r="FEM450" s="342"/>
      <c r="FEN450" s="342"/>
      <c r="FEO450" s="342"/>
      <c r="FEP450" s="342"/>
      <c r="FEQ450" s="342"/>
      <c r="FER450" s="342"/>
      <c r="FES450" s="342"/>
      <c r="FET450" s="342"/>
      <c r="FEU450" s="342"/>
      <c r="FEV450" s="342"/>
      <c r="FEW450" s="342"/>
      <c r="FEX450" s="342"/>
      <c r="FEY450" s="342"/>
      <c r="FEZ450" s="342"/>
      <c r="FFA450" s="342"/>
      <c r="FFB450" s="342"/>
      <c r="FFC450" s="342"/>
      <c r="FFD450" s="342"/>
      <c r="FFE450" s="342"/>
      <c r="FFF450" s="342"/>
      <c r="FFG450" s="342"/>
      <c r="FFH450" s="342"/>
      <c r="FFI450" s="342"/>
      <c r="FFJ450" s="342"/>
      <c r="FFK450" s="342"/>
      <c r="FFL450" s="342"/>
      <c r="FFM450" s="342"/>
      <c r="FFN450" s="342"/>
      <c r="FFO450" s="342"/>
      <c r="FFP450" s="342"/>
      <c r="FFQ450" s="342"/>
      <c r="FFR450" s="342"/>
      <c r="FFS450" s="342"/>
      <c r="FFT450" s="342"/>
      <c r="FFU450" s="342"/>
      <c r="FFV450" s="342"/>
      <c r="FFW450" s="342"/>
      <c r="FFX450" s="342"/>
      <c r="FFY450" s="342"/>
      <c r="FFZ450" s="342"/>
      <c r="FGA450" s="342"/>
      <c r="FGB450" s="342"/>
      <c r="FGC450" s="342"/>
      <c r="FGD450" s="342"/>
      <c r="FGE450" s="342"/>
      <c r="FGF450" s="342"/>
      <c r="FGG450" s="342"/>
      <c r="FGH450" s="342"/>
      <c r="FGI450" s="342"/>
      <c r="FGJ450" s="342"/>
      <c r="FGK450" s="342"/>
      <c r="FGL450" s="342"/>
      <c r="FGM450" s="342"/>
      <c r="FGN450" s="342"/>
      <c r="FGO450" s="342"/>
      <c r="FGP450" s="342"/>
      <c r="FGQ450" s="342"/>
      <c r="FGR450" s="342"/>
      <c r="FGS450" s="342"/>
      <c r="FGT450" s="342"/>
      <c r="FGU450" s="342"/>
      <c r="FGV450" s="342"/>
      <c r="FGW450" s="342"/>
      <c r="FGX450" s="342"/>
      <c r="FGY450" s="342"/>
      <c r="FGZ450" s="342"/>
      <c r="FHA450" s="342"/>
      <c r="FHB450" s="342"/>
      <c r="FHC450" s="342"/>
      <c r="FHD450" s="342"/>
      <c r="FHE450" s="342"/>
      <c r="FHF450" s="342"/>
      <c r="FHG450" s="342"/>
      <c r="FHH450" s="342"/>
      <c r="FHI450" s="342"/>
      <c r="FHJ450" s="342"/>
      <c r="FHK450" s="342"/>
      <c r="FHL450" s="342"/>
      <c r="FHM450" s="342"/>
      <c r="FHN450" s="342"/>
      <c r="FHO450" s="342"/>
      <c r="FHP450" s="342"/>
      <c r="FHQ450" s="342"/>
      <c r="FHR450" s="342"/>
      <c r="FHS450" s="342"/>
      <c r="FHT450" s="342"/>
      <c r="FHU450" s="342"/>
      <c r="FHV450" s="342"/>
      <c r="FHW450" s="342"/>
      <c r="FHX450" s="342"/>
      <c r="FHY450" s="342"/>
      <c r="FHZ450" s="342"/>
      <c r="FIA450" s="342"/>
      <c r="FIB450" s="342"/>
      <c r="FIC450" s="342"/>
      <c r="FID450" s="342"/>
      <c r="FIE450" s="342"/>
      <c r="FIF450" s="342"/>
      <c r="FIG450" s="342"/>
      <c r="FIH450" s="342"/>
      <c r="FII450" s="342"/>
      <c r="FIJ450" s="342"/>
      <c r="FIK450" s="342"/>
      <c r="FIL450" s="342"/>
      <c r="FIM450" s="342"/>
      <c r="FIN450" s="342"/>
      <c r="FIO450" s="342"/>
      <c r="FIP450" s="342"/>
      <c r="FIQ450" s="342"/>
      <c r="FIR450" s="342"/>
      <c r="FIS450" s="342"/>
      <c r="FIT450" s="342"/>
      <c r="FIU450" s="342"/>
      <c r="FIV450" s="342"/>
      <c r="FIW450" s="342"/>
      <c r="FIX450" s="342"/>
      <c r="FIY450" s="342"/>
      <c r="FIZ450" s="342"/>
      <c r="FJA450" s="342"/>
      <c r="FJB450" s="342"/>
      <c r="FJC450" s="342"/>
      <c r="FJD450" s="342"/>
      <c r="FJE450" s="342"/>
      <c r="FJF450" s="342"/>
      <c r="FJG450" s="342"/>
      <c r="FJH450" s="342"/>
      <c r="FJI450" s="342"/>
      <c r="FJJ450" s="342"/>
      <c r="FJK450" s="342"/>
      <c r="FJL450" s="342"/>
      <c r="FJM450" s="342"/>
      <c r="FJN450" s="342"/>
      <c r="FJO450" s="342"/>
      <c r="FJP450" s="342"/>
      <c r="FJQ450" s="342"/>
      <c r="FJR450" s="342"/>
      <c r="FJS450" s="342"/>
      <c r="FJT450" s="342"/>
      <c r="FJU450" s="342"/>
      <c r="FJV450" s="342"/>
      <c r="FJW450" s="342"/>
      <c r="FJX450" s="342"/>
      <c r="FJY450" s="342"/>
      <c r="FJZ450" s="342"/>
      <c r="FKA450" s="342"/>
      <c r="FKB450" s="342"/>
      <c r="FKC450" s="342"/>
      <c r="FKD450" s="342"/>
      <c r="FKE450" s="342"/>
      <c r="FKF450" s="342"/>
      <c r="FKG450" s="342"/>
      <c r="FKH450" s="342"/>
      <c r="FKI450" s="342"/>
      <c r="FKJ450" s="342"/>
      <c r="FKK450" s="342"/>
      <c r="FKL450" s="342"/>
      <c r="FKM450" s="342"/>
      <c r="FKN450" s="342"/>
      <c r="FKO450" s="342"/>
      <c r="FKP450" s="342"/>
      <c r="FKQ450" s="342"/>
      <c r="FKR450" s="342"/>
      <c r="FKS450" s="342"/>
      <c r="FKT450" s="342"/>
      <c r="FKU450" s="342"/>
      <c r="FKV450" s="342"/>
      <c r="FKW450" s="342"/>
      <c r="FKX450" s="342"/>
      <c r="FKY450" s="342"/>
      <c r="FKZ450" s="342"/>
      <c r="FLA450" s="342"/>
      <c r="FLB450" s="342"/>
      <c r="FLC450" s="342"/>
      <c r="FLD450" s="342"/>
      <c r="FLE450" s="342"/>
      <c r="FLF450" s="342"/>
      <c r="FLG450" s="342"/>
      <c r="FLH450" s="342"/>
      <c r="FLI450" s="342"/>
      <c r="FLJ450" s="342"/>
      <c r="FLK450" s="342"/>
      <c r="FLL450" s="342"/>
      <c r="FLM450" s="342"/>
      <c r="FLN450" s="342"/>
      <c r="FLO450" s="342"/>
      <c r="FLP450" s="342"/>
      <c r="FLQ450" s="342"/>
      <c r="FLR450" s="342"/>
      <c r="FLS450" s="342"/>
      <c r="FLT450" s="342"/>
      <c r="FLU450" s="342"/>
      <c r="FLV450" s="342"/>
      <c r="FLW450" s="342"/>
      <c r="FLX450" s="342"/>
      <c r="FLY450" s="342"/>
      <c r="FLZ450" s="342"/>
      <c r="FMA450" s="342"/>
      <c r="FMB450" s="342"/>
      <c r="FMC450" s="342"/>
      <c r="FMD450" s="342"/>
      <c r="FME450" s="342"/>
      <c r="FMF450" s="342"/>
      <c r="FMG450" s="342"/>
      <c r="FMH450" s="342"/>
      <c r="FMI450" s="342"/>
      <c r="FMJ450" s="342"/>
      <c r="FMK450" s="342"/>
      <c r="FML450" s="342"/>
      <c r="FMM450" s="342"/>
      <c r="FMN450" s="342"/>
      <c r="FMO450" s="342"/>
      <c r="FMP450" s="342"/>
      <c r="FMQ450" s="342"/>
      <c r="FMR450" s="342"/>
      <c r="FMS450" s="342"/>
      <c r="FMT450" s="342"/>
      <c r="FMU450" s="342"/>
      <c r="FMV450" s="342"/>
      <c r="FMW450" s="342"/>
      <c r="FMX450" s="342"/>
      <c r="FMY450" s="342"/>
      <c r="FMZ450" s="342"/>
      <c r="FNA450" s="342"/>
      <c r="FNB450" s="342"/>
      <c r="FNC450" s="342"/>
      <c r="FND450" s="342"/>
      <c r="FNE450" s="342"/>
      <c r="FNF450" s="342"/>
      <c r="FNG450" s="342"/>
      <c r="FNH450" s="342"/>
      <c r="FNI450" s="342"/>
      <c r="FNJ450" s="342"/>
      <c r="FNK450" s="342"/>
      <c r="FNL450" s="342"/>
      <c r="FNM450" s="342"/>
      <c r="FNN450" s="342"/>
      <c r="FNO450" s="342"/>
      <c r="FNP450" s="342"/>
      <c r="FNQ450" s="342"/>
      <c r="FNR450" s="342"/>
      <c r="FNS450" s="342"/>
      <c r="FNT450" s="342"/>
      <c r="FNU450" s="342"/>
      <c r="FNV450" s="342"/>
      <c r="FNW450" s="342"/>
      <c r="FNX450" s="342"/>
      <c r="FNY450" s="342"/>
      <c r="FNZ450" s="342"/>
      <c r="FOA450" s="342"/>
      <c r="FOB450" s="342"/>
      <c r="FOC450" s="342"/>
      <c r="FOD450" s="342"/>
      <c r="FOE450" s="342"/>
      <c r="FOF450" s="342"/>
      <c r="FOG450" s="342"/>
      <c r="FOH450" s="342"/>
      <c r="FOI450" s="342"/>
      <c r="FOJ450" s="342"/>
      <c r="FOK450" s="342"/>
      <c r="FOL450" s="342"/>
      <c r="FOM450" s="342"/>
      <c r="FON450" s="342"/>
      <c r="FOO450" s="342"/>
      <c r="FOP450" s="342"/>
      <c r="FOQ450" s="342"/>
      <c r="FOR450" s="342"/>
      <c r="FOS450" s="342"/>
      <c r="FOT450" s="342"/>
      <c r="FOU450" s="342"/>
      <c r="FOV450" s="342"/>
      <c r="FOW450" s="342"/>
      <c r="FOX450" s="342"/>
      <c r="FOY450" s="342"/>
      <c r="FOZ450" s="342"/>
      <c r="FPA450" s="342"/>
      <c r="FPB450" s="342"/>
      <c r="FPC450" s="342"/>
      <c r="FPD450" s="342"/>
      <c r="FPE450" s="342"/>
      <c r="FPF450" s="342"/>
      <c r="FPG450" s="342"/>
      <c r="FPH450" s="342"/>
      <c r="FPI450" s="342"/>
      <c r="FPJ450" s="342"/>
      <c r="FPK450" s="342"/>
      <c r="FPL450" s="342"/>
      <c r="FPM450" s="342"/>
      <c r="FPN450" s="342"/>
      <c r="FPO450" s="342"/>
      <c r="FPP450" s="342"/>
      <c r="FPQ450" s="342"/>
      <c r="FPR450" s="342"/>
      <c r="FPS450" s="342"/>
      <c r="FPT450" s="342"/>
      <c r="FPU450" s="342"/>
      <c r="FPV450" s="342"/>
      <c r="FPW450" s="342"/>
      <c r="FPX450" s="342"/>
      <c r="FPY450" s="342"/>
      <c r="FPZ450" s="342"/>
      <c r="FQA450" s="342"/>
      <c r="FQB450" s="342"/>
      <c r="FQC450" s="342"/>
      <c r="FQD450" s="342"/>
      <c r="FQE450" s="342"/>
      <c r="FQF450" s="342"/>
      <c r="FQG450" s="342"/>
      <c r="FQH450" s="342"/>
      <c r="FQI450" s="342"/>
      <c r="FQJ450" s="342"/>
      <c r="FQK450" s="342"/>
      <c r="FQL450" s="342"/>
      <c r="FQM450" s="342"/>
      <c r="FQN450" s="342"/>
      <c r="FQO450" s="342"/>
      <c r="FQP450" s="342"/>
      <c r="FQQ450" s="342"/>
      <c r="FQR450" s="342"/>
      <c r="FQS450" s="342"/>
      <c r="FQT450" s="342"/>
      <c r="FQU450" s="342"/>
      <c r="FQV450" s="342"/>
      <c r="FQW450" s="342"/>
      <c r="FQX450" s="342"/>
      <c r="FQY450" s="342"/>
      <c r="FQZ450" s="342"/>
      <c r="FRA450" s="342"/>
      <c r="FRB450" s="342"/>
      <c r="FRC450" s="342"/>
      <c r="FRD450" s="342"/>
      <c r="FRE450" s="342"/>
      <c r="FRF450" s="342"/>
      <c r="FRG450" s="342"/>
      <c r="FRH450" s="342"/>
      <c r="FRI450" s="342"/>
      <c r="FRJ450" s="342"/>
      <c r="FRK450" s="342"/>
      <c r="FRL450" s="342"/>
      <c r="FRM450" s="342"/>
      <c r="FRN450" s="342"/>
      <c r="FRO450" s="342"/>
      <c r="FRP450" s="342"/>
      <c r="FRQ450" s="342"/>
      <c r="FRR450" s="342"/>
      <c r="FRS450" s="342"/>
      <c r="FRT450" s="342"/>
      <c r="FRU450" s="342"/>
      <c r="FRV450" s="342"/>
      <c r="FRW450" s="342"/>
      <c r="FRX450" s="342"/>
      <c r="FRY450" s="342"/>
      <c r="FRZ450" s="342"/>
      <c r="FSA450" s="342"/>
      <c r="FSB450" s="342"/>
      <c r="FSC450" s="342"/>
      <c r="FSD450" s="342"/>
      <c r="FSE450" s="342"/>
      <c r="FSF450" s="342"/>
      <c r="FSG450" s="342"/>
      <c r="FSH450" s="342"/>
      <c r="FSI450" s="342"/>
      <c r="FSJ450" s="342"/>
      <c r="FSK450" s="342"/>
      <c r="FSL450" s="342"/>
      <c r="FSM450" s="342"/>
      <c r="FSN450" s="342"/>
      <c r="FSO450" s="342"/>
      <c r="FSP450" s="342"/>
      <c r="FSQ450" s="342"/>
      <c r="FSR450" s="342"/>
      <c r="FSS450" s="342"/>
      <c r="FST450" s="342"/>
      <c r="FSU450" s="342"/>
      <c r="FSV450" s="342"/>
      <c r="FSW450" s="342"/>
      <c r="FSX450" s="342"/>
      <c r="FSY450" s="342"/>
      <c r="FSZ450" s="342"/>
      <c r="FTA450" s="342"/>
      <c r="FTB450" s="342"/>
      <c r="FTC450" s="342"/>
      <c r="FTD450" s="342"/>
      <c r="FTE450" s="342"/>
      <c r="FTF450" s="342"/>
      <c r="FTG450" s="342"/>
      <c r="FTH450" s="342"/>
      <c r="FTI450" s="342"/>
      <c r="FTJ450" s="342"/>
      <c r="FTK450" s="342"/>
      <c r="FTL450" s="342"/>
      <c r="FTM450" s="342"/>
      <c r="FTN450" s="342"/>
      <c r="FTO450" s="342"/>
      <c r="FTP450" s="342"/>
      <c r="FTQ450" s="342"/>
      <c r="FTR450" s="342"/>
      <c r="FTS450" s="342"/>
      <c r="FTT450" s="342"/>
      <c r="FTU450" s="342"/>
      <c r="FTV450" s="342"/>
      <c r="FTW450" s="342"/>
      <c r="FTX450" s="342"/>
      <c r="FTY450" s="342"/>
      <c r="FTZ450" s="342"/>
      <c r="FUA450" s="342"/>
      <c r="FUB450" s="342"/>
      <c r="FUC450" s="342"/>
      <c r="FUD450" s="342"/>
      <c r="FUE450" s="342"/>
      <c r="FUF450" s="342"/>
      <c r="FUG450" s="342"/>
      <c r="FUH450" s="342"/>
      <c r="FUI450" s="342"/>
      <c r="FUJ450" s="342"/>
      <c r="FUK450" s="342"/>
      <c r="FUL450" s="342"/>
      <c r="FUM450" s="342"/>
      <c r="FUN450" s="342"/>
      <c r="FUO450" s="342"/>
      <c r="FUP450" s="342"/>
      <c r="FUQ450" s="342"/>
      <c r="FUR450" s="342"/>
      <c r="FUS450" s="342"/>
      <c r="FUT450" s="342"/>
      <c r="FUU450" s="342"/>
      <c r="FUV450" s="342"/>
      <c r="FUW450" s="342"/>
      <c r="FUX450" s="342"/>
      <c r="FUY450" s="342"/>
      <c r="FUZ450" s="342"/>
      <c r="FVA450" s="342"/>
      <c r="FVB450" s="342"/>
      <c r="FVC450" s="342"/>
      <c r="FVD450" s="342"/>
      <c r="FVE450" s="342"/>
      <c r="FVF450" s="342"/>
      <c r="FVG450" s="342"/>
      <c r="FVH450" s="342"/>
      <c r="FVI450" s="342"/>
      <c r="FVJ450" s="342"/>
      <c r="FVK450" s="342"/>
      <c r="FVL450" s="342"/>
      <c r="FVM450" s="342"/>
      <c r="FVN450" s="342"/>
      <c r="FVO450" s="342"/>
      <c r="FVP450" s="342"/>
      <c r="FVQ450" s="342"/>
      <c r="FVR450" s="342"/>
      <c r="FVS450" s="342"/>
      <c r="FVT450" s="342"/>
      <c r="FVU450" s="342"/>
      <c r="FVV450" s="342"/>
      <c r="FVW450" s="342"/>
      <c r="FVX450" s="342"/>
      <c r="FVY450" s="342"/>
      <c r="FVZ450" s="342"/>
      <c r="FWA450" s="342"/>
      <c r="FWB450" s="342"/>
      <c r="FWC450" s="342"/>
      <c r="FWD450" s="342"/>
      <c r="FWE450" s="342"/>
      <c r="FWF450" s="342"/>
      <c r="FWG450" s="342"/>
      <c r="FWH450" s="342"/>
      <c r="FWI450" s="342"/>
      <c r="FWJ450" s="342"/>
      <c r="FWK450" s="342"/>
      <c r="FWL450" s="342"/>
      <c r="FWM450" s="342"/>
      <c r="FWN450" s="342"/>
      <c r="FWO450" s="342"/>
      <c r="FWP450" s="342"/>
      <c r="FWQ450" s="342"/>
      <c r="FWR450" s="342"/>
      <c r="FWS450" s="342"/>
      <c r="FWT450" s="342"/>
      <c r="FWU450" s="342"/>
      <c r="FWV450" s="342"/>
      <c r="FWW450" s="342"/>
      <c r="FWX450" s="342"/>
      <c r="FWY450" s="342"/>
      <c r="FWZ450" s="342"/>
      <c r="FXA450" s="342"/>
      <c r="FXB450" s="342"/>
      <c r="FXC450" s="342"/>
      <c r="FXD450" s="342"/>
      <c r="FXE450" s="342"/>
      <c r="FXF450" s="342"/>
      <c r="FXG450" s="342"/>
      <c r="FXH450" s="342"/>
      <c r="FXI450" s="342"/>
      <c r="FXJ450" s="342"/>
      <c r="FXK450" s="342"/>
      <c r="FXL450" s="342"/>
      <c r="FXM450" s="342"/>
      <c r="FXN450" s="342"/>
      <c r="FXO450" s="342"/>
      <c r="FXP450" s="342"/>
      <c r="FXQ450" s="342"/>
      <c r="FXR450" s="342"/>
      <c r="FXS450" s="342"/>
      <c r="FXT450" s="342"/>
      <c r="FXU450" s="342"/>
      <c r="FXV450" s="342"/>
      <c r="FXW450" s="342"/>
      <c r="FXX450" s="342"/>
      <c r="FXY450" s="342"/>
      <c r="FXZ450" s="342"/>
      <c r="FYA450" s="342"/>
      <c r="FYB450" s="342"/>
      <c r="FYC450" s="342"/>
      <c r="FYD450" s="342"/>
      <c r="FYE450" s="342"/>
      <c r="FYF450" s="342"/>
      <c r="FYG450" s="342"/>
      <c r="FYH450" s="342"/>
      <c r="FYI450" s="342"/>
      <c r="FYJ450" s="342"/>
      <c r="FYK450" s="342"/>
      <c r="FYL450" s="342"/>
      <c r="FYM450" s="342"/>
      <c r="FYN450" s="342"/>
      <c r="FYO450" s="342"/>
      <c r="FYP450" s="342"/>
      <c r="FYQ450" s="342"/>
      <c r="FYR450" s="342"/>
      <c r="FYS450" s="342"/>
      <c r="FYT450" s="342"/>
      <c r="FYU450" s="342"/>
      <c r="FYV450" s="342"/>
      <c r="FYW450" s="342"/>
      <c r="FYX450" s="342"/>
      <c r="FYY450" s="342"/>
      <c r="FYZ450" s="342"/>
      <c r="FZA450" s="342"/>
      <c r="FZB450" s="342"/>
      <c r="FZC450" s="342"/>
      <c r="FZD450" s="342"/>
      <c r="FZE450" s="342"/>
      <c r="FZF450" s="342"/>
      <c r="FZG450" s="342"/>
      <c r="FZH450" s="342"/>
      <c r="FZI450" s="342"/>
      <c r="FZJ450" s="342"/>
      <c r="FZK450" s="342"/>
      <c r="FZL450" s="342"/>
      <c r="FZM450" s="342"/>
      <c r="FZN450" s="342"/>
      <c r="FZO450" s="342"/>
      <c r="FZP450" s="342"/>
      <c r="FZQ450" s="342"/>
      <c r="FZR450" s="342"/>
      <c r="FZS450" s="342"/>
      <c r="FZT450" s="342"/>
      <c r="FZU450" s="342"/>
      <c r="FZV450" s="342"/>
      <c r="FZW450" s="342"/>
      <c r="FZX450" s="342"/>
      <c r="FZY450" s="342"/>
      <c r="FZZ450" s="342"/>
      <c r="GAA450" s="342"/>
      <c r="GAB450" s="342"/>
      <c r="GAC450" s="342"/>
      <c r="GAD450" s="342"/>
      <c r="GAE450" s="342"/>
      <c r="GAF450" s="342"/>
      <c r="GAG450" s="342"/>
      <c r="GAH450" s="342"/>
      <c r="GAI450" s="342"/>
      <c r="GAJ450" s="342"/>
      <c r="GAK450" s="342"/>
      <c r="GAL450" s="342"/>
      <c r="GAM450" s="342"/>
      <c r="GAN450" s="342"/>
      <c r="GAO450" s="342"/>
      <c r="GAP450" s="342"/>
      <c r="GAQ450" s="342"/>
      <c r="GAR450" s="342"/>
      <c r="GAS450" s="342"/>
      <c r="GAT450" s="342"/>
      <c r="GAU450" s="342"/>
      <c r="GAV450" s="342"/>
      <c r="GAW450" s="342"/>
      <c r="GAX450" s="342"/>
      <c r="GAY450" s="342"/>
      <c r="GAZ450" s="342"/>
      <c r="GBA450" s="342"/>
      <c r="GBB450" s="342"/>
      <c r="GBC450" s="342"/>
      <c r="GBD450" s="342"/>
      <c r="GBE450" s="342"/>
      <c r="GBF450" s="342"/>
      <c r="GBG450" s="342"/>
      <c r="GBH450" s="342"/>
      <c r="GBI450" s="342"/>
      <c r="GBJ450" s="342"/>
      <c r="GBK450" s="342"/>
      <c r="GBL450" s="342"/>
      <c r="GBM450" s="342"/>
      <c r="GBN450" s="342"/>
      <c r="GBO450" s="342"/>
      <c r="GBP450" s="342"/>
      <c r="GBQ450" s="342"/>
      <c r="GBR450" s="342"/>
      <c r="GBS450" s="342"/>
      <c r="GBT450" s="342"/>
      <c r="GBU450" s="342"/>
      <c r="GBV450" s="342"/>
      <c r="GBW450" s="342"/>
      <c r="GBX450" s="342"/>
      <c r="GBY450" s="342"/>
      <c r="GBZ450" s="342"/>
      <c r="GCA450" s="342"/>
      <c r="GCB450" s="342"/>
      <c r="GCC450" s="342"/>
      <c r="GCD450" s="342"/>
      <c r="GCE450" s="342"/>
      <c r="GCF450" s="342"/>
      <c r="GCG450" s="342"/>
      <c r="GCH450" s="342"/>
      <c r="GCI450" s="342"/>
      <c r="GCJ450" s="342"/>
      <c r="GCK450" s="342"/>
      <c r="GCL450" s="342"/>
      <c r="GCM450" s="342"/>
      <c r="GCN450" s="342"/>
      <c r="GCO450" s="342"/>
      <c r="GCP450" s="342"/>
      <c r="GCQ450" s="342"/>
      <c r="GCR450" s="342"/>
      <c r="GCS450" s="342"/>
      <c r="GCT450" s="342"/>
      <c r="GCU450" s="342"/>
      <c r="GCV450" s="342"/>
      <c r="GCW450" s="342"/>
      <c r="GCX450" s="342"/>
      <c r="GCY450" s="342"/>
      <c r="GCZ450" s="342"/>
      <c r="GDA450" s="342"/>
      <c r="GDB450" s="342"/>
      <c r="GDC450" s="342"/>
      <c r="GDD450" s="342"/>
      <c r="GDE450" s="342"/>
      <c r="GDF450" s="342"/>
      <c r="GDG450" s="342"/>
      <c r="GDH450" s="342"/>
      <c r="GDI450" s="342"/>
      <c r="GDJ450" s="342"/>
      <c r="GDK450" s="342"/>
      <c r="GDL450" s="342"/>
      <c r="GDM450" s="342"/>
      <c r="GDN450" s="342"/>
      <c r="GDO450" s="342"/>
      <c r="GDP450" s="342"/>
      <c r="GDQ450" s="342"/>
      <c r="GDR450" s="342"/>
      <c r="GDS450" s="342"/>
      <c r="GDT450" s="342"/>
      <c r="GDU450" s="342"/>
      <c r="GDV450" s="342"/>
      <c r="GDW450" s="342"/>
      <c r="GDX450" s="342"/>
      <c r="GDY450" s="342"/>
      <c r="GDZ450" s="342"/>
      <c r="GEA450" s="342"/>
      <c r="GEB450" s="342"/>
      <c r="GEC450" s="342"/>
      <c r="GED450" s="342"/>
      <c r="GEE450" s="342"/>
      <c r="GEF450" s="342"/>
      <c r="GEG450" s="342"/>
      <c r="GEH450" s="342"/>
      <c r="GEI450" s="342"/>
      <c r="GEJ450" s="342"/>
      <c r="GEK450" s="342"/>
      <c r="GEL450" s="342"/>
      <c r="GEM450" s="342"/>
      <c r="GEN450" s="342"/>
      <c r="GEO450" s="342"/>
      <c r="GEP450" s="342"/>
      <c r="GEQ450" s="342"/>
      <c r="GER450" s="342"/>
      <c r="GES450" s="342"/>
      <c r="GET450" s="342"/>
      <c r="GEU450" s="342"/>
      <c r="GEV450" s="342"/>
      <c r="GEW450" s="342"/>
      <c r="GEX450" s="342"/>
      <c r="GEY450" s="342"/>
      <c r="GEZ450" s="342"/>
      <c r="GFA450" s="342"/>
      <c r="GFB450" s="342"/>
      <c r="GFC450" s="342"/>
      <c r="GFD450" s="342"/>
      <c r="GFE450" s="342"/>
      <c r="GFF450" s="342"/>
      <c r="GFG450" s="342"/>
      <c r="GFH450" s="342"/>
      <c r="GFI450" s="342"/>
      <c r="GFJ450" s="342"/>
      <c r="GFK450" s="342"/>
      <c r="GFL450" s="342"/>
      <c r="GFM450" s="342"/>
      <c r="GFN450" s="342"/>
      <c r="GFO450" s="342"/>
      <c r="GFP450" s="342"/>
      <c r="GFQ450" s="342"/>
      <c r="GFR450" s="342"/>
      <c r="GFS450" s="342"/>
      <c r="GFT450" s="342"/>
      <c r="GFU450" s="342"/>
      <c r="GFV450" s="342"/>
      <c r="GFW450" s="342"/>
      <c r="GFX450" s="342"/>
      <c r="GFY450" s="342"/>
      <c r="GFZ450" s="342"/>
      <c r="GGA450" s="342"/>
      <c r="GGB450" s="342"/>
      <c r="GGC450" s="342"/>
      <c r="GGD450" s="342"/>
      <c r="GGE450" s="342"/>
      <c r="GGF450" s="342"/>
      <c r="GGG450" s="342"/>
      <c r="GGH450" s="342"/>
      <c r="GGI450" s="342"/>
      <c r="GGJ450" s="342"/>
      <c r="GGK450" s="342"/>
      <c r="GGL450" s="342"/>
      <c r="GGM450" s="342"/>
      <c r="GGN450" s="342"/>
      <c r="GGO450" s="342"/>
      <c r="GGP450" s="342"/>
      <c r="GGQ450" s="342"/>
      <c r="GGR450" s="342"/>
      <c r="GGS450" s="342"/>
      <c r="GGT450" s="342"/>
      <c r="GGU450" s="342"/>
      <c r="GGV450" s="342"/>
      <c r="GGW450" s="342"/>
      <c r="GGX450" s="342"/>
      <c r="GGY450" s="342"/>
      <c r="GGZ450" s="342"/>
      <c r="GHA450" s="342"/>
      <c r="GHB450" s="342"/>
      <c r="GHC450" s="342"/>
      <c r="GHD450" s="342"/>
      <c r="GHE450" s="342"/>
      <c r="GHF450" s="342"/>
      <c r="GHG450" s="342"/>
      <c r="GHH450" s="342"/>
      <c r="GHI450" s="342"/>
      <c r="GHJ450" s="342"/>
      <c r="GHK450" s="342"/>
      <c r="GHL450" s="342"/>
      <c r="GHM450" s="342"/>
      <c r="GHN450" s="342"/>
      <c r="GHO450" s="342"/>
      <c r="GHP450" s="342"/>
      <c r="GHQ450" s="342"/>
      <c r="GHR450" s="342"/>
      <c r="GHS450" s="342"/>
      <c r="GHT450" s="342"/>
      <c r="GHU450" s="342"/>
      <c r="GHV450" s="342"/>
      <c r="GHW450" s="342"/>
      <c r="GHX450" s="342"/>
      <c r="GHY450" s="342"/>
      <c r="GHZ450" s="342"/>
      <c r="GIA450" s="342"/>
      <c r="GIB450" s="342"/>
      <c r="GIC450" s="342"/>
      <c r="GID450" s="342"/>
      <c r="GIE450" s="342"/>
      <c r="GIF450" s="342"/>
      <c r="GIG450" s="342"/>
      <c r="GIH450" s="342"/>
      <c r="GII450" s="342"/>
      <c r="GIJ450" s="342"/>
      <c r="GIK450" s="342"/>
      <c r="GIL450" s="342"/>
      <c r="GIM450" s="342"/>
      <c r="GIN450" s="342"/>
      <c r="GIO450" s="342"/>
      <c r="GIP450" s="342"/>
      <c r="GIQ450" s="342"/>
      <c r="GIR450" s="342"/>
      <c r="GIS450" s="342"/>
      <c r="GIT450" s="342"/>
      <c r="GIU450" s="342"/>
      <c r="GIV450" s="342"/>
      <c r="GIW450" s="342"/>
      <c r="GIX450" s="342"/>
      <c r="GIY450" s="342"/>
      <c r="GIZ450" s="342"/>
      <c r="GJA450" s="342"/>
      <c r="GJB450" s="342"/>
      <c r="GJC450" s="342"/>
      <c r="GJD450" s="342"/>
      <c r="GJE450" s="342"/>
      <c r="GJF450" s="342"/>
      <c r="GJG450" s="342"/>
      <c r="GJH450" s="342"/>
      <c r="GJI450" s="342"/>
      <c r="GJJ450" s="342"/>
      <c r="GJK450" s="342"/>
      <c r="GJL450" s="342"/>
      <c r="GJM450" s="342"/>
      <c r="GJN450" s="342"/>
      <c r="GJO450" s="342"/>
      <c r="GJP450" s="342"/>
      <c r="GJQ450" s="342"/>
      <c r="GJR450" s="342"/>
      <c r="GJS450" s="342"/>
      <c r="GJT450" s="342"/>
      <c r="GJU450" s="342"/>
      <c r="GJV450" s="342"/>
      <c r="GJW450" s="342"/>
      <c r="GJX450" s="342"/>
      <c r="GJY450" s="342"/>
      <c r="GJZ450" s="342"/>
      <c r="GKA450" s="342"/>
      <c r="GKB450" s="342"/>
      <c r="GKC450" s="342"/>
      <c r="GKD450" s="342"/>
      <c r="GKE450" s="342"/>
      <c r="GKF450" s="342"/>
      <c r="GKG450" s="342"/>
      <c r="GKH450" s="342"/>
      <c r="GKI450" s="342"/>
      <c r="GKJ450" s="342"/>
      <c r="GKK450" s="342"/>
      <c r="GKL450" s="342"/>
      <c r="GKM450" s="342"/>
      <c r="GKN450" s="342"/>
      <c r="GKO450" s="342"/>
      <c r="GKP450" s="342"/>
      <c r="GKQ450" s="342"/>
      <c r="GKR450" s="342"/>
      <c r="GKS450" s="342"/>
      <c r="GKT450" s="342"/>
      <c r="GKU450" s="342"/>
      <c r="GKV450" s="342"/>
      <c r="GKW450" s="342"/>
      <c r="GKX450" s="342"/>
      <c r="GKY450" s="342"/>
      <c r="GKZ450" s="342"/>
      <c r="GLA450" s="342"/>
      <c r="GLB450" s="342"/>
      <c r="GLC450" s="342"/>
      <c r="GLD450" s="342"/>
      <c r="GLE450" s="342"/>
      <c r="GLF450" s="342"/>
      <c r="GLG450" s="342"/>
      <c r="GLH450" s="342"/>
      <c r="GLI450" s="342"/>
      <c r="GLJ450" s="342"/>
      <c r="GLK450" s="342"/>
      <c r="GLL450" s="342"/>
      <c r="GLM450" s="342"/>
      <c r="GLN450" s="342"/>
      <c r="GLO450" s="342"/>
      <c r="GLP450" s="342"/>
      <c r="GLQ450" s="342"/>
      <c r="GLR450" s="342"/>
      <c r="GLS450" s="342"/>
      <c r="GLT450" s="342"/>
      <c r="GLU450" s="342"/>
      <c r="GLV450" s="342"/>
      <c r="GLW450" s="342"/>
      <c r="GLX450" s="342"/>
      <c r="GLY450" s="342"/>
      <c r="GLZ450" s="342"/>
      <c r="GMA450" s="342"/>
      <c r="GMB450" s="342"/>
      <c r="GMC450" s="342"/>
      <c r="GMD450" s="342"/>
      <c r="GME450" s="342"/>
      <c r="GMF450" s="342"/>
      <c r="GMG450" s="342"/>
      <c r="GMH450" s="342"/>
      <c r="GMI450" s="342"/>
      <c r="GMJ450" s="342"/>
      <c r="GMK450" s="342"/>
      <c r="GML450" s="342"/>
      <c r="GMM450" s="342"/>
      <c r="GMN450" s="342"/>
      <c r="GMO450" s="342"/>
      <c r="GMP450" s="342"/>
      <c r="GMQ450" s="342"/>
      <c r="GMR450" s="342"/>
      <c r="GMS450" s="342"/>
      <c r="GMT450" s="342"/>
      <c r="GMU450" s="342"/>
      <c r="GMV450" s="342"/>
      <c r="GMW450" s="342"/>
      <c r="GMX450" s="342"/>
      <c r="GMY450" s="342"/>
      <c r="GMZ450" s="342"/>
      <c r="GNA450" s="342"/>
      <c r="GNB450" s="342"/>
      <c r="GNC450" s="342"/>
      <c r="GND450" s="342"/>
      <c r="GNE450" s="342"/>
      <c r="GNF450" s="342"/>
      <c r="GNG450" s="342"/>
      <c r="GNH450" s="342"/>
      <c r="GNI450" s="342"/>
      <c r="GNJ450" s="342"/>
      <c r="GNK450" s="342"/>
      <c r="GNL450" s="342"/>
      <c r="GNM450" s="342"/>
      <c r="GNN450" s="342"/>
      <c r="GNO450" s="342"/>
      <c r="GNP450" s="342"/>
      <c r="GNQ450" s="342"/>
      <c r="GNR450" s="342"/>
      <c r="GNS450" s="342"/>
      <c r="GNT450" s="342"/>
      <c r="GNU450" s="342"/>
      <c r="GNV450" s="342"/>
      <c r="GNW450" s="342"/>
      <c r="GNX450" s="342"/>
      <c r="GNY450" s="342"/>
      <c r="GNZ450" s="342"/>
      <c r="GOA450" s="342"/>
      <c r="GOB450" s="342"/>
      <c r="GOC450" s="342"/>
      <c r="GOD450" s="342"/>
      <c r="GOE450" s="342"/>
      <c r="GOF450" s="342"/>
      <c r="GOG450" s="342"/>
      <c r="GOH450" s="342"/>
      <c r="GOI450" s="342"/>
      <c r="GOJ450" s="342"/>
      <c r="GOK450" s="342"/>
      <c r="GOL450" s="342"/>
      <c r="GOM450" s="342"/>
      <c r="GON450" s="342"/>
      <c r="GOO450" s="342"/>
      <c r="GOP450" s="342"/>
      <c r="GOQ450" s="342"/>
      <c r="GOR450" s="342"/>
      <c r="GOS450" s="342"/>
      <c r="GOT450" s="342"/>
      <c r="GOU450" s="342"/>
      <c r="GOV450" s="342"/>
      <c r="GOW450" s="342"/>
      <c r="GOX450" s="342"/>
      <c r="GOY450" s="342"/>
      <c r="GOZ450" s="342"/>
      <c r="GPA450" s="342"/>
      <c r="GPB450" s="342"/>
      <c r="GPC450" s="342"/>
      <c r="GPD450" s="342"/>
      <c r="GPE450" s="342"/>
      <c r="GPF450" s="342"/>
      <c r="GPG450" s="342"/>
      <c r="GPH450" s="342"/>
      <c r="GPI450" s="342"/>
      <c r="GPJ450" s="342"/>
      <c r="GPK450" s="342"/>
      <c r="GPL450" s="342"/>
      <c r="GPM450" s="342"/>
      <c r="GPN450" s="342"/>
      <c r="GPO450" s="342"/>
      <c r="GPP450" s="342"/>
      <c r="GPQ450" s="342"/>
      <c r="GPR450" s="342"/>
      <c r="GPS450" s="342"/>
      <c r="GPT450" s="342"/>
      <c r="GPU450" s="342"/>
      <c r="GPV450" s="342"/>
      <c r="GPW450" s="342"/>
      <c r="GPX450" s="342"/>
      <c r="GPY450" s="342"/>
      <c r="GPZ450" s="342"/>
      <c r="GQA450" s="342"/>
      <c r="GQB450" s="342"/>
      <c r="GQC450" s="342"/>
      <c r="GQD450" s="342"/>
      <c r="GQE450" s="342"/>
      <c r="GQF450" s="342"/>
      <c r="GQG450" s="342"/>
      <c r="GQH450" s="342"/>
      <c r="GQI450" s="342"/>
      <c r="GQJ450" s="342"/>
      <c r="GQK450" s="342"/>
      <c r="GQL450" s="342"/>
      <c r="GQM450" s="342"/>
      <c r="GQN450" s="342"/>
      <c r="GQO450" s="342"/>
      <c r="GQP450" s="342"/>
      <c r="GQQ450" s="342"/>
      <c r="GQR450" s="342"/>
      <c r="GQS450" s="342"/>
      <c r="GQT450" s="342"/>
      <c r="GQU450" s="342"/>
      <c r="GQV450" s="342"/>
      <c r="GQW450" s="342"/>
      <c r="GQX450" s="342"/>
      <c r="GQY450" s="342"/>
      <c r="GQZ450" s="342"/>
      <c r="GRA450" s="342"/>
      <c r="GRB450" s="342"/>
      <c r="GRC450" s="342"/>
      <c r="GRD450" s="342"/>
      <c r="GRE450" s="342"/>
      <c r="GRF450" s="342"/>
      <c r="GRG450" s="342"/>
      <c r="GRH450" s="342"/>
      <c r="GRI450" s="342"/>
      <c r="GRJ450" s="342"/>
      <c r="GRK450" s="342"/>
      <c r="GRL450" s="342"/>
      <c r="GRM450" s="342"/>
      <c r="GRN450" s="342"/>
      <c r="GRO450" s="342"/>
      <c r="GRP450" s="342"/>
      <c r="GRQ450" s="342"/>
      <c r="GRR450" s="342"/>
      <c r="GRS450" s="342"/>
      <c r="GRT450" s="342"/>
      <c r="GRU450" s="342"/>
      <c r="GRV450" s="342"/>
      <c r="GRW450" s="342"/>
      <c r="GRX450" s="342"/>
      <c r="GRY450" s="342"/>
      <c r="GRZ450" s="342"/>
      <c r="GSA450" s="342"/>
      <c r="GSB450" s="342"/>
      <c r="GSC450" s="342"/>
      <c r="GSD450" s="342"/>
      <c r="GSE450" s="342"/>
      <c r="GSF450" s="342"/>
      <c r="GSG450" s="342"/>
      <c r="GSH450" s="342"/>
      <c r="GSI450" s="342"/>
      <c r="GSJ450" s="342"/>
      <c r="GSK450" s="342"/>
      <c r="GSL450" s="342"/>
      <c r="GSM450" s="342"/>
      <c r="GSN450" s="342"/>
      <c r="GSO450" s="342"/>
      <c r="GSP450" s="342"/>
      <c r="GSQ450" s="342"/>
      <c r="GSR450" s="342"/>
      <c r="GSS450" s="342"/>
      <c r="GST450" s="342"/>
      <c r="GSU450" s="342"/>
      <c r="GSV450" s="342"/>
      <c r="GSW450" s="342"/>
      <c r="GSX450" s="342"/>
      <c r="GSY450" s="342"/>
      <c r="GSZ450" s="342"/>
      <c r="GTA450" s="342"/>
      <c r="GTB450" s="342"/>
      <c r="GTC450" s="342"/>
      <c r="GTD450" s="342"/>
      <c r="GTE450" s="342"/>
      <c r="GTF450" s="342"/>
      <c r="GTG450" s="342"/>
      <c r="GTH450" s="342"/>
      <c r="GTI450" s="342"/>
      <c r="GTJ450" s="342"/>
      <c r="GTK450" s="342"/>
      <c r="GTL450" s="342"/>
      <c r="GTM450" s="342"/>
      <c r="GTN450" s="342"/>
      <c r="GTO450" s="342"/>
      <c r="GTP450" s="342"/>
      <c r="GTQ450" s="342"/>
      <c r="GTR450" s="342"/>
      <c r="GTS450" s="342"/>
      <c r="GTT450" s="342"/>
      <c r="GTU450" s="342"/>
      <c r="GTV450" s="342"/>
      <c r="GTW450" s="342"/>
      <c r="GTX450" s="342"/>
      <c r="GTY450" s="342"/>
      <c r="GTZ450" s="342"/>
      <c r="GUA450" s="342"/>
      <c r="GUB450" s="342"/>
      <c r="GUC450" s="342"/>
      <c r="GUD450" s="342"/>
      <c r="GUE450" s="342"/>
      <c r="GUF450" s="342"/>
      <c r="GUG450" s="342"/>
      <c r="GUH450" s="342"/>
      <c r="GUI450" s="342"/>
      <c r="GUJ450" s="342"/>
      <c r="GUK450" s="342"/>
      <c r="GUL450" s="342"/>
      <c r="GUM450" s="342"/>
      <c r="GUN450" s="342"/>
      <c r="GUO450" s="342"/>
      <c r="GUP450" s="342"/>
      <c r="GUQ450" s="342"/>
      <c r="GUR450" s="342"/>
      <c r="GUS450" s="342"/>
      <c r="GUT450" s="342"/>
      <c r="GUU450" s="342"/>
      <c r="GUV450" s="342"/>
      <c r="GUW450" s="342"/>
      <c r="GUX450" s="342"/>
      <c r="GUY450" s="342"/>
      <c r="GUZ450" s="342"/>
      <c r="GVA450" s="342"/>
      <c r="GVB450" s="342"/>
      <c r="GVC450" s="342"/>
      <c r="GVD450" s="342"/>
      <c r="GVE450" s="342"/>
      <c r="GVF450" s="342"/>
      <c r="GVG450" s="342"/>
      <c r="GVH450" s="342"/>
      <c r="GVI450" s="342"/>
      <c r="GVJ450" s="342"/>
      <c r="GVK450" s="342"/>
      <c r="GVL450" s="342"/>
      <c r="GVM450" s="342"/>
      <c r="GVN450" s="342"/>
      <c r="GVO450" s="342"/>
      <c r="GVP450" s="342"/>
      <c r="GVQ450" s="342"/>
      <c r="GVR450" s="342"/>
      <c r="GVS450" s="342"/>
      <c r="GVT450" s="342"/>
      <c r="GVU450" s="342"/>
      <c r="GVV450" s="342"/>
      <c r="GVW450" s="342"/>
      <c r="GVX450" s="342"/>
      <c r="GVY450" s="342"/>
      <c r="GVZ450" s="342"/>
      <c r="GWA450" s="342"/>
      <c r="GWB450" s="342"/>
      <c r="GWC450" s="342"/>
      <c r="GWD450" s="342"/>
      <c r="GWE450" s="342"/>
      <c r="GWF450" s="342"/>
      <c r="GWG450" s="342"/>
      <c r="GWH450" s="342"/>
      <c r="GWI450" s="342"/>
      <c r="GWJ450" s="342"/>
      <c r="GWK450" s="342"/>
      <c r="GWL450" s="342"/>
      <c r="GWM450" s="342"/>
      <c r="GWN450" s="342"/>
      <c r="GWO450" s="342"/>
      <c r="GWP450" s="342"/>
      <c r="GWQ450" s="342"/>
      <c r="GWR450" s="342"/>
      <c r="GWS450" s="342"/>
      <c r="GWT450" s="342"/>
      <c r="GWU450" s="342"/>
      <c r="GWV450" s="342"/>
      <c r="GWW450" s="342"/>
      <c r="GWX450" s="342"/>
      <c r="GWY450" s="342"/>
      <c r="GWZ450" s="342"/>
      <c r="GXA450" s="342"/>
      <c r="GXB450" s="342"/>
      <c r="GXC450" s="342"/>
      <c r="GXD450" s="342"/>
      <c r="GXE450" s="342"/>
      <c r="GXF450" s="342"/>
      <c r="GXG450" s="342"/>
      <c r="GXH450" s="342"/>
      <c r="GXI450" s="342"/>
      <c r="GXJ450" s="342"/>
      <c r="GXK450" s="342"/>
      <c r="GXL450" s="342"/>
      <c r="GXM450" s="342"/>
      <c r="GXN450" s="342"/>
      <c r="GXO450" s="342"/>
      <c r="GXP450" s="342"/>
      <c r="GXQ450" s="342"/>
      <c r="GXR450" s="342"/>
      <c r="GXS450" s="342"/>
      <c r="GXT450" s="342"/>
      <c r="GXU450" s="342"/>
      <c r="GXV450" s="342"/>
      <c r="GXW450" s="342"/>
      <c r="GXX450" s="342"/>
      <c r="GXY450" s="342"/>
      <c r="GXZ450" s="342"/>
      <c r="GYA450" s="342"/>
      <c r="GYB450" s="342"/>
      <c r="GYC450" s="342"/>
      <c r="GYD450" s="342"/>
      <c r="GYE450" s="342"/>
      <c r="GYF450" s="342"/>
      <c r="GYG450" s="342"/>
      <c r="GYH450" s="342"/>
      <c r="GYI450" s="342"/>
      <c r="GYJ450" s="342"/>
      <c r="GYK450" s="342"/>
      <c r="GYL450" s="342"/>
      <c r="GYM450" s="342"/>
      <c r="GYN450" s="342"/>
      <c r="GYO450" s="342"/>
      <c r="GYP450" s="342"/>
      <c r="GYQ450" s="342"/>
      <c r="GYR450" s="342"/>
      <c r="GYS450" s="342"/>
      <c r="GYT450" s="342"/>
      <c r="GYU450" s="342"/>
      <c r="GYV450" s="342"/>
      <c r="GYW450" s="342"/>
      <c r="GYX450" s="342"/>
      <c r="GYY450" s="342"/>
      <c r="GYZ450" s="342"/>
      <c r="GZA450" s="342"/>
      <c r="GZB450" s="342"/>
      <c r="GZC450" s="342"/>
      <c r="GZD450" s="342"/>
      <c r="GZE450" s="342"/>
      <c r="GZF450" s="342"/>
      <c r="GZG450" s="342"/>
      <c r="GZH450" s="342"/>
      <c r="GZI450" s="342"/>
      <c r="GZJ450" s="342"/>
      <c r="GZK450" s="342"/>
      <c r="GZL450" s="342"/>
      <c r="GZM450" s="342"/>
      <c r="GZN450" s="342"/>
      <c r="GZO450" s="342"/>
      <c r="GZP450" s="342"/>
      <c r="GZQ450" s="342"/>
      <c r="GZR450" s="342"/>
      <c r="GZS450" s="342"/>
      <c r="GZT450" s="342"/>
      <c r="GZU450" s="342"/>
      <c r="GZV450" s="342"/>
      <c r="GZW450" s="342"/>
      <c r="GZX450" s="342"/>
      <c r="GZY450" s="342"/>
      <c r="GZZ450" s="342"/>
      <c r="HAA450" s="342"/>
      <c r="HAB450" s="342"/>
      <c r="HAC450" s="342"/>
      <c r="HAD450" s="342"/>
      <c r="HAE450" s="342"/>
      <c r="HAF450" s="342"/>
      <c r="HAG450" s="342"/>
      <c r="HAH450" s="342"/>
      <c r="HAI450" s="342"/>
      <c r="HAJ450" s="342"/>
      <c r="HAK450" s="342"/>
      <c r="HAL450" s="342"/>
      <c r="HAM450" s="342"/>
      <c r="HAN450" s="342"/>
      <c r="HAO450" s="342"/>
      <c r="HAP450" s="342"/>
      <c r="HAQ450" s="342"/>
      <c r="HAR450" s="342"/>
      <c r="HAS450" s="342"/>
      <c r="HAT450" s="342"/>
      <c r="HAU450" s="342"/>
      <c r="HAV450" s="342"/>
      <c r="HAW450" s="342"/>
      <c r="HAX450" s="342"/>
      <c r="HAY450" s="342"/>
      <c r="HAZ450" s="342"/>
      <c r="HBA450" s="342"/>
      <c r="HBB450" s="342"/>
      <c r="HBC450" s="342"/>
      <c r="HBD450" s="342"/>
      <c r="HBE450" s="342"/>
      <c r="HBF450" s="342"/>
      <c r="HBG450" s="342"/>
      <c r="HBH450" s="342"/>
      <c r="HBI450" s="342"/>
      <c r="HBJ450" s="342"/>
      <c r="HBK450" s="342"/>
      <c r="HBL450" s="342"/>
      <c r="HBM450" s="342"/>
      <c r="HBN450" s="342"/>
      <c r="HBO450" s="342"/>
      <c r="HBP450" s="342"/>
      <c r="HBQ450" s="342"/>
      <c r="HBR450" s="342"/>
      <c r="HBS450" s="342"/>
      <c r="HBT450" s="342"/>
      <c r="HBU450" s="342"/>
      <c r="HBV450" s="342"/>
      <c r="HBW450" s="342"/>
      <c r="HBX450" s="342"/>
      <c r="HBY450" s="342"/>
      <c r="HBZ450" s="342"/>
      <c r="HCA450" s="342"/>
      <c r="HCB450" s="342"/>
      <c r="HCC450" s="342"/>
      <c r="HCD450" s="342"/>
      <c r="HCE450" s="342"/>
      <c r="HCF450" s="342"/>
      <c r="HCG450" s="342"/>
      <c r="HCH450" s="342"/>
      <c r="HCI450" s="342"/>
      <c r="HCJ450" s="342"/>
      <c r="HCK450" s="342"/>
      <c r="HCL450" s="342"/>
      <c r="HCM450" s="342"/>
      <c r="HCN450" s="342"/>
      <c r="HCO450" s="342"/>
      <c r="HCP450" s="342"/>
      <c r="HCQ450" s="342"/>
      <c r="HCR450" s="342"/>
      <c r="HCS450" s="342"/>
      <c r="HCT450" s="342"/>
      <c r="HCU450" s="342"/>
      <c r="HCV450" s="342"/>
      <c r="HCW450" s="342"/>
      <c r="HCX450" s="342"/>
      <c r="HCY450" s="342"/>
      <c r="HCZ450" s="342"/>
      <c r="HDA450" s="342"/>
      <c r="HDB450" s="342"/>
      <c r="HDC450" s="342"/>
      <c r="HDD450" s="342"/>
      <c r="HDE450" s="342"/>
      <c r="HDF450" s="342"/>
      <c r="HDG450" s="342"/>
      <c r="HDH450" s="342"/>
      <c r="HDI450" s="342"/>
      <c r="HDJ450" s="342"/>
      <c r="HDK450" s="342"/>
      <c r="HDL450" s="342"/>
      <c r="HDM450" s="342"/>
      <c r="HDN450" s="342"/>
      <c r="HDO450" s="342"/>
      <c r="HDP450" s="342"/>
      <c r="HDQ450" s="342"/>
      <c r="HDR450" s="342"/>
      <c r="HDS450" s="342"/>
      <c r="HDT450" s="342"/>
      <c r="HDU450" s="342"/>
      <c r="HDV450" s="342"/>
      <c r="HDW450" s="342"/>
      <c r="HDX450" s="342"/>
      <c r="HDY450" s="342"/>
      <c r="HDZ450" s="342"/>
      <c r="HEA450" s="342"/>
      <c r="HEB450" s="342"/>
      <c r="HEC450" s="342"/>
      <c r="HED450" s="342"/>
      <c r="HEE450" s="342"/>
      <c r="HEF450" s="342"/>
      <c r="HEG450" s="342"/>
      <c r="HEH450" s="342"/>
      <c r="HEI450" s="342"/>
      <c r="HEJ450" s="342"/>
      <c r="HEK450" s="342"/>
      <c r="HEL450" s="342"/>
      <c r="HEM450" s="342"/>
      <c r="HEN450" s="342"/>
      <c r="HEO450" s="342"/>
      <c r="HEP450" s="342"/>
      <c r="HEQ450" s="342"/>
      <c r="HER450" s="342"/>
      <c r="HES450" s="342"/>
      <c r="HET450" s="342"/>
      <c r="HEU450" s="342"/>
      <c r="HEV450" s="342"/>
      <c r="HEW450" s="342"/>
      <c r="HEX450" s="342"/>
      <c r="HEY450" s="342"/>
      <c r="HEZ450" s="342"/>
      <c r="HFA450" s="342"/>
      <c r="HFB450" s="342"/>
      <c r="HFC450" s="342"/>
      <c r="HFD450" s="342"/>
      <c r="HFE450" s="342"/>
      <c r="HFF450" s="342"/>
      <c r="HFG450" s="342"/>
      <c r="HFH450" s="342"/>
      <c r="HFI450" s="342"/>
      <c r="HFJ450" s="342"/>
      <c r="HFK450" s="342"/>
      <c r="HFL450" s="342"/>
      <c r="HFM450" s="342"/>
      <c r="HFN450" s="342"/>
      <c r="HFO450" s="342"/>
      <c r="HFP450" s="342"/>
      <c r="HFQ450" s="342"/>
      <c r="HFR450" s="342"/>
      <c r="HFS450" s="342"/>
      <c r="HFT450" s="342"/>
      <c r="HFU450" s="342"/>
      <c r="HFV450" s="342"/>
      <c r="HFW450" s="342"/>
      <c r="HFX450" s="342"/>
      <c r="HFY450" s="342"/>
      <c r="HFZ450" s="342"/>
      <c r="HGA450" s="342"/>
      <c r="HGB450" s="342"/>
      <c r="HGC450" s="342"/>
      <c r="HGD450" s="342"/>
      <c r="HGE450" s="342"/>
      <c r="HGF450" s="342"/>
      <c r="HGG450" s="342"/>
      <c r="HGH450" s="342"/>
      <c r="HGI450" s="342"/>
      <c r="HGJ450" s="342"/>
      <c r="HGK450" s="342"/>
      <c r="HGL450" s="342"/>
      <c r="HGM450" s="342"/>
      <c r="HGN450" s="342"/>
      <c r="HGO450" s="342"/>
      <c r="HGP450" s="342"/>
      <c r="HGQ450" s="342"/>
      <c r="HGR450" s="342"/>
      <c r="HGS450" s="342"/>
      <c r="HGT450" s="342"/>
      <c r="HGU450" s="342"/>
      <c r="HGV450" s="342"/>
      <c r="HGW450" s="342"/>
      <c r="HGX450" s="342"/>
      <c r="HGY450" s="342"/>
      <c r="HGZ450" s="342"/>
      <c r="HHA450" s="342"/>
      <c r="HHB450" s="342"/>
      <c r="HHC450" s="342"/>
      <c r="HHD450" s="342"/>
      <c r="HHE450" s="342"/>
      <c r="HHF450" s="342"/>
      <c r="HHG450" s="342"/>
      <c r="HHH450" s="342"/>
      <c r="HHI450" s="342"/>
      <c r="HHJ450" s="342"/>
      <c r="HHK450" s="342"/>
      <c r="HHL450" s="342"/>
      <c r="HHM450" s="342"/>
      <c r="HHN450" s="342"/>
      <c r="HHO450" s="342"/>
      <c r="HHP450" s="342"/>
      <c r="HHQ450" s="342"/>
      <c r="HHR450" s="342"/>
      <c r="HHS450" s="342"/>
      <c r="HHT450" s="342"/>
      <c r="HHU450" s="342"/>
      <c r="HHV450" s="342"/>
      <c r="HHW450" s="342"/>
      <c r="HHX450" s="342"/>
      <c r="HHY450" s="342"/>
      <c r="HHZ450" s="342"/>
      <c r="HIA450" s="342"/>
      <c r="HIB450" s="342"/>
      <c r="HIC450" s="342"/>
      <c r="HID450" s="342"/>
      <c r="HIE450" s="342"/>
      <c r="HIF450" s="342"/>
      <c r="HIG450" s="342"/>
      <c r="HIH450" s="342"/>
      <c r="HII450" s="342"/>
      <c r="HIJ450" s="342"/>
      <c r="HIK450" s="342"/>
      <c r="HIL450" s="342"/>
      <c r="HIM450" s="342"/>
      <c r="HIN450" s="342"/>
      <c r="HIO450" s="342"/>
      <c r="HIP450" s="342"/>
      <c r="HIQ450" s="342"/>
      <c r="HIR450" s="342"/>
      <c r="HIS450" s="342"/>
      <c r="HIT450" s="342"/>
      <c r="HIU450" s="342"/>
      <c r="HIV450" s="342"/>
      <c r="HIW450" s="342"/>
      <c r="HIX450" s="342"/>
      <c r="HIY450" s="342"/>
      <c r="HIZ450" s="342"/>
      <c r="HJA450" s="342"/>
      <c r="HJB450" s="342"/>
      <c r="HJC450" s="342"/>
      <c r="HJD450" s="342"/>
      <c r="HJE450" s="342"/>
      <c r="HJF450" s="342"/>
      <c r="HJG450" s="342"/>
      <c r="HJH450" s="342"/>
      <c r="HJI450" s="342"/>
      <c r="HJJ450" s="342"/>
      <c r="HJK450" s="342"/>
      <c r="HJL450" s="342"/>
      <c r="HJM450" s="342"/>
      <c r="HJN450" s="342"/>
      <c r="HJO450" s="342"/>
      <c r="HJP450" s="342"/>
      <c r="HJQ450" s="342"/>
      <c r="HJR450" s="342"/>
      <c r="HJS450" s="342"/>
      <c r="HJT450" s="342"/>
      <c r="HJU450" s="342"/>
      <c r="HJV450" s="342"/>
      <c r="HJW450" s="342"/>
      <c r="HJX450" s="342"/>
      <c r="HJY450" s="342"/>
      <c r="HJZ450" s="342"/>
      <c r="HKA450" s="342"/>
      <c r="HKB450" s="342"/>
      <c r="HKC450" s="342"/>
      <c r="HKD450" s="342"/>
      <c r="HKE450" s="342"/>
      <c r="HKF450" s="342"/>
      <c r="HKG450" s="342"/>
      <c r="HKH450" s="342"/>
      <c r="HKI450" s="342"/>
      <c r="HKJ450" s="342"/>
      <c r="HKK450" s="342"/>
      <c r="HKL450" s="342"/>
      <c r="HKM450" s="342"/>
      <c r="HKN450" s="342"/>
      <c r="HKO450" s="342"/>
      <c r="HKP450" s="342"/>
      <c r="HKQ450" s="342"/>
      <c r="HKR450" s="342"/>
      <c r="HKS450" s="342"/>
      <c r="HKT450" s="342"/>
      <c r="HKU450" s="342"/>
      <c r="HKV450" s="342"/>
      <c r="HKW450" s="342"/>
      <c r="HKX450" s="342"/>
      <c r="HKY450" s="342"/>
      <c r="HKZ450" s="342"/>
      <c r="HLA450" s="342"/>
      <c r="HLB450" s="342"/>
      <c r="HLC450" s="342"/>
      <c r="HLD450" s="342"/>
      <c r="HLE450" s="342"/>
      <c r="HLF450" s="342"/>
      <c r="HLG450" s="342"/>
      <c r="HLH450" s="342"/>
      <c r="HLI450" s="342"/>
      <c r="HLJ450" s="342"/>
      <c r="HLK450" s="342"/>
      <c r="HLL450" s="342"/>
      <c r="HLM450" s="342"/>
      <c r="HLN450" s="342"/>
      <c r="HLO450" s="342"/>
      <c r="HLP450" s="342"/>
      <c r="HLQ450" s="342"/>
      <c r="HLR450" s="342"/>
      <c r="HLS450" s="342"/>
      <c r="HLT450" s="342"/>
      <c r="HLU450" s="342"/>
      <c r="HLV450" s="342"/>
      <c r="HLW450" s="342"/>
      <c r="HLX450" s="342"/>
      <c r="HLY450" s="342"/>
      <c r="HLZ450" s="342"/>
      <c r="HMA450" s="342"/>
      <c r="HMB450" s="342"/>
      <c r="HMC450" s="342"/>
      <c r="HMD450" s="342"/>
      <c r="HME450" s="342"/>
      <c r="HMF450" s="342"/>
      <c r="HMG450" s="342"/>
      <c r="HMH450" s="342"/>
      <c r="HMI450" s="342"/>
      <c r="HMJ450" s="342"/>
      <c r="HMK450" s="342"/>
      <c r="HML450" s="342"/>
      <c r="HMM450" s="342"/>
      <c r="HMN450" s="342"/>
      <c r="HMO450" s="342"/>
      <c r="HMP450" s="342"/>
      <c r="HMQ450" s="342"/>
      <c r="HMR450" s="342"/>
      <c r="HMS450" s="342"/>
      <c r="HMT450" s="342"/>
      <c r="HMU450" s="342"/>
      <c r="HMV450" s="342"/>
      <c r="HMW450" s="342"/>
      <c r="HMX450" s="342"/>
      <c r="HMY450" s="342"/>
      <c r="HMZ450" s="342"/>
      <c r="HNA450" s="342"/>
      <c r="HNB450" s="342"/>
      <c r="HNC450" s="342"/>
      <c r="HND450" s="342"/>
      <c r="HNE450" s="342"/>
      <c r="HNF450" s="342"/>
      <c r="HNG450" s="342"/>
      <c r="HNH450" s="342"/>
      <c r="HNI450" s="342"/>
      <c r="HNJ450" s="342"/>
      <c r="HNK450" s="342"/>
      <c r="HNL450" s="342"/>
      <c r="HNM450" s="342"/>
      <c r="HNN450" s="342"/>
      <c r="HNO450" s="342"/>
      <c r="HNP450" s="342"/>
      <c r="HNQ450" s="342"/>
      <c r="HNR450" s="342"/>
      <c r="HNS450" s="342"/>
      <c r="HNT450" s="342"/>
      <c r="HNU450" s="342"/>
      <c r="HNV450" s="342"/>
      <c r="HNW450" s="342"/>
      <c r="HNX450" s="342"/>
      <c r="HNY450" s="342"/>
      <c r="HNZ450" s="342"/>
      <c r="HOA450" s="342"/>
      <c r="HOB450" s="342"/>
      <c r="HOC450" s="342"/>
      <c r="HOD450" s="342"/>
      <c r="HOE450" s="342"/>
      <c r="HOF450" s="342"/>
      <c r="HOG450" s="342"/>
      <c r="HOH450" s="342"/>
      <c r="HOI450" s="342"/>
      <c r="HOJ450" s="342"/>
      <c r="HOK450" s="342"/>
      <c r="HOL450" s="342"/>
      <c r="HOM450" s="342"/>
      <c r="HON450" s="342"/>
      <c r="HOO450" s="342"/>
      <c r="HOP450" s="342"/>
      <c r="HOQ450" s="342"/>
      <c r="HOR450" s="342"/>
      <c r="HOS450" s="342"/>
      <c r="HOT450" s="342"/>
      <c r="HOU450" s="342"/>
      <c r="HOV450" s="342"/>
      <c r="HOW450" s="342"/>
      <c r="HOX450" s="342"/>
      <c r="HOY450" s="342"/>
      <c r="HOZ450" s="342"/>
      <c r="HPA450" s="342"/>
      <c r="HPB450" s="342"/>
      <c r="HPC450" s="342"/>
      <c r="HPD450" s="342"/>
      <c r="HPE450" s="342"/>
      <c r="HPF450" s="342"/>
      <c r="HPG450" s="342"/>
      <c r="HPH450" s="342"/>
      <c r="HPI450" s="342"/>
      <c r="HPJ450" s="342"/>
      <c r="HPK450" s="342"/>
      <c r="HPL450" s="342"/>
      <c r="HPM450" s="342"/>
      <c r="HPN450" s="342"/>
      <c r="HPO450" s="342"/>
      <c r="HPP450" s="342"/>
      <c r="HPQ450" s="342"/>
      <c r="HPR450" s="342"/>
      <c r="HPS450" s="342"/>
      <c r="HPT450" s="342"/>
      <c r="HPU450" s="342"/>
      <c r="HPV450" s="342"/>
      <c r="HPW450" s="342"/>
      <c r="HPX450" s="342"/>
      <c r="HPY450" s="342"/>
      <c r="HPZ450" s="342"/>
      <c r="HQA450" s="342"/>
      <c r="HQB450" s="342"/>
      <c r="HQC450" s="342"/>
      <c r="HQD450" s="342"/>
      <c r="HQE450" s="342"/>
      <c r="HQF450" s="342"/>
      <c r="HQG450" s="342"/>
      <c r="HQH450" s="342"/>
      <c r="HQI450" s="342"/>
      <c r="HQJ450" s="342"/>
      <c r="HQK450" s="342"/>
      <c r="HQL450" s="342"/>
      <c r="HQM450" s="342"/>
      <c r="HQN450" s="342"/>
      <c r="HQO450" s="342"/>
      <c r="HQP450" s="342"/>
      <c r="HQQ450" s="342"/>
      <c r="HQR450" s="342"/>
      <c r="HQS450" s="342"/>
      <c r="HQT450" s="342"/>
      <c r="HQU450" s="342"/>
      <c r="HQV450" s="342"/>
      <c r="HQW450" s="342"/>
      <c r="HQX450" s="342"/>
      <c r="HQY450" s="342"/>
      <c r="HQZ450" s="342"/>
      <c r="HRA450" s="342"/>
      <c r="HRB450" s="342"/>
      <c r="HRC450" s="342"/>
      <c r="HRD450" s="342"/>
      <c r="HRE450" s="342"/>
      <c r="HRF450" s="342"/>
      <c r="HRG450" s="342"/>
      <c r="HRH450" s="342"/>
      <c r="HRI450" s="342"/>
      <c r="HRJ450" s="342"/>
      <c r="HRK450" s="342"/>
      <c r="HRL450" s="342"/>
      <c r="HRM450" s="342"/>
      <c r="HRN450" s="342"/>
      <c r="HRO450" s="342"/>
      <c r="HRP450" s="342"/>
      <c r="HRQ450" s="342"/>
      <c r="HRR450" s="342"/>
      <c r="HRS450" s="342"/>
      <c r="HRT450" s="342"/>
      <c r="HRU450" s="342"/>
      <c r="HRV450" s="342"/>
      <c r="HRW450" s="342"/>
      <c r="HRX450" s="342"/>
      <c r="HRY450" s="342"/>
      <c r="HRZ450" s="342"/>
      <c r="HSA450" s="342"/>
      <c r="HSB450" s="342"/>
      <c r="HSC450" s="342"/>
      <c r="HSD450" s="342"/>
      <c r="HSE450" s="342"/>
      <c r="HSF450" s="342"/>
      <c r="HSG450" s="342"/>
      <c r="HSH450" s="342"/>
      <c r="HSI450" s="342"/>
      <c r="HSJ450" s="342"/>
      <c r="HSK450" s="342"/>
      <c r="HSL450" s="342"/>
      <c r="HSM450" s="342"/>
      <c r="HSN450" s="342"/>
      <c r="HSO450" s="342"/>
      <c r="HSP450" s="342"/>
      <c r="HSQ450" s="342"/>
      <c r="HSR450" s="342"/>
      <c r="HSS450" s="342"/>
      <c r="HST450" s="342"/>
      <c r="HSU450" s="342"/>
      <c r="HSV450" s="342"/>
      <c r="HSW450" s="342"/>
      <c r="HSX450" s="342"/>
      <c r="HSY450" s="342"/>
      <c r="HSZ450" s="342"/>
      <c r="HTA450" s="342"/>
      <c r="HTB450" s="342"/>
      <c r="HTC450" s="342"/>
      <c r="HTD450" s="342"/>
      <c r="HTE450" s="342"/>
      <c r="HTF450" s="342"/>
      <c r="HTG450" s="342"/>
      <c r="HTH450" s="342"/>
      <c r="HTI450" s="342"/>
      <c r="HTJ450" s="342"/>
      <c r="HTK450" s="342"/>
      <c r="HTL450" s="342"/>
      <c r="HTM450" s="342"/>
      <c r="HTN450" s="342"/>
      <c r="HTO450" s="342"/>
      <c r="HTP450" s="342"/>
      <c r="HTQ450" s="342"/>
      <c r="HTR450" s="342"/>
      <c r="HTS450" s="342"/>
      <c r="HTT450" s="342"/>
      <c r="HTU450" s="342"/>
      <c r="HTV450" s="342"/>
      <c r="HTW450" s="342"/>
      <c r="HTX450" s="342"/>
      <c r="HTY450" s="342"/>
      <c r="HTZ450" s="342"/>
      <c r="HUA450" s="342"/>
      <c r="HUB450" s="342"/>
      <c r="HUC450" s="342"/>
      <c r="HUD450" s="342"/>
      <c r="HUE450" s="342"/>
      <c r="HUF450" s="342"/>
      <c r="HUG450" s="342"/>
      <c r="HUH450" s="342"/>
      <c r="HUI450" s="342"/>
      <c r="HUJ450" s="342"/>
      <c r="HUK450" s="342"/>
      <c r="HUL450" s="342"/>
      <c r="HUM450" s="342"/>
      <c r="HUN450" s="342"/>
      <c r="HUO450" s="342"/>
      <c r="HUP450" s="342"/>
      <c r="HUQ450" s="342"/>
      <c r="HUR450" s="342"/>
      <c r="HUS450" s="342"/>
      <c r="HUT450" s="342"/>
      <c r="HUU450" s="342"/>
      <c r="HUV450" s="342"/>
      <c r="HUW450" s="342"/>
      <c r="HUX450" s="342"/>
      <c r="HUY450" s="342"/>
      <c r="HUZ450" s="342"/>
      <c r="HVA450" s="342"/>
      <c r="HVB450" s="342"/>
      <c r="HVC450" s="342"/>
      <c r="HVD450" s="342"/>
      <c r="HVE450" s="342"/>
      <c r="HVF450" s="342"/>
      <c r="HVG450" s="342"/>
      <c r="HVH450" s="342"/>
      <c r="HVI450" s="342"/>
      <c r="HVJ450" s="342"/>
      <c r="HVK450" s="342"/>
      <c r="HVL450" s="342"/>
      <c r="HVM450" s="342"/>
      <c r="HVN450" s="342"/>
      <c r="HVO450" s="342"/>
      <c r="HVP450" s="342"/>
      <c r="HVQ450" s="342"/>
      <c r="HVR450" s="342"/>
      <c r="HVS450" s="342"/>
      <c r="HVT450" s="342"/>
      <c r="HVU450" s="342"/>
      <c r="HVV450" s="342"/>
      <c r="HVW450" s="342"/>
      <c r="HVX450" s="342"/>
      <c r="HVY450" s="342"/>
      <c r="HVZ450" s="342"/>
      <c r="HWA450" s="342"/>
      <c r="HWB450" s="342"/>
      <c r="HWC450" s="342"/>
      <c r="HWD450" s="342"/>
      <c r="HWE450" s="342"/>
      <c r="HWF450" s="342"/>
      <c r="HWG450" s="342"/>
      <c r="HWH450" s="342"/>
      <c r="HWI450" s="342"/>
      <c r="HWJ450" s="342"/>
      <c r="HWK450" s="342"/>
      <c r="HWL450" s="342"/>
      <c r="HWM450" s="342"/>
      <c r="HWN450" s="342"/>
      <c r="HWO450" s="342"/>
      <c r="HWP450" s="342"/>
      <c r="HWQ450" s="342"/>
      <c r="HWR450" s="342"/>
      <c r="HWS450" s="342"/>
      <c r="HWT450" s="342"/>
      <c r="HWU450" s="342"/>
      <c r="HWV450" s="342"/>
      <c r="HWW450" s="342"/>
      <c r="HWX450" s="342"/>
      <c r="HWY450" s="342"/>
      <c r="HWZ450" s="342"/>
      <c r="HXA450" s="342"/>
      <c r="HXB450" s="342"/>
      <c r="HXC450" s="342"/>
      <c r="HXD450" s="342"/>
      <c r="HXE450" s="342"/>
      <c r="HXF450" s="342"/>
      <c r="HXG450" s="342"/>
      <c r="HXH450" s="342"/>
      <c r="HXI450" s="342"/>
      <c r="HXJ450" s="342"/>
      <c r="HXK450" s="342"/>
      <c r="HXL450" s="342"/>
      <c r="HXM450" s="342"/>
      <c r="HXN450" s="342"/>
      <c r="HXO450" s="342"/>
      <c r="HXP450" s="342"/>
      <c r="HXQ450" s="342"/>
      <c r="HXR450" s="342"/>
      <c r="HXS450" s="342"/>
      <c r="HXT450" s="342"/>
      <c r="HXU450" s="342"/>
      <c r="HXV450" s="342"/>
      <c r="HXW450" s="342"/>
      <c r="HXX450" s="342"/>
      <c r="HXY450" s="342"/>
      <c r="HXZ450" s="342"/>
      <c r="HYA450" s="342"/>
      <c r="HYB450" s="342"/>
      <c r="HYC450" s="342"/>
      <c r="HYD450" s="342"/>
      <c r="HYE450" s="342"/>
      <c r="HYF450" s="342"/>
      <c r="HYG450" s="342"/>
      <c r="HYH450" s="342"/>
      <c r="HYI450" s="342"/>
      <c r="HYJ450" s="342"/>
      <c r="HYK450" s="342"/>
      <c r="HYL450" s="342"/>
      <c r="HYM450" s="342"/>
      <c r="HYN450" s="342"/>
      <c r="HYO450" s="342"/>
      <c r="HYP450" s="342"/>
      <c r="HYQ450" s="342"/>
      <c r="HYR450" s="342"/>
      <c r="HYS450" s="342"/>
      <c r="HYT450" s="342"/>
      <c r="HYU450" s="342"/>
      <c r="HYV450" s="342"/>
      <c r="HYW450" s="342"/>
      <c r="HYX450" s="342"/>
      <c r="HYY450" s="342"/>
      <c r="HYZ450" s="342"/>
      <c r="HZA450" s="342"/>
      <c r="HZB450" s="342"/>
      <c r="HZC450" s="342"/>
      <c r="HZD450" s="342"/>
      <c r="HZE450" s="342"/>
      <c r="HZF450" s="342"/>
      <c r="HZG450" s="342"/>
      <c r="HZH450" s="342"/>
      <c r="HZI450" s="342"/>
      <c r="HZJ450" s="342"/>
      <c r="HZK450" s="342"/>
      <c r="HZL450" s="342"/>
      <c r="HZM450" s="342"/>
      <c r="HZN450" s="342"/>
      <c r="HZO450" s="342"/>
      <c r="HZP450" s="342"/>
      <c r="HZQ450" s="342"/>
      <c r="HZR450" s="342"/>
      <c r="HZS450" s="342"/>
      <c r="HZT450" s="342"/>
      <c r="HZU450" s="342"/>
      <c r="HZV450" s="342"/>
      <c r="HZW450" s="342"/>
      <c r="HZX450" s="342"/>
      <c r="HZY450" s="342"/>
      <c r="HZZ450" s="342"/>
      <c r="IAA450" s="342"/>
      <c r="IAB450" s="342"/>
      <c r="IAC450" s="342"/>
      <c r="IAD450" s="342"/>
      <c r="IAE450" s="342"/>
      <c r="IAF450" s="342"/>
      <c r="IAG450" s="342"/>
      <c r="IAH450" s="342"/>
      <c r="IAI450" s="342"/>
      <c r="IAJ450" s="342"/>
      <c r="IAK450" s="342"/>
      <c r="IAL450" s="342"/>
      <c r="IAM450" s="342"/>
      <c r="IAN450" s="342"/>
      <c r="IAO450" s="342"/>
      <c r="IAP450" s="342"/>
      <c r="IAQ450" s="342"/>
      <c r="IAR450" s="342"/>
      <c r="IAS450" s="342"/>
      <c r="IAT450" s="342"/>
      <c r="IAU450" s="342"/>
      <c r="IAV450" s="342"/>
      <c r="IAW450" s="342"/>
      <c r="IAX450" s="342"/>
      <c r="IAY450" s="342"/>
      <c r="IAZ450" s="342"/>
      <c r="IBA450" s="342"/>
      <c r="IBB450" s="342"/>
      <c r="IBC450" s="342"/>
      <c r="IBD450" s="342"/>
      <c r="IBE450" s="342"/>
      <c r="IBF450" s="342"/>
      <c r="IBG450" s="342"/>
      <c r="IBH450" s="342"/>
      <c r="IBI450" s="342"/>
      <c r="IBJ450" s="342"/>
      <c r="IBK450" s="342"/>
      <c r="IBL450" s="342"/>
      <c r="IBM450" s="342"/>
      <c r="IBN450" s="342"/>
      <c r="IBO450" s="342"/>
      <c r="IBP450" s="342"/>
      <c r="IBQ450" s="342"/>
      <c r="IBR450" s="342"/>
      <c r="IBS450" s="342"/>
      <c r="IBT450" s="342"/>
      <c r="IBU450" s="342"/>
      <c r="IBV450" s="342"/>
      <c r="IBW450" s="342"/>
      <c r="IBX450" s="342"/>
      <c r="IBY450" s="342"/>
      <c r="IBZ450" s="342"/>
      <c r="ICA450" s="342"/>
      <c r="ICB450" s="342"/>
      <c r="ICC450" s="342"/>
      <c r="ICD450" s="342"/>
      <c r="ICE450" s="342"/>
      <c r="ICF450" s="342"/>
      <c r="ICG450" s="342"/>
      <c r="ICH450" s="342"/>
      <c r="ICI450" s="342"/>
      <c r="ICJ450" s="342"/>
      <c r="ICK450" s="342"/>
      <c r="ICL450" s="342"/>
      <c r="ICM450" s="342"/>
      <c r="ICN450" s="342"/>
      <c r="ICO450" s="342"/>
      <c r="ICP450" s="342"/>
      <c r="ICQ450" s="342"/>
      <c r="ICR450" s="342"/>
      <c r="ICS450" s="342"/>
      <c r="ICT450" s="342"/>
      <c r="ICU450" s="342"/>
      <c r="ICV450" s="342"/>
      <c r="ICW450" s="342"/>
      <c r="ICX450" s="342"/>
      <c r="ICY450" s="342"/>
      <c r="ICZ450" s="342"/>
      <c r="IDA450" s="342"/>
      <c r="IDB450" s="342"/>
      <c r="IDC450" s="342"/>
      <c r="IDD450" s="342"/>
      <c r="IDE450" s="342"/>
      <c r="IDF450" s="342"/>
      <c r="IDG450" s="342"/>
      <c r="IDH450" s="342"/>
      <c r="IDI450" s="342"/>
      <c r="IDJ450" s="342"/>
      <c r="IDK450" s="342"/>
      <c r="IDL450" s="342"/>
      <c r="IDM450" s="342"/>
      <c r="IDN450" s="342"/>
      <c r="IDO450" s="342"/>
      <c r="IDP450" s="342"/>
      <c r="IDQ450" s="342"/>
      <c r="IDR450" s="342"/>
      <c r="IDS450" s="342"/>
      <c r="IDT450" s="342"/>
      <c r="IDU450" s="342"/>
      <c r="IDV450" s="342"/>
      <c r="IDW450" s="342"/>
      <c r="IDX450" s="342"/>
      <c r="IDY450" s="342"/>
      <c r="IDZ450" s="342"/>
      <c r="IEA450" s="342"/>
      <c r="IEB450" s="342"/>
      <c r="IEC450" s="342"/>
      <c r="IED450" s="342"/>
      <c r="IEE450" s="342"/>
      <c r="IEF450" s="342"/>
      <c r="IEG450" s="342"/>
      <c r="IEH450" s="342"/>
      <c r="IEI450" s="342"/>
      <c r="IEJ450" s="342"/>
      <c r="IEK450" s="342"/>
      <c r="IEL450" s="342"/>
      <c r="IEM450" s="342"/>
      <c r="IEN450" s="342"/>
      <c r="IEO450" s="342"/>
      <c r="IEP450" s="342"/>
      <c r="IEQ450" s="342"/>
      <c r="IER450" s="342"/>
      <c r="IES450" s="342"/>
      <c r="IET450" s="342"/>
      <c r="IEU450" s="342"/>
      <c r="IEV450" s="342"/>
      <c r="IEW450" s="342"/>
      <c r="IEX450" s="342"/>
      <c r="IEY450" s="342"/>
      <c r="IEZ450" s="342"/>
      <c r="IFA450" s="342"/>
      <c r="IFB450" s="342"/>
      <c r="IFC450" s="342"/>
      <c r="IFD450" s="342"/>
      <c r="IFE450" s="342"/>
      <c r="IFF450" s="342"/>
      <c r="IFG450" s="342"/>
      <c r="IFH450" s="342"/>
      <c r="IFI450" s="342"/>
      <c r="IFJ450" s="342"/>
      <c r="IFK450" s="342"/>
      <c r="IFL450" s="342"/>
      <c r="IFM450" s="342"/>
      <c r="IFN450" s="342"/>
      <c r="IFO450" s="342"/>
      <c r="IFP450" s="342"/>
      <c r="IFQ450" s="342"/>
      <c r="IFR450" s="342"/>
      <c r="IFS450" s="342"/>
      <c r="IFT450" s="342"/>
      <c r="IFU450" s="342"/>
      <c r="IFV450" s="342"/>
      <c r="IFW450" s="342"/>
      <c r="IFX450" s="342"/>
      <c r="IFY450" s="342"/>
      <c r="IFZ450" s="342"/>
      <c r="IGA450" s="342"/>
      <c r="IGB450" s="342"/>
      <c r="IGC450" s="342"/>
      <c r="IGD450" s="342"/>
      <c r="IGE450" s="342"/>
      <c r="IGF450" s="342"/>
      <c r="IGG450" s="342"/>
      <c r="IGH450" s="342"/>
      <c r="IGI450" s="342"/>
      <c r="IGJ450" s="342"/>
      <c r="IGK450" s="342"/>
      <c r="IGL450" s="342"/>
      <c r="IGM450" s="342"/>
      <c r="IGN450" s="342"/>
      <c r="IGO450" s="342"/>
      <c r="IGP450" s="342"/>
      <c r="IGQ450" s="342"/>
      <c r="IGR450" s="342"/>
      <c r="IGS450" s="342"/>
      <c r="IGT450" s="342"/>
      <c r="IGU450" s="342"/>
      <c r="IGV450" s="342"/>
      <c r="IGW450" s="342"/>
      <c r="IGX450" s="342"/>
      <c r="IGY450" s="342"/>
      <c r="IGZ450" s="342"/>
      <c r="IHA450" s="342"/>
      <c r="IHB450" s="342"/>
      <c r="IHC450" s="342"/>
      <c r="IHD450" s="342"/>
      <c r="IHE450" s="342"/>
      <c r="IHF450" s="342"/>
      <c r="IHG450" s="342"/>
      <c r="IHH450" s="342"/>
      <c r="IHI450" s="342"/>
      <c r="IHJ450" s="342"/>
      <c r="IHK450" s="342"/>
      <c r="IHL450" s="342"/>
      <c r="IHM450" s="342"/>
      <c r="IHN450" s="342"/>
      <c r="IHO450" s="342"/>
      <c r="IHP450" s="342"/>
      <c r="IHQ450" s="342"/>
      <c r="IHR450" s="342"/>
      <c r="IHS450" s="342"/>
      <c r="IHT450" s="342"/>
      <c r="IHU450" s="342"/>
      <c r="IHV450" s="342"/>
      <c r="IHW450" s="342"/>
      <c r="IHX450" s="342"/>
      <c r="IHY450" s="342"/>
      <c r="IHZ450" s="342"/>
      <c r="IIA450" s="342"/>
      <c r="IIB450" s="342"/>
      <c r="IIC450" s="342"/>
      <c r="IID450" s="342"/>
      <c r="IIE450" s="342"/>
      <c r="IIF450" s="342"/>
      <c r="IIG450" s="342"/>
      <c r="IIH450" s="342"/>
      <c r="III450" s="342"/>
      <c r="IIJ450" s="342"/>
      <c r="IIK450" s="342"/>
      <c r="IIL450" s="342"/>
      <c r="IIM450" s="342"/>
      <c r="IIN450" s="342"/>
      <c r="IIO450" s="342"/>
      <c r="IIP450" s="342"/>
      <c r="IIQ450" s="342"/>
      <c r="IIR450" s="342"/>
      <c r="IIS450" s="342"/>
      <c r="IIT450" s="342"/>
      <c r="IIU450" s="342"/>
      <c r="IIV450" s="342"/>
      <c r="IIW450" s="342"/>
      <c r="IIX450" s="342"/>
      <c r="IIY450" s="342"/>
      <c r="IIZ450" s="342"/>
      <c r="IJA450" s="342"/>
      <c r="IJB450" s="342"/>
      <c r="IJC450" s="342"/>
      <c r="IJD450" s="342"/>
      <c r="IJE450" s="342"/>
      <c r="IJF450" s="342"/>
      <c r="IJG450" s="342"/>
      <c r="IJH450" s="342"/>
      <c r="IJI450" s="342"/>
      <c r="IJJ450" s="342"/>
      <c r="IJK450" s="342"/>
      <c r="IJL450" s="342"/>
      <c r="IJM450" s="342"/>
      <c r="IJN450" s="342"/>
      <c r="IJO450" s="342"/>
      <c r="IJP450" s="342"/>
      <c r="IJQ450" s="342"/>
      <c r="IJR450" s="342"/>
      <c r="IJS450" s="342"/>
      <c r="IJT450" s="342"/>
      <c r="IJU450" s="342"/>
      <c r="IJV450" s="342"/>
      <c r="IJW450" s="342"/>
      <c r="IJX450" s="342"/>
      <c r="IJY450" s="342"/>
      <c r="IJZ450" s="342"/>
      <c r="IKA450" s="342"/>
      <c r="IKB450" s="342"/>
      <c r="IKC450" s="342"/>
      <c r="IKD450" s="342"/>
      <c r="IKE450" s="342"/>
      <c r="IKF450" s="342"/>
      <c r="IKG450" s="342"/>
      <c r="IKH450" s="342"/>
      <c r="IKI450" s="342"/>
      <c r="IKJ450" s="342"/>
      <c r="IKK450" s="342"/>
      <c r="IKL450" s="342"/>
      <c r="IKM450" s="342"/>
      <c r="IKN450" s="342"/>
      <c r="IKO450" s="342"/>
      <c r="IKP450" s="342"/>
      <c r="IKQ450" s="342"/>
      <c r="IKR450" s="342"/>
      <c r="IKS450" s="342"/>
      <c r="IKT450" s="342"/>
      <c r="IKU450" s="342"/>
      <c r="IKV450" s="342"/>
      <c r="IKW450" s="342"/>
      <c r="IKX450" s="342"/>
      <c r="IKY450" s="342"/>
      <c r="IKZ450" s="342"/>
      <c r="ILA450" s="342"/>
      <c r="ILB450" s="342"/>
      <c r="ILC450" s="342"/>
      <c r="ILD450" s="342"/>
      <c r="ILE450" s="342"/>
      <c r="ILF450" s="342"/>
      <c r="ILG450" s="342"/>
      <c r="ILH450" s="342"/>
      <c r="ILI450" s="342"/>
      <c r="ILJ450" s="342"/>
      <c r="ILK450" s="342"/>
      <c r="ILL450" s="342"/>
      <c r="ILM450" s="342"/>
      <c r="ILN450" s="342"/>
      <c r="ILO450" s="342"/>
      <c r="ILP450" s="342"/>
      <c r="ILQ450" s="342"/>
      <c r="ILR450" s="342"/>
      <c r="ILS450" s="342"/>
      <c r="ILT450" s="342"/>
      <c r="ILU450" s="342"/>
      <c r="ILV450" s="342"/>
      <c r="ILW450" s="342"/>
      <c r="ILX450" s="342"/>
      <c r="ILY450" s="342"/>
      <c r="ILZ450" s="342"/>
      <c r="IMA450" s="342"/>
      <c r="IMB450" s="342"/>
      <c r="IMC450" s="342"/>
      <c r="IMD450" s="342"/>
      <c r="IME450" s="342"/>
      <c r="IMF450" s="342"/>
      <c r="IMG450" s="342"/>
      <c r="IMH450" s="342"/>
      <c r="IMI450" s="342"/>
      <c r="IMJ450" s="342"/>
      <c r="IMK450" s="342"/>
      <c r="IML450" s="342"/>
      <c r="IMM450" s="342"/>
      <c r="IMN450" s="342"/>
      <c r="IMO450" s="342"/>
      <c r="IMP450" s="342"/>
      <c r="IMQ450" s="342"/>
      <c r="IMR450" s="342"/>
      <c r="IMS450" s="342"/>
      <c r="IMT450" s="342"/>
      <c r="IMU450" s="342"/>
      <c r="IMV450" s="342"/>
      <c r="IMW450" s="342"/>
      <c r="IMX450" s="342"/>
      <c r="IMY450" s="342"/>
      <c r="IMZ450" s="342"/>
      <c r="INA450" s="342"/>
      <c r="INB450" s="342"/>
      <c r="INC450" s="342"/>
      <c r="IND450" s="342"/>
      <c r="INE450" s="342"/>
      <c r="INF450" s="342"/>
      <c r="ING450" s="342"/>
      <c r="INH450" s="342"/>
      <c r="INI450" s="342"/>
      <c r="INJ450" s="342"/>
      <c r="INK450" s="342"/>
      <c r="INL450" s="342"/>
      <c r="INM450" s="342"/>
      <c r="INN450" s="342"/>
      <c r="INO450" s="342"/>
      <c r="INP450" s="342"/>
      <c r="INQ450" s="342"/>
      <c r="INR450" s="342"/>
      <c r="INS450" s="342"/>
      <c r="INT450" s="342"/>
      <c r="INU450" s="342"/>
      <c r="INV450" s="342"/>
      <c r="INW450" s="342"/>
      <c r="INX450" s="342"/>
      <c r="INY450" s="342"/>
      <c r="INZ450" s="342"/>
      <c r="IOA450" s="342"/>
      <c r="IOB450" s="342"/>
      <c r="IOC450" s="342"/>
      <c r="IOD450" s="342"/>
      <c r="IOE450" s="342"/>
      <c r="IOF450" s="342"/>
      <c r="IOG450" s="342"/>
      <c r="IOH450" s="342"/>
      <c r="IOI450" s="342"/>
      <c r="IOJ450" s="342"/>
      <c r="IOK450" s="342"/>
      <c r="IOL450" s="342"/>
      <c r="IOM450" s="342"/>
      <c r="ION450" s="342"/>
      <c r="IOO450" s="342"/>
      <c r="IOP450" s="342"/>
      <c r="IOQ450" s="342"/>
      <c r="IOR450" s="342"/>
      <c r="IOS450" s="342"/>
      <c r="IOT450" s="342"/>
      <c r="IOU450" s="342"/>
      <c r="IOV450" s="342"/>
      <c r="IOW450" s="342"/>
      <c r="IOX450" s="342"/>
      <c r="IOY450" s="342"/>
      <c r="IOZ450" s="342"/>
      <c r="IPA450" s="342"/>
      <c r="IPB450" s="342"/>
      <c r="IPC450" s="342"/>
      <c r="IPD450" s="342"/>
      <c r="IPE450" s="342"/>
      <c r="IPF450" s="342"/>
      <c r="IPG450" s="342"/>
      <c r="IPH450" s="342"/>
      <c r="IPI450" s="342"/>
      <c r="IPJ450" s="342"/>
      <c r="IPK450" s="342"/>
      <c r="IPL450" s="342"/>
      <c r="IPM450" s="342"/>
      <c r="IPN450" s="342"/>
      <c r="IPO450" s="342"/>
      <c r="IPP450" s="342"/>
      <c r="IPQ450" s="342"/>
      <c r="IPR450" s="342"/>
      <c r="IPS450" s="342"/>
      <c r="IPT450" s="342"/>
      <c r="IPU450" s="342"/>
      <c r="IPV450" s="342"/>
      <c r="IPW450" s="342"/>
      <c r="IPX450" s="342"/>
      <c r="IPY450" s="342"/>
      <c r="IPZ450" s="342"/>
      <c r="IQA450" s="342"/>
      <c r="IQB450" s="342"/>
      <c r="IQC450" s="342"/>
      <c r="IQD450" s="342"/>
      <c r="IQE450" s="342"/>
      <c r="IQF450" s="342"/>
      <c r="IQG450" s="342"/>
      <c r="IQH450" s="342"/>
      <c r="IQI450" s="342"/>
      <c r="IQJ450" s="342"/>
      <c r="IQK450" s="342"/>
      <c r="IQL450" s="342"/>
      <c r="IQM450" s="342"/>
      <c r="IQN450" s="342"/>
      <c r="IQO450" s="342"/>
      <c r="IQP450" s="342"/>
      <c r="IQQ450" s="342"/>
      <c r="IQR450" s="342"/>
      <c r="IQS450" s="342"/>
      <c r="IQT450" s="342"/>
      <c r="IQU450" s="342"/>
      <c r="IQV450" s="342"/>
      <c r="IQW450" s="342"/>
      <c r="IQX450" s="342"/>
      <c r="IQY450" s="342"/>
      <c r="IQZ450" s="342"/>
      <c r="IRA450" s="342"/>
      <c r="IRB450" s="342"/>
      <c r="IRC450" s="342"/>
      <c r="IRD450" s="342"/>
      <c r="IRE450" s="342"/>
      <c r="IRF450" s="342"/>
      <c r="IRG450" s="342"/>
      <c r="IRH450" s="342"/>
      <c r="IRI450" s="342"/>
      <c r="IRJ450" s="342"/>
      <c r="IRK450" s="342"/>
      <c r="IRL450" s="342"/>
      <c r="IRM450" s="342"/>
      <c r="IRN450" s="342"/>
      <c r="IRO450" s="342"/>
      <c r="IRP450" s="342"/>
      <c r="IRQ450" s="342"/>
      <c r="IRR450" s="342"/>
      <c r="IRS450" s="342"/>
      <c r="IRT450" s="342"/>
      <c r="IRU450" s="342"/>
      <c r="IRV450" s="342"/>
      <c r="IRW450" s="342"/>
      <c r="IRX450" s="342"/>
      <c r="IRY450" s="342"/>
      <c r="IRZ450" s="342"/>
      <c r="ISA450" s="342"/>
      <c r="ISB450" s="342"/>
      <c r="ISC450" s="342"/>
      <c r="ISD450" s="342"/>
      <c r="ISE450" s="342"/>
      <c r="ISF450" s="342"/>
      <c r="ISG450" s="342"/>
      <c r="ISH450" s="342"/>
      <c r="ISI450" s="342"/>
      <c r="ISJ450" s="342"/>
      <c r="ISK450" s="342"/>
      <c r="ISL450" s="342"/>
      <c r="ISM450" s="342"/>
      <c r="ISN450" s="342"/>
      <c r="ISO450" s="342"/>
      <c r="ISP450" s="342"/>
      <c r="ISQ450" s="342"/>
      <c r="ISR450" s="342"/>
      <c r="ISS450" s="342"/>
      <c r="IST450" s="342"/>
      <c r="ISU450" s="342"/>
      <c r="ISV450" s="342"/>
      <c r="ISW450" s="342"/>
      <c r="ISX450" s="342"/>
      <c r="ISY450" s="342"/>
      <c r="ISZ450" s="342"/>
      <c r="ITA450" s="342"/>
      <c r="ITB450" s="342"/>
      <c r="ITC450" s="342"/>
      <c r="ITD450" s="342"/>
      <c r="ITE450" s="342"/>
      <c r="ITF450" s="342"/>
      <c r="ITG450" s="342"/>
      <c r="ITH450" s="342"/>
      <c r="ITI450" s="342"/>
      <c r="ITJ450" s="342"/>
      <c r="ITK450" s="342"/>
      <c r="ITL450" s="342"/>
      <c r="ITM450" s="342"/>
      <c r="ITN450" s="342"/>
      <c r="ITO450" s="342"/>
      <c r="ITP450" s="342"/>
      <c r="ITQ450" s="342"/>
      <c r="ITR450" s="342"/>
      <c r="ITS450" s="342"/>
      <c r="ITT450" s="342"/>
      <c r="ITU450" s="342"/>
      <c r="ITV450" s="342"/>
      <c r="ITW450" s="342"/>
      <c r="ITX450" s="342"/>
      <c r="ITY450" s="342"/>
      <c r="ITZ450" s="342"/>
      <c r="IUA450" s="342"/>
      <c r="IUB450" s="342"/>
      <c r="IUC450" s="342"/>
      <c r="IUD450" s="342"/>
      <c r="IUE450" s="342"/>
      <c r="IUF450" s="342"/>
      <c r="IUG450" s="342"/>
      <c r="IUH450" s="342"/>
      <c r="IUI450" s="342"/>
      <c r="IUJ450" s="342"/>
      <c r="IUK450" s="342"/>
      <c r="IUL450" s="342"/>
      <c r="IUM450" s="342"/>
      <c r="IUN450" s="342"/>
      <c r="IUO450" s="342"/>
      <c r="IUP450" s="342"/>
      <c r="IUQ450" s="342"/>
      <c r="IUR450" s="342"/>
      <c r="IUS450" s="342"/>
      <c r="IUT450" s="342"/>
      <c r="IUU450" s="342"/>
      <c r="IUV450" s="342"/>
      <c r="IUW450" s="342"/>
      <c r="IUX450" s="342"/>
      <c r="IUY450" s="342"/>
      <c r="IUZ450" s="342"/>
      <c r="IVA450" s="342"/>
      <c r="IVB450" s="342"/>
      <c r="IVC450" s="342"/>
      <c r="IVD450" s="342"/>
      <c r="IVE450" s="342"/>
      <c r="IVF450" s="342"/>
      <c r="IVG450" s="342"/>
      <c r="IVH450" s="342"/>
      <c r="IVI450" s="342"/>
      <c r="IVJ450" s="342"/>
      <c r="IVK450" s="342"/>
      <c r="IVL450" s="342"/>
      <c r="IVM450" s="342"/>
      <c r="IVN450" s="342"/>
      <c r="IVO450" s="342"/>
      <c r="IVP450" s="342"/>
      <c r="IVQ450" s="342"/>
      <c r="IVR450" s="342"/>
      <c r="IVS450" s="342"/>
      <c r="IVT450" s="342"/>
      <c r="IVU450" s="342"/>
      <c r="IVV450" s="342"/>
      <c r="IVW450" s="342"/>
      <c r="IVX450" s="342"/>
      <c r="IVY450" s="342"/>
      <c r="IVZ450" s="342"/>
      <c r="IWA450" s="342"/>
      <c r="IWB450" s="342"/>
      <c r="IWC450" s="342"/>
      <c r="IWD450" s="342"/>
      <c r="IWE450" s="342"/>
      <c r="IWF450" s="342"/>
      <c r="IWG450" s="342"/>
      <c r="IWH450" s="342"/>
      <c r="IWI450" s="342"/>
      <c r="IWJ450" s="342"/>
      <c r="IWK450" s="342"/>
      <c r="IWL450" s="342"/>
      <c r="IWM450" s="342"/>
      <c r="IWN450" s="342"/>
      <c r="IWO450" s="342"/>
      <c r="IWP450" s="342"/>
      <c r="IWQ450" s="342"/>
      <c r="IWR450" s="342"/>
      <c r="IWS450" s="342"/>
      <c r="IWT450" s="342"/>
      <c r="IWU450" s="342"/>
      <c r="IWV450" s="342"/>
      <c r="IWW450" s="342"/>
      <c r="IWX450" s="342"/>
      <c r="IWY450" s="342"/>
      <c r="IWZ450" s="342"/>
      <c r="IXA450" s="342"/>
      <c r="IXB450" s="342"/>
      <c r="IXC450" s="342"/>
      <c r="IXD450" s="342"/>
      <c r="IXE450" s="342"/>
      <c r="IXF450" s="342"/>
      <c r="IXG450" s="342"/>
      <c r="IXH450" s="342"/>
      <c r="IXI450" s="342"/>
      <c r="IXJ450" s="342"/>
      <c r="IXK450" s="342"/>
      <c r="IXL450" s="342"/>
      <c r="IXM450" s="342"/>
      <c r="IXN450" s="342"/>
      <c r="IXO450" s="342"/>
      <c r="IXP450" s="342"/>
      <c r="IXQ450" s="342"/>
      <c r="IXR450" s="342"/>
      <c r="IXS450" s="342"/>
      <c r="IXT450" s="342"/>
      <c r="IXU450" s="342"/>
      <c r="IXV450" s="342"/>
      <c r="IXW450" s="342"/>
      <c r="IXX450" s="342"/>
      <c r="IXY450" s="342"/>
      <c r="IXZ450" s="342"/>
      <c r="IYA450" s="342"/>
      <c r="IYB450" s="342"/>
      <c r="IYC450" s="342"/>
      <c r="IYD450" s="342"/>
      <c r="IYE450" s="342"/>
      <c r="IYF450" s="342"/>
      <c r="IYG450" s="342"/>
      <c r="IYH450" s="342"/>
      <c r="IYI450" s="342"/>
      <c r="IYJ450" s="342"/>
      <c r="IYK450" s="342"/>
      <c r="IYL450" s="342"/>
      <c r="IYM450" s="342"/>
      <c r="IYN450" s="342"/>
      <c r="IYO450" s="342"/>
      <c r="IYP450" s="342"/>
      <c r="IYQ450" s="342"/>
      <c r="IYR450" s="342"/>
      <c r="IYS450" s="342"/>
      <c r="IYT450" s="342"/>
      <c r="IYU450" s="342"/>
      <c r="IYV450" s="342"/>
      <c r="IYW450" s="342"/>
      <c r="IYX450" s="342"/>
      <c r="IYY450" s="342"/>
      <c r="IYZ450" s="342"/>
      <c r="IZA450" s="342"/>
      <c r="IZB450" s="342"/>
      <c r="IZC450" s="342"/>
      <c r="IZD450" s="342"/>
      <c r="IZE450" s="342"/>
      <c r="IZF450" s="342"/>
      <c r="IZG450" s="342"/>
      <c r="IZH450" s="342"/>
      <c r="IZI450" s="342"/>
      <c r="IZJ450" s="342"/>
      <c r="IZK450" s="342"/>
      <c r="IZL450" s="342"/>
      <c r="IZM450" s="342"/>
      <c r="IZN450" s="342"/>
      <c r="IZO450" s="342"/>
      <c r="IZP450" s="342"/>
      <c r="IZQ450" s="342"/>
      <c r="IZR450" s="342"/>
      <c r="IZS450" s="342"/>
      <c r="IZT450" s="342"/>
      <c r="IZU450" s="342"/>
      <c r="IZV450" s="342"/>
      <c r="IZW450" s="342"/>
      <c r="IZX450" s="342"/>
      <c r="IZY450" s="342"/>
      <c r="IZZ450" s="342"/>
      <c r="JAA450" s="342"/>
      <c r="JAB450" s="342"/>
      <c r="JAC450" s="342"/>
      <c r="JAD450" s="342"/>
      <c r="JAE450" s="342"/>
      <c r="JAF450" s="342"/>
      <c r="JAG450" s="342"/>
      <c r="JAH450" s="342"/>
      <c r="JAI450" s="342"/>
      <c r="JAJ450" s="342"/>
      <c r="JAK450" s="342"/>
      <c r="JAL450" s="342"/>
      <c r="JAM450" s="342"/>
      <c r="JAN450" s="342"/>
      <c r="JAO450" s="342"/>
      <c r="JAP450" s="342"/>
      <c r="JAQ450" s="342"/>
      <c r="JAR450" s="342"/>
      <c r="JAS450" s="342"/>
      <c r="JAT450" s="342"/>
      <c r="JAU450" s="342"/>
      <c r="JAV450" s="342"/>
      <c r="JAW450" s="342"/>
      <c r="JAX450" s="342"/>
      <c r="JAY450" s="342"/>
      <c r="JAZ450" s="342"/>
      <c r="JBA450" s="342"/>
      <c r="JBB450" s="342"/>
      <c r="JBC450" s="342"/>
      <c r="JBD450" s="342"/>
      <c r="JBE450" s="342"/>
      <c r="JBF450" s="342"/>
      <c r="JBG450" s="342"/>
      <c r="JBH450" s="342"/>
      <c r="JBI450" s="342"/>
      <c r="JBJ450" s="342"/>
      <c r="JBK450" s="342"/>
      <c r="JBL450" s="342"/>
      <c r="JBM450" s="342"/>
      <c r="JBN450" s="342"/>
      <c r="JBO450" s="342"/>
      <c r="JBP450" s="342"/>
      <c r="JBQ450" s="342"/>
      <c r="JBR450" s="342"/>
      <c r="JBS450" s="342"/>
      <c r="JBT450" s="342"/>
      <c r="JBU450" s="342"/>
      <c r="JBV450" s="342"/>
      <c r="JBW450" s="342"/>
      <c r="JBX450" s="342"/>
      <c r="JBY450" s="342"/>
      <c r="JBZ450" s="342"/>
      <c r="JCA450" s="342"/>
      <c r="JCB450" s="342"/>
      <c r="JCC450" s="342"/>
      <c r="JCD450" s="342"/>
      <c r="JCE450" s="342"/>
      <c r="JCF450" s="342"/>
      <c r="JCG450" s="342"/>
      <c r="JCH450" s="342"/>
      <c r="JCI450" s="342"/>
      <c r="JCJ450" s="342"/>
      <c r="JCK450" s="342"/>
      <c r="JCL450" s="342"/>
      <c r="JCM450" s="342"/>
      <c r="JCN450" s="342"/>
      <c r="JCO450" s="342"/>
      <c r="JCP450" s="342"/>
      <c r="JCQ450" s="342"/>
      <c r="JCR450" s="342"/>
      <c r="JCS450" s="342"/>
      <c r="JCT450" s="342"/>
      <c r="JCU450" s="342"/>
      <c r="JCV450" s="342"/>
      <c r="JCW450" s="342"/>
      <c r="JCX450" s="342"/>
      <c r="JCY450" s="342"/>
      <c r="JCZ450" s="342"/>
      <c r="JDA450" s="342"/>
      <c r="JDB450" s="342"/>
      <c r="JDC450" s="342"/>
      <c r="JDD450" s="342"/>
      <c r="JDE450" s="342"/>
      <c r="JDF450" s="342"/>
      <c r="JDG450" s="342"/>
      <c r="JDH450" s="342"/>
      <c r="JDI450" s="342"/>
      <c r="JDJ450" s="342"/>
      <c r="JDK450" s="342"/>
      <c r="JDL450" s="342"/>
      <c r="JDM450" s="342"/>
      <c r="JDN450" s="342"/>
      <c r="JDO450" s="342"/>
      <c r="JDP450" s="342"/>
      <c r="JDQ450" s="342"/>
      <c r="JDR450" s="342"/>
      <c r="JDS450" s="342"/>
      <c r="JDT450" s="342"/>
      <c r="JDU450" s="342"/>
      <c r="JDV450" s="342"/>
      <c r="JDW450" s="342"/>
      <c r="JDX450" s="342"/>
      <c r="JDY450" s="342"/>
      <c r="JDZ450" s="342"/>
      <c r="JEA450" s="342"/>
      <c r="JEB450" s="342"/>
      <c r="JEC450" s="342"/>
      <c r="JED450" s="342"/>
      <c r="JEE450" s="342"/>
      <c r="JEF450" s="342"/>
      <c r="JEG450" s="342"/>
      <c r="JEH450" s="342"/>
      <c r="JEI450" s="342"/>
      <c r="JEJ450" s="342"/>
      <c r="JEK450" s="342"/>
      <c r="JEL450" s="342"/>
      <c r="JEM450" s="342"/>
      <c r="JEN450" s="342"/>
      <c r="JEO450" s="342"/>
      <c r="JEP450" s="342"/>
      <c r="JEQ450" s="342"/>
      <c r="JER450" s="342"/>
      <c r="JES450" s="342"/>
      <c r="JET450" s="342"/>
      <c r="JEU450" s="342"/>
      <c r="JEV450" s="342"/>
      <c r="JEW450" s="342"/>
      <c r="JEX450" s="342"/>
      <c r="JEY450" s="342"/>
      <c r="JEZ450" s="342"/>
      <c r="JFA450" s="342"/>
      <c r="JFB450" s="342"/>
      <c r="JFC450" s="342"/>
      <c r="JFD450" s="342"/>
      <c r="JFE450" s="342"/>
      <c r="JFF450" s="342"/>
      <c r="JFG450" s="342"/>
      <c r="JFH450" s="342"/>
      <c r="JFI450" s="342"/>
      <c r="JFJ450" s="342"/>
      <c r="JFK450" s="342"/>
      <c r="JFL450" s="342"/>
      <c r="JFM450" s="342"/>
      <c r="JFN450" s="342"/>
      <c r="JFO450" s="342"/>
      <c r="JFP450" s="342"/>
      <c r="JFQ450" s="342"/>
      <c r="JFR450" s="342"/>
      <c r="JFS450" s="342"/>
      <c r="JFT450" s="342"/>
      <c r="JFU450" s="342"/>
      <c r="JFV450" s="342"/>
      <c r="JFW450" s="342"/>
      <c r="JFX450" s="342"/>
      <c r="JFY450" s="342"/>
      <c r="JFZ450" s="342"/>
      <c r="JGA450" s="342"/>
      <c r="JGB450" s="342"/>
      <c r="JGC450" s="342"/>
      <c r="JGD450" s="342"/>
      <c r="JGE450" s="342"/>
      <c r="JGF450" s="342"/>
      <c r="JGG450" s="342"/>
      <c r="JGH450" s="342"/>
      <c r="JGI450" s="342"/>
      <c r="JGJ450" s="342"/>
      <c r="JGK450" s="342"/>
      <c r="JGL450" s="342"/>
      <c r="JGM450" s="342"/>
      <c r="JGN450" s="342"/>
      <c r="JGO450" s="342"/>
      <c r="JGP450" s="342"/>
      <c r="JGQ450" s="342"/>
      <c r="JGR450" s="342"/>
      <c r="JGS450" s="342"/>
      <c r="JGT450" s="342"/>
      <c r="JGU450" s="342"/>
      <c r="JGV450" s="342"/>
      <c r="JGW450" s="342"/>
      <c r="JGX450" s="342"/>
      <c r="JGY450" s="342"/>
      <c r="JGZ450" s="342"/>
      <c r="JHA450" s="342"/>
      <c r="JHB450" s="342"/>
      <c r="JHC450" s="342"/>
      <c r="JHD450" s="342"/>
      <c r="JHE450" s="342"/>
      <c r="JHF450" s="342"/>
      <c r="JHG450" s="342"/>
      <c r="JHH450" s="342"/>
      <c r="JHI450" s="342"/>
      <c r="JHJ450" s="342"/>
      <c r="JHK450" s="342"/>
      <c r="JHL450" s="342"/>
      <c r="JHM450" s="342"/>
      <c r="JHN450" s="342"/>
      <c r="JHO450" s="342"/>
      <c r="JHP450" s="342"/>
      <c r="JHQ450" s="342"/>
      <c r="JHR450" s="342"/>
      <c r="JHS450" s="342"/>
      <c r="JHT450" s="342"/>
      <c r="JHU450" s="342"/>
      <c r="JHV450" s="342"/>
      <c r="JHW450" s="342"/>
      <c r="JHX450" s="342"/>
      <c r="JHY450" s="342"/>
      <c r="JHZ450" s="342"/>
      <c r="JIA450" s="342"/>
      <c r="JIB450" s="342"/>
      <c r="JIC450" s="342"/>
      <c r="JID450" s="342"/>
      <c r="JIE450" s="342"/>
      <c r="JIF450" s="342"/>
      <c r="JIG450" s="342"/>
      <c r="JIH450" s="342"/>
      <c r="JII450" s="342"/>
      <c r="JIJ450" s="342"/>
      <c r="JIK450" s="342"/>
      <c r="JIL450" s="342"/>
      <c r="JIM450" s="342"/>
      <c r="JIN450" s="342"/>
      <c r="JIO450" s="342"/>
      <c r="JIP450" s="342"/>
      <c r="JIQ450" s="342"/>
      <c r="JIR450" s="342"/>
      <c r="JIS450" s="342"/>
      <c r="JIT450" s="342"/>
      <c r="JIU450" s="342"/>
      <c r="JIV450" s="342"/>
      <c r="JIW450" s="342"/>
      <c r="JIX450" s="342"/>
      <c r="JIY450" s="342"/>
      <c r="JIZ450" s="342"/>
      <c r="JJA450" s="342"/>
      <c r="JJB450" s="342"/>
      <c r="JJC450" s="342"/>
      <c r="JJD450" s="342"/>
      <c r="JJE450" s="342"/>
      <c r="JJF450" s="342"/>
      <c r="JJG450" s="342"/>
      <c r="JJH450" s="342"/>
      <c r="JJI450" s="342"/>
      <c r="JJJ450" s="342"/>
      <c r="JJK450" s="342"/>
      <c r="JJL450" s="342"/>
      <c r="JJM450" s="342"/>
      <c r="JJN450" s="342"/>
      <c r="JJO450" s="342"/>
      <c r="JJP450" s="342"/>
      <c r="JJQ450" s="342"/>
      <c r="JJR450" s="342"/>
      <c r="JJS450" s="342"/>
      <c r="JJT450" s="342"/>
      <c r="JJU450" s="342"/>
      <c r="JJV450" s="342"/>
      <c r="JJW450" s="342"/>
      <c r="JJX450" s="342"/>
      <c r="JJY450" s="342"/>
      <c r="JJZ450" s="342"/>
      <c r="JKA450" s="342"/>
      <c r="JKB450" s="342"/>
      <c r="JKC450" s="342"/>
      <c r="JKD450" s="342"/>
      <c r="JKE450" s="342"/>
      <c r="JKF450" s="342"/>
      <c r="JKG450" s="342"/>
      <c r="JKH450" s="342"/>
      <c r="JKI450" s="342"/>
      <c r="JKJ450" s="342"/>
      <c r="JKK450" s="342"/>
      <c r="JKL450" s="342"/>
      <c r="JKM450" s="342"/>
      <c r="JKN450" s="342"/>
      <c r="JKO450" s="342"/>
      <c r="JKP450" s="342"/>
      <c r="JKQ450" s="342"/>
      <c r="JKR450" s="342"/>
      <c r="JKS450" s="342"/>
      <c r="JKT450" s="342"/>
      <c r="JKU450" s="342"/>
      <c r="JKV450" s="342"/>
      <c r="JKW450" s="342"/>
      <c r="JKX450" s="342"/>
      <c r="JKY450" s="342"/>
      <c r="JKZ450" s="342"/>
      <c r="JLA450" s="342"/>
      <c r="JLB450" s="342"/>
      <c r="JLC450" s="342"/>
      <c r="JLD450" s="342"/>
      <c r="JLE450" s="342"/>
      <c r="JLF450" s="342"/>
      <c r="JLG450" s="342"/>
      <c r="JLH450" s="342"/>
      <c r="JLI450" s="342"/>
      <c r="JLJ450" s="342"/>
      <c r="JLK450" s="342"/>
      <c r="JLL450" s="342"/>
      <c r="JLM450" s="342"/>
      <c r="JLN450" s="342"/>
      <c r="JLO450" s="342"/>
      <c r="JLP450" s="342"/>
      <c r="JLQ450" s="342"/>
      <c r="JLR450" s="342"/>
      <c r="JLS450" s="342"/>
      <c r="JLT450" s="342"/>
      <c r="JLU450" s="342"/>
      <c r="JLV450" s="342"/>
      <c r="JLW450" s="342"/>
      <c r="JLX450" s="342"/>
      <c r="JLY450" s="342"/>
      <c r="JLZ450" s="342"/>
      <c r="JMA450" s="342"/>
      <c r="JMB450" s="342"/>
      <c r="JMC450" s="342"/>
      <c r="JMD450" s="342"/>
      <c r="JME450" s="342"/>
      <c r="JMF450" s="342"/>
      <c r="JMG450" s="342"/>
      <c r="JMH450" s="342"/>
      <c r="JMI450" s="342"/>
      <c r="JMJ450" s="342"/>
      <c r="JMK450" s="342"/>
      <c r="JML450" s="342"/>
      <c r="JMM450" s="342"/>
      <c r="JMN450" s="342"/>
      <c r="JMO450" s="342"/>
      <c r="JMP450" s="342"/>
      <c r="JMQ450" s="342"/>
      <c r="JMR450" s="342"/>
      <c r="JMS450" s="342"/>
      <c r="JMT450" s="342"/>
      <c r="JMU450" s="342"/>
      <c r="JMV450" s="342"/>
      <c r="JMW450" s="342"/>
      <c r="JMX450" s="342"/>
      <c r="JMY450" s="342"/>
      <c r="JMZ450" s="342"/>
      <c r="JNA450" s="342"/>
      <c r="JNB450" s="342"/>
      <c r="JNC450" s="342"/>
      <c r="JND450" s="342"/>
      <c r="JNE450" s="342"/>
      <c r="JNF450" s="342"/>
      <c r="JNG450" s="342"/>
      <c r="JNH450" s="342"/>
      <c r="JNI450" s="342"/>
      <c r="JNJ450" s="342"/>
      <c r="JNK450" s="342"/>
      <c r="JNL450" s="342"/>
      <c r="JNM450" s="342"/>
      <c r="JNN450" s="342"/>
      <c r="JNO450" s="342"/>
      <c r="JNP450" s="342"/>
      <c r="JNQ450" s="342"/>
      <c r="JNR450" s="342"/>
      <c r="JNS450" s="342"/>
      <c r="JNT450" s="342"/>
      <c r="JNU450" s="342"/>
      <c r="JNV450" s="342"/>
      <c r="JNW450" s="342"/>
      <c r="JNX450" s="342"/>
      <c r="JNY450" s="342"/>
      <c r="JNZ450" s="342"/>
      <c r="JOA450" s="342"/>
      <c r="JOB450" s="342"/>
      <c r="JOC450" s="342"/>
      <c r="JOD450" s="342"/>
      <c r="JOE450" s="342"/>
      <c r="JOF450" s="342"/>
      <c r="JOG450" s="342"/>
      <c r="JOH450" s="342"/>
      <c r="JOI450" s="342"/>
      <c r="JOJ450" s="342"/>
      <c r="JOK450" s="342"/>
      <c r="JOL450" s="342"/>
      <c r="JOM450" s="342"/>
      <c r="JON450" s="342"/>
      <c r="JOO450" s="342"/>
      <c r="JOP450" s="342"/>
      <c r="JOQ450" s="342"/>
      <c r="JOR450" s="342"/>
      <c r="JOS450" s="342"/>
      <c r="JOT450" s="342"/>
      <c r="JOU450" s="342"/>
      <c r="JOV450" s="342"/>
      <c r="JOW450" s="342"/>
      <c r="JOX450" s="342"/>
      <c r="JOY450" s="342"/>
      <c r="JOZ450" s="342"/>
      <c r="JPA450" s="342"/>
      <c r="JPB450" s="342"/>
      <c r="JPC450" s="342"/>
      <c r="JPD450" s="342"/>
      <c r="JPE450" s="342"/>
      <c r="JPF450" s="342"/>
      <c r="JPG450" s="342"/>
      <c r="JPH450" s="342"/>
      <c r="JPI450" s="342"/>
      <c r="JPJ450" s="342"/>
      <c r="JPK450" s="342"/>
      <c r="JPL450" s="342"/>
      <c r="JPM450" s="342"/>
      <c r="JPN450" s="342"/>
      <c r="JPO450" s="342"/>
      <c r="JPP450" s="342"/>
      <c r="JPQ450" s="342"/>
      <c r="JPR450" s="342"/>
      <c r="JPS450" s="342"/>
      <c r="JPT450" s="342"/>
      <c r="JPU450" s="342"/>
      <c r="JPV450" s="342"/>
      <c r="JPW450" s="342"/>
      <c r="JPX450" s="342"/>
      <c r="JPY450" s="342"/>
      <c r="JPZ450" s="342"/>
      <c r="JQA450" s="342"/>
      <c r="JQB450" s="342"/>
      <c r="JQC450" s="342"/>
      <c r="JQD450" s="342"/>
      <c r="JQE450" s="342"/>
      <c r="JQF450" s="342"/>
      <c r="JQG450" s="342"/>
      <c r="JQH450" s="342"/>
      <c r="JQI450" s="342"/>
      <c r="JQJ450" s="342"/>
      <c r="JQK450" s="342"/>
      <c r="JQL450" s="342"/>
      <c r="JQM450" s="342"/>
      <c r="JQN450" s="342"/>
      <c r="JQO450" s="342"/>
      <c r="JQP450" s="342"/>
      <c r="JQQ450" s="342"/>
      <c r="JQR450" s="342"/>
      <c r="JQS450" s="342"/>
      <c r="JQT450" s="342"/>
      <c r="JQU450" s="342"/>
      <c r="JQV450" s="342"/>
      <c r="JQW450" s="342"/>
      <c r="JQX450" s="342"/>
      <c r="JQY450" s="342"/>
      <c r="JQZ450" s="342"/>
      <c r="JRA450" s="342"/>
      <c r="JRB450" s="342"/>
      <c r="JRC450" s="342"/>
      <c r="JRD450" s="342"/>
      <c r="JRE450" s="342"/>
      <c r="JRF450" s="342"/>
      <c r="JRG450" s="342"/>
      <c r="JRH450" s="342"/>
      <c r="JRI450" s="342"/>
      <c r="JRJ450" s="342"/>
      <c r="JRK450" s="342"/>
      <c r="JRL450" s="342"/>
      <c r="JRM450" s="342"/>
      <c r="JRN450" s="342"/>
      <c r="JRO450" s="342"/>
      <c r="JRP450" s="342"/>
      <c r="JRQ450" s="342"/>
      <c r="JRR450" s="342"/>
      <c r="JRS450" s="342"/>
      <c r="JRT450" s="342"/>
      <c r="JRU450" s="342"/>
      <c r="JRV450" s="342"/>
      <c r="JRW450" s="342"/>
      <c r="JRX450" s="342"/>
      <c r="JRY450" s="342"/>
      <c r="JRZ450" s="342"/>
      <c r="JSA450" s="342"/>
      <c r="JSB450" s="342"/>
      <c r="JSC450" s="342"/>
      <c r="JSD450" s="342"/>
      <c r="JSE450" s="342"/>
      <c r="JSF450" s="342"/>
      <c r="JSG450" s="342"/>
      <c r="JSH450" s="342"/>
      <c r="JSI450" s="342"/>
      <c r="JSJ450" s="342"/>
      <c r="JSK450" s="342"/>
      <c r="JSL450" s="342"/>
      <c r="JSM450" s="342"/>
      <c r="JSN450" s="342"/>
      <c r="JSO450" s="342"/>
      <c r="JSP450" s="342"/>
      <c r="JSQ450" s="342"/>
      <c r="JSR450" s="342"/>
      <c r="JSS450" s="342"/>
      <c r="JST450" s="342"/>
      <c r="JSU450" s="342"/>
      <c r="JSV450" s="342"/>
      <c r="JSW450" s="342"/>
      <c r="JSX450" s="342"/>
      <c r="JSY450" s="342"/>
      <c r="JSZ450" s="342"/>
      <c r="JTA450" s="342"/>
      <c r="JTB450" s="342"/>
      <c r="JTC450" s="342"/>
      <c r="JTD450" s="342"/>
      <c r="JTE450" s="342"/>
      <c r="JTF450" s="342"/>
      <c r="JTG450" s="342"/>
      <c r="JTH450" s="342"/>
      <c r="JTI450" s="342"/>
      <c r="JTJ450" s="342"/>
      <c r="JTK450" s="342"/>
      <c r="JTL450" s="342"/>
      <c r="JTM450" s="342"/>
      <c r="JTN450" s="342"/>
      <c r="JTO450" s="342"/>
      <c r="JTP450" s="342"/>
      <c r="JTQ450" s="342"/>
      <c r="JTR450" s="342"/>
      <c r="JTS450" s="342"/>
      <c r="JTT450" s="342"/>
      <c r="JTU450" s="342"/>
      <c r="JTV450" s="342"/>
      <c r="JTW450" s="342"/>
      <c r="JTX450" s="342"/>
      <c r="JTY450" s="342"/>
      <c r="JTZ450" s="342"/>
      <c r="JUA450" s="342"/>
      <c r="JUB450" s="342"/>
      <c r="JUC450" s="342"/>
      <c r="JUD450" s="342"/>
      <c r="JUE450" s="342"/>
      <c r="JUF450" s="342"/>
      <c r="JUG450" s="342"/>
      <c r="JUH450" s="342"/>
      <c r="JUI450" s="342"/>
      <c r="JUJ450" s="342"/>
      <c r="JUK450" s="342"/>
      <c r="JUL450" s="342"/>
      <c r="JUM450" s="342"/>
      <c r="JUN450" s="342"/>
      <c r="JUO450" s="342"/>
      <c r="JUP450" s="342"/>
      <c r="JUQ450" s="342"/>
      <c r="JUR450" s="342"/>
      <c r="JUS450" s="342"/>
      <c r="JUT450" s="342"/>
      <c r="JUU450" s="342"/>
      <c r="JUV450" s="342"/>
      <c r="JUW450" s="342"/>
      <c r="JUX450" s="342"/>
      <c r="JUY450" s="342"/>
      <c r="JUZ450" s="342"/>
      <c r="JVA450" s="342"/>
      <c r="JVB450" s="342"/>
      <c r="JVC450" s="342"/>
      <c r="JVD450" s="342"/>
      <c r="JVE450" s="342"/>
      <c r="JVF450" s="342"/>
      <c r="JVG450" s="342"/>
      <c r="JVH450" s="342"/>
      <c r="JVI450" s="342"/>
      <c r="JVJ450" s="342"/>
      <c r="JVK450" s="342"/>
      <c r="JVL450" s="342"/>
      <c r="JVM450" s="342"/>
      <c r="JVN450" s="342"/>
      <c r="JVO450" s="342"/>
      <c r="JVP450" s="342"/>
      <c r="JVQ450" s="342"/>
      <c r="JVR450" s="342"/>
      <c r="JVS450" s="342"/>
      <c r="JVT450" s="342"/>
      <c r="JVU450" s="342"/>
      <c r="JVV450" s="342"/>
      <c r="JVW450" s="342"/>
      <c r="JVX450" s="342"/>
      <c r="JVY450" s="342"/>
      <c r="JVZ450" s="342"/>
      <c r="JWA450" s="342"/>
      <c r="JWB450" s="342"/>
      <c r="JWC450" s="342"/>
      <c r="JWD450" s="342"/>
      <c r="JWE450" s="342"/>
      <c r="JWF450" s="342"/>
      <c r="JWG450" s="342"/>
      <c r="JWH450" s="342"/>
      <c r="JWI450" s="342"/>
      <c r="JWJ450" s="342"/>
      <c r="JWK450" s="342"/>
      <c r="JWL450" s="342"/>
      <c r="JWM450" s="342"/>
      <c r="JWN450" s="342"/>
      <c r="JWO450" s="342"/>
      <c r="JWP450" s="342"/>
      <c r="JWQ450" s="342"/>
      <c r="JWR450" s="342"/>
      <c r="JWS450" s="342"/>
      <c r="JWT450" s="342"/>
      <c r="JWU450" s="342"/>
      <c r="JWV450" s="342"/>
      <c r="JWW450" s="342"/>
      <c r="JWX450" s="342"/>
      <c r="JWY450" s="342"/>
      <c r="JWZ450" s="342"/>
      <c r="JXA450" s="342"/>
      <c r="JXB450" s="342"/>
      <c r="JXC450" s="342"/>
      <c r="JXD450" s="342"/>
      <c r="JXE450" s="342"/>
      <c r="JXF450" s="342"/>
      <c r="JXG450" s="342"/>
      <c r="JXH450" s="342"/>
      <c r="JXI450" s="342"/>
      <c r="JXJ450" s="342"/>
      <c r="JXK450" s="342"/>
      <c r="JXL450" s="342"/>
      <c r="JXM450" s="342"/>
      <c r="JXN450" s="342"/>
      <c r="JXO450" s="342"/>
      <c r="JXP450" s="342"/>
      <c r="JXQ450" s="342"/>
      <c r="JXR450" s="342"/>
      <c r="JXS450" s="342"/>
      <c r="JXT450" s="342"/>
      <c r="JXU450" s="342"/>
      <c r="JXV450" s="342"/>
      <c r="JXW450" s="342"/>
      <c r="JXX450" s="342"/>
      <c r="JXY450" s="342"/>
      <c r="JXZ450" s="342"/>
      <c r="JYA450" s="342"/>
      <c r="JYB450" s="342"/>
      <c r="JYC450" s="342"/>
      <c r="JYD450" s="342"/>
      <c r="JYE450" s="342"/>
      <c r="JYF450" s="342"/>
      <c r="JYG450" s="342"/>
      <c r="JYH450" s="342"/>
      <c r="JYI450" s="342"/>
      <c r="JYJ450" s="342"/>
      <c r="JYK450" s="342"/>
      <c r="JYL450" s="342"/>
      <c r="JYM450" s="342"/>
      <c r="JYN450" s="342"/>
      <c r="JYO450" s="342"/>
      <c r="JYP450" s="342"/>
      <c r="JYQ450" s="342"/>
      <c r="JYR450" s="342"/>
      <c r="JYS450" s="342"/>
      <c r="JYT450" s="342"/>
      <c r="JYU450" s="342"/>
      <c r="JYV450" s="342"/>
      <c r="JYW450" s="342"/>
      <c r="JYX450" s="342"/>
      <c r="JYY450" s="342"/>
      <c r="JYZ450" s="342"/>
      <c r="JZA450" s="342"/>
      <c r="JZB450" s="342"/>
      <c r="JZC450" s="342"/>
      <c r="JZD450" s="342"/>
      <c r="JZE450" s="342"/>
      <c r="JZF450" s="342"/>
      <c r="JZG450" s="342"/>
      <c r="JZH450" s="342"/>
      <c r="JZI450" s="342"/>
      <c r="JZJ450" s="342"/>
      <c r="JZK450" s="342"/>
      <c r="JZL450" s="342"/>
      <c r="JZM450" s="342"/>
      <c r="JZN450" s="342"/>
      <c r="JZO450" s="342"/>
      <c r="JZP450" s="342"/>
      <c r="JZQ450" s="342"/>
      <c r="JZR450" s="342"/>
      <c r="JZS450" s="342"/>
      <c r="JZT450" s="342"/>
      <c r="JZU450" s="342"/>
      <c r="JZV450" s="342"/>
      <c r="JZW450" s="342"/>
      <c r="JZX450" s="342"/>
      <c r="JZY450" s="342"/>
      <c r="JZZ450" s="342"/>
      <c r="KAA450" s="342"/>
      <c r="KAB450" s="342"/>
      <c r="KAC450" s="342"/>
      <c r="KAD450" s="342"/>
      <c r="KAE450" s="342"/>
      <c r="KAF450" s="342"/>
      <c r="KAG450" s="342"/>
      <c r="KAH450" s="342"/>
      <c r="KAI450" s="342"/>
      <c r="KAJ450" s="342"/>
      <c r="KAK450" s="342"/>
      <c r="KAL450" s="342"/>
      <c r="KAM450" s="342"/>
      <c r="KAN450" s="342"/>
      <c r="KAO450" s="342"/>
      <c r="KAP450" s="342"/>
      <c r="KAQ450" s="342"/>
      <c r="KAR450" s="342"/>
      <c r="KAS450" s="342"/>
      <c r="KAT450" s="342"/>
      <c r="KAU450" s="342"/>
      <c r="KAV450" s="342"/>
      <c r="KAW450" s="342"/>
      <c r="KAX450" s="342"/>
      <c r="KAY450" s="342"/>
      <c r="KAZ450" s="342"/>
      <c r="KBA450" s="342"/>
      <c r="KBB450" s="342"/>
      <c r="KBC450" s="342"/>
      <c r="KBD450" s="342"/>
      <c r="KBE450" s="342"/>
      <c r="KBF450" s="342"/>
      <c r="KBG450" s="342"/>
      <c r="KBH450" s="342"/>
      <c r="KBI450" s="342"/>
      <c r="KBJ450" s="342"/>
      <c r="KBK450" s="342"/>
      <c r="KBL450" s="342"/>
      <c r="KBM450" s="342"/>
      <c r="KBN450" s="342"/>
      <c r="KBO450" s="342"/>
      <c r="KBP450" s="342"/>
      <c r="KBQ450" s="342"/>
      <c r="KBR450" s="342"/>
      <c r="KBS450" s="342"/>
      <c r="KBT450" s="342"/>
      <c r="KBU450" s="342"/>
      <c r="KBV450" s="342"/>
      <c r="KBW450" s="342"/>
      <c r="KBX450" s="342"/>
      <c r="KBY450" s="342"/>
      <c r="KBZ450" s="342"/>
      <c r="KCA450" s="342"/>
      <c r="KCB450" s="342"/>
      <c r="KCC450" s="342"/>
      <c r="KCD450" s="342"/>
      <c r="KCE450" s="342"/>
      <c r="KCF450" s="342"/>
      <c r="KCG450" s="342"/>
      <c r="KCH450" s="342"/>
      <c r="KCI450" s="342"/>
      <c r="KCJ450" s="342"/>
      <c r="KCK450" s="342"/>
      <c r="KCL450" s="342"/>
      <c r="KCM450" s="342"/>
      <c r="KCN450" s="342"/>
      <c r="KCO450" s="342"/>
      <c r="KCP450" s="342"/>
      <c r="KCQ450" s="342"/>
      <c r="KCR450" s="342"/>
      <c r="KCS450" s="342"/>
      <c r="KCT450" s="342"/>
      <c r="KCU450" s="342"/>
      <c r="KCV450" s="342"/>
      <c r="KCW450" s="342"/>
      <c r="KCX450" s="342"/>
      <c r="KCY450" s="342"/>
      <c r="KCZ450" s="342"/>
      <c r="KDA450" s="342"/>
      <c r="KDB450" s="342"/>
      <c r="KDC450" s="342"/>
      <c r="KDD450" s="342"/>
      <c r="KDE450" s="342"/>
      <c r="KDF450" s="342"/>
      <c r="KDG450" s="342"/>
      <c r="KDH450" s="342"/>
      <c r="KDI450" s="342"/>
      <c r="KDJ450" s="342"/>
      <c r="KDK450" s="342"/>
      <c r="KDL450" s="342"/>
      <c r="KDM450" s="342"/>
      <c r="KDN450" s="342"/>
      <c r="KDO450" s="342"/>
      <c r="KDP450" s="342"/>
      <c r="KDQ450" s="342"/>
      <c r="KDR450" s="342"/>
      <c r="KDS450" s="342"/>
      <c r="KDT450" s="342"/>
      <c r="KDU450" s="342"/>
      <c r="KDV450" s="342"/>
      <c r="KDW450" s="342"/>
      <c r="KDX450" s="342"/>
      <c r="KDY450" s="342"/>
      <c r="KDZ450" s="342"/>
      <c r="KEA450" s="342"/>
      <c r="KEB450" s="342"/>
      <c r="KEC450" s="342"/>
      <c r="KED450" s="342"/>
      <c r="KEE450" s="342"/>
      <c r="KEF450" s="342"/>
      <c r="KEG450" s="342"/>
      <c r="KEH450" s="342"/>
      <c r="KEI450" s="342"/>
      <c r="KEJ450" s="342"/>
      <c r="KEK450" s="342"/>
      <c r="KEL450" s="342"/>
      <c r="KEM450" s="342"/>
      <c r="KEN450" s="342"/>
      <c r="KEO450" s="342"/>
      <c r="KEP450" s="342"/>
      <c r="KEQ450" s="342"/>
      <c r="KER450" s="342"/>
      <c r="KES450" s="342"/>
      <c r="KET450" s="342"/>
      <c r="KEU450" s="342"/>
      <c r="KEV450" s="342"/>
      <c r="KEW450" s="342"/>
      <c r="KEX450" s="342"/>
      <c r="KEY450" s="342"/>
      <c r="KEZ450" s="342"/>
      <c r="KFA450" s="342"/>
      <c r="KFB450" s="342"/>
      <c r="KFC450" s="342"/>
      <c r="KFD450" s="342"/>
      <c r="KFE450" s="342"/>
      <c r="KFF450" s="342"/>
      <c r="KFG450" s="342"/>
      <c r="KFH450" s="342"/>
      <c r="KFI450" s="342"/>
      <c r="KFJ450" s="342"/>
      <c r="KFK450" s="342"/>
      <c r="KFL450" s="342"/>
      <c r="KFM450" s="342"/>
      <c r="KFN450" s="342"/>
      <c r="KFO450" s="342"/>
      <c r="KFP450" s="342"/>
      <c r="KFQ450" s="342"/>
      <c r="KFR450" s="342"/>
      <c r="KFS450" s="342"/>
      <c r="KFT450" s="342"/>
      <c r="KFU450" s="342"/>
      <c r="KFV450" s="342"/>
      <c r="KFW450" s="342"/>
      <c r="KFX450" s="342"/>
      <c r="KFY450" s="342"/>
      <c r="KFZ450" s="342"/>
      <c r="KGA450" s="342"/>
      <c r="KGB450" s="342"/>
      <c r="KGC450" s="342"/>
      <c r="KGD450" s="342"/>
      <c r="KGE450" s="342"/>
      <c r="KGF450" s="342"/>
      <c r="KGG450" s="342"/>
      <c r="KGH450" s="342"/>
      <c r="KGI450" s="342"/>
      <c r="KGJ450" s="342"/>
      <c r="KGK450" s="342"/>
      <c r="KGL450" s="342"/>
      <c r="KGM450" s="342"/>
      <c r="KGN450" s="342"/>
      <c r="KGO450" s="342"/>
      <c r="KGP450" s="342"/>
      <c r="KGQ450" s="342"/>
      <c r="KGR450" s="342"/>
      <c r="KGS450" s="342"/>
      <c r="KGT450" s="342"/>
      <c r="KGU450" s="342"/>
      <c r="KGV450" s="342"/>
      <c r="KGW450" s="342"/>
      <c r="KGX450" s="342"/>
      <c r="KGY450" s="342"/>
      <c r="KGZ450" s="342"/>
      <c r="KHA450" s="342"/>
      <c r="KHB450" s="342"/>
      <c r="KHC450" s="342"/>
      <c r="KHD450" s="342"/>
      <c r="KHE450" s="342"/>
      <c r="KHF450" s="342"/>
      <c r="KHG450" s="342"/>
      <c r="KHH450" s="342"/>
      <c r="KHI450" s="342"/>
      <c r="KHJ450" s="342"/>
      <c r="KHK450" s="342"/>
      <c r="KHL450" s="342"/>
      <c r="KHM450" s="342"/>
      <c r="KHN450" s="342"/>
      <c r="KHO450" s="342"/>
      <c r="KHP450" s="342"/>
      <c r="KHQ450" s="342"/>
      <c r="KHR450" s="342"/>
      <c r="KHS450" s="342"/>
      <c r="KHT450" s="342"/>
      <c r="KHU450" s="342"/>
      <c r="KHV450" s="342"/>
      <c r="KHW450" s="342"/>
      <c r="KHX450" s="342"/>
      <c r="KHY450" s="342"/>
      <c r="KHZ450" s="342"/>
      <c r="KIA450" s="342"/>
      <c r="KIB450" s="342"/>
      <c r="KIC450" s="342"/>
      <c r="KID450" s="342"/>
      <c r="KIE450" s="342"/>
      <c r="KIF450" s="342"/>
      <c r="KIG450" s="342"/>
      <c r="KIH450" s="342"/>
      <c r="KII450" s="342"/>
      <c r="KIJ450" s="342"/>
      <c r="KIK450" s="342"/>
      <c r="KIL450" s="342"/>
      <c r="KIM450" s="342"/>
      <c r="KIN450" s="342"/>
      <c r="KIO450" s="342"/>
      <c r="KIP450" s="342"/>
      <c r="KIQ450" s="342"/>
      <c r="KIR450" s="342"/>
      <c r="KIS450" s="342"/>
      <c r="KIT450" s="342"/>
      <c r="KIU450" s="342"/>
      <c r="KIV450" s="342"/>
      <c r="KIW450" s="342"/>
      <c r="KIX450" s="342"/>
      <c r="KIY450" s="342"/>
      <c r="KIZ450" s="342"/>
      <c r="KJA450" s="342"/>
      <c r="KJB450" s="342"/>
      <c r="KJC450" s="342"/>
      <c r="KJD450" s="342"/>
      <c r="KJE450" s="342"/>
      <c r="KJF450" s="342"/>
      <c r="KJG450" s="342"/>
      <c r="KJH450" s="342"/>
      <c r="KJI450" s="342"/>
      <c r="KJJ450" s="342"/>
      <c r="KJK450" s="342"/>
      <c r="KJL450" s="342"/>
      <c r="KJM450" s="342"/>
      <c r="KJN450" s="342"/>
      <c r="KJO450" s="342"/>
      <c r="KJP450" s="342"/>
      <c r="KJQ450" s="342"/>
      <c r="KJR450" s="342"/>
      <c r="KJS450" s="342"/>
      <c r="KJT450" s="342"/>
      <c r="KJU450" s="342"/>
      <c r="KJV450" s="342"/>
      <c r="KJW450" s="342"/>
      <c r="KJX450" s="342"/>
      <c r="KJY450" s="342"/>
      <c r="KJZ450" s="342"/>
      <c r="KKA450" s="342"/>
      <c r="KKB450" s="342"/>
      <c r="KKC450" s="342"/>
      <c r="KKD450" s="342"/>
      <c r="KKE450" s="342"/>
      <c r="KKF450" s="342"/>
      <c r="KKG450" s="342"/>
      <c r="KKH450" s="342"/>
      <c r="KKI450" s="342"/>
      <c r="KKJ450" s="342"/>
      <c r="KKK450" s="342"/>
      <c r="KKL450" s="342"/>
      <c r="KKM450" s="342"/>
      <c r="KKN450" s="342"/>
      <c r="KKO450" s="342"/>
      <c r="KKP450" s="342"/>
      <c r="KKQ450" s="342"/>
      <c r="KKR450" s="342"/>
      <c r="KKS450" s="342"/>
      <c r="KKT450" s="342"/>
      <c r="KKU450" s="342"/>
      <c r="KKV450" s="342"/>
      <c r="KKW450" s="342"/>
      <c r="KKX450" s="342"/>
      <c r="KKY450" s="342"/>
      <c r="KKZ450" s="342"/>
      <c r="KLA450" s="342"/>
      <c r="KLB450" s="342"/>
      <c r="KLC450" s="342"/>
      <c r="KLD450" s="342"/>
      <c r="KLE450" s="342"/>
      <c r="KLF450" s="342"/>
      <c r="KLG450" s="342"/>
      <c r="KLH450" s="342"/>
      <c r="KLI450" s="342"/>
      <c r="KLJ450" s="342"/>
      <c r="KLK450" s="342"/>
      <c r="KLL450" s="342"/>
      <c r="KLM450" s="342"/>
      <c r="KLN450" s="342"/>
      <c r="KLO450" s="342"/>
      <c r="KLP450" s="342"/>
      <c r="KLQ450" s="342"/>
      <c r="KLR450" s="342"/>
      <c r="KLS450" s="342"/>
      <c r="KLT450" s="342"/>
      <c r="KLU450" s="342"/>
      <c r="KLV450" s="342"/>
      <c r="KLW450" s="342"/>
      <c r="KLX450" s="342"/>
      <c r="KLY450" s="342"/>
      <c r="KLZ450" s="342"/>
      <c r="KMA450" s="342"/>
      <c r="KMB450" s="342"/>
      <c r="KMC450" s="342"/>
      <c r="KMD450" s="342"/>
      <c r="KME450" s="342"/>
      <c r="KMF450" s="342"/>
      <c r="KMG450" s="342"/>
      <c r="KMH450" s="342"/>
      <c r="KMI450" s="342"/>
      <c r="KMJ450" s="342"/>
      <c r="KMK450" s="342"/>
      <c r="KML450" s="342"/>
      <c r="KMM450" s="342"/>
      <c r="KMN450" s="342"/>
      <c r="KMO450" s="342"/>
      <c r="KMP450" s="342"/>
      <c r="KMQ450" s="342"/>
      <c r="KMR450" s="342"/>
      <c r="KMS450" s="342"/>
      <c r="KMT450" s="342"/>
      <c r="KMU450" s="342"/>
      <c r="KMV450" s="342"/>
      <c r="KMW450" s="342"/>
      <c r="KMX450" s="342"/>
      <c r="KMY450" s="342"/>
      <c r="KMZ450" s="342"/>
      <c r="KNA450" s="342"/>
      <c r="KNB450" s="342"/>
      <c r="KNC450" s="342"/>
      <c r="KND450" s="342"/>
      <c r="KNE450" s="342"/>
      <c r="KNF450" s="342"/>
      <c r="KNG450" s="342"/>
      <c r="KNH450" s="342"/>
      <c r="KNI450" s="342"/>
      <c r="KNJ450" s="342"/>
      <c r="KNK450" s="342"/>
      <c r="KNL450" s="342"/>
      <c r="KNM450" s="342"/>
      <c r="KNN450" s="342"/>
      <c r="KNO450" s="342"/>
      <c r="KNP450" s="342"/>
      <c r="KNQ450" s="342"/>
      <c r="KNR450" s="342"/>
      <c r="KNS450" s="342"/>
      <c r="KNT450" s="342"/>
      <c r="KNU450" s="342"/>
      <c r="KNV450" s="342"/>
      <c r="KNW450" s="342"/>
      <c r="KNX450" s="342"/>
      <c r="KNY450" s="342"/>
      <c r="KNZ450" s="342"/>
      <c r="KOA450" s="342"/>
      <c r="KOB450" s="342"/>
      <c r="KOC450" s="342"/>
      <c r="KOD450" s="342"/>
      <c r="KOE450" s="342"/>
      <c r="KOF450" s="342"/>
      <c r="KOG450" s="342"/>
      <c r="KOH450" s="342"/>
      <c r="KOI450" s="342"/>
      <c r="KOJ450" s="342"/>
      <c r="KOK450" s="342"/>
      <c r="KOL450" s="342"/>
      <c r="KOM450" s="342"/>
      <c r="KON450" s="342"/>
      <c r="KOO450" s="342"/>
      <c r="KOP450" s="342"/>
      <c r="KOQ450" s="342"/>
      <c r="KOR450" s="342"/>
      <c r="KOS450" s="342"/>
      <c r="KOT450" s="342"/>
      <c r="KOU450" s="342"/>
      <c r="KOV450" s="342"/>
      <c r="KOW450" s="342"/>
      <c r="KOX450" s="342"/>
      <c r="KOY450" s="342"/>
      <c r="KOZ450" s="342"/>
      <c r="KPA450" s="342"/>
      <c r="KPB450" s="342"/>
      <c r="KPC450" s="342"/>
      <c r="KPD450" s="342"/>
      <c r="KPE450" s="342"/>
      <c r="KPF450" s="342"/>
      <c r="KPG450" s="342"/>
      <c r="KPH450" s="342"/>
      <c r="KPI450" s="342"/>
      <c r="KPJ450" s="342"/>
      <c r="KPK450" s="342"/>
      <c r="KPL450" s="342"/>
      <c r="KPM450" s="342"/>
      <c r="KPN450" s="342"/>
      <c r="KPO450" s="342"/>
      <c r="KPP450" s="342"/>
      <c r="KPQ450" s="342"/>
      <c r="KPR450" s="342"/>
      <c r="KPS450" s="342"/>
      <c r="KPT450" s="342"/>
      <c r="KPU450" s="342"/>
      <c r="KPV450" s="342"/>
      <c r="KPW450" s="342"/>
      <c r="KPX450" s="342"/>
      <c r="KPY450" s="342"/>
      <c r="KPZ450" s="342"/>
      <c r="KQA450" s="342"/>
      <c r="KQB450" s="342"/>
      <c r="KQC450" s="342"/>
      <c r="KQD450" s="342"/>
      <c r="KQE450" s="342"/>
      <c r="KQF450" s="342"/>
      <c r="KQG450" s="342"/>
      <c r="KQH450" s="342"/>
      <c r="KQI450" s="342"/>
      <c r="KQJ450" s="342"/>
      <c r="KQK450" s="342"/>
      <c r="KQL450" s="342"/>
      <c r="KQM450" s="342"/>
      <c r="KQN450" s="342"/>
      <c r="KQO450" s="342"/>
      <c r="KQP450" s="342"/>
      <c r="KQQ450" s="342"/>
      <c r="KQR450" s="342"/>
      <c r="KQS450" s="342"/>
      <c r="KQT450" s="342"/>
      <c r="KQU450" s="342"/>
      <c r="KQV450" s="342"/>
      <c r="KQW450" s="342"/>
      <c r="KQX450" s="342"/>
      <c r="KQY450" s="342"/>
      <c r="KQZ450" s="342"/>
      <c r="KRA450" s="342"/>
      <c r="KRB450" s="342"/>
      <c r="KRC450" s="342"/>
      <c r="KRD450" s="342"/>
      <c r="KRE450" s="342"/>
      <c r="KRF450" s="342"/>
      <c r="KRG450" s="342"/>
      <c r="KRH450" s="342"/>
      <c r="KRI450" s="342"/>
      <c r="KRJ450" s="342"/>
      <c r="KRK450" s="342"/>
      <c r="KRL450" s="342"/>
      <c r="KRM450" s="342"/>
      <c r="KRN450" s="342"/>
      <c r="KRO450" s="342"/>
      <c r="KRP450" s="342"/>
      <c r="KRQ450" s="342"/>
      <c r="KRR450" s="342"/>
      <c r="KRS450" s="342"/>
      <c r="KRT450" s="342"/>
      <c r="KRU450" s="342"/>
      <c r="KRV450" s="342"/>
      <c r="KRW450" s="342"/>
      <c r="KRX450" s="342"/>
      <c r="KRY450" s="342"/>
      <c r="KRZ450" s="342"/>
      <c r="KSA450" s="342"/>
      <c r="KSB450" s="342"/>
      <c r="KSC450" s="342"/>
      <c r="KSD450" s="342"/>
      <c r="KSE450" s="342"/>
      <c r="KSF450" s="342"/>
      <c r="KSG450" s="342"/>
      <c r="KSH450" s="342"/>
      <c r="KSI450" s="342"/>
      <c r="KSJ450" s="342"/>
      <c r="KSK450" s="342"/>
      <c r="KSL450" s="342"/>
      <c r="KSM450" s="342"/>
      <c r="KSN450" s="342"/>
      <c r="KSO450" s="342"/>
      <c r="KSP450" s="342"/>
      <c r="KSQ450" s="342"/>
      <c r="KSR450" s="342"/>
      <c r="KSS450" s="342"/>
      <c r="KST450" s="342"/>
      <c r="KSU450" s="342"/>
      <c r="KSV450" s="342"/>
      <c r="KSW450" s="342"/>
      <c r="KSX450" s="342"/>
      <c r="KSY450" s="342"/>
      <c r="KSZ450" s="342"/>
      <c r="KTA450" s="342"/>
      <c r="KTB450" s="342"/>
      <c r="KTC450" s="342"/>
      <c r="KTD450" s="342"/>
      <c r="KTE450" s="342"/>
      <c r="KTF450" s="342"/>
      <c r="KTG450" s="342"/>
      <c r="KTH450" s="342"/>
      <c r="KTI450" s="342"/>
      <c r="KTJ450" s="342"/>
      <c r="KTK450" s="342"/>
      <c r="KTL450" s="342"/>
      <c r="KTM450" s="342"/>
      <c r="KTN450" s="342"/>
      <c r="KTO450" s="342"/>
      <c r="KTP450" s="342"/>
      <c r="KTQ450" s="342"/>
      <c r="KTR450" s="342"/>
      <c r="KTS450" s="342"/>
      <c r="KTT450" s="342"/>
      <c r="KTU450" s="342"/>
      <c r="KTV450" s="342"/>
      <c r="KTW450" s="342"/>
      <c r="KTX450" s="342"/>
      <c r="KTY450" s="342"/>
      <c r="KTZ450" s="342"/>
      <c r="KUA450" s="342"/>
      <c r="KUB450" s="342"/>
      <c r="KUC450" s="342"/>
      <c r="KUD450" s="342"/>
      <c r="KUE450" s="342"/>
      <c r="KUF450" s="342"/>
      <c r="KUG450" s="342"/>
      <c r="KUH450" s="342"/>
      <c r="KUI450" s="342"/>
      <c r="KUJ450" s="342"/>
      <c r="KUK450" s="342"/>
      <c r="KUL450" s="342"/>
      <c r="KUM450" s="342"/>
      <c r="KUN450" s="342"/>
      <c r="KUO450" s="342"/>
      <c r="KUP450" s="342"/>
      <c r="KUQ450" s="342"/>
      <c r="KUR450" s="342"/>
      <c r="KUS450" s="342"/>
      <c r="KUT450" s="342"/>
      <c r="KUU450" s="342"/>
      <c r="KUV450" s="342"/>
      <c r="KUW450" s="342"/>
      <c r="KUX450" s="342"/>
      <c r="KUY450" s="342"/>
      <c r="KUZ450" s="342"/>
      <c r="KVA450" s="342"/>
      <c r="KVB450" s="342"/>
      <c r="KVC450" s="342"/>
      <c r="KVD450" s="342"/>
      <c r="KVE450" s="342"/>
      <c r="KVF450" s="342"/>
      <c r="KVG450" s="342"/>
      <c r="KVH450" s="342"/>
      <c r="KVI450" s="342"/>
      <c r="KVJ450" s="342"/>
      <c r="KVK450" s="342"/>
      <c r="KVL450" s="342"/>
      <c r="KVM450" s="342"/>
      <c r="KVN450" s="342"/>
      <c r="KVO450" s="342"/>
      <c r="KVP450" s="342"/>
      <c r="KVQ450" s="342"/>
      <c r="KVR450" s="342"/>
      <c r="KVS450" s="342"/>
      <c r="KVT450" s="342"/>
      <c r="KVU450" s="342"/>
      <c r="KVV450" s="342"/>
      <c r="KVW450" s="342"/>
      <c r="KVX450" s="342"/>
      <c r="KVY450" s="342"/>
      <c r="KVZ450" s="342"/>
      <c r="KWA450" s="342"/>
      <c r="KWB450" s="342"/>
      <c r="KWC450" s="342"/>
      <c r="KWD450" s="342"/>
      <c r="KWE450" s="342"/>
      <c r="KWF450" s="342"/>
      <c r="KWG450" s="342"/>
      <c r="KWH450" s="342"/>
      <c r="KWI450" s="342"/>
      <c r="KWJ450" s="342"/>
      <c r="KWK450" s="342"/>
      <c r="KWL450" s="342"/>
      <c r="KWM450" s="342"/>
      <c r="KWN450" s="342"/>
      <c r="KWO450" s="342"/>
      <c r="KWP450" s="342"/>
      <c r="KWQ450" s="342"/>
      <c r="KWR450" s="342"/>
      <c r="KWS450" s="342"/>
      <c r="KWT450" s="342"/>
      <c r="KWU450" s="342"/>
      <c r="KWV450" s="342"/>
      <c r="KWW450" s="342"/>
      <c r="KWX450" s="342"/>
      <c r="KWY450" s="342"/>
      <c r="KWZ450" s="342"/>
      <c r="KXA450" s="342"/>
      <c r="KXB450" s="342"/>
      <c r="KXC450" s="342"/>
      <c r="KXD450" s="342"/>
      <c r="KXE450" s="342"/>
      <c r="KXF450" s="342"/>
      <c r="KXG450" s="342"/>
      <c r="KXH450" s="342"/>
      <c r="KXI450" s="342"/>
      <c r="KXJ450" s="342"/>
      <c r="KXK450" s="342"/>
      <c r="KXL450" s="342"/>
      <c r="KXM450" s="342"/>
      <c r="KXN450" s="342"/>
      <c r="KXO450" s="342"/>
      <c r="KXP450" s="342"/>
      <c r="KXQ450" s="342"/>
      <c r="KXR450" s="342"/>
      <c r="KXS450" s="342"/>
      <c r="KXT450" s="342"/>
      <c r="KXU450" s="342"/>
      <c r="KXV450" s="342"/>
      <c r="KXW450" s="342"/>
      <c r="KXX450" s="342"/>
      <c r="KXY450" s="342"/>
      <c r="KXZ450" s="342"/>
      <c r="KYA450" s="342"/>
      <c r="KYB450" s="342"/>
      <c r="KYC450" s="342"/>
      <c r="KYD450" s="342"/>
      <c r="KYE450" s="342"/>
      <c r="KYF450" s="342"/>
      <c r="KYG450" s="342"/>
      <c r="KYH450" s="342"/>
      <c r="KYI450" s="342"/>
      <c r="KYJ450" s="342"/>
      <c r="KYK450" s="342"/>
      <c r="KYL450" s="342"/>
      <c r="KYM450" s="342"/>
      <c r="KYN450" s="342"/>
      <c r="KYO450" s="342"/>
      <c r="KYP450" s="342"/>
      <c r="KYQ450" s="342"/>
      <c r="KYR450" s="342"/>
      <c r="KYS450" s="342"/>
      <c r="KYT450" s="342"/>
      <c r="KYU450" s="342"/>
      <c r="KYV450" s="342"/>
      <c r="KYW450" s="342"/>
      <c r="KYX450" s="342"/>
      <c r="KYY450" s="342"/>
      <c r="KYZ450" s="342"/>
      <c r="KZA450" s="342"/>
      <c r="KZB450" s="342"/>
      <c r="KZC450" s="342"/>
      <c r="KZD450" s="342"/>
      <c r="KZE450" s="342"/>
      <c r="KZF450" s="342"/>
      <c r="KZG450" s="342"/>
      <c r="KZH450" s="342"/>
      <c r="KZI450" s="342"/>
      <c r="KZJ450" s="342"/>
      <c r="KZK450" s="342"/>
      <c r="KZL450" s="342"/>
      <c r="KZM450" s="342"/>
      <c r="KZN450" s="342"/>
      <c r="KZO450" s="342"/>
      <c r="KZP450" s="342"/>
      <c r="KZQ450" s="342"/>
      <c r="KZR450" s="342"/>
      <c r="KZS450" s="342"/>
      <c r="KZT450" s="342"/>
      <c r="KZU450" s="342"/>
      <c r="KZV450" s="342"/>
      <c r="KZW450" s="342"/>
      <c r="KZX450" s="342"/>
      <c r="KZY450" s="342"/>
      <c r="KZZ450" s="342"/>
      <c r="LAA450" s="342"/>
      <c r="LAB450" s="342"/>
      <c r="LAC450" s="342"/>
      <c r="LAD450" s="342"/>
      <c r="LAE450" s="342"/>
      <c r="LAF450" s="342"/>
      <c r="LAG450" s="342"/>
      <c r="LAH450" s="342"/>
      <c r="LAI450" s="342"/>
      <c r="LAJ450" s="342"/>
      <c r="LAK450" s="342"/>
      <c r="LAL450" s="342"/>
      <c r="LAM450" s="342"/>
      <c r="LAN450" s="342"/>
      <c r="LAO450" s="342"/>
      <c r="LAP450" s="342"/>
      <c r="LAQ450" s="342"/>
      <c r="LAR450" s="342"/>
      <c r="LAS450" s="342"/>
      <c r="LAT450" s="342"/>
      <c r="LAU450" s="342"/>
      <c r="LAV450" s="342"/>
      <c r="LAW450" s="342"/>
      <c r="LAX450" s="342"/>
      <c r="LAY450" s="342"/>
      <c r="LAZ450" s="342"/>
      <c r="LBA450" s="342"/>
      <c r="LBB450" s="342"/>
      <c r="LBC450" s="342"/>
      <c r="LBD450" s="342"/>
      <c r="LBE450" s="342"/>
      <c r="LBF450" s="342"/>
      <c r="LBG450" s="342"/>
      <c r="LBH450" s="342"/>
      <c r="LBI450" s="342"/>
      <c r="LBJ450" s="342"/>
      <c r="LBK450" s="342"/>
      <c r="LBL450" s="342"/>
      <c r="LBM450" s="342"/>
      <c r="LBN450" s="342"/>
      <c r="LBO450" s="342"/>
      <c r="LBP450" s="342"/>
      <c r="LBQ450" s="342"/>
      <c r="LBR450" s="342"/>
      <c r="LBS450" s="342"/>
      <c r="LBT450" s="342"/>
      <c r="LBU450" s="342"/>
      <c r="LBV450" s="342"/>
      <c r="LBW450" s="342"/>
      <c r="LBX450" s="342"/>
      <c r="LBY450" s="342"/>
      <c r="LBZ450" s="342"/>
      <c r="LCA450" s="342"/>
      <c r="LCB450" s="342"/>
      <c r="LCC450" s="342"/>
      <c r="LCD450" s="342"/>
      <c r="LCE450" s="342"/>
      <c r="LCF450" s="342"/>
      <c r="LCG450" s="342"/>
      <c r="LCH450" s="342"/>
      <c r="LCI450" s="342"/>
      <c r="LCJ450" s="342"/>
      <c r="LCK450" s="342"/>
      <c r="LCL450" s="342"/>
      <c r="LCM450" s="342"/>
      <c r="LCN450" s="342"/>
      <c r="LCO450" s="342"/>
      <c r="LCP450" s="342"/>
      <c r="LCQ450" s="342"/>
      <c r="LCR450" s="342"/>
      <c r="LCS450" s="342"/>
      <c r="LCT450" s="342"/>
      <c r="LCU450" s="342"/>
      <c r="LCV450" s="342"/>
      <c r="LCW450" s="342"/>
      <c r="LCX450" s="342"/>
      <c r="LCY450" s="342"/>
      <c r="LCZ450" s="342"/>
      <c r="LDA450" s="342"/>
      <c r="LDB450" s="342"/>
      <c r="LDC450" s="342"/>
      <c r="LDD450" s="342"/>
      <c r="LDE450" s="342"/>
      <c r="LDF450" s="342"/>
      <c r="LDG450" s="342"/>
      <c r="LDH450" s="342"/>
      <c r="LDI450" s="342"/>
      <c r="LDJ450" s="342"/>
      <c r="LDK450" s="342"/>
      <c r="LDL450" s="342"/>
      <c r="LDM450" s="342"/>
      <c r="LDN450" s="342"/>
      <c r="LDO450" s="342"/>
      <c r="LDP450" s="342"/>
      <c r="LDQ450" s="342"/>
      <c r="LDR450" s="342"/>
      <c r="LDS450" s="342"/>
      <c r="LDT450" s="342"/>
      <c r="LDU450" s="342"/>
      <c r="LDV450" s="342"/>
      <c r="LDW450" s="342"/>
      <c r="LDX450" s="342"/>
      <c r="LDY450" s="342"/>
      <c r="LDZ450" s="342"/>
      <c r="LEA450" s="342"/>
      <c r="LEB450" s="342"/>
      <c r="LEC450" s="342"/>
      <c r="LED450" s="342"/>
      <c r="LEE450" s="342"/>
      <c r="LEF450" s="342"/>
      <c r="LEG450" s="342"/>
      <c r="LEH450" s="342"/>
      <c r="LEI450" s="342"/>
      <c r="LEJ450" s="342"/>
      <c r="LEK450" s="342"/>
      <c r="LEL450" s="342"/>
      <c r="LEM450" s="342"/>
      <c r="LEN450" s="342"/>
      <c r="LEO450" s="342"/>
      <c r="LEP450" s="342"/>
      <c r="LEQ450" s="342"/>
      <c r="LER450" s="342"/>
      <c r="LES450" s="342"/>
      <c r="LET450" s="342"/>
      <c r="LEU450" s="342"/>
      <c r="LEV450" s="342"/>
      <c r="LEW450" s="342"/>
      <c r="LEX450" s="342"/>
      <c r="LEY450" s="342"/>
      <c r="LEZ450" s="342"/>
      <c r="LFA450" s="342"/>
      <c r="LFB450" s="342"/>
      <c r="LFC450" s="342"/>
      <c r="LFD450" s="342"/>
      <c r="LFE450" s="342"/>
      <c r="LFF450" s="342"/>
      <c r="LFG450" s="342"/>
      <c r="LFH450" s="342"/>
      <c r="LFI450" s="342"/>
      <c r="LFJ450" s="342"/>
      <c r="LFK450" s="342"/>
      <c r="LFL450" s="342"/>
      <c r="LFM450" s="342"/>
      <c r="LFN450" s="342"/>
      <c r="LFO450" s="342"/>
      <c r="LFP450" s="342"/>
      <c r="LFQ450" s="342"/>
      <c r="LFR450" s="342"/>
      <c r="LFS450" s="342"/>
      <c r="LFT450" s="342"/>
      <c r="LFU450" s="342"/>
      <c r="LFV450" s="342"/>
      <c r="LFW450" s="342"/>
      <c r="LFX450" s="342"/>
      <c r="LFY450" s="342"/>
      <c r="LFZ450" s="342"/>
      <c r="LGA450" s="342"/>
      <c r="LGB450" s="342"/>
      <c r="LGC450" s="342"/>
      <c r="LGD450" s="342"/>
      <c r="LGE450" s="342"/>
      <c r="LGF450" s="342"/>
      <c r="LGG450" s="342"/>
      <c r="LGH450" s="342"/>
      <c r="LGI450" s="342"/>
      <c r="LGJ450" s="342"/>
      <c r="LGK450" s="342"/>
      <c r="LGL450" s="342"/>
      <c r="LGM450" s="342"/>
      <c r="LGN450" s="342"/>
      <c r="LGO450" s="342"/>
      <c r="LGP450" s="342"/>
      <c r="LGQ450" s="342"/>
      <c r="LGR450" s="342"/>
      <c r="LGS450" s="342"/>
      <c r="LGT450" s="342"/>
      <c r="LGU450" s="342"/>
      <c r="LGV450" s="342"/>
      <c r="LGW450" s="342"/>
      <c r="LGX450" s="342"/>
      <c r="LGY450" s="342"/>
      <c r="LGZ450" s="342"/>
      <c r="LHA450" s="342"/>
      <c r="LHB450" s="342"/>
      <c r="LHC450" s="342"/>
      <c r="LHD450" s="342"/>
      <c r="LHE450" s="342"/>
      <c r="LHF450" s="342"/>
      <c r="LHG450" s="342"/>
      <c r="LHH450" s="342"/>
      <c r="LHI450" s="342"/>
      <c r="LHJ450" s="342"/>
      <c r="LHK450" s="342"/>
      <c r="LHL450" s="342"/>
      <c r="LHM450" s="342"/>
      <c r="LHN450" s="342"/>
      <c r="LHO450" s="342"/>
      <c r="LHP450" s="342"/>
      <c r="LHQ450" s="342"/>
      <c r="LHR450" s="342"/>
      <c r="LHS450" s="342"/>
      <c r="LHT450" s="342"/>
      <c r="LHU450" s="342"/>
      <c r="LHV450" s="342"/>
      <c r="LHW450" s="342"/>
      <c r="LHX450" s="342"/>
      <c r="LHY450" s="342"/>
      <c r="LHZ450" s="342"/>
      <c r="LIA450" s="342"/>
      <c r="LIB450" s="342"/>
      <c r="LIC450" s="342"/>
      <c r="LID450" s="342"/>
      <c r="LIE450" s="342"/>
      <c r="LIF450" s="342"/>
      <c r="LIG450" s="342"/>
      <c r="LIH450" s="342"/>
      <c r="LII450" s="342"/>
      <c r="LIJ450" s="342"/>
      <c r="LIK450" s="342"/>
      <c r="LIL450" s="342"/>
      <c r="LIM450" s="342"/>
      <c r="LIN450" s="342"/>
      <c r="LIO450" s="342"/>
      <c r="LIP450" s="342"/>
      <c r="LIQ450" s="342"/>
      <c r="LIR450" s="342"/>
      <c r="LIS450" s="342"/>
      <c r="LIT450" s="342"/>
      <c r="LIU450" s="342"/>
      <c r="LIV450" s="342"/>
      <c r="LIW450" s="342"/>
      <c r="LIX450" s="342"/>
      <c r="LIY450" s="342"/>
      <c r="LIZ450" s="342"/>
      <c r="LJA450" s="342"/>
      <c r="LJB450" s="342"/>
      <c r="LJC450" s="342"/>
      <c r="LJD450" s="342"/>
      <c r="LJE450" s="342"/>
      <c r="LJF450" s="342"/>
      <c r="LJG450" s="342"/>
      <c r="LJH450" s="342"/>
      <c r="LJI450" s="342"/>
      <c r="LJJ450" s="342"/>
      <c r="LJK450" s="342"/>
      <c r="LJL450" s="342"/>
      <c r="LJM450" s="342"/>
      <c r="LJN450" s="342"/>
      <c r="LJO450" s="342"/>
      <c r="LJP450" s="342"/>
      <c r="LJQ450" s="342"/>
      <c r="LJR450" s="342"/>
      <c r="LJS450" s="342"/>
      <c r="LJT450" s="342"/>
      <c r="LJU450" s="342"/>
      <c r="LJV450" s="342"/>
      <c r="LJW450" s="342"/>
      <c r="LJX450" s="342"/>
      <c r="LJY450" s="342"/>
      <c r="LJZ450" s="342"/>
      <c r="LKA450" s="342"/>
      <c r="LKB450" s="342"/>
      <c r="LKC450" s="342"/>
      <c r="LKD450" s="342"/>
      <c r="LKE450" s="342"/>
      <c r="LKF450" s="342"/>
      <c r="LKG450" s="342"/>
      <c r="LKH450" s="342"/>
      <c r="LKI450" s="342"/>
      <c r="LKJ450" s="342"/>
      <c r="LKK450" s="342"/>
      <c r="LKL450" s="342"/>
      <c r="LKM450" s="342"/>
      <c r="LKN450" s="342"/>
      <c r="LKO450" s="342"/>
      <c r="LKP450" s="342"/>
      <c r="LKQ450" s="342"/>
      <c r="LKR450" s="342"/>
      <c r="LKS450" s="342"/>
      <c r="LKT450" s="342"/>
      <c r="LKU450" s="342"/>
      <c r="LKV450" s="342"/>
      <c r="LKW450" s="342"/>
      <c r="LKX450" s="342"/>
      <c r="LKY450" s="342"/>
      <c r="LKZ450" s="342"/>
      <c r="LLA450" s="342"/>
      <c r="LLB450" s="342"/>
      <c r="LLC450" s="342"/>
      <c r="LLD450" s="342"/>
      <c r="LLE450" s="342"/>
      <c r="LLF450" s="342"/>
      <c r="LLG450" s="342"/>
      <c r="LLH450" s="342"/>
      <c r="LLI450" s="342"/>
      <c r="LLJ450" s="342"/>
      <c r="LLK450" s="342"/>
      <c r="LLL450" s="342"/>
      <c r="LLM450" s="342"/>
      <c r="LLN450" s="342"/>
      <c r="LLO450" s="342"/>
      <c r="LLP450" s="342"/>
      <c r="LLQ450" s="342"/>
      <c r="LLR450" s="342"/>
      <c r="LLS450" s="342"/>
      <c r="LLT450" s="342"/>
      <c r="LLU450" s="342"/>
      <c r="LLV450" s="342"/>
      <c r="LLW450" s="342"/>
      <c r="LLX450" s="342"/>
      <c r="LLY450" s="342"/>
      <c r="LLZ450" s="342"/>
      <c r="LMA450" s="342"/>
      <c r="LMB450" s="342"/>
      <c r="LMC450" s="342"/>
      <c r="LMD450" s="342"/>
      <c r="LME450" s="342"/>
      <c r="LMF450" s="342"/>
      <c r="LMG450" s="342"/>
      <c r="LMH450" s="342"/>
      <c r="LMI450" s="342"/>
      <c r="LMJ450" s="342"/>
      <c r="LMK450" s="342"/>
      <c r="LML450" s="342"/>
      <c r="LMM450" s="342"/>
      <c r="LMN450" s="342"/>
      <c r="LMO450" s="342"/>
      <c r="LMP450" s="342"/>
      <c r="LMQ450" s="342"/>
      <c r="LMR450" s="342"/>
      <c r="LMS450" s="342"/>
      <c r="LMT450" s="342"/>
      <c r="LMU450" s="342"/>
      <c r="LMV450" s="342"/>
      <c r="LMW450" s="342"/>
      <c r="LMX450" s="342"/>
      <c r="LMY450" s="342"/>
      <c r="LMZ450" s="342"/>
      <c r="LNA450" s="342"/>
      <c r="LNB450" s="342"/>
      <c r="LNC450" s="342"/>
      <c r="LND450" s="342"/>
      <c r="LNE450" s="342"/>
      <c r="LNF450" s="342"/>
      <c r="LNG450" s="342"/>
      <c r="LNH450" s="342"/>
      <c r="LNI450" s="342"/>
      <c r="LNJ450" s="342"/>
      <c r="LNK450" s="342"/>
      <c r="LNL450" s="342"/>
      <c r="LNM450" s="342"/>
      <c r="LNN450" s="342"/>
      <c r="LNO450" s="342"/>
      <c r="LNP450" s="342"/>
      <c r="LNQ450" s="342"/>
      <c r="LNR450" s="342"/>
      <c r="LNS450" s="342"/>
      <c r="LNT450" s="342"/>
      <c r="LNU450" s="342"/>
      <c r="LNV450" s="342"/>
      <c r="LNW450" s="342"/>
      <c r="LNX450" s="342"/>
      <c r="LNY450" s="342"/>
      <c r="LNZ450" s="342"/>
      <c r="LOA450" s="342"/>
      <c r="LOB450" s="342"/>
      <c r="LOC450" s="342"/>
      <c r="LOD450" s="342"/>
      <c r="LOE450" s="342"/>
      <c r="LOF450" s="342"/>
      <c r="LOG450" s="342"/>
      <c r="LOH450" s="342"/>
      <c r="LOI450" s="342"/>
      <c r="LOJ450" s="342"/>
      <c r="LOK450" s="342"/>
      <c r="LOL450" s="342"/>
      <c r="LOM450" s="342"/>
      <c r="LON450" s="342"/>
      <c r="LOO450" s="342"/>
      <c r="LOP450" s="342"/>
      <c r="LOQ450" s="342"/>
      <c r="LOR450" s="342"/>
      <c r="LOS450" s="342"/>
      <c r="LOT450" s="342"/>
      <c r="LOU450" s="342"/>
      <c r="LOV450" s="342"/>
      <c r="LOW450" s="342"/>
      <c r="LOX450" s="342"/>
      <c r="LOY450" s="342"/>
      <c r="LOZ450" s="342"/>
      <c r="LPA450" s="342"/>
      <c r="LPB450" s="342"/>
      <c r="LPC450" s="342"/>
      <c r="LPD450" s="342"/>
      <c r="LPE450" s="342"/>
      <c r="LPF450" s="342"/>
      <c r="LPG450" s="342"/>
      <c r="LPH450" s="342"/>
      <c r="LPI450" s="342"/>
      <c r="LPJ450" s="342"/>
      <c r="LPK450" s="342"/>
      <c r="LPL450" s="342"/>
      <c r="LPM450" s="342"/>
      <c r="LPN450" s="342"/>
      <c r="LPO450" s="342"/>
      <c r="LPP450" s="342"/>
      <c r="LPQ450" s="342"/>
      <c r="LPR450" s="342"/>
      <c r="LPS450" s="342"/>
      <c r="LPT450" s="342"/>
      <c r="LPU450" s="342"/>
      <c r="LPV450" s="342"/>
      <c r="LPW450" s="342"/>
      <c r="LPX450" s="342"/>
      <c r="LPY450" s="342"/>
      <c r="LPZ450" s="342"/>
      <c r="LQA450" s="342"/>
      <c r="LQB450" s="342"/>
      <c r="LQC450" s="342"/>
      <c r="LQD450" s="342"/>
      <c r="LQE450" s="342"/>
      <c r="LQF450" s="342"/>
      <c r="LQG450" s="342"/>
      <c r="LQH450" s="342"/>
      <c r="LQI450" s="342"/>
      <c r="LQJ450" s="342"/>
      <c r="LQK450" s="342"/>
      <c r="LQL450" s="342"/>
      <c r="LQM450" s="342"/>
      <c r="LQN450" s="342"/>
      <c r="LQO450" s="342"/>
      <c r="LQP450" s="342"/>
      <c r="LQQ450" s="342"/>
      <c r="LQR450" s="342"/>
      <c r="LQS450" s="342"/>
      <c r="LQT450" s="342"/>
      <c r="LQU450" s="342"/>
      <c r="LQV450" s="342"/>
      <c r="LQW450" s="342"/>
      <c r="LQX450" s="342"/>
      <c r="LQY450" s="342"/>
      <c r="LQZ450" s="342"/>
      <c r="LRA450" s="342"/>
      <c r="LRB450" s="342"/>
      <c r="LRC450" s="342"/>
      <c r="LRD450" s="342"/>
      <c r="LRE450" s="342"/>
      <c r="LRF450" s="342"/>
      <c r="LRG450" s="342"/>
      <c r="LRH450" s="342"/>
      <c r="LRI450" s="342"/>
      <c r="LRJ450" s="342"/>
      <c r="LRK450" s="342"/>
      <c r="LRL450" s="342"/>
      <c r="LRM450" s="342"/>
      <c r="LRN450" s="342"/>
      <c r="LRO450" s="342"/>
      <c r="LRP450" s="342"/>
      <c r="LRQ450" s="342"/>
      <c r="LRR450" s="342"/>
      <c r="LRS450" s="342"/>
      <c r="LRT450" s="342"/>
      <c r="LRU450" s="342"/>
      <c r="LRV450" s="342"/>
      <c r="LRW450" s="342"/>
      <c r="LRX450" s="342"/>
      <c r="LRY450" s="342"/>
      <c r="LRZ450" s="342"/>
      <c r="LSA450" s="342"/>
      <c r="LSB450" s="342"/>
      <c r="LSC450" s="342"/>
      <c r="LSD450" s="342"/>
      <c r="LSE450" s="342"/>
      <c r="LSF450" s="342"/>
      <c r="LSG450" s="342"/>
      <c r="LSH450" s="342"/>
      <c r="LSI450" s="342"/>
      <c r="LSJ450" s="342"/>
      <c r="LSK450" s="342"/>
      <c r="LSL450" s="342"/>
      <c r="LSM450" s="342"/>
      <c r="LSN450" s="342"/>
      <c r="LSO450" s="342"/>
      <c r="LSP450" s="342"/>
      <c r="LSQ450" s="342"/>
      <c r="LSR450" s="342"/>
      <c r="LSS450" s="342"/>
      <c r="LST450" s="342"/>
      <c r="LSU450" s="342"/>
      <c r="LSV450" s="342"/>
      <c r="LSW450" s="342"/>
      <c r="LSX450" s="342"/>
      <c r="LSY450" s="342"/>
      <c r="LSZ450" s="342"/>
      <c r="LTA450" s="342"/>
      <c r="LTB450" s="342"/>
      <c r="LTC450" s="342"/>
      <c r="LTD450" s="342"/>
      <c r="LTE450" s="342"/>
      <c r="LTF450" s="342"/>
      <c r="LTG450" s="342"/>
      <c r="LTH450" s="342"/>
      <c r="LTI450" s="342"/>
      <c r="LTJ450" s="342"/>
      <c r="LTK450" s="342"/>
      <c r="LTL450" s="342"/>
      <c r="LTM450" s="342"/>
      <c r="LTN450" s="342"/>
      <c r="LTO450" s="342"/>
      <c r="LTP450" s="342"/>
      <c r="LTQ450" s="342"/>
      <c r="LTR450" s="342"/>
      <c r="LTS450" s="342"/>
      <c r="LTT450" s="342"/>
      <c r="LTU450" s="342"/>
      <c r="LTV450" s="342"/>
      <c r="LTW450" s="342"/>
      <c r="LTX450" s="342"/>
      <c r="LTY450" s="342"/>
      <c r="LTZ450" s="342"/>
      <c r="LUA450" s="342"/>
      <c r="LUB450" s="342"/>
      <c r="LUC450" s="342"/>
      <c r="LUD450" s="342"/>
      <c r="LUE450" s="342"/>
      <c r="LUF450" s="342"/>
      <c r="LUG450" s="342"/>
      <c r="LUH450" s="342"/>
      <c r="LUI450" s="342"/>
      <c r="LUJ450" s="342"/>
      <c r="LUK450" s="342"/>
      <c r="LUL450" s="342"/>
      <c r="LUM450" s="342"/>
      <c r="LUN450" s="342"/>
      <c r="LUO450" s="342"/>
      <c r="LUP450" s="342"/>
      <c r="LUQ450" s="342"/>
      <c r="LUR450" s="342"/>
      <c r="LUS450" s="342"/>
      <c r="LUT450" s="342"/>
      <c r="LUU450" s="342"/>
      <c r="LUV450" s="342"/>
      <c r="LUW450" s="342"/>
      <c r="LUX450" s="342"/>
      <c r="LUY450" s="342"/>
      <c r="LUZ450" s="342"/>
      <c r="LVA450" s="342"/>
      <c r="LVB450" s="342"/>
      <c r="LVC450" s="342"/>
      <c r="LVD450" s="342"/>
      <c r="LVE450" s="342"/>
      <c r="LVF450" s="342"/>
      <c r="LVG450" s="342"/>
      <c r="LVH450" s="342"/>
      <c r="LVI450" s="342"/>
      <c r="LVJ450" s="342"/>
      <c r="LVK450" s="342"/>
      <c r="LVL450" s="342"/>
      <c r="LVM450" s="342"/>
      <c r="LVN450" s="342"/>
      <c r="LVO450" s="342"/>
      <c r="LVP450" s="342"/>
      <c r="LVQ450" s="342"/>
      <c r="LVR450" s="342"/>
      <c r="LVS450" s="342"/>
      <c r="LVT450" s="342"/>
      <c r="LVU450" s="342"/>
      <c r="LVV450" s="342"/>
      <c r="LVW450" s="342"/>
      <c r="LVX450" s="342"/>
      <c r="LVY450" s="342"/>
      <c r="LVZ450" s="342"/>
      <c r="LWA450" s="342"/>
      <c r="LWB450" s="342"/>
      <c r="LWC450" s="342"/>
      <c r="LWD450" s="342"/>
      <c r="LWE450" s="342"/>
      <c r="LWF450" s="342"/>
      <c r="LWG450" s="342"/>
      <c r="LWH450" s="342"/>
      <c r="LWI450" s="342"/>
      <c r="LWJ450" s="342"/>
      <c r="LWK450" s="342"/>
      <c r="LWL450" s="342"/>
      <c r="LWM450" s="342"/>
      <c r="LWN450" s="342"/>
      <c r="LWO450" s="342"/>
      <c r="LWP450" s="342"/>
      <c r="LWQ450" s="342"/>
      <c r="LWR450" s="342"/>
      <c r="LWS450" s="342"/>
      <c r="LWT450" s="342"/>
      <c r="LWU450" s="342"/>
      <c r="LWV450" s="342"/>
      <c r="LWW450" s="342"/>
      <c r="LWX450" s="342"/>
      <c r="LWY450" s="342"/>
      <c r="LWZ450" s="342"/>
      <c r="LXA450" s="342"/>
      <c r="LXB450" s="342"/>
      <c r="LXC450" s="342"/>
      <c r="LXD450" s="342"/>
      <c r="LXE450" s="342"/>
      <c r="LXF450" s="342"/>
      <c r="LXG450" s="342"/>
      <c r="LXH450" s="342"/>
      <c r="LXI450" s="342"/>
      <c r="LXJ450" s="342"/>
      <c r="LXK450" s="342"/>
      <c r="LXL450" s="342"/>
      <c r="LXM450" s="342"/>
      <c r="LXN450" s="342"/>
      <c r="LXO450" s="342"/>
      <c r="LXP450" s="342"/>
      <c r="LXQ450" s="342"/>
      <c r="LXR450" s="342"/>
      <c r="LXS450" s="342"/>
      <c r="LXT450" s="342"/>
      <c r="LXU450" s="342"/>
      <c r="LXV450" s="342"/>
      <c r="LXW450" s="342"/>
      <c r="LXX450" s="342"/>
      <c r="LXY450" s="342"/>
      <c r="LXZ450" s="342"/>
      <c r="LYA450" s="342"/>
      <c r="LYB450" s="342"/>
      <c r="LYC450" s="342"/>
      <c r="LYD450" s="342"/>
      <c r="LYE450" s="342"/>
      <c r="LYF450" s="342"/>
      <c r="LYG450" s="342"/>
      <c r="LYH450" s="342"/>
      <c r="LYI450" s="342"/>
      <c r="LYJ450" s="342"/>
      <c r="LYK450" s="342"/>
      <c r="LYL450" s="342"/>
      <c r="LYM450" s="342"/>
      <c r="LYN450" s="342"/>
      <c r="LYO450" s="342"/>
      <c r="LYP450" s="342"/>
      <c r="LYQ450" s="342"/>
      <c r="LYR450" s="342"/>
      <c r="LYS450" s="342"/>
      <c r="LYT450" s="342"/>
      <c r="LYU450" s="342"/>
      <c r="LYV450" s="342"/>
      <c r="LYW450" s="342"/>
      <c r="LYX450" s="342"/>
      <c r="LYY450" s="342"/>
      <c r="LYZ450" s="342"/>
      <c r="LZA450" s="342"/>
      <c r="LZB450" s="342"/>
      <c r="LZC450" s="342"/>
      <c r="LZD450" s="342"/>
      <c r="LZE450" s="342"/>
      <c r="LZF450" s="342"/>
      <c r="LZG450" s="342"/>
      <c r="LZH450" s="342"/>
      <c r="LZI450" s="342"/>
      <c r="LZJ450" s="342"/>
      <c r="LZK450" s="342"/>
      <c r="LZL450" s="342"/>
      <c r="LZM450" s="342"/>
      <c r="LZN450" s="342"/>
      <c r="LZO450" s="342"/>
      <c r="LZP450" s="342"/>
      <c r="LZQ450" s="342"/>
      <c r="LZR450" s="342"/>
      <c r="LZS450" s="342"/>
      <c r="LZT450" s="342"/>
      <c r="LZU450" s="342"/>
      <c r="LZV450" s="342"/>
      <c r="LZW450" s="342"/>
      <c r="LZX450" s="342"/>
      <c r="LZY450" s="342"/>
      <c r="LZZ450" s="342"/>
      <c r="MAA450" s="342"/>
      <c r="MAB450" s="342"/>
      <c r="MAC450" s="342"/>
      <c r="MAD450" s="342"/>
      <c r="MAE450" s="342"/>
      <c r="MAF450" s="342"/>
      <c r="MAG450" s="342"/>
      <c r="MAH450" s="342"/>
      <c r="MAI450" s="342"/>
      <c r="MAJ450" s="342"/>
      <c r="MAK450" s="342"/>
      <c r="MAL450" s="342"/>
      <c r="MAM450" s="342"/>
      <c r="MAN450" s="342"/>
      <c r="MAO450" s="342"/>
      <c r="MAP450" s="342"/>
      <c r="MAQ450" s="342"/>
      <c r="MAR450" s="342"/>
      <c r="MAS450" s="342"/>
      <c r="MAT450" s="342"/>
      <c r="MAU450" s="342"/>
      <c r="MAV450" s="342"/>
      <c r="MAW450" s="342"/>
      <c r="MAX450" s="342"/>
      <c r="MAY450" s="342"/>
      <c r="MAZ450" s="342"/>
      <c r="MBA450" s="342"/>
      <c r="MBB450" s="342"/>
      <c r="MBC450" s="342"/>
      <c r="MBD450" s="342"/>
      <c r="MBE450" s="342"/>
      <c r="MBF450" s="342"/>
      <c r="MBG450" s="342"/>
      <c r="MBH450" s="342"/>
      <c r="MBI450" s="342"/>
      <c r="MBJ450" s="342"/>
      <c r="MBK450" s="342"/>
      <c r="MBL450" s="342"/>
      <c r="MBM450" s="342"/>
      <c r="MBN450" s="342"/>
      <c r="MBO450" s="342"/>
      <c r="MBP450" s="342"/>
      <c r="MBQ450" s="342"/>
      <c r="MBR450" s="342"/>
      <c r="MBS450" s="342"/>
      <c r="MBT450" s="342"/>
      <c r="MBU450" s="342"/>
      <c r="MBV450" s="342"/>
      <c r="MBW450" s="342"/>
      <c r="MBX450" s="342"/>
      <c r="MBY450" s="342"/>
      <c r="MBZ450" s="342"/>
      <c r="MCA450" s="342"/>
      <c r="MCB450" s="342"/>
      <c r="MCC450" s="342"/>
      <c r="MCD450" s="342"/>
      <c r="MCE450" s="342"/>
      <c r="MCF450" s="342"/>
      <c r="MCG450" s="342"/>
      <c r="MCH450" s="342"/>
      <c r="MCI450" s="342"/>
      <c r="MCJ450" s="342"/>
      <c r="MCK450" s="342"/>
      <c r="MCL450" s="342"/>
      <c r="MCM450" s="342"/>
      <c r="MCN450" s="342"/>
      <c r="MCO450" s="342"/>
      <c r="MCP450" s="342"/>
      <c r="MCQ450" s="342"/>
      <c r="MCR450" s="342"/>
      <c r="MCS450" s="342"/>
      <c r="MCT450" s="342"/>
      <c r="MCU450" s="342"/>
      <c r="MCV450" s="342"/>
      <c r="MCW450" s="342"/>
      <c r="MCX450" s="342"/>
      <c r="MCY450" s="342"/>
      <c r="MCZ450" s="342"/>
      <c r="MDA450" s="342"/>
      <c r="MDB450" s="342"/>
      <c r="MDC450" s="342"/>
      <c r="MDD450" s="342"/>
      <c r="MDE450" s="342"/>
      <c r="MDF450" s="342"/>
      <c r="MDG450" s="342"/>
      <c r="MDH450" s="342"/>
      <c r="MDI450" s="342"/>
      <c r="MDJ450" s="342"/>
      <c r="MDK450" s="342"/>
      <c r="MDL450" s="342"/>
      <c r="MDM450" s="342"/>
      <c r="MDN450" s="342"/>
      <c r="MDO450" s="342"/>
      <c r="MDP450" s="342"/>
      <c r="MDQ450" s="342"/>
      <c r="MDR450" s="342"/>
      <c r="MDS450" s="342"/>
      <c r="MDT450" s="342"/>
      <c r="MDU450" s="342"/>
      <c r="MDV450" s="342"/>
      <c r="MDW450" s="342"/>
      <c r="MDX450" s="342"/>
      <c r="MDY450" s="342"/>
      <c r="MDZ450" s="342"/>
      <c r="MEA450" s="342"/>
      <c r="MEB450" s="342"/>
      <c r="MEC450" s="342"/>
      <c r="MED450" s="342"/>
      <c r="MEE450" s="342"/>
      <c r="MEF450" s="342"/>
      <c r="MEG450" s="342"/>
      <c r="MEH450" s="342"/>
      <c r="MEI450" s="342"/>
      <c r="MEJ450" s="342"/>
      <c r="MEK450" s="342"/>
      <c r="MEL450" s="342"/>
      <c r="MEM450" s="342"/>
      <c r="MEN450" s="342"/>
      <c r="MEO450" s="342"/>
      <c r="MEP450" s="342"/>
      <c r="MEQ450" s="342"/>
      <c r="MER450" s="342"/>
      <c r="MES450" s="342"/>
      <c r="MET450" s="342"/>
      <c r="MEU450" s="342"/>
      <c r="MEV450" s="342"/>
      <c r="MEW450" s="342"/>
      <c r="MEX450" s="342"/>
      <c r="MEY450" s="342"/>
      <c r="MEZ450" s="342"/>
      <c r="MFA450" s="342"/>
      <c r="MFB450" s="342"/>
      <c r="MFC450" s="342"/>
      <c r="MFD450" s="342"/>
      <c r="MFE450" s="342"/>
      <c r="MFF450" s="342"/>
      <c r="MFG450" s="342"/>
      <c r="MFH450" s="342"/>
      <c r="MFI450" s="342"/>
      <c r="MFJ450" s="342"/>
      <c r="MFK450" s="342"/>
      <c r="MFL450" s="342"/>
      <c r="MFM450" s="342"/>
      <c r="MFN450" s="342"/>
      <c r="MFO450" s="342"/>
      <c r="MFP450" s="342"/>
      <c r="MFQ450" s="342"/>
      <c r="MFR450" s="342"/>
      <c r="MFS450" s="342"/>
      <c r="MFT450" s="342"/>
      <c r="MFU450" s="342"/>
      <c r="MFV450" s="342"/>
      <c r="MFW450" s="342"/>
      <c r="MFX450" s="342"/>
      <c r="MFY450" s="342"/>
      <c r="MFZ450" s="342"/>
      <c r="MGA450" s="342"/>
      <c r="MGB450" s="342"/>
      <c r="MGC450" s="342"/>
      <c r="MGD450" s="342"/>
      <c r="MGE450" s="342"/>
      <c r="MGF450" s="342"/>
      <c r="MGG450" s="342"/>
      <c r="MGH450" s="342"/>
      <c r="MGI450" s="342"/>
      <c r="MGJ450" s="342"/>
      <c r="MGK450" s="342"/>
      <c r="MGL450" s="342"/>
      <c r="MGM450" s="342"/>
      <c r="MGN450" s="342"/>
      <c r="MGO450" s="342"/>
      <c r="MGP450" s="342"/>
      <c r="MGQ450" s="342"/>
      <c r="MGR450" s="342"/>
      <c r="MGS450" s="342"/>
      <c r="MGT450" s="342"/>
      <c r="MGU450" s="342"/>
      <c r="MGV450" s="342"/>
      <c r="MGW450" s="342"/>
      <c r="MGX450" s="342"/>
      <c r="MGY450" s="342"/>
      <c r="MGZ450" s="342"/>
      <c r="MHA450" s="342"/>
      <c r="MHB450" s="342"/>
      <c r="MHC450" s="342"/>
      <c r="MHD450" s="342"/>
      <c r="MHE450" s="342"/>
      <c r="MHF450" s="342"/>
      <c r="MHG450" s="342"/>
      <c r="MHH450" s="342"/>
      <c r="MHI450" s="342"/>
      <c r="MHJ450" s="342"/>
      <c r="MHK450" s="342"/>
      <c r="MHL450" s="342"/>
      <c r="MHM450" s="342"/>
      <c r="MHN450" s="342"/>
      <c r="MHO450" s="342"/>
      <c r="MHP450" s="342"/>
      <c r="MHQ450" s="342"/>
      <c r="MHR450" s="342"/>
      <c r="MHS450" s="342"/>
      <c r="MHT450" s="342"/>
      <c r="MHU450" s="342"/>
      <c r="MHV450" s="342"/>
      <c r="MHW450" s="342"/>
      <c r="MHX450" s="342"/>
      <c r="MHY450" s="342"/>
      <c r="MHZ450" s="342"/>
      <c r="MIA450" s="342"/>
      <c r="MIB450" s="342"/>
      <c r="MIC450" s="342"/>
      <c r="MID450" s="342"/>
      <c r="MIE450" s="342"/>
      <c r="MIF450" s="342"/>
      <c r="MIG450" s="342"/>
      <c r="MIH450" s="342"/>
      <c r="MII450" s="342"/>
      <c r="MIJ450" s="342"/>
      <c r="MIK450" s="342"/>
      <c r="MIL450" s="342"/>
      <c r="MIM450" s="342"/>
      <c r="MIN450" s="342"/>
      <c r="MIO450" s="342"/>
      <c r="MIP450" s="342"/>
      <c r="MIQ450" s="342"/>
      <c r="MIR450" s="342"/>
      <c r="MIS450" s="342"/>
      <c r="MIT450" s="342"/>
      <c r="MIU450" s="342"/>
      <c r="MIV450" s="342"/>
      <c r="MIW450" s="342"/>
      <c r="MIX450" s="342"/>
      <c r="MIY450" s="342"/>
      <c r="MIZ450" s="342"/>
      <c r="MJA450" s="342"/>
      <c r="MJB450" s="342"/>
      <c r="MJC450" s="342"/>
      <c r="MJD450" s="342"/>
      <c r="MJE450" s="342"/>
      <c r="MJF450" s="342"/>
      <c r="MJG450" s="342"/>
      <c r="MJH450" s="342"/>
      <c r="MJI450" s="342"/>
      <c r="MJJ450" s="342"/>
      <c r="MJK450" s="342"/>
      <c r="MJL450" s="342"/>
      <c r="MJM450" s="342"/>
      <c r="MJN450" s="342"/>
      <c r="MJO450" s="342"/>
      <c r="MJP450" s="342"/>
      <c r="MJQ450" s="342"/>
      <c r="MJR450" s="342"/>
      <c r="MJS450" s="342"/>
      <c r="MJT450" s="342"/>
      <c r="MJU450" s="342"/>
      <c r="MJV450" s="342"/>
      <c r="MJW450" s="342"/>
      <c r="MJX450" s="342"/>
      <c r="MJY450" s="342"/>
      <c r="MJZ450" s="342"/>
      <c r="MKA450" s="342"/>
      <c r="MKB450" s="342"/>
      <c r="MKC450" s="342"/>
      <c r="MKD450" s="342"/>
      <c r="MKE450" s="342"/>
      <c r="MKF450" s="342"/>
      <c r="MKG450" s="342"/>
      <c r="MKH450" s="342"/>
      <c r="MKI450" s="342"/>
      <c r="MKJ450" s="342"/>
      <c r="MKK450" s="342"/>
      <c r="MKL450" s="342"/>
      <c r="MKM450" s="342"/>
      <c r="MKN450" s="342"/>
      <c r="MKO450" s="342"/>
      <c r="MKP450" s="342"/>
      <c r="MKQ450" s="342"/>
      <c r="MKR450" s="342"/>
      <c r="MKS450" s="342"/>
      <c r="MKT450" s="342"/>
      <c r="MKU450" s="342"/>
      <c r="MKV450" s="342"/>
      <c r="MKW450" s="342"/>
      <c r="MKX450" s="342"/>
      <c r="MKY450" s="342"/>
      <c r="MKZ450" s="342"/>
      <c r="MLA450" s="342"/>
      <c r="MLB450" s="342"/>
      <c r="MLC450" s="342"/>
      <c r="MLD450" s="342"/>
      <c r="MLE450" s="342"/>
      <c r="MLF450" s="342"/>
      <c r="MLG450" s="342"/>
      <c r="MLH450" s="342"/>
      <c r="MLI450" s="342"/>
      <c r="MLJ450" s="342"/>
      <c r="MLK450" s="342"/>
      <c r="MLL450" s="342"/>
      <c r="MLM450" s="342"/>
      <c r="MLN450" s="342"/>
      <c r="MLO450" s="342"/>
      <c r="MLP450" s="342"/>
      <c r="MLQ450" s="342"/>
      <c r="MLR450" s="342"/>
      <c r="MLS450" s="342"/>
      <c r="MLT450" s="342"/>
      <c r="MLU450" s="342"/>
      <c r="MLV450" s="342"/>
      <c r="MLW450" s="342"/>
      <c r="MLX450" s="342"/>
      <c r="MLY450" s="342"/>
      <c r="MLZ450" s="342"/>
      <c r="MMA450" s="342"/>
      <c r="MMB450" s="342"/>
      <c r="MMC450" s="342"/>
      <c r="MMD450" s="342"/>
      <c r="MME450" s="342"/>
      <c r="MMF450" s="342"/>
      <c r="MMG450" s="342"/>
      <c r="MMH450" s="342"/>
      <c r="MMI450" s="342"/>
      <c r="MMJ450" s="342"/>
      <c r="MMK450" s="342"/>
      <c r="MML450" s="342"/>
      <c r="MMM450" s="342"/>
      <c r="MMN450" s="342"/>
      <c r="MMO450" s="342"/>
      <c r="MMP450" s="342"/>
      <c r="MMQ450" s="342"/>
      <c r="MMR450" s="342"/>
      <c r="MMS450" s="342"/>
      <c r="MMT450" s="342"/>
      <c r="MMU450" s="342"/>
      <c r="MMV450" s="342"/>
      <c r="MMW450" s="342"/>
      <c r="MMX450" s="342"/>
      <c r="MMY450" s="342"/>
      <c r="MMZ450" s="342"/>
      <c r="MNA450" s="342"/>
      <c r="MNB450" s="342"/>
      <c r="MNC450" s="342"/>
      <c r="MND450" s="342"/>
      <c r="MNE450" s="342"/>
      <c r="MNF450" s="342"/>
      <c r="MNG450" s="342"/>
      <c r="MNH450" s="342"/>
      <c r="MNI450" s="342"/>
      <c r="MNJ450" s="342"/>
      <c r="MNK450" s="342"/>
      <c r="MNL450" s="342"/>
      <c r="MNM450" s="342"/>
      <c r="MNN450" s="342"/>
      <c r="MNO450" s="342"/>
      <c r="MNP450" s="342"/>
      <c r="MNQ450" s="342"/>
      <c r="MNR450" s="342"/>
      <c r="MNS450" s="342"/>
      <c r="MNT450" s="342"/>
      <c r="MNU450" s="342"/>
      <c r="MNV450" s="342"/>
      <c r="MNW450" s="342"/>
      <c r="MNX450" s="342"/>
      <c r="MNY450" s="342"/>
      <c r="MNZ450" s="342"/>
      <c r="MOA450" s="342"/>
      <c r="MOB450" s="342"/>
      <c r="MOC450" s="342"/>
      <c r="MOD450" s="342"/>
      <c r="MOE450" s="342"/>
      <c r="MOF450" s="342"/>
      <c r="MOG450" s="342"/>
      <c r="MOH450" s="342"/>
      <c r="MOI450" s="342"/>
      <c r="MOJ450" s="342"/>
      <c r="MOK450" s="342"/>
      <c r="MOL450" s="342"/>
      <c r="MOM450" s="342"/>
      <c r="MON450" s="342"/>
      <c r="MOO450" s="342"/>
      <c r="MOP450" s="342"/>
      <c r="MOQ450" s="342"/>
      <c r="MOR450" s="342"/>
      <c r="MOS450" s="342"/>
      <c r="MOT450" s="342"/>
      <c r="MOU450" s="342"/>
      <c r="MOV450" s="342"/>
      <c r="MOW450" s="342"/>
      <c r="MOX450" s="342"/>
      <c r="MOY450" s="342"/>
      <c r="MOZ450" s="342"/>
      <c r="MPA450" s="342"/>
      <c r="MPB450" s="342"/>
      <c r="MPC450" s="342"/>
      <c r="MPD450" s="342"/>
      <c r="MPE450" s="342"/>
      <c r="MPF450" s="342"/>
      <c r="MPG450" s="342"/>
      <c r="MPH450" s="342"/>
      <c r="MPI450" s="342"/>
      <c r="MPJ450" s="342"/>
      <c r="MPK450" s="342"/>
      <c r="MPL450" s="342"/>
      <c r="MPM450" s="342"/>
      <c r="MPN450" s="342"/>
      <c r="MPO450" s="342"/>
      <c r="MPP450" s="342"/>
      <c r="MPQ450" s="342"/>
      <c r="MPR450" s="342"/>
      <c r="MPS450" s="342"/>
      <c r="MPT450" s="342"/>
      <c r="MPU450" s="342"/>
      <c r="MPV450" s="342"/>
      <c r="MPW450" s="342"/>
      <c r="MPX450" s="342"/>
      <c r="MPY450" s="342"/>
      <c r="MPZ450" s="342"/>
      <c r="MQA450" s="342"/>
      <c r="MQB450" s="342"/>
      <c r="MQC450" s="342"/>
      <c r="MQD450" s="342"/>
      <c r="MQE450" s="342"/>
      <c r="MQF450" s="342"/>
      <c r="MQG450" s="342"/>
      <c r="MQH450" s="342"/>
      <c r="MQI450" s="342"/>
      <c r="MQJ450" s="342"/>
      <c r="MQK450" s="342"/>
      <c r="MQL450" s="342"/>
      <c r="MQM450" s="342"/>
      <c r="MQN450" s="342"/>
      <c r="MQO450" s="342"/>
      <c r="MQP450" s="342"/>
      <c r="MQQ450" s="342"/>
      <c r="MQR450" s="342"/>
      <c r="MQS450" s="342"/>
      <c r="MQT450" s="342"/>
      <c r="MQU450" s="342"/>
      <c r="MQV450" s="342"/>
      <c r="MQW450" s="342"/>
      <c r="MQX450" s="342"/>
      <c r="MQY450" s="342"/>
      <c r="MQZ450" s="342"/>
      <c r="MRA450" s="342"/>
      <c r="MRB450" s="342"/>
      <c r="MRC450" s="342"/>
      <c r="MRD450" s="342"/>
      <c r="MRE450" s="342"/>
      <c r="MRF450" s="342"/>
      <c r="MRG450" s="342"/>
      <c r="MRH450" s="342"/>
      <c r="MRI450" s="342"/>
      <c r="MRJ450" s="342"/>
      <c r="MRK450" s="342"/>
      <c r="MRL450" s="342"/>
      <c r="MRM450" s="342"/>
      <c r="MRN450" s="342"/>
      <c r="MRO450" s="342"/>
      <c r="MRP450" s="342"/>
      <c r="MRQ450" s="342"/>
      <c r="MRR450" s="342"/>
      <c r="MRS450" s="342"/>
      <c r="MRT450" s="342"/>
      <c r="MRU450" s="342"/>
      <c r="MRV450" s="342"/>
      <c r="MRW450" s="342"/>
      <c r="MRX450" s="342"/>
      <c r="MRY450" s="342"/>
      <c r="MRZ450" s="342"/>
      <c r="MSA450" s="342"/>
      <c r="MSB450" s="342"/>
      <c r="MSC450" s="342"/>
      <c r="MSD450" s="342"/>
      <c r="MSE450" s="342"/>
      <c r="MSF450" s="342"/>
      <c r="MSG450" s="342"/>
      <c r="MSH450" s="342"/>
      <c r="MSI450" s="342"/>
      <c r="MSJ450" s="342"/>
      <c r="MSK450" s="342"/>
      <c r="MSL450" s="342"/>
      <c r="MSM450" s="342"/>
      <c r="MSN450" s="342"/>
      <c r="MSO450" s="342"/>
      <c r="MSP450" s="342"/>
      <c r="MSQ450" s="342"/>
      <c r="MSR450" s="342"/>
      <c r="MSS450" s="342"/>
      <c r="MST450" s="342"/>
      <c r="MSU450" s="342"/>
      <c r="MSV450" s="342"/>
      <c r="MSW450" s="342"/>
      <c r="MSX450" s="342"/>
      <c r="MSY450" s="342"/>
      <c r="MSZ450" s="342"/>
      <c r="MTA450" s="342"/>
      <c r="MTB450" s="342"/>
      <c r="MTC450" s="342"/>
      <c r="MTD450" s="342"/>
      <c r="MTE450" s="342"/>
      <c r="MTF450" s="342"/>
      <c r="MTG450" s="342"/>
      <c r="MTH450" s="342"/>
      <c r="MTI450" s="342"/>
      <c r="MTJ450" s="342"/>
      <c r="MTK450" s="342"/>
      <c r="MTL450" s="342"/>
      <c r="MTM450" s="342"/>
      <c r="MTN450" s="342"/>
      <c r="MTO450" s="342"/>
      <c r="MTP450" s="342"/>
      <c r="MTQ450" s="342"/>
      <c r="MTR450" s="342"/>
      <c r="MTS450" s="342"/>
      <c r="MTT450" s="342"/>
      <c r="MTU450" s="342"/>
      <c r="MTV450" s="342"/>
      <c r="MTW450" s="342"/>
      <c r="MTX450" s="342"/>
      <c r="MTY450" s="342"/>
      <c r="MTZ450" s="342"/>
      <c r="MUA450" s="342"/>
      <c r="MUB450" s="342"/>
      <c r="MUC450" s="342"/>
      <c r="MUD450" s="342"/>
      <c r="MUE450" s="342"/>
      <c r="MUF450" s="342"/>
      <c r="MUG450" s="342"/>
      <c r="MUH450" s="342"/>
      <c r="MUI450" s="342"/>
      <c r="MUJ450" s="342"/>
      <c r="MUK450" s="342"/>
      <c r="MUL450" s="342"/>
      <c r="MUM450" s="342"/>
      <c r="MUN450" s="342"/>
      <c r="MUO450" s="342"/>
      <c r="MUP450" s="342"/>
      <c r="MUQ450" s="342"/>
      <c r="MUR450" s="342"/>
      <c r="MUS450" s="342"/>
      <c r="MUT450" s="342"/>
      <c r="MUU450" s="342"/>
      <c r="MUV450" s="342"/>
      <c r="MUW450" s="342"/>
      <c r="MUX450" s="342"/>
      <c r="MUY450" s="342"/>
      <c r="MUZ450" s="342"/>
      <c r="MVA450" s="342"/>
      <c r="MVB450" s="342"/>
      <c r="MVC450" s="342"/>
      <c r="MVD450" s="342"/>
      <c r="MVE450" s="342"/>
      <c r="MVF450" s="342"/>
      <c r="MVG450" s="342"/>
      <c r="MVH450" s="342"/>
      <c r="MVI450" s="342"/>
      <c r="MVJ450" s="342"/>
      <c r="MVK450" s="342"/>
      <c r="MVL450" s="342"/>
      <c r="MVM450" s="342"/>
      <c r="MVN450" s="342"/>
      <c r="MVO450" s="342"/>
      <c r="MVP450" s="342"/>
      <c r="MVQ450" s="342"/>
      <c r="MVR450" s="342"/>
      <c r="MVS450" s="342"/>
      <c r="MVT450" s="342"/>
      <c r="MVU450" s="342"/>
      <c r="MVV450" s="342"/>
      <c r="MVW450" s="342"/>
      <c r="MVX450" s="342"/>
      <c r="MVY450" s="342"/>
      <c r="MVZ450" s="342"/>
      <c r="MWA450" s="342"/>
      <c r="MWB450" s="342"/>
      <c r="MWC450" s="342"/>
      <c r="MWD450" s="342"/>
      <c r="MWE450" s="342"/>
      <c r="MWF450" s="342"/>
      <c r="MWG450" s="342"/>
      <c r="MWH450" s="342"/>
      <c r="MWI450" s="342"/>
      <c r="MWJ450" s="342"/>
      <c r="MWK450" s="342"/>
      <c r="MWL450" s="342"/>
      <c r="MWM450" s="342"/>
      <c r="MWN450" s="342"/>
      <c r="MWO450" s="342"/>
      <c r="MWP450" s="342"/>
      <c r="MWQ450" s="342"/>
      <c r="MWR450" s="342"/>
      <c r="MWS450" s="342"/>
      <c r="MWT450" s="342"/>
      <c r="MWU450" s="342"/>
      <c r="MWV450" s="342"/>
      <c r="MWW450" s="342"/>
      <c r="MWX450" s="342"/>
      <c r="MWY450" s="342"/>
      <c r="MWZ450" s="342"/>
      <c r="MXA450" s="342"/>
      <c r="MXB450" s="342"/>
      <c r="MXC450" s="342"/>
      <c r="MXD450" s="342"/>
      <c r="MXE450" s="342"/>
      <c r="MXF450" s="342"/>
      <c r="MXG450" s="342"/>
      <c r="MXH450" s="342"/>
      <c r="MXI450" s="342"/>
      <c r="MXJ450" s="342"/>
      <c r="MXK450" s="342"/>
      <c r="MXL450" s="342"/>
      <c r="MXM450" s="342"/>
      <c r="MXN450" s="342"/>
      <c r="MXO450" s="342"/>
      <c r="MXP450" s="342"/>
      <c r="MXQ450" s="342"/>
      <c r="MXR450" s="342"/>
      <c r="MXS450" s="342"/>
      <c r="MXT450" s="342"/>
      <c r="MXU450" s="342"/>
      <c r="MXV450" s="342"/>
      <c r="MXW450" s="342"/>
      <c r="MXX450" s="342"/>
      <c r="MXY450" s="342"/>
      <c r="MXZ450" s="342"/>
      <c r="MYA450" s="342"/>
      <c r="MYB450" s="342"/>
      <c r="MYC450" s="342"/>
      <c r="MYD450" s="342"/>
      <c r="MYE450" s="342"/>
      <c r="MYF450" s="342"/>
      <c r="MYG450" s="342"/>
      <c r="MYH450" s="342"/>
      <c r="MYI450" s="342"/>
      <c r="MYJ450" s="342"/>
      <c r="MYK450" s="342"/>
      <c r="MYL450" s="342"/>
      <c r="MYM450" s="342"/>
      <c r="MYN450" s="342"/>
      <c r="MYO450" s="342"/>
      <c r="MYP450" s="342"/>
      <c r="MYQ450" s="342"/>
      <c r="MYR450" s="342"/>
      <c r="MYS450" s="342"/>
      <c r="MYT450" s="342"/>
      <c r="MYU450" s="342"/>
      <c r="MYV450" s="342"/>
      <c r="MYW450" s="342"/>
      <c r="MYX450" s="342"/>
      <c r="MYY450" s="342"/>
      <c r="MYZ450" s="342"/>
      <c r="MZA450" s="342"/>
      <c r="MZB450" s="342"/>
      <c r="MZC450" s="342"/>
      <c r="MZD450" s="342"/>
      <c r="MZE450" s="342"/>
      <c r="MZF450" s="342"/>
      <c r="MZG450" s="342"/>
      <c r="MZH450" s="342"/>
      <c r="MZI450" s="342"/>
      <c r="MZJ450" s="342"/>
      <c r="MZK450" s="342"/>
      <c r="MZL450" s="342"/>
      <c r="MZM450" s="342"/>
      <c r="MZN450" s="342"/>
      <c r="MZO450" s="342"/>
      <c r="MZP450" s="342"/>
      <c r="MZQ450" s="342"/>
      <c r="MZR450" s="342"/>
      <c r="MZS450" s="342"/>
      <c r="MZT450" s="342"/>
      <c r="MZU450" s="342"/>
      <c r="MZV450" s="342"/>
      <c r="MZW450" s="342"/>
      <c r="MZX450" s="342"/>
      <c r="MZY450" s="342"/>
      <c r="MZZ450" s="342"/>
      <c r="NAA450" s="342"/>
      <c r="NAB450" s="342"/>
      <c r="NAC450" s="342"/>
      <c r="NAD450" s="342"/>
      <c r="NAE450" s="342"/>
      <c r="NAF450" s="342"/>
      <c r="NAG450" s="342"/>
      <c r="NAH450" s="342"/>
      <c r="NAI450" s="342"/>
      <c r="NAJ450" s="342"/>
      <c r="NAK450" s="342"/>
      <c r="NAL450" s="342"/>
      <c r="NAM450" s="342"/>
      <c r="NAN450" s="342"/>
      <c r="NAO450" s="342"/>
      <c r="NAP450" s="342"/>
      <c r="NAQ450" s="342"/>
      <c r="NAR450" s="342"/>
      <c r="NAS450" s="342"/>
      <c r="NAT450" s="342"/>
      <c r="NAU450" s="342"/>
      <c r="NAV450" s="342"/>
      <c r="NAW450" s="342"/>
      <c r="NAX450" s="342"/>
      <c r="NAY450" s="342"/>
      <c r="NAZ450" s="342"/>
      <c r="NBA450" s="342"/>
      <c r="NBB450" s="342"/>
      <c r="NBC450" s="342"/>
      <c r="NBD450" s="342"/>
      <c r="NBE450" s="342"/>
      <c r="NBF450" s="342"/>
      <c r="NBG450" s="342"/>
      <c r="NBH450" s="342"/>
      <c r="NBI450" s="342"/>
      <c r="NBJ450" s="342"/>
      <c r="NBK450" s="342"/>
      <c r="NBL450" s="342"/>
      <c r="NBM450" s="342"/>
      <c r="NBN450" s="342"/>
      <c r="NBO450" s="342"/>
      <c r="NBP450" s="342"/>
      <c r="NBQ450" s="342"/>
      <c r="NBR450" s="342"/>
      <c r="NBS450" s="342"/>
      <c r="NBT450" s="342"/>
      <c r="NBU450" s="342"/>
      <c r="NBV450" s="342"/>
      <c r="NBW450" s="342"/>
      <c r="NBX450" s="342"/>
      <c r="NBY450" s="342"/>
      <c r="NBZ450" s="342"/>
      <c r="NCA450" s="342"/>
      <c r="NCB450" s="342"/>
      <c r="NCC450" s="342"/>
      <c r="NCD450" s="342"/>
      <c r="NCE450" s="342"/>
      <c r="NCF450" s="342"/>
      <c r="NCG450" s="342"/>
      <c r="NCH450" s="342"/>
      <c r="NCI450" s="342"/>
      <c r="NCJ450" s="342"/>
      <c r="NCK450" s="342"/>
      <c r="NCL450" s="342"/>
      <c r="NCM450" s="342"/>
      <c r="NCN450" s="342"/>
      <c r="NCO450" s="342"/>
      <c r="NCP450" s="342"/>
      <c r="NCQ450" s="342"/>
      <c r="NCR450" s="342"/>
      <c r="NCS450" s="342"/>
      <c r="NCT450" s="342"/>
      <c r="NCU450" s="342"/>
      <c r="NCV450" s="342"/>
      <c r="NCW450" s="342"/>
      <c r="NCX450" s="342"/>
      <c r="NCY450" s="342"/>
      <c r="NCZ450" s="342"/>
      <c r="NDA450" s="342"/>
      <c r="NDB450" s="342"/>
      <c r="NDC450" s="342"/>
      <c r="NDD450" s="342"/>
      <c r="NDE450" s="342"/>
      <c r="NDF450" s="342"/>
      <c r="NDG450" s="342"/>
      <c r="NDH450" s="342"/>
      <c r="NDI450" s="342"/>
      <c r="NDJ450" s="342"/>
      <c r="NDK450" s="342"/>
      <c r="NDL450" s="342"/>
      <c r="NDM450" s="342"/>
      <c r="NDN450" s="342"/>
      <c r="NDO450" s="342"/>
      <c r="NDP450" s="342"/>
      <c r="NDQ450" s="342"/>
      <c r="NDR450" s="342"/>
      <c r="NDS450" s="342"/>
      <c r="NDT450" s="342"/>
      <c r="NDU450" s="342"/>
      <c r="NDV450" s="342"/>
      <c r="NDW450" s="342"/>
      <c r="NDX450" s="342"/>
      <c r="NDY450" s="342"/>
      <c r="NDZ450" s="342"/>
      <c r="NEA450" s="342"/>
      <c r="NEB450" s="342"/>
      <c r="NEC450" s="342"/>
      <c r="NED450" s="342"/>
      <c r="NEE450" s="342"/>
      <c r="NEF450" s="342"/>
      <c r="NEG450" s="342"/>
      <c r="NEH450" s="342"/>
      <c r="NEI450" s="342"/>
      <c r="NEJ450" s="342"/>
      <c r="NEK450" s="342"/>
      <c r="NEL450" s="342"/>
      <c r="NEM450" s="342"/>
      <c r="NEN450" s="342"/>
      <c r="NEO450" s="342"/>
      <c r="NEP450" s="342"/>
      <c r="NEQ450" s="342"/>
      <c r="NER450" s="342"/>
      <c r="NES450" s="342"/>
      <c r="NET450" s="342"/>
      <c r="NEU450" s="342"/>
      <c r="NEV450" s="342"/>
      <c r="NEW450" s="342"/>
      <c r="NEX450" s="342"/>
      <c r="NEY450" s="342"/>
      <c r="NEZ450" s="342"/>
      <c r="NFA450" s="342"/>
      <c r="NFB450" s="342"/>
      <c r="NFC450" s="342"/>
      <c r="NFD450" s="342"/>
      <c r="NFE450" s="342"/>
      <c r="NFF450" s="342"/>
      <c r="NFG450" s="342"/>
      <c r="NFH450" s="342"/>
      <c r="NFI450" s="342"/>
      <c r="NFJ450" s="342"/>
      <c r="NFK450" s="342"/>
      <c r="NFL450" s="342"/>
      <c r="NFM450" s="342"/>
      <c r="NFN450" s="342"/>
      <c r="NFO450" s="342"/>
      <c r="NFP450" s="342"/>
      <c r="NFQ450" s="342"/>
      <c r="NFR450" s="342"/>
      <c r="NFS450" s="342"/>
      <c r="NFT450" s="342"/>
      <c r="NFU450" s="342"/>
      <c r="NFV450" s="342"/>
      <c r="NFW450" s="342"/>
      <c r="NFX450" s="342"/>
      <c r="NFY450" s="342"/>
      <c r="NFZ450" s="342"/>
      <c r="NGA450" s="342"/>
      <c r="NGB450" s="342"/>
      <c r="NGC450" s="342"/>
      <c r="NGD450" s="342"/>
      <c r="NGE450" s="342"/>
      <c r="NGF450" s="342"/>
      <c r="NGG450" s="342"/>
      <c r="NGH450" s="342"/>
      <c r="NGI450" s="342"/>
      <c r="NGJ450" s="342"/>
      <c r="NGK450" s="342"/>
      <c r="NGL450" s="342"/>
      <c r="NGM450" s="342"/>
      <c r="NGN450" s="342"/>
      <c r="NGO450" s="342"/>
      <c r="NGP450" s="342"/>
      <c r="NGQ450" s="342"/>
      <c r="NGR450" s="342"/>
      <c r="NGS450" s="342"/>
      <c r="NGT450" s="342"/>
      <c r="NGU450" s="342"/>
      <c r="NGV450" s="342"/>
      <c r="NGW450" s="342"/>
      <c r="NGX450" s="342"/>
      <c r="NGY450" s="342"/>
      <c r="NGZ450" s="342"/>
      <c r="NHA450" s="342"/>
      <c r="NHB450" s="342"/>
      <c r="NHC450" s="342"/>
      <c r="NHD450" s="342"/>
      <c r="NHE450" s="342"/>
      <c r="NHF450" s="342"/>
      <c r="NHG450" s="342"/>
      <c r="NHH450" s="342"/>
      <c r="NHI450" s="342"/>
      <c r="NHJ450" s="342"/>
      <c r="NHK450" s="342"/>
      <c r="NHL450" s="342"/>
      <c r="NHM450" s="342"/>
      <c r="NHN450" s="342"/>
      <c r="NHO450" s="342"/>
      <c r="NHP450" s="342"/>
      <c r="NHQ450" s="342"/>
      <c r="NHR450" s="342"/>
      <c r="NHS450" s="342"/>
      <c r="NHT450" s="342"/>
      <c r="NHU450" s="342"/>
      <c r="NHV450" s="342"/>
      <c r="NHW450" s="342"/>
      <c r="NHX450" s="342"/>
      <c r="NHY450" s="342"/>
      <c r="NHZ450" s="342"/>
      <c r="NIA450" s="342"/>
      <c r="NIB450" s="342"/>
      <c r="NIC450" s="342"/>
      <c r="NID450" s="342"/>
      <c r="NIE450" s="342"/>
      <c r="NIF450" s="342"/>
      <c r="NIG450" s="342"/>
      <c r="NIH450" s="342"/>
      <c r="NII450" s="342"/>
      <c r="NIJ450" s="342"/>
      <c r="NIK450" s="342"/>
      <c r="NIL450" s="342"/>
      <c r="NIM450" s="342"/>
      <c r="NIN450" s="342"/>
      <c r="NIO450" s="342"/>
      <c r="NIP450" s="342"/>
      <c r="NIQ450" s="342"/>
      <c r="NIR450" s="342"/>
      <c r="NIS450" s="342"/>
      <c r="NIT450" s="342"/>
      <c r="NIU450" s="342"/>
      <c r="NIV450" s="342"/>
      <c r="NIW450" s="342"/>
      <c r="NIX450" s="342"/>
      <c r="NIY450" s="342"/>
      <c r="NIZ450" s="342"/>
      <c r="NJA450" s="342"/>
      <c r="NJB450" s="342"/>
      <c r="NJC450" s="342"/>
      <c r="NJD450" s="342"/>
      <c r="NJE450" s="342"/>
      <c r="NJF450" s="342"/>
      <c r="NJG450" s="342"/>
      <c r="NJH450" s="342"/>
      <c r="NJI450" s="342"/>
      <c r="NJJ450" s="342"/>
      <c r="NJK450" s="342"/>
      <c r="NJL450" s="342"/>
      <c r="NJM450" s="342"/>
      <c r="NJN450" s="342"/>
      <c r="NJO450" s="342"/>
      <c r="NJP450" s="342"/>
      <c r="NJQ450" s="342"/>
      <c r="NJR450" s="342"/>
      <c r="NJS450" s="342"/>
      <c r="NJT450" s="342"/>
      <c r="NJU450" s="342"/>
      <c r="NJV450" s="342"/>
      <c r="NJW450" s="342"/>
      <c r="NJX450" s="342"/>
      <c r="NJY450" s="342"/>
      <c r="NJZ450" s="342"/>
      <c r="NKA450" s="342"/>
      <c r="NKB450" s="342"/>
      <c r="NKC450" s="342"/>
      <c r="NKD450" s="342"/>
      <c r="NKE450" s="342"/>
      <c r="NKF450" s="342"/>
      <c r="NKG450" s="342"/>
      <c r="NKH450" s="342"/>
      <c r="NKI450" s="342"/>
      <c r="NKJ450" s="342"/>
      <c r="NKK450" s="342"/>
      <c r="NKL450" s="342"/>
      <c r="NKM450" s="342"/>
      <c r="NKN450" s="342"/>
      <c r="NKO450" s="342"/>
      <c r="NKP450" s="342"/>
      <c r="NKQ450" s="342"/>
      <c r="NKR450" s="342"/>
      <c r="NKS450" s="342"/>
      <c r="NKT450" s="342"/>
      <c r="NKU450" s="342"/>
      <c r="NKV450" s="342"/>
      <c r="NKW450" s="342"/>
      <c r="NKX450" s="342"/>
      <c r="NKY450" s="342"/>
      <c r="NKZ450" s="342"/>
      <c r="NLA450" s="342"/>
      <c r="NLB450" s="342"/>
      <c r="NLC450" s="342"/>
      <c r="NLD450" s="342"/>
      <c r="NLE450" s="342"/>
      <c r="NLF450" s="342"/>
      <c r="NLG450" s="342"/>
      <c r="NLH450" s="342"/>
      <c r="NLI450" s="342"/>
      <c r="NLJ450" s="342"/>
      <c r="NLK450" s="342"/>
      <c r="NLL450" s="342"/>
      <c r="NLM450" s="342"/>
      <c r="NLN450" s="342"/>
      <c r="NLO450" s="342"/>
      <c r="NLP450" s="342"/>
      <c r="NLQ450" s="342"/>
      <c r="NLR450" s="342"/>
      <c r="NLS450" s="342"/>
      <c r="NLT450" s="342"/>
      <c r="NLU450" s="342"/>
      <c r="NLV450" s="342"/>
      <c r="NLW450" s="342"/>
      <c r="NLX450" s="342"/>
      <c r="NLY450" s="342"/>
      <c r="NLZ450" s="342"/>
      <c r="NMA450" s="342"/>
      <c r="NMB450" s="342"/>
      <c r="NMC450" s="342"/>
      <c r="NMD450" s="342"/>
      <c r="NME450" s="342"/>
      <c r="NMF450" s="342"/>
      <c r="NMG450" s="342"/>
      <c r="NMH450" s="342"/>
      <c r="NMI450" s="342"/>
      <c r="NMJ450" s="342"/>
      <c r="NMK450" s="342"/>
      <c r="NML450" s="342"/>
      <c r="NMM450" s="342"/>
      <c r="NMN450" s="342"/>
      <c r="NMO450" s="342"/>
      <c r="NMP450" s="342"/>
      <c r="NMQ450" s="342"/>
      <c r="NMR450" s="342"/>
      <c r="NMS450" s="342"/>
      <c r="NMT450" s="342"/>
      <c r="NMU450" s="342"/>
      <c r="NMV450" s="342"/>
      <c r="NMW450" s="342"/>
      <c r="NMX450" s="342"/>
      <c r="NMY450" s="342"/>
      <c r="NMZ450" s="342"/>
      <c r="NNA450" s="342"/>
      <c r="NNB450" s="342"/>
      <c r="NNC450" s="342"/>
      <c r="NND450" s="342"/>
      <c r="NNE450" s="342"/>
      <c r="NNF450" s="342"/>
      <c r="NNG450" s="342"/>
      <c r="NNH450" s="342"/>
      <c r="NNI450" s="342"/>
      <c r="NNJ450" s="342"/>
      <c r="NNK450" s="342"/>
      <c r="NNL450" s="342"/>
      <c r="NNM450" s="342"/>
      <c r="NNN450" s="342"/>
      <c r="NNO450" s="342"/>
      <c r="NNP450" s="342"/>
      <c r="NNQ450" s="342"/>
      <c r="NNR450" s="342"/>
      <c r="NNS450" s="342"/>
      <c r="NNT450" s="342"/>
      <c r="NNU450" s="342"/>
      <c r="NNV450" s="342"/>
      <c r="NNW450" s="342"/>
      <c r="NNX450" s="342"/>
      <c r="NNY450" s="342"/>
      <c r="NNZ450" s="342"/>
      <c r="NOA450" s="342"/>
      <c r="NOB450" s="342"/>
      <c r="NOC450" s="342"/>
      <c r="NOD450" s="342"/>
      <c r="NOE450" s="342"/>
      <c r="NOF450" s="342"/>
      <c r="NOG450" s="342"/>
      <c r="NOH450" s="342"/>
      <c r="NOI450" s="342"/>
      <c r="NOJ450" s="342"/>
      <c r="NOK450" s="342"/>
      <c r="NOL450" s="342"/>
      <c r="NOM450" s="342"/>
      <c r="NON450" s="342"/>
      <c r="NOO450" s="342"/>
      <c r="NOP450" s="342"/>
      <c r="NOQ450" s="342"/>
      <c r="NOR450" s="342"/>
      <c r="NOS450" s="342"/>
      <c r="NOT450" s="342"/>
      <c r="NOU450" s="342"/>
      <c r="NOV450" s="342"/>
      <c r="NOW450" s="342"/>
      <c r="NOX450" s="342"/>
      <c r="NOY450" s="342"/>
      <c r="NOZ450" s="342"/>
      <c r="NPA450" s="342"/>
      <c r="NPB450" s="342"/>
      <c r="NPC450" s="342"/>
      <c r="NPD450" s="342"/>
      <c r="NPE450" s="342"/>
      <c r="NPF450" s="342"/>
      <c r="NPG450" s="342"/>
      <c r="NPH450" s="342"/>
      <c r="NPI450" s="342"/>
      <c r="NPJ450" s="342"/>
      <c r="NPK450" s="342"/>
      <c r="NPL450" s="342"/>
      <c r="NPM450" s="342"/>
      <c r="NPN450" s="342"/>
      <c r="NPO450" s="342"/>
      <c r="NPP450" s="342"/>
      <c r="NPQ450" s="342"/>
      <c r="NPR450" s="342"/>
      <c r="NPS450" s="342"/>
      <c r="NPT450" s="342"/>
      <c r="NPU450" s="342"/>
      <c r="NPV450" s="342"/>
      <c r="NPW450" s="342"/>
      <c r="NPX450" s="342"/>
      <c r="NPY450" s="342"/>
      <c r="NPZ450" s="342"/>
      <c r="NQA450" s="342"/>
      <c r="NQB450" s="342"/>
      <c r="NQC450" s="342"/>
      <c r="NQD450" s="342"/>
      <c r="NQE450" s="342"/>
      <c r="NQF450" s="342"/>
      <c r="NQG450" s="342"/>
      <c r="NQH450" s="342"/>
      <c r="NQI450" s="342"/>
      <c r="NQJ450" s="342"/>
      <c r="NQK450" s="342"/>
      <c r="NQL450" s="342"/>
      <c r="NQM450" s="342"/>
      <c r="NQN450" s="342"/>
      <c r="NQO450" s="342"/>
      <c r="NQP450" s="342"/>
      <c r="NQQ450" s="342"/>
      <c r="NQR450" s="342"/>
      <c r="NQS450" s="342"/>
      <c r="NQT450" s="342"/>
      <c r="NQU450" s="342"/>
      <c r="NQV450" s="342"/>
      <c r="NQW450" s="342"/>
      <c r="NQX450" s="342"/>
      <c r="NQY450" s="342"/>
      <c r="NQZ450" s="342"/>
      <c r="NRA450" s="342"/>
      <c r="NRB450" s="342"/>
      <c r="NRC450" s="342"/>
      <c r="NRD450" s="342"/>
      <c r="NRE450" s="342"/>
      <c r="NRF450" s="342"/>
      <c r="NRG450" s="342"/>
      <c r="NRH450" s="342"/>
      <c r="NRI450" s="342"/>
      <c r="NRJ450" s="342"/>
      <c r="NRK450" s="342"/>
      <c r="NRL450" s="342"/>
      <c r="NRM450" s="342"/>
      <c r="NRN450" s="342"/>
      <c r="NRO450" s="342"/>
      <c r="NRP450" s="342"/>
      <c r="NRQ450" s="342"/>
      <c r="NRR450" s="342"/>
      <c r="NRS450" s="342"/>
      <c r="NRT450" s="342"/>
      <c r="NRU450" s="342"/>
      <c r="NRV450" s="342"/>
      <c r="NRW450" s="342"/>
      <c r="NRX450" s="342"/>
      <c r="NRY450" s="342"/>
      <c r="NRZ450" s="342"/>
      <c r="NSA450" s="342"/>
      <c r="NSB450" s="342"/>
      <c r="NSC450" s="342"/>
      <c r="NSD450" s="342"/>
      <c r="NSE450" s="342"/>
      <c r="NSF450" s="342"/>
      <c r="NSG450" s="342"/>
      <c r="NSH450" s="342"/>
      <c r="NSI450" s="342"/>
      <c r="NSJ450" s="342"/>
      <c r="NSK450" s="342"/>
      <c r="NSL450" s="342"/>
      <c r="NSM450" s="342"/>
      <c r="NSN450" s="342"/>
      <c r="NSO450" s="342"/>
      <c r="NSP450" s="342"/>
      <c r="NSQ450" s="342"/>
      <c r="NSR450" s="342"/>
      <c r="NSS450" s="342"/>
      <c r="NST450" s="342"/>
      <c r="NSU450" s="342"/>
      <c r="NSV450" s="342"/>
      <c r="NSW450" s="342"/>
      <c r="NSX450" s="342"/>
      <c r="NSY450" s="342"/>
      <c r="NSZ450" s="342"/>
      <c r="NTA450" s="342"/>
      <c r="NTB450" s="342"/>
      <c r="NTC450" s="342"/>
      <c r="NTD450" s="342"/>
      <c r="NTE450" s="342"/>
      <c r="NTF450" s="342"/>
      <c r="NTG450" s="342"/>
      <c r="NTH450" s="342"/>
      <c r="NTI450" s="342"/>
      <c r="NTJ450" s="342"/>
      <c r="NTK450" s="342"/>
      <c r="NTL450" s="342"/>
      <c r="NTM450" s="342"/>
      <c r="NTN450" s="342"/>
      <c r="NTO450" s="342"/>
      <c r="NTP450" s="342"/>
      <c r="NTQ450" s="342"/>
      <c r="NTR450" s="342"/>
      <c r="NTS450" s="342"/>
      <c r="NTT450" s="342"/>
      <c r="NTU450" s="342"/>
      <c r="NTV450" s="342"/>
      <c r="NTW450" s="342"/>
      <c r="NTX450" s="342"/>
      <c r="NTY450" s="342"/>
      <c r="NTZ450" s="342"/>
      <c r="NUA450" s="342"/>
      <c r="NUB450" s="342"/>
      <c r="NUC450" s="342"/>
      <c r="NUD450" s="342"/>
      <c r="NUE450" s="342"/>
      <c r="NUF450" s="342"/>
      <c r="NUG450" s="342"/>
      <c r="NUH450" s="342"/>
      <c r="NUI450" s="342"/>
      <c r="NUJ450" s="342"/>
      <c r="NUK450" s="342"/>
      <c r="NUL450" s="342"/>
      <c r="NUM450" s="342"/>
      <c r="NUN450" s="342"/>
      <c r="NUO450" s="342"/>
      <c r="NUP450" s="342"/>
      <c r="NUQ450" s="342"/>
      <c r="NUR450" s="342"/>
      <c r="NUS450" s="342"/>
      <c r="NUT450" s="342"/>
      <c r="NUU450" s="342"/>
      <c r="NUV450" s="342"/>
      <c r="NUW450" s="342"/>
      <c r="NUX450" s="342"/>
      <c r="NUY450" s="342"/>
      <c r="NUZ450" s="342"/>
      <c r="NVA450" s="342"/>
      <c r="NVB450" s="342"/>
      <c r="NVC450" s="342"/>
      <c r="NVD450" s="342"/>
      <c r="NVE450" s="342"/>
      <c r="NVF450" s="342"/>
      <c r="NVG450" s="342"/>
      <c r="NVH450" s="342"/>
      <c r="NVI450" s="342"/>
      <c r="NVJ450" s="342"/>
      <c r="NVK450" s="342"/>
      <c r="NVL450" s="342"/>
      <c r="NVM450" s="342"/>
      <c r="NVN450" s="342"/>
      <c r="NVO450" s="342"/>
      <c r="NVP450" s="342"/>
      <c r="NVQ450" s="342"/>
      <c r="NVR450" s="342"/>
      <c r="NVS450" s="342"/>
      <c r="NVT450" s="342"/>
      <c r="NVU450" s="342"/>
      <c r="NVV450" s="342"/>
      <c r="NVW450" s="342"/>
      <c r="NVX450" s="342"/>
      <c r="NVY450" s="342"/>
      <c r="NVZ450" s="342"/>
      <c r="NWA450" s="342"/>
      <c r="NWB450" s="342"/>
      <c r="NWC450" s="342"/>
      <c r="NWD450" s="342"/>
      <c r="NWE450" s="342"/>
      <c r="NWF450" s="342"/>
      <c r="NWG450" s="342"/>
      <c r="NWH450" s="342"/>
      <c r="NWI450" s="342"/>
      <c r="NWJ450" s="342"/>
      <c r="NWK450" s="342"/>
      <c r="NWL450" s="342"/>
      <c r="NWM450" s="342"/>
      <c r="NWN450" s="342"/>
      <c r="NWO450" s="342"/>
      <c r="NWP450" s="342"/>
      <c r="NWQ450" s="342"/>
      <c r="NWR450" s="342"/>
      <c r="NWS450" s="342"/>
      <c r="NWT450" s="342"/>
      <c r="NWU450" s="342"/>
      <c r="NWV450" s="342"/>
      <c r="NWW450" s="342"/>
      <c r="NWX450" s="342"/>
      <c r="NWY450" s="342"/>
      <c r="NWZ450" s="342"/>
      <c r="NXA450" s="342"/>
      <c r="NXB450" s="342"/>
      <c r="NXC450" s="342"/>
      <c r="NXD450" s="342"/>
      <c r="NXE450" s="342"/>
      <c r="NXF450" s="342"/>
      <c r="NXG450" s="342"/>
      <c r="NXH450" s="342"/>
      <c r="NXI450" s="342"/>
      <c r="NXJ450" s="342"/>
      <c r="NXK450" s="342"/>
      <c r="NXL450" s="342"/>
      <c r="NXM450" s="342"/>
      <c r="NXN450" s="342"/>
      <c r="NXO450" s="342"/>
      <c r="NXP450" s="342"/>
      <c r="NXQ450" s="342"/>
      <c r="NXR450" s="342"/>
      <c r="NXS450" s="342"/>
      <c r="NXT450" s="342"/>
      <c r="NXU450" s="342"/>
      <c r="NXV450" s="342"/>
      <c r="NXW450" s="342"/>
      <c r="NXX450" s="342"/>
      <c r="NXY450" s="342"/>
      <c r="NXZ450" s="342"/>
      <c r="NYA450" s="342"/>
      <c r="NYB450" s="342"/>
      <c r="NYC450" s="342"/>
      <c r="NYD450" s="342"/>
      <c r="NYE450" s="342"/>
      <c r="NYF450" s="342"/>
      <c r="NYG450" s="342"/>
      <c r="NYH450" s="342"/>
      <c r="NYI450" s="342"/>
      <c r="NYJ450" s="342"/>
      <c r="NYK450" s="342"/>
      <c r="NYL450" s="342"/>
      <c r="NYM450" s="342"/>
      <c r="NYN450" s="342"/>
      <c r="NYO450" s="342"/>
      <c r="NYP450" s="342"/>
      <c r="NYQ450" s="342"/>
      <c r="NYR450" s="342"/>
      <c r="NYS450" s="342"/>
      <c r="NYT450" s="342"/>
      <c r="NYU450" s="342"/>
      <c r="NYV450" s="342"/>
      <c r="NYW450" s="342"/>
      <c r="NYX450" s="342"/>
      <c r="NYY450" s="342"/>
      <c r="NYZ450" s="342"/>
      <c r="NZA450" s="342"/>
      <c r="NZB450" s="342"/>
      <c r="NZC450" s="342"/>
      <c r="NZD450" s="342"/>
      <c r="NZE450" s="342"/>
      <c r="NZF450" s="342"/>
      <c r="NZG450" s="342"/>
      <c r="NZH450" s="342"/>
      <c r="NZI450" s="342"/>
      <c r="NZJ450" s="342"/>
      <c r="NZK450" s="342"/>
      <c r="NZL450" s="342"/>
      <c r="NZM450" s="342"/>
      <c r="NZN450" s="342"/>
      <c r="NZO450" s="342"/>
      <c r="NZP450" s="342"/>
      <c r="NZQ450" s="342"/>
      <c r="NZR450" s="342"/>
      <c r="NZS450" s="342"/>
      <c r="NZT450" s="342"/>
      <c r="NZU450" s="342"/>
      <c r="NZV450" s="342"/>
      <c r="NZW450" s="342"/>
      <c r="NZX450" s="342"/>
      <c r="NZY450" s="342"/>
      <c r="NZZ450" s="342"/>
      <c r="OAA450" s="342"/>
      <c r="OAB450" s="342"/>
      <c r="OAC450" s="342"/>
      <c r="OAD450" s="342"/>
      <c r="OAE450" s="342"/>
      <c r="OAF450" s="342"/>
      <c r="OAG450" s="342"/>
      <c r="OAH450" s="342"/>
      <c r="OAI450" s="342"/>
      <c r="OAJ450" s="342"/>
      <c r="OAK450" s="342"/>
      <c r="OAL450" s="342"/>
      <c r="OAM450" s="342"/>
      <c r="OAN450" s="342"/>
      <c r="OAO450" s="342"/>
      <c r="OAP450" s="342"/>
      <c r="OAQ450" s="342"/>
      <c r="OAR450" s="342"/>
      <c r="OAS450" s="342"/>
      <c r="OAT450" s="342"/>
      <c r="OAU450" s="342"/>
      <c r="OAV450" s="342"/>
      <c r="OAW450" s="342"/>
      <c r="OAX450" s="342"/>
      <c r="OAY450" s="342"/>
      <c r="OAZ450" s="342"/>
      <c r="OBA450" s="342"/>
      <c r="OBB450" s="342"/>
      <c r="OBC450" s="342"/>
      <c r="OBD450" s="342"/>
      <c r="OBE450" s="342"/>
      <c r="OBF450" s="342"/>
      <c r="OBG450" s="342"/>
      <c r="OBH450" s="342"/>
      <c r="OBI450" s="342"/>
      <c r="OBJ450" s="342"/>
      <c r="OBK450" s="342"/>
      <c r="OBL450" s="342"/>
      <c r="OBM450" s="342"/>
      <c r="OBN450" s="342"/>
      <c r="OBO450" s="342"/>
      <c r="OBP450" s="342"/>
      <c r="OBQ450" s="342"/>
      <c r="OBR450" s="342"/>
      <c r="OBS450" s="342"/>
      <c r="OBT450" s="342"/>
      <c r="OBU450" s="342"/>
      <c r="OBV450" s="342"/>
      <c r="OBW450" s="342"/>
      <c r="OBX450" s="342"/>
      <c r="OBY450" s="342"/>
      <c r="OBZ450" s="342"/>
      <c r="OCA450" s="342"/>
      <c r="OCB450" s="342"/>
      <c r="OCC450" s="342"/>
      <c r="OCD450" s="342"/>
      <c r="OCE450" s="342"/>
      <c r="OCF450" s="342"/>
      <c r="OCG450" s="342"/>
      <c r="OCH450" s="342"/>
      <c r="OCI450" s="342"/>
      <c r="OCJ450" s="342"/>
      <c r="OCK450" s="342"/>
      <c r="OCL450" s="342"/>
      <c r="OCM450" s="342"/>
      <c r="OCN450" s="342"/>
      <c r="OCO450" s="342"/>
      <c r="OCP450" s="342"/>
      <c r="OCQ450" s="342"/>
      <c r="OCR450" s="342"/>
      <c r="OCS450" s="342"/>
      <c r="OCT450" s="342"/>
      <c r="OCU450" s="342"/>
      <c r="OCV450" s="342"/>
      <c r="OCW450" s="342"/>
      <c r="OCX450" s="342"/>
      <c r="OCY450" s="342"/>
      <c r="OCZ450" s="342"/>
      <c r="ODA450" s="342"/>
      <c r="ODB450" s="342"/>
      <c r="ODC450" s="342"/>
      <c r="ODD450" s="342"/>
      <c r="ODE450" s="342"/>
      <c r="ODF450" s="342"/>
      <c r="ODG450" s="342"/>
      <c r="ODH450" s="342"/>
      <c r="ODI450" s="342"/>
      <c r="ODJ450" s="342"/>
      <c r="ODK450" s="342"/>
      <c r="ODL450" s="342"/>
      <c r="ODM450" s="342"/>
      <c r="ODN450" s="342"/>
      <c r="ODO450" s="342"/>
      <c r="ODP450" s="342"/>
      <c r="ODQ450" s="342"/>
      <c r="ODR450" s="342"/>
      <c r="ODS450" s="342"/>
      <c r="ODT450" s="342"/>
      <c r="ODU450" s="342"/>
      <c r="ODV450" s="342"/>
      <c r="ODW450" s="342"/>
      <c r="ODX450" s="342"/>
      <c r="ODY450" s="342"/>
      <c r="ODZ450" s="342"/>
      <c r="OEA450" s="342"/>
      <c r="OEB450" s="342"/>
      <c r="OEC450" s="342"/>
      <c r="OED450" s="342"/>
      <c r="OEE450" s="342"/>
      <c r="OEF450" s="342"/>
      <c r="OEG450" s="342"/>
      <c r="OEH450" s="342"/>
      <c r="OEI450" s="342"/>
      <c r="OEJ450" s="342"/>
      <c r="OEK450" s="342"/>
      <c r="OEL450" s="342"/>
      <c r="OEM450" s="342"/>
      <c r="OEN450" s="342"/>
      <c r="OEO450" s="342"/>
      <c r="OEP450" s="342"/>
      <c r="OEQ450" s="342"/>
      <c r="OER450" s="342"/>
      <c r="OES450" s="342"/>
      <c r="OET450" s="342"/>
      <c r="OEU450" s="342"/>
      <c r="OEV450" s="342"/>
      <c r="OEW450" s="342"/>
      <c r="OEX450" s="342"/>
      <c r="OEY450" s="342"/>
      <c r="OEZ450" s="342"/>
      <c r="OFA450" s="342"/>
      <c r="OFB450" s="342"/>
      <c r="OFC450" s="342"/>
      <c r="OFD450" s="342"/>
      <c r="OFE450" s="342"/>
      <c r="OFF450" s="342"/>
      <c r="OFG450" s="342"/>
      <c r="OFH450" s="342"/>
      <c r="OFI450" s="342"/>
      <c r="OFJ450" s="342"/>
      <c r="OFK450" s="342"/>
      <c r="OFL450" s="342"/>
      <c r="OFM450" s="342"/>
      <c r="OFN450" s="342"/>
      <c r="OFO450" s="342"/>
      <c r="OFP450" s="342"/>
      <c r="OFQ450" s="342"/>
      <c r="OFR450" s="342"/>
      <c r="OFS450" s="342"/>
      <c r="OFT450" s="342"/>
      <c r="OFU450" s="342"/>
      <c r="OFV450" s="342"/>
      <c r="OFW450" s="342"/>
      <c r="OFX450" s="342"/>
      <c r="OFY450" s="342"/>
      <c r="OFZ450" s="342"/>
      <c r="OGA450" s="342"/>
      <c r="OGB450" s="342"/>
      <c r="OGC450" s="342"/>
      <c r="OGD450" s="342"/>
      <c r="OGE450" s="342"/>
      <c r="OGF450" s="342"/>
      <c r="OGG450" s="342"/>
      <c r="OGH450" s="342"/>
      <c r="OGI450" s="342"/>
      <c r="OGJ450" s="342"/>
      <c r="OGK450" s="342"/>
      <c r="OGL450" s="342"/>
      <c r="OGM450" s="342"/>
      <c r="OGN450" s="342"/>
      <c r="OGO450" s="342"/>
      <c r="OGP450" s="342"/>
      <c r="OGQ450" s="342"/>
      <c r="OGR450" s="342"/>
      <c r="OGS450" s="342"/>
      <c r="OGT450" s="342"/>
      <c r="OGU450" s="342"/>
      <c r="OGV450" s="342"/>
      <c r="OGW450" s="342"/>
      <c r="OGX450" s="342"/>
      <c r="OGY450" s="342"/>
      <c r="OGZ450" s="342"/>
      <c r="OHA450" s="342"/>
      <c r="OHB450" s="342"/>
      <c r="OHC450" s="342"/>
      <c r="OHD450" s="342"/>
      <c r="OHE450" s="342"/>
      <c r="OHF450" s="342"/>
      <c r="OHG450" s="342"/>
      <c r="OHH450" s="342"/>
      <c r="OHI450" s="342"/>
      <c r="OHJ450" s="342"/>
      <c r="OHK450" s="342"/>
      <c r="OHL450" s="342"/>
      <c r="OHM450" s="342"/>
      <c r="OHN450" s="342"/>
      <c r="OHO450" s="342"/>
      <c r="OHP450" s="342"/>
      <c r="OHQ450" s="342"/>
      <c r="OHR450" s="342"/>
      <c r="OHS450" s="342"/>
      <c r="OHT450" s="342"/>
      <c r="OHU450" s="342"/>
      <c r="OHV450" s="342"/>
      <c r="OHW450" s="342"/>
      <c r="OHX450" s="342"/>
      <c r="OHY450" s="342"/>
      <c r="OHZ450" s="342"/>
      <c r="OIA450" s="342"/>
      <c r="OIB450" s="342"/>
      <c r="OIC450" s="342"/>
      <c r="OID450" s="342"/>
      <c r="OIE450" s="342"/>
      <c r="OIF450" s="342"/>
      <c r="OIG450" s="342"/>
      <c r="OIH450" s="342"/>
      <c r="OII450" s="342"/>
      <c r="OIJ450" s="342"/>
      <c r="OIK450" s="342"/>
      <c r="OIL450" s="342"/>
      <c r="OIM450" s="342"/>
      <c r="OIN450" s="342"/>
      <c r="OIO450" s="342"/>
      <c r="OIP450" s="342"/>
      <c r="OIQ450" s="342"/>
      <c r="OIR450" s="342"/>
      <c r="OIS450" s="342"/>
      <c r="OIT450" s="342"/>
      <c r="OIU450" s="342"/>
      <c r="OIV450" s="342"/>
      <c r="OIW450" s="342"/>
      <c r="OIX450" s="342"/>
      <c r="OIY450" s="342"/>
      <c r="OIZ450" s="342"/>
      <c r="OJA450" s="342"/>
      <c r="OJB450" s="342"/>
      <c r="OJC450" s="342"/>
      <c r="OJD450" s="342"/>
      <c r="OJE450" s="342"/>
      <c r="OJF450" s="342"/>
      <c r="OJG450" s="342"/>
      <c r="OJH450" s="342"/>
      <c r="OJI450" s="342"/>
      <c r="OJJ450" s="342"/>
      <c r="OJK450" s="342"/>
      <c r="OJL450" s="342"/>
      <c r="OJM450" s="342"/>
      <c r="OJN450" s="342"/>
      <c r="OJO450" s="342"/>
      <c r="OJP450" s="342"/>
      <c r="OJQ450" s="342"/>
      <c r="OJR450" s="342"/>
      <c r="OJS450" s="342"/>
      <c r="OJT450" s="342"/>
      <c r="OJU450" s="342"/>
      <c r="OJV450" s="342"/>
      <c r="OJW450" s="342"/>
      <c r="OJX450" s="342"/>
      <c r="OJY450" s="342"/>
      <c r="OJZ450" s="342"/>
      <c r="OKA450" s="342"/>
      <c r="OKB450" s="342"/>
      <c r="OKC450" s="342"/>
      <c r="OKD450" s="342"/>
      <c r="OKE450" s="342"/>
      <c r="OKF450" s="342"/>
      <c r="OKG450" s="342"/>
      <c r="OKH450" s="342"/>
      <c r="OKI450" s="342"/>
      <c r="OKJ450" s="342"/>
      <c r="OKK450" s="342"/>
      <c r="OKL450" s="342"/>
      <c r="OKM450" s="342"/>
      <c r="OKN450" s="342"/>
      <c r="OKO450" s="342"/>
      <c r="OKP450" s="342"/>
      <c r="OKQ450" s="342"/>
      <c r="OKR450" s="342"/>
      <c r="OKS450" s="342"/>
      <c r="OKT450" s="342"/>
      <c r="OKU450" s="342"/>
      <c r="OKV450" s="342"/>
      <c r="OKW450" s="342"/>
      <c r="OKX450" s="342"/>
      <c r="OKY450" s="342"/>
      <c r="OKZ450" s="342"/>
      <c r="OLA450" s="342"/>
      <c r="OLB450" s="342"/>
      <c r="OLC450" s="342"/>
      <c r="OLD450" s="342"/>
      <c r="OLE450" s="342"/>
      <c r="OLF450" s="342"/>
      <c r="OLG450" s="342"/>
      <c r="OLH450" s="342"/>
      <c r="OLI450" s="342"/>
      <c r="OLJ450" s="342"/>
      <c r="OLK450" s="342"/>
      <c r="OLL450" s="342"/>
      <c r="OLM450" s="342"/>
      <c r="OLN450" s="342"/>
      <c r="OLO450" s="342"/>
      <c r="OLP450" s="342"/>
      <c r="OLQ450" s="342"/>
      <c r="OLR450" s="342"/>
      <c r="OLS450" s="342"/>
      <c r="OLT450" s="342"/>
      <c r="OLU450" s="342"/>
      <c r="OLV450" s="342"/>
      <c r="OLW450" s="342"/>
      <c r="OLX450" s="342"/>
      <c r="OLY450" s="342"/>
      <c r="OLZ450" s="342"/>
      <c r="OMA450" s="342"/>
      <c r="OMB450" s="342"/>
      <c r="OMC450" s="342"/>
      <c r="OMD450" s="342"/>
      <c r="OME450" s="342"/>
      <c r="OMF450" s="342"/>
      <c r="OMG450" s="342"/>
      <c r="OMH450" s="342"/>
      <c r="OMI450" s="342"/>
      <c r="OMJ450" s="342"/>
      <c r="OMK450" s="342"/>
      <c r="OML450" s="342"/>
      <c r="OMM450" s="342"/>
      <c r="OMN450" s="342"/>
      <c r="OMO450" s="342"/>
      <c r="OMP450" s="342"/>
      <c r="OMQ450" s="342"/>
      <c r="OMR450" s="342"/>
      <c r="OMS450" s="342"/>
      <c r="OMT450" s="342"/>
      <c r="OMU450" s="342"/>
      <c r="OMV450" s="342"/>
      <c r="OMW450" s="342"/>
      <c r="OMX450" s="342"/>
      <c r="OMY450" s="342"/>
      <c r="OMZ450" s="342"/>
      <c r="ONA450" s="342"/>
      <c r="ONB450" s="342"/>
      <c r="ONC450" s="342"/>
      <c r="OND450" s="342"/>
      <c r="ONE450" s="342"/>
      <c r="ONF450" s="342"/>
      <c r="ONG450" s="342"/>
      <c r="ONH450" s="342"/>
      <c r="ONI450" s="342"/>
      <c r="ONJ450" s="342"/>
      <c r="ONK450" s="342"/>
      <c r="ONL450" s="342"/>
      <c r="ONM450" s="342"/>
      <c r="ONN450" s="342"/>
      <c r="ONO450" s="342"/>
      <c r="ONP450" s="342"/>
      <c r="ONQ450" s="342"/>
      <c r="ONR450" s="342"/>
      <c r="ONS450" s="342"/>
      <c r="ONT450" s="342"/>
      <c r="ONU450" s="342"/>
      <c r="ONV450" s="342"/>
      <c r="ONW450" s="342"/>
      <c r="ONX450" s="342"/>
      <c r="ONY450" s="342"/>
      <c r="ONZ450" s="342"/>
      <c r="OOA450" s="342"/>
      <c r="OOB450" s="342"/>
      <c r="OOC450" s="342"/>
      <c r="OOD450" s="342"/>
      <c r="OOE450" s="342"/>
      <c r="OOF450" s="342"/>
      <c r="OOG450" s="342"/>
      <c r="OOH450" s="342"/>
      <c r="OOI450" s="342"/>
      <c r="OOJ450" s="342"/>
      <c r="OOK450" s="342"/>
      <c r="OOL450" s="342"/>
      <c r="OOM450" s="342"/>
      <c r="OON450" s="342"/>
      <c r="OOO450" s="342"/>
      <c r="OOP450" s="342"/>
      <c r="OOQ450" s="342"/>
      <c r="OOR450" s="342"/>
      <c r="OOS450" s="342"/>
      <c r="OOT450" s="342"/>
      <c r="OOU450" s="342"/>
      <c r="OOV450" s="342"/>
      <c r="OOW450" s="342"/>
      <c r="OOX450" s="342"/>
      <c r="OOY450" s="342"/>
      <c r="OOZ450" s="342"/>
      <c r="OPA450" s="342"/>
      <c r="OPB450" s="342"/>
      <c r="OPC450" s="342"/>
      <c r="OPD450" s="342"/>
      <c r="OPE450" s="342"/>
      <c r="OPF450" s="342"/>
      <c r="OPG450" s="342"/>
      <c r="OPH450" s="342"/>
      <c r="OPI450" s="342"/>
      <c r="OPJ450" s="342"/>
      <c r="OPK450" s="342"/>
      <c r="OPL450" s="342"/>
      <c r="OPM450" s="342"/>
      <c r="OPN450" s="342"/>
      <c r="OPO450" s="342"/>
      <c r="OPP450" s="342"/>
      <c r="OPQ450" s="342"/>
      <c r="OPR450" s="342"/>
      <c r="OPS450" s="342"/>
      <c r="OPT450" s="342"/>
      <c r="OPU450" s="342"/>
      <c r="OPV450" s="342"/>
      <c r="OPW450" s="342"/>
      <c r="OPX450" s="342"/>
      <c r="OPY450" s="342"/>
      <c r="OPZ450" s="342"/>
      <c r="OQA450" s="342"/>
      <c r="OQB450" s="342"/>
      <c r="OQC450" s="342"/>
      <c r="OQD450" s="342"/>
      <c r="OQE450" s="342"/>
      <c r="OQF450" s="342"/>
      <c r="OQG450" s="342"/>
      <c r="OQH450" s="342"/>
      <c r="OQI450" s="342"/>
      <c r="OQJ450" s="342"/>
      <c r="OQK450" s="342"/>
      <c r="OQL450" s="342"/>
      <c r="OQM450" s="342"/>
      <c r="OQN450" s="342"/>
      <c r="OQO450" s="342"/>
      <c r="OQP450" s="342"/>
      <c r="OQQ450" s="342"/>
      <c r="OQR450" s="342"/>
      <c r="OQS450" s="342"/>
      <c r="OQT450" s="342"/>
      <c r="OQU450" s="342"/>
      <c r="OQV450" s="342"/>
      <c r="OQW450" s="342"/>
      <c r="OQX450" s="342"/>
      <c r="OQY450" s="342"/>
      <c r="OQZ450" s="342"/>
      <c r="ORA450" s="342"/>
      <c r="ORB450" s="342"/>
      <c r="ORC450" s="342"/>
      <c r="ORD450" s="342"/>
      <c r="ORE450" s="342"/>
      <c r="ORF450" s="342"/>
      <c r="ORG450" s="342"/>
      <c r="ORH450" s="342"/>
      <c r="ORI450" s="342"/>
      <c r="ORJ450" s="342"/>
      <c r="ORK450" s="342"/>
      <c r="ORL450" s="342"/>
      <c r="ORM450" s="342"/>
      <c r="ORN450" s="342"/>
      <c r="ORO450" s="342"/>
      <c r="ORP450" s="342"/>
      <c r="ORQ450" s="342"/>
      <c r="ORR450" s="342"/>
      <c r="ORS450" s="342"/>
      <c r="ORT450" s="342"/>
      <c r="ORU450" s="342"/>
      <c r="ORV450" s="342"/>
      <c r="ORW450" s="342"/>
      <c r="ORX450" s="342"/>
      <c r="ORY450" s="342"/>
      <c r="ORZ450" s="342"/>
      <c r="OSA450" s="342"/>
      <c r="OSB450" s="342"/>
      <c r="OSC450" s="342"/>
      <c r="OSD450" s="342"/>
      <c r="OSE450" s="342"/>
      <c r="OSF450" s="342"/>
      <c r="OSG450" s="342"/>
      <c r="OSH450" s="342"/>
      <c r="OSI450" s="342"/>
      <c r="OSJ450" s="342"/>
      <c r="OSK450" s="342"/>
      <c r="OSL450" s="342"/>
      <c r="OSM450" s="342"/>
      <c r="OSN450" s="342"/>
      <c r="OSO450" s="342"/>
      <c r="OSP450" s="342"/>
      <c r="OSQ450" s="342"/>
      <c r="OSR450" s="342"/>
      <c r="OSS450" s="342"/>
      <c r="OST450" s="342"/>
      <c r="OSU450" s="342"/>
      <c r="OSV450" s="342"/>
      <c r="OSW450" s="342"/>
      <c r="OSX450" s="342"/>
      <c r="OSY450" s="342"/>
      <c r="OSZ450" s="342"/>
      <c r="OTA450" s="342"/>
      <c r="OTB450" s="342"/>
      <c r="OTC450" s="342"/>
      <c r="OTD450" s="342"/>
      <c r="OTE450" s="342"/>
      <c r="OTF450" s="342"/>
      <c r="OTG450" s="342"/>
      <c r="OTH450" s="342"/>
      <c r="OTI450" s="342"/>
      <c r="OTJ450" s="342"/>
      <c r="OTK450" s="342"/>
      <c r="OTL450" s="342"/>
      <c r="OTM450" s="342"/>
      <c r="OTN450" s="342"/>
      <c r="OTO450" s="342"/>
      <c r="OTP450" s="342"/>
      <c r="OTQ450" s="342"/>
      <c r="OTR450" s="342"/>
      <c r="OTS450" s="342"/>
      <c r="OTT450" s="342"/>
      <c r="OTU450" s="342"/>
      <c r="OTV450" s="342"/>
      <c r="OTW450" s="342"/>
      <c r="OTX450" s="342"/>
      <c r="OTY450" s="342"/>
      <c r="OTZ450" s="342"/>
      <c r="OUA450" s="342"/>
      <c r="OUB450" s="342"/>
      <c r="OUC450" s="342"/>
      <c r="OUD450" s="342"/>
      <c r="OUE450" s="342"/>
      <c r="OUF450" s="342"/>
      <c r="OUG450" s="342"/>
      <c r="OUH450" s="342"/>
      <c r="OUI450" s="342"/>
      <c r="OUJ450" s="342"/>
      <c r="OUK450" s="342"/>
      <c r="OUL450" s="342"/>
      <c r="OUM450" s="342"/>
      <c r="OUN450" s="342"/>
      <c r="OUO450" s="342"/>
      <c r="OUP450" s="342"/>
      <c r="OUQ450" s="342"/>
      <c r="OUR450" s="342"/>
      <c r="OUS450" s="342"/>
      <c r="OUT450" s="342"/>
      <c r="OUU450" s="342"/>
      <c r="OUV450" s="342"/>
      <c r="OUW450" s="342"/>
      <c r="OUX450" s="342"/>
      <c r="OUY450" s="342"/>
      <c r="OUZ450" s="342"/>
      <c r="OVA450" s="342"/>
      <c r="OVB450" s="342"/>
      <c r="OVC450" s="342"/>
      <c r="OVD450" s="342"/>
      <c r="OVE450" s="342"/>
      <c r="OVF450" s="342"/>
      <c r="OVG450" s="342"/>
      <c r="OVH450" s="342"/>
      <c r="OVI450" s="342"/>
      <c r="OVJ450" s="342"/>
      <c r="OVK450" s="342"/>
      <c r="OVL450" s="342"/>
      <c r="OVM450" s="342"/>
      <c r="OVN450" s="342"/>
      <c r="OVO450" s="342"/>
      <c r="OVP450" s="342"/>
      <c r="OVQ450" s="342"/>
      <c r="OVR450" s="342"/>
      <c r="OVS450" s="342"/>
      <c r="OVT450" s="342"/>
      <c r="OVU450" s="342"/>
      <c r="OVV450" s="342"/>
      <c r="OVW450" s="342"/>
      <c r="OVX450" s="342"/>
      <c r="OVY450" s="342"/>
      <c r="OVZ450" s="342"/>
      <c r="OWA450" s="342"/>
      <c r="OWB450" s="342"/>
      <c r="OWC450" s="342"/>
      <c r="OWD450" s="342"/>
      <c r="OWE450" s="342"/>
      <c r="OWF450" s="342"/>
      <c r="OWG450" s="342"/>
      <c r="OWH450" s="342"/>
      <c r="OWI450" s="342"/>
      <c r="OWJ450" s="342"/>
      <c r="OWK450" s="342"/>
      <c r="OWL450" s="342"/>
      <c r="OWM450" s="342"/>
      <c r="OWN450" s="342"/>
      <c r="OWO450" s="342"/>
      <c r="OWP450" s="342"/>
      <c r="OWQ450" s="342"/>
      <c r="OWR450" s="342"/>
      <c r="OWS450" s="342"/>
      <c r="OWT450" s="342"/>
      <c r="OWU450" s="342"/>
      <c r="OWV450" s="342"/>
      <c r="OWW450" s="342"/>
      <c r="OWX450" s="342"/>
      <c r="OWY450" s="342"/>
      <c r="OWZ450" s="342"/>
      <c r="OXA450" s="342"/>
      <c r="OXB450" s="342"/>
      <c r="OXC450" s="342"/>
      <c r="OXD450" s="342"/>
      <c r="OXE450" s="342"/>
      <c r="OXF450" s="342"/>
      <c r="OXG450" s="342"/>
      <c r="OXH450" s="342"/>
      <c r="OXI450" s="342"/>
      <c r="OXJ450" s="342"/>
      <c r="OXK450" s="342"/>
      <c r="OXL450" s="342"/>
      <c r="OXM450" s="342"/>
      <c r="OXN450" s="342"/>
      <c r="OXO450" s="342"/>
      <c r="OXP450" s="342"/>
      <c r="OXQ450" s="342"/>
      <c r="OXR450" s="342"/>
      <c r="OXS450" s="342"/>
      <c r="OXT450" s="342"/>
      <c r="OXU450" s="342"/>
      <c r="OXV450" s="342"/>
      <c r="OXW450" s="342"/>
      <c r="OXX450" s="342"/>
      <c r="OXY450" s="342"/>
      <c r="OXZ450" s="342"/>
      <c r="OYA450" s="342"/>
      <c r="OYB450" s="342"/>
      <c r="OYC450" s="342"/>
      <c r="OYD450" s="342"/>
      <c r="OYE450" s="342"/>
      <c r="OYF450" s="342"/>
      <c r="OYG450" s="342"/>
      <c r="OYH450" s="342"/>
      <c r="OYI450" s="342"/>
      <c r="OYJ450" s="342"/>
      <c r="OYK450" s="342"/>
      <c r="OYL450" s="342"/>
      <c r="OYM450" s="342"/>
      <c r="OYN450" s="342"/>
      <c r="OYO450" s="342"/>
      <c r="OYP450" s="342"/>
      <c r="OYQ450" s="342"/>
      <c r="OYR450" s="342"/>
      <c r="OYS450" s="342"/>
      <c r="OYT450" s="342"/>
      <c r="OYU450" s="342"/>
      <c r="OYV450" s="342"/>
      <c r="OYW450" s="342"/>
      <c r="OYX450" s="342"/>
      <c r="OYY450" s="342"/>
      <c r="OYZ450" s="342"/>
      <c r="OZA450" s="342"/>
      <c r="OZB450" s="342"/>
      <c r="OZC450" s="342"/>
      <c r="OZD450" s="342"/>
      <c r="OZE450" s="342"/>
      <c r="OZF450" s="342"/>
      <c r="OZG450" s="342"/>
      <c r="OZH450" s="342"/>
      <c r="OZI450" s="342"/>
      <c r="OZJ450" s="342"/>
      <c r="OZK450" s="342"/>
      <c r="OZL450" s="342"/>
      <c r="OZM450" s="342"/>
      <c r="OZN450" s="342"/>
      <c r="OZO450" s="342"/>
      <c r="OZP450" s="342"/>
      <c r="OZQ450" s="342"/>
      <c r="OZR450" s="342"/>
      <c r="OZS450" s="342"/>
      <c r="OZT450" s="342"/>
      <c r="OZU450" s="342"/>
      <c r="OZV450" s="342"/>
      <c r="OZW450" s="342"/>
      <c r="OZX450" s="342"/>
      <c r="OZY450" s="342"/>
      <c r="OZZ450" s="342"/>
      <c r="PAA450" s="342"/>
      <c r="PAB450" s="342"/>
      <c r="PAC450" s="342"/>
      <c r="PAD450" s="342"/>
      <c r="PAE450" s="342"/>
      <c r="PAF450" s="342"/>
      <c r="PAG450" s="342"/>
      <c r="PAH450" s="342"/>
      <c r="PAI450" s="342"/>
      <c r="PAJ450" s="342"/>
      <c r="PAK450" s="342"/>
      <c r="PAL450" s="342"/>
      <c r="PAM450" s="342"/>
      <c r="PAN450" s="342"/>
      <c r="PAO450" s="342"/>
      <c r="PAP450" s="342"/>
      <c r="PAQ450" s="342"/>
      <c r="PAR450" s="342"/>
      <c r="PAS450" s="342"/>
      <c r="PAT450" s="342"/>
      <c r="PAU450" s="342"/>
      <c r="PAV450" s="342"/>
      <c r="PAW450" s="342"/>
      <c r="PAX450" s="342"/>
      <c r="PAY450" s="342"/>
      <c r="PAZ450" s="342"/>
      <c r="PBA450" s="342"/>
      <c r="PBB450" s="342"/>
      <c r="PBC450" s="342"/>
      <c r="PBD450" s="342"/>
      <c r="PBE450" s="342"/>
      <c r="PBF450" s="342"/>
      <c r="PBG450" s="342"/>
      <c r="PBH450" s="342"/>
      <c r="PBI450" s="342"/>
      <c r="PBJ450" s="342"/>
      <c r="PBK450" s="342"/>
      <c r="PBL450" s="342"/>
      <c r="PBM450" s="342"/>
      <c r="PBN450" s="342"/>
      <c r="PBO450" s="342"/>
      <c r="PBP450" s="342"/>
      <c r="PBQ450" s="342"/>
      <c r="PBR450" s="342"/>
      <c r="PBS450" s="342"/>
      <c r="PBT450" s="342"/>
      <c r="PBU450" s="342"/>
      <c r="PBV450" s="342"/>
      <c r="PBW450" s="342"/>
      <c r="PBX450" s="342"/>
      <c r="PBY450" s="342"/>
      <c r="PBZ450" s="342"/>
      <c r="PCA450" s="342"/>
      <c r="PCB450" s="342"/>
      <c r="PCC450" s="342"/>
      <c r="PCD450" s="342"/>
      <c r="PCE450" s="342"/>
      <c r="PCF450" s="342"/>
      <c r="PCG450" s="342"/>
      <c r="PCH450" s="342"/>
      <c r="PCI450" s="342"/>
      <c r="PCJ450" s="342"/>
      <c r="PCK450" s="342"/>
      <c r="PCL450" s="342"/>
      <c r="PCM450" s="342"/>
      <c r="PCN450" s="342"/>
      <c r="PCO450" s="342"/>
      <c r="PCP450" s="342"/>
      <c r="PCQ450" s="342"/>
      <c r="PCR450" s="342"/>
      <c r="PCS450" s="342"/>
      <c r="PCT450" s="342"/>
      <c r="PCU450" s="342"/>
      <c r="PCV450" s="342"/>
      <c r="PCW450" s="342"/>
      <c r="PCX450" s="342"/>
      <c r="PCY450" s="342"/>
      <c r="PCZ450" s="342"/>
      <c r="PDA450" s="342"/>
      <c r="PDB450" s="342"/>
      <c r="PDC450" s="342"/>
      <c r="PDD450" s="342"/>
      <c r="PDE450" s="342"/>
      <c r="PDF450" s="342"/>
      <c r="PDG450" s="342"/>
      <c r="PDH450" s="342"/>
      <c r="PDI450" s="342"/>
      <c r="PDJ450" s="342"/>
      <c r="PDK450" s="342"/>
      <c r="PDL450" s="342"/>
      <c r="PDM450" s="342"/>
      <c r="PDN450" s="342"/>
      <c r="PDO450" s="342"/>
      <c r="PDP450" s="342"/>
      <c r="PDQ450" s="342"/>
      <c r="PDR450" s="342"/>
      <c r="PDS450" s="342"/>
      <c r="PDT450" s="342"/>
      <c r="PDU450" s="342"/>
      <c r="PDV450" s="342"/>
      <c r="PDW450" s="342"/>
      <c r="PDX450" s="342"/>
      <c r="PDY450" s="342"/>
      <c r="PDZ450" s="342"/>
      <c r="PEA450" s="342"/>
      <c r="PEB450" s="342"/>
      <c r="PEC450" s="342"/>
      <c r="PED450" s="342"/>
      <c r="PEE450" s="342"/>
      <c r="PEF450" s="342"/>
      <c r="PEG450" s="342"/>
      <c r="PEH450" s="342"/>
      <c r="PEI450" s="342"/>
      <c r="PEJ450" s="342"/>
      <c r="PEK450" s="342"/>
      <c r="PEL450" s="342"/>
      <c r="PEM450" s="342"/>
      <c r="PEN450" s="342"/>
      <c r="PEO450" s="342"/>
      <c r="PEP450" s="342"/>
      <c r="PEQ450" s="342"/>
      <c r="PER450" s="342"/>
      <c r="PES450" s="342"/>
      <c r="PET450" s="342"/>
      <c r="PEU450" s="342"/>
      <c r="PEV450" s="342"/>
      <c r="PEW450" s="342"/>
      <c r="PEX450" s="342"/>
      <c r="PEY450" s="342"/>
      <c r="PEZ450" s="342"/>
      <c r="PFA450" s="342"/>
      <c r="PFB450" s="342"/>
      <c r="PFC450" s="342"/>
      <c r="PFD450" s="342"/>
      <c r="PFE450" s="342"/>
      <c r="PFF450" s="342"/>
      <c r="PFG450" s="342"/>
      <c r="PFH450" s="342"/>
      <c r="PFI450" s="342"/>
      <c r="PFJ450" s="342"/>
      <c r="PFK450" s="342"/>
      <c r="PFL450" s="342"/>
      <c r="PFM450" s="342"/>
      <c r="PFN450" s="342"/>
      <c r="PFO450" s="342"/>
      <c r="PFP450" s="342"/>
      <c r="PFQ450" s="342"/>
      <c r="PFR450" s="342"/>
      <c r="PFS450" s="342"/>
      <c r="PFT450" s="342"/>
      <c r="PFU450" s="342"/>
      <c r="PFV450" s="342"/>
      <c r="PFW450" s="342"/>
      <c r="PFX450" s="342"/>
      <c r="PFY450" s="342"/>
      <c r="PFZ450" s="342"/>
      <c r="PGA450" s="342"/>
      <c r="PGB450" s="342"/>
      <c r="PGC450" s="342"/>
      <c r="PGD450" s="342"/>
      <c r="PGE450" s="342"/>
      <c r="PGF450" s="342"/>
      <c r="PGG450" s="342"/>
      <c r="PGH450" s="342"/>
      <c r="PGI450" s="342"/>
      <c r="PGJ450" s="342"/>
      <c r="PGK450" s="342"/>
      <c r="PGL450" s="342"/>
      <c r="PGM450" s="342"/>
      <c r="PGN450" s="342"/>
      <c r="PGO450" s="342"/>
      <c r="PGP450" s="342"/>
      <c r="PGQ450" s="342"/>
      <c r="PGR450" s="342"/>
      <c r="PGS450" s="342"/>
      <c r="PGT450" s="342"/>
      <c r="PGU450" s="342"/>
      <c r="PGV450" s="342"/>
      <c r="PGW450" s="342"/>
      <c r="PGX450" s="342"/>
      <c r="PGY450" s="342"/>
      <c r="PGZ450" s="342"/>
      <c r="PHA450" s="342"/>
      <c r="PHB450" s="342"/>
      <c r="PHC450" s="342"/>
      <c r="PHD450" s="342"/>
      <c r="PHE450" s="342"/>
      <c r="PHF450" s="342"/>
      <c r="PHG450" s="342"/>
      <c r="PHH450" s="342"/>
      <c r="PHI450" s="342"/>
      <c r="PHJ450" s="342"/>
      <c r="PHK450" s="342"/>
      <c r="PHL450" s="342"/>
      <c r="PHM450" s="342"/>
      <c r="PHN450" s="342"/>
      <c r="PHO450" s="342"/>
      <c r="PHP450" s="342"/>
      <c r="PHQ450" s="342"/>
      <c r="PHR450" s="342"/>
      <c r="PHS450" s="342"/>
      <c r="PHT450" s="342"/>
      <c r="PHU450" s="342"/>
      <c r="PHV450" s="342"/>
      <c r="PHW450" s="342"/>
      <c r="PHX450" s="342"/>
      <c r="PHY450" s="342"/>
      <c r="PHZ450" s="342"/>
      <c r="PIA450" s="342"/>
      <c r="PIB450" s="342"/>
      <c r="PIC450" s="342"/>
      <c r="PID450" s="342"/>
      <c r="PIE450" s="342"/>
      <c r="PIF450" s="342"/>
      <c r="PIG450" s="342"/>
      <c r="PIH450" s="342"/>
      <c r="PII450" s="342"/>
      <c r="PIJ450" s="342"/>
      <c r="PIK450" s="342"/>
      <c r="PIL450" s="342"/>
      <c r="PIM450" s="342"/>
      <c r="PIN450" s="342"/>
      <c r="PIO450" s="342"/>
      <c r="PIP450" s="342"/>
      <c r="PIQ450" s="342"/>
      <c r="PIR450" s="342"/>
      <c r="PIS450" s="342"/>
      <c r="PIT450" s="342"/>
      <c r="PIU450" s="342"/>
      <c r="PIV450" s="342"/>
      <c r="PIW450" s="342"/>
      <c r="PIX450" s="342"/>
      <c r="PIY450" s="342"/>
      <c r="PIZ450" s="342"/>
      <c r="PJA450" s="342"/>
      <c r="PJB450" s="342"/>
      <c r="PJC450" s="342"/>
      <c r="PJD450" s="342"/>
      <c r="PJE450" s="342"/>
      <c r="PJF450" s="342"/>
      <c r="PJG450" s="342"/>
      <c r="PJH450" s="342"/>
      <c r="PJI450" s="342"/>
      <c r="PJJ450" s="342"/>
      <c r="PJK450" s="342"/>
      <c r="PJL450" s="342"/>
      <c r="PJM450" s="342"/>
      <c r="PJN450" s="342"/>
      <c r="PJO450" s="342"/>
      <c r="PJP450" s="342"/>
      <c r="PJQ450" s="342"/>
      <c r="PJR450" s="342"/>
      <c r="PJS450" s="342"/>
      <c r="PJT450" s="342"/>
      <c r="PJU450" s="342"/>
      <c r="PJV450" s="342"/>
      <c r="PJW450" s="342"/>
      <c r="PJX450" s="342"/>
      <c r="PJY450" s="342"/>
      <c r="PJZ450" s="342"/>
      <c r="PKA450" s="342"/>
      <c r="PKB450" s="342"/>
      <c r="PKC450" s="342"/>
      <c r="PKD450" s="342"/>
      <c r="PKE450" s="342"/>
      <c r="PKF450" s="342"/>
      <c r="PKG450" s="342"/>
      <c r="PKH450" s="342"/>
      <c r="PKI450" s="342"/>
      <c r="PKJ450" s="342"/>
      <c r="PKK450" s="342"/>
      <c r="PKL450" s="342"/>
      <c r="PKM450" s="342"/>
      <c r="PKN450" s="342"/>
      <c r="PKO450" s="342"/>
      <c r="PKP450" s="342"/>
      <c r="PKQ450" s="342"/>
      <c r="PKR450" s="342"/>
      <c r="PKS450" s="342"/>
      <c r="PKT450" s="342"/>
      <c r="PKU450" s="342"/>
      <c r="PKV450" s="342"/>
      <c r="PKW450" s="342"/>
      <c r="PKX450" s="342"/>
      <c r="PKY450" s="342"/>
      <c r="PKZ450" s="342"/>
      <c r="PLA450" s="342"/>
      <c r="PLB450" s="342"/>
      <c r="PLC450" s="342"/>
      <c r="PLD450" s="342"/>
      <c r="PLE450" s="342"/>
      <c r="PLF450" s="342"/>
      <c r="PLG450" s="342"/>
      <c r="PLH450" s="342"/>
      <c r="PLI450" s="342"/>
      <c r="PLJ450" s="342"/>
      <c r="PLK450" s="342"/>
      <c r="PLL450" s="342"/>
      <c r="PLM450" s="342"/>
      <c r="PLN450" s="342"/>
      <c r="PLO450" s="342"/>
      <c r="PLP450" s="342"/>
      <c r="PLQ450" s="342"/>
      <c r="PLR450" s="342"/>
      <c r="PLS450" s="342"/>
      <c r="PLT450" s="342"/>
      <c r="PLU450" s="342"/>
      <c r="PLV450" s="342"/>
      <c r="PLW450" s="342"/>
      <c r="PLX450" s="342"/>
      <c r="PLY450" s="342"/>
      <c r="PLZ450" s="342"/>
      <c r="PMA450" s="342"/>
      <c r="PMB450" s="342"/>
      <c r="PMC450" s="342"/>
      <c r="PMD450" s="342"/>
      <c r="PME450" s="342"/>
      <c r="PMF450" s="342"/>
      <c r="PMG450" s="342"/>
      <c r="PMH450" s="342"/>
      <c r="PMI450" s="342"/>
      <c r="PMJ450" s="342"/>
      <c r="PMK450" s="342"/>
      <c r="PML450" s="342"/>
      <c r="PMM450" s="342"/>
      <c r="PMN450" s="342"/>
      <c r="PMO450" s="342"/>
      <c r="PMP450" s="342"/>
      <c r="PMQ450" s="342"/>
      <c r="PMR450" s="342"/>
      <c r="PMS450" s="342"/>
      <c r="PMT450" s="342"/>
      <c r="PMU450" s="342"/>
      <c r="PMV450" s="342"/>
      <c r="PMW450" s="342"/>
      <c r="PMX450" s="342"/>
      <c r="PMY450" s="342"/>
      <c r="PMZ450" s="342"/>
      <c r="PNA450" s="342"/>
      <c r="PNB450" s="342"/>
      <c r="PNC450" s="342"/>
      <c r="PND450" s="342"/>
      <c r="PNE450" s="342"/>
      <c r="PNF450" s="342"/>
      <c r="PNG450" s="342"/>
      <c r="PNH450" s="342"/>
      <c r="PNI450" s="342"/>
      <c r="PNJ450" s="342"/>
      <c r="PNK450" s="342"/>
      <c r="PNL450" s="342"/>
      <c r="PNM450" s="342"/>
      <c r="PNN450" s="342"/>
      <c r="PNO450" s="342"/>
      <c r="PNP450" s="342"/>
      <c r="PNQ450" s="342"/>
      <c r="PNR450" s="342"/>
      <c r="PNS450" s="342"/>
      <c r="PNT450" s="342"/>
      <c r="PNU450" s="342"/>
      <c r="PNV450" s="342"/>
      <c r="PNW450" s="342"/>
      <c r="PNX450" s="342"/>
      <c r="PNY450" s="342"/>
      <c r="PNZ450" s="342"/>
      <c r="POA450" s="342"/>
      <c r="POB450" s="342"/>
      <c r="POC450" s="342"/>
      <c r="POD450" s="342"/>
      <c r="POE450" s="342"/>
      <c r="POF450" s="342"/>
      <c r="POG450" s="342"/>
      <c r="POH450" s="342"/>
      <c r="POI450" s="342"/>
      <c r="POJ450" s="342"/>
      <c r="POK450" s="342"/>
      <c r="POL450" s="342"/>
      <c r="POM450" s="342"/>
      <c r="PON450" s="342"/>
      <c r="POO450" s="342"/>
      <c r="POP450" s="342"/>
      <c r="POQ450" s="342"/>
      <c r="POR450" s="342"/>
      <c r="POS450" s="342"/>
      <c r="POT450" s="342"/>
      <c r="POU450" s="342"/>
      <c r="POV450" s="342"/>
      <c r="POW450" s="342"/>
      <c r="POX450" s="342"/>
      <c r="POY450" s="342"/>
      <c r="POZ450" s="342"/>
      <c r="PPA450" s="342"/>
      <c r="PPB450" s="342"/>
      <c r="PPC450" s="342"/>
      <c r="PPD450" s="342"/>
      <c r="PPE450" s="342"/>
      <c r="PPF450" s="342"/>
      <c r="PPG450" s="342"/>
      <c r="PPH450" s="342"/>
      <c r="PPI450" s="342"/>
      <c r="PPJ450" s="342"/>
      <c r="PPK450" s="342"/>
      <c r="PPL450" s="342"/>
      <c r="PPM450" s="342"/>
      <c r="PPN450" s="342"/>
      <c r="PPO450" s="342"/>
      <c r="PPP450" s="342"/>
      <c r="PPQ450" s="342"/>
      <c r="PPR450" s="342"/>
      <c r="PPS450" s="342"/>
      <c r="PPT450" s="342"/>
      <c r="PPU450" s="342"/>
      <c r="PPV450" s="342"/>
      <c r="PPW450" s="342"/>
      <c r="PPX450" s="342"/>
      <c r="PPY450" s="342"/>
      <c r="PPZ450" s="342"/>
      <c r="PQA450" s="342"/>
      <c r="PQB450" s="342"/>
      <c r="PQC450" s="342"/>
      <c r="PQD450" s="342"/>
      <c r="PQE450" s="342"/>
      <c r="PQF450" s="342"/>
      <c r="PQG450" s="342"/>
      <c r="PQH450" s="342"/>
      <c r="PQI450" s="342"/>
      <c r="PQJ450" s="342"/>
      <c r="PQK450" s="342"/>
      <c r="PQL450" s="342"/>
      <c r="PQM450" s="342"/>
      <c r="PQN450" s="342"/>
      <c r="PQO450" s="342"/>
      <c r="PQP450" s="342"/>
      <c r="PQQ450" s="342"/>
      <c r="PQR450" s="342"/>
      <c r="PQS450" s="342"/>
      <c r="PQT450" s="342"/>
      <c r="PQU450" s="342"/>
      <c r="PQV450" s="342"/>
      <c r="PQW450" s="342"/>
      <c r="PQX450" s="342"/>
      <c r="PQY450" s="342"/>
      <c r="PQZ450" s="342"/>
      <c r="PRA450" s="342"/>
      <c r="PRB450" s="342"/>
      <c r="PRC450" s="342"/>
      <c r="PRD450" s="342"/>
      <c r="PRE450" s="342"/>
      <c r="PRF450" s="342"/>
      <c r="PRG450" s="342"/>
      <c r="PRH450" s="342"/>
      <c r="PRI450" s="342"/>
      <c r="PRJ450" s="342"/>
      <c r="PRK450" s="342"/>
      <c r="PRL450" s="342"/>
      <c r="PRM450" s="342"/>
      <c r="PRN450" s="342"/>
      <c r="PRO450" s="342"/>
      <c r="PRP450" s="342"/>
      <c r="PRQ450" s="342"/>
      <c r="PRR450" s="342"/>
      <c r="PRS450" s="342"/>
      <c r="PRT450" s="342"/>
      <c r="PRU450" s="342"/>
      <c r="PRV450" s="342"/>
      <c r="PRW450" s="342"/>
      <c r="PRX450" s="342"/>
      <c r="PRY450" s="342"/>
      <c r="PRZ450" s="342"/>
      <c r="PSA450" s="342"/>
      <c r="PSB450" s="342"/>
      <c r="PSC450" s="342"/>
      <c r="PSD450" s="342"/>
      <c r="PSE450" s="342"/>
      <c r="PSF450" s="342"/>
      <c r="PSG450" s="342"/>
      <c r="PSH450" s="342"/>
      <c r="PSI450" s="342"/>
      <c r="PSJ450" s="342"/>
      <c r="PSK450" s="342"/>
      <c r="PSL450" s="342"/>
      <c r="PSM450" s="342"/>
      <c r="PSN450" s="342"/>
      <c r="PSO450" s="342"/>
      <c r="PSP450" s="342"/>
      <c r="PSQ450" s="342"/>
      <c r="PSR450" s="342"/>
      <c r="PSS450" s="342"/>
      <c r="PST450" s="342"/>
      <c r="PSU450" s="342"/>
      <c r="PSV450" s="342"/>
      <c r="PSW450" s="342"/>
      <c r="PSX450" s="342"/>
      <c r="PSY450" s="342"/>
      <c r="PSZ450" s="342"/>
      <c r="PTA450" s="342"/>
      <c r="PTB450" s="342"/>
      <c r="PTC450" s="342"/>
      <c r="PTD450" s="342"/>
      <c r="PTE450" s="342"/>
      <c r="PTF450" s="342"/>
      <c r="PTG450" s="342"/>
      <c r="PTH450" s="342"/>
      <c r="PTI450" s="342"/>
      <c r="PTJ450" s="342"/>
      <c r="PTK450" s="342"/>
      <c r="PTL450" s="342"/>
      <c r="PTM450" s="342"/>
      <c r="PTN450" s="342"/>
      <c r="PTO450" s="342"/>
      <c r="PTP450" s="342"/>
      <c r="PTQ450" s="342"/>
      <c r="PTR450" s="342"/>
      <c r="PTS450" s="342"/>
      <c r="PTT450" s="342"/>
      <c r="PTU450" s="342"/>
      <c r="PTV450" s="342"/>
      <c r="PTW450" s="342"/>
      <c r="PTX450" s="342"/>
      <c r="PTY450" s="342"/>
      <c r="PTZ450" s="342"/>
      <c r="PUA450" s="342"/>
      <c r="PUB450" s="342"/>
      <c r="PUC450" s="342"/>
      <c r="PUD450" s="342"/>
      <c r="PUE450" s="342"/>
      <c r="PUF450" s="342"/>
      <c r="PUG450" s="342"/>
      <c r="PUH450" s="342"/>
      <c r="PUI450" s="342"/>
      <c r="PUJ450" s="342"/>
      <c r="PUK450" s="342"/>
      <c r="PUL450" s="342"/>
      <c r="PUM450" s="342"/>
      <c r="PUN450" s="342"/>
      <c r="PUO450" s="342"/>
      <c r="PUP450" s="342"/>
      <c r="PUQ450" s="342"/>
      <c r="PUR450" s="342"/>
      <c r="PUS450" s="342"/>
      <c r="PUT450" s="342"/>
      <c r="PUU450" s="342"/>
      <c r="PUV450" s="342"/>
      <c r="PUW450" s="342"/>
      <c r="PUX450" s="342"/>
      <c r="PUY450" s="342"/>
      <c r="PUZ450" s="342"/>
      <c r="PVA450" s="342"/>
      <c r="PVB450" s="342"/>
      <c r="PVC450" s="342"/>
      <c r="PVD450" s="342"/>
      <c r="PVE450" s="342"/>
      <c r="PVF450" s="342"/>
      <c r="PVG450" s="342"/>
      <c r="PVH450" s="342"/>
      <c r="PVI450" s="342"/>
      <c r="PVJ450" s="342"/>
      <c r="PVK450" s="342"/>
      <c r="PVL450" s="342"/>
      <c r="PVM450" s="342"/>
      <c r="PVN450" s="342"/>
      <c r="PVO450" s="342"/>
      <c r="PVP450" s="342"/>
      <c r="PVQ450" s="342"/>
      <c r="PVR450" s="342"/>
      <c r="PVS450" s="342"/>
      <c r="PVT450" s="342"/>
      <c r="PVU450" s="342"/>
      <c r="PVV450" s="342"/>
      <c r="PVW450" s="342"/>
      <c r="PVX450" s="342"/>
      <c r="PVY450" s="342"/>
      <c r="PVZ450" s="342"/>
      <c r="PWA450" s="342"/>
      <c r="PWB450" s="342"/>
      <c r="PWC450" s="342"/>
      <c r="PWD450" s="342"/>
      <c r="PWE450" s="342"/>
      <c r="PWF450" s="342"/>
      <c r="PWG450" s="342"/>
      <c r="PWH450" s="342"/>
      <c r="PWI450" s="342"/>
      <c r="PWJ450" s="342"/>
      <c r="PWK450" s="342"/>
      <c r="PWL450" s="342"/>
      <c r="PWM450" s="342"/>
      <c r="PWN450" s="342"/>
      <c r="PWO450" s="342"/>
      <c r="PWP450" s="342"/>
      <c r="PWQ450" s="342"/>
      <c r="PWR450" s="342"/>
      <c r="PWS450" s="342"/>
      <c r="PWT450" s="342"/>
      <c r="PWU450" s="342"/>
      <c r="PWV450" s="342"/>
      <c r="PWW450" s="342"/>
      <c r="PWX450" s="342"/>
      <c r="PWY450" s="342"/>
      <c r="PWZ450" s="342"/>
      <c r="PXA450" s="342"/>
      <c r="PXB450" s="342"/>
      <c r="PXC450" s="342"/>
      <c r="PXD450" s="342"/>
      <c r="PXE450" s="342"/>
      <c r="PXF450" s="342"/>
      <c r="PXG450" s="342"/>
      <c r="PXH450" s="342"/>
      <c r="PXI450" s="342"/>
      <c r="PXJ450" s="342"/>
      <c r="PXK450" s="342"/>
      <c r="PXL450" s="342"/>
      <c r="PXM450" s="342"/>
      <c r="PXN450" s="342"/>
      <c r="PXO450" s="342"/>
      <c r="PXP450" s="342"/>
      <c r="PXQ450" s="342"/>
      <c r="PXR450" s="342"/>
      <c r="PXS450" s="342"/>
      <c r="PXT450" s="342"/>
      <c r="PXU450" s="342"/>
      <c r="PXV450" s="342"/>
      <c r="PXW450" s="342"/>
      <c r="PXX450" s="342"/>
      <c r="PXY450" s="342"/>
      <c r="PXZ450" s="342"/>
      <c r="PYA450" s="342"/>
      <c r="PYB450" s="342"/>
      <c r="PYC450" s="342"/>
      <c r="PYD450" s="342"/>
      <c r="PYE450" s="342"/>
      <c r="PYF450" s="342"/>
      <c r="PYG450" s="342"/>
      <c r="PYH450" s="342"/>
      <c r="PYI450" s="342"/>
      <c r="PYJ450" s="342"/>
      <c r="PYK450" s="342"/>
      <c r="PYL450" s="342"/>
      <c r="PYM450" s="342"/>
      <c r="PYN450" s="342"/>
      <c r="PYO450" s="342"/>
      <c r="PYP450" s="342"/>
      <c r="PYQ450" s="342"/>
      <c r="PYR450" s="342"/>
      <c r="PYS450" s="342"/>
      <c r="PYT450" s="342"/>
      <c r="PYU450" s="342"/>
      <c r="PYV450" s="342"/>
      <c r="PYW450" s="342"/>
      <c r="PYX450" s="342"/>
      <c r="PYY450" s="342"/>
      <c r="PYZ450" s="342"/>
      <c r="PZA450" s="342"/>
      <c r="PZB450" s="342"/>
      <c r="PZC450" s="342"/>
      <c r="PZD450" s="342"/>
      <c r="PZE450" s="342"/>
      <c r="PZF450" s="342"/>
      <c r="PZG450" s="342"/>
      <c r="PZH450" s="342"/>
      <c r="PZI450" s="342"/>
      <c r="PZJ450" s="342"/>
      <c r="PZK450" s="342"/>
      <c r="PZL450" s="342"/>
      <c r="PZM450" s="342"/>
      <c r="PZN450" s="342"/>
      <c r="PZO450" s="342"/>
      <c r="PZP450" s="342"/>
      <c r="PZQ450" s="342"/>
      <c r="PZR450" s="342"/>
      <c r="PZS450" s="342"/>
      <c r="PZT450" s="342"/>
      <c r="PZU450" s="342"/>
      <c r="PZV450" s="342"/>
      <c r="PZW450" s="342"/>
      <c r="PZX450" s="342"/>
      <c r="PZY450" s="342"/>
      <c r="PZZ450" s="342"/>
      <c r="QAA450" s="342"/>
      <c r="QAB450" s="342"/>
      <c r="QAC450" s="342"/>
      <c r="QAD450" s="342"/>
      <c r="QAE450" s="342"/>
      <c r="QAF450" s="342"/>
      <c r="QAG450" s="342"/>
      <c r="QAH450" s="342"/>
      <c r="QAI450" s="342"/>
      <c r="QAJ450" s="342"/>
      <c r="QAK450" s="342"/>
      <c r="QAL450" s="342"/>
      <c r="QAM450" s="342"/>
      <c r="QAN450" s="342"/>
      <c r="QAO450" s="342"/>
      <c r="QAP450" s="342"/>
      <c r="QAQ450" s="342"/>
      <c r="QAR450" s="342"/>
      <c r="QAS450" s="342"/>
      <c r="QAT450" s="342"/>
      <c r="QAU450" s="342"/>
      <c r="QAV450" s="342"/>
      <c r="QAW450" s="342"/>
      <c r="QAX450" s="342"/>
      <c r="QAY450" s="342"/>
      <c r="QAZ450" s="342"/>
      <c r="QBA450" s="342"/>
      <c r="QBB450" s="342"/>
      <c r="QBC450" s="342"/>
      <c r="QBD450" s="342"/>
      <c r="QBE450" s="342"/>
      <c r="QBF450" s="342"/>
      <c r="QBG450" s="342"/>
      <c r="QBH450" s="342"/>
      <c r="QBI450" s="342"/>
      <c r="QBJ450" s="342"/>
      <c r="QBK450" s="342"/>
      <c r="QBL450" s="342"/>
      <c r="QBM450" s="342"/>
      <c r="QBN450" s="342"/>
      <c r="QBO450" s="342"/>
      <c r="QBP450" s="342"/>
      <c r="QBQ450" s="342"/>
      <c r="QBR450" s="342"/>
      <c r="QBS450" s="342"/>
      <c r="QBT450" s="342"/>
      <c r="QBU450" s="342"/>
      <c r="QBV450" s="342"/>
      <c r="QBW450" s="342"/>
      <c r="QBX450" s="342"/>
      <c r="QBY450" s="342"/>
      <c r="QBZ450" s="342"/>
      <c r="QCA450" s="342"/>
      <c r="QCB450" s="342"/>
      <c r="QCC450" s="342"/>
      <c r="QCD450" s="342"/>
      <c r="QCE450" s="342"/>
      <c r="QCF450" s="342"/>
      <c r="QCG450" s="342"/>
      <c r="QCH450" s="342"/>
      <c r="QCI450" s="342"/>
      <c r="QCJ450" s="342"/>
      <c r="QCK450" s="342"/>
      <c r="QCL450" s="342"/>
      <c r="QCM450" s="342"/>
      <c r="QCN450" s="342"/>
      <c r="QCO450" s="342"/>
      <c r="QCP450" s="342"/>
      <c r="QCQ450" s="342"/>
      <c r="QCR450" s="342"/>
      <c r="QCS450" s="342"/>
      <c r="QCT450" s="342"/>
      <c r="QCU450" s="342"/>
      <c r="QCV450" s="342"/>
      <c r="QCW450" s="342"/>
      <c r="QCX450" s="342"/>
      <c r="QCY450" s="342"/>
      <c r="QCZ450" s="342"/>
      <c r="QDA450" s="342"/>
      <c r="QDB450" s="342"/>
      <c r="QDC450" s="342"/>
      <c r="QDD450" s="342"/>
      <c r="QDE450" s="342"/>
      <c r="QDF450" s="342"/>
      <c r="QDG450" s="342"/>
      <c r="QDH450" s="342"/>
      <c r="QDI450" s="342"/>
      <c r="QDJ450" s="342"/>
      <c r="QDK450" s="342"/>
      <c r="QDL450" s="342"/>
      <c r="QDM450" s="342"/>
      <c r="QDN450" s="342"/>
      <c r="QDO450" s="342"/>
      <c r="QDP450" s="342"/>
      <c r="QDQ450" s="342"/>
      <c r="QDR450" s="342"/>
      <c r="QDS450" s="342"/>
      <c r="QDT450" s="342"/>
      <c r="QDU450" s="342"/>
      <c r="QDV450" s="342"/>
      <c r="QDW450" s="342"/>
      <c r="QDX450" s="342"/>
      <c r="QDY450" s="342"/>
      <c r="QDZ450" s="342"/>
      <c r="QEA450" s="342"/>
      <c r="QEB450" s="342"/>
      <c r="QEC450" s="342"/>
      <c r="QED450" s="342"/>
      <c r="QEE450" s="342"/>
      <c r="QEF450" s="342"/>
      <c r="QEG450" s="342"/>
      <c r="QEH450" s="342"/>
      <c r="QEI450" s="342"/>
      <c r="QEJ450" s="342"/>
      <c r="QEK450" s="342"/>
      <c r="QEL450" s="342"/>
      <c r="QEM450" s="342"/>
      <c r="QEN450" s="342"/>
      <c r="QEO450" s="342"/>
      <c r="QEP450" s="342"/>
      <c r="QEQ450" s="342"/>
      <c r="QER450" s="342"/>
      <c r="QES450" s="342"/>
      <c r="QET450" s="342"/>
      <c r="QEU450" s="342"/>
      <c r="QEV450" s="342"/>
      <c r="QEW450" s="342"/>
      <c r="QEX450" s="342"/>
      <c r="QEY450" s="342"/>
      <c r="QEZ450" s="342"/>
      <c r="QFA450" s="342"/>
      <c r="QFB450" s="342"/>
      <c r="QFC450" s="342"/>
      <c r="QFD450" s="342"/>
      <c r="QFE450" s="342"/>
      <c r="QFF450" s="342"/>
      <c r="QFG450" s="342"/>
      <c r="QFH450" s="342"/>
      <c r="QFI450" s="342"/>
      <c r="QFJ450" s="342"/>
      <c r="QFK450" s="342"/>
      <c r="QFL450" s="342"/>
      <c r="QFM450" s="342"/>
      <c r="QFN450" s="342"/>
      <c r="QFO450" s="342"/>
      <c r="QFP450" s="342"/>
      <c r="QFQ450" s="342"/>
      <c r="QFR450" s="342"/>
      <c r="QFS450" s="342"/>
      <c r="QFT450" s="342"/>
      <c r="QFU450" s="342"/>
      <c r="QFV450" s="342"/>
      <c r="QFW450" s="342"/>
      <c r="QFX450" s="342"/>
      <c r="QFY450" s="342"/>
      <c r="QFZ450" s="342"/>
      <c r="QGA450" s="342"/>
      <c r="QGB450" s="342"/>
      <c r="QGC450" s="342"/>
      <c r="QGD450" s="342"/>
      <c r="QGE450" s="342"/>
      <c r="QGF450" s="342"/>
      <c r="QGG450" s="342"/>
      <c r="QGH450" s="342"/>
      <c r="QGI450" s="342"/>
      <c r="QGJ450" s="342"/>
      <c r="QGK450" s="342"/>
      <c r="QGL450" s="342"/>
      <c r="QGM450" s="342"/>
      <c r="QGN450" s="342"/>
      <c r="QGO450" s="342"/>
      <c r="QGP450" s="342"/>
      <c r="QGQ450" s="342"/>
      <c r="QGR450" s="342"/>
      <c r="QGS450" s="342"/>
      <c r="QGT450" s="342"/>
      <c r="QGU450" s="342"/>
      <c r="QGV450" s="342"/>
      <c r="QGW450" s="342"/>
      <c r="QGX450" s="342"/>
      <c r="QGY450" s="342"/>
      <c r="QGZ450" s="342"/>
      <c r="QHA450" s="342"/>
      <c r="QHB450" s="342"/>
      <c r="QHC450" s="342"/>
      <c r="QHD450" s="342"/>
      <c r="QHE450" s="342"/>
      <c r="QHF450" s="342"/>
      <c r="QHG450" s="342"/>
      <c r="QHH450" s="342"/>
      <c r="QHI450" s="342"/>
      <c r="QHJ450" s="342"/>
      <c r="QHK450" s="342"/>
      <c r="QHL450" s="342"/>
      <c r="QHM450" s="342"/>
      <c r="QHN450" s="342"/>
      <c r="QHO450" s="342"/>
      <c r="QHP450" s="342"/>
      <c r="QHQ450" s="342"/>
      <c r="QHR450" s="342"/>
      <c r="QHS450" s="342"/>
      <c r="QHT450" s="342"/>
      <c r="QHU450" s="342"/>
      <c r="QHV450" s="342"/>
      <c r="QHW450" s="342"/>
      <c r="QHX450" s="342"/>
      <c r="QHY450" s="342"/>
      <c r="QHZ450" s="342"/>
      <c r="QIA450" s="342"/>
      <c r="QIB450" s="342"/>
      <c r="QIC450" s="342"/>
      <c r="QID450" s="342"/>
      <c r="QIE450" s="342"/>
      <c r="QIF450" s="342"/>
      <c r="QIG450" s="342"/>
      <c r="QIH450" s="342"/>
      <c r="QII450" s="342"/>
      <c r="QIJ450" s="342"/>
      <c r="QIK450" s="342"/>
      <c r="QIL450" s="342"/>
      <c r="QIM450" s="342"/>
      <c r="QIN450" s="342"/>
      <c r="QIO450" s="342"/>
      <c r="QIP450" s="342"/>
      <c r="QIQ450" s="342"/>
      <c r="QIR450" s="342"/>
      <c r="QIS450" s="342"/>
      <c r="QIT450" s="342"/>
      <c r="QIU450" s="342"/>
      <c r="QIV450" s="342"/>
      <c r="QIW450" s="342"/>
      <c r="QIX450" s="342"/>
      <c r="QIY450" s="342"/>
      <c r="QIZ450" s="342"/>
      <c r="QJA450" s="342"/>
      <c r="QJB450" s="342"/>
      <c r="QJC450" s="342"/>
      <c r="QJD450" s="342"/>
      <c r="QJE450" s="342"/>
      <c r="QJF450" s="342"/>
      <c r="QJG450" s="342"/>
      <c r="QJH450" s="342"/>
      <c r="QJI450" s="342"/>
      <c r="QJJ450" s="342"/>
      <c r="QJK450" s="342"/>
      <c r="QJL450" s="342"/>
      <c r="QJM450" s="342"/>
      <c r="QJN450" s="342"/>
      <c r="QJO450" s="342"/>
      <c r="QJP450" s="342"/>
      <c r="QJQ450" s="342"/>
      <c r="QJR450" s="342"/>
      <c r="QJS450" s="342"/>
      <c r="QJT450" s="342"/>
      <c r="QJU450" s="342"/>
      <c r="QJV450" s="342"/>
      <c r="QJW450" s="342"/>
      <c r="QJX450" s="342"/>
      <c r="QJY450" s="342"/>
      <c r="QJZ450" s="342"/>
      <c r="QKA450" s="342"/>
      <c r="QKB450" s="342"/>
      <c r="QKC450" s="342"/>
      <c r="QKD450" s="342"/>
      <c r="QKE450" s="342"/>
      <c r="QKF450" s="342"/>
      <c r="QKG450" s="342"/>
      <c r="QKH450" s="342"/>
      <c r="QKI450" s="342"/>
      <c r="QKJ450" s="342"/>
      <c r="QKK450" s="342"/>
      <c r="QKL450" s="342"/>
      <c r="QKM450" s="342"/>
      <c r="QKN450" s="342"/>
      <c r="QKO450" s="342"/>
      <c r="QKP450" s="342"/>
      <c r="QKQ450" s="342"/>
      <c r="QKR450" s="342"/>
      <c r="QKS450" s="342"/>
      <c r="QKT450" s="342"/>
      <c r="QKU450" s="342"/>
      <c r="QKV450" s="342"/>
      <c r="QKW450" s="342"/>
      <c r="QKX450" s="342"/>
      <c r="QKY450" s="342"/>
      <c r="QKZ450" s="342"/>
      <c r="QLA450" s="342"/>
      <c r="QLB450" s="342"/>
      <c r="QLC450" s="342"/>
      <c r="QLD450" s="342"/>
      <c r="QLE450" s="342"/>
      <c r="QLF450" s="342"/>
      <c r="QLG450" s="342"/>
      <c r="QLH450" s="342"/>
      <c r="QLI450" s="342"/>
      <c r="QLJ450" s="342"/>
      <c r="QLK450" s="342"/>
      <c r="QLL450" s="342"/>
      <c r="QLM450" s="342"/>
      <c r="QLN450" s="342"/>
      <c r="QLO450" s="342"/>
      <c r="QLP450" s="342"/>
      <c r="QLQ450" s="342"/>
      <c r="QLR450" s="342"/>
      <c r="QLS450" s="342"/>
      <c r="QLT450" s="342"/>
      <c r="QLU450" s="342"/>
      <c r="QLV450" s="342"/>
      <c r="QLW450" s="342"/>
      <c r="QLX450" s="342"/>
      <c r="QLY450" s="342"/>
      <c r="QLZ450" s="342"/>
      <c r="QMA450" s="342"/>
      <c r="QMB450" s="342"/>
      <c r="QMC450" s="342"/>
      <c r="QMD450" s="342"/>
      <c r="QME450" s="342"/>
      <c r="QMF450" s="342"/>
      <c r="QMG450" s="342"/>
      <c r="QMH450" s="342"/>
      <c r="QMI450" s="342"/>
      <c r="QMJ450" s="342"/>
      <c r="QMK450" s="342"/>
      <c r="QML450" s="342"/>
      <c r="QMM450" s="342"/>
      <c r="QMN450" s="342"/>
      <c r="QMO450" s="342"/>
      <c r="QMP450" s="342"/>
      <c r="QMQ450" s="342"/>
      <c r="QMR450" s="342"/>
      <c r="QMS450" s="342"/>
      <c r="QMT450" s="342"/>
      <c r="QMU450" s="342"/>
      <c r="QMV450" s="342"/>
      <c r="QMW450" s="342"/>
      <c r="QMX450" s="342"/>
      <c r="QMY450" s="342"/>
      <c r="QMZ450" s="342"/>
      <c r="QNA450" s="342"/>
      <c r="QNB450" s="342"/>
      <c r="QNC450" s="342"/>
      <c r="QND450" s="342"/>
      <c r="QNE450" s="342"/>
      <c r="QNF450" s="342"/>
      <c r="QNG450" s="342"/>
      <c r="QNH450" s="342"/>
      <c r="QNI450" s="342"/>
      <c r="QNJ450" s="342"/>
      <c r="QNK450" s="342"/>
      <c r="QNL450" s="342"/>
      <c r="QNM450" s="342"/>
      <c r="QNN450" s="342"/>
      <c r="QNO450" s="342"/>
      <c r="QNP450" s="342"/>
      <c r="QNQ450" s="342"/>
      <c r="QNR450" s="342"/>
      <c r="QNS450" s="342"/>
      <c r="QNT450" s="342"/>
      <c r="QNU450" s="342"/>
      <c r="QNV450" s="342"/>
      <c r="QNW450" s="342"/>
      <c r="QNX450" s="342"/>
      <c r="QNY450" s="342"/>
      <c r="QNZ450" s="342"/>
      <c r="QOA450" s="342"/>
      <c r="QOB450" s="342"/>
      <c r="QOC450" s="342"/>
      <c r="QOD450" s="342"/>
      <c r="QOE450" s="342"/>
      <c r="QOF450" s="342"/>
      <c r="QOG450" s="342"/>
      <c r="QOH450" s="342"/>
      <c r="QOI450" s="342"/>
      <c r="QOJ450" s="342"/>
      <c r="QOK450" s="342"/>
      <c r="QOL450" s="342"/>
      <c r="QOM450" s="342"/>
      <c r="QON450" s="342"/>
      <c r="QOO450" s="342"/>
      <c r="QOP450" s="342"/>
      <c r="QOQ450" s="342"/>
      <c r="QOR450" s="342"/>
      <c r="QOS450" s="342"/>
      <c r="QOT450" s="342"/>
      <c r="QOU450" s="342"/>
      <c r="QOV450" s="342"/>
      <c r="QOW450" s="342"/>
      <c r="QOX450" s="342"/>
      <c r="QOY450" s="342"/>
      <c r="QOZ450" s="342"/>
      <c r="QPA450" s="342"/>
      <c r="QPB450" s="342"/>
      <c r="QPC450" s="342"/>
      <c r="QPD450" s="342"/>
      <c r="QPE450" s="342"/>
      <c r="QPF450" s="342"/>
      <c r="QPG450" s="342"/>
      <c r="QPH450" s="342"/>
      <c r="QPI450" s="342"/>
      <c r="QPJ450" s="342"/>
      <c r="QPK450" s="342"/>
      <c r="QPL450" s="342"/>
      <c r="QPM450" s="342"/>
      <c r="QPN450" s="342"/>
      <c r="QPO450" s="342"/>
      <c r="QPP450" s="342"/>
      <c r="QPQ450" s="342"/>
      <c r="QPR450" s="342"/>
      <c r="QPS450" s="342"/>
      <c r="QPT450" s="342"/>
      <c r="QPU450" s="342"/>
      <c r="QPV450" s="342"/>
      <c r="QPW450" s="342"/>
      <c r="QPX450" s="342"/>
      <c r="QPY450" s="342"/>
      <c r="QPZ450" s="342"/>
      <c r="QQA450" s="342"/>
      <c r="QQB450" s="342"/>
      <c r="QQC450" s="342"/>
      <c r="QQD450" s="342"/>
      <c r="QQE450" s="342"/>
      <c r="QQF450" s="342"/>
      <c r="QQG450" s="342"/>
      <c r="QQH450" s="342"/>
      <c r="QQI450" s="342"/>
      <c r="QQJ450" s="342"/>
      <c r="QQK450" s="342"/>
      <c r="QQL450" s="342"/>
      <c r="QQM450" s="342"/>
      <c r="QQN450" s="342"/>
      <c r="QQO450" s="342"/>
      <c r="QQP450" s="342"/>
      <c r="QQQ450" s="342"/>
      <c r="QQR450" s="342"/>
      <c r="QQS450" s="342"/>
      <c r="QQT450" s="342"/>
      <c r="QQU450" s="342"/>
      <c r="QQV450" s="342"/>
      <c r="QQW450" s="342"/>
      <c r="QQX450" s="342"/>
      <c r="QQY450" s="342"/>
      <c r="QQZ450" s="342"/>
      <c r="QRA450" s="342"/>
      <c r="QRB450" s="342"/>
      <c r="QRC450" s="342"/>
      <c r="QRD450" s="342"/>
      <c r="QRE450" s="342"/>
      <c r="QRF450" s="342"/>
      <c r="QRG450" s="342"/>
      <c r="QRH450" s="342"/>
      <c r="QRI450" s="342"/>
      <c r="QRJ450" s="342"/>
      <c r="QRK450" s="342"/>
      <c r="QRL450" s="342"/>
      <c r="QRM450" s="342"/>
      <c r="QRN450" s="342"/>
      <c r="QRO450" s="342"/>
      <c r="QRP450" s="342"/>
      <c r="QRQ450" s="342"/>
      <c r="QRR450" s="342"/>
      <c r="QRS450" s="342"/>
      <c r="QRT450" s="342"/>
      <c r="QRU450" s="342"/>
      <c r="QRV450" s="342"/>
      <c r="QRW450" s="342"/>
      <c r="QRX450" s="342"/>
      <c r="QRY450" s="342"/>
      <c r="QRZ450" s="342"/>
      <c r="QSA450" s="342"/>
      <c r="QSB450" s="342"/>
      <c r="QSC450" s="342"/>
      <c r="QSD450" s="342"/>
      <c r="QSE450" s="342"/>
      <c r="QSF450" s="342"/>
      <c r="QSG450" s="342"/>
      <c r="QSH450" s="342"/>
      <c r="QSI450" s="342"/>
      <c r="QSJ450" s="342"/>
      <c r="QSK450" s="342"/>
      <c r="QSL450" s="342"/>
      <c r="QSM450" s="342"/>
      <c r="QSN450" s="342"/>
      <c r="QSO450" s="342"/>
      <c r="QSP450" s="342"/>
      <c r="QSQ450" s="342"/>
      <c r="QSR450" s="342"/>
      <c r="QSS450" s="342"/>
      <c r="QST450" s="342"/>
      <c r="QSU450" s="342"/>
      <c r="QSV450" s="342"/>
      <c r="QSW450" s="342"/>
      <c r="QSX450" s="342"/>
      <c r="QSY450" s="342"/>
      <c r="QSZ450" s="342"/>
      <c r="QTA450" s="342"/>
      <c r="QTB450" s="342"/>
      <c r="QTC450" s="342"/>
      <c r="QTD450" s="342"/>
      <c r="QTE450" s="342"/>
      <c r="QTF450" s="342"/>
      <c r="QTG450" s="342"/>
      <c r="QTH450" s="342"/>
      <c r="QTI450" s="342"/>
      <c r="QTJ450" s="342"/>
      <c r="QTK450" s="342"/>
      <c r="QTL450" s="342"/>
      <c r="QTM450" s="342"/>
      <c r="QTN450" s="342"/>
      <c r="QTO450" s="342"/>
      <c r="QTP450" s="342"/>
      <c r="QTQ450" s="342"/>
      <c r="QTR450" s="342"/>
      <c r="QTS450" s="342"/>
      <c r="QTT450" s="342"/>
      <c r="QTU450" s="342"/>
      <c r="QTV450" s="342"/>
      <c r="QTW450" s="342"/>
      <c r="QTX450" s="342"/>
      <c r="QTY450" s="342"/>
      <c r="QTZ450" s="342"/>
      <c r="QUA450" s="342"/>
      <c r="QUB450" s="342"/>
      <c r="QUC450" s="342"/>
      <c r="QUD450" s="342"/>
      <c r="QUE450" s="342"/>
      <c r="QUF450" s="342"/>
      <c r="QUG450" s="342"/>
      <c r="QUH450" s="342"/>
      <c r="QUI450" s="342"/>
      <c r="QUJ450" s="342"/>
      <c r="QUK450" s="342"/>
      <c r="QUL450" s="342"/>
      <c r="QUM450" s="342"/>
      <c r="QUN450" s="342"/>
      <c r="QUO450" s="342"/>
      <c r="QUP450" s="342"/>
      <c r="QUQ450" s="342"/>
      <c r="QUR450" s="342"/>
      <c r="QUS450" s="342"/>
      <c r="QUT450" s="342"/>
      <c r="QUU450" s="342"/>
      <c r="QUV450" s="342"/>
      <c r="QUW450" s="342"/>
      <c r="QUX450" s="342"/>
      <c r="QUY450" s="342"/>
      <c r="QUZ450" s="342"/>
      <c r="QVA450" s="342"/>
      <c r="QVB450" s="342"/>
      <c r="QVC450" s="342"/>
      <c r="QVD450" s="342"/>
      <c r="QVE450" s="342"/>
      <c r="QVF450" s="342"/>
      <c r="QVG450" s="342"/>
      <c r="QVH450" s="342"/>
      <c r="QVI450" s="342"/>
      <c r="QVJ450" s="342"/>
      <c r="QVK450" s="342"/>
      <c r="QVL450" s="342"/>
      <c r="QVM450" s="342"/>
      <c r="QVN450" s="342"/>
      <c r="QVO450" s="342"/>
      <c r="QVP450" s="342"/>
      <c r="QVQ450" s="342"/>
      <c r="QVR450" s="342"/>
      <c r="QVS450" s="342"/>
      <c r="QVT450" s="342"/>
      <c r="QVU450" s="342"/>
      <c r="QVV450" s="342"/>
      <c r="QVW450" s="342"/>
      <c r="QVX450" s="342"/>
      <c r="QVY450" s="342"/>
      <c r="QVZ450" s="342"/>
      <c r="QWA450" s="342"/>
      <c r="QWB450" s="342"/>
      <c r="QWC450" s="342"/>
      <c r="QWD450" s="342"/>
      <c r="QWE450" s="342"/>
      <c r="QWF450" s="342"/>
      <c r="QWG450" s="342"/>
      <c r="QWH450" s="342"/>
      <c r="QWI450" s="342"/>
      <c r="QWJ450" s="342"/>
      <c r="QWK450" s="342"/>
      <c r="QWL450" s="342"/>
      <c r="QWM450" s="342"/>
      <c r="QWN450" s="342"/>
      <c r="QWO450" s="342"/>
      <c r="QWP450" s="342"/>
      <c r="QWQ450" s="342"/>
      <c r="QWR450" s="342"/>
      <c r="QWS450" s="342"/>
      <c r="QWT450" s="342"/>
      <c r="QWU450" s="342"/>
      <c r="QWV450" s="342"/>
      <c r="QWW450" s="342"/>
      <c r="QWX450" s="342"/>
      <c r="QWY450" s="342"/>
      <c r="QWZ450" s="342"/>
      <c r="QXA450" s="342"/>
      <c r="QXB450" s="342"/>
      <c r="QXC450" s="342"/>
      <c r="QXD450" s="342"/>
      <c r="QXE450" s="342"/>
      <c r="QXF450" s="342"/>
      <c r="QXG450" s="342"/>
      <c r="QXH450" s="342"/>
      <c r="QXI450" s="342"/>
      <c r="QXJ450" s="342"/>
      <c r="QXK450" s="342"/>
      <c r="QXL450" s="342"/>
      <c r="QXM450" s="342"/>
      <c r="QXN450" s="342"/>
      <c r="QXO450" s="342"/>
      <c r="QXP450" s="342"/>
      <c r="QXQ450" s="342"/>
      <c r="QXR450" s="342"/>
      <c r="QXS450" s="342"/>
      <c r="QXT450" s="342"/>
      <c r="QXU450" s="342"/>
      <c r="QXV450" s="342"/>
      <c r="QXW450" s="342"/>
      <c r="QXX450" s="342"/>
      <c r="QXY450" s="342"/>
      <c r="QXZ450" s="342"/>
      <c r="QYA450" s="342"/>
      <c r="QYB450" s="342"/>
      <c r="QYC450" s="342"/>
      <c r="QYD450" s="342"/>
      <c r="QYE450" s="342"/>
      <c r="QYF450" s="342"/>
      <c r="QYG450" s="342"/>
      <c r="QYH450" s="342"/>
      <c r="QYI450" s="342"/>
      <c r="QYJ450" s="342"/>
      <c r="QYK450" s="342"/>
      <c r="QYL450" s="342"/>
      <c r="QYM450" s="342"/>
      <c r="QYN450" s="342"/>
      <c r="QYO450" s="342"/>
      <c r="QYP450" s="342"/>
      <c r="QYQ450" s="342"/>
      <c r="QYR450" s="342"/>
      <c r="QYS450" s="342"/>
      <c r="QYT450" s="342"/>
      <c r="QYU450" s="342"/>
      <c r="QYV450" s="342"/>
      <c r="QYW450" s="342"/>
      <c r="QYX450" s="342"/>
      <c r="QYY450" s="342"/>
      <c r="QYZ450" s="342"/>
      <c r="QZA450" s="342"/>
      <c r="QZB450" s="342"/>
      <c r="QZC450" s="342"/>
      <c r="QZD450" s="342"/>
      <c r="QZE450" s="342"/>
      <c r="QZF450" s="342"/>
      <c r="QZG450" s="342"/>
      <c r="QZH450" s="342"/>
      <c r="QZI450" s="342"/>
      <c r="QZJ450" s="342"/>
      <c r="QZK450" s="342"/>
      <c r="QZL450" s="342"/>
      <c r="QZM450" s="342"/>
      <c r="QZN450" s="342"/>
      <c r="QZO450" s="342"/>
      <c r="QZP450" s="342"/>
      <c r="QZQ450" s="342"/>
      <c r="QZR450" s="342"/>
      <c r="QZS450" s="342"/>
      <c r="QZT450" s="342"/>
      <c r="QZU450" s="342"/>
      <c r="QZV450" s="342"/>
      <c r="QZW450" s="342"/>
      <c r="QZX450" s="342"/>
      <c r="QZY450" s="342"/>
      <c r="QZZ450" s="342"/>
      <c r="RAA450" s="342"/>
      <c r="RAB450" s="342"/>
      <c r="RAC450" s="342"/>
      <c r="RAD450" s="342"/>
      <c r="RAE450" s="342"/>
      <c r="RAF450" s="342"/>
      <c r="RAG450" s="342"/>
      <c r="RAH450" s="342"/>
      <c r="RAI450" s="342"/>
      <c r="RAJ450" s="342"/>
      <c r="RAK450" s="342"/>
      <c r="RAL450" s="342"/>
      <c r="RAM450" s="342"/>
      <c r="RAN450" s="342"/>
      <c r="RAO450" s="342"/>
      <c r="RAP450" s="342"/>
      <c r="RAQ450" s="342"/>
      <c r="RAR450" s="342"/>
      <c r="RAS450" s="342"/>
      <c r="RAT450" s="342"/>
      <c r="RAU450" s="342"/>
      <c r="RAV450" s="342"/>
      <c r="RAW450" s="342"/>
      <c r="RAX450" s="342"/>
      <c r="RAY450" s="342"/>
      <c r="RAZ450" s="342"/>
      <c r="RBA450" s="342"/>
      <c r="RBB450" s="342"/>
      <c r="RBC450" s="342"/>
      <c r="RBD450" s="342"/>
      <c r="RBE450" s="342"/>
      <c r="RBF450" s="342"/>
      <c r="RBG450" s="342"/>
      <c r="RBH450" s="342"/>
      <c r="RBI450" s="342"/>
      <c r="RBJ450" s="342"/>
      <c r="RBK450" s="342"/>
      <c r="RBL450" s="342"/>
      <c r="RBM450" s="342"/>
      <c r="RBN450" s="342"/>
      <c r="RBO450" s="342"/>
      <c r="RBP450" s="342"/>
      <c r="RBQ450" s="342"/>
      <c r="RBR450" s="342"/>
      <c r="RBS450" s="342"/>
      <c r="RBT450" s="342"/>
      <c r="RBU450" s="342"/>
      <c r="RBV450" s="342"/>
      <c r="RBW450" s="342"/>
      <c r="RBX450" s="342"/>
      <c r="RBY450" s="342"/>
      <c r="RBZ450" s="342"/>
      <c r="RCA450" s="342"/>
      <c r="RCB450" s="342"/>
      <c r="RCC450" s="342"/>
      <c r="RCD450" s="342"/>
      <c r="RCE450" s="342"/>
      <c r="RCF450" s="342"/>
      <c r="RCG450" s="342"/>
      <c r="RCH450" s="342"/>
      <c r="RCI450" s="342"/>
      <c r="RCJ450" s="342"/>
      <c r="RCK450" s="342"/>
      <c r="RCL450" s="342"/>
      <c r="RCM450" s="342"/>
      <c r="RCN450" s="342"/>
      <c r="RCO450" s="342"/>
      <c r="RCP450" s="342"/>
      <c r="RCQ450" s="342"/>
      <c r="RCR450" s="342"/>
      <c r="RCS450" s="342"/>
      <c r="RCT450" s="342"/>
      <c r="RCU450" s="342"/>
      <c r="RCV450" s="342"/>
      <c r="RCW450" s="342"/>
      <c r="RCX450" s="342"/>
      <c r="RCY450" s="342"/>
      <c r="RCZ450" s="342"/>
      <c r="RDA450" s="342"/>
      <c r="RDB450" s="342"/>
      <c r="RDC450" s="342"/>
      <c r="RDD450" s="342"/>
      <c r="RDE450" s="342"/>
      <c r="RDF450" s="342"/>
      <c r="RDG450" s="342"/>
      <c r="RDH450" s="342"/>
      <c r="RDI450" s="342"/>
      <c r="RDJ450" s="342"/>
      <c r="RDK450" s="342"/>
      <c r="RDL450" s="342"/>
      <c r="RDM450" s="342"/>
      <c r="RDN450" s="342"/>
      <c r="RDO450" s="342"/>
      <c r="RDP450" s="342"/>
      <c r="RDQ450" s="342"/>
      <c r="RDR450" s="342"/>
      <c r="RDS450" s="342"/>
      <c r="RDT450" s="342"/>
      <c r="RDU450" s="342"/>
      <c r="RDV450" s="342"/>
      <c r="RDW450" s="342"/>
      <c r="RDX450" s="342"/>
      <c r="RDY450" s="342"/>
      <c r="RDZ450" s="342"/>
      <c r="REA450" s="342"/>
      <c r="REB450" s="342"/>
      <c r="REC450" s="342"/>
      <c r="RED450" s="342"/>
      <c r="REE450" s="342"/>
      <c r="REF450" s="342"/>
      <c r="REG450" s="342"/>
      <c r="REH450" s="342"/>
      <c r="REI450" s="342"/>
      <c r="REJ450" s="342"/>
      <c r="REK450" s="342"/>
      <c r="REL450" s="342"/>
      <c r="REM450" s="342"/>
      <c r="REN450" s="342"/>
      <c r="REO450" s="342"/>
      <c r="REP450" s="342"/>
      <c r="REQ450" s="342"/>
      <c r="RER450" s="342"/>
      <c r="RES450" s="342"/>
      <c r="RET450" s="342"/>
      <c r="REU450" s="342"/>
      <c r="REV450" s="342"/>
      <c r="REW450" s="342"/>
      <c r="REX450" s="342"/>
      <c r="REY450" s="342"/>
      <c r="REZ450" s="342"/>
      <c r="RFA450" s="342"/>
      <c r="RFB450" s="342"/>
      <c r="RFC450" s="342"/>
      <c r="RFD450" s="342"/>
      <c r="RFE450" s="342"/>
      <c r="RFF450" s="342"/>
      <c r="RFG450" s="342"/>
      <c r="RFH450" s="342"/>
      <c r="RFI450" s="342"/>
      <c r="RFJ450" s="342"/>
      <c r="RFK450" s="342"/>
      <c r="RFL450" s="342"/>
      <c r="RFM450" s="342"/>
      <c r="RFN450" s="342"/>
      <c r="RFO450" s="342"/>
      <c r="RFP450" s="342"/>
      <c r="RFQ450" s="342"/>
      <c r="RFR450" s="342"/>
      <c r="RFS450" s="342"/>
      <c r="RFT450" s="342"/>
      <c r="RFU450" s="342"/>
      <c r="RFV450" s="342"/>
      <c r="RFW450" s="342"/>
      <c r="RFX450" s="342"/>
      <c r="RFY450" s="342"/>
      <c r="RFZ450" s="342"/>
      <c r="RGA450" s="342"/>
      <c r="RGB450" s="342"/>
      <c r="RGC450" s="342"/>
      <c r="RGD450" s="342"/>
      <c r="RGE450" s="342"/>
      <c r="RGF450" s="342"/>
      <c r="RGG450" s="342"/>
      <c r="RGH450" s="342"/>
      <c r="RGI450" s="342"/>
      <c r="RGJ450" s="342"/>
      <c r="RGK450" s="342"/>
      <c r="RGL450" s="342"/>
      <c r="RGM450" s="342"/>
      <c r="RGN450" s="342"/>
      <c r="RGO450" s="342"/>
      <c r="RGP450" s="342"/>
      <c r="RGQ450" s="342"/>
      <c r="RGR450" s="342"/>
      <c r="RGS450" s="342"/>
      <c r="RGT450" s="342"/>
      <c r="RGU450" s="342"/>
      <c r="RGV450" s="342"/>
      <c r="RGW450" s="342"/>
      <c r="RGX450" s="342"/>
      <c r="RGY450" s="342"/>
      <c r="RGZ450" s="342"/>
      <c r="RHA450" s="342"/>
      <c r="RHB450" s="342"/>
      <c r="RHC450" s="342"/>
      <c r="RHD450" s="342"/>
      <c r="RHE450" s="342"/>
      <c r="RHF450" s="342"/>
      <c r="RHG450" s="342"/>
      <c r="RHH450" s="342"/>
      <c r="RHI450" s="342"/>
      <c r="RHJ450" s="342"/>
      <c r="RHK450" s="342"/>
      <c r="RHL450" s="342"/>
      <c r="RHM450" s="342"/>
      <c r="RHN450" s="342"/>
      <c r="RHO450" s="342"/>
      <c r="RHP450" s="342"/>
      <c r="RHQ450" s="342"/>
      <c r="RHR450" s="342"/>
      <c r="RHS450" s="342"/>
      <c r="RHT450" s="342"/>
      <c r="RHU450" s="342"/>
      <c r="RHV450" s="342"/>
      <c r="RHW450" s="342"/>
      <c r="RHX450" s="342"/>
      <c r="RHY450" s="342"/>
      <c r="RHZ450" s="342"/>
      <c r="RIA450" s="342"/>
      <c r="RIB450" s="342"/>
      <c r="RIC450" s="342"/>
      <c r="RID450" s="342"/>
      <c r="RIE450" s="342"/>
      <c r="RIF450" s="342"/>
      <c r="RIG450" s="342"/>
      <c r="RIH450" s="342"/>
      <c r="RII450" s="342"/>
      <c r="RIJ450" s="342"/>
      <c r="RIK450" s="342"/>
      <c r="RIL450" s="342"/>
      <c r="RIM450" s="342"/>
      <c r="RIN450" s="342"/>
      <c r="RIO450" s="342"/>
      <c r="RIP450" s="342"/>
      <c r="RIQ450" s="342"/>
      <c r="RIR450" s="342"/>
      <c r="RIS450" s="342"/>
      <c r="RIT450" s="342"/>
      <c r="RIU450" s="342"/>
      <c r="RIV450" s="342"/>
      <c r="RIW450" s="342"/>
      <c r="RIX450" s="342"/>
      <c r="RIY450" s="342"/>
      <c r="RIZ450" s="342"/>
      <c r="RJA450" s="342"/>
      <c r="RJB450" s="342"/>
      <c r="RJC450" s="342"/>
      <c r="RJD450" s="342"/>
      <c r="RJE450" s="342"/>
      <c r="RJF450" s="342"/>
      <c r="RJG450" s="342"/>
      <c r="RJH450" s="342"/>
      <c r="RJI450" s="342"/>
      <c r="RJJ450" s="342"/>
      <c r="RJK450" s="342"/>
      <c r="RJL450" s="342"/>
      <c r="RJM450" s="342"/>
      <c r="RJN450" s="342"/>
      <c r="RJO450" s="342"/>
      <c r="RJP450" s="342"/>
      <c r="RJQ450" s="342"/>
      <c r="RJR450" s="342"/>
      <c r="RJS450" s="342"/>
      <c r="RJT450" s="342"/>
      <c r="RJU450" s="342"/>
      <c r="RJV450" s="342"/>
      <c r="RJW450" s="342"/>
      <c r="RJX450" s="342"/>
      <c r="RJY450" s="342"/>
      <c r="RJZ450" s="342"/>
      <c r="RKA450" s="342"/>
      <c r="RKB450" s="342"/>
      <c r="RKC450" s="342"/>
      <c r="RKD450" s="342"/>
      <c r="RKE450" s="342"/>
      <c r="RKF450" s="342"/>
      <c r="RKG450" s="342"/>
      <c r="RKH450" s="342"/>
      <c r="RKI450" s="342"/>
      <c r="RKJ450" s="342"/>
      <c r="RKK450" s="342"/>
      <c r="RKL450" s="342"/>
      <c r="RKM450" s="342"/>
      <c r="RKN450" s="342"/>
      <c r="RKO450" s="342"/>
      <c r="RKP450" s="342"/>
      <c r="RKQ450" s="342"/>
      <c r="RKR450" s="342"/>
      <c r="RKS450" s="342"/>
      <c r="RKT450" s="342"/>
      <c r="RKU450" s="342"/>
      <c r="RKV450" s="342"/>
      <c r="RKW450" s="342"/>
      <c r="RKX450" s="342"/>
      <c r="RKY450" s="342"/>
      <c r="RKZ450" s="342"/>
      <c r="RLA450" s="342"/>
      <c r="RLB450" s="342"/>
      <c r="RLC450" s="342"/>
      <c r="RLD450" s="342"/>
      <c r="RLE450" s="342"/>
      <c r="RLF450" s="342"/>
      <c r="RLG450" s="342"/>
      <c r="RLH450" s="342"/>
      <c r="RLI450" s="342"/>
      <c r="RLJ450" s="342"/>
      <c r="RLK450" s="342"/>
      <c r="RLL450" s="342"/>
      <c r="RLM450" s="342"/>
      <c r="RLN450" s="342"/>
      <c r="RLO450" s="342"/>
      <c r="RLP450" s="342"/>
      <c r="RLQ450" s="342"/>
      <c r="RLR450" s="342"/>
      <c r="RLS450" s="342"/>
      <c r="RLT450" s="342"/>
      <c r="RLU450" s="342"/>
      <c r="RLV450" s="342"/>
      <c r="RLW450" s="342"/>
      <c r="RLX450" s="342"/>
      <c r="RLY450" s="342"/>
      <c r="RLZ450" s="342"/>
      <c r="RMA450" s="342"/>
      <c r="RMB450" s="342"/>
      <c r="RMC450" s="342"/>
      <c r="RMD450" s="342"/>
      <c r="RME450" s="342"/>
      <c r="RMF450" s="342"/>
      <c r="RMG450" s="342"/>
      <c r="RMH450" s="342"/>
      <c r="RMI450" s="342"/>
      <c r="RMJ450" s="342"/>
      <c r="RMK450" s="342"/>
      <c r="RML450" s="342"/>
      <c r="RMM450" s="342"/>
      <c r="RMN450" s="342"/>
      <c r="RMO450" s="342"/>
      <c r="RMP450" s="342"/>
      <c r="RMQ450" s="342"/>
      <c r="RMR450" s="342"/>
      <c r="RMS450" s="342"/>
      <c r="RMT450" s="342"/>
      <c r="RMU450" s="342"/>
      <c r="RMV450" s="342"/>
      <c r="RMW450" s="342"/>
      <c r="RMX450" s="342"/>
      <c r="RMY450" s="342"/>
      <c r="RMZ450" s="342"/>
      <c r="RNA450" s="342"/>
      <c r="RNB450" s="342"/>
      <c r="RNC450" s="342"/>
      <c r="RND450" s="342"/>
      <c r="RNE450" s="342"/>
      <c r="RNF450" s="342"/>
      <c r="RNG450" s="342"/>
      <c r="RNH450" s="342"/>
      <c r="RNI450" s="342"/>
      <c r="RNJ450" s="342"/>
      <c r="RNK450" s="342"/>
      <c r="RNL450" s="342"/>
      <c r="RNM450" s="342"/>
      <c r="RNN450" s="342"/>
      <c r="RNO450" s="342"/>
      <c r="RNP450" s="342"/>
      <c r="RNQ450" s="342"/>
      <c r="RNR450" s="342"/>
      <c r="RNS450" s="342"/>
      <c r="RNT450" s="342"/>
      <c r="RNU450" s="342"/>
      <c r="RNV450" s="342"/>
      <c r="RNW450" s="342"/>
      <c r="RNX450" s="342"/>
      <c r="RNY450" s="342"/>
      <c r="RNZ450" s="342"/>
      <c r="ROA450" s="342"/>
      <c r="ROB450" s="342"/>
      <c r="ROC450" s="342"/>
      <c r="ROD450" s="342"/>
      <c r="ROE450" s="342"/>
      <c r="ROF450" s="342"/>
      <c r="ROG450" s="342"/>
      <c r="ROH450" s="342"/>
      <c r="ROI450" s="342"/>
      <c r="ROJ450" s="342"/>
      <c r="ROK450" s="342"/>
      <c r="ROL450" s="342"/>
      <c r="ROM450" s="342"/>
      <c r="RON450" s="342"/>
      <c r="ROO450" s="342"/>
      <c r="ROP450" s="342"/>
      <c r="ROQ450" s="342"/>
      <c r="ROR450" s="342"/>
      <c r="ROS450" s="342"/>
      <c r="ROT450" s="342"/>
      <c r="ROU450" s="342"/>
      <c r="ROV450" s="342"/>
      <c r="ROW450" s="342"/>
      <c r="ROX450" s="342"/>
      <c r="ROY450" s="342"/>
      <c r="ROZ450" s="342"/>
      <c r="RPA450" s="342"/>
      <c r="RPB450" s="342"/>
      <c r="RPC450" s="342"/>
      <c r="RPD450" s="342"/>
      <c r="RPE450" s="342"/>
      <c r="RPF450" s="342"/>
      <c r="RPG450" s="342"/>
      <c r="RPH450" s="342"/>
      <c r="RPI450" s="342"/>
      <c r="RPJ450" s="342"/>
      <c r="RPK450" s="342"/>
      <c r="RPL450" s="342"/>
      <c r="RPM450" s="342"/>
      <c r="RPN450" s="342"/>
      <c r="RPO450" s="342"/>
      <c r="RPP450" s="342"/>
      <c r="RPQ450" s="342"/>
      <c r="RPR450" s="342"/>
      <c r="RPS450" s="342"/>
      <c r="RPT450" s="342"/>
      <c r="RPU450" s="342"/>
      <c r="RPV450" s="342"/>
      <c r="RPW450" s="342"/>
      <c r="RPX450" s="342"/>
      <c r="RPY450" s="342"/>
      <c r="RPZ450" s="342"/>
      <c r="RQA450" s="342"/>
      <c r="RQB450" s="342"/>
      <c r="RQC450" s="342"/>
      <c r="RQD450" s="342"/>
      <c r="RQE450" s="342"/>
      <c r="RQF450" s="342"/>
      <c r="RQG450" s="342"/>
      <c r="RQH450" s="342"/>
      <c r="RQI450" s="342"/>
      <c r="RQJ450" s="342"/>
      <c r="RQK450" s="342"/>
      <c r="RQL450" s="342"/>
      <c r="RQM450" s="342"/>
      <c r="RQN450" s="342"/>
      <c r="RQO450" s="342"/>
      <c r="RQP450" s="342"/>
      <c r="RQQ450" s="342"/>
      <c r="RQR450" s="342"/>
      <c r="RQS450" s="342"/>
      <c r="RQT450" s="342"/>
      <c r="RQU450" s="342"/>
      <c r="RQV450" s="342"/>
      <c r="RQW450" s="342"/>
      <c r="RQX450" s="342"/>
      <c r="RQY450" s="342"/>
      <c r="RQZ450" s="342"/>
      <c r="RRA450" s="342"/>
      <c r="RRB450" s="342"/>
      <c r="RRC450" s="342"/>
      <c r="RRD450" s="342"/>
      <c r="RRE450" s="342"/>
      <c r="RRF450" s="342"/>
      <c r="RRG450" s="342"/>
      <c r="RRH450" s="342"/>
      <c r="RRI450" s="342"/>
      <c r="RRJ450" s="342"/>
      <c r="RRK450" s="342"/>
      <c r="RRL450" s="342"/>
      <c r="RRM450" s="342"/>
      <c r="RRN450" s="342"/>
      <c r="RRO450" s="342"/>
      <c r="RRP450" s="342"/>
      <c r="RRQ450" s="342"/>
      <c r="RRR450" s="342"/>
      <c r="RRS450" s="342"/>
      <c r="RRT450" s="342"/>
      <c r="RRU450" s="342"/>
      <c r="RRV450" s="342"/>
      <c r="RRW450" s="342"/>
      <c r="RRX450" s="342"/>
      <c r="RRY450" s="342"/>
      <c r="RRZ450" s="342"/>
      <c r="RSA450" s="342"/>
      <c r="RSB450" s="342"/>
      <c r="RSC450" s="342"/>
      <c r="RSD450" s="342"/>
      <c r="RSE450" s="342"/>
      <c r="RSF450" s="342"/>
      <c r="RSG450" s="342"/>
      <c r="RSH450" s="342"/>
      <c r="RSI450" s="342"/>
      <c r="RSJ450" s="342"/>
      <c r="RSK450" s="342"/>
      <c r="RSL450" s="342"/>
      <c r="RSM450" s="342"/>
      <c r="RSN450" s="342"/>
      <c r="RSO450" s="342"/>
      <c r="RSP450" s="342"/>
      <c r="RSQ450" s="342"/>
      <c r="RSR450" s="342"/>
      <c r="RSS450" s="342"/>
      <c r="RST450" s="342"/>
      <c r="RSU450" s="342"/>
      <c r="RSV450" s="342"/>
      <c r="RSW450" s="342"/>
      <c r="RSX450" s="342"/>
      <c r="RSY450" s="342"/>
      <c r="RSZ450" s="342"/>
      <c r="RTA450" s="342"/>
      <c r="RTB450" s="342"/>
      <c r="RTC450" s="342"/>
      <c r="RTD450" s="342"/>
      <c r="RTE450" s="342"/>
      <c r="RTF450" s="342"/>
      <c r="RTG450" s="342"/>
      <c r="RTH450" s="342"/>
      <c r="RTI450" s="342"/>
      <c r="RTJ450" s="342"/>
      <c r="RTK450" s="342"/>
      <c r="RTL450" s="342"/>
      <c r="RTM450" s="342"/>
      <c r="RTN450" s="342"/>
      <c r="RTO450" s="342"/>
      <c r="RTP450" s="342"/>
      <c r="RTQ450" s="342"/>
      <c r="RTR450" s="342"/>
      <c r="RTS450" s="342"/>
      <c r="RTT450" s="342"/>
      <c r="RTU450" s="342"/>
      <c r="RTV450" s="342"/>
      <c r="RTW450" s="342"/>
      <c r="RTX450" s="342"/>
      <c r="RTY450" s="342"/>
      <c r="RTZ450" s="342"/>
      <c r="RUA450" s="342"/>
      <c r="RUB450" s="342"/>
      <c r="RUC450" s="342"/>
      <c r="RUD450" s="342"/>
      <c r="RUE450" s="342"/>
      <c r="RUF450" s="342"/>
      <c r="RUG450" s="342"/>
      <c r="RUH450" s="342"/>
      <c r="RUI450" s="342"/>
      <c r="RUJ450" s="342"/>
      <c r="RUK450" s="342"/>
      <c r="RUL450" s="342"/>
      <c r="RUM450" s="342"/>
      <c r="RUN450" s="342"/>
      <c r="RUO450" s="342"/>
      <c r="RUP450" s="342"/>
      <c r="RUQ450" s="342"/>
      <c r="RUR450" s="342"/>
      <c r="RUS450" s="342"/>
      <c r="RUT450" s="342"/>
      <c r="RUU450" s="342"/>
      <c r="RUV450" s="342"/>
      <c r="RUW450" s="342"/>
      <c r="RUX450" s="342"/>
      <c r="RUY450" s="342"/>
      <c r="RUZ450" s="342"/>
      <c r="RVA450" s="342"/>
      <c r="RVB450" s="342"/>
      <c r="RVC450" s="342"/>
      <c r="RVD450" s="342"/>
      <c r="RVE450" s="342"/>
      <c r="RVF450" s="342"/>
      <c r="RVG450" s="342"/>
      <c r="RVH450" s="342"/>
      <c r="RVI450" s="342"/>
      <c r="RVJ450" s="342"/>
      <c r="RVK450" s="342"/>
      <c r="RVL450" s="342"/>
      <c r="RVM450" s="342"/>
      <c r="RVN450" s="342"/>
      <c r="RVO450" s="342"/>
      <c r="RVP450" s="342"/>
      <c r="RVQ450" s="342"/>
      <c r="RVR450" s="342"/>
      <c r="RVS450" s="342"/>
      <c r="RVT450" s="342"/>
      <c r="RVU450" s="342"/>
      <c r="RVV450" s="342"/>
      <c r="RVW450" s="342"/>
      <c r="RVX450" s="342"/>
      <c r="RVY450" s="342"/>
      <c r="RVZ450" s="342"/>
      <c r="RWA450" s="342"/>
      <c r="RWB450" s="342"/>
      <c r="RWC450" s="342"/>
      <c r="RWD450" s="342"/>
      <c r="RWE450" s="342"/>
      <c r="RWF450" s="342"/>
      <c r="RWG450" s="342"/>
      <c r="RWH450" s="342"/>
      <c r="RWI450" s="342"/>
      <c r="RWJ450" s="342"/>
      <c r="RWK450" s="342"/>
      <c r="RWL450" s="342"/>
      <c r="RWM450" s="342"/>
      <c r="RWN450" s="342"/>
      <c r="RWO450" s="342"/>
      <c r="RWP450" s="342"/>
      <c r="RWQ450" s="342"/>
      <c r="RWR450" s="342"/>
      <c r="RWS450" s="342"/>
      <c r="RWT450" s="342"/>
      <c r="RWU450" s="342"/>
      <c r="RWV450" s="342"/>
      <c r="RWW450" s="342"/>
      <c r="RWX450" s="342"/>
      <c r="RWY450" s="342"/>
      <c r="RWZ450" s="342"/>
      <c r="RXA450" s="342"/>
      <c r="RXB450" s="342"/>
      <c r="RXC450" s="342"/>
      <c r="RXD450" s="342"/>
      <c r="RXE450" s="342"/>
      <c r="RXF450" s="342"/>
      <c r="RXG450" s="342"/>
      <c r="RXH450" s="342"/>
      <c r="RXI450" s="342"/>
      <c r="RXJ450" s="342"/>
      <c r="RXK450" s="342"/>
      <c r="RXL450" s="342"/>
      <c r="RXM450" s="342"/>
      <c r="RXN450" s="342"/>
      <c r="RXO450" s="342"/>
      <c r="RXP450" s="342"/>
      <c r="RXQ450" s="342"/>
      <c r="RXR450" s="342"/>
      <c r="RXS450" s="342"/>
      <c r="RXT450" s="342"/>
      <c r="RXU450" s="342"/>
      <c r="RXV450" s="342"/>
      <c r="RXW450" s="342"/>
      <c r="RXX450" s="342"/>
      <c r="RXY450" s="342"/>
      <c r="RXZ450" s="342"/>
      <c r="RYA450" s="342"/>
      <c r="RYB450" s="342"/>
      <c r="RYC450" s="342"/>
      <c r="RYD450" s="342"/>
      <c r="RYE450" s="342"/>
      <c r="RYF450" s="342"/>
      <c r="RYG450" s="342"/>
      <c r="RYH450" s="342"/>
      <c r="RYI450" s="342"/>
      <c r="RYJ450" s="342"/>
      <c r="RYK450" s="342"/>
      <c r="RYL450" s="342"/>
      <c r="RYM450" s="342"/>
      <c r="RYN450" s="342"/>
      <c r="RYO450" s="342"/>
      <c r="RYP450" s="342"/>
      <c r="RYQ450" s="342"/>
      <c r="RYR450" s="342"/>
      <c r="RYS450" s="342"/>
      <c r="RYT450" s="342"/>
      <c r="RYU450" s="342"/>
      <c r="RYV450" s="342"/>
      <c r="RYW450" s="342"/>
      <c r="RYX450" s="342"/>
      <c r="RYY450" s="342"/>
      <c r="RYZ450" s="342"/>
      <c r="RZA450" s="342"/>
      <c r="RZB450" s="342"/>
      <c r="RZC450" s="342"/>
      <c r="RZD450" s="342"/>
      <c r="RZE450" s="342"/>
      <c r="RZF450" s="342"/>
      <c r="RZG450" s="342"/>
      <c r="RZH450" s="342"/>
      <c r="RZI450" s="342"/>
      <c r="RZJ450" s="342"/>
      <c r="RZK450" s="342"/>
      <c r="RZL450" s="342"/>
      <c r="RZM450" s="342"/>
      <c r="RZN450" s="342"/>
      <c r="RZO450" s="342"/>
      <c r="RZP450" s="342"/>
      <c r="RZQ450" s="342"/>
      <c r="RZR450" s="342"/>
      <c r="RZS450" s="342"/>
      <c r="RZT450" s="342"/>
      <c r="RZU450" s="342"/>
      <c r="RZV450" s="342"/>
      <c r="RZW450" s="342"/>
      <c r="RZX450" s="342"/>
      <c r="RZY450" s="342"/>
      <c r="RZZ450" s="342"/>
      <c r="SAA450" s="342"/>
      <c r="SAB450" s="342"/>
      <c r="SAC450" s="342"/>
      <c r="SAD450" s="342"/>
      <c r="SAE450" s="342"/>
      <c r="SAF450" s="342"/>
      <c r="SAG450" s="342"/>
      <c r="SAH450" s="342"/>
      <c r="SAI450" s="342"/>
      <c r="SAJ450" s="342"/>
      <c r="SAK450" s="342"/>
      <c r="SAL450" s="342"/>
      <c r="SAM450" s="342"/>
      <c r="SAN450" s="342"/>
      <c r="SAO450" s="342"/>
      <c r="SAP450" s="342"/>
      <c r="SAQ450" s="342"/>
      <c r="SAR450" s="342"/>
      <c r="SAS450" s="342"/>
      <c r="SAT450" s="342"/>
      <c r="SAU450" s="342"/>
      <c r="SAV450" s="342"/>
      <c r="SAW450" s="342"/>
      <c r="SAX450" s="342"/>
      <c r="SAY450" s="342"/>
      <c r="SAZ450" s="342"/>
      <c r="SBA450" s="342"/>
      <c r="SBB450" s="342"/>
      <c r="SBC450" s="342"/>
      <c r="SBD450" s="342"/>
      <c r="SBE450" s="342"/>
      <c r="SBF450" s="342"/>
      <c r="SBG450" s="342"/>
      <c r="SBH450" s="342"/>
      <c r="SBI450" s="342"/>
      <c r="SBJ450" s="342"/>
      <c r="SBK450" s="342"/>
      <c r="SBL450" s="342"/>
      <c r="SBM450" s="342"/>
      <c r="SBN450" s="342"/>
      <c r="SBO450" s="342"/>
      <c r="SBP450" s="342"/>
      <c r="SBQ450" s="342"/>
      <c r="SBR450" s="342"/>
      <c r="SBS450" s="342"/>
      <c r="SBT450" s="342"/>
      <c r="SBU450" s="342"/>
      <c r="SBV450" s="342"/>
      <c r="SBW450" s="342"/>
      <c r="SBX450" s="342"/>
      <c r="SBY450" s="342"/>
      <c r="SBZ450" s="342"/>
      <c r="SCA450" s="342"/>
      <c r="SCB450" s="342"/>
      <c r="SCC450" s="342"/>
      <c r="SCD450" s="342"/>
      <c r="SCE450" s="342"/>
      <c r="SCF450" s="342"/>
      <c r="SCG450" s="342"/>
      <c r="SCH450" s="342"/>
      <c r="SCI450" s="342"/>
      <c r="SCJ450" s="342"/>
      <c r="SCK450" s="342"/>
      <c r="SCL450" s="342"/>
      <c r="SCM450" s="342"/>
      <c r="SCN450" s="342"/>
      <c r="SCO450" s="342"/>
      <c r="SCP450" s="342"/>
      <c r="SCQ450" s="342"/>
      <c r="SCR450" s="342"/>
      <c r="SCS450" s="342"/>
      <c r="SCT450" s="342"/>
      <c r="SCU450" s="342"/>
      <c r="SCV450" s="342"/>
      <c r="SCW450" s="342"/>
      <c r="SCX450" s="342"/>
      <c r="SCY450" s="342"/>
      <c r="SCZ450" s="342"/>
      <c r="SDA450" s="342"/>
      <c r="SDB450" s="342"/>
      <c r="SDC450" s="342"/>
      <c r="SDD450" s="342"/>
      <c r="SDE450" s="342"/>
      <c r="SDF450" s="342"/>
      <c r="SDG450" s="342"/>
      <c r="SDH450" s="342"/>
      <c r="SDI450" s="342"/>
      <c r="SDJ450" s="342"/>
      <c r="SDK450" s="342"/>
      <c r="SDL450" s="342"/>
      <c r="SDM450" s="342"/>
      <c r="SDN450" s="342"/>
      <c r="SDO450" s="342"/>
      <c r="SDP450" s="342"/>
      <c r="SDQ450" s="342"/>
      <c r="SDR450" s="342"/>
      <c r="SDS450" s="342"/>
      <c r="SDT450" s="342"/>
      <c r="SDU450" s="342"/>
      <c r="SDV450" s="342"/>
      <c r="SDW450" s="342"/>
      <c r="SDX450" s="342"/>
      <c r="SDY450" s="342"/>
      <c r="SDZ450" s="342"/>
      <c r="SEA450" s="342"/>
      <c r="SEB450" s="342"/>
      <c r="SEC450" s="342"/>
      <c r="SED450" s="342"/>
      <c r="SEE450" s="342"/>
      <c r="SEF450" s="342"/>
      <c r="SEG450" s="342"/>
      <c r="SEH450" s="342"/>
      <c r="SEI450" s="342"/>
      <c r="SEJ450" s="342"/>
      <c r="SEK450" s="342"/>
      <c r="SEL450" s="342"/>
      <c r="SEM450" s="342"/>
      <c r="SEN450" s="342"/>
      <c r="SEO450" s="342"/>
      <c r="SEP450" s="342"/>
      <c r="SEQ450" s="342"/>
      <c r="SER450" s="342"/>
      <c r="SES450" s="342"/>
      <c r="SET450" s="342"/>
      <c r="SEU450" s="342"/>
      <c r="SEV450" s="342"/>
      <c r="SEW450" s="342"/>
      <c r="SEX450" s="342"/>
      <c r="SEY450" s="342"/>
      <c r="SEZ450" s="342"/>
      <c r="SFA450" s="342"/>
      <c r="SFB450" s="342"/>
      <c r="SFC450" s="342"/>
      <c r="SFD450" s="342"/>
      <c r="SFE450" s="342"/>
      <c r="SFF450" s="342"/>
      <c r="SFG450" s="342"/>
      <c r="SFH450" s="342"/>
      <c r="SFI450" s="342"/>
      <c r="SFJ450" s="342"/>
      <c r="SFK450" s="342"/>
      <c r="SFL450" s="342"/>
      <c r="SFM450" s="342"/>
      <c r="SFN450" s="342"/>
      <c r="SFO450" s="342"/>
      <c r="SFP450" s="342"/>
      <c r="SFQ450" s="342"/>
      <c r="SFR450" s="342"/>
      <c r="SFS450" s="342"/>
      <c r="SFT450" s="342"/>
      <c r="SFU450" s="342"/>
      <c r="SFV450" s="342"/>
      <c r="SFW450" s="342"/>
      <c r="SFX450" s="342"/>
      <c r="SFY450" s="342"/>
      <c r="SFZ450" s="342"/>
      <c r="SGA450" s="342"/>
      <c r="SGB450" s="342"/>
      <c r="SGC450" s="342"/>
      <c r="SGD450" s="342"/>
      <c r="SGE450" s="342"/>
      <c r="SGF450" s="342"/>
      <c r="SGG450" s="342"/>
      <c r="SGH450" s="342"/>
      <c r="SGI450" s="342"/>
      <c r="SGJ450" s="342"/>
      <c r="SGK450" s="342"/>
      <c r="SGL450" s="342"/>
      <c r="SGM450" s="342"/>
      <c r="SGN450" s="342"/>
      <c r="SGO450" s="342"/>
      <c r="SGP450" s="342"/>
      <c r="SGQ450" s="342"/>
      <c r="SGR450" s="342"/>
      <c r="SGS450" s="342"/>
      <c r="SGT450" s="342"/>
      <c r="SGU450" s="342"/>
      <c r="SGV450" s="342"/>
      <c r="SGW450" s="342"/>
      <c r="SGX450" s="342"/>
      <c r="SGY450" s="342"/>
      <c r="SGZ450" s="342"/>
      <c r="SHA450" s="342"/>
      <c r="SHB450" s="342"/>
      <c r="SHC450" s="342"/>
      <c r="SHD450" s="342"/>
      <c r="SHE450" s="342"/>
      <c r="SHF450" s="342"/>
      <c r="SHG450" s="342"/>
      <c r="SHH450" s="342"/>
      <c r="SHI450" s="342"/>
      <c r="SHJ450" s="342"/>
      <c r="SHK450" s="342"/>
      <c r="SHL450" s="342"/>
      <c r="SHM450" s="342"/>
      <c r="SHN450" s="342"/>
      <c r="SHO450" s="342"/>
      <c r="SHP450" s="342"/>
      <c r="SHQ450" s="342"/>
      <c r="SHR450" s="342"/>
      <c r="SHS450" s="342"/>
      <c r="SHT450" s="342"/>
      <c r="SHU450" s="342"/>
      <c r="SHV450" s="342"/>
      <c r="SHW450" s="342"/>
      <c r="SHX450" s="342"/>
      <c r="SHY450" s="342"/>
      <c r="SHZ450" s="342"/>
      <c r="SIA450" s="342"/>
      <c r="SIB450" s="342"/>
      <c r="SIC450" s="342"/>
      <c r="SID450" s="342"/>
      <c r="SIE450" s="342"/>
      <c r="SIF450" s="342"/>
      <c r="SIG450" s="342"/>
      <c r="SIH450" s="342"/>
      <c r="SII450" s="342"/>
      <c r="SIJ450" s="342"/>
      <c r="SIK450" s="342"/>
      <c r="SIL450" s="342"/>
      <c r="SIM450" s="342"/>
      <c r="SIN450" s="342"/>
      <c r="SIO450" s="342"/>
      <c r="SIP450" s="342"/>
      <c r="SIQ450" s="342"/>
      <c r="SIR450" s="342"/>
      <c r="SIS450" s="342"/>
      <c r="SIT450" s="342"/>
      <c r="SIU450" s="342"/>
      <c r="SIV450" s="342"/>
      <c r="SIW450" s="342"/>
      <c r="SIX450" s="342"/>
      <c r="SIY450" s="342"/>
      <c r="SIZ450" s="342"/>
      <c r="SJA450" s="342"/>
      <c r="SJB450" s="342"/>
      <c r="SJC450" s="342"/>
      <c r="SJD450" s="342"/>
      <c r="SJE450" s="342"/>
      <c r="SJF450" s="342"/>
      <c r="SJG450" s="342"/>
      <c r="SJH450" s="342"/>
      <c r="SJI450" s="342"/>
      <c r="SJJ450" s="342"/>
      <c r="SJK450" s="342"/>
      <c r="SJL450" s="342"/>
      <c r="SJM450" s="342"/>
      <c r="SJN450" s="342"/>
      <c r="SJO450" s="342"/>
      <c r="SJP450" s="342"/>
      <c r="SJQ450" s="342"/>
      <c r="SJR450" s="342"/>
      <c r="SJS450" s="342"/>
      <c r="SJT450" s="342"/>
      <c r="SJU450" s="342"/>
      <c r="SJV450" s="342"/>
      <c r="SJW450" s="342"/>
      <c r="SJX450" s="342"/>
      <c r="SJY450" s="342"/>
      <c r="SJZ450" s="342"/>
      <c r="SKA450" s="342"/>
      <c r="SKB450" s="342"/>
      <c r="SKC450" s="342"/>
      <c r="SKD450" s="342"/>
      <c r="SKE450" s="342"/>
      <c r="SKF450" s="342"/>
      <c r="SKG450" s="342"/>
      <c r="SKH450" s="342"/>
      <c r="SKI450" s="342"/>
      <c r="SKJ450" s="342"/>
      <c r="SKK450" s="342"/>
      <c r="SKL450" s="342"/>
      <c r="SKM450" s="342"/>
      <c r="SKN450" s="342"/>
      <c r="SKO450" s="342"/>
      <c r="SKP450" s="342"/>
      <c r="SKQ450" s="342"/>
      <c r="SKR450" s="342"/>
      <c r="SKS450" s="342"/>
      <c r="SKT450" s="342"/>
      <c r="SKU450" s="342"/>
      <c r="SKV450" s="342"/>
      <c r="SKW450" s="342"/>
      <c r="SKX450" s="342"/>
      <c r="SKY450" s="342"/>
      <c r="SKZ450" s="342"/>
      <c r="SLA450" s="342"/>
      <c r="SLB450" s="342"/>
      <c r="SLC450" s="342"/>
      <c r="SLD450" s="342"/>
      <c r="SLE450" s="342"/>
      <c r="SLF450" s="342"/>
      <c r="SLG450" s="342"/>
      <c r="SLH450" s="342"/>
      <c r="SLI450" s="342"/>
      <c r="SLJ450" s="342"/>
      <c r="SLK450" s="342"/>
      <c r="SLL450" s="342"/>
      <c r="SLM450" s="342"/>
      <c r="SLN450" s="342"/>
      <c r="SLO450" s="342"/>
      <c r="SLP450" s="342"/>
      <c r="SLQ450" s="342"/>
      <c r="SLR450" s="342"/>
      <c r="SLS450" s="342"/>
      <c r="SLT450" s="342"/>
      <c r="SLU450" s="342"/>
      <c r="SLV450" s="342"/>
      <c r="SLW450" s="342"/>
      <c r="SLX450" s="342"/>
      <c r="SLY450" s="342"/>
      <c r="SLZ450" s="342"/>
      <c r="SMA450" s="342"/>
      <c r="SMB450" s="342"/>
      <c r="SMC450" s="342"/>
      <c r="SMD450" s="342"/>
      <c r="SME450" s="342"/>
      <c r="SMF450" s="342"/>
      <c r="SMG450" s="342"/>
      <c r="SMH450" s="342"/>
      <c r="SMI450" s="342"/>
      <c r="SMJ450" s="342"/>
      <c r="SMK450" s="342"/>
      <c r="SML450" s="342"/>
      <c r="SMM450" s="342"/>
      <c r="SMN450" s="342"/>
      <c r="SMO450" s="342"/>
      <c r="SMP450" s="342"/>
      <c r="SMQ450" s="342"/>
      <c r="SMR450" s="342"/>
      <c r="SMS450" s="342"/>
      <c r="SMT450" s="342"/>
      <c r="SMU450" s="342"/>
      <c r="SMV450" s="342"/>
      <c r="SMW450" s="342"/>
      <c r="SMX450" s="342"/>
      <c r="SMY450" s="342"/>
      <c r="SMZ450" s="342"/>
      <c r="SNA450" s="342"/>
      <c r="SNB450" s="342"/>
      <c r="SNC450" s="342"/>
      <c r="SND450" s="342"/>
      <c r="SNE450" s="342"/>
      <c r="SNF450" s="342"/>
      <c r="SNG450" s="342"/>
      <c r="SNH450" s="342"/>
      <c r="SNI450" s="342"/>
      <c r="SNJ450" s="342"/>
      <c r="SNK450" s="342"/>
      <c r="SNL450" s="342"/>
      <c r="SNM450" s="342"/>
      <c r="SNN450" s="342"/>
      <c r="SNO450" s="342"/>
      <c r="SNP450" s="342"/>
      <c r="SNQ450" s="342"/>
      <c r="SNR450" s="342"/>
      <c r="SNS450" s="342"/>
      <c r="SNT450" s="342"/>
      <c r="SNU450" s="342"/>
      <c r="SNV450" s="342"/>
      <c r="SNW450" s="342"/>
      <c r="SNX450" s="342"/>
      <c r="SNY450" s="342"/>
      <c r="SNZ450" s="342"/>
      <c r="SOA450" s="342"/>
      <c r="SOB450" s="342"/>
      <c r="SOC450" s="342"/>
      <c r="SOD450" s="342"/>
      <c r="SOE450" s="342"/>
      <c r="SOF450" s="342"/>
      <c r="SOG450" s="342"/>
      <c r="SOH450" s="342"/>
      <c r="SOI450" s="342"/>
      <c r="SOJ450" s="342"/>
      <c r="SOK450" s="342"/>
      <c r="SOL450" s="342"/>
      <c r="SOM450" s="342"/>
      <c r="SON450" s="342"/>
      <c r="SOO450" s="342"/>
      <c r="SOP450" s="342"/>
      <c r="SOQ450" s="342"/>
      <c r="SOR450" s="342"/>
      <c r="SOS450" s="342"/>
      <c r="SOT450" s="342"/>
      <c r="SOU450" s="342"/>
      <c r="SOV450" s="342"/>
      <c r="SOW450" s="342"/>
      <c r="SOX450" s="342"/>
      <c r="SOY450" s="342"/>
      <c r="SOZ450" s="342"/>
      <c r="SPA450" s="342"/>
      <c r="SPB450" s="342"/>
      <c r="SPC450" s="342"/>
      <c r="SPD450" s="342"/>
      <c r="SPE450" s="342"/>
      <c r="SPF450" s="342"/>
      <c r="SPG450" s="342"/>
      <c r="SPH450" s="342"/>
      <c r="SPI450" s="342"/>
      <c r="SPJ450" s="342"/>
      <c r="SPK450" s="342"/>
      <c r="SPL450" s="342"/>
      <c r="SPM450" s="342"/>
      <c r="SPN450" s="342"/>
      <c r="SPO450" s="342"/>
      <c r="SPP450" s="342"/>
      <c r="SPQ450" s="342"/>
      <c r="SPR450" s="342"/>
      <c r="SPS450" s="342"/>
      <c r="SPT450" s="342"/>
      <c r="SPU450" s="342"/>
      <c r="SPV450" s="342"/>
      <c r="SPW450" s="342"/>
      <c r="SPX450" s="342"/>
      <c r="SPY450" s="342"/>
      <c r="SPZ450" s="342"/>
      <c r="SQA450" s="342"/>
      <c r="SQB450" s="342"/>
      <c r="SQC450" s="342"/>
      <c r="SQD450" s="342"/>
      <c r="SQE450" s="342"/>
      <c r="SQF450" s="342"/>
      <c r="SQG450" s="342"/>
      <c r="SQH450" s="342"/>
      <c r="SQI450" s="342"/>
      <c r="SQJ450" s="342"/>
      <c r="SQK450" s="342"/>
      <c r="SQL450" s="342"/>
      <c r="SQM450" s="342"/>
      <c r="SQN450" s="342"/>
      <c r="SQO450" s="342"/>
      <c r="SQP450" s="342"/>
      <c r="SQQ450" s="342"/>
      <c r="SQR450" s="342"/>
      <c r="SQS450" s="342"/>
      <c r="SQT450" s="342"/>
      <c r="SQU450" s="342"/>
      <c r="SQV450" s="342"/>
      <c r="SQW450" s="342"/>
      <c r="SQX450" s="342"/>
      <c r="SQY450" s="342"/>
      <c r="SQZ450" s="342"/>
      <c r="SRA450" s="342"/>
      <c r="SRB450" s="342"/>
      <c r="SRC450" s="342"/>
      <c r="SRD450" s="342"/>
      <c r="SRE450" s="342"/>
      <c r="SRF450" s="342"/>
      <c r="SRG450" s="342"/>
      <c r="SRH450" s="342"/>
      <c r="SRI450" s="342"/>
      <c r="SRJ450" s="342"/>
      <c r="SRK450" s="342"/>
      <c r="SRL450" s="342"/>
      <c r="SRM450" s="342"/>
      <c r="SRN450" s="342"/>
      <c r="SRO450" s="342"/>
      <c r="SRP450" s="342"/>
      <c r="SRQ450" s="342"/>
      <c r="SRR450" s="342"/>
      <c r="SRS450" s="342"/>
      <c r="SRT450" s="342"/>
      <c r="SRU450" s="342"/>
      <c r="SRV450" s="342"/>
      <c r="SRW450" s="342"/>
      <c r="SRX450" s="342"/>
      <c r="SRY450" s="342"/>
      <c r="SRZ450" s="342"/>
      <c r="SSA450" s="342"/>
      <c r="SSB450" s="342"/>
      <c r="SSC450" s="342"/>
      <c r="SSD450" s="342"/>
      <c r="SSE450" s="342"/>
      <c r="SSF450" s="342"/>
      <c r="SSG450" s="342"/>
      <c r="SSH450" s="342"/>
      <c r="SSI450" s="342"/>
      <c r="SSJ450" s="342"/>
      <c r="SSK450" s="342"/>
      <c r="SSL450" s="342"/>
      <c r="SSM450" s="342"/>
      <c r="SSN450" s="342"/>
      <c r="SSO450" s="342"/>
      <c r="SSP450" s="342"/>
      <c r="SSQ450" s="342"/>
      <c r="SSR450" s="342"/>
      <c r="SSS450" s="342"/>
      <c r="SST450" s="342"/>
      <c r="SSU450" s="342"/>
      <c r="SSV450" s="342"/>
      <c r="SSW450" s="342"/>
      <c r="SSX450" s="342"/>
      <c r="SSY450" s="342"/>
      <c r="SSZ450" s="342"/>
      <c r="STA450" s="342"/>
      <c r="STB450" s="342"/>
      <c r="STC450" s="342"/>
      <c r="STD450" s="342"/>
      <c r="STE450" s="342"/>
      <c r="STF450" s="342"/>
      <c r="STG450" s="342"/>
      <c r="STH450" s="342"/>
      <c r="STI450" s="342"/>
      <c r="STJ450" s="342"/>
      <c r="STK450" s="342"/>
      <c r="STL450" s="342"/>
      <c r="STM450" s="342"/>
      <c r="STN450" s="342"/>
      <c r="STO450" s="342"/>
      <c r="STP450" s="342"/>
      <c r="STQ450" s="342"/>
      <c r="STR450" s="342"/>
      <c r="STS450" s="342"/>
      <c r="STT450" s="342"/>
      <c r="STU450" s="342"/>
      <c r="STV450" s="342"/>
      <c r="STW450" s="342"/>
      <c r="STX450" s="342"/>
      <c r="STY450" s="342"/>
      <c r="STZ450" s="342"/>
      <c r="SUA450" s="342"/>
      <c r="SUB450" s="342"/>
      <c r="SUC450" s="342"/>
      <c r="SUD450" s="342"/>
      <c r="SUE450" s="342"/>
      <c r="SUF450" s="342"/>
      <c r="SUG450" s="342"/>
      <c r="SUH450" s="342"/>
      <c r="SUI450" s="342"/>
      <c r="SUJ450" s="342"/>
      <c r="SUK450" s="342"/>
      <c r="SUL450" s="342"/>
      <c r="SUM450" s="342"/>
      <c r="SUN450" s="342"/>
      <c r="SUO450" s="342"/>
      <c r="SUP450" s="342"/>
      <c r="SUQ450" s="342"/>
      <c r="SUR450" s="342"/>
      <c r="SUS450" s="342"/>
      <c r="SUT450" s="342"/>
      <c r="SUU450" s="342"/>
      <c r="SUV450" s="342"/>
      <c r="SUW450" s="342"/>
      <c r="SUX450" s="342"/>
      <c r="SUY450" s="342"/>
      <c r="SUZ450" s="342"/>
      <c r="SVA450" s="342"/>
      <c r="SVB450" s="342"/>
      <c r="SVC450" s="342"/>
      <c r="SVD450" s="342"/>
      <c r="SVE450" s="342"/>
      <c r="SVF450" s="342"/>
      <c r="SVG450" s="342"/>
      <c r="SVH450" s="342"/>
      <c r="SVI450" s="342"/>
      <c r="SVJ450" s="342"/>
      <c r="SVK450" s="342"/>
      <c r="SVL450" s="342"/>
      <c r="SVM450" s="342"/>
      <c r="SVN450" s="342"/>
      <c r="SVO450" s="342"/>
      <c r="SVP450" s="342"/>
      <c r="SVQ450" s="342"/>
      <c r="SVR450" s="342"/>
      <c r="SVS450" s="342"/>
      <c r="SVT450" s="342"/>
      <c r="SVU450" s="342"/>
      <c r="SVV450" s="342"/>
      <c r="SVW450" s="342"/>
      <c r="SVX450" s="342"/>
      <c r="SVY450" s="342"/>
      <c r="SVZ450" s="342"/>
      <c r="SWA450" s="342"/>
      <c r="SWB450" s="342"/>
      <c r="SWC450" s="342"/>
      <c r="SWD450" s="342"/>
      <c r="SWE450" s="342"/>
      <c r="SWF450" s="342"/>
      <c r="SWG450" s="342"/>
      <c r="SWH450" s="342"/>
      <c r="SWI450" s="342"/>
      <c r="SWJ450" s="342"/>
      <c r="SWK450" s="342"/>
      <c r="SWL450" s="342"/>
      <c r="SWM450" s="342"/>
      <c r="SWN450" s="342"/>
      <c r="SWO450" s="342"/>
      <c r="SWP450" s="342"/>
      <c r="SWQ450" s="342"/>
      <c r="SWR450" s="342"/>
      <c r="SWS450" s="342"/>
      <c r="SWT450" s="342"/>
      <c r="SWU450" s="342"/>
      <c r="SWV450" s="342"/>
      <c r="SWW450" s="342"/>
      <c r="SWX450" s="342"/>
      <c r="SWY450" s="342"/>
      <c r="SWZ450" s="342"/>
      <c r="SXA450" s="342"/>
      <c r="SXB450" s="342"/>
      <c r="SXC450" s="342"/>
      <c r="SXD450" s="342"/>
      <c r="SXE450" s="342"/>
      <c r="SXF450" s="342"/>
      <c r="SXG450" s="342"/>
      <c r="SXH450" s="342"/>
      <c r="SXI450" s="342"/>
      <c r="SXJ450" s="342"/>
      <c r="SXK450" s="342"/>
      <c r="SXL450" s="342"/>
      <c r="SXM450" s="342"/>
      <c r="SXN450" s="342"/>
      <c r="SXO450" s="342"/>
      <c r="SXP450" s="342"/>
      <c r="SXQ450" s="342"/>
      <c r="SXR450" s="342"/>
      <c r="SXS450" s="342"/>
      <c r="SXT450" s="342"/>
      <c r="SXU450" s="342"/>
      <c r="SXV450" s="342"/>
      <c r="SXW450" s="342"/>
      <c r="SXX450" s="342"/>
      <c r="SXY450" s="342"/>
      <c r="SXZ450" s="342"/>
      <c r="SYA450" s="342"/>
      <c r="SYB450" s="342"/>
      <c r="SYC450" s="342"/>
      <c r="SYD450" s="342"/>
      <c r="SYE450" s="342"/>
      <c r="SYF450" s="342"/>
      <c r="SYG450" s="342"/>
      <c r="SYH450" s="342"/>
      <c r="SYI450" s="342"/>
      <c r="SYJ450" s="342"/>
      <c r="SYK450" s="342"/>
      <c r="SYL450" s="342"/>
      <c r="SYM450" s="342"/>
      <c r="SYN450" s="342"/>
      <c r="SYO450" s="342"/>
      <c r="SYP450" s="342"/>
      <c r="SYQ450" s="342"/>
      <c r="SYR450" s="342"/>
      <c r="SYS450" s="342"/>
      <c r="SYT450" s="342"/>
      <c r="SYU450" s="342"/>
      <c r="SYV450" s="342"/>
      <c r="SYW450" s="342"/>
      <c r="SYX450" s="342"/>
      <c r="SYY450" s="342"/>
      <c r="SYZ450" s="342"/>
      <c r="SZA450" s="342"/>
      <c r="SZB450" s="342"/>
      <c r="SZC450" s="342"/>
      <c r="SZD450" s="342"/>
      <c r="SZE450" s="342"/>
      <c r="SZF450" s="342"/>
      <c r="SZG450" s="342"/>
      <c r="SZH450" s="342"/>
      <c r="SZI450" s="342"/>
      <c r="SZJ450" s="342"/>
      <c r="SZK450" s="342"/>
      <c r="SZL450" s="342"/>
      <c r="SZM450" s="342"/>
      <c r="SZN450" s="342"/>
      <c r="SZO450" s="342"/>
      <c r="SZP450" s="342"/>
      <c r="SZQ450" s="342"/>
      <c r="SZR450" s="342"/>
      <c r="SZS450" s="342"/>
      <c r="SZT450" s="342"/>
      <c r="SZU450" s="342"/>
      <c r="SZV450" s="342"/>
      <c r="SZW450" s="342"/>
      <c r="SZX450" s="342"/>
      <c r="SZY450" s="342"/>
      <c r="SZZ450" s="342"/>
      <c r="TAA450" s="342"/>
      <c r="TAB450" s="342"/>
      <c r="TAC450" s="342"/>
      <c r="TAD450" s="342"/>
      <c r="TAE450" s="342"/>
      <c r="TAF450" s="342"/>
      <c r="TAG450" s="342"/>
      <c r="TAH450" s="342"/>
      <c r="TAI450" s="342"/>
      <c r="TAJ450" s="342"/>
      <c r="TAK450" s="342"/>
      <c r="TAL450" s="342"/>
      <c r="TAM450" s="342"/>
      <c r="TAN450" s="342"/>
      <c r="TAO450" s="342"/>
      <c r="TAP450" s="342"/>
      <c r="TAQ450" s="342"/>
      <c r="TAR450" s="342"/>
      <c r="TAS450" s="342"/>
      <c r="TAT450" s="342"/>
      <c r="TAU450" s="342"/>
      <c r="TAV450" s="342"/>
      <c r="TAW450" s="342"/>
      <c r="TAX450" s="342"/>
      <c r="TAY450" s="342"/>
      <c r="TAZ450" s="342"/>
      <c r="TBA450" s="342"/>
      <c r="TBB450" s="342"/>
      <c r="TBC450" s="342"/>
      <c r="TBD450" s="342"/>
      <c r="TBE450" s="342"/>
      <c r="TBF450" s="342"/>
      <c r="TBG450" s="342"/>
      <c r="TBH450" s="342"/>
      <c r="TBI450" s="342"/>
      <c r="TBJ450" s="342"/>
      <c r="TBK450" s="342"/>
      <c r="TBL450" s="342"/>
      <c r="TBM450" s="342"/>
      <c r="TBN450" s="342"/>
      <c r="TBO450" s="342"/>
      <c r="TBP450" s="342"/>
      <c r="TBQ450" s="342"/>
      <c r="TBR450" s="342"/>
      <c r="TBS450" s="342"/>
      <c r="TBT450" s="342"/>
      <c r="TBU450" s="342"/>
      <c r="TBV450" s="342"/>
      <c r="TBW450" s="342"/>
      <c r="TBX450" s="342"/>
      <c r="TBY450" s="342"/>
      <c r="TBZ450" s="342"/>
      <c r="TCA450" s="342"/>
      <c r="TCB450" s="342"/>
      <c r="TCC450" s="342"/>
      <c r="TCD450" s="342"/>
      <c r="TCE450" s="342"/>
      <c r="TCF450" s="342"/>
      <c r="TCG450" s="342"/>
      <c r="TCH450" s="342"/>
      <c r="TCI450" s="342"/>
      <c r="TCJ450" s="342"/>
      <c r="TCK450" s="342"/>
      <c r="TCL450" s="342"/>
      <c r="TCM450" s="342"/>
      <c r="TCN450" s="342"/>
      <c r="TCO450" s="342"/>
      <c r="TCP450" s="342"/>
      <c r="TCQ450" s="342"/>
      <c r="TCR450" s="342"/>
      <c r="TCS450" s="342"/>
      <c r="TCT450" s="342"/>
      <c r="TCU450" s="342"/>
      <c r="TCV450" s="342"/>
      <c r="TCW450" s="342"/>
      <c r="TCX450" s="342"/>
      <c r="TCY450" s="342"/>
      <c r="TCZ450" s="342"/>
      <c r="TDA450" s="342"/>
      <c r="TDB450" s="342"/>
      <c r="TDC450" s="342"/>
      <c r="TDD450" s="342"/>
      <c r="TDE450" s="342"/>
      <c r="TDF450" s="342"/>
      <c r="TDG450" s="342"/>
      <c r="TDH450" s="342"/>
      <c r="TDI450" s="342"/>
      <c r="TDJ450" s="342"/>
      <c r="TDK450" s="342"/>
      <c r="TDL450" s="342"/>
      <c r="TDM450" s="342"/>
      <c r="TDN450" s="342"/>
      <c r="TDO450" s="342"/>
      <c r="TDP450" s="342"/>
      <c r="TDQ450" s="342"/>
      <c r="TDR450" s="342"/>
      <c r="TDS450" s="342"/>
      <c r="TDT450" s="342"/>
      <c r="TDU450" s="342"/>
      <c r="TDV450" s="342"/>
      <c r="TDW450" s="342"/>
      <c r="TDX450" s="342"/>
      <c r="TDY450" s="342"/>
      <c r="TDZ450" s="342"/>
      <c r="TEA450" s="342"/>
      <c r="TEB450" s="342"/>
      <c r="TEC450" s="342"/>
      <c r="TED450" s="342"/>
      <c r="TEE450" s="342"/>
      <c r="TEF450" s="342"/>
      <c r="TEG450" s="342"/>
      <c r="TEH450" s="342"/>
      <c r="TEI450" s="342"/>
      <c r="TEJ450" s="342"/>
      <c r="TEK450" s="342"/>
      <c r="TEL450" s="342"/>
      <c r="TEM450" s="342"/>
      <c r="TEN450" s="342"/>
      <c r="TEO450" s="342"/>
      <c r="TEP450" s="342"/>
      <c r="TEQ450" s="342"/>
      <c r="TER450" s="342"/>
      <c r="TES450" s="342"/>
      <c r="TET450" s="342"/>
      <c r="TEU450" s="342"/>
      <c r="TEV450" s="342"/>
      <c r="TEW450" s="342"/>
      <c r="TEX450" s="342"/>
      <c r="TEY450" s="342"/>
      <c r="TEZ450" s="342"/>
      <c r="TFA450" s="342"/>
      <c r="TFB450" s="342"/>
      <c r="TFC450" s="342"/>
      <c r="TFD450" s="342"/>
      <c r="TFE450" s="342"/>
      <c r="TFF450" s="342"/>
      <c r="TFG450" s="342"/>
      <c r="TFH450" s="342"/>
      <c r="TFI450" s="342"/>
      <c r="TFJ450" s="342"/>
      <c r="TFK450" s="342"/>
      <c r="TFL450" s="342"/>
      <c r="TFM450" s="342"/>
      <c r="TFN450" s="342"/>
      <c r="TFO450" s="342"/>
      <c r="TFP450" s="342"/>
      <c r="TFQ450" s="342"/>
      <c r="TFR450" s="342"/>
      <c r="TFS450" s="342"/>
      <c r="TFT450" s="342"/>
      <c r="TFU450" s="342"/>
      <c r="TFV450" s="342"/>
      <c r="TFW450" s="342"/>
      <c r="TFX450" s="342"/>
      <c r="TFY450" s="342"/>
      <c r="TFZ450" s="342"/>
      <c r="TGA450" s="342"/>
      <c r="TGB450" s="342"/>
      <c r="TGC450" s="342"/>
      <c r="TGD450" s="342"/>
      <c r="TGE450" s="342"/>
      <c r="TGF450" s="342"/>
      <c r="TGG450" s="342"/>
      <c r="TGH450" s="342"/>
      <c r="TGI450" s="342"/>
      <c r="TGJ450" s="342"/>
      <c r="TGK450" s="342"/>
      <c r="TGL450" s="342"/>
      <c r="TGM450" s="342"/>
      <c r="TGN450" s="342"/>
      <c r="TGO450" s="342"/>
      <c r="TGP450" s="342"/>
      <c r="TGQ450" s="342"/>
      <c r="TGR450" s="342"/>
      <c r="TGS450" s="342"/>
      <c r="TGT450" s="342"/>
      <c r="TGU450" s="342"/>
      <c r="TGV450" s="342"/>
      <c r="TGW450" s="342"/>
      <c r="TGX450" s="342"/>
      <c r="TGY450" s="342"/>
      <c r="TGZ450" s="342"/>
      <c r="THA450" s="342"/>
      <c r="THB450" s="342"/>
      <c r="THC450" s="342"/>
      <c r="THD450" s="342"/>
      <c r="THE450" s="342"/>
      <c r="THF450" s="342"/>
      <c r="THG450" s="342"/>
      <c r="THH450" s="342"/>
      <c r="THI450" s="342"/>
      <c r="THJ450" s="342"/>
      <c r="THK450" s="342"/>
      <c r="THL450" s="342"/>
      <c r="THM450" s="342"/>
      <c r="THN450" s="342"/>
      <c r="THO450" s="342"/>
      <c r="THP450" s="342"/>
      <c r="THQ450" s="342"/>
      <c r="THR450" s="342"/>
      <c r="THS450" s="342"/>
      <c r="THT450" s="342"/>
      <c r="THU450" s="342"/>
      <c r="THV450" s="342"/>
      <c r="THW450" s="342"/>
      <c r="THX450" s="342"/>
      <c r="THY450" s="342"/>
      <c r="THZ450" s="342"/>
      <c r="TIA450" s="342"/>
      <c r="TIB450" s="342"/>
      <c r="TIC450" s="342"/>
      <c r="TID450" s="342"/>
      <c r="TIE450" s="342"/>
      <c r="TIF450" s="342"/>
      <c r="TIG450" s="342"/>
      <c r="TIH450" s="342"/>
      <c r="TII450" s="342"/>
      <c r="TIJ450" s="342"/>
      <c r="TIK450" s="342"/>
      <c r="TIL450" s="342"/>
      <c r="TIM450" s="342"/>
      <c r="TIN450" s="342"/>
      <c r="TIO450" s="342"/>
      <c r="TIP450" s="342"/>
      <c r="TIQ450" s="342"/>
      <c r="TIR450" s="342"/>
      <c r="TIS450" s="342"/>
      <c r="TIT450" s="342"/>
      <c r="TIU450" s="342"/>
      <c r="TIV450" s="342"/>
      <c r="TIW450" s="342"/>
      <c r="TIX450" s="342"/>
      <c r="TIY450" s="342"/>
      <c r="TIZ450" s="342"/>
      <c r="TJA450" s="342"/>
      <c r="TJB450" s="342"/>
      <c r="TJC450" s="342"/>
      <c r="TJD450" s="342"/>
      <c r="TJE450" s="342"/>
      <c r="TJF450" s="342"/>
      <c r="TJG450" s="342"/>
      <c r="TJH450" s="342"/>
      <c r="TJI450" s="342"/>
      <c r="TJJ450" s="342"/>
      <c r="TJK450" s="342"/>
      <c r="TJL450" s="342"/>
      <c r="TJM450" s="342"/>
      <c r="TJN450" s="342"/>
      <c r="TJO450" s="342"/>
      <c r="TJP450" s="342"/>
      <c r="TJQ450" s="342"/>
      <c r="TJR450" s="342"/>
      <c r="TJS450" s="342"/>
      <c r="TJT450" s="342"/>
      <c r="TJU450" s="342"/>
      <c r="TJV450" s="342"/>
      <c r="TJW450" s="342"/>
      <c r="TJX450" s="342"/>
      <c r="TJY450" s="342"/>
      <c r="TJZ450" s="342"/>
      <c r="TKA450" s="342"/>
      <c r="TKB450" s="342"/>
      <c r="TKC450" s="342"/>
      <c r="TKD450" s="342"/>
      <c r="TKE450" s="342"/>
      <c r="TKF450" s="342"/>
      <c r="TKG450" s="342"/>
      <c r="TKH450" s="342"/>
      <c r="TKI450" s="342"/>
      <c r="TKJ450" s="342"/>
      <c r="TKK450" s="342"/>
      <c r="TKL450" s="342"/>
      <c r="TKM450" s="342"/>
      <c r="TKN450" s="342"/>
      <c r="TKO450" s="342"/>
      <c r="TKP450" s="342"/>
      <c r="TKQ450" s="342"/>
      <c r="TKR450" s="342"/>
      <c r="TKS450" s="342"/>
      <c r="TKT450" s="342"/>
      <c r="TKU450" s="342"/>
      <c r="TKV450" s="342"/>
      <c r="TKW450" s="342"/>
      <c r="TKX450" s="342"/>
      <c r="TKY450" s="342"/>
      <c r="TKZ450" s="342"/>
      <c r="TLA450" s="342"/>
      <c r="TLB450" s="342"/>
      <c r="TLC450" s="342"/>
      <c r="TLD450" s="342"/>
      <c r="TLE450" s="342"/>
      <c r="TLF450" s="342"/>
      <c r="TLG450" s="342"/>
      <c r="TLH450" s="342"/>
      <c r="TLI450" s="342"/>
      <c r="TLJ450" s="342"/>
      <c r="TLK450" s="342"/>
      <c r="TLL450" s="342"/>
      <c r="TLM450" s="342"/>
      <c r="TLN450" s="342"/>
      <c r="TLO450" s="342"/>
      <c r="TLP450" s="342"/>
      <c r="TLQ450" s="342"/>
      <c r="TLR450" s="342"/>
      <c r="TLS450" s="342"/>
      <c r="TLT450" s="342"/>
      <c r="TLU450" s="342"/>
      <c r="TLV450" s="342"/>
      <c r="TLW450" s="342"/>
      <c r="TLX450" s="342"/>
      <c r="TLY450" s="342"/>
      <c r="TLZ450" s="342"/>
      <c r="TMA450" s="342"/>
      <c r="TMB450" s="342"/>
      <c r="TMC450" s="342"/>
      <c r="TMD450" s="342"/>
      <c r="TME450" s="342"/>
      <c r="TMF450" s="342"/>
      <c r="TMG450" s="342"/>
      <c r="TMH450" s="342"/>
      <c r="TMI450" s="342"/>
      <c r="TMJ450" s="342"/>
      <c r="TMK450" s="342"/>
      <c r="TML450" s="342"/>
      <c r="TMM450" s="342"/>
      <c r="TMN450" s="342"/>
      <c r="TMO450" s="342"/>
      <c r="TMP450" s="342"/>
      <c r="TMQ450" s="342"/>
      <c r="TMR450" s="342"/>
      <c r="TMS450" s="342"/>
      <c r="TMT450" s="342"/>
      <c r="TMU450" s="342"/>
      <c r="TMV450" s="342"/>
      <c r="TMW450" s="342"/>
      <c r="TMX450" s="342"/>
      <c r="TMY450" s="342"/>
      <c r="TMZ450" s="342"/>
      <c r="TNA450" s="342"/>
      <c r="TNB450" s="342"/>
      <c r="TNC450" s="342"/>
      <c r="TND450" s="342"/>
      <c r="TNE450" s="342"/>
      <c r="TNF450" s="342"/>
      <c r="TNG450" s="342"/>
      <c r="TNH450" s="342"/>
      <c r="TNI450" s="342"/>
      <c r="TNJ450" s="342"/>
      <c r="TNK450" s="342"/>
      <c r="TNL450" s="342"/>
      <c r="TNM450" s="342"/>
      <c r="TNN450" s="342"/>
      <c r="TNO450" s="342"/>
      <c r="TNP450" s="342"/>
      <c r="TNQ450" s="342"/>
      <c r="TNR450" s="342"/>
      <c r="TNS450" s="342"/>
      <c r="TNT450" s="342"/>
      <c r="TNU450" s="342"/>
      <c r="TNV450" s="342"/>
      <c r="TNW450" s="342"/>
      <c r="TNX450" s="342"/>
      <c r="TNY450" s="342"/>
      <c r="TNZ450" s="342"/>
      <c r="TOA450" s="342"/>
      <c r="TOB450" s="342"/>
      <c r="TOC450" s="342"/>
      <c r="TOD450" s="342"/>
      <c r="TOE450" s="342"/>
      <c r="TOF450" s="342"/>
      <c r="TOG450" s="342"/>
      <c r="TOH450" s="342"/>
      <c r="TOI450" s="342"/>
      <c r="TOJ450" s="342"/>
      <c r="TOK450" s="342"/>
      <c r="TOL450" s="342"/>
      <c r="TOM450" s="342"/>
      <c r="TON450" s="342"/>
      <c r="TOO450" s="342"/>
      <c r="TOP450" s="342"/>
      <c r="TOQ450" s="342"/>
      <c r="TOR450" s="342"/>
      <c r="TOS450" s="342"/>
      <c r="TOT450" s="342"/>
      <c r="TOU450" s="342"/>
      <c r="TOV450" s="342"/>
      <c r="TOW450" s="342"/>
      <c r="TOX450" s="342"/>
      <c r="TOY450" s="342"/>
      <c r="TOZ450" s="342"/>
      <c r="TPA450" s="342"/>
      <c r="TPB450" s="342"/>
      <c r="TPC450" s="342"/>
      <c r="TPD450" s="342"/>
      <c r="TPE450" s="342"/>
      <c r="TPF450" s="342"/>
      <c r="TPG450" s="342"/>
      <c r="TPH450" s="342"/>
      <c r="TPI450" s="342"/>
      <c r="TPJ450" s="342"/>
      <c r="TPK450" s="342"/>
      <c r="TPL450" s="342"/>
      <c r="TPM450" s="342"/>
      <c r="TPN450" s="342"/>
      <c r="TPO450" s="342"/>
      <c r="TPP450" s="342"/>
      <c r="TPQ450" s="342"/>
      <c r="TPR450" s="342"/>
      <c r="TPS450" s="342"/>
      <c r="TPT450" s="342"/>
      <c r="TPU450" s="342"/>
      <c r="TPV450" s="342"/>
      <c r="TPW450" s="342"/>
      <c r="TPX450" s="342"/>
      <c r="TPY450" s="342"/>
      <c r="TPZ450" s="342"/>
      <c r="TQA450" s="342"/>
      <c r="TQB450" s="342"/>
      <c r="TQC450" s="342"/>
      <c r="TQD450" s="342"/>
      <c r="TQE450" s="342"/>
      <c r="TQF450" s="342"/>
      <c r="TQG450" s="342"/>
      <c r="TQH450" s="342"/>
      <c r="TQI450" s="342"/>
      <c r="TQJ450" s="342"/>
      <c r="TQK450" s="342"/>
      <c r="TQL450" s="342"/>
      <c r="TQM450" s="342"/>
      <c r="TQN450" s="342"/>
      <c r="TQO450" s="342"/>
      <c r="TQP450" s="342"/>
      <c r="TQQ450" s="342"/>
      <c r="TQR450" s="342"/>
      <c r="TQS450" s="342"/>
      <c r="TQT450" s="342"/>
      <c r="TQU450" s="342"/>
      <c r="TQV450" s="342"/>
      <c r="TQW450" s="342"/>
      <c r="TQX450" s="342"/>
      <c r="TQY450" s="342"/>
      <c r="TQZ450" s="342"/>
      <c r="TRA450" s="342"/>
      <c r="TRB450" s="342"/>
      <c r="TRC450" s="342"/>
      <c r="TRD450" s="342"/>
      <c r="TRE450" s="342"/>
      <c r="TRF450" s="342"/>
      <c r="TRG450" s="342"/>
      <c r="TRH450" s="342"/>
      <c r="TRI450" s="342"/>
      <c r="TRJ450" s="342"/>
      <c r="TRK450" s="342"/>
      <c r="TRL450" s="342"/>
      <c r="TRM450" s="342"/>
      <c r="TRN450" s="342"/>
      <c r="TRO450" s="342"/>
      <c r="TRP450" s="342"/>
      <c r="TRQ450" s="342"/>
      <c r="TRR450" s="342"/>
      <c r="TRS450" s="342"/>
      <c r="TRT450" s="342"/>
      <c r="TRU450" s="342"/>
      <c r="TRV450" s="342"/>
      <c r="TRW450" s="342"/>
      <c r="TRX450" s="342"/>
      <c r="TRY450" s="342"/>
      <c r="TRZ450" s="342"/>
      <c r="TSA450" s="342"/>
      <c r="TSB450" s="342"/>
      <c r="TSC450" s="342"/>
      <c r="TSD450" s="342"/>
      <c r="TSE450" s="342"/>
      <c r="TSF450" s="342"/>
      <c r="TSG450" s="342"/>
      <c r="TSH450" s="342"/>
      <c r="TSI450" s="342"/>
      <c r="TSJ450" s="342"/>
      <c r="TSK450" s="342"/>
      <c r="TSL450" s="342"/>
      <c r="TSM450" s="342"/>
      <c r="TSN450" s="342"/>
      <c r="TSO450" s="342"/>
      <c r="TSP450" s="342"/>
      <c r="TSQ450" s="342"/>
      <c r="TSR450" s="342"/>
      <c r="TSS450" s="342"/>
      <c r="TST450" s="342"/>
      <c r="TSU450" s="342"/>
      <c r="TSV450" s="342"/>
      <c r="TSW450" s="342"/>
      <c r="TSX450" s="342"/>
      <c r="TSY450" s="342"/>
      <c r="TSZ450" s="342"/>
      <c r="TTA450" s="342"/>
      <c r="TTB450" s="342"/>
      <c r="TTC450" s="342"/>
      <c r="TTD450" s="342"/>
      <c r="TTE450" s="342"/>
      <c r="TTF450" s="342"/>
      <c r="TTG450" s="342"/>
      <c r="TTH450" s="342"/>
      <c r="TTI450" s="342"/>
      <c r="TTJ450" s="342"/>
      <c r="TTK450" s="342"/>
      <c r="TTL450" s="342"/>
      <c r="TTM450" s="342"/>
      <c r="TTN450" s="342"/>
      <c r="TTO450" s="342"/>
      <c r="TTP450" s="342"/>
      <c r="TTQ450" s="342"/>
      <c r="TTR450" s="342"/>
      <c r="TTS450" s="342"/>
      <c r="TTT450" s="342"/>
      <c r="TTU450" s="342"/>
      <c r="TTV450" s="342"/>
      <c r="TTW450" s="342"/>
      <c r="TTX450" s="342"/>
      <c r="TTY450" s="342"/>
      <c r="TTZ450" s="342"/>
      <c r="TUA450" s="342"/>
      <c r="TUB450" s="342"/>
      <c r="TUC450" s="342"/>
      <c r="TUD450" s="342"/>
      <c r="TUE450" s="342"/>
      <c r="TUF450" s="342"/>
      <c r="TUG450" s="342"/>
      <c r="TUH450" s="342"/>
      <c r="TUI450" s="342"/>
      <c r="TUJ450" s="342"/>
      <c r="TUK450" s="342"/>
      <c r="TUL450" s="342"/>
      <c r="TUM450" s="342"/>
      <c r="TUN450" s="342"/>
      <c r="TUO450" s="342"/>
      <c r="TUP450" s="342"/>
      <c r="TUQ450" s="342"/>
      <c r="TUR450" s="342"/>
      <c r="TUS450" s="342"/>
      <c r="TUT450" s="342"/>
      <c r="TUU450" s="342"/>
      <c r="TUV450" s="342"/>
      <c r="TUW450" s="342"/>
      <c r="TUX450" s="342"/>
      <c r="TUY450" s="342"/>
      <c r="TUZ450" s="342"/>
      <c r="TVA450" s="342"/>
      <c r="TVB450" s="342"/>
      <c r="TVC450" s="342"/>
      <c r="TVD450" s="342"/>
      <c r="TVE450" s="342"/>
      <c r="TVF450" s="342"/>
      <c r="TVG450" s="342"/>
      <c r="TVH450" s="342"/>
      <c r="TVI450" s="342"/>
      <c r="TVJ450" s="342"/>
      <c r="TVK450" s="342"/>
      <c r="TVL450" s="342"/>
      <c r="TVM450" s="342"/>
      <c r="TVN450" s="342"/>
      <c r="TVO450" s="342"/>
      <c r="TVP450" s="342"/>
      <c r="TVQ450" s="342"/>
      <c r="TVR450" s="342"/>
      <c r="TVS450" s="342"/>
      <c r="TVT450" s="342"/>
      <c r="TVU450" s="342"/>
      <c r="TVV450" s="342"/>
      <c r="TVW450" s="342"/>
      <c r="TVX450" s="342"/>
      <c r="TVY450" s="342"/>
      <c r="TVZ450" s="342"/>
      <c r="TWA450" s="342"/>
      <c r="TWB450" s="342"/>
      <c r="TWC450" s="342"/>
      <c r="TWD450" s="342"/>
      <c r="TWE450" s="342"/>
      <c r="TWF450" s="342"/>
      <c r="TWG450" s="342"/>
      <c r="TWH450" s="342"/>
      <c r="TWI450" s="342"/>
      <c r="TWJ450" s="342"/>
      <c r="TWK450" s="342"/>
      <c r="TWL450" s="342"/>
      <c r="TWM450" s="342"/>
      <c r="TWN450" s="342"/>
      <c r="TWO450" s="342"/>
      <c r="TWP450" s="342"/>
      <c r="TWQ450" s="342"/>
      <c r="TWR450" s="342"/>
      <c r="TWS450" s="342"/>
      <c r="TWT450" s="342"/>
      <c r="TWU450" s="342"/>
      <c r="TWV450" s="342"/>
      <c r="TWW450" s="342"/>
      <c r="TWX450" s="342"/>
      <c r="TWY450" s="342"/>
      <c r="TWZ450" s="342"/>
      <c r="TXA450" s="342"/>
      <c r="TXB450" s="342"/>
      <c r="TXC450" s="342"/>
      <c r="TXD450" s="342"/>
      <c r="TXE450" s="342"/>
      <c r="TXF450" s="342"/>
      <c r="TXG450" s="342"/>
      <c r="TXH450" s="342"/>
      <c r="TXI450" s="342"/>
      <c r="TXJ450" s="342"/>
      <c r="TXK450" s="342"/>
      <c r="TXL450" s="342"/>
      <c r="TXM450" s="342"/>
      <c r="TXN450" s="342"/>
      <c r="TXO450" s="342"/>
      <c r="TXP450" s="342"/>
      <c r="TXQ450" s="342"/>
      <c r="TXR450" s="342"/>
      <c r="TXS450" s="342"/>
      <c r="TXT450" s="342"/>
      <c r="TXU450" s="342"/>
      <c r="TXV450" s="342"/>
      <c r="TXW450" s="342"/>
      <c r="TXX450" s="342"/>
      <c r="TXY450" s="342"/>
      <c r="TXZ450" s="342"/>
      <c r="TYA450" s="342"/>
      <c r="TYB450" s="342"/>
      <c r="TYC450" s="342"/>
      <c r="TYD450" s="342"/>
      <c r="TYE450" s="342"/>
      <c r="TYF450" s="342"/>
      <c r="TYG450" s="342"/>
      <c r="TYH450" s="342"/>
      <c r="TYI450" s="342"/>
      <c r="TYJ450" s="342"/>
      <c r="TYK450" s="342"/>
      <c r="TYL450" s="342"/>
      <c r="TYM450" s="342"/>
      <c r="TYN450" s="342"/>
      <c r="TYO450" s="342"/>
      <c r="TYP450" s="342"/>
      <c r="TYQ450" s="342"/>
      <c r="TYR450" s="342"/>
      <c r="TYS450" s="342"/>
      <c r="TYT450" s="342"/>
      <c r="TYU450" s="342"/>
      <c r="TYV450" s="342"/>
      <c r="TYW450" s="342"/>
      <c r="TYX450" s="342"/>
      <c r="TYY450" s="342"/>
      <c r="TYZ450" s="342"/>
      <c r="TZA450" s="342"/>
      <c r="TZB450" s="342"/>
      <c r="TZC450" s="342"/>
      <c r="TZD450" s="342"/>
      <c r="TZE450" s="342"/>
      <c r="TZF450" s="342"/>
      <c r="TZG450" s="342"/>
      <c r="TZH450" s="342"/>
      <c r="TZI450" s="342"/>
      <c r="TZJ450" s="342"/>
      <c r="TZK450" s="342"/>
      <c r="TZL450" s="342"/>
      <c r="TZM450" s="342"/>
      <c r="TZN450" s="342"/>
      <c r="TZO450" s="342"/>
      <c r="TZP450" s="342"/>
      <c r="TZQ450" s="342"/>
      <c r="TZR450" s="342"/>
      <c r="TZS450" s="342"/>
      <c r="TZT450" s="342"/>
      <c r="TZU450" s="342"/>
      <c r="TZV450" s="342"/>
      <c r="TZW450" s="342"/>
      <c r="TZX450" s="342"/>
      <c r="TZY450" s="342"/>
      <c r="TZZ450" s="342"/>
      <c r="UAA450" s="342"/>
      <c r="UAB450" s="342"/>
      <c r="UAC450" s="342"/>
      <c r="UAD450" s="342"/>
      <c r="UAE450" s="342"/>
      <c r="UAF450" s="342"/>
      <c r="UAG450" s="342"/>
      <c r="UAH450" s="342"/>
      <c r="UAI450" s="342"/>
      <c r="UAJ450" s="342"/>
      <c r="UAK450" s="342"/>
      <c r="UAL450" s="342"/>
      <c r="UAM450" s="342"/>
      <c r="UAN450" s="342"/>
      <c r="UAO450" s="342"/>
      <c r="UAP450" s="342"/>
      <c r="UAQ450" s="342"/>
      <c r="UAR450" s="342"/>
      <c r="UAS450" s="342"/>
      <c r="UAT450" s="342"/>
      <c r="UAU450" s="342"/>
      <c r="UAV450" s="342"/>
      <c r="UAW450" s="342"/>
      <c r="UAX450" s="342"/>
      <c r="UAY450" s="342"/>
      <c r="UAZ450" s="342"/>
      <c r="UBA450" s="342"/>
      <c r="UBB450" s="342"/>
      <c r="UBC450" s="342"/>
      <c r="UBD450" s="342"/>
      <c r="UBE450" s="342"/>
      <c r="UBF450" s="342"/>
      <c r="UBG450" s="342"/>
      <c r="UBH450" s="342"/>
      <c r="UBI450" s="342"/>
      <c r="UBJ450" s="342"/>
      <c r="UBK450" s="342"/>
      <c r="UBL450" s="342"/>
      <c r="UBM450" s="342"/>
      <c r="UBN450" s="342"/>
      <c r="UBO450" s="342"/>
      <c r="UBP450" s="342"/>
      <c r="UBQ450" s="342"/>
      <c r="UBR450" s="342"/>
      <c r="UBS450" s="342"/>
      <c r="UBT450" s="342"/>
      <c r="UBU450" s="342"/>
      <c r="UBV450" s="342"/>
      <c r="UBW450" s="342"/>
      <c r="UBX450" s="342"/>
      <c r="UBY450" s="342"/>
      <c r="UBZ450" s="342"/>
      <c r="UCA450" s="342"/>
      <c r="UCB450" s="342"/>
      <c r="UCC450" s="342"/>
      <c r="UCD450" s="342"/>
      <c r="UCE450" s="342"/>
      <c r="UCF450" s="342"/>
      <c r="UCG450" s="342"/>
      <c r="UCH450" s="342"/>
      <c r="UCI450" s="342"/>
      <c r="UCJ450" s="342"/>
      <c r="UCK450" s="342"/>
      <c r="UCL450" s="342"/>
      <c r="UCM450" s="342"/>
      <c r="UCN450" s="342"/>
      <c r="UCO450" s="342"/>
      <c r="UCP450" s="342"/>
      <c r="UCQ450" s="342"/>
      <c r="UCR450" s="342"/>
      <c r="UCS450" s="342"/>
      <c r="UCT450" s="342"/>
      <c r="UCU450" s="342"/>
      <c r="UCV450" s="342"/>
      <c r="UCW450" s="342"/>
      <c r="UCX450" s="342"/>
      <c r="UCY450" s="342"/>
      <c r="UCZ450" s="342"/>
      <c r="UDA450" s="342"/>
      <c r="UDB450" s="342"/>
      <c r="UDC450" s="342"/>
      <c r="UDD450" s="342"/>
      <c r="UDE450" s="342"/>
      <c r="UDF450" s="342"/>
      <c r="UDG450" s="342"/>
      <c r="UDH450" s="342"/>
      <c r="UDI450" s="342"/>
      <c r="UDJ450" s="342"/>
      <c r="UDK450" s="342"/>
      <c r="UDL450" s="342"/>
      <c r="UDM450" s="342"/>
      <c r="UDN450" s="342"/>
      <c r="UDO450" s="342"/>
      <c r="UDP450" s="342"/>
      <c r="UDQ450" s="342"/>
      <c r="UDR450" s="342"/>
      <c r="UDS450" s="342"/>
      <c r="UDT450" s="342"/>
      <c r="UDU450" s="342"/>
      <c r="UDV450" s="342"/>
      <c r="UDW450" s="342"/>
      <c r="UDX450" s="342"/>
      <c r="UDY450" s="342"/>
      <c r="UDZ450" s="342"/>
      <c r="UEA450" s="342"/>
      <c r="UEB450" s="342"/>
      <c r="UEC450" s="342"/>
      <c r="UED450" s="342"/>
      <c r="UEE450" s="342"/>
      <c r="UEF450" s="342"/>
      <c r="UEG450" s="342"/>
      <c r="UEH450" s="342"/>
      <c r="UEI450" s="342"/>
      <c r="UEJ450" s="342"/>
      <c r="UEK450" s="342"/>
      <c r="UEL450" s="342"/>
      <c r="UEM450" s="342"/>
      <c r="UEN450" s="342"/>
      <c r="UEO450" s="342"/>
      <c r="UEP450" s="342"/>
      <c r="UEQ450" s="342"/>
      <c r="UER450" s="342"/>
      <c r="UES450" s="342"/>
      <c r="UET450" s="342"/>
      <c r="UEU450" s="342"/>
      <c r="UEV450" s="342"/>
      <c r="UEW450" s="342"/>
      <c r="UEX450" s="342"/>
      <c r="UEY450" s="342"/>
      <c r="UEZ450" s="342"/>
      <c r="UFA450" s="342"/>
      <c r="UFB450" s="342"/>
      <c r="UFC450" s="342"/>
      <c r="UFD450" s="342"/>
      <c r="UFE450" s="342"/>
      <c r="UFF450" s="342"/>
      <c r="UFG450" s="342"/>
      <c r="UFH450" s="342"/>
      <c r="UFI450" s="342"/>
      <c r="UFJ450" s="342"/>
      <c r="UFK450" s="342"/>
      <c r="UFL450" s="342"/>
      <c r="UFM450" s="342"/>
      <c r="UFN450" s="342"/>
      <c r="UFO450" s="342"/>
      <c r="UFP450" s="342"/>
      <c r="UFQ450" s="342"/>
      <c r="UFR450" s="342"/>
      <c r="UFS450" s="342"/>
      <c r="UFT450" s="342"/>
      <c r="UFU450" s="342"/>
      <c r="UFV450" s="342"/>
      <c r="UFW450" s="342"/>
      <c r="UFX450" s="342"/>
      <c r="UFY450" s="342"/>
      <c r="UFZ450" s="342"/>
      <c r="UGA450" s="342"/>
      <c r="UGB450" s="342"/>
      <c r="UGC450" s="342"/>
      <c r="UGD450" s="342"/>
      <c r="UGE450" s="342"/>
      <c r="UGF450" s="342"/>
      <c r="UGG450" s="342"/>
      <c r="UGH450" s="342"/>
      <c r="UGI450" s="342"/>
      <c r="UGJ450" s="342"/>
      <c r="UGK450" s="342"/>
      <c r="UGL450" s="342"/>
      <c r="UGM450" s="342"/>
      <c r="UGN450" s="342"/>
      <c r="UGO450" s="342"/>
      <c r="UGP450" s="342"/>
      <c r="UGQ450" s="342"/>
      <c r="UGR450" s="342"/>
      <c r="UGS450" s="342"/>
      <c r="UGT450" s="342"/>
      <c r="UGU450" s="342"/>
      <c r="UGV450" s="342"/>
      <c r="UGW450" s="342"/>
      <c r="UGX450" s="342"/>
      <c r="UGY450" s="342"/>
      <c r="UGZ450" s="342"/>
      <c r="UHA450" s="342"/>
      <c r="UHB450" s="342"/>
      <c r="UHC450" s="342"/>
      <c r="UHD450" s="342"/>
      <c r="UHE450" s="342"/>
      <c r="UHF450" s="342"/>
      <c r="UHG450" s="342"/>
      <c r="UHH450" s="342"/>
      <c r="UHI450" s="342"/>
      <c r="UHJ450" s="342"/>
      <c r="UHK450" s="342"/>
      <c r="UHL450" s="342"/>
      <c r="UHM450" s="342"/>
      <c r="UHN450" s="342"/>
      <c r="UHO450" s="342"/>
      <c r="UHP450" s="342"/>
      <c r="UHQ450" s="342"/>
      <c r="UHR450" s="342"/>
      <c r="UHS450" s="342"/>
      <c r="UHT450" s="342"/>
      <c r="UHU450" s="342"/>
      <c r="UHV450" s="342"/>
      <c r="UHW450" s="342"/>
      <c r="UHX450" s="342"/>
      <c r="UHY450" s="342"/>
      <c r="UHZ450" s="342"/>
      <c r="UIA450" s="342"/>
      <c r="UIB450" s="342"/>
      <c r="UIC450" s="342"/>
      <c r="UID450" s="342"/>
      <c r="UIE450" s="342"/>
      <c r="UIF450" s="342"/>
      <c r="UIG450" s="342"/>
      <c r="UIH450" s="342"/>
      <c r="UII450" s="342"/>
      <c r="UIJ450" s="342"/>
      <c r="UIK450" s="342"/>
      <c r="UIL450" s="342"/>
      <c r="UIM450" s="342"/>
      <c r="UIN450" s="342"/>
      <c r="UIO450" s="342"/>
      <c r="UIP450" s="342"/>
      <c r="UIQ450" s="342"/>
      <c r="UIR450" s="342"/>
      <c r="UIS450" s="342"/>
      <c r="UIT450" s="342"/>
      <c r="UIU450" s="342"/>
      <c r="UIV450" s="342"/>
      <c r="UIW450" s="342"/>
      <c r="UIX450" s="342"/>
      <c r="UIY450" s="342"/>
      <c r="UIZ450" s="342"/>
      <c r="UJA450" s="342"/>
      <c r="UJB450" s="342"/>
      <c r="UJC450" s="342"/>
      <c r="UJD450" s="342"/>
      <c r="UJE450" s="342"/>
      <c r="UJF450" s="342"/>
      <c r="UJG450" s="342"/>
      <c r="UJH450" s="342"/>
      <c r="UJI450" s="342"/>
      <c r="UJJ450" s="342"/>
      <c r="UJK450" s="342"/>
      <c r="UJL450" s="342"/>
      <c r="UJM450" s="342"/>
      <c r="UJN450" s="342"/>
      <c r="UJO450" s="342"/>
      <c r="UJP450" s="342"/>
      <c r="UJQ450" s="342"/>
      <c r="UJR450" s="342"/>
      <c r="UJS450" s="342"/>
      <c r="UJT450" s="342"/>
      <c r="UJU450" s="342"/>
      <c r="UJV450" s="342"/>
      <c r="UJW450" s="342"/>
      <c r="UJX450" s="342"/>
      <c r="UJY450" s="342"/>
      <c r="UJZ450" s="342"/>
      <c r="UKA450" s="342"/>
      <c r="UKB450" s="342"/>
      <c r="UKC450" s="342"/>
      <c r="UKD450" s="342"/>
      <c r="UKE450" s="342"/>
      <c r="UKF450" s="342"/>
      <c r="UKG450" s="342"/>
      <c r="UKH450" s="342"/>
      <c r="UKI450" s="342"/>
      <c r="UKJ450" s="342"/>
      <c r="UKK450" s="342"/>
      <c r="UKL450" s="342"/>
      <c r="UKM450" s="342"/>
      <c r="UKN450" s="342"/>
      <c r="UKO450" s="342"/>
      <c r="UKP450" s="342"/>
      <c r="UKQ450" s="342"/>
      <c r="UKR450" s="342"/>
      <c r="UKS450" s="342"/>
      <c r="UKT450" s="342"/>
      <c r="UKU450" s="342"/>
      <c r="UKV450" s="342"/>
      <c r="UKW450" s="342"/>
      <c r="UKX450" s="342"/>
      <c r="UKY450" s="342"/>
      <c r="UKZ450" s="342"/>
      <c r="ULA450" s="342"/>
      <c r="ULB450" s="342"/>
      <c r="ULC450" s="342"/>
      <c r="ULD450" s="342"/>
      <c r="ULE450" s="342"/>
      <c r="ULF450" s="342"/>
      <c r="ULG450" s="342"/>
      <c r="ULH450" s="342"/>
      <c r="ULI450" s="342"/>
      <c r="ULJ450" s="342"/>
      <c r="ULK450" s="342"/>
      <c r="ULL450" s="342"/>
      <c r="ULM450" s="342"/>
      <c r="ULN450" s="342"/>
      <c r="ULO450" s="342"/>
      <c r="ULP450" s="342"/>
      <c r="ULQ450" s="342"/>
      <c r="ULR450" s="342"/>
      <c r="ULS450" s="342"/>
      <c r="ULT450" s="342"/>
      <c r="ULU450" s="342"/>
      <c r="ULV450" s="342"/>
      <c r="ULW450" s="342"/>
      <c r="ULX450" s="342"/>
      <c r="ULY450" s="342"/>
      <c r="ULZ450" s="342"/>
      <c r="UMA450" s="342"/>
      <c r="UMB450" s="342"/>
      <c r="UMC450" s="342"/>
      <c r="UMD450" s="342"/>
      <c r="UME450" s="342"/>
      <c r="UMF450" s="342"/>
      <c r="UMG450" s="342"/>
      <c r="UMH450" s="342"/>
      <c r="UMI450" s="342"/>
      <c r="UMJ450" s="342"/>
      <c r="UMK450" s="342"/>
      <c r="UML450" s="342"/>
      <c r="UMM450" s="342"/>
      <c r="UMN450" s="342"/>
      <c r="UMO450" s="342"/>
      <c r="UMP450" s="342"/>
      <c r="UMQ450" s="342"/>
      <c r="UMR450" s="342"/>
      <c r="UMS450" s="342"/>
      <c r="UMT450" s="342"/>
      <c r="UMU450" s="342"/>
      <c r="UMV450" s="342"/>
      <c r="UMW450" s="342"/>
      <c r="UMX450" s="342"/>
      <c r="UMY450" s="342"/>
      <c r="UMZ450" s="342"/>
      <c r="UNA450" s="342"/>
      <c r="UNB450" s="342"/>
      <c r="UNC450" s="342"/>
      <c r="UND450" s="342"/>
      <c r="UNE450" s="342"/>
      <c r="UNF450" s="342"/>
      <c r="UNG450" s="342"/>
      <c r="UNH450" s="342"/>
      <c r="UNI450" s="342"/>
      <c r="UNJ450" s="342"/>
      <c r="UNK450" s="342"/>
      <c r="UNL450" s="342"/>
      <c r="UNM450" s="342"/>
      <c r="UNN450" s="342"/>
      <c r="UNO450" s="342"/>
      <c r="UNP450" s="342"/>
      <c r="UNQ450" s="342"/>
      <c r="UNR450" s="342"/>
      <c r="UNS450" s="342"/>
      <c r="UNT450" s="342"/>
      <c r="UNU450" s="342"/>
      <c r="UNV450" s="342"/>
      <c r="UNW450" s="342"/>
      <c r="UNX450" s="342"/>
      <c r="UNY450" s="342"/>
      <c r="UNZ450" s="342"/>
      <c r="UOA450" s="342"/>
      <c r="UOB450" s="342"/>
      <c r="UOC450" s="342"/>
      <c r="UOD450" s="342"/>
      <c r="UOE450" s="342"/>
      <c r="UOF450" s="342"/>
      <c r="UOG450" s="342"/>
      <c r="UOH450" s="342"/>
      <c r="UOI450" s="342"/>
      <c r="UOJ450" s="342"/>
      <c r="UOK450" s="342"/>
      <c r="UOL450" s="342"/>
      <c r="UOM450" s="342"/>
      <c r="UON450" s="342"/>
      <c r="UOO450" s="342"/>
      <c r="UOP450" s="342"/>
      <c r="UOQ450" s="342"/>
      <c r="UOR450" s="342"/>
      <c r="UOS450" s="342"/>
      <c r="UOT450" s="342"/>
      <c r="UOU450" s="342"/>
      <c r="UOV450" s="342"/>
      <c r="UOW450" s="342"/>
      <c r="UOX450" s="342"/>
      <c r="UOY450" s="342"/>
      <c r="UOZ450" s="342"/>
      <c r="UPA450" s="342"/>
      <c r="UPB450" s="342"/>
      <c r="UPC450" s="342"/>
      <c r="UPD450" s="342"/>
      <c r="UPE450" s="342"/>
      <c r="UPF450" s="342"/>
      <c r="UPG450" s="342"/>
      <c r="UPH450" s="342"/>
      <c r="UPI450" s="342"/>
      <c r="UPJ450" s="342"/>
      <c r="UPK450" s="342"/>
      <c r="UPL450" s="342"/>
      <c r="UPM450" s="342"/>
      <c r="UPN450" s="342"/>
      <c r="UPO450" s="342"/>
      <c r="UPP450" s="342"/>
      <c r="UPQ450" s="342"/>
      <c r="UPR450" s="342"/>
      <c r="UPS450" s="342"/>
      <c r="UPT450" s="342"/>
      <c r="UPU450" s="342"/>
      <c r="UPV450" s="342"/>
      <c r="UPW450" s="342"/>
      <c r="UPX450" s="342"/>
      <c r="UPY450" s="342"/>
      <c r="UPZ450" s="342"/>
      <c r="UQA450" s="342"/>
      <c r="UQB450" s="342"/>
      <c r="UQC450" s="342"/>
      <c r="UQD450" s="342"/>
      <c r="UQE450" s="342"/>
      <c r="UQF450" s="342"/>
      <c r="UQG450" s="342"/>
      <c r="UQH450" s="342"/>
      <c r="UQI450" s="342"/>
      <c r="UQJ450" s="342"/>
      <c r="UQK450" s="342"/>
      <c r="UQL450" s="342"/>
      <c r="UQM450" s="342"/>
      <c r="UQN450" s="342"/>
      <c r="UQO450" s="342"/>
      <c r="UQP450" s="342"/>
      <c r="UQQ450" s="342"/>
      <c r="UQR450" s="342"/>
      <c r="UQS450" s="342"/>
      <c r="UQT450" s="342"/>
      <c r="UQU450" s="342"/>
      <c r="UQV450" s="342"/>
      <c r="UQW450" s="342"/>
      <c r="UQX450" s="342"/>
      <c r="UQY450" s="342"/>
      <c r="UQZ450" s="342"/>
      <c r="URA450" s="342"/>
      <c r="URB450" s="342"/>
      <c r="URC450" s="342"/>
      <c r="URD450" s="342"/>
      <c r="URE450" s="342"/>
      <c r="URF450" s="342"/>
      <c r="URG450" s="342"/>
      <c r="URH450" s="342"/>
      <c r="URI450" s="342"/>
      <c r="URJ450" s="342"/>
      <c r="URK450" s="342"/>
      <c r="URL450" s="342"/>
      <c r="URM450" s="342"/>
      <c r="URN450" s="342"/>
      <c r="URO450" s="342"/>
      <c r="URP450" s="342"/>
      <c r="URQ450" s="342"/>
      <c r="URR450" s="342"/>
      <c r="URS450" s="342"/>
      <c r="URT450" s="342"/>
      <c r="URU450" s="342"/>
      <c r="URV450" s="342"/>
      <c r="URW450" s="342"/>
      <c r="URX450" s="342"/>
      <c r="URY450" s="342"/>
      <c r="URZ450" s="342"/>
      <c r="USA450" s="342"/>
      <c r="USB450" s="342"/>
      <c r="USC450" s="342"/>
      <c r="USD450" s="342"/>
      <c r="USE450" s="342"/>
      <c r="USF450" s="342"/>
      <c r="USG450" s="342"/>
      <c r="USH450" s="342"/>
      <c r="USI450" s="342"/>
      <c r="USJ450" s="342"/>
      <c r="USK450" s="342"/>
      <c r="USL450" s="342"/>
      <c r="USM450" s="342"/>
      <c r="USN450" s="342"/>
      <c r="USO450" s="342"/>
      <c r="USP450" s="342"/>
      <c r="USQ450" s="342"/>
      <c r="USR450" s="342"/>
      <c r="USS450" s="342"/>
      <c r="UST450" s="342"/>
      <c r="USU450" s="342"/>
      <c r="USV450" s="342"/>
      <c r="USW450" s="342"/>
      <c r="USX450" s="342"/>
      <c r="USY450" s="342"/>
      <c r="USZ450" s="342"/>
      <c r="UTA450" s="342"/>
      <c r="UTB450" s="342"/>
      <c r="UTC450" s="342"/>
      <c r="UTD450" s="342"/>
      <c r="UTE450" s="342"/>
      <c r="UTF450" s="342"/>
      <c r="UTG450" s="342"/>
      <c r="UTH450" s="342"/>
      <c r="UTI450" s="342"/>
      <c r="UTJ450" s="342"/>
      <c r="UTK450" s="342"/>
      <c r="UTL450" s="342"/>
      <c r="UTM450" s="342"/>
      <c r="UTN450" s="342"/>
      <c r="UTO450" s="342"/>
      <c r="UTP450" s="342"/>
      <c r="UTQ450" s="342"/>
      <c r="UTR450" s="342"/>
      <c r="UTS450" s="342"/>
      <c r="UTT450" s="342"/>
      <c r="UTU450" s="342"/>
      <c r="UTV450" s="342"/>
      <c r="UTW450" s="342"/>
      <c r="UTX450" s="342"/>
      <c r="UTY450" s="342"/>
      <c r="UTZ450" s="342"/>
      <c r="UUA450" s="342"/>
      <c r="UUB450" s="342"/>
      <c r="UUC450" s="342"/>
      <c r="UUD450" s="342"/>
      <c r="UUE450" s="342"/>
      <c r="UUF450" s="342"/>
      <c r="UUG450" s="342"/>
      <c r="UUH450" s="342"/>
      <c r="UUI450" s="342"/>
      <c r="UUJ450" s="342"/>
      <c r="UUK450" s="342"/>
      <c r="UUL450" s="342"/>
      <c r="UUM450" s="342"/>
      <c r="UUN450" s="342"/>
      <c r="UUO450" s="342"/>
      <c r="UUP450" s="342"/>
      <c r="UUQ450" s="342"/>
      <c r="UUR450" s="342"/>
      <c r="UUS450" s="342"/>
      <c r="UUT450" s="342"/>
      <c r="UUU450" s="342"/>
      <c r="UUV450" s="342"/>
      <c r="UUW450" s="342"/>
      <c r="UUX450" s="342"/>
      <c r="UUY450" s="342"/>
      <c r="UUZ450" s="342"/>
      <c r="UVA450" s="342"/>
      <c r="UVB450" s="342"/>
      <c r="UVC450" s="342"/>
      <c r="UVD450" s="342"/>
      <c r="UVE450" s="342"/>
      <c r="UVF450" s="342"/>
      <c r="UVG450" s="342"/>
      <c r="UVH450" s="342"/>
      <c r="UVI450" s="342"/>
      <c r="UVJ450" s="342"/>
      <c r="UVK450" s="342"/>
      <c r="UVL450" s="342"/>
      <c r="UVM450" s="342"/>
      <c r="UVN450" s="342"/>
      <c r="UVO450" s="342"/>
      <c r="UVP450" s="342"/>
      <c r="UVQ450" s="342"/>
      <c r="UVR450" s="342"/>
      <c r="UVS450" s="342"/>
      <c r="UVT450" s="342"/>
      <c r="UVU450" s="342"/>
      <c r="UVV450" s="342"/>
      <c r="UVW450" s="342"/>
      <c r="UVX450" s="342"/>
      <c r="UVY450" s="342"/>
      <c r="UVZ450" s="342"/>
      <c r="UWA450" s="342"/>
      <c r="UWB450" s="342"/>
      <c r="UWC450" s="342"/>
      <c r="UWD450" s="342"/>
      <c r="UWE450" s="342"/>
      <c r="UWF450" s="342"/>
      <c r="UWG450" s="342"/>
      <c r="UWH450" s="342"/>
      <c r="UWI450" s="342"/>
      <c r="UWJ450" s="342"/>
      <c r="UWK450" s="342"/>
      <c r="UWL450" s="342"/>
      <c r="UWM450" s="342"/>
      <c r="UWN450" s="342"/>
      <c r="UWO450" s="342"/>
      <c r="UWP450" s="342"/>
      <c r="UWQ450" s="342"/>
      <c r="UWR450" s="342"/>
      <c r="UWS450" s="342"/>
      <c r="UWT450" s="342"/>
      <c r="UWU450" s="342"/>
      <c r="UWV450" s="342"/>
      <c r="UWW450" s="342"/>
      <c r="UWX450" s="342"/>
      <c r="UWY450" s="342"/>
      <c r="UWZ450" s="342"/>
      <c r="UXA450" s="342"/>
      <c r="UXB450" s="342"/>
      <c r="UXC450" s="342"/>
      <c r="UXD450" s="342"/>
      <c r="UXE450" s="342"/>
      <c r="UXF450" s="342"/>
      <c r="UXG450" s="342"/>
      <c r="UXH450" s="342"/>
      <c r="UXI450" s="342"/>
      <c r="UXJ450" s="342"/>
      <c r="UXK450" s="342"/>
      <c r="UXL450" s="342"/>
      <c r="UXM450" s="342"/>
      <c r="UXN450" s="342"/>
      <c r="UXO450" s="342"/>
      <c r="UXP450" s="342"/>
      <c r="UXQ450" s="342"/>
      <c r="UXR450" s="342"/>
      <c r="UXS450" s="342"/>
      <c r="UXT450" s="342"/>
      <c r="UXU450" s="342"/>
      <c r="UXV450" s="342"/>
      <c r="UXW450" s="342"/>
      <c r="UXX450" s="342"/>
      <c r="UXY450" s="342"/>
      <c r="UXZ450" s="342"/>
      <c r="UYA450" s="342"/>
      <c r="UYB450" s="342"/>
      <c r="UYC450" s="342"/>
      <c r="UYD450" s="342"/>
      <c r="UYE450" s="342"/>
      <c r="UYF450" s="342"/>
      <c r="UYG450" s="342"/>
      <c r="UYH450" s="342"/>
      <c r="UYI450" s="342"/>
      <c r="UYJ450" s="342"/>
      <c r="UYK450" s="342"/>
      <c r="UYL450" s="342"/>
      <c r="UYM450" s="342"/>
      <c r="UYN450" s="342"/>
      <c r="UYO450" s="342"/>
      <c r="UYP450" s="342"/>
      <c r="UYQ450" s="342"/>
      <c r="UYR450" s="342"/>
      <c r="UYS450" s="342"/>
      <c r="UYT450" s="342"/>
      <c r="UYU450" s="342"/>
      <c r="UYV450" s="342"/>
      <c r="UYW450" s="342"/>
      <c r="UYX450" s="342"/>
      <c r="UYY450" s="342"/>
      <c r="UYZ450" s="342"/>
      <c r="UZA450" s="342"/>
      <c r="UZB450" s="342"/>
      <c r="UZC450" s="342"/>
      <c r="UZD450" s="342"/>
      <c r="UZE450" s="342"/>
      <c r="UZF450" s="342"/>
      <c r="UZG450" s="342"/>
      <c r="UZH450" s="342"/>
      <c r="UZI450" s="342"/>
      <c r="UZJ450" s="342"/>
      <c r="UZK450" s="342"/>
      <c r="UZL450" s="342"/>
      <c r="UZM450" s="342"/>
      <c r="UZN450" s="342"/>
      <c r="UZO450" s="342"/>
      <c r="UZP450" s="342"/>
      <c r="UZQ450" s="342"/>
      <c r="UZR450" s="342"/>
      <c r="UZS450" s="342"/>
      <c r="UZT450" s="342"/>
      <c r="UZU450" s="342"/>
      <c r="UZV450" s="342"/>
      <c r="UZW450" s="342"/>
      <c r="UZX450" s="342"/>
      <c r="UZY450" s="342"/>
      <c r="UZZ450" s="342"/>
      <c r="VAA450" s="342"/>
      <c r="VAB450" s="342"/>
      <c r="VAC450" s="342"/>
      <c r="VAD450" s="342"/>
      <c r="VAE450" s="342"/>
      <c r="VAF450" s="342"/>
      <c r="VAG450" s="342"/>
      <c r="VAH450" s="342"/>
      <c r="VAI450" s="342"/>
      <c r="VAJ450" s="342"/>
      <c r="VAK450" s="342"/>
      <c r="VAL450" s="342"/>
      <c r="VAM450" s="342"/>
      <c r="VAN450" s="342"/>
      <c r="VAO450" s="342"/>
      <c r="VAP450" s="342"/>
      <c r="VAQ450" s="342"/>
      <c r="VAR450" s="342"/>
      <c r="VAS450" s="342"/>
      <c r="VAT450" s="342"/>
      <c r="VAU450" s="342"/>
      <c r="VAV450" s="342"/>
      <c r="VAW450" s="342"/>
      <c r="VAX450" s="342"/>
      <c r="VAY450" s="342"/>
      <c r="VAZ450" s="342"/>
      <c r="VBA450" s="342"/>
      <c r="VBB450" s="342"/>
      <c r="VBC450" s="342"/>
      <c r="VBD450" s="342"/>
      <c r="VBE450" s="342"/>
      <c r="VBF450" s="342"/>
      <c r="VBG450" s="342"/>
      <c r="VBH450" s="342"/>
      <c r="VBI450" s="342"/>
      <c r="VBJ450" s="342"/>
      <c r="VBK450" s="342"/>
      <c r="VBL450" s="342"/>
      <c r="VBM450" s="342"/>
      <c r="VBN450" s="342"/>
      <c r="VBO450" s="342"/>
      <c r="VBP450" s="342"/>
      <c r="VBQ450" s="342"/>
      <c r="VBR450" s="342"/>
      <c r="VBS450" s="342"/>
      <c r="VBT450" s="342"/>
      <c r="VBU450" s="342"/>
      <c r="VBV450" s="342"/>
      <c r="VBW450" s="342"/>
      <c r="VBX450" s="342"/>
      <c r="VBY450" s="342"/>
      <c r="VBZ450" s="342"/>
      <c r="VCA450" s="342"/>
      <c r="VCB450" s="342"/>
      <c r="VCC450" s="342"/>
      <c r="VCD450" s="342"/>
      <c r="VCE450" s="342"/>
      <c r="VCF450" s="342"/>
      <c r="VCG450" s="342"/>
      <c r="VCH450" s="342"/>
      <c r="VCI450" s="342"/>
      <c r="VCJ450" s="342"/>
      <c r="VCK450" s="342"/>
      <c r="VCL450" s="342"/>
      <c r="VCM450" s="342"/>
      <c r="VCN450" s="342"/>
      <c r="VCO450" s="342"/>
      <c r="VCP450" s="342"/>
      <c r="VCQ450" s="342"/>
      <c r="VCR450" s="342"/>
      <c r="VCS450" s="342"/>
      <c r="VCT450" s="342"/>
      <c r="VCU450" s="342"/>
      <c r="VCV450" s="342"/>
      <c r="VCW450" s="342"/>
      <c r="VCX450" s="342"/>
      <c r="VCY450" s="342"/>
      <c r="VCZ450" s="342"/>
      <c r="VDA450" s="342"/>
      <c r="VDB450" s="342"/>
      <c r="VDC450" s="342"/>
      <c r="VDD450" s="342"/>
      <c r="VDE450" s="342"/>
      <c r="VDF450" s="342"/>
      <c r="VDG450" s="342"/>
      <c r="VDH450" s="342"/>
      <c r="VDI450" s="342"/>
      <c r="VDJ450" s="342"/>
      <c r="VDK450" s="342"/>
      <c r="VDL450" s="342"/>
      <c r="VDM450" s="342"/>
      <c r="VDN450" s="342"/>
      <c r="VDO450" s="342"/>
      <c r="VDP450" s="342"/>
      <c r="VDQ450" s="342"/>
      <c r="VDR450" s="342"/>
      <c r="VDS450" s="342"/>
      <c r="VDT450" s="342"/>
      <c r="VDU450" s="342"/>
      <c r="VDV450" s="342"/>
      <c r="VDW450" s="342"/>
      <c r="VDX450" s="342"/>
      <c r="VDY450" s="342"/>
      <c r="VDZ450" s="342"/>
      <c r="VEA450" s="342"/>
      <c r="VEB450" s="342"/>
      <c r="VEC450" s="342"/>
      <c r="VED450" s="342"/>
      <c r="VEE450" s="342"/>
      <c r="VEF450" s="342"/>
      <c r="VEG450" s="342"/>
      <c r="VEH450" s="342"/>
      <c r="VEI450" s="342"/>
      <c r="VEJ450" s="342"/>
      <c r="VEK450" s="342"/>
      <c r="VEL450" s="342"/>
      <c r="VEM450" s="342"/>
      <c r="VEN450" s="342"/>
      <c r="VEO450" s="342"/>
      <c r="VEP450" s="342"/>
      <c r="VEQ450" s="342"/>
      <c r="VER450" s="342"/>
      <c r="VES450" s="342"/>
      <c r="VET450" s="342"/>
      <c r="VEU450" s="342"/>
      <c r="VEV450" s="342"/>
      <c r="VEW450" s="342"/>
      <c r="VEX450" s="342"/>
      <c r="VEY450" s="342"/>
      <c r="VEZ450" s="342"/>
      <c r="VFA450" s="342"/>
      <c r="VFB450" s="342"/>
      <c r="VFC450" s="342"/>
      <c r="VFD450" s="342"/>
      <c r="VFE450" s="342"/>
      <c r="VFF450" s="342"/>
      <c r="VFG450" s="342"/>
      <c r="VFH450" s="342"/>
      <c r="VFI450" s="342"/>
      <c r="VFJ450" s="342"/>
      <c r="VFK450" s="342"/>
      <c r="VFL450" s="342"/>
      <c r="VFM450" s="342"/>
      <c r="VFN450" s="342"/>
      <c r="VFO450" s="342"/>
      <c r="VFP450" s="342"/>
      <c r="VFQ450" s="342"/>
      <c r="VFR450" s="342"/>
      <c r="VFS450" s="342"/>
      <c r="VFT450" s="342"/>
      <c r="VFU450" s="342"/>
      <c r="VFV450" s="342"/>
      <c r="VFW450" s="342"/>
      <c r="VFX450" s="342"/>
      <c r="VFY450" s="342"/>
      <c r="VFZ450" s="342"/>
      <c r="VGA450" s="342"/>
      <c r="VGB450" s="342"/>
      <c r="VGC450" s="342"/>
      <c r="VGD450" s="342"/>
      <c r="VGE450" s="342"/>
      <c r="VGF450" s="342"/>
      <c r="VGG450" s="342"/>
      <c r="VGH450" s="342"/>
      <c r="VGI450" s="342"/>
      <c r="VGJ450" s="342"/>
      <c r="VGK450" s="342"/>
      <c r="VGL450" s="342"/>
      <c r="VGM450" s="342"/>
      <c r="VGN450" s="342"/>
      <c r="VGO450" s="342"/>
      <c r="VGP450" s="342"/>
      <c r="VGQ450" s="342"/>
      <c r="VGR450" s="342"/>
      <c r="VGS450" s="342"/>
      <c r="VGT450" s="342"/>
      <c r="VGU450" s="342"/>
      <c r="VGV450" s="342"/>
      <c r="VGW450" s="342"/>
      <c r="VGX450" s="342"/>
      <c r="VGY450" s="342"/>
      <c r="VGZ450" s="342"/>
      <c r="VHA450" s="342"/>
      <c r="VHB450" s="342"/>
      <c r="VHC450" s="342"/>
      <c r="VHD450" s="342"/>
      <c r="VHE450" s="342"/>
      <c r="VHF450" s="342"/>
      <c r="VHG450" s="342"/>
      <c r="VHH450" s="342"/>
      <c r="VHI450" s="342"/>
      <c r="VHJ450" s="342"/>
      <c r="VHK450" s="342"/>
      <c r="VHL450" s="342"/>
      <c r="VHM450" s="342"/>
      <c r="VHN450" s="342"/>
      <c r="VHO450" s="342"/>
      <c r="VHP450" s="342"/>
      <c r="VHQ450" s="342"/>
      <c r="VHR450" s="342"/>
      <c r="VHS450" s="342"/>
      <c r="VHT450" s="342"/>
      <c r="VHU450" s="342"/>
      <c r="VHV450" s="342"/>
      <c r="VHW450" s="342"/>
      <c r="VHX450" s="342"/>
      <c r="VHY450" s="342"/>
      <c r="VHZ450" s="342"/>
      <c r="VIA450" s="342"/>
      <c r="VIB450" s="342"/>
      <c r="VIC450" s="342"/>
      <c r="VID450" s="342"/>
      <c r="VIE450" s="342"/>
      <c r="VIF450" s="342"/>
      <c r="VIG450" s="342"/>
      <c r="VIH450" s="342"/>
      <c r="VII450" s="342"/>
      <c r="VIJ450" s="342"/>
      <c r="VIK450" s="342"/>
      <c r="VIL450" s="342"/>
      <c r="VIM450" s="342"/>
      <c r="VIN450" s="342"/>
      <c r="VIO450" s="342"/>
      <c r="VIP450" s="342"/>
      <c r="VIQ450" s="342"/>
      <c r="VIR450" s="342"/>
      <c r="VIS450" s="342"/>
      <c r="VIT450" s="342"/>
      <c r="VIU450" s="342"/>
      <c r="VIV450" s="342"/>
      <c r="VIW450" s="342"/>
      <c r="VIX450" s="342"/>
      <c r="VIY450" s="342"/>
      <c r="VIZ450" s="342"/>
      <c r="VJA450" s="342"/>
      <c r="VJB450" s="342"/>
      <c r="VJC450" s="342"/>
      <c r="VJD450" s="342"/>
      <c r="VJE450" s="342"/>
      <c r="VJF450" s="342"/>
      <c r="VJG450" s="342"/>
      <c r="VJH450" s="342"/>
      <c r="VJI450" s="342"/>
      <c r="VJJ450" s="342"/>
      <c r="VJK450" s="342"/>
      <c r="VJL450" s="342"/>
      <c r="VJM450" s="342"/>
      <c r="VJN450" s="342"/>
      <c r="VJO450" s="342"/>
      <c r="VJP450" s="342"/>
      <c r="VJQ450" s="342"/>
      <c r="VJR450" s="342"/>
      <c r="VJS450" s="342"/>
      <c r="VJT450" s="342"/>
      <c r="VJU450" s="342"/>
      <c r="VJV450" s="342"/>
      <c r="VJW450" s="342"/>
      <c r="VJX450" s="342"/>
      <c r="VJY450" s="342"/>
      <c r="VJZ450" s="342"/>
      <c r="VKA450" s="342"/>
      <c r="VKB450" s="342"/>
      <c r="VKC450" s="342"/>
      <c r="VKD450" s="342"/>
      <c r="VKE450" s="342"/>
      <c r="VKF450" s="342"/>
      <c r="VKG450" s="342"/>
      <c r="VKH450" s="342"/>
      <c r="VKI450" s="342"/>
      <c r="VKJ450" s="342"/>
      <c r="VKK450" s="342"/>
      <c r="VKL450" s="342"/>
      <c r="VKM450" s="342"/>
      <c r="VKN450" s="342"/>
      <c r="VKO450" s="342"/>
      <c r="VKP450" s="342"/>
      <c r="VKQ450" s="342"/>
      <c r="VKR450" s="342"/>
      <c r="VKS450" s="342"/>
      <c r="VKT450" s="342"/>
      <c r="VKU450" s="342"/>
      <c r="VKV450" s="342"/>
      <c r="VKW450" s="342"/>
      <c r="VKX450" s="342"/>
      <c r="VKY450" s="342"/>
      <c r="VKZ450" s="342"/>
      <c r="VLA450" s="342"/>
      <c r="VLB450" s="342"/>
      <c r="VLC450" s="342"/>
      <c r="VLD450" s="342"/>
      <c r="VLE450" s="342"/>
      <c r="VLF450" s="342"/>
      <c r="VLG450" s="342"/>
      <c r="VLH450" s="342"/>
      <c r="VLI450" s="342"/>
      <c r="VLJ450" s="342"/>
      <c r="VLK450" s="342"/>
      <c r="VLL450" s="342"/>
      <c r="VLM450" s="342"/>
      <c r="VLN450" s="342"/>
      <c r="VLO450" s="342"/>
      <c r="VLP450" s="342"/>
      <c r="VLQ450" s="342"/>
      <c r="VLR450" s="342"/>
      <c r="VLS450" s="342"/>
      <c r="VLT450" s="342"/>
      <c r="VLU450" s="342"/>
      <c r="VLV450" s="342"/>
      <c r="VLW450" s="342"/>
      <c r="VLX450" s="342"/>
      <c r="VLY450" s="342"/>
      <c r="VLZ450" s="342"/>
      <c r="VMA450" s="342"/>
      <c r="VMB450" s="342"/>
      <c r="VMC450" s="342"/>
      <c r="VMD450" s="342"/>
      <c r="VME450" s="342"/>
      <c r="VMF450" s="342"/>
      <c r="VMG450" s="342"/>
      <c r="VMH450" s="342"/>
      <c r="VMI450" s="342"/>
      <c r="VMJ450" s="342"/>
      <c r="VMK450" s="342"/>
      <c r="VML450" s="342"/>
      <c r="VMM450" s="342"/>
      <c r="VMN450" s="342"/>
      <c r="VMO450" s="342"/>
      <c r="VMP450" s="342"/>
      <c r="VMQ450" s="342"/>
      <c r="VMR450" s="342"/>
      <c r="VMS450" s="342"/>
      <c r="VMT450" s="342"/>
      <c r="VMU450" s="342"/>
      <c r="VMV450" s="342"/>
      <c r="VMW450" s="342"/>
      <c r="VMX450" s="342"/>
      <c r="VMY450" s="342"/>
      <c r="VMZ450" s="342"/>
      <c r="VNA450" s="342"/>
      <c r="VNB450" s="342"/>
      <c r="VNC450" s="342"/>
      <c r="VND450" s="342"/>
      <c r="VNE450" s="342"/>
      <c r="VNF450" s="342"/>
      <c r="VNG450" s="342"/>
      <c r="VNH450" s="342"/>
      <c r="VNI450" s="342"/>
      <c r="VNJ450" s="342"/>
      <c r="VNK450" s="342"/>
      <c r="VNL450" s="342"/>
      <c r="VNM450" s="342"/>
      <c r="VNN450" s="342"/>
      <c r="VNO450" s="342"/>
      <c r="VNP450" s="342"/>
      <c r="VNQ450" s="342"/>
      <c r="VNR450" s="342"/>
      <c r="VNS450" s="342"/>
      <c r="VNT450" s="342"/>
      <c r="VNU450" s="342"/>
      <c r="VNV450" s="342"/>
      <c r="VNW450" s="342"/>
      <c r="VNX450" s="342"/>
      <c r="VNY450" s="342"/>
      <c r="VNZ450" s="342"/>
      <c r="VOA450" s="342"/>
      <c r="VOB450" s="342"/>
      <c r="VOC450" s="342"/>
      <c r="VOD450" s="342"/>
      <c r="VOE450" s="342"/>
      <c r="VOF450" s="342"/>
      <c r="VOG450" s="342"/>
      <c r="VOH450" s="342"/>
      <c r="VOI450" s="342"/>
      <c r="VOJ450" s="342"/>
      <c r="VOK450" s="342"/>
      <c r="VOL450" s="342"/>
      <c r="VOM450" s="342"/>
      <c r="VON450" s="342"/>
      <c r="VOO450" s="342"/>
      <c r="VOP450" s="342"/>
      <c r="VOQ450" s="342"/>
      <c r="VOR450" s="342"/>
      <c r="VOS450" s="342"/>
      <c r="VOT450" s="342"/>
      <c r="VOU450" s="342"/>
      <c r="VOV450" s="342"/>
      <c r="VOW450" s="342"/>
      <c r="VOX450" s="342"/>
      <c r="VOY450" s="342"/>
      <c r="VOZ450" s="342"/>
      <c r="VPA450" s="342"/>
      <c r="VPB450" s="342"/>
      <c r="VPC450" s="342"/>
      <c r="VPD450" s="342"/>
      <c r="VPE450" s="342"/>
      <c r="VPF450" s="342"/>
      <c r="VPG450" s="342"/>
      <c r="VPH450" s="342"/>
      <c r="VPI450" s="342"/>
      <c r="VPJ450" s="342"/>
      <c r="VPK450" s="342"/>
      <c r="VPL450" s="342"/>
      <c r="VPM450" s="342"/>
      <c r="VPN450" s="342"/>
      <c r="VPO450" s="342"/>
      <c r="VPP450" s="342"/>
      <c r="VPQ450" s="342"/>
      <c r="VPR450" s="342"/>
      <c r="VPS450" s="342"/>
      <c r="VPT450" s="342"/>
      <c r="VPU450" s="342"/>
      <c r="VPV450" s="342"/>
      <c r="VPW450" s="342"/>
      <c r="VPX450" s="342"/>
      <c r="VPY450" s="342"/>
      <c r="VPZ450" s="342"/>
      <c r="VQA450" s="342"/>
      <c r="VQB450" s="342"/>
      <c r="VQC450" s="342"/>
      <c r="VQD450" s="342"/>
      <c r="VQE450" s="342"/>
      <c r="VQF450" s="342"/>
      <c r="VQG450" s="342"/>
      <c r="VQH450" s="342"/>
      <c r="VQI450" s="342"/>
      <c r="VQJ450" s="342"/>
      <c r="VQK450" s="342"/>
      <c r="VQL450" s="342"/>
      <c r="VQM450" s="342"/>
      <c r="VQN450" s="342"/>
      <c r="VQO450" s="342"/>
      <c r="VQP450" s="342"/>
      <c r="VQQ450" s="342"/>
      <c r="VQR450" s="342"/>
      <c r="VQS450" s="342"/>
      <c r="VQT450" s="342"/>
      <c r="VQU450" s="342"/>
      <c r="VQV450" s="342"/>
      <c r="VQW450" s="342"/>
      <c r="VQX450" s="342"/>
      <c r="VQY450" s="342"/>
      <c r="VQZ450" s="342"/>
      <c r="VRA450" s="342"/>
      <c r="VRB450" s="342"/>
      <c r="VRC450" s="342"/>
      <c r="VRD450" s="342"/>
      <c r="VRE450" s="342"/>
      <c r="VRF450" s="342"/>
      <c r="VRG450" s="342"/>
      <c r="VRH450" s="342"/>
      <c r="VRI450" s="342"/>
      <c r="VRJ450" s="342"/>
      <c r="VRK450" s="342"/>
      <c r="VRL450" s="342"/>
      <c r="VRM450" s="342"/>
      <c r="VRN450" s="342"/>
      <c r="VRO450" s="342"/>
      <c r="VRP450" s="342"/>
      <c r="VRQ450" s="342"/>
      <c r="VRR450" s="342"/>
      <c r="VRS450" s="342"/>
      <c r="VRT450" s="342"/>
      <c r="VRU450" s="342"/>
      <c r="VRV450" s="342"/>
      <c r="VRW450" s="342"/>
      <c r="VRX450" s="342"/>
      <c r="VRY450" s="342"/>
      <c r="VRZ450" s="342"/>
      <c r="VSA450" s="342"/>
      <c r="VSB450" s="342"/>
      <c r="VSC450" s="342"/>
      <c r="VSD450" s="342"/>
      <c r="VSE450" s="342"/>
      <c r="VSF450" s="342"/>
      <c r="VSG450" s="342"/>
      <c r="VSH450" s="342"/>
      <c r="VSI450" s="342"/>
      <c r="VSJ450" s="342"/>
      <c r="VSK450" s="342"/>
      <c r="VSL450" s="342"/>
      <c r="VSM450" s="342"/>
      <c r="VSN450" s="342"/>
      <c r="VSO450" s="342"/>
      <c r="VSP450" s="342"/>
      <c r="VSQ450" s="342"/>
      <c r="VSR450" s="342"/>
      <c r="VSS450" s="342"/>
      <c r="VST450" s="342"/>
      <c r="VSU450" s="342"/>
      <c r="VSV450" s="342"/>
      <c r="VSW450" s="342"/>
      <c r="VSX450" s="342"/>
      <c r="VSY450" s="342"/>
      <c r="VSZ450" s="342"/>
      <c r="VTA450" s="342"/>
      <c r="VTB450" s="342"/>
      <c r="VTC450" s="342"/>
      <c r="VTD450" s="342"/>
      <c r="VTE450" s="342"/>
      <c r="VTF450" s="342"/>
      <c r="VTG450" s="342"/>
      <c r="VTH450" s="342"/>
      <c r="VTI450" s="342"/>
      <c r="VTJ450" s="342"/>
      <c r="VTK450" s="342"/>
      <c r="VTL450" s="342"/>
      <c r="VTM450" s="342"/>
      <c r="VTN450" s="342"/>
      <c r="VTO450" s="342"/>
      <c r="VTP450" s="342"/>
      <c r="VTQ450" s="342"/>
      <c r="VTR450" s="342"/>
      <c r="VTS450" s="342"/>
      <c r="VTT450" s="342"/>
      <c r="VTU450" s="342"/>
      <c r="VTV450" s="342"/>
      <c r="VTW450" s="342"/>
      <c r="VTX450" s="342"/>
      <c r="VTY450" s="342"/>
      <c r="VTZ450" s="342"/>
      <c r="VUA450" s="342"/>
      <c r="VUB450" s="342"/>
      <c r="VUC450" s="342"/>
      <c r="VUD450" s="342"/>
      <c r="VUE450" s="342"/>
      <c r="VUF450" s="342"/>
      <c r="VUG450" s="342"/>
      <c r="VUH450" s="342"/>
      <c r="VUI450" s="342"/>
      <c r="VUJ450" s="342"/>
      <c r="VUK450" s="342"/>
      <c r="VUL450" s="342"/>
      <c r="VUM450" s="342"/>
      <c r="VUN450" s="342"/>
      <c r="VUO450" s="342"/>
      <c r="VUP450" s="342"/>
      <c r="VUQ450" s="342"/>
      <c r="VUR450" s="342"/>
      <c r="VUS450" s="342"/>
      <c r="VUT450" s="342"/>
      <c r="VUU450" s="342"/>
      <c r="VUV450" s="342"/>
      <c r="VUW450" s="342"/>
      <c r="VUX450" s="342"/>
      <c r="VUY450" s="342"/>
      <c r="VUZ450" s="342"/>
      <c r="VVA450" s="342"/>
      <c r="VVB450" s="342"/>
      <c r="VVC450" s="342"/>
      <c r="VVD450" s="342"/>
      <c r="VVE450" s="342"/>
      <c r="VVF450" s="342"/>
      <c r="VVG450" s="342"/>
      <c r="VVH450" s="342"/>
      <c r="VVI450" s="342"/>
      <c r="VVJ450" s="342"/>
      <c r="VVK450" s="342"/>
      <c r="VVL450" s="342"/>
      <c r="VVM450" s="342"/>
      <c r="VVN450" s="342"/>
      <c r="VVO450" s="342"/>
      <c r="VVP450" s="342"/>
      <c r="VVQ450" s="342"/>
      <c r="VVR450" s="342"/>
      <c r="VVS450" s="342"/>
      <c r="VVT450" s="342"/>
      <c r="VVU450" s="342"/>
      <c r="VVV450" s="342"/>
      <c r="VVW450" s="342"/>
      <c r="VVX450" s="342"/>
      <c r="VVY450" s="342"/>
      <c r="VVZ450" s="342"/>
      <c r="VWA450" s="342"/>
      <c r="VWB450" s="342"/>
      <c r="VWC450" s="342"/>
      <c r="VWD450" s="342"/>
      <c r="VWE450" s="342"/>
      <c r="VWF450" s="342"/>
      <c r="VWG450" s="342"/>
      <c r="VWH450" s="342"/>
      <c r="VWI450" s="342"/>
      <c r="VWJ450" s="342"/>
      <c r="VWK450" s="342"/>
      <c r="VWL450" s="342"/>
      <c r="VWM450" s="342"/>
      <c r="VWN450" s="342"/>
      <c r="VWO450" s="342"/>
      <c r="VWP450" s="342"/>
      <c r="VWQ450" s="342"/>
      <c r="VWR450" s="342"/>
      <c r="VWS450" s="342"/>
      <c r="VWT450" s="342"/>
      <c r="VWU450" s="342"/>
      <c r="VWV450" s="342"/>
      <c r="VWW450" s="342"/>
      <c r="VWX450" s="342"/>
      <c r="VWY450" s="342"/>
      <c r="VWZ450" s="342"/>
      <c r="VXA450" s="342"/>
      <c r="VXB450" s="342"/>
      <c r="VXC450" s="342"/>
      <c r="VXD450" s="342"/>
      <c r="VXE450" s="342"/>
      <c r="VXF450" s="342"/>
      <c r="VXG450" s="342"/>
      <c r="VXH450" s="342"/>
      <c r="VXI450" s="342"/>
      <c r="VXJ450" s="342"/>
      <c r="VXK450" s="342"/>
      <c r="VXL450" s="342"/>
      <c r="VXM450" s="342"/>
      <c r="VXN450" s="342"/>
      <c r="VXO450" s="342"/>
      <c r="VXP450" s="342"/>
      <c r="VXQ450" s="342"/>
      <c r="VXR450" s="342"/>
      <c r="VXS450" s="342"/>
      <c r="VXT450" s="342"/>
      <c r="VXU450" s="342"/>
      <c r="VXV450" s="342"/>
      <c r="VXW450" s="342"/>
      <c r="VXX450" s="342"/>
      <c r="VXY450" s="342"/>
      <c r="VXZ450" s="342"/>
      <c r="VYA450" s="342"/>
      <c r="VYB450" s="342"/>
      <c r="VYC450" s="342"/>
      <c r="VYD450" s="342"/>
      <c r="VYE450" s="342"/>
      <c r="VYF450" s="342"/>
      <c r="VYG450" s="342"/>
      <c r="VYH450" s="342"/>
      <c r="VYI450" s="342"/>
      <c r="VYJ450" s="342"/>
      <c r="VYK450" s="342"/>
      <c r="VYL450" s="342"/>
      <c r="VYM450" s="342"/>
      <c r="VYN450" s="342"/>
      <c r="VYO450" s="342"/>
      <c r="VYP450" s="342"/>
      <c r="VYQ450" s="342"/>
      <c r="VYR450" s="342"/>
      <c r="VYS450" s="342"/>
      <c r="VYT450" s="342"/>
      <c r="VYU450" s="342"/>
      <c r="VYV450" s="342"/>
      <c r="VYW450" s="342"/>
      <c r="VYX450" s="342"/>
      <c r="VYY450" s="342"/>
      <c r="VYZ450" s="342"/>
      <c r="VZA450" s="342"/>
      <c r="VZB450" s="342"/>
      <c r="VZC450" s="342"/>
      <c r="VZD450" s="342"/>
      <c r="VZE450" s="342"/>
      <c r="VZF450" s="342"/>
      <c r="VZG450" s="342"/>
      <c r="VZH450" s="342"/>
      <c r="VZI450" s="342"/>
      <c r="VZJ450" s="342"/>
      <c r="VZK450" s="342"/>
      <c r="VZL450" s="342"/>
      <c r="VZM450" s="342"/>
      <c r="VZN450" s="342"/>
      <c r="VZO450" s="342"/>
      <c r="VZP450" s="342"/>
      <c r="VZQ450" s="342"/>
      <c r="VZR450" s="342"/>
      <c r="VZS450" s="342"/>
      <c r="VZT450" s="342"/>
      <c r="VZU450" s="342"/>
      <c r="VZV450" s="342"/>
      <c r="VZW450" s="342"/>
      <c r="VZX450" s="342"/>
      <c r="VZY450" s="342"/>
      <c r="VZZ450" s="342"/>
      <c r="WAA450" s="342"/>
      <c r="WAB450" s="342"/>
      <c r="WAC450" s="342"/>
      <c r="WAD450" s="342"/>
      <c r="WAE450" s="342"/>
      <c r="WAF450" s="342"/>
      <c r="WAG450" s="342"/>
      <c r="WAH450" s="342"/>
      <c r="WAI450" s="342"/>
      <c r="WAJ450" s="342"/>
      <c r="WAK450" s="342"/>
      <c r="WAL450" s="342"/>
      <c r="WAM450" s="342"/>
      <c r="WAN450" s="342"/>
      <c r="WAO450" s="342"/>
      <c r="WAP450" s="342"/>
      <c r="WAQ450" s="342"/>
      <c r="WAR450" s="342"/>
      <c r="WAS450" s="342"/>
      <c r="WAT450" s="342"/>
      <c r="WAU450" s="342"/>
      <c r="WAV450" s="342"/>
      <c r="WAW450" s="342"/>
      <c r="WAX450" s="342"/>
      <c r="WAY450" s="342"/>
      <c r="WAZ450" s="342"/>
      <c r="WBA450" s="342"/>
      <c r="WBB450" s="342"/>
      <c r="WBC450" s="342"/>
      <c r="WBD450" s="342"/>
      <c r="WBE450" s="342"/>
      <c r="WBF450" s="342"/>
      <c r="WBG450" s="342"/>
      <c r="WBH450" s="342"/>
      <c r="WBI450" s="342"/>
      <c r="WBJ450" s="342"/>
      <c r="WBK450" s="342"/>
      <c r="WBL450" s="342"/>
      <c r="WBM450" s="342"/>
      <c r="WBN450" s="342"/>
      <c r="WBO450" s="342"/>
      <c r="WBP450" s="342"/>
      <c r="WBQ450" s="342"/>
      <c r="WBR450" s="342"/>
      <c r="WBS450" s="342"/>
      <c r="WBT450" s="342"/>
      <c r="WBU450" s="342"/>
      <c r="WBV450" s="342"/>
      <c r="WBW450" s="342"/>
      <c r="WBX450" s="342"/>
      <c r="WBY450" s="342"/>
      <c r="WBZ450" s="342"/>
      <c r="WCA450" s="342"/>
      <c r="WCB450" s="342"/>
      <c r="WCC450" s="342"/>
      <c r="WCD450" s="342"/>
      <c r="WCE450" s="342"/>
      <c r="WCF450" s="342"/>
      <c r="WCG450" s="342"/>
      <c r="WCH450" s="342"/>
      <c r="WCI450" s="342"/>
      <c r="WCJ450" s="342"/>
      <c r="WCK450" s="342"/>
      <c r="WCL450" s="342"/>
      <c r="WCM450" s="342"/>
      <c r="WCN450" s="342"/>
      <c r="WCO450" s="342"/>
      <c r="WCP450" s="342"/>
      <c r="WCQ450" s="342"/>
      <c r="WCR450" s="342"/>
      <c r="WCS450" s="342"/>
      <c r="WCT450" s="342"/>
      <c r="WCU450" s="342"/>
      <c r="WCV450" s="342"/>
      <c r="WCW450" s="342"/>
      <c r="WCX450" s="342"/>
      <c r="WCY450" s="342"/>
      <c r="WCZ450" s="342"/>
      <c r="WDA450" s="342"/>
      <c r="WDB450" s="342"/>
      <c r="WDC450" s="342"/>
      <c r="WDD450" s="342"/>
      <c r="WDE450" s="342"/>
      <c r="WDF450" s="342"/>
      <c r="WDG450" s="342"/>
      <c r="WDH450" s="342"/>
      <c r="WDI450" s="342"/>
      <c r="WDJ450" s="342"/>
      <c r="WDK450" s="342"/>
      <c r="WDL450" s="342"/>
      <c r="WDM450" s="342"/>
      <c r="WDN450" s="342"/>
      <c r="WDO450" s="342"/>
      <c r="WDP450" s="342"/>
      <c r="WDQ450" s="342"/>
      <c r="WDR450" s="342"/>
      <c r="WDS450" s="342"/>
      <c r="WDT450" s="342"/>
      <c r="WDU450" s="342"/>
      <c r="WDV450" s="342"/>
      <c r="WDW450" s="342"/>
      <c r="WDX450" s="342"/>
      <c r="WDY450" s="342"/>
      <c r="WDZ450" s="342"/>
      <c r="WEA450" s="342"/>
      <c r="WEB450" s="342"/>
      <c r="WEC450" s="342"/>
      <c r="WED450" s="342"/>
      <c r="WEE450" s="342"/>
      <c r="WEF450" s="342"/>
      <c r="WEG450" s="342"/>
      <c r="WEH450" s="342"/>
      <c r="WEI450" s="342"/>
      <c r="WEJ450" s="342"/>
      <c r="WEK450" s="342"/>
      <c r="WEL450" s="342"/>
      <c r="WEM450" s="342"/>
      <c r="WEN450" s="342"/>
      <c r="WEO450" s="342"/>
      <c r="WEP450" s="342"/>
      <c r="WEQ450" s="342"/>
      <c r="WER450" s="342"/>
      <c r="WES450" s="342"/>
      <c r="WET450" s="342"/>
      <c r="WEU450" s="342"/>
      <c r="WEV450" s="342"/>
      <c r="WEW450" s="342"/>
      <c r="WEX450" s="342"/>
      <c r="WEY450" s="342"/>
      <c r="WEZ450" s="342"/>
      <c r="WFA450" s="342"/>
      <c r="WFB450" s="342"/>
      <c r="WFC450" s="342"/>
      <c r="WFD450" s="342"/>
      <c r="WFE450" s="342"/>
      <c r="WFF450" s="342"/>
      <c r="WFG450" s="342"/>
      <c r="WFH450" s="342"/>
      <c r="WFI450" s="342"/>
      <c r="WFJ450" s="342"/>
      <c r="WFK450" s="342"/>
      <c r="WFL450" s="342"/>
      <c r="WFM450" s="342"/>
      <c r="WFN450" s="342"/>
      <c r="WFO450" s="342"/>
      <c r="WFP450" s="342"/>
      <c r="WFQ450" s="342"/>
      <c r="WFR450" s="342"/>
      <c r="WFS450" s="342"/>
      <c r="WFT450" s="342"/>
      <c r="WFU450" s="342"/>
      <c r="WFV450" s="342"/>
      <c r="WFW450" s="342"/>
      <c r="WFX450" s="342"/>
      <c r="WFY450" s="342"/>
      <c r="WFZ450" s="342"/>
      <c r="WGA450" s="342"/>
      <c r="WGB450" s="342"/>
      <c r="WGC450" s="342"/>
      <c r="WGD450" s="342"/>
      <c r="WGE450" s="342"/>
      <c r="WGF450" s="342"/>
      <c r="WGG450" s="342"/>
      <c r="WGH450" s="342"/>
      <c r="WGI450" s="342"/>
      <c r="WGJ450" s="342"/>
      <c r="WGK450" s="342"/>
      <c r="WGL450" s="342"/>
      <c r="WGM450" s="342"/>
      <c r="WGN450" s="342"/>
      <c r="WGO450" s="342"/>
      <c r="WGP450" s="342"/>
      <c r="WGQ450" s="342"/>
      <c r="WGR450" s="342"/>
      <c r="WGS450" s="342"/>
      <c r="WGT450" s="342"/>
      <c r="WGU450" s="342"/>
      <c r="WGV450" s="342"/>
      <c r="WGW450" s="342"/>
      <c r="WGX450" s="342"/>
      <c r="WGY450" s="342"/>
      <c r="WGZ450" s="342"/>
      <c r="WHA450" s="342"/>
      <c r="WHB450" s="342"/>
      <c r="WHC450" s="342"/>
      <c r="WHD450" s="342"/>
      <c r="WHE450" s="342"/>
      <c r="WHF450" s="342"/>
      <c r="WHG450" s="342"/>
      <c r="WHH450" s="342"/>
      <c r="WHI450" s="342"/>
      <c r="WHJ450" s="342"/>
      <c r="WHK450" s="342"/>
      <c r="WHL450" s="342"/>
      <c r="WHM450" s="342"/>
      <c r="WHN450" s="342"/>
      <c r="WHO450" s="342"/>
      <c r="WHP450" s="342"/>
      <c r="WHQ450" s="342"/>
      <c r="WHR450" s="342"/>
      <c r="WHS450" s="342"/>
      <c r="WHT450" s="342"/>
      <c r="WHU450" s="342"/>
      <c r="WHV450" s="342"/>
      <c r="WHW450" s="342"/>
      <c r="WHX450" s="342"/>
      <c r="WHY450" s="342"/>
      <c r="WHZ450" s="342"/>
      <c r="WIA450" s="342"/>
      <c r="WIB450" s="342"/>
      <c r="WIC450" s="342"/>
      <c r="WID450" s="342"/>
      <c r="WIE450" s="342"/>
      <c r="WIF450" s="342"/>
      <c r="WIG450" s="342"/>
      <c r="WIH450" s="342"/>
      <c r="WII450" s="342"/>
      <c r="WIJ450" s="342"/>
      <c r="WIK450" s="342"/>
      <c r="WIL450" s="342"/>
      <c r="WIM450" s="342"/>
      <c r="WIN450" s="342"/>
      <c r="WIO450" s="342"/>
      <c r="WIP450" s="342"/>
      <c r="WIQ450" s="342"/>
      <c r="WIR450" s="342"/>
      <c r="WIS450" s="342"/>
      <c r="WIT450" s="342"/>
      <c r="WIU450" s="342"/>
      <c r="WIV450" s="342"/>
      <c r="WIW450" s="342"/>
      <c r="WIX450" s="342"/>
      <c r="WIY450" s="342"/>
      <c r="WIZ450" s="342"/>
      <c r="WJA450" s="342"/>
      <c r="WJB450" s="342"/>
      <c r="WJC450" s="342"/>
      <c r="WJD450" s="342"/>
      <c r="WJE450" s="342"/>
      <c r="WJF450" s="342"/>
      <c r="WJG450" s="342"/>
      <c r="WJH450" s="342"/>
      <c r="WJI450" s="342"/>
      <c r="WJJ450" s="342"/>
      <c r="WJK450" s="342"/>
      <c r="WJL450" s="342"/>
      <c r="WJM450" s="342"/>
      <c r="WJN450" s="342"/>
      <c r="WJO450" s="342"/>
      <c r="WJP450" s="342"/>
      <c r="WJQ450" s="342"/>
      <c r="WJR450" s="342"/>
      <c r="WJS450" s="342"/>
      <c r="WJT450" s="342"/>
      <c r="WJU450" s="342"/>
      <c r="WJV450" s="342"/>
      <c r="WJW450" s="342"/>
      <c r="WJX450" s="342"/>
      <c r="WJY450" s="342"/>
      <c r="WJZ450" s="342"/>
      <c r="WKA450" s="342"/>
      <c r="WKB450" s="342"/>
      <c r="WKC450" s="342"/>
      <c r="WKD450" s="342"/>
      <c r="WKE450" s="342"/>
      <c r="WKF450" s="342"/>
      <c r="WKG450" s="342"/>
      <c r="WKH450" s="342"/>
      <c r="WKI450" s="342"/>
      <c r="WKJ450" s="342"/>
      <c r="WKK450" s="342"/>
      <c r="WKL450" s="342"/>
      <c r="WKM450" s="342"/>
      <c r="WKN450" s="342"/>
      <c r="WKO450" s="342"/>
      <c r="WKP450" s="342"/>
      <c r="WKQ450" s="342"/>
      <c r="WKR450" s="342"/>
      <c r="WKS450" s="342"/>
      <c r="WKT450" s="342"/>
      <c r="WKU450" s="342"/>
      <c r="WKV450" s="342"/>
      <c r="WKW450" s="342"/>
      <c r="WKX450" s="342"/>
      <c r="WKY450" s="342"/>
      <c r="WKZ450" s="342"/>
      <c r="WLA450" s="342"/>
      <c r="WLB450" s="342"/>
      <c r="WLC450" s="342"/>
      <c r="WLD450" s="342"/>
      <c r="WLE450" s="342"/>
      <c r="WLF450" s="342"/>
      <c r="WLG450" s="342"/>
      <c r="WLH450" s="342"/>
      <c r="WLI450" s="342"/>
      <c r="WLJ450" s="342"/>
      <c r="WLK450" s="342"/>
      <c r="WLL450" s="342"/>
      <c r="WLM450" s="342"/>
      <c r="WLN450" s="342"/>
      <c r="WLO450" s="342"/>
      <c r="WLP450" s="342"/>
      <c r="WLQ450" s="342"/>
      <c r="WLR450" s="342"/>
      <c r="WLS450" s="342"/>
      <c r="WLT450" s="342"/>
      <c r="WLU450" s="342"/>
      <c r="WLV450" s="342"/>
      <c r="WLW450" s="342"/>
      <c r="WLX450" s="342"/>
      <c r="WLY450" s="342"/>
      <c r="WLZ450" s="342"/>
      <c r="WMA450" s="342"/>
      <c r="WMB450" s="342"/>
      <c r="WMC450" s="342"/>
      <c r="WMD450" s="342"/>
      <c r="WME450" s="342"/>
      <c r="WMF450" s="342"/>
      <c r="WMG450" s="342"/>
      <c r="WMH450" s="342"/>
      <c r="WMI450" s="342"/>
      <c r="WMJ450" s="342"/>
      <c r="WMK450" s="342"/>
      <c r="WML450" s="342"/>
      <c r="WMM450" s="342"/>
      <c r="WMN450" s="342"/>
      <c r="WMO450" s="342"/>
      <c r="WMP450" s="342"/>
      <c r="WMQ450" s="342"/>
      <c r="WMR450" s="342"/>
      <c r="WMS450" s="342"/>
      <c r="WMT450" s="342"/>
      <c r="WMU450" s="342"/>
      <c r="WMV450" s="342"/>
      <c r="WMW450" s="342"/>
      <c r="WMX450" s="342"/>
      <c r="WMY450" s="342"/>
      <c r="WMZ450" s="342"/>
      <c r="WNA450" s="342"/>
      <c r="WNB450" s="342"/>
      <c r="WNC450" s="342"/>
      <c r="WND450" s="342"/>
      <c r="WNE450" s="342"/>
      <c r="WNF450" s="342"/>
      <c r="WNG450" s="342"/>
      <c r="WNH450" s="342"/>
      <c r="WNI450" s="342"/>
      <c r="WNJ450" s="342"/>
      <c r="WNK450" s="342"/>
      <c r="WNL450" s="342"/>
      <c r="WNM450" s="342"/>
      <c r="WNN450" s="342"/>
      <c r="WNO450" s="342"/>
      <c r="WNP450" s="342"/>
      <c r="WNQ450" s="342"/>
      <c r="WNR450" s="342"/>
      <c r="WNS450" s="342"/>
      <c r="WNT450" s="342"/>
      <c r="WNU450" s="342"/>
      <c r="WNV450" s="342"/>
      <c r="WNW450" s="342"/>
      <c r="WNX450" s="342"/>
      <c r="WNY450" s="342"/>
      <c r="WNZ450" s="342"/>
      <c r="WOA450" s="342"/>
      <c r="WOB450" s="342"/>
      <c r="WOC450" s="342"/>
      <c r="WOD450" s="342"/>
      <c r="WOE450" s="342"/>
      <c r="WOF450" s="342"/>
      <c r="WOG450" s="342"/>
      <c r="WOH450" s="342"/>
      <c r="WOI450" s="342"/>
      <c r="WOJ450" s="342"/>
      <c r="WOK450" s="342"/>
      <c r="WOL450" s="342"/>
      <c r="WOM450" s="342"/>
      <c r="WON450" s="342"/>
      <c r="WOO450" s="342"/>
      <c r="WOP450" s="342"/>
      <c r="WOQ450" s="342"/>
      <c r="WOR450" s="342"/>
      <c r="WOS450" s="342"/>
      <c r="WOT450" s="342"/>
      <c r="WOU450" s="342"/>
      <c r="WOV450" s="342"/>
      <c r="WOW450" s="342"/>
      <c r="WOX450" s="342"/>
      <c r="WOY450" s="342"/>
      <c r="WOZ450" s="342"/>
      <c r="WPA450" s="342"/>
      <c r="WPB450" s="342"/>
      <c r="WPC450" s="342"/>
      <c r="WPD450" s="342"/>
      <c r="WPE450" s="342"/>
      <c r="WPF450" s="342"/>
      <c r="WPG450" s="342"/>
      <c r="WPH450" s="342"/>
      <c r="WPI450" s="342"/>
      <c r="WPJ450" s="342"/>
      <c r="WPK450" s="342"/>
      <c r="WPL450" s="342"/>
      <c r="WPM450" s="342"/>
      <c r="WPN450" s="342"/>
      <c r="WPO450" s="342"/>
      <c r="WPP450" s="342"/>
      <c r="WPQ450" s="342"/>
      <c r="WPR450" s="342"/>
      <c r="WPS450" s="342"/>
      <c r="WPT450" s="342"/>
      <c r="WPU450" s="342"/>
      <c r="WPV450" s="342"/>
      <c r="WPW450" s="342"/>
      <c r="WPX450" s="342"/>
      <c r="WPY450" s="342"/>
      <c r="WPZ450" s="342"/>
      <c r="WQA450" s="342"/>
      <c r="WQB450" s="342"/>
      <c r="WQC450" s="342"/>
      <c r="WQD450" s="342"/>
      <c r="WQE450" s="342"/>
      <c r="WQF450" s="342"/>
      <c r="WQG450" s="342"/>
      <c r="WQH450" s="342"/>
      <c r="WQI450" s="342"/>
      <c r="WQJ450" s="342"/>
      <c r="WQK450" s="342"/>
      <c r="WQL450" s="342"/>
      <c r="WQM450" s="342"/>
      <c r="WQN450" s="342"/>
      <c r="WQO450" s="342"/>
      <c r="WQP450" s="342"/>
      <c r="WQQ450" s="342"/>
      <c r="WQR450" s="342"/>
      <c r="WQS450" s="342"/>
      <c r="WQT450" s="342"/>
      <c r="WQU450" s="342"/>
      <c r="WQV450" s="342"/>
      <c r="WQW450" s="342"/>
      <c r="WQX450" s="342"/>
      <c r="WQY450" s="342"/>
      <c r="WQZ450" s="342"/>
      <c r="WRA450" s="342"/>
      <c r="WRB450" s="342"/>
      <c r="WRC450" s="342"/>
      <c r="WRD450" s="342"/>
      <c r="WRE450" s="342"/>
      <c r="WRF450" s="342"/>
      <c r="WRG450" s="342"/>
      <c r="WRH450" s="342"/>
      <c r="WRI450" s="342"/>
      <c r="WRJ450" s="342"/>
      <c r="WRK450" s="342"/>
      <c r="WRL450" s="342"/>
      <c r="WRM450" s="342"/>
      <c r="WRN450" s="342"/>
      <c r="WRO450" s="342"/>
      <c r="WRP450" s="342"/>
      <c r="WRQ450" s="342"/>
      <c r="WRR450" s="342"/>
      <c r="WRS450" s="342"/>
      <c r="WRT450" s="342"/>
      <c r="WRU450" s="342"/>
      <c r="WRV450" s="342"/>
      <c r="WRW450" s="342"/>
      <c r="WRX450" s="342"/>
      <c r="WRY450" s="342"/>
      <c r="WRZ450" s="342"/>
      <c r="WSA450" s="342"/>
      <c r="WSB450" s="342"/>
      <c r="WSC450" s="342"/>
      <c r="WSD450" s="342"/>
      <c r="WSE450" s="342"/>
      <c r="WSF450" s="342"/>
      <c r="WSG450" s="342"/>
      <c r="WSH450" s="342"/>
      <c r="WSI450" s="342"/>
      <c r="WSJ450" s="342"/>
      <c r="WSK450" s="342"/>
      <c r="WSL450" s="342"/>
      <c r="WSM450" s="342"/>
      <c r="WSN450" s="342"/>
      <c r="WSO450" s="342"/>
      <c r="WSP450" s="342"/>
      <c r="WSQ450" s="342"/>
      <c r="WSR450" s="342"/>
      <c r="WSS450" s="342"/>
      <c r="WST450" s="342"/>
      <c r="WSU450" s="342"/>
      <c r="WSV450" s="342"/>
      <c r="WSW450" s="342"/>
      <c r="WSX450" s="342"/>
      <c r="WSY450" s="342"/>
      <c r="WSZ450" s="342"/>
      <c r="WTA450" s="342"/>
      <c r="WTB450" s="342"/>
      <c r="WTC450" s="342"/>
      <c r="WTD450" s="342"/>
      <c r="WTE450" s="342"/>
      <c r="WTF450" s="342"/>
      <c r="WTG450" s="342"/>
      <c r="WTH450" s="342"/>
      <c r="WTI450" s="342"/>
      <c r="WTJ450" s="342"/>
      <c r="WTK450" s="342"/>
      <c r="WTL450" s="342"/>
      <c r="WTM450" s="342"/>
      <c r="WTN450" s="342"/>
      <c r="WTO450" s="342"/>
      <c r="WTP450" s="342"/>
      <c r="WTQ450" s="342"/>
      <c r="WTR450" s="342"/>
      <c r="WTS450" s="342"/>
      <c r="WTT450" s="342"/>
      <c r="WTU450" s="342"/>
      <c r="WTV450" s="342"/>
      <c r="WTW450" s="342"/>
      <c r="WTX450" s="342"/>
      <c r="WTY450" s="342"/>
      <c r="WTZ450" s="342"/>
      <c r="WUA450" s="342"/>
      <c r="WUB450" s="342"/>
      <c r="WUC450" s="342"/>
      <c r="WUD450" s="342"/>
      <c r="WUE450" s="342"/>
      <c r="WUF450" s="342"/>
      <c r="WUG450" s="342"/>
      <c r="WUH450" s="342"/>
      <c r="WUI450" s="342"/>
      <c r="WUJ450" s="342"/>
      <c r="WUK450" s="342"/>
      <c r="WUL450" s="342"/>
      <c r="WUM450" s="342"/>
      <c r="WUN450" s="342"/>
      <c r="WUO450" s="342"/>
      <c r="WUP450" s="342"/>
      <c r="WUQ450" s="342"/>
      <c r="WUR450" s="342"/>
      <c r="WUS450" s="342"/>
      <c r="WUT450" s="342"/>
      <c r="WUU450" s="342"/>
      <c r="WUV450" s="342"/>
      <c r="WUW450" s="342"/>
      <c r="WUX450" s="342"/>
      <c r="WUY450" s="342"/>
      <c r="WUZ450" s="342"/>
      <c r="WVA450" s="342"/>
      <c r="WVB450" s="342"/>
      <c r="WVC450" s="342"/>
      <c r="WVD450" s="342"/>
      <c r="WVE450" s="342"/>
      <c r="WVF450" s="342"/>
      <c r="WVG450" s="342"/>
      <c r="WVH450" s="342"/>
      <c r="WVI450" s="342"/>
      <c r="WVJ450" s="342"/>
      <c r="WVK450" s="342"/>
      <c r="WVL450" s="342"/>
      <c r="WVM450" s="342"/>
      <c r="WVN450" s="342"/>
      <c r="WVO450" s="342"/>
      <c r="WVP450" s="342"/>
      <c r="WVQ450" s="342"/>
      <c r="WVR450" s="342"/>
      <c r="WVS450" s="342"/>
      <c r="WVT450" s="342"/>
      <c r="WVU450" s="342"/>
      <c r="WVV450" s="342"/>
      <c r="WVW450" s="342"/>
      <c r="WVX450" s="342"/>
      <c r="WVY450" s="342"/>
      <c r="WVZ450" s="342"/>
      <c r="WWA450" s="342"/>
      <c r="WWB450" s="342"/>
      <c r="WWC450" s="342"/>
      <c r="WWD450" s="342"/>
      <c r="WWE450" s="342"/>
      <c r="WWF450" s="342"/>
      <c r="WWG450" s="342"/>
      <c r="WWH450" s="342"/>
      <c r="WWI450" s="342"/>
      <c r="WWJ450" s="342"/>
      <c r="WWK450" s="342"/>
      <c r="WWL450" s="342"/>
      <c r="WWM450" s="342"/>
      <c r="WWN450" s="342"/>
      <c r="WWO450" s="342"/>
      <c r="WWP450" s="342"/>
      <c r="WWQ450" s="342"/>
      <c r="WWR450" s="342"/>
      <c r="WWS450" s="342"/>
      <c r="WWT450" s="342"/>
      <c r="WWU450" s="342"/>
      <c r="WWV450" s="342"/>
      <c r="WWW450" s="342"/>
      <c r="WWX450" s="342"/>
      <c r="WWY450" s="342"/>
      <c r="WWZ450" s="342"/>
      <c r="WXA450" s="342"/>
      <c r="WXB450" s="342"/>
      <c r="WXC450" s="342"/>
      <c r="WXD450" s="342"/>
      <c r="WXE450" s="342"/>
      <c r="WXF450" s="342"/>
      <c r="WXG450" s="342"/>
      <c r="WXH450" s="342"/>
      <c r="WXI450" s="342"/>
      <c r="WXJ450" s="342"/>
      <c r="WXK450" s="342"/>
      <c r="WXL450" s="342"/>
      <c r="WXM450" s="342"/>
      <c r="WXN450" s="342"/>
      <c r="WXO450" s="342"/>
      <c r="WXP450" s="342"/>
      <c r="WXQ450" s="342"/>
      <c r="WXR450" s="342"/>
      <c r="WXS450" s="342"/>
      <c r="WXT450" s="342"/>
      <c r="WXU450" s="342"/>
      <c r="WXV450" s="342"/>
      <c r="WXW450" s="342"/>
      <c r="WXX450" s="342"/>
      <c r="WXY450" s="342"/>
      <c r="WXZ450" s="342"/>
      <c r="WYA450" s="342"/>
      <c r="WYB450" s="342"/>
      <c r="WYC450" s="342"/>
      <c r="WYD450" s="342"/>
      <c r="WYE450" s="342"/>
      <c r="WYF450" s="342"/>
      <c r="WYG450" s="342"/>
      <c r="WYH450" s="342"/>
      <c r="WYI450" s="342"/>
      <c r="WYJ450" s="342"/>
      <c r="WYK450" s="342"/>
      <c r="WYL450" s="342"/>
      <c r="WYM450" s="342"/>
      <c r="WYN450" s="342"/>
      <c r="WYO450" s="342"/>
      <c r="WYP450" s="342"/>
      <c r="WYQ450" s="342"/>
      <c r="WYR450" s="342"/>
      <c r="WYS450" s="342"/>
      <c r="WYT450" s="342"/>
      <c r="WYU450" s="342"/>
      <c r="WYV450" s="342"/>
      <c r="WYW450" s="342"/>
      <c r="WYX450" s="342"/>
      <c r="WYY450" s="342"/>
      <c r="WYZ450" s="342"/>
      <c r="WZA450" s="342"/>
      <c r="WZB450" s="342"/>
      <c r="WZC450" s="342"/>
      <c r="WZD450" s="342"/>
      <c r="WZE450" s="342"/>
      <c r="WZF450" s="342"/>
      <c r="WZG450" s="342"/>
      <c r="WZH450" s="342"/>
      <c r="WZI450" s="342"/>
      <c r="WZJ450" s="342"/>
      <c r="WZK450" s="342"/>
      <c r="WZL450" s="342"/>
      <c r="WZM450" s="342"/>
      <c r="WZN450" s="342"/>
      <c r="WZO450" s="342"/>
      <c r="WZP450" s="342"/>
      <c r="WZQ450" s="342"/>
      <c r="WZR450" s="342"/>
      <c r="WZS450" s="342"/>
      <c r="WZT450" s="342"/>
      <c r="WZU450" s="342"/>
      <c r="WZV450" s="342"/>
      <c r="WZW450" s="342"/>
      <c r="WZX450" s="342"/>
      <c r="WZY450" s="342"/>
      <c r="WZZ450" s="342"/>
      <c r="XAA450" s="342"/>
      <c r="XAB450" s="342"/>
      <c r="XAC450" s="342"/>
      <c r="XAD450" s="342"/>
      <c r="XAE450" s="342"/>
      <c r="XAF450" s="342"/>
      <c r="XAG450" s="342"/>
      <c r="XAH450" s="342"/>
      <c r="XAI450" s="342"/>
      <c r="XAJ450" s="342"/>
      <c r="XAK450" s="342"/>
      <c r="XAL450" s="342"/>
      <c r="XAM450" s="342"/>
      <c r="XAN450" s="342"/>
      <c r="XAO450" s="342"/>
      <c r="XAP450" s="342"/>
      <c r="XAQ450" s="342"/>
      <c r="XAR450" s="342"/>
      <c r="XAS450" s="342"/>
      <c r="XAT450" s="342"/>
      <c r="XAU450" s="342"/>
      <c r="XAV450" s="342"/>
      <c r="XAW450" s="342"/>
      <c r="XAX450" s="342"/>
      <c r="XAY450" s="342"/>
      <c r="XAZ450" s="342"/>
      <c r="XBA450" s="342"/>
      <c r="XBB450" s="342"/>
      <c r="XBC450" s="342"/>
      <c r="XBD450" s="342"/>
      <c r="XBE450" s="342"/>
      <c r="XBF450" s="342"/>
      <c r="XBG450" s="342"/>
      <c r="XBH450" s="342"/>
      <c r="XBI450" s="342"/>
      <c r="XBJ450" s="342"/>
      <c r="XBK450" s="342"/>
      <c r="XBL450" s="342"/>
      <c r="XBM450" s="342"/>
      <c r="XBN450" s="342"/>
      <c r="XBO450" s="342"/>
      <c r="XBP450" s="342"/>
      <c r="XBQ450" s="342"/>
      <c r="XBR450" s="342"/>
      <c r="XBS450" s="342"/>
      <c r="XBT450" s="342"/>
      <c r="XBU450" s="342"/>
      <c r="XBV450" s="342"/>
      <c r="XBW450" s="342"/>
      <c r="XBX450" s="342"/>
      <c r="XBY450" s="342"/>
      <c r="XBZ450" s="342"/>
      <c r="XCA450" s="342"/>
      <c r="XCB450" s="342"/>
      <c r="XCC450" s="342"/>
      <c r="XCD450" s="342"/>
      <c r="XCE450" s="342"/>
      <c r="XCF450" s="342"/>
      <c r="XCG450" s="342"/>
      <c r="XCH450" s="342"/>
      <c r="XCI450" s="342"/>
      <c r="XCJ450" s="342"/>
      <c r="XCK450" s="342"/>
      <c r="XCL450" s="342"/>
      <c r="XCM450" s="342"/>
      <c r="XCN450" s="342"/>
      <c r="XCO450" s="342"/>
      <c r="XCP450" s="342"/>
      <c r="XCQ450" s="342"/>
      <c r="XCR450" s="342"/>
      <c r="XCS450" s="342"/>
      <c r="XCT450" s="342"/>
      <c r="XCU450" s="342"/>
      <c r="XCV450" s="342"/>
      <c r="XCW450" s="342"/>
      <c r="XCX450" s="342"/>
      <c r="XCY450" s="342"/>
      <c r="XCZ450" s="342"/>
      <c r="XDA450" s="342"/>
      <c r="XDB450" s="342"/>
      <c r="XDC450" s="342"/>
      <c r="XDD450" s="342"/>
      <c r="XDE450" s="342"/>
      <c r="XDF450" s="342"/>
      <c r="XDG450" s="342"/>
      <c r="XDH450" s="342"/>
      <c r="XDI450" s="342"/>
      <c r="XDJ450" s="342"/>
      <c r="XDK450" s="342"/>
      <c r="XDL450" s="342"/>
      <c r="XDM450" s="342"/>
      <c r="XDN450" s="342"/>
      <c r="XDO450" s="342"/>
      <c r="XDP450" s="342"/>
      <c r="XDQ450" s="342"/>
      <c r="XDR450" s="342"/>
      <c r="XDS450" s="342"/>
      <c r="XDT450" s="342"/>
      <c r="XDU450" s="342"/>
      <c r="XDV450" s="342"/>
      <c r="XDW450" s="342"/>
      <c r="XDX450" s="342"/>
      <c r="XDY450" s="342"/>
      <c r="XDZ450" s="342"/>
      <c r="XEA450" s="342"/>
      <c r="XEB450" s="342"/>
      <c r="XEC450" s="342"/>
      <c r="XED450" s="342"/>
      <c r="XEE450" s="342"/>
      <c r="XEF450" s="342"/>
      <c r="XEG450" s="342"/>
      <c r="XEH450" s="342"/>
      <c r="XEI450" s="342"/>
      <c r="XEJ450" s="342"/>
      <c r="XEK450" s="342"/>
      <c r="XEL450" s="342"/>
      <c r="XEM450" s="342"/>
      <c r="XEN450" s="342"/>
      <c r="XEO450" s="342"/>
      <c r="XEP450" s="342"/>
      <c r="XEQ450" s="342"/>
      <c r="XER450" s="342"/>
      <c r="XES450" s="342"/>
      <c r="XET450" s="342"/>
      <c r="XEU450" s="342"/>
      <c r="XEV450" s="342"/>
      <c r="XEW450" s="342"/>
      <c r="XEX450" s="342"/>
      <c r="XEY450" s="342"/>
      <c r="XEZ450" s="342"/>
      <c r="XFA450" s="342"/>
      <c r="XFB450" s="342"/>
    </row>
    <row r="451" spans="1:16382" s="562" customFormat="1" x14ac:dyDescent="0.25">
      <c r="A451" s="372" t="s">
        <v>474</v>
      </c>
      <c r="B451" s="280" t="s">
        <v>96</v>
      </c>
      <c r="C451" s="564">
        <v>0</v>
      </c>
      <c r="D451" s="564">
        <v>0</v>
      </c>
      <c r="E451" s="564">
        <v>0</v>
      </c>
      <c r="F451" s="564">
        <v>81207.740000000005</v>
      </c>
      <c r="G451" s="525">
        <f t="shared" si="42"/>
        <v>81207.740000000005</v>
      </c>
      <c r="H451" s="565">
        <f t="shared" si="43"/>
        <v>81207.740000000005</v>
      </c>
      <c r="I451" s="342"/>
      <c r="J451" s="342"/>
      <c r="K451" s="342"/>
      <c r="L451" s="342"/>
      <c r="M451" s="342"/>
      <c r="N451" s="342"/>
      <c r="O451" s="342"/>
      <c r="P451" s="342"/>
      <c r="Q451" s="342"/>
      <c r="R451" s="342"/>
      <c r="S451" s="342"/>
      <c r="T451" s="342"/>
      <c r="U451" s="342"/>
      <c r="V451" s="342"/>
      <c r="W451" s="342"/>
      <c r="X451" s="342"/>
      <c r="Y451" s="342"/>
      <c r="Z451" s="342"/>
      <c r="AA451" s="342"/>
      <c r="AB451" s="342"/>
      <c r="AC451" s="342"/>
      <c r="AD451" s="342"/>
      <c r="AE451" s="342"/>
      <c r="AF451" s="342"/>
      <c r="AG451" s="342"/>
      <c r="AH451" s="342"/>
      <c r="AI451" s="342"/>
      <c r="AJ451" s="342"/>
      <c r="AK451" s="342"/>
      <c r="AL451" s="342"/>
      <c r="AM451" s="342"/>
      <c r="AN451" s="342"/>
      <c r="AO451" s="342"/>
      <c r="AP451" s="342"/>
      <c r="AQ451" s="342"/>
      <c r="AR451" s="342"/>
      <c r="AS451" s="342"/>
      <c r="AT451" s="342"/>
      <c r="AU451" s="342"/>
      <c r="AV451" s="342"/>
      <c r="AW451" s="342"/>
      <c r="AX451" s="342"/>
      <c r="AY451" s="342"/>
      <c r="AZ451" s="342"/>
      <c r="BA451" s="342"/>
      <c r="BB451" s="342"/>
      <c r="BC451" s="342"/>
      <c r="BD451" s="342"/>
      <c r="BE451" s="342"/>
      <c r="BF451" s="342"/>
      <c r="BG451" s="342"/>
      <c r="BH451" s="342"/>
      <c r="BI451" s="342"/>
      <c r="BJ451" s="342"/>
      <c r="BK451" s="342"/>
      <c r="BL451" s="342"/>
      <c r="BM451" s="342"/>
      <c r="BN451" s="342"/>
      <c r="BO451" s="342"/>
      <c r="BP451" s="342"/>
      <c r="BQ451" s="342"/>
      <c r="BR451" s="342"/>
      <c r="BS451" s="342"/>
      <c r="BT451" s="342"/>
      <c r="BU451" s="342"/>
      <c r="BV451" s="342"/>
      <c r="BW451" s="342"/>
      <c r="BX451" s="342"/>
      <c r="BY451" s="342"/>
      <c r="BZ451" s="342"/>
      <c r="CA451" s="342"/>
      <c r="CB451" s="342"/>
      <c r="CC451" s="342"/>
      <c r="CD451" s="342"/>
      <c r="CE451" s="342"/>
      <c r="CF451" s="342"/>
      <c r="CG451" s="342"/>
      <c r="CH451" s="342"/>
      <c r="CI451" s="342"/>
      <c r="CJ451" s="342"/>
      <c r="CK451" s="342"/>
      <c r="CL451" s="342"/>
      <c r="CM451" s="342"/>
      <c r="CN451" s="342"/>
      <c r="CO451" s="342"/>
      <c r="CP451" s="342"/>
      <c r="CQ451" s="342"/>
      <c r="CR451" s="342"/>
      <c r="CS451" s="342"/>
      <c r="CT451" s="342"/>
      <c r="CU451" s="342"/>
      <c r="CV451" s="342"/>
      <c r="CW451" s="342"/>
      <c r="CX451" s="342"/>
      <c r="CY451" s="342"/>
      <c r="CZ451" s="342"/>
      <c r="DA451" s="342"/>
      <c r="DB451" s="342"/>
      <c r="DC451" s="342"/>
      <c r="DD451" s="342"/>
      <c r="DE451" s="342"/>
      <c r="DF451" s="342"/>
      <c r="DG451" s="342"/>
      <c r="DH451" s="342"/>
      <c r="DI451" s="342"/>
      <c r="DJ451" s="342"/>
      <c r="DK451" s="342"/>
      <c r="DL451" s="342"/>
      <c r="DM451" s="342"/>
      <c r="DN451" s="342"/>
      <c r="DO451" s="342"/>
      <c r="DP451" s="342"/>
      <c r="DQ451" s="342"/>
      <c r="DR451" s="342"/>
      <c r="DS451" s="342"/>
      <c r="DT451" s="342"/>
      <c r="DU451" s="342"/>
      <c r="DV451" s="342"/>
      <c r="DW451" s="342"/>
      <c r="DX451" s="342"/>
      <c r="DY451" s="342"/>
      <c r="DZ451" s="342"/>
      <c r="EA451" s="342"/>
      <c r="EB451" s="342"/>
      <c r="EC451" s="342"/>
      <c r="ED451" s="342"/>
      <c r="EE451" s="342"/>
      <c r="EF451" s="342"/>
      <c r="EG451" s="342"/>
      <c r="EH451" s="342"/>
      <c r="EI451" s="342"/>
      <c r="EJ451" s="342"/>
      <c r="EK451" s="342"/>
      <c r="EL451" s="342"/>
      <c r="EM451" s="342"/>
      <c r="EN451" s="342"/>
      <c r="EO451" s="342"/>
      <c r="EP451" s="342"/>
      <c r="EQ451" s="342"/>
      <c r="ER451" s="342"/>
      <c r="ES451" s="342"/>
      <c r="ET451" s="342"/>
      <c r="EU451" s="342"/>
      <c r="EV451" s="342"/>
      <c r="EW451" s="342"/>
      <c r="EX451" s="342"/>
      <c r="EY451" s="342"/>
      <c r="EZ451" s="342"/>
      <c r="FA451" s="342"/>
      <c r="FB451" s="342"/>
      <c r="FC451" s="342"/>
      <c r="FD451" s="342"/>
      <c r="FE451" s="342"/>
      <c r="FF451" s="342"/>
      <c r="FG451" s="342"/>
      <c r="FH451" s="342"/>
      <c r="FI451" s="342"/>
      <c r="FJ451" s="342"/>
      <c r="FK451" s="342"/>
      <c r="FL451" s="342"/>
      <c r="FM451" s="342"/>
      <c r="FN451" s="342"/>
      <c r="FO451" s="342"/>
      <c r="FP451" s="342"/>
      <c r="FQ451" s="342"/>
      <c r="FR451" s="342"/>
      <c r="FS451" s="342"/>
      <c r="FT451" s="342"/>
      <c r="FU451" s="342"/>
      <c r="FV451" s="342"/>
      <c r="FW451" s="342"/>
      <c r="FX451" s="342"/>
      <c r="FY451" s="342"/>
      <c r="FZ451" s="342"/>
      <c r="GA451" s="342"/>
      <c r="GB451" s="342"/>
      <c r="GC451" s="342"/>
      <c r="GD451" s="342"/>
      <c r="GE451" s="342"/>
      <c r="GF451" s="342"/>
      <c r="GG451" s="342"/>
      <c r="GH451" s="342"/>
      <c r="GI451" s="342"/>
      <c r="GJ451" s="342"/>
      <c r="GK451" s="342"/>
      <c r="GL451" s="342"/>
      <c r="GM451" s="342"/>
      <c r="GN451" s="342"/>
      <c r="GO451" s="342"/>
      <c r="GP451" s="342"/>
      <c r="GQ451" s="342"/>
      <c r="GR451" s="342"/>
      <c r="GS451" s="342"/>
      <c r="GT451" s="342"/>
      <c r="GU451" s="342"/>
      <c r="GV451" s="342"/>
      <c r="GW451" s="342"/>
      <c r="GX451" s="342"/>
      <c r="GY451" s="342"/>
      <c r="GZ451" s="342"/>
      <c r="HA451" s="342"/>
      <c r="HB451" s="342"/>
      <c r="HC451" s="342"/>
      <c r="HD451" s="342"/>
      <c r="HE451" s="342"/>
      <c r="HF451" s="342"/>
      <c r="HG451" s="342"/>
      <c r="HH451" s="342"/>
      <c r="HI451" s="342"/>
      <c r="HJ451" s="342"/>
      <c r="HK451" s="342"/>
      <c r="HL451" s="342"/>
      <c r="HM451" s="342"/>
      <c r="HN451" s="342"/>
      <c r="HO451" s="342"/>
      <c r="HP451" s="342"/>
      <c r="HQ451" s="342"/>
      <c r="HR451" s="342"/>
      <c r="HS451" s="342"/>
      <c r="HT451" s="342"/>
      <c r="HU451" s="342"/>
      <c r="HV451" s="342"/>
      <c r="HW451" s="342"/>
      <c r="HX451" s="342"/>
      <c r="HY451" s="342"/>
      <c r="HZ451" s="342"/>
      <c r="IA451" s="342"/>
      <c r="IB451" s="342"/>
      <c r="IC451" s="342"/>
      <c r="ID451" s="342"/>
      <c r="IE451" s="342"/>
      <c r="IF451" s="342"/>
      <c r="IG451" s="342"/>
      <c r="IH451" s="342"/>
      <c r="II451" s="342"/>
      <c r="IJ451" s="342"/>
      <c r="IK451" s="342"/>
      <c r="IL451" s="342"/>
      <c r="IM451" s="342"/>
      <c r="IN451" s="342"/>
      <c r="IO451" s="342"/>
      <c r="IP451" s="342"/>
      <c r="IQ451" s="342"/>
      <c r="IR451" s="342"/>
      <c r="IS451" s="342"/>
      <c r="IT451" s="342"/>
      <c r="IU451" s="342"/>
      <c r="IV451" s="342"/>
      <c r="IW451" s="342"/>
      <c r="IX451" s="342"/>
      <c r="IY451" s="342"/>
      <c r="IZ451" s="342"/>
      <c r="JA451" s="342"/>
      <c r="JB451" s="342"/>
      <c r="JC451" s="342"/>
      <c r="JD451" s="342"/>
      <c r="JE451" s="342"/>
      <c r="JF451" s="342"/>
      <c r="JG451" s="342"/>
      <c r="JH451" s="342"/>
      <c r="JI451" s="342"/>
      <c r="JJ451" s="342"/>
      <c r="JK451" s="342"/>
      <c r="JL451" s="342"/>
      <c r="JM451" s="342"/>
      <c r="JN451" s="342"/>
      <c r="JO451" s="342"/>
      <c r="JP451" s="342"/>
      <c r="JQ451" s="342"/>
      <c r="JR451" s="342"/>
      <c r="JS451" s="342"/>
      <c r="JT451" s="342"/>
      <c r="JU451" s="342"/>
      <c r="JV451" s="342"/>
      <c r="JW451" s="342"/>
      <c r="JX451" s="342"/>
      <c r="JY451" s="342"/>
      <c r="JZ451" s="342"/>
      <c r="KA451" s="342"/>
      <c r="KB451" s="342"/>
      <c r="KC451" s="342"/>
      <c r="KD451" s="342"/>
      <c r="KE451" s="342"/>
      <c r="KF451" s="342"/>
      <c r="KG451" s="342"/>
      <c r="KH451" s="342"/>
      <c r="KI451" s="342"/>
      <c r="KJ451" s="342"/>
      <c r="KK451" s="342"/>
      <c r="KL451" s="342"/>
      <c r="KM451" s="342"/>
      <c r="KN451" s="342"/>
      <c r="KO451" s="342"/>
      <c r="KP451" s="342"/>
      <c r="KQ451" s="342"/>
      <c r="KR451" s="342"/>
      <c r="KS451" s="342"/>
      <c r="KT451" s="342"/>
      <c r="KU451" s="342"/>
      <c r="KV451" s="342"/>
      <c r="KW451" s="342"/>
      <c r="KX451" s="342"/>
      <c r="KY451" s="342"/>
      <c r="KZ451" s="342"/>
      <c r="LA451" s="342"/>
      <c r="LB451" s="342"/>
      <c r="LC451" s="342"/>
      <c r="LD451" s="342"/>
      <c r="LE451" s="342"/>
      <c r="LF451" s="342"/>
      <c r="LG451" s="342"/>
      <c r="LH451" s="342"/>
      <c r="LI451" s="342"/>
      <c r="LJ451" s="342"/>
      <c r="LK451" s="342"/>
      <c r="LL451" s="342"/>
      <c r="LM451" s="342"/>
      <c r="LN451" s="342"/>
      <c r="LO451" s="342"/>
      <c r="LP451" s="342"/>
      <c r="LQ451" s="342"/>
      <c r="LR451" s="342"/>
      <c r="LS451" s="342"/>
      <c r="LT451" s="342"/>
      <c r="LU451" s="342"/>
      <c r="LV451" s="342"/>
      <c r="LW451" s="342"/>
      <c r="LX451" s="342"/>
      <c r="LY451" s="342"/>
      <c r="LZ451" s="342"/>
      <c r="MA451" s="342"/>
      <c r="MB451" s="342"/>
      <c r="MC451" s="342"/>
      <c r="MD451" s="342"/>
      <c r="ME451" s="342"/>
      <c r="MF451" s="342"/>
      <c r="MG451" s="342"/>
      <c r="MH451" s="342"/>
      <c r="MI451" s="342"/>
      <c r="MJ451" s="342"/>
      <c r="MK451" s="342"/>
      <c r="ML451" s="342"/>
      <c r="MM451" s="342"/>
      <c r="MN451" s="342"/>
      <c r="MO451" s="342"/>
      <c r="MP451" s="342"/>
      <c r="MQ451" s="342"/>
      <c r="MR451" s="342"/>
      <c r="MS451" s="342"/>
      <c r="MT451" s="342"/>
      <c r="MU451" s="342"/>
      <c r="MV451" s="342"/>
      <c r="MW451" s="342"/>
      <c r="MX451" s="342"/>
      <c r="MY451" s="342"/>
      <c r="MZ451" s="342"/>
      <c r="NA451" s="342"/>
      <c r="NB451" s="342"/>
      <c r="NC451" s="342"/>
      <c r="ND451" s="342"/>
      <c r="NE451" s="342"/>
      <c r="NF451" s="342"/>
      <c r="NG451" s="342"/>
      <c r="NH451" s="342"/>
      <c r="NI451" s="342"/>
      <c r="NJ451" s="342"/>
      <c r="NK451" s="342"/>
      <c r="NL451" s="342"/>
      <c r="NM451" s="342"/>
      <c r="NN451" s="342"/>
      <c r="NO451" s="342"/>
      <c r="NP451" s="342"/>
      <c r="NQ451" s="342"/>
      <c r="NR451" s="342"/>
      <c r="NS451" s="342"/>
      <c r="NT451" s="342"/>
      <c r="NU451" s="342"/>
      <c r="NV451" s="342"/>
      <c r="NW451" s="342"/>
      <c r="NX451" s="342"/>
      <c r="NY451" s="342"/>
      <c r="NZ451" s="342"/>
      <c r="OA451" s="342"/>
      <c r="OB451" s="342"/>
      <c r="OC451" s="342"/>
      <c r="OD451" s="342"/>
      <c r="OE451" s="342"/>
      <c r="OF451" s="342"/>
      <c r="OG451" s="342"/>
      <c r="OH451" s="342"/>
      <c r="OI451" s="342"/>
      <c r="OJ451" s="342"/>
      <c r="OK451" s="342"/>
      <c r="OL451" s="342"/>
      <c r="OM451" s="342"/>
      <c r="ON451" s="342"/>
      <c r="OO451" s="342"/>
      <c r="OP451" s="342"/>
      <c r="OQ451" s="342"/>
      <c r="OR451" s="342"/>
      <c r="OS451" s="342"/>
      <c r="OT451" s="342"/>
      <c r="OU451" s="342"/>
      <c r="OV451" s="342"/>
      <c r="OW451" s="342"/>
      <c r="OX451" s="342"/>
      <c r="OY451" s="342"/>
      <c r="OZ451" s="342"/>
      <c r="PA451" s="342"/>
      <c r="PB451" s="342"/>
      <c r="PC451" s="342"/>
      <c r="PD451" s="342"/>
      <c r="PE451" s="342"/>
      <c r="PF451" s="342"/>
      <c r="PG451" s="342"/>
      <c r="PH451" s="342"/>
      <c r="PI451" s="342"/>
      <c r="PJ451" s="342"/>
      <c r="PK451" s="342"/>
      <c r="PL451" s="342"/>
      <c r="PM451" s="342"/>
      <c r="PN451" s="342"/>
      <c r="PO451" s="342"/>
      <c r="PP451" s="342"/>
      <c r="PQ451" s="342"/>
      <c r="PR451" s="342"/>
      <c r="PS451" s="342"/>
      <c r="PT451" s="342"/>
      <c r="PU451" s="342"/>
      <c r="PV451" s="342"/>
      <c r="PW451" s="342"/>
      <c r="PX451" s="342"/>
      <c r="PY451" s="342"/>
      <c r="PZ451" s="342"/>
      <c r="QA451" s="342"/>
      <c r="QB451" s="342"/>
      <c r="QC451" s="342"/>
      <c r="QD451" s="342"/>
      <c r="QE451" s="342"/>
      <c r="QF451" s="342"/>
      <c r="QG451" s="342"/>
      <c r="QH451" s="342"/>
      <c r="QI451" s="342"/>
      <c r="QJ451" s="342"/>
      <c r="QK451" s="342"/>
      <c r="QL451" s="342"/>
      <c r="QM451" s="342"/>
      <c r="QN451" s="342"/>
      <c r="QO451" s="342"/>
      <c r="QP451" s="342"/>
      <c r="QQ451" s="342"/>
      <c r="QR451" s="342"/>
      <c r="QS451" s="342"/>
      <c r="QT451" s="342"/>
      <c r="QU451" s="342"/>
      <c r="QV451" s="342"/>
      <c r="QW451" s="342"/>
      <c r="QX451" s="342"/>
      <c r="QY451" s="342"/>
      <c r="QZ451" s="342"/>
      <c r="RA451" s="342"/>
      <c r="RB451" s="342"/>
      <c r="RC451" s="342"/>
      <c r="RD451" s="342"/>
      <c r="RE451" s="342"/>
      <c r="RF451" s="342"/>
      <c r="RG451" s="342"/>
      <c r="RH451" s="342"/>
      <c r="RI451" s="342"/>
      <c r="RJ451" s="342"/>
      <c r="RK451" s="342"/>
      <c r="RL451" s="342"/>
      <c r="RM451" s="342"/>
      <c r="RN451" s="342"/>
      <c r="RO451" s="342"/>
      <c r="RP451" s="342"/>
      <c r="RQ451" s="342"/>
      <c r="RR451" s="342"/>
      <c r="RS451" s="342"/>
      <c r="RT451" s="342"/>
      <c r="RU451" s="342"/>
      <c r="RV451" s="342"/>
      <c r="RW451" s="342"/>
      <c r="RX451" s="342"/>
      <c r="RY451" s="342"/>
      <c r="RZ451" s="342"/>
      <c r="SA451" s="342"/>
      <c r="SB451" s="342"/>
      <c r="SC451" s="342"/>
      <c r="SD451" s="342"/>
      <c r="SE451" s="342"/>
      <c r="SF451" s="342"/>
      <c r="SG451" s="342"/>
      <c r="SH451" s="342"/>
      <c r="SI451" s="342"/>
      <c r="SJ451" s="342"/>
      <c r="SK451" s="342"/>
      <c r="SL451" s="342"/>
      <c r="SM451" s="342"/>
      <c r="SN451" s="342"/>
      <c r="SO451" s="342"/>
      <c r="SP451" s="342"/>
      <c r="SQ451" s="342"/>
      <c r="SR451" s="342"/>
      <c r="SS451" s="342"/>
      <c r="ST451" s="342"/>
      <c r="SU451" s="342"/>
      <c r="SV451" s="342"/>
      <c r="SW451" s="342"/>
      <c r="SX451" s="342"/>
      <c r="SY451" s="342"/>
      <c r="SZ451" s="342"/>
      <c r="TA451" s="342"/>
      <c r="TB451" s="342"/>
      <c r="TC451" s="342"/>
      <c r="TD451" s="342"/>
      <c r="TE451" s="342"/>
      <c r="TF451" s="342"/>
      <c r="TG451" s="342"/>
      <c r="TH451" s="342"/>
      <c r="TI451" s="342"/>
      <c r="TJ451" s="342"/>
      <c r="TK451" s="342"/>
      <c r="TL451" s="342"/>
      <c r="TM451" s="342"/>
      <c r="TN451" s="342"/>
      <c r="TO451" s="342"/>
      <c r="TP451" s="342"/>
      <c r="TQ451" s="342"/>
      <c r="TR451" s="342"/>
      <c r="TS451" s="342"/>
      <c r="TT451" s="342"/>
      <c r="TU451" s="342"/>
      <c r="TV451" s="342"/>
      <c r="TW451" s="342"/>
      <c r="TX451" s="342"/>
      <c r="TY451" s="342"/>
      <c r="TZ451" s="342"/>
      <c r="UA451" s="342"/>
      <c r="UB451" s="342"/>
      <c r="UC451" s="342"/>
      <c r="UD451" s="342"/>
      <c r="UE451" s="342"/>
      <c r="UF451" s="342"/>
      <c r="UG451" s="342"/>
      <c r="UH451" s="342"/>
      <c r="UI451" s="342"/>
      <c r="UJ451" s="342"/>
      <c r="UK451" s="342"/>
      <c r="UL451" s="342"/>
      <c r="UM451" s="342"/>
      <c r="UN451" s="342"/>
      <c r="UO451" s="342"/>
      <c r="UP451" s="342"/>
      <c r="UQ451" s="342"/>
      <c r="UR451" s="342"/>
      <c r="US451" s="342"/>
      <c r="UT451" s="342"/>
      <c r="UU451" s="342"/>
      <c r="UV451" s="342"/>
      <c r="UW451" s="342"/>
      <c r="UX451" s="342"/>
      <c r="UY451" s="342"/>
      <c r="UZ451" s="342"/>
      <c r="VA451" s="342"/>
      <c r="VB451" s="342"/>
      <c r="VC451" s="342"/>
      <c r="VD451" s="342"/>
      <c r="VE451" s="342"/>
      <c r="VF451" s="342"/>
      <c r="VG451" s="342"/>
      <c r="VH451" s="342"/>
      <c r="VI451" s="342"/>
      <c r="VJ451" s="342"/>
      <c r="VK451" s="342"/>
      <c r="VL451" s="342"/>
      <c r="VM451" s="342"/>
      <c r="VN451" s="342"/>
      <c r="VO451" s="342"/>
      <c r="VP451" s="342"/>
      <c r="VQ451" s="342"/>
      <c r="VR451" s="342"/>
      <c r="VS451" s="342"/>
      <c r="VT451" s="342"/>
      <c r="VU451" s="342"/>
      <c r="VV451" s="342"/>
      <c r="VW451" s="342"/>
      <c r="VX451" s="342"/>
      <c r="VY451" s="342"/>
      <c r="VZ451" s="342"/>
      <c r="WA451" s="342"/>
      <c r="WB451" s="342"/>
      <c r="WC451" s="342"/>
      <c r="WD451" s="342"/>
      <c r="WE451" s="342"/>
      <c r="WF451" s="342"/>
      <c r="WG451" s="342"/>
      <c r="WH451" s="342"/>
      <c r="WI451" s="342"/>
      <c r="WJ451" s="342"/>
      <c r="WK451" s="342"/>
      <c r="WL451" s="342"/>
      <c r="WM451" s="342"/>
      <c r="WN451" s="342"/>
      <c r="WO451" s="342"/>
      <c r="WP451" s="342"/>
      <c r="WQ451" s="342"/>
      <c r="WR451" s="342"/>
      <c r="WS451" s="342"/>
      <c r="WT451" s="342"/>
      <c r="WU451" s="342"/>
      <c r="WV451" s="342"/>
      <c r="WW451" s="342"/>
      <c r="WX451" s="342"/>
      <c r="WY451" s="342"/>
      <c r="WZ451" s="342"/>
      <c r="XA451" s="342"/>
      <c r="XB451" s="342"/>
      <c r="XC451" s="342"/>
      <c r="XD451" s="342"/>
      <c r="XE451" s="342"/>
      <c r="XF451" s="342"/>
      <c r="XG451" s="342"/>
      <c r="XH451" s="342"/>
      <c r="XI451" s="342"/>
      <c r="XJ451" s="342"/>
      <c r="XK451" s="342"/>
      <c r="XL451" s="342"/>
      <c r="XM451" s="342"/>
      <c r="XN451" s="342"/>
      <c r="XO451" s="342"/>
      <c r="XP451" s="342"/>
      <c r="XQ451" s="342"/>
      <c r="XR451" s="342"/>
      <c r="XS451" s="342"/>
      <c r="XT451" s="342"/>
      <c r="XU451" s="342"/>
      <c r="XV451" s="342"/>
      <c r="XW451" s="342"/>
      <c r="XX451" s="342"/>
      <c r="XY451" s="342"/>
      <c r="XZ451" s="342"/>
      <c r="YA451" s="342"/>
      <c r="YB451" s="342"/>
      <c r="YC451" s="342"/>
      <c r="YD451" s="342"/>
      <c r="YE451" s="342"/>
      <c r="YF451" s="342"/>
      <c r="YG451" s="342"/>
      <c r="YH451" s="342"/>
      <c r="YI451" s="342"/>
      <c r="YJ451" s="342"/>
      <c r="YK451" s="342"/>
      <c r="YL451" s="342"/>
      <c r="YM451" s="342"/>
      <c r="YN451" s="342"/>
      <c r="YO451" s="342"/>
      <c r="YP451" s="342"/>
      <c r="YQ451" s="342"/>
      <c r="YR451" s="342"/>
      <c r="YS451" s="342"/>
      <c r="YT451" s="342"/>
      <c r="YU451" s="342"/>
      <c r="YV451" s="342"/>
      <c r="YW451" s="342"/>
      <c r="YX451" s="342"/>
      <c r="YY451" s="342"/>
      <c r="YZ451" s="342"/>
      <c r="ZA451" s="342"/>
      <c r="ZB451" s="342"/>
      <c r="ZC451" s="342"/>
      <c r="ZD451" s="342"/>
      <c r="ZE451" s="342"/>
      <c r="ZF451" s="342"/>
      <c r="ZG451" s="342"/>
      <c r="ZH451" s="342"/>
      <c r="ZI451" s="342"/>
      <c r="ZJ451" s="342"/>
      <c r="ZK451" s="342"/>
      <c r="ZL451" s="342"/>
      <c r="ZM451" s="342"/>
      <c r="ZN451" s="342"/>
      <c r="ZO451" s="342"/>
      <c r="ZP451" s="342"/>
      <c r="ZQ451" s="342"/>
      <c r="ZR451" s="342"/>
      <c r="ZS451" s="342"/>
      <c r="ZT451" s="342"/>
      <c r="ZU451" s="342"/>
      <c r="ZV451" s="342"/>
      <c r="ZW451" s="342"/>
      <c r="ZX451" s="342"/>
      <c r="ZY451" s="342"/>
      <c r="ZZ451" s="342"/>
      <c r="AAA451" s="342"/>
      <c r="AAB451" s="342"/>
      <c r="AAC451" s="342"/>
      <c r="AAD451" s="342"/>
      <c r="AAE451" s="342"/>
      <c r="AAF451" s="342"/>
      <c r="AAG451" s="342"/>
      <c r="AAH451" s="342"/>
      <c r="AAI451" s="342"/>
      <c r="AAJ451" s="342"/>
      <c r="AAK451" s="342"/>
      <c r="AAL451" s="342"/>
      <c r="AAM451" s="342"/>
      <c r="AAN451" s="342"/>
      <c r="AAO451" s="342"/>
      <c r="AAP451" s="342"/>
      <c r="AAQ451" s="342"/>
      <c r="AAR451" s="342"/>
      <c r="AAS451" s="342"/>
      <c r="AAT451" s="342"/>
      <c r="AAU451" s="342"/>
      <c r="AAV451" s="342"/>
      <c r="AAW451" s="342"/>
      <c r="AAX451" s="342"/>
      <c r="AAY451" s="342"/>
      <c r="AAZ451" s="342"/>
      <c r="ABA451" s="342"/>
      <c r="ABB451" s="342"/>
      <c r="ABC451" s="342"/>
      <c r="ABD451" s="342"/>
      <c r="ABE451" s="342"/>
      <c r="ABF451" s="342"/>
      <c r="ABG451" s="342"/>
      <c r="ABH451" s="342"/>
      <c r="ABI451" s="342"/>
      <c r="ABJ451" s="342"/>
      <c r="ABK451" s="342"/>
      <c r="ABL451" s="342"/>
      <c r="ABM451" s="342"/>
      <c r="ABN451" s="342"/>
      <c r="ABO451" s="342"/>
      <c r="ABP451" s="342"/>
      <c r="ABQ451" s="342"/>
      <c r="ABR451" s="342"/>
      <c r="ABS451" s="342"/>
      <c r="ABT451" s="342"/>
      <c r="ABU451" s="342"/>
      <c r="ABV451" s="342"/>
      <c r="ABW451" s="342"/>
      <c r="ABX451" s="342"/>
      <c r="ABY451" s="342"/>
      <c r="ABZ451" s="342"/>
      <c r="ACA451" s="342"/>
      <c r="ACB451" s="342"/>
      <c r="ACC451" s="342"/>
      <c r="ACD451" s="342"/>
      <c r="ACE451" s="342"/>
      <c r="ACF451" s="342"/>
      <c r="ACG451" s="342"/>
      <c r="ACH451" s="342"/>
      <c r="ACI451" s="342"/>
      <c r="ACJ451" s="342"/>
      <c r="ACK451" s="342"/>
      <c r="ACL451" s="342"/>
      <c r="ACM451" s="342"/>
      <c r="ACN451" s="342"/>
      <c r="ACO451" s="342"/>
      <c r="ACP451" s="342"/>
      <c r="ACQ451" s="342"/>
      <c r="ACR451" s="342"/>
      <c r="ACS451" s="342"/>
      <c r="ACT451" s="342"/>
      <c r="ACU451" s="342"/>
      <c r="ACV451" s="342"/>
      <c r="ACW451" s="342"/>
      <c r="ACX451" s="342"/>
      <c r="ACY451" s="342"/>
      <c r="ACZ451" s="342"/>
      <c r="ADA451" s="342"/>
      <c r="ADB451" s="342"/>
      <c r="ADC451" s="342"/>
      <c r="ADD451" s="342"/>
      <c r="ADE451" s="342"/>
      <c r="ADF451" s="342"/>
      <c r="ADG451" s="342"/>
      <c r="ADH451" s="342"/>
      <c r="ADI451" s="342"/>
      <c r="ADJ451" s="342"/>
      <c r="ADK451" s="342"/>
      <c r="ADL451" s="342"/>
      <c r="ADM451" s="342"/>
      <c r="ADN451" s="342"/>
      <c r="ADO451" s="342"/>
      <c r="ADP451" s="342"/>
      <c r="ADQ451" s="342"/>
      <c r="ADR451" s="342"/>
      <c r="ADS451" s="342"/>
      <c r="ADT451" s="342"/>
      <c r="ADU451" s="342"/>
      <c r="ADV451" s="342"/>
      <c r="ADW451" s="342"/>
      <c r="ADX451" s="342"/>
      <c r="ADY451" s="342"/>
      <c r="ADZ451" s="342"/>
      <c r="AEA451" s="342"/>
      <c r="AEB451" s="342"/>
      <c r="AEC451" s="342"/>
      <c r="AED451" s="342"/>
      <c r="AEE451" s="342"/>
      <c r="AEF451" s="342"/>
      <c r="AEG451" s="342"/>
      <c r="AEH451" s="342"/>
      <c r="AEI451" s="342"/>
      <c r="AEJ451" s="342"/>
      <c r="AEK451" s="342"/>
      <c r="AEL451" s="342"/>
      <c r="AEM451" s="342"/>
      <c r="AEN451" s="342"/>
      <c r="AEO451" s="342"/>
      <c r="AEP451" s="342"/>
      <c r="AEQ451" s="342"/>
      <c r="AER451" s="342"/>
      <c r="AES451" s="342"/>
      <c r="AET451" s="342"/>
      <c r="AEU451" s="342"/>
      <c r="AEV451" s="342"/>
      <c r="AEW451" s="342"/>
      <c r="AEX451" s="342"/>
      <c r="AEY451" s="342"/>
      <c r="AEZ451" s="342"/>
      <c r="AFA451" s="342"/>
      <c r="AFB451" s="342"/>
      <c r="AFC451" s="342"/>
      <c r="AFD451" s="342"/>
      <c r="AFE451" s="342"/>
      <c r="AFF451" s="342"/>
      <c r="AFG451" s="342"/>
      <c r="AFH451" s="342"/>
      <c r="AFI451" s="342"/>
      <c r="AFJ451" s="342"/>
      <c r="AFK451" s="342"/>
      <c r="AFL451" s="342"/>
      <c r="AFM451" s="342"/>
      <c r="AFN451" s="342"/>
      <c r="AFO451" s="342"/>
      <c r="AFP451" s="342"/>
      <c r="AFQ451" s="342"/>
      <c r="AFR451" s="342"/>
      <c r="AFS451" s="342"/>
      <c r="AFT451" s="342"/>
      <c r="AFU451" s="342"/>
      <c r="AFV451" s="342"/>
      <c r="AFW451" s="342"/>
      <c r="AFX451" s="342"/>
      <c r="AFY451" s="342"/>
      <c r="AFZ451" s="342"/>
      <c r="AGA451" s="342"/>
      <c r="AGB451" s="342"/>
      <c r="AGC451" s="342"/>
      <c r="AGD451" s="342"/>
      <c r="AGE451" s="342"/>
      <c r="AGF451" s="342"/>
      <c r="AGG451" s="342"/>
      <c r="AGH451" s="342"/>
      <c r="AGI451" s="342"/>
      <c r="AGJ451" s="342"/>
      <c r="AGK451" s="342"/>
      <c r="AGL451" s="342"/>
      <c r="AGM451" s="342"/>
      <c r="AGN451" s="342"/>
      <c r="AGO451" s="342"/>
      <c r="AGP451" s="342"/>
      <c r="AGQ451" s="342"/>
      <c r="AGR451" s="342"/>
      <c r="AGS451" s="342"/>
      <c r="AGT451" s="342"/>
      <c r="AGU451" s="342"/>
      <c r="AGV451" s="342"/>
      <c r="AGW451" s="342"/>
      <c r="AGX451" s="342"/>
      <c r="AGY451" s="342"/>
      <c r="AGZ451" s="342"/>
      <c r="AHA451" s="342"/>
      <c r="AHB451" s="342"/>
      <c r="AHC451" s="342"/>
      <c r="AHD451" s="342"/>
      <c r="AHE451" s="342"/>
      <c r="AHF451" s="342"/>
      <c r="AHG451" s="342"/>
      <c r="AHH451" s="342"/>
      <c r="AHI451" s="342"/>
      <c r="AHJ451" s="342"/>
      <c r="AHK451" s="342"/>
      <c r="AHL451" s="342"/>
      <c r="AHM451" s="342"/>
      <c r="AHN451" s="342"/>
      <c r="AHO451" s="342"/>
      <c r="AHP451" s="342"/>
      <c r="AHQ451" s="342"/>
      <c r="AHR451" s="342"/>
      <c r="AHS451" s="342"/>
      <c r="AHT451" s="342"/>
      <c r="AHU451" s="342"/>
      <c r="AHV451" s="342"/>
      <c r="AHW451" s="342"/>
      <c r="AHX451" s="342"/>
      <c r="AHY451" s="342"/>
      <c r="AHZ451" s="342"/>
      <c r="AIA451" s="342"/>
      <c r="AIB451" s="342"/>
      <c r="AIC451" s="342"/>
      <c r="AID451" s="342"/>
      <c r="AIE451" s="342"/>
      <c r="AIF451" s="342"/>
      <c r="AIG451" s="342"/>
      <c r="AIH451" s="342"/>
      <c r="AII451" s="342"/>
      <c r="AIJ451" s="342"/>
      <c r="AIK451" s="342"/>
      <c r="AIL451" s="342"/>
      <c r="AIM451" s="342"/>
      <c r="AIN451" s="342"/>
      <c r="AIO451" s="342"/>
      <c r="AIP451" s="342"/>
      <c r="AIQ451" s="342"/>
      <c r="AIR451" s="342"/>
      <c r="AIS451" s="342"/>
      <c r="AIT451" s="342"/>
      <c r="AIU451" s="342"/>
      <c r="AIV451" s="342"/>
      <c r="AIW451" s="342"/>
      <c r="AIX451" s="342"/>
      <c r="AIY451" s="342"/>
      <c r="AIZ451" s="342"/>
      <c r="AJA451" s="342"/>
      <c r="AJB451" s="342"/>
      <c r="AJC451" s="342"/>
      <c r="AJD451" s="342"/>
      <c r="AJE451" s="342"/>
      <c r="AJF451" s="342"/>
      <c r="AJG451" s="342"/>
      <c r="AJH451" s="342"/>
      <c r="AJI451" s="342"/>
      <c r="AJJ451" s="342"/>
      <c r="AJK451" s="342"/>
      <c r="AJL451" s="342"/>
      <c r="AJM451" s="342"/>
      <c r="AJN451" s="342"/>
      <c r="AJO451" s="342"/>
      <c r="AJP451" s="342"/>
      <c r="AJQ451" s="342"/>
      <c r="AJR451" s="342"/>
      <c r="AJS451" s="342"/>
      <c r="AJT451" s="342"/>
      <c r="AJU451" s="342"/>
      <c r="AJV451" s="342"/>
      <c r="AJW451" s="342"/>
      <c r="AJX451" s="342"/>
      <c r="AJY451" s="342"/>
      <c r="AJZ451" s="342"/>
      <c r="AKA451" s="342"/>
      <c r="AKB451" s="342"/>
      <c r="AKC451" s="342"/>
      <c r="AKD451" s="342"/>
      <c r="AKE451" s="342"/>
      <c r="AKF451" s="342"/>
      <c r="AKG451" s="342"/>
      <c r="AKH451" s="342"/>
      <c r="AKI451" s="342"/>
      <c r="AKJ451" s="342"/>
      <c r="AKK451" s="342"/>
      <c r="AKL451" s="342"/>
      <c r="AKM451" s="342"/>
      <c r="AKN451" s="342"/>
      <c r="AKO451" s="342"/>
      <c r="AKP451" s="342"/>
      <c r="AKQ451" s="342"/>
      <c r="AKR451" s="342"/>
      <c r="AKS451" s="342"/>
      <c r="AKT451" s="342"/>
      <c r="AKU451" s="342"/>
      <c r="AKV451" s="342"/>
      <c r="AKW451" s="342"/>
      <c r="AKX451" s="342"/>
      <c r="AKY451" s="342"/>
      <c r="AKZ451" s="342"/>
      <c r="ALA451" s="342"/>
      <c r="ALB451" s="342"/>
      <c r="ALC451" s="342"/>
      <c r="ALD451" s="342"/>
      <c r="ALE451" s="342"/>
      <c r="ALF451" s="342"/>
      <c r="ALG451" s="342"/>
      <c r="ALH451" s="342"/>
      <c r="ALI451" s="342"/>
      <c r="ALJ451" s="342"/>
      <c r="ALK451" s="342"/>
      <c r="ALL451" s="342"/>
      <c r="ALM451" s="342"/>
      <c r="ALN451" s="342"/>
      <c r="ALO451" s="342"/>
      <c r="ALP451" s="342"/>
      <c r="ALQ451" s="342"/>
      <c r="ALR451" s="342"/>
      <c r="ALS451" s="342"/>
      <c r="ALT451" s="342"/>
      <c r="ALU451" s="342"/>
      <c r="ALV451" s="342"/>
      <c r="ALW451" s="342"/>
      <c r="ALX451" s="342"/>
      <c r="ALY451" s="342"/>
      <c r="ALZ451" s="342"/>
      <c r="AMA451" s="342"/>
      <c r="AMB451" s="342"/>
      <c r="AMC451" s="342"/>
      <c r="AMD451" s="342"/>
      <c r="AME451" s="342"/>
      <c r="AMF451" s="342"/>
      <c r="AMG451" s="342"/>
      <c r="AMH451" s="342"/>
      <c r="AMI451" s="342"/>
      <c r="AMJ451" s="342"/>
      <c r="AMK451" s="342"/>
      <c r="AML451" s="342"/>
      <c r="AMM451" s="342"/>
      <c r="AMN451" s="342"/>
      <c r="AMO451" s="342"/>
      <c r="AMP451" s="342"/>
      <c r="AMQ451" s="342"/>
      <c r="AMR451" s="342"/>
      <c r="AMS451" s="342"/>
      <c r="AMT451" s="342"/>
      <c r="AMU451" s="342"/>
      <c r="AMV451" s="342"/>
      <c r="AMW451" s="342"/>
      <c r="AMX451" s="342"/>
      <c r="AMY451" s="342"/>
      <c r="AMZ451" s="342"/>
      <c r="ANA451" s="342"/>
      <c r="ANB451" s="342"/>
      <c r="ANC451" s="342"/>
      <c r="AND451" s="342"/>
      <c r="ANE451" s="342"/>
      <c r="ANF451" s="342"/>
      <c r="ANG451" s="342"/>
      <c r="ANH451" s="342"/>
      <c r="ANI451" s="342"/>
      <c r="ANJ451" s="342"/>
      <c r="ANK451" s="342"/>
      <c r="ANL451" s="342"/>
      <c r="ANM451" s="342"/>
      <c r="ANN451" s="342"/>
      <c r="ANO451" s="342"/>
      <c r="ANP451" s="342"/>
      <c r="ANQ451" s="342"/>
      <c r="ANR451" s="342"/>
      <c r="ANS451" s="342"/>
      <c r="ANT451" s="342"/>
      <c r="ANU451" s="342"/>
      <c r="ANV451" s="342"/>
      <c r="ANW451" s="342"/>
      <c r="ANX451" s="342"/>
      <c r="ANY451" s="342"/>
      <c r="ANZ451" s="342"/>
      <c r="AOA451" s="342"/>
      <c r="AOB451" s="342"/>
      <c r="AOC451" s="342"/>
      <c r="AOD451" s="342"/>
      <c r="AOE451" s="342"/>
      <c r="AOF451" s="342"/>
      <c r="AOG451" s="342"/>
      <c r="AOH451" s="342"/>
      <c r="AOI451" s="342"/>
      <c r="AOJ451" s="342"/>
      <c r="AOK451" s="342"/>
      <c r="AOL451" s="342"/>
      <c r="AOM451" s="342"/>
      <c r="AON451" s="342"/>
      <c r="AOO451" s="342"/>
      <c r="AOP451" s="342"/>
      <c r="AOQ451" s="342"/>
      <c r="AOR451" s="342"/>
      <c r="AOS451" s="342"/>
      <c r="AOT451" s="342"/>
      <c r="AOU451" s="342"/>
      <c r="AOV451" s="342"/>
      <c r="AOW451" s="342"/>
      <c r="AOX451" s="342"/>
      <c r="AOY451" s="342"/>
      <c r="AOZ451" s="342"/>
      <c r="APA451" s="342"/>
      <c r="APB451" s="342"/>
      <c r="APC451" s="342"/>
      <c r="APD451" s="342"/>
      <c r="APE451" s="342"/>
      <c r="APF451" s="342"/>
      <c r="APG451" s="342"/>
      <c r="APH451" s="342"/>
      <c r="API451" s="342"/>
      <c r="APJ451" s="342"/>
      <c r="APK451" s="342"/>
      <c r="APL451" s="342"/>
      <c r="APM451" s="342"/>
      <c r="APN451" s="342"/>
      <c r="APO451" s="342"/>
      <c r="APP451" s="342"/>
      <c r="APQ451" s="342"/>
      <c r="APR451" s="342"/>
      <c r="APS451" s="342"/>
      <c r="APT451" s="342"/>
      <c r="APU451" s="342"/>
      <c r="APV451" s="342"/>
      <c r="APW451" s="342"/>
      <c r="APX451" s="342"/>
      <c r="APY451" s="342"/>
      <c r="APZ451" s="342"/>
      <c r="AQA451" s="342"/>
      <c r="AQB451" s="342"/>
      <c r="AQC451" s="342"/>
      <c r="AQD451" s="342"/>
      <c r="AQE451" s="342"/>
      <c r="AQF451" s="342"/>
      <c r="AQG451" s="342"/>
      <c r="AQH451" s="342"/>
      <c r="AQI451" s="342"/>
      <c r="AQJ451" s="342"/>
      <c r="AQK451" s="342"/>
      <c r="AQL451" s="342"/>
      <c r="AQM451" s="342"/>
      <c r="AQN451" s="342"/>
      <c r="AQO451" s="342"/>
      <c r="AQP451" s="342"/>
      <c r="AQQ451" s="342"/>
      <c r="AQR451" s="342"/>
      <c r="AQS451" s="342"/>
      <c r="AQT451" s="342"/>
      <c r="AQU451" s="342"/>
      <c r="AQV451" s="342"/>
      <c r="AQW451" s="342"/>
      <c r="AQX451" s="342"/>
      <c r="AQY451" s="342"/>
      <c r="AQZ451" s="342"/>
      <c r="ARA451" s="342"/>
      <c r="ARB451" s="342"/>
      <c r="ARC451" s="342"/>
      <c r="ARD451" s="342"/>
      <c r="ARE451" s="342"/>
      <c r="ARF451" s="342"/>
      <c r="ARG451" s="342"/>
      <c r="ARH451" s="342"/>
      <c r="ARI451" s="342"/>
      <c r="ARJ451" s="342"/>
      <c r="ARK451" s="342"/>
      <c r="ARL451" s="342"/>
      <c r="ARM451" s="342"/>
      <c r="ARN451" s="342"/>
      <c r="ARO451" s="342"/>
      <c r="ARP451" s="342"/>
      <c r="ARQ451" s="342"/>
      <c r="ARR451" s="342"/>
      <c r="ARS451" s="342"/>
      <c r="ART451" s="342"/>
      <c r="ARU451" s="342"/>
      <c r="ARV451" s="342"/>
      <c r="ARW451" s="342"/>
      <c r="ARX451" s="342"/>
      <c r="ARY451" s="342"/>
      <c r="ARZ451" s="342"/>
      <c r="ASA451" s="342"/>
      <c r="ASB451" s="342"/>
      <c r="ASC451" s="342"/>
      <c r="ASD451" s="342"/>
      <c r="ASE451" s="342"/>
      <c r="ASF451" s="342"/>
      <c r="ASG451" s="342"/>
      <c r="ASH451" s="342"/>
      <c r="ASI451" s="342"/>
      <c r="ASJ451" s="342"/>
      <c r="ASK451" s="342"/>
      <c r="ASL451" s="342"/>
      <c r="ASM451" s="342"/>
      <c r="ASN451" s="342"/>
      <c r="ASO451" s="342"/>
      <c r="ASP451" s="342"/>
      <c r="ASQ451" s="342"/>
      <c r="ASR451" s="342"/>
      <c r="ASS451" s="342"/>
      <c r="AST451" s="342"/>
      <c r="ASU451" s="342"/>
      <c r="ASV451" s="342"/>
      <c r="ASW451" s="342"/>
      <c r="ASX451" s="342"/>
      <c r="ASY451" s="342"/>
      <c r="ASZ451" s="342"/>
      <c r="ATA451" s="342"/>
      <c r="ATB451" s="342"/>
      <c r="ATC451" s="342"/>
      <c r="ATD451" s="342"/>
      <c r="ATE451" s="342"/>
      <c r="ATF451" s="342"/>
      <c r="ATG451" s="342"/>
      <c r="ATH451" s="342"/>
      <c r="ATI451" s="342"/>
      <c r="ATJ451" s="342"/>
      <c r="ATK451" s="342"/>
      <c r="ATL451" s="342"/>
      <c r="ATM451" s="342"/>
      <c r="ATN451" s="342"/>
      <c r="ATO451" s="342"/>
      <c r="ATP451" s="342"/>
      <c r="ATQ451" s="342"/>
      <c r="ATR451" s="342"/>
      <c r="ATS451" s="342"/>
      <c r="ATT451" s="342"/>
      <c r="ATU451" s="342"/>
      <c r="ATV451" s="342"/>
      <c r="ATW451" s="342"/>
      <c r="ATX451" s="342"/>
      <c r="ATY451" s="342"/>
      <c r="ATZ451" s="342"/>
      <c r="AUA451" s="342"/>
      <c r="AUB451" s="342"/>
      <c r="AUC451" s="342"/>
      <c r="AUD451" s="342"/>
      <c r="AUE451" s="342"/>
      <c r="AUF451" s="342"/>
      <c r="AUG451" s="342"/>
      <c r="AUH451" s="342"/>
      <c r="AUI451" s="342"/>
      <c r="AUJ451" s="342"/>
      <c r="AUK451" s="342"/>
      <c r="AUL451" s="342"/>
      <c r="AUM451" s="342"/>
      <c r="AUN451" s="342"/>
      <c r="AUO451" s="342"/>
      <c r="AUP451" s="342"/>
      <c r="AUQ451" s="342"/>
      <c r="AUR451" s="342"/>
      <c r="AUS451" s="342"/>
      <c r="AUT451" s="342"/>
      <c r="AUU451" s="342"/>
      <c r="AUV451" s="342"/>
      <c r="AUW451" s="342"/>
      <c r="AUX451" s="342"/>
      <c r="AUY451" s="342"/>
      <c r="AUZ451" s="342"/>
      <c r="AVA451" s="342"/>
      <c r="AVB451" s="342"/>
      <c r="AVC451" s="342"/>
      <c r="AVD451" s="342"/>
      <c r="AVE451" s="342"/>
      <c r="AVF451" s="342"/>
      <c r="AVG451" s="342"/>
      <c r="AVH451" s="342"/>
      <c r="AVI451" s="342"/>
      <c r="AVJ451" s="342"/>
      <c r="AVK451" s="342"/>
      <c r="AVL451" s="342"/>
      <c r="AVM451" s="342"/>
      <c r="AVN451" s="342"/>
      <c r="AVO451" s="342"/>
      <c r="AVP451" s="342"/>
      <c r="AVQ451" s="342"/>
      <c r="AVR451" s="342"/>
      <c r="AVS451" s="342"/>
      <c r="AVT451" s="342"/>
      <c r="AVU451" s="342"/>
      <c r="AVV451" s="342"/>
      <c r="AVW451" s="342"/>
      <c r="AVX451" s="342"/>
      <c r="AVY451" s="342"/>
      <c r="AVZ451" s="342"/>
      <c r="AWA451" s="342"/>
      <c r="AWB451" s="342"/>
      <c r="AWC451" s="342"/>
      <c r="AWD451" s="342"/>
      <c r="AWE451" s="342"/>
      <c r="AWF451" s="342"/>
      <c r="AWG451" s="342"/>
      <c r="AWH451" s="342"/>
      <c r="AWI451" s="342"/>
      <c r="AWJ451" s="342"/>
      <c r="AWK451" s="342"/>
      <c r="AWL451" s="342"/>
      <c r="AWM451" s="342"/>
      <c r="AWN451" s="342"/>
      <c r="AWO451" s="342"/>
      <c r="AWP451" s="342"/>
      <c r="AWQ451" s="342"/>
      <c r="AWR451" s="342"/>
      <c r="AWS451" s="342"/>
      <c r="AWT451" s="342"/>
      <c r="AWU451" s="342"/>
      <c r="AWV451" s="342"/>
      <c r="AWW451" s="342"/>
      <c r="AWX451" s="342"/>
      <c r="AWY451" s="342"/>
      <c r="AWZ451" s="342"/>
      <c r="AXA451" s="342"/>
      <c r="AXB451" s="342"/>
      <c r="AXC451" s="342"/>
      <c r="AXD451" s="342"/>
      <c r="AXE451" s="342"/>
      <c r="AXF451" s="342"/>
      <c r="AXG451" s="342"/>
      <c r="AXH451" s="342"/>
      <c r="AXI451" s="342"/>
      <c r="AXJ451" s="342"/>
      <c r="AXK451" s="342"/>
      <c r="AXL451" s="342"/>
      <c r="AXM451" s="342"/>
      <c r="AXN451" s="342"/>
      <c r="AXO451" s="342"/>
      <c r="AXP451" s="342"/>
      <c r="AXQ451" s="342"/>
      <c r="AXR451" s="342"/>
      <c r="AXS451" s="342"/>
      <c r="AXT451" s="342"/>
      <c r="AXU451" s="342"/>
      <c r="AXV451" s="342"/>
      <c r="AXW451" s="342"/>
      <c r="AXX451" s="342"/>
      <c r="AXY451" s="342"/>
      <c r="AXZ451" s="342"/>
      <c r="AYA451" s="342"/>
      <c r="AYB451" s="342"/>
      <c r="AYC451" s="342"/>
      <c r="AYD451" s="342"/>
      <c r="AYE451" s="342"/>
      <c r="AYF451" s="342"/>
      <c r="AYG451" s="342"/>
      <c r="AYH451" s="342"/>
      <c r="AYI451" s="342"/>
      <c r="AYJ451" s="342"/>
      <c r="AYK451" s="342"/>
      <c r="AYL451" s="342"/>
      <c r="AYM451" s="342"/>
      <c r="AYN451" s="342"/>
      <c r="AYO451" s="342"/>
      <c r="AYP451" s="342"/>
      <c r="AYQ451" s="342"/>
      <c r="AYR451" s="342"/>
      <c r="AYS451" s="342"/>
      <c r="AYT451" s="342"/>
      <c r="AYU451" s="342"/>
      <c r="AYV451" s="342"/>
      <c r="AYW451" s="342"/>
      <c r="AYX451" s="342"/>
      <c r="AYY451" s="342"/>
      <c r="AYZ451" s="342"/>
      <c r="AZA451" s="342"/>
      <c r="AZB451" s="342"/>
      <c r="AZC451" s="342"/>
      <c r="AZD451" s="342"/>
      <c r="AZE451" s="342"/>
      <c r="AZF451" s="342"/>
      <c r="AZG451" s="342"/>
      <c r="AZH451" s="342"/>
      <c r="AZI451" s="342"/>
      <c r="AZJ451" s="342"/>
      <c r="AZK451" s="342"/>
      <c r="AZL451" s="342"/>
      <c r="AZM451" s="342"/>
      <c r="AZN451" s="342"/>
      <c r="AZO451" s="342"/>
      <c r="AZP451" s="342"/>
      <c r="AZQ451" s="342"/>
      <c r="AZR451" s="342"/>
      <c r="AZS451" s="342"/>
      <c r="AZT451" s="342"/>
      <c r="AZU451" s="342"/>
      <c r="AZV451" s="342"/>
      <c r="AZW451" s="342"/>
      <c r="AZX451" s="342"/>
      <c r="AZY451" s="342"/>
      <c r="AZZ451" s="342"/>
      <c r="BAA451" s="342"/>
      <c r="BAB451" s="342"/>
      <c r="BAC451" s="342"/>
      <c r="BAD451" s="342"/>
      <c r="BAE451" s="342"/>
      <c r="BAF451" s="342"/>
      <c r="BAG451" s="342"/>
      <c r="BAH451" s="342"/>
      <c r="BAI451" s="342"/>
      <c r="BAJ451" s="342"/>
      <c r="BAK451" s="342"/>
      <c r="BAL451" s="342"/>
      <c r="BAM451" s="342"/>
      <c r="BAN451" s="342"/>
      <c r="BAO451" s="342"/>
      <c r="BAP451" s="342"/>
      <c r="BAQ451" s="342"/>
      <c r="BAR451" s="342"/>
      <c r="BAS451" s="342"/>
      <c r="BAT451" s="342"/>
      <c r="BAU451" s="342"/>
      <c r="BAV451" s="342"/>
      <c r="BAW451" s="342"/>
      <c r="BAX451" s="342"/>
      <c r="BAY451" s="342"/>
      <c r="BAZ451" s="342"/>
      <c r="BBA451" s="342"/>
      <c r="BBB451" s="342"/>
      <c r="BBC451" s="342"/>
      <c r="BBD451" s="342"/>
      <c r="BBE451" s="342"/>
      <c r="BBF451" s="342"/>
      <c r="BBG451" s="342"/>
      <c r="BBH451" s="342"/>
      <c r="BBI451" s="342"/>
      <c r="BBJ451" s="342"/>
      <c r="BBK451" s="342"/>
      <c r="BBL451" s="342"/>
      <c r="BBM451" s="342"/>
      <c r="BBN451" s="342"/>
      <c r="BBO451" s="342"/>
      <c r="BBP451" s="342"/>
      <c r="BBQ451" s="342"/>
      <c r="BBR451" s="342"/>
      <c r="BBS451" s="342"/>
      <c r="BBT451" s="342"/>
      <c r="BBU451" s="342"/>
      <c r="BBV451" s="342"/>
      <c r="BBW451" s="342"/>
      <c r="BBX451" s="342"/>
      <c r="BBY451" s="342"/>
      <c r="BBZ451" s="342"/>
      <c r="BCA451" s="342"/>
      <c r="BCB451" s="342"/>
      <c r="BCC451" s="342"/>
      <c r="BCD451" s="342"/>
      <c r="BCE451" s="342"/>
      <c r="BCF451" s="342"/>
      <c r="BCG451" s="342"/>
      <c r="BCH451" s="342"/>
      <c r="BCI451" s="342"/>
      <c r="BCJ451" s="342"/>
      <c r="BCK451" s="342"/>
      <c r="BCL451" s="342"/>
      <c r="BCM451" s="342"/>
      <c r="BCN451" s="342"/>
      <c r="BCO451" s="342"/>
      <c r="BCP451" s="342"/>
      <c r="BCQ451" s="342"/>
      <c r="BCR451" s="342"/>
      <c r="BCS451" s="342"/>
      <c r="BCT451" s="342"/>
      <c r="BCU451" s="342"/>
      <c r="BCV451" s="342"/>
      <c r="BCW451" s="342"/>
      <c r="BCX451" s="342"/>
      <c r="BCY451" s="342"/>
      <c r="BCZ451" s="342"/>
      <c r="BDA451" s="342"/>
      <c r="BDB451" s="342"/>
      <c r="BDC451" s="342"/>
      <c r="BDD451" s="342"/>
      <c r="BDE451" s="342"/>
      <c r="BDF451" s="342"/>
      <c r="BDG451" s="342"/>
      <c r="BDH451" s="342"/>
      <c r="BDI451" s="342"/>
      <c r="BDJ451" s="342"/>
      <c r="BDK451" s="342"/>
      <c r="BDL451" s="342"/>
      <c r="BDM451" s="342"/>
      <c r="BDN451" s="342"/>
      <c r="BDO451" s="342"/>
      <c r="BDP451" s="342"/>
      <c r="BDQ451" s="342"/>
      <c r="BDR451" s="342"/>
      <c r="BDS451" s="342"/>
      <c r="BDT451" s="342"/>
      <c r="BDU451" s="342"/>
      <c r="BDV451" s="342"/>
      <c r="BDW451" s="342"/>
      <c r="BDX451" s="342"/>
      <c r="BDY451" s="342"/>
      <c r="BDZ451" s="342"/>
      <c r="BEA451" s="342"/>
      <c r="BEB451" s="342"/>
      <c r="BEC451" s="342"/>
      <c r="BED451" s="342"/>
      <c r="BEE451" s="342"/>
      <c r="BEF451" s="342"/>
      <c r="BEG451" s="342"/>
      <c r="BEH451" s="342"/>
      <c r="BEI451" s="342"/>
      <c r="BEJ451" s="342"/>
      <c r="BEK451" s="342"/>
      <c r="BEL451" s="342"/>
      <c r="BEM451" s="342"/>
      <c r="BEN451" s="342"/>
      <c r="BEO451" s="342"/>
      <c r="BEP451" s="342"/>
      <c r="BEQ451" s="342"/>
      <c r="BER451" s="342"/>
      <c r="BES451" s="342"/>
      <c r="BET451" s="342"/>
      <c r="BEU451" s="342"/>
      <c r="BEV451" s="342"/>
      <c r="BEW451" s="342"/>
      <c r="BEX451" s="342"/>
      <c r="BEY451" s="342"/>
      <c r="BEZ451" s="342"/>
      <c r="BFA451" s="342"/>
      <c r="BFB451" s="342"/>
      <c r="BFC451" s="342"/>
      <c r="BFD451" s="342"/>
      <c r="BFE451" s="342"/>
      <c r="BFF451" s="342"/>
      <c r="BFG451" s="342"/>
      <c r="BFH451" s="342"/>
      <c r="BFI451" s="342"/>
      <c r="BFJ451" s="342"/>
      <c r="BFK451" s="342"/>
      <c r="BFL451" s="342"/>
      <c r="BFM451" s="342"/>
      <c r="BFN451" s="342"/>
      <c r="BFO451" s="342"/>
      <c r="BFP451" s="342"/>
      <c r="BFQ451" s="342"/>
      <c r="BFR451" s="342"/>
      <c r="BFS451" s="342"/>
      <c r="BFT451" s="342"/>
      <c r="BFU451" s="342"/>
      <c r="BFV451" s="342"/>
      <c r="BFW451" s="342"/>
      <c r="BFX451" s="342"/>
      <c r="BFY451" s="342"/>
      <c r="BFZ451" s="342"/>
      <c r="BGA451" s="342"/>
      <c r="BGB451" s="342"/>
      <c r="BGC451" s="342"/>
      <c r="BGD451" s="342"/>
      <c r="BGE451" s="342"/>
      <c r="BGF451" s="342"/>
      <c r="BGG451" s="342"/>
      <c r="BGH451" s="342"/>
      <c r="BGI451" s="342"/>
      <c r="BGJ451" s="342"/>
      <c r="BGK451" s="342"/>
      <c r="BGL451" s="342"/>
      <c r="BGM451" s="342"/>
      <c r="BGN451" s="342"/>
      <c r="BGO451" s="342"/>
      <c r="BGP451" s="342"/>
      <c r="BGQ451" s="342"/>
      <c r="BGR451" s="342"/>
      <c r="BGS451" s="342"/>
      <c r="BGT451" s="342"/>
      <c r="BGU451" s="342"/>
      <c r="BGV451" s="342"/>
      <c r="BGW451" s="342"/>
      <c r="BGX451" s="342"/>
      <c r="BGY451" s="342"/>
      <c r="BGZ451" s="342"/>
      <c r="BHA451" s="342"/>
      <c r="BHB451" s="342"/>
      <c r="BHC451" s="342"/>
      <c r="BHD451" s="342"/>
      <c r="BHE451" s="342"/>
      <c r="BHF451" s="342"/>
      <c r="BHG451" s="342"/>
      <c r="BHH451" s="342"/>
      <c r="BHI451" s="342"/>
      <c r="BHJ451" s="342"/>
      <c r="BHK451" s="342"/>
      <c r="BHL451" s="342"/>
      <c r="BHM451" s="342"/>
      <c r="BHN451" s="342"/>
      <c r="BHO451" s="342"/>
      <c r="BHP451" s="342"/>
      <c r="BHQ451" s="342"/>
      <c r="BHR451" s="342"/>
      <c r="BHS451" s="342"/>
      <c r="BHT451" s="342"/>
      <c r="BHU451" s="342"/>
      <c r="BHV451" s="342"/>
      <c r="BHW451" s="342"/>
      <c r="BHX451" s="342"/>
      <c r="BHY451" s="342"/>
      <c r="BHZ451" s="342"/>
      <c r="BIA451" s="342"/>
      <c r="BIB451" s="342"/>
      <c r="BIC451" s="342"/>
      <c r="BID451" s="342"/>
      <c r="BIE451" s="342"/>
      <c r="BIF451" s="342"/>
      <c r="BIG451" s="342"/>
      <c r="BIH451" s="342"/>
      <c r="BII451" s="342"/>
      <c r="BIJ451" s="342"/>
      <c r="BIK451" s="342"/>
      <c r="BIL451" s="342"/>
      <c r="BIM451" s="342"/>
      <c r="BIN451" s="342"/>
      <c r="BIO451" s="342"/>
      <c r="BIP451" s="342"/>
      <c r="BIQ451" s="342"/>
      <c r="BIR451" s="342"/>
      <c r="BIS451" s="342"/>
      <c r="BIT451" s="342"/>
      <c r="BIU451" s="342"/>
      <c r="BIV451" s="342"/>
      <c r="BIW451" s="342"/>
      <c r="BIX451" s="342"/>
      <c r="BIY451" s="342"/>
      <c r="BIZ451" s="342"/>
      <c r="BJA451" s="342"/>
      <c r="BJB451" s="342"/>
      <c r="BJC451" s="342"/>
      <c r="BJD451" s="342"/>
      <c r="BJE451" s="342"/>
      <c r="BJF451" s="342"/>
      <c r="BJG451" s="342"/>
      <c r="BJH451" s="342"/>
      <c r="BJI451" s="342"/>
      <c r="BJJ451" s="342"/>
      <c r="BJK451" s="342"/>
      <c r="BJL451" s="342"/>
      <c r="BJM451" s="342"/>
      <c r="BJN451" s="342"/>
      <c r="BJO451" s="342"/>
      <c r="BJP451" s="342"/>
      <c r="BJQ451" s="342"/>
      <c r="BJR451" s="342"/>
      <c r="BJS451" s="342"/>
      <c r="BJT451" s="342"/>
      <c r="BJU451" s="342"/>
      <c r="BJV451" s="342"/>
      <c r="BJW451" s="342"/>
      <c r="BJX451" s="342"/>
      <c r="BJY451" s="342"/>
      <c r="BJZ451" s="342"/>
      <c r="BKA451" s="342"/>
      <c r="BKB451" s="342"/>
      <c r="BKC451" s="342"/>
      <c r="BKD451" s="342"/>
      <c r="BKE451" s="342"/>
      <c r="BKF451" s="342"/>
      <c r="BKG451" s="342"/>
      <c r="BKH451" s="342"/>
      <c r="BKI451" s="342"/>
      <c r="BKJ451" s="342"/>
      <c r="BKK451" s="342"/>
      <c r="BKL451" s="342"/>
      <c r="BKM451" s="342"/>
      <c r="BKN451" s="342"/>
      <c r="BKO451" s="342"/>
      <c r="BKP451" s="342"/>
      <c r="BKQ451" s="342"/>
      <c r="BKR451" s="342"/>
      <c r="BKS451" s="342"/>
      <c r="BKT451" s="342"/>
      <c r="BKU451" s="342"/>
      <c r="BKV451" s="342"/>
      <c r="BKW451" s="342"/>
      <c r="BKX451" s="342"/>
      <c r="BKY451" s="342"/>
      <c r="BKZ451" s="342"/>
      <c r="BLA451" s="342"/>
      <c r="BLB451" s="342"/>
      <c r="BLC451" s="342"/>
      <c r="BLD451" s="342"/>
      <c r="BLE451" s="342"/>
      <c r="BLF451" s="342"/>
      <c r="BLG451" s="342"/>
      <c r="BLH451" s="342"/>
      <c r="BLI451" s="342"/>
      <c r="BLJ451" s="342"/>
      <c r="BLK451" s="342"/>
      <c r="BLL451" s="342"/>
      <c r="BLM451" s="342"/>
      <c r="BLN451" s="342"/>
      <c r="BLO451" s="342"/>
      <c r="BLP451" s="342"/>
      <c r="BLQ451" s="342"/>
      <c r="BLR451" s="342"/>
      <c r="BLS451" s="342"/>
      <c r="BLT451" s="342"/>
      <c r="BLU451" s="342"/>
      <c r="BLV451" s="342"/>
      <c r="BLW451" s="342"/>
      <c r="BLX451" s="342"/>
      <c r="BLY451" s="342"/>
      <c r="BLZ451" s="342"/>
      <c r="BMA451" s="342"/>
      <c r="BMB451" s="342"/>
      <c r="BMC451" s="342"/>
      <c r="BMD451" s="342"/>
      <c r="BME451" s="342"/>
      <c r="BMF451" s="342"/>
      <c r="BMG451" s="342"/>
      <c r="BMH451" s="342"/>
      <c r="BMI451" s="342"/>
      <c r="BMJ451" s="342"/>
      <c r="BMK451" s="342"/>
      <c r="BML451" s="342"/>
      <c r="BMM451" s="342"/>
      <c r="BMN451" s="342"/>
      <c r="BMO451" s="342"/>
      <c r="BMP451" s="342"/>
      <c r="BMQ451" s="342"/>
      <c r="BMR451" s="342"/>
      <c r="BMS451" s="342"/>
      <c r="BMT451" s="342"/>
      <c r="BMU451" s="342"/>
      <c r="BMV451" s="342"/>
      <c r="BMW451" s="342"/>
      <c r="BMX451" s="342"/>
      <c r="BMY451" s="342"/>
      <c r="BMZ451" s="342"/>
      <c r="BNA451" s="342"/>
      <c r="BNB451" s="342"/>
      <c r="BNC451" s="342"/>
      <c r="BND451" s="342"/>
      <c r="BNE451" s="342"/>
      <c r="BNF451" s="342"/>
      <c r="BNG451" s="342"/>
      <c r="BNH451" s="342"/>
      <c r="BNI451" s="342"/>
      <c r="BNJ451" s="342"/>
      <c r="BNK451" s="342"/>
      <c r="BNL451" s="342"/>
      <c r="BNM451" s="342"/>
      <c r="BNN451" s="342"/>
      <c r="BNO451" s="342"/>
      <c r="BNP451" s="342"/>
      <c r="BNQ451" s="342"/>
      <c r="BNR451" s="342"/>
      <c r="BNS451" s="342"/>
      <c r="BNT451" s="342"/>
      <c r="BNU451" s="342"/>
      <c r="BNV451" s="342"/>
      <c r="BNW451" s="342"/>
      <c r="BNX451" s="342"/>
      <c r="BNY451" s="342"/>
      <c r="BNZ451" s="342"/>
      <c r="BOA451" s="342"/>
      <c r="BOB451" s="342"/>
      <c r="BOC451" s="342"/>
      <c r="BOD451" s="342"/>
      <c r="BOE451" s="342"/>
      <c r="BOF451" s="342"/>
      <c r="BOG451" s="342"/>
      <c r="BOH451" s="342"/>
      <c r="BOI451" s="342"/>
      <c r="BOJ451" s="342"/>
      <c r="BOK451" s="342"/>
      <c r="BOL451" s="342"/>
      <c r="BOM451" s="342"/>
      <c r="BON451" s="342"/>
      <c r="BOO451" s="342"/>
      <c r="BOP451" s="342"/>
      <c r="BOQ451" s="342"/>
      <c r="BOR451" s="342"/>
      <c r="BOS451" s="342"/>
      <c r="BOT451" s="342"/>
      <c r="BOU451" s="342"/>
      <c r="BOV451" s="342"/>
      <c r="BOW451" s="342"/>
      <c r="BOX451" s="342"/>
      <c r="BOY451" s="342"/>
      <c r="BOZ451" s="342"/>
      <c r="BPA451" s="342"/>
      <c r="BPB451" s="342"/>
      <c r="BPC451" s="342"/>
      <c r="BPD451" s="342"/>
      <c r="BPE451" s="342"/>
      <c r="BPF451" s="342"/>
      <c r="BPG451" s="342"/>
      <c r="BPH451" s="342"/>
      <c r="BPI451" s="342"/>
      <c r="BPJ451" s="342"/>
      <c r="BPK451" s="342"/>
      <c r="BPL451" s="342"/>
      <c r="BPM451" s="342"/>
      <c r="BPN451" s="342"/>
      <c r="BPO451" s="342"/>
      <c r="BPP451" s="342"/>
      <c r="BPQ451" s="342"/>
      <c r="BPR451" s="342"/>
      <c r="BPS451" s="342"/>
      <c r="BPT451" s="342"/>
      <c r="BPU451" s="342"/>
      <c r="BPV451" s="342"/>
      <c r="BPW451" s="342"/>
      <c r="BPX451" s="342"/>
      <c r="BPY451" s="342"/>
      <c r="BPZ451" s="342"/>
      <c r="BQA451" s="342"/>
      <c r="BQB451" s="342"/>
      <c r="BQC451" s="342"/>
      <c r="BQD451" s="342"/>
      <c r="BQE451" s="342"/>
      <c r="BQF451" s="342"/>
      <c r="BQG451" s="342"/>
      <c r="BQH451" s="342"/>
      <c r="BQI451" s="342"/>
      <c r="BQJ451" s="342"/>
      <c r="BQK451" s="342"/>
      <c r="BQL451" s="342"/>
      <c r="BQM451" s="342"/>
      <c r="BQN451" s="342"/>
      <c r="BQO451" s="342"/>
      <c r="BQP451" s="342"/>
      <c r="BQQ451" s="342"/>
      <c r="BQR451" s="342"/>
      <c r="BQS451" s="342"/>
      <c r="BQT451" s="342"/>
      <c r="BQU451" s="342"/>
      <c r="BQV451" s="342"/>
      <c r="BQW451" s="342"/>
      <c r="BQX451" s="342"/>
      <c r="BQY451" s="342"/>
      <c r="BQZ451" s="342"/>
      <c r="BRA451" s="342"/>
      <c r="BRB451" s="342"/>
      <c r="BRC451" s="342"/>
      <c r="BRD451" s="342"/>
      <c r="BRE451" s="342"/>
      <c r="BRF451" s="342"/>
      <c r="BRG451" s="342"/>
      <c r="BRH451" s="342"/>
      <c r="BRI451" s="342"/>
      <c r="BRJ451" s="342"/>
      <c r="BRK451" s="342"/>
      <c r="BRL451" s="342"/>
      <c r="BRM451" s="342"/>
      <c r="BRN451" s="342"/>
      <c r="BRO451" s="342"/>
      <c r="BRP451" s="342"/>
      <c r="BRQ451" s="342"/>
      <c r="BRR451" s="342"/>
      <c r="BRS451" s="342"/>
      <c r="BRT451" s="342"/>
      <c r="BRU451" s="342"/>
      <c r="BRV451" s="342"/>
      <c r="BRW451" s="342"/>
      <c r="BRX451" s="342"/>
      <c r="BRY451" s="342"/>
      <c r="BRZ451" s="342"/>
      <c r="BSA451" s="342"/>
      <c r="BSB451" s="342"/>
      <c r="BSC451" s="342"/>
      <c r="BSD451" s="342"/>
      <c r="BSE451" s="342"/>
      <c r="BSF451" s="342"/>
      <c r="BSG451" s="342"/>
      <c r="BSH451" s="342"/>
      <c r="BSI451" s="342"/>
      <c r="BSJ451" s="342"/>
      <c r="BSK451" s="342"/>
      <c r="BSL451" s="342"/>
      <c r="BSM451" s="342"/>
      <c r="BSN451" s="342"/>
      <c r="BSO451" s="342"/>
      <c r="BSP451" s="342"/>
      <c r="BSQ451" s="342"/>
      <c r="BSR451" s="342"/>
      <c r="BSS451" s="342"/>
      <c r="BST451" s="342"/>
      <c r="BSU451" s="342"/>
      <c r="BSV451" s="342"/>
      <c r="BSW451" s="342"/>
      <c r="BSX451" s="342"/>
      <c r="BSY451" s="342"/>
      <c r="BSZ451" s="342"/>
      <c r="BTA451" s="342"/>
      <c r="BTB451" s="342"/>
      <c r="BTC451" s="342"/>
      <c r="BTD451" s="342"/>
      <c r="BTE451" s="342"/>
      <c r="BTF451" s="342"/>
      <c r="BTG451" s="342"/>
      <c r="BTH451" s="342"/>
      <c r="BTI451" s="342"/>
      <c r="BTJ451" s="342"/>
      <c r="BTK451" s="342"/>
      <c r="BTL451" s="342"/>
      <c r="BTM451" s="342"/>
      <c r="BTN451" s="342"/>
      <c r="BTO451" s="342"/>
      <c r="BTP451" s="342"/>
      <c r="BTQ451" s="342"/>
      <c r="BTR451" s="342"/>
      <c r="BTS451" s="342"/>
      <c r="BTT451" s="342"/>
      <c r="BTU451" s="342"/>
      <c r="BTV451" s="342"/>
      <c r="BTW451" s="342"/>
      <c r="BTX451" s="342"/>
      <c r="BTY451" s="342"/>
      <c r="BTZ451" s="342"/>
      <c r="BUA451" s="342"/>
      <c r="BUB451" s="342"/>
      <c r="BUC451" s="342"/>
      <c r="BUD451" s="342"/>
      <c r="BUE451" s="342"/>
      <c r="BUF451" s="342"/>
      <c r="BUG451" s="342"/>
      <c r="BUH451" s="342"/>
      <c r="BUI451" s="342"/>
      <c r="BUJ451" s="342"/>
      <c r="BUK451" s="342"/>
      <c r="BUL451" s="342"/>
      <c r="BUM451" s="342"/>
      <c r="BUN451" s="342"/>
      <c r="BUO451" s="342"/>
      <c r="BUP451" s="342"/>
      <c r="BUQ451" s="342"/>
      <c r="BUR451" s="342"/>
      <c r="BUS451" s="342"/>
      <c r="BUT451" s="342"/>
      <c r="BUU451" s="342"/>
      <c r="BUV451" s="342"/>
      <c r="BUW451" s="342"/>
      <c r="BUX451" s="342"/>
      <c r="BUY451" s="342"/>
      <c r="BUZ451" s="342"/>
      <c r="BVA451" s="342"/>
      <c r="BVB451" s="342"/>
      <c r="BVC451" s="342"/>
      <c r="BVD451" s="342"/>
      <c r="BVE451" s="342"/>
      <c r="BVF451" s="342"/>
      <c r="BVG451" s="342"/>
      <c r="BVH451" s="342"/>
      <c r="BVI451" s="342"/>
      <c r="BVJ451" s="342"/>
      <c r="BVK451" s="342"/>
      <c r="BVL451" s="342"/>
      <c r="BVM451" s="342"/>
      <c r="BVN451" s="342"/>
      <c r="BVO451" s="342"/>
      <c r="BVP451" s="342"/>
      <c r="BVQ451" s="342"/>
      <c r="BVR451" s="342"/>
      <c r="BVS451" s="342"/>
      <c r="BVT451" s="342"/>
      <c r="BVU451" s="342"/>
      <c r="BVV451" s="342"/>
      <c r="BVW451" s="342"/>
      <c r="BVX451" s="342"/>
      <c r="BVY451" s="342"/>
      <c r="BVZ451" s="342"/>
      <c r="BWA451" s="342"/>
      <c r="BWB451" s="342"/>
      <c r="BWC451" s="342"/>
      <c r="BWD451" s="342"/>
      <c r="BWE451" s="342"/>
      <c r="BWF451" s="342"/>
      <c r="BWG451" s="342"/>
      <c r="BWH451" s="342"/>
      <c r="BWI451" s="342"/>
      <c r="BWJ451" s="342"/>
      <c r="BWK451" s="342"/>
      <c r="BWL451" s="342"/>
      <c r="BWM451" s="342"/>
      <c r="BWN451" s="342"/>
      <c r="BWO451" s="342"/>
      <c r="BWP451" s="342"/>
      <c r="BWQ451" s="342"/>
      <c r="BWR451" s="342"/>
      <c r="BWS451" s="342"/>
      <c r="BWT451" s="342"/>
      <c r="BWU451" s="342"/>
      <c r="BWV451" s="342"/>
      <c r="BWW451" s="342"/>
      <c r="BWX451" s="342"/>
      <c r="BWY451" s="342"/>
      <c r="BWZ451" s="342"/>
      <c r="BXA451" s="342"/>
      <c r="BXB451" s="342"/>
      <c r="BXC451" s="342"/>
      <c r="BXD451" s="342"/>
      <c r="BXE451" s="342"/>
      <c r="BXF451" s="342"/>
      <c r="BXG451" s="342"/>
      <c r="BXH451" s="342"/>
      <c r="BXI451" s="342"/>
      <c r="BXJ451" s="342"/>
      <c r="BXK451" s="342"/>
      <c r="BXL451" s="342"/>
      <c r="BXM451" s="342"/>
      <c r="BXN451" s="342"/>
      <c r="BXO451" s="342"/>
      <c r="BXP451" s="342"/>
      <c r="BXQ451" s="342"/>
      <c r="BXR451" s="342"/>
      <c r="BXS451" s="342"/>
      <c r="BXT451" s="342"/>
      <c r="BXU451" s="342"/>
      <c r="BXV451" s="342"/>
      <c r="BXW451" s="342"/>
      <c r="BXX451" s="342"/>
      <c r="BXY451" s="342"/>
      <c r="BXZ451" s="342"/>
      <c r="BYA451" s="342"/>
      <c r="BYB451" s="342"/>
      <c r="BYC451" s="342"/>
      <c r="BYD451" s="342"/>
      <c r="BYE451" s="342"/>
      <c r="BYF451" s="342"/>
      <c r="BYG451" s="342"/>
      <c r="BYH451" s="342"/>
      <c r="BYI451" s="342"/>
      <c r="BYJ451" s="342"/>
      <c r="BYK451" s="342"/>
      <c r="BYL451" s="342"/>
      <c r="BYM451" s="342"/>
      <c r="BYN451" s="342"/>
      <c r="BYO451" s="342"/>
      <c r="BYP451" s="342"/>
      <c r="BYQ451" s="342"/>
      <c r="BYR451" s="342"/>
      <c r="BYS451" s="342"/>
      <c r="BYT451" s="342"/>
      <c r="BYU451" s="342"/>
      <c r="BYV451" s="342"/>
      <c r="BYW451" s="342"/>
      <c r="BYX451" s="342"/>
      <c r="BYY451" s="342"/>
      <c r="BYZ451" s="342"/>
      <c r="BZA451" s="342"/>
      <c r="BZB451" s="342"/>
      <c r="BZC451" s="342"/>
      <c r="BZD451" s="342"/>
      <c r="BZE451" s="342"/>
      <c r="BZF451" s="342"/>
      <c r="BZG451" s="342"/>
      <c r="BZH451" s="342"/>
      <c r="BZI451" s="342"/>
      <c r="BZJ451" s="342"/>
      <c r="BZK451" s="342"/>
      <c r="BZL451" s="342"/>
      <c r="BZM451" s="342"/>
      <c r="BZN451" s="342"/>
      <c r="BZO451" s="342"/>
      <c r="BZP451" s="342"/>
      <c r="BZQ451" s="342"/>
      <c r="BZR451" s="342"/>
      <c r="BZS451" s="342"/>
      <c r="BZT451" s="342"/>
      <c r="BZU451" s="342"/>
      <c r="BZV451" s="342"/>
      <c r="BZW451" s="342"/>
      <c r="BZX451" s="342"/>
      <c r="BZY451" s="342"/>
      <c r="BZZ451" s="342"/>
      <c r="CAA451" s="342"/>
      <c r="CAB451" s="342"/>
      <c r="CAC451" s="342"/>
      <c r="CAD451" s="342"/>
      <c r="CAE451" s="342"/>
      <c r="CAF451" s="342"/>
      <c r="CAG451" s="342"/>
      <c r="CAH451" s="342"/>
      <c r="CAI451" s="342"/>
      <c r="CAJ451" s="342"/>
      <c r="CAK451" s="342"/>
      <c r="CAL451" s="342"/>
      <c r="CAM451" s="342"/>
      <c r="CAN451" s="342"/>
      <c r="CAO451" s="342"/>
      <c r="CAP451" s="342"/>
      <c r="CAQ451" s="342"/>
      <c r="CAR451" s="342"/>
      <c r="CAS451" s="342"/>
      <c r="CAT451" s="342"/>
      <c r="CAU451" s="342"/>
      <c r="CAV451" s="342"/>
      <c r="CAW451" s="342"/>
      <c r="CAX451" s="342"/>
      <c r="CAY451" s="342"/>
      <c r="CAZ451" s="342"/>
      <c r="CBA451" s="342"/>
      <c r="CBB451" s="342"/>
      <c r="CBC451" s="342"/>
      <c r="CBD451" s="342"/>
      <c r="CBE451" s="342"/>
      <c r="CBF451" s="342"/>
      <c r="CBG451" s="342"/>
      <c r="CBH451" s="342"/>
      <c r="CBI451" s="342"/>
      <c r="CBJ451" s="342"/>
      <c r="CBK451" s="342"/>
      <c r="CBL451" s="342"/>
      <c r="CBM451" s="342"/>
      <c r="CBN451" s="342"/>
      <c r="CBO451" s="342"/>
      <c r="CBP451" s="342"/>
      <c r="CBQ451" s="342"/>
      <c r="CBR451" s="342"/>
      <c r="CBS451" s="342"/>
      <c r="CBT451" s="342"/>
      <c r="CBU451" s="342"/>
      <c r="CBV451" s="342"/>
      <c r="CBW451" s="342"/>
      <c r="CBX451" s="342"/>
      <c r="CBY451" s="342"/>
      <c r="CBZ451" s="342"/>
      <c r="CCA451" s="342"/>
      <c r="CCB451" s="342"/>
      <c r="CCC451" s="342"/>
      <c r="CCD451" s="342"/>
      <c r="CCE451" s="342"/>
      <c r="CCF451" s="342"/>
      <c r="CCG451" s="342"/>
      <c r="CCH451" s="342"/>
      <c r="CCI451" s="342"/>
      <c r="CCJ451" s="342"/>
      <c r="CCK451" s="342"/>
      <c r="CCL451" s="342"/>
      <c r="CCM451" s="342"/>
      <c r="CCN451" s="342"/>
      <c r="CCO451" s="342"/>
      <c r="CCP451" s="342"/>
      <c r="CCQ451" s="342"/>
      <c r="CCR451" s="342"/>
      <c r="CCS451" s="342"/>
      <c r="CCT451" s="342"/>
      <c r="CCU451" s="342"/>
      <c r="CCV451" s="342"/>
      <c r="CCW451" s="342"/>
      <c r="CCX451" s="342"/>
      <c r="CCY451" s="342"/>
      <c r="CCZ451" s="342"/>
      <c r="CDA451" s="342"/>
      <c r="CDB451" s="342"/>
      <c r="CDC451" s="342"/>
      <c r="CDD451" s="342"/>
      <c r="CDE451" s="342"/>
      <c r="CDF451" s="342"/>
      <c r="CDG451" s="342"/>
      <c r="CDH451" s="342"/>
      <c r="CDI451" s="342"/>
      <c r="CDJ451" s="342"/>
      <c r="CDK451" s="342"/>
      <c r="CDL451" s="342"/>
      <c r="CDM451" s="342"/>
      <c r="CDN451" s="342"/>
      <c r="CDO451" s="342"/>
      <c r="CDP451" s="342"/>
      <c r="CDQ451" s="342"/>
      <c r="CDR451" s="342"/>
      <c r="CDS451" s="342"/>
      <c r="CDT451" s="342"/>
      <c r="CDU451" s="342"/>
      <c r="CDV451" s="342"/>
      <c r="CDW451" s="342"/>
      <c r="CDX451" s="342"/>
      <c r="CDY451" s="342"/>
      <c r="CDZ451" s="342"/>
      <c r="CEA451" s="342"/>
      <c r="CEB451" s="342"/>
      <c r="CEC451" s="342"/>
      <c r="CED451" s="342"/>
      <c r="CEE451" s="342"/>
      <c r="CEF451" s="342"/>
      <c r="CEG451" s="342"/>
      <c r="CEH451" s="342"/>
      <c r="CEI451" s="342"/>
      <c r="CEJ451" s="342"/>
      <c r="CEK451" s="342"/>
      <c r="CEL451" s="342"/>
      <c r="CEM451" s="342"/>
      <c r="CEN451" s="342"/>
      <c r="CEO451" s="342"/>
      <c r="CEP451" s="342"/>
      <c r="CEQ451" s="342"/>
      <c r="CER451" s="342"/>
      <c r="CES451" s="342"/>
      <c r="CET451" s="342"/>
      <c r="CEU451" s="342"/>
      <c r="CEV451" s="342"/>
      <c r="CEW451" s="342"/>
      <c r="CEX451" s="342"/>
      <c r="CEY451" s="342"/>
      <c r="CEZ451" s="342"/>
      <c r="CFA451" s="342"/>
      <c r="CFB451" s="342"/>
      <c r="CFC451" s="342"/>
      <c r="CFD451" s="342"/>
      <c r="CFE451" s="342"/>
      <c r="CFF451" s="342"/>
      <c r="CFG451" s="342"/>
      <c r="CFH451" s="342"/>
      <c r="CFI451" s="342"/>
      <c r="CFJ451" s="342"/>
      <c r="CFK451" s="342"/>
      <c r="CFL451" s="342"/>
      <c r="CFM451" s="342"/>
      <c r="CFN451" s="342"/>
      <c r="CFO451" s="342"/>
      <c r="CFP451" s="342"/>
      <c r="CFQ451" s="342"/>
      <c r="CFR451" s="342"/>
      <c r="CFS451" s="342"/>
      <c r="CFT451" s="342"/>
      <c r="CFU451" s="342"/>
      <c r="CFV451" s="342"/>
      <c r="CFW451" s="342"/>
      <c r="CFX451" s="342"/>
      <c r="CFY451" s="342"/>
      <c r="CFZ451" s="342"/>
      <c r="CGA451" s="342"/>
      <c r="CGB451" s="342"/>
      <c r="CGC451" s="342"/>
      <c r="CGD451" s="342"/>
      <c r="CGE451" s="342"/>
      <c r="CGF451" s="342"/>
      <c r="CGG451" s="342"/>
      <c r="CGH451" s="342"/>
      <c r="CGI451" s="342"/>
      <c r="CGJ451" s="342"/>
      <c r="CGK451" s="342"/>
      <c r="CGL451" s="342"/>
      <c r="CGM451" s="342"/>
      <c r="CGN451" s="342"/>
      <c r="CGO451" s="342"/>
      <c r="CGP451" s="342"/>
      <c r="CGQ451" s="342"/>
      <c r="CGR451" s="342"/>
      <c r="CGS451" s="342"/>
      <c r="CGT451" s="342"/>
      <c r="CGU451" s="342"/>
      <c r="CGV451" s="342"/>
      <c r="CGW451" s="342"/>
      <c r="CGX451" s="342"/>
      <c r="CGY451" s="342"/>
      <c r="CGZ451" s="342"/>
      <c r="CHA451" s="342"/>
      <c r="CHB451" s="342"/>
      <c r="CHC451" s="342"/>
      <c r="CHD451" s="342"/>
      <c r="CHE451" s="342"/>
      <c r="CHF451" s="342"/>
      <c r="CHG451" s="342"/>
      <c r="CHH451" s="342"/>
      <c r="CHI451" s="342"/>
      <c r="CHJ451" s="342"/>
      <c r="CHK451" s="342"/>
      <c r="CHL451" s="342"/>
      <c r="CHM451" s="342"/>
      <c r="CHN451" s="342"/>
      <c r="CHO451" s="342"/>
      <c r="CHP451" s="342"/>
      <c r="CHQ451" s="342"/>
      <c r="CHR451" s="342"/>
      <c r="CHS451" s="342"/>
      <c r="CHT451" s="342"/>
      <c r="CHU451" s="342"/>
      <c r="CHV451" s="342"/>
      <c r="CHW451" s="342"/>
      <c r="CHX451" s="342"/>
      <c r="CHY451" s="342"/>
      <c r="CHZ451" s="342"/>
      <c r="CIA451" s="342"/>
      <c r="CIB451" s="342"/>
      <c r="CIC451" s="342"/>
      <c r="CID451" s="342"/>
      <c r="CIE451" s="342"/>
      <c r="CIF451" s="342"/>
      <c r="CIG451" s="342"/>
      <c r="CIH451" s="342"/>
      <c r="CII451" s="342"/>
      <c r="CIJ451" s="342"/>
      <c r="CIK451" s="342"/>
      <c r="CIL451" s="342"/>
      <c r="CIM451" s="342"/>
      <c r="CIN451" s="342"/>
      <c r="CIO451" s="342"/>
      <c r="CIP451" s="342"/>
      <c r="CIQ451" s="342"/>
      <c r="CIR451" s="342"/>
      <c r="CIS451" s="342"/>
      <c r="CIT451" s="342"/>
      <c r="CIU451" s="342"/>
      <c r="CIV451" s="342"/>
      <c r="CIW451" s="342"/>
      <c r="CIX451" s="342"/>
      <c r="CIY451" s="342"/>
      <c r="CIZ451" s="342"/>
      <c r="CJA451" s="342"/>
      <c r="CJB451" s="342"/>
      <c r="CJC451" s="342"/>
      <c r="CJD451" s="342"/>
      <c r="CJE451" s="342"/>
      <c r="CJF451" s="342"/>
      <c r="CJG451" s="342"/>
      <c r="CJH451" s="342"/>
      <c r="CJI451" s="342"/>
      <c r="CJJ451" s="342"/>
      <c r="CJK451" s="342"/>
      <c r="CJL451" s="342"/>
      <c r="CJM451" s="342"/>
      <c r="CJN451" s="342"/>
      <c r="CJO451" s="342"/>
      <c r="CJP451" s="342"/>
      <c r="CJQ451" s="342"/>
      <c r="CJR451" s="342"/>
      <c r="CJS451" s="342"/>
      <c r="CJT451" s="342"/>
      <c r="CJU451" s="342"/>
      <c r="CJV451" s="342"/>
      <c r="CJW451" s="342"/>
      <c r="CJX451" s="342"/>
      <c r="CJY451" s="342"/>
      <c r="CJZ451" s="342"/>
      <c r="CKA451" s="342"/>
      <c r="CKB451" s="342"/>
      <c r="CKC451" s="342"/>
      <c r="CKD451" s="342"/>
      <c r="CKE451" s="342"/>
      <c r="CKF451" s="342"/>
      <c r="CKG451" s="342"/>
      <c r="CKH451" s="342"/>
      <c r="CKI451" s="342"/>
      <c r="CKJ451" s="342"/>
      <c r="CKK451" s="342"/>
      <c r="CKL451" s="342"/>
      <c r="CKM451" s="342"/>
      <c r="CKN451" s="342"/>
      <c r="CKO451" s="342"/>
      <c r="CKP451" s="342"/>
      <c r="CKQ451" s="342"/>
      <c r="CKR451" s="342"/>
      <c r="CKS451" s="342"/>
      <c r="CKT451" s="342"/>
      <c r="CKU451" s="342"/>
      <c r="CKV451" s="342"/>
      <c r="CKW451" s="342"/>
      <c r="CKX451" s="342"/>
      <c r="CKY451" s="342"/>
      <c r="CKZ451" s="342"/>
      <c r="CLA451" s="342"/>
      <c r="CLB451" s="342"/>
      <c r="CLC451" s="342"/>
      <c r="CLD451" s="342"/>
      <c r="CLE451" s="342"/>
      <c r="CLF451" s="342"/>
      <c r="CLG451" s="342"/>
      <c r="CLH451" s="342"/>
      <c r="CLI451" s="342"/>
      <c r="CLJ451" s="342"/>
      <c r="CLK451" s="342"/>
      <c r="CLL451" s="342"/>
      <c r="CLM451" s="342"/>
      <c r="CLN451" s="342"/>
      <c r="CLO451" s="342"/>
      <c r="CLP451" s="342"/>
      <c r="CLQ451" s="342"/>
      <c r="CLR451" s="342"/>
      <c r="CLS451" s="342"/>
      <c r="CLT451" s="342"/>
      <c r="CLU451" s="342"/>
      <c r="CLV451" s="342"/>
      <c r="CLW451" s="342"/>
      <c r="CLX451" s="342"/>
      <c r="CLY451" s="342"/>
      <c r="CLZ451" s="342"/>
      <c r="CMA451" s="342"/>
      <c r="CMB451" s="342"/>
      <c r="CMC451" s="342"/>
      <c r="CMD451" s="342"/>
      <c r="CME451" s="342"/>
      <c r="CMF451" s="342"/>
      <c r="CMG451" s="342"/>
      <c r="CMH451" s="342"/>
      <c r="CMI451" s="342"/>
      <c r="CMJ451" s="342"/>
      <c r="CMK451" s="342"/>
      <c r="CML451" s="342"/>
      <c r="CMM451" s="342"/>
      <c r="CMN451" s="342"/>
      <c r="CMO451" s="342"/>
      <c r="CMP451" s="342"/>
      <c r="CMQ451" s="342"/>
      <c r="CMR451" s="342"/>
      <c r="CMS451" s="342"/>
      <c r="CMT451" s="342"/>
      <c r="CMU451" s="342"/>
      <c r="CMV451" s="342"/>
      <c r="CMW451" s="342"/>
      <c r="CMX451" s="342"/>
      <c r="CMY451" s="342"/>
      <c r="CMZ451" s="342"/>
      <c r="CNA451" s="342"/>
      <c r="CNB451" s="342"/>
      <c r="CNC451" s="342"/>
      <c r="CND451" s="342"/>
      <c r="CNE451" s="342"/>
      <c r="CNF451" s="342"/>
      <c r="CNG451" s="342"/>
      <c r="CNH451" s="342"/>
      <c r="CNI451" s="342"/>
      <c r="CNJ451" s="342"/>
      <c r="CNK451" s="342"/>
      <c r="CNL451" s="342"/>
      <c r="CNM451" s="342"/>
      <c r="CNN451" s="342"/>
      <c r="CNO451" s="342"/>
      <c r="CNP451" s="342"/>
      <c r="CNQ451" s="342"/>
      <c r="CNR451" s="342"/>
      <c r="CNS451" s="342"/>
      <c r="CNT451" s="342"/>
      <c r="CNU451" s="342"/>
      <c r="CNV451" s="342"/>
      <c r="CNW451" s="342"/>
      <c r="CNX451" s="342"/>
      <c r="CNY451" s="342"/>
      <c r="CNZ451" s="342"/>
      <c r="COA451" s="342"/>
      <c r="COB451" s="342"/>
      <c r="COC451" s="342"/>
      <c r="COD451" s="342"/>
      <c r="COE451" s="342"/>
      <c r="COF451" s="342"/>
      <c r="COG451" s="342"/>
      <c r="COH451" s="342"/>
      <c r="COI451" s="342"/>
      <c r="COJ451" s="342"/>
      <c r="COK451" s="342"/>
      <c r="COL451" s="342"/>
      <c r="COM451" s="342"/>
      <c r="CON451" s="342"/>
      <c r="COO451" s="342"/>
      <c r="COP451" s="342"/>
      <c r="COQ451" s="342"/>
      <c r="COR451" s="342"/>
      <c r="COS451" s="342"/>
      <c r="COT451" s="342"/>
      <c r="COU451" s="342"/>
      <c r="COV451" s="342"/>
      <c r="COW451" s="342"/>
      <c r="COX451" s="342"/>
      <c r="COY451" s="342"/>
      <c r="COZ451" s="342"/>
      <c r="CPA451" s="342"/>
      <c r="CPB451" s="342"/>
      <c r="CPC451" s="342"/>
      <c r="CPD451" s="342"/>
      <c r="CPE451" s="342"/>
      <c r="CPF451" s="342"/>
      <c r="CPG451" s="342"/>
      <c r="CPH451" s="342"/>
      <c r="CPI451" s="342"/>
      <c r="CPJ451" s="342"/>
      <c r="CPK451" s="342"/>
      <c r="CPL451" s="342"/>
      <c r="CPM451" s="342"/>
      <c r="CPN451" s="342"/>
      <c r="CPO451" s="342"/>
      <c r="CPP451" s="342"/>
      <c r="CPQ451" s="342"/>
      <c r="CPR451" s="342"/>
      <c r="CPS451" s="342"/>
      <c r="CPT451" s="342"/>
      <c r="CPU451" s="342"/>
      <c r="CPV451" s="342"/>
      <c r="CPW451" s="342"/>
      <c r="CPX451" s="342"/>
      <c r="CPY451" s="342"/>
      <c r="CPZ451" s="342"/>
      <c r="CQA451" s="342"/>
      <c r="CQB451" s="342"/>
      <c r="CQC451" s="342"/>
      <c r="CQD451" s="342"/>
      <c r="CQE451" s="342"/>
      <c r="CQF451" s="342"/>
      <c r="CQG451" s="342"/>
      <c r="CQH451" s="342"/>
      <c r="CQI451" s="342"/>
      <c r="CQJ451" s="342"/>
      <c r="CQK451" s="342"/>
      <c r="CQL451" s="342"/>
      <c r="CQM451" s="342"/>
      <c r="CQN451" s="342"/>
      <c r="CQO451" s="342"/>
      <c r="CQP451" s="342"/>
      <c r="CQQ451" s="342"/>
      <c r="CQR451" s="342"/>
      <c r="CQS451" s="342"/>
      <c r="CQT451" s="342"/>
      <c r="CQU451" s="342"/>
      <c r="CQV451" s="342"/>
      <c r="CQW451" s="342"/>
      <c r="CQX451" s="342"/>
      <c r="CQY451" s="342"/>
      <c r="CQZ451" s="342"/>
      <c r="CRA451" s="342"/>
      <c r="CRB451" s="342"/>
      <c r="CRC451" s="342"/>
      <c r="CRD451" s="342"/>
      <c r="CRE451" s="342"/>
      <c r="CRF451" s="342"/>
      <c r="CRG451" s="342"/>
      <c r="CRH451" s="342"/>
      <c r="CRI451" s="342"/>
      <c r="CRJ451" s="342"/>
      <c r="CRK451" s="342"/>
      <c r="CRL451" s="342"/>
      <c r="CRM451" s="342"/>
      <c r="CRN451" s="342"/>
      <c r="CRO451" s="342"/>
      <c r="CRP451" s="342"/>
      <c r="CRQ451" s="342"/>
      <c r="CRR451" s="342"/>
      <c r="CRS451" s="342"/>
      <c r="CRT451" s="342"/>
      <c r="CRU451" s="342"/>
      <c r="CRV451" s="342"/>
      <c r="CRW451" s="342"/>
      <c r="CRX451" s="342"/>
      <c r="CRY451" s="342"/>
      <c r="CRZ451" s="342"/>
      <c r="CSA451" s="342"/>
      <c r="CSB451" s="342"/>
      <c r="CSC451" s="342"/>
      <c r="CSD451" s="342"/>
      <c r="CSE451" s="342"/>
      <c r="CSF451" s="342"/>
      <c r="CSG451" s="342"/>
      <c r="CSH451" s="342"/>
      <c r="CSI451" s="342"/>
      <c r="CSJ451" s="342"/>
      <c r="CSK451" s="342"/>
      <c r="CSL451" s="342"/>
      <c r="CSM451" s="342"/>
      <c r="CSN451" s="342"/>
      <c r="CSO451" s="342"/>
      <c r="CSP451" s="342"/>
      <c r="CSQ451" s="342"/>
      <c r="CSR451" s="342"/>
      <c r="CSS451" s="342"/>
      <c r="CST451" s="342"/>
      <c r="CSU451" s="342"/>
      <c r="CSV451" s="342"/>
      <c r="CSW451" s="342"/>
      <c r="CSX451" s="342"/>
      <c r="CSY451" s="342"/>
      <c r="CSZ451" s="342"/>
      <c r="CTA451" s="342"/>
      <c r="CTB451" s="342"/>
      <c r="CTC451" s="342"/>
      <c r="CTD451" s="342"/>
      <c r="CTE451" s="342"/>
      <c r="CTF451" s="342"/>
      <c r="CTG451" s="342"/>
      <c r="CTH451" s="342"/>
      <c r="CTI451" s="342"/>
      <c r="CTJ451" s="342"/>
      <c r="CTK451" s="342"/>
      <c r="CTL451" s="342"/>
      <c r="CTM451" s="342"/>
      <c r="CTN451" s="342"/>
      <c r="CTO451" s="342"/>
      <c r="CTP451" s="342"/>
      <c r="CTQ451" s="342"/>
      <c r="CTR451" s="342"/>
      <c r="CTS451" s="342"/>
      <c r="CTT451" s="342"/>
      <c r="CTU451" s="342"/>
      <c r="CTV451" s="342"/>
      <c r="CTW451" s="342"/>
      <c r="CTX451" s="342"/>
      <c r="CTY451" s="342"/>
      <c r="CTZ451" s="342"/>
      <c r="CUA451" s="342"/>
      <c r="CUB451" s="342"/>
      <c r="CUC451" s="342"/>
      <c r="CUD451" s="342"/>
      <c r="CUE451" s="342"/>
      <c r="CUF451" s="342"/>
      <c r="CUG451" s="342"/>
      <c r="CUH451" s="342"/>
      <c r="CUI451" s="342"/>
      <c r="CUJ451" s="342"/>
      <c r="CUK451" s="342"/>
      <c r="CUL451" s="342"/>
      <c r="CUM451" s="342"/>
      <c r="CUN451" s="342"/>
      <c r="CUO451" s="342"/>
      <c r="CUP451" s="342"/>
      <c r="CUQ451" s="342"/>
      <c r="CUR451" s="342"/>
      <c r="CUS451" s="342"/>
      <c r="CUT451" s="342"/>
      <c r="CUU451" s="342"/>
      <c r="CUV451" s="342"/>
      <c r="CUW451" s="342"/>
      <c r="CUX451" s="342"/>
      <c r="CUY451" s="342"/>
      <c r="CUZ451" s="342"/>
      <c r="CVA451" s="342"/>
      <c r="CVB451" s="342"/>
      <c r="CVC451" s="342"/>
      <c r="CVD451" s="342"/>
      <c r="CVE451" s="342"/>
      <c r="CVF451" s="342"/>
      <c r="CVG451" s="342"/>
      <c r="CVH451" s="342"/>
      <c r="CVI451" s="342"/>
      <c r="CVJ451" s="342"/>
      <c r="CVK451" s="342"/>
      <c r="CVL451" s="342"/>
      <c r="CVM451" s="342"/>
      <c r="CVN451" s="342"/>
      <c r="CVO451" s="342"/>
      <c r="CVP451" s="342"/>
      <c r="CVQ451" s="342"/>
      <c r="CVR451" s="342"/>
      <c r="CVS451" s="342"/>
      <c r="CVT451" s="342"/>
      <c r="CVU451" s="342"/>
      <c r="CVV451" s="342"/>
      <c r="CVW451" s="342"/>
      <c r="CVX451" s="342"/>
      <c r="CVY451" s="342"/>
      <c r="CVZ451" s="342"/>
      <c r="CWA451" s="342"/>
      <c r="CWB451" s="342"/>
      <c r="CWC451" s="342"/>
      <c r="CWD451" s="342"/>
      <c r="CWE451" s="342"/>
      <c r="CWF451" s="342"/>
      <c r="CWG451" s="342"/>
      <c r="CWH451" s="342"/>
      <c r="CWI451" s="342"/>
      <c r="CWJ451" s="342"/>
      <c r="CWK451" s="342"/>
      <c r="CWL451" s="342"/>
      <c r="CWM451" s="342"/>
      <c r="CWN451" s="342"/>
      <c r="CWO451" s="342"/>
      <c r="CWP451" s="342"/>
      <c r="CWQ451" s="342"/>
      <c r="CWR451" s="342"/>
      <c r="CWS451" s="342"/>
      <c r="CWT451" s="342"/>
      <c r="CWU451" s="342"/>
      <c r="CWV451" s="342"/>
      <c r="CWW451" s="342"/>
      <c r="CWX451" s="342"/>
      <c r="CWY451" s="342"/>
      <c r="CWZ451" s="342"/>
      <c r="CXA451" s="342"/>
      <c r="CXB451" s="342"/>
      <c r="CXC451" s="342"/>
      <c r="CXD451" s="342"/>
      <c r="CXE451" s="342"/>
      <c r="CXF451" s="342"/>
      <c r="CXG451" s="342"/>
      <c r="CXH451" s="342"/>
      <c r="CXI451" s="342"/>
      <c r="CXJ451" s="342"/>
      <c r="CXK451" s="342"/>
      <c r="CXL451" s="342"/>
      <c r="CXM451" s="342"/>
      <c r="CXN451" s="342"/>
      <c r="CXO451" s="342"/>
      <c r="CXP451" s="342"/>
      <c r="CXQ451" s="342"/>
      <c r="CXR451" s="342"/>
      <c r="CXS451" s="342"/>
      <c r="CXT451" s="342"/>
      <c r="CXU451" s="342"/>
      <c r="CXV451" s="342"/>
      <c r="CXW451" s="342"/>
      <c r="CXX451" s="342"/>
      <c r="CXY451" s="342"/>
      <c r="CXZ451" s="342"/>
      <c r="CYA451" s="342"/>
      <c r="CYB451" s="342"/>
      <c r="CYC451" s="342"/>
      <c r="CYD451" s="342"/>
      <c r="CYE451" s="342"/>
      <c r="CYF451" s="342"/>
      <c r="CYG451" s="342"/>
      <c r="CYH451" s="342"/>
      <c r="CYI451" s="342"/>
      <c r="CYJ451" s="342"/>
      <c r="CYK451" s="342"/>
      <c r="CYL451" s="342"/>
      <c r="CYM451" s="342"/>
      <c r="CYN451" s="342"/>
      <c r="CYO451" s="342"/>
      <c r="CYP451" s="342"/>
      <c r="CYQ451" s="342"/>
      <c r="CYR451" s="342"/>
      <c r="CYS451" s="342"/>
      <c r="CYT451" s="342"/>
      <c r="CYU451" s="342"/>
      <c r="CYV451" s="342"/>
      <c r="CYW451" s="342"/>
      <c r="CYX451" s="342"/>
      <c r="CYY451" s="342"/>
      <c r="CYZ451" s="342"/>
      <c r="CZA451" s="342"/>
      <c r="CZB451" s="342"/>
      <c r="CZC451" s="342"/>
      <c r="CZD451" s="342"/>
      <c r="CZE451" s="342"/>
      <c r="CZF451" s="342"/>
      <c r="CZG451" s="342"/>
      <c r="CZH451" s="342"/>
      <c r="CZI451" s="342"/>
      <c r="CZJ451" s="342"/>
      <c r="CZK451" s="342"/>
      <c r="CZL451" s="342"/>
      <c r="CZM451" s="342"/>
      <c r="CZN451" s="342"/>
      <c r="CZO451" s="342"/>
      <c r="CZP451" s="342"/>
      <c r="CZQ451" s="342"/>
      <c r="CZR451" s="342"/>
      <c r="CZS451" s="342"/>
      <c r="CZT451" s="342"/>
      <c r="CZU451" s="342"/>
      <c r="CZV451" s="342"/>
      <c r="CZW451" s="342"/>
      <c r="CZX451" s="342"/>
      <c r="CZY451" s="342"/>
      <c r="CZZ451" s="342"/>
      <c r="DAA451" s="342"/>
      <c r="DAB451" s="342"/>
      <c r="DAC451" s="342"/>
      <c r="DAD451" s="342"/>
      <c r="DAE451" s="342"/>
      <c r="DAF451" s="342"/>
      <c r="DAG451" s="342"/>
      <c r="DAH451" s="342"/>
      <c r="DAI451" s="342"/>
      <c r="DAJ451" s="342"/>
      <c r="DAK451" s="342"/>
      <c r="DAL451" s="342"/>
      <c r="DAM451" s="342"/>
      <c r="DAN451" s="342"/>
      <c r="DAO451" s="342"/>
      <c r="DAP451" s="342"/>
      <c r="DAQ451" s="342"/>
      <c r="DAR451" s="342"/>
      <c r="DAS451" s="342"/>
      <c r="DAT451" s="342"/>
      <c r="DAU451" s="342"/>
      <c r="DAV451" s="342"/>
      <c r="DAW451" s="342"/>
      <c r="DAX451" s="342"/>
      <c r="DAY451" s="342"/>
      <c r="DAZ451" s="342"/>
      <c r="DBA451" s="342"/>
      <c r="DBB451" s="342"/>
      <c r="DBC451" s="342"/>
      <c r="DBD451" s="342"/>
      <c r="DBE451" s="342"/>
      <c r="DBF451" s="342"/>
      <c r="DBG451" s="342"/>
      <c r="DBH451" s="342"/>
      <c r="DBI451" s="342"/>
      <c r="DBJ451" s="342"/>
      <c r="DBK451" s="342"/>
      <c r="DBL451" s="342"/>
      <c r="DBM451" s="342"/>
      <c r="DBN451" s="342"/>
      <c r="DBO451" s="342"/>
      <c r="DBP451" s="342"/>
      <c r="DBQ451" s="342"/>
      <c r="DBR451" s="342"/>
      <c r="DBS451" s="342"/>
      <c r="DBT451" s="342"/>
      <c r="DBU451" s="342"/>
      <c r="DBV451" s="342"/>
      <c r="DBW451" s="342"/>
      <c r="DBX451" s="342"/>
      <c r="DBY451" s="342"/>
      <c r="DBZ451" s="342"/>
      <c r="DCA451" s="342"/>
      <c r="DCB451" s="342"/>
      <c r="DCC451" s="342"/>
      <c r="DCD451" s="342"/>
      <c r="DCE451" s="342"/>
      <c r="DCF451" s="342"/>
      <c r="DCG451" s="342"/>
      <c r="DCH451" s="342"/>
      <c r="DCI451" s="342"/>
      <c r="DCJ451" s="342"/>
      <c r="DCK451" s="342"/>
      <c r="DCL451" s="342"/>
      <c r="DCM451" s="342"/>
      <c r="DCN451" s="342"/>
      <c r="DCO451" s="342"/>
      <c r="DCP451" s="342"/>
      <c r="DCQ451" s="342"/>
      <c r="DCR451" s="342"/>
      <c r="DCS451" s="342"/>
      <c r="DCT451" s="342"/>
      <c r="DCU451" s="342"/>
      <c r="DCV451" s="342"/>
      <c r="DCW451" s="342"/>
      <c r="DCX451" s="342"/>
      <c r="DCY451" s="342"/>
      <c r="DCZ451" s="342"/>
      <c r="DDA451" s="342"/>
      <c r="DDB451" s="342"/>
      <c r="DDC451" s="342"/>
      <c r="DDD451" s="342"/>
      <c r="DDE451" s="342"/>
      <c r="DDF451" s="342"/>
      <c r="DDG451" s="342"/>
      <c r="DDH451" s="342"/>
      <c r="DDI451" s="342"/>
      <c r="DDJ451" s="342"/>
      <c r="DDK451" s="342"/>
      <c r="DDL451" s="342"/>
      <c r="DDM451" s="342"/>
      <c r="DDN451" s="342"/>
      <c r="DDO451" s="342"/>
      <c r="DDP451" s="342"/>
      <c r="DDQ451" s="342"/>
      <c r="DDR451" s="342"/>
      <c r="DDS451" s="342"/>
      <c r="DDT451" s="342"/>
      <c r="DDU451" s="342"/>
      <c r="DDV451" s="342"/>
      <c r="DDW451" s="342"/>
      <c r="DDX451" s="342"/>
      <c r="DDY451" s="342"/>
      <c r="DDZ451" s="342"/>
      <c r="DEA451" s="342"/>
      <c r="DEB451" s="342"/>
      <c r="DEC451" s="342"/>
      <c r="DED451" s="342"/>
      <c r="DEE451" s="342"/>
      <c r="DEF451" s="342"/>
      <c r="DEG451" s="342"/>
      <c r="DEH451" s="342"/>
      <c r="DEI451" s="342"/>
      <c r="DEJ451" s="342"/>
      <c r="DEK451" s="342"/>
      <c r="DEL451" s="342"/>
      <c r="DEM451" s="342"/>
      <c r="DEN451" s="342"/>
      <c r="DEO451" s="342"/>
      <c r="DEP451" s="342"/>
      <c r="DEQ451" s="342"/>
      <c r="DER451" s="342"/>
      <c r="DES451" s="342"/>
      <c r="DET451" s="342"/>
      <c r="DEU451" s="342"/>
      <c r="DEV451" s="342"/>
      <c r="DEW451" s="342"/>
      <c r="DEX451" s="342"/>
      <c r="DEY451" s="342"/>
      <c r="DEZ451" s="342"/>
      <c r="DFA451" s="342"/>
      <c r="DFB451" s="342"/>
      <c r="DFC451" s="342"/>
      <c r="DFD451" s="342"/>
      <c r="DFE451" s="342"/>
      <c r="DFF451" s="342"/>
      <c r="DFG451" s="342"/>
      <c r="DFH451" s="342"/>
      <c r="DFI451" s="342"/>
      <c r="DFJ451" s="342"/>
      <c r="DFK451" s="342"/>
      <c r="DFL451" s="342"/>
      <c r="DFM451" s="342"/>
      <c r="DFN451" s="342"/>
      <c r="DFO451" s="342"/>
      <c r="DFP451" s="342"/>
      <c r="DFQ451" s="342"/>
      <c r="DFR451" s="342"/>
      <c r="DFS451" s="342"/>
      <c r="DFT451" s="342"/>
      <c r="DFU451" s="342"/>
      <c r="DFV451" s="342"/>
      <c r="DFW451" s="342"/>
      <c r="DFX451" s="342"/>
      <c r="DFY451" s="342"/>
      <c r="DFZ451" s="342"/>
      <c r="DGA451" s="342"/>
      <c r="DGB451" s="342"/>
      <c r="DGC451" s="342"/>
      <c r="DGD451" s="342"/>
      <c r="DGE451" s="342"/>
      <c r="DGF451" s="342"/>
      <c r="DGG451" s="342"/>
      <c r="DGH451" s="342"/>
      <c r="DGI451" s="342"/>
      <c r="DGJ451" s="342"/>
      <c r="DGK451" s="342"/>
      <c r="DGL451" s="342"/>
      <c r="DGM451" s="342"/>
      <c r="DGN451" s="342"/>
      <c r="DGO451" s="342"/>
      <c r="DGP451" s="342"/>
      <c r="DGQ451" s="342"/>
      <c r="DGR451" s="342"/>
      <c r="DGS451" s="342"/>
      <c r="DGT451" s="342"/>
      <c r="DGU451" s="342"/>
      <c r="DGV451" s="342"/>
      <c r="DGW451" s="342"/>
      <c r="DGX451" s="342"/>
      <c r="DGY451" s="342"/>
      <c r="DGZ451" s="342"/>
      <c r="DHA451" s="342"/>
      <c r="DHB451" s="342"/>
      <c r="DHC451" s="342"/>
      <c r="DHD451" s="342"/>
      <c r="DHE451" s="342"/>
      <c r="DHF451" s="342"/>
      <c r="DHG451" s="342"/>
      <c r="DHH451" s="342"/>
      <c r="DHI451" s="342"/>
      <c r="DHJ451" s="342"/>
      <c r="DHK451" s="342"/>
      <c r="DHL451" s="342"/>
      <c r="DHM451" s="342"/>
      <c r="DHN451" s="342"/>
      <c r="DHO451" s="342"/>
      <c r="DHP451" s="342"/>
      <c r="DHQ451" s="342"/>
      <c r="DHR451" s="342"/>
      <c r="DHS451" s="342"/>
      <c r="DHT451" s="342"/>
      <c r="DHU451" s="342"/>
      <c r="DHV451" s="342"/>
      <c r="DHW451" s="342"/>
      <c r="DHX451" s="342"/>
      <c r="DHY451" s="342"/>
      <c r="DHZ451" s="342"/>
      <c r="DIA451" s="342"/>
      <c r="DIB451" s="342"/>
      <c r="DIC451" s="342"/>
      <c r="DID451" s="342"/>
      <c r="DIE451" s="342"/>
      <c r="DIF451" s="342"/>
      <c r="DIG451" s="342"/>
      <c r="DIH451" s="342"/>
      <c r="DII451" s="342"/>
      <c r="DIJ451" s="342"/>
      <c r="DIK451" s="342"/>
      <c r="DIL451" s="342"/>
      <c r="DIM451" s="342"/>
      <c r="DIN451" s="342"/>
      <c r="DIO451" s="342"/>
      <c r="DIP451" s="342"/>
      <c r="DIQ451" s="342"/>
      <c r="DIR451" s="342"/>
      <c r="DIS451" s="342"/>
      <c r="DIT451" s="342"/>
      <c r="DIU451" s="342"/>
      <c r="DIV451" s="342"/>
      <c r="DIW451" s="342"/>
      <c r="DIX451" s="342"/>
      <c r="DIY451" s="342"/>
      <c r="DIZ451" s="342"/>
      <c r="DJA451" s="342"/>
      <c r="DJB451" s="342"/>
      <c r="DJC451" s="342"/>
      <c r="DJD451" s="342"/>
      <c r="DJE451" s="342"/>
      <c r="DJF451" s="342"/>
      <c r="DJG451" s="342"/>
      <c r="DJH451" s="342"/>
      <c r="DJI451" s="342"/>
      <c r="DJJ451" s="342"/>
      <c r="DJK451" s="342"/>
      <c r="DJL451" s="342"/>
      <c r="DJM451" s="342"/>
      <c r="DJN451" s="342"/>
      <c r="DJO451" s="342"/>
      <c r="DJP451" s="342"/>
      <c r="DJQ451" s="342"/>
      <c r="DJR451" s="342"/>
      <c r="DJS451" s="342"/>
      <c r="DJT451" s="342"/>
      <c r="DJU451" s="342"/>
      <c r="DJV451" s="342"/>
      <c r="DJW451" s="342"/>
      <c r="DJX451" s="342"/>
      <c r="DJY451" s="342"/>
      <c r="DJZ451" s="342"/>
      <c r="DKA451" s="342"/>
      <c r="DKB451" s="342"/>
      <c r="DKC451" s="342"/>
      <c r="DKD451" s="342"/>
      <c r="DKE451" s="342"/>
      <c r="DKF451" s="342"/>
      <c r="DKG451" s="342"/>
      <c r="DKH451" s="342"/>
      <c r="DKI451" s="342"/>
      <c r="DKJ451" s="342"/>
      <c r="DKK451" s="342"/>
      <c r="DKL451" s="342"/>
      <c r="DKM451" s="342"/>
      <c r="DKN451" s="342"/>
      <c r="DKO451" s="342"/>
      <c r="DKP451" s="342"/>
      <c r="DKQ451" s="342"/>
      <c r="DKR451" s="342"/>
      <c r="DKS451" s="342"/>
      <c r="DKT451" s="342"/>
      <c r="DKU451" s="342"/>
      <c r="DKV451" s="342"/>
      <c r="DKW451" s="342"/>
      <c r="DKX451" s="342"/>
      <c r="DKY451" s="342"/>
      <c r="DKZ451" s="342"/>
      <c r="DLA451" s="342"/>
      <c r="DLB451" s="342"/>
      <c r="DLC451" s="342"/>
      <c r="DLD451" s="342"/>
      <c r="DLE451" s="342"/>
      <c r="DLF451" s="342"/>
      <c r="DLG451" s="342"/>
      <c r="DLH451" s="342"/>
      <c r="DLI451" s="342"/>
      <c r="DLJ451" s="342"/>
      <c r="DLK451" s="342"/>
      <c r="DLL451" s="342"/>
      <c r="DLM451" s="342"/>
      <c r="DLN451" s="342"/>
      <c r="DLO451" s="342"/>
      <c r="DLP451" s="342"/>
      <c r="DLQ451" s="342"/>
      <c r="DLR451" s="342"/>
      <c r="DLS451" s="342"/>
      <c r="DLT451" s="342"/>
      <c r="DLU451" s="342"/>
      <c r="DLV451" s="342"/>
      <c r="DLW451" s="342"/>
      <c r="DLX451" s="342"/>
      <c r="DLY451" s="342"/>
      <c r="DLZ451" s="342"/>
      <c r="DMA451" s="342"/>
      <c r="DMB451" s="342"/>
      <c r="DMC451" s="342"/>
      <c r="DMD451" s="342"/>
      <c r="DME451" s="342"/>
      <c r="DMF451" s="342"/>
      <c r="DMG451" s="342"/>
      <c r="DMH451" s="342"/>
      <c r="DMI451" s="342"/>
      <c r="DMJ451" s="342"/>
      <c r="DMK451" s="342"/>
      <c r="DML451" s="342"/>
      <c r="DMM451" s="342"/>
      <c r="DMN451" s="342"/>
      <c r="DMO451" s="342"/>
      <c r="DMP451" s="342"/>
      <c r="DMQ451" s="342"/>
      <c r="DMR451" s="342"/>
      <c r="DMS451" s="342"/>
      <c r="DMT451" s="342"/>
      <c r="DMU451" s="342"/>
      <c r="DMV451" s="342"/>
      <c r="DMW451" s="342"/>
      <c r="DMX451" s="342"/>
      <c r="DMY451" s="342"/>
      <c r="DMZ451" s="342"/>
      <c r="DNA451" s="342"/>
      <c r="DNB451" s="342"/>
      <c r="DNC451" s="342"/>
      <c r="DND451" s="342"/>
      <c r="DNE451" s="342"/>
      <c r="DNF451" s="342"/>
      <c r="DNG451" s="342"/>
      <c r="DNH451" s="342"/>
      <c r="DNI451" s="342"/>
      <c r="DNJ451" s="342"/>
      <c r="DNK451" s="342"/>
      <c r="DNL451" s="342"/>
      <c r="DNM451" s="342"/>
      <c r="DNN451" s="342"/>
      <c r="DNO451" s="342"/>
      <c r="DNP451" s="342"/>
      <c r="DNQ451" s="342"/>
      <c r="DNR451" s="342"/>
      <c r="DNS451" s="342"/>
      <c r="DNT451" s="342"/>
      <c r="DNU451" s="342"/>
      <c r="DNV451" s="342"/>
      <c r="DNW451" s="342"/>
      <c r="DNX451" s="342"/>
      <c r="DNY451" s="342"/>
      <c r="DNZ451" s="342"/>
      <c r="DOA451" s="342"/>
      <c r="DOB451" s="342"/>
      <c r="DOC451" s="342"/>
      <c r="DOD451" s="342"/>
      <c r="DOE451" s="342"/>
      <c r="DOF451" s="342"/>
      <c r="DOG451" s="342"/>
      <c r="DOH451" s="342"/>
      <c r="DOI451" s="342"/>
      <c r="DOJ451" s="342"/>
      <c r="DOK451" s="342"/>
      <c r="DOL451" s="342"/>
      <c r="DOM451" s="342"/>
      <c r="DON451" s="342"/>
      <c r="DOO451" s="342"/>
      <c r="DOP451" s="342"/>
      <c r="DOQ451" s="342"/>
      <c r="DOR451" s="342"/>
      <c r="DOS451" s="342"/>
      <c r="DOT451" s="342"/>
      <c r="DOU451" s="342"/>
      <c r="DOV451" s="342"/>
      <c r="DOW451" s="342"/>
      <c r="DOX451" s="342"/>
      <c r="DOY451" s="342"/>
      <c r="DOZ451" s="342"/>
      <c r="DPA451" s="342"/>
      <c r="DPB451" s="342"/>
      <c r="DPC451" s="342"/>
      <c r="DPD451" s="342"/>
      <c r="DPE451" s="342"/>
      <c r="DPF451" s="342"/>
      <c r="DPG451" s="342"/>
      <c r="DPH451" s="342"/>
      <c r="DPI451" s="342"/>
      <c r="DPJ451" s="342"/>
      <c r="DPK451" s="342"/>
      <c r="DPL451" s="342"/>
      <c r="DPM451" s="342"/>
      <c r="DPN451" s="342"/>
      <c r="DPO451" s="342"/>
      <c r="DPP451" s="342"/>
      <c r="DPQ451" s="342"/>
      <c r="DPR451" s="342"/>
      <c r="DPS451" s="342"/>
      <c r="DPT451" s="342"/>
      <c r="DPU451" s="342"/>
      <c r="DPV451" s="342"/>
      <c r="DPW451" s="342"/>
      <c r="DPX451" s="342"/>
      <c r="DPY451" s="342"/>
      <c r="DPZ451" s="342"/>
      <c r="DQA451" s="342"/>
      <c r="DQB451" s="342"/>
      <c r="DQC451" s="342"/>
      <c r="DQD451" s="342"/>
      <c r="DQE451" s="342"/>
      <c r="DQF451" s="342"/>
      <c r="DQG451" s="342"/>
      <c r="DQH451" s="342"/>
      <c r="DQI451" s="342"/>
      <c r="DQJ451" s="342"/>
      <c r="DQK451" s="342"/>
      <c r="DQL451" s="342"/>
      <c r="DQM451" s="342"/>
      <c r="DQN451" s="342"/>
      <c r="DQO451" s="342"/>
      <c r="DQP451" s="342"/>
      <c r="DQQ451" s="342"/>
      <c r="DQR451" s="342"/>
      <c r="DQS451" s="342"/>
      <c r="DQT451" s="342"/>
      <c r="DQU451" s="342"/>
      <c r="DQV451" s="342"/>
      <c r="DQW451" s="342"/>
      <c r="DQX451" s="342"/>
      <c r="DQY451" s="342"/>
      <c r="DQZ451" s="342"/>
      <c r="DRA451" s="342"/>
      <c r="DRB451" s="342"/>
      <c r="DRC451" s="342"/>
      <c r="DRD451" s="342"/>
      <c r="DRE451" s="342"/>
      <c r="DRF451" s="342"/>
      <c r="DRG451" s="342"/>
      <c r="DRH451" s="342"/>
      <c r="DRI451" s="342"/>
      <c r="DRJ451" s="342"/>
      <c r="DRK451" s="342"/>
      <c r="DRL451" s="342"/>
      <c r="DRM451" s="342"/>
      <c r="DRN451" s="342"/>
      <c r="DRO451" s="342"/>
      <c r="DRP451" s="342"/>
      <c r="DRQ451" s="342"/>
      <c r="DRR451" s="342"/>
      <c r="DRS451" s="342"/>
      <c r="DRT451" s="342"/>
      <c r="DRU451" s="342"/>
      <c r="DRV451" s="342"/>
      <c r="DRW451" s="342"/>
      <c r="DRX451" s="342"/>
      <c r="DRY451" s="342"/>
      <c r="DRZ451" s="342"/>
      <c r="DSA451" s="342"/>
      <c r="DSB451" s="342"/>
      <c r="DSC451" s="342"/>
      <c r="DSD451" s="342"/>
      <c r="DSE451" s="342"/>
      <c r="DSF451" s="342"/>
      <c r="DSG451" s="342"/>
      <c r="DSH451" s="342"/>
      <c r="DSI451" s="342"/>
      <c r="DSJ451" s="342"/>
      <c r="DSK451" s="342"/>
      <c r="DSL451" s="342"/>
      <c r="DSM451" s="342"/>
      <c r="DSN451" s="342"/>
      <c r="DSO451" s="342"/>
      <c r="DSP451" s="342"/>
      <c r="DSQ451" s="342"/>
      <c r="DSR451" s="342"/>
      <c r="DSS451" s="342"/>
      <c r="DST451" s="342"/>
      <c r="DSU451" s="342"/>
      <c r="DSV451" s="342"/>
      <c r="DSW451" s="342"/>
      <c r="DSX451" s="342"/>
      <c r="DSY451" s="342"/>
      <c r="DSZ451" s="342"/>
      <c r="DTA451" s="342"/>
      <c r="DTB451" s="342"/>
      <c r="DTC451" s="342"/>
      <c r="DTD451" s="342"/>
      <c r="DTE451" s="342"/>
      <c r="DTF451" s="342"/>
      <c r="DTG451" s="342"/>
      <c r="DTH451" s="342"/>
      <c r="DTI451" s="342"/>
      <c r="DTJ451" s="342"/>
      <c r="DTK451" s="342"/>
      <c r="DTL451" s="342"/>
      <c r="DTM451" s="342"/>
      <c r="DTN451" s="342"/>
      <c r="DTO451" s="342"/>
      <c r="DTP451" s="342"/>
      <c r="DTQ451" s="342"/>
      <c r="DTR451" s="342"/>
      <c r="DTS451" s="342"/>
      <c r="DTT451" s="342"/>
      <c r="DTU451" s="342"/>
      <c r="DTV451" s="342"/>
      <c r="DTW451" s="342"/>
      <c r="DTX451" s="342"/>
      <c r="DTY451" s="342"/>
      <c r="DTZ451" s="342"/>
      <c r="DUA451" s="342"/>
      <c r="DUB451" s="342"/>
      <c r="DUC451" s="342"/>
      <c r="DUD451" s="342"/>
      <c r="DUE451" s="342"/>
      <c r="DUF451" s="342"/>
      <c r="DUG451" s="342"/>
      <c r="DUH451" s="342"/>
      <c r="DUI451" s="342"/>
      <c r="DUJ451" s="342"/>
      <c r="DUK451" s="342"/>
      <c r="DUL451" s="342"/>
      <c r="DUM451" s="342"/>
      <c r="DUN451" s="342"/>
      <c r="DUO451" s="342"/>
      <c r="DUP451" s="342"/>
      <c r="DUQ451" s="342"/>
      <c r="DUR451" s="342"/>
      <c r="DUS451" s="342"/>
      <c r="DUT451" s="342"/>
      <c r="DUU451" s="342"/>
      <c r="DUV451" s="342"/>
      <c r="DUW451" s="342"/>
      <c r="DUX451" s="342"/>
      <c r="DUY451" s="342"/>
      <c r="DUZ451" s="342"/>
      <c r="DVA451" s="342"/>
      <c r="DVB451" s="342"/>
      <c r="DVC451" s="342"/>
      <c r="DVD451" s="342"/>
      <c r="DVE451" s="342"/>
      <c r="DVF451" s="342"/>
      <c r="DVG451" s="342"/>
      <c r="DVH451" s="342"/>
      <c r="DVI451" s="342"/>
      <c r="DVJ451" s="342"/>
      <c r="DVK451" s="342"/>
      <c r="DVL451" s="342"/>
      <c r="DVM451" s="342"/>
      <c r="DVN451" s="342"/>
      <c r="DVO451" s="342"/>
      <c r="DVP451" s="342"/>
      <c r="DVQ451" s="342"/>
      <c r="DVR451" s="342"/>
      <c r="DVS451" s="342"/>
      <c r="DVT451" s="342"/>
      <c r="DVU451" s="342"/>
      <c r="DVV451" s="342"/>
      <c r="DVW451" s="342"/>
      <c r="DVX451" s="342"/>
      <c r="DVY451" s="342"/>
      <c r="DVZ451" s="342"/>
      <c r="DWA451" s="342"/>
      <c r="DWB451" s="342"/>
      <c r="DWC451" s="342"/>
      <c r="DWD451" s="342"/>
      <c r="DWE451" s="342"/>
      <c r="DWF451" s="342"/>
      <c r="DWG451" s="342"/>
      <c r="DWH451" s="342"/>
      <c r="DWI451" s="342"/>
      <c r="DWJ451" s="342"/>
      <c r="DWK451" s="342"/>
      <c r="DWL451" s="342"/>
      <c r="DWM451" s="342"/>
      <c r="DWN451" s="342"/>
      <c r="DWO451" s="342"/>
      <c r="DWP451" s="342"/>
      <c r="DWQ451" s="342"/>
      <c r="DWR451" s="342"/>
      <c r="DWS451" s="342"/>
      <c r="DWT451" s="342"/>
      <c r="DWU451" s="342"/>
      <c r="DWV451" s="342"/>
      <c r="DWW451" s="342"/>
      <c r="DWX451" s="342"/>
      <c r="DWY451" s="342"/>
      <c r="DWZ451" s="342"/>
      <c r="DXA451" s="342"/>
      <c r="DXB451" s="342"/>
      <c r="DXC451" s="342"/>
      <c r="DXD451" s="342"/>
      <c r="DXE451" s="342"/>
      <c r="DXF451" s="342"/>
      <c r="DXG451" s="342"/>
      <c r="DXH451" s="342"/>
      <c r="DXI451" s="342"/>
      <c r="DXJ451" s="342"/>
      <c r="DXK451" s="342"/>
      <c r="DXL451" s="342"/>
      <c r="DXM451" s="342"/>
      <c r="DXN451" s="342"/>
      <c r="DXO451" s="342"/>
      <c r="DXP451" s="342"/>
      <c r="DXQ451" s="342"/>
      <c r="DXR451" s="342"/>
      <c r="DXS451" s="342"/>
      <c r="DXT451" s="342"/>
      <c r="DXU451" s="342"/>
      <c r="DXV451" s="342"/>
      <c r="DXW451" s="342"/>
      <c r="DXX451" s="342"/>
      <c r="DXY451" s="342"/>
      <c r="DXZ451" s="342"/>
      <c r="DYA451" s="342"/>
      <c r="DYB451" s="342"/>
      <c r="DYC451" s="342"/>
      <c r="DYD451" s="342"/>
      <c r="DYE451" s="342"/>
      <c r="DYF451" s="342"/>
      <c r="DYG451" s="342"/>
      <c r="DYH451" s="342"/>
      <c r="DYI451" s="342"/>
      <c r="DYJ451" s="342"/>
      <c r="DYK451" s="342"/>
      <c r="DYL451" s="342"/>
      <c r="DYM451" s="342"/>
      <c r="DYN451" s="342"/>
      <c r="DYO451" s="342"/>
      <c r="DYP451" s="342"/>
      <c r="DYQ451" s="342"/>
      <c r="DYR451" s="342"/>
      <c r="DYS451" s="342"/>
      <c r="DYT451" s="342"/>
      <c r="DYU451" s="342"/>
      <c r="DYV451" s="342"/>
      <c r="DYW451" s="342"/>
      <c r="DYX451" s="342"/>
      <c r="DYY451" s="342"/>
      <c r="DYZ451" s="342"/>
      <c r="DZA451" s="342"/>
      <c r="DZB451" s="342"/>
      <c r="DZC451" s="342"/>
      <c r="DZD451" s="342"/>
      <c r="DZE451" s="342"/>
      <c r="DZF451" s="342"/>
      <c r="DZG451" s="342"/>
      <c r="DZH451" s="342"/>
      <c r="DZI451" s="342"/>
      <c r="DZJ451" s="342"/>
      <c r="DZK451" s="342"/>
      <c r="DZL451" s="342"/>
      <c r="DZM451" s="342"/>
      <c r="DZN451" s="342"/>
      <c r="DZO451" s="342"/>
      <c r="DZP451" s="342"/>
      <c r="DZQ451" s="342"/>
      <c r="DZR451" s="342"/>
      <c r="DZS451" s="342"/>
      <c r="DZT451" s="342"/>
      <c r="DZU451" s="342"/>
      <c r="DZV451" s="342"/>
      <c r="DZW451" s="342"/>
      <c r="DZX451" s="342"/>
      <c r="DZY451" s="342"/>
      <c r="DZZ451" s="342"/>
      <c r="EAA451" s="342"/>
      <c r="EAB451" s="342"/>
      <c r="EAC451" s="342"/>
      <c r="EAD451" s="342"/>
      <c r="EAE451" s="342"/>
      <c r="EAF451" s="342"/>
      <c r="EAG451" s="342"/>
      <c r="EAH451" s="342"/>
      <c r="EAI451" s="342"/>
      <c r="EAJ451" s="342"/>
      <c r="EAK451" s="342"/>
      <c r="EAL451" s="342"/>
      <c r="EAM451" s="342"/>
      <c r="EAN451" s="342"/>
      <c r="EAO451" s="342"/>
      <c r="EAP451" s="342"/>
      <c r="EAQ451" s="342"/>
      <c r="EAR451" s="342"/>
      <c r="EAS451" s="342"/>
      <c r="EAT451" s="342"/>
      <c r="EAU451" s="342"/>
      <c r="EAV451" s="342"/>
      <c r="EAW451" s="342"/>
      <c r="EAX451" s="342"/>
      <c r="EAY451" s="342"/>
      <c r="EAZ451" s="342"/>
      <c r="EBA451" s="342"/>
      <c r="EBB451" s="342"/>
      <c r="EBC451" s="342"/>
      <c r="EBD451" s="342"/>
      <c r="EBE451" s="342"/>
      <c r="EBF451" s="342"/>
      <c r="EBG451" s="342"/>
      <c r="EBH451" s="342"/>
      <c r="EBI451" s="342"/>
      <c r="EBJ451" s="342"/>
      <c r="EBK451" s="342"/>
      <c r="EBL451" s="342"/>
      <c r="EBM451" s="342"/>
      <c r="EBN451" s="342"/>
      <c r="EBO451" s="342"/>
      <c r="EBP451" s="342"/>
      <c r="EBQ451" s="342"/>
      <c r="EBR451" s="342"/>
      <c r="EBS451" s="342"/>
      <c r="EBT451" s="342"/>
      <c r="EBU451" s="342"/>
      <c r="EBV451" s="342"/>
      <c r="EBW451" s="342"/>
      <c r="EBX451" s="342"/>
      <c r="EBY451" s="342"/>
      <c r="EBZ451" s="342"/>
      <c r="ECA451" s="342"/>
      <c r="ECB451" s="342"/>
      <c r="ECC451" s="342"/>
      <c r="ECD451" s="342"/>
      <c r="ECE451" s="342"/>
      <c r="ECF451" s="342"/>
      <c r="ECG451" s="342"/>
      <c r="ECH451" s="342"/>
      <c r="ECI451" s="342"/>
      <c r="ECJ451" s="342"/>
      <c r="ECK451" s="342"/>
      <c r="ECL451" s="342"/>
      <c r="ECM451" s="342"/>
      <c r="ECN451" s="342"/>
      <c r="ECO451" s="342"/>
      <c r="ECP451" s="342"/>
      <c r="ECQ451" s="342"/>
      <c r="ECR451" s="342"/>
      <c r="ECS451" s="342"/>
      <c r="ECT451" s="342"/>
      <c r="ECU451" s="342"/>
      <c r="ECV451" s="342"/>
      <c r="ECW451" s="342"/>
      <c r="ECX451" s="342"/>
      <c r="ECY451" s="342"/>
      <c r="ECZ451" s="342"/>
      <c r="EDA451" s="342"/>
      <c r="EDB451" s="342"/>
      <c r="EDC451" s="342"/>
      <c r="EDD451" s="342"/>
      <c r="EDE451" s="342"/>
      <c r="EDF451" s="342"/>
      <c r="EDG451" s="342"/>
      <c r="EDH451" s="342"/>
      <c r="EDI451" s="342"/>
      <c r="EDJ451" s="342"/>
      <c r="EDK451" s="342"/>
      <c r="EDL451" s="342"/>
      <c r="EDM451" s="342"/>
      <c r="EDN451" s="342"/>
      <c r="EDO451" s="342"/>
      <c r="EDP451" s="342"/>
      <c r="EDQ451" s="342"/>
      <c r="EDR451" s="342"/>
      <c r="EDS451" s="342"/>
      <c r="EDT451" s="342"/>
      <c r="EDU451" s="342"/>
      <c r="EDV451" s="342"/>
      <c r="EDW451" s="342"/>
      <c r="EDX451" s="342"/>
      <c r="EDY451" s="342"/>
      <c r="EDZ451" s="342"/>
      <c r="EEA451" s="342"/>
      <c r="EEB451" s="342"/>
      <c r="EEC451" s="342"/>
      <c r="EED451" s="342"/>
      <c r="EEE451" s="342"/>
      <c r="EEF451" s="342"/>
      <c r="EEG451" s="342"/>
      <c r="EEH451" s="342"/>
      <c r="EEI451" s="342"/>
      <c r="EEJ451" s="342"/>
      <c r="EEK451" s="342"/>
      <c r="EEL451" s="342"/>
      <c r="EEM451" s="342"/>
      <c r="EEN451" s="342"/>
      <c r="EEO451" s="342"/>
      <c r="EEP451" s="342"/>
      <c r="EEQ451" s="342"/>
      <c r="EER451" s="342"/>
      <c r="EES451" s="342"/>
      <c r="EET451" s="342"/>
      <c r="EEU451" s="342"/>
      <c r="EEV451" s="342"/>
      <c r="EEW451" s="342"/>
      <c r="EEX451" s="342"/>
      <c r="EEY451" s="342"/>
      <c r="EEZ451" s="342"/>
      <c r="EFA451" s="342"/>
      <c r="EFB451" s="342"/>
      <c r="EFC451" s="342"/>
      <c r="EFD451" s="342"/>
      <c r="EFE451" s="342"/>
      <c r="EFF451" s="342"/>
      <c r="EFG451" s="342"/>
      <c r="EFH451" s="342"/>
      <c r="EFI451" s="342"/>
      <c r="EFJ451" s="342"/>
      <c r="EFK451" s="342"/>
      <c r="EFL451" s="342"/>
      <c r="EFM451" s="342"/>
      <c r="EFN451" s="342"/>
      <c r="EFO451" s="342"/>
      <c r="EFP451" s="342"/>
      <c r="EFQ451" s="342"/>
      <c r="EFR451" s="342"/>
      <c r="EFS451" s="342"/>
      <c r="EFT451" s="342"/>
      <c r="EFU451" s="342"/>
      <c r="EFV451" s="342"/>
      <c r="EFW451" s="342"/>
      <c r="EFX451" s="342"/>
      <c r="EFY451" s="342"/>
      <c r="EFZ451" s="342"/>
      <c r="EGA451" s="342"/>
      <c r="EGB451" s="342"/>
      <c r="EGC451" s="342"/>
      <c r="EGD451" s="342"/>
      <c r="EGE451" s="342"/>
      <c r="EGF451" s="342"/>
      <c r="EGG451" s="342"/>
      <c r="EGH451" s="342"/>
      <c r="EGI451" s="342"/>
      <c r="EGJ451" s="342"/>
      <c r="EGK451" s="342"/>
      <c r="EGL451" s="342"/>
      <c r="EGM451" s="342"/>
      <c r="EGN451" s="342"/>
      <c r="EGO451" s="342"/>
      <c r="EGP451" s="342"/>
      <c r="EGQ451" s="342"/>
      <c r="EGR451" s="342"/>
      <c r="EGS451" s="342"/>
      <c r="EGT451" s="342"/>
      <c r="EGU451" s="342"/>
      <c r="EGV451" s="342"/>
      <c r="EGW451" s="342"/>
      <c r="EGX451" s="342"/>
      <c r="EGY451" s="342"/>
      <c r="EGZ451" s="342"/>
      <c r="EHA451" s="342"/>
      <c r="EHB451" s="342"/>
      <c r="EHC451" s="342"/>
      <c r="EHD451" s="342"/>
      <c r="EHE451" s="342"/>
      <c r="EHF451" s="342"/>
      <c r="EHG451" s="342"/>
      <c r="EHH451" s="342"/>
      <c r="EHI451" s="342"/>
      <c r="EHJ451" s="342"/>
      <c r="EHK451" s="342"/>
      <c r="EHL451" s="342"/>
      <c r="EHM451" s="342"/>
      <c r="EHN451" s="342"/>
      <c r="EHO451" s="342"/>
      <c r="EHP451" s="342"/>
      <c r="EHQ451" s="342"/>
      <c r="EHR451" s="342"/>
      <c r="EHS451" s="342"/>
      <c r="EHT451" s="342"/>
      <c r="EHU451" s="342"/>
      <c r="EHV451" s="342"/>
      <c r="EHW451" s="342"/>
      <c r="EHX451" s="342"/>
      <c r="EHY451" s="342"/>
      <c r="EHZ451" s="342"/>
      <c r="EIA451" s="342"/>
      <c r="EIB451" s="342"/>
      <c r="EIC451" s="342"/>
      <c r="EID451" s="342"/>
      <c r="EIE451" s="342"/>
      <c r="EIF451" s="342"/>
      <c r="EIG451" s="342"/>
      <c r="EIH451" s="342"/>
      <c r="EII451" s="342"/>
      <c r="EIJ451" s="342"/>
      <c r="EIK451" s="342"/>
      <c r="EIL451" s="342"/>
      <c r="EIM451" s="342"/>
      <c r="EIN451" s="342"/>
      <c r="EIO451" s="342"/>
      <c r="EIP451" s="342"/>
      <c r="EIQ451" s="342"/>
      <c r="EIR451" s="342"/>
      <c r="EIS451" s="342"/>
      <c r="EIT451" s="342"/>
      <c r="EIU451" s="342"/>
      <c r="EIV451" s="342"/>
      <c r="EIW451" s="342"/>
      <c r="EIX451" s="342"/>
      <c r="EIY451" s="342"/>
      <c r="EIZ451" s="342"/>
      <c r="EJA451" s="342"/>
      <c r="EJB451" s="342"/>
      <c r="EJC451" s="342"/>
      <c r="EJD451" s="342"/>
      <c r="EJE451" s="342"/>
      <c r="EJF451" s="342"/>
      <c r="EJG451" s="342"/>
      <c r="EJH451" s="342"/>
      <c r="EJI451" s="342"/>
      <c r="EJJ451" s="342"/>
      <c r="EJK451" s="342"/>
      <c r="EJL451" s="342"/>
      <c r="EJM451" s="342"/>
      <c r="EJN451" s="342"/>
      <c r="EJO451" s="342"/>
      <c r="EJP451" s="342"/>
      <c r="EJQ451" s="342"/>
      <c r="EJR451" s="342"/>
      <c r="EJS451" s="342"/>
      <c r="EJT451" s="342"/>
      <c r="EJU451" s="342"/>
      <c r="EJV451" s="342"/>
      <c r="EJW451" s="342"/>
      <c r="EJX451" s="342"/>
      <c r="EJY451" s="342"/>
      <c r="EJZ451" s="342"/>
      <c r="EKA451" s="342"/>
      <c r="EKB451" s="342"/>
      <c r="EKC451" s="342"/>
      <c r="EKD451" s="342"/>
      <c r="EKE451" s="342"/>
      <c r="EKF451" s="342"/>
      <c r="EKG451" s="342"/>
      <c r="EKH451" s="342"/>
      <c r="EKI451" s="342"/>
      <c r="EKJ451" s="342"/>
      <c r="EKK451" s="342"/>
      <c r="EKL451" s="342"/>
      <c r="EKM451" s="342"/>
      <c r="EKN451" s="342"/>
      <c r="EKO451" s="342"/>
      <c r="EKP451" s="342"/>
      <c r="EKQ451" s="342"/>
      <c r="EKR451" s="342"/>
      <c r="EKS451" s="342"/>
      <c r="EKT451" s="342"/>
      <c r="EKU451" s="342"/>
      <c r="EKV451" s="342"/>
      <c r="EKW451" s="342"/>
      <c r="EKX451" s="342"/>
      <c r="EKY451" s="342"/>
      <c r="EKZ451" s="342"/>
      <c r="ELA451" s="342"/>
      <c r="ELB451" s="342"/>
      <c r="ELC451" s="342"/>
      <c r="ELD451" s="342"/>
      <c r="ELE451" s="342"/>
      <c r="ELF451" s="342"/>
      <c r="ELG451" s="342"/>
      <c r="ELH451" s="342"/>
      <c r="ELI451" s="342"/>
      <c r="ELJ451" s="342"/>
      <c r="ELK451" s="342"/>
      <c r="ELL451" s="342"/>
      <c r="ELM451" s="342"/>
      <c r="ELN451" s="342"/>
      <c r="ELO451" s="342"/>
      <c r="ELP451" s="342"/>
      <c r="ELQ451" s="342"/>
      <c r="ELR451" s="342"/>
      <c r="ELS451" s="342"/>
      <c r="ELT451" s="342"/>
      <c r="ELU451" s="342"/>
      <c r="ELV451" s="342"/>
      <c r="ELW451" s="342"/>
      <c r="ELX451" s="342"/>
      <c r="ELY451" s="342"/>
      <c r="ELZ451" s="342"/>
      <c r="EMA451" s="342"/>
      <c r="EMB451" s="342"/>
      <c r="EMC451" s="342"/>
      <c r="EMD451" s="342"/>
      <c r="EME451" s="342"/>
      <c r="EMF451" s="342"/>
      <c r="EMG451" s="342"/>
      <c r="EMH451" s="342"/>
      <c r="EMI451" s="342"/>
      <c r="EMJ451" s="342"/>
      <c r="EMK451" s="342"/>
      <c r="EML451" s="342"/>
      <c r="EMM451" s="342"/>
      <c r="EMN451" s="342"/>
      <c r="EMO451" s="342"/>
      <c r="EMP451" s="342"/>
      <c r="EMQ451" s="342"/>
      <c r="EMR451" s="342"/>
      <c r="EMS451" s="342"/>
      <c r="EMT451" s="342"/>
      <c r="EMU451" s="342"/>
      <c r="EMV451" s="342"/>
      <c r="EMW451" s="342"/>
      <c r="EMX451" s="342"/>
      <c r="EMY451" s="342"/>
      <c r="EMZ451" s="342"/>
      <c r="ENA451" s="342"/>
      <c r="ENB451" s="342"/>
      <c r="ENC451" s="342"/>
      <c r="END451" s="342"/>
      <c r="ENE451" s="342"/>
      <c r="ENF451" s="342"/>
      <c r="ENG451" s="342"/>
      <c r="ENH451" s="342"/>
      <c r="ENI451" s="342"/>
      <c r="ENJ451" s="342"/>
      <c r="ENK451" s="342"/>
      <c r="ENL451" s="342"/>
      <c r="ENM451" s="342"/>
      <c r="ENN451" s="342"/>
      <c r="ENO451" s="342"/>
      <c r="ENP451" s="342"/>
      <c r="ENQ451" s="342"/>
      <c r="ENR451" s="342"/>
      <c r="ENS451" s="342"/>
      <c r="ENT451" s="342"/>
      <c r="ENU451" s="342"/>
      <c r="ENV451" s="342"/>
      <c r="ENW451" s="342"/>
      <c r="ENX451" s="342"/>
      <c r="ENY451" s="342"/>
      <c r="ENZ451" s="342"/>
      <c r="EOA451" s="342"/>
      <c r="EOB451" s="342"/>
      <c r="EOC451" s="342"/>
      <c r="EOD451" s="342"/>
      <c r="EOE451" s="342"/>
      <c r="EOF451" s="342"/>
      <c r="EOG451" s="342"/>
      <c r="EOH451" s="342"/>
      <c r="EOI451" s="342"/>
      <c r="EOJ451" s="342"/>
      <c r="EOK451" s="342"/>
      <c r="EOL451" s="342"/>
      <c r="EOM451" s="342"/>
      <c r="EON451" s="342"/>
      <c r="EOO451" s="342"/>
      <c r="EOP451" s="342"/>
      <c r="EOQ451" s="342"/>
      <c r="EOR451" s="342"/>
      <c r="EOS451" s="342"/>
      <c r="EOT451" s="342"/>
      <c r="EOU451" s="342"/>
      <c r="EOV451" s="342"/>
      <c r="EOW451" s="342"/>
      <c r="EOX451" s="342"/>
      <c r="EOY451" s="342"/>
      <c r="EOZ451" s="342"/>
      <c r="EPA451" s="342"/>
      <c r="EPB451" s="342"/>
      <c r="EPC451" s="342"/>
      <c r="EPD451" s="342"/>
      <c r="EPE451" s="342"/>
      <c r="EPF451" s="342"/>
      <c r="EPG451" s="342"/>
      <c r="EPH451" s="342"/>
      <c r="EPI451" s="342"/>
      <c r="EPJ451" s="342"/>
      <c r="EPK451" s="342"/>
      <c r="EPL451" s="342"/>
      <c r="EPM451" s="342"/>
      <c r="EPN451" s="342"/>
      <c r="EPO451" s="342"/>
      <c r="EPP451" s="342"/>
      <c r="EPQ451" s="342"/>
      <c r="EPR451" s="342"/>
      <c r="EPS451" s="342"/>
      <c r="EPT451" s="342"/>
      <c r="EPU451" s="342"/>
      <c r="EPV451" s="342"/>
      <c r="EPW451" s="342"/>
      <c r="EPX451" s="342"/>
      <c r="EPY451" s="342"/>
      <c r="EPZ451" s="342"/>
      <c r="EQA451" s="342"/>
      <c r="EQB451" s="342"/>
      <c r="EQC451" s="342"/>
      <c r="EQD451" s="342"/>
      <c r="EQE451" s="342"/>
      <c r="EQF451" s="342"/>
      <c r="EQG451" s="342"/>
      <c r="EQH451" s="342"/>
      <c r="EQI451" s="342"/>
      <c r="EQJ451" s="342"/>
      <c r="EQK451" s="342"/>
      <c r="EQL451" s="342"/>
      <c r="EQM451" s="342"/>
      <c r="EQN451" s="342"/>
      <c r="EQO451" s="342"/>
      <c r="EQP451" s="342"/>
      <c r="EQQ451" s="342"/>
      <c r="EQR451" s="342"/>
      <c r="EQS451" s="342"/>
      <c r="EQT451" s="342"/>
      <c r="EQU451" s="342"/>
      <c r="EQV451" s="342"/>
      <c r="EQW451" s="342"/>
      <c r="EQX451" s="342"/>
      <c r="EQY451" s="342"/>
      <c r="EQZ451" s="342"/>
      <c r="ERA451" s="342"/>
      <c r="ERB451" s="342"/>
      <c r="ERC451" s="342"/>
      <c r="ERD451" s="342"/>
      <c r="ERE451" s="342"/>
      <c r="ERF451" s="342"/>
      <c r="ERG451" s="342"/>
      <c r="ERH451" s="342"/>
      <c r="ERI451" s="342"/>
      <c r="ERJ451" s="342"/>
      <c r="ERK451" s="342"/>
      <c r="ERL451" s="342"/>
      <c r="ERM451" s="342"/>
      <c r="ERN451" s="342"/>
      <c r="ERO451" s="342"/>
      <c r="ERP451" s="342"/>
      <c r="ERQ451" s="342"/>
      <c r="ERR451" s="342"/>
      <c r="ERS451" s="342"/>
      <c r="ERT451" s="342"/>
      <c r="ERU451" s="342"/>
      <c r="ERV451" s="342"/>
      <c r="ERW451" s="342"/>
      <c r="ERX451" s="342"/>
      <c r="ERY451" s="342"/>
      <c r="ERZ451" s="342"/>
      <c r="ESA451" s="342"/>
      <c r="ESB451" s="342"/>
      <c r="ESC451" s="342"/>
      <c r="ESD451" s="342"/>
      <c r="ESE451" s="342"/>
      <c r="ESF451" s="342"/>
      <c r="ESG451" s="342"/>
      <c r="ESH451" s="342"/>
      <c r="ESI451" s="342"/>
      <c r="ESJ451" s="342"/>
      <c r="ESK451" s="342"/>
      <c r="ESL451" s="342"/>
      <c r="ESM451" s="342"/>
      <c r="ESN451" s="342"/>
      <c r="ESO451" s="342"/>
      <c r="ESP451" s="342"/>
      <c r="ESQ451" s="342"/>
      <c r="ESR451" s="342"/>
      <c r="ESS451" s="342"/>
      <c r="EST451" s="342"/>
      <c r="ESU451" s="342"/>
      <c r="ESV451" s="342"/>
      <c r="ESW451" s="342"/>
      <c r="ESX451" s="342"/>
      <c r="ESY451" s="342"/>
      <c r="ESZ451" s="342"/>
      <c r="ETA451" s="342"/>
      <c r="ETB451" s="342"/>
      <c r="ETC451" s="342"/>
      <c r="ETD451" s="342"/>
      <c r="ETE451" s="342"/>
      <c r="ETF451" s="342"/>
      <c r="ETG451" s="342"/>
      <c r="ETH451" s="342"/>
      <c r="ETI451" s="342"/>
      <c r="ETJ451" s="342"/>
      <c r="ETK451" s="342"/>
      <c r="ETL451" s="342"/>
      <c r="ETM451" s="342"/>
      <c r="ETN451" s="342"/>
      <c r="ETO451" s="342"/>
      <c r="ETP451" s="342"/>
      <c r="ETQ451" s="342"/>
      <c r="ETR451" s="342"/>
      <c r="ETS451" s="342"/>
      <c r="ETT451" s="342"/>
      <c r="ETU451" s="342"/>
      <c r="ETV451" s="342"/>
      <c r="ETW451" s="342"/>
      <c r="ETX451" s="342"/>
      <c r="ETY451" s="342"/>
      <c r="ETZ451" s="342"/>
      <c r="EUA451" s="342"/>
      <c r="EUB451" s="342"/>
      <c r="EUC451" s="342"/>
      <c r="EUD451" s="342"/>
      <c r="EUE451" s="342"/>
      <c r="EUF451" s="342"/>
      <c r="EUG451" s="342"/>
      <c r="EUH451" s="342"/>
      <c r="EUI451" s="342"/>
      <c r="EUJ451" s="342"/>
      <c r="EUK451" s="342"/>
      <c r="EUL451" s="342"/>
      <c r="EUM451" s="342"/>
      <c r="EUN451" s="342"/>
      <c r="EUO451" s="342"/>
      <c r="EUP451" s="342"/>
      <c r="EUQ451" s="342"/>
      <c r="EUR451" s="342"/>
      <c r="EUS451" s="342"/>
      <c r="EUT451" s="342"/>
      <c r="EUU451" s="342"/>
      <c r="EUV451" s="342"/>
      <c r="EUW451" s="342"/>
      <c r="EUX451" s="342"/>
      <c r="EUY451" s="342"/>
      <c r="EUZ451" s="342"/>
      <c r="EVA451" s="342"/>
      <c r="EVB451" s="342"/>
      <c r="EVC451" s="342"/>
      <c r="EVD451" s="342"/>
      <c r="EVE451" s="342"/>
      <c r="EVF451" s="342"/>
      <c r="EVG451" s="342"/>
      <c r="EVH451" s="342"/>
      <c r="EVI451" s="342"/>
      <c r="EVJ451" s="342"/>
      <c r="EVK451" s="342"/>
      <c r="EVL451" s="342"/>
      <c r="EVM451" s="342"/>
      <c r="EVN451" s="342"/>
      <c r="EVO451" s="342"/>
      <c r="EVP451" s="342"/>
      <c r="EVQ451" s="342"/>
      <c r="EVR451" s="342"/>
      <c r="EVS451" s="342"/>
      <c r="EVT451" s="342"/>
      <c r="EVU451" s="342"/>
      <c r="EVV451" s="342"/>
      <c r="EVW451" s="342"/>
      <c r="EVX451" s="342"/>
      <c r="EVY451" s="342"/>
      <c r="EVZ451" s="342"/>
      <c r="EWA451" s="342"/>
      <c r="EWB451" s="342"/>
      <c r="EWC451" s="342"/>
      <c r="EWD451" s="342"/>
      <c r="EWE451" s="342"/>
      <c r="EWF451" s="342"/>
      <c r="EWG451" s="342"/>
      <c r="EWH451" s="342"/>
      <c r="EWI451" s="342"/>
      <c r="EWJ451" s="342"/>
      <c r="EWK451" s="342"/>
      <c r="EWL451" s="342"/>
      <c r="EWM451" s="342"/>
      <c r="EWN451" s="342"/>
      <c r="EWO451" s="342"/>
      <c r="EWP451" s="342"/>
      <c r="EWQ451" s="342"/>
      <c r="EWR451" s="342"/>
      <c r="EWS451" s="342"/>
      <c r="EWT451" s="342"/>
      <c r="EWU451" s="342"/>
      <c r="EWV451" s="342"/>
      <c r="EWW451" s="342"/>
      <c r="EWX451" s="342"/>
      <c r="EWY451" s="342"/>
      <c r="EWZ451" s="342"/>
      <c r="EXA451" s="342"/>
      <c r="EXB451" s="342"/>
      <c r="EXC451" s="342"/>
      <c r="EXD451" s="342"/>
      <c r="EXE451" s="342"/>
      <c r="EXF451" s="342"/>
      <c r="EXG451" s="342"/>
      <c r="EXH451" s="342"/>
      <c r="EXI451" s="342"/>
      <c r="EXJ451" s="342"/>
      <c r="EXK451" s="342"/>
      <c r="EXL451" s="342"/>
      <c r="EXM451" s="342"/>
      <c r="EXN451" s="342"/>
      <c r="EXO451" s="342"/>
      <c r="EXP451" s="342"/>
      <c r="EXQ451" s="342"/>
      <c r="EXR451" s="342"/>
      <c r="EXS451" s="342"/>
      <c r="EXT451" s="342"/>
      <c r="EXU451" s="342"/>
      <c r="EXV451" s="342"/>
      <c r="EXW451" s="342"/>
      <c r="EXX451" s="342"/>
      <c r="EXY451" s="342"/>
      <c r="EXZ451" s="342"/>
      <c r="EYA451" s="342"/>
      <c r="EYB451" s="342"/>
      <c r="EYC451" s="342"/>
      <c r="EYD451" s="342"/>
      <c r="EYE451" s="342"/>
      <c r="EYF451" s="342"/>
      <c r="EYG451" s="342"/>
      <c r="EYH451" s="342"/>
      <c r="EYI451" s="342"/>
      <c r="EYJ451" s="342"/>
      <c r="EYK451" s="342"/>
      <c r="EYL451" s="342"/>
      <c r="EYM451" s="342"/>
      <c r="EYN451" s="342"/>
      <c r="EYO451" s="342"/>
      <c r="EYP451" s="342"/>
      <c r="EYQ451" s="342"/>
      <c r="EYR451" s="342"/>
      <c r="EYS451" s="342"/>
      <c r="EYT451" s="342"/>
      <c r="EYU451" s="342"/>
      <c r="EYV451" s="342"/>
      <c r="EYW451" s="342"/>
      <c r="EYX451" s="342"/>
      <c r="EYY451" s="342"/>
      <c r="EYZ451" s="342"/>
      <c r="EZA451" s="342"/>
      <c r="EZB451" s="342"/>
      <c r="EZC451" s="342"/>
      <c r="EZD451" s="342"/>
      <c r="EZE451" s="342"/>
      <c r="EZF451" s="342"/>
      <c r="EZG451" s="342"/>
      <c r="EZH451" s="342"/>
      <c r="EZI451" s="342"/>
      <c r="EZJ451" s="342"/>
      <c r="EZK451" s="342"/>
      <c r="EZL451" s="342"/>
      <c r="EZM451" s="342"/>
      <c r="EZN451" s="342"/>
      <c r="EZO451" s="342"/>
      <c r="EZP451" s="342"/>
      <c r="EZQ451" s="342"/>
      <c r="EZR451" s="342"/>
      <c r="EZS451" s="342"/>
      <c r="EZT451" s="342"/>
      <c r="EZU451" s="342"/>
      <c r="EZV451" s="342"/>
      <c r="EZW451" s="342"/>
      <c r="EZX451" s="342"/>
      <c r="EZY451" s="342"/>
      <c r="EZZ451" s="342"/>
      <c r="FAA451" s="342"/>
      <c r="FAB451" s="342"/>
      <c r="FAC451" s="342"/>
      <c r="FAD451" s="342"/>
      <c r="FAE451" s="342"/>
      <c r="FAF451" s="342"/>
      <c r="FAG451" s="342"/>
      <c r="FAH451" s="342"/>
      <c r="FAI451" s="342"/>
      <c r="FAJ451" s="342"/>
      <c r="FAK451" s="342"/>
      <c r="FAL451" s="342"/>
      <c r="FAM451" s="342"/>
      <c r="FAN451" s="342"/>
      <c r="FAO451" s="342"/>
      <c r="FAP451" s="342"/>
      <c r="FAQ451" s="342"/>
      <c r="FAR451" s="342"/>
      <c r="FAS451" s="342"/>
      <c r="FAT451" s="342"/>
      <c r="FAU451" s="342"/>
      <c r="FAV451" s="342"/>
      <c r="FAW451" s="342"/>
      <c r="FAX451" s="342"/>
      <c r="FAY451" s="342"/>
      <c r="FAZ451" s="342"/>
      <c r="FBA451" s="342"/>
      <c r="FBB451" s="342"/>
      <c r="FBC451" s="342"/>
      <c r="FBD451" s="342"/>
      <c r="FBE451" s="342"/>
      <c r="FBF451" s="342"/>
      <c r="FBG451" s="342"/>
      <c r="FBH451" s="342"/>
      <c r="FBI451" s="342"/>
      <c r="FBJ451" s="342"/>
      <c r="FBK451" s="342"/>
      <c r="FBL451" s="342"/>
      <c r="FBM451" s="342"/>
      <c r="FBN451" s="342"/>
      <c r="FBO451" s="342"/>
      <c r="FBP451" s="342"/>
      <c r="FBQ451" s="342"/>
      <c r="FBR451" s="342"/>
      <c r="FBS451" s="342"/>
      <c r="FBT451" s="342"/>
      <c r="FBU451" s="342"/>
      <c r="FBV451" s="342"/>
      <c r="FBW451" s="342"/>
      <c r="FBX451" s="342"/>
      <c r="FBY451" s="342"/>
      <c r="FBZ451" s="342"/>
      <c r="FCA451" s="342"/>
      <c r="FCB451" s="342"/>
      <c r="FCC451" s="342"/>
      <c r="FCD451" s="342"/>
      <c r="FCE451" s="342"/>
      <c r="FCF451" s="342"/>
      <c r="FCG451" s="342"/>
      <c r="FCH451" s="342"/>
      <c r="FCI451" s="342"/>
      <c r="FCJ451" s="342"/>
      <c r="FCK451" s="342"/>
      <c r="FCL451" s="342"/>
      <c r="FCM451" s="342"/>
      <c r="FCN451" s="342"/>
      <c r="FCO451" s="342"/>
      <c r="FCP451" s="342"/>
      <c r="FCQ451" s="342"/>
      <c r="FCR451" s="342"/>
      <c r="FCS451" s="342"/>
      <c r="FCT451" s="342"/>
      <c r="FCU451" s="342"/>
      <c r="FCV451" s="342"/>
      <c r="FCW451" s="342"/>
      <c r="FCX451" s="342"/>
      <c r="FCY451" s="342"/>
      <c r="FCZ451" s="342"/>
      <c r="FDA451" s="342"/>
      <c r="FDB451" s="342"/>
      <c r="FDC451" s="342"/>
      <c r="FDD451" s="342"/>
      <c r="FDE451" s="342"/>
      <c r="FDF451" s="342"/>
      <c r="FDG451" s="342"/>
      <c r="FDH451" s="342"/>
      <c r="FDI451" s="342"/>
      <c r="FDJ451" s="342"/>
      <c r="FDK451" s="342"/>
      <c r="FDL451" s="342"/>
      <c r="FDM451" s="342"/>
      <c r="FDN451" s="342"/>
      <c r="FDO451" s="342"/>
      <c r="FDP451" s="342"/>
      <c r="FDQ451" s="342"/>
      <c r="FDR451" s="342"/>
      <c r="FDS451" s="342"/>
      <c r="FDT451" s="342"/>
      <c r="FDU451" s="342"/>
      <c r="FDV451" s="342"/>
      <c r="FDW451" s="342"/>
      <c r="FDX451" s="342"/>
      <c r="FDY451" s="342"/>
      <c r="FDZ451" s="342"/>
      <c r="FEA451" s="342"/>
      <c r="FEB451" s="342"/>
      <c r="FEC451" s="342"/>
      <c r="FED451" s="342"/>
      <c r="FEE451" s="342"/>
      <c r="FEF451" s="342"/>
      <c r="FEG451" s="342"/>
      <c r="FEH451" s="342"/>
      <c r="FEI451" s="342"/>
      <c r="FEJ451" s="342"/>
      <c r="FEK451" s="342"/>
      <c r="FEL451" s="342"/>
      <c r="FEM451" s="342"/>
      <c r="FEN451" s="342"/>
      <c r="FEO451" s="342"/>
      <c r="FEP451" s="342"/>
      <c r="FEQ451" s="342"/>
      <c r="FER451" s="342"/>
      <c r="FES451" s="342"/>
      <c r="FET451" s="342"/>
      <c r="FEU451" s="342"/>
      <c r="FEV451" s="342"/>
      <c r="FEW451" s="342"/>
      <c r="FEX451" s="342"/>
      <c r="FEY451" s="342"/>
      <c r="FEZ451" s="342"/>
      <c r="FFA451" s="342"/>
      <c r="FFB451" s="342"/>
      <c r="FFC451" s="342"/>
      <c r="FFD451" s="342"/>
      <c r="FFE451" s="342"/>
      <c r="FFF451" s="342"/>
      <c r="FFG451" s="342"/>
      <c r="FFH451" s="342"/>
      <c r="FFI451" s="342"/>
      <c r="FFJ451" s="342"/>
      <c r="FFK451" s="342"/>
      <c r="FFL451" s="342"/>
      <c r="FFM451" s="342"/>
      <c r="FFN451" s="342"/>
      <c r="FFO451" s="342"/>
      <c r="FFP451" s="342"/>
      <c r="FFQ451" s="342"/>
      <c r="FFR451" s="342"/>
      <c r="FFS451" s="342"/>
      <c r="FFT451" s="342"/>
      <c r="FFU451" s="342"/>
      <c r="FFV451" s="342"/>
      <c r="FFW451" s="342"/>
      <c r="FFX451" s="342"/>
      <c r="FFY451" s="342"/>
      <c r="FFZ451" s="342"/>
      <c r="FGA451" s="342"/>
      <c r="FGB451" s="342"/>
      <c r="FGC451" s="342"/>
      <c r="FGD451" s="342"/>
      <c r="FGE451" s="342"/>
      <c r="FGF451" s="342"/>
      <c r="FGG451" s="342"/>
      <c r="FGH451" s="342"/>
      <c r="FGI451" s="342"/>
      <c r="FGJ451" s="342"/>
      <c r="FGK451" s="342"/>
      <c r="FGL451" s="342"/>
      <c r="FGM451" s="342"/>
      <c r="FGN451" s="342"/>
      <c r="FGO451" s="342"/>
      <c r="FGP451" s="342"/>
      <c r="FGQ451" s="342"/>
      <c r="FGR451" s="342"/>
      <c r="FGS451" s="342"/>
      <c r="FGT451" s="342"/>
      <c r="FGU451" s="342"/>
      <c r="FGV451" s="342"/>
      <c r="FGW451" s="342"/>
      <c r="FGX451" s="342"/>
      <c r="FGY451" s="342"/>
      <c r="FGZ451" s="342"/>
      <c r="FHA451" s="342"/>
      <c r="FHB451" s="342"/>
      <c r="FHC451" s="342"/>
      <c r="FHD451" s="342"/>
      <c r="FHE451" s="342"/>
      <c r="FHF451" s="342"/>
      <c r="FHG451" s="342"/>
      <c r="FHH451" s="342"/>
      <c r="FHI451" s="342"/>
      <c r="FHJ451" s="342"/>
      <c r="FHK451" s="342"/>
      <c r="FHL451" s="342"/>
      <c r="FHM451" s="342"/>
      <c r="FHN451" s="342"/>
      <c r="FHO451" s="342"/>
      <c r="FHP451" s="342"/>
      <c r="FHQ451" s="342"/>
      <c r="FHR451" s="342"/>
      <c r="FHS451" s="342"/>
      <c r="FHT451" s="342"/>
      <c r="FHU451" s="342"/>
      <c r="FHV451" s="342"/>
      <c r="FHW451" s="342"/>
      <c r="FHX451" s="342"/>
      <c r="FHY451" s="342"/>
      <c r="FHZ451" s="342"/>
      <c r="FIA451" s="342"/>
      <c r="FIB451" s="342"/>
      <c r="FIC451" s="342"/>
      <c r="FID451" s="342"/>
      <c r="FIE451" s="342"/>
      <c r="FIF451" s="342"/>
      <c r="FIG451" s="342"/>
      <c r="FIH451" s="342"/>
      <c r="FII451" s="342"/>
      <c r="FIJ451" s="342"/>
      <c r="FIK451" s="342"/>
      <c r="FIL451" s="342"/>
      <c r="FIM451" s="342"/>
      <c r="FIN451" s="342"/>
      <c r="FIO451" s="342"/>
      <c r="FIP451" s="342"/>
      <c r="FIQ451" s="342"/>
      <c r="FIR451" s="342"/>
      <c r="FIS451" s="342"/>
      <c r="FIT451" s="342"/>
      <c r="FIU451" s="342"/>
      <c r="FIV451" s="342"/>
      <c r="FIW451" s="342"/>
      <c r="FIX451" s="342"/>
      <c r="FIY451" s="342"/>
      <c r="FIZ451" s="342"/>
      <c r="FJA451" s="342"/>
      <c r="FJB451" s="342"/>
      <c r="FJC451" s="342"/>
      <c r="FJD451" s="342"/>
      <c r="FJE451" s="342"/>
      <c r="FJF451" s="342"/>
      <c r="FJG451" s="342"/>
      <c r="FJH451" s="342"/>
      <c r="FJI451" s="342"/>
      <c r="FJJ451" s="342"/>
      <c r="FJK451" s="342"/>
      <c r="FJL451" s="342"/>
      <c r="FJM451" s="342"/>
      <c r="FJN451" s="342"/>
      <c r="FJO451" s="342"/>
      <c r="FJP451" s="342"/>
      <c r="FJQ451" s="342"/>
      <c r="FJR451" s="342"/>
      <c r="FJS451" s="342"/>
      <c r="FJT451" s="342"/>
      <c r="FJU451" s="342"/>
      <c r="FJV451" s="342"/>
      <c r="FJW451" s="342"/>
      <c r="FJX451" s="342"/>
      <c r="FJY451" s="342"/>
      <c r="FJZ451" s="342"/>
      <c r="FKA451" s="342"/>
      <c r="FKB451" s="342"/>
      <c r="FKC451" s="342"/>
      <c r="FKD451" s="342"/>
      <c r="FKE451" s="342"/>
      <c r="FKF451" s="342"/>
      <c r="FKG451" s="342"/>
      <c r="FKH451" s="342"/>
      <c r="FKI451" s="342"/>
      <c r="FKJ451" s="342"/>
      <c r="FKK451" s="342"/>
      <c r="FKL451" s="342"/>
      <c r="FKM451" s="342"/>
      <c r="FKN451" s="342"/>
      <c r="FKO451" s="342"/>
      <c r="FKP451" s="342"/>
      <c r="FKQ451" s="342"/>
      <c r="FKR451" s="342"/>
      <c r="FKS451" s="342"/>
      <c r="FKT451" s="342"/>
      <c r="FKU451" s="342"/>
      <c r="FKV451" s="342"/>
      <c r="FKW451" s="342"/>
      <c r="FKX451" s="342"/>
      <c r="FKY451" s="342"/>
      <c r="FKZ451" s="342"/>
      <c r="FLA451" s="342"/>
      <c r="FLB451" s="342"/>
      <c r="FLC451" s="342"/>
      <c r="FLD451" s="342"/>
      <c r="FLE451" s="342"/>
      <c r="FLF451" s="342"/>
      <c r="FLG451" s="342"/>
      <c r="FLH451" s="342"/>
      <c r="FLI451" s="342"/>
      <c r="FLJ451" s="342"/>
      <c r="FLK451" s="342"/>
      <c r="FLL451" s="342"/>
      <c r="FLM451" s="342"/>
      <c r="FLN451" s="342"/>
      <c r="FLO451" s="342"/>
      <c r="FLP451" s="342"/>
      <c r="FLQ451" s="342"/>
      <c r="FLR451" s="342"/>
      <c r="FLS451" s="342"/>
      <c r="FLT451" s="342"/>
      <c r="FLU451" s="342"/>
      <c r="FLV451" s="342"/>
      <c r="FLW451" s="342"/>
      <c r="FLX451" s="342"/>
      <c r="FLY451" s="342"/>
      <c r="FLZ451" s="342"/>
      <c r="FMA451" s="342"/>
      <c r="FMB451" s="342"/>
      <c r="FMC451" s="342"/>
      <c r="FMD451" s="342"/>
      <c r="FME451" s="342"/>
      <c r="FMF451" s="342"/>
      <c r="FMG451" s="342"/>
      <c r="FMH451" s="342"/>
      <c r="FMI451" s="342"/>
      <c r="FMJ451" s="342"/>
      <c r="FMK451" s="342"/>
      <c r="FML451" s="342"/>
      <c r="FMM451" s="342"/>
      <c r="FMN451" s="342"/>
      <c r="FMO451" s="342"/>
      <c r="FMP451" s="342"/>
      <c r="FMQ451" s="342"/>
      <c r="FMR451" s="342"/>
      <c r="FMS451" s="342"/>
      <c r="FMT451" s="342"/>
      <c r="FMU451" s="342"/>
      <c r="FMV451" s="342"/>
      <c r="FMW451" s="342"/>
      <c r="FMX451" s="342"/>
      <c r="FMY451" s="342"/>
      <c r="FMZ451" s="342"/>
      <c r="FNA451" s="342"/>
      <c r="FNB451" s="342"/>
      <c r="FNC451" s="342"/>
      <c r="FND451" s="342"/>
      <c r="FNE451" s="342"/>
      <c r="FNF451" s="342"/>
      <c r="FNG451" s="342"/>
      <c r="FNH451" s="342"/>
      <c r="FNI451" s="342"/>
      <c r="FNJ451" s="342"/>
      <c r="FNK451" s="342"/>
      <c r="FNL451" s="342"/>
      <c r="FNM451" s="342"/>
      <c r="FNN451" s="342"/>
      <c r="FNO451" s="342"/>
      <c r="FNP451" s="342"/>
      <c r="FNQ451" s="342"/>
      <c r="FNR451" s="342"/>
      <c r="FNS451" s="342"/>
      <c r="FNT451" s="342"/>
      <c r="FNU451" s="342"/>
      <c r="FNV451" s="342"/>
      <c r="FNW451" s="342"/>
      <c r="FNX451" s="342"/>
      <c r="FNY451" s="342"/>
      <c r="FNZ451" s="342"/>
      <c r="FOA451" s="342"/>
      <c r="FOB451" s="342"/>
      <c r="FOC451" s="342"/>
      <c r="FOD451" s="342"/>
      <c r="FOE451" s="342"/>
      <c r="FOF451" s="342"/>
      <c r="FOG451" s="342"/>
      <c r="FOH451" s="342"/>
      <c r="FOI451" s="342"/>
      <c r="FOJ451" s="342"/>
      <c r="FOK451" s="342"/>
      <c r="FOL451" s="342"/>
      <c r="FOM451" s="342"/>
      <c r="FON451" s="342"/>
      <c r="FOO451" s="342"/>
      <c r="FOP451" s="342"/>
      <c r="FOQ451" s="342"/>
      <c r="FOR451" s="342"/>
      <c r="FOS451" s="342"/>
      <c r="FOT451" s="342"/>
      <c r="FOU451" s="342"/>
      <c r="FOV451" s="342"/>
      <c r="FOW451" s="342"/>
      <c r="FOX451" s="342"/>
      <c r="FOY451" s="342"/>
      <c r="FOZ451" s="342"/>
      <c r="FPA451" s="342"/>
      <c r="FPB451" s="342"/>
      <c r="FPC451" s="342"/>
      <c r="FPD451" s="342"/>
      <c r="FPE451" s="342"/>
      <c r="FPF451" s="342"/>
      <c r="FPG451" s="342"/>
      <c r="FPH451" s="342"/>
      <c r="FPI451" s="342"/>
      <c r="FPJ451" s="342"/>
      <c r="FPK451" s="342"/>
      <c r="FPL451" s="342"/>
      <c r="FPM451" s="342"/>
      <c r="FPN451" s="342"/>
      <c r="FPO451" s="342"/>
      <c r="FPP451" s="342"/>
      <c r="FPQ451" s="342"/>
      <c r="FPR451" s="342"/>
      <c r="FPS451" s="342"/>
      <c r="FPT451" s="342"/>
      <c r="FPU451" s="342"/>
      <c r="FPV451" s="342"/>
      <c r="FPW451" s="342"/>
      <c r="FPX451" s="342"/>
      <c r="FPY451" s="342"/>
      <c r="FPZ451" s="342"/>
      <c r="FQA451" s="342"/>
      <c r="FQB451" s="342"/>
      <c r="FQC451" s="342"/>
      <c r="FQD451" s="342"/>
      <c r="FQE451" s="342"/>
      <c r="FQF451" s="342"/>
      <c r="FQG451" s="342"/>
      <c r="FQH451" s="342"/>
      <c r="FQI451" s="342"/>
      <c r="FQJ451" s="342"/>
      <c r="FQK451" s="342"/>
      <c r="FQL451" s="342"/>
      <c r="FQM451" s="342"/>
      <c r="FQN451" s="342"/>
      <c r="FQO451" s="342"/>
      <c r="FQP451" s="342"/>
      <c r="FQQ451" s="342"/>
      <c r="FQR451" s="342"/>
      <c r="FQS451" s="342"/>
      <c r="FQT451" s="342"/>
      <c r="FQU451" s="342"/>
      <c r="FQV451" s="342"/>
      <c r="FQW451" s="342"/>
      <c r="FQX451" s="342"/>
      <c r="FQY451" s="342"/>
      <c r="FQZ451" s="342"/>
      <c r="FRA451" s="342"/>
      <c r="FRB451" s="342"/>
      <c r="FRC451" s="342"/>
      <c r="FRD451" s="342"/>
      <c r="FRE451" s="342"/>
      <c r="FRF451" s="342"/>
      <c r="FRG451" s="342"/>
      <c r="FRH451" s="342"/>
      <c r="FRI451" s="342"/>
      <c r="FRJ451" s="342"/>
      <c r="FRK451" s="342"/>
      <c r="FRL451" s="342"/>
      <c r="FRM451" s="342"/>
      <c r="FRN451" s="342"/>
      <c r="FRO451" s="342"/>
      <c r="FRP451" s="342"/>
      <c r="FRQ451" s="342"/>
      <c r="FRR451" s="342"/>
      <c r="FRS451" s="342"/>
      <c r="FRT451" s="342"/>
      <c r="FRU451" s="342"/>
      <c r="FRV451" s="342"/>
      <c r="FRW451" s="342"/>
      <c r="FRX451" s="342"/>
      <c r="FRY451" s="342"/>
      <c r="FRZ451" s="342"/>
      <c r="FSA451" s="342"/>
      <c r="FSB451" s="342"/>
      <c r="FSC451" s="342"/>
      <c r="FSD451" s="342"/>
      <c r="FSE451" s="342"/>
      <c r="FSF451" s="342"/>
      <c r="FSG451" s="342"/>
      <c r="FSH451" s="342"/>
      <c r="FSI451" s="342"/>
      <c r="FSJ451" s="342"/>
      <c r="FSK451" s="342"/>
      <c r="FSL451" s="342"/>
      <c r="FSM451" s="342"/>
      <c r="FSN451" s="342"/>
      <c r="FSO451" s="342"/>
      <c r="FSP451" s="342"/>
      <c r="FSQ451" s="342"/>
      <c r="FSR451" s="342"/>
      <c r="FSS451" s="342"/>
      <c r="FST451" s="342"/>
      <c r="FSU451" s="342"/>
      <c r="FSV451" s="342"/>
      <c r="FSW451" s="342"/>
      <c r="FSX451" s="342"/>
      <c r="FSY451" s="342"/>
      <c r="FSZ451" s="342"/>
      <c r="FTA451" s="342"/>
      <c r="FTB451" s="342"/>
      <c r="FTC451" s="342"/>
      <c r="FTD451" s="342"/>
      <c r="FTE451" s="342"/>
      <c r="FTF451" s="342"/>
      <c r="FTG451" s="342"/>
      <c r="FTH451" s="342"/>
      <c r="FTI451" s="342"/>
      <c r="FTJ451" s="342"/>
      <c r="FTK451" s="342"/>
      <c r="FTL451" s="342"/>
      <c r="FTM451" s="342"/>
      <c r="FTN451" s="342"/>
      <c r="FTO451" s="342"/>
      <c r="FTP451" s="342"/>
      <c r="FTQ451" s="342"/>
      <c r="FTR451" s="342"/>
      <c r="FTS451" s="342"/>
      <c r="FTT451" s="342"/>
      <c r="FTU451" s="342"/>
      <c r="FTV451" s="342"/>
      <c r="FTW451" s="342"/>
      <c r="FTX451" s="342"/>
      <c r="FTY451" s="342"/>
      <c r="FTZ451" s="342"/>
      <c r="FUA451" s="342"/>
      <c r="FUB451" s="342"/>
      <c r="FUC451" s="342"/>
      <c r="FUD451" s="342"/>
      <c r="FUE451" s="342"/>
      <c r="FUF451" s="342"/>
      <c r="FUG451" s="342"/>
      <c r="FUH451" s="342"/>
      <c r="FUI451" s="342"/>
      <c r="FUJ451" s="342"/>
      <c r="FUK451" s="342"/>
      <c r="FUL451" s="342"/>
      <c r="FUM451" s="342"/>
      <c r="FUN451" s="342"/>
      <c r="FUO451" s="342"/>
      <c r="FUP451" s="342"/>
      <c r="FUQ451" s="342"/>
      <c r="FUR451" s="342"/>
      <c r="FUS451" s="342"/>
      <c r="FUT451" s="342"/>
      <c r="FUU451" s="342"/>
      <c r="FUV451" s="342"/>
      <c r="FUW451" s="342"/>
      <c r="FUX451" s="342"/>
      <c r="FUY451" s="342"/>
      <c r="FUZ451" s="342"/>
      <c r="FVA451" s="342"/>
      <c r="FVB451" s="342"/>
      <c r="FVC451" s="342"/>
      <c r="FVD451" s="342"/>
      <c r="FVE451" s="342"/>
      <c r="FVF451" s="342"/>
      <c r="FVG451" s="342"/>
      <c r="FVH451" s="342"/>
      <c r="FVI451" s="342"/>
      <c r="FVJ451" s="342"/>
      <c r="FVK451" s="342"/>
      <c r="FVL451" s="342"/>
      <c r="FVM451" s="342"/>
      <c r="FVN451" s="342"/>
      <c r="FVO451" s="342"/>
      <c r="FVP451" s="342"/>
      <c r="FVQ451" s="342"/>
      <c r="FVR451" s="342"/>
      <c r="FVS451" s="342"/>
      <c r="FVT451" s="342"/>
      <c r="FVU451" s="342"/>
      <c r="FVV451" s="342"/>
      <c r="FVW451" s="342"/>
      <c r="FVX451" s="342"/>
      <c r="FVY451" s="342"/>
      <c r="FVZ451" s="342"/>
      <c r="FWA451" s="342"/>
      <c r="FWB451" s="342"/>
      <c r="FWC451" s="342"/>
      <c r="FWD451" s="342"/>
      <c r="FWE451" s="342"/>
      <c r="FWF451" s="342"/>
      <c r="FWG451" s="342"/>
      <c r="FWH451" s="342"/>
      <c r="FWI451" s="342"/>
      <c r="FWJ451" s="342"/>
      <c r="FWK451" s="342"/>
      <c r="FWL451" s="342"/>
      <c r="FWM451" s="342"/>
      <c r="FWN451" s="342"/>
      <c r="FWO451" s="342"/>
      <c r="FWP451" s="342"/>
      <c r="FWQ451" s="342"/>
      <c r="FWR451" s="342"/>
      <c r="FWS451" s="342"/>
      <c r="FWT451" s="342"/>
      <c r="FWU451" s="342"/>
      <c r="FWV451" s="342"/>
      <c r="FWW451" s="342"/>
      <c r="FWX451" s="342"/>
      <c r="FWY451" s="342"/>
      <c r="FWZ451" s="342"/>
      <c r="FXA451" s="342"/>
      <c r="FXB451" s="342"/>
      <c r="FXC451" s="342"/>
      <c r="FXD451" s="342"/>
      <c r="FXE451" s="342"/>
      <c r="FXF451" s="342"/>
      <c r="FXG451" s="342"/>
      <c r="FXH451" s="342"/>
      <c r="FXI451" s="342"/>
      <c r="FXJ451" s="342"/>
      <c r="FXK451" s="342"/>
      <c r="FXL451" s="342"/>
      <c r="FXM451" s="342"/>
      <c r="FXN451" s="342"/>
      <c r="FXO451" s="342"/>
      <c r="FXP451" s="342"/>
      <c r="FXQ451" s="342"/>
      <c r="FXR451" s="342"/>
      <c r="FXS451" s="342"/>
      <c r="FXT451" s="342"/>
      <c r="FXU451" s="342"/>
      <c r="FXV451" s="342"/>
      <c r="FXW451" s="342"/>
      <c r="FXX451" s="342"/>
      <c r="FXY451" s="342"/>
      <c r="FXZ451" s="342"/>
      <c r="FYA451" s="342"/>
      <c r="FYB451" s="342"/>
      <c r="FYC451" s="342"/>
      <c r="FYD451" s="342"/>
      <c r="FYE451" s="342"/>
      <c r="FYF451" s="342"/>
      <c r="FYG451" s="342"/>
      <c r="FYH451" s="342"/>
      <c r="FYI451" s="342"/>
      <c r="FYJ451" s="342"/>
      <c r="FYK451" s="342"/>
      <c r="FYL451" s="342"/>
      <c r="FYM451" s="342"/>
      <c r="FYN451" s="342"/>
      <c r="FYO451" s="342"/>
      <c r="FYP451" s="342"/>
      <c r="FYQ451" s="342"/>
      <c r="FYR451" s="342"/>
      <c r="FYS451" s="342"/>
      <c r="FYT451" s="342"/>
      <c r="FYU451" s="342"/>
      <c r="FYV451" s="342"/>
      <c r="FYW451" s="342"/>
      <c r="FYX451" s="342"/>
      <c r="FYY451" s="342"/>
      <c r="FYZ451" s="342"/>
      <c r="FZA451" s="342"/>
      <c r="FZB451" s="342"/>
      <c r="FZC451" s="342"/>
      <c r="FZD451" s="342"/>
      <c r="FZE451" s="342"/>
      <c r="FZF451" s="342"/>
      <c r="FZG451" s="342"/>
      <c r="FZH451" s="342"/>
      <c r="FZI451" s="342"/>
      <c r="FZJ451" s="342"/>
      <c r="FZK451" s="342"/>
      <c r="FZL451" s="342"/>
      <c r="FZM451" s="342"/>
      <c r="FZN451" s="342"/>
      <c r="FZO451" s="342"/>
      <c r="FZP451" s="342"/>
      <c r="FZQ451" s="342"/>
      <c r="FZR451" s="342"/>
      <c r="FZS451" s="342"/>
      <c r="FZT451" s="342"/>
      <c r="FZU451" s="342"/>
      <c r="FZV451" s="342"/>
      <c r="FZW451" s="342"/>
      <c r="FZX451" s="342"/>
      <c r="FZY451" s="342"/>
      <c r="FZZ451" s="342"/>
      <c r="GAA451" s="342"/>
      <c r="GAB451" s="342"/>
      <c r="GAC451" s="342"/>
      <c r="GAD451" s="342"/>
      <c r="GAE451" s="342"/>
      <c r="GAF451" s="342"/>
      <c r="GAG451" s="342"/>
      <c r="GAH451" s="342"/>
      <c r="GAI451" s="342"/>
      <c r="GAJ451" s="342"/>
      <c r="GAK451" s="342"/>
      <c r="GAL451" s="342"/>
      <c r="GAM451" s="342"/>
      <c r="GAN451" s="342"/>
      <c r="GAO451" s="342"/>
      <c r="GAP451" s="342"/>
      <c r="GAQ451" s="342"/>
      <c r="GAR451" s="342"/>
      <c r="GAS451" s="342"/>
      <c r="GAT451" s="342"/>
      <c r="GAU451" s="342"/>
      <c r="GAV451" s="342"/>
      <c r="GAW451" s="342"/>
      <c r="GAX451" s="342"/>
      <c r="GAY451" s="342"/>
      <c r="GAZ451" s="342"/>
      <c r="GBA451" s="342"/>
      <c r="GBB451" s="342"/>
      <c r="GBC451" s="342"/>
      <c r="GBD451" s="342"/>
      <c r="GBE451" s="342"/>
      <c r="GBF451" s="342"/>
      <c r="GBG451" s="342"/>
      <c r="GBH451" s="342"/>
      <c r="GBI451" s="342"/>
      <c r="GBJ451" s="342"/>
      <c r="GBK451" s="342"/>
      <c r="GBL451" s="342"/>
      <c r="GBM451" s="342"/>
      <c r="GBN451" s="342"/>
      <c r="GBO451" s="342"/>
      <c r="GBP451" s="342"/>
      <c r="GBQ451" s="342"/>
      <c r="GBR451" s="342"/>
      <c r="GBS451" s="342"/>
      <c r="GBT451" s="342"/>
      <c r="GBU451" s="342"/>
      <c r="GBV451" s="342"/>
      <c r="GBW451" s="342"/>
      <c r="GBX451" s="342"/>
      <c r="GBY451" s="342"/>
      <c r="GBZ451" s="342"/>
      <c r="GCA451" s="342"/>
      <c r="GCB451" s="342"/>
      <c r="GCC451" s="342"/>
      <c r="GCD451" s="342"/>
      <c r="GCE451" s="342"/>
      <c r="GCF451" s="342"/>
      <c r="GCG451" s="342"/>
      <c r="GCH451" s="342"/>
      <c r="GCI451" s="342"/>
      <c r="GCJ451" s="342"/>
      <c r="GCK451" s="342"/>
      <c r="GCL451" s="342"/>
      <c r="GCM451" s="342"/>
      <c r="GCN451" s="342"/>
      <c r="GCO451" s="342"/>
      <c r="GCP451" s="342"/>
      <c r="GCQ451" s="342"/>
      <c r="GCR451" s="342"/>
      <c r="GCS451" s="342"/>
      <c r="GCT451" s="342"/>
      <c r="GCU451" s="342"/>
      <c r="GCV451" s="342"/>
      <c r="GCW451" s="342"/>
      <c r="GCX451" s="342"/>
      <c r="GCY451" s="342"/>
      <c r="GCZ451" s="342"/>
      <c r="GDA451" s="342"/>
      <c r="GDB451" s="342"/>
      <c r="GDC451" s="342"/>
      <c r="GDD451" s="342"/>
      <c r="GDE451" s="342"/>
      <c r="GDF451" s="342"/>
      <c r="GDG451" s="342"/>
      <c r="GDH451" s="342"/>
      <c r="GDI451" s="342"/>
      <c r="GDJ451" s="342"/>
      <c r="GDK451" s="342"/>
      <c r="GDL451" s="342"/>
      <c r="GDM451" s="342"/>
      <c r="GDN451" s="342"/>
      <c r="GDO451" s="342"/>
      <c r="GDP451" s="342"/>
      <c r="GDQ451" s="342"/>
      <c r="GDR451" s="342"/>
      <c r="GDS451" s="342"/>
      <c r="GDT451" s="342"/>
      <c r="GDU451" s="342"/>
      <c r="GDV451" s="342"/>
      <c r="GDW451" s="342"/>
      <c r="GDX451" s="342"/>
      <c r="GDY451" s="342"/>
      <c r="GDZ451" s="342"/>
      <c r="GEA451" s="342"/>
      <c r="GEB451" s="342"/>
      <c r="GEC451" s="342"/>
      <c r="GED451" s="342"/>
      <c r="GEE451" s="342"/>
      <c r="GEF451" s="342"/>
      <c r="GEG451" s="342"/>
      <c r="GEH451" s="342"/>
      <c r="GEI451" s="342"/>
      <c r="GEJ451" s="342"/>
      <c r="GEK451" s="342"/>
      <c r="GEL451" s="342"/>
      <c r="GEM451" s="342"/>
      <c r="GEN451" s="342"/>
      <c r="GEO451" s="342"/>
      <c r="GEP451" s="342"/>
      <c r="GEQ451" s="342"/>
      <c r="GER451" s="342"/>
      <c r="GES451" s="342"/>
      <c r="GET451" s="342"/>
      <c r="GEU451" s="342"/>
      <c r="GEV451" s="342"/>
      <c r="GEW451" s="342"/>
      <c r="GEX451" s="342"/>
      <c r="GEY451" s="342"/>
      <c r="GEZ451" s="342"/>
      <c r="GFA451" s="342"/>
      <c r="GFB451" s="342"/>
      <c r="GFC451" s="342"/>
      <c r="GFD451" s="342"/>
      <c r="GFE451" s="342"/>
      <c r="GFF451" s="342"/>
      <c r="GFG451" s="342"/>
      <c r="GFH451" s="342"/>
      <c r="GFI451" s="342"/>
      <c r="GFJ451" s="342"/>
      <c r="GFK451" s="342"/>
      <c r="GFL451" s="342"/>
      <c r="GFM451" s="342"/>
      <c r="GFN451" s="342"/>
      <c r="GFO451" s="342"/>
      <c r="GFP451" s="342"/>
      <c r="GFQ451" s="342"/>
      <c r="GFR451" s="342"/>
      <c r="GFS451" s="342"/>
      <c r="GFT451" s="342"/>
      <c r="GFU451" s="342"/>
      <c r="GFV451" s="342"/>
      <c r="GFW451" s="342"/>
      <c r="GFX451" s="342"/>
      <c r="GFY451" s="342"/>
      <c r="GFZ451" s="342"/>
      <c r="GGA451" s="342"/>
      <c r="GGB451" s="342"/>
      <c r="GGC451" s="342"/>
      <c r="GGD451" s="342"/>
      <c r="GGE451" s="342"/>
      <c r="GGF451" s="342"/>
      <c r="GGG451" s="342"/>
      <c r="GGH451" s="342"/>
      <c r="GGI451" s="342"/>
      <c r="GGJ451" s="342"/>
      <c r="GGK451" s="342"/>
      <c r="GGL451" s="342"/>
      <c r="GGM451" s="342"/>
      <c r="GGN451" s="342"/>
      <c r="GGO451" s="342"/>
      <c r="GGP451" s="342"/>
      <c r="GGQ451" s="342"/>
      <c r="GGR451" s="342"/>
      <c r="GGS451" s="342"/>
      <c r="GGT451" s="342"/>
      <c r="GGU451" s="342"/>
      <c r="GGV451" s="342"/>
      <c r="GGW451" s="342"/>
      <c r="GGX451" s="342"/>
      <c r="GGY451" s="342"/>
      <c r="GGZ451" s="342"/>
      <c r="GHA451" s="342"/>
      <c r="GHB451" s="342"/>
      <c r="GHC451" s="342"/>
      <c r="GHD451" s="342"/>
      <c r="GHE451" s="342"/>
      <c r="GHF451" s="342"/>
      <c r="GHG451" s="342"/>
      <c r="GHH451" s="342"/>
      <c r="GHI451" s="342"/>
      <c r="GHJ451" s="342"/>
      <c r="GHK451" s="342"/>
      <c r="GHL451" s="342"/>
      <c r="GHM451" s="342"/>
      <c r="GHN451" s="342"/>
      <c r="GHO451" s="342"/>
      <c r="GHP451" s="342"/>
      <c r="GHQ451" s="342"/>
      <c r="GHR451" s="342"/>
      <c r="GHS451" s="342"/>
      <c r="GHT451" s="342"/>
      <c r="GHU451" s="342"/>
      <c r="GHV451" s="342"/>
      <c r="GHW451" s="342"/>
      <c r="GHX451" s="342"/>
      <c r="GHY451" s="342"/>
      <c r="GHZ451" s="342"/>
      <c r="GIA451" s="342"/>
      <c r="GIB451" s="342"/>
      <c r="GIC451" s="342"/>
      <c r="GID451" s="342"/>
      <c r="GIE451" s="342"/>
      <c r="GIF451" s="342"/>
      <c r="GIG451" s="342"/>
      <c r="GIH451" s="342"/>
      <c r="GII451" s="342"/>
      <c r="GIJ451" s="342"/>
      <c r="GIK451" s="342"/>
      <c r="GIL451" s="342"/>
      <c r="GIM451" s="342"/>
      <c r="GIN451" s="342"/>
      <c r="GIO451" s="342"/>
      <c r="GIP451" s="342"/>
      <c r="GIQ451" s="342"/>
      <c r="GIR451" s="342"/>
      <c r="GIS451" s="342"/>
      <c r="GIT451" s="342"/>
      <c r="GIU451" s="342"/>
      <c r="GIV451" s="342"/>
      <c r="GIW451" s="342"/>
      <c r="GIX451" s="342"/>
      <c r="GIY451" s="342"/>
      <c r="GIZ451" s="342"/>
      <c r="GJA451" s="342"/>
      <c r="GJB451" s="342"/>
      <c r="GJC451" s="342"/>
      <c r="GJD451" s="342"/>
      <c r="GJE451" s="342"/>
      <c r="GJF451" s="342"/>
      <c r="GJG451" s="342"/>
      <c r="GJH451" s="342"/>
      <c r="GJI451" s="342"/>
      <c r="GJJ451" s="342"/>
      <c r="GJK451" s="342"/>
      <c r="GJL451" s="342"/>
      <c r="GJM451" s="342"/>
      <c r="GJN451" s="342"/>
      <c r="GJO451" s="342"/>
      <c r="GJP451" s="342"/>
      <c r="GJQ451" s="342"/>
      <c r="GJR451" s="342"/>
      <c r="GJS451" s="342"/>
      <c r="GJT451" s="342"/>
      <c r="GJU451" s="342"/>
      <c r="GJV451" s="342"/>
      <c r="GJW451" s="342"/>
      <c r="GJX451" s="342"/>
      <c r="GJY451" s="342"/>
      <c r="GJZ451" s="342"/>
      <c r="GKA451" s="342"/>
      <c r="GKB451" s="342"/>
      <c r="GKC451" s="342"/>
      <c r="GKD451" s="342"/>
      <c r="GKE451" s="342"/>
      <c r="GKF451" s="342"/>
      <c r="GKG451" s="342"/>
      <c r="GKH451" s="342"/>
      <c r="GKI451" s="342"/>
      <c r="GKJ451" s="342"/>
      <c r="GKK451" s="342"/>
      <c r="GKL451" s="342"/>
      <c r="GKM451" s="342"/>
      <c r="GKN451" s="342"/>
      <c r="GKO451" s="342"/>
      <c r="GKP451" s="342"/>
      <c r="GKQ451" s="342"/>
      <c r="GKR451" s="342"/>
      <c r="GKS451" s="342"/>
      <c r="GKT451" s="342"/>
      <c r="GKU451" s="342"/>
      <c r="GKV451" s="342"/>
      <c r="GKW451" s="342"/>
      <c r="GKX451" s="342"/>
      <c r="GKY451" s="342"/>
      <c r="GKZ451" s="342"/>
      <c r="GLA451" s="342"/>
      <c r="GLB451" s="342"/>
      <c r="GLC451" s="342"/>
      <c r="GLD451" s="342"/>
      <c r="GLE451" s="342"/>
      <c r="GLF451" s="342"/>
      <c r="GLG451" s="342"/>
      <c r="GLH451" s="342"/>
      <c r="GLI451" s="342"/>
      <c r="GLJ451" s="342"/>
      <c r="GLK451" s="342"/>
      <c r="GLL451" s="342"/>
      <c r="GLM451" s="342"/>
      <c r="GLN451" s="342"/>
      <c r="GLO451" s="342"/>
      <c r="GLP451" s="342"/>
      <c r="GLQ451" s="342"/>
      <c r="GLR451" s="342"/>
      <c r="GLS451" s="342"/>
      <c r="GLT451" s="342"/>
      <c r="GLU451" s="342"/>
      <c r="GLV451" s="342"/>
      <c r="GLW451" s="342"/>
      <c r="GLX451" s="342"/>
      <c r="GLY451" s="342"/>
      <c r="GLZ451" s="342"/>
      <c r="GMA451" s="342"/>
      <c r="GMB451" s="342"/>
      <c r="GMC451" s="342"/>
      <c r="GMD451" s="342"/>
      <c r="GME451" s="342"/>
      <c r="GMF451" s="342"/>
      <c r="GMG451" s="342"/>
      <c r="GMH451" s="342"/>
      <c r="GMI451" s="342"/>
      <c r="GMJ451" s="342"/>
      <c r="GMK451" s="342"/>
      <c r="GML451" s="342"/>
      <c r="GMM451" s="342"/>
      <c r="GMN451" s="342"/>
      <c r="GMO451" s="342"/>
      <c r="GMP451" s="342"/>
      <c r="GMQ451" s="342"/>
      <c r="GMR451" s="342"/>
      <c r="GMS451" s="342"/>
      <c r="GMT451" s="342"/>
      <c r="GMU451" s="342"/>
      <c r="GMV451" s="342"/>
      <c r="GMW451" s="342"/>
      <c r="GMX451" s="342"/>
      <c r="GMY451" s="342"/>
      <c r="GMZ451" s="342"/>
      <c r="GNA451" s="342"/>
      <c r="GNB451" s="342"/>
      <c r="GNC451" s="342"/>
      <c r="GND451" s="342"/>
      <c r="GNE451" s="342"/>
      <c r="GNF451" s="342"/>
      <c r="GNG451" s="342"/>
      <c r="GNH451" s="342"/>
      <c r="GNI451" s="342"/>
      <c r="GNJ451" s="342"/>
      <c r="GNK451" s="342"/>
      <c r="GNL451" s="342"/>
      <c r="GNM451" s="342"/>
      <c r="GNN451" s="342"/>
      <c r="GNO451" s="342"/>
      <c r="GNP451" s="342"/>
      <c r="GNQ451" s="342"/>
      <c r="GNR451" s="342"/>
      <c r="GNS451" s="342"/>
      <c r="GNT451" s="342"/>
      <c r="GNU451" s="342"/>
      <c r="GNV451" s="342"/>
      <c r="GNW451" s="342"/>
      <c r="GNX451" s="342"/>
      <c r="GNY451" s="342"/>
      <c r="GNZ451" s="342"/>
      <c r="GOA451" s="342"/>
      <c r="GOB451" s="342"/>
      <c r="GOC451" s="342"/>
      <c r="GOD451" s="342"/>
      <c r="GOE451" s="342"/>
      <c r="GOF451" s="342"/>
      <c r="GOG451" s="342"/>
      <c r="GOH451" s="342"/>
      <c r="GOI451" s="342"/>
      <c r="GOJ451" s="342"/>
      <c r="GOK451" s="342"/>
      <c r="GOL451" s="342"/>
      <c r="GOM451" s="342"/>
      <c r="GON451" s="342"/>
      <c r="GOO451" s="342"/>
      <c r="GOP451" s="342"/>
      <c r="GOQ451" s="342"/>
      <c r="GOR451" s="342"/>
      <c r="GOS451" s="342"/>
      <c r="GOT451" s="342"/>
      <c r="GOU451" s="342"/>
      <c r="GOV451" s="342"/>
      <c r="GOW451" s="342"/>
      <c r="GOX451" s="342"/>
      <c r="GOY451" s="342"/>
      <c r="GOZ451" s="342"/>
      <c r="GPA451" s="342"/>
      <c r="GPB451" s="342"/>
      <c r="GPC451" s="342"/>
      <c r="GPD451" s="342"/>
      <c r="GPE451" s="342"/>
      <c r="GPF451" s="342"/>
      <c r="GPG451" s="342"/>
      <c r="GPH451" s="342"/>
      <c r="GPI451" s="342"/>
      <c r="GPJ451" s="342"/>
      <c r="GPK451" s="342"/>
      <c r="GPL451" s="342"/>
      <c r="GPM451" s="342"/>
      <c r="GPN451" s="342"/>
      <c r="GPO451" s="342"/>
      <c r="GPP451" s="342"/>
      <c r="GPQ451" s="342"/>
      <c r="GPR451" s="342"/>
      <c r="GPS451" s="342"/>
      <c r="GPT451" s="342"/>
      <c r="GPU451" s="342"/>
      <c r="GPV451" s="342"/>
      <c r="GPW451" s="342"/>
      <c r="GPX451" s="342"/>
      <c r="GPY451" s="342"/>
      <c r="GPZ451" s="342"/>
      <c r="GQA451" s="342"/>
      <c r="GQB451" s="342"/>
      <c r="GQC451" s="342"/>
      <c r="GQD451" s="342"/>
      <c r="GQE451" s="342"/>
      <c r="GQF451" s="342"/>
      <c r="GQG451" s="342"/>
      <c r="GQH451" s="342"/>
      <c r="GQI451" s="342"/>
      <c r="GQJ451" s="342"/>
      <c r="GQK451" s="342"/>
      <c r="GQL451" s="342"/>
      <c r="GQM451" s="342"/>
      <c r="GQN451" s="342"/>
      <c r="GQO451" s="342"/>
      <c r="GQP451" s="342"/>
      <c r="GQQ451" s="342"/>
      <c r="GQR451" s="342"/>
      <c r="GQS451" s="342"/>
      <c r="GQT451" s="342"/>
      <c r="GQU451" s="342"/>
      <c r="GQV451" s="342"/>
      <c r="GQW451" s="342"/>
      <c r="GQX451" s="342"/>
      <c r="GQY451" s="342"/>
      <c r="GQZ451" s="342"/>
      <c r="GRA451" s="342"/>
      <c r="GRB451" s="342"/>
      <c r="GRC451" s="342"/>
      <c r="GRD451" s="342"/>
      <c r="GRE451" s="342"/>
      <c r="GRF451" s="342"/>
      <c r="GRG451" s="342"/>
      <c r="GRH451" s="342"/>
      <c r="GRI451" s="342"/>
      <c r="GRJ451" s="342"/>
      <c r="GRK451" s="342"/>
      <c r="GRL451" s="342"/>
      <c r="GRM451" s="342"/>
      <c r="GRN451" s="342"/>
      <c r="GRO451" s="342"/>
      <c r="GRP451" s="342"/>
      <c r="GRQ451" s="342"/>
      <c r="GRR451" s="342"/>
      <c r="GRS451" s="342"/>
      <c r="GRT451" s="342"/>
      <c r="GRU451" s="342"/>
      <c r="GRV451" s="342"/>
      <c r="GRW451" s="342"/>
      <c r="GRX451" s="342"/>
      <c r="GRY451" s="342"/>
      <c r="GRZ451" s="342"/>
      <c r="GSA451" s="342"/>
      <c r="GSB451" s="342"/>
      <c r="GSC451" s="342"/>
      <c r="GSD451" s="342"/>
      <c r="GSE451" s="342"/>
      <c r="GSF451" s="342"/>
      <c r="GSG451" s="342"/>
      <c r="GSH451" s="342"/>
      <c r="GSI451" s="342"/>
      <c r="GSJ451" s="342"/>
      <c r="GSK451" s="342"/>
      <c r="GSL451" s="342"/>
      <c r="GSM451" s="342"/>
      <c r="GSN451" s="342"/>
      <c r="GSO451" s="342"/>
      <c r="GSP451" s="342"/>
      <c r="GSQ451" s="342"/>
      <c r="GSR451" s="342"/>
      <c r="GSS451" s="342"/>
      <c r="GST451" s="342"/>
      <c r="GSU451" s="342"/>
      <c r="GSV451" s="342"/>
      <c r="GSW451" s="342"/>
      <c r="GSX451" s="342"/>
      <c r="GSY451" s="342"/>
      <c r="GSZ451" s="342"/>
      <c r="GTA451" s="342"/>
      <c r="GTB451" s="342"/>
      <c r="GTC451" s="342"/>
      <c r="GTD451" s="342"/>
      <c r="GTE451" s="342"/>
      <c r="GTF451" s="342"/>
      <c r="GTG451" s="342"/>
      <c r="GTH451" s="342"/>
      <c r="GTI451" s="342"/>
      <c r="GTJ451" s="342"/>
      <c r="GTK451" s="342"/>
      <c r="GTL451" s="342"/>
      <c r="GTM451" s="342"/>
      <c r="GTN451" s="342"/>
      <c r="GTO451" s="342"/>
      <c r="GTP451" s="342"/>
      <c r="GTQ451" s="342"/>
      <c r="GTR451" s="342"/>
      <c r="GTS451" s="342"/>
      <c r="GTT451" s="342"/>
      <c r="GTU451" s="342"/>
      <c r="GTV451" s="342"/>
      <c r="GTW451" s="342"/>
      <c r="GTX451" s="342"/>
      <c r="GTY451" s="342"/>
      <c r="GTZ451" s="342"/>
      <c r="GUA451" s="342"/>
      <c r="GUB451" s="342"/>
      <c r="GUC451" s="342"/>
      <c r="GUD451" s="342"/>
      <c r="GUE451" s="342"/>
      <c r="GUF451" s="342"/>
      <c r="GUG451" s="342"/>
      <c r="GUH451" s="342"/>
      <c r="GUI451" s="342"/>
      <c r="GUJ451" s="342"/>
      <c r="GUK451" s="342"/>
      <c r="GUL451" s="342"/>
      <c r="GUM451" s="342"/>
      <c r="GUN451" s="342"/>
      <c r="GUO451" s="342"/>
      <c r="GUP451" s="342"/>
      <c r="GUQ451" s="342"/>
      <c r="GUR451" s="342"/>
      <c r="GUS451" s="342"/>
      <c r="GUT451" s="342"/>
      <c r="GUU451" s="342"/>
      <c r="GUV451" s="342"/>
      <c r="GUW451" s="342"/>
      <c r="GUX451" s="342"/>
      <c r="GUY451" s="342"/>
      <c r="GUZ451" s="342"/>
      <c r="GVA451" s="342"/>
      <c r="GVB451" s="342"/>
      <c r="GVC451" s="342"/>
      <c r="GVD451" s="342"/>
      <c r="GVE451" s="342"/>
      <c r="GVF451" s="342"/>
      <c r="GVG451" s="342"/>
      <c r="GVH451" s="342"/>
      <c r="GVI451" s="342"/>
      <c r="GVJ451" s="342"/>
      <c r="GVK451" s="342"/>
      <c r="GVL451" s="342"/>
      <c r="GVM451" s="342"/>
      <c r="GVN451" s="342"/>
      <c r="GVO451" s="342"/>
      <c r="GVP451" s="342"/>
      <c r="GVQ451" s="342"/>
      <c r="GVR451" s="342"/>
      <c r="GVS451" s="342"/>
      <c r="GVT451" s="342"/>
      <c r="GVU451" s="342"/>
      <c r="GVV451" s="342"/>
      <c r="GVW451" s="342"/>
      <c r="GVX451" s="342"/>
      <c r="GVY451" s="342"/>
      <c r="GVZ451" s="342"/>
      <c r="GWA451" s="342"/>
      <c r="GWB451" s="342"/>
      <c r="GWC451" s="342"/>
      <c r="GWD451" s="342"/>
      <c r="GWE451" s="342"/>
      <c r="GWF451" s="342"/>
      <c r="GWG451" s="342"/>
      <c r="GWH451" s="342"/>
      <c r="GWI451" s="342"/>
      <c r="GWJ451" s="342"/>
      <c r="GWK451" s="342"/>
      <c r="GWL451" s="342"/>
      <c r="GWM451" s="342"/>
      <c r="GWN451" s="342"/>
      <c r="GWO451" s="342"/>
      <c r="GWP451" s="342"/>
      <c r="GWQ451" s="342"/>
      <c r="GWR451" s="342"/>
      <c r="GWS451" s="342"/>
      <c r="GWT451" s="342"/>
      <c r="GWU451" s="342"/>
      <c r="GWV451" s="342"/>
      <c r="GWW451" s="342"/>
      <c r="GWX451" s="342"/>
      <c r="GWY451" s="342"/>
      <c r="GWZ451" s="342"/>
      <c r="GXA451" s="342"/>
      <c r="GXB451" s="342"/>
      <c r="GXC451" s="342"/>
      <c r="GXD451" s="342"/>
      <c r="GXE451" s="342"/>
      <c r="GXF451" s="342"/>
      <c r="GXG451" s="342"/>
      <c r="GXH451" s="342"/>
      <c r="GXI451" s="342"/>
      <c r="GXJ451" s="342"/>
      <c r="GXK451" s="342"/>
      <c r="GXL451" s="342"/>
      <c r="GXM451" s="342"/>
      <c r="GXN451" s="342"/>
      <c r="GXO451" s="342"/>
      <c r="GXP451" s="342"/>
      <c r="GXQ451" s="342"/>
      <c r="GXR451" s="342"/>
      <c r="GXS451" s="342"/>
      <c r="GXT451" s="342"/>
      <c r="GXU451" s="342"/>
      <c r="GXV451" s="342"/>
      <c r="GXW451" s="342"/>
      <c r="GXX451" s="342"/>
      <c r="GXY451" s="342"/>
      <c r="GXZ451" s="342"/>
      <c r="GYA451" s="342"/>
      <c r="GYB451" s="342"/>
      <c r="GYC451" s="342"/>
      <c r="GYD451" s="342"/>
      <c r="GYE451" s="342"/>
      <c r="GYF451" s="342"/>
      <c r="GYG451" s="342"/>
      <c r="GYH451" s="342"/>
      <c r="GYI451" s="342"/>
      <c r="GYJ451" s="342"/>
      <c r="GYK451" s="342"/>
      <c r="GYL451" s="342"/>
      <c r="GYM451" s="342"/>
      <c r="GYN451" s="342"/>
      <c r="GYO451" s="342"/>
      <c r="GYP451" s="342"/>
      <c r="GYQ451" s="342"/>
      <c r="GYR451" s="342"/>
      <c r="GYS451" s="342"/>
      <c r="GYT451" s="342"/>
      <c r="GYU451" s="342"/>
      <c r="GYV451" s="342"/>
      <c r="GYW451" s="342"/>
      <c r="GYX451" s="342"/>
      <c r="GYY451" s="342"/>
      <c r="GYZ451" s="342"/>
      <c r="GZA451" s="342"/>
      <c r="GZB451" s="342"/>
      <c r="GZC451" s="342"/>
      <c r="GZD451" s="342"/>
      <c r="GZE451" s="342"/>
      <c r="GZF451" s="342"/>
      <c r="GZG451" s="342"/>
      <c r="GZH451" s="342"/>
      <c r="GZI451" s="342"/>
      <c r="GZJ451" s="342"/>
      <c r="GZK451" s="342"/>
      <c r="GZL451" s="342"/>
      <c r="GZM451" s="342"/>
      <c r="GZN451" s="342"/>
      <c r="GZO451" s="342"/>
      <c r="GZP451" s="342"/>
      <c r="GZQ451" s="342"/>
      <c r="GZR451" s="342"/>
      <c r="GZS451" s="342"/>
      <c r="GZT451" s="342"/>
      <c r="GZU451" s="342"/>
      <c r="GZV451" s="342"/>
      <c r="GZW451" s="342"/>
      <c r="GZX451" s="342"/>
      <c r="GZY451" s="342"/>
      <c r="GZZ451" s="342"/>
      <c r="HAA451" s="342"/>
      <c r="HAB451" s="342"/>
      <c r="HAC451" s="342"/>
      <c r="HAD451" s="342"/>
      <c r="HAE451" s="342"/>
      <c r="HAF451" s="342"/>
      <c r="HAG451" s="342"/>
      <c r="HAH451" s="342"/>
      <c r="HAI451" s="342"/>
      <c r="HAJ451" s="342"/>
      <c r="HAK451" s="342"/>
      <c r="HAL451" s="342"/>
      <c r="HAM451" s="342"/>
      <c r="HAN451" s="342"/>
      <c r="HAO451" s="342"/>
      <c r="HAP451" s="342"/>
      <c r="HAQ451" s="342"/>
      <c r="HAR451" s="342"/>
      <c r="HAS451" s="342"/>
      <c r="HAT451" s="342"/>
      <c r="HAU451" s="342"/>
      <c r="HAV451" s="342"/>
      <c r="HAW451" s="342"/>
      <c r="HAX451" s="342"/>
      <c r="HAY451" s="342"/>
      <c r="HAZ451" s="342"/>
      <c r="HBA451" s="342"/>
      <c r="HBB451" s="342"/>
      <c r="HBC451" s="342"/>
      <c r="HBD451" s="342"/>
      <c r="HBE451" s="342"/>
      <c r="HBF451" s="342"/>
      <c r="HBG451" s="342"/>
      <c r="HBH451" s="342"/>
      <c r="HBI451" s="342"/>
      <c r="HBJ451" s="342"/>
      <c r="HBK451" s="342"/>
      <c r="HBL451" s="342"/>
      <c r="HBM451" s="342"/>
      <c r="HBN451" s="342"/>
      <c r="HBO451" s="342"/>
      <c r="HBP451" s="342"/>
      <c r="HBQ451" s="342"/>
      <c r="HBR451" s="342"/>
      <c r="HBS451" s="342"/>
      <c r="HBT451" s="342"/>
      <c r="HBU451" s="342"/>
      <c r="HBV451" s="342"/>
      <c r="HBW451" s="342"/>
      <c r="HBX451" s="342"/>
      <c r="HBY451" s="342"/>
      <c r="HBZ451" s="342"/>
      <c r="HCA451" s="342"/>
      <c r="HCB451" s="342"/>
      <c r="HCC451" s="342"/>
      <c r="HCD451" s="342"/>
      <c r="HCE451" s="342"/>
      <c r="HCF451" s="342"/>
      <c r="HCG451" s="342"/>
      <c r="HCH451" s="342"/>
      <c r="HCI451" s="342"/>
      <c r="HCJ451" s="342"/>
      <c r="HCK451" s="342"/>
      <c r="HCL451" s="342"/>
      <c r="HCM451" s="342"/>
      <c r="HCN451" s="342"/>
      <c r="HCO451" s="342"/>
      <c r="HCP451" s="342"/>
      <c r="HCQ451" s="342"/>
      <c r="HCR451" s="342"/>
      <c r="HCS451" s="342"/>
      <c r="HCT451" s="342"/>
      <c r="HCU451" s="342"/>
      <c r="HCV451" s="342"/>
      <c r="HCW451" s="342"/>
      <c r="HCX451" s="342"/>
      <c r="HCY451" s="342"/>
      <c r="HCZ451" s="342"/>
      <c r="HDA451" s="342"/>
      <c r="HDB451" s="342"/>
      <c r="HDC451" s="342"/>
      <c r="HDD451" s="342"/>
      <c r="HDE451" s="342"/>
      <c r="HDF451" s="342"/>
      <c r="HDG451" s="342"/>
      <c r="HDH451" s="342"/>
      <c r="HDI451" s="342"/>
      <c r="HDJ451" s="342"/>
      <c r="HDK451" s="342"/>
      <c r="HDL451" s="342"/>
      <c r="HDM451" s="342"/>
      <c r="HDN451" s="342"/>
      <c r="HDO451" s="342"/>
      <c r="HDP451" s="342"/>
      <c r="HDQ451" s="342"/>
      <c r="HDR451" s="342"/>
      <c r="HDS451" s="342"/>
      <c r="HDT451" s="342"/>
      <c r="HDU451" s="342"/>
      <c r="HDV451" s="342"/>
      <c r="HDW451" s="342"/>
      <c r="HDX451" s="342"/>
      <c r="HDY451" s="342"/>
      <c r="HDZ451" s="342"/>
      <c r="HEA451" s="342"/>
      <c r="HEB451" s="342"/>
      <c r="HEC451" s="342"/>
      <c r="HED451" s="342"/>
      <c r="HEE451" s="342"/>
      <c r="HEF451" s="342"/>
      <c r="HEG451" s="342"/>
      <c r="HEH451" s="342"/>
      <c r="HEI451" s="342"/>
      <c r="HEJ451" s="342"/>
      <c r="HEK451" s="342"/>
      <c r="HEL451" s="342"/>
      <c r="HEM451" s="342"/>
      <c r="HEN451" s="342"/>
      <c r="HEO451" s="342"/>
      <c r="HEP451" s="342"/>
      <c r="HEQ451" s="342"/>
      <c r="HER451" s="342"/>
      <c r="HES451" s="342"/>
      <c r="HET451" s="342"/>
      <c r="HEU451" s="342"/>
      <c r="HEV451" s="342"/>
      <c r="HEW451" s="342"/>
      <c r="HEX451" s="342"/>
      <c r="HEY451" s="342"/>
      <c r="HEZ451" s="342"/>
      <c r="HFA451" s="342"/>
      <c r="HFB451" s="342"/>
      <c r="HFC451" s="342"/>
      <c r="HFD451" s="342"/>
      <c r="HFE451" s="342"/>
      <c r="HFF451" s="342"/>
      <c r="HFG451" s="342"/>
      <c r="HFH451" s="342"/>
      <c r="HFI451" s="342"/>
      <c r="HFJ451" s="342"/>
      <c r="HFK451" s="342"/>
      <c r="HFL451" s="342"/>
      <c r="HFM451" s="342"/>
      <c r="HFN451" s="342"/>
      <c r="HFO451" s="342"/>
      <c r="HFP451" s="342"/>
      <c r="HFQ451" s="342"/>
      <c r="HFR451" s="342"/>
      <c r="HFS451" s="342"/>
      <c r="HFT451" s="342"/>
      <c r="HFU451" s="342"/>
      <c r="HFV451" s="342"/>
      <c r="HFW451" s="342"/>
      <c r="HFX451" s="342"/>
      <c r="HFY451" s="342"/>
      <c r="HFZ451" s="342"/>
      <c r="HGA451" s="342"/>
      <c r="HGB451" s="342"/>
      <c r="HGC451" s="342"/>
      <c r="HGD451" s="342"/>
      <c r="HGE451" s="342"/>
      <c r="HGF451" s="342"/>
      <c r="HGG451" s="342"/>
      <c r="HGH451" s="342"/>
      <c r="HGI451" s="342"/>
      <c r="HGJ451" s="342"/>
      <c r="HGK451" s="342"/>
      <c r="HGL451" s="342"/>
      <c r="HGM451" s="342"/>
      <c r="HGN451" s="342"/>
      <c r="HGO451" s="342"/>
      <c r="HGP451" s="342"/>
      <c r="HGQ451" s="342"/>
      <c r="HGR451" s="342"/>
      <c r="HGS451" s="342"/>
      <c r="HGT451" s="342"/>
      <c r="HGU451" s="342"/>
      <c r="HGV451" s="342"/>
      <c r="HGW451" s="342"/>
      <c r="HGX451" s="342"/>
      <c r="HGY451" s="342"/>
      <c r="HGZ451" s="342"/>
      <c r="HHA451" s="342"/>
      <c r="HHB451" s="342"/>
      <c r="HHC451" s="342"/>
      <c r="HHD451" s="342"/>
      <c r="HHE451" s="342"/>
      <c r="HHF451" s="342"/>
      <c r="HHG451" s="342"/>
      <c r="HHH451" s="342"/>
      <c r="HHI451" s="342"/>
      <c r="HHJ451" s="342"/>
      <c r="HHK451" s="342"/>
      <c r="HHL451" s="342"/>
      <c r="HHM451" s="342"/>
      <c r="HHN451" s="342"/>
      <c r="HHO451" s="342"/>
      <c r="HHP451" s="342"/>
      <c r="HHQ451" s="342"/>
      <c r="HHR451" s="342"/>
      <c r="HHS451" s="342"/>
      <c r="HHT451" s="342"/>
      <c r="HHU451" s="342"/>
      <c r="HHV451" s="342"/>
      <c r="HHW451" s="342"/>
      <c r="HHX451" s="342"/>
      <c r="HHY451" s="342"/>
      <c r="HHZ451" s="342"/>
      <c r="HIA451" s="342"/>
      <c r="HIB451" s="342"/>
      <c r="HIC451" s="342"/>
      <c r="HID451" s="342"/>
      <c r="HIE451" s="342"/>
      <c r="HIF451" s="342"/>
      <c r="HIG451" s="342"/>
      <c r="HIH451" s="342"/>
      <c r="HII451" s="342"/>
      <c r="HIJ451" s="342"/>
      <c r="HIK451" s="342"/>
      <c r="HIL451" s="342"/>
      <c r="HIM451" s="342"/>
      <c r="HIN451" s="342"/>
      <c r="HIO451" s="342"/>
      <c r="HIP451" s="342"/>
      <c r="HIQ451" s="342"/>
      <c r="HIR451" s="342"/>
      <c r="HIS451" s="342"/>
      <c r="HIT451" s="342"/>
      <c r="HIU451" s="342"/>
      <c r="HIV451" s="342"/>
      <c r="HIW451" s="342"/>
      <c r="HIX451" s="342"/>
      <c r="HIY451" s="342"/>
      <c r="HIZ451" s="342"/>
      <c r="HJA451" s="342"/>
      <c r="HJB451" s="342"/>
      <c r="HJC451" s="342"/>
      <c r="HJD451" s="342"/>
      <c r="HJE451" s="342"/>
      <c r="HJF451" s="342"/>
      <c r="HJG451" s="342"/>
      <c r="HJH451" s="342"/>
      <c r="HJI451" s="342"/>
      <c r="HJJ451" s="342"/>
      <c r="HJK451" s="342"/>
      <c r="HJL451" s="342"/>
      <c r="HJM451" s="342"/>
      <c r="HJN451" s="342"/>
      <c r="HJO451" s="342"/>
      <c r="HJP451" s="342"/>
      <c r="HJQ451" s="342"/>
      <c r="HJR451" s="342"/>
      <c r="HJS451" s="342"/>
      <c r="HJT451" s="342"/>
      <c r="HJU451" s="342"/>
      <c r="HJV451" s="342"/>
      <c r="HJW451" s="342"/>
      <c r="HJX451" s="342"/>
      <c r="HJY451" s="342"/>
      <c r="HJZ451" s="342"/>
      <c r="HKA451" s="342"/>
      <c r="HKB451" s="342"/>
      <c r="HKC451" s="342"/>
      <c r="HKD451" s="342"/>
      <c r="HKE451" s="342"/>
      <c r="HKF451" s="342"/>
      <c r="HKG451" s="342"/>
      <c r="HKH451" s="342"/>
      <c r="HKI451" s="342"/>
      <c r="HKJ451" s="342"/>
      <c r="HKK451" s="342"/>
      <c r="HKL451" s="342"/>
      <c r="HKM451" s="342"/>
      <c r="HKN451" s="342"/>
      <c r="HKO451" s="342"/>
      <c r="HKP451" s="342"/>
      <c r="HKQ451" s="342"/>
      <c r="HKR451" s="342"/>
      <c r="HKS451" s="342"/>
      <c r="HKT451" s="342"/>
      <c r="HKU451" s="342"/>
      <c r="HKV451" s="342"/>
      <c r="HKW451" s="342"/>
      <c r="HKX451" s="342"/>
      <c r="HKY451" s="342"/>
      <c r="HKZ451" s="342"/>
      <c r="HLA451" s="342"/>
      <c r="HLB451" s="342"/>
      <c r="HLC451" s="342"/>
      <c r="HLD451" s="342"/>
      <c r="HLE451" s="342"/>
      <c r="HLF451" s="342"/>
      <c r="HLG451" s="342"/>
      <c r="HLH451" s="342"/>
      <c r="HLI451" s="342"/>
      <c r="HLJ451" s="342"/>
      <c r="HLK451" s="342"/>
      <c r="HLL451" s="342"/>
      <c r="HLM451" s="342"/>
      <c r="HLN451" s="342"/>
      <c r="HLO451" s="342"/>
      <c r="HLP451" s="342"/>
      <c r="HLQ451" s="342"/>
      <c r="HLR451" s="342"/>
      <c r="HLS451" s="342"/>
      <c r="HLT451" s="342"/>
      <c r="HLU451" s="342"/>
      <c r="HLV451" s="342"/>
      <c r="HLW451" s="342"/>
      <c r="HLX451" s="342"/>
      <c r="HLY451" s="342"/>
      <c r="HLZ451" s="342"/>
      <c r="HMA451" s="342"/>
      <c r="HMB451" s="342"/>
      <c r="HMC451" s="342"/>
      <c r="HMD451" s="342"/>
      <c r="HME451" s="342"/>
      <c r="HMF451" s="342"/>
      <c r="HMG451" s="342"/>
      <c r="HMH451" s="342"/>
      <c r="HMI451" s="342"/>
      <c r="HMJ451" s="342"/>
      <c r="HMK451" s="342"/>
      <c r="HML451" s="342"/>
      <c r="HMM451" s="342"/>
      <c r="HMN451" s="342"/>
      <c r="HMO451" s="342"/>
      <c r="HMP451" s="342"/>
      <c r="HMQ451" s="342"/>
      <c r="HMR451" s="342"/>
      <c r="HMS451" s="342"/>
      <c r="HMT451" s="342"/>
      <c r="HMU451" s="342"/>
      <c r="HMV451" s="342"/>
      <c r="HMW451" s="342"/>
      <c r="HMX451" s="342"/>
      <c r="HMY451" s="342"/>
      <c r="HMZ451" s="342"/>
      <c r="HNA451" s="342"/>
      <c r="HNB451" s="342"/>
      <c r="HNC451" s="342"/>
      <c r="HND451" s="342"/>
      <c r="HNE451" s="342"/>
      <c r="HNF451" s="342"/>
      <c r="HNG451" s="342"/>
      <c r="HNH451" s="342"/>
      <c r="HNI451" s="342"/>
      <c r="HNJ451" s="342"/>
      <c r="HNK451" s="342"/>
      <c r="HNL451" s="342"/>
      <c r="HNM451" s="342"/>
      <c r="HNN451" s="342"/>
      <c r="HNO451" s="342"/>
      <c r="HNP451" s="342"/>
      <c r="HNQ451" s="342"/>
      <c r="HNR451" s="342"/>
      <c r="HNS451" s="342"/>
      <c r="HNT451" s="342"/>
      <c r="HNU451" s="342"/>
      <c r="HNV451" s="342"/>
      <c r="HNW451" s="342"/>
      <c r="HNX451" s="342"/>
      <c r="HNY451" s="342"/>
      <c r="HNZ451" s="342"/>
      <c r="HOA451" s="342"/>
      <c r="HOB451" s="342"/>
      <c r="HOC451" s="342"/>
      <c r="HOD451" s="342"/>
      <c r="HOE451" s="342"/>
      <c r="HOF451" s="342"/>
      <c r="HOG451" s="342"/>
      <c r="HOH451" s="342"/>
      <c r="HOI451" s="342"/>
      <c r="HOJ451" s="342"/>
      <c r="HOK451" s="342"/>
      <c r="HOL451" s="342"/>
      <c r="HOM451" s="342"/>
      <c r="HON451" s="342"/>
      <c r="HOO451" s="342"/>
      <c r="HOP451" s="342"/>
      <c r="HOQ451" s="342"/>
      <c r="HOR451" s="342"/>
      <c r="HOS451" s="342"/>
      <c r="HOT451" s="342"/>
      <c r="HOU451" s="342"/>
      <c r="HOV451" s="342"/>
      <c r="HOW451" s="342"/>
      <c r="HOX451" s="342"/>
      <c r="HOY451" s="342"/>
      <c r="HOZ451" s="342"/>
      <c r="HPA451" s="342"/>
      <c r="HPB451" s="342"/>
      <c r="HPC451" s="342"/>
      <c r="HPD451" s="342"/>
      <c r="HPE451" s="342"/>
      <c r="HPF451" s="342"/>
      <c r="HPG451" s="342"/>
      <c r="HPH451" s="342"/>
      <c r="HPI451" s="342"/>
      <c r="HPJ451" s="342"/>
      <c r="HPK451" s="342"/>
      <c r="HPL451" s="342"/>
      <c r="HPM451" s="342"/>
      <c r="HPN451" s="342"/>
      <c r="HPO451" s="342"/>
      <c r="HPP451" s="342"/>
      <c r="HPQ451" s="342"/>
      <c r="HPR451" s="342"/>
      <c r="HPS451" s="342"/>
      <c r="HPT451" s="342"/>
      <c r="HPU451" s="342"/>
      <c r="HPV451" s="342"/>
      <c r="HPW451" s="342"/>
      <c r="HPX451" s="342"/>
      <c r="HPY451" s="342"/>
      <c r="HPZ451" s="342"/>
      <c r="HQA451" s="342"/>
      <c r="HQB451" s="342"/>
      <c r="HQC451" s="342"/>
      <c r="HQD451" s="342"/>
      <c r="HQE451" s="342"/>
      <c r="HQF451" s="342"/>
      <c r="HQG451" s="342"/>
      <c r="HQH451" s="342"/>
      <c r="HQI451" s="342"/>
      <c r="HQJ451" s="342"/>
      <c r="HQK451" s="342"/>
      <c r="HQL451" s="342"/>
      <c r="HQM451" s="342"/>
      <c r="HQN451" s="342"/>
      <c r="HQO451" s="342"/>
      <c r="HQP451" s="342"/>
      <c r="HQQ451" s="342"/>
      <c r="HQR451" s="342"/>
      <c r="HQS451" s="342"/>
      <c r="HQT451" s="342"/>
      <c r="HQU451" s="342"/>
      <c r="HQV451" s="342"/>
      <c r="HQW451" s="342"/>
      <c r="HQX451" s="342"/>
      <c r="HQY451" s="342"/>
      <c r="HQZ451" s="342"/>
      <c r="HRA451" s="342"/>
      <c r="HRB451" s="342"/>
      <c r="HRC451" s="342"/>
      <c r="HRD451" s="342"/>
      <c r="HRE451" s="342"/>
      <c r="HRF451" s="342"/>
      <c r="HRG451" s="342"/>
      <c r="HRH451" s="342"/>
      <c r="HRI451" s="342"/>
      <c r="HRJ451" s="342"/>
      <c r="HRK451" s="342"/>
      <c r="HRL451" s="342"/>
      <c r="HRM451" s="342"/>
      <c r="HRN451" s="342"/>
      <c r="HRO451" s="342"/>
      <c r="HRP451" s="342"/>
      <c r="HRQ451" s="342"/>
      <c r="HRR451" s="342"/>
      <c r="HRS451" s="342"/>
      <c r="HRT451" s="342"/>
      <c r="HRU451" s="342"/>
      <c r="HRV451" s="342"/>
      <c r="HRW451" s="342"/>
      <c r="HRX451" s="342"/>
      <c r="HRY451" s="342"/>
      <c r="HRZ451" s="342"/>
      <c r="HSA451" s="342"/>
      <c r="HSB451" s="342"/>
      <c r="HSC451" s="342"/>
      <c r="HSD451" s="342"/>
      <c r="HSE451" s="342"/>
      <c r="HSF451" s="342"/>
      <c r="HSG451" s="342"/>
      <c r="HSH451" s="342"/>
      <c r="HSI451" s="342"/>
      <c r="HSJ451" s="342"/>
      <c r="HSK451" s="342"/>
      <c r="HSL451" s="342"/>
      <c r="HSM451" s="342"/>
      <c r="HSN451" s="342"/>
      <c r="HSO451" s="342"/>
      <c r="HSP451" s="342"/>
      <c r="HSQ451" s="342"/>
      <c r="HSR451" s="342"/>
      <c r="HSS451" s="342"/>
      <c r="HST451" s="342"/>
      <c r="HSU451" s="342"/>
      <c r="HSV451" s="342"/>
      <c r="HSW451" s="342"/>
      <c r="HSX451" s="342"/>
      <c r="HSY451" s="342"/>
      <c r="HSZ451" s="342"/>
      <c r="HTA451" s="342"/>
      <c r="HTB451" s="342"/>
      <c r="HTC451" s="342"/>
      <c r="HTD451" s="342"/>
      <c r="HTE451" s="342"/>
      <c r="HTF451" s="342"/>
      <c r="HTG451" s="342"/>
      <c r="HTH451" s="342"/>
      <c r="HTI451" s="342"/>
      <c r="HTJ451" s="342"/>
      <c r="HTK451" s="342"/>
      <c r="HTL451" s="342"/>
      <c r="HTM451" s="342"/>
      <c r="HTN451" s="342"/>
      <c r="HTO451" s="342"/>
      <c r="HTP451" s="342"/>
      <c r="HTQ451" s="342"/>
      <c r="HTR451" s="342"/>
      <c r="HTS451" s="342"/>
      <c r="HTT451" s="342"/>
      <c r="HTU451" s="342"/>
      <c r="HTV451" s="342"/>
      <c r="HTW451" s="342"/>
      <c r="HTX451" s="342"/>
      <c r="HTY451" s="342"/>
      <c r="HTZ451" s="342"/>
      <c r="HUA451" s="342"/>
      <c r="HUB451" s="342"/>
      <c r="HUC451" s="342"/>
      <c r="HUD451" s="342"/>
      <c r="HUE451" s="342"/>
      <c r="HUF451" s="342"/>
      <c r="HUG451" s="342"/>
      <c r="HUH451" s="342"/>
      <c r="HUI451" s="342"/>
      <c r="HUJ451" s="342"/>
      <c r="HUK451" s="342"/>
      <c r="HUL451" s="342"/>
      <c r="HUM451" s="342"/>
      <c r="HUN451" s="342"/>
      <c r="HUO451" s="342"/>
      <c r="HUP451" s="342"/>
      <c r="HUQ451" s="342"/>
      <c r="HUR451" s="342"/>
      <c r="HUS451" s="342"/>
      <c r="HUT451" s="342"/>
      <c r="HUU451" s="342"/>
      <c r="HUV451" s="342"/>
      <c r="HUW451" s="342"/>
      <c r="HUX451" s="342"/>
      <c r="HUY451" s="342"/>
      <c r="HUZ451" s="342"/>
      <c r="HVA451" s="342"/>
      <c r="HVB451" s="342"/>
      <c r="HVC451" s="342"/>
      <c r="HVD451" s="342"/>
      <c r="HVE451" s="342"/>
      <c r="HVF451" s="342"/>
      <c r="HVG451" s="342"/>
      <c r="HVH451" s="342"/>
      <c r="HVI451" s="342"/>
      <c r="HVJ451" s="342"/>
      <c r="HVK451" s="342"/>
      <c r="HVL451" s="342"/>
      <c r="HVM451" s="342"/>
      <c r="HVN451" s="342"/>
      <c r="HVO451" s="342"/>
      <c r="HVP451" s="342"/>
      <c r="HVQ451" s="342"/>
      <c r="HVR451" s="342"/>
      <c r="HVS451" s="342"/>
      <c r="HVT451" s="342"/>
      <c r="HVU451" s="342"/>
      <c r="HVV451" s="342"/>
      <c r="HVW451" s="342"/>
      <c r="HVX451" s="342"/>
      <c r="HVY451" s="342"/>
      <c r="HVZ451" s="342"/>
      <c r="HWA451" s="342"/>
      <c r="HWB451" s="342"/>
      <c r="HWC451" s="342"/>
      <c r="HWD451" s="342"/>
      <c r="HWE451" s="342"/>
      <c r="HWF451" s="342"/>
      <c r="HWG451" s="342"/>
      <c r="HWH451" s="342"/>
      <c r="HWI451" s="342"/>
      <c r="HWJ451" s="342"/>
      <c r="HWK451" s="342"/>
      <c r="HWL451" s="342"/>
      <c r="HWM451" s="342"/>
      <c r="HWN451" s="342"/>
      <c r="HWO451" s="342"/>
      <c r="HWP451" s="342"/>
      <c r="HWQ451" s="342"/>
      <c r="HWR451" s="342"/>
      <c r="HWS451" s="342"/>
      <c r="HWT451" s="342"/>
      <c r="HWU451" s="342"/>
      <c r="HWV451" s="342"/>
      <c r="HWW451" s="342"/>
      <c r="HWX451" s="342"/>
      <c r="HWY451" s="342"/>
      <c r="HWZ451" s="342"/>
      <c r="HXA451" s="342"/>
      <c r="HXB451" s="342"/>
      <c r="HXC451" s="342"/>
      <c r="HXD451" s="342"/>
      <c r="HXE451" s="342"/>
      <c r="HXF451" s="342"/>
      <c r="HXG451" s="342"/>
      <c r="HXH451" s="342"/>
      <c r="HXI451" s="342"/>
      <c r="HXJ451" s="342"/>
      <c r="HXK451" s="342"/>
      <c r="HXL451" s="342"/>
      <c r="HXM451" s="342"/>
      <c r="HXN451" s="342"/>
      <c r="HXO451" s="342"/>
      <c r="HXP451" s="342"/>
      <c r="HXQ451" s="342"/>
      <c r="HXR451" s="342"/>
      <c r="HXS451" s="342"/>
      <c r="HXT451" s="342"/>
      <c r="HXU451" s="342"/>
      <c r="HXV451" s="342"/>
      <c r="HXW451" s="342"/>
      <c r="HXX451" s="342"/>
      <c r="HXY451" s="342"/>
      <c r="HXZ451" s="342"/>
      <c r="HYA451" s="342"/>
      <c r="HYB451" s="342"/>
      <c r="HYC451" s="342"/>
      <c r="HYD451" s="342"/>
      <c r="HYE451" s="342"/>
      <c r="HYF451" s="342"/>
      <c r="HYG451" s="342"/>
      <c r="HYH451" s="342"/>
      <c r="HYI451" s="342"/>
      <c r="HYJ451" s="342"/>
      <c r="HYK451" s="342"/>
      <c r="HYL451" s="342"/>
      <c r="HYM451" s="342"/>
      <c r="HYN451" s="342"/>
      <c r="HYO451" s="342"/>
      <c r="HYP451" s="342"/>
      <c r="HYQ451" s="342"/>
      <c r="HYR451" s="342"/>
      <c r="HYS451" s="342"/>
      <c r="HYT451" s="342"/>
      <c r="HYU451" s="342"/>
      <c r="HYV451" s="342"/>
      <c r="HYW451" s="342"/>
      <c r="HYX451" s="342"/>
      <c r="HYY451" s="342"/>
      <c r="HYZ451" s="342"/>
      <c r="HZA451" s="342"/>
      <c r="HZB451" s="342"/>
      <c r="HZC451" s="342"/>
      <c r="HZD451" s="342"/>
      <c r="HZE451" s="342"/>
      <c r="HZF451" s="342"/>
      <c r="HZG451" s="342"/>
      <c r="HZH451" s="342"/>
      <c r="HZI451" s="342"/>
      <c r="HZJ451" s="342"/>
      <c r="HZK451" s="342"/>
      <c r="HZL451" s="342"/>
      <c r="HZM451" s="342"/>
      <c r="HZN451" s="342"/>
      <c r="HZO451" s="342"/>
      <c r="HZP451" s="342"/>
      <c r="HZQ451" s="342"/>
      <c r="HZR451" s="342"/>
      <c r="HZS451" s="342"/>
      <c r="HZT451" s="342"/>
      <c r="HZU451" s="342"/>
      <c r="HZV451" s="342"/>
      <c r="HZW451" s="342"/>
      <c r="HZX451" s="342"/>
      <c r="HZY451" s="342"/>
      <c r="HZZ451" s="342"/>
      <c r="IAA451" s="342"/>
      <c r="IAB451" s="342"/>
      <c r="IAC451" s="342"/>
      <c r="IAD451" s="342"/>
      <c r="IAE451" s="342"/>
      <c r="IAF451" s="342"/>
      <c r="IAG451" s="342"/>
      <c r="IAH451" s="342"/>
      <c r="IAI451" s="342"/>
      <c r="IAJ451" s="342"/>
      <c r="IAK451" s="342"/>
      <c r="IAL451" s="342"/>
      <c r="IAM451" s="342"/>
      <c r="IAN451" s="342"/>
      <c r="IAO451" s="342"/>
      <c r="IAP451" s="342"/>
      <c r="IAQ451" s="342"/>
      <c r="IAR451" s="342"/>
      <c r="IAS451" s="342"/>
      <c r="IAT451" s="342"/>
      <c r="IAU451" s="342"/>
      <c r="IAV451" s="342"/>
      <c r="IAW451" s="342"/>
      <c r="IAX451" s="342"/>
      <c r="IAY451" s="342"/>
      <c r="IAZ451" s="342"/>
      <c r="IBA451" s="342"/>
      <c r="IBB451" s="342"/>
      <c r="IBC451" s="342"/>
      <c r="IBD451" s="342"/>
      <c r="IBE451" s="342"/>
      <c r="IBF451" s="342"/>
      <c r="IBG451" s="342"/>
      <c r="IBH451" s="342"/>
      <c r="IBI451" s="342"/>
      <c r="IBJ451" s="342"/>
      <c r="IBK451" s="342"/>
      <c r="IBL451" s="342"/>
      <c r="IBM451" s="342"/>
      <c r="IBN451" s="342"/>
      <c r="IBO451" s="342"/>
      <c r="IBP451" s="342"/>
      <c r="IBQ451" s="342"/>
      <c r="IBR451" s="342"/>
      <c r="IBS451" s="342"/>
      <c r="IBT451" s="342"/>
      <c r="IBU451" s="342"/>
      <c r="IBV451" s="342"/>
      <c r="IBW451" s="342"/>
      <c r="IBX451" s="342"/>
      <c r="IBY451" s="342"/>
      <c r="IBZ451" s="342"/>
      <c r="ICA451" s="342"/>
      <c r="ICB451" s="342"/>
      <c r="ICC451" s="342"/>
      <c r="ICD451" s="342"/>
      <c r="ICE451" s="342"/>
      <c r="ICF451" s="342"/>
      <c r="ICG451" s="342"/>
      <c r="ICH451" s="342"/>
      <c r="ICI451" s="342"/>
      <c r="ICJ451" s="342"/>
      <c r="ICK451" s="342"/>
      <c r="ICL451" s="342"/>
      <c r="ICM451" s="342"/>
      <c r="ICN451" s="342"/>
      <c r="ICO451" s="342"/>
      <c r="ICP451" s="342"/>
      <c r="ICQ451" s="342"/>
      <c r="ICR451" s="342"/>
      <c r="ICS451" s="342"/>
      <c r="ICT451" s="342"/>
      <c r="ICU451" s="342"/>
      <c r="ICV451" s="342"/>
      <c r="ICW451" s="342"/>
      <c r="ICX451" s="342"/>
      <c r="ICY451" s="342"/>
      <c r="ICZ451" s="342"/>
      <c r="IDA451" s="342"/>
      <c r="IDB451" s="342"/>
      <c r="IDC451" s="342"/>
      <c r="IDD451" s="342"/>
      <c r="IDE451" s="342"/>
      <c r="IDF451" s="342"/>
      <c r="IDG451" s="342"/>
      <c r="IDH451" s="342"/>
      <c r="IDI451" s="342"/>
      <c r="IDJ451" s="342"/>
      <c r="IDK451" s="342"/>
      <c r="IDL451" s="342"/>
      <c r="IDM451" s="342"/>
      <c r="IDN451" s="342"/>
      <c r="IDO451" s="342"/>
      <c r="IDP451" s="342"/>
      <c r="IDQ451" s="342"/>
      <c r="IDR451" s="342"/>
      <c r="IDS451" s="342"/>
      <c r="IDT451" s="342"/>
      <c r="IDU451" s="342"/>
      <c r="IDV451" s="342"/>
      <c r="IDW451" s="342"/>
      <c r="IDX451" s="342"/>
      <c r="IDY451" s="342"/>
      <c r="IDZ451" s="342"/>
      <c r="IEA451" s="342"/>
      <c r="IEB451" s="342"/>
      <c r="IEC451" s="342"/>
      <c r="IED451" s="342"/>
      <c r="IEE451" s="342"/>
      <c r="IEF451" s="342"/>
      <c r="IEG451" s="342"/>
      <c r="IEH451" s="342"/>
      <c r="IEI451" s="342"/>
      <c r="IEJ451" s="342"/>
      <c r="IEK451" s="342"/>
      <c r="IEL451" s="342"/>
      <c r="IEM451" s="342"/>
      <c r="IEN451" s="342"/>
      <c r="IEO451" s="342"/>
      <c r="IEP451" s="342"/>
      <c r="IEQ451" s="342"/>
      <c r="IER451" s="342"/>
      <c r="IES451" s="342"/>
      <c r="IET451" s="342"/>
      <c r="IEU451" s="342"/>
      <c r="IEV451" s="342"/>
      <c r="IEW451" s="342"/>
      <c r="IEX451" s="342"/>
      <c r="IEY451" s="342"/>
      <c r="IEZ451" s="342"/>
      <c r="IFA451" s="342"/>
      <c r="IFB451" s="342"/>
      <c r="IFC451" s="342"/>
      <c r="IFD451" s="342"/>
      <c r="IFE451" s="342"/>
      <c r="IFF451" s="342"/>
      <c r="IFG451" s="342"/>
      <c r="IFH451" s="342"/>
      <c r="IFI451" s="342"/>
      <c r="IFJ451" s="342"/>
      <c r="IFK451" s="342"/>
      <c r="IFL451" s="342"/>
      <c r="IFM451" s="342"/>
      <c r="IFN451" s="342"/>
      <c r="IFO451" s="342"/>
      <c r="IFP451" s="342"/>
      <c r="IFQ451" s="342"/>
      <c r="IFR451" s="342"/>
      <c r="IFS451" s="342"/>
      <c r="IFT451" s="342"/>
      <c r="IFU451" s="342"/>
      <c r="IFV451" s="342"/>
      <c r="IFW451" s="342"/>
      <c r="IFX451" s="342"/>
      <c r="IFY451" s="342"/>
      <c r="IFZ451" s="342"/>
      <c r="IGA451" s="342"/>
      <c r="IGB451" s="342"/>
      <c r="IGC451" s="342"/>
      <c r="IGD451" s="342"/>
      <c r="IGE451" s="342"/>
      <c r="IGF451" s="342"/>
      <c r="IGG451" s="342"/>
      <c r="IGH451" s="342"/>
      <c r="IGI451" s="342"/>
      <c r="IGJ451" s="342"/>
      <c r="IGK451" s="342"/>
      <c r="IGL451" s="342"/>
      <c r="IGM451" s="342"/>
      <c r="IGN451" s="342"/>
      <c r="IGO451" s="342"/>
      <c r="IGP451" s="342"/>
      <c r="IGQ451" s="342"/>
      <c r="IGR451" s="342"/>
      <c r="IGS451" s="342"/>
      <c r="IGT451" s="342"/>
      <c r="IGU451" s="342"/>
      <c r="IGV451" s="342"/>
      <c r="IGW451" s="342"/>
      <c r="IGX451" s="342"/>
      <c r="IGY451" s="342"/>
      <c r="IGZ451" s="342"/>
      <c r="IHA451" s="342"/>
      <c r="IHB451" s="342"/>
      <c r="IHC451" s="342"/>
      <c r="IHD451" s="342"/>
      <c r="IHE451" s="342"/>
      <c r="IHF451" s="342"/>
      <c r="IHG451" s="342"/>
      <c r="IHH451" s="342"/>
      <c r="IHI451" s="342"/>
      <c r="IHJ451" s="342"/>
      <c r="IHK451" s="342"/>
      <c r="IHL451" s="342"/>
      <c r="IHM451" s="342"/>
      <c r="IHN451" s="342"/>
      <c r="IHO451" s="342"/>
      <c r="IHP451" s="342"/>
      <c r="IHQ451" s="342"/>
      <c r="IHR451" s="342"/>
      <c r="IHS451" s="342"/>
      <c r="IHT451" s="342"/>
      <c r="IHU451" s="342"/>
      <c r="IHV451" s="342"/>
      <c r="IHW451" s="342"/>
      <c r="IHX451" s="342"/>
      <c r="IHY451" s="342"/>
      <c r="IHZ451" s="342"/>
      <c r="IIA451" s="342"/>
      <c r="IIB451" s="342"/>
      <c r="IIC451" s="342"/>
      <c r="IID451" s="342"/>
      <c r="IIE451" s="342"/>
      <c r="IIF451" s="342"/>
      <c r="IIG451" s="342"/>
      <c r="IIH451" s="342"/>
      <c r="III451" s="342"/>
      <c r="IIJ451" s="342"/>
      <c r="IIK451" s="342"/>
      <c r="IIL451" s="342"/>
      <c r="IIM451" s="342"/>
      <c r="IIN451" s="342"/>
      <c r="IIO451" s="342"/>
      <c r="IIP451" s="342"/>
      <c r="IIQ451" s="342"/>
      <c r="IIR451" s="342"/>
      <c r="IIS451" s="342"/>
      <c r="IIT451" s="342"/>
      <c r="IIU451" s="342"/>
      <c r="IIV451" s="342"/>
      <c r="IIW451" s="342"/>
      <c r="IIX451" s="342"/>
      <c r="IIY451" s="342"/>
      <c r="IIZ451" s="342"/>
      <c r="IJA451" s="342"/>
      <c r="IJB451" s="342"/>
      <c r="IJC451" s="342"/>
      <c r="IJD451" s="342"/>
      <c r="IJE451" s="342"/>
      <c r="IJF451" s="342"/>
      <c r="IJG451" s="342"/>
      <c r="IJH451" s="342"/>
      <c r="IJI451" s="342"/>
      <c r="IJJ451" s="342"/>
      <c r="IJK451" s="342"/>
      <c r="IJL451" s="342"/>
      <c r="IJM451" s="342"/>
      <c r="IJN451" s="342"/>
      <c r="IJO451" s="342"/>
      <c r="IJP451" s="342"/>
      <c r="IJQ451" s="342"/>
      <c r="IJR451" s="342"/>
      <c r="IJS451" s="342"/>
      <c r="IJT451" s="342"/>
      <c r="IJU451" s="342"/>
      <c r="IJV451" s="342"/>
      <c r="IJW451" s="342"/>
      <c r="IJX451" s="342"/>
      <c r="IJY451" s="342"/>
      <c r="IJZ451" s="342"/>
      <c r="IKA451" s="342"/>
      <c r="IKB451" s="342"/>
      <c r="IKC451" s="342"/>
      <c r="IKD451" s="342"/>
      <c r="IKE451" s="342"/>
      <c r="IKF451" s="342"/>
      <c r="IKG451" s="342"/>
      <c r="IKH451" s="342"/>
      <c r="IKI451" s="342"/>
      <c r="IKJ451" s="342"/>
      <c r="IKK451" s="342"/>
      <c r="IKL451" s="342"/>
      <c r="IKM451" s="342"/>
      <c r="IKN451" s="342"/>
      <c r="IKO451" s="342"/>
      <c r="IKP451" s="342"/>
      <c r="IKQ451" s="342"/>
      <c r="IKR451" s="342"/>
      <c r="IKS451" s="342"/>
      <c r="IKT451" s="342"/>
      <c r="IKU451" s="342"/>
      <c r="IKV451" s="342"/>
      <c r="IKW451" s="342"/>
      <c r="IKX451" s="342"/>
      <c r="IKY451" s="342"/>
      <c r="IKZ451" s="342"/>
      <c r="ILA451" s="342"/>
      <c r="ILB451" s="342"/>
      <c r="ILC451" s="342"/>
      <c r="ILD451" s="342"/>
      <c r="ILE451" s="342"/>
      <c r="ILF451" s="342"/>
      <c r="ILG451" s="342"/>
      <c r="ILH451" s="342"/>
      <c r="ILI451" s="342"/>
      <c r="ILJ451" s="342"/>
      <c r="ILK451" s="342"/>
      <c r="ILL451" s="342"/>
      <c r="ILM451" s="342"/>
      <c r="ILN451" s="342"/>
      <c r="ILO451" s="342"/>
      <c r="ILP451" s="342"/>
      <c r="ILQ451" s="342"/>
      <c r="ILR451" s="342"/>
      <c r="ILS451" s="342"/>
      <c r="ILT451" s="342"/>
      <c r="ILU451" s="342"/>
      <c r="ILV451" s="342"/>
      <c r="ILW451" s="342"/>
      <c r="ILX451" s="342"/>
      <c r="ILY451" s="342"/>
      <c r="ILZ451" s="342"/>
      <c r="IMA451" s="342"/>
      <c r="IMB451" s="342"/>
      <c r="IMC451" s="342"/>
      <c r="IMD451" s="342"/>
      <c r="IME451" s="342"/>
      <c r="IMF451" s="342"/>
      <c r="IMG451" s="342"/>
      <c r="IMH451" s="342"/>
      <c r="IMI451" s="342"/>
      <c r="IMJ451" s="342"/>
      <c r="IMK451" s="342"/>
      <c r="IML451" s="342"/>
      <c r="IMM451" s="342"/>
      <c r="IMN451" s="342"/>
      <c r="IMO451" s="342"/>
      <c r="IMP451" s="342"/>
      <c r="IMQ451" s="342"/>
      <c r="IMR451" s="342"/>
      <c r="IMS451" s="342"/>
      <c r="IMT451" s="342"/>
      <c r="IMU451" s="342"/>
      <c r="IMV451" s="342"/>
      <c r="IMW451" s="342"/>
      <c r="IMX451" s="342"/>
      <c r="IMY451" s="342"/>
      <c r="IMZ451" s="342"/>
      <c r="INA451" s="342"/>
      <c r="INB451" s="342"/>
      <c r="INC451" s="342"/>
      <c r="IND451" s="342"/>
      <c r="INE451" s="342"/>
      <c r="INF451" s="342"/>
      <c r="ING451" s="342"/>
      <c r="INH451" s="342"/>
      <c r="INI451" s="342"/>
      <c r="INJ451" s="342"/>
      <c r="INK451" s="342"/>
      <c r="INL451" s="342"/>
      <c r="INM451" s="342"/>
      <c r="INN451" s="342"/>
      <c r="INO451" s="342"/>
      <c r="INP451" s="342"/>
      <c r="INQ451" s="342"/>
      <c r="INR451" s="342"/>
      <c r="INS451" s="342"/>
      <c r="INT451" s="342"/>
      <c r="INU451" s="342"/>
      <c r="INV451" s="342"/>
      <c r="INW451" s="342"/>
      <c r="INX451" s="342"/>
      <c r="INY451" s="342"/>
      <c r="INZ451" s="342"/>
      <c r="IOA451" s="342"/>
      <c r="IOB451" s="342"/>
      <c r="IOC451" s="342"/>
      <c r="IOD451" s="342"/>
      <c r="IOE451" s="342"/>
      <c r="IOF451" s="342"/>
      <c r="IOG451" s="342"/>
      <c r="IOH451" s="342"/>
      <c r="IOI451" s="342"/>
      <c r="IOJ451" s="342"/>
      <c r="IOK451" s="342"/>
      <c r="IOL451" s="342"/>
      <c r="IOM451" s="342"/>
      <c r="ION451" s="342"/>
      <c r="IOO451" s="342"/>
      <c r="IOP451" s="342"/>
      <c r="IOQ451" s="342"/>
      <c r="IOR451" s="342"/>
      <c r="IOS451" s="342"/>
      <c r="IOT451" s="342"/>
      <c r="IOU451" s="342"/>
      <c r="IOV451" s="342"/>
      <c r="IOW451" s="342"/>
      <c r="IOX451" s="342"/>
      <c r="IOY451" s="342"/>
      <c r="IOZ451" s="342"/>
      <c r="IPA451" s="342"/>
      <c r="IPB451" s="342"/>
      <c r="IPC451" s="342"/>
      <c r="IPD451" s="342"/>
      <c r="IPE451" s="342"/>
      <c r="IPF451" s="342"/>
      <c r="IPG451" s="342"/>
      <c r="IPH451" s="342"/>
      <c r="IPI451" s="342"/>
      <c r="IPJ451" s="342"/>
      <c r="IPK451" s="342"/>
      <c r="IPL451" s="342"/>
      <c r="IPM451" s="342"/>
      <c r="IPN451" s="342"/>
      <c r="IPO451" s="342"/>
      <c r="IPP451" s="342"/>
      <c r="IPQ451" s="342"/>
      <c r="IPR451" s="342"/>
      <c r="IPS451" s="342"/>
      <c r="IPT451" s="342"/>
      <c r="IPU451" s="342"/>
      <c r="IPV451" s="342"/>
      <c r="IPW451" s="342"/>
      <c r="IPX451" s="342"/>
      <c r="IPY451" s="342"/>
      <c r="IPZ451" s="342"/>
      <c r="IQA451" s="342"/>
      <c r="IQB451" s="342"/>
      <c r="IQC451" s="342"/>
      <c r="IQD451" s="342"/>
      <c r="IQE451" s="342"/>
      <c r="IQF451" s="342"/>
      <c r="IQG451" s="342"/>
      <c r="IQH451" s="342"/>
      <c r="IQI451" s="342"/>
      <c r="IQJ451" s="342"/>
      <c r="IQK451" s="342"/>
      <c r="IQL451" s="342"/>
      <c r="IQM451" s="342"/>
      <c r="IQN451" s="342"/>
      <c r="IQO451" s="342"/>
      <c r="IQP451" s="342"/>
      <c r="IQQ451" s="342"/>
      <c r="IQR451" s="342"/>
      <c r="IQS451" s="342"/>
      <c r="IQT451" s="342"/>
      <c r="IQU451" s="342"/>
      <c r="IQV451" s="342"/>
      <c r="IQW451" s="342"/>
      <c r="IQX451" s="342"/>
      <c r="IQY451" s="342"/>
      <c r="IQZ451" s="342"/>
      <c r="IRA451" s="342"/>
      <c r="IRB451" s="342"/>
      <c r="IRC451" s="342"/>
      <c r="IRD451" s="342"/>
      <c r="IRE451" s="342"/>
      <c r="IRF451" s="342"/>
      <c r="IRG451" s="342"/>
      <c r="IRH451" s="342"/>
      <c r="IRI451" s="342"/>
      <c r="IRJ451" s="342"/>
      <c r="IRK451" s="342"/>
      <c r="IRL451" s="342"/>
      <c r="IRM451" s="342"/>
      <c r="IRN451" s="342"/>
      <c r="IRO451" s="342"/>
      <c r="IRP451" s="342"/>
      <c r="IRQ451" s="342"/>
      <c r="IRR451" s="342"/>
      <c r="IRS451" s="342"/>
      <c r="IRT451" s="342"/>
      <c r="IRU451" s="342"/>
      <c r="IRV451" s="342"/>
      <c r="IRW451" s="342"/>
      <c r="IRX451" s="342"/>
      <c r="IRY451" s="342"/>
      <c r="IRZ451" s="342"/>
      <c r="ISA451" s="342"/>
      <c r="ISB451" s="342"/>
      <c r="ISC451" s="342"/>
      <c r="ISD451" s="342"/>
      <c r="ISE451" s="342"/>
      <c r="ISF451" s="342"/>
      <c r="ISG451" s="342"/>
      <c r="ISH451" s="342"/>
      <c r="ISI451" s="342"/>
      <c r="ISJ451" s="342"/>
      <c r="ISK451" s="342"/>
      <c r="ISL451" s="342"/>
      <c r="ISM451" s="342"/>
      <c r="ISN451" s="342"/>
      <c r="ISO451" s="342"/>
      <c r="ISP451" s="342"/>
      <c r="ISQ451" s="342"/>
      <c r="ISR451" s="342"/>
      <c r="ISS451" s="342"/>
      <c r="IST451" s="342"/>
      <c r="ISU451" s="342"/>
      <c r="ISV451" s="342"/>
      <c r="ISW451" s="342"/>
      <c r="ISX451" s="342"/>
      <c r="ISY451" s="342"/>
      <c r="ISZ451" s="342"/>
      <c r="ITA451" s="342"/>
      <c r="ITB451" s="342"/>
      <c r="ITC451" s="342"/>
      <c r="ITD451" s="342"/>
      <c r="ITE451" s="342"/>
      <c r="ITF451" s="342"/>
      <c r="ITG451" s="342"/>
      <c r="ITH451" s="342"/>
      <c r="ITI451" s="342"/>
      <c r="ITJ451" s="342"/>
      <c r="ITK451" s="342"/>
      <c r="ITL451" s="342"/>
      <c r="ITM451" s="342"/>
      <c r="ITN451" s="342"/>
      <c r="ITO451" s="342"/>
      <c r="ITP451" s="342"/>
      <c r="ITQ451" s="342"/>
      <c r="ITR451" s="342"/>
      <c r="ITS451" s="342"/>
      <c r="ITT451" s="342"/>
      <c r="ITU451" s="342"/>
      <c r="ITV451" s="342"/>
      <c r="ITW451" s="342"/>
      <c r="ITX451" s="342"/>
      <c r="ITY451" s="342"/>
      <c r="ITZ451" s="342"/>
      <c r="IUA451" s="342"/>
      <c r="IUB451" s="342"/>
      <c r="IUC451" s="342"/>
      <c r="IUD451" s="342"/>
      <c r="IUE451" s="342"/>
      <c r="IUF451" s="342"/>
      <c r="IUG451" s="342"/>
      <c r="IUH451" s="342"/>
      <c r="IUI451" s="342"/>
      <c r="IUJ451" s="342"/>
      <c r="IUK451" s="342"/>
      <c r="IUL451" s="342"/>
      <c r="IUM451" s="342"/>
      <c r="IUN451" s="342"/>
      <c r="IUO451" s="342"/>
      <c r="IUP451" s="342"/>
      <c r="IUQ451" s="342"/>
      <c r="IUR451" s="342"/>
      <c r="IUS451" s="342"/>
      <c r="IUT451" s="342"/>
      <c r="IUU451" s="342"/>
      <c r="IUV451" s="342"/>
      <c r="IUW451" s="342"/>
      <c r="IUX451" s="342"/>
      <c r="IUY451" s="342"/>
      <c r="IUZ451" s="342"/>
      <c r="IVA451" s="342"/>
      <c r="IVB451" s="342"/>
      <c r="IVC451" s="342"/>
      <c r="IVD451" s="342"/>
      <c r="IVE451" s="342"/>
      <c r="IVF451" s="342"/>
      <c r="IVG451" s="342"/>
      <c r="IVH451" s="342"/>
      <c r="IVI451" s="342"/>
      <c r="IVJ451" s="342"/>
      <c r="IVK451" s="342"/>
      <c r="IVL451" s="342"/>
      <c r="IVM451" s="342"/>
      <c r="IVN451" s="342"/>
      <c r="IVO451" s="342"/>
      <c r="IVP451" s="342"/>
      <c r="IVQ451" s="342"/>
      <c r="IVR451" s="342"/>
      <c r="IVS451" s="342"/>
      <c r="IVT451" s="342"/>
      <c r="IVU451" s="342"/>
      <c r="IVV451" s="342"/>
      <c r="IVW451" s="342"/>
      <c r="IVX451" s="342"/>
      <c r="IVY451" s="342"/>
      <c r="IVZ451" s="342"/>
      <c r="IWA451" s="342"/>
      <c r="IWB451" s="342"/>
      <c r="IWC451" s="342"/>
      <c r="IWD451" s="342"/>
      <c r="IWE451" s="342"/>
      <c r="IWF451" s="342"/>
      <c r="IWG451" s="342"/>
      <c r="IWH451" s="342"/>
      <c r="IWI451" s="342"/>
      <c r="IWJ451" s="342"/>
      <c r="IWK451" s="342"/>
      <c r="IWL451" s="342"/>
      <c r="IWM451" s="342"/>
      <c r="IWN451" s="342"/>
      <c r="IWO451" s="342"/>
      <c r="IWP451" s="342"/>
      <c r="IWQ451" s="342"/>
      <c r="IWR451" s="342"/>
      <c r="IWS451" s="342"/>
      <c r="IWT451" s="342"/>
      <c r="IWU451" s="342"/>
      <c r="IWV451" s="342"/>
      <c r="IWW451" s="342"/>
      <c r="IWX451" s="342"/>
      <c r="IWY451" s="342"/>
      <c r="IWZ451" s="342"/>
      <c r="IXA451" s="342"/>
      <c r="IXB451" s="342"/>
      <c r="IXC451" s="342"/>
      <c r="IXD451" s="342"/>
      <c r="IXE451" s="342"/>
      <c r="IXF451" s="342"/>
      <c r="IXG451" s="342"/>
      <c r="IXH451" s="342"/>
      <c r="IXI451" s="342"/>
      <c r="IXJ451" s="342"/>
      <c r="IXK451" s="342"/>
      <c r="IXL451" s="342"/>
      <c r="IXM451" s="342"/>
      <c r="IXN451" s="342"/>
      <c r="IXO451" s="342"/>
      <c r="IXP451" s="342"/>
      <c r="IXQ451" s="342"/>
      <c r="IXR451" s="342"/>
      <c r="IXS451" s="342"/>
      <c r="IXT451" s="342"/>
      <c r="IXU451" s="342"/>
      <c r="IXV451" s="342"/>
      <c r="IXW451" s="342"/>
      <c r="IXX451" s="342"/>
      <c r="IXY451" s="342"/>
      <c r="IXZ451" s="342"/>
      <c r="IYA451" s="342"/>
      <c r="IYB451" s="342"/>
      <c r="IYC451" s="342"/>
      <c r="IYD451" s="342"/>
      <c r="IYE451" s="342"/>
      <c r="IYF451" s="342"/>
      <c r="IYG451" s="342"/>
      <c r="IYH451" s="342"/>
      <c r="IYI451" s="342"/>
      <c r="IYJ451" s="342"/>
      <c r="IYK451" s="342"/>
      <c r="IYL451" s="342"/>
      <c r="IYM451" s="342"/>
      <c r="IYN451" s="342"/>
      <c r="IYO451" s="342"/>
      <c r="IYP451" s="342"/>
      <c r="IYQ451" s="342"/>
      <c r="IYR451" s="342"/>
      <c r="IYS451" s="342"/>
      <c r="IYT451" s="342"/>
      <c r="IYU451" s="342"/>
      <c r="IYV451" s="342"/>
      <c r="IYW451" s="342"/>
      <c r="IYX451" s="342"/>
      <c r="IYY451" s="342"/>
      <c r="IYZ451" s="342"/>
      <c r="IZA451" s="342"/>
      <c r="IZB451" s="342"/>
      <c r="IZC451" s="342"/>
      <c r="IZD451" s="342"/>
      <c r="IZE451" s="342"/>
      <c r="IZF451" s="342"/>
      <c r="IZG451" s="342"/>
      <c r="IZH451" s="342"/>
      <c r="IZI451" s="342"/>
      <c r="IZJ451" s="342"/>
      <c r="IZK451" s="342"/>
      <c r="IZL451" s="342"/>
      <c r="IZM451" s="342"/>
      <c r="IZN451" s="342"/>
      <c r="IZO451" s="342"/>
      <c r="IZP451" s="342"/>
      <c r="IZQ451" s="342"/>
      <c r="IZR451" s="342"/>
      <c r="IZS451" s="342"/>
      <c r="IZT451" s="342"/>
      <c r="IZU451" s="342"/>
      <c r="IZV451" s="342"/>
      <c r="IZW451" s="342"/>
      <c r="IZX451" s="342"/>
      <c r="IZY451" s="342"/>
      <c r="IZZ451" s="342"/>
      <c r="JAA451" s="342"/>
      <c r="JAB451" s="342"/>
      <c r="JAC451" s="342"/>
      <c r="JAD451" s="342"/>
      <c r="JAE451" s="342"/>
      <c r="JAF451" s="342"/>
      <c r="JAG451" s="342"/>
      <c r="JAH451" s="342"/>
      <c r="JAI451" s="342"/>
      <c r="JAJ451" s="342"/>
      <c r="JAK451" s="342"/>
      <c r="JAL451" s="342"/>
      <c r="JAM451" s="342"/>
      <c r="JAN451" s="342"/>
      <c r="JAO451" s="342"/>
      <c r="JAP451" s="342"/>
      <c r="JAQ451" s="342"/>
      <c r="JAR451" s="342"/>
      <c r="JAS451" s="342"/>
      <c r="JAT451" s="342"/>
      <c r="JAU451" s="342"/>
      <c r="JAV451" s="342"/>
      <c r="JAW451" s="342"/>
      <c r="JAX451" s="342"/>
      <c r="JAY451" s="342"/>
      <c r="JAZ451" s="342"/>
      <c r="JBA451" s="342"/>
      <c r="JBB451" s="342"/>
      <c r="JBC451" s="342"/>
      <c r="JBD451" s="342"/>
      <c r="JBE451" s="342"/>
      <c r="JBF451" s="342"/>
      <c r="JBG451" s="342"/>
      <c r="JBH451" s="342"/>
      <c r="JBI451" s="342"/>
      <c r="JBJ451" s="342"/>
      <c r="JBK451" s="342"/>
      <c r="JBL451" s="342"/>
      <c r="JBM451" s="342"/>
      <c r="JBN451" s="342"/>
      <c r="JBO451" s="342"/>
      <c r="JBP451" s="342"/>
      <c r="JBQ451" s="342"/>
      <c r="JBR451" s="342"/>
      <c r="JBS451" s="342"/>
      <c r="JBT451" s="342"/>
      <c r="JBU451" s="342"/>
      <c r="JBV451" s="342"/>
      <c r="JBW451" s="342"/>
      <c r="JBX451" s="342"/>
      <c r="JBY451" s="342"/>
      <c r="JBZ451" s="342"/>
      <c r="JCA451" s="342"/>
      <c r="JCB451" s="342"/>
      <c r="JCC451" s="342"/>
      <c r="JCD451" s="342"/>
      <c r="JCE451" s="342"/>
      <c r="JCF451" s="342"/>
      <c r="JCG451" s="342"/>
      <c r="JCH451" s="342"/>
      <c r="JCI451" s="342"/>
      <c r="JCJ451" s="342"/>
      <c r="JCK451" s="342"/>
      <c r="JCL451" s="342"/>
      <c r="JCM451" s="342"/>
      <c r="JCN451" s="342"/>
      <c r="JCO451" s="342"/>
      <c r="JCP451" s="342"/>
      <c r="JCQ451" s="342"/>
      <c r="JCR451" s="342"/>
      <c r="JCS451" s="342"/>
      <c r="JCT451" s="342"/>
      <c r="JCU451" s="342"/>
      <c r="JCV451" s="342"/>
      <c r="JCW451" s="342"/>
      <c r="JCX451" s="342"/>
      <c r="JCY451" s="342"/>
      <c r="JCZ451" s="342"/>
      <c r="JDA451" s="342"/>
      <c r="JDB451" s="342"/>
      <c r="JDC451" s="342"/>
      <c r="JDD451" s="342"/>
      <c r="JDE451" s="342"/>
      <c r="JDF451" s="342"/>
      <c r="JDG451" s="342"/>
      <c r="JDH451" s="342"/>
      <c r="JDI451" s="342"/>
      <c r="JDJ451" s="342"/>
      <c r="JDK451" s="342"/>
      <c r="JDL451" s="342"/>
      <c r="JDM451" s="342"/>
      <c r="JDN451" s="342"/>
      <c r="JDO451" s="342"/>
      <c r="JDP451" s="342"/>
      <c r="JDQ451" s="342"/>
      <c r="JDR451" s="342"/>
      <c r="JDS451" s="342"/>
      <c r="JDT451" s="342"/>
      <c r="JDU451" s="342"/>
      <c r="JDV451" s="342"/>
      <c r="JDW451" s="342"/>
      <c r="JDX451" s="342"/>
      <c r="JDY451" s="342"/>
      <c r="JDZ451" s="342"/>
      <c r="JEA451" s="342"/>
      <c r="JEB451" s="342"/>
      <c r="JEC451" s="342"/>
      <c r="JED451" s="342"/>
      <c r="JEE451" s="342"/>
      <c r="JEF451" s="342"/>
      <c r="JEG451" s="342"/>
      <c r="JEH451" s="342"/>
      <c r="JEI451" s="342"/>
      <c r="JEJ451" s="342"/>
      <c r="JEK451" s="342"/>
      <c r="JEL451" s="342"/>
      <c r="JEM451" s="342"/>
      <c r="JEN451" s="342"/>
      <c r="JEO451" s="342"/>
      <c r="JEP451" s="342"/>
      <c r="JEQ451" s="342"/>
      <c r="JER451" s="342"/>
      <c r="JES451" s="342"/>
      <c r="JET451" s="342"/>
      <c r="JEU451" s="342"/>
      <c r="JEV451" s="342"/>
      <c r="JEW451" s="342"/>
      <c r="JEX451" s="342"/>
      <c r="JEY451" s="342"/>
      <c r="JEZ451" s="342"/>
      <c r="JFA451" s="342"/>
      <c r="JFB451" s="342"/>
      <c r="JFC451" s="342"/>
      <c r="JFD451" s="342"/>
      <c r="JFE451" s="342"/>
      <c r="JFF451" s="342"/>
      <c r="JFG451" s="342"/>
      <c r="JFH451" s="342"/>
      <c r="JFI451" s="342"/>
      <c r="JFJ451" s="342"/>
      <c r="JFK451" s="342"/>
      <c r="JFL451" s="342"/>
      <c r="JFM451" s="342"/>
      <c r="JFN451" s="342"/>
      <c r="JFO451" s="342"/>
      <c r="JFP451" s="342"/>
      <c r="JFQ451" s="342"/>
      <c r="JFR451" s="342"/>
      <c r="JFS451" s="342"/>
      <c r="JFT451" s="342"/>
      <c r="JFU451" s="342"/>
      <c r="JFV451" s="342"/>
      <c r="JFW451" s="342"/>
      <c r="JFX451" s="342"/>
      <c r="JFY451" s="342"/>
      <c r="JFZ451" s="342"/>
      <c r="JGA451" s="342"/>
      <c r="JGB451" s="342"/>
      <c r="JGC451" s="342"/>
      <c r="JGD451" s="342"/>
      <c r="JGE451" s="342"/>
      <c r="JGF451" s="342"/>
      <c r="JGG451" s="342"/>
      <c r="JGH451" s="342"/>
      <c r="JGI451" s="342"/>
      <c r="JGJ451" s="342"/>
      <c r="JGK451" s="342"/>
      <c r="JGL451" s="342"/>
      <c r="JGM451" s="342"/>
      <c r="JGN451" s="342"/>
      <c r="JGO451" s="342"/>
      <c r="JGP451" s="342"/>
      <c r="JGQ451" s="342"/>
      <c r="JGR451" s="342"/>
      <c r="JGS451" s="342"/>
      <c r="JGT451" s="342"/>
      <c r="JGU451" s="342"/>
      <c r="JGV451" s="342"/>
      <c r="JGW451" s="342"/>
      <c r="JGX451" s="342"/>
      <c r="JGY451" s="342"/>
      <c r="JGZ451" s="342"/>
      <c r="JHA451" s="342"/>
      <c r="JHB451" s="342"/>
      <c r="JHC451" s="342"/>
      <c r="JHD451" s="342"/>
      <c r="JHE451" s="342"/>
      <c r="JHF451" s="342"/>
      <c r="JHG451" s="342"/>
      <c r="JHH451" s="342"/>
      <c r="JHI451" s="342"/>
      <c r="JHJ451" s="342"/>
      <c r="JHK451" s="342"/>
      <c r="JHL451" s="342"/>
      <c r="JHM451" s="342"/>
      <c r="JHN451" s="342"/>
      <c r="JHO451" s="342"/>
      <c r="JHP451" s="342"/>
      <c r="JHQ451" s="342"/>
      <c r="JHR451" s="342"/>
      <c r="JHS451" s="342"/>
      <c r="JHT451" s="342"/>
      <c r="JHU451" s="342"/>
      <c r="JHV451" s="342"/>
      <c r="JHW451" s="342"/>
      <c r="JHX451" s="342"/>
      <c r="JHY451" s="342"/>
      <c r="JHZ451" s="342"/>
      <c r="JIA451" s="342"/>
      <c r="JIB451" s="342"/>
      <c r="JIC451" s="342"/>
      <c r="JID451" s="342"/>
      <c r="JIE451" s="342"/>
      <c r="JIF451" s="342"/>
      <c r="JIG451" s="342"/>
      <c r="JIH451" s="342"/>
      <c r="JII451" s="342"/>
      <c r="JIJ451" s="342"/>
      <c r="JIK451" s="342"/>
      <c r="JIL451" s="342"/>
      <c r="JIM451" s="342"/>
      <c r="JIN451" s="342"/>
      <c r="JIO451" s="342"/>
      <c r="JIP451" s="342"/>
      <c r="JIQ451" s="342"/>
      <c r="JIR451" s="342"/>
      <c r="JIS451" s="342"/>
      <c r="JIT451" s="342"/>
      <c r="JIU451" s="342"/>
      <c r="JIV451" s="342"/>
      <c r="JIW451" s="342"/>
      <c r="JIX451" s="342"/>
      <c r="JIY451" s="342"/>
      <c r="JIZ451" s="342"/>
      <c r="JJA451" s="342"/>
      <c r="JJB451" s="342"/>
      <c r="JJC451" s="342"/>
      <c r="JJD451" s="342"/>
      <c r="JJE451" s="342"/>
      <c r="JJF451" s="342"/>
      <c r="JJG451" s="342"/>
      <c r="JJH451" s="342"/>
      <c r="JJI451" s="342"/>
      <c r="JJJ451" s="342"/>
      <c r="JJK451" s="342"/>
      <c r="JJL451" s="342"/>
      <c r="JJM451" s="342"/>
      <c r="JJN451" s="342"/>
      <c r="JJO451" s="342"/>
      <c r="JJP451" s="342"/>
      <c r="JJQ451" s="342"/>
      <c r="JJR451" s="342"/>
      <c r="JJS451" s="342"/>
      <c r="JJT451" s="342"/>
      <c r="JJU451" s="342"/>
      <c r="JJV451" s="342"/>
      <c r="JJW451" s="342"/>
      <c r="JJX451" s="342"/>
      <c r="JJY451" s="342"/>
      <c r="JJZ451" s="342"/>
      <c r="JKA451" s="342"/>
      <c r="JKB451" s="342"/>
      <c r="JKC451" s="342"/>
      <c r="JKD451" s="342"/>
      <c r="JKE451" s="342"/>
      <c r="JKF451" s="342"/>
      <c r="JKG451" s="342"/>
      <c r="JKH451" s="342"/>
      <c r="JKI451" s="342"/>
      <c r="JKJ451" s="342"/>
      <c r="JKK451" s="342"/>
      <c r="JKL451" s="342"/>
      <c r="JKM451" s="342"/>
      <c r="JKN451" s="342"/>
      <c r="JKO451" s="342"/>
      <c r="JKP451" s="342"/>
      <c r="JKQ451" s="342"/>
      <c r="JKR451" s="342"/>
      <c r="JKS451" s="342"/>
      <c r="JKT451" s="342"/>
      <c r="JKU451" s="342"/>
      <c r="JKV451" s="342"/>
      <c r="JKW451" s="342"/>
      <c r="JKX451" s="342"/>
      <c r="JKY451" s="342"/>
      <c r="JKZ451" s="342"/>
      <c r="JLA451" s="342"/>
      <c r="JLB451" s="342"/>
      <c r="JLC451" s="342"/>
      <c r="JLD451" s="342"/>
      <c r="JLE451" s="342"/>
      <c r="JLF451" s="342"/>
      <c r="JLG451" s="342"/>
      <c r="JLH451" s="342"/>
      <c r="JLI451" s="342"/>
      <c r="JLJ451" s="342"/>
      <c r="JLK451" s="342"/>
      <c r="JLL451" s="342"/>
      <c r="JLM451" s="342"/>
      <c r="JLN451" s="342"/>
      <c r="JLO451" s="342"/>
      <c r="JLP451" s="342"/>
      <c r="JLQ451" s="342"/>
      <c r="JLR451" s="342"/>
      <c r="JLS451" s="342"/>
      <c r="JLT451" s="342"/>
      <c r="JLU451" s="342"/>
      <c r="JLV451" s="342"/>
      <c r="JLW451" s="342"/>
      <c r="JLX451" s="342"/>
      <c r="JLY451" s="342"/>
      <c r="JLZ451" s="342"/>
      <c r="JMA451" s="342"/>
      <c r="JMB451" s="342"/>
      <c r="JMC451" s="342"/>
      <c r="JMD451" s="342"/>
      <c r="JME451" s="342"/>
      <c r="JMF451" s="342"/>
      <c r="JMG451" s="342"/>
      <c r="JMH451" s="342"/>
      <c r="JMI451" s="342"/>
      <c r="JMJ451" s="342"/>
      <c r="JMK451" s="342"/>
      <c r="JML451" s="342"/>
      <c r="JMM451" s="342"/>
      <c r="JMN451" s="342"/>
      <c r="JMO451" s="342"/>
      <c r="JMP451" s="342"/>
      <c r="JMQ451" s="342"/>
      <c r="JMR451" s="342"/>
      <c r="JMS451" s="342"/>
      <c r="JMT451" s="342"/>
      <c r="JMU451" s="342"/>
      <c r="JMV451" s="342"/>
      <c r="JMW451" s="342"/>
      <c r="JMX451" s="342"/>
      <c r="JMY451" s="342"/>
      <c r="JMZ451" s="342"/>
      <c r="JNA451" s="342"/>
      <c r="JNB451" s="342"/>
      <c r="JNC451" s="342"/>
      <c r="JND451" s="342"/>
      <c r="JNE451" s="342"/>
      <c r="JNF451" s="342"/>
      <c r="JNG451" s="342"/>
      <c r="JNH451" s="342"/>
      <c r="JNI451" s="342"/>
      <c r="JNJ451" s="342"/>
      <c r="JNK451" s="342"/>
      <c r="JNL451" s="342"/>
      <c r="JNM451" s="342"/>
      <c r="JNN451" s="342"/>
      <c r="JNO451" s="342"/>
      <c r="JNP451" s="342"/>
      <c r="JNQ451" s="342"/>
      <c r="JNR451" s="342"/>
      <c r="JNS451" s="342"/>
      <c r="JNT451" s="342"/>
      <c r="JNU451" s="342"/>
      <c r="JNV451" s="342"/>
      <c r="JNW451" s="342"/>
      <c r="JNX451" s="342"/>
      <c r="JNY451" s="342"/>
      <c r="JNZ451" s="342"/>
      <c r="JOA451" s="342"/>
      <c r="JOB451" s="342"/>
      <c r="JOC451" s="342"/>
      <c r="JOD451" s="342"/>
      <c r="JOE451" s="342"/>
      <c r="JOF451" s="342"/>
      <c r="JOG451" s="342"/>
      <c r="JOH451" s="342"/>
      <c r="JOI451" s="342"/>
      <c r="JOJ451" s="342"/>
      <c r="JOK451" s="342"/>
      <c r="JOL451" s="342"/>
      <c r="JOM451" s="342"/>
      <c r="JON451" s="342"/>
      <c r="JOO451" s="342"/>
      <c r="JOP451" s="342"/>
      <c r="JOQ451" s="342"/>
      <c r="JOR451" s="342"/>
      <c r="JOS451" s="342"/>
      <c r="JOT451" s="342"/>
      <c r="JOU451" s="342"/>
      <c r="JOV451" s="342"/>
      <c r="JOW451" s="342"/>
      <c r="JOX451" s="342"/>
      <c r="JOY451" s="342"/>
      <c r="JOZ451" s="342"/>
      <c r="JPA451" s="342"/>
      <c r="JPB451" s="342"/>
      <c r="JPC451" s="342"/>
      <c r="JPD451" s="342"/>
      <c r="JPE451" s="342"/>
      <c r="JPF451" s="342"/>
      <c r="JPG451" s="342"/>
      <c r="JPH451" s="342"/>
      <c r="JPI451" s="342"/>
      <c r="JPJ451" s="342"/>
      <c r="JPK451" s="342"/>
      <c r="JPL451" s="342"/>
      <c r="JPM451" s="342"/>
      <c r="JPN451" s="342"/>
      <c r="JPO451" s="342"/>
      <c r="JPP451" s="342"/>
      <c r="JPQ451" s="342"/>
      <c r="JPR451" s="342"/>
      <c r="JPS451" s="342"/>
      <c r="JPT451" s="342"/>
      <c r="JPU451" s="342"/>
      <c r="JPV451" s="342"/>
      <c r="JPW451" s="342"/>
      <c r="JPX451" s="342"/>
      <c r="JPY451" s="342"/>
      <c r="JPZ451" s="342"/>
      <c r="JQA451" s="342"/>
      <c r="JQB451" s="342"/>
      <c r="JQC451" s="342"/>
      <c r="JQD451" s="342"/>
      <c r="JQE451" s="342"/>
      <c r="JQF451" s="342"/>
      <c r="JQG451" s="342"/>
      <c r="JQH451" s="342"/>
      <c r="JQI451" s="342"/>
      <c r="JQJ451" s="342"/>
      <c r="JQK451" s="342"/>
      <c r="JQL451" s="342"/>
      <c r="JQM451" s="342"/>
      <c r="JQN451" s="342"/>
      <c r="JQO451" s="342"/>
      <c r="JQP451" s="342"/>
      <c r="JQQ451" s="342"/>
      <c r="JQR451" s="342"/>
      <c r="JQS451" s="342"/>
      <c r="JQT451" s="342"/>
      <c r="JQU451" s="342"/>
      <c r="JQV451" s="342"/>
      <c r="JQW451" s="342"/>
      <c r="JQX451" s="342"/>
      <c r="JQY451" s="342"/>
      <c r="JQZ451" s="342"/>
      <c r="JRA451" s="342"/>
      <c r="JRB451" s="342"/>
      <c r="JRC451" s="342"/>
      <c r="JRD451" s="342"/>
      <c r="JRE451" s="342"/>
      <c r="JRF451" s="342"/>
      <c r="JRG451" s="342"/>
      <c r="JRH451" s="342"/>
      <c r="JRI451" s="342"/>
      <c r="JRJ451" s="342"/>
      <c r="JRK451" s="342"/>
      <c r="JRL451" s="342"/>
      <c r="JRM451" s="342"/>
      <c r="JRN451" s="342"/>
      <c r="JRO451" s="342"/>
      <c r="JRP451" s="342"/>
      <c r="JRQ451" s="342"/>
      <c r="JRR451" s="342"/>
      <c r="JRS451" s="342"/>
      <c r="JRT451" s="342"/>
      <c r="JRU451" s="342"/>
      <c r="JRV451" s="342"/>
      <c r="JRW451" s="342"/>
      <c r="JRX451" s="342"/>
      <c r="JRY451" s="342"/>
      <c r="JRZ451" s="342"/>
      <c r="JSA451" s="342"/>
      <c r="JSB451" s="342"/>
      <c r="JSC451" s="342"/>
      <c r="JSD451" s="342"/>
      <c r="JSE451" s="342"/>
      <c r="JSF451" s="342"/>
      <c r="JSG451" s="342"/>
      <c r="JSH451" s="342"/>
      <c r="JSI451" s="342"/>
      <c r="JSJ451" s="342"/>
      <c r="JSK451" s="342"/>
      <c r="JSL451" s="342"/>
      <c r="JSM451" s="342"/>
      <c r="JSN451" s="342"/>
      <c r="JSO451" s="342"/>
      <c r="JSP451" s="342"/>
      <c r="JSQ451" s="342"/>
      <c r="JSR451" s="342"/>
      <c r="JSS451" s="342"/>
      <c r="JST451" s="342"/>
      <c r="JSU451" s="342"/>
      <c r="JSV451" s="342"/>
      <c r="JSW451" s="342"/>
      <c r="JSX451" s="342"/>
      <c r="JSY451" s="342"/>
      <c r="JSZ451" s="342"/>
      <c r="JTA451" s="342"/>
      <c r="JTB451" s="342"/>
      <c r="JTC451" s="342"/>
      <c r="JTD451" s="342"/>
      <c r="JTE451" s="342"/>
      <c r="JTF451" s="342"/>
      <c r="JTG451" s="342"/>
      <c r="JTH451" s="342"/>
      <c r="JTI451" s="342"/>
      <c r="JTJ451" s="342"/>
      <c r="JTK451" s="342"/>
      <c r="JTL451" s="342"/>
      <c r="JTM451" s="342"/>
      <c r="JTN451" s="342"/>
      <c r="JTO451" s="342"/>
      <c r="JTP451" s="342"/>
      <c r="JTQ451" s="342"/>
      <c r="JTR451" s="342"/>
      <c r="JTS451" s="342"/>
      <c r="JTT451" s="342"/>
      <c r="JTU451" s="342"/>
      <c r="JTV451" s="342"/>
      <c r="JTW451" s="342"/>
      <c r="JTX451" s="342"/>
      <c r="JTY451" s="342"/>
      <c r="JTZ451" s="342"/>
      <c r="JUA451" s="342"/>
      <c r="JUB451" s="342"/>
      <c r="JUC451" s="342"/>
      <c r="JUD451" s="342"/>
      <c r="JUE451" s="342"/>
      <c r="JUF451" s="342"/>
      <c r="JUG451" s="342"/>
      <c r="JUH451" s="342"/>
      <c r="JUI451" s="342"/>
      <c r="JUJ451" s="342"/>
      <c r="JUK451" s="342"/>
      <c r="JUL451" s="342"/>
      <c r="JUM451" s="342"/>
      <c r="JUN451" s="342"/>
      <c r="JUO451" s="342"/>
      <c r="JUP451" s="342"/>
      <c r="JUQ451" s="342"/>
      <c r="JUR451" s="342"/>
      <c r="JUS451" s="342"/>
      <c r="JUT451" s="342"/>
      <c r="JUU451" s="342"/>
      <c r="JUV451" s="342"/>
      <c r="JUW451" s="342"/>
      <c r="JUX451" s="342"/>
      <c r="JUY451" s="342"/>
      <c r="JUZ451" s="342"/>
      <c r="JVA451" s="342"/>
      <c r="JVB451" s="342"/>
      <c r="JVC451" s="342"/>
      <c r="JVD451" s="342"/>
      <c r="JVE451" s="342"/>
      <c r="JVF451" s="342"/>
      <c r="JVG451" s="342"/>
      <c r="JVH451" s="342"/>
      <c r="JVI451" s="342"/>
      <c r="JVJ451" s="342"/>
      <c r="JVK451" s="342"/>
      <c r="JVL451" s="342"/>
      <c r="JVM451" s="342"/>
      <c r="JVN451" s="342"/>
      <c r="JVO451" s="342"/>
      <c r="JVP451" s="342"/>
      <c r="JVQ451" s="342"/>
      <c r="JVR451" s="342"/>
      <c r="JVS451" s="342"/>
      <c r="JVT451" s="342"/>
      <c r="JVU451" s="342"/>
      <c r="JVV451" s="342"/>
      <c r="JVW451" s="342"/>
      <c r="JVX451" s="342"/>
      <c r="JVY451" s="342"/>
      <c r="JVZ451" s="342"/>
      <c r="JWA451" s="342"/>
      <c r="JWB451" s="342"/>
      <c r="JWC451" s="342"/>
      <c r="JWD451" s="342"/>
      <c r="JWE451" s="342"/>
      <c r="JWF451" s="342"/>
      <c r="JWG451" s="342"/>
      <c r="JWH451" s="342"/>
      <c r="JWI451" s="342"/>
      <c r="JWJ451" s="342"/>
      <c r="JWK451" s="342"/>
      <c r="JWL451" s="342"/>
      <c r="JWM451" s="342"/>
      <c r="JWN451" s="342"/>
      <c r="JWO451" s="342"/>
      <c r="JWP451" s="342"/>
      <c r="JWQ451" s="342"/>
      <c r="JWR451" s="342"/>
      <c r="JWS451" s="342"/>
      <c r="JWT451" s="342"/>
      <c r="JWU451" s="342"/>
      <c r="JWV451" s="342"/>
      <c r="JWW451" s="342"/>
      <c r="JWX451" s="342"/>
      <c r="JWY451" s="342"/>
      <c r="JWZ451" s="342"/>
      <c r="JXA451" s="342"/>
      <c r="JXB451" s="342"/>
      <c r="JXC451" s="342"/>
      <c r="JXD451" s="342"/>
      <c r="JXE451" s="342"/>
      <c r="JXF451" s="342"/>
      <c r="JXG451" s="342"/>
      <c r="JXH451" s="342"/>
      <c r="JXI451" s="342"/>
      <c r="JXJ451" s="342"/>
      <c r="JXK451" s="342"/>
      <c r="JXL451" s="342"/>
      <c r="JXM451" s="342"/>
      <c r="JXN451" s="342"/>
      <c r="JXO451" s="342"/>
      <c r="JXP451" s="342"/>
      <c r="JXQ451" s="342"/>
      <c r="JXR451" s="342"/>
      <c r="JXS451" s="342"/>
      <c r="JXT451" s="342"/>
      <c r="JXU451" s="342"/>
      <c r="JXV451" s="342"/>
      <c r="JXW451" s="342"/>
      <c r="JXX451" s="342"/>
      <c r="JXY451" s="342"/>
      <c r="JXZ451" s="342"/>
      <c r="JYA451" s="342"/>
      <c r="JYB451" s="342"/>
      <c r="JYC451" s="342"/>
      <c r="JYD451" s="342"/>
      <c r="JYE451" s="342"/>
      <c r="JYF451" s="342"/>
      <c r="JYG451" s="342"/>
      <c r="JYH451" s="342"/>
      <c r="JYI451" s="342"/>
      <c r="JYJ451" s="342"/>
      <c r="JYK451" s="342"/>
      <c r="JYL451" s="342"/>
      <c r="JYM451" s="342"/>
      <c r="JYN451" s="342"/>
      <c r="JYO451" s="342"/>
      <c r="JYP451" s="342"/>
      <c r="JYQ451" s="342"/>
      <c r="JYR451" s="342"/>
      <c r="JYS451" s="342"/>
      <c r="JYT451" s="342"/>
      <c r="JYU451" s="342"/>
      <c r="JYV451" s="342"/>
      <c r="JYW451" s="342"/>
      <c r="JYX451" s="342"/>
      <c r="JYY451" s="342"/>
      <c r="JYZ451" s="342"/>
      <c r="JZA451" s="342"/>
      <c r="JZB451" s="342"/>
      <c r="JZC451" s="342"/>
      <c r="JZD451" s="342"/>
      <c r="JZE451" s="342"/>
      <c r="JZF451" s="342"/>
      <c r="JZG451" s="342"/>
      <c r="JZH451" s="342"/>
      <c r="JZI451" s="342"/>
      <c r="JZJ451" s="342"/>
      <c r="JZK451" s="342"/>
      <c r="JZL451" s="342"/>
      <c r="JZM451" s="342"/>
      <c r="JZN451" s="342"/>
      <c r="JZO451" s="342"/>
      <c r="JZP451" s="342"/>
      <c r="JZQ451" s="342"/>
      <c r="JZR451" s="342"/>
      <c r="JZS451" s="342"/>
      <c r="JZT451" s="342"/>
      <c r="JZU451" s="342"/>
      <c r="JZV451" s="342"/>
      <c r="JZW451" s="342"/>
      <c r="JZX451" s="342"/>
      <c r="JZY451" s="342"/>
      <c r="JZZ451" s="342"/>
      <c r="KAA451" s="342"/>
      <c r="KAB451" s="342"/>
      <c r="KAC451" s="342"/>
      <c r="KAD451" s="342"/>
      <c r="KAE451" s="342"/>
      <c r="KAF451" s="342"/>
      <c r="KAG451" s="342"/>
      <c r="KAH451" s="342"/>
      <c r="KAI451" s="342"/>
      <c r="KAJ451" s="342"/>
      <c r="KAK451" s="342"/>
      <c r="KAL451" s="342"/>
      <c r="KAM451" s="342"/>
      <c r="KAN451" s="342"/>
      <c r="KAO451" s="342"/>
      <c r="KAP451" s="342"/>
      <c r="KAQ451" s="342"/>
      <c r="KAR451" s="342"/>
      <c r="KAS451" s="342"/>
      <c r="KAT451" s="342"/>
      <c r="KAU451" s="342"/>
      <c r="KAV451" s="342"/>
      <c r="KAW451" s="342"/>
      <c r="KAX451" s="342"/>
      <c r="KAY451" s="342"/>
      <c r="KAZ451" s="342"/>
      <c r="KBA451" s="342"/>
      <c r="KBB451" s="342"/>
      <c r="KBC451" s="342"/>
      <c r="KBD451" s="342"/>
      <c r="KBE451" s="342"/>
      <c r="KBF451" s="342"/>
      <c r="KBG451" s="342"/>
      <c r="KBH451" s="342"/>
      <c r="KBI451" s="342"/>
      <c r="KBJ451" s="342"/>
      <c r="KBK451" s="342"/>
      <c r="KBL451" s="342"/>
      <c r="KBM451" s="342"/>
      <c r="KBN451" s="342"/>
      <c r="KBO451" s="342"/>
      <c r="KBP451" s="342"/>
      <c r="KBQ451" s="342"/>
      <c r="KBR451" s="342"/>
      <c r="KBS451" s="342"/>
      <c r="KBT451" s="342"/>
      <c r="KBU451" s="342"/>
      <c r="KBV451" s="342"/>
      <c r="KBW451" s="342"/>
      <c r="KBX451" s="342"/>
      <c r="KBY451" s="342"/>
      <c r="KBZ451" s="342"/>
      <c r="KCA451" s="342"/>
      <c r="KCB451" s="342"/>
      <c r="KCC451" s="342"/>
      <c r="KCD451" s="342"/>
      <c r="KCE451" s="342"/>
      <c r="KCF451" s="342"/>
      <c r="KCG451" s="342"/>
      <c r="KCH451" s="342"/>
      <c r="KCI451" s="342"/>
      <c r="KCJ451" s="342"/>
      <c r="KCK451" s="342"/>
      <c r="KCL451" s="342"/>
      <c r="KCM451" s="342"/>
      <c r="KCN451" s="342"/>
      <c r="KCO451" s="342"/>
      <c r="KCP451" s="342"/>
      <c r="KCQ451" s="342"/>
      <c r="KCR451" s="342"/>
      <c r="KCS451" s="342"/>
      <c r="KCT451" s="342"/>
      <c r="KCU451" s="342"/>
      <c r="KCV451" s="342"/>
      <c r="KCW451" s="342"/>
      <c r="KCX451" s="342"/>
      <c r="KCY451" s="342"/>
      <c r="KCZ451" s="342"/>
      <c r="KDA451" s="342"/>
      <c r="KDB451" s="342"/>
      <c r="KDC451" s="342"/>
      <c r="KDD451" s="342"/>
      <c r="KDE451" s="342"/>
      <c r="KDF451" s="342"/>
      <c r="KDG451" s="342"/>
      <c r="KDH451" s="342"/>
      <c r="KDI451" s="342"/>
      <c r="KDJ451" s="342"/>
      <c r="KDK451" s="342"/>
      <c r="KDL451" s="342"/>
      <c r="KDM451" s="342"/>
      <c r="KDN451" s="342"/>
      <c r="KDO451" s="342"/>
      <c r="KDP451" s="342"/>
      <c r="KDQ451" s="342"/>
      <c r="KDR451" s="342"/>
      <c r="KDS451" s="342"/>
      <c r="KDT451" s="342"/>
      <c r="KDU451" s="342"/>
      <c r="KDV451" s="342"/>
      <c r="KDW451" s="342"/>
      <c r="KDX451" s="342"/>
      <c r="KDY451" s="342"/>
      <c r="KDZ451" s="342"/>
      <c r="KEA451" s="342"/>
      <c r="KEB451" s="342"/>
      <c r="KEC451" s="342"/>
      <c r="KED451" s="342"/>
      <c r="KEE451" s="342"/>
      <c r="KEF451" s="342"/>
      <c r="KEG451" s="342"/>
      <c r="KEH451" s="342"/>
      <c r="KEI451" s="342"/>
      <c r="KEJ451" s="342"/>
      <c r="KEK451" s="342"/>
      <c r="KEL451" s="342"/>
      <c r="KEM451" s="342"/>
      <c r="KEN451" s="342"/>
      <c r="KEO451" s="342"/>
      <c r="KEP451" s="342"/>
      <c r="KEQ451" s="342"/>
      <c r="KER451" s="342"/>
      <c r="KES451" s="342"/>
      <c r="KET451" s="342"/>
      <c r="KEU451" s="342"/>
      <c r="KEV451" s="342"/>
      <c r="KEW451" s="342"/>
      <c r="KEX451" s="342"/>
      <c r="KEY451" s="342"/>
      <c r="KEZ451" s="342"/>
      <c r="KFA451" s="342"/>
      <c r="KFB451" s="342"/>
      <c r="KFC451" s="342"/>
      <c r="KFD451" s="342"/>
      <c r="KFE451" s="342"/>
      <c r="KFF451" s="342"/>
      <c r="KFG451" s="342"/>
      <c r="KFH451" s="342"/>
      <c r="KFI451" s="342"/>
      <c r="KFJ451" s="342"/>
      <c r="KFK451" s="342"/>
      <c r="KFL451" s="342"/>
      <c r="KFM451" s="342"/>
      <c r="KFN451" s="342"/>
      <c r="KFO451" s="342"/>
      <c r="KFP451" s="342"/>
      <c r="KFQ451" s="342"/>
      <c r="KFR451" s="342"/>
      <c r="KFS451" s="342"/>
      <c r="KFT451" s="342"/>
      <c r="KFU451" s="342"/>
      <c r="KFV451" s="342"/>
      <c r="KFW451" s="342"/>
      <c r="KFX451" s="342"/>
      <c r="KFY451" s="342"/>
      <c r="KFZ451" s="342"/>
      <c r="KGA451" s="342"/>
      <c r="KGB451" s="342"/>
      <c r="KGC451" s="342"/>
      <c r="KGD451" s="342"/>
      <c r="KGE451" s="342"/>
      <c r="KGF451" s="342"/>
      <c r="KGG451" s="342"/>
      <c r="KGH451" s="342"/>
      <c r="KGI451" s="342"/>
      <c r="KGJ451" s="342"/>
      <c r="KGK451" s="342"/>
      <c r="KGL451" s="342"/>
      <c r="KGM451" s="342"/>
      <c r="KGN451" s="342"/>
      <c r="KGO451" s="342"/>
      <c r="KGP451" s="342"/>
      <c r="KGQ451" s="342"/>
      <c r="KGR451" s="342"/>
      <c r="KGS451" s="342"/>
      <c r="KGT451" s="342"/>
      <c r="KGU451" s="342"/>
      <c r="KGV451" s="342"/>
      <c r="KGW451" s="342"/>
      <c r="KGX451" s="342"/>
      <c r="KGY451" s="342"/>
      <c r="KGZ451" s="342"/>
      <c r="KHA451" s="342"/>
      <c r="KHB451" s="342"/>
      <c r="KHC451" s="342"/>
      <c r="KHD451" s="342"/>
      <c r="KHE451" s="342"/>
      <c r="KHF451" s="342"/>
      <c r="KHG451" s="342"/>
      <c r="KHH451" s="342"/>
      <c r="KHI451" s="342"/>
      <c r="KHJ451" s="342"/>
      <c r="KHK451" s="342"/>
      <c r="KHL451" s="342"/>
      <c r="KHM451" s="342"/>
      <c r="KHN451" s="342"/>
      <c r="KHO451" s="342"/>
      <c r="KHP451" s="342"/>
      <c r="KHQ451" s="342"/>
      <c r="KHR451" s="342"/>
      <c r="KHS451" s="342"/>
      <c r="KHT451" s="342"/>
      <c r="KHU451" s="342"/>
      <c r="KHV451" s="342"/>
      <c r="KHW451" s="342"/>
      <c r="KHX451" s="342"/>
      <c r="KHY451" s="342"/>
      <c r="KHZ451" s="342"/>
      <c r="KIA451" s="342"/>
      <c r="KIB451" s="342"/>
      <c r="KIC451" s="342"/>
      <c r="KID451" s="342"/>
      <c r="KIE451" s="342"/>
      <c r="KIF451" s="342"/>
      <c r="KIG451" s="342"/>
      <c r="KIH451" s="342"/>
      <c r="KII451" s="342"/>
      <c r="KIJ451" s="342"/>
      <c r="KIK451" s="342"/>
      <c r="KIL451" s="342"/>
      <c r="KIM451" s="342"/>
      <c r="KIN451" s="342"/>
      <c r="KIO451" s="342"/>
      <c r="KIP451" s="342"/>
      <c r="KIQ451" s="342"/>
      <c r="KIR451" s="342"/>
      <c r="KIS451" s="342"/>
      <c r="KIT451" s="342"/>
      <c r="KIU451" s="342"/>
      <c r="KIV451" s="342"/>
      <c r="KIW451" s="342"/>
      <c r="KIX451" s="342"/>
      <c r="KIY451" s="342"/>
      <c r="KIZ451" s="342"/>
      <c r="KJA451" s="342"/>
      <c r="KJB451" s="342"/>
      <c r="KJC451" s="342"/>
      <c r="KJD451" s="342"/>
      <c r="KJE451" s="342"/>
      <c r="KJF451" s="342"/>
      <c r="KJG451" s="342"/>
      <c r="KJH451" s="342"/>
      <c r="KJI451" s="342"/>
      <c r="KJJ451" s="342"/>
      <c r="KJK451" s="342"/>
      <c r="KJL451" s="342"/>
      <c r="KJM451" s="342"/>
      <c r="KJN451" s="342"/>
      <c r="KJO451" s="342"/>
      <c r="KJP451" s="342"/>
      <c r="KJQ451" s="342"/>
      <c r="KJR451" s="342"/>
      <c r="KJS451" s="342"/>
      <c r="KJT451" s="342"/>
      <c r="KJU451" s="342"/>
      <c r="KJV451" s="342"/>
      <c r="KJW451" s="342"/>
      <c r="KJX451" s="342"/>
      <c r="KJY451" s="342"/>
      <c r="KJZ451" s="342"/>
      <c r="KKA451" s="342"/>
      <c r="KKB451" s="342"/>
      <c r="KKC451" s="342"/>
      <c r="KKD451" s="342"/>
      <c r="KKE451" s="342"/>
      <c r="KKF451" s="342"/>
      <c r="KKG451" s="342"/>
      <c r="KKH451" s="342"/>
      <c r="KKI451" s="342"/>
      <c r="KKJ451" s="342"/>
      <c r="KKK451" s="342"/>
      <c r="KKL451" s="342"/>
      <c r="KKM451" s="342"/>
      <c r="KKN451" s="342"/>
      <c r="KKO451" s="342"/>
      <c r="KKP451" s="342"/>
      <c r="KKQ451" s="342"/>
      <c r="KKR451" s="342"/>
      <c r="KKS451" s="342"/>
      <c r="KKT451" s="342"/>
      <c r="KKU451" s="342"/>
      <c r="KKV451" s="342"/>
      <c r="KKW451" s="342"/>
      <c r="KKX451" s="342"/>
      <c r="KKY451" s="342"/>
      <c r="KKZ451" s="342"/>
      <c r="KLA451" s="342"/>
      <c r="KLB451" s="342"/>
      <c r="KLC451" s="342"/>
      <c r="KLD451" s="342"/>
      <c r="KLE451" s="342"/>
      <c r="KLF451" s="342"/>
      <c r="KLG451" s="342"/>
      <c r="KLH451" s="342"/>
      <c r="KLI451" s="342"/>
      <c r="KLJ451" s="342"/>
      <c r="KLK451" s="342"/>
      <c r="KLL451" s="342"/>
      <c r="KLM451" s="342"/>
      <c r="KLN451" s="342"/>
      <c r="KLO451" s="342"/>
      <c r="KLP451" s="342"/>
      <c r="KLQ451" s="342"/>
      <c r="KLR451" s="342"/>
      <c r="KLS451" s="342"/>
      <c r="KLT451" s="342"/>
      <c r="KLU451" s="342"/>
      <c r="KLV451" s="342"/>
      <c r="KLW451" s="342"/>
      <c r="KLX451" s="342"/>
      <c r="KLY451" s="342"/>
      <c r="KLZ451" s="342"/>
      <c r="KMA451" s="342"/>
      <c r="KMB451" s="342"/>
      <c r="KMC451" s="342"/>
      <c r="KMD451" s="342"/>
      <c r="KME451" s="342"/>
      <c r="KMF451" s="342"/>
      <c r="KMG451" s="342"/>
      <c r="KMH451" s="342"/>
      <c r="KMI451" s="342"/>
      <c r="KMJ451" s="342"/>
      <c r="KMK451" s="342"/>
      <c r="KML451" s="342"/>
      <c r="KMM451" s="342"/>
      <c r="KMN451" s="342"/>
      <c r="KMO451" s="342"/>
      <c r="KMP451" s="342"/>
      <c r="KMQ451" s="342"/>
      <c r="KMR451" s="342"/>
      <c r="KMS451" s="342"/>
      <c r="KMT451" s="342"/>
      <c r="KMU451" s="342"/>
      <c r="KMV451" s="342"/>
      <c r="KMW451" s="342"/>
      <c r="KMX451" s="342"/>
      <c r="KMY451" s="342"/>
      <c r="KMZ451" s="342"/>
      <c r="KNA451" s="342"/>
      <c r="KNB451" s="342"/>
      <c r="KNC451" s="342"/>
      <c r="KND451" s="342"/>
      <c r="KNE451" s="342"/>
      <c r="KNF451" s="342"/>
      <c r="KNG451" s="342"/>
      <c r="KNH451" s="342"/>
      <c r="KNI451" s="342"/>
      <c r="KNJ451" s="342"/>
      <c r="KNK451" s="342"/>
      <c r="KNL451" s="342"/>
      <c r="KNM451" s="342"/>
      <c r="KNN451" s="342"/>
      <c r="KNO451" s="342"/>
      <c r="KNP451" s="342"/>
      <c r="KNQ451" s="342"/>
      <c r="KNR451" s="342"/>
      <c r="KNS451" s="342"/>
      <c r="KNT451" s="342"/>
      <c r="KNU451" s="342"/>
      <c r="KNV451" s="342"/>
      <c r="KNW451" s="342"/>
      <c r="KNX451" s="342"/>
      <c r="KNY451" s="342"/>
      <c r="KNZ451" s="342"/>
      <c r="KOA451" s="342"/>
      <c r="KOB451" s="342"/>
      <c r="KOC451" s="342"/>
      <c r="KOD451" s="342"/>
      <c r="KOE451" s="342"/>
      <c r="KOF451" s="342"/>
      <c r="KOG451" s="342"/>
      <c r="KOH451" s="342"/>
      <c r="KOI451" s="342"/>
      <c r="KOJ451" s="342"/>
      <c r="KOK451" s="342"/>
      <c r="KOL451" s="342"/>
      <c r="KOM451" s="342"/>
      <c r="KON451" s="342"/>
      <c r="KOO451" s="342"/>
      <c r="KOP451" s="342"/>
      <c r="KOQ451" s="342"/>
      <c r="KOR451" s="342"/>
      <c r="KOS451" s="342"/>
      <c r="KOT451" s="342"/>
      <c r="KOU451" s="342"/>
      <c r="KOV451" s="342"/>
      <c r="KOW451" s="342"/>
      <c r="KOX451" s="342"/>
      <c r="KOY451" s="342"/>
      <c r="KOZ451" s="342"/>
      <c r="KPA451" s="342"/>
      <c r="KPB451" s="342"/>
      <c r="KPC451" s="342"/>
      <c r="KPD451" s="342"/>
      <c r="KPE451" s="342"/>
      <c r="KPF451" s="342"/>
      <c r="KPG451" s="342"/>
      <c r="KPH451" s="342"/>
      <c r="KPI451" s="342"/>
      <c r="KPJ451" s="342"/>
      <c r="KPK451" s="342"/>
      <c r="KPL451" s="342"/>
      <c r="KPM451" s="342"/>
      <c r="KPN451" s="342"/>
      <c r="KPO451" s="342"/>
      <c r="KPP451" s="342"/>
      <c r="KPQ451" s="342"/>
      <c r="KPR451" s="342"/>
      <c r="KPS451" s="342"/>
      <c r="KPT451" s="342"/>
      <c r="KPU451" s="342"/>
      <c r="KPV451" s="342"/>
      <c r="KPW451" s="342"/>
      <c r="KPX451" s="342"/>
      <c r="KPY451" s="342"/>
      <c r="KPZ451" s="342"/>
      <c r="KQA451" s="342"/>
      <c r="KQB451" s="342"/>
      <c r="KQC451" s="342"/>
      <c r="KQD451" s="342"/>
      <c r="KQE451" s="342"/>
      <c r="KQF451" s="342"/>
      <c r="KQG451" s="342"/>
      <c r="KQH451" s="342"/>
      <c r="KQI451" s="342"/>
      <c r="KQJ451" s="342"/>
      <c r="KQK451" s="342"/>
      <c r="KQL451" s="342"/>
      <c r="KQM451" s="342"/>
      <c r="KQN451" s="342"/>
      <c r="KQO451" s="342"/>
      <c r="KQP451" s="342"/>
      <c r="KQQ451" s="342"/>
      <c r="KQR451" s="342"/>
      <c r="KQS451" s="342"/>
      <c r="KQT451" s="342"/>
      <c r="KQU451" s="342"/>
      <c r="KQV451" s="342"/>
      <c r="KQW451" s="342"/>
      <c r="KQX451" s="342"/>
      <c r="KQY451" s="342"/>
      <c r="KQZ451" s="342"/>
      <c r="KRA451" s="342"/>
      <c r="KRB451" s="342"/>
      <c r="KRC451" s="342"/>
      <c r="KRD451" s="342"/>
      <c r="KRE451" s="342"/>
      <c r="KRF451" s="342"/>
      <c r="KRG451" s="342"/>
      <c r="KRH451" s="342"/>
      <c r="KRI451" s="342"/>
      <c r="KRJ451" s="342"/>
      <c r="KRK451" s="342"/>
      <c r="KRL451" s="342"/>
      <c r="KRM451" s="342"/>
      <c r="KRN451" s="342"/>
      <c r="KRO451" s="342"/>
      <c r="KRP451" s="342"/>
      <c r="KRQ451" s="342"/>
      <c r="KRR451" s="342"/>
      <c r="KRS451" s="342"/>
      <c r="KRT451" s="342"/>
      <c r="KRU451" s="342"/>
      <c r="KRV451" s="342"/>
      <c r="KRW451" s="342"/>
      <c r="KRX451" s="342"/>
      <c r="KRY451" s="342"/>
      <c r="KRZ451" s="342"/>
      <c r="KSA451" s="342"/>
      <c r="KSB451" s="342"/>
      <c r="KSC451" s="342"/>
      <c r="KSD451" s="342"/>
      <c r="KSE451" s="342"/>
      <c r="KSF451" s="342"/>
      <c r="KSG451" s="342"/>
      <c r="KSH451" s="342"/>
      <c r="KSI451" s="342"/>
      <c r="KSJ451" s="342"/>
      <c r="KSK451" s="342"/>
      <c r="KSL451" s="342"/>
      <c r="KSM451" s="342"/>
      <c r="KSN451" s="342"/>
      <c r="KSO451" s="342"/>
      <c r="KSP451" s="342"/>
      <c r="KSQ451" s="342"/>
      <c r="KSR451" s="342"/>
      <c r="KSS451" s="342"/>
      <c r="KST451" s="342"/>
      <c r="KSU451" s="342"/>
      <c r="KSV451" s="342"/>
      <c r="KSW451" s="342"/>
      <c r="KSX451" s="342"/>
      <c r="KSY451" s="342"/>
      <c r="KSZ451" s="342"/>
      <c r="KTA451" s="342"/>
      <c r="KTB451" s="342"/>
      <c r="KTC451" s="342"/>
      <c r="KTD451" s="342"/>
      <c r="KTE451" s="342"/>
      <c r="KTF451" s="342"/>
      <c r="KTG451" s="342"/>
      <c r="KTH451" s="342"/>
      <c r="KTI451" s="342"/>
      <c r="KTJ451" s="342"/>
      <c r="KTK451" s="342"/>
      <c r="KTL451" s="342"/>
      <c r="KTM451" s="342"/>
      <c r="KTN451" s="342"/>
      <c r="KTO451" s="342"/>
      <c r="KTP451" s="342"/>
      <c r="KTQ451" s="342"/>
      <c r="KTR451" s="342"/>
      <c r="KTS451" s="342"/>
      <c r="KTT451" s="342"/>
      <c r="KTU451" s="342"/>
      <c r="KTV451" s="342"/>
      <c r="KTW451" s="342"/>
      <c r="KTX451" s="342"/>
      <c r="KTY451" s="342"/>
      <c r="KTZ451" s="342"/>
      <c r="KUA451" s="342"/>
      <c r="KUB451" s="342"/>
      <c r="KUC451" s="342"/>
      <c r="KUD451" s="342"/>
      <c r="KUE451" s="342"/>
      <c r="KUF451" s="342"/>
      <c r="KUG451" s="342"/>
      <c r="KUH451" s="342"/>
      <c r="KUI451" s="342"/>
      <c r="KUJ451" s="342"/>
      <c r="KUK451" s="342"/>
      <c r="KUL451" s="342"/>
      <c r="KUM451" s="342"/>
      <c r="KUN451" s="342"/>
      <c r="KUO451" s="342"/>
      <c r="KUP451" s="342"/>
      <c r="KUQ451" s="342"/>
      <c r="KUR451" s="342"/>
      <c r="KUS451" s="342"/>
      <c r="KUT451" s="342"/>
      <c r="KUU451" s="342"/>
      <c r="KUV451" s="342"/>
      <c r="KUW451" s="342"/>
      <c r="KUX451" s="342"/>
      <c r="KUY451" s="342"/>
      <c r="KUZ451" s="342"/>
      <c r="KVA451" s="342"/>
      <c r="KVB451" s="342"/>
      <c r="KVC451" s="342"/>
      <c r="KVD451" s="342"/>
      <c r="KVE451" s="342"/>
      <c r="KVF451" s="342"/>
      <c r="KVG451" s="342"/>
      <c r="KVH451" s="342"/>
      <c r="KVI451" s="342"/>
      <c r="KVJ451" s="342"/>
      <c r="KVK451" s="342"/>
      <c r="KVL451" s="342"/>
      <c r="KVM451" s="342"/>
      <c r="KVN451" s="342"/>
      <c r="KVO451" s="342"/>
      <c r="KVP451" s="342"/>
      <c r="KVQ451" s="342"/>
      <c r="KVR451" s="342"/>
      <c r="KVS451" s="342"/>
      <c r="KVT451" s="342"/>
      <c r="KVU451" s="342"/>
      <c r="KVV451" s="342"/>
      <c r="KVW451" s="342"/>
      <c r="KVX451" s="342"/>
      <c r="KVY451" s="342"/>
      <c r="KVZ451" s="342"/>
      <c r="KWA451" s="342"/>
      <c r="KWB451" s="342"/>
      <c r="KWC451" s="342"/>
      <c r="KWD451" s="342"/>
      <c r="KWE451" s="342"/>
      <c r="KWF451" s="342"/>
      <c r="KWG451" s="342"/>
      <c r="KWH451" s="342"/>
      <c r="KWI451" s="342"/>
      <c r="KWJ451" s="342"/>
      <c r="KWK451" s="342"/>
      <c r="KWL451" s="342"/>
      <c r="KWM451" s="342"/>
      <c r="KWN451" s="342"/>
      <c r="KWO451" s="342"/>
      <c r="KWP451" s="342"/>
      <c r="KWQ451" s="342"/>
      <c r="KWR451" s="342"/>
      <c r="KWS451" s="342"/>
      <c r="KWT451" s="342"/>
      <c r="KWU451" s="342"/>
      <c r="KWV451" s="342"/>
      <c r="KWW451" s="342"/>
      <c r="KWX451" s="342"/>
      <c r="KWY451" s="342"/>
      <c r="KWZ451" s="342"/>
      <c r="KXA451" s="342"/>
      <c r="KXB451" s="342"/>
      <c r="KXC451" s="342"/>
      <c r="KXD451" s="342"/>
      <c r="KXE451" s="342"/>
      <c r="KXF451" s="342"/>
      <c r="KXG451" s="342"/>
      <c r="KXH451" s="342"/>
      <c r="KXI451" s="342"/>
      <c r="KXJ451" s="342"/>
      <c r="KXK451" s="342"/>
      <c r="KXL451" s="342"/>
      <c r="KXM451" s="342"/>
      <c r="KXN451" s="342"/>
      <c r="KXO451" s="342"/>
      <c r="KXP451" s="342"/>
      <c r="KXQ451" s="342"/>
      <c r="KXR451" s="342"/>
      <c r="KXS451" s="342"/>
      <c r="KXT451" s="342"/>
      <c r="KXU451" s="342"/>
      <c r="KXV451" s="342"/>
      <c r="KXW451" s="342"/>
      <c r="KXX451" s="342"/>
      <c r="KXY451" s="342"/>
      <c r="KXZ451" s="342"/>
      <c r="KYA451" s="342"/>
      <c r="KYB451" s="342"/>
      <c r="KYC451" s="342"/>
      <c r="KYD451" s="342"/>
      <c r="KYE451" s="342"/>
      <c r="KYF451" s="342"/>
      <c r="KYG451" s="342"/>
      <c r="KYH451" s="342"/>
      <c r="KYI451" s="342"/>
      <c r="KYJ451" s="342"/>
      <c r="KYK451" s="342"/>
      <c r="KYL451" s="342"/>
      <c r="KYM451" s="342"/>
      <c r="KYN451" s="342"/>
      <c r="KYO451" s="342"/>
      <c r="KYP451" s="342"/>
      <c r="KYQ451" s="342"/>
      <c r="KYR451" s="342"/>
      <c r="KYS451" s="342"/>
      <c r="KYT451" s="342"/>
      <c r="KYU451" s="342"/>
      <c r="KYV451" s="342"/>
      <c r="KYW451" s="342"/>
      <c r="KYX451" s="342"/>
      <c r="KYY451" s="342"/>
      <c r="KYZ451" s="342"/>
      <c r="KZA451" s="342"/>
      <c r="KZB451" s="342"/>
      <c r="KZC451" s="342"/>
      <c r="KZD451" s="342"/>
      <c r="KZE451" s="342"/>
      <c r="KZF451" s="342"/>
      <c r="KZG451" s="342"/>
      <c r="KZH451" s="342"/>
      <c r="KZI451" s="342"/>
      <c r="KZJ451" s="342"/>
      <c r="KZK451" s="342"/>
      <c r="KZL451" s="342"/>
      <c r="KZM451" s="342"/>
      <c r="KZN451" s="342"/>
      <c r="KZO451" s="342"/>
      <c r="KZP451" s="342"/>
      <c r="KZQ451" s="342"/>
      <c r="KZR451" s="342"/>
      <c r="KZS451" s="342"/>
      <c r="KZT451" s="342"/>
      <c r="KZU451" s="342"/>
      <c r="KZV451" s="342"/>
      <c r="KZW451" s="342"/>
      <c r="KZX451" s="342"/>
      <c r="KZY451" s="342"/>
      <c r="KZZ451" s="342"/>
      <c r="LAA451" s="342"/>
      <c r="LAB451" s="342"/>
      <c r="LAC451" s="342"/>
      <c r="LAD451" s="342"/>
      <c r="LAE451" s="342"/>
      <c r="LAF451" s="342"/>
      <c r="LAG451" s="342"/>
      <c r="LAH451" s="342"/>
      <c r="LAI451" s="342"/>
      <c r="LAJ451" s="342"/>
      <c r="LAK451" s="342"/>
      <c r="LAL451" s="342"/>
      <c r="LAM451" s="342"/>
      <c r="LAN451" s="342"/>
      <c r="LAO451" s="342"/>
      <c r="LAP451" s="342"/>
      <c r="LAQ451" s="342"/>
      <c r="LAR451" s="342"/>
      <c r="LAS451" s="342"/>
      <c r="LAT451" s="342"/>
      <c r="LAU451" s="342"/>
      <c r="LAV451" s="342"/>
      <c r="LAW451" s="342"/>
      <c r="LAX451" s="342"/>
      <c r="LAY451" s="342"/>
      <c r="LAZ451" s="342"/>
      <c r="LBA451" s="342"/>
      <c r="LBB451" s="342"/>
      <c r="LBC451" s="342"/>
      <c r="LBD451" s="342"/>
      <c r="LBE451" s="342"/>
      <c r="LBF451" s="342"/>
      <c r="LBG451" s="342"/>
      <c r="LBH451" s="342"/>
      <c r="LBI451" s="342"/>
      <c r="LBJ451" s="342"/>
      <c r="LBK451" s="342"/>
      <c r="LBL451" s="342"/>
      <c r="LBM451" s="342"/>
      <c r="LBN451" s="342"/>
      <c r="LBO451" s="342"/>
      <c r="LBP451" s="342"/>
      <c r="LBQ451" s="342"/>
      <c r="LBR451" s="342"/>
      <c r="LBS451" s="342"/>
      <c r="LBT451" s="342"/>
      <c r="LBU451" s="342"/>
      <c r="LBV451" s="342"/>
      <c r="LBW451" s="342"/>
      <c r="LBX451" s="342"/>
      <c r="LBY451" s="342"/>
      <c r="LBZ451" s="342"/>
      <c r="LCA451" s="342"/>
      <c r="LCB451" s="342"/>
      <c r="LCC451" s="342"/>
      <c r="LCD451" s="342"/>
      <c r="LCE451" s="342"/>
      <c r="LCF451" s="342"/>
      <c r="LCG451" s="342"/>
      <c r="LCH451" s="342"/>
      <c r="LCI451" s="342"/>
      <c r="LCJ451" s="342"/>
      <c r="LCK451" s="342"/>
      <c r="LCL451" s="342"/>
      <c r="LCM451" s="342"/>
      <c r="LCN451" s="342"/>
      <c r="LCO451" s="342"/>
      <c r="LCP451" s="342"/>
      <c r="LCQ451" s="342"/>
      <c r="LCR451" s="342"/>
      <c r="LCS451" s="342"/>
      <c r="LCT451" s="342"/>
      <c r="LCU451" s="342"/>
      <c r="LCV451" s="342"/>
      <c r="LCW451" s="342"/>
      <c r="LCX451" s="342"/>
      <c r="LCY451" s="342"/>
      <c r="LCZ451" s="342"/>
      <c r="LDA451" s="342"/>
      <c r="LDB451" s="342"/>
      <c r="LDC451" s="342"/>
      <c r="LDD451" s="342"/>
      <c r="LDE451" s="342"/>
      <c r="LDF451" s="342"/>
      <c r="LDG451" s="342"/>
      <c r="LDH451" s="342"/>
      <c r="LDI451" s="342"/>
      <c r="LDJ451" s="342"/>
      <c r="LDK451" s="342"/>
      <c r="LDL451" s="342"/>
      <c r="LDM451" s="342"/>
      <c r="LDN451" s="342"/>
      <c r="LDO451" s="342"/>
      <c r="LDP451" s="342"/>
      <c r="LDQ451" s="342"/>
      <c r="LDR451" s="342"/>
      <c r="LDS451" s="342"/>
      <c r="LDT451" s="342"/>
      <c r="LDU451" s="342"/>
      <c r="LDV451" s="342"/>
      <c r="LDW451" s="342"/>
      <c r="LDX451" s="342"/>
      <c r="LDY451" s="342"/>
      <c r="LDZ451" s="342"/>
      <c r="LEA451" s="342"/>
      <c r="LEB451" s="342"/>
      <c r="LEC451" s="342"/>
      <c r="LED451" s="342"/>
      <c r="LEE451" s="342"/>
      <c r="LEF451" s="342"/>
      <c r="LEG451" s="342"/>
      <c r="LEH451" s="342"/>
      <c r="LEI451" s="342"/>
      <c r="LEJ451" s="342"/>
      <c r="LEK451" s="342"/>
      <c r="LEL451" s="342"/>
      <c r="LEM451" s="342"/>
      <c r="LEN451" s="342"/>
      <c r="LEO451" s="342"/>
      <c r="LEP451" s="342"/>
      <c r="LEQ451" s="342"/>
      <c r="LER451" s="342"/>
      <c r="LES451" s="342"/>
      <c r="LET451" s="342"/>
      <c r="LEU451" s="342"/>
      <c r="LEV451" s="342"/>
      <c r="LEW451" s="342"/>
      <c r="LEX451" s="342"/>
      <c r="LEY451" s="342"/>
      <c r="LEZ451" s="342"/>
      <c r="LFA451" s="342"/>
      <c r="LFB451" s="342"/>
      <c r="LFC451" s="342"/>
      <c r="LFD451" s="342"/>
      <c r="LFE451" s="342"/>
      <c r="LFF451" s="342"/>
      <c r="LFG451" s="342"/>
      <c r="LFH451" s="342"/>
      <c r="LFI451" s="342"/>
      <c r="LFJ451" s="342"/>
      <c r="LFK451" s="342"/>
      <c r="LFL451" s="342"/>
      <c r="LFM451" s="342"/>
      <c r="LFN451" s="342"/>
      <c r="LFO451" s="342"/>
      <c r="LFP451" s="342"/>
      <c r="LFQ451" s="342"/>
      <c r="LFR451" s="342"/>
      <c r="LFS451" s="342"/>
      <c r="LFT451" s="342"/>
      <c r="LFU451" s="342"/>
      <c r="LFV451" s="342"/>
      <c r="LFW451" s="342"/>
      <c r="LFX451" s="342"/>
      <c r="LFY451" s="342"/>
      <c r="LFZ451" s="342"/>
      <c r="LGA451" s="342"/>
      <c r="LGB451" s="342"/>
      <c r="LGC451" s="342"/>
      <c r="LGD451" s="342"/>
      <c r="LGE451" s="342"/>
      <c r="LGF451" s="342"/>
      <c r="LGG451" s="342"/>
      <c r="LGH451" s="342"/>
      <c r="LGI451" s="342"/>
      <c r="LGJ451" s="342"/>
      <c r="LGK451" s="342"/>
      <c r="LGL451" s="342"/>
      <c r="LGM451" s="342"/>
      <c r="LGN451" s="342"/>
      <c r="LGO451" s="342"/>
      <c r="LGP451" s="342"/>
      <c r="LGQ451" s="342"/>
      <c r="LGR451" s="342"/>
      <c r="LGS451" s="342"/>
      <c r="LGT451" s="342"/>
      <c r="LGU451" s="342"/>
      <c r="LGV451" s="342"/>
      <c r="LGW451" s="342"/>
      <c r="LGX451" s="342"/>
      <c r="LGY451" s="342"/>
      <c r="LGZ451" s="342"/>
      <c r="LHA451" s="342"/>
      <c r="LHB451" s="342"/>
      <c r="LHC451" s="342"/>
      <c r="LHD451" s="342"/>
      <c r="LHE451" s="342"/>
      <c r="LHF451" s="342"/>
      <c r="LHG451" s="342"/>
      <c r="LHH451" s="342"/>
      <c r="LHI451" s="342"/>
      <c r="LHJ451" s="342"/>
      <c r="LHK451" s="342"/>
      <c r="LHL451" s="342"/>
      <c r="LHM451" s="342"/>
      <c r="LHN451" s="342"/>
      <c r="LHO451" s="342"/>
      <c r="LHP451" s="342"/>
      <c r="LHQ451" s="342"/>
      <c r="LHR451" s="342"/>
      <c r="LHS451" s="342"/>
      <c r="LHT451" s="342"/>
      <c r="LHU451" s="342"/>
      <c r="LHV451" s="342"/>
      <c r="LHW451" s="342"/>
      <c r="LHX451" s="342"/>
      <c r="LHY451" s="342"/>
      <c r="LHZ451" s="342"/>
      <c r="LIA451" s="342"/>
      <c r="LIB451" s="342"/>
      <c r="LIC451" s="342"/>
      <c r="LID451" s="342"/>
      <c r="LIE451" s="342"/>
      <c r="LIF451" s="342"/>
      <c r="LIG451" s="342"/>
      <c r="LIH451" s="342"/>
      <c r="LII451" s="342"/>
      <c r="LIJ451" s="342"/>
      <c r="LIK451" s="342"/>
      <c r="LIL451" s="342"/>
      <c r="LIM451" s="342"/>
      <c r="LIN451" s="342"/>
      <c r="LIO451" s="342"/>
      <c r="LIP451" s="342"/>
      <c r="LIQ451" s="342"/>
      <c r="LIR451" s="342"/>
      <c r="LIS451" s="342"/>
      <c r="LIT451" s="342"/>
      <c r="LIU451" s="342"/>
      <c r="LIV451" s="342"/>
      <c r="LIW451" s="342"/>
      <c r="LIX451" s="342"/>
      <c r="LIY451" s="342"/>
      <c r="LIZ451" s="342"/>
      <c r="LJA451" s="342"/>
      <c r="LJB451" s="342"/>
      <c r="LJC451" s="342"/>
      <c r="LJD451" s="342"/>
      <c r="LJE451" s="342"/>
      <c r="LJF451" s="342"/>
      <c r="LJG451" s="342"/>
      <c r="LJH451" s="342"/>
      <c r="LJI451" s="342"/>
      <c r="LJJ451" s="342"/>
      <c r="LJK451" s="342"/>
      <c r="LJL451" s="342"/>
      <c r="LJM451" s="342"/>
      <c r="LJN451" s="342"/>
      <c r="LJO451" s="342"/>
      <c r="LJP451" s="342"/>
      <c r="LJQ451" s="342"/>
      <c r="LJR451" s="342"/>
      <c r="LJS451" s="342"/>
      <c r="LJT451" s="342"/>
      <c r="LJU451" s="342"/>
      <c r="LJV451" s="342"/>
      <c r="LJW451" s="342"/>
      <c r="LJX451" s="342"/>
      <c r="LJY451" s="342"/>
      <c r="LJZ451" s="342"/>
      <c r="LKA451" s="342"/>
      <c r="LKB451" s="342"/>
      <c r="LKC451" s="342"/>
      <c r="LKD451" s="342"/>
      <c r="LKE451" s="342"/>
      <c r="LKF451" s="342"/>
      <c r="LKG451" s="342"/>
      <c r="LKH451" s="342"/>
      <c r="LKI451" s="342"/>
      <c r="LKJ451" s="342"/>
      <c r="LKK451" s="342"/>
      <c r="LKL451" s="342"/>
      <c r="LKM451" s="342"/>
      <c r="LKN451" s="342"/>
      <c r="LKO451" s="342"/>
      <c r="LKP451" s="342"/>
      <c r="LKQ451" s="342"/>
      <c r="LKR451" s="342"/>
      <c r="LKS451" s="342"/>
      <c r="LKT451" s="342"/>
      <c r="LKU451" s="342"/>
      <c r="LKV451" s="342"/>
      <c r="LKW451" s="342"/>
      <c r="LKX451" s="342"/>
      <c r="LKY451" s="342"/>
      <c r="LKZ451" s="342"/>
      <c r="LLA451" s="342"/>
      <c r="LLB451" s="342"/>
      <c r="LLC451" s="342"/>
      <c r="LLD451" s="342"/>
      <c r="LLE451" s="342"/>
      <c r="LLF451" s="342"/>
      <c r="LLG451" s="342"/>
      <c r="LLH451" s="342"/>
      <c r="LLI451" s="342"/>
      <c r="LLJ451" s="342"/>
      <c r="LLK451" s="342"/>
      <c r="LLL451" s="342"/>
      <c r="LLM451" s="342"/>
      <c r="LLN451" s="342"/>
      <c r="LLO451" s="342"/>
      <c r="LLP451" s="342"/>
      <c r="LLQ451" s="342"/>
      <c r="LLR451" s="342"/>
      <c r="LLS451" s="342"/>
      <c r="LLT451" s="342"/>
      <c r="LLU451" s="342"/>
      <c r="LLV451" s="342"/>
      <c r="LLW451" s="342"/>
      <c r="LLX451" s="342"/>
      <c r="LLY451" s="342"/>
      <c r="LLZ451" s="342"/>
      <c r="LMA451" s="342"/>
      <c r="LMB451" s="342"/>
      <c r="LMC451" s="342"/>
      <c r="LMD451" s="342"/>
      <c r="LME451" s="342"/>
      <c r="LMF451" s="342"/>
      <c r="LMG451" s="342"/>
      <c r="LMH451" s="342"/>
      <c r="LMI451" s="342"/>
      <c r="LMJ451" s="342"/>
      <c r="LMK451" s="342"/>
      <c r="LML451" s="342"/>
      <c r="LMM451" s="342"/>
      <c r="LMN451" s="342"/>
      <c r="LMO451" s="342"/>
      <c r="LMP451" s="342"/>
      <c r="LMQ451" s="342"/>
      <c r="LMR451" s="342"/>
      <c r="LMS451" s="342"/>
      <c r="LMT451" s="342"/>
      <c r="LMU451" s="342"/>
      <c r="LMV451" s="342"/>
      <c r="LMW451" s="342"/>
      <c r="LMX451" s="342"/>
      <c r="LMY451" s="342"/>
      <c r="LMZ451" s="342"/>
      <c r="LNA451" s="342"/>
      <c r="LNB451" s="342"/>
      <c r="LNC451" s="342"/>
      <c r="LND451" s="342"/>
      <c r="LNE451" s="342"/>
      <c r="LNF451" s="342"/>
      <c r="LNG451" s="342"/>
      <c r="LNH451" s="342"/>
      <c r="LNI451" s="342"/>
      <c r="LNJ451" s="342"/>
      <c r="LNK451" s="342"/>
      <c r="LNL451" s="342"/>
      <c r="LNM451" s="342"/>
      <c r="LNN451" s="342"/>
      <c r="LNO451" s="342"/>
      <c r="LNP451" s="342"/>
      <c r="LNQ451" s="342"/>
      <c r="LNR451" s="342"/>
      <c r="LNS451" s="342"/>
      <c r="LNT451" s="342"/>
      <c r="LNU451" s="342"/>
      <c r="LNV451" s="342"/>
      <c r="LNW451" s="342"/>
      <c r="LNX451" s="342"/>
      <c r="LNY451" s="342"/>
      <c r="LNZ451" s="342"/>
      <c r="LOA451" s="342"/>
      <c r="LOB451" s="342"/>
      <c r="LOC451" s="342"/>
      <c r="LOD451" s="342"/>
      <c r="LOE451" s="342"/>
      <c r="LOF451" s="342"/>
      <c r="LOG451" s="342"/>
      <c r="LOH451" s="342"/>
      <c r="LOI451" s="342"/>
      <c r="LOJ451" s="342"/>
      <c r="LOK451" s="342"/>
      <c r="LOL451" s="342"/>
      <c r="LOM451" s="342"/>
      <c r="LON451" s="342"/>
      <c r="LOO451" s="342"/>
      <c r="LOP451" s="342"/>
      <c r="LOQ451" s="342"/>
      <c r="LOR451" s="342"/>
      <c r="LOS451" s="342"/>
      <c r="LOT451" s="342"/>
      <c r="LOU451" s="342"/>
      <c r="LOV451" s="342"/>
      <c r="LOW451" s="342"/>
      <c r="LOX451" s="342"/>
      <c r="LOY451" s="342"/>
      <c r="LOZ451" s="342"/>
      <c r="LPA451" s="342"/>
      <c r="LPB451" s="342"/>
      <c r="LPC451" s="342"/>
      <c r="LPD451" s="342"/>
      <c r="LPE451" s="342"/>
      <c r="LPF451" s="342"/>
      <c r="LPG451" s="342"/>
      <c r="LPH451" s="342"/>
      <c r="LPI451" s="342"/>
      <c r="LPJ451" s="342"/>
      <c r="LPK451" s="342"/>
      <c r="LPL451" s="342"/>
      <c r="LPM451" s="342"/>
      <c r="LPN451" s="342"/>
      <c r="LPO451" s="342"/>
      <c r="LPP451" s="342"/>
      <c r="LPQ451" s="342"/>
      <c r="LPR451" s="342"/>
      <c r="LPS451" s="342"/>
      <c r="LPT451" s="342"/>
      <c r="LPU451" s="342"/>
      <c r="LPV451" s="342"/>
      <c r="LPW451" s="342"/>
      <c r="LPX451" s="342"/>
      <c r="LPY451" s="342"/>
      <c r="LPZ451" s="342"/>
      <c r="LQA451" s="342"/>
      <c r="LQB451" s="342"/>
      <c r="LQC451" s="342"/>
      <c r="LQD451" s="342"/>
      <c r="LQE451" s="342"/>
      <c r="LQF451" s="342"/>
      <c r="LQG451" s="342"/>
      <c r="LQH451" s="342"/>
      <c r="LQI451" s="342"/>
      <c r="LQJ451" s="342"/>
      <c r="LQK451" s="342"/>
      <c r="LQL451" s="342"/>
      <c r="LQM451" s="342"/>
      <c r="LQN451" s="342"/>
      <c r="LQO451" s="342"/>
      <c r="LQP451" s="342"/>
      <c r="LQQ451" s="342"/>
      <c r="LQR451" s="342"/>
      <c r="LQS451" s="342"/>
      <c r="LQT451" s="342"/>
      <c r="LQU451" s="342"/>
      <c r="LQV451" s="342"/>
      <c r="LQW451" s="342"/>
      <c r="LQX451" s="342"/>
      <c r="LQY451" s="342"/>
      <c r="LQZ451" s="342"/>
      <c r="LRA451" s="342"/>
      <c r="LRB451" s="342"/>
      <c r="LRC451" s="342"/>
      <c r="LRD451" s="342"/>
      <c r="LRE451" s="342"/>
      <c r="LRF451" s="342"/>
      <c r="LRG451" s="342"/>
      <c r="LRH451" s="342"/>
      <c r="LRI451" s="342"/>
      <c r="LRJ451" s="342"/>
      <c r="LRK451" s="342"/>
      <c r="LRL451" s="342"/>
      <c r="LRM451" s="342"/>
      <c r="LRN451" s="342"/>
      <c r="LRO451" s="342"/>
      <c r="LRP451" s="342"/>
      <c r="LRQ451" s="342"/>
      <c r="LRR451" s="342"/>
      <c r="LRS451" s="342"/>
      <c r="LRT451" s="342"/>
      <c r="LRU451" s="342"/>
      <c r="LRV451" s="342"/>
      <c r="LRW451" s="342"/>
      <c r="LRX451" s="342"/>
      <c r="LRY451" s="342"/>
      <c r="LRZ451" s="342"/>
      <c r="LSA451" s="342"/>
      <c r="LSB451" s="342"/>
      <c r="LSC451" s="342"/>
      <c r="LSD451" s="342"/>
      <c r="LSE451" s="342"/>
      <c r="LSF451" s="342"/>
      <c r="LSG451" s="342"/>
      <c r="LSH451" s="342"/>
      <c r="LSI451" s="342"/>
      <c r="LSJ451" s="342"/>
      <c r="LSK451" s="342"/>
      <c r="LSL451" s="342"/>
      <c r="LSM451" s="342"/>
      <c r="LSN451" s="342"/>
      <c r="LSO451" s="342"/>
      <c r="LSP451" s="342"/>
      <c r="LSQ451" s="342"/>
      <c r="LSR451" s="342"/>
      <c r="LSS451" s="342"/>
      <c r="LST451" s="342"/>
      <c r="LSU451" s="342"/>
      <c r="LSV451" s="342"/>
      <c r="LSW451" s="342"/>
      <c r="LSX451" s="342"/>
      <c r="LSY451" s="342"/>
      <c r="LSZ451" s="342"/>
      <c r="LTA451" s="342"/>
      <c r="LTB451" s="342"/>
      <c r="LTC451" s="342"/>
      <c r="LTD451" s="342"/>
      <c r="LTE451" s="342"/>
      <c r="LTF451" s="342"/>
      <c r="LTG451" s="342"/>
      <c r="LTH451" s="342"/>
      <c r="LTI451" s="342"/>
      <c r="LTJ451" s="342"/>
      <c r="LTK451" s="342"/>
      <c r="LTL451" s="342"/>
      <c r="LTM451" s="342"/>
      <c r="LTN451" s="342"/>
      <c r="LTO451" s="342"/>
      <c r="LTP451" s="342"/>
      <c r="LTQ451" s="342"/>
      <c r="LTR451" s="342"/>
      <c r="LTS451" s="342"/>
      <c r="LTT451" s="342"/>
      <c r="LTU451" s="342"/>
      <c r="LTV451" s="342"/>
      <c r="LTW451" s="342"/>
      <c r="LTX451" s="342"/>
      <c r="LTY451" s="342"/>
      <c r="LTZ451" s="342"/>
      <c r="LUA451" s="342"/>
      <c r="LUB451" s="342"/>
      <c r="LUC451" s="342"/>
      <c r="LUD451" s="342"/>
      <c r="LUE451" s="342"/>
      <c r="LUF451" s="342"/>
      <c r="LUG451" s="342"/>
      <c r="LUH451" s="342"/>
      <c r="LUI451" s="342"/>
      <c r="LUJ451" s="342"/>
      <c r="LUK451" s="342"/>
      <c r="LUL451" s="342"/>
      <c r="LUM451" s="342"/>
      <c r="LUN451" s="342"/>
      <c r="LUO451" s="342"/>
      <c r="LUP451" s="342"/>
      <c r="LUQ451" s="342"/>
      <c r="LUR451" s="342"/>
      <c r="LUS451" s="342"/>
      <c r="LUT451" s="342"/>
      <c r="LUU451" s="342"/>
      <c r="LUV451" s="342"/>
      <c r="LUW451" s="342"/>
      <c r="LUX451" s="342"/>
      <c r="LUY451" s="342"/>
      <c r="LUZ451" s="342"/>
      <c r="LVA451" s="342"/>
      <c r="LVB451" s="342"/>
      <c r="LVC451" s="342"/>
      <c r="LVD451" s="342"/>
      <c r="LVE451" s="342"/>
      <c r="LVF451" s="342"/>
      <c r="LVG451" s="342"/>
      <c r="LVH451" s="342"/>
      <c r="LVI451" s="342"/>
      <c r="LVJ451" s="342"/>
      <c r="LVK451" s="342"/>
      <c r="LVL451" s="342"/>
      <c r="LVM451" s="342"/>
      <c r="LVN451" s="342"/>
      <c r="LVO451" s="342"/>
      <c r="LVP451" s="342"/>
      <c r="LVQ451" s="342"/>
      <c r="LVR451" s="342"/>
      <c r="LVS451" s="342"/>
      <c r="LVT451" s="342"/>
      <c r="LVU451" s="342"/>
      <c r="LVV451" s="342"/>
      <c r="LVW451" s="342"/>
      <c r="LVX451" s="342"/>
      <c r="LVY451" s="342"/>
      <c r="LVZ451" s="342"/>
      <c r="LWA451" s="342"/>
      <c r="LWB451" s="342"/>
      <c r="LWC451" s="342"/>
      <c r="LWD451" s="342"/>
      <c r="LWE451" s="342"/>
      <c r="LWF451" s="342"/>
      <c r="LWG451" s="342"/>
      <c r="LWH451" s="342"/>
      <c r="LWI451" s="342"/>
      <c r="LWJ451" s="342"/>
      <c r="LWK451" s="342"/>
      <c r="LWL451" s="342"/>
      <c r="LWM451" s="342"/>
      <c r="LWN451" s="342"/>
      <c r="LWO451" s="342"/>
      <c r="LWP451" s="342"/>
      <c r="LWQ451" s="342"/>
      <c r="LWR451" s="342"/>
      <c r="LWS451" s="342"/>
      <c r="LWT451" s="342"/>
      <c r="LWU451" s="342"/>
      <c r="LWV451" s="342"/>
      <c r="LWW451" s="342"/>
      <c r="LWX451" s="342"/>
      <c r="LWY451" s="342"/>
      <c r="LWZ451" s="342"/>
      <c r="LXA451" s="342"/>
      <c r="LXB451" s="342"/>
      <c r="LXC451" s="342"/>
      <c r="LXD451" s="342"/>
      <c r="LXE451" s="342"/>
      <c r="LXF451" s="342"/>
      <c r="LXG451" s="342"/>
      <c r="LXH451" s="342"/>
      <c r="LXI451" s="342"/>
      <c r="LXJ451" s="342"/>
      <c r="LXK451" s="342"/>
      <c r="LXL451" s="342"/>
      <c r="LXM451" s="342"/>
      <c r="LXN451" s="342"/>
      <c r="LXO451" s="342"/>
      <c r="LXP451" s="342"/>
      <c r="LXQ451" s="342"/>
      <c r="LXR451" s="342"/>
      <c r="LXS451" s="342"/>
      <c r="LXT451" s="342"/>
      <c r="LXU451" s="342"/>
      <c r="LXV451" s="342"/>
      <c r="LXW451" s="342"/>
      <c r="LXX451" s="342"/>
      <c r="LXY451" s="342"/>
      <c r="LXZ451" s="342"/>
      <c r="LYA451" s="342"/>
      <c r="LYB451" s="342"/>
      <c r="LYC451" s="342"/>
      <c r="LYD451" s="342"/>
      <c r="LYE451" s="342"/>
      <c r="LYF451" s="342"/>
      <c r="LYG451" s="342"/>
      <c r="LYH451" s="342"/>
      <c r="LYI451" s="342"/>
      <c r="LYJ451" s="342"/>
      <c r="LYK451" s="342"/>
      <c r="LYL451" s="342"/>
      <c r="LYM451" s="342"/>
      <c r="LYN451" s="342"/>
      <c r="LYO451" s="342"/>
      <c r="LYP451" s="342"/>
      <c r="LYQ451" s="342"/>
      <c r="LYR451" s="342"/>
      <c r="LYS451" s="342"/>
      <c r="LYT451" s="342"/>
      <c r="LYU451" s="342"/>
      <c r="LYV451" s="342"/>
      <c r="LYW451" s="342"/>
      <c r="LYX451" s="342"/>
      <c r="LYY451" s="342"/>
      <c r="LYZ451" s="342"/>
      <c r="LZA451" s="342"/>
      <c r="LZB451" s="342"/>
      <c r="LZC451" s="342"/>
      <c r="LZD451" s="342"/>
      <c r="LZE451" s="342"/>
      <c r="LZF451" s="342"/>
      <c r="LZG451" s="342"/>
      <c r="LZH451" s="342"/>
      <c r="LZI451" s="342"/>
      <c r="LZJ451" s="342"/>
      <c r="LZK451" s="342"/>
      <c r="LZL451" s="342"/>
      <c r="LZM451" s="342"/>
      <c r="LZN451" s="342"/>
      <c r="LZO451" s="342"/>
      <c r="LZP451" s="342"/>
      <c r="LZQ451" s="342"/>
      <c r="LZR451" s="342"/>
      <c r="LZS451" s="342"/>
      <c r="LZT451" s="342"/>
      <c r="LZU451" s="342"/>
      <c r="LZV451" s="342"/>
      <c r="LZW451" s="342"/>
      <c r="LZX451" s="342"/>
      <c r="LZY451" s="342"/>
      <c r="LZZ451" s="342"/>
      <c r="MAA451" s="342"/>
      <c r="MAB451" s="342"/>
      <c r="MAC451" s="342"/>
      <c r="MAD451" s="342"/>
      <c r="MAE451" s="342"/>
      <c r="MAF451" s="342"/>
      <c r="MAG451" s="342"/>
      <c r="MAH451" s="342"/>
      <c r="MAI451" s="342"/>
      <c r="MAJ451" s="342"/>
      <c r="MAK451" s="342"/>
      <c r="MAL451" s="342"/>
      <c r="MAM451" s="342"/>
      <c r="MAN451" s="342"/>
      <c r="MAO451" s="342"/>
      <c r="MAP451" s="342"/>
      <c r="MAQ451" s="342"/>
      <c r="MAR451" s="342"/>
      <c r="MAS451" s="342"/>
      <c r="MAT451" s="342"/>
      <c r="MAU451" s="342"/>
      <c r="MAV451" s="342"/>
      <c r="MAW451" s="342"/>
      <c r="MAX451" s="342"/>
      <c r="MAY451" s="342"/>
      <c r="MAZ451" s="342"/>
      <c r="MBA451" s="342"/>
      <c r="MBB451" s="342"/>
      <c r="MBC451" s="342"/>
      <c r="MBD451" s="342"/>
      <c r="MBE451" s="342"/>
      <c r="MBF451" s="342"/>
      <c r="MBG451" s="342"/>
      <c r="MBH451" s="342"/>
      <c r="MBI451" s="342"/>
      <c r="MBJ451" s="342"/>
      <c r="MBK451" s="342"/>
      <c r="MBL451" s="342"/>
      <c r="MBM451" s="342"/>
      <c r="MBN451" s="342"/>
      <c r="MBO451" s="342"/>
      <c r="MBP451" s="342"/>
      <c r="MBQ451" s="342"/>
      <c r="MBR451" s="342"/>
      <c r="MBS451" s="342"/>
      <c r="MBT451" s="342"/>
      <c r="MBU451" s="342"/>
      <c r="MBV451" s="342"/>
      <c r="MBW451" s="342"/>
      <c r="MBX451" s="342"/>
      <c r="MBY451" s="342"/>
      <c r="MBZ451" s="342"/>
      <c r="MCA451" s="342"/>
      <c r="MCB451" s="342"/>
      <c r="MCC451" s="342"/>
      <c r="MCD451" s="342"/>
      <c r="MCE451" s="342"/>
      <c r="MCF451" s="342"/>
      <c r="MCG451" s="342"/>
      <c r="MCH451" s="342"/>
      <c r="MCI451" s="342"/>
      <c r="MCJ451" s="342"/>
      <c r="MCK451" s="342"/>
      <c r="MCL451" s="342"/>
      <c r="MCM451" s="342"/>
      <c r="MCN451" s="342"/>
      <c r="MCO451" s="342"/>
      <c r="MCP451" s="342"/>
      <c r="MCQ451" s="342"/>
      <c r="MCR451" s="342"/>
      <c r="MCS451" s="342"/>
      <c r="MCT451" s="342"/>
      <c r="MCU451" s="342"/>
      <c r="MCV451" s="342"/>
      <c r="MCW451" s="342"/>
      <c r="MCX451" s="342"/>
      <c r="MCY451" s="342"/>
      <c r="MCZ451" s="342"/>
      <c r="MDA451" s="342"/>
      <c r="MDB451" s="342"/>
      <c r="MDC451" s="342"/>
      <c r="MDD451" s="342"/>
      <c r="MDE451" s="342"/>
      <c r="MDF451" s="342"/>
      <c r="MDG451" s="342"/>
      <c r="MDH451" s="342"/>
      <c r="MDI451" s="342"/>
      <c r="MDJ451" s="342"/>
      <c r="MDK451" s="342"/>
      <c r="MDL451" s="342"/>
      <c r="MDM451" s="342"/>
      <c r="MDN451" s="342"/>
      <c r="MDO451" s="342"/>
      <c r="MDP451" s="342"/>
      <c r="MDQ451" s="342"/>
      <c r="MDR451" s="342"/>
      <c r="MDS451" s="342"/>
      <c r="MDT451" s="342"/>
      <c r="MDU451" s="342"/>
      <c r="MDV451" s="342"/>
      <c r="MDW451" s="342"/>
      <c r="MDX451" s="342"/>
      <c r="MDY451" s="342"/>
      <c r="MDZ451" s="342"/>
      <c r="MEA451" s="342"/>
      <c r="MEB451" s="342"/>
      <c r="MEC451" s="342"/>
      <c r="MED451" s="342"/>
      <c r="MEE451" s="342"/>
      <c r="MEF451" s="342"/>
      <c r="MEG451" s="342"/>
      <c r="MEH451" s="342"/>
      <c r="MEI451" s="342"/>
      <c r="MEJ451" s="342"/>
      <c r="MEK451" s="342"/>
      <c r="MEL451" s="342"/>
      <c r="MEM451" s="342"/>
      <c r="MEN451" s="342"/>
      <c r="MEO451" s="342"/>
      <c r="MEP451" s="342"/>
      <c r="MEQ451" s="342"/>
      <c r="MER451" s="342"/>
      <c r="MES451" s="342"/>
      <c r="MET451" s="342"/>
      <c r="MEU451" s="342"/>
      <c r="MEV451" s="342"/>
      <c r="MEW451" s="342"/>
      <c r="MEX451" s="342"/>
      <c r="MEY451" s="342"/>
      <c r="MEZ451" s="342"/>
      <c r="MFA451" s="342"/>
      <c r="MFB451" s="342"/>
      <c r="MFC451" s="342"/>
      <c r="MFD451" s="342"/>
      <c r="MFE451" s="342"/>
      <c r="MFF451" s="342"/>
      <c r="MFG451" s="342"/>
      <c r="MFH451" s="342"/>
      <c r="MFI451" s="342"/>
      <c r="MFJ451" s="342"/>
      <c r="MFK451" s="342"/>
      <c r="MFL451" s="342"/>
      <c r="MFM451" s="342"/>
      <c r="MFN451" s="342"/>
      <c r="MFO451" s="342"/>
      <c r="MFP451" s="342"/>
      <c r="MFQ451" s="342"/>
      <c r="MFR451" s="342"/>
      <c r="MFS451" s="342"/>
      <c r="MFT451" s="342"/>
      <c r="MFU451" s="342"/>
      <c r="MFV451" s="342"/>
      <c r="MFW451" s="342"/>
      <c r="MFX451" s="342"/>
      <c r="MFY451" s="342"/>
      <c r="MFZ451" s="342"/>
      <c r="MGA451" s="342"/>
      <c r="MGB451" s="342"/>
      <c r="MGC451" s="342"/>
      <c r="MGD451" s="342"/>
      <c r="MGE451" s="342"/>
      <c r="MGF451" s="342"/>
      <c r="MGG451" s="342"/>
      <c r="MGH451" s="342"/>
      <c r="MGI451" s="342"/>
      <c r="MGJ451" s="342"/>
      <c r="MGK451" s="342"/>
      <c r="MGL451" s="342"/>
      <c r="MGM451" s="342"/>
      <c r="MGN451" s="342"/>
      <c r="MGO451" s="342"/>
      <c r="MGP451" s="342"/>
      <c r="MGQ451" s="342"/>
      <c r="MGR451" s="342"/>
      <c r="MGS451" s="342"/>
      <c r="MGT451" s="342"/>
      <c r="MGU451" s="342"/>
      <c r="MGV451" s="342"/>
      <c r="MGW451" s="342"/>
      <c r="MGX451" s="342"/>
      <c r="MGY451" s="342"/>
      <c r="MGZ451" s="342"/>
      <c r="MHA451" s="342"/>
      <c r="MHB451" s="342"/>
      <c r="MHC451" s="342"/>
      <c r="MHD451" s="342"/>
      <c r="MHE451" s="342"/>
      <c r="MHF451" s="342"/>
      <c r="MHG451" s="342"/>
      <c r="MHH451" s="342"/>
      <c r="MHI451" s="342"/>
      <c r="MHJ451" s="342"/>
      <c r="MHK451" s="342"/>
      <c r="MHL451" s="342"/>
      <c r="MHM451" s="342"/>
      <c r="MHN451" s="342"/>
      <c r="MHO451" s="342"/>
      <c r="MHP451" s="342"/>
      <c r="MHQ451" s="342"/>
      <c r="MHR451" s="342"/>
      <c r="MHS451" s="342"/>
      <c r="MHT451" s="342"/>
      <c r="MHU451" s="342"/>
      <c r="MHV451" s="342"/>
      <c r="MHW451" s="342"/>
      <c r="MHX451" s="342"/>
      <c r="MHY451" s="342"/>
      <c r="MHZ451" s="342"/>
      <c r="MIA451" s="342"/>
      <c r="MIB451" s="342"/>
      <c r="MIC451" s="342"/>
      <c r="MID451" s="342"/>
      <c r="MIE451" s="342"/>
      <c r="MIF451" s="342"/>
      <c r="MIG451" s="342"/>
      <c r="MIH451" s="342"/>
      <c r="MII451" s="342"/>
      <c r="MIJ451" s="342"/>
      <c r="MIK451" s="342"/>
      <c r="MIL451" s="342"/>
      <c r="MIM451" s="342"/>
      <c r="MIN451" s="342"/>
      <c r="MIO451" s="342"/>
      <c r="MIP451" s="342"/>
      <c r="MIQ451" s="342"/>
      <c r="MIR451" s="342"/>
      <c r="MIS451" s="342"/>
      <c r="MIT451" s="342"/>
      <c r="MIU451" s="342"/>
      <c r="MIV451" s="342"/>
      <c r="MIW451" s="342"/>
      <c r="MIX451" s="342"/>
      <c r="MIY451" s="342"/>
      <c r="MIZ451" s="342"/>
      <c r="MJA451" s="342"/>
      <c r="MJB451" s="342"/>
      <c r="MJC451" s="342"/>
      <c r="MJD451" s="342"/>
      <c r="MJE451" s="342"/>
      <c r="MJF451" s="342"/>
      <c r="MJG451" s="342"/>
      <c r="MJH451" s="342"/>
      <c r="MJI451" s="342"/>
      <c r="MJJ451" s="342"/>
      <c r="MJK451" s="342"/>
      <c r="MJL451" s="342"/>
      <c r="MJM451" s="342"/>
      <c r="MJN451" s="342"/>
      <c r="MJO451" s="342"/>
      <c r="MJP451" s="342"/>
      <c r="MJQ451" s="342"/>
      <c r="MJR451" s="342"/>
      <c r="MJS451" s="342"/>
      <c r="MJT451" s="342"/>
      <c r="MJU451" s="342"/>
      <c r="MJV451" s="342"/>
      <c r="MJW451" s="342"/>
      <c r="MJX451" s="342"/>
      <c r="MJY451" s="342"/>
      <c r="MJZ451" s="342"/>
      <c r="MKA451" s="342"/>
      <c r="MKB451" s="342"/>
      <c r="MKC451" s="342"/>
      <c r="MKD451" s="342"/>
      <c r="MKE451" s="342"/>
      <c r="MKF451" s="342"/>
      <c r="MKG451" s="342"/>
      <c r="MKH451" s="342"/>
      <c r="MKI451" s="342"/>
      <c r="MKJ451" s="342"/>
      <c r="MKK451" s="342"/>
      <c r="MKL451" s="342"/>
      <c r="MKM451" s="342"/>
      <c r="MKN451" s="342"/>
      <c r="MKO451" s="342"/>
      <c r="MKP451" s="342"/>
      <c r="MKQ451" s="342"/>
      <c r="MKR451" s="342"/>
      <c r="MKS451" s="342"/>
      <c r="MKT451" s="342"/>
      <c r="MKU451" s="342"/>
      <c r="MKV451" s="342"/>
      <c r="MKW451" s="342"/>
      <c r="MKX451" s="342"/>
      <c r="MKY451" s="342"/>
      <c r="MKZ451" s="342"/>
      <c r="MLA451" s="342"/>
      <c r="MLB451" s="342"/>
      <c r="MLC451" s="342"/>
      <c r="MLD451" s="342"/>
      <c r="MLE451" s="342"/>
      <c r="MLF451" s="342"/>
      <c r="MLG451" s="342"/>
      <c r="MLH451" s="342"/>
      <c r="MLI451" s="342"/>
      <c r="MLJ451" s="342"/>
      <c r="MLK451" s="342"/>
      <c r="MLL451" s="342"/>
      <c r="MLM451" s="342"/>
      <c r="MLN451" s="342"/>
      <c r="MLO451" s="342"/>
      <c r="MLP451" s="342"/>
      <c r="MLQ451" s="342"/>
      <c r="MLR451" s="342"/>
      <c r="MLS451" s="342"/>
      <c r="MLT451" s="342"/>
      <c r="MLU451" s="342"/>
      <c r="MLV451" s="342"/>
      <c r="MLW451" s="342"/>
      <c r="MLX451" s="342"/>
      <c r="MLY451" s="342"/>
      <c r="MLZ451" s="342"/>
      <c r="MMA451" s="342"/>
      <c r="MMB451" s="342"/>
      <c r="MMC451" s="342"/>
      <c r="MMD451" s="342"/>
      <c r="MME451" s="342"/>
      <c r="MMF451" s="342"/>
      <c r="MMG451" s="342"/>
      <c r="MMH451" s="342"/>
      <c r="MMI451" s="342"/>
      <c r="MMJ451" s="342"/>
      <c r="MMK451" s="342"/>
      <c r="MML451" s="342"/>
      <c r="MMM451" s="342"/>
      <c r="MMN451" s="342"/>
      <c r="MMO451" s="342"/>
      <c r="MMP451" s="342"/>
      <c r="MMQ451" s="342"/>
      <c r="MMR451" s="342"/>
      <c r="MMS451" s="342"/>
      <c r="MMT451" s="342"/>
      <c r="MMU451" s="342"/>
      <c r="MMV451" s="342"/>
      <c r="MMW451" s="342"/>
      <c r="MMX451" s="342"/>
      <c r="MMY451" s="342"/>
      <c r="MMZ451" s="342"/>
      <c r="MNA451" s="342"/>
      <c r="MNB451" s="342"/>
      <c r="MNC451" s="342"/>
      <c r="MND451" s="342"/>
      <c r="MNE451" s="342"/>
      <c r="MNF451" s="342"/>
      <c r="MNG451" s="342"/>
      <c r="MNH451" s="342"/>
      <c r="MNI451" s="342"/>
      <c r="MNJ451" s="342"/>
      <c r="MNK451" s="342"/>
      <c r="MNL451" s="342"/>
      <c r="MNM451" s="342"/>
      <c r="MNN451" s="342"/>
      <c r="MNO451" s="342"/>
      <c r="MNP451" s="342"/>
      <c r="MNQ451" s="342"/>
      <c r="MNR451" s="342"/>
      <c r="MNS451" s="342"/>
      <c r="MNT451" s="342"/>
      <c r="MNU451" s="342"/>
      <c r="MNV451" s="342"/>
      <c r="MNW451" s="342"/>
      <c r="MNX451" s="342"/>
      <c r="MNY451" s="342"/>
      <c r="MNZ451" s="342"/>
      <c r="MOA451" s="342"/>
      <c r="MOB451" s="342"/>
      <c r="MOC451" s="342"/>
      <c r="MOD451" s="342"/>
      <c r="MOE451" s="342"/>
      <c r="MOF451" s="342"/>
      <c r="MOG451" s="342"/>
      <c r="MOH451" s="342"/>
      <c r="MOI451" s="342"/>
      <c r="MOJ451" s="342"/>
      <c r="MOK451" s="342"/>
      <c r="MOL451" s="342"/>
      <c r="MOM451" s="342"/>
      <c r="MON451" s="342"/>
      <c r="MOO451" s="342"/>
      <c r="MOP451" s="342"/>
      <c r="MOQ451" s="342"/>
      <c r="MOR451" s="342"/>
      <c r="MOS451" s="342"/>
      <c r="MOT451" s="342"/>
      <c r="MOU451" s="342"/>
      <c r="MOV451" s="342"/>
      <c r="MOW451" s="342"/>
      <c r="MOX451" s="342"/>
      <c r="MOY451" s="342"/>
      <c r="MOZ451" s="342"/>
      <c r="MPA451" s="342"/>
      <c r="MPB451" s="342"/>
      <c r="MPC451" s="342"/>
      <c r="MPD451" s="342"/>
      <c r="MPE451" s="342"/>
      <c r="MPF451" s="342"/>
      <c r="MPG451" s="342"/>
      <c r="MPH451" s="342"/>
      <c r="MPI451" s="342"/>
      <c r="MPJ451" s="342"/>
      <c r="MPK451" s="342"/>
      <c r="MPL451" s="342"/>
      <c r="MPM451" s="342"/>
      <c r="MPN451" s="342"/>
      <c r="MPO451" s="342"/>
      <c r="MPP451" s="342"/>
      <c r="MPQ451" s="342"/>
      <c r="MPR451" s="342"/>
      <c r="MPS451" s="342"/>
      <c r="MPT451" s="342"/>
      <c r="MPU451" s="342"/>
      <c r="MPV451" s="342"/>
      <c r="MPW451" s="342"/>
      <c r="MPX451" s="342"/>
      <c r="MPY451" s="342"/>
      <c r="MPZ451" s="342"/>
      <c r="MQA451" s="342"/>
      <c r="MQB451" s="342"/>
      <c r="MQC451" s="342"/>
      <c r="MQD451" s="342"/>
      <c r="MQE451" s="342"/>
      <c r="MQF451" s="342"/>
      <c r="MQG451" s="342"/>
      <c r="MQH451" s="342"/>
      <c r="MQI451" s="342"/>
      <c r="MQJ451" s="342"/>
      <c r="MQK451" s="342"/>
      <c r="MQL451" s="342"/>
      <c r="MQM451" s="342"/>
      <c r="MQN451" s="342"/>
      <c r="MQO451" s="342"/>
      <c r="MQP451" s="342"/>
      <c r="MQQ451" s="342"/>
      <c r="MQR451" s="342"/>
      <c r="MQS451" s="342"/>
      <c r="MQT451" s="342"/>
      <c r="MQU451" s="342"/>
      <c r="MQV451" s="342"/>
      <c r="MQW451" s="342"/>
      <c r="MQX451" s="342"/>
      <c r="MQY451" s="342"/>
      <c r="MQZ451" s="342"/>
      <c r="MRA451" s="342"/>
      <c r="MRB451" s="342"/>
      <c r="MRC451" s="342"/>
      <c r="MRD451" s="342"/>
      <c r="MRE451" s="342"/>
      <c r="MRF451" s="342"/>
      <c r="MRG451" s="342"/>
      <c r="MRH451" s="342"/>
      <c r="MRI451" s="342"/>
      <c r="MRJ451" s="342"/>
      <c r="MRK451" s="342"/>
      <c r="MRL451" s="342"/>
      <c r="MRM451" s="342"/>
      <c r="MRN451" s="342"/>
      <c r="MRO451" s="342"/>
      <c r="MRP451" s="342"/>
      <c r="MRQ451" s="342"/>
      <c r="MRR451" s="342"/>
      <c r="MRS451" s="342"/>
      <c r="MRT451" s="342"/>
      <c r="MRU451" s="342"/>
      <c r="MRV451" s="342"/>
      <c r="MRW451" s="342"/>
      <c r="MRX451" s="342"/>
      <c r="MRY451" s="342"/>
      <c r="MRZ451" s="342"/>
      <c r="MSA451" s="342"/>
      <c r="MSB451" s="342"/>
      <c r="MSC451" s="342"/>
      <c r="MSD451" s="342"/>
      <c r="MSE451" s="342"/>
      <c r="MSF451" s="342"/>
      <c r="MSG451" s="342"/>
      <c r="MSH451" s="342"/>
      <c r="MSI451" s="342"/>
      <c r="MSJ451" s="342"/>
      <c r="MSK451" s="342"/>
      <c r="MSL451" s="342"/>
      <c r="MSM451" s="342"/>
      <c r="MSN451" s="342"/>
      <c r="MSO451" s="342"/>
      <c r="MSP451" s="342"/>
      <c r="MSQ451" s="342"/>
      <c r="MSR451" s="342"/>
      <c r="MSS451" s="342"/>
      <c r="MST451" s="342"/>
      <c r="MSU451" s="342"/>
      <c r="MSV451" s="342"/>
      <c r="MSW451" s="342"/>
      <c r="MSX451" s="342"/>
      <c r="MSY451" s="342"/>
      <c r="MSZ451" s="342"/>
      <c r="MTA451" s="342"/>
      <c r="MTB451" s="342"/>
      <c r="MTC451" s="342"/>
      <c r="MTD451" s="342"/>
      <c r="MTE451" s="342"/>
      <c r="MTF451" s="342"/>
      <c r="MTG451" s="342"/>
      <c r="MTH451" s="342"/>
      <c r="MTI451" s="342"/>
      <c r="MTJ451" s="342"/>
      <c r="MTK451" s="342"/>
      <c r="MTL451" s="342"/>
      <c r="MTM451" s="342"/>
      <c r="MTN451" s="342"/>
      <c r="MTO451" s="342"/>
      <c r="MTP451" s="342"/>
      <c r="MTQ451" s="342"/>
      <c r="MTR451" s="342"/>
      <c r="MTS451" s="342"/>
      <c r="MTT451" s="342"/>
      <c r="MTU451" s="342"/>
      <c r="MTV451" s="342"/>
      <c r="MTW451" s="342"/>
      <c r="MTX451" s="342"/>
      <c r="MTY451" s="342"/>
      <c r="MTZ451" s="342"/>
      <c r="MUA451" s="342"/>
      <c r="MUB451" s="342"/>
      <c r="MUC451" s="342"/>
      <c r="MUD451" s="342"/>
      <c r="MUE451" s="342"/>
      <c r="MUF451" s="342"/>
      <c r="MUG451" s="342"/>
      <c r="MUH451" s="342"/>
      <c r="MUI451" s="342"/>
      <c r="MUJ451" s="342"/>
      <c r="MUK451" s="342"/>
      <c r="MUL451" s="342"/>
      <c r="MUM451" s="342"/>
      <c r="MUN451" s="342"/>
      <c r="MUO451" s="342"/>
      <c r="MUP451" s="342"/>
      <c r="MUQ451" s="342"/>
      <c r="MUR451" s="342"/>
      <c r="MUS451" s="342"/>
      <c r="MUT451" s="342"/>
      <c r="MUU451" s="342"/>
      <c r="MUV451" s="342"/>
      <c r="MUW451" s="342"/>
      <c r="MUX451" s="342"/>
      <c r="MUY451" s="342"/>
      <c r="MUZ451" s="342"/>
      <c r="MVA451" s="342"/>
      <c r="MVB451" s="342"/>
      <c r="MVC451" s="342"/>
      <c r="MVD451" s="342"/>
      <c r="MVE451" s="342"/>
      <c r="MVF451" s="342"/>
      <c r="MVG451" s="342"/>
      <c r="MVH451" s="342"/>
      <c r="MVI451" s="342"/>
      <c r="MVJ451" s="342"/>
      <c r="MVK451" s="342"/>
      <c r="MVL451" s="342"/>
      <c r="MVM451" s="342"/>
      <c r="MVN451" s="342"/>
      <c r="MVO451" s="342"/>
      <c r="MVP451" s="342"/>
      <c r="MVQ451" s="342"/>
      <c r="MVR451" s="342"/>
      <c r="MVS451" s="342"/>
      <c r="MVT451" s="342"/>
      <c r="MVU451" s="342"/>
      <c r="MVV451" s="342"/>
      <c r="MVW451" s="342"/>
      <c r="MVX451" s="342"/>
      <c r="MVY451" s="342"/>
      <c r="MVZ451" s="342"/>
      <c r="MWA451" s="342"/>
      <c r="MWB451" s="342"/>
      <c r="MWC451" s="342"/>
      <c r="MWD451" s="342"/>
      <c r="MWE451" s="342"/>
      <c r="MWF451" s="342"/>
      <c r="MWG451" s="342"/>
      <c r="MWH451" s="342"/>
      <c r="MWI451" s="342"/>
      <c r="MWJ451" s="342"/>
      <c r="MWK451" s="342"/>
      <c r="MWL451" s="342"/>
      <c r="MWM451" s="342"/>
      <c r="MWN451" s="342"/>
      <c r="MWO451" s="342"/>
      <c r="MWP451" s="342"/>
      <c r="MWQ451" s="342"/>
      <c r="MWR451" s="342"/>
      <c r="MWS451" s="342"/>
      <c r="MWT451" s="342"/>
      <c r="MWU451" s="342"/>
      <c r="MWV451" s="342"/>
      <c r="MWW451" s="342"/>
      <c r="MWX451" s="342"/>
      <c r="MWY451" s="342"/>
      <c r="MWZ451" s="342"/>
      <c r="MXA451" s="342"/>
      <c r="MXB451" s="342"/>
      <c r="MXC451" s="342"/>
      <c r="MXD451" s="342"/>
      <c r="MXE451" s="342"/>
      <c r="MXF451" s="342"/>
      <c r="MXG451" s="342"/>
      <c r="MXH451" s="342"/>
      <c r="MXI451" s="342"/>
      <c r="MXJ451" s="342"/>
      <c r="MXK451" s="342"/>
      <c r="MXL451" s="342"/>
      <c r="MXM451" s="342"/>
      <c r="MXN451" s="342"/>
      <c r="MXO451" s="342"/>
      <c r="MXP451" s="342"/>
      <c r="MXQ451" s="342"/>
      <c r="MXR451" s="342"/>
      <c r="MXS451" s="342"/>
      <c r="MXT451" s="342"/>
      <c r="MXU451" s="342"/>
      <c r="MXV451" s="342"/>
      <c r="MXW451" s="342"/>
      <c r="MXX451" s="342"/>
      <c r="MXY451" s="342"/>
      <c r="MXZ451" s="342"/>
      <c r="MYA451" s="342"/>
      <c r="MYB451" s="342"/>
      <c r="MYC451" s="342"/>
      <c r="MYD451" s="342"/>
      <c r="MYE451" s="342"/>
      <c r="MYF451" s="342"/>
      <c r="MYG451" s="342"/>
      <c r="MYH451" s="342"/>
      <c r="MYI451" s="342"/>
      <c r="MYJ451" s="342"/>
      <c r="MYK451" s="342"/>
      <c r="MYL451" s="342"/>
      <c r="MYM451" s="342"/>
      <c r="MYN451" s="342"/>
      <c r="MYO451" s="342"/>
      <c r="MYP451" s="342"/>
      <c r="MYQ451" s="342"/>
      <c r="MYR451" s="342"/>
      <c r="MYS451" s="342"/>
      <c r="MYT451" s="342"/>
      <c r="MYU451" s="342"/>
      <c r="MYV451" s="342"/>
      <c r="MYW451" s="342"/>
      <c r="MYX451" s="342"/>
      <c r="MYY451" s="342"/>
      <c r="MYZ451" s="342"/>
      <c r="MZA451" s="342"/>
      <c r="MZB451" s="342"/>
      <c r="MZC451" s="342"/>
      <c r="MZD451" s="342"/>
      <c r="MZE451" s="342"/>
      <c r="MZF451" s="342"/>
      <c r="MZG451" s="342"/>
      <c r="MZH451" s="342"/>
      <c r="MZI451" s="342"/>
      <c r="MZJ451" s="342"/>
      <c r="MZK451" s="342"/>
      <c r="MZL451" s="342"/>
      <c r="MZM451" s="342"/>
      <c r="MZN451" s="342"/>
      <c r="MZO451" s="342"/>
      <c r="MZP451" s="342"/>
      <c r="MZQ451" s="342"/>
      <c r="MZR451" s="342"/>
      <c r="MZS451" s="342"/>
      <c r="MZT451" s="342"/>
      <c r="MZU451" s="342"/>
      <c r="MZV451" s="342"/>
      <c r="MZW451" s="342"/>
      <c r="MZX451" s="342"/>
      <c r="MZY451" s="342"/>
      <c r="MZZ451" s="342"/>
      <c r="NAA451" s="342"/>
      <c r="NAB451" s="342"/>
      <c r="NAC451" s="342"/>
      <c r="NAD451" s="342"/>
      <c r="NAE451" s="342"/>
      <c r="NAF451" s="342"/>
      <c r="NAG451" s="342"/>
      <c r="NAH451" s="342"/>
      <c r="NAI451" s="342"/>
      <c r="NAJ451" s="342"/>
      <c r="NAK451" s="342"/>
      <c r="NAL451" s="342"/>
      <c r="NAM451" s="342"/>
      <c r="NAN451" s="342"/>
      <c r="NAO451" s="342"/>
      <c r="NAP451" s="342"/>
      <c r="NAQ451" s="342"/>
      <c r="NAR451" s="342"/>
      <c r="NAS451" s="342"/>
      <c r="NAT451" s="342"/>
      <c r="NAU451" s="342"/>
      <c r="NAV451" s="342"/>
      <c r="NAW451" s="342"/>
      <c r="NAX451" s="342"/>
      <c r="NAY451" s="342"/>
      <c r="NAZ451" s="342"/>
      <c r="NBA451" s="342"/>
      <c r="NBB451" s="342"/>
      <c r="NBC451" s="342"/>
      <c r="NBD451" s="342"/>
      <c r="NBE451" s="342"/>
      <c r="NBF451" s="342"/>
      <c r="NBG451" s="342"/>
      <c r="NBH451" s="342"/>
      <c r="NBI451" s="342"/>
      <c r="NBJ451" s="342"/>
      <c r="NBK451" s="342"/>
      <c r="NBL451" s="342"/>
      <c r="NBM451" s="342"/>
      <c r="NBN451" s="342"/>
      <c r="NBO451" s="342"/>
      <c r="NBP451" s="342"/>
      <c r="NBQ451" s="342"/>
      <c r="NBR451" s="342"/>
      <c r="NBS451" s="342"/>
      <c r="NBT451" s="342"/>
      <c r="NBU451" s="342"/>
      <c r="NBV451" s="342"/>
      <c r="NBW451" s="342"/>
      <c r="NBX451" s="342"/>
      <c r="NBY451" s="342"/>
      <c r="NBZ451" s="342"/>
      <c r="NCA451" s="342"/>
      <c r="NCB451" s="342"/>
      <c r="NCC451" s="342"/>
      <c r="NCD451" s="342"/>
      <c r="NCE451" s="342"/>
      <c r="NCF451" s="342"/>
      <c r="NCG451" s="342"/>
      <c r="NCH451" s="342"/>
      <c r="NCI451" s="342"/>
      <c r="NCJ451" s="342"/>
      <c r="NCK451" s="342"/>
      <c r="NCL451" s="342"/>
      <c r="NCM451" s="342"/>
      <c r="NCN451" s="342"/>
      <c r="NCO451" s="342"/>
      <c r="NCP451" s="342"/>
      <c r="NCQ451" s="342"/>
      <c r="NCR451" s="342"/>
      <c r="NCS451" s="342"/>
      <c r="NCT451" s="342"/>
      <c r="NCU451" s="342"/>
      <c r="NCV451" s="342"/>
      <c r="NCW451" s="342"/>
      <c r="NCX451" s="342"/>
      <c r="NCY451" s="342"/>
      <c r="NCZ451" s="342"/>
      <c r="NDA451" s="342"/>
      <c r="NDB451" s="342"/>
      <c r="NDC451" s="342"/>
      <c r="NDD451" s="342"/>
      <c r="NDE451" s="342"/>
      <c r="NDF451" s="342"/>
      <c r="NDG451" s="342"/>
      <c r="NDH451" s="342"/>
      <c r="NDI451" s="342"/>
      <c r="NDJ451" s="342"/>
      <c r="NDK451" s="342"/>
      <c r="NDL451" s="342"/>
      <c r="NDM451" s="342"/>
      <c r="NDN451" s="342"/>
      <c r="NDO451" s="342"/>
      <c r="NDP451" s="342"/>
      <c r="NDQ451" s="342"/>
      <c r="NDR451" s="342"/>
      <c r="NDS451" s="342"/>
      <c r="NDT451" s="342"/>
      <c r="NDU451" s="342"/>
      <c r="NDV451" s="342"/>
      <c r="NDW451" s="342"/>
      <c r="NDX451" s="342"/>
      <c r="NDY451" s="342"/>
      <c r="NDZ451" s="342"/>
      <c r="NEA451" s="342"/>
      <c r="NEB451" s="342"/>
      <c r="NEC451" s="342"/>
      <c r="NED451" s="342"/>
      <c r="NEE451" s="342"/>
      <c r="NEF451" s="342"/>
      <c r="NEG451" s="342"/>
      <c r="NEH451" s="342"/>
      <c r="NEI451" s="342"/>
      <c r="NEJ451" s="342"/>
      <c r="NEK451" s="342"/>
      <c r="NEL451" s="342"/>
      <c r="NEM451" s="342"/>
      <c r="NEN451" s="342"/>
      <c r="NEO451" s="342"/>
      <c r="NEP451" s="342"/>
      <c r="NEQ451" s="342"/>
      <c r="NER451" s="342"/>
      <c r="NES451" s="342"/>
      <c r="NET451" s="342"/>
      <c r="NEU451" s="342"/>
      <c r="NEV451" s="342"/>
      <c r="NEW451" s="342"/>
      <c r="NEX451" s="342"/>
      <c r="NEY451" s="342"/>
      <c r="NEZ451" s="342"/>
      <c r="NFA451" s="342"/>
      <c r="NFB451" s="342"/>
      <c r="NFC451" s="342"/>
      <c r="NFD451" s="342"/>
      <c r="NFE451" s="342"/>
      <c r="NFF451" s="342"/>
      <c r="NFG451" s="342"/>
      <c r="NFH451" s="342"/>
      <c r="NFI451" s="342"/>
      <c r="NFJ451" s="342"/>
      <c r="NFK451" s="342"/>
      <c r="NFL451" s="342"/>
      <c r="NFM451" s="342"/>
      <c r="NFN451" s="342"/>
      <c r="NFO451" s="342"/>
      <c r="NFP451" s="342"/>
      <c r="NFQ451" s="342"/>
      <c r="NFR451" s="342"/>
      <c r="NFS451" s="342"/>
      <c r="NFT451" s="342"/>
      <c r="NFU451" s="342"/>
      <c r="NFV451" s="342"/>
      <c r="NFW451" s="342"/>
      <c r="NFX451" s="342"/>
      <c r="NFY451" s="342"/>
      <c r="NFZ451" s="342"/>
      <c r="NGA451" s="342"/>
      <c r="NGB451" s="342"/>
      <c r="NGC451" s="342"/>
      <c r="NGD451" s="342"/>
      <c r="NGE451" s="342"/>
      <c r="NGF451" s="342"/>
      <c r="NGG451" s="342"/>
      <c r="NGH451" s="342"/>
      <c r="NGI451" s="342"/>
      <c r="NGJ451" s="342"/>
      <c r="NGK451" s="342"/>
      <c r="NGL451" s="342"/>
      <c r="NGM451" s="342"/>
      <c r="NGN451" s="342"/>
      <c r="NGO451" s="342"/>
      <c r="NGP451" s="342"/>
      <c r="NGQ451" s="342"/>
      <c r="NGR451" s="342"/>
      <c r="NGS451" s="342"/>
      <c r="NGT451" s="342"/>
      <c r="NGU451" s="342"/>
      <c r="NGV451" s="342"/>
      <c r="NGW451" s="342"/>
      <c r="NGX451" s="342"/>
      <c r="NGY451" s="342"/>
      <c r="NGZ451" s="342"/>
      <c r="NHA451" s="342"/>
      <c r="NHB451" s="342"/>
      <c r="NHC451" s="342"/>
      <c r="NHD451" s="342"/>
      <c r="NHE451" s="342"/>
      <c r="NHF451" s="342"/>
      <c r="NHG451" s="342"/>
      <c r="NHH451" s="342"/>
      <c r="NHI451" s="342"/>
      <c r="NHJ451" s="342"/>
      <c r="NHK451" s="342"/>
      <c r="NHL451" s="342"/>
      <c r="NHM451" s="342"/>
      <c r="NHN451" s="342"/>
      <c r="NHO451" s="342"/>
      <c r="NHP451" s="342"/>
      <c r="NHQ451" s="342"/>
      <c r="NHR451" s="342"/>
      <c r="NHS451" s="342"/>
      <c r="NHT451" s="342"/>
      <c r="NHU451" s="342"/>
      <c r="NHV451" s="342"/>
      <c r="NHW451" s="342"/>
      <c r="NHX451" s="342"/>
      <c r="NHY451" s="342"/>
      <c r="NHZ451" s="342"/>
      <c r="NIA451" s="342"/>
      <c r="NIB451" s="342"/>
      <c r="NIC451" s="342"/>
      <c r="NID451" s="342"/>
      <c r="NIE451" s="342"/>
      <c r="NIF451" s="342"/>
      <c r="NIG451" s="342"/>
      <c r="NIH451" s="342"/>
      <c r="NII451" s="342"/>
      <c r="NIJ451" s="342"/>
      <c r="NIK451" s="342"/>
      <c r="NIL451" s="342"/>
      <c r="NIM451" s="342"/>
      <c r="NIN451" s="342"/>
      <c r="NIO451" s="342"/>
      <c r="NIP451" s="342"/>
      <c r="NIQ451" s="342"/>
      <c r="NIR451" s="342"/>
      <c r="NIS451" s="342"/>
      <c r="NIT451" s="342"/>
      <c r="NIU451" s="342"/>
      <c r="NIV451" s="342"/>
      <c r="NIW451" s="342"/>
      <c r="NIX451" s="342"/>
      <c r="NIY451" s="342"/>
      <c r="NIZ451" s="342"/>
      <c r="NJA451" s="342"/>
      <c r="NJB451" s="342"/>
      <c r="NJC451" s="342"/>
      <c r="NJD451" s="342"/>
      <c r="NJE451" s="342"/>
      <c r="NJF451" s="342"/>
      <c r="NJG451" s="342"/>
      <c r="NJH451" s="342"/>
      <c r="NJI451" s="342"/>
      <c r="NJJ451" s="342"/>
      <c r="NJK451" s="342"/>
      <c r="NJL451" s="342"/>
      <c r="NJM451" s="342"/>
      <c r="NJN451" s="342"/>
      <c r="NJO451" s="342"/>
      <c r="NJP451" s="342"/>
      <c r="NJQ451" s="342"/>
      <c r="NJR451" s="342"/>
      <c r="NJS451" s="342"/>
      <c r="NJT451" s="342"/>
      <c r="NJU451" s="342"/>
      <c r="NJV451" s="342"/>
      <c r="NJW451" s="342"/>
      <c r="NJX451" s="342"/>
      <c r="NJY451" s="342"/>
      <c r="NJZ451" s="342"/>
      <c r="NKA451" s="342"/>
      <c r="NKB451" s="342"/>
      <c r="NKC451" s="342"/>
      <c r="NKD451" s="342"/>
      <c r="NKE451" s="342"/>
      <c r="NKF451" s="342"/>
      <c r="NKG451" s="342"/>
      <c r="NKH451" s="342"/>
      <c r="NKI451" s="342"/>
      <c r="NKJ451" s="342"/>
      <c r="NKK451" s="342"/>
      <c r="NKL451" s="342"/>
      <c r="NKM451" s="342"/>
      <c r="NKN451" s="342"/>
      <c r="NKO451" s="342"/>
      <c r="NKP451" s="342"/>
      <c r="NKQ451" s="342"/>
      <c r="NKR451" s="342"/>
      <c r="NKS451" s="342"/>
      <c r="NKT451" s="342"/>
      <c r="NKU451" s="342"/>
      <c r="NKV451" s="342"/>
      <c r="NKW451" s="342"/>
      <c r="NKX451" s="342"/>
      <c r="NKY451" s="342"/>
      <c r="NKZ451" s="342"/>
      <c r="NLA451" s="342"/>
      <c r="NLB451" s="342"/>
      <c r="NLC451" s="342"/>
      <c r="NLD451" s="342"/>
      <c r="NLE451" s="342"/>
      <c r="NLF451" s="342"/>
      <c r="NLG451" s="342"/>
      <c r="NLH451" s="342"/>
      <c r="NLI451" s="342"/>
      <c r="NLJ451" s="342"/>
      <c r="NLK451" s="342"/>
      <c r="NLL451" s="342"/>
      <c r="NLM451" s="342"/>
      <c r="NLN451" s="342"/>
      <c r="NLO451" s="342"/>
      <c r="NLP451" s="342"/>
      <c r="NLQ451" s="342"/>
      <c r="NLR451" s="342"/>
      <c r="NLS451" s="342"/>
      <c r="NLT451" s="342"/>
      <c r="NLU451" s="342"/>
      <c r="NLV451" s="342"/>
      <c r="NLW451" s="342"/>
      <c r="NLX451" s="342"/>
      <c r="NLY451" s="342"/>
      <c r="NLZ451" s="342"/>
      <c r="NMA451" s="342"/>
      <c r="NMB451" s="342"/>
      <c r="NMC451" s="342"/>
      <c r="NMD451" s="342"/>
      <c r="NME451" s="342"/>
      <c r="NMF451" s="342"/>
      <c r="NMG451" s="342"/>
      <c r="NMH451" s="342"/>
      <c r="NMI451" s="342"/>
      <c r="NMJ451" s="342"/>
      <c r="NMK451" s="342"/>
      <c r="NML451" s="342"/>
      <c r="NMM451" s="342"/>
      <c r="NMN451" s="342"/>
      <c r="NMO451" s="342"/>
      <c r="NMP451" s="342"/>
      <c r="NMQ451" s="342"/>
      <c r="NMR451" s="342"/>
      <c r="NMS451" s="342"/>
      <c r="NMT451" s="342"/>
      <c r="NMU451" s="342"/>
      <c r="NMV451" s="342"/>
      <c r="NMW451" s="342"/>
      <c r="NMX451" s="342"/>
      <c r="NMY451" s="342"/>
      <c r="NMZ451" s="342"/>
      <c r="NNA451" s="342"/>
      <c r="NNB451" s="342"/>
      <c r="NNC451" s="342"/>
      <c r="NND451" s="342"/>
      <c r="NNE451" s="342"/>
      <c r="NNF451" s="342"/>
      <c r="NNG451" s="342"/>
      <c r="NNH451" s="342"/>
      <c r="NNI451" s="342"/>
      <c r="NNJ451" s="342"/>
      <c r="NNK451" s="342"/>
      <c r="NNL451" s="342"/>
      <c r="NNM451" s="342"/>
      <c r="NNN451" s="342"/>
      <c r="NNO451" s="342"/>
      <c r="NNP451" s="342"/>
      <c r="NNQ451" s="342"/>
      <c r="NNR451" s="342"/>
      <c r="NNS451" s="342"/>
      <c r="NNT451" s="342"/>
      <c r="NNU451" s="342"/>
      <c r="NNV451" s="342"/>
      <c r="NNW451" s="342"/>
      <c r="NNX451" s="342"/>
      <c r="NNY451" s="342"/>
      <c r="NNZ451" s="342"/>
      <c r="NOA451" s="342"/>
      <c r="NOB451" s="342"/>
      <c r="NOC451" s="342"/>
      <c r="NOD451" s="342"/>
      <c r="NOE451" s="342"/>
      <c r="NOF451" s="342"/>
      <c r="NOG451" s="342"/>
      <c r="NOH451" s="342"/>
      <c r="NOI451" s="342"/>
      <c r="NOJ451" s="342"/>
      <c r="NOK451" s="342"/>
      <c r="NOL451" s="342"/>
      <c r="NOM451" s="342"/>
      <c r="NON451" s="342"/>
      <c r="NOO451" s="342"/>
      <c r="NOP451" s="342"/>
      <c r="NOQ451" s="342"/>
      <c r="NOR451" s="342"/>
      <c r="NOS451" s="342"/>
      <c r="NOT451" s="342"/>
      <c r="NOU451" s="342"/>
      <c r="NOV451" s="342"/>
      <c r="NOW451" s="342"/>
      <c r="NOX451" s="342"/>
      <c r="NOY451" s="342"/>
      <c r="NOZ451" s="342"/>
      <c r="NPA451" s="342"/>
      <c r="NPB451" s="342"/>
      <c r="NPC451" s="342"/>
      <c r="NPD451" s="342"/>
      <c r="NPE451" s="342"/>
      <c r="NPF451" s="342"/>
      <c r="NPG451" s="342"/>
      <c r="NPH451" s="342"/>
      <c r="NPI451" s="342"/>
      <c r="NPJ451" s="342"/>
      <c r="NPK451" s="342"/>
      <c r="NPL451" s="342"/>
      <c r="NPM451" s="342"/>
      <c r="NPN451" s="342"/>
      <c r="NPO451" s="342"/>
      <c r="NPP451" s="342"/>
      <c r="NPQ451" s="342"/>
      <c r="NPR451" s="342"/>
      <c r="NPS451" s="342"/>
      <c r="NPT451" s="342"/>
      <c r="NPU451" s="342"/>
      <c r="NPV451" s="342"/>
      <c r="NPW451" s="342"/>
      <c r="NPX451" s="342"/>
      <c r="NPY451" s="342"/>
      <c r="NPZ451" s="342"/>
      <c r="NQA451" s="342"/>
      <c r="NQB451" s="342"/>
      <c r="NQC451" s="342"/>
      <c r="NQD451" s="342"/>
      <c r="NQE451" s="342"/>
      <c r="NQF451" s="342"/>
      <c r="NQG451" s="342"/>
      <c r="NQH451" s="342"/>
      <c r="NQI451" s="342"/>
      <c r="NQJ451" s="342"/>
      <c r="NQK451" s="342"/>
      <c r="NQL451" s="342"/>
      <c r="NQM451" s="342"/>
      <c r="NQN451" s="342"/>
      <c r="NQO451" s="342"/>
      <c r="NQP451" s="342"/>
      <c r="NQQ451" s="342"/>
      <c r="NQR451" s="342"/>
      <c r="NQS451" s="342"/>
      <c r="NQT451" s="342"/>
      <c r="NQU451" s="342"/>
      <c r="NQV451" s="342"/>
      <c r="NQW451" s="342"/>
      <c r="NQX451" s="342"/>
      <c r="NQY451" s="342"/>
      <c r="NQZ451" s="342"/>
      <c r="NRA451" s="342"/>
      <c r="NRB451" s="342"/>
      <c r="NRC451" s="342"/>
      <c r="NRD451" s="342"/>
      <c r="NRE451" s="342"/>
      <c r="NRF451" s="342"/>
      <c r="NRG451" s="342"/>
      <c r="NRH451" s="342"/>
      <c r="NRI451" s="342"/>
      <c r="NRJ451" s="342"/>
      <c r="NRK451" s="342"/>
      <c r="NRL451" s="342"/>
      <c r="NRM451" s="342"/>
      <c r="NRN451" s="342"/>
      <c r="NRO451" s="342"/>
      <c r="NRP451" s="342"/>
      <c r="NRQ451" s="342"/>
      <c r="NRR451" s="342"/>
      <c r="NRS451" s="342"/>
      <c r="NRT451" s="342"/>
      <c r="NRU451" s="342"/>
      <c r="NRV451" s="342"/>
      <c r="NRW451" s="342"/>
      <c r="NRX451" s="342"/>
      <c r="NRY451" s="342"/>
      <c r="NRZ451" s="342"/>
      <c r="NSA451" s="342"/>
      <c r="NSB451" s="342"/>
      <c r="NSC451" s="342"/>
      <c r="NSD451" s="342"/>
      <c r="NSE451" s="342"/>
      <c r="NSF451" s="342"/>
      <c r="NSG451" s="342"/>
      <c r="NSH451" s="342"/>
      <c r="NSI451" s="342"/>
      <c r="NSJ451" s="342"/>
      <c r="NSK451" s="342"/>
      <c r="NSL451" s="342"/>
      <c r="NSM451" s="342"/>
      <c r="NSN451" s="342"/>
      <c r="NSO451" s="342"/>
      <c r="NSP451" s="342"/>
      <c r="NSQ451" s="342"/>
      <c r="NSR451" s="342"/>
      <c r="NSS451" s="342"/>
      <c r="NST451" s="342"/>
      <c r="NSU451" s="342"/>
      <c r="NSV451" s="342"/>
      <c r="NSW451" s="342"/>
      <c r="NSX451" s="342"/>
      <c r="NSY451" s="342"/>
      <c r="NSZ451" s="342"/>
      <c r="NTA451" s="342"/>
      <c r="NTB451" s="342"/>
      <c r="NTC451" s="342"/>
      <c r="NTD451" s="342"/>
      <c r="NTE451" s="342"/>
      <c r="NTF451" s="342"/>
      <c r="NTG451" s="342"/>
      <c r="NTH451" s="342"/>
      <c r="NTI451" s="342"/>
      <c r="NTJ451" s="342"/>
      <c r="NTK451" s="342"/>
      <c r="NTL451" s="342"/>
      <c r="NTM451" s="342"/>
      <c r="NTN451" s="342"/>
      <c r="NTO451" s="342"/>
      <c r="NTP451" s="342"/>
      <c r="NTQ451" s="342"/>
      <c r="NTR451" s="342"/>
      <c r="NTS451" s="342"/>
      <c r="NTT451" s="342"/>
      <c r="NTU451" s="342"/>
      <c r="NTV451" s="342"/>
      <c r="NTW451" s="342"/>
      <c r="NTX451" s="342"/>
      <c r="NTY451" s="342"/>
      <c r="NTZ451" s="342"/>
      <c r="NUA451" s="342"/>
      <c r="NUB451" s="342"/>
      <c r="NUC451" s="342"/>
      <c r="NUD451" s="342"/>
      <c r="NUE451" s="342"/>
      <c r="NUF451" s="342"/>
      <c r="NUG451" s="342"/>
      <c r="NUH451" s="342"/>
      <c r="NUI451" s="342"/>
      <c r="NUJ451" s="342"/>
      <c r="NUK451" s="342"/>
      <c r="NUL451" s="342"/>
      <c r="NUM451" s="342"/>
      <c r="NUN451" s="342"/>
      <c r="NUO451" s="342"/>
      <c r="NUP451" s="342"/>
      <c r="NUQ451" s="342"/>
      <c r="NUR451" s="342"/>
      <c r="NUS451" s="342"/>
      <c r="NUT451" s="342"/>
      <c r="NUU451" s="342"/>
      <c r="NUV451" s="342"/>
      <c r="NUW451" s="342"/>
      <c r="NUX451" s="342"/>
      <c r="NUY451" s="342"/>
      <c r="NUZ451" s="342"/>
      <c r="NVA451" s="342"/>
      <c r="NVB451" s="342"/>
      <c r="NVC451" s="342"/>
      <c r="NVD451" s="342"/>
      <c r="NVE451" s="342"/>
      <c r="NVF451" s="342"/>
      <c r="NVG451" s="342"/>
      <c r="NVH451" s="342"/>
      <c r="NVI451" s="342"/>
      <c r="NVJ451" s="342"/>
      <c r="NVK451" s="342"/>
      <c r="NVL451" s="342"/>
      <c r="NVM451" s="342"/>
      <c r="NVN451" s="342"/>
      <c r="NVO451" s="342"/>
      <c r="NVP451" s="342"/>
      <c r="NVQ451" s="342"/>
      <c r="NVR451" s="342"/>
      <c r="NVS451" s="342"/>
      <c r="NVT451" s="342"/>
      <c r="NVU451" s="342"/>
      <c r="NVV451" s="342"/>
      <c r="NVW451" s="342"/>
      <c r="NVX451" s="342"/>
      <c r="NVY451" s="342"/>
      <c r="NVZ451" s="342"/>
      <c r="NWA451" s="342"/>
      <c r="NWB451" s="342"/>
      <c r="NWC451" s="342"/>
      <c r="NWD451" s="342"/>
      <c r="NWE451" s="342"/>
      <c r="NWF451" s="342"/>
      <c r="NWG451" s="342"/>
      <c r="NWH451" s="342"/>
      <c r="NWI451" s="342"/>
      <c r="NWJ451" s="342"/>
      <c r="NWK451" s="342"/>
      <c r="NWL451" s="342"/>
      <c r="NWM451" s="342"/>
      <c r="NWN451" s="342"/>
      <c r="NWO451" s="342"/>
      <c r="NWP451" s="342"/>
      <c r="NWQ451" s="342"/>
      <c r="NWR451" s="342"/>
      <c r="NWS451" s="342"/>
      <c r="NWT451" s="342"/>
      <c r="NWU451" s="342"/>
      <c r="NWV451" s="342"/>
      <c r="NWW451" s="342"/>
      <c r="NWX451" s="342"/>
      <c r="NWY451" s="342"/>
      <c r="NWZ451" s="342"/>
      <c r="NXA451" s="342"/>
      <c r="NXB451" s="342"/>
      <c r="NXC451" s="342"/>
      <c r="NXD451" s="342"/>
      <c r="NXE451" s="342"/>
      <c r="NXF451" s="342"/>
      <c r="NXG451" s="342"/>
      <c r="NXH451" s="342"/>
      <c r="NXI451" s="342"/>
      <c r="NXJ451" s="342"/>
      <c r="NXK451" s="342"/>
      <c r="NXL451" s="342"/>
      <c r="NXM451" s="342"/>
      <c r="NXN451" s="342"/>
      <c r="NXO451" s="342"/>
      <c r="NXP451" s="342"/>
      <c r="NXQ451" s="342"/>
      <c r="NXR451" s="342"/>
      <c r="NXS451" s="342"/>
      <c r="NXT451" s="342"/>
      <c r="NXU451" s="342"/>
      <c r="NXV451" s="342"/>
      <c r="NXW451" s="342"/>
      <c r="NXX451" s="342"/>
      <c r="NXY451" s="342"/>
      <c r="NXZ451" s="342"/>
      <c r="NYA451" s="342"/>
      <c r="NYB451" s="342"/>
      <c r="NYC451" s="342"/>
      <c r="NYD451" s="342"/>
      <c r="NYE451" s="342"/>
      <c r="NYF451" s="342"/>
      <c r="NYG451" s="342"/>
      <c r="NYH451" s="342"/>
      <c r="NYI451" s="342"/>
      <c r="NYJ451" s="342"/>
      <c r="NYK451" s="342"/>
      <c r="NYL451" s="342"/>
      <c r="NYM451" s="342"/>
      <c r="NYN451" s="342"/>
      <c r="NYO451" s="342"/>
      <c r="NYP451" s="342"/>
      <c r="NYQ451" s="342"/>
      <c r="NYR451" s="342"/>
      <c r="NYS451" s="342"/>
      <c r="NYT451" s="342"/>
      <c r="NYU451" s="342"/>
      <c r="NYV451" s="342"/>
      <c r="NYW451" s="342"/>
      <c r="NYX451" s="342"/>
      <c r="NYY451" s="342"/>
      <c r="NYZ451" s="342"/>
      <c r="NZA451" s="342"/>
      <c r="NZB451" s="342"/>
      <c r="NZC451" s="342"/>
      <c r="NZD451" s="342"/>
      <c r="NZE451" s="342"/>
      <c r="NZF451" s="342"/>
      <c r="NZG451" s="342"/>
      <c r="NZH451" s="342"/>
      <c r="NZI451" s="342"/>
      <c r="NZJ451" s="342"/>
      <c r="NZK451" s="342"/>
      <c r="NZL451" s="342"/>
      <c r="NZM451" s="342"/>
      <c r="NZN451" s="342"/>
      <c r="NZO451" s="342"/>
      <c r="NZP451" s="342"/>
      <c r="NZQ451" s="342"/>
      <c r="NZR451" s="342"/>
      <c r="NZS451" s="342"/>
      <c r="NZT451" s="342"/>
      <c r="NZU451" s="342"/>
      <c r="NZV451" s="342"/>
      <c r="NZW451" s="342"/>
      <c r="NZX451" s="342"/>
      <c r="NZY451" s="342"/>
      <c r="NZZ451" s="342"/>
      <c r="OAA451" s="342"/>
      <c r="OAB451" s="342"/>
      <c r="OAC451" s="342"/>
      <c r="OAD451" s="342"/>
      <c r="OAE451" s="342"/>
      <c r="OAF451" s="342"/>
      <c r="OAG451" s="342"/>
      <c r="OAH451" s="342"/>
      <c r="OAI451" s="342"/>
      <c r="OAJ451" s="342"/>
      <c r="OAK451" s="342"/>
      <c r="OAL451" s="342"/>
      <c r="OAM451" s="342"/>
      <c r="OAN451" s="342"/>
      <c r="OAO451" s="342"/>
      <c r="OAP451" s="342"/>
      <c r="OAQ451" s="342"/>
      <c r="OAR451" s="342"/>
      <c r="OAS451" s="342"/>
      <c r="OAT451" s="342"/>
      <c r="OAU451" s="342"/>
      <c r="OAV451" s="342"/>
      <c r="OAW451" s="342"/>
      <c r="OAX451" s="342"/>
      <c r="OAY451" s="342"/>
      <c r="OAZ451" s="342"/>
      <c r="OBA451" s="342"/>
      <c r="OBB451" s="342"/>
      <c r="OBC451" s="342"/>
      <c r="OBD451" s="342"/>
      <c r="OBE451" s="342"/>
      <c r="OBF451" s="342"/>
      <c r="OBG451" s="342"/>
      <c r="OBH451" s="342"/>
      <c r="OBI451" s="342"/>
      <c r="OBJ451" s="342"/>
      <c r="OBK451" s="342"/>
      <c r="OBL451" s="342"/>
      <c r="OBM451" s="342"/>
      <c r="OBN451" s="342"/>
      <c r="OBO451" s="342"/>
      <c r="OBP451" s="342"/>
      <c r="OBQ451" s="342"/>
      <c r="OBR451" s="342"/>
      <c r="OBS451" s="342"/>
      <c r="OBT451" s="342"/>
      <c r="OBU451" s="342"/>
      <c r="OBV451" s="342"/>
      <c r="OBW451" s="342"/>
      <c r="OBX451" s="342"/>
      <c r="OBY451" s="342"/>
      <c r="OBZ451" s="342"/>
      <c r="OCA451" s="342"/>
      <c r="OCB451" s="342"/>
      <c r="OCC451" s="342"/>
      <c r="OCD451" s="342"/>
      <c r="OCE451" s="342"/>
      <c r="OCF451" s="342"/>
      <c r="OCG451" s="342"/>
      <c r="OCH451" s="342"/>
      <c r="OCI451" s="342"/>
      <c r="OCJ451" s="342"/>
      <c r="OCK451" s="342"/>
      <c r="OCL451" s="342"/>
      <c r="OCM451" s="342"/>
      <c r="OCN451" s="342"/>
      <c r="OCO451" s="342"/>
      <c r="OCP451" s="342"/>
      <c r="OCQ451" s="342"/>
      <c r="OCR451" s="342"/>
      <c r="OCS451" s="342"/>
      <c r="OCT451" s="342"/>
      <c r="OCU451" s="342"/>
      <c r="OCV451" s="342"/>
      <c r="OCW451" s="342"/>
      <c r="OCX451" s="342"/>
      <c r="OCY451" s="342"/>
      <c r="OCZ451" s="342"/>
      <c r="ODA451" s="342"/>
      <c r="ODB451" s="342"/>
      <c r="ODC451" s="342"/>
      <c r="ODD451" s="342"/>
      <c r="ODE451" s="342"/>
      <c r="ODF451" s="342"/>
      <c r="ODG451" s="342"/>
      <c r="ODH451" s="342"/>
      <c r="ODI451" s="342"/>
      <c r="ODJ451" s="342"/>
      <c r="ODK451" s="342"/>
      <c r="ODL451" s="342"/>
      <c r="ODM451" s="342"/>
      <c r="ODN451" s="342"/>
      <c r="ODO451" s="342"/>
      <c r="ODP451" s="342"/>
      <c r="ODQ451" s="342"/>
      <c r="ODR451" s="342"/>
      <c r="ODS451" s="342"/>
      <c r="ODT451" s="342"/>
      <c r="ODU451" s="342"/>
      <c r="ODV451" s="342"/>
      <c r="ODW451" s="342"/>
      <c r="ODX451" s="342"/>
      <c r="ODY451" s="342"/>
      <c r="ODZ451" s="342"/>
      <c r="OEA451" s="342"/>
      <c r="OEB451" s="342"/>
      <c r="OEC451" s="342"/>
      <c r="OED451" s="342"/>
      <c r="OEE451" s="342"/>
      <c r="OEF451" s="342"/>
      <c r="OEG451" s="342"/>
      <c r="OEH451" s="342"/>
      <c r="OEI451" s="342"/>
      <c r="OEJ451" s="342"/>
      <c r="OEK451" s="342"/>
      <c r="OEL451" s="342"/>
      <c r="OEM451" s="342"/>
      <c r="OEN451" s="342"/>
      <c r="OEO451" s="342"/>
      <c r="OEP451" s="342"/>
      <c r="OEQ451" s="342"/>
      <c r="OER451" s="342"/>
      <c r="OES451" s="342"/>
      <c r="OET451" s="342"/>
      <c r="OEU451" s="342"/>
      <c r="OEV451" s="342"/>
      <c r="OEW451" s="342"/>
      <c r="OEX451" s="342"/>
      <c r="OEY451" s="342"/>
      <c r="OEZ451" s="342"/>
      <c r="OFA451" s="342"/>
      <c r="OFB451" s="342"/>
      <c r="OFC451" s="342"/>
      <c r="OFD451" s="342"/>
      <c r="OFE451" s="342"/>
      <c r="OFF451" s="342"/>
      <c r="OFG451" s="342"/>
      <c r="OFH451" s="342"/>
      <c r="OFI451" s="342"/>
      <c r="OFJ451" s="342"/>
      <c r="OFK451" s="342"/>
      <c r="OFL451" s="342"/>
      <c r="OFM451" s="342"/>
      <c r="OFN451" s="342"/>
      <c r="OFO451" s="342"/>
      <c r="OFP451" s="342"/>
      <c r="OFQ451" s="342"/>
      <c r="OFR451" s="342"/>
      <c r="OFS451" s="342"/>
      <c r="OFT451" s="342"/>
      <c r="OFU451" s="342"/>
      <c r="OFV451" s="342"/>
      <c r="OFW451" s="342"/>
      <c r="OFX451" s="342"/>
      <c r="OFY451" s="342"/>
      <c r="OFZ451" s="342"/>
      <c r="OGA451" s="342"/>
      <c r="OGB451" s="342"/>
      <c r="OGC451" s="342"/>
      <c r="OGD451" s="342"/>
      <c r="OGE451" s="342"/>
      <c r="OGF451" s="342"/>
      <c r="OGG451" s="342"/>
      <c r="OGH451" s="342"/>
      <c r="OGI451" s="342"/>
      <c r="OGJ451" s="342"/>
      <c r="OGK451" s="342"/>
      <c r="OGL451" s="342"/>
      <c r="OGM451" s="342"/>
      <c r="OGN451" s="342"/>
      <c r="OGO451" s="342"/>
      <c r="OGP451" s="342"/>
      <c r="OGQ451" s="342"/>
      <c r="OGR451" s="342"/>
      <c r="OGS451" s="342"/>
      <c r="OGT451" s="342"/>
      <c r="OGU451" s="342"/>
      <c r="OGV451" s="342"/>
      <c r="OGW451" s="342"/>
      <c r="OGX451" s="342"/>
      <c r="OGY451" s="342"/>
      <c r="OGZ451" s="342"/>
      <c r="OHA451" s="342"/>
      <c r="OHB451" s="342"/>
      <c r="OHC451" s="342"/>
      <c r="OHD451" s="342"/>
      <c r="OHE451" s="342"/>
      <c r="OHF451" s="342"/>
      <c r="OHG451" s="342"/>
      <c r="OHH451" s="342"/>
      <c r="OHI451" s="342"/>
      <c r="OHJ451" s="342"/>
      <c r="OHK451" s="342"/>
      <c r="OHL451" s="342"/>
      <c r="OHM451" s="342"/>
      <c r="OHN451" s="342"/>
      <c r="OHO451" s="342"/>
      <c r="OHP451" s="342"/>
      <c r="OHQ451" s="342"/>
      <c r="OHR451" s="342"/>
      <c r="OHS451" s="342"/>
      <c r="OHT451" s="342"/>
      <c r="OHU451" s="342"/>
      <c r="OHV451" s="342"/>
      <c r="OHW451" s="342"/>
      <c r="OHX451" s="342"/>
      <c r="OHY451" s="342"/>
      <c r="OHZ451" s="342"/>
      <c r="OIA451" s="342"/>
      <c r="OIB451" s="342"/>
      <c r="OIC451" s="342"/>
      <c r="OID451" s="342"/>
      <c r="OIE451" s="342"/>
      <c r="OIF451" s="342"/>
      <c r="OIG451" s="342"/>
      <c r="OIH451" s="342"/>
      <c r="OII451" s="342"/>
      <c r="OIJ451" s="342"/>
      <c r="OIK451" s="342"/>
      <c r="OIL451" s="342"/>
      <c r="OIM451" s="342"/>
      <c r="OIN451" s="342"/>
      <c r="OIO451" s="342"/>
      <c r="OIP451" s="342"/>
      <c r="OIQ451" s="342"/>
      <c r="OIR451" s="342"/>
      <c r="OIS451" s="342"/>
      <c r="OIT451" s="342"/>
      <c r="OIU451" s="342"/>
      <c r="OIV451" s="342"/>
      <c r="OIW451" s="342"/>
      <c r="OIX451" s="342"/>
      <c r="OIY451" s="342"/>
      <c r="OIZ451" s="342"/>
      <c r="OJA451" s="342"/>
      <c r="OJB451" s="342"/>
      <c r="OJC451" s="342"/>
      <c r="OJD451" s="342"/>
      <c r="OJE451" s="342"/>
      <c r="OJF451" s="342"/>
      <c r="OJG451" s="342"/>
      <c r="OJH451" s="342"/>
      <c r="OJI451" s="342"/>
      <c r="OJJ451" s="342"/>
      <c r="OJK451" s="342"/>
      <c r="OJL451" s="342"/>
      <c r="OJM451" s="342"/>
      <c r="OJN451" s="342"/>
      <c r="OJO451" s="342"/>
      <c r="OJP451" s="342"/>
      <c r="OJQ451" s="342"/>
      <c r="OJR451" s="342"/>
      <c r="OJS451" s="342"/>
      <c r="OJT451" s="342"/>
      <c r="OJU451" s="342"/>
      <c r="OJV451" s="342"/>
      <c r="OJW451" s="342"/>
      <c r="OJX451" s="342"/>
      <c r="OJY451" s="342"/>
      <c r="OJZ451" s="342"/>
      <c r="OKA451" s="342"/>
      <c r="OKB451" s="342"/>
      <c r="OKC451" s="342"/>
      <c r="OKD451" s="342"/>
      <c r="OKE451" s="342"/>
      <c r="OKF451" s="342"/>
      <c r="OKG451" s="342"/>
      <c r="OKH451" s="342"/>
      <c r="OKI451" s="342"/>
      <c r="OKJ451" s="342"/>
      <c r="OKK451" s="342"/>
      <c r="OKL451" s="342"/>
      <c r="OKM451" s="342"/>
      <c r="OKN451" s="342"/>
      <c r="OKO451" s="342"/>
      <c r="OKP451" s="342"/>
      <c r="OKQ451" s="342"/>
      <c r="OKR451" s="342"/>
      <c r="OKS451" s="342"/>
      <c r="OKT451" s="342"/>
      <c r="OKU451" s="342"/>
      <c r="OKV451" s="342"/>
      <c r="OKW451" s="342"/>
      <c r="OKX451" s="342"/>
      <c r="OKY451" s="342"/>
      <c r="OKZ451" s="342"/>
      <c r="OLA451" s="342"/>
      <c r="OLB451" s="342"/>
      <c r="OLC451" s="342"/>
      <c r="OLD451" s="342"/>
      <c r="OLE451" s="342"/>
      <c r="OLF451" s="342"/>
      <c r="OLG451" s="342"/>
      <c r="OLH451" s="342"/>
      <c r="OLI451" s="342"/>
      <c r="OLJ451" s="342"/>
      <c r="OLK451" s="342"/>
      <c r="OLL451" s="342"/>
      <c r="OLM451" s="342"/>
      <c r="OLN451" s="342"/>
      <c r="OLO451" s="342"/>
      <c r="OLP451" s="342"/>
      <c r="OLQ451" s="342"/>
      <c r="OLR451" s="342"/>
      <c r="OLS451" s="342"/>
      <c r="OLT451" s="342"/>
      <c r="OLU451" s="342"/>
      <c r="OLV451" s="342"/>
      <c r="OLW451" s="342"/>
      <c r="OLX451" s="342"/>
      <c r="OLY451" s="342"/>
      <c r="OLZ451" s="342"/>
      <c r="OMA451" s="342"/>
      <c r="OMB451" s="342"/>
      <c r="OMC451" s="342"/>
      <c r="OMD451" s="342"/>
      <c r="OME451" s="342"/>
      <c r="OMF451" s="342"/>
      <c r="OMG451" s="342"/>
      <c r="OMH451" s="342"/>
      <c r="OMI451" s="342"/>
      <c r="OMJ451" s="342"/>
      <c r="OMK451" s="342"/>
      <c r="OML451" s="342"/>
      <c r="OMM451" s="342"/>
      <c r="OMN451" s="342"/>
      <c r="OMO451" s="342"/>
      <c r="OMP451" s="342"/>
      <c r="OMQ451" s="342"/>
      <c r="OMR451" s="342"/>
      <c r="OMS451" s="342"/>
      <c r="OMT451" s="342"/>
      <c r="OMU451" s="342"/>
      <c r="OMV451" s="342"/>
      <c r="OMW451" s="342"/>
      <c r="OMX451" s="342"/>
      <c r="OMY451" s="342"/>
      <c r="OMZ451" s="342"/>
      <c r="ONA451" s="342"/>
      <c r="ONB451" s="342"/>
      <c r="ONC451" s="342"/>
      <c r="OND451" s="342"/>
      <c r="ONE451" s="342"/>
      <c r="ONF451" s="342"/>
      <c r="ONG451" s="342"/>
      <c r="ONH451" s="342"/>
      <c r="ONI451" s="342"/>
      <c r="ONJ451" s="342"/>
      <c r="ONK451" s="342"/>
      <c r="ONL451" s="342"/>
      <c r="ONM451" s="342"/>
      <c r="ONN451" s="342"/>
      <c r="ONO451" s="342"/>
      <c r="ONP451" s="342"/>
      <c r="ONQ451" s="342"/>
      <c r="ONR451" s="342"/>
      <c r="ONS451" s="342"/>
      <c r="ONT451" s="342"/>
      <c r="ONU451" s="342"/>
      <c r="ONV451" s="342"/>
      <c r="ONW451" s="342"/>
      <c r="ONX451" s="342"/>
      <c r="ONY451" s="342"/>
      <c r="ONZ451" s="342"/>
      <c r="OOA451" s="342"/>
      <c r="OOB451" s="342"/>
      <c r="OOC451" s="342"/>
      <c r="OOD451" s="342"/>
      <c r="OOE451" s="342"/>
      <c r="OOF451" s="342"/>
      <c r="OOG451" s="342"/>
      <c r="OOH451" s="342"/>
      <c r="OOI451" s="342"/>
      <c r="OOJ451" s="342"/>
      <c r="OOK451" s="342"/>
      <c r="OOL451" s="342"/>
      <c r="OOM451" s="342"/>
      <c r="OON451" s="342"/>
      <c r="OOO451" s="342"/>
      <c r="OOP451" s="342"/>
      <c r="OOQ451" s="342"/>
      <c r="OOR451" s="342"/>
      <c r="OOS451" s="342"/>
      <c r="OOT451" s="342"/>
      <c r="OOU451" s="342"/>
      <c r="OOV451" s="342"/>
      <c r="OOW451" s="342"/>
      <c r="OOX451" s="342"/>
      <c r="OOY451" s="342"/>
      <c r="OOZ451" s="342"/>
      <c r="OPA451" s="342"/>
      <c r="OPB451" s="342"/>
      <c r="OPC451" s="342"/>
      <c r="OPD451" s="342"/>
      <c r="OPE451" s="342"/>
      <c r="OPF451" s="342"/>
      <c r="OPG451" s="342"/>
      <c r="OPH451" s="342"/>
      <c r="OPI451" s="342"/>
      <c r="OPJ451" s="342"/>
      <c r="OPK451" s="342"/>
      <c r="OPL451" s="342"/>
      <c r="OPM451" s="342"/>
      <c r="OPN451" s="342"/>
      <c r="OPO451" s="342"/>
      <c r="OPP451" s="342"/>
      <c r="OPQ451" s="342"/>
      <c r="OPR451" s="342"/>
      <c r="OPS451" s="342"/>
      <c r="OPT451" s="342"/>
      <c r="OPU451" s="342"/>
      <c r="OPV451" s="342"/>
      <c r="OPW451" s="342"/>
      <c r="OPX451" s="342"/>
      <c r="OPY451" s="342"/>
      <c r="OPZ451" s="342"/>
      <c r="OQA451" s="342"/>
      <c r="OQB451" s="342"/>
      <c r="OQC451" s="342"/>
      <c r="OQD451" s="342"/>
      <c r="OQE451" s="342"/>
      <c r="OQF451" s="342"/>
      <c r="OQG451" s="342"/>
      <c r="OQH451" s="342"/>
      <c r="OQI451" s="342"/>
      <c r="OQJ451" s="342"/>
      <c r="OQK451" s="342"/>
      <c r="OQL451" s="342"/>
      <c r="OQM451" s="342"/>
      <c r="OQN451" s="342"/>
      <c r="OQO451" s="342"/>
      <c r="OQP451" s="342"/>
      <c r="OQQ451" s="342"/>
      <c r="OQR451" s="342"/>
      <c r="OQS451" s="342"/>
      <c r="OQT451" s="342"/>
      <c r="OQU451" s="342"/>
      <c r="OQV451" s="342"/>
      <c r="OQW451" s="342"/>
      <c r="OQX451" s="342"/>
      <c r="OQY451" s="342"/>
      <c r="OQZ451" s="342"/>
      <c r="ORA451" s="342"/>
      <c r="ORB451" s="342"/>
      <c r="ORC451" s="342"/>
      <c r="ORD451" s="342"/>
      <c r="ORE451" s="342"/>
      <c r="ORF451" s="342"/>
      <c r="ORG451" s="342"/>
      <c r="ORH451" s="342"/>
      <c r="ORI451" s="342"/>
      <c r="ORJ451" s="342"/>
      <c r="ORK451" s="342"/>
      <c r="ORL451" s="342"/>
      <c r="ORM451" s="342"/>
      <c r="ORN451" s="342"/>
      <c r="ORO451" s="342"/>
      <c r="ORP451" s="342"/>
      <c r="ORQ451" s="342"/>
      <c r="ORR451" s="342"/>
      <c r="ORS451" s="342"/>
      <c r="ORT451" s="342"/>
      <c r="ORU451" s="342"/>
      <c r="ORV451" s="342"/>
      <c r="ORW451" s="342"/>
      <c r="ORX451" s="342"/>
      <c r="ORY451" s="342"/>
      <c r="ORZ451" s="342"/>
      <c r="OSA451" s="342"/>
      <c r="OSB451" s="342"/>
      <c r="OSC451" s="342"/>
      <c r="OSD451" s="342"/>
      <c r="OSE451" s="342"/>
      <c r="OSF451" s="342"/>
      <c r="OSG451" s="342"/>
      <c r="OSH451" s="342"/>
      <c r="OSI451" s="342"/>
      <c r="OSJ451" s="342"/>
      <c r="OSK451" s="342"/>
      <c r="OSL451" s="342"/>
      <c r="OSM451" s="342"/>
      <c r="OSN451" s="342"/>
      <c r="OSO451" s="342"/>
      <c r="OSP451" s="342"/>
      <c r="OSQ451" s="342"/>
      <c r="OSR451" s="342"/>
      <c r="OSS451" s="342"/>
      <c r="OST451" s="342"/>
      <c r="OSU451" s="342"/>
      <c r="OSV451" s="342"/>
      <c r="OSW451" s="342"/>
      <c r="OSX451" s="342"/>
      <c r="OSY451" s="342"/>
      <c r="OSZ451" s="342"/>
      <c r="OTA451" s="342"/>
      <c r="OTB451" s="342"/>
      <c r="OTC451" s="342"/>
      <c r="OTD451" s="342"/>
      <c r="OTE451" s="342"/>
      <c r="OTF451" s="342"/>
      <c r="OTG451" s="342"/>
      <c r="OTH451" s="342"/>
      <c r="OTI451" s="342"/>
      <c r="OTJ451" s="342"/>
      <c r="OTK451" s="342"/>
      <c r="OTL451" s="342"/>
      <c r="OTM451" s="342"/>
      <c r="OTN451" s="342"/>
      <c r="OTO451" s="342"/>
      <c r="OTP451" s="342"/>
      <c r="OTQ451" s="342"/>
      <c r="OTR451" s="342"/>
      <c r="OTS451" s="342"/>
      <c r="OTT451" s="342"/>
      <c r="OTU451" s="342"/>
      <c r="OTV451" s="342"/>
      <c r="OTW451" s="342"/>
      <c r="OTX451" s="342"/>
      <c r="OTY451" s="342"/>
      <c r="OTZ451" s="342"/>
      <c r="OUA451" s="342"/>
      <c r="OUB451" s="342"/>
      <c r="OUC451" s="342"/>
      <c r="OUD451" s="342"/>
      <c r="OUE451" s="342"/>
      <c r="OUF451" s="342"/>
      <c r="OUG451" s="342"/>
      <c r="OUH451" s="342"/>
      <c r="OUI451" s="342"/>
      <c r="OUJ451" s="342"/>
      <c r="OUK451" s="342"/>
      <c r="OUL451" s="342"/>
      <c r="OUM451" s="342"/>
      <c r="OUN451" s="342"/>
      <c r="OUO451" s="342"/>
      <c r="OUP451" s="342"/>
      <c r="OUQ451" s="342"/>
      <c r="OUR451" s="342"/>
      <c r="OUS451" s="342"/>
      <c r="OUT451" s="342"/>
      <c r="OUU451" s="342"/>
      <c r="OUV451" s="342"/>
      <c r="OUW451" s="342"/>
      <c r="OUX451" s="342"/>
      <c r="OUY451" s="342"/>
      <c r="OUZ451" s="342"/>
      <c r="OVA451" s="342"/>
      <c r="OVB451" s="342"/>
      <c r="OVC451" s="342"/>
      <c r="OVD451" s="342"/>
      <c r="OVE451" s="342"/>
      <c r="OVF451" s="342"/>
      <c r="OVG451" s="342"/>
      <c r="OVH451" s="342"/>
      <c r="OVI451" s="342"/>
      <c r="OVJ451" s="342"/>
      <c r="OVK451" s="342"/>
      <c r="OVL451" s="342"/>
      <c r="OVM451" s="342"/>
      <c r="OVN451" s="342"/>
      <c r="OVO451" s="342"/>
      <c r="OVP451" s="342"/>
      <c r="OVQ451" s="342"/>
      <c r="OVR451" s="342"/>
      <c r="OVS451" s="342"/>
      <c r="OVT451" s="342"/>
      <c r="OVU451" s="342"/>
      <c r="OVV451" s="342"/>
      <c r="OVW451" s="342"/>
      <c r="OVX451" s="342"/>
      <c r="OVY451" s="342"/>
      <c r="OVZ451" s="342"/>
      <c r="OWA451" s="342"/>
      <c r="OWB451" s="342"/>
      <c r="OWC451" s="342"/>
      <c r="OWD451" s="342"/>
      <c r="OWE451" s="342"/>
      <c r="OWF451" s="342"/>
      <c r="OWG451" s="342"/>
      <c r="OWH451" s="342"/>
      <c r="OWI451" s="342"/>
      <c r="OWJ451" s="342"/>
      <c r="OWK451" s="342"/>
      <c r="OWL451" s="342"/>
      <c r="OWM451" s="342"/>
      <c r="OWN451" s="342"/>
      <c r="OWO451" s="342"/>
      <c r="OWP451" s="342"/>
      <c r="OWQ451" s="342"/>
      <c r="OWR451" s="342"/>
      <c r="OWS451" s="342"/>
      <c r="OWT451" s="342"/>
      <c r="OWU451" s="342"/>
      <c r="OWV451" s="342"/>
      <c r="OWW451" s="342"/>
      <c r="OWX451" s="342"/>
      <c r="OWY451" s="342"/>
      <c r="OWZ451" s="342"/>
      <c r="OXA451" s="342"/>
      <c r="OXB451" s="342"/>
      <c r="OXC451" s="342"/>
      <c r="OXD451" s="342"/>
      <c r="OXE451" s="342"/>
      <c r="OXF451" s="342"/>
      <c r="OXG451" s="342"/>
      <c r="OXH451" s="342"/>
      <c r="OXI451" s="342"/>
      <c r="OXJ451" s="342"/>
      <c r="OXK451" s="342"/>
      <c r="OXL451" s="342"/>
      <c r="OXM451" s="342"/>
      <c r="OXN451" s="342"/>
      <c r="OXO451" s="342"/>
      <c r="OXP451" s="342"/>
      <c r="OXQ451" s="342"/>
      <c r="OXR451" s="342"/>
      <c r="OXS451" s="342"/>
      <c r="OXT451" s="342"/>
      <c r="OXU451" s="342"/>
      <c r="OXV451" s="342"/>
      <c r="OXW451" s="342"/>
      <c r="OXX451" s="342"/>
      <c r="OXY451" s="342"/>
      <c r="OXZ451" s="342"/>
      <c r="OYA451" s="342"/>
      <c r="OYB451" s="342"/>
      <c r="OYC451" s="342"/>
      <c r="OYD451" s="342"/>
      <c r="OYE451" s="342"/>
      <c r="OYF451" s="342"/>
      <c r="OYG451" s="342"/>
      <c r="OYH451" s="342"/>
      <c r="OYI451" s="342"/>
      <c r="OYJ451" s="342"/>
      <c r="OYK451" s="342"/>
      <c r="OYL451" s="342"/>
      <c r="OYM451" s="342"/>
      <c r="OYN451" s="342"/>
      <c r="OYO451" s="342"/>
      <c r="OYP451" s="342"/>
      <c r="OYQ451" s="342"/>
      <c r="OYR451" s="342"/>
      <c r="OYS451" s="342"/>
      <c r="OYT451" s="342"/>
      <c r="OYU451" s="342"/>
      <c r="OYV451" s="342"/>
      <c r="OYW451" s="342"/>
      <c r="OYX451" s="342"/>
      <c r="OYY451" s="342"/>
      <c r="OYZ451" s="342"/>
      <c r="OZA451" s="342"/>
      <c r="OZB451" s="342"/>
      <c r="OZC451" s="342"/>
      <c r="OZD451" s="342"/>
      <c r="OZE451" s="342"/>
      <c r="OZF451" s="342"/>
      <c r="OZG451" s="342"/>
      <c r="OZH451" s="342"/>
      <c r="OZI451" s="342"/>
      <c r="OZJ451" s="342"/>
      <c r="OZK451" s="342"/>
      <c r="OZL451" s="342"/>
      <c r="OZM451" s="342"/>
      <c r="OZN451" s="342"/>
      <c r="OZO451" s="342"/>
      <c r="OZP451" s="342"/>
      <c r="OZQ451" s="342"/>
      <c r="OZR451" s="342"/>
      <c r="OZS451" s="342"/>
      <c r="OZT451" s="342"/>
      <c r="OZU451" s="342"/>
      <c r="OZV451" s="342"/>
      <c r="OZW451" s="342"/>
      <c r="OZX451" s="342"/>
      <c r="OZY451" s="342"/>
      <c r="OZZ451" s="342"/>
      <c r="PAA451" s="342"/>
      <c r="PAB451" s="342"/>
      <c r="PAC451" s="342"/>
      <c r="PAD451" s="342"/>
      <c r="PAE451" s="342"/>
      <c r="PAF451" s="342"/>
      <c r="PAG451" s="342"/>
      <c r="PAH451" s="342"/>
      <c r="PAI451" s="342"/>
      <c r="PAJ451" s="342"/>
      <c r="PAK451" s="342"/>
      <c r="PAL451" s="342"/>
      <c r="PAM451" s="342"/>
      <c r="PAN451" s="342"/>
      <c r="PAO451" s="342"/>
      <c r="PAP451" s="342"/>
      <c r="PAQ451" s="342"/>
      <c r="PAR451" s="342"/>
      <c r="PAS451" s="342"/>
      <c r="PAT451" s="342"/>
      <c r="PAU451" s="342"/>
      <c r="PAV451" s="342"/>
      <c r="PAW451" s="342"/>
      <c r="PAX451" s="342"/>
      <c r="PAY451" s="342"/>
      <c r="PAZ451" s="342"/>
      <c r="PBA451" s="342"/>
      <c r="PBB451" s="342"/>
      <c r="PBC451" s="342"/>
      <c r="PBD451" s="342"/>
      <c r="PBE451" s="342"/>
      <c r="PBF451" s="342"/>
      <c r="PBG451" s="342"/>
      <c r="PBH451" s="342"/>
      <c r="PBI451" s="342"/>
      <c r="PBJ451" s="342"/>
      <c r="PBK451" s="342"/>
      <c r="PBL451" s="342"/>
      <c r="PBM451" s="342"/>
      <c r="PBN451" s="342"/>
      <c r="PBO451" s="342"/>
      <c r="PBP451" s="342"/>
      <c r="PBQ451" s="342"/>
      <c r="PBR451" s="342"/>
      <c r="PBS451" s="342"/>
      <c r="PBT451" s="342"/>
      <c r="PBU451" s="342"/>
      <c r="PBV451" s="342"/>
      <c r="PBW451" s="342"/>
      <c r="PBX451" s="342"/>
      <c r="PBY451" s="342"/>
      <c r="PBZ451" s="342"/>
      <c r="PCA451" s="342"/>
      <c r="PCB451" s="342"/>
      <c r="PCC451" s="342"/>
      <c r="PCD451" s="342"/>
      <c r="PCE451" s="342"/>
      <c r="PCF451" s="342"/>
      <c r="PCG451" s="342"/>
      <c r="PCH451" s="342"/>
      <c r="PCI451" s="342"/>
      <c r="PCJ451" s="342"/>
      <c r="PCK451" s="342"/>
      <c r="PCL451" s="342"/>
      <c r="PCM451" s="342"/>
      <c r="PCN451" s="342"/>
      <c r="PCO451" s="342"/>
      <c r="PCP451" s="342"/>
      <c r="PCQ451" s="342"/>
      <c r="PCR451" s="342"/>
      <c r="PCS451" s="342"/>
      <c r="PCT451" s="342"/>
      <c r="PCU451" s="342"/>
      <c r="PCV451" s="342"/>
      <c r="PCW451" s="342"/>
      <c r="PCX451" s="342"/>
      <c r="PCY451" s="342"/>
      <c r="PCZ451" s="342"/>
      <c r="PDA451" s="342"/>
      <c r="PDB451" s="342"/>
      <c r="PDC451" s="342"/>
      <c r="PDD451" s="342"/>
      <c r="PDE451" s="342"/>
      <c r="PDF451" s="342"/>
      <c r="PDG451" s="342"/>
      <c r="PDH451" s="342"/>
      <c r="PDI451" s="342"/>
      <c r="PDJ451" s="342"/>
      <c r="PDK451" s="342"/>
      <c r="PDL451" s="342"/>
      <c r="PDM451" s="342"/>
      <c r="PDN451" s="342"/>
      <c r="PDO451" s="342"/>
      <c r="PDP451" s="342"/>
      <c r="PDQ451" s="342"/>
      <c r="PDR451" s="342"/>
      <c r="PDS451" s="342"/>
      <c r="PDT451" s="342"/>
      <c r="PDU451" s="342"/>
      <c r="PDV451" s="342"/>
      <c r="PDW451" s="342"/>
      <c r="PDX451" s="342"/>
      <c r="PDY451" s="342"/>
      <c r="PDZ451" s="342"/>
      <c r="PEA451" s="342"/>
      <c r="PEB451" s="342"/>
      <c r="PEC451" s="342"/>
      <c r="PED451" s="342"/>
      <c r="PEE451" s="342"/>
      <c r="PEF451" s="342"/>
      <c r="PEG451" s="342"/>
      <c r="PEH451" s="342"/>
      <c r="PEI451" s="342"/>
      <c r="PEJ451" s="342"/>
      <c r="PEK451" s="342"/>
      <c r="PEL451" s="342"/>
      <c r="PEM451" s="342"/>
      <c r="PEN451" s="342"/>
      <c r="PEO451" s="342"/>
      <c r="PEP451" s="342"/>
      <c r="PEQ451" s="342"/>
      <c r="PER451" s="342"/>
      <c r="PES451" s="342"/>
      <c r="PET451" s="342"/>
      <c r="PEU451" s="342"/>
      <c r="PEV451" s="342"/>
      <c r="PEW451" s="342"/>
      <c r="PEX451" s="342"/>
      <c r="PEY451" s="342"/>
      <c r="PEZ451" s="342"/>
      <c r="PFA451" s="342"/>
      <c r="PFB451" s="342"/>
      <c r="PFC451" s="342"/>
      <c r="PFD451" s="342"/>
      <c r="PFE451" s="342"/>
      <c r="PFF451" s="342"/>
      <c r="PFG451" s="342"/>
      <c r="PFH451" s="342"/>
      <c r="PFI451" s="342"/>
      <c r="PFJ451" s="342"/>
      <c r="PFK451" s="342"/>
      <c r="PFL451" s="342"/>
      <c r="PFM451" s="342"/>
      <c r="PFN451" s="342"/>
      <c r="PFO451" s="342"/>
      <c r="PFP451" s="342"/>
      <c r="PFQ451" s="342"/>
      <c r="PFR451" s="342"/>
      <c r="PFS451" s="342"/>
      <c r="PFT451" s="342"/>
      <c r="PFU451" s="342"/>
      <c r="PFV451" s="342"/>
      <c r="PFW451" s="342"/>
      <c r="PFX451" s="342"/>
      <c r="PFY451" s="342"/>
      <c r="PFZ451" s="342"/>
      <c r="PGA451" s="342"/>
      <c r="PGB451" s="342"/>
      <c r="PGC451" s="342"/>
      <c r="PGD451" s="342"/>
      <c r="PGE451" s="342"/>
      <c r="PGF451" s="342"/>
      <c r="PGG451" s="342"/>
      <c r="PGH451" s="342"/>
      <c r="PGI451" s="342"/>
      <c r="PGJ451" s="342"/>
      <c r="PGK451" s="342"/>
      <c r="PGL451" s="342"/>
      <c r="PGM451" s="342"/>
      <c r="PGN451" s="342"/>
      <c r="PGO451" s="342"/>
      <c r="PGP451" s="342"/>
      <c r="PGQ451" s="342"/>
      <c r="PGR451" s="342"/>
      <c r="PGS451" s="342"/>
      <c r="PGT451" s="342"/>
      <c r="PGU451" s="342"/>
      <c r="PGV451" s="342"/>
      <c r="PGW451" s="342"/>
      <c r="PGX451" s="342"/>
      <c r="PGY451" s="342"/>
      <c r="PGZ451" s="342"/>
      <c r="PHA451" s="342"/>
      <c r="PHB451" s="342"/>
      <c r="PHC451" s="342"/>
      <c r="PHD451" s="342"/>
      <c r="PHE451" s="342"/>
      <c r="PHF451" s="342"/>
      <c r="PHG451" s="342"/>
      <c r="PHH451" s="342"/>
      <c r="PHI451" s="342"/>
      <c r="PHJ451" s="342"/>
      <c r="PHK451" s="342"/>
      <c r="PHL451" s="342"/>
      <c r="PHM451" s="342"/>
      <c r="PHN451" s="342"/>
      <c r="PHO451" s="342"/>
      <c r="PHP451" s="342"/>
      <c r="PHQ451" s="342"/>
      <c r="PHR451" s="342"/>
      <c r="PHS451" s="342"/>
      <c r="PHT451" s="342"/>
      <c r="PHU451" s="342"/>
      <c r="PHV451" s="342"/>
      <c r="PHW451" s="342"/>
      <c r="PHX451" s="342"/>
      <c r="PHY451" s="342"/>
      <c r="PHZ451" s="342"/>
      <c r="PIA451" s="342"/>
      <c r="PIB451" s="342"/>
      <c r="PIC451" s="342"/>
      <c r="PID451" s="342"/>
      <c r="PIE451" s="342"/>
      <c r="PIF451" s="342"/>
      <c r="PIG451" s="342"/>
      <c r="PIH451" s="342"/>
      <c r="PII451" s="342"/>
      <c r="PIJ451" s="342"/>
      <c r="PIK451" s="342"/>
      <c r="PIL451" s="342"/>
      <c r="PIM451" s="342"/>
      <c r="PIN451" s="342"/>
      <c r="PIO451" s="342"/>
      <c r="PIP451" s="342"/>
      <c r="PIQ451" s="342"/>
      <c r="PIR451" s="342"/>
      <c r="PIS451" s="342"/>
      <c r="PIT451" s="342"/>
      <c r="PIU451" s="342"/>
      <c r="PIV451" s="342"/>
      <c r="PIW451" s="342"/>
      <c r="PIX451" s="342"/>
      <c r="PIY451" s="342"/>
      <c r="PIZ451" s="342"/>
      <c r="PJA451" s="342"/>
      <c r="PJB451" s="342"/>
      <c r="PJC451" s="342"/>
      <c r="PJD451" s="342"/>
      <c r="PJE451" s="342"/>
      <c r="PJF451" s="342"/>
      <c r="PJG451" s="342"/>
      <c r="PJH451" s="342"/>
      <c r="PJI451" s="342"/>
      <c r="PJJ451" s="342"/>
      <c r="PJK451" s="342"/>
      <c r="PJL451" s="342"/>
      <c r="PJM451" s="342"/>
      <c r="PJN451" s="342"/>
      <c r="PJO451" s="342"/>
      <c r="PJP451" s="342"/>
      <c r="PJQ451" s="342"/>
      <c r="PJR451" s="342"/>
      <c r="PJS451" s="342"/>
      <c r="PJT451" s="342"/>
      <c r="PJU451" s="342"/>
      <c r="PJV451" s="342"/>
      <c r="PJW451" s="342"/>
      <c r="PJX451" s="342"/>
      <c r="PJY451" s="342"/>
      <c r="PJZ451" s="342"/>
      <c r="PKA451" s="342"/>
      <c r="PKB451" s="342"/>
      <c r="PKC451" s="342"/>
      <c r="PKD451" s="342"/>
      <c r="PKE451" s="342"/>
      <c r="PKF451" s="342"/>
      <c r="PKG451" s="342"/>
      <c r="PKH451" s="342"/>
      <c r="PKI451" s="342"/>
      <c r="PKJ451" s="342"/>
      <c r="PKK451" s="342"/>
      <c r="PKL451" s="342"/>
      <c r="PKM451" s="342"/>
      <c r="PKN451" s="342"/>
      <c r="PKO451" s="342"/>
      <c r="PKP451" s="342"/>
      <c r="PKQ451" s="342"/>
      <c r="PKR451" s="342"/>
      <c r="PKS451" s="342"/>
      <c r="PKT451" s="342"/>
      <c r="PKU451" s="342"/>
      <c r="PKV451" s="342"/>
      <c r="PKW451" s="342"/>
      <c r="PKX451" s="342"/>
      <c r="PKY451" s="342"/>
      <c r="PKZ451" s="342"/>
      <c r="PLA451" s="342"/>
      <c r="PLB451" s="342"/>
      <c r="PLC451" s="342"/>
      <c r="PLD451" s="342"/>
      <c r="PLE451" s="342"/>
      <c r="PLF451" s="342"/>
      <c r="PLG451" s="342"/>
      <c r="PLH451" s="342"/>
      <c r="PLI451" s="342"/>
      <c r="PLJ451" s="342"/>
      <c r="PLK451" s="342"/>
      <c r="PLL451" s="342"/>
      <c r="PLM451" s="342"/>
      <c r="PLN451" s="342"/>
      <c r="PLO451" s="342"/>
      <c r="PLP451" s="342"/>
      <c r="PLQ451" s="342"/>
      <c r="PLR451" s="342"/>
      <c r="PLS451" s="342"/>
      <c r="PLT451" s="342"/>
      <c r="PLU451" s="342"/>
      <c r="PLV451" s="342"/>
      <c r="PLW451" s="342"/>
      <c r="PLX451" s="342"/>
      <c r="PLY451" s="342"/>
      <c r="PLZ451" s="342"/>
      <c r="PMA451" s="342"/>
      <c r="PMB451" s="342"/>
      <c r="PMC451" s="342"/>
      <c r="PMD451" s="342"/>
      <c r="PME451" s="342"/>
      <c r="PMF451" s="342"/>
      <c r="PMG451" s="342"/>
      <c r="PMH451" s="342"/>
      <c r="PMI451" s="342"/>
      <c r="PMJ451" s="342"/>
      <c r="PMK451" s="342"/>
      <c r="PML451" s="342"/>
      <c r="PMM451" s="342"/>
      <c r="PMN451" s="342"/>
      <c r="PMO451" s="342"/>
      <c r="PMP451" s="342"/>
      <c r="PMQ451" s="342"/>
      <c r="PMR451" s="342"/>
      <c r="PMS451" s="342"/>
      <c r="PMT451" s="342"/>
      <c r="PMU451" s="342"/>
      <c r="PMV451" s="342"/>
      <c r="PMW451" s="342"/>
      <c r="PMX451" s="342"/>
      <c r="PMY451" s="342"/>
      <c r="PMZ451" s="342"/>
      <c r="PNA451" s="342"/>
      <c r="PNB451" s="342"/>
      <c r="PNC451" s="342"/>
      <c r="PND451" s="342"/>
      <c r="PNE451" s="342"/>
      <c r="PNF451" s="342"/>
      <c r="PNG451" s="342"/>
      <c r="PNH451" s="342"/>
      <c r="PNI451" s="342"/>
      <c r="PNJ451" s="342"/>
      <c r="PNK451" s="342"/>
      <c r="PNL451" s="342"/>
      <c r="PNM451" s="342"/>
      <c r="PNN451" s="342"/>
      <c r="PNO451" s="342"/>
      <c r="PNP451" s="342"/>
      <c r="PNQ451" s="342"/>
      <c r="PNR451" s="342"/>
      <c r="PNS451" s="342"/>
      <c r="PNT451" s="342"/>
      <c r="PNU451" s="342"/>
      <c r="PNV451" s="342"/>
      <c r="PNW451" s="342"/>
      <c r="PNX451" s="342"/>
      <c r="PNY451" s="342"/>
      <c r="PNZ451" s="342"/>
      <c r="POA451" s="342"/>
      <c r="POB451" s="342"/>
      <c r="POC451" s="342"/>
      <c r="POD451" s="342"/>
      <c r="POE451" s="342"/>
      <c r="POF451" s="342"/>
      <c r="POG451" s="342"/>
      <c r="POH451" s="342"/>
      <c r="POI451" s="342"/>
      <c r="POJ451" s="342"/>
      <c r="POK451" s="342"/>
      <c r="POL451" s="342"/>
      <c r="POM451" s="342"/>
      <c r="PON451" s="342"/>
      <c r="POO451" s="342"/>
      <c r="POP451" s="342"/>
      <c r="POQ451" s="342"/>
      <c r="POR451" s="342"/>
      <c r="POS451" s="342"/>
      <c r="POT451" s="342"/>
      <c r="POU451" s="342"/>
      <c r="POV451" s="342"/>
      <c r="POW451" s="342"/>
      <c r="POX451" s="342"/>
      <c r="POY451" s="342"/>
      <c r="POZ451" s="342"/>
      <c r="PPA451" s="342"/>
      <c r="PPB451" s="342"/>
      <c r="PPC451" s="342"/>
      <c r="PPD451" s="342"/>
      <c r="PPE451" s="342"/>
      <c r="PPF451" s="342"/>
      <c r="PPG451" s="342"/>
      <c r="PPH451" s="342"/>
      <c r="PPI451" s="342"/>
      <c r="PPJ451" s="342"/>
      <c r="PPK451" s="342"/>
      <c r="PPL451" s="342"/>
      <c r="PPM451" s="342"/>
      <c r="PPN451" s="342"/>
      <c r="PPO451" s="342"/>
      <c r="PPP451" s="342"/>
      <c r="PPQ451" s="342"/>
      <c r="PPR451" s="342"/>
      <c r="PPS451" s="342"/>
      <c r="PPT451" s="342"/>
      <c r="PPU451" s="342"/>
      <c r="PPV451" s="342"/>
      <c r="PPW451" s="342"/>
      <c r="PPX451" s="342"/>
      <c r="PPY451" s="342"/>
      <c r="PPZ451" s="342"/>
      <c r="PQA451" s="342"/>
      <c r="PQB451" s="342"/>
      <c r="PQC451" s="342"/>
      <c r="PQD451" s="342"/>
      <c r="PQE451" s="342"/>
      <c r="PQF451" s="342"/>
      <c r="PQG451" s="342"/>
      <c r="PQH451" s="342"/>
      <c r="PQI451" s="342"/>
      <c r="PQJ451" s="342"/>
      <c r="PQK451" s="342"/>
      <c r="PQL451" s="342"/>
      <c r="PQM451" s="342"/>
      <c r="PQN451" s="342"/>
      <c r="PQO451" s="342"/>
      <c r="PQP451" s="342"/>
      <c r="PQQ451" s="342"/>
      <c r="PQR451" s="342"/>
      <c r="PQS451" s="342"/>
      <c r="PQT451" s="342"/>
      <c r="PQU451" s="342"/>
      <c r="PQV451" s="342"/>
      <c r="PQW451" s="342"/>
      <c r="PQX451" s="342"/>
      <c r="PQY451" s="342"/>
      <c r="PQZ451" s="342"/>
      <c r="PRA451" s="342"/>
      <c r="PRB451" s="342"/>
      <c r="PRC451" s="342"/>
      <c r="PRD451" s="342"/>
      <c r="PRE451" s="342"/>
      <c r="PRF451" s="342"/>
      <c r="PRG451" s="342"/>
      <c r="PRH451" s="342"/>
      <c r="PRI451" s="342"/>
      <c r="PRJ451" s="342"/>
      <c r="PRK451" s="342"/>
      <c r="PRL451" s="342"/>
      <c r="PRM451" s="342"/>
      <c r="PRN451" s="342"/>
      <c r="PRO451" s="342"/>
      <c r="PRP451" s="342"/>
      <c r="PRQ451" s="342"/>
      <c r="PRR451" s="342"/>
      <c r="PRS451" s="342"/>
      <c r="PRT451" s="342"/>
      <c r="PRU451" s="342"/>
      <c r="PRV451" s="342"/>
      <c r="PRW451" s="342"/>
      <c r="PRX451" s="342"/>
      <c r="PRY451" s="342"/>
      <c r="PRZ451" s="342"/>
      <c r="PSA451" s="342"/>
      <c r="PSB451" s="342"/>
      <c r="PSC451" s="342"/>
      <c r="PSD451" s="342"/>
      <c r="PSE451" s="342"/>
      <c r="PSF451" s="342"/>
      <c r="PSG451" s="342"/>
      <c r="PSH451" s="342"/>
      <c r="PSI451" s="342"/>
      <c r="PSJ451" s="342"/>
      <c r="PSK451" s="342"/>
      <c r="PSL451" s="342"/>
      <c r="PSM451" s="342"/>
      <c r="PSN451" s="342"/>
      <c r="PSO451" s="342"/>
      <c r="PSP451" s="342"/>
      <c r="PSQ451" s="342"/>
      <c r="PSR451" s="342"/>
      <c r="PSS451" s="342"/>
      <c r="PST451" s="342"/>
      <c r="PSU451" s="342"/>
      <c r="PSV451" s="342"/>
      <c r="PSW451" s="342"/>
      <c r="PSX451" s="342"/>
      <c r="PSY451" s="342"/>
      <c r="PSZ451" s="342"/>
      <c r="PTA451" s="342"/>
      <c r="PTB451" s="342"/>
      <c r="PTC451" s="342"/>
      <c r="PTD451" s="342"/>
      <c r="PTE451" s="342"/>
      <c r="PTF451" s="342"/>
      <c r="PTG451" s="342"/>
      <c r="PTH451" s="342"/>
      <c r="PTI451" s="342"/>
      <c r="PTJ451" s="342"/>
      <c r="PTK451" s="342"/>
      <c r="PTL451" s="342"/>
      <c r="PTM451" s="342"/>
      <c r="PTN451" s="342"/>
      <c r="PTO451" s="342"/>
      <c r="PTP451" s="342"/>
      <c r="PTQ451" s="342"/>
      <c r="PTR451" s="342"/>
      <c r="PTS451" s="342"/>
      <c r="PTT451" s="342"/>
      <c r="PTU451" s="342"/>
      <c r="PTV451" s="342"/>
      <c r="PTW451" s="342"/>
      <c r="PTX451" s="342"/>
      <c r="PTY451" s="342"/>
      <c r="PTZ451" s="342"/>
      <c r="PUA451" s="342"/>
      <c r="PUB451" s="342"/>
      <c r="PUC451" s="342"/>
      <c r="PUD451" s="342"/>
      <c r="PUE451" s="342"/>
      <c r="PUF451" s="342"/>
      <c r="PUG451" s="342"/>
      <c r="PUH451" s="342"/>
      <c r="PUI451" s="342"/>
      <c r="PUJ451" s="342"/>
      <c r="PUK451" s="342"/>
      <c r="PUL451" s="342"/>
      <c r="PUM451" s="342"/>
      <c r="PUN451" s="342"/>
      <c r="PUO451" s="342"/>
      <c r="PUP451" s="342"/>
      <c r="PUQ451" s="342"/>
      <c r="PUR451" s="342"/>
      <c r="PUS451" s="342"/>
      <c r="PUT451" s="342"/>
      <c r="PUU451" s="342"/>
      <c r="PUV451" s="342"/>
      <c r="PUW451" s="342"/>
      <c r="PUX451" s="342"/>
      <c r="PUY451" s="342"/>
      <c r="PUZ451" s="342"/>
      <c r="PVA451" s="342"/>
      <c r="PVB451" s="342"/>
      <c r="PVC451" s="342"/>
      <c r="PVD451" s="342"/>
      <c r="PVE451" s="342"/>
      <c r="PVF451" s="342"/>
      <c r="PVG451" s="342"/>
      <c r="PVH451" s="342"/>
      <c r="PVI451" s="342"/>
      <c r="PVJ451" s="342"/>
      <c r="PVK451" s="342"/>
      <c r="PVL451" s="342"/>
      <c r="PVM451" s="342"/>
      <c r="PVN451" s="342"/>
      <c r="PVO451" s="342"/>
      <c r="PVP451" s="342"/>
      <c r="PVQ451" s="342"/>
      <c r="PVR451" s="342"/>
      <c r="PVS451" s="342"/>
      <c r="PVT451" s="342"/>
      <c r="PVU451" s="342"/>
      <c r="PVV451" s="342"/>
      <c r="PVW451" s="342"/>
      <c r="PVX451" s="342"/>
      <c r="PVY451" s="342"/>
      <c r="PVZ451" s="342"/>
      <c r="PWA451" s="342"/>
      <c r="PWB451" s="342"/>
      <c r="PWC451" s="342"/>
      <c r="PWD451" s="342"/>
      <c r="PWE451" s="342"/>
      <c r="PWF451" s="342"/>
      <c r="PWG451" s="342"/>
      <c r="PWH451" s="342"/>
      <c r="PWI451" s="342"/>
      <c r="PWJ451" s="342"/>
      <c r="PWK451" s="342"/>
      <c r="PWL451" s="342"/>
      <c r="PWM451" s="342"/>
      <c r="PWN451" s="342"/>
      <c r="PWO451" s="342"/>
      <c r="PWP451" s="342"/>
      <c r="PWQ451" s="342"/>
      <c r="PWR451" s="342"/>
      <c r="PWS451" s="342"/>
      <c r="PWT451" s="342"/>
      <c r="PWU451" s="342"/>
      <c r="PWV451" s="342"/>
      <c r="PWW451" s="342"/>
      <c r="PWX451" s="342"/>
      <c r="PWY451" s="342"/>
      <c r="PWZ451" s="342"/>
      <c r="PXA451" s="342"/>
      <c r="PXB451" s="342"/>
      <c r="PXC451" s="342"/>
      <c r="PXD451" s="342"/>
      <c r="PXE451" s="342"/>
      <c r="PXF451" s="342"/>
      <c r="PXG451" s="342"/>
      <c r="PXH451" s="342"/>
      <c r="PXI451" s="342"/>
      <c r="PXJ451" s="342"/>
      <c r="PXK451" s="342"/>
      <c r="PXL451" s="342"/>
      <c r="PXM451" s="342"/>
      <c r="PXN451" s="342"/>
      <c r="PXO451" s="342"/>
      <c r="PXP451" s="342"/>
      <c r="PXQ451" s="342"/>
      <c r="PXR451" s="342"/>
      <c r="PXS451" s="342"/>
      <c r="PXT451" s="342"/>
      <c r="PXU451" s="342"/>
      <c r="PXV451" s="342"/>
      <c r="PXW451" s="342"/>
      <c r="PXX451" s="342"/>
      <c r="PXY451" s="342"/>
      <c r="PXZ451" s="342"/>
      <c r="PYA451" s="342"/>
      <c r="PYB451" s="342"/>
      <c r="PYC451" s="342"/>
      <c r="PYD451" s="342"/>
      <c r="PYE451" s="342"/>
      <c r="PYF451" s="342"/>
      <c r="PYG451" s="342"/>
      <c r="PYH451" s="342"/>
      <c r="PYI451" s="342"/>
      <c r="PYJ451" s="342"/>
      <c r="PYK451" s="342"/>
      <c r="PYL451" s="342"/>
      <c r="PYM451" s="342"/>
      <c r="PYN451" s="342"/>
      <c r="PYO451" s="342"/>
      <c r="PYP451" s="342"/>
      <c r="PYQ451" s="342"/>
      <c r="PYR451" s="342"/>
      <c r="PYS451" s="342"/>
      <c r="PYT451" s="342"/>
      <c r="PYU451" s="342"/>
      <c r="PYV451" s="342"/>
      <c r="PYW451" s="342"/>
      <c r="PYX451" s="342"/>
      <c r="PYY451" s="342"/>
      <c r="PYZ451" s="342"/>
      <c r="PZA451" s="342"/>
      <c r="PZB451" s="342"/>
      <c r="PZC451" s="342"/>
      <c r="PZD451" s="342"/>
      <c r="PZE451" s="342"/>
      <c r="PZF451" s="342"/>
      <c r="PZG451" s="342"/>
      <c r="PZH451" s="342"/>
      <c r="PZI451" s="342"/>
      <c r="PZJ451" s="342"/>
      <c r="PZK451" s="342"/>
      <c r="PZL451" s="342"/>
      <c r="PZM451" s="342"/>
      <c r="PZN451" s="342"/>
      <c r="PZO451" s="342"/>
      <c r="PZP451" s="342"/>
      <c r="PZQ451" s="342"/>
      <c r="PZR451" s="342"/>
      <c r="PZS451" s="342"/>
      <c r="PZT451" s="342"/>
      <c r="PZU451" s="342"/>
      <c r="PZV451" s="342"/>
      <c r="PZW451" s="342"/>
      <c r="PZX451" s="342"/>
      <c r="PZY451" s="342"/>
      <c r="PZZ451" s="342"/>
      <c r="QAA451" s="342"/>
      <c r="QAB451" s="342"/>
      <c r="QAC451" s="342"/>
      <c r="QAD451" s="342"/>
      <c r="QAE451" s="342"/>
      <c r="QAF451" s="342"/>
      <c r="QAG451" s="342"/>
      <c r="QAH451" s="342"/>
      <c r="QAI451" s="342"/>
      <c r="QAJ451" s="342"/>
      <c r="QAK451" s="342"/>
      <c r="QAL451" s="342"/>
      <c r="QAM451" s="342"/>
      <c r="QAN451" s="342"/>
      <c r="QAO451" s="342"/>
      <c r="QAP451" s="342"/>
      <c r="QAQ451" s="342"/>
      <c r="QAR451" s="342"/>
      <c r="QAS451" s="342"/>
      <c r="QAT451" s="342"/>
      <c r="QAU451" s="342"/>
      <c r="QAV451" s="342"/>
      <c r="QAW451" s="342"/>
      <c r="QAX451" s="342"/>
      <c r="QAY451" s="342"/>
      <c r="QAZ451" s="342"/>
      <c r="QBA451" s="342"/>
      <c r="QBB451" s="342"/>
      <c r="QBC451" s="342"/>
      <c r="QBD451" s="342"/>
      <c r="QBE451" s="342"/>
      <c r="QBF451" s="342"/>
      <c r="QBG451" s="342"/>
      <c r="QBH451" s="342"/>
      <c r="QBI451" s="342"/>
      <c r="QBJ451" s="342"/>
      <c r="QBK451" s="342"/>
      <c r="QBL451" s="342"/>
      <c r="QBM451" s="342"/>
      <c r="QBN451" s="342"/>
      <c r="QBO451" s="342"/>
      <c r="QBP451" s="342"/>
      <c r="QBQ451" s="342"/>
      <c r="QBR451" s="342"/>
      <c r="QBS451" s="342"/>
      <c r="QBT451" s="342"/>
      <c r="QBU451" s="342"/>
      <c r="QBV451" s="342"/>
      <c r="QBW451" s="342"/>
      <c r="QBX451" s="342"/>
      <c r="QBY451" s="342"/>
      <c r="QBZ451" s="342"/>
      <c r="QCA451" s="342"/>
      <c r="QCB451" s="342"/>
      <c r="QCC451" s="342"/>
      <c r="QCD451" s="342"/>
      <c r="QCE451" s="342"/>
      <c r="QCF451" s="342"/>
      <c r="QCG451" s="342"/>
      <c r="QCH451" s="342"/>
      <c r="QCI451" s="342"/>
      <c r="QCJ451" s="342"/>
      <c r="QCK451" s="342"/>
      <c r="QCL451" s="342"/>
      <c r="QCM451" s="342"/>
      <c r="QCN451" s="342"/>
      <c r="QCO451" s="342"/>
      <c r="QCP451" s="342"/>
      <c r="QCQ451" s="342"/>
      <c r="QCR451" s="342"/>
      <c r="QCS451" s="342"/>
      <c r="QCT451" s="342"/>
      <c r="QCU451" s="342"/>
      <c r="QCV451" s="342"/>
      <c r="QCW451" s="342"/>
      <c r="QCX451" s="342"/>
      <c r="QCY451" s="342"/>
      <c r="QCZ451" s="342"/>
      <c r="QDA451" s="342"/>
      <c r="QDB451" s="342"/>
      <c r="QDC451" s="342"/>
      <c r="QDD451" s="342"/>
      <c r="QDE451" s="342"/>
      <c r="QDF451" s="342"/>
      <c r="QDG451" s="342"/>
      <c r="QDH451" s="342"/>
      <c r="QDI451" s="342"/>
      <c r="QDJ451" s="342"/>
      <c r="QDK451" s="342"/>
      <c r="QDL451" s="342"/>
      <c r="QDM451" s="342"/>
      <c r="QDN451" s="342"/>
      <c r="QDO451" s="342"/>
      <c r="QDP451" s="342"/>
      <c r="QDQ451" s="342"/>
      <c r="QDR451" s="342"/>
      <c r="QDS451" s="342"/>
      <c r="QDT451" s="342"/>
      <c r="QDU451" s="342"/>
      <c r="QDV451" s="342"/>
      <c r="QDW451" s="342"/>
      <c r="QDX451" s="342"/>
      <c r="QDY451" s="342"/>
      <c r="QDZ451" s="342"/>
      <c r="QEA451" s="342"/>
      <c r="QEB451" s="342"/>
      <c r="QEC451" s="342"/>
      <c r="QED451" s="342"/>
      <c r="QEE451" s="342"/>
      <c r="QEF451" s="342"/>
      <c r="QEG451" s="342"/>
      <c r="QEH451" s="342"/>
      <c r="QEI451" s="342"/>
      <c r="QEJ451" s="342"/>
      <c r="QEK451" s="342"/>
      <c r="QEL451" s="342"/>
      <c r="QEM451" s="342"/>
      <c r="QEN451" s="342"/>
      <c r="QEO451" s="342"/>
      <c r="QEP451" s="342"/>
      <c r="QEQ451" s="342"/>
      <c r="QER451" s="342"/>
      <c r="QES451" s="342"/>
      <c r="QET451" s="342"/>
      <c r="QEU451" s="342"/>
      <c r="QEV451" s="342"/>
      <c r="QEW451" s="342"/>
      <c r="QEX451" s="342"/>
      <c r="QEY451" s="342"/>
      <c r="QEZ451" s="342"/>
      <c r="QFA451" s="342"/>
      <c r="QFB451" s="342"/>
      <c r="QFC451" s="342"/>
      <c r="QFD451" s="342"/>
      <c r="QFE451" s="342"/>
      <c r="QFF451" s="342"/>
      <c r="QFG451" s="342"/>
      <c r="QFH451" s="342"/>
      <c r="QFI451" s="342"/>
      <c r="QFJ451" s="342"/>
      <c r="QFK451" s="342"/>
      <c r="QFL451" s="342"/>
      <c r="QFM451" s="342"/>
      <c r="QFN451" s="342"/>
      <c r="QFO451" s="342"/>
      <c r="QFP451" s="342"/>
      <c r="QFQ451" s="342"/>
      <c r="QFR451" s="342"/>
      <c r="QFS451" s="342"/>
      <c r="QFT451" s="342"/>
      <c r="QFU451" s="342"/>
      <c r="QFV451" s="342"/>
      <c r="QFW451" s="342"/>
      <c r="QFX451" s="342"/>
      <c r="QFY451" s="342"/>
      <c r="QFZ451" s="342"/>
      <c r="QGA451" s="342"/>
      <c r="QGB451" s="342"/>
      <c r="QGC451" s="342"/>
      <c r="QGD451" s="342"/>
      <c r="QGE451" s="342"/>
      <c r="QGF451" s="342"/>
      <c r="QGG451" s="342"/>
      <c r="QGH451" s="342"/>
      <c r="QGI451" s="342"/>
      <c r="QGJ451" s="342"/>
      <c r="QGK451" s="342"/>
      <c r="QGL451" s="342"/>
      <c r="QGM451" s="342"/>
      <c r="QGN451" s="342"/>
      <c r="QGO451" s="342"/>
      <c r="QGP451" s="342"/>
      <c r="QGQ451" s="342"/>
      <c r="QGR451" s="342"/>
      <c r="QGS451" s="342"/>
      <c r="QGT451" s="342"/>
      <c r="QGU451" s="342"/>
      <c r="QGV451" s="342"/>
      <c r="QGW451" s="342"/>
      <c r="QGX451" s="342"/>
      <c r="QGY451" s="342"/>
      <c r="QGZ451" s="342"/>
      <c r="QHA451" s="342"/>
      <c r="QHB451" s="342"/>
      <c r="QHC451" s="342"/>
      <c r="QHD451" s="342"/>
      <c r="QHE451" s="342"/>
      <c r="QHF451" s="342"/>
      <c r="QHG451" s="342"/>
      <c r="QHH451" s="342"/>
      <c r="QHI451" s="342"/>
      <c r="QHJ451" s="342"/>
      <c r="QHK451" s="342"/>
      <c r="QHL451" s="342"/>
      <c r="QHM451" s="342"/>
      <c r="QHN451" s="342"/>
      <c r="QHO451" s="342"/>
      <c r="QHP451" s="342"/>
      <c r="QHQ451" s="342"/>
      <c r="QHR451" s="342"/>
      <c r="QHS451" s="342"/>
      <c r="QHT451" s="342"/>
      <c r="QHU451" s="342"/>
      <c r="QHV451" s="342"/>
      <c r="QHW451" s="342"/>
      <c r="QHX451" s="342"/>
      <c r="QHY451" s="342"/>
      <c r="QHZ451" s="342"/>
      <c r="QIA451" s="342"/>
      <c r="QIB451" s="342"/>
      <c r="QIC451" s="342"/>
      <c r="QID451" s="342"/>
      <c r="QIE451" s="342"/>
      <c r="QIF451" s="342"/>
      <c r="QIG451" s="342"/>
      <c r="QIH451" s="342"/>
      <c r="QII451" s="342"/>
      <c r="QIJ451" s="342"/>
      <c r="QIK451" s="342"/>
      <c r="QIL451" s="342"/>
      <c r="QIM451" s="342"/>
      <c r="QIN451" s="342"/>
      <c r="QIO451" s="342"/>
      <c r="QIP451" s="342"/>
      <c r="QIQ451" s="342"/>
      <c r="QIR451" s="342"/>
      <c r="QIS451" s="342"/>
      <c r="QIT451" s="342"/>
      <c r="QIU451" s="342"/>
      <c r="QIV451" s="342"/>
      <c r="QIW451" s="342"/>
      <c r="QIX451" s="342"/>
      <c r="QIY451" s="342"/>
      <c r="QIZ451" s="342"/>
      <c r="QJA451" s="342"/>
      <c r="QJB451" s="342"/>
      <c r="QJC451" s="342"/>
      <c r="QJD451" s="342"/>
      <c r="QJE451" s="342"/>
      <c r="QJF451" s="342"/>
      <c r="QJG451" s="342"/>
      <c r="QJH451" s="342"/>
      <c r="QJI451" s="342"/>
      <c r="QJJ451" s="342"/>
      <c r="QJK451" s="342"/>
      <c r="QJL451" s="342"/>
      <c r="QJM451" s="342"/>
      <c r="QJN451" s="342"/>
      <c r="QJO451" s="342"/>
      <c r="QJP451" s="342"/>
      <c r="QJQ451" s="342"/>
      <c r="QJR451" s="342"/>
      <c r="QJS451" s="342"/>
      <c r="QJT451" s="342"/>
      <c r="QJU451" s="342"/>
      <c r="QJV451" s="342"/>
      <c r="QJW451" s="342"/>
      <c r="QJX451" s="342"/>
      <c r="QJY451" s="342"/>
      <c r="QJZ451" s="342"/>
      <c r="QKA451" s="342"/>
      <c r="QKB451" s="342"/>
      <c r="QKC451" s="342"/>
      <c r="QKD451" s="342"/>
      <c r="QKE451" s="342"/>
      <c r="QKF451" s="342"/>
      <c r="QKG451" s="342"/>
      <c r="QKH451" s="342"/>
      <c r="QKI451" s="342"/>
      <c r="QKJ451" s="342"/>
      <c r="QKK451" s="342"/>
      <c r="QKL451" s="342"/>
      <c r="QKM451" s="342"/>
      <c r="QKN451" s="342"/>
      <c r="QKO451" s="342"/>
      <c r="QKP451" s="342"/>
      <c r="QKQ451" s="342"/>
      <c r="QKR451" s="342"/>
      <c r="QKS451" s="342"/>
      <c r="QKT451" s="342"/>
      <c r="QKU451" s="342"/>
      <c r="QKV451" s="342"/>
      <c r="QKW451" s="342"/>
      <c r="QKX451" s="342"/>
      <c r="QKY451" s="342"/>
      <c r="QKZ451" s="342"/>
      <c r="QLA451" s="342"/>
      <c r="QLB451" s="342"/>
      <c r="QLC451" s="342"/>
      <c r="QLD451" s="342"/>
      <c r="QLE451" s="342"/>
      <c r="QLF451" s="342"/>
      <c r="QLG451" s="342"/>
      <c r="QLH451" s="342"/>
      <c r="QLI451" s="342"/>
      <c r="QLJ451" s="342"/>
      <c r="QLK451" s="342"/>
      <c r="QLL451" s="342"/>
      <c r="QLM451" s="342"/>
      <c r="QLN451" s="342"/>
      <c r="QLO451" s="342"/>
      <c r="QLP451" s="342"/>
      <c r="QLQ451" s="342"/>
      <c r="QLR451" s="342"/>
      <c r="QLS451" s="342"/>
      <c r="QLT451" s="342"/>
      <c r="QLU451" s="342"/>
      <c r="QLV451" s="342"/>
      <c r="QLW451" s="342"/>
      <c r="QLX451" s="342"/>
      <c r="QLY451" s="342"/>
      <c r="QLZ451" s="342"/>
      <c r="QMA451" s="342"/>
      <c r="QMB451" s="342"/>
      <c r="QMC451" s="342"/>
      <c r="QMD451" s="342"/>
      <c r="QME451" s="342"/>
      <c r="QMF451" s="342"/>
      <c r="QMG451" s="342"/>
      <c r="QMH451" s="342"/>
      <c r="QMI451" s="342"/>
      <c r="QMJ451" s="342"/>
      <c r="QMK451" s="342"/>
      <c r="QML451" s="342"/>
      <c r="QMM451" s="342"/>
      <c r="QMN451" s="342"/>
      <c r="QMO451" s="342"/>
      <c r="QMP451" s="342"/>
      <c r="QMQ451" s="342"/>
      <c r="QMR451" s="342"/>
      <c r="QMS451" s="342"/>
      <c r="QMT451" s="342"/>
      <c r="QMU451" s="342"/>
      <c r="QMV451" s="342"/>
      <c r="QMW451" s="342"/>
      <c r="QMX451" s="342"/>
      <c r="QMY451" s="342"/>
      <c r="QMZ451" s="342"/>
      <c r="QNA451" s="342"/>
      <c r="QNB451" s="342"/>
      <c r="QNC451" s="342"/>
      <c r="QND451" s="342"/>
      <c r="QNE451" s="342"/>
      <c r="QNF451" s="342"/>
      <c r="QNG451" s="342"/>
      <c r="QNH451" s="342"/>
      <c r="QNI451" s="342"/>
      <c r="QNJ451" s="342"/>
      <c r="QNK451" s="342"/>
      <c r="QNL451" s="342"/>
      <c r="QNM451" s="342"/>
      <c r="QNN451" s="342"/>
      <c r="QNO451" s="342"/>
      <c r="QNP451" s="342"/>
      <c r="QNQ451" s="342"/>
      <c r="QNR451" s="342"/>
      <c r="QNS451" s="342"/>
      <c r="QNT451" s="342"/>
      <c r="QNU451" s="342"/>
      <c r="QNV451" s="342"/>
      <c r="QNW451" s="342"/>
      <c r="QNX451" s="342"/>
      <c r="QNY451" s="342"/>
      <c r="QNZ451" s="342"/>
      <c r="QOA451" s="342"/>
      <c r="QOB451" s="342"/>
      <c r="QOC451" s="342"/>
      <c r="QOD451" s="342"/>
      <c r="QOE451" s="342"/>
      <c r="QOF451" s="342"/>
      <c r="QOG451" s="342"/>
      <c r="QOH451" s="342"/>
      <c r="QOI451" s="342"/>
      <c r="QOJ451" s="342"/>
      <c r="QOK451" s="342"/>
      <c r="QOL451" s="342"/>
      <c r="QOM451" s="342"/>
      <c r="QON451" s="342"/>
      <c r="QOO451" s="342"/>
      <c r="QOP451" s="342"/>
      <c r="QOQ451" s="342"/>
      <c r="QOR451" s="342"/>
      <c r="QOS451" s="342"/>
      <c r="QOT451" s="342"/>
      <c r="QOU451" s="342"/>
      <c r="QOV451" s="342"/>
      <c r="QOW451" s="342"/>
      <c r="QOX451" s="342"/>
      <c r="QOY451" s="342"/>
      <c r="QOZ451" s="342"/>
      <c r="QPA451" s="342"/>
      <c r="QPB451" s="342"/>
      <c r="QPC451" s="342"/>
      <c r="QPD451" s="342"/>
      <c r="QPE451" s="342"/>
      <c r="QPF451" s="342"/>
      <c r="QPG451" s="342"/>
      <c r="QPH451" s="342"/>
      <c r="QPI451" s="342"/>
      <c r="QPJ451" s="342"/>
      <c r="QPK451" s="342"/>
      <c r="QPL451" s="342"/>
      <c r="QPM451" s="342"/>
      <c r="QPN451" s="342"/>
      <c r="QPO451" s="342"/>
      <c r="QPP451" s="342"/>
      <c r="QPQ451" s="342"/>
      <c r="QPR451" s="342"/>
      <c r="QPS451" s="342"/>
      <c r="QPT451" s="342"/>
      <c r="QPU451" s="342"/>
      <c r="QPV451" s="342"/>
      <c r="QPW451" s="342"/>
      <c r="QPX451" s="342"/>
      <c r="QPY451" s="342"/>
      <c r="QPZ451" s="342"/>
      <c r="QQA451" s="342"/>
      <c r="QQB451" s="342"/>
      <c r="QQC451" s="342"/>
      <c r="QQD451" s="342"/>
      <c r="QQE451" s="342"/>
      <c r="QQF451" s="342"/>
      <c r="QQG451" s="342"/>
      <c r="QQH451" s="342"/>
      <c r="QQI451" s="342"/>
      <c r="QQJ451" s="342"/>
      <c r="QQK451" s="342"/>
      <c r="QQL451" s="342"/>
      <c r="QQM451" s="342"/>
      <c r="QQN451" s="342"/>
      <c r="QQO451" s="342"/>
      <c r="QQP451" s="342"/>
      <c r="QQQ451" s="342"/>
      <c r="QQR451" s="342"/>
      <c r="QQS451" s="342"/>
      <c r="QQT451" s="342"/>
      <c r="QQU451" s="342"/>
      <c r="QQV451" s="342"/>
      <c r="QQW451" s="342"/>
      <c r="QQX451" s="342"/>
      <c r="QQY451" s="342"/>
      <c r="QQZ451" s="342"/>
      <c r="QRA451" s="342"/>
      <c r="QRB451" s="342"/>
      <c r="QRC451" s="342"/>
      <c r="QRD451" s="342"/>
      <c r="QRE451" s="342"/>
      <c r="QRF451" s="342"/>
      <c r="QRG451" s="342"/>
      <c r="QRH451" s="342"/>
      <c r="QRI451" s="342"/>
      <c r="QRJ451" s="342"/>
      <c r="QRK451" s="342"/>
      <c r="QRL451" s="342"/>
      <c r="QRM451" s="342"/>
      <c r="QRN451" s="342"/>
      <c r="QRO451" s="342"/>
      <c r="QRP451" s="342"/>
      <c r="QRQ451" s="342"/>
      <c r="QRR451" s="342"/>
      <c r="QRS451" s="342"/>
      <c r="QRT451" s="342"/>
      <c r="QRU451" s="342"/>
      <c r="QRV451" s="342"/>
      <c r="QRW451" s="342"/>
      <c r="QRX451" s="342"/>
      <c r="QRY451" s="342"/>
      <c r="QRZ451" s="342"/>
      <c r="QSA451" s="342"/>
      <c r="QSB451" s="342"/>
      <c r="QSC451" s="342"/>
      <c r="QSD451" s="342"/>
      <c r="QSE451" s="342"/>
      <c r="QSF451" s="342"/>
      <c r="QSG451" s="342"/>
      <c r="QSH451" s="342"/>
      <c r="QSI451" s="342"/>
      <c r="QSJ451" s="342"/>
      <c r="QSK451" s="342"/>
      <c r="QSL451" s="342"/>
      <c r="QSM451" s="342"/>
      <c r="QSN451" s="342"/>
      <c r="QSO451" s="342"/>
      <c r="QSP451" s="342"/>
      <c r="QSQ451" s="342"/>
      <c r="QSR451" s="342"/>
      <c r="QSS451" s="342"/>
      <c r="QST451" s="342"/>
      <c r="QSU451" s="342"/>
      <c r="QSV451" s="342"/>
      <c r="QSW451" s="342"/>
      <c r="QSX451" s="342"/>
      <c r="QSY451" s="342"/>
      <c r="QSZ451" s="342"/>
      <c r="QTA451" s="342"/>
      <c r="QTB451" s="342"/>
      <c r="QTC451" s="342"/>
      <c r="QTD451" s="342"/>
      <c r="QTE451" s="342"/>
      <c r="QTF451" s="342"/>
      <c r="QTG451" s="342"/>
      <c r="QTH451" s="342"/>
      <c r="QTI451" s="342"/>
      <c r="QTJ451" s="342"/>
      <c r="QTK451" s="342"/>
      <c r="QTL451" s="342"/>
      <c r="QTM451" s="342"/>
      <c r="QTN451" s="342"/>
      <c r="QTO451" s="342"/>
      <c r="QTP451" s="342"/>
      <c r="QTQ451" s="342"/>
      <c r="QTR451" s="342"/>
      <c r="QTS451" s="342"/>
      <c r="QTT451" s="342"/>
      <c r="QTU451" s="342"/>
      <c r="QTV451" s="342"/>
      <c r="QTW451" s="342"/>
      <c r="QTX451" s="342"/>
      <c r="QTY451" s="342"/>
      <c r="QTZ451" s="342"/>
      <c r="QUA451" s="342"/>
      <c r="QUB451" s="342"/>
      <c r="QUC451" s="342"/>
      <c r="QUD451" s="342"/>
      <c r="QUE451" s="342"/>
      <c r="QUF451" s="342"/>
      <c r="QUG451" s="342"/>
      <c r="QUH451" s="342"/>
      <c r="QUI451" s="342"/>
      <c r="QUJ451" s="342"/>
      <c r="QUK451" s="342"/>
      <c r="QUL451" s="342"/>
      <c r="QUM451" s="342"/>
      <c r="QUN451" s="342"/>
      <c r="QUO451" s="342"/>
      <c r="QUP451" s="342"/>
      <c r="QUQ451" s="342"/>
      <c r="QUR451" s="342"/>
      <c r="QUS451" s="342"/>
      <c r="QUT451" s="342"/>
      <c r="QUU451" s="342"/>
      <c r="QUV451" s="342"/>
      <c r="QUW451" s="342"/>
      <c r="QUX451" s="342"/>
      <c r="QUY451" s="342"/>
      <c r="QUZ451" s="342"/>
      <c r="QVA451" s="342"/>
      <c r="QVB451" s="342"/>
      <c r="QVC451" s="342"/>
      <c r="QVD451" s="342"/>
      <c r="QVE451" s="342"/>
      <c r="QVF451" s="342"/>
      <c r="QVG451" s="342"/>
      <c r="QVH451" s="342"/>
      <c r="QVI451" s="342"/>
      <c r="QVJ451" s="342"/>
      <c r="QVK451" s="342"/>
      <c r="QVL451" s="342"/>
      <c r="QVM451" s="342"/>
      <c r="QVN451" s="342"/>
      <c r="QVO451" s="342"/>
      <c r="QVP451" s="342"/>
      <c r="QVQ451" s="342"/>
      <c r="QVR451" s="342"/>
      <c r="QVS451" s="342"/>
      <c r="QVT451" s="342"/>
      <c r="QVU451" s="342"/>
      <c r="QVV451" s="342"/>
      <c r="QVW451" s="342"/>
      <c r="QVX451" s="342"/>
      <c r="QVY451" s="342"/>
      <c r="QVZ451" s="342"/>
      <c r="QWA451" s="342"/>
      <c r="QWB451" s="342"/>
      <c r="QWC451" s="342"/>
      <c r="QWD451" s="342"/>
      <c r="QWE451" s="342"/>
      <c r="QWF451" s="342"/>
      <c r="QWG451" s="342"/>
      <c r="QWH451" s="342"/>
      <c r="QWI451" s="342"/>
      <c r="QWJ451" s="342"/>
      <c r="QWK451" s="342"/>
      <c r="QWL451" s="342"/>
      <c r="QWM451" s="342"/>
      <c r="QWN451" s="342"/>
      <c r="QWO451" s="342"/>
      <c r="QWP451" s="342"/>
      <c r="QWQ451" s="342"/>
      <c r="QWR451" s="342"/>
      <c r="QWS451" s="342"/>
      <c r="QWT451" s="342"/>
      <c r="QWU451" s="342"/>
      <c r="QWV451" s="342"/>
      <c r="QWW451" s="342"/>
      <c r="QWX451" s="342"/>
      <c r="QWY451" s="342"/>
      <c r="QWZ451" s="342"/>
      <c r="QXA451" s="342"/>
      <c r="QXB451" s="342"/>
      <c r="QXC451" s="342"/>
      <c r="QXD451" s="342"/>
      <c r="QXE451" s="342"/>
      <c r="QXF451" s="342"/>
      <c r="QXG451" s="342"/>
      <c r="QXH451" s="342"/>
      <c r="QXI451" s="342"/>
      <c r="QXJ451" s="342"/>
      <c r="QXK451" s="342"/>
      <c r="QXL451" s="342"/>
      <c r="QXM451" s="342"/>
      <c r="QXN451" s="342"/>
      <c r="QXO451" s="342"/>
      <c r="QXP451" s="342"/>
      <c r="QXQ451" s="342"/>
      <c r="QXR451" s="342"/>
      <c r="QXS451" s="342"/>
      <c r="QXT451" s="342"/>
      <c r="QXU451" s="342"/>
      <c r="QXV451" s="342"/>
      <c r="QXW451" s="342"/>
      <c r="QXX451" s="342"/>
      <c r="QXY451" s="342"/>
      <c r="QXZ451" s="342"/>
      <c r="QYA451" s="342"/>
      <c r="QYB451" s="342"/>
      <c r="QYC451" s="342"/>
      <c r="QYD451" s="342"/>
      <c r="QYE451" s="342"/>
      <c r="QYF451" s="342"/>
      <c r="QYG451" s="342"/>
      <c r="QYH451" s="342"/>
      <c r="QYI451" s="342"/>
      <c r="QYJ451" s="342"/>
      <c r="QYK451" s="342"/>
      <c r="QYL451" s="342"/>
      <c r="QYM451" s="342"/>
      <c r="QYN451" s="342"/>
      <c r="QYO451" s="342"/>
      <c r="QYP451" s="342"/>
      <c r="QYQ451" s="342"/>
      <c r="QYR451" s="342"/>
      <c r="QYS451" s="342"/>
      <c r="QYT451" s="342"/>
      <c r="QYU451" s="342"/>
      <c r="QYV451" s="342"/>
      <c r="QYW451" s="342"/>
      <c r="QYX451" s="342"/>
      <c r="QYY451" s="342"/>
      <c r="QYZ451" s="342"/>
      <c r="QZA451" s="342"/>
      <c r="QZB451" s="342"/>
      <c r="QZC451" s="342"/>
      <c r="QZD451" s="342"/>
      <c r="QZE451" s="342"/>
      <c r="QZF451" s="342"/>
      <c r="QZG451" s="342"/>
      <c r="QZH451" s="342"/>
      <c r="QZI451" s="342"/>
      <c r="QZJ451" s="342"/>
      <c r="QZK451" s="342"/>
      <c r="QZL451" s="342"/>
      <c r="QZM451" s="342"/>
      <c r="QZN451" s="342"/>
      <c r="QZO451" s="342"/>
      <c r="QZP451" s="342"/>
      <c r="QZQ451" s="342"/>
      <c r="QZR451" s="342"/>
      <c r="QZS451" s="342"/>
      <c r="QZT451" s="342"/>
      <c r="QZU451" s="342"/>
      <c r="QZV451" s="342"/>
      <c r="QZW451" s="342"/>
      <c r="QZX451" s="342"/>
      <c r="QZY451" s="342"/>
      <c r="QZZ451" s="342"/>
      <c r="RAA451" s="342"/>
      <c r="RAB451" s="342"/>
      <c r="RAC451" s="342"/>
      <c r="RAD451" s="342"/>
      <c r="RAE451" s="342"/>
      <c r="RAF451" s="342"/>
      <c r="RAG451" s="342"/>
      <c r="RAH451" s="342"/>
      <c r="RAI451" s="342"/>
      <c r="RAJ451" s="342"/>
      <c r="RAK451" s="342"/>
      <c r="RAL451" s="342"/>
      <c r="RAM451" s="342"/>
      <c r="RAN451" s="342"/>
      <c r="RAO451" s="342"/>
      <c r="RAP451" s="342"/>
      <c r="RAQ451" s="342"/>
      <c r="RAR451" s="342"/>
      <c r="RAS451" s="342"/>
      <c r="RAT451" s="342"/>
      <c r="RAU451" s="342"/>
      <c r="RAV451" s="342"/>
      <c r="RAW451" s="342"/>
      <c r="RAX451" s="342"/>
      <c r="RAY451" s="342"/>
      <c r="RAZ451" s="342"/>
      <c r="RBA451" s="342"/>
      <c r="RBB451" s="342"/>
      <c r="RBC451" s="342"/>
      <c r="RBD451" s="342"/>
      <c r="RBE451" s="342"/>
      <c r="RBF451" s="342"/>
      <c r="RBG451" s="342"/>
      <c r="RBH451" s="342"/>
      <c r="RBI451" s="342"/>
      <c r="RBJ451" s="342"/>
      <c r="RBK451" s="342"/>
      <c r="RBL451" s="342"/>
      <c r="RBM451" s="342"/>
      <c r="RBN451" s="342"/>
      <c r="RBO451" s="342"/>
      <c r="RBP451" s="342"/>
      <c r="RBQ451" s="342"/>
      <c r="RBR451" s="342"/>
      <c r="RBS451" s="342"/>
      <c r="RBT451" s="342"/>
      <c r="RBU451" s="342"/>
      <c r="RBV451" s="342"/>
      <c r="RBW451" s="342"/>
      <c r="RBX451" s="342"/>
      <c r="RBY451" s="342"/>
      <c r="RBZ451" s="342"/>
      <c r="RCA451" s="342"/>
      <c r="RCB451" s="342"/>
      <c r="RCC451" s="342"/>
      <c r="RCD451" s="342"/>
      <c r="RCE451" s="342"/>
      <c r="RCF451" s="342"/>
      <c r="RCG451" s="342"/>
      <c r="RCH451" s="342"/>
      <c r="RCI451" s="342"/>
      <c r="RCJ451" s="342"/>
      <c r="RCK451" s="342"/>
      <c r="RCL451" s="342"/>
      <c r="RCM451" s="342"/>
      <c r="RCN451" s="342"/>
      <c r="RCO451" s="342"/>
      <c r="RCP451" s="342"/>
      <c r="RCQ451" s="342"/>
      <c r="RCR451" s="342"/>
      <c r="RCS451" s="342"/>
      <c r="RCT451" s="342"/>
      <c r="RCU451" s="342"/>
      <c r="RCV451" s="342"/>
      <c r="RCW451" s="342"/>
      <c r="RCX451" s="342"/>
      <c r="RCY451" s="342"/>
      <c r="RCZ451" s="342"/>
      <c r="RDA451" s="342"/>
      <c r="RDB451" s="342"/>
      <c r="RDC451" s="342"/>
      <c r="RDD451" s="342"/>
      <c r="RDE451" s="342"/>
      <c r="RDF451" s="342"/>
      <c r="RDG451" s="342"/>
      <c r="RDH451" s="342"/>
      <c r="RDI451" s="342"/>
      <c r="RDJ451" s="342"/>
      <c r="RDK451" s="342"/>
      <c r="RDL451" s="342"/>
      <c r="RDM451" s="342"/>
      <c r="RDN451" s="342"/>
      <c r="RDO451" s="342"/>
      <c r="RDP451" s="342"/>
      <c r="RDQ451" s="342"/>
      <c r="RDR451" s="342"/>
      <c r="RDS451" s="342"/>
      <c r="RDT451" s="342"/>
      <c r="RDU451" s="342"/>
      <c r="RDV451" s="342"/>
      <c r="RDW451" s="342"/>
      <c r="RDX451" s="342"/>
      <c r="RDY451" s="342"/>
      <c r="RDZ451" s="342"/>
      <c r="REA451" s="342"/>
      <c r="REB451" s="342"/>
      <c r="REC451" s="342"/>
      <c r="RED451" s="342"/>
      <c r="REE451" s="342"/>
      <c r="REF451" s="342"/>
      <c r="REG451" s="342"/>
      <c r="REH451" s="342"/>
      <c r="REI451" s="342"/>
      <c r="REJ451" s="342"/>
      <c r="REK451" s="342"/>
      <c r="REL451" s="342"/>
      <c r="REM451" s="342"/>
      <c r="REN451" s="342"/>
      <c r="REO451" s="342"/>
      <c r="REP451" s="342"/>
      <c r="REQ451" s="342"/>
      <c r="RER451" s="342"/>
      <c r="RES451" s="342"/>
      <c r="RET451" s="342"/>
      <c r="REU451" s="342"/>
      <c r="REV451" s="342"/>
      <c r="REW451" s="342"/>
      <c r="REX451" s="342"/>
      <c r="REY451" s="342"/>
      <c r="REZ451" s="342"/>
      <c r="RFA451" s="342"/>
      <c r="RFB451" s="342"/>
      <c r="RFC451" s="342"/>
      <c r="RFD451" s="342"/>
      <c r="RFE451" s="342"/>
      <c r="RFF451" s="342"/>
      <c r="RFG451" s="342"/>
      <c r="RFH451" s="342"/>
      <c r="RFI451" s="342"/>
      <c r="RFJ451" s="342"/>
      <c r="RFK451" s="342"/>
      <c r="RFL451" s="342"/>
      <c r="RFM451" s="342"/>
      <c r="RFN451" s="342"/>
      <c r="RFO451" s="342"/>
      <c r="RFP451" s="342"/>
      <c r="RFQ451" s="342"/>
      <c r="RFR451" s="342"/>
      <c r="RFS451" s="342"/>
      <c r="RFT451" s="342"/>
      <c r="RFU451" s="342"/>
      <c r="RFV451" s="342"/>
      <c r="RFW451" s="342"/>
      <c r="RFX451" s="342"/>
      <c r="RFY451" s="342"/>
      <c r="RFZ451" s="342"/>
      <c r="RGA451" s="342"/>
      <c r="RGB451" s="342"/>
      <c r="RGC451" s="342"/>
      <c r="RGD451" s="342"/>
      <c r="RGE451" s="342"/>
      <c r="RGF451" s="342"/>
      <c r="RGG451" s="342"/>
      <c r="RGH451" s="342"/>
      <c r="RGI451" s="342"/>
      <c r="RGJ451" s="342"/>
      <c r="RGK451" s="342"/>
      <c r="RGL451" s="342"/>
      <c r="RGM451" s="342"/>
      <c r="RGN451" s="342"/>
      <c r="RGO451" s="342"/>
      <c r="RGP451" s="342"/>
      <c r="RGQ451" s="342"/>
      <c r="RGR451" s="342"/>
      <c r="RGS451" s="342"/>
      <c r="RGT451" s="342"/>
      <c r="RGU451" s="342"/>
      <c r="RGV451" s="342"/>
      <c r="RGW451" s="342"/>
      <c r="RGX451" s="342"/>
      <c r="RGY451" s="342"/>
      <c r="RGZ451" s="342"/>
      <c r="RHA451" s="342"/>
      <c r="RHB451" s="342"/>
      <c r="RHC451" s="342"/>
      <c r="RHD451" s="342"/>
      <c r="RHE451" s="342"/>
      <c r="RHF451" s="342"/>
      <c r="RHG451" s="342"/>
      <c r="RHH451" s="342"/>
      <c r="RHI451" s="342"/>
      <c r="RHJ451" s="342"/>
      <c r="RHK451" s="342"/>
      <c r="RHL451" s="342"/>
      <c r="RHM451" s="342"/>
      <c r="RHN451" s="342"/>
      <c r="RHO451" s="342"/>
      <c r="RHP451" s="342"/>
      <c r="RHQ451" s="342"/>
      <c r="RHR451" s="342"/>
      <c r="RHS451" s="342"/>
      <c r="RHT451" s="342"/>
      <c r="RHU451" s="342"/>
      <c r="RHV451" s="342"/>
      <c r="RHW451" s="342"/>
      <c r="RHX451" s="342"/>
      <c r="RHY451" s="342"/>
      <c r="RHZ451" s="342"/>
      <c r="RIA451" s="342"/>
      <c r="RIB451" s="342"/>
      <c r="RIC451" s="342"/>
      <c r="RID451" s="342"/>
      <c r="RIE451" s="342"/>
      <c r="RIF451" s="342"/>
      <c r="RIG451" s="342"/>
      <c r="RIH451" s="342"/>
      <c r="RII451" s="342"/>
      <c r="RIJ451" s="342"/>
      <c r="RIK451" s="342"/>
      <c r="RIL451" s="342"/>
      <c r="RIM451" s="342"/>
      <c r="RIN451" s="342"/>
      <c r="RIO451" s="342"/>
      <c r="RIP451" s="342"/>
      <c r="RIQ451" s="342"/>
      <c r="RIR451" s="342"/>
      <c r="RIS451" s="342"/>
      <c r="RIT451" s="342"/>
      <c r="RIU451" s="342"/>
      <c r="RIV451" s="342"/>
      <c r="RIW451" s="342"/>
      <c r="RIX451" s="342"/>
      <c r="RIY451" s="342"/>
      <c r="RIZ451" s="342"/>
      <c r="RJA451" s="342"/>
      <c r="RJB451" s="342"/>
      <c r="RJC451" s="342"/>
      <c r="RJD451" s="342"/>
      <c r="RJE451" s="342"/>
      <c r="RJF451" s="342"/>
      <c r="RJG451" s="342"/>
      <c r="RJH451" s="342"/>
      <c r="RJI451" s="342"/>
      <c r="RJJ451" s="342"/>
      <c r="RJK451" s="342"/>
      <c r="RJL451" s="342"/>
      <c r="RJM451" s="342"/>
      <c r="RJN451" s="342"/>
      <c r="RJO451" s="342"/>
      <c r="RJP451" s="342"/>
      <c r="RJQ451" s="342"/>
      <c r="RJR451" s="342"/>
      <c r="RJS451" s="342"/>
      <c r="RJT451" s="342"/>
      <c r="RJU451" s="342"/>
      <c r="RJV451" s="342"/>
      <c r="RJW451" s="342"/>
      <c r="RJX451" s="342"/>
      <c r="RJY451" s="342"/>
      <c r="RJZ451" s="342"/>
      <c r="RKA451" s="342"/>
      <c r="RKB451" s="342"/>
      <c r="RKC451" s="342"/>
      <c r="RKD451" s="342"/>
      <c r="RKE451" s="342"/>
      <c r="RKF451" s="342"/>
      <c r="RKG451" s="342"/>
      <c r="RKH451" s="342"/>
      <c r="RKI451" s="342"/>
      <c r="RKJ451" s="342"/>
      <c r="RKK451" s="342"/>
      <c r="RKL451" s="342"/>
      <c r="RKM451" s="342"/>
      <c r="RKN451" s="342"/>
      <c r="RKO451" s="342"/>
      <c r="RKP451" s="342"/>
      <c r="RKQ451" s="342"/>
      <c r="RKR451" s="342"/>
      <c r="RKS451" s="342"/>
      <c r="RKT451" s="342"/>
      <c r="RKU451" s="342"/>
      <c r="RKV451" s="342"/>
      <c r="RKW451" s="342"/>
      <c r="RKX451" s="342"/>
      <c r="RKY451" s="342"/>
      <c r="RKZ451" s="342"/>
      <c r="RLA451" s="342"/>
      <c r="RLB451" s="342"/>
      <c r="RLC451" s="342"/>
      <c r="RLD451" s="342"/>
      <c r="RLE451" s="342"/>
      <c r="RLF451" s="342"/>
      <c r="RLG451" s="342"/>
      <c r="RLH451" s="342"/>
      <c r="RLI451" s="342"/>
      <c r="RLJ451" s="342"/>
      <c r="RLK451" s="342"/>
      <c r="RLL451" s="342"/>
      <c r="RLM451" s="342"/>
      <c r="RLN451" s="342"/>
      <c r="RLO451" s="342"/>
      <c r="RLP451" s="342"/>
      <c r="RLQ451" s="342"/>
      <c r="RLR451" s="342"/>
      <c r="RLS451" s="342"/>
      <c r="RLT451" s="342"/>
      <c r="RLU451" s="342"/>
      <c r="RLV451" s="342"/>
      <c r="RLW451" s="342"/>
      <c r="RLX451" s="342"/>
      <c r="RLY451" s="342"/>
      <c r="RLZ451" s="342"/>
      <c r="RMA451" s="342"/>
      <c r="RMB451" s="342"/>
      <c r="RMC451" s="342"/>
      <c r="RMD451" s="342"/>
      <c r="RME451" s="342"/>
      <c r="RMF451" s="342"/>
      <c r="RMG451" s="342"/>
      <c r="RMH451" s="342"/>
      <c r="RMI451" s="342"/>
      <c r="RMJ451" s="342"/>
      <c r="RMK451" s="342"/>
      <c r="RML451" s="342"/>
      <c r="RMM451" s="342"/>
      <c r="RMN451" s="342"/>
      <c r="RMO451" s="342"/>
      <c r="RMP451" s="342"/>
      <c r="RMQ451" s="342"/>
      <c r="RMR451" s="342"/>
      <c r="RMS451" s="342"/>
      <c r="RMT451" s="342"/>
      <c r="RMU451" s="342"/>
      <c r="RMV451" s="342"/>
      <c r="RMW451" s="342"/>
      <c r="RMX451" s="342"/>
      <c r="RMY451" s="342"/>
      <c r="RMZ451" s="342"/>
      <c r="RNA451" s="342"/>
      <c r="RNB451" s="342"/>
      <c r="RNC451" s="342"/>
      <c r="RND451" s="342"/>
      <c r="RNE451" s="342"/>
      <c r="RNF451" s="342"/>
      <c r="RNG451" s="342"/>
      <c r="RNH451" s="342"/>
      <c r="RNI451" s="342"/>
      <c r="RNJ451" s="342"/>
      <c r="RNK451" s="342"/>
      <c r="RNL451" s="342"/>
      <c r="RNM451" s="342"/>
      <c r="RNN451" s="342"/>
      <c r="RNO451" s="342"/>
      <c r="RNP451" s="342"/>
      <c r="RNQ451" s="342"/>
      <c r="RNR451" s="342"/>
      <c r="RNS451" s="342"/>
      <c r="RNT451" s="342"/>
      <c r="RNU451" s="342"/>
      <c r="RNV451" s="342"/>
      <c r="RNW451" s="342"/>
      <c r="RNX451" s="342"/>
      <c r="RNY451" s="342"/>
      <c r="RNZ451" s="342"/>
      <c r="ROA451" s="342"/>
      <c r="ROB451" s="342"/>
      <c r="ROC451" s="342"/>
      <c r="ROD451" s="342"/>
      <c r="ROE451" s="342"/>
      <c r="ROF451" s="342"/>
      <c r="ROG451" s="342"/>
      <c r="ROH451" s="342"/>
      <c r="ROI451" s="342"/>
      <c r="ROJ451" s="342"/>
      <c r="ROK451" s="342"/>
      <c r="ROL451" s="342"/>
      <c r="ROM451" s="342"/>
      <c r="RON451" s="342"/>
      <c r="ROO451" s="342"/>
      <c r="ROP451" s="342"/>
      <c r="ROQ451" s="342"/>
      <c r="ROR451" s="342"/>
      <c r="ROS451" s="342"/>
      <c r="ROT451" s="342"/>
      <c r="ROU451" s="342"/>
      <c r="ROV451" s="342"/>
      <c r="ROW451" s="342"/>
      <c r="ROX451" s="342"/>
      <c r="ROY451" s="342"/>
      <c r="ROZ451" s="342"/>
      <c r="RPA451" s="342"/>
      <c r="RPB451" s="342"/>
      <c r="RPC451" s="342"/>
      <c r="RPD451" s="342"/>
      <c r="RPE451" s="342"/>
      <c r="RPF451" s="342"/>
      <c r="RPG451" s="342"/>
      <c r="RPH451" s="342"/>
      <c r="RPI451" s="342"/>
      <c r="RPJ451" s="342"/>
      <c r="RPK451" s="342"/>
      <c r="RPL451" s="342"/>
      <c r="RPM451" s="342"/>
      <c r="RPN451" s="342"/>
      <c r="RPO451" s="342"/>
      <c r="RPP451" s="342"/>
      <c r="RPQ451" s="342"/>
      <c r="RPR451" s="342"/>
      <c r="RPS451" s="342"/>
      <c r="RPT451" s="342"/>
      <c r="RPU451" s="342"/>
      <c r="RPV451" s="342"/>
      <c r="RPW451" s="342"/>
      <c r="RPX451" s="342"/>
      <c r="RPY451" s="342"/>
      <c r="RPZ451" s="342"/>
      <c r="RQA451" s="342"/>
      <c r="RQB451" s="342"/>
      <c r="RQC451" s="342"/>
      <c r="RQD451" s="342"/>
      <c r="RQE451" s="342"/>
      <c r="RQF451" s="342"/>
      <c r="RQG451" s="342"/>
      <c r="RQH451" s="342"/>
      <c r="RQI451" s="342"/>
      <c r="RQJ451" s="342"/>
      <c r="RQK451" s="342"/>
      <c r="RQL451" s="342"/>
      <c r="RQM451" s="342"/>
      <c r="RQN451" s="342"/>
      <c r="RQO451" s="342"/>
      <c r="RQP451" s="342"/>
      <c r="RQQ451" s="342"/>
      <c r="RQR451" s="342"/>
      <c r="RQS451" s="342"/>
      <c r="RQT451" s="342"/>
      <c r="RQU451" s="342"/>
      <c r="RQV451" s="342"/>
      <c r="RQW451" s="342"/>
      <c r="RQX451" s="342"/>
      <c r="RQY451" s="342"/>
      <c r="RQZ451" s="342"/>
      <c r="RRA451" s="342"/>
      <c r="RRB451" s="342"/>
      <c r="RRC451" s="342"/>
      <c r="RRD451" s="342"/>
      <c r="RRE451" s="342"/>
      <c r="RRF451" s="342"/>
      <c r="RRG451" s="342"/>
      <c r="RRH451" s="342"/>
      <c r="RRI451" s="342"/>
      <c r="RRJ451" s="342"/>
      <c r="RRK451" s="342"/>
      <c r="RRL451" s="342"/>
      <c r="RRM451" s="342"/>
      <c r="RRN451" s="342"/>
      <c r="RRO451" s="342"/>
      <c r="RRP451" s="342"/>
      <c r="RRQ451" s="342"/>
      <c r="RRR451" s="342"/>
      <c r="RRS451" s="342"/>
      <c r="RRT451" s="342"/>
      <c r="RRU451" s="342"/>
      <c r="RRV451" s="342"/>
      <c r="RRW451" s="342"/>
      <c r="RRX451" s="342"/>
      <c r="RRY451" s="342"/>
      <c r="RRZ451" s="342"/>
      <c r="RSA451" s="342"/>
      <c r="RSB451" s="342"/>
      <c r="RSC451" s="342"/>
      <c r="RSD451" s="342"/>
      <c r="RSE451" s="342"/>
      <c r="RSF451" s="342"/>
      <c r="RSG451" s="342"/>
      <c r="RSH451" s="342"/>
      <c r="RSI451" s="342"/>
      <c r="RSJ451" s="342"/>
      <c r="RSK451" s="342"/>
      <c r="RSL451" s="342"/>
      <c r="RSM451" s="342"/>
      <c r="RSN451" s="342"/>
      <c r="RSO451" s="342"/>
      <c r="RSP451" s="342"/>
      <c r="RSQ451" s="342"/>
      <c r="RSR451" s="342"/>
      <c r="RSS451" s="342"/>
      <c r="RST451" s="342"/>
      <c r="RSU451" s="342"/>
      <c r="RSV451" s="342"/>
      <c r="RSW451" s="342"/>
      <c r="RSX451" s="342"/>
      <c r="RSY451" s="342"/>
      <c r="RSZ451" s="342"/>
      <c r="RTA451" s="342"/>
      <c r="RTB451" s="342"/>
      <c r="RTC451" s="342"/>
      <c r="RTD451" s="342"/>
      <c r="RTE451" s="342"/>
      <c r="RTF451" s="342"/>
      <c r="RTG451" s="342"/>
      <c r="RTH451" s="342"/>
      <c r="RTI451" s="342"/>
      <c r="RTJ451" s="342"/>
      <c r="RTK451" s="342"/>
      <c r="RTL451" s="342"/>
      <c r="RTM451" s="342"/>
      <c r="RTN451" s="342"/>
      <c r="RTO451" s="342"/>
      <c r="RTP451" s="342"/>
      <c r="RTQ451" s="342"/>
      <c r="RTR451" s="342"/>
      <c r="RTS451" s="342"/>
      <c r="RTT451" s="342"/>
      <c r="RTU451" s="342"/>
      <c r="RTV451" s="342"/>
      <c r="RTW451" s="342"/>
      <c r="RTX451" s="342"/>
      <c r="RTY451" s="342"/>
      <c r="RTZ451" s="342"/>
      <c r="RUA451" s="342"/>
      <c r="RUB451" s="342"/>
      <c r="RUC451" s="342"/>
      <c r="RUD451" s="342"/>
      <c r="RUE451" s="342"/>
      <c r="RUF451" s="342"/>
      <c r="RUG451" s="342"/>
      <c r="RUH451" s="342"/>
      <c r="RUI451" s="342"/>
      <c r="RUJ451" s="342"/>
      <c r="RUK451" s="342"/>
      <c r="RUL451" s="342"/>
      <c r="RUM451" s="342"/>
      <c r="RUN451" s="342"/>
      <c r="RUO451" s="342"/>
      <c r="RUP451" s="342"/>
      <c r="RUQ451" s="342"/>
      <c r="RUR451" s="342"/>
      <c r="RUS451" s="342"/>
      <c r="RUT451" s="342"/>
      <c r="RUU451" s="342"/>
      <c r="RUV451" s="342"/>
      <c r="RUW451" s="342"/>
      <c r="RUX451" s="342"/>
      <c r="RUY451" s="342"/>
      <c r="RUZ451" s="342"/>
      <c r="RVA451" s="342"/>
      <c r="RVB451" s="342"/>
      <c r="RVC451" s="342"/>
      <c r="RVD451" s="342"/>
      <c r="RVE451" s="342"/>
      <c r="RVF451" s="342"/>
      <c r="RVG451" s="342"/>
      <c r="RVH451" s="342"/>
      <c r="RVI451" s="342"/>
      <c r="RVJ451" s="342"/>
      <c r="RVK451" s="342"/>
      <c r="RVL451" s="342"/>
      <c r="RVM451" s="342"/>
      <c r="RVN451" s="342"/>
      <c r="RVO451" s="342"/>
      <c r="RVP451" s="342"/>
      <c r="RVQ451" s="342"/>
      <c r="RVR451" s="342"/>
      <c r="RVS451" s="342"/>
      <c r="RVT451" s="342"/>
      <c r="RVU451" s="342"/>
      <c r="RVV451" s="342"/>
      <c r="RVW451" s="342"/>
      <c r="RVX451" s="342"/>
      <c r="RVY451" s="342"/>
      <c r="RVZ451" s="342"/>
      <c r="RWA451" s="342"/>
      <c r="RWB451" s="342"/>
      <c r="RWC451" s="342"/>
      <c r="RWD451" s="342"/>
      <c r="RWE451" s="342"/>
      <c r="RWF451" s="342"/>
      <c r="RWG451" s="342"/>
      <c r="RWH451" s="342"/>
      <c r="RWI451" s="342"/>
      <c r="RWJ451" s="342"/>
      <c r="RWK451" s="342"/>
      <c r="RWL451" s="342"/>
      <c r="RWM451" s="342"/>
      <c r="RWN451" s="342"/>
      <c r="RWO451" s="342"/>
      <c r="RWP451" s="342"/>
      <c r="RWQ451" s="342"/>
      <c r="RWR451" s="342"/>
      <c r="RWS451" s="342"/>
      <c r="RWT451" s="342"/>
      <c r="RWU451" s="342"/>
      <c r="RWV451" s="342"/>
      <c r="RWW451" s="342"/>
      <c r="RWX451" s="342"/>
      <c r="RWY451" s="342"/>
      <c r="RWZ451" s="342"/>
      <c r="RXA451" s="342"/>
      <c r="RXB451" s="342"/>
      <c r="RXC451" s="342"/>
      <c r="RXD451" s="342"/>
      <c r="RXE451" s="342"/>
      <c r="RXF451" s="342"/>
      <c r="RXG451" s="342"/>
      <c r="RXH451" s="342"/>
      <c r="RXI451" s="342"/>
      <c r="RXJ451" s="342"/>
      <c r="RXK451" s="342"/>
      <c r="RXL451" s="342"/>
      <c r="RXM451" s="342"/>
      <c r="RXN451" s="342"/>
      <c r="RXO451" s="342"/>
      <c r="RXP451" s="342"/>
      <c r="RXQ451" s="342"/>
      <c r="RXR451" s="342"/>
      <c r="RXS451" s="342"/>
      <c r="RXT451" s="342"/>
      <c r="RXU451" s="342"/>
      <c r="RXV451" s="342"/>
      <c r="RXW451" s="342"/>
      <c r="RXX451" s="342"/>
      <c r="RXY451" s="342"/>
      <c r="RXZ451" s="342"/>
      <c r="RYA451" s="342"/>
      <c r="RYB451" s="342"/>
      <c r="RYC451" s="342"/>
      <c r="RYD451" s="342"/>
      <c r="RYE451" s="342"/>
      <c r="RYF451" s="342"/>
      <c r="RYG451" s="342"/>
      <c r="RYH451" s="342"/>
      <c r="RYI451" s="342"/>
      <c r="RYJ451" s="342"/>
      <c r="RYK451" s="342"/>
      <c r="RYL451" s="342"/>
      <c r="RYM451" s="342"/>
      <c r="RYN451" s="342"/>
      <c r="RYO451" s="342"/>
      <c r="RYP451" s="342"/>
      <c r="RYQ451" s="342"/>
      <c r="RYR451" s="342"/>
      <c r="RYS451" s="342"/>
      <c r="RYT451" s="342"/>
      <c r="RYU451" s="342"/>
      <c r="RYV451" s="342"/>
      <c r="RYW451" s="342"/>
      <c r="RYX451" s="342"/>
      <c r="RYY451" s="342"/>
      <c r="RYZ451" s="342"/>
      <c r="RZA451" s="342"/>
      <c r="RZB451" s="342"/>
      <c r="RZC451" s="342"/>
      <c r="RZD451" s="342"/>
      <c r="RZE451" s="342"/>
      <c r="RZF451" s="342"/>
      <c r="RZG451" s="342"/>
      <c r="RZH451" s="342"/>
      <c r="RZI451" s="342"/>
      <c r="RZJ451" s="342"/>
      <c r="RZK451" s="342"/>
      <c r="RZL451" s="342"/>
      <c r="RZM451" s="342"/>
      <c r="RZN451" s="342"/>
      <c r="RZO451" s="342"/>
      <c r="RZP451" s="342"/>
      <c r="RZQ451" s="342"/>
      <c r="RZR451" s="342"/>
      <c r="RZS451" s="342"/>
      <c r="RZT451" s="342"/>
      <c r="RZU451" s="342"/>
      <c r="RZV451" s="342"/>
      <c r="RZW451" s="342"/>
      <c r="RZX451" s="342"/>
      <c r="RZY451" s="342"/>
      <c r="RZZ451" s="342"/>
      <c r="SAA451" s="342"/>
      <c r="SAB451" s="342"/>
      <c r="SAC451" s="342"/>
      <c r="SAD451" s="342"/>
      <c r="SAE451" s="342"/>
      <c r="SAF451" s="342"/>
      <c r="SAG451" s="342"/>
      <c r="SAH451" s="342"/>
      <c r="SAI451" s="342"/>
      <c r="SAJ451" s="342"/>
      <c r="SAK451" s="342"/>
      <c r="SAL451" s="342"/>
      <c r="SAM451" s="342"/>
      <c r="SAN451" s="342"/>
      <c r="SAO451" s="342"/>
      <c r="SAP451" s="342"/>
      <c r="SAQ451" s="342"/>
      <c r="SAR451" s="342"/>
      <c r="SAS451" s="342"/>
      <c r="SAT451" s="342"/>
      <c r="SAU451" s="342"/>
      <c r="SAV451" s="342"/>
      <c r="SAW451" s="342"/>
      <c r="SAX451" s="342"/>
      <c r="SAY451" s="342"/>
      <c r="SAZ451" s="342"/>
      <c r="SBA451" s="342"/>
      <c r="SBB451" s="342"/>
      <c r="SBC451" s="342"/>
      <c r="SBD451" s="342"/>
      <c r="SBE451" s="342"/>
      <c r="SBF451" s="342"/>
      <c r="SBG451" s="342"/>
      <c r="SBH451" s="342"/>
      <c r="SBI451" s="342"/>
      <c r="SBJ451" s="342"/>
      <c r="SBK451" s="342"/>
      <c r="SBL451" s="342"/>
      <c r="SBM451" s="342"/>
      <c r="SBN451" s="342"/>
      <c r="SBO451" s="342"/>
      <c r="SBP451" s="342"/>
      <c r="SBQ451" s="342"/>
      <c r="SBR451" s="342"/>
      <c r="SBS451" s="342"/>
      <c r="SBT451" s="342"/>
      <c r="SBU451" s="342"/>
      <c r="SBV451" s="342"/>
      <c r="SBW451" s="342"/>
      <c r="SBX451" s="342"/>
      <c r="SBY451" s="342"/>
      <c r="SBZ451" s="342"/>
      <c r="SCA451" s="342"/>
      <c r="SCB451" s="342"/>
      <c r="SCC451" s="342"/>
      <c r="SCD451" s="342"/>
      <c r="SCE451" s="342"/>
      <c r="SCF451" s="342"/>
      <c r="SCG451" s="342"/>
      <c r="SCH451" s="342"/>
      <c r="SCI451" s="342"/>
      <c r="SCJ451" s="342"/>
      <c r="SCK451" s="342"/>
      <c r="SCL451" s="342"/>
      <c r="SCM451" s="342"/>
      <c r="SCN451" s="342"/>
      <c r="SCO451" s="342"/>
      <c r="SCP451" s="342"/>
      <c r="SCQ451" s="342"/>
      <c r="SCR451" s="342"/>
      <c r="SCS451" s="342"/>
      <c r="SCT451" s="342"/>
      <c r="SCU451" s="342"/>
      <c r="SCV451" s="342"/>
      <c r="SCW451" s="342"/>
      <c r="SCX451" s="342"/>
      <c r="SCY451" s="342"/>
      <c r="SCZ451" s="342"/>
      <c r="SDA451" s="342"/>
      <c r="SDB451" s="342"/>
      <c r="SDC451" s="342"/>
      <c r="SDD451" s="342"/>
      <c r="SDE451" s="342"/>
      <c r="SDF451" s="342"/>
      <c r="SDG451" s="342"/>
      <c r="SDH451" s="342"/>
      <c r="SDI451" s="342"/>
      <c r="SDJ451" s="342"/>
      <c r="SDK451" s="342"/>
      <c r="SDL451" s="342"/>
      <c r="SDM451" s="342"/>
      <c r="SDN451" s="342"/>
      <c r="SDO451" s="342"/>
      <c r="SDP451" s="342"/>
      <c r="SDQ451" s="342"/>
      <c r="SDR451" s="342"/>
      <c r="SDS451" s="342"/>
      <c r="SDT451" s="342"/>
      <c r="SDU451" s="342"/>
      <c r="SDV451" s="342"/>
      <c r="SDW451" s="342"/>
      <c r="SDX451" s="342"/>
      <c r="SDY451" s="342"/>
      <c r="SDZ451" s="342"/>
      <c r="SEA451" s="342"/>
      <c r="SEB451" s="342"/>
      <c r="SEC451" s="342"/>
      <c r="SED451" s="342"/>
      <c r="SEE451" s="342"/>
      <c r="SEF451" s="342"/>
      <c r="SEG451" s="342"/>
      <c r="SEH451" s="342"/>
      <c r="SEI451" s="342"/>
      <c r="SEJ451" s="342"/>
      <c r="SEK451" s="342"/>
      <c r="SEL451" s="342"/>
      <c r="SEM451" s="342"/>
      <c r="SEN451" s="342"/>
      <c r="SEO451" s="342"/>
      <c r="SEP451" s="342"/>
      <c r="SEQ451" s="342"/>
      <c r="SER451" s="342"/>
      <c r="SES451" s="342"/>
      <c r="SET451" s="342"/>
      <c r="SEU451" s="342"/>
      <c r="SEV451" s="342"/>
      <c r="SEW451" s="342"/>
      <c r="SEX451" s="342"/>
      <c r="SEY451" s="342"/>
      <c r="SEZ451" s="342"/>
      <c r="SFA451" s="342"/>
      <c r="SFB451" s="342"/>
      <c r="SFC451" s="342"/>
      <c r="SFD451" s="342"/>
      <c r="SFE451" s="342"/>
      <c r="SFF451" s="342"/>
      <c r="SFG451" s="342"/>
      <c r="SFH451" s="342"/>
      <c r="SFI451" s="342"/>
      <c r="SFJ451" s="342"/>
      <c r="SFK451" s="342"/>
      <c r="SFL451" s="342"/>
      <c r="SFM451" s="342"/>
      <c r="SFN451" s="342"/>
      <c r="SFO451" s="342"/>
      <c r="SFP451" s="342"/>
      <c r="SFQ451" s="342"/>
      <c r="SFR451" s="342"/>
      <c r="SFS451" s="342"/>
      <c r="SFT451" s="342"/>
      <c r="SFU451" s="342"/>
      <c r="SFV451" s="342"/>
      <c r="SFW451" s="342"/>
      <c r="SFX451" s="342"/>
      <c r="SFY451" s="342"/>
      <c r="SFZ451" s="342"/>
      <c r="SGA451" s="342"/>
      <c r="SGB451" s="342"/>
      <c r="SGC451" s="342"/>
      <c r="SGD451" s="342"/>
      <c r="SGE451" s="342"/>
      <c r="SGF451" s="342"/>
      <c r="SGG451" s="342"/>
      <c r="SGH451" s="342"/>
      <c r="SGI451" s="342"/>
      <c r="SGJ451" s="342"/>
      <c r="SGK451" s="342"/>
      <c r="SGL451" s="342"/>
      <c r="SGM451" s="342"/>
      <c r="SGN451" s="342"/>
      <c r="SGO451" s="342"/>
      <c r="SGP451" s="342"/>
      <c r="SGQ451" s="342"/>
      <c r="SGR451" s="342"/>
      <c r="SGS451" s="342"/>
      <c r="SGT451" s="342"/>
      <c r="SGU451" s="342"/>
      <c r="SGV451" s="342"/>
      <c r="SGW451" s="342"/>
      <c r="SGX451" s="342"/>
      <c r="SGY451" s="342"/>
      <c r="SGZ451" s="342"/>
      <c r="SHA451" s="342"/>
      <c r="SHB451" s="342"/>
      <c r="SHC451" s="342"/>
      <c r="SHD451" s="342"/>
      <c r="SHE451" s="342"/>
      <c r="SHF451" s="342"/>
      <c r="SHG451" s="342"/>
      <c r="SHH451" s="342"/>
      <c r="SHI451" s="342"/>
      <c r="SHJ451" s="342"/>
      <c r="SHK451" s="342"/>
      <c r="SHL451" s="342"/>
      <c r="SHM451" s="342"/>
      <c r="SHN451" s="342"/>
      <c r="SHO451" s="342"/>
      <c r="SHP451" s="342"/>
      <c r="SHQ451" s="342"/>
      <c r="SHR451" s="342"/>
      <c r="SHS451" s="342"/>
      <c r="SHT451" s="342"/>
      <c r="SHU451" s="342"/>
      <c r="SHV451" s="342"/>
      <c r="SHW451" s="342"/>
      <c r="SHX451" s="342"/>
      <c r="SHY451" s="342"/>
      <c r="SHZ451" s="342"/>
      <c r="SIA451" s="342"/>
      <c r="SIB451" s="342"/>
      <c r="SIC451" s="342"/>
      <c r="SID451" s="342"/>
      <c r="SIE451" s="342"/>
      <c r="SIF451" s="342"/>
      <c r="SIG451" s="342"/>
      <c r="SIH451" s="342"/>
      <c r="SII451" s="342"/>
      <c r="SIJ451" s="342"/>
      <c r="SIK451" s="342"/>
      <c r="SIL451" s="342"/>
      <c r="SIM451" s="342"/>
      <c r="SIN451" s="342"/>
      <c r="SIO451" s="342"/>
      <c r="SIP451" s="342"/>
      <c r="SIQ451" s="342"/>
      <c r="SIR451" s="342"/>
      <c r="SIS451" s="342"/>
      <c r="SIT451" s="342"/>
      <c r="SIU451" s="342"/>
      <c r="SIV451" s="342"/>
      <c r="SIW451" s="342"/>
      <c r="SIX451" s="342"/>
      <c r="SIY451" s="342"/>
      <c r="SIZ451" s="342"/>
      <c r="SJA451" s="342"/>
      <c r="SJB451" s="342"/>
      <c r="SJC451" s="342"/>
      <c r="SJD451" s="342"/>
      <c r="SJE451" s="342"/>
      <c r="SJF451" s="342"/>
      <c r="SJG451" s="342"/>
      <c r="SJH451" s="342"/>
      <c r="SJI451" s="342"/>
      <c r="SJJ451" s="342"/>
      <c r="SJK451" s="342"/>
      <c r="SJL451" s="342"/>
      <c r="SJM451" s="342"/>
      <c r="SJN451" s="342"/>
      <c r="SJO451" s="342"/>
      <c r="SJP451" s="342"/>
      <c r="SJQ451" s="342"/>
      <c r="SJR451" s="342"/>
      <c r="SJS451" s="342"/>
      <c r="SJT451" s="342"/>
      <c r="SJU451" s="342"/>
      <c r="SJV451" s="342"/>
      <c r="SJW451" s="342"/>
      <c r="SJX451" s="342"/>
      <c r="SJY451" s="342"/>
      <c r="SJZ451" s="342"/>
      <c r="SKA451" s="342"/>
      <c r="SKB451" s="342"/>
      <c r="SKC451" s="342"/>
      <c r="SKD451" s="342"/>
      <c r="SKE451" s="342"/>
      <c r="SKF451" s="342"/>
      <c r="SKG451" s="342"/>
      <c r="SKH451" s="342"/>
      <c r="SKI451" s="342"/>
      <c r="SKJ451" s="342"/>
      <c r="SKK451" s="342"/>
      <c r="SKL451" s="342"/>
      <c r="SKM451" s="342"/>
      <c r="SKN451" s="342"/>
      <c r="SKO451" s="342"/>
      <c r="SKP451" s="342"/>
      <c r="SKQ451" s="342"/>
      <c r="SKR451" s="342"/>
      <c r="SKS451" s="342"/>
      <c r="SKT451" s="342"/>
      <c r="SKU451" s="342"/>
      <c r="SKV451" s="342"/>
      <c r="SKW451" s="342"/>
      <c r="SKX451" s="342"/>
      <c r="SKY451" s="342"/>
      <c r="SKZ451" s="342"/>
      <c r="SLA451" s="342"/>
      <c r="SLB451" s="342"/>
      <c r="SLC451" s="342"/>
      <c r="SLD451" s="342"/>
      <c r="SLE451" s="342"/>
      <c r="SLF451" s="342"/>
      <c r="SLG451" s="342"/>
      <c r="SLH451" s="342"/>
      <c r="SLI451" s="342"/>
      <c r="SLJ451" s="342"/>
      <c r="SLK451" s="342"/>
      <c r="SLL451" s="342"/>
      <c r="SLM451" s="342"/>
      <c r="SLN451" s="342"/>
      <c r="SLO451" s="342"/>
      <c r="SLP451" s="342"/>
      <c r="SLQ451" s="342"/>
      <c r="SLR451" s="342"/>
      <c r="SLS451" s="342"/>
      <c r="SLT451" s="342"/>
      <c r="SLU451" s="342"/>
      <c r="SLV451" s="342"/>
      <c r="SLW451" s="342"/>
      <c r="SLX451" s="342"/>
      <c r="SLY451" s="342"/>
      <c r="SLZ451" s="342"/>
      <c r="SMA451" s="342"/>
      <c r="SMB451" s="342"/>
      <c r="SMC451" s="342"/>
      <c r="SMD451" s="342"/>
      <c r="SME451" s="342"/>
      <c r="SMF451" s="342"/>
      <c r="SMG451" s="342"/>
      <c r="SMH451" s="342"/>
      <c r="SMI451" s="342"/>
      <c r="SMJ451" s="342"/>
      <c r="SMK451" s="342"/>
      <c r="SML451" s="342"/>
      <c r="SMM451" s="342"/>
      <c r="SMN451" s="342"/>
      <c r="SMO451" s="342"/>
      <c r="SMP451" s="342"/>
      <c r="SMQ451" s="342"/>
      <c r="SMR451" s="342"/>
      <c r="SMS451" s="342"/>
      <c r="SMT451" s="342"/>
      <c r="SMU451" s="342"/>
      <c r="SMV451" s="342"/>
      <c r="SMW451" s="342"/>
      <c r="SMX451" s="342"/>
      <c r="SMY451" s="342"/>
      <c r="SMZ451" s="342"/>
      <c r="SNA451" s="342"/>
      <c r="SNB451" s="342"/>
      <c r="SNC451" s="342"/>
      <c r="SND451" s="342"/>
      <c r="SNE451" s="342"/>
      <c r="SNF451" s="342"/>
      <c r="SNG451" s="342"/>
      <c r="SNH451" s="342"/>
      <c r="SNI451" s="342"/>
      <c r="SNJ451" s="342"/>
      <c r="SNK451" s="342"/>
      <c r="SNL451" s="342"/>
      <c r="SNM451" s="342"/>
      <c r="SNN451" s="342"/>
      <c r="SNO451" s="342"/>
      <c r="SNP451" s="342"/>
      <c r="SNQ451" s="342"/>
      <c r="SNR451" s="342"/>
      <c r="SNS451" s="342"/>
      <c r="SNT451" s="342"/>
      <c r="SNU451" s="342"/>
      <c r="SNV451" s="342"/>
      <c r="SNW451" s="342"/>
      <c r="SNX451" s="342"/>
      <c r="SNY451" s="342"/>
      <c r="SNZ451" s="342"/>
      <c r="SOA451" s="342"/>
      <c r="SOB451" s="342"/>
      <c r="SOC451" s="342"/>
      <c r="SOD451" s="342"/>
      <c r="SOE451" s="342"/>
      <c r="SOF451" s="342"/>
      <c r="SOG451" s="342"/>
      <c r="SOH451" s="342"/>
      <c r="SOI451" s="342"/>
      <c r="SOJ451" s="342"/>
      <c r="SOK451" s="342"/>
      <c r="SOL451" s="342"/>
      <c r="SOM451" s="342"/>
      <c r="SON451" s="342"/>
      <c r="SOO451" s="342"/>
      <c r="SOP451" s="342"/>
      <c r="SOQ451" s="342"/>
      <c r="SOR451" s="342"/>
      <c r="SOS451" s="342"/>
      <c r="SOT451" s="342"/>
      <c r="SOU451" s="342"/>
      <c r="SOV451" s="342"/>
      <c r="SOW451" s="342"/>
      <c r="SOX451" s="342"/>
      <c r="SOY451" s="342"/>
      <c r="SOZ451" s="342"/>
      <c r="SPA451" s="342"/>
      <c r="SPB451" s="342"/>
      <c r="SPC451" s="342"/>
      <c r="SPD451" s="342"/>
      <c r="SPE451" s="342"/>
      <c r="SPF451" s="342"/>
      <c r="SPG451" s="342"/>
      <c r="SPH451" s="342"/>
      <c r="SPI451" s="342"/>
      <c r="SPJ451" s="342"/>
      <c r="SPK451" s="342"/>
      <c r="SPL451" s="342"/>
      <c r="SPM451" s="342"/>
      <c r="SPN451" s="342"/>
      <c r="SPO451" s="342"/>
      <c r="SPP451" s="342"/>
      <c r="SPQ451" s="342"/>
      <c r="SPR451" s="342"/>
      <c r="SPS451" s="342"/>
      <c r="SPT451" s="342"/>
      <c r="SPU451" s="342"/>
      <c r="SPV451" s="342"/>
      <c r="SPW451" s="342"/>
      <c r="SPX451" s="342"/>
      <c r="SPY451" s="342"/>
      <c r="SPZ451" s="342"/>
      <c r="SQA451" s="342"/>
      <c r="SQB451" s="342"/>
      <c r="SQC451" s="342"/>
      <c r="SQD451" s="342"/>
      <c r="SQE451" s="342"/>
      <c r="SQF451" s="342"/>
      <c r="SQG451" s="342"/>
      <c r="SQH451" s="342"/>
      <c r="SQI451" s="342"/>
      <c r="SQJ451" s="342"/>
      <c r="SQK451" s="342"/>
      <c r="SQL451" s="342"/>
      <c r="SQM451" s="342"/>
      <c r="SQN451" s="342"/>
      <c r="SQO451" s="342"/>
      <c r="SQP451" s="342"/>
      <c r="SQQ451" s="342"/>
      <c r="SQR451" s="342"/>
      <c r="SQS451" s="342"/>
      <c r="SQT451" s="342"/>
      <c r="SQU451" s="342"/>
      <c r="SQV451" s="342"/>
      <c r="SQW451" s="342"/>
      <c r="SQX451" s="342"/>
      <c r="SQY451" s="342"/>
      <c r="SQZ451" s="342"/>
      <c r="SRA451" s="342"/>
      <c r="SRB451" s="342"/>
      <c r="SRC451" s="342"/>
      <c r="SRD451" s="342"/>
      <c r="SRE451" s="342"/>
      <c r="SRF451" s="342"/>
      <c r="SRG451" s="342"/>
      <c r="SRH451" s="342"/>
      <c r="SRI451" s="342"/>
      <c r="SRJ451" s="342"/>
      <c r="SRK451" s="342"/>
      <c r="SRL451" s="342"/>
      <c r="SRM451" s="342"/>
      <c r="SRN451" s="342"/>
      <c r="SRO451" s="342"/>
      <c r="SRP451" s="342"/>
      <c r="SRQ451" s="342"/>
      <c r="SRR451" s="342"/>
      <c r="SRS451" s="342"/>
      <c r="SRT451" s="342"/>
      <c r="SRU451" s="342"/>
      <c r="SRV451" s="342"/>
      <c r="SRW451" s="342"/>
      <c r="SRX451" s="342"/>
      <c r="SRY451" s="342"/>
      <c r="SRZ451" s="342"/>
      <c r="SSA451" s="342"/>
      <c r="SSB451" s="342"/>
      <c r="SSC451" s="342"/>
      <c r="SSD451" s="342"/>
      <c r="SSE451" s="342"/>
      <c r="SSF451" s="342"/>
      <c r="SSG451" s="342"/>
      <c r="SSH451" s="342"/>
      <c r="SSI451" s="342"/>
      <c r="SSJ451" s="342"/>
      <c r="SSK451" s="342"/>
      <c r="SSL451" s="342"/>
      <c r="SSM451" s="342"/>
      <c r="SSN451" s="342"/>
      <c r="SSO451" s="342"/>
      <c r="SSP451" s="342"/>
      <c r="SSQ451" s="342"/>
      <c r="SSR451" s="342"/>
      <c r="SSS451" s="342"/>
      <c r="SST451" s="342"/>
      <c r="SSU451" s="342"/>
      <c r="SSV451" s="342"/>
      <c r="SSW451" s="342"/>
      <c r="SSX451" s="342"/>
      <c r="SSY451" s="342"/>
      <c r="SSZ451" s="342"/>
      <c r="STA451" s="342"/>
      <c r="STB451" s="342"/>
      <c r="STC451" s="342"/>
      <c r="STD451" s="342"/>
      <c r="STE451" s="342"/>
      <c r="STF451" s="342"/>
      <c r="STG451" s="342"/>
      <c r="STH451" s="342"/>
      <c r="STI451" s="342"/>
      <c r="STJ451" s="342"/>
      <c r="STK451" s="342"/>
      <c r="STL451" s="342"/>
      <c r="STM451" s="342"/>
      <c r="STN451" s="342"/>
      <c r="STO451" s="342"/>
      <c r="STP451" s="342"/>
      <c r="STQ451" s="342"/>
      <c r="STR451" s="342"/>
      <c r="STS451" s="342"/>
      <c r="STT451" s="342"/>
      <c r="STU451" s="342"/>
      <c r="STV451" s="342"/>
      <c r="STW451" s="342"/>
      <c r="STX451" s="342"/>
      <c r="STY451" s="342"/>
      <c r="STZ451" s="342"/>
      <c r="SUA451" s="342"/>
      <c r="SUB451" s="342"/>
      <c r="SUC451" s="342"/>
      <c r="SUD451" s="342"/>
      <c r="SUE451" s="342"/>
      <c r="SUF451" s="342"/>
      <c r="SUG451" s="342"/>
      <c r="SUH451" s="342"/>
      <c r="SUI451" s="342"/>
      <c r="SUJ451" s="342"/>
      <c r="SUK451" s="342"/>
      <c r="SUL451" s="342"/>
      <c r="SUM451" s="342"/>
      <c r="SUN451" s="342"/>
      <c r="SUO451" s="342"/>
      <c r="SUP451" s="342"/>
      <c r="SUQ451" s="342"/>
      <c r="SUR451" s="342"/>
      <c r="SUS451" s="342"/>
      <c r="SUT451" s="342"/>
      <c r="SUU451" s="342"/>
      <c r="SUV451" s="342"/>
      <c r="SUW451" s="342"/>
      <c r="SUX451" s="342"/>
      <c r="SUY451" s="342"/>
      <c r="SUZ451" s="342"/>
      <c r="SVA451" s="342"/>
      <c r="SVB451" s="342"/>
      <c r="SVC451" s="342"/>
      <c r="SVD451" s="342"/>
      <c r="SVE451" s="342"/>
      <c r="SVF451" s="342"/>
      <c r="SVG451" s="342"/>
      <c r="SVH451" s="342"/>
      <c r="SVI451" s="342"/>
      <c r="SVJ451" s="342"/>
      <c r="SVK451" s="342"/>
      <c r="SVL451" s="342"/>
      <c r="SVM451" s="342"/>
      <c r="SVN451" s="342"/>
      <c r="SVO451" s="342"/>
      <c r="SVP451" s="342"/>
      <c r="SVQ451" s="342"/>
      <c r="SVR451" s="342"/>
      <c r="SVS451" s="342"/>
      <c r="SVT451" s="342"/>
      <c r="SVU451" s="342"/>
      <c r="SVV451" s="342"/>
      <c r="SVW451" s="342"/>
      <c r="SVX451" s="342"/>
      <c r="SVY451" s="342"/>
      <c r="SVZ451" s="342"/>
      <c r="SWA451" s="342"/>
      <c r="SWB451" s="342"/>
      <c r="SWC451" s="342"/>
      <c r="SWD451" s="342"/>
      <c r="SWE451" s="342"/>
      <c r="SWF451" s="342"/>
      <c r="SWG451" s="342"/>
      <c r="SWH451" s="342"/>
      <c r="SWI451" s="342"/>
      <c r="SWJ451" s="342"/>
      <c r="SWK451" s="342"/>
      <c r="SWL451" s="342"/>
      <c r="SWM451" s="342"/>
      <c r="SWN451" s="342"/>
      <c r="SWO451" s="342"/>
      <c r="SWP451" s="342"/>
      <c r="SWQ451" s="342"/>
      <c r="SWR451" s="342"/>
      <c r="SWS451" s="342"/>
      <c r="SWT451" s="342"/>
      <c r="SWU451" s="342"/>
      <c r="SWV451" s="342"/>
      <c r="SWW451" s="342"/>
      <c r="SWX451" s="342"/>
      <c r="SWY451" s="342"/>
      <c r="SWZ451" s="342"/>
      <c r="SXA451" s="342"/>
      <c r="SXB451" s="342"/>
      <c r="SXC451" s="342"/>
      <c r="SXD451" s="342"/>
      <c r="SXE451" s="342"/>
      <c r="SXF451" s="342"/>
      <c r="SXG451" s="342"/>
      <c r="SXH451" s="342"/>
      <c r="SXI451" s="342"/>
      <c r="SXJ451" s="342"/>
      <c r="SXK451" s="342"/>
      <c r="SXL451" s="342"/>
      <c r="SXM451" s="342"/>
      <c r="SXN451" s="342"/>
      <c r="SXO451" s="342"/>
      <c r="SXP451" s="342"/>
      <c r="SXQ451" s="342"/>
      <c r="SXR451" s="342"/>
      <c r="SXS451" s="342"/>
      <c r="SXT451" s="342"/>
      <c r="SXU451" s="342"/>
      <c r="SXV451" s="342"/>
      <c r="SXW451" s="342"/>
      <c r="SXX451" s="342"/>
      <c r="SXY451" s="342"/>
      <c r="SXZ451" s="342"/>
      <c r="SYA451" s="342"/>
      <c r="SYB451" s="342"/>
      <c r="SYC451" s="342"/>
      <c r="SYD451" s="342"/>
      <c r="SYE451" s="342"/>
      <c r="SYF451" s="342"/>
      <c r="SYG451" s="342"/>
      <c r="SYH451" s="342"/>
      <c r="SYI451" s="342"/>
      <c r="SYJ451" s="342"/>
      <c r="SYK451" s="342"/>
      <c r="SYL451" s="342"/>
      <c r="SYM451" s="342"/>
      <c r="SYN451" s="342"/>
      <c r="SYO451" s="342"/>
      <c r="SYP451" s="342"/>
      <c r="SYQ451" s="342"/>
      <c r="SYR451" s="342"/>
      <c r="SYS451" s="342"/>
      <c r="SYT451" s="342"/>
      <c r="SYU451" s="342"/>
      <c r="SYV451" s="342"/>
      <c r="SYW451" s="342"/>
      <c r="SYX451" s="342"/>
      <c r="SYY451" s="342"/>
      <c r="SYZ451" s="342"/>
      <c r="SZA451" s="342"/>
      <c r="SZB451" s="342"/>
      <c r="SZC451" s="342"/>
      <c r="SZD451" s="342"/>
      <c r="SZE451" s="342"/>
      <c r="SZF451" s="342"/>
      <c r="SZG451" s="342"/>
      <c r="SZH451" s="342"/>
      <c r="SZI451" s="342"/>
      <c r="SZJ451" s="342"/>
      <c r="SZK451" s="342"/>
      <c r="SZL451" s="342"/>
      <c r="SZM451" s="342"/>
      <c r="SZN451" s="342"/>
      <c r="SZO451" s="342"/>
      <c r="SZP451" s="342"/>
      <c r="SZQ451" s="342"/>
      <c r="SZR451" s="342"/>
      <c r="SZS451" s="342"/>
      <c r="SZT451" s="342"/>
      <c r="SZU451" s="342"/>
      <c r="SZV451" s="342"/>
      <c r="SZW451" s="342"/>
      <c r="SZX451" s="342"/>
      <c r="SZY451" s="342"/>
      <c r="SZZ451" s="342"/>
      <c r="TAA451" s="342"/>
      <c r="TAB451" s="342"/>
      <c r="TAC451" s="342"/>
      <c r="TAD451" s="342"/>
      <c r="TAE451" s="342"/>
      <c r="TAF451" s="342"/>
      <c r="TAG451" s="342"/>
      <c r="TAH451" s="342"/>
      <c r="TAI451" s="342"/>
      <c r="TAJ451" s="342"/>
      <c r="TAK451" s="342"/>
      <c r="TAL451" s="342"/>
      <c r="TAM451" s="342"/>
      <c r="TAN451" s="342"/>
      <c r="TAO451" s="342"/>
      <c r="TAP451" s="342"/>
      <c r="TAQ451" s="342"/>
      <c r="TAR451" s="342"/>
      <c r="TAS451" s="342"/>
      <c r="TAT451" s="342"/>
      <c r="TAU451" s="342"/>
      <c r="TAV451" s="342"/>
      <c r="TAW451" s="342"/>
      <c r="TAX451" s="342"/>
      <c r="TAY451" s="342"/>
      <c r="TAZ451" s="342"/>
      <c r="TBA451" s="342"/>
      <c r="TBB451" s="342"/>
      <c r="TBC451" s="342"/>
      <c r="TBD451" s="342"/>
      <c r="TBE451" s="342"/>
      <c r="TBF451" s="342"/>
      <c r="TBG451" s="342"/>
      <c r="TBH451" s="342"/>
      <c r="TBI451" s="342"/>
      <c r="TBJ451" s="342"/>
      <c r="TBK451" s="342"/>
      <c r="TBL451" s="342"/>
      <c r="TBM451" s="342"/>
      <c r="TBN451" s="342"/>
      <c r="TBO451" s="342"/>
      <c r="TBP451" s="342"/>
      <c r="TBQ451" s="342"/>
      <c r="TBR451" s="342"/>
      <c r="TBS451" s="342"/>
      <c r="TBT451" s="342"/>
      <c r="TBU451" s="342"/>
      <c r="TBV451" s="342"/>
      <c r="TBW451" s="342"/>
      <c r="TBX451" s="342"/>
      <c r="TBY451" s="342"/>
      <c r="TBZ451" s="342"/>
      <c r="TCA451" s="342"/>
      <c r="TCB451" s="342"/>
      <c r="TCC451" s="342"/>
      <c r="TCD451" s="342"/>
      <c r="TCE451" s="342"/>
      <c r="TCF451" s="342"/>
      <c r="TCG451" s="342"/>
      <c r="TCH451" s="342"/>
      <c r="TCI451" s="342"/>
      <c r="TCJ451" s="342"/>
      <c r="TCK451" s="342"/>
      <c r="TCL451" s="342"/>
      <c r="TCM451" s="342"/>
      <c r="TCN451" s="342"/>
      <c r="TCO451" s="342"/>
      <c r="TCP451" s="342"/>
      <c r="TCQ451" s="342"/>
      <c r="TCR451" s="342"/>
      <c r="TCS451" s="342"/>
      <c r="TCT451" s="342"/>
      <c r="TCU451" s="342"/>
      <c r="TCV451" s="342"/>
      <c r="TCW451" s="342"/>
      <c r="TCX451" s="342"/>
      <c r="TCY451" s="342"/>
      <c r="TCZ451" s="342"/>
      <c r="TDA451" s="342"/>
      <c r="TDB451" s="342"/>
      <c r="TDC451" s="342"/>
      <c r="TDD451" s="342"/>
      <c r="TDE451" s="342"/>
      <c r="TDF451" s="342"/>
      <c r="TDG451" s="342"/>
      <c r="TDH451" s="342"/>
      <c r="TDI451" s="342"/>
      <c r="TDJ451" s="342"/>
      <c r="TDK451" s="342"/>
      <c r="TDL451" s="342"/>
      <c r="TDM451" s="342"/>
      <c r="TDN451" s="342"/>
      <c r="TDO451" s="342"/>
      <c r="TDP451" s="342"/>
      <c r="TDQ451" s="342"/>
      <c r="TDR451" s="342"/>
      <c r="TDS451" s="342"/>
      <c r="TDT451" s="342"/>
      <c r="TDU451" s="342"/>
      <c r="TDV451" s="342"/>
      <c r="TDW451" s="342"/>
      <c r="TDX451" s="342"/>
      <c r="TDY451" s="342"/>
      <c r="TDZ451" s="342"/>
      <c r="TEA451" s="342"/>
      <c r="TEB451" s="342"/>
      <c r="TEC451" s="342"/>
      <c r="TED451" s="342"/>
      <c r="TEE451" s="342"/>
      <c r="TEF451" s="342"/>
      <c r="TEG451" s="342"/>
      <c r="TEH451" s="342"/>
      <c r="TEI451" s="342"/>
      <c r="TEJ451" s="342"/>
      <c r="TEK451" s="342"/>
      <c r="TEL451" s="342"/>
      <c r="TEM451" s="342"/>
      <c r="TEN451" s="342"/>
      <c r="TEO451" s="342"/>
      <c r="TEP451" s="342"/>
      <c r="TEQ451" s="342"/>
      <c r="TER451" s="342"/>
      <c r="TES451" s="342"/>
      <c r="TET451" s="342"/>
      <c r="TEU451" s="342"/>
      <c r="TEV451" s="342"/>
      <c r="TEW451" s="342"/>
      <c r="TEX451" s="342"/>
      <c r="TEY451" s="342"/>
      <c r="TEZ451" s="342"/>
      <c r="TFA451" s="342"/>
      <c r="TFB451" s="342"/>
      <c r="TFC451" s="342"/>
      <c r="TFD451" s="342"/>
      <c r="TFE451" s="342"/>
      <c r="TFF451" s="342"/>
      <c r="TFG451" s="342"/>
      <c r="TFH451" s="342"/>
      <c r="TFI451" s="342"/>
      <c r="TFJ451" s="342"/>
      <c r="TFK451" s="342"/>
      <c r="TFL451" s="342"/>
      <c r="TFM451" s="342"/>
      <c r="TFN451" s="342"/>
      <c r="TFO451" s="342"/>
      <c r="TFP451" s="342"/>
      <c r="TFQ451" s="342"/>
      <c r="TFR451" s="342"/>
      <c r="TFS451" s="342"/>
      <c r="TFT451" s="342"/>
      <c r="TFU451" s="342"/>
      <c r="TFV451" s="342"/>
      <c r="TFW451" s="342"/>
      <c r="TFX451" s="342"/>
      <c r="TFY451" s="342"/>
      <c r="TFZ451" s="342"/>
      <c r="TGA451" s="342"/>
      <c r="TGB451" s="342"/>
      <c r="TGC451" s="342"/>
      <c r="TGD451" s="342"/>
      <c r="TGE451" s="342"/>
      <c r="TGF451" s="342"/>
      <c r="TGG451" s="342"/>
      <c r="TGH451" s="342"/>
      <c r="TGI451" s="342"/>
      <c r="TGJ451" s="342"/>
      <c r="TGK451" s="342"/>
      <c r="TGL451" s="342"/>
      <c r="TGM451" s="342"/>
      <c r="TGN451" s="342"/>
      <c r="TGO451" s="342"/>
      <c r="TGP451" s="342"/>
      <c r="TGQ451" s="342"/>
      <c r="TGR451" s="342"/>
      <c r="TGS451" s="342"/>
      <c r="TGT451" s="342"/>
      <c r="TGU451" s="342"/>
      <c r="TGV451" s="342"/>
      <c r="TGW451" s="342"/>
      <c r="TGX451" s="342"/>
      <c r="TGY451" s="342"/>
      <c r="TGZ451" s="342"/>
      <c r="THA451" s="342"/>
      <c r="THB451" s="342"/>
      <c r="THC451" s="342"/>
      <c r="THD451" s="342"/>
      <c r="THE451" s="342"/>
      <c r="THF451" s="342"/>
      <c r="THG451" s="342"/>
      <c r="THH451" s="342"/>
      <c r="THI451" s="342"/>
      <c r="THJ451" s="342"/>
      <c r="THK451" s="342"/>
      <c r="THL451" s="342"/>
      <c r="THM451" s="342"/>
      <c r="THN451" s="342"/>
      <c r="THO451" s="342"/>
      <c r="THP451" s="342"/>
      <c r="THQ451" s="342"/>
      <c r="THR451" s="342"/>
      <c r="THS451" s="342"/>
      <c r="THT451" s="342"/>
      <c r="THU451" s="342"/>
      <c r="THV451" s="342"/>
      <c r="THW451" s="342"/>
      <c r="THX451" s="342"/>
      <c r="THY451" s="342"/>
      <c r="THZ451" s="342"/>
      <c r="TIA451" s="342"/>
      <c r="TIB451" s="342"/>
      <c r="TIC451" s="342"/>
      <c r="TID451" s="342"/>
      <c r="TIE451" s="342"/>
      <c r="TIF451" s="342"/>
      <c r="TIG451" s="342"/>
      <c r="TIH451" s="342"/>
      <c r="TII451" s="342"/>
      <c r="TIJ451" s="342"/>
      <c r="TIK451" s="342"/>
      <c r="TIL451" s="342"/>
      <c r="TIM451" s="342"/>
      <c r="TIN451" s="342"/>
      <c r="TIO451" s="342"/>
      <c r="TIP451" s="342"/>
      <c r="TIQ451" s="342"/>
      <c r="TIR451" s="342"/>
      <c r="TIS451" s="342"/>
      <c r="TIT451" s="342"/>
      <c r="TIU451" s="342"/>
      <c r="TIV451" s="342"/>
      <c r="TIW451" s="342"/>
      <c r="TIX451" s="342"/>
      <c r="TIY451" s="342"/>
      <c r="TIZ451" s="342"/>
      <c r="TJA451" s="342"/>
      <c r="TJB451" s="342"/>
      <c r="TJC451" s="342"/>
      <c r="TJD451" s="342"/>
      <c r="TJE451" s="342"/>
      <c r="TJF451" s="342"/>
      <c r="TJG451" s="342"/>
      <c r="TJH451" s="342"/>
      <c r="TJI451" s="342"/>
      <c r="TJJ451" s="342"/>
      <c r="TJK451" s="342"/>
      <c r="TJL451" s="342"/>
      <c r="TJM451" s="342"/>
      <c r="TJN451" s="342"/>
      <c r="TJO451" s="342"/>
      <c r="TJP451" s="342"/>
      <c r="TJQ451" s="342"/>
      <c r="TJR451" s="342"/>
      <c r="TJS451" s="342"/>
      <c r="TJT451" s="342"/>
      <c r="TJU451" s="342"/>
      <c r="TJV451" s="342"/>
      <c r="TJW451" s="342"/>
      <c r="TJX451" s="342"/>
      <c r="TJY451" s="342"/>
      <c r="TJZ451" s="342"/>
      <c r="TKA451" s="342"/>
      <c r="TKB451" s="342"/>
      <c r="TKC451" s="342"/>
      <c r="TKD451" s="342"/>
      <c r="TKE451" s="342"/>
      <c r="TKF451" s="342"/>
      <c r="TKG451" s="342"/>
      <c r="TKH451" s="342"/>
      <c r="TKI451" s="342"/>
      <c r="TKJ451" s="342"/>
      <c r="TKK451" s="342"/>
      <c r="TKL451" s="342"/>
      <c r="TKM451" s="342"/>
      <c r="TKN451" s="342"/>
      <c r="TKO451" s="342"/>
      <c r="TKP451" s="342"/>
      <c r="TKQ451" s="342"/>
      <c r="TKR451" s="342"/>
      <c r="TKS451" s="342"/>
      <c r="TKT451" s="342"/>
      <c r="TKU451" s="342"/>
      <c r="TKV451" s="342"/>
      <c r="TKW451" s="342"/>
      <c r="TKX451" s="342"/>
      <c r="TKY451" s="342"/>
      <c r="TKZ451" s="342"/>
      <c r="TLA451" s="342"/>
      <c r="TLB451" s="342"/>
      <c r="TLC451" s="342"/>
      <c r="TLD451" s="342"/>
      <c r="TLE451" s="342"/>
      <c r="TLF451" s="342"/>
      <c r="TLG451" s="342"/>
      <c r="TLH451" s="342"/>
      <c r="TLI451" s="342"/>
      <c r="TLJ451" s="342"/>
      <c r="TLK451" s="342"/>
      <c r="TLL451" s="342"/>
      <c r="TLM451" s="342"/>
      <c r="TLN451" s="342"/>
      <c r="TLO451" s="342"/>
      <c r="TLP451" s="342"/>
      <c r="TLQ451" s="342"/>
      <c r="TLR451" s="342"/>
      <c r="TLS451" s="342"/>
      <c r="TLT451" s="342"/>
      <c r="TLU451" s="342"/>
      <c r="TLV451" s="342"/>
      <c r="TLW451" s="342"/>
      <c r="TLX451" s="342"/>
      <c r="TLY451" s="342"/>
      <c r="TLZ451" s="342"/>
      <c r="TMA451" s="342"/>
      <c r="TMB451" s="342"/>
      <c r="TMC451" s="342"/>
      <c r="TMD451" s="342"/>
      <c r="TME451" s="342"/>
      <c r="TMF451" s="342"/>
      <c r="TMG451" s="342"/>
      <c r="TMH451" s="342"/>
      <c r="TMI451" s="342"/>
      <c r="TMJ451" s="342"/>
      <c r="TMK451" s="342"/>
      <c r="TML451" s="342"/>
      <c r="TMM451" s="342"/>
      <c r="TMN451" s="342"/>
      <c r="TMO451" s="342"/>
      <c r="TMP451" s="342"/>
      <c r="TMQ451" s="342"/>
      <c r="TMR451" s="342"/>
      <c r="TMS451" s="342"/>
      <c r="TMT451" s="342"/>
      <c r="TMU451" s="342"/>
      <c r="TMV451" s="342"/>
      <c r="TMW451" s="342"/>
      <c r="TMX451" s="342"/>
      <c r="TMY451" s="342"/>
      <c r="TMZ451" s="342"/>
      <c r="TNA451" s="342"/>
      <c r="TNB451" s="342"/>
      <c r="TNC451" s="342"/>
      <c r="TND451" s="342"/>
      <c r="TNE451" s="342"/>
      <c r="TNF451" s="342"/>
      <c r="TNG451" s="342"/>
      <c r="TNH451" s="342"/>
      <c r="TNI451" s="342"/>
      <c r="TNJ451" s="342"/>
      <c r="TNK451" s="342"/>
      <c r="TNL451" s="342"/>
      <c r="TNM451" s="342"/>
      <c r="TNN451" s="342"/>
      <c r="TNO451" s="342"/>
      <c r="TNP451" s="342"/>
      <c r="TNQ451" s="342"/>
      <c r="TNR451" s="342"/>
      <c r="TNS451" s="342"/>
      <c r="TNT451" s="342"/>
      <c r="TNU451" s="342"/>
      <c r="TNV451" s="342"/>
      <c r="TNW451" s="342"/>
      <c r="TNX451" s="342"/>
      <c r="TNY451" s="342"/>
      <c r="TNZ451" s="342"/>
      <c r="TOA451" s="342"/>
      <c r="TOB451" s="342"/>
      <c r="TOC451" s="342"/>
      <c r="TOD451" s="342"/>
      <c r="TOE451" s="342"/>
      <c r="TOF451" s="342"/>
      <c r="TOG451" s="342"/>
      <c r="TOH451" s="342"/>
      <c r="TOI451" s="342"/>
      <c r="TOJ451" s="342"/>
      <c r="TOK451" s="342"/>
      <c r="TOL451" s="342"/>
      <c r="TOM451" s="342"/>
      <c r="TON451" s="342"/>
      <c r="TOO451" s="342"/>
      <c r="TOP451" s="342"/>
      <c r="TOQ451" s="342"/>
      <c r="TOR451" s="342"/>
      <c r="TOS451" s="342"/>
      <c r="TOT451" s="342"/>
      <c r="TOU451" s="342"/>
      <c r="TOV451" s="342"/>
      <c r="TOW451" s="342"/>
      <c r="TOX451" s="342"/>
      <c r="TOY451" s="342"/>
      <c r="TOZ451" s="342"/>
      <c r="TPA451" s="342"/>
      <c r="TPB451" s="342"/>
      <c r="TPC451" s="342"/>
      <c r="TPD451" s="342"/>
      <c r="TPE451" s="342"/>
      <c r="TPF451" s="342"/>
      <c r="TPG451" s="342"/>
      <c r="TPH451" s="342"/>
      <c r="TPI451" s="342"/>
      <c r="TPJ451" s="342"/>
      <c r="TPK451" s="342"/>
      <c r="TPL451" s="342"/>
      <c r="TPM451" s="342"/>
      <c r="TPN451" s="342"/>
      <c r="TPO451" s="342"/>
      <c r="TPP451" s="342"/>
      <c r="TPQ451" s="342"/>
      <c r="TPR451" s="342"/>
      <c r="TPS451" s="342"/>
      <c r="TPT451" s="342"/>
      <c r="TPU451" s="342"/>
      <c r="TPV451" s="342"/>
      <c r="TPW451" s="342"/>
      <c r="TPX451" s="342"/>
      <c r="TPY451" s="342"/>
      <c r="TPZ451" s="342"/>
      <c r="TQA451" s="342"/>
      <c r="TQB451" s="342"/>
      <c r="TQC451" s="342"/>
      <c r="TQD451" s="342"/>
      <c r="TQE451" s="342"/>
      <c r="TQF451" s="342"/>
      <c r="TQG451" s="342"/>
      <c r="TQH451" s="342"/>
      <c r="TQI451" s="342"/>
      <c r="TQJ451" s="342"/>
      <c r="TQK451" s="342"/>
      <c r="TQL451" s="342"/>
      <c r="TQM451" s="342"/>
      <c r="TQN451" s="342"/>
      <c r="TQO451" s="342"/>
      <c r="TQP451" s="342"/>
      <c r="TQQ451" s="342"/>
      <c r="TQR451" s="342"/>
      <c r="TQS451" s="342"/>
      <c r="TQT451" s="342"/>
      <c r="TQU451" s="342"/>
      <c r="TQV451" s="342"/>
      <c r="TQW451" s="342"/>
      <c r="TQX451" s="342"/>
      <c r="TQY451" s="342"/>
      <c r="TQZ451" s="342"/>
      <c r="TRA451" s="342"/>
      <c r="TRB451" s="342"/>
      <c r="TRC451" s="342"/>
      <c r="TRD451" s="342"/>
      <c r="TRE451" s="342"/>
      <c r="TRF451" s="342"/>
      <c r="TRG451" s="342"/>
      <c r="TRH451" s="342"/>
      <c r="TRI451" s="342"/>
      <c r="TRJ451" s="342"/>
      <c r="TRK451" s="342"/>
      <c r="TRL451" s="342"/>
      <c r="TRM451" s="342"/>
      <c r="TRN451" s="342"/>
      <c r="TRO451" s="342"/>
      <c r="TRP451" s="342"/>
      <c r="TRQ451" s="342"/>
      <c r="TRR451" s="342"/>
      <c r="TRS451" s="342"/>
      <c r="TRT451" s="342"/>
      <c r="TRU451" s="342"/>
      <c r="TRV451" s="342"/>
      <c r="TRW451" s="342"/>
      <c r="TRX451" s="342"/>
      <c r="TRY451" s="342"/>
      <c r="TRZ451" s="342"/>
      <c r="TSA451" s="342"/>
      <c r="TSB451" s="342"/>
      <c r="TSC451" s="342"/>
      <c r="TSD451" s="342"/>
      <c r="TSE451" s="342"/>
      <c r="TSF451" s="342"/>
      <c r="TSG451" s="342"/>
      <c r="TSH451" s="342"/>
      <c r="TSI451" s="342"/>
      <c r="TSJ451" s="342"/>
      <c r="TSK451" s="342"/>
      <c r="TSL451" s="342"/>
      <c r="TSM451" s="342"/>
      <c r="TSN451" s="342"/>
      <c r="TSO451" s="342"/>
      <c r="TSP451" s="342"/>
      <c r="TSQ451" s="342"/>
      <c r="TSR451" s="342"/>
      <c r="TSS451" s="342"/>
      <c r="TST451" s="342"/>
      <c r="TSU451" s="342"/>
      <c r="TSV451" s="342"/>
      <c r="TSW451" s="342"/>
      <c r="TSX451" s="342"/>
      <c r="TSY451" s="342"/>
      <c r="TSZ451" s="342"/>
      <c r="TTA451" s="342"/>
      <c r="TTB451" s="342"/>
      <c r="TTC451" s="342"/>
      <c r="TTD451" s="342"/>
      <c r="TTE451" s="342"/>
      <c r="TTF451" s="342"/>
      <c r="TTG451" s="342"/>
      <c r="TTH451" s="342"/>
      <c r="TTI451" s="342"/>
      <c r="TTJ451" s="342"/>
      <c r="TTK451" s="342"/>
      <c r="TTL451" s="342"/>
      <c r="TTM451" s="342"/>
      <c r="TTN451" s="342"/>
      <c r="TTO451" s="342"/>
      <c r="TTP451" s="342"/>
      <c r="TTQ451" s="342"/>
      <c r="TTR451" s="342"/>
      <c r="TTS451" s="342"/>
      <c r="TTT451" s="342"/>
      <c r="TTU451" s="342"/>
      <c r="TTV451" s="342"/>
      <c r="TTW451" s="342"/>
      <c r="TTX451" s="342"/>
      <c r="TTY451" s="342"/>
      <c r="TTZ451" s="342"/>
      <c r="TUA451" s="342"/>
      <c r="TUB451" s="342"/>
      <c r="TUC451" s="342"/>
      <c r="TUD451" s="342"/>
      <c r="TUE451" s="342"/>
      <c r="TUF451" s="342"/>
      <c r="TUG451" s="342"/>
      <c r="TUH451" s="342"/>
      <c r="TUI451" s="342"/>
      <c r="TUJ451" s="342"/>
      <c r="TUK451" s="342"/>
      <c r="TUL451" s="342"/>
      <c r="TUM451" s="342"/>
      <c r="TUN451" s="342"/>
      <c r="TUO451" s="342"/>
      <c r="TUP451" s="342"/>
      <c r="TUQ451" s="342"/>
      <c r="TUR451" s="342"/>
      <c r="TUS451" s="342"/>
      <c r="TUT451" s="342"/>
      <c r="TUU451" s="342"/>
      <c r="TUV451" s="342"/>
      <c r="TUW451" s="342"/>
      <c r="TUX451" s="342"/>
      <c r="TUY451" s="342"/>
      <c r="TUZ451" s="342"/>
      <c r="TVA451" s="342"/>
      <c r="TVB451" s="342"/>
      <c r="TVC451" s="342"/>
      <c r="TVD451" s="342"/>
      <c r="TVE451" s="342"/>
      <c r="TVF451" s="342"/>
      <c r="TVG451" s="342"/>
      <c r="TVH451" s="342"/>
      <c r="TVI451" s="342"/>
      <c r="TVJ451" s="342"/>
      <c r="TVK451" s="342"/>
      <c r="TVL451" s="342"/>
      <c r="TVM451" s="342"/>
      <c r="TVN451" s="342"/>
      <c r="TVO451" s="342"/>
      <c r="TVP451" s="342"/>
      <c r="TVQ451" s="342"/>
      <c r="TVR451" s="342"/>
      <c r="TVS451" s="342"/>
      <c r="TVT451" s="342"/>
      <c r="TVU451" s="342"/>
      <c r="TVV451" s="342"/>
      <c r="TVW451" s="342"/>
      <c r="TVX451" s="342"/>
      <c r="TVY451" s="342"/>
      <c r="TVZ451" s="342"/>
      <c r="TWA451" s="342"/>
      <c r="TWB451" s="342"/>
      <c r="TWC451" s="342"/>
      <c r="TWD451" s="342"/>
      <c r="TWE451" s="342"/>
      <c r="TWF451" s="342"/>
      <c r="TWG451" s="342"/>
      <c r="TWH451" s="342"/>
      <c r="TWI451" s="342"/>
      <c r="TWJ451" s="342"/>
      <c r="TWK451" s="342"/>
      <c r="TWL451" s="342"/>
      <c r="TWM451" s="342"/>
      <c r="TWN451" s="342"/>
      <c r="TWO451" s="342"/>
      <c r="TWP451" s="342"/>
      <c r="TWQ451" s="342"/>
      <c r="TWR451" s="342"/>
      <c r="TWS451" s="342"/>
      <c r="TWT451" s="342"/>
      <c r="TWU451" s="342"/>
      <c r="TWV451" s="342"/>
      <c r="TWW451" s="342"/>
      <c r="TWX451" s="342"/>
      <c r="TWY451" s="342"/>
      <c r="TWZ451" s="342"/>
      <c r="TXA451" s="342"/>
      <c r="TXB451" s="342"/>
      <c r="TXC451" s="342"/>
      <c r="TXD451" s="342"/>
      <c r="TXE451" s="342"/>
      <c r="TXF451" s="342"/>
      <c r="TXG451" s="342"/>
      <c r="TXH451" s="342"/>
      <c r="TXI451" s="342"/>
      <c r="TXJ451" s="342"/>
      <c r="TXK451" s="342"/>
      <c r="TXL451" s="342"/>
      <c r="TXM451" s="342"/>
      <c r="TXN451" s="342"/>
      <c r="TXO451" s="342"/>
      <c r="TXP451" s="342"/>
      <c r="TXQ451" s="342"/>
      <c r="TXR451" s="342"/>
      <c r="TXS451" s="342"/>
      <c r="TXT451" s="342"/>
      <c r="TXU451" s="342"/>
      <c r="TXV451" s="342"/>
      <c r="TXW451" s="342"/>
      <c r="TXX451" s="342"/>
      <c r="TXY451" s="342"/>
      <c r="TXZ451" s="342"/>
      <c r="TYA451" s="342"/>
      <c r="TYB451" s="342"/>
      <c r="TYC451" s="342"/>
      <c r="TYD451" s="342"/>
      <c r="TYE451" s="342"/>
      <c r="TYF451" s="342"/>
      <c r="TYG451" s="342"/>
      <c r="TYH451" s="342"/>
      <c r="TYI451" s="342"/>
      <c r="TYJ451" s="342"/>
      <c r="TYK451" s="342"/>
      <c r="TYL451" s="342"/>
      <c r="TYM451" s="342"/>
      <c r="TYN451" s="342"/>
      <c r="TYO451" s="342"/>
      <c r="TYP451" s="342"/>
      <c r="TYQ451" s="342"/>
      <c r="TYR451" s="342"/>
      <c r="TYS451" s="342"/>
      <c r="TYT451" s="342"/>
      <c r="TYU451" s="342"/>
      <c r="TYV451" s="342"/>
      <c r="TYW451" s="342"/>
      <c r="TYX451" s="342"/>
      <c r="TYY451" s="342"/>
      <c r="TYZ451" s="342"/>
      <c r="TZA451" s="342"/>
      <c r="TZB451" s="342"/>
      <c r="TZC451" s="342"/>
      <c r="TZD451" s="342"/>
      <c r="TZE451" s="342"/>
      <c r="TZF451" s="342"/>
      <c r="TZG451" s="342"/>
      <c r="TZH451" s="342"/>
      <c r="TZI451" s="342"/>
      <c r="TZJ451" s="342"/>
      <c r="TZK451" s="342"/>
      <c r="TZL451" s="342"/>
      <c r="TZM451" s="342"/>
      <c r="TZN451" s="342"/>
      <c r="TZO451" s="342"/>
      <c r="TZP451" s="342"/>
      <c r="TZQ451" s="342"/>
      <c r="TZR451" s="342"/>
      <c r="TZS451" s="342"/>
      <c r="TZT451" s="342"/>
      <c r="TZU451" s="342"/>
      <c r="TZV451" s="342"/>
      <c r="TZW451" s="342"/>
      <c r="TZX451" s="342"/>
      <c r="TZY451" s="342"/>
      <c r="TZZ451" s="342"/>
      <c r="UAA451" s="342"/>
      <c r="UAB451" s="342"/>
      <c r="UAC451" s="342"/>
      <c r="UAD451" s="342"/>
      <c r="UAE451" s="342"/>
      <c r="UAF451" s="342"/>
      <c r="UAG451" s="342"/>
      <c r="UAH451" s="342"/>
      <c r="UAI451" s="342"/>
      <c r="UAJ451" s="342"/>
      <c r="UAK451" s="342"/>
      <c r="UAL451" s="342"/>
      <c r="UAM451" s="342"/>
      <c r="UAN451" s="342"/>
      <c r="UAO451" s="342"/>
      <c r="UAP451" s="342"/>
      <c r="UAQ451" s="342"/>
      <c r="UAR451" s="342"/>
      <c r="UAS451" s="342"/>
      <c r="UAT451" s="342"/>
      <c r="UAU451" s="342"/>
      <c r="UAV451" s="342"/>
      <c r="UAW451" s="342"/>
      <c r="UAX451" s="342"/>
      <c r="UAY451" s="342"/>
      <c r="UAZ451" s="342"/>
      <c r="UBA451" s="342"/>
      <c r="UBB451" s="342"/>
      <c r="UBC451" s="342"/>
      <c r="UBD451" s="342"/>
      <c r="UBE451" s="342"/>
      <c r="UBF451" s="342"/>
      <c r="UBG451" s="342"/>
      <c r="UBH451" s="342"/>
      <c r="UBI451" s="342"/>
      <c r="UBJ451" s="342"/>
      <c r="UBK451" s="342"/>
      <c r="UBL451" s="342"/>
      <c r="UBM451" s="342"/>
      <c r="UBN451" s="342"/>
      <c r="UBO451" s="342"/>
      <c r="UBP451" s="342"/>
      <c r="UBQ451" s="342"/>
      <c r="UBR451" s="342"/>
      <c r="UBS451" s="342"/>
      <c r="UBT451" s="342"/>
      <c r="UBU451" s="342"/>
      <c r="UBV451" s="342"/>
      <c r="UBW451" s="342"/>
      <c r="UBX451" s="342"/>
      <c r="UBY451" s="342"/>
      <c r="UBZ451" s="342"/>
      <c r="UCA451" s="342"/>
      <c r="UCB451" s="342"/>
      <c r="UCC451" s="342"/>
      <c r="UCD451" s="342"/>
      <c r="UCE451" s="342"/>
      <c r="UCF451" s="342"/>
      <c r="UCG451" s="342"/>
      <c r="UCH451" s="342"/>
      <c r="UCI451" s="342"/>
      <c r="UCJ451" s="342"/>
      <c r="UCK451" s="342"/>
      <c r="UCL451" s="342"/>
      <c r="UCM451" s="342"/>
      <c r="UCN451" s="342"/>
      <c r="UCO451" s="342"/>
      <c r="UCP451" s="342"/>
      <c r="UCQ451" s="342"/>
      <c r="UCR451" s="342"/>
      <c r="UCS451" s="342"/>
      <c r="UCT451" s="342"/>
      <c r="UCU451" s="342"/>
      <c r="UCV451" s="342"/>
      <c r="UCW451" s="342"/>
      <c r="UCX451" s="342"/>
      <c r="UCY451" s="342"/>
      <c r="UCZ451" s="342"/>
      <c r="UDA451" s="342"/>
      <c r="UDB451" s="342"/>
      <c r="UDC451" s="342"/>
      <c r="UDD451" s="342"/>
      <c r="UDE451" s="342"/>
      <c r="UDF451" s="342"/>
      <c r="UDG451" s="342"/>
      <c r="UDH451" s="342"/>
      <c r="UDI451" s="342"/>
      <c r="UDJ451" s="342"/>
      <c r="UDK451" s="342"/>
      <c r="UDL451" s="342"/>
      <c r="UDM451" s="342"/>
      <c r="UDN451" s="342"/>
      <c r="UDO451" s="342"/>
      <c r="UDP451" s="342"/>
      <c r="UDQ451" s="342"/>
      <c r="UDR451" s="342"/>
      <c r="UDS451" s="342"/>
      <c r="UDT451" s="342"/>
      <c r="UDU451" s="342"/>
      <c r="UDV451" s="342"/>
      <c r="UDW451" s="342"/>
      <c r="UDX451" s="342"/>
      <c r="UDY451" s="342"/>
      <c r="UDZ451" s="342"/>
      <c r="UEA451" s="342"/>
      <c r="UEB451" s="342"/>
      <c r="UEC451" s="342"/>
      <c r="UED451" s="342"/>
      <c r="UEE451" s="342"/>
      <c r="UEF451" s="342"/>
      <c r="UEG451" s="342"/>
      <c r="UEH451" s="342"/>
      <c r="UEI451" s="342"/>
      <c r="UEJ451" s="342"/>
      <c r="UEK451" s="342"/>
      <c r="UEL451" s="342"/>
      <c r="UEM451" s="342"/>
      <c r="UEN451" s="342"/>
      <c r="UEO451" s="342"/>
      <c r="UEP451" s="342"/>
      <c r="UEQ451" s="342"/>
      <c r="UER451" s="342"/>
      <c r="UES451" s="342"/>
      <c r="UET451" s="342"/>
      <c r="UEU451" s="342"/>
      <c r="UEV451" s="342"/>
      <c r="UEW451" s="342"/>
      <c r="UEX451" s="342"/>
      <c r="UEY451" s="342"/>
      <c r="UEZ451" s="342"/>
      <c r="UFA451" s="342"/>
      <c r="UFB451" s="342"/>
      <c r="UFC451" s="342"/>
      <c r="UFD451" s="342"/>
      <c r="UFE451" s="342"/>
      <c r="UFF451" s="342"/>
      <c r="UFG451" s="342"/>
      <c r="UFH451" s="342"/>
      <c r="UFI451" s="342"/>
      <c r="UFJ451" s="342"/>
      <c r="UFK451" s="342"/>
      <c r="UFL451" s="342"/>
      <c r="UFM451" s="342"/>
      <c r="UFN451" s="342"/>
      <c r="UFO451" s="342"/>
      <c r="UFP451" s="342"/>
      <c r="UFQ451" s="342"/>
      <c r="UFR451" s="342"/>
      <c r="UFS451" s="342"/>
      <c r="UFT451" s="342"/>
      <c r="UFU451" s="342"/>
      <c r="UFV451" s="342"/>
      <c r="UFW451" s="342"/>
      <c r="UFX451" s="342"/>
      <c r="UFY451" s="342"/>
      <c r="UFZ451" s="342"/>
      <c r="UGA451" s="342"/>
      <c r="UGB451" s="342"/>
      <c r="UGC451" s="342"/>
      <c r="UGD451" s="342"/>
      <c r="UGE451" s="342"/>
      <c r="UGF451" s="342"/>
      <c r="UGG451" s="342"/>
      <c r="UGH451" s="342"/>
      <c r="UGI451" s="342"/>
      <c r="UGJ451" s="342"/>
      <c r="UGK451" s="342"/>
      <c r="UGL451" s="342"/>
      <c r="UGM451" s="342"/>
      <c r="UGN451" s="342"/>
      <c r="UGO451" s="342"/>
      <c r="UGP451" s="342"/>
      <c r="UGQ451" s="342"/>
      <c r="UGR451" s="342"/>
      <c r="UGS451" s="342"/>
      <c r="UGT451" s="342"/>
      <c r="UGU451" s="342"/>
      <c r="UGV451" s="342"/>
      <c r="UGW451" s="342"/>
      <c r="UGX451" s="342"/>
      <c r="UGY451" s="342"/>
      <c r="UGZ451" s="342"/>
      <c r="UHA451" s="342"/>
      <c r="UHB451" s="342"/>
      <c r="UHC451" s="342"/>
      <c r="UHD451" s="342"/>
      <c r="UHE451" s="342"/>
      <c r="UHF451" s="342"/>
      <c r="UHG451" s="342"/>
      <c r="UHH451" s="342"/>
      <c r="UHI451" s="342"/>
      <c r="UHJ451" s="342"/>
      <c r="UHK451" s="342"/>
      <c r="UHL451" s="342"/>
      <c r="UHM451" s="342"/>
      <c r="UHN451" s="342"/>
      <c r="UHO451" s="342"/>
      <c r="UHP451" s="342"/>
      <c r="UHQ451" s="342"/>
      <c r="UHR451" s="342"/>
      <c r="UHS451" s="342"/>
      <c r="UHT451" s="342"/>
      <c r="UHU451" s="342"/>
      <c r="UHV451" s="342"/>
      <c r="UHW451" s="342"/>
      <c r="UHX451" s="342"/>
      <c r="UHY451" s="342"/>
      <c r="UHZ451" s="342"/>
      <c r="UIA451" s="342"/>
      <c r="UIB451" s="342"/>
      <c r="UIC451" s="342"/>
      <c r="UID451" s="342"/>
      <c r="UIE451" s="342"/>
      <c r="UIF451" s="342"/>
      <c r="UIG451" s="342"/>
      <c r="UIH451" s="342"/>
      <c r="UII451" s="342"/>
      <c r="UIJ451" s="342"/>
      <c r="UIK451" s="342"/>
      <c r="UIL451" s="342"/>
      <c r="UIM451" s="342"/>
      <c r="UIN451" s="342"/>
      <c r="UIO451" s="342"/>
      <c r="UIP451" s="342"/>
      <c r="UIQ451" s="342"/>
      <c r="UIR451" s="342"/>
      <c r="UIS451" s="342"/>
      <c r="UIT451" s="342"/>
      <c r="UIU451" s="342"/>
      <c r="UIV451" s="342"/>
      <c r="UIW451" s="342"/>
      <c r="UIX451" s="342"/>
      <c r="UIY451" s="342"/>
      <c r="UIZ451" s="342"/>
      <c r="UJA451" s="342"/>
      <c r="UJB451" s="342"/>
      <c r="UJC451" s="342"/>
      <c r="UJD451" s="342"/>
      <c r="UJE451" s="342"/>
      <c r="UJF451" s="342"/>
      <c r="UJG451" s="342"/>
      <c r="UJH451" s="342"/>
      <c r="UJI451" s="342"/>
      <c r="UJJ451" s="342"/>
      <c r="UJK451" s="342"/>
      <c r="UJL451" s="342"/>
      <c r="UJM451" s="342"/>
      <c r="UJN451" s="342"/>
      <c r="UJO451" s="342"/>
      <c r="UJP451" s="342"/>
      <c r="UJQ451" s="342"/>
      <c r="UJR451" s="342"/>
      <c r="UJS451" s="342"/>
      <c r="UJT451" s="342"/>
      <c r="UJU451" s="342"/>
      <c r="UJV451" s="342"/>
      <c r="UJW451" s="342"/>
      <c r="UJX451" s="342"/>
      <c r="UJY451" s="342"/>
      <c r="UJZ451" s="342"/>
      <c r="UKA451" s="342"/>
      <c r="UKB451" s="342"/>
      <c r="UKC451" s="342"/>
      <c r="UKD451" s="342"/>
      <c r="UKE451" s="342"/>
      <c r="UKF451" s="342"/>
      <c r="UKG451" s="342"/>
      <c r="UKH451" s="342"/>
      <c r="UKI451" s="342"/>
      <c r="UKJ451" s="342"/>
      <c r="UKK451" s="342"/>
      <c r="UKL451" s="342"/>
      <c r="UKM451" s="342"/>
      <c r="UKN451" s="342"/>
      <c r="UKO451" s="342"/>
      <c r="UKP451" s="342"/>
      <c r="UKQ451" s="342"/>
      <c r="UKR451" s="342"/>
      <c r="UKS451" s="342"/>
      <c r="UKT451" s="342"/>
      <c r="UKU451" s="342"/>
      <c r="UKV451" s="342"/>
      <c r="UKW451" s="342"/>
      <c r="UKX451" s="342"/>
      <c r="UKY451" s="342"/>
      <c r="UKZ451" s="342"/>
      <c r="ULA451" s="342"/>
      <c r="ULB451" s="342"/>
      <c r="ULC451" s="342"/>
      <c r="ULD451" s="342"/>
      <c r="ULE451" s="342"/>
      <c r="ULF451" s="342"/>
      <c r="ULG451" s="342"/>
      <c r="ULH451" s="342"/>
      <c r="ULI451" s="342"/>
      <c r="ULJ451" s="342"/>
      <c r="ULK451" s="342"/>
      <c r="ULL451" s="342"/>
      <c r="ULM451" s="342"/>
      <c r="ULN451" s="342"/>
      <c r="ULO451" s="342"/>
      <c r="ULP451" s="342"/>
      <c r="ULQ451" s="342"/>
      <c r="ULR451" s="342"/>
      <c r="ULS451" s="342"/>
      <c r="ULT451" s="342"/>
      <c r="ULU451" s="342"/>
      <c r="ULV451" s="342"/>
      <c r="ULW451" s="342"/>
      <c r="ULX451" s="342"/>
      <c r="ULY451" s="342"/>
      <c r="ULZ451" s="342"/>
      <c r="UMA451" s="342"/>
      <c r="UMB451" s="342"/>
      <c r="UMC451" s="342"/>
      <c r="UMD451" s="342"/>
      <c r="UME451" s="342"/>
      <c r="UMF451" s="342"/>
      <c r="UMG451" s="342"/>
      <c r="UMH451" s="342"/>
      <c r="UMI451" s="342"/>
      <c r="UMJ451" s="342"/>
      <c r="UMK451" s="342"/>
      <c r="UML451" s="342"/>
      <c r="UMM451" s="342"/>
      <c r="UMN451" s="342"/>
      <c r="UMO451" s="342"/>
      <c r="UMP451" s="342"/>
      <c r="UMQ451" s="342"/>
      <c r="UMR451" s="342"/>
      <c r="UMS451" s="342"/>
      <c r="UMT451" s="342"/>
      <c r="UMU451" s="342"/>
      <c r="UMV451" s="342"/>
      <c r="UMW451" s="342"/>
      <c r="UMX451" s="342"/>
      <c r="UMY451" s="342"/>
      <c r="UMZ451" s="342"/>
      <c r="UNA451" s="342"/>
      <c r="UNB451" s="342"/>
      <c r="UNC451" s="342"/>
      <c r="UND451" s="342"/>
      <c r="UNE451" s="342"/>
      <c r="UNF451" s="342"/>
      <c r="UNG451" s="342"/>
      <c r="UNH451" s="342"/>
      <c r="UNI451" s="342"/>
      <c r="UNJ451" s="342"/>
      <c r="UNK451" s="342"/>
      <c r="UNL451" s="342"/>
      <c r="UNM451" s="342"/>
      <c r="UNN451" s="342"/>
      <c r="UNO451" s="342"/>
      <c r="UNP451" s="342"/>
      <c r="UNQ451" s="342"/>
      <c r="UNR451" s="342"/>
      <c r="UNS451" s="342"/>
      <c r="UNT451" s="342"/>
      <c r="UNU451" s="342"/>
      <c r="UNV451" s="342"/>
      <c r="UNW451" s="342"/>
      <c r="UNX451" s="342"/>
      <c r="UNY451" s="342"/>
      <c r="UNZ451" s="342"/>
      <c r="UOA451" s="342"/>
      <c r="UOB451" s="342"/>
      <c r="UOC451" s="342"/>
      <c r="UOD451" s="342"/>
      <c r="UOE451" s="342"/>
      <c r="UOF451" s="342"/>
      <c r="UOG451" s="342"/>
      <c r="UOH451" s="342"/>
      <c r="UOI451" s="342"/>
      <c r="UOJ451" s="342"/>
      <c r="UOK451" s="342"/>
      <c r="UOL451" s="342"/>
      <c r="UOM451" s="342"/>
      <c r="UON451" s="342"/>
      <c r="UOO451" s="342"/>
      <c r="UOP451" s="342"/>
      <c r="UOQ451" s="342"/>
      <c r="UOR451" s="342"/>
      <c r="UOS451" s="342"/>
      <c r="UOT451" s="342"/>
      <c r="UOU451" s="342"/>
      <c r="UOV451" s="342"/>
      <c r="UOW451" s="342"/>
      <c r="UOX451" s="342"/>
      <c r="UOY451" s="342"/>
      <c r="UOZ451" s="342"/>
      <c r="UPA451" s="342"/>
      <c r="UPB451" s="342"/>
      <c r="UPC451" s="342"/>
      <c r="UPD451" s="342"/>
      <c r="UPE451" s="342"/>
      <c r="UPF451" s="342"/>
      <c r="UPG451" s="342"/>
      <c r="UPH451" s="342"/>
      <c r="UPI451" s="342"/>
      <c r="UPJ451" s="342"/>
      <c r="UPK451" s="342"/>
      <c r="UPL451" s="342"/>
      <c r="UPM451" s="342"/>
      <c r="UPN451" s="342"/>
      <c r="UPO451" s="342"/>
      <c r="UPP451" s="342"/>
      <c r="UPQ451" s="342"/>
      <c r="UPR451" s="342"/>
      <c r="UPS451" s="342"/>
      <c r="UPT451" s="342"/>
      <c r="UPU451" s="342"/>
      <c r="UPV451" s="342"/>
      <c r="UPW451" s="342"/>
      <c r="UPX451" s="342"/>
      <c r="UPY451" s="342"/>
      <c r="UPZ451" s="342"/>
      <c r="UQA451" s="342"/>
      <c r="UQB451" s="342"/>
      <c r="UQC451" s="342"/>
      <c r="UQD451" s="342"/>
      <c r="UQE451" s="342"/>
      <c r="UQF451" s="342"/>
      <c r="UQG451" s="342"/>
      <c r="UQH451" s="342"/>
      <c r="UQI451" s="342"/>
      <c r="UQJ451" s="342"/>
      <c r="UQK451" s="342"/>
      <c r="UQL451" s="342"/>
      <c r="UQM451" s="342"/>
      <c r="UQN451" s="342"/>
      <c r="UQO451" s="342"/>
      <c r="UQP451" s="342"/>
      <c r="UQQ451" s="342"/>
      <c r="UQR451" s="342"/>
      <c r="UQS451" s="342"/>
      <c r="UQT451" s="342"/>
      <c r="UQU451" s="342"/>
      <c r="UQV451" s="342"/>
      <c r="UQW451" s="342"/>
      <c r="UQX451" s="342"/>
      <c r="UQY451" s="342"/>
      <c r="UQZ451" s="342"/>
      <c r="URA451" s="342"/>
      <c r="URB451" s="342"/>
      <c r="URC451" s="342"/>
      <c r="URD451" s="342"/>
      <c r="URE451" s="342"/>
      <c r="URF451" s="342"/>
      <c r="URG451" s="342"/>
      <c r="URH451" s="342"/>
      <c r="URI451" s="342"/>
      <c r="URJ451" s="342"/>
      <c r="URK451" s="342"/>
      <c r="URL451" s="342"/>
      <c r="URM451" s="342"/>
      <c r="URN451" s="342"/>
      <c r="URO451" s="342"/>
      <c r="URP451" s="342"/>
      <c r="URQ451" s="342"/>
      <c r="URR451" s="342"/>
      <c r="URS451" s="342"/>
      <c r="URT451" s="342"/>
      <c r="URU451" s="342"/>
      <c r="URV451" s="342"/>
      <c r="URW451" s="342"/>
      <c r="URX451" s="342"/>
      <c r="URY451" s="342"/>
      <c r="URZ451" s="342"/>
      <c r="USA451" s="342"/>
      <c r="USB451" s="342"/>
      <c r="USC451" s="342"/>
      <c r="USD451" s="342"/>
      <c r="USE451" s="342"/>
      <c r="USF451" s="342"/>
      <c r="USG451" s="342"/>
      <c r="USH451" s="342"/>
      <c r="USI451" s="342"/>
      <c r="USJ451" s="342"/>
      <c r="USK451" s="342"/>
      <c r="USL451" s="342"/>
      <c r="USM451" s="342"/>
      <c r="USN451" s="342"/>
      <c r="USO451" s="342"/>
      <c r="USP451" s="342"/>
      <c r="USQ451" s="342"/>
      <c r="USR451" s="342"/>
      <c r="USS451" s="342"/>
      <c r="UST451" s="342"/>
      <c r="USU451" s="342"/>
      <c r="USV451" s="342"/>
      <c r="USW451" s="342"/>
      <c r="USX451" s="342"/>
      <c r="USY451" s="342"/>
      <c r="USZ451" s="342"/>
      <c r="UTA451" s="342"/>
      <c r="UTB451" s="342"/>
      <c r="UTC451" s="342"/>
      <c r="UTD451" s="342"/>
      <c r="UTE451" s="342"/>
      <c r="UTF451" s="342"/>
      <c r="UTG451" s="342"/>
      <c r="UTH451" s="342"/>
      <c r="UTI451" s="342"/>
      <c r="UTJ451" s="342"/>
      <c r="UTK451" s="342"/>
      <c r="UTL451" s="342"/>
      <c r="UTM451" s="342"/>
      <c r="UTN451" s="342"/>
      <c r="UTO451" s="342"/>
      <c r="UTP451" s="342"/>
      <c r="UTQ451" s="342"/>
      <c r="UTR451" s="342"/>
      <c r="UTS451" s="342"/>
      <c r="UTT451" s="342"/>
      <c r="UTU451" s="342"/>
      <c r="UTV451" s="342"/>
      <c r="UTW451" s="342"/>
      <c r="UTX451" s="342"/>
      <c r="UTY451" s="342"/>
      <c r="UTZ451" s="342"/>
      <c r="UUA451" s="342"/>
      <c r="UUB451" s="342"/>
      <c r="UUC451" s="342"/>
      <c r="UUD451" s="342"/>
      <c r="UUE451" s="342"/>
      <c r="UUF451" s="342"/>
      <c r="UUG451" s="342"/>
      <c r="UUH451" s="342"/>
      <c r="UUI451" s="342"/>
      <c r="UUJ451" s="342"/>
      <c r="UUK451" s="342"/>
      <c r="UUL451" s="342"/>
      <c r="UUM451" s="342"/>
      <c r="UUN451" s="342"/>
      <c r="UUO451" s="342"/>
      <c r="UUP451" s="342"/>
      <c r="UUQ451" s="342"/>
      <c r="UUR451" s="342"/>
      <c r="UUS451" s="342"/>
      <c r="UUT451" s="342"/>
      <c r="UUU451" s="342"/>
      <c r="UUV451" s="342"/>
      <c r="UUW451" s="342"/>
      <c r="UUX451" s="342"/>
      <c r="UUY451" s="342"/>
      <c r="UUZ451" s="342"/>
      <c r="UVA451" s="342"/>
      <c r="UVB451" s="342"/>
      <c r="UVC451" s="342"/>
      <c r="UVD451" s="342"/>
      <c r="UVE451" s="342"/>
      <c r="UVF451" s="342"/>
      <c r="UVG451" s="342"/>
      <c r="UVH451" s="342"/>
      <c r="UVI451" s="342"/>
      <c r="UVJ451" s="342"/>
      <c r="UVK451" s="342"/>
      <c r="UVL451" s="342"/>
      <c r="UVM451" s="342"/>
      <c r="UVN451" s="342"/>
      <c r="UVO451" s="342"/>
      <c r="UVP451" s="342"/>
      <c r="UVQ451" s="342"/>
      <c r="UVR451" s="342"/>
      <c r="UVS451" s="342"/>
      <c r="UVT451" s="342"/>
      <c r="UVU451" s="342"/>
      <c r="UVV451" s="342"/>
      <c r="UVW451" s="342"/>
      <c r="UVX451" s="342"/>
      <c r="UVY451" s="342"/>
      <c r="UVZ451" s="342"/>
      <c r="UWA451" s="342"/>
      <c r="UWB451" s="342"/>
      <c r="UWC451" s="342"/>
      <c r="UWD451" s="342"/>
      <c r="UWE451" s="342"/>
      <c r="UWF451" s="342"/>
      <c r="UWG451" s="342"/>
      <c r="UWH451" s="342"/>
      <c r="UWI451" s="342"/>
      <c r="UWJ451" s="342"/>
      <c r="UWK451" s="342"/>
      <c r="UWL451" s="342"/>
      <c r="UWM451" s="342"/>
      <c r="UWN451" s="342"/>
      <c r="UWO451" s="342"/>
      <c r="UWP451" s="342"/>
      <c r="UWQ451" s="342"/>
      <c r="UWR451" s="342"/>
      <c r="UWS451" s="342"/>
      <c r="UWT451" s="342"/>
      <c r="UWU451" s="342"/>
      <c r="UWV451" s="342"/>
      <c r="UWW451" s="342"/>
      <c r="UWX451" s="342"/>
      <c r="UWY451" s="342"/>
      <c r="UWZ451" s="342"/>
      <c r="UXA451" s="342"/>
      <c r="UXB451" s="342"/>
      <c r="UXC451" s="342"/>
      <c r="UXD451" s="342"/>
      <c r="UXE451" s="342"/>
      <c r="UXF451" s="342"/>
      <c r="UXG451" s="342"/>
      <c r="UXH451" s="342"/>
      <c r="UXI451" s="342"/>
      <c r="UXJ451" s="342"/>
      <c r="UXK451" s="342"/>
      <c r="UXL451" s="342"/>
      <c r="UXM451" s="342"/>
      <c r="UXN451" s="342"/>
      <c r="UXO451" s="342"/>
      <c r="UXP451" s="342"/>
      <c r="UXQ451" s="342"/>
      <c r="UXR451" s="342"/>
      <c r="UXS451" s="342"/>
      <c r="UXT451" s="342"/>
      <c r="UXU451" s="342"/>
      <c r="UXV451" s="342"/>
      <c r="UXW451" s="342"/>
      <c r="UXX451" s="342"/>
      <c r="UXY451" s="342"/>
      <c r="UXZ451" s="342"/>
      <c r="UYA451" s="342"/>
      <c r="UYB451" s="342"/>
      <c r="UYC451" s="342"/>
      <c r="UYD451" s="342"/>
      <c r="UYE451" s="342"/>
      <c r="UYF451" s="342"/>
      <c r="UYG451" s="342"/>
      <c r="UYH451" s="342"/>
      <c r="UYI451" s="342"/>
      <c r="UYJ451" s="342"/>
      <c r="UYK451" s="342"/>
      <c r="UYL451" s="342"/>
      <c r="UYM451" s="342"/>
      <c r="UYN451" s="342"/>
      <c r="UYO451" s="342"/>
      <c r="UYP451" s="342"/>
      <c r="UYQ451" s="342"/>
      <c r="UYR451" s="342"/>
      <c r="UYS451" s="342"/>
      <c r="UYT451" s="342"/>
      <c r="UYU451" s="342"/>
      <c r="UYV451" s="342"/>
      <c r="UYW451" s="342"/>
      <c r="UYX451" s="342"/>
      <c r="UYY451" s="342"/>
      <c r="UYZ451" s="342"/>
      <c r="UZA451" s="342"/>
      <c r="UZB451" s="342"/>
      <c r="UZC451" s="342"/>
      <c r="UZD451" s="342"/>
      <c r="UZE451" s="342"/>
      <c r="UZF451" s="342"/>
      <c r="UZG451" s="342"/>
      <c r="UZH451" s="342"/>
      <c r="UZI451" s="342"/>
      <c r="UZJ451" s="342"/>
      <c r="UZK451" s="342"/>
      <c r="UZL451" s="342"/>
      <c r="UZM451" s="342"/>
      <c r="UZN451" s="342"/>
      <c r="UZO451" s="342"/>
      <c r="UZP451" s="342"/>
      <c r="UZQ451" s="342"/>
      <c r="UZR451" s="342"/>
      <c r="UZS451" s="342"/>
      <c r="UZT451" s="342"/>
      <c r="UZU451" s="342"/>
      <c r="UZV451" s="342"/>
      <c r="UZW451" s="342"/>
      <c r="UZX451" s="342"/>
      <c r="UZY451" s="342"/>
      <c r="UZZ451" s="342"/>
      <c r="VAA451" s="342"/>
      <c r="VAB451" s="342"/>
      <c r="VAC451" s="342"/>
      <c r="VAD451" s="342"/>
      <c r="VAE451" s="342"/>
      <c r="VAF451" s="342"/>
      <c r="VAG451" s="342"/>
      <c r="VAH451" s="342"/>
      <c r="VAI451" s="342"/>
      <c r="VAJ451" s="342"/>
      <c r="VAK451" s="342"/>
      <c r="VAL451" s="342"/>
      <c r="VAM451" s="342"/>
      <c r="VAN451" s="342"/>
      <c r="VAO451" s="342"/>
      <c r="VAP451" s="342"/>
      <c r="VAQ451" s="342"/>
      <c r="VAR451" s="342"/>
      <c r="VAS451" s="342"/>
      <c r="VAT451" s="342"/>
      <c r="VAU451" s="342"/>
      <c r="VAV451" s="342"/>
      <c r="VAW451" s="342"/>
      <c r="VAX451" s="342"/>
      <c r="VAY451" s="342"/>
      <c r="VAZ451" s="342"/>
      <c r="VBA451" s="342"/>
      <c r="VBB451" s="342"/>
      <c r="VBC451" s="342"/>
      <c r="VBD451" s="342"/>
      <c r="VBE451" s="342"/>
      <c r="VBF451" s="342"/>
      <c r="VBG451" s="342"/>
      <c r="VBH451" s="342"/>
      <c r="VBI451" s="342"/>
      <c r="VBJ451" s="342"/>
      <c r="VBK451" s="342"/>
      <c r="VBL451" s="342"/>
      <c r="VBM451" s="342"/>
      <c r="VBN451" s="342"/>
      <c r="VBO451" s="342"/>
      <c r="VBP451" s="342"/>
      <c r="VBQ451" s="342"/>
      <c r="VBR451" s="342"/>
      <c r="VBS451" s="342"/>
      <c r="VBT451" s="342"/>
      <c r="VBU451" s="342"/>
      <c r="VBV451" s="342"/>
      <c r="VBW451" s="342"/>
      <c r="VBX451" s="342"/>
      <c r="VBY451" s="342"/>
      <c r="VBZ451" s="342"/>
      <c r="VCA451" s="342"/>
      <c r="VCB451" s="342"/>
      <c r="VCC451" s="342"/>
      <c r="VCD451" s="342"/>
      <c r="VCE451" s="342"/>
      <c r="VCF451" s="342"/>
      <c r="VCG451" s="342"/>
      <c r="VCH451" s="342"/>
      <c r="VCI451" s="342"/>
      <c r="VCJ451" s="342"/>
      <c r="VCK451" s="342"/>
      <c r="VCL451" s="342"/>
      <c r="VCM451" s="342"/>
      <c r="VCN451" s="342"/>
      <c r="VCO451" s="342"/>
      <c r="VCP451" s="342"/>
      <c r="VCQ451" s="342"/>
      <c r="VCR451" s="342"/>
      <c r="VCS451" s="342"/>
      <c r="VCT451" s="342"/>
      <c r="VCU451" s="342"/>
      <c r="VCV451" s="342"/>
      <c r="VCW451" s="342"/>
      <c r="VCX451" s="342"/>
      <c r="VCY451" s="342"/>
      <c r="VCZ451" s="342"/>
      <c r="VDA451" s="342"/>
      <c r="VDB451" s="342"/>
      <c r="VDC451" s="342"/>
      <c r="VDD451" s="342"/>
      <c r="VDE451" s="342"/>
      <c r="VDF451" s="342"/>
      <c r="VDG451" s="342"/>
      <c r="VDH451" s="342"/>
      <c r="VDI451" s="342"/>
      <c r="VDJ451" s="342"/>
      <c r="VDK451" s="342"/>
      <c r="VDL451" s="342"/>
      <c r="VDM451" s="342"/>
      <c r="VDN451" s="342"/>
      <c r="VDO451" s="342"/>
      <c r="VDP451" s="342"/>
      <c r="VDQ451" s="342"/>
      <c r="VDR451" s="342"/>
      <c r="VDS451" s="342"/>
      <c r="VDT451" s="342"/>
      <c r="VDU451" s="342"/>
      <c r="VDV451" s="342"/>
      <c r="VDW451" s="342"/>
      <c r="VDX451" s="342"/>
      <c r="VDY451" s="342"/>
      <c r="VDZ451" s="342"/>
      <c r="VEA451" s="342"/>
      <c r="VEB451" s="342"/>
      <c r="VEC451" s="342"/>
      <c r="VED451" s="342"/>
      <c r="VEE451" s="342"/>
      <c r="VEF451" s="342"/>
      <c r="VEG451" s="342"/>
      <c r="VEH451" s="342"/>
      <c r="VEI451" s="342"/>
      <c r="VEJ451" s="342"/>
      <c r="VEK451" s="342"/>
      <c r="VEL451" s="342"/>
      <c r="VEM451" s="342"/>
      <c r="VEN451" s="342"/>
      <c r="VEO451" s="342"/>
      <c r="VEP451" s="342"/>
      <c r="VEQ451" s="342"/>
      <c r="VER451" s="342"/>
      <c r="VES451" s="342"/>
      <c r="VET451" s="342"/>
      <c r="VEU451" s="342"/>
      <c r="VEV451" s="342"/>
      <c r="VEW451" s="342"/>
      <c r="VEX451" s="342"/>
      <c r="VEY451" s="342"/>
      <c r="VEZ451" s="342"/>
      <c r="VFA451" s="342"/>
      <c r="VFB451" s="342"/>
      <c r="VFC451" s="342"/>
      <c r="VFD451" s="342"/>
      <c r="VFE451" s="342"/>
      <c r="VFF451" s="342"/>
      <c r="VFG451" s="342"/>
      <c r="VFH451" s="342"/>
      <c r="VFI451" s="342"/>
      <c r="VFJ451" s="342"/>
      <c r="VFK451" s="342"/>
      <c r="VFL451" s="342"/>
      <c r="VFM451" s="342"/>
      <c r="VFN451" s="342"/>
      <c r="VFO451" s="342"/>
      <c r="VFP451" s="342"/>
      <c r="VFQ451" s="342"/>
      <c r="VFR451" s="342"/>
      <c r="VFS451" s="342"/>
      <c r="VFT451" s="342"/>
      <c r="VFU451" s="342"/>
      <c r="VFV451" s="342"/>
      <c r="VFW451" s="342"/>
      <c r="VFX451" s="342"/>
      <c r="VFY451" s="342"/>
      <c r="VFZ451" s="342"/>
      <c r="VGA451" s="342"/>
      <c r="VGB451" s="342"/>
      <c r="VGC451" s="342"/>
      <c r="VGD451" s="342"/>
      <c r="VGE451" s="342"/>
      <c r="VGF451" s="342"/>
      <c r="VGG451" s="342"/>
      <c r="VGH451" s="342"/>
      <c r="VGI451" s="342"/>
      <c r="VGJ451" s="342"/>
      <c r="VGK451" s="342"/>
      <c r="VGL451" s="342"/>
      <c r="VGM451" s="342"/>
      <c r="VGN451" s="342"/>
      <c r="VGO451" s="342"/>
      <c r="VGP451" s="342"/>
      <c r="VGQ451" s="342"/>
      <c r="VGR451" s="342"/>
      <c r="VGS451" s="342"/>
      <c r="VGT451" s="342"/>
      <c r="VGU451" s="342"/>
      <c r="VGV451" s="342"/>
      <c r="VGW451" s="342"/>
      <c r="VGX451" s="342"/>
      <c r="VGY451" s="342"/>
      <c r="VGZ451" s="342"/>
      <c r="VHA451" s="342"/>
      <c r="VHB451" s="342"/>
      <c r="VHC451" s="342"/>
      <c r="VHD451" s="342"/>
      <c r="VHE451" s="342"/>
      <c r="VHF451" s="342"/>
      <c r="VHG451" s="342"/>
      <c r="VHH451" s="342"/>
      <c r="VHI451" s="342"/>
      <c r="VHJ451" s="342"/>
      <c r="VHK451" s="342"/>
      <c r="VHL451" s="342"/>
      <c r="VHM451" s="342"/>
      <c r="VHN451" s="342"/>
      <c r="VHO451" s="342"/>
      <c r="VHP451" s="342"/>
      <c r="VHQ451" s="342"/>
      <c r="VHR451" s="342"/>
      <c r="VHS451" s="342"/>
      <c r="VHT451" s="342"/>
      <c r="VHU451" s="342"/>
      <c r="VHV451" s="342"/>
      <c r="VHW451" s="342"/>
      <c r="VHX451" s="342"/>
      <c r="VHY451" s="342"/>
      <c r="VHZ451" s="342"/>
      <c r="VIA451" s="342"/>
      <c r="VIB451" s="342"/>
      <c r="VIC451" s="342"/>
      <c r="VID451" s="342"/>
      <c r="VIE451" s="342"/>
      <c r="VIF451" s="342"/>
      <c r="VIG451" s="342"/>
      <c r="VIH451" s="342"/>
      <c r="VII451" s="342"/>
      <c r="VIJ451" s="342"/>
      <c r="VIK451" s="342"/>
      <c r="VIL451" s="342"/>
      <c r="VIM451" s="342"/>
      <c r="VIN451" s="342"/>
      <c r="VIO451" s="342"/>
      <c r="VIP451" s="342"/>
      <c r="VIQ451" s="342"/>
      <c r="VIR451" s="342"/>
      <c r="VIS451" s="342"/>
      <c r="VIT451" s="342"/>
      <c r="VIU451" s="342"/>
      <c r="VIV451" s="342"/>
      <c r="VIW451" s="342"/>
      <c r="VIX451" s="342"/>
      <c r="VIY451" s="342"/>
      <c r="VIZ451" s="342"/>
      <c r="VJA451" s="342"/>
      <c r="VJB451" s="342"/>
      <c r="VJC451" s="342"/>
      <c r="VJD451" s="342"/>
      <c r="VJE451" s="342"/>
      <c r="VJF451" s="342"/>
      <c r="VJG451" s="342"/>
      <c r="VJH451" s="342"/>
      <c r="VJI451" s="342"/>
      <c r="VJJ451" s="342"/>
      <c r="VJK451" s="342"/>
      <c r="VJL451" s="342"/>
      <c r="VJM451" s="342"/>
      <c r="VJN451" s="342"/>
      <c r="VJO451" s="342"/>
      <c r="VJP451" s="342"/>
      <c r="VJQ451" s="342"/>
      <c r="VJR451" s="342"/>
      <c r="VJS451" s="342"/>
      <c r="VJT451" s="342"/>
      <c r="VJU451" s="342"/>
      <c r="VJV451" s="342"/>
      <c r="VJW451" s="342"/>
      <c r="VJX451" s="342"/>
      <c r="VJY451" s="342"/>
      <c r="VJZ451" s="342"/>
      <c r="VKA451" s="342"/>
      <c r="VKB451" s="342"/>
      <c r="VKC451" s="342"/>
      <c r="VKD451" s="342"/>
      <c r="VKE451" s="342"/>
      <c r="VKF451" s="342"/>
      <c r="VKG451" s="342"/>
      <c r="VKH451" s="342"/>
      <c r="VKI451" s="342"/>
      <c r="VKJ451" s="342"/>
      <c r="VKK451" s="342"/>
      <c r="VKL451" s="342"/>
      <c r="VKM451" s="342"/>
      <c r="VKN451" s="342"/>
      <c r="VKO451" s="342"/>
      <c r="VKP451" s="342"/>
      <c r="VKQ451" s="342"/>
      <c r="VKR451" s="342"/>
      <c r="VKS451" s="342"/>
      <c r="VKT451" s="342"/>
      <c r="VKU451" s="342"/>
      <c r="VKV451" s="342"/>
      <c r="VKW451" s="342"/>
      <c r="VKX451" s="342"/>
      <c r="VKY451" s="342"/>
      <c r="VKZ451" s="342"/>
      <c r="VLA451" s="342"/>
      <c r="VLB451" s="342"/>
      <c r="VLC451" s="342"/>
      <c r="VLD451" s="342"/>
      <c r="VLE451" s="342"/>
      <c r="VLF451" s="342"/>
      <c r="VLG451" s="342"/>
      <c r="VLH451" s="342"/>
      <c r="VLI451" s="342"/>
      <c r="VLJ451" s="342"/>
      <c r="VLK451" s="342"/>
      <c r="VLL451" s="342"/>
      <c r="VLM451" s="342"/>
      <c r="VLN451" s="342"/>
      <c r="VLO451" s="342"/>
      <c r="VLP451" s="342"/>
      <c r="VLQ451" s="342"/>
      <c r="VLR451" s="342"/>
      <c r="VLS451" s="342"/>
      <c r="VLT451" s="342"/>
      <c r="VLU451" s="342"/>
      <c r="VLV451" s="342"/>
      <c r="VLW451" s="342"/>
      <c r="VLX451" s="342"/>
      <c r="VLY451" s="342"/>
      <c r="VLZ451" s="342"/>
      <c r="VMA451" s="342"/>
      <c r="VMB451" s="342"/>
      <c r="VMC451" s="342"/>
      <c r="VMD451" s="342"/>
      <c r="VME451" s="342"/>
      <c r="VMF451" s="342"/>
      <c r="VMG451" s="342"/>
      <c r="VMH451" s="342"/>
      <c r="VMI451" s="342"/>
      <c r="VMJ451" s="342"/>
      <c r="VMK451" s="342"/>
      <c r="VML451" s="342"/>
      <c r="VMM451" s="342"/>
      <c r="VMN451" s="342"/>
      <c r="VMO451" s="342"/>
      <c r="VMP451" s="342"/>
      <c r="VMQ451" s="342"/>
      <c r="VMR451" s="342"/>
      <c r="VMS451" s="342"/>
      <c r="VMT451" s="342"/>
      <c r="VMU451" s="342"/>
      <c r="VMV451" s="342"/>
      <c r="VMW451" s="342"/>
      <c r="VMX451" s="342"/>
      <c r="VMY451" s="342"/>
      <c r="VMZ451" s="342"/>
      <c r="VNA451" s="342"/>
      <c r="VNB451" s="342"/>
      <c r="VNC451" s="342"/>
      <c r="VND451" s="342"/>
      <c r="VNE451" s="342"/>
      <c r="VNF451" s="342"/>
      <c r="VNG451" s="342"/>
      <c r="VNH451" s="342"/>
      <c r="VNI451" s="342"/>
      <c r="VNJ451" s="342"/>
      <c r="VNK451" s="342"/>
      <c r="VNL451" s="342"/>
      <c r="VNM451" s="342"/>
      <c r="VNN451" s="342"/>
      <c r="VNO451" s="342"/>
      <c r="VNP451" s="342"/>
      <c r="VNQ451" s="342"/>
      <c r="VNR451" s="342"/>
      <c r="VNS451" s="342"/>
      <c r="VNT451" s="342"/>
      <c r="VNU451" s="342"/>
      <c r="VNV451" s="342"/>
      <c r="VNW451" s="342"/>
      <c r="VNX451" s="342"/>
      <c r="VNY451" s="342"/>
      <c r="VNZ451" s="342"/>
      <c r="VOA451" s="342"/>
      <c r="VOB451" s="342"/>
      <c r="VOC451" s="342"/>
      <c r="VOD451" s="342"/>
      <c r="VOE451" s="342"/>
      <c r="VOF451" s="342"/>
      <c r="VOG451" s="342"/>
      <c r="VOH451" s="342"/>
      <c r="VOI451" s="342"/>
      <c r="VOJ451" s="342"/>
      <c r="VOK451" s="342"/>
      <c r="VOL451" s="342"/>
      <c r="VOM451" s="342"/>
      <c r="VON451" s="342"/>
      <c r="VOO451" s="342"/>
      <c r="VOP451" s="342"/>
      <c r="VOQ451" s="342"/>
      <c r="VOR451" s="342"/>
      <c r="VOS451" s="342"/>
      <c r="VOT451" s="342"/>
      <c r="VOU451" s="342"/>
      <c r="VOV451" s="342"/>
      <c r="VOW451" s="342"/>
      <c r="VOX451" s="342"/>
      <c r="VOY451" s="342"/>
      <c r="VOZ451" s="342"/>
      <c r="VPA451" s="342"/>
      <c r="VPB451" s="342"/>
      <c r="VPC451" s="342"/>
      <c r="VPD451" s="342"/>
      <c r="VPE451" s="342"/>
      <c r="VPF451" s="342"/>
      <c r="VPG451" s="342"/>
      <c r="VPH451" s="342"/>
      <c r="VPI451" s="342"/>
      <c r="VPJ451" s="342"/>
      <c r="VPK451" s="342"/>
      <c r="VPL451" s="342"/>
      <c r="VPM451" s="342"/>
      <c r="VPN451" s="342"/>
      <c r="VPO451" s="342"/>
      <c r="VPP451" s="342"/>
      <c r="VPQ451" s="342"/>
      <c r="VPR451" s="342"/>
      <c r="VPS451" s="342"/>
      <c r="VPT451" s="342"/>
      <c r="VPU451" s="342"/>
      <c r="VPV451" s="342"/>
      <c r="VPW451" s="342"/>
      <c r="VPX451" s="342"/>
      <c r="VPY451" s="342"/>
      <c r="VPZ451" s="342"/>
      <c r="VQA451" s="342"/>
      <c r="VQB451" s="342"/>
      <c r="VQC451" s="342"/>
      <c r="VQD451" s="342"/>
      <c r="VQE451" s="342"/>
      <c r="VQF451" s="342"/>
      <c r="VQG451" s="342"/>
      <c r="VQH451" s="342"/>
      <c r="VQI451" s="342"/>
      <c r="VQJ451" s="342"/>
      <c r="VQK451" s="342"/>
      <c r="VQL451" s="342"/>
      <c r="VQM451" s="342"/>
      <c r="VQN451" s="342"/>
      <c r="VQO451" s="342"/>
      <c r="VQP451" s="342"/>
      <c r="VQQ451" s="342"/>
      <c r="VQR451" s="342"/>
      <c r="VQS451" s="342"/>
      <c r="VQT451" s="342"/>
      <c r="VQU451" s="342"/>
      <c r="VQV451" s="342"/>
      <c r="VQW451" s="342"/>
      <c r="VQX451" s="342"/>
      <c r="VQY451" s="342"/>
      <c r="VQZ451" s="342"/>
      <c r="VRA451" s="342"/>
      <c r="VRB451" s="342"/>
      <c r="VRC451" s="342"/>
      <c r="VRD451" s="342"/>
      <c r="VRE451" s="342"/>
      <c r="VRF451" s="342"/>
      <c r="VRG451" s="342"/>
      <c r="VRH451" s="342"/>
      <c r="VRI451" s="342"/>
      <c r="VRJ451" s="342"/>
      <c r="VRK451" s="342"/>
      <c r="VRL451" s="342"/>
      <c r="VRM451" s="342"/>
      <c r="VRN451" s="342"/>
      <c r="VRO451" s="342"/>
      <c r="VRP451" s="342"/>
      <c r="VRQ451" s="342"/>
      <c r="VRR451" s="342"/>
      <c r="VRS451" s="342"/>
      <c r="VRT451" s="342"/>
      <c r="VRU451" s="342"/>
      <c r="VRV451" s="342"/>
      <c r="VRW451" s="342"/>
      <c r="VRX451" s="342"/>
      <c r="VRY451" s="342"/>
      <c r="VRZ451" s="342"/>
      <c r="VSA451" s="342"/>
      <c r="VSB451" s="342"/>
      <c r="VSC451" s="342"/>
      <c r="VSD451" s="342"/>
      <c r="VSE451" s="342"/>
      <c r="VSF451" s="342"/>
      <c r="VSG451" s="342"/>
      <c r="VSH451" s="342"/>
      <c r="VSI451" s="342"/>
      <c r="VSJ451" s="342"/>
      <c r="VSK451" s="342"/>
      <c r="VSL451" s="342"/>
      <c r="VSM451" s="342"/>
      <c r="VSN451" s="342"/>
      <c r="VSO451" s="342"/>
      <c r="VSP451" s="342"/>
      <c r="VSQ451" s="342"/>
      <c r="VSR451" s="342"/>
      <c r="VSS451" s="342"/>
      <c r="VST451" s="342"/>
      <c r="VSU451" s="342"/>
      <c r="VSV451" s="342"/>
      <c r="VSW451" s="342"/>
      <c r="VSX451" s="342"/>
      <c r="VSY451" s="342"/>
      <c r="VSZ451" s="342"/>
      <c r="VTA451" s="342"/>
      <c r="VTB451" s="342"/>
      <c r="VTC451" s="342"/>
      <c r="VTD451" s="342"/>
      <c r="VTE451" s="342"/>
      <c r="VTF451" s="342"/>
      <c r="VTG451" s="342"/>
      <c r="VTH451" s="342"/>
      <c r="VTI451" s="342"/>
      <c r="VTJ451" s="342"/>
      <c r="VTK451" s="342"/>
      <c r="VTL451" s="342"/>
      <c r="VTM451" s="342"/>
      <c r="VTN451" s="342"/>
      <c r="VTO451" s="342"/>
      <c r="VTP451" s="342"/>
      <c r="VTQ451" s="342"/>
      <c r="VTR451" s="342"/>
      <c r="VTS451" s="342"/>
      <c r="VTT451" s="342"/>
      <c r="VTU451" s="342"/>
      <c r="VTV451" s="342"/>
      <c r="VTW451" s="342"/>
      <c r="VTX451" s="342"/>
      <c r="VTY451" s="342"/>
      <c r="VTZ451" s="342"/>
      <c r="VUA451" s="342"/>
      <c r="VUB451" s="342"/>
      <c r="VUC451" s="342"/>
      <c r="VUD451" s="342"/>
      <c r="VUE451" s="342"/>
      <c r="VUF451" s="342"/>
      <c r="VUG451" s="342"/>
      <c r="VUH451" s="342"/>
      <c r="VUI451" s="342"/>
      <c r="VUJ451" s="342"/>
      <c r="VUK451" s="342"/>
      <c r="VUL451" s="342"/>
      <c r="VUM451" s="342"/>
      <c r="VUN451" s="342"/>
      <c r="VUO451" s="342"/>
      <c r="VUP451" s="342"/>
      <c r="VUQ451" s="342"/>
      <c r="VUR451" s="342"/>
      <c r="VUS451" s="342"/>
      <c r="VUT451" s="342"/>
      <c r="VUU451" s="342"/>
      <c r="VUV451" s="342"/>
      <c r="VUW451" s="342"/>
      <c r="VUX451" s="342"/>
      <c r="VUY451" s="342"/>
      <c r="VUZ451" s="342"/>
      <c r="VVA451" s="342"/>
      <c r="VVB451" s="342"/>
      <c r="VVC451" s="342"/>
      <c r="VVD451" s="342"/>
      <c r="VVE451" s="342"/>
      <c r="VVF451" s="342"/>
      <c r="VVG451" s="342"/>
      <c r="VVH451" s="342"/>
      <c r="VVI451" s="342"/>
      <c r="VVJ451" s="342"/>
      <c r="VVK451" s="342"/>
      <c r="VVL451" s="342"/>
      <c r="VVM451" s="342"/>
      <c r="VVN451" s="342"/>
      <c r="VVO451" s="342"/>
      <c r="VVP451" s="342"/>
      <c r="VVQ451" s="342"/>
      <c r="VVR451" s="342"/>
      <c r="VVS451" s="342"/>
      <c r="VVT451" s="342"/>
      <c r="VVU451" s="342"/>
      <c r="VVV451" s="342"/>
      <c r="VVW451" s="342"/>
      <c r="VVX451" s="342"/>
      <c r="VVY451" s="342"/>
      <c r="VVZ451" s="342"/>
      <c r="VWA451" s="342"/>
      <c r="VWB451" s="342"/>
      <c r="VWC451" s="342"/>
      <c r="VWD451" s="342"/>
      <c r="VWE451" s="342"/>
      <c r="VWF451" s="342"/>
      <c r="VWG451" s="342"/>
      <c r="VWH451" s="342"/>
      <c r="VWI451" s="342"/>
      <c r="VWJ451" s="342"/>
      <c r="VWK451" s="342"/>
      <c r="VWL451" s="342"/>
      <c r="VWM451" s="342"/>
      <c r="VWN451" s="342"/>
      <c r="VWO451" s="342"/>
      <c r="VWP451" s="342"/>
      <c r="VWQ451" s="342"/>
      <c r="VWR451" s="342"/>
      <c r="VWS451" s="342"/>
      <c r="VWT451" s="342"/>
      <c r="VWU451" s="342"/>
      <c r="VWV451" s="342"/>
      <c r="VWW451" s="342"/>
      <c r="VWX451" s="342"/>
      <c r="VWY451" s="342"/>
      <c r="VWZ451" s="342"/>
      <c r="VXA451" s="342"/>
      <c r="VXB451" s="342"/>
      <c r="VXC451" s="342"/>
      <c r="VXD451" s="342"/>
      <c r="VXE451" s="342"/>
      <c r="VXF451" s="342"/>
      <c r="VXG451" s="342"/>
      <c r="VXH451" s="342"/>
      <c r="VXI451" s="342"/>
      <c r="VXJ451" s="342"/>
      <c r="VXK451" s="342"/>
      <c r="VXL451" s="342"/>
      <c r="VXM451" s="342"/>
      <c r="VXN451" s="342"/>
      <c r="VXO451" s="342"/>
      <c r="VXP451" s="342"/>
      <c r="VXQ451" s="342"/>
      <c r="VXR451" s="342"/>
      <c r="VXS451" s="342"/>
      <c r="VXT451" s="342"/>
      <c r="VXU451" s="342"/>
      <c r="VXV451" s="342"/>
      <c r="VXW451" s="342"/>
      <c r="VXX451" s="342"/>
      <c r="VXY451" s="342"/>
      <c r="VXZ451" s="342"/>
      <c r="VYA451" s="342"/>
      <c r="VYB451" s="342"/>
      <c r="VYC451" s="342"/>
      <c r="VYD451" s="342"/>
      <c r="VYE451" s="342"/>
      <c r="VYF451" s="342"/>
      <c r="VYG451" s="342"/>
      <c r="VYH451" s="342"/>
      <c r="VYI451" s="342"/>
      <c r="VYJ451" s="342"/>
      <c r="VYK451" s="342"/>
      <c r="VYL451" s="342"/>
      <c r="VYM451" s="342"/>
      <c r="VYN451" s="342"/>
      <c r="VYO451" s="342"/>
      <c r="VYP451" s="342"/>
      <c r="VYQ451" s="342"/>
      <c r="VYR451" s="342"/>
      <c r="VYS451" s="342"/>
      <c r="VYT451" s="342"/>
      <c r="VYU451" s="342"/>
      <c r="VYV451" s="342"/>
      <c r="VYW451" s="342"/>
      <c r="VYX451" s="342"/>
      <c r="VYY451" s="342"/>
      <c r="VYZ451" s="342"/>
      <c r="VZA451" s="342"/>
      <c r="VZB451" s="342"/>
      <c r="VZC451" s="342"/>
      <c r="VZD451" s="342"/>
      <c r="VZE451" s="342"/>
      <c r="VZF451" s="342"/>
      <c r="VZG451" s="342"/>
      <c r="VZH451" s="342"/>
      <c r="VZI451" s="342"/>
      <c r="VZJ451" s="342"/>
      <c r="VZK451" s="342"/>
      <c r="VZL451" s="342"/>
      <c r="VZM451" s="342"/>
      <c r="VZN451" s="342"/>
      <c r="VZO451" s="342"/>
      <c r="VZP451" s="342"/>
      <c r="VZQ451" s="342"/>
      <c r="VZR451" s="342"/>
      <c r="VZS451" s="342"/>
      <c r="VZT451" s="342"/>
      <c r="VZU451" s="342"/>
      <c r="VZV451" s="342"/>
      <c r="VZW451" s="342"/>
      <c r="VZX451" s="342"/>
      <c r="VZY451" s="342"/>
      <c r="VZZ451" s="342"/>
      <c r="WAA451" s="342"/>
      <c r="WAB451" s="342"/>
      <c r="WAC451" s="342"/>
      <c r="WAD451" s="342"/>
      <c r="WAE451" s="342"/>
      <c r="WAF451" s="342"/>
      <c r="WAG451" s="342"/>
      <c r="WAH451" s="342"/>
      <c r="WAI451" s="342"/>
      <c r="WAJ451" s="342"/>
      <c r="WAK451" s="342"/>
      <c r="WAL451" s="342"/>
      <c r="WAM451" s="342"/>
      <c r="WAN451" s="342"/>
      <c r="WAO451" s="342"/>
      <c r="WAP451" s="342"/>
      <c r="WAQ451" s="342"/>
      <c r="WAR451" s="342"/>
      <c r="WAS451" s="342"/>
      <c r="WAT451" s="342"/>
      <c r="WAU451" s="342"/>
      <c r="WAV451" s="342"/>
      <c r="WAW451" s="342"/>
      <c r="WAX451" s="342"/>
      <c r="WAY451" s="342"/>
      <c r="WAZ451" s="342"/>
      <c r="WBA451" s="342"/>
      <c r="WBB451" s="342"/>
      <c r="WBC451" s="342"/>
      <c r="WBD451" s="342"/>
      <c r="WBE451" s="342"/>
      <c r="WBF451" s="342"/>
      <c r="WBG451" s="342"/>
      <c r="WBH451" s="342"/>
      <c r="WBI451" s="342"/>
      <c r="WBJ451" s="342"/>
      <c r="WBK451" s="342"/>
      <c r="WBL451" s="342"/>
      <c r="WBM451" s="342"/>
      <c r="WBN451" s="342"/>
      <c r="WBO451" s="342"/>
      <c r="WBP451" s="342"/>
      <c r="WBQ451" s="342"/>
      <c r="WBR451" s="342"/>
      <c r="WBS451" s="342"/>
      <c r="WBT451" s="342"/>
      <c r="WBU451" s="342"/>
      <c r="WBV451" s="342"/>
      <c r="WBW451" s="342"/>
      <c r="WBX451" s="342"/>
      <c r="WBY451" s="342"/>
      <c r="WBZ451" s="342"/>
      <c r="WCA451" s="342"/>
      <c r="WCB451" s="342"/>
      <c r="WCC451" s="342"/>
      <c r="WCD451" s="342"/>
      <c r="WCE451" s="342"/>
      <c r="WCF451" s="342"/>
      <c r="WCG451" s="342"/>
      <c r="WCH451" s="342"/>
      <c r="WCI451" s="342"/>
      <c r="WCJ451" s="342"/>
      <c r="WCK451" s="342"/>
      <c r="WCL451" s="342"/>
      <c r="WCM451" s="342"/>
      <c r="WCN451" s="342"/>
      <c r="WCO451" s="342"/>
      <c r="WCP451" s="342"/>
      <c r="WCQ451" s="342"/>
      <c r="WCR451" s="342"/>
      <c r="WCS451" s="342"/>
      <c r="WCT451" s="342"/>
      <c r="WCU451" s="342"/>
      <c r="WCV451" s="342"/>
      <c r="WCW451" s="342"/>
      <c r="WCX451" s="342"/>
      <c r="WCY451" s="342"/>
      <c r="WCZ451" s="342"/>
      <c r="WDA451" s="342"/>
      <c r="WDB451" s="342"/>
      <c r="WDC451" s="342"/>
      <c r="WDD451" s="342"/>
      <c r="WDE451" s="342"/>
      <c r="WDF451" s="342"/>
      <c r="WDG451" s="342"/>
      <c r="WDH451" s="342"/>
      <c r="WDI451" s="342"/>
      <c r="WDJ451" s="342"/>
      <c r="WDK451" s="342"/>
      <c r="WDL451" s="342"/>
      <c r="WDM451" s="342"/>
      <c r="WDN451" s="342"/>
      <c r="WDO451" s="342"/>
      <c r="WDP451" s="342"/>
      <c r="WDQ451" s="342"/>
      <c r="WDR451" s="342"/>
      <c r="WDS451" s="342"/>
      <c r="WDT451" s="342"/>
      <c r="WDU451" s="342"/>
      <c r="WDV451" s="342"/>
      <c r="WDW451" s="342"/>
      <c r="WDX451" s="342"/>
      <c r="WDY451" s="342"/>
      <c r="WDZ451" s="342"/>
      <c r="WEA451" s="342"/>
      <c r="WEB451" s="342"/>
      <c r="WEC451" s="342"/>
      <c r="WED451" s="342"/>
      <c r="WEE451" s="342"/>
      <c r="WEF451" s="342"/>
      <c r="WEG451" s="342"/>
      <c r="WEH451" s="342"/>
      <c r="WEI451" s="342"/>
      <c r="WEJ451" s="342"/>
      <c r="WEK451" s="342"/>
      <c r="WEL451" s="342"/>
      <c r="WEM451" s="342"/>
      <c r="WEN451" s="342"/>
      <c r="WEO451" s="342"/>
      <c r="WEP451" s="342"/>
      <c r="WEQ451" s="342"/>
      <c r="WER451" s="342"/>
      <c r="WES451" s="342"/>
      <c r="WET451" s="342"/>
      <c r="WEU451" s="342"/>
      <c r="WEV451" s="342"/>
      <c r="WEW451" s="342"/>
      <c r="WEX451" s="342"/>
      <c r="WEY451" s="342"/>
      <c r="WEZ451" s="342"/>
      <c r="WFA451" s="342"/>
      <c r="WFB451" s="342"/>
      <c r="WFC451" s="342"/>
      <c r="WFD451" s="342"/>
      <c r="WFE451" s="342"/>
      <c r="WFF451" s="342"/>
      <c r="WFG451" s="342"/>
      <c r="WFH451" s="342"/>
      <c r="WFI451" s="342"/>
      <c r="WFJ451" s="342"/>
      <c r="WFK451" s="342"/>
      <c r="WFL451" s="342"/>
      <c r="WFM451" s="342"/>
      <c r="WFN451" s="342"/>
      <c r="WFO451" s="342"/>
      <c r="WFP451" s="342"/>
      <c r="WFQ451" s="342"/>
      <c r="WFR451" s="342"/>
      <c r="WFS451" s="342"/>
      <c r="WFT451" s="342"/>
      <c r="WFU451" s="342"/>
      <c r="WFV451" s="342"/>
      <c r="WFW451" s="342"/>
      <c r="WFX451" s="342"/>
      <c r="WFY451" s="342"/>
      <c r="WFZ451" s="342"/>
      <c r="WGA451" s="342"/>
      <c r="WGB451" s="342"/>
      <c r="WGC451" s="342"/>
      <c r="WGD451" s="342"/>
      <c r="WGE451" s="342"/>
      <c r="WGF451" s="342"/>
      <c r="WGG451" s="342"/>
      <c r="WGH451" s="342"/>
      <c r="WGI451" s="342"/>
      <c r="WGJ451" s="342"/>
      <c r="WGK451" s="342"/>
      <c r="WGL451" s="342"/>
      <c r="WGM451" s="342"/>
      <c r="WGN451" s="342"/>
      <c r="WGO451" s="342"/>
      <c r="WGP451" s="342"/>
      <c r="WGQ451" s="342"/>
      <c r="WGR451" s="342"/>
      <c r="WGS451" s="342"/>
      <c r="WGT451" s="342"/>
      <c r="WGU451" s="342"/>
      <c r="WGV451" s="342"/>
      <c r="WGW451" s="342"/>
      <c r="WGX451" s="342"/>
      <c r="WGY451" s="342"/>
      <c r="WGZ451" s="342"/>
      <c r="WHA451" s="342"/>
      <c r="WHB451" s="342"/>
      <c r="WHC451" s="342"/>
      <c r="WHD451" s="342"/>
      <c r="WHE451" s="342"/>
      <c r="WHF451" s="342"/>
      <c r="WHG451" s="342"/>
      <c r="WHH451" s="342"/>
      <c r="WHI451" s="342"/>
      <c r="WHJ451" s="342"/>
      <c r="WHK451" s="342"/>
      <c r="WHL451" s="342"/>
      <c r="WHM451" s="342"/>
      <c r="WHN451" s="342"/>
      <c r="WHO451" s="342"/>
      <c r="WHP451" s="342"/>
      <c r="WHQ451" s="342"/>
      <c r="WHR451" s="342"/>
      <c r="WHS451" s="342"/>
      <c r="WHT451" s="342"/>
      <c r="WHU451" s="342"/>
      <c r="WHV451" s="342"/>
      <c r="WHW451" s="342"/>
      <c r="WHX451" s="342"/>
      <c r="WHY451" s="342"/>
      <c r="WHZ451" s="342"/>
      <c r="WIA451" s="342"/>
      <c r="WIB451" s="342"/>
      <c r="WIC451" s="342"/>
      <c r="WID451" s="342"/>
      <c r="WIE451" s="342"/>
      <c r="WIF451" s="342"/>
      <c r="WIG451" s="342"/>
      <c r="WIH451" s="342"/>
      <c r="WII451" s="342"/>
      <c r="WIJ451" s="342"/>
      <c r="WIK451" s="342"/>
      <c r="WIL451" s="342"/>
      <c r="WIM451" s="342"/>
      <c r="WIN451" s="342"/>
      <c r="WIO451" s="342"/>
      <c r="WIP451" s="342"/>
      <c r="WIQ451" s="342"/>
      <c r="WIR451" s="342"/>
      <c r="WIS451" s="342"/>
      <c r="WIT451" s="342"/>
      <c r="WIU451" s="342"/>
      <c r="WIV451" s="342"/>
      <c r="WIW451" s="342"/>
      <c r="WIX451" s="342"/>
      <c r="WIY451" s="342"/>
      <c r="WIZ451" s="342"/>
      <c r="WJA451" s="342"/>
      <c r="WJB451" s="342"/>
      <c r="WJC451" s="342"/>
      <c r="WJD451" s="342"/>
      <c r="WJE451" s="342"/>
      <c r="WJF451" s="342"/>
      <c r="WJG451" s="342"/>
      <c r="WJH451" s="342"/>
      <c r="WJI451" s="342"/>
      <c r="WJJ451" s="342"/>
      <c r="WJK451" s="342"/>
      <c r="WJL451" s="342"/>
      <c r="WJM451" s="342"/>
      <c r="WJN451" s="342"/>
      <c r="WJO451" s="342"/>
      <c r="WJP451" s="342"/>
      <c r="WJQ451" s="342"/>
      <c r="WJR451" s="342"/>
      <c r="WJS451" s="342"/>
      <c r="WJT451" s="342"/>
      <c r="WJU451" s="342"/>
      <c r="WJV451" s="342"/>
      <c r="WJW451" s="342"/>
      <c r="WJX451" s="342"/>
      <c r="WJY451" s="342"/>
      <c r="WJZ451" s="342"/>
      <c r="WKA451" s="342"/>
      <c r="WKB451" s="342"/>
      <c r="WKC451" s="342"/>
      <c r="WKD451" s="342"/>
      <c r="WKE451" s="342"/>
      <c r="WKF451" s="342"/>
      <c r="WKG451" s="342"/>
      <c r="WKH451" s="342"/>
      <c r="WKI451" s="342"/>
      <c r="WKJ451" s="342"/>
      <c r="WKK451" s="342"/>
      <c r="WKL451" s="342"/>
      <c r="WKM451" s="342"/>
      <c r="WKN451" s="342"/>
      <c r="WKO451" s="342"/>
      <c r="WKP451" s="342"/>
      <c r="WKQ451" s="342"/>
      <c r="WKR451" s="342"/>
      <c r="WKS451" s="342"/>
      <c r="WKT451" s="342"/>
      <c r="WKU451" s="342"/>
      <c r="WKV451" s="342"/>
      <c r="WKW451" s="342"/>
      <c r="WKX451" s="342"/>
      <c r="WKY451" s="342"/>
      <c r="WKZ451" s="342"/>
      <c r="WLA451" s="342"/>
      <c r="WLB451" s="342"/>
      <c r="WLC451" s="342"/>
      <c r="WLD451" s="342"/>
      <c r="WLE451" s="342"/>
      <c r="WLF451" s="342"/>
      <c r="WLG451" s="342"/>
      <c r="WLH451" s="342"/>
      <c r="WLI451" s="342"/>
      <c r="WLJ451" s="342"/>
      <c r="WLK451" s="342"/>
      <c r="WLL451" s="342"/>
      <c r="WLM451" s="342"/>
      <c r="WLN451" s="342"/>
      <c r="WLO451" s="342"/>
      <c r="WLP451" s="342"/>
      <c r="WLQ451" s="342"/>
      <c r="WLR451" s="342"/>
      <c r="WLS451" s="342"/>
      <c r="WLT451" s="342"/>
      <c r="WLU451" s="342"/>
      <c r="WLV451" s="342"/>
      <c r="WLW451" s="342"/>
      <c r="WLX451" s="342"/>
      <c r="WLY451" s="342"/>
      <c r="WLZ451" s="342"/>
      <c r="WMA451" s="342"/>
      <c r="WMB451" s="342"/>
      <c r="WMC451" s="342"/>
      <c r="WMD451" s="342"/>
      <c r="WME451" s="342"/>
      <c r="WMF451" s="342"/>
      <c r="WMG451" s="342"/>
      <c r="WMH451" s="342"/>
      <c r="WMI451" s="342"/>
      <c r="WMJ451" s="342"/>
      <c r="WMK451" s="342"/>
      <c r="WML451" s="342"/>
      <c r="WMM451" s="342"/>
      <c r="WMN451" s="342"/>
      <c r="WMO451" s="342"/>
      <c r="WMP451" s="342"/>
      <c r="WMQ451" s="342"/>
      <c r="WMR451" s="342"/>
      <c r="WMS451" s="342"/>
      <c r="WMT451" s="342"/>
      <c r="WMU451" s="342"/>
      <c r="WMV451" s="342"/>
      <c r="WMW451" s="342"/>
      <c r="WMX451" s="342"/>
      <c r="WMY451" s="342"/>
      <c r="WMZ451" s="342"/>
      <c r="WNA451" s="342"/>
      <c r="WNB451" s="342"/>
      <c r="WNC451" s="342"/>
      <c r="WND451" s="342"/>
      <c r="WNE451" s="342"/>
      <c r="WNF451" s="342"/>
      <c r="WNG451" s="342"/>
      <c r="WNH451" s="342"/>
      <c r="WNI451" s="342"/>
      <c r="WNJ451" s="342"/>
      <c r="WNK451" s="342"/>
      <c r="WNL451" s="342"/>
      <c r="WNM451" s="342"/>
      <c r="WNN451" s="342"/>
      <c r="WNO451" s="342"/>
      <c r="WNP451" s="342"/>
      <c r="WNQ451" s="342"/>
      <c r="WNR451" s="342"/>
      <c r="WNS451" s="342"/>
      <c r="WNT451" s="342"/>
      <c r="WNU451" s="342"/>
      <c r="WNV451" s="342"/>
      <c r="WNW451" s="342"/>
      <c r="WNX451" s="342"/>
      <c r="WNY451" s="342"/>
      <c r="WNZ451" s="342"/>
      <c r="WOA451" s="342"/>
      <c r="WOB451" s="342"/>
      <c r="WOC451" s="342"/>
      <c r="WOD451" s="342"/>
      <c r="WOE451" s="342"/>
      <c r="WOF451" s="342"/>
      <c r="WOG451" s="342"/>
      <c r="WOH451" s="342"/>
      <c r="WOI451" s="342"/>
      <c r="WOJ451" s="342"/>
      <c r="WOK451" s="342"/>
      <c r="WOL451" s="342"/>
      <c r="WOM451" s="342"/>
      <c r="WON451" s="342"/>
      <c r="WOO451" s="342"/>
      <c r="WOP451" s="342"/>
      <c r="WOQ451" s="342"/>
      <c r="WOR451" s="342"/>
      <c r="WOS451" s="342"/>
      <c r="WOT451" s="342"/>
      <c r="WOU451" s="342"/>
      <c r="WOV451" s="342"/>
      <c r="WOW451" s="342"/>
      <c r="WOX451" s="342"/>
      <c r="WOY451" s="342"/>
      <c r="WOZ451" s="342"/>
      <c r="WPA451" s="342"/>
      <c r="WPB451" s="342"/>
      <c r="WPC451" s="342"/>
      <c r="WPD451" s="342"/>
      <c r="WPE451" s="342"/>
      <c r="WPF451" s="342"/>
      <c r="WPG451" s="342"/>
      <c r="WPH451" s="342"/>
      <c r="WPI451" s="342"/>
      <c r="WPJ451" s="342"/>
      <c r="WPK451" s="342"/>
      <c r="WPL451" s="342"/>
      <c r="WPM451" s="342"/>
      <c r="WPN451" s="342"/>
      <c r="WPO451" s="342"/>
      <c r="WPP451" s="342"/>
      <c r="WPQ451" s="342"/>
      <c r="WPR451" s="342"/>
      <c r="WPS451" s="342"/>
      <c r="WPT451" s="342"/>
      <c r="WPU451" s="342"/>
      <c r="WPV451" s="342"/>
      <c r="WPW451" s="342"/>
      <c r="WPX451" s="342"/>
      <c r="WPY451" s="342"/>
      <c r="WPZ451" s="342"/>
      <c r="WQA451" s="342"/>
      <c r="WQB451" s="342"/>
      <c r="WQC451" s="342"/>
      <c r="WQD451" s="342"/>
      <c r="WQE451" s="342"/>
      <c r="WQF451" s="342"/>
      <c r="WQG451" s="342"/>
      <c r="WQH451" s="342"/>
      <c r="WQI451" s="342"/>
      <c r="WQJ451" s="342"/>
      <c r="WQK451" s="342"/>
      <c r="WQL451" s="342"/>
      <c r="WQM451" s="342"/>
      <c r="WQN451" s="342"/>
      <c r="WQO451" s="342"/>
      <c r="WQP451" s="342"/>
      <c r="WQQ451" s="342"/>
      <c r="WQR451" s="342"/>
      <c r="WQS451" s="342"/>
      <c r="WQT451" s="342"/>
      <c r="WQU451" s="342"/>
      <c r="WQV451" s="342"/>
      <c r="WQW451" s="342"/>
      <c r="WQX451" s="342"/>
      <c r="WQY451" s="342"/>
      <c r="WQZ451" s="342"/>
      <c r="WRA451" s="342"/>
      <c r="WRB451" s="342"/>
      <c r="WRC451" s="342"/>
      <c r="WRD451" s="342"/>
      <c r="WRE451" s="342"/>
      <c r="WRF451" s="342"/>
      <c r="WRG451" s="342"/>
      <c r="WRH451" s="342"/>
      <c r="WRI451" s="342"/>
      <c r="WRJ451" s="342"/>
      <c r="WRK451" s="342"/>
      <c r="WRL451" s="342"/>
      <c r="WRM451" s="342"/>
      <c r="WRN451" s="342"/>
      <c r="WRO451" s="342"/>
      <c r="WRP451" s="342"/>
      <c r="WRQ451" s="342"/>
      <c r="WRR451" s="342"/>
      <c r="WRS451" s="342"/>
      <c r="WRT451" s="342"/>
      <c r="WRU451" s="342"/>
      <c r="WRV451" s="342"/>
      <c r="WRW451" s="342"/>
      <c r="WRX451" s="342"/>
      <c r="WRY451" s="342"/>
      <c r="WRZ451" s="342"/>
      <c r="WSA451" s="342"/>
      <c r="WSB451" s="342"/>
      <c r="WSC451" s="342"/>
      <c r="WSD451" s="342"/>
      <c r="WSE451" s="342"/>
      <c r="WSF451" s="342"/>
      <c r="WSG451" s="342"/>
      <c r="WSH451" s="342"/>
      <c r="WSI451" s="342"/>
      <c r="WSJ451" s="342"/>
      <c r="WSK451" s="342"/>
      <c r="WSL451" s="342"/>
      <c r="WSM451" s="342"/>
      <c r="WSN451" s="342"/>
      <c r="WSO451" s="342"/>
      <c r="WSP451" s="342"/>
      <c r="WSQ451" s="342"/>
      <c r="WSR451" s="342"/>
      <c r="WSS451" s="342"/>
      <c r="WST451" s="342"/>
      <c r="WSU451" s="342"/>
      <c r="WSV451" s="342"/>
      <c r="WSW451" s="342"/>
      <c r="WSX451" s="342"/>
      <c r="WSY451" s="342"/>
      <c r="WSZ451" s="342"/>
      <c r="WTA451" s="342"/>
      <c r="WTB451" s="342"/>
      <c r="WTC451" s="342"/>
      <c r="WTD451" s="342"/>
      <c r="WTE451" s="342"/>
      <c r="WTF451" s="342"/>
      <c r="WTG451" s="342"/>
      <c r="WTH451" s="342"/>
      <c r="WTI451" s="342"/>
      <c r="WTJ451" s="342"/>
      <c r="WTK451" s="342"/>
      <c r="WTL451" s="342"/>
      <c r="WTM451" s="342"/>
      <c r="WTN451" s="342"/>
      <c r="WTO451" s="342"/>
      <c r="WTP451" s="342"/>
      <c r="WTQ451" s="342"/>
      <c r="WTR451" s="342"/>
      <c r="WTS451" s="342"/>
      <c r="WTT451" s="342"/>
      <c r="WTU451" s="342"/>
      <c r="WTV451" s="342"/>
      <c r="WTW451" s="342"/>
      <c r="WTX451" s="342"/>
      <c r="WTY451" s="342"/>
      <c r="WTZ451" s="342"/>
      <c r="WUA451" s="342"/>
      <c r="WUB451" s="342"/>
      <c r="WUC451" s="342"/>
      <c r="WUD451" s="342"/>
      <c r="WUE451" s="342"/>
      <c r="WUF451" s="342"/>
      <c r="WUG451" s="342"/>
      <c r="WUH451" s="342"/>
      <c r="WUI451" s="342"/>
      <c r="WUJ451" s="342"/>
      <c r="WUK451" s="342"/>
      <c r="WUL451" s="342"/>
      <c r="WUM451" s="342"/>
      <c r="WUN451" s="342"/>
      <c r="WUO451" s="342"/>
      <c r="WUP451" s="342"/>
      <c r="WUQ451" s="342"/>
      <c r="WUR451" s="342"/>
      <c r="WUS451" s="342"/>
      <c r="WUT451" s="342"/>
      <c r="WUU451" s="342"/>
      <c r="WUV451" s="342"/>
      <c r="WUW451" s="342"/>
      <c r="WUX451" s="342"/>
      <c r="WUY451" s="342"/>
      <c r="WUZ451" s="342"/>
      <c r="WVA451" s="342"/>
      <c r="WVB451" s="342"/>
      <c r="WVC451" s="342"/>
      <c r="WVD451" s="342"/>
      <c r="WVE451" s="342"/>
      <c r="WVF451" s="342"/>
      <c r="WVG451" s="342"/>
      <c r="WVH451" s="342"/>
      <c r="WVI451" s="342"/>
      <c r="WVJ451" s="342"/>
      <c r="WVK451" s="342"/>
      <c r="WVL451" s="342"/>
      <c r="WVM451" s="342"/>
      <c r="WVN451" s="342"/>
      <c r="WVO451" s="342"/>
      <c r="WVP451" s="342"/>
      <c r="WVQ451" s="342"/>
      <c r="WVR451" s="342"/>
      <c r="WVS451" s="342"/>
      <c r="WVT451" s="342"/>
      <c r="WVU451" s="342"/>
      <c r="WVV451" s="342"/>
      <c r="WVW451" s="342"/>
      <c r="WVX451" s="342"/>
      <c r="WVY451" s="342"/>
      <c r="WVZ451" s="342"/>
      <c r="WWA451" s="342"/>
      <c r="WWB451" s="342"/>
      <c r="WWC451" s="342"/>
      <c r="WWD451" s="342"/>
      <c r="WWE451" s="342"/>
      <c r="WWF451" s="342"/>
      <c r="WWG451" s="342"/>
      <c r="WWH451" s="342"/>
      <c r="WWI451" s="342"/>
      <c r="WWJ451" s="342"/>
      <c r="WWK451" s="342"/>
      <c r="WWL451" s="342"/>
      <c r="WWM451" s="342"/>
      <c r="WWN451" s="342"/>
      <c r="WWO451" s="342"/>
      <c r="WWP451" s="342"/>
      <c r="WWQ451" s="342"/>
      <c r="WWR451" s="342"/>
      <c r="WWS451" s="342"/>
      <c r="WWT451" s="342"/>
      <c r="WWU451" s="342"/>
      <c r="WWV451" s="342"/>
      <c r="WWW451" s="342"/>
      <c r="WWX451" s="342"/>
      <c r="WWY451" s="342"/>
      <c r="WWZ451" s="342"/>
      <c r="WXA451" s="342"/>
      <c r="WXB451" s="342"/>
      <c r="WXC451" s="342"/>
      <c r="WXD451" s="342"/>
      <c r="WXE451" s="342"/>
      <c r="WXF451" s="342"/>
      <c r="WXG451" s="342"/>
      <c r="WXH451" s="342"/>
      <c r="WXI451" s="342"/>
      <c r="WXJ451" s="342"/>
      <c r="WXK451" s="342"/>
      <c r="WXL451" s="342"/>
      <c r="WXM451" s="342"/>
      <c r="WXN451" s="342"/>
      <c r="WXO451" s="342"/>
      <c r="WXP451" s="342"/>
      <c r="WXQ451" s="342"/>
      <c r="WXR451" s="342"/>
      <c r="WXS451" s="342"/>
      <c r="WXT451" s="342"/>
      <c r="WXU451" s="342"/>
      <c r="WXV451" s="342"/>
      <c r="WXW451" s="342"/>
      <c r="WXX451" s="342"/>
      <c r="WXY451" s="342"/>
      <c r="WXZ451" s="342"/>
      <c r="WYA451" s="342"/>
      <c r="WYB451" s="342"/>
      <c r="WYC451" s="342"/>
      <c r="WYD451" s="342"/>
      <c r="WYE451" s="342"/>
      <c r="WYF451" s="342"/>
      <c r="WYG451" s="342"/>
      <c r="WYH451" s="342"/>
      <c r="WYI451" s="342"/>
      <c r="WYJ451" s="342"/>
      <c r="WYK451" s="342"/>
      <c r="WYL451" s="342"/>
      <c r="WYM451" s="342"/>
      <c r="WYN451" s="342"/>
      <c r="WYO451" s="342"/>
      <c r="WYP451" s="342"/>
      <c r="WYQ451" s="342"/>
      <c r="WYR451" s="342"/>
      <c r="WYS451" s="342"/>
      <c r="WYT451" s="342"/>
      <c r="WYU451" s="342"/>
      <c r="WYV451" s="342"/>
      <c r="WYW451" s="342"/>
      <c r="WYX451" s="342"/>
      <c r="WYY451" s="342"/>
      <c r="WYZ451" s="342"/>
      <c r="WZA451" s="342"/>
      <c r="WZB451" s="342"/>
      <c r="WZC451" s="342"/>
      <c r="WZD451" s="342"/>
      <c r="WZE451" s="342"/>
      <c r="WZF451" s="342"/>
      <c r="WZG451" s="342"/>
      <c r="WZH451" s="342"/>
      <c r="WZI451" s="342"/>
      <c r="WZJ451" s="342"/>
      <c r="WZK451" s="342"/>
      <c r="WZL451" s="342"/>
      <c r="WZM451" s="342"/>
      <c r="WZN451" s="342"/>
      <c r="WZO451" s="342"/>
      <c r="WZP451" s="342"/>
      <c r="WZQ451" s="342"/>
      <c r="WZR451" s="342"/>
      <c r="WZS451" s="342"/>
      <c r="WZT451" s="342"/>
      <c r="WZU451" s="342"/>
      <c r="WZV451" s="342"/>
      <c r="WZW451" s="342"/>
      <c r="WZX451" s="342"/>
      <c r="WZY451" s="342"/>
      <c r="WZZ451" s="342"/>
      <c r="XAA451" s="342"/>
      <c r="XAB451" s="342"/>
      <c r="XAC451" s="342"/>
      <c r="XAD451" s="342"/>
      <c r="XAE451" s="342"/>
      <c r="XAF451" s="342"/>
      <c r="XAG451" s="342"/>
      <c r="XAH451" s="342"/>
      <c r="XAI451" s="342"/>
      <c r="XAJ451" s="342"/>
      <c r="XAK451" s="342"/>
      <c r="XAL451" s="342"/>
      <c r="XAM451" s="342"/>
      <c r="XAN451" s="342"/>
      <c r="XAO451" s="342"/>
      <c r="XAP451" s="342"/>
      <c r="XAQ451" s="342"/>
      <c r="XAR451" s="342"/>
      <c r="XAS451" s="342"/>
      <c r="XAT451" s="342"/>
      <c r="XAU451" s="342"/>
      <c r="XAV451" s="342"/>
      <c r="XAW451" s="342"/>
      <c r="XAX451" s="342"/>
      <c r="XAY451" s="342"/>
      <c r="XAZ451" s="342"/>
      <c r="XBA451" s="342"/>
      <c r="XBB451" s="342"/>
      <c r="XBC451" s="342"/>
      <c r="XBD451" s="342"/>
      <c r="XBE451" s="342"/>
      <c r="XBF451" s="342"/>
      <c r="XBG451" s="342"/>
      <c r="XBH451" s="342"/>
      <c r="XBI451" s="342"/>
      <c r="XBJ451" s="342"/>
      <c r="XBK451" s="342"/>
      <c r="XBL451" s="342"/>
      <c r="XBM451" s="342"/>
      <c r="XBN451" s="342"/>
      <c r="XBO451" s="342"/>
      <c r="XBP451" s="342"/>
      <c r="XBQ451" s="342"/>
      <c r="XBR451" s="342"/>
      <c r="XBS451" s="342"/>
      <c r="XBT451" s="342"/>
      <c r="XBU451" s="342"/>
      <c r="XBV451" s="342"/>
      <c r="XBW451" s="342"/>
      <c r="XBX451" s="342"/>
      <c r="XBY451" s="342"/>
      <c r="XBZ451" s="342"/>
      <c r="XCA451" s="342"/>
      <c r="XCB451" s="342"/>
      <c r="XCC451" s="342"/>
      <c r="XCD451" s="342"/>
      <c r="XCE451" s="342"/>
      <c r="XCF451" s="342"/>
      <c r="XCG451" s="342"/>
      <c r="XCH451" s="342"/>
      <c r="XCI451" s="342"/>
      <c r="XCJ451" s="342"/>
      <c r="XCK451" s="342"/>
      <c r="XCL451" s="342"/>
      <c r="XCM451" s="342"/>
      <c r="XCN451" s="342"/>
      <c r="XCO451" s="342"/>
      <c r="XCP451" s="342"/>
      <c r="XCQ451" s="342"/>
      <c r="XCR451" s="342"/>
      <c r="XCS451" s="342"/>
      <c r="XCT451" s="342"/>
      <c r="XCU451" s="342"/>
      <c r="XCV451" s="342"/>
      <c r="XCW451" s="342"/>
      <c r="XCX451" s="342"/>
      <c r="XCY451" s="342"/>
      <c r="XCZ451" s="342"/>
      <c r="XDA451" s="342"/>
      <c r="XDB451" s="342"/>
      <c r="XDC451" s="342"/>
      <c r="XDD451" s="342"/>
      <c r="XDE451" s="342"/>
      <c r="XDF451" s="342"/>
      <c r="XDG451" s="342"/>
      <c r="XDH451" s="342"/>
      <c r="XDI451" s="342"/>
      <c r="XDJ451" s="342"/>
      <c r="XDK451" s="342"/>
      <c r="XDL451" s="342"/>
      <c r="XDM451" s="342"/>
      <c r="XDN451" s="342"/>
      <c r="XDO451" s="342"/>
      <c r="XDP451" s="342"/>
      <c r="XDQ451" s="342"/>
      <c r="XDR451" s="342"/>
      <c r="XDS451" s="342"/>
      <c r="XDT451" s="342"/>
      <c r="XDU451" s="342"/>
      <c r="XDV451" s="342"/>
      <c r="XDW451" s="342"/>
      <c r="XDX451" s="342"/>
      <c r="XDY451" s="342"/>
      <c r="XDZ451" s="342"/>
      <c r="XEA451" s="342"/>
      <c r="XEB451" s="342"/>
      <c r="XEC451" s="342"/>
      <c r="XED451" s="342"/>
      <c r="XEE451" s="342"/>
      <c r="XEF451" s="342"/>
      <c r="XEG451" s="342"/>
      <c r="XEH451" s="342"/>
      <c r="XEI451" s="342"/>
      <c r="XEJ451" s="342"/>
      <c r="XEK451" s="342"/>
      <c r="XEL451" s="342"/>
      <c r="XEM451" s="342"/>
      <c r="XEN451" s="342"/>
      <c r="XEO451" s="342"/>
      <c r="XEP451" s="342"/>
      <c r="XEQ451" s="342"/>
      <c r="XER451" s="342"/>
      <c r="XES451" s="342"/>
      <c r="XET451" s="342"/>
      <c r="XEU451" s="342"/>
      <c r="XEV451" s="342"/>
      <c r="XEW451" s="342"/>
      <c r="XEX451" s="342"/>
      <c r="XEY451" s="342"/>
      <c r="XEZ451" s="342"/>
      <c r="XFA451" s="342"/>
      <c r="XFB451" s="342"/>
    </row>
    <row r="452" spans="1:16382" x14ac:dyDescent="0.25">
      <c r="A452" s="379">
        <v>32</v>
      </c>
      <c r="B452" s="458" t="s">
        <v>646</v>
      </c>
      <c r="C452" s="381"/>
      <c r="D452" s="381">
        <f>D453</f>
        <v>150000</v>
      </c>
      <c r="E452" s="381">
        <f t="shared" ref="E452:F454" si="45">E453</f>
        <v>150000</v>
      </c>
      <c r="F452" s="381">
        <f t="shared" si="45"/>
        <v>0</v>
      </c>
      <c r="G452" s="528">
        <f t="shared" si="31"/>
        <v>0</v>
      </c>
      <c r="H452" s="528">
        <f t="shared" si="32"/>
        <v>0</v>
      </c>
      <c r="AC452" s="330"/>
      <c r="AD452" s="330"/>
      <c r="AE452" s="330"/>
      <c r="AF452" s="330"/>
      <c r="AG452" s="330"/>
      <c r="AH452" s="330"/>
      <c r="AI452" s="330"/>
      <c r="AJ452" s="330"/>
      <c r="AK452" s="330"/>
      <c r="AL452" s="330"/>
      <c r="AM452" s="330"/>
      <c r="AN452" s="330"/>
      <c r="AO452" s="330"/>
      <c r="AP452" s="330"/>
      <c r="AQ452" s="330"/>
      <c r="AR452" s="330"/>
      <c r="AS452" s="330"/>
      <c r="AT452" s="330"/>
      <c r="AU452" s="330"/>
      <c r="AV452" s="330"/>
      <c r="AW452" s="330"/>
      <c r="AX452" s="330"/>
      <c r="AY452" s="330"/>
      <c r="AZ452" s="330"/>
      <c r="BA452" s="330"/>
      <c r="BB452" s="330"/>
      <c r="BC452" s="330"/>
      <c r="BD452" s="330"/>
      <c r="BE452" s="330"/>
      <c r="BF452" s="330"/>
      <c r="BG452" s="330"/>
      <c r="BH452" s="330"/>
      <c r="BI452" s="330"/>
      <c r="BJ452" s="330"/>
      <c r="BK452" s="330"/>
      <c r="BL452" s="330"/>
      <c r="BM452" s="330"/>
      <c r="BN452" s="330"/>
      <c r="BO452" s="330"/>
      <c r="BP452" s="330"/>
      <c r="BQ452" s="330"/>
      <c r="BR452" s="330"/>
      <c r="BS452" s="330"/>
      <c r="BT452" s="330"/>
      <c r="BU452" s="330"/>
      <c r="BV452" s="330"/>
      <c r="BW452" s="330"/>
      <c r="BX452" s="330"/>
      <c r="BY452" s="330"/>
      <c r="BZ452" s="330"/>
      <c r="CA452" s="330"/>
      <c r="CB452" s="330"/>
      <c r="CC452" s="330"/>
      <c r="CD452" s="330"/>
      <c r="CE452" s="330"/>
      <c r="CF452" s="330"/>
      <c r="CG452" s="330"/>
      <c r="CH452" s="330"/>
      <c r="CI452" s="330"/>
      <c r="CJ452" s="330"/>
      <c r="CK452" s="330"/>
      <c r="CL452" s="330"/>
      <c r="CM452" s="330"/>
      <c r="CN452" s="330"/>
      <c r="CO452" s="330"/>
      <c r="CP452" s="330"/>
      <c r="CQ452" s="330"/>
      <c r="CR452" s="330"/>
      <c r="CS452" s="330"/>
      <c r="CT452" s="330"/>
      <c r="CU452" s="330"/>
      <c r="CV452" s="330"/>
      <c r="CW452" s="330"/>
      <c r="CX452" s="330"/>
      <c r="CY452" s="330"/>
      <c r="CZ452" s="330"/>
      <c r="DA452" s="330"/>
      <c r="DB452" s="330"/>
      <c r="DC452" s="330"/>
      <c r="DD452" s="330"/>
      <c r="DE452" s="330"/>
      <c r="DF452" s="330"/>
      <c r="DG452" s="330"/>
      <c r="DH452" s="330"/>
      <c r="DI452" s="330"/>
      <c r="DJ452" s="330"/>
      <c r="DK452" s="330"/>
      <c r="DL452" s="330"/>
      <c r="DM452" s="330"/>
      <c r="DN452" s="330"/>
      <c r="DO452" s="330"/>
      <c r="DP452" s="330"/>
      <c r="DQ452" s="330"/>
      <c r="DR452" s="330"/>
      <c r="DS452" s="330"/>
      <c r="DT452" s="330"/>
      <c r="DU452" s="330"/>
      <c r="DV452" s="330"/>
      <c r="DW452" s="330"/>
      <c r="DX452" s="330"/>
      <c r="DY452" s="330"/>
      <c r="DZ452" s="330"/>
      <c r="EA452" s="330"/>
      <c r="EB452" s="330"/>
      <c r="EC452" s="330"/>
      <c r="ED452" s="330"/>
      <c r="EE452" s="330"/>
      <c r="EF452" s="330"/>
      <c r="EG452" s="330"/>
      <c r="EH452" s="330"/>
      <c r="EI452" s="330"/>
      <c r="EJ452" s="330"/>
      <c r="EK452" s="330"/>
      <c r="EL452" s="330"/>
      <c r="EM452" s="330"/>
      <c r="EN452" s="330"/>
      <c r="EO452" s="330"/>
      <c r="EP452" s="330"/>
      <c r="EQ452" s="330"/>
      <c r="ER452" s="330"/>
      <c r="ES452" s="330"/>
      <c r="ET452" s="330"/>
      <c r="EU452" s="330"/>
      <c r="EV452" s="330"/>
      <c r="EW452" s="330"/>
      <c r="EX452" s="330"/>
      <c r="EY452" s="330"/>
      <c r="EZ452" s="330"/>
      <c r="FA452" s="330"/>
      <c r="FB452" s="330"/>
      <c r="FC452" s="330"/>
      <c r="FD452" s="330"/>
      <c r="FE452" s="330"/>
      <c r="FF452" s="330"/>
      <c r="FG452" s="330"/>
      <c r="FH452" s="330"/>
      <c r="FI452" s="330"/>
      <c r="FJ452" s="330"/>
      <c r="FK452" s="330"/>
      <c r="FL452" s="330"/>
      <c r="FM452" s="330"/>
      <c r="FN452" s="330"/>
      <c r="FO452" s="330"/>
      <c r="FP452" s="330"/>
      <c r="FQ452" s="330"/>
      <c r="FR452" s="330"/>
      <c r="FS452" s="330"/>
      <c r="FT452" s="330"/>
      <c r="FU452" s="330"/>
      <c r="FV452" s="330"/>
      <c r="FW452" s="330"/>
      <c r="FX452" s="330"/>
      <c r="FY452" s="330"/>
      <c r="FZ452" s="330"/>
      <c r="GA452" s="330"/>
      <c r="GB452" s="330"/>
      <c r="GC452" s="330"/>
      <c r="GD452" s="330"/>
      <c r="GE452" s="330"/>
      <c r="GF452" s="330"/>
      <c r="GG452" s="330"/>
      <c r="GH452" s="330"/>
      <c r="GI452" s="330"/>
      <c r="GJ452" s="330"/>
      <c r="GK452" s="330"/>
      <c r="GL452" s="330"/>
      <c r="GM452" s="330"/>
      <c r="GN452" s="330"/>
      <c r="GO452" s="330"/>
      <c r="GP452" s="330"/>
      <c r="GQ452" s="330"/>
      <c r="GR452" s="330"/>
      <c r="GS452" s="330"/>
      <c r="GT452" s="330"/>
      <c r="GU452" s="330"/>
      <c r="GV452" s="330"/>
      <c r="GW452" s="330"/>
      <c r="GX452" s="330"/>
      <c r="GY452" s="330"/>
      <c r="GZ452" s="330"/>
      <c r="HA452" s="330"/>
      <c r="HB452" s="330"/>
      <c r="HC452" s="330"/>
      <c r="HD452" s="330"/>
      <c r="HE452" s="330"/>
      <c r="HF452" s="330"/>
      <c r="HG452" s="330"/>
      <c r="HH452" s="330"/>
      <c r="HI452" s="330"/>
      <c r="HJ452" s="330"/>
      <c r="HK452" s="330"/>
      <c r="HL452" s="330"/>
      <c r="HM452" s="330"/>
      <c r="HN452" s="330"/>
      <c r="HO452" s="330"/>
      <c r="HP452" s="330"/>
      <c r="HQ452" s="330"/>
      <c r="HR452" s="330"/>
      <c r="HS452" s="330"/>
      <c r="HT452" s="330"/>
      <c r="HU452" s="330"/>
      <c r="HV452" s="330"/>
      <c r="HW452" s="330"/>
      <c r="HX452" s="330"/>
      <c r="HY452" s="330"/>
      <c r="HZ452" s="330"/>
      <c r="IA452" s="330"/>
      <c r="IB452" s="330"/>
      <c r="IC452" s="330"/>
      <c r="ID452" s="330"/>
      <c r="IE452" s="330"/>
      <c r="IF452" s="330"/>
      <c r="IG452" s="330"/>
      <c r="IH452" s="330"/>
      <c r="II452" s="330"/>
      <c r="IJ452" s="330"/>
      <c r="IK452" s="330"/>
      <c r="IL452" s="330"/>
      <c r="IM452" s="330"/>
      <c r="IN452" s="330"/>
      <c r="IO452" s="330"/>
      <c r="IP452" s="330"/>
      <c r="IQ452" s="330"/>
      <c r="IR452" s="330"/>
      <c r="IS452" s="330"/>
      <c r="IT452" s="330"/>
      <c r="IU452" s="330"/>
      <c r="IV452" s="330"/>
      <c r="IW452" s="330"/>
      <c r="IX452" s="330"/>
      <c r="IY452" s="330"/>
      <c r="IZ452" s="330"/>
      <c r="JA452" s="330"/>
      <c r="JB452" s="330"/>
      <c r="JC452" s="330"/>
      <c r="JD452" s="330"/>
      <c r="JE452" s="330"/>
      <c r="JF452" s="330"/>
      <c r="JG452" s="330"/>
      <c r="JH452" s="330"/>
      <c r="JI452" s="330"/>
      <c r="JJ452" s="330"/>
      <c r="JK452" s="330"/>
      <c r="JL452" s="330"/>
      <c r="JM452" s="330"/>
      <c r="JN452" s="330"/>
      <c r="JO452" s="330"/>
      <c r="JP452" s="330"/>
      <c r="JQ452" s="330"/>
      <c r="JR452" s="330"/>
      <c r="JS452" s="330"/>
      <c r="JT452" s="330"/>
      <c r="JU452" s="330"/>
      <c r="JV452" s="330"/>
      <c r="JW452" s="330"/>
      <c r="JX452" s="330"/>
      <c r="JY452" s="330"/>
      <c r="JZ452" s="330"/>
      <c r="KA452" s="330"/>
      <c r="KB452" s="330"/>
      <c r="KC452" s="330"/>
      <c r="KD452" s="330"/>
      <c r="KE452" s="330"/>
      <c r="KF452" s="330"/>
      <c r="KG452" s="330"/>
      <c r="KH452" s="330"/>
      <c r="KI452" s="330"/>
      <c r="KJ452" s="330"/>
      <c r="KK452" s="330"/>
      <c r="KL452" s="330"/>
      <c r="KM452" s="330"/>
      <c r="KN452" s="330"/>
      <c r="KO452" s="330"/>
      <c r="KP452" s="330"/>
      <c r="KQ452" s="330"/>
      <c r="KR452" s="330"/>
      <c r="KS452" s="330"/>
      <c r="KT452" s="330"/>
      <c r="KU452" s="330"/>
      <c r="KV452" s="330"/>
      <c r="KW452" s="330"/>
      <c r="KX452" s="330"/>
      <c r="KY452" s="330"/>
      <c r="KZ452" s="330"/>
      <c r="LA452" s="330"/>
      <c r="LB452" s="330"/>
      <c r="LC452" s="330"/>
      <c r="LD452" s="330"/>
      <c r="LE452" s="330"/>
      <c r="LF452" s="330"/>
      <c r="LG452" s="330"/>
      <c r="LH452" s="330"/>
      <c r="LI452" s="330"/>
      <c r="LJ452" s="330"/>
      <c r="LK452" s="330"/>
      <c r="LL452" s="330"/>
      <c r="LM452" s="330"/>
      <c r="LN452" s="330"/>
      <c r="LO452" s="330"/>
      <c r="LP452" s="330"/>
      <c r="LQ452" s="330"/>
      <c r="LR452" s="330"/>
      <c r="LS452" s="330"/>
      <c r="LT452" s="330"/>
      <c r="LU452" s="330"/>
      <c r="LV452" s="330"/>
      <c r="LW452" s="330"/>
      <c r="LX452" s="330"/>
      <c r="LY452" s="330"/>
      <c r="LZ452" s="330"/>
      <c r="MA452" s="330"/>
      <c r="MB452" s="330"/>
      <c r="MC452" s="330"/>
      <c r="MD452" s="330"/>
      <c r="ME452" s="330"/>
      <c r="MF452" s="330"/>
      <c r="MG452" s="330"/>
      <c r="MH452" s="330"/>
      <c r="MI452" s="330"/>
      <c r="MJ452" s="330"/>
      <c r="MK452" s="330"/>
      <c r="ML452" s="330"/>
      <c r="MM452" s="330"/>
      <c r="MN452" s="330"/>
      <c r="MO452" s="330"/>
      <c r="MP452" s="330"/>
      <c r="MQ452" s="330"/>
      <c r="MR452" s="330"/>
      <c r="MS452" s="330"/>
      <c r="MT452" s="330"/>
      <c r="MU452" s="330"/>
      <c r="MV452" s="330"/>
      <c r="MW452" s="330"/>
      <c r="MX452" s="330"/>
      <c r="MY452" s="330"/>
      <c r="MZ452" s="330"/>
      <c r="NA452" s="330"/>
      <c r="NB452" s="330"/>
      <c r="NC452" s="330"/>
      <c r="ND452" s="330"/>
      <c r="NE452" s="330"/>
      <c r="NF452" s="330"/>
      <c r="NG452" s="330"/>
      <c r="NH452" s="330"/>
      <c r="NI452" s="330"/>
      <c r="NJ452" s="330"/>
      <c r="NK452" s="330"/>
      <c r="NL452" s="330"/>
      <c r="NM452" s="330"/>
      <c r="NN452" s="330"/>
      <c r="NO452" s="330"/>
      <c r="NP452" s="330"/>
      <c r="NQ452" s="330"/>
      <c r="NR452" s="330"/>
      <c r="NS452" s="330"/>
      <c r="NT452" s="330"/>
      <c r="NU452" s="330"/>
      <c r="NV452" s="330"/>
      <c r="NW452" s="330"/>
      <c r="NX452" s="330"/>
      <c r="NY452" s="330"/>
      <c r="NZ452" s="330"/>
      <c r="OA452" s="330"/>
      <c r="OB452" s="330"/>
      <c r="OC452" s="330"/>
      <c r="OD452" s="330"/>
      <c r="OE452" s="330"/>
      <c r="OF452" s="330"/>
      <c r="OG452" s="330"/>
      <c r="OH452" s="330"/>
      <c r="OI452" s="330"/>
      <c r="OJ452" s="330"/>
      <c r="OK452" s="330"/>
      <c r="OL452" s="330"/>
      <c r="OM452" s="330"/>
      <c r="ON452" s="330"/>
      <c r="OO452" s="330"/>
      <c r="OP452" s="330"/>
      <c r="OQ452" s="330"/>
      <c r="OR452" s="330"/>
      <c r="OS452" s="330"/>
      <c r="OT452" s="330"/>
      <c r="OU452" s="330"/>
      <c r="OV452" s="330"/>
      <c r="OW452" s="330"/>
      <c r="OX452" s="330"/>
      <c r="OY452" s="330"/>
      <c r="OZ452" s="330"/>
      <c r="PA452" s="330"/>
      <c r="PB452" s="330"/>
      <c r="PC452" s="330"/>
      <c r="PD452" s="330"/>
      <c r="PE452" s="330"/>
      <c r="PF452" s="330"/>
      <c r="PG452" s="330"/>
      <c r="PH452" s="330"/>
      <c r="PI452" s="330"/>
      <c r="PJ452" s="330"/>
      <c r="PK452" s="330"/>
      <c r="PL452" s="330"/>
      <c r="PM452" s="330"/>
      <c r="PN452" s="330"/>
      <c r="PO452" s="330"/>
      <c r="PP452" s="330"/>
      <c r="PQ452" s="330"/>
      <c r="PR452" s="330"/>
      <c r="PS452" s="330"/>
      <c r="PT452" s="330"/>
      <c r="PU452" s="330"/>
      <c r="PV452" s="330"/>
      <c r="PW452" s="330"/>
      <c r="PX452" s="330"/>
      <c r="PY452" s="330"/>
      <c r="PZ452" s="330"/>
      <c r="QA452" s="330"/>
      <c r="QB452" s="330"/>
      <c r="QC452" s="330"/>
      <c r="QD452" s="330"/>
      <c r="QE452" s="330"/>
      <c r="QF452" s="330"/>
      <c r="QG452" s="330"/>
      <c r="QH452" s="330"/>
      <c r="QI452" s="330"/>
      <c r="QJ452" s="330"/>
      <c r="QK452" s="330"/>
      <c r="QL452" s="330"/>
      <c r="QM452" s="330"/>
      <c r="QN452" s="330"/>
      <c r="QO452" s="330"/>
      <c r="QP452" s="330"/>
      <c r="QQ452" s="330"/>
      <c r="QR452" s="330"/>
      <c r="QS452" s="330"/>
      <c r="QT452" s="330"/>
      <c r="QU452" s="330"/>
      <c r="QV452" s="330"/>
      <c r="QW452" s="330"/>
      <c r="QX452" s="330"/>
      <c r="QY452" s="330"/>
      <c r="QZ452" s="330"/>
      <c r="RA452" s="330"/>
      <c r="RB452" s="330"/>
      <c r="RC452" s="330"/>
      <c r="RD452" s="330"/>
      <c r="RE452" s="330"/>
      <c r="RF452" s="330"/>
      <c r="RG452" s="330"/>
      <c r="RH452" s="330"/>
      <c r="RI452" s="330"/>
      <c r="RJ452" s="330"/>
      <c r="RK452" s="330"/>
      <c r="RL452" s="330"/>
      <c r="RM452" s="330"/>
      <c r="RN452" s="330"/>
      <c r="RO452" s="330"/>
      <c r="RP452" s="330"/>
      <c r="RQ452" s="330"/>
      <c r="RR452" s="330"/>
      <c r="RS452" s="330"/>
      <c r="RT452" s="330"/>
      <c r="RU452" s="330"/>
      <c r="RV452" s="330"/>
      <c r="RW452" s="330"/>
      <c r="RX452" s="330"/>
      <c r="RY452" s="330"/>
      <c r="RZ452" s="330"/>
      <c r="SA452" s="330"/>
      <c r="SB452" s="330"/>
      <c r="SC452" s="330"/>
      <c r="SD452" s="330"/>
      <c r="SE452" s="330"/>
      <c r="SF452" s="330"/>
      <c r="SG452" s="330"/>
      <c r="SH452" s="330"/>
      <c r="SI452" s="330"/>
      <c r="SJ452" s="330"/>
      <c r="SK452" s="330"/>
      <c r="SL452" s="330"/>
      <c r="SM452" s="330"/>
      <c r="SN452" s="330"/>
      <c r="SO452" s="330"/>
      <c r="SP452" s="330"/>
      <c r="SQ452" s="330"/>
      <c r="SR452" s="330"/>
      <c r="SS452" s="330"/>
      <c r="ST452" s="330"/>
      <c r="SU452" s="330"/>
      <c r="SV452" s="330"/>
      <c r="SW452" s="330"/>
      <c r="SX452" s="330"/>
      <c r="SY452" s="330"/>
      <c r="SZ452" s="330"/>
      <c r="TA452" s="330"/>
      <c r="TB452" s="330"/>
      <c r="TC452" s="330"/>
      <c r="TD452" s="330"/>
      <c r="TE452" s="330"/>
      <c r="TF452" s="330"/>
      <c r="TG452" s="330"/>
      <c r="TH452" s="330"/>
      <c r="TI452" s="330"/>
      <c r="TJ452" s="330"/>
      <c r="TK452" s="330"/>
      <c r="TL452" s="330"/>
      <c r="TM452" s="330"/>
      <c r="TN452" s="330"/>
      <c r="TO452" s="330"/>
      <c r="TP452" s="330"/>
      <c r="TQ452" s="330"/>
      <c r="TR452" s="330"/>
      <c r="TS452" s="330"/>
      <c r="TT452" s="330"/>
      <c r="TU452" s="330"/>
      <c r="TV452" s="330"/>
      <c r="TW452" s="330"/>
      <c r="TX452" s="330"/>
      <c r="TY452" s="330"/>
      <c r="TZ452" s="330"/>
      <c r="UA452" s="330"/>
      <c r="UB452" s="330"/>
      <c r="UC452" s="330"/>
      <c r="UD452" s="330"/>
      <c r="UE452" s="330"/>
      <c r="UF452" s="330"/>
      <c r="UG452" s="330"/>
      <c r="UH452" s="330"/>
      <c r="UI452" s="330"/>
      <c r="UJ452" s="330"/>
      <c r="UK452" s="330"/>
      <c r="UL452" s="330"/>
      <c r="UM452" s="330"/>
      <c r="UN452" s="330"/>
      <c r="UO452" s="330"/>
      <c r="UP452" s="330"/>
      <c r="UQ452" s="330"/>
      <c r="UR452" s="330"/>
      <c r="US452" s="330"/>
      <c r="UT452" s="330"/>
      <c r="UU452" s="330"/>
      <c r="UV452" s="330"/>
      <c r="UW452" s="330"/>
      <c r="UX452" s="330"/>
      <c r="UY452" s="330"/>
      <c r="UZ452" s="330"/>
      <c r="VA452" s="330"/>
      <c r="VB452" s="330"/>
      <c r="VC452" s="330"/>
      <c r="VD452" s="330"/>
      <c r="VE452" s="330"/>
      <c r="VF452" s="330"/>
      <c r="VG452" s="330"/>
      <c r="VH452" s="330"/>
      <c r="VI452" s="330"/>
      <c r="VJ452" s="330"/>
      <c r="VK452" s="330"/>
      <c r="VL452" s="330"/>
      <c r="VM452" s="330"/>
      <c r="VN452" s="330"/>
      <c r="VO452" s="330"/>
      <c r="VP452" s="330"/>
      <c r="VQ452" s="330"/>
      <c r="VR452" s="330"/>
      <c r="VS452" s="330"/>
      <c r="VT452" s="330"/>
      <c r="VU452" s="330"/>
      <c r="VV452" s="330"/>
      <c r="VW452" s="330"/>
      <c r="VX452" s="330"/>
      <c r="VY452" s="330"/>
      <c r="VZ452" s="330"/>
      <c r="WA452" s="330"/>
      <c r="WB452" s="330"/>
      <c r="WC452" s="330"/>
      <c r="WD452" s="330"/>
      <c r="WE452" s="330"/>
      <c r="WF452" s="330"/>
      <c r="WG452" s="330"/>
      <c r="WH452" s="330"/>
      <c r="WI452" s="330"/>
      <c r="WJ452" s="330"/>
      <c r="WK452" s="330"/>
      <c r="WL452" s="330"/>
      <c r="WM452" s="330"/>
      <c r="WN452" s="330"/>
      <c r="WO452" s="330"/>
      <c r="WP452" s="330"/>
      <c r="WQ452" s="330"/>
      <c r="WR452" s="330"/>
      <c r="WS452" s="330"/>
      <c r="WT452" s="330"/>
      <c r="WU452" s="330"/>
      <c r="WV452" s="330"/>
      <c r="WW452" s="330"/>
      <c r="WX452" s="330"/>
      <c r="WY452" s="330"/>
      <c r="WZ452" s="330"/>
      <c r="XA452" s="330"/>
      <c r="XB452" s="330"/>
      <c r="XC452" s="330"/>
      <c r="XD452" s="330"/>
      <c r="XE452" s="330"/>
      <c r="XF452" s="330"/>
      <c r="XG452" s="330"/>
      <c r="XH452" s="330"/>
      <c r="XI452" s="330"/>
      <c r="XJ452" s="330"/>
      <c r="XK452" s="330"/>
      <c r="XL452" s="330"/>
      <c r="XM452" s="330"/>
      <c r="XN452" s="330"/>
      <c r="XO452" s="330"/>
      <c r="XP452" s="330"/>
      <c r="XQ452" s="330"/>
      <c r="XR452" s="330"/>
      <c r="XS452" s="330"/>
      <c r="XT452" s="330"/>
      <c r="XU452" s="330"/>
      <c r="XV452" s="330"/>
      <c r="XW452" s="330"/>
      <c r="XX452" s="330"/>
      <c r="XY452" s="330"/>
      <c r="XZ452" s="330"/>
      <c r="YA452" s="330"/>
      <c r="YB452" s="330"/>
      <c r="YC452" s="330"/>
      <c r="YD452" s="330"/>
      <c r="YE452" s="330"/>
      <c r="YF452" s="330"/>
      <c r="YG452" s="330"/>
      <c r="YH452" s="330"/>
      <c r="YI452" s="330"/>
      <c r="YJ452" s="330"/>
      <c r="YK452" s="330"/>
      <c r="YL452" s="330"/>
      <c r="YM452" s="330"/>
      <c r="YN452" s="330"/>
      <c r="YO452" s="330"/>
      <c r="YP452" s="330"/>
      <c r="YQ452" s="330"/>
      <c r="YR452" s="330"/>
      <c r="YS452" s="330"/>
      <c r="YT452" s="330"/>
      <c r="YU452" s="330"/>
      <c r="YV452" s="330"/>
      <c r="YW452" s="330"/>
      <c r="YX452" s="330"/>
      <c r="YY452" s="330"/>
      <c r="YZ452" s="330"/>
      <c r="ZA452" s="330"/>
      <c r="ZB452" s="330"/>
      <c r="ZC452" s="330"/>
      <c r="ZD452" s="330"/>
      <c r="ZE452" s="330"/>
      <c r="ZF452" s="330"/>
      <c r="ZG452" s="330"/>
      <c r="ZH452" s="330"/>
      <c r="ZI452" s="330"/>
      <c r="ZJ452" s="330"/>
      <c r="ZK452" s="330"/>
      <c r="ZL452" s="330"/>
      <c r="ZM452" s="330"/>
      <c r="ZN452" s="330"/>
      <c r="ZO452" s="330"/>
      <c r="ZP452" s="330"/>
      <c r="ZQ452" s="330"/>
      <c r="ZR452" s="330"/>
      <c r="ZS452" s="330"/>
      <c r="ZT452" s="330"/>
      <c r="ZU452" s="330"/>
      <c r="ZV452" s="330"/>
      <c r="ZW452" s="330"/>
      <c r="ZX452" s="330"/>
      <c r="ZY452" s="330"/>
      <c r="ZZ452" s="330"/>
      <c r="AAA452" s="330"/>
      <c r="AAB452" s="330"/>
      <c r="AAC452" s="330"/>
      <c r="AAD452" s="330"/>
      <c r="AAE452" s="330"/>
      <c r="AAF452" s="330"/>
      <c r="AAG452" s="330"/>
      <c r="AAH452" s="330"/>
      <c r="AAI452" s="330"/>
      <c r="AAJ452" s="330"/>
      <c r="AAK452" s="330"/>
      <c r="AAL452" s="330"/>
      <c r="AAM452" s="330"/>
      <c r="AAN452" s="330"/>
      <c r="AAO452" s="330"/>
      <c r="AAP452" s="330"/>
      <c r="AAQ452" s="330"/>
      <c r="AAR452" s="330"/>
      <c r="AAS452" s="330"/>
      <c r="AAT452" s="330"/>
      <c r="AAU452" s="330"/>
      <c r="AAV452" s="330"/>
      <c r="AAW452" s="330"/>
      <c r="AAX452" s="330"/>
      <c r="AAY452" s="330"/>
      <c r="AAZ452" s="330"/>
      <c r="ABA452" s="330"/>
      <c r="ABB452" s="330"/>
      <c r="ABC452" s="330"/>
      <c r="ABD452" s="330"/>
      <c r="ABE452" s="330"/>
      <c r="ABF452" s="330"/>
      <c r="ABG452" s="330"/>
      <c r="ABH452" s="330"/>
      <c r="ABI452" s="330"/>
      <c r="ABJ452" s="330"/>
      <c r="ABK452" s="330"/>
      <c r="ABL452" s="330"/>
      <c r="ABM452" s="330"/>
      <c r="ABN452" s="330"/>
      <c r="ABO452" s="330"/>
      <c r="ABP452" s="330"/>
      <c r="ABQ452" s="330"/>
      <c r="ABR452" s="330"/>
      <c r="ABS452" s="330"/>
      <c r="ABT452" s="330"/>
      <c r="ABU452" s="330"/>
      <c r="ABV452" s="330"/>
      <c r="ABW452" s="330"/>
      <c r="ABX452" s="330"/>
      <c r="ABY452" s="330"/>
      <c r="ABZ452" s="330"/>
      <c r="ACA452" s="330"/>
      <c r="ACB452" s="330"/>
      <c r="ACC452" s="330"/>
      <c r="ACD452" s="330"/>
      <c r="ACE452" s="330"/>
      <c r="ACF452" s="330"/>
      <c r="ACG452" s="330"/>
      <c r="ACH452" s="330"/>
      <c r="ACI452" s="330"/>
      <c r="ACJ452" s="330"/>
      <c r="ACK452" s="330"/>
      <c r="ACL452" s="330"/>
      <c r="ACM452" s="330"/>
      <c r="ACN452" s="330"/>
      <c r="ACO452" s="330"/>
      <c r="ACP452" s="330"/>
      <c r="ACQ452" s="330"/>
      <c r="ACR452" s="330"/>
      <c r="ACS452" s="330"/>
      <c r="ACT452" s="330"/>
      <c r="ACU452" s="330"/>
      <c r="ACV452" s="330"/>
      <c r="ACW452" s="330"/>
      <c r="ACX452" s="330"/>
      <c r="ACY452" s="330"/>
      <c r="ACZ452" s="330"/>
      <c r="ADA452" s="330"/>
      <c r="ADB452" s="330"/>
      <c r="ADC452" s="330"/>
      <c r="ADD452" s="330"/>
      <c r="ADE452" s="330"/>
      <c r="ADF452" s="330"/>
      <c r="ADG452" s="330"/>
      <c r="ADH452" s="330"/>
      <c r="ADI452" s="330"/>
      <c r="ADJ452" s="330"/>
      <c r="ADK452" s="330"/>
      <c r="ADL452" s="330"/>
      <c r="ADM452" s="330"/>
      <c r="ADN452" s="330"/>
      <c r="ADO452" s="330"/>
      <c r="ADP452" s="330"/>
      <c r="ADQ452" s="330"/>
      <c r="ADR452" s="330"/>
      <c r="ADS452" s="330"/>
      <c r="ADT452" s="330"/>
      <c r="ADU452" s="330"/>
      <c r="ADV452" s="330"/>
      <c r="ADW452" s="330"/>
      <c r="ADX452" s="330"/>
      <c r="ADY452" s="330"/>
      <c r="ADZ452" s="330"/>
      <c r="AEA452" s="330"/>
      <c r="AEB452" s="330"/>
      <c r="AEC452" s="330"/>
      <c r="AED452" s="330"/>
      <c r="AEE452" s="330"/>
      <c r="AEF452" s="330"/>
      <c r="AEG452" s="330"/>
      <c r="AEH452" s="330"/>
      <c r="AEI452" s="330"/>
      <c r="AEJ452" s="330"/>
      <c r="AEK452" s="330"/>
      <c r="AEL452" s="330"/>
      <c r="AEM452" s="330"/>
      <c r="AEN452" s="330"/>
      <c r="AEO452" s="330"/>
      <c r="AEP452" s="330"/>
      <c r="AEQ452" s="330"/>
      <c r="AER452" s="330"/>
      <c r="AES452" s="330"/>
      <c r="AET452" s="330"/>
      <c r="AEU452" s="330"/>
      <c r="AEV452" s="330"/>
      <c r="AEW452" s="330"/>
      <c r="AEX452" s="330"/>
      <c r="AEY452" s="330"/>
      <c r="AEZ452" s="330"/>
      <c r="AFA452" s="330"/>
      <c r="AFB452" s="330"/>
      <c r="AFC452" s="330"/>
      <c r="AFD452" s="330"/>
      <c r="AFE452" s="330"/>
      <c r="AFF452" s="330"/>
      <c r="AFG452" s="330"/>
      <c r="AFH452" s="330"/>
      <c r="AFI452" s="330"/>
      <c r="AFJ452" s="330"/>
      <c r="AFK452" s="330"/>
      <c r="AFL452" s="330"/>
      <c r="AFM452" s="330"/>
      <c r="AFN452" s="330"/>
      <c r="AFO452" s="330"/>
      <c r="AFP452" s="330"/>
      <c r="AFQ452" s="330"/>
      <c r="AFR452" s="330"/>
      <c r="AFS452" s="330"/>
      <c r="AFT452" s="330"/>
      <c r="AFU452" s="330"/>
      <c r="AFV452" s="330"/>
      <c r="AFW452" s="330"/>
      <c r="AFX452" s="330"/>
      <c r="AFY452" s="330"/>
      <c r="AFZ452" s="330"/>
      <c r="AGA452" s="330"/>
      <c r="AGB452" s="330"/>
      <c r="AGC452" s="330"/>
      <c r="AGD452" s="330"/>
      <c r="AGE452" s="330"/>
      <c r="AGF452" s="330"/>
      <c r="AGG452" s="330"/>
      <c r="AGH452" s="330"/>
      <c r="AGI452" s="330"/>
      <c r="AGJ452" s="330"/>
      <c r="AGK452" s="330"/>
      <c r="AGL452" s="330"/>
      <c r="AGM452" s="330"/>
      <c r="AGN452" s="330"/>
      <c r="AGO452" s="330"/>
      <c r="AGP452" s="330"/>
      <c r="AGQ452" s="330"/>
      <c r="AGR452" s="330"/>
      <c r="AGS452" s="330"/>
      <c r="AGT452" s="330"/>
      <c r="AGU452" s="330"/>
      <c r="AGV452" s="330"/>
      <c r="AGW452" s="330"/>
      <c r="AGX452" s="330"/>
      <c r="AGY452" s="330"/>
      <c r="AGZ452" s="330"/>
      <c r="AHA452" s="330"/>
      <c r="AHB452" s="330"/>
      <c r="AHC452" s="330"/>
      <c r="AHD452" s="330"/>
      <c r="AHE452" s="330"/>
      <c r="AHF452" s="330"/>
      <c r="AHG452" s="330"/>
      <c r="AHH452" s="330"/>
      <c r="AHI452" s="330"/>
      <c r="AHJ452" s="330"/>
      <c r="AHK452" s="330"/>
      <c r="AHL452" s="330"/>
      <c r="AHM452" s="330"/>
      <c r="AHN452" s="330"/>
      <c r="AHO452" s="330"/>
      <c r="AHP452" s="330"/>
      <c r="AHQ452" s="330"/>
      <c r="AHR452" s="330"/>
      <c r="AHS452" s="330"/>
      <c r="AHT452" s="330"/>
      <c r="AHU452" s="330"/>
      <c r="AHV452" s="330"/>
      <c r="AHW452" s="330"/>
      <c r="AHX452" s="330"/>
      <c r="AHY452" s="330"/>
      <c r="AHZ452" s="330"/>
      <c r="AIA452" s="330"/>
      <c r="AIB452" s="330"/>
      <c r="AIC452" s="330"/>
      <c r="AID452" s="330"/>
      <c r="AIE452" s="330"/>
      <c r="AIF452" s="330"/>
      <c r="AIG452" s="330"/>
      <c r="AIH452" s="330"/>
      <c r="AII452" s="330"/>
      <c r="AIJ452" s="330"/>
      <c r="AIK452" s="330"/>
      <c r="AIL452" s="330"/>
      <c r="AIM452" s="330"/>
      <c r="AIN452" s="330"/>
      <c r="AIO452" s="330"/>
      <c r="AIP452" s="330"/>
      <c r="AIQ452" s="330"/>
      <c r="AIR452" s="330"/>
      <c r="AIS452" s="330"/>
      <c r="AIT452" s="330"/>
      <c r="AIU452" s="330"/>
      <c r="AIV452" s="330"/>
      <c r="AIW452" s="330"/>
      <c r="AIX452" s="330"/>
      <c r="AIY452" s="330"/>
      <c r="AIZ452" s="330"/>
      <c r="AJA452" s="330"/>
      <c r="AJB452" s="330"/>
      <c r="AJC452" s="330"/>
      <c r="AJD452" s="330"/>
      <c r="AJE452" s="330"/>
      <c r="AJF452" s="330"/>
      <c r="AJG452" s="330"/>
      <c r="AJH452" s="330"/>
      <c r="AJI452" s="330"/>
      <c r="AJJ452" s="330"/>
      <c r="AJK452" s="330"/>
      <c r="AJL452" s="330"/>
      <c r="AJM452" s="330"/>
      <c r="AJN452" s="330"/>
      <c r="AJO452" s="330"/>
      <c r="AJP452" s="330"/>
      <c r="AJQ452" s="330"/>
      <c r="AJR452" s="330"/>
      <c r="AJS452" s="330"/>
      <c r="AJT452" s="330"/>
      <c r="AJU452" s="330"/>
      <c r="AJV452" s="330"/>
      <c r="AJW452" s="330"/>
      <c r="AJX452" s="330"/>
      <c r="AJY452" s="330"/>
      <c r="AJZ452" s="330"/>
      <c r="AKA452" s="330"/>
      <c r="AKB452" s="330"/>
      <c r="AKC452" s="330"/>
      <c r="AKD452" s="330"/>
      <c r="AKE452" s="330"/>
      <c r="AKF452" s="330"/>
      <c r="AKG452" s="330"/>
      <c r="AKH452" s="330"/>
      <c r="AKI452" s="330"/>
      <c r="AKJ452" s="330"/>
      <c r="AKK452" s="330"/>
      <c r="AKL452" s="330"/>
      <c r="AKM452" s="330"/>
      <c r="AKN452" s="330"/>
      <c r="AKO452" s="330"/>
      <c r="AKP452" s="330"/>
      <c r="AKQ452" s="330"/>
      <c r="AKR452" s="330"/>
      <c r="AKS452" s="330"/>
      <c r="AKT452" s="330"/>
      <c r="AKU452" s="330"/>
      <c r="AKV452" s="330"/>
      <c r="AKW452" s="330"/>
      <c r="AKX452" s="330"/>
      <c r="AKY452" s="330"/>
      <c r="AKZ452" s="330"/>
      <c r="ALA452" s="330"/>
      <c r="ALB452" s="330"/>
      <c r="ALC452" s="330"/>
      <c r="ALD452" s="330"/>
      <c r="ALE452" s="330"/>
      <c r="ALF452" s="330"/>
      <c r="ALG452" s="330"/>
      <c r="ALH452" s="330"/>
      <c r="ALI452" s="330"/>
      <c r="ALJ452" s="330"/>
      <c r="ALK452" s="330"/>
      <c r="ALL452" s="330"/>
      <c r="ALM452" s="330"/>
      <c r="ALN452" s="330"/>
      <c r="ALO452" s="330"/>
      <c r="ALP452" s="330"/>
      <c r="ALQ452" s="330"/>
      <c r="ALR452" s="330"/>
      <c r="ALS452" s="330"/>
      <c r="ALT452" s="330"/>
      <c r="ALU452" s="330"/>
      <c r="ALV452" s="330"/>
      <c r="ALW452" s="330"/>
      <c r="ALX452" s="330"/>
      <c r="ALY452" s="330"/>
      <c r="ALZ452" s="330"/>
      <c r="AMA452" s="330"/>
      <c r="AMB452" s="330"/>
      <c r="AMC452" s="330"/>
      <c r="AMD452" s="330"/>
      <c r="AME452" s="330"/>
      <c r="AMF452" s="330"/>
      <c r="AMG452" s="330"/>
      <c r="AMH452" s="330"/>
      <c r="AMI452" s="330"/>
      <c r="AMJ452" s="330"/>
      <c r="AMK452" s="330"/>
      <c r="AML452" s="330"/>
      <c r="AMM452" s="330"/>
      <c r="AMN452" s="330"/>
      <c r="AMO452" s="330"/>
      <c r="AMP452" s="330"/>
      <c r="AMQ452" s="330"/>
      <c r="AMR452" s="330"/>
      <c r="AMS452" s="330"/>
      <c r="AMT452" s="330"/>
      <c r="AMU452" s="330"/>
      <c r="AMV452" s="330"/>
      <c r="AMW452" s="330"/>
      <c r="AMX452" s="330"/>
      <c r="AMY452" s="330"/>
      <c r="AMZ452" s="330"/>
      <c r="ANA452" s="330"/>
      <c r="ANB452" s="330"/>
      <c r="ANC452" s="330"/>
      <c r="AND452" s="330"/>
      <c r="ANE452" s="330"/>
      <c r="ANF452" s="330"/>
      <c r="ANG452" s="330"/>
      <c r="ANH452" s="330"/>
      <c r="ANI452" s="330"/>
      <c r="ANJ452" s="330"/>
      <c r="ANK452" s="330"/>
      <c r="ANL452" s="330"/>
      <c r="ANM452" s="330"/>
      <c r="ANN452" s="330"/>
      <c r="ANO452" s="330"/>
      <c r="ANP452" s="330"/>
      <c r="ANQ452" s="330"/>
      <c r="ANR452" s="330"/>
      <c r="ANS452" s="330"/>
      <c r="ANT452" s="330"/>
      <c r="ANU452" s="330"/>
      <c r="ANV452" s="330"/>
      <c r="ANW452" s="330"/>
      <c r="ANX452" s="330"/>
      <c r="ANY452" s="330"/>
      <c r="ANZ452" s="330"/>
      <c r="AOA452" s="330"/>
      <c r="AOB452" s="330"/>
      <c r="AOC452" s="330"/>
      <c r="AOD452" s="330"/>
      <c r="AOE452" s="330"/>
      <c r="AOF452" s="330"/>
      <c r="AOG452" s="330"/>
      <c r="AOH452" s="330"/>
      <c r="AOI452" s="330"/>
      <c r="AOJ452" s="330"/>
      <c r="AOK452" s="330"/>
      <c r="AOL452" s="330"/>
      <c r="AOM452" s="330"/>
      <c r="AON452" s="330"/>
      <c r="AOO452" s="330"/>
      <c r="AOP452" s="330"/>
      <c r="AOQ452" s="330"/>
      <c r="AOR452" s="330"/>
      <c r="AOS452" s="330"/>
      <c r="AOT452" s="330"/>
      <c r="AOU452" s="330"/>
      <c r="AOV452" s="330"/>
      <c r="AOW452" s="330"/>
      <c r="AOX452" s="330"/>
      <c r="AOY452" s="330"/>
      <c r="AOZ452" s="330"/>
      <c r="APA452" s="330"/>
      <c r="APB452" s="330"/>
      <c r="APC452" s="330"/>
      <c r="APD452" s="330"/>
      <c r="APE452" s="330"/>
      <c r="APF452" s="330"/>
      <c r="APG452" s="330"/>
      <c r="APH452" s="330"/>
      <c r="API452" s="330"/>
      <c r="APJ452" s="330"/>
      <c r="APK452" s="330"/>
      <c r="APL452" s="330"/>
      <c r="APM452" s="330"/>
      <c r="APN452" s="330"/>
      <c r="APO452" s="330"/>
      <c r="APP452" s="330"/>
      <c r="APQ452" s="330"/>
      <c r="APR452" s="330"/>
      <c r="APS452" s="330"/>
      <c r="APT452" s="330"/>
      <c r="APU452" s="330"/>
      <c r="APV452" s="330"/>
      <c r="APW452" s="330"/>
      <c r="APX452" s="330"/>
      <c r="APY452" s="330"/>
      <c r="APZ452" s="330"/>
      <c r="AQA452" s="330"/>
      <c r="AQB452" s="330"/>
      <c r="AQC452" s="330"/>
      <c r="AQD452" s="330"/>
      <c r="AQE452" s="330"/>
      <c r="AQF452" s="330"/>
      <c r="AQG452" s="330"/>
      <c r="AQH452" s="330"/>
      <c r="AQI452" s="330"/>
      <c r="AQJ452" s="330"/>
      <c r="AQK452" s="330"/>
      <c r="AQL452" s="330"/>
      <c r="AQM452" s="330"/>
      <c r="AQN452" s="330"/>
      <c r="AQO452" s="330"/>
      <c r="AQP452" s="330"/>
      <c r="AQQ452" s="330"/>
      <c r="AQR452" s="330"/>
      <c r="AQS452" s="330"/>
      <c r="AQT452" s="330"/>
      <c r="AQU452" s="330"/>
      <c r="AQV452" s="330"/>
      <c r="AQW452" s="330"/>
      <c r="AQX452" s="330"/>
      <c r="AQY452" s="330"/>
      <c r="AQZ452" s="330"/>
      <c r="ARA452" s="330"/>
      <c r="ARB452" s="330"/>
      <c r="ARC452" s="330"/>
      <c r="ARD452" s="330"/>
      <c r="ARE452" s="330"/>
      <c r="ARF452" s="330"/>
      <c r="ARG452" s="330"/>
      <c r="ARH452" s="330"/>
      <c r="ARI452" s="330"/>
      <c r="ARJ452" s="330"/>
      <c r="ARK452" s="330"/>
      <c r="ARL452" s="330"/>
      <c r="ARM452" s="330"/>
      <c r="ARN452" s="330"/>
      <c r="ARO452" s="330"/>
      <c r="ARP452" s="330"/>
      <c r="ARQ452" s="330"/>
      <c r="ARR452" s="330"/>
      <c r="ARS452" s="330"/>
      <c r="ART452" s="330"/>
      <c r="ARU452" s="330"/>
      <c r="ARV452" s="330"/>
      <c r="ARW452" s="330"/>
      <c r="ARX452" s="330"/>
      <c r="ARY452" s="330"/>
      <c r="ARZ452" s="330"/>
      <c r="ASA452" s="330"/>
      <c r="ASB452" s="330"/>
      <c r="ASC452" s="330"/>
      <c r="ASD452" s="330"/>
      <c r="ASE452" s="330"/>
      <c r="ASF452" s="330"/>
      <c r="ASG452" s="330"/>
      <c r="ASH452" s="330"/>
      <c r="ASI452" s="330"/>
      <c r="ASJ452" s="330"/>
      <c r="ASK452" s="330"/>
      <c r="ASL452" s="330"/>
      <c r="ASM452" s="330"/>
      <c r="ASN452" s="330"/>
      <c r="ASO452" s="330"/>
      <c r="ASP452" s="330"/>
      <c r="ASQ452" s="330"/>
      <c r="ASR452" s="330"/>
      <c r="ASS452" s="330"/>
      <c r="AST452" s="330"/>
      <c r="ASU452" s="330"/>
      <c r="ASV452" s="330"/>
      <c r="ASW452" s="330"/>
      <c r="ASX452" s="330"/>
      <c r="ASY452" s="330"/>
      <c r="ASZ452" s="330"/>
      <c r="ATA452" s="330"/>
      <c r="ATB452" s="330"/>
      <c r="ATC452" s="330"/>
      <c r="ATD452" s="330"/>
      <c r="ATE452" s="330"/>
      <c r="ATF452" s="330"/>
      <c r="ATG452" s="330"/>
      <c r="ATH452" s="330"/>
      <c r="ATI452" s="330"/>
      <c r="ATJ452" s="330"/>
      <c r="ATK452" s="330"/>
      <c r="ATL452" s="330"/>
      <c r="ATM452" s="330"/>
      <c r="ATN452" s="330"/>
      <c r="ATO452" s="330"/>
      <c r="ATP452" s="330"/>
      <c r="ATQ452" s="330"/>
      <c r="ATR452" s="330"/>
      <c r="ATS452" s="330"/>
      <c r="ATT452" s="330"/>
      <c r="ATU452" s="330"/>
      <c r="ATV452" s="330"/>
      <c r="ATW452" s="330"/>
      <c r="ATX452" s="330"/>
      <c r="ATY452" s="330"/>
      <c r="ATZ452" s="330"/>
      <c r="AUA452" s="330"/>
      <c r="AUB452" s="330"/>
      <c r="AUC452" s="330"/>
      <c r="AUD452" s="330"/>
      <c r="AUE452" s="330"/>
      <c r="AUF452" s="330"/>
      <c r="AUG452" s="330"/>
      <c r="AUH452" s="330"/>
      <c r="AUI452" s="330"/>
      <c r="AUJ452" s="330"/>
      <c r="AUK452" s="330"/>
      <c r="AUL452" s="330"/>
      <c r="AUM452" s="330"/>
      <c r="AUN452" s="330"/>
      <c r="AUO452" s="330"/>
      <c r="AUP452" s="330"/>
      <c r="AUQ452" s="330"/>
      <c r="AUR452" s="330"/>
      <c r="AUS452" s="330"/>
      <c r="AUT452" s="330"/>
      <c r="AUU452" s="330"/>
      <c r="AUV452" s="330"/>
      <c r="AUW452" s="330"/>
      <c r="AUX452" s="330"/>
      <c r="AUY452" s="330"/>
      <c r="AUZ452" s="330"/>
      <c r="AVA452" s="330"/>
      <c r="AVB452" s="330"/>
      <c r="AVC452" s="330"/>
      <c r="AVD452" s="330"/>
      <c r="AVE452" s="330"/>
      <c r="AVF452" s="330"/>
      <c r="AVG452" s="330"/>
      <c r="AVH452" s="330"/>
      <c r="AVI452" s="330"/>
      <c r="AVJ452" s="330"/>
      <c r="AVK452" s="330"/>
      <c r="AVL452" s="330"/>
      <c r="AVM452" s="330"/>
      <c r="AVN452" s="330"/>
      <c r="AVO452" s="330"/>
      <c r="AVP452" s="330"/>
      <c r="AVQ452" s="330"/>
      <c r="AVR452" s="330"/>
      <c r="AVS452" s="330"/>
      <c r="AVT452" s="330"/>
      <c r="AVU452" s="330"/>
      <c r="AVV452" s="330"/>
      <c r="AVW452" s="330"/>
      <c r="AVX452" s="330"/>
      <c r="AVY452" s="330"/>
      <c r="AVZ452" s="330"/>
      <c r="AWA452" s="330"/>
      <c r="AWB452" s="330"/>
      <c r="AWC452" s="330"/>
      <c r="AWD452" s="330"/>
      <c r="AWE452" s="330"/>
      <c r="AWF452" s="330"/>
      <c r="AWG452" s="330"/>
      <c r="AWH452" s="330"/>
      <c r="AWI452" s="330"/>
      <c r="AWJ452" s="330"/>
      <c r="AWK452" s="330"/>
      <c r="AWL452" s="330"/>
      <c r="AWM452" s="330"/>
      <c r="AWN452" s="330"/>
      <c r="AWO452" s="330"/>
      <c r="AWP452" s="330"/>
      <c r="AWQ452" s="330"/>
      <c r="AWR452" s="330"/>
      <c r="AWS452" s="330"/>
      <c r="AWT452" s="330"/>
      <c r="AWU452" s="330"/>
      <c r="AWV452" s="330"/>
      <c r="AWW452" s="330"/>
      <c r="AWX452" s="330"/>
      <c r="AWY452" s="330"/>
      <c r="AWZ452" s="330"/>
      <c r="AXA452" s="330"/>
      <c r="AXB452" s="330"/>
      <c r="AXC452" s="330"/>
      <c r="AXD452" s="330"/>
      <c r="AXE452" s="330"/>
      <c r="AXF452" s="330"/>
      <c r="AXG452" s="330"/>
      <c r="AXH452" s="330"/>
      <c r="AXI452" s="330"/>
      <c r="AXJ452" s="330"/>
      <c r="AXK452" s="330"/>
      <c r="AXL452" s="330"/>
      <c r="AXM452" s="330"/>
      <c r="AXN452" s="330"/>
      <c r="AXO452" s="330"/>
      <c r="AXP452" s="330"/>
      <c r="AXQ452" s="330"/>
      <c r="AXR452" s="330"/>
      <c r="AXS452" s="330"/>
      <c r="AXT452" s="330"/>
      <c r="AXU452" s="330"/>
      <c r="AXV452" s="330"/>
      <c r="AXW452" s="330"/>
      <c r="AXX452" s="330"/>
      <c r="AXY452" s="330"/>
      <c r="AXZ452" s="330"/>
      <c r="AYA452" s="330"/>
      <c r="AYB452" s="330"/>
      <c r="AYC452" s="330"/>
      <c r="AYD452" s="330"/>
      <c r="AYE452" s="330"/>
      <c r="AYF452" s="330"/>
      <c r="AYG452" s="330"/>
      <c r="AYH452" s="330"/>
      <c r="AYI452" s="330"/>
      <c r="AYJ452" s="330"/>
      <c r="AYK452" s="330"/>
      <c r="AYL452" s="330"/>
      <c r="AYM452" s="330"/>
      <c r="AYN452" s="330"/>
      <c r="AYO452" s="330"/>
      <c r="AYP452" s="330"/>
      <c r="AYQ452" s="330"/>
      <c r="AYR452" s="330"/>
      <c r="AYS452" s="330"/>
      <c r="AYT452" s="330"/>
      <c r="AYU452" s="330"/>
      <c r="AYV452" s="330"/>
      <c r="AYW452" s="330"/>
      <c r="AYX452" s="330"/>
      <c r="AYY452" s="330"/>
      <c r="AYZ452" s="330"/>
      <c r="AZA452" s="330"/>
      <c r="AZB452" s="330"/>
      <c r="AZC452" s="330"/>
      <c r="AZD452" s="330"/>
      <c r="AZE452" s="330"/>
      <c r="AZF452" s="330"/>
      <c r="AZG452" s="330"/>
      <c r="AZH452" s="330"/>
      <c r="AZI452" s="330"/>
      <c r="AZJ452" s="330"/>
      <c r="AZK452" s="330"/>
      <c r="AZL452" s="330"/>
      <c r="AZM452" s="330"/>
      <c r="AZN452" s="330"/>
      <c r="AZO452" s="330"/>
      <c r="AZP452" s="330"/>
      <c r="AZQ452" s="330"/>
      <c r="AZR452" s="330"/>
      <c r="AZS452" s="330"/>
      <c r="AZT452" s="330"/>
      <c r="AZU452" s="330"/>
      <c r="AZV452" s="330"/>
      <c r="AZW452" s="330"/>
      <c r="AZX452" s="330"/>
      <c r="AZY452" s="330"/>
      <c r="AZZ452" s="330"/>
      <c r="BAA452" s="330"/>
      <c r="BAB452" s="330"/>
      <c r="BAC452" s="330"/>
      <c r="BAD452" s="330"/>
      <c r="BAE452" s="330"/>
      <c r="BAF452" s="330"/>
      <c r="BAG452" s="330"/>
      <c r="BAH452" s="330"/>
      <c r="BAI452" s="330"/>
      <c r="BAJ452" s="330"/>
      <c r="BAK452" s="330"/>
      <c r="BAL452" s="330"/>
      <c r="BAM452" s="330"/>
      <c r="BAN452" s="330"/>
      <c r="BAO452" s="330"/>
      <c r="BAP452" s="330"/>
      <c r="BAQ452" s="330"/>
      <c r="BAR452" s="330"/>
      <c r="BAS452" s="330"/>
      <c r="BAT452" s="330"/>
      <c r="BAU452" s="330"/>
      <c r="BAV452" s="330"/>
      <c r="BAW452" s="330"/>
      <c r="BAX452" s="330"/>
      <c r="BAY452" s="330"/>
      <c r="BAZ452" s="330"/>
      <c r="BBA452" s="330"/>
      <c r="BBB452" s="330"/>
      <c r="BBC452" s="330"/>
      <c r="BBD452" s="330"/>
      <c r="BBE452" s="330"/>
      <c r="BBF452" s="330"/>
      <c r="BBG452" s="330"/>
      <c r="BBH452" s="330"/>
      <c r="BBI452" s="330"/>
      <c r="BBJ452" s="330"/>
      <c r="BBK452" s="330"/>
      <c r="BBL452" s="330"/>
      <c r="BBM452" s="330"/>
      <c r="BBN452" s="330"/>
      <c r="BBO452" s="330"/>
      <c r="BBP452" s="330"/>
      <c r="BBQ452" s="330"/>
      <c r="BBR452" s="330"/>
      <c r="BBS452" s="330"/>
      <c r="BBT452" s="330"/>
      <c r="BBU452" s="330"/>
      <c r="BBV452" s="330"/>
      <c r="BBW452" s="330"/>
      <c r="BBX452" s="330"/>
      <c r="BBY452" s="330"/>
      <c r="BBZ452" s="330"/>
      <c r="BCA452" s="330"/>
      <c r="BCB452" s="330"/>
      <c r="BCC452" s="330"/>
      <c r="BCD452" s="330"/>
      <c r="BCE452" s="330"/>
      <c r="BCF452" s="330"/>
      <c r="BCG452" s="330"/>
      <c r="BCH452" s="330"/>
      <c r="BCI452" s="330"/>
      <c r="BCJ452" s="330"/>
      <c r="BCK452" s="330"/>
      <c r="BCL452" s="330"/>
      <c r="BCM452" s="330"/>
      <c r="BCN452" s="330"/>
      <c r="BCO452" s="330"/>
      <c r="BCP452" s="330"/>
      <c r="BCQ452" s="330"/>
      <c r="BCR452" s="330"/>
      <c r="BCS452" s="330"/>
      <c r="BCT452" s="330"/>
      <c r="BCU452" s="330"/>
      <c r="BCV452" s="330"/>
      <c r="BCW452" s="330"/>
      <c r="BCX452" s="330"/>
      <c r="BCY452" s="330"/>
      <c r="BCZ452" s="330"/>
      <c r="BDA452" s="330"/>
      <c r="BDB452" s="330"/>
      <c r="BDC452" s="330"/>
      <c r="BDD452" s="330"/>
      <c r="BDE452" s="330"/>
      <c r="BDF452" s="330"/>
      <c r="BDG452" s="330"/>
      <c r="BDH452" s="330"/>
      <c r="BDI452" s="330"/>
      <c r="BDJ452" s="330"/>
      <c r="BDK452" s="330"/>
      <c r="BDL452" s="330"/>
      <c r="BDM452" s="330"/>
      <c r="BDN452" s="330"/>
      <c r="BDO452" s="330"/>
      <c r="BDP452" s="330"/>
      <c r="BDQ452" s="330"/>
      <c r="BDR452" s="330"/>
      <c r="BDS452" s="330"/>
      <c r="BDT452" s="330"/>
      <c r="BDU452" s="330"/>
      <c r="BDV452" s="330"/>
      <c r="BDW452" s="330"/>
      <c r="BDX452" s="330"/>
      <c r="BDY452" s="330"/>
      <c r="BDZ452" s="330"/>
      <c r="BEA452" s="330"/>
      <c r="BEB452" s="330"/>
      <c r="BEC452" s="330"/>
      <c r="BED452" s="330"/>
      <c r="BEE452" s="330"/>
      <c r="BEF452" s="330"/>
      <c r="BEG452" s="330"/>
      <c r="BEH452" s="330"/>
      <c r="BEI452" s="330"/>
      <c r="BEJ452" s="330"/>
      <c r="BEK452" s="330"/>
      <c r="BEL452" s="330"/>
      <c r="BEM452" s="330"/>
      <c r="BEN452" s="330"/>
      <c r="BEO452" s="330"/>
      <c r="BEP452" s="330"/>
      <c r="BEQ452" s="330"/>
      <c r="BER452" s="330"/>
      <c r="BES452" s="330"/>
      <c r="BET452" s="330"/>
      <c r="BEU452" s="330"/>
      <c r="BEV452" s="330"/>
      <c r="BEW452" s="330"/>
      <c r="BEX452" s="330"/>
      <c r="BEY452" s="330"/>
      <c r="BEZ452" s="330"/>
      <c r="BFA452" s="330"/>
      <c r="BFB452" s="330"/>
      <c r="BFC452" s="330"/>
      <c r="BFD452" s="330"/>
      <c r="BFE452" s="330"/>
      <c r="BFF452" s="330"/>
      <c r="BFG452" s="330"/>
      <c r="BFH452" s="330"/>
      <c r="BFI452" s="330"/>
      <c r="BFJ452" s="330"/>
      <c r="BFK452" s="330"/>
      <c r="BFL452" s="330"/>
      <c r="BFM452" s="330"/>
      <c r="BFN452" s="330"/>
      <c r="BFO452" s="330"/>
      <c r="BFP452" s="330"/>
      <c r="BFQ452" s="330"/>
      <c r="BFR452" s="330"/>
      <c r="BFS452" s="330"/>
      <c r="BFT452" s="330"/>
      <c r="BFU452" s="330"/>
      <c r="BFV452" s="330"/>
      <c r="BFW452" s="330"/>
      <c r="BFX452" s="330"/>
      <c r="BFY452" s="330"/>
      <c r="BFZ452" s="330"/>
      <c r="BGA452" s="330"/>
      <c r="BGB452" s="330"/>
      <c r="BGC452" s="330"/>
      <c r="BGD452" s="330"/>
      <c r="BGE452" s="330"/>
      <c r="BGF452" s="330"/>
      <c r="BGG452" s="330"/>
      <c r="BGH452" s="330"/>
      <c r="BGI452" s="330"/>
      <c r="BGJ452" s="330"/>
      <c r="BGK452" s="330"/>
      <c r="BGL452" s="330"/>
      <c r="BGM452" s="330"/>
      <c r="BGN452" s="330"/>
      <c r="BGO452" s="330"/>
      <c r="BGP452" s="330"/>
      <c r="BGQ452" s="330"/>
      <c r="BGR452" s="330"/>
      <c r="BGS452" s="330"/>
      <c r="BGT452" s="330"/>
      <c r="BGU452" s="330"/>
      <c r="BGV452" s="330"/>
      <c r="BGW452" s="330"/>
      <c r="BGX452" s="330"/>
      <c r="BGY452" s="330"/>
      <c r="BGZ452" s="330"/>
      <c r="BHA452" s="330"/>
      <c r="BHB452" s="330"/>
      <c r="BHC452" s="330"/>
      <c r="BHD452" s="330"/>
      <c r="BHE452" s="330"/>
      <c r="BHF452" s="330"/>
      <c r="BHG452" s="330"/>
      <c r="BHH452" s="330"/>
      <c r="BHI452" s="330"/>
      <c r="BHJ452" s="330"/>
      <c r="BHK452" s="330"/>
      <c r="BHL452" s="330"/>
      <c r="BHM452" s="330"/>
      <c r="BHN452" s="330"/>
      <c r="BHO452" s="330"/>
      <c r="BHP452" s="330"/>
      <c r="BHQ452" s="330"/>
      <c r="BHR452" s="330"/>
      <c r="BHS452" s="330"/>
      <c r="BHT452" s="330"/>
      <c r="BHU452" s="330"/>
      <c r="BHV452" s="330"/>
      <c r="BHW452" s="330"/>
      <c r="BHX452" s="330"/>
      <c r="BHY452" s="330"/>
      <c r="BHZ452" s="330"/>
      <c r="BIA452" s="330"/>
      <c r="BIB452" s="330"/>
      <c r="BIC452" s="330"/>
      <c r="BID452" s="330"/>
      <c r="BIE452" s="330"/>
      <c r="BIF452" s="330"/>
      <c r="BIG452" s="330"/>
      <c r="BIH452" s="330"/>
      <c r="BII452" s="330"/>
      <c r="BIJ452" s="330"/>
      <c r="BIK452" s="330"/>
      <c r="BIL452" s="330"/>
      <c r="BIM452" s="330"/>
      <c r="BIN452" s="330"/>
      <c r="BIO452" s="330"/>
      <c r="BIP452" s="330"/>
      <c r="BIQ452" s="330"/>
      <c r="BIR452" s="330"/>
      <c r="BIS452" s="330"/>
      <c r="BIT452" s="330"/>
      <c r="BIU452" s="330"/>
      <c r="BIV452" s="330"/>
      <c r="BIW452" s="330"/>
      <c r="BIX452" s="330"/>
      <c r="BIY452" s="330"/>
      <c r="BIZ452" s="330"/>
      <c r="BJA452" s="330"/>
      <c r="BJB452" s="330"/>
      <c r="BJC452" s="330"/>
      <c r="BJD452" s="330"/>
      <c r="BJE452" s="330"/>
      <c r="BJF452" s="330"/>
      <c r="BJG452" s="330"/>
      <c r="BJH452" s="330"/>
      <c r="BJI452" s="330"/>
      <c r="BJJ452" s="330"/>
      <c r="BJK452" s="330"/>
      <c r="BJL452" s="330"/>
      <c r="BJM452" s="330"/>
      <c r="BJN452" s="330"/>
      <c r="BJO452" s="330"/>
      <c r="BJP452" s="330"/>
      <c r="BJQ452" s="330"/>
      <c r="BJR452" s="330"/>
      <c r="BJS452" s="330"/>
      <c r="BJT452" s="330"/>
      <c r="BJU452" s="330"/>
      <c r="BJV452" s="330"/>
      <c r="BJW452" s="330"/>
      <c r="BJX452" s="330"/>
      <c r="BJY452" s="330"/>
      <c r="BJZ452" s="330"/>
      <c r="BKA452" s="330"/>
      <c r="BKB452" s="330"/>
      <c r="BKC452" s="330"/>
      <c r="BKD452" s="330"/>
      <c r="BKE452" s="330"/>
      <c r="BKF452" s="330"/>
      <c r="BKG452" s="330"/>
      <c r="BKH452" s="330"/>
      <c r="BKI452" s="330"/>
      <c r="BKJ452" s="330"/>
      <c r="BKK452" s="330"/>
      <c r="BKL452" s="330"/>
      <c r="BKM452" s="330"/>
      <c r="BKN452" s="330"/>
      <c r="BKO452" s="330"/>
      <c r="BKP452" s="330"/>
      <c r="BKQ452" s="330"/>
      <c r="BKR452" s="330"/>
      <c r="BKS452" s="330"/>
      <c r="BKT452" s="330"/>
      <c r="BKU452" s="330"/>
      <c r="BKV452" s="330"/>
      <c r="BKW452" s="330"/>
      <c r="BKX452" s="330"/>
      <c r="BKY452" s="330"/>
      <c r="BKZ452" s="330"/>
      <c r="BLA452" s="330"/>
      <c r="BLB452" s="330"/>
      <c r="BLC452" s="330"/>
      <c r="BLD452" s="330"/>
      <c r="BLE452" s="330"/>
      <c r="BLF452" s="330"/>
      <c r="BLG452" s="330"/>
      <c r="BLH452" s="330"/>
      <c r="BLI452" s="330"/>
      <c r="BLJ452" s="330"/>
      <c r="BLK452" s="330"/>
      <c r="BLL452" s="330"/>
      <c r="BLM452" s="330"/>
      <c r="BLN452" s="330"/>
      <c r="BLO452" s="330"/>
      <c r="BLP452" s="330"/>
      <c r="BLQ452" s="330"/>
      <c r="BLR452" s="330"/>
      <c r="BLS452" s="330"/>
      <c r="BLT452" s="330"/>
      <c r="BLU452" s="330"/>
      <c r="BLV452" s="330"/>
      <c r="BLW452" s="330"/>
      <c r="BLX452" s="330"/>
      <c r="BLY452" s="330"/>
      <c r="BLZ452" s="330"/>
      <c r="BMA452" s="330"/>
      <c r="BMB452" s="330"/>
      <c r="BMC452" s="330"/>
      <c r="BMD452" s="330"/>
      <c r="BME452" s="330"/>
      <c r="BMF452" s="330"/>
      <c r="BMG452" s="330"/>
      <c r="BMH452" s="330"/>
      <c r="BMI452" s="330"/>
      <c r="BMJ452" s="330"/>
      <c r="BMK452" s="330"/>
      <c r="BML452" s="330"/>
      <c r="BMM452" s="330"/>
      <c r="BMN452" s="330"/>
      <c r="BMO452" s="330"/>
      <c r="BMP452" s="330"/>
      <c r="BMQ452" s="330"/>
      <c r="BMR452" s="330"/>
      <c r="BMS452" s="330"/>
      <c r="BMT452" s="330"/>
      <c r="BMU452" s="330"/>
      <c r="BMV452" s="330"/>
      <c r="BMW452" s="330"/>
      <c r="BMX452" s="330"/>
      <c r="BMY452" s="330"/>
      <c r="BMZ452" s="330"/>
      <c r="BNA452" s="330"/>
      <c r="BNB452" s="330"/>
      <c r="BNC452" s="330"/>
      <c r="BND452" s="330"/>
      <c r="BNE452" s="330"/>
      <c r="BNF452" s="330"/>
      <c r="BNG452" s="330"/>
      <c r="BNH452" s="330"/>
      <c r="BNI452" s="330"/>
      <c r="BNJ452" s="330"/>
      <c r="BNK452" s="330"/>
      <c r="BNL452" s="330"/>
      <c r="BNM452" s="330"/>
      <c r="BNN452" s="330"/>
      <c r="BNO452" s="330"/>
      <c r="BNP452" s="330"/>
      <c r="BNQ452" s="330"/>
      <c r="BNR452" s="330"/>
      <c r="BNS452" s="330"/>
      <c r="BNT452" s="330"/>
      <c r="BNU452" s="330"/>
      <c r="BNV452" s="330"/>
      <c r="BNW452" s="330"/>
      <c r="BNX452" s="330"/>
      <c r="BNY452" s="330"/>
      <c r="BNZ452" s="330"/>
      <c r="BOA452" s="330"/>
      <c r="BOB452" s="330"/>
      <c r="BOC452" s="330"/>
      <c r="BOD452" s="330"/>
      <c r="BOE452" s="330"/>
      <c r="BOF452" s="330"/>
      <c r="BOG452" s="330"/>
      <c r="BOH452" s="330"/>
      <c r="BOI452" s="330"/>
      <c r="BOJ452" s="330"/>
      <c r="BOK452" s="330"/>
      <c r="BOL452" s="330"/>
      <c r="BOM452" s="330"/>
      <c r="BON452" s="330"/>
      <c r="BOO452" s="330"/>
      <c r="BOP452" s="330"/>
      <c r="BOQ452" s="330"/>
      <c r="BOR452" s="330"/>
      <c r="BOS452" s="330"/>
      <c r="BOT452" s="330"/>
      <c r="BOU452" s="330"/>
      <c r="BOV452" s="330"/>
      <c r="BOW452" s="330"/>
      <c r="BOX452" s="330"/>
      <c r="BOY452" s="330"/>
      <c r="BOZ452" s="330"/>
      <c r="BPA452" s="330"/>
      <c r="BPB452" s="330"/>
      <c r="BPC452" s="330"/>
      <c r="BPD452" s="330"/>
      <c r="BPE452" s="330"/>
      <c r="BPF452" s="330"/>
      <c r="BPG452" s="330"/>
      <c r="BPH452" s="330"/>
      <c r="BPI452" s="330"/>
      <c r="BPJ452" s="330"/>
      <c r="BPK452" s="330"/>
      <c r="BPL452" s="330"/>
      <c r="BPM452" s="330"/>
      <c r="BPN452" s="330"/>
      <c r="BPO452" s="330"/>
      <c r="BPP452" s="330"/>
      <c r="BPQ452" s="330"/>
      <c r="BPR452" s="330"/>
      <c r="BPS452" s="330"/>
      <c r="BPT452" s="330"/>
      <c r="BPU452" s="330"/>
      <c r="BPV452" s="330"/>
      <c r="BPW452" s="330"/>
      <c r="BPX452" s="330"/>
      <c r="BPY452" s="330"/>
      <c r="BPZ452" s="330"/>
      <c r="BQA452" s="330"/>
      <c r="BQB452" s="330"/>
      <c r="BQC452" s="330"/>
      <c r="BQD452" s="330"/>
      <c r="BQE452" s="330"/>
      <c r="BQF452" s="330"/>
      <c r="BQG452" s="330"/>
      <c r="BQH452" s="330"/>
      <c r="BQI452" s="330"/>
      <c r="BQJ452" s="330"/>
      <c r="BQK452" s="330"/>
      <c r="BQL452" s="330"/>
      <c r="BQM452" s="330"/>
      <c r="BQN452" s="330"/>
      <c r="BQO452" s="330"/>
      <c r="BQP452" s="330"/>
      <c r="BQQ452" s="330"/>
      <c r="BQR452" s="330"/>
      <c r="BQS452" s="330"/>
      <c r="BQT452" s="330"/>
      <c r="BQU452" s="330"/>
      <c r="BQV452" s="330"/>
      <c r="BQW452" s="330"/>
      <c r="BQX452" s="330"/>
      <c r="BQY452" s="330"/>
      <c r="BQZ452" s="330"/>
      <c r="BRA452" s="330"/>
      <c r="BRB452" s="330"/>
      <c r="BRC452" s="330"/>
      <c r="BRD452" s="330"/>
      <c r="BRE452" s="330"/>
      <c r="BRF452" s="330"/>
      <c r="BRG452" s="330"/>
      <c r="BRH452" s="330"/>
      <c r="BRI452" s="330"/>
      <c r="BRJ452" s="330"/>
      <c r="BRK452" s="330"/>
      <c r="BRL452" s="330"/>
      <c r="BRM452" s="330"/>
      <c r="BRN452" s="330"/>
      <c r="BRO452" s="330"/>
      <c r="BRP452" s="330"/>
      <c r="BRQ452" s="330"/>
      <c r="BRR452" s="330"/>
      <c r="BRS452" s="330"/>
      <c r="BRT452" s="330"/>
      <c r="BRU452" s="330"/>
      <c r="BRV452" s="330"/>
      <c r="BRW452" s="330"/>
      <c r="BRX452" s="330"/>
      <c r="BRY452" s="330"/>
      <c r="BRZ452" s="330"/>
      <c r="BSA452" s="330"/>
      <c r="BSB452" s="330"/>
      <c r="BSC452" s="330"/>
      <c r="BSD452" s="330"/>
      <c r="BSE452" s="330"/>
      <c r="BSF452" s="330"/>
      <c r="BSG452" s="330"/>
      <c r="BSH452" s="330"/>
      <c r="BSI452" s="330"/>
      <c r="BSJ452" s="330"/>
      <c r="BSK452" s="330"/>
      <c r="BSL452" s="330"/>
      <c r="BSM452" s="330"/>
      <c r="BSN452" s="330"/>
      <c r="BSO452" s="330"/>
      <c r="BSP452" s="330"/>
      <c r="BSQ452" s="330"/>
      <c r="BSR452" s="330"/>
      <c r="BSS452" s="330"/>
      <c r="BST452" s="330"/>
      <c r="BSU452" s="330"/>
      <c r="BSV452" s="330"/>
      <c r="BSW452" s="330"/>
      <c r="BSX452" s="330"/>
      <c r="BSY452" s="330"/>
      <c r="BSZ452" s="330"/>
      <c r="BTA452" s="330"/>
      <c r="BTB452" s="330"/>
      <c r="BTC452" s="330"/>
      <c r="BTD452" s="330"/>
      <c r="BTE452" s="330"/>
      <c r="BTF452" s="330"/>
      <c r="BTG452" s="330"/>
      <c r="BTH452" s="330"/>
      <c r="BTI452" s="330"/>
      <c r="BTJ452" s="330"/>
      <c r="BTK452" s="330"/>
      <c r="BTL452" s="330"/>
      <c r="BTM452" s="330"/>
      <c r="BTN452" s="330"/>
      <c r="BTO452" s="330"/>
      <c r="BTP452" s="330"/>
      <c r="BTQ452" s="330"/>
      <c r="BTR452" s="330"/>
      <c r="BTS452" s="330"/>
      <c r="BTT452" s="330"/>
      <c r="BTU452" s="330"/>
      <c r="BTV452" s="330"/>
      <c r="BTW452" s="330"/>
      <c r="BTX452" s="330"/>
      <c r="BTY452" s="330"/>
      <c r="BTZ452" s="330"/>
      <c r="BUA452" s="330"/>
      <c r="BUB452" s="330"/>
      <c r="BUC452" s="330"/>
      <c r="BUD452" s="330"/>
      <c r="BUE452" s="330"/>
      <c r="BUF452" s="330"/>
      <c r="BUG452" s="330"/>
      <c r="BUH452" s="330"/>
      <c r="BUI452" s="330"/>
      <c r="BUJ452" s="330"/>
      <c r="BUK452" s="330"/>
      <c r="BUL452" s="330"/>
      <c r="BUM452" s="330"/>
      <c r="BUN452" s="330"/>
      <c r="BUO452" s="330"/>
      <c r="BUP452" s="330"/>
      <c r="BUQ452" s="330"/>
      <c r="BUR452" s="330"/>
      <c r="BUS452" s="330"/>
      <c r="BUT452" s="330"/>
      <c r="BUU452" s="330"/>
      <c r="BUV452" s="330"/>
      <c r="BUW452" s="330"/>
      <c r="BUX452" s="330"/>
      <c r="BUY452" s="330"/>
      <c r="BUZ452" s="330"/>
      <c r="BVA452" s="330"/>
      <c r="BVB452" s="330"/>
      <c r="BVC452" s="330"/>
      <c r="BVD452" s="330"/>
      <c r="BVE452" s="330"/>
      <c r="BVF452" s="330"/>
      <c r="BVG452" s="330"/>
      <c r="BVH452" s="330"/>
      <c r="BVI452" s="330"/>
      <c r="BVJ452" s="330"/>
      <c r="BVK452" s="330"/>
      <c r="BVL452" s="330"/>
      <c r="BVM452" s="330"/>
      <c r="BVN452" s="330"/>
      <c r="BVO452" s="330"/>
      <c r="BVP452" s="330"/>
      <c r="BVQ452" s="330"/>
      <c r="BVR452" s="330"/>
      <c r="BVS452" s="330"/>
      <c r="BVT452" s="330"/>
      <c r="BVU452" s="330"/>
      <c r="BVV452" s="330"/>
      <c r="BVW452" s="330"/>
      <c r="BVX452" s="330"/>
      <c r="BVY452" s="330"/>
      <c r="BVZ452" s="330"/>
      <c r="BWA452" s="330"/>
      <c r="BWB452" s="330"/>
      <c r="BWC452" s="330"/>
      <c r="BWD452" s="330"/>
      <c r="BWE452" s="330"/>
      <c r="BWF452" s="330"/>
      <c r="BWG452" s="330"/>
      <c r="BWH452" s="330"/>
      <c r="BWI452" s="330"/>
      <c r="BWJ452" s="330"/>
      <c r="BWK452" s="330"/>
      <c r="BWL452" s="330"/>
      <c r="BWM452" s="330"/>
      <c r="BWN452" s="330"/>
      <c r="BWO452" s="330"/>
      <c r="BWP452" s="330"/>
      <c r="BWQ452" s="330"/>
      <c r="BWR452" s="330"/>
      <c r="BWS452" s="330"/>
      <c r="BWT452" s="330"/>
      <c r="BWU452" s="330"/>
      <c r="BWV452" s="330"/>
      <c r="BWW452" s="330"/>
      <c r="BWX452" s="330"/>
      <c r="BWY452" s="330"/>
      <c r="BWZ452" s="330"/>
      <c r="BXA452" s="330"/>
      <c r="BXB452" s="330"/>
      <c r="BXC452" s="330"/>
      <c r="BXD452" s="330"/>
      <c r="BXE452" s="330"/>
      <c r="BXF452" s="330"/>
      <c r="BXG452" s="330"/>
      <c r="BXH452" s="330"/>
      <c r="BXI452" s="330"/>
      <c r="BXJ452" s="330"/>
      <c r="BXK452" s="330"/>
      <c r="BXL452" s="330"/>
      <c r="BXM452" s="330"/>
      <c r="BXN452" s="330"/>
      <c r="BXO452" s="330"/>
      <c r="BXP452" s="330"/>
      <c r="BXQ452" s="330"/>
      <c r="BXR452" s="330"/>
      <c r="BXS452" s="330"/>
      <c r="BXT452" s="330"/>
      <c r="BXU452" s="330"/>
      <c r="BXV452" s="330"/>
      <c r="BXW452" s="330"/>
      <c r="BXX452" s="330"/>
      <c r="BXY452" s="330"/>
      <c r="BXZ452" s="330"/>
      <c r="BYA452" s="330"/>
      <c r="BYB452" s="330"/>
      <c r="BYC452" s="330"/>
      <c r="BYD452" s="330"/>
      <c r="BYE452" s="330"/>
      <c r="BYF452" s="330"/>
      <c r="BYG452" s="330"/>
      <c r="BYH452" s="330"/>
      <c r="BYI452" s="330"/>
      <c r="BYJ452" s="330"/>
      <c r="BYK452" s="330"/>
      <c r="BYL452" s="330"/>
      <c r="BYM452" s="330"/>
      <c r="BYN452" s="330"/>
      <c r="BYO452" s="330"/>
      <c r="BYP452" s="330"/>
      <c r="BYQ452" s="330"/>
      <c r="BYR452" s="330"/>
      <c r="BYS452" s="330"/>
      <c r="BYT452" s="330"/>
      <c r="BYU452" s="330"/>
      <c r="BYV452" s="330"/>
      <c r="BYW452" s="330"/>
      <c r="BYX452" s="330"/>
      <c r="BYY452" s="330"/>
      <c r="BYZ452" s="330"/>
      <c r="BZA452" s="330"/>
      <c r="BZB452" s="330"/>
      <c r="BZC452" s="330"/>
      <c r="BZD452" s="330"/>
      <c r="BZE452" s="330"/>
      <c r="BZF452" s="330"/>
      <c r="BZG452" s="330"/>
      <c r="BZH452" s="330"/>
      <c r="BZI452" s="330"/>
      <c r="BZJ452" s="330"/>
      <c r="BZK452" s="330"/>
      <c r="BZL452" s="330"/>
      <c r="BZM452" s="330"/>
      <c r="BZN452" s="330"/>
      <c r="BZO452" s="330"/>
      <c r="BZP452" s="330"/>
      <c r="BZQ452" s="330"/>
      <c r="BZR452" s="330"/>
      <c r="BZS452" s="330"/>
      <c r="BZT452" s="330"/>
      <c r="BZU452" s="330"/>
      <c r="BZV452" s="330"/>
      <c r="BZW452" s="330"/>
      <c r="BZX452" s="330"/>
      <c r="BZY452" s="330"/>
      <c r="BZZ452" s="330"/>
      <c r="CAA452" s="330"/>
      <c r="CAB452" s="330"/>
      <c r="CAC452" s="330"/>
      <c r="CAD452" s="330"/>
      <c r="CAE452" s="330"/>
      <c r="CAF452" s="330"/>
      <c r="CAG452" s="330"/>
      <c r="CAH452" s="330"/>
      <c r="CAI452" s="330"/>
      <c r="CAJ452" s="330"/>
      <c r="CAK452" s="330"/>
      <c r="CAL452" s="330"/>
      <c r="CAM452" s="330"/>
      <c r="CAN452" s="330"/>
      <c r="CAO452" s="330"/>
      <c r="CAP452" s="330"/>
      <c r="CAQ452" s="330"/>
      <c r="CAR452" s="330"/>
      <c r="CAS452" s="330"/>
      <c r="CAT452" s="330"/>
      <c r="CAU452" s="330"/>
      <c r="CAV452" s="330"/>
      <c r="CAW452" s="330"/>
      <c r="CAX452" s="330"/>
      <c r="CAY452" s="330"/>
      <c r="CAZ452" s="330"/>
      <c r="CBA452" s="330"/>
      <c r="CBB452" s="330"/>
      <c r="CBC452" s="330"/>
      <c r="CBD452" s="330"/>
      <c r="CBE452" s="330"/>
      <c r="CBF452" s="330"/>
      <c r="CBG452" s="330"/>
      <c r="CBH452" s="330"/>
      <c r="CBI452" s="330"/>
      <c r="CBJ452" s="330"/>
      <c r="CBK452" s="330"/>
      <c r="CBL452" s="330"/>
      <c r="CBM452" s="330"/>
      <c r="CBN452" s="330"/>
      <c r="CBO452" s="330"/>
      <c r="CBP452" s="330"/>
      <c r="CBQ452" s="330"/>
      <c r="CBR452" s="330"/>
      <c r="CBS452" s="330"/>
      <c r="CBT452" s="330"/>
      <c r="CBU452" s="330"/>
      <c r="CBV452" s="330"/>
      <c r="CBW452" s="330"/>
      <c r="CBX452" s="330"/>
      <c r="CBY452" s="330"/>
      <c r="CBZ452" s="330"/>
      <c r="CCA452" s="330"/>
      <c r="CCB452" s="330"/>
      <c r="CCC452" s="330"/>
      <c r="CCD452" s="330"/>
      <c r="CCE452" s="330"/>
      <c r="CCF452" s="330"/>
      <c r="CCG452" s="330"/>
      <c r="CCH452" s="330"/>
      <c r="CCI452" s="330"/>
      <c r="CCJ452" s="330"/>
      <c r="CCK452" s="330"/>
      <c r="CCL452" s="330"/>
      <c r="CCM452" s="330"/>
      <c r="CCN452" s="330"/>
      <c r="CCO452" s="330"/>
      <c r="CCP452" s="330"/>
      <c r="CCQ452" s="330"/>
      <c r="CCR452" s="330"/>
      <c r="CCS452" s="330"/>
      <c r="CCT452" s="330"/>
      <c r="CCU452" s="330"/>
      <c r="CCV452" s="330"/>
      <c r="CCW452" s="330"/>
      <c r="CCX452" s="330"/>
      <c r="CCY452" s="330"/>
      <c r="CCZ452" s="330"/>
      <c r="CDA452" s="330"/>
      <c r="CDB452" s="330"/>
      <c r="CDC452" s="330"/>
      <c r="CDD452" s="330"/>
      <c r="CDE452" s="330"/>
      <c r="CDF452" s="330"/>
      <c r="CDG452" s="330"/>
      <c r="CDH452" s="330"/>
      <c r="CDI452" s="330"/>
      <c r="CDJ452" s="330"/>
      <c r="CDK452" s="330"/>
      <c r="CDL452" s="330"/>
      <c r="CDM452" s="330"/>
      <c r="CDN452" s="330"/>
      <c r="CDO452" s="330"/>
      <c r="CDP452" s="330"/>
      <c r="CDQ452" s="330"/>
      <c r="CDR452" s="330"/>
      <c r="CDS452" s="330"/>
      <c r="CDT452" s="330"/>
      <c r="CDU452" s="330"/>
      <c r="CDV452" s="330"/>
      <c r="CDW452" s="330"/>
      <c r="CDX452" s="330"/>
      <c r="CDY452" s="330"/>
      <c r="CDZ452" s="330"/>
      <c r="CEA452" s="330"/>
      <c r="CEB452" s="330"/>
      <c r="CEC452" s="330"/>
      <c r="CED452" s="330"/>
      <c r="CEE452" s="330"/>
      <c r="CEF452" s="330"/>
      <c r="CEG452" s="330"/>
      <c r="CEH452" s="330"/>
      <c r="CEI452" s="330"/>
      <c r="CEJ452" s="330"/>
      <c r="CEK452" s="330"/>
      <c r="CEL452" s="330"/>
      <c r="CEM452" s="330"/>
      <c r="CEN452" s="330"/>
      <c r="CEO452" s="330"/>
      <c r="CEP452" s="330"/>
      <c r="CEQ452" s="330"/>
      <c r="CER452" s="330"/>
      <c r="CES452" s="330"/>
      <c r="CET452" s="330"/>
      <c r="CEU452" s="330"/>
      <c r="CEV452" s="330"/>
      <c r="CEW452" s="330"/>
      <c r="CEX452" s="330"/>
      <c r="CEY452" s="330"/>
      <c r="CEZ452" s="330"/>
      <c r="CFA452" s="330"/>
      <c r="CFB452" s="330"/>
      <c r="CFC452" s="330"/>
      <c r="CFD452" s="330"/>
      <c r="CFE452" s="330"/>
      <c r="CFF452" s="330"/>
      <c r="CFG452" s="330"/>
      <c r="CFH452" s="330"/>
      <c r="CFI452" s="330"/>
      <c r="CFJ452" s="330"/>
      <c r="CFK452" s="330"/>
      <c r="CFL452" s="330"/>
      <c r="CFM452" s="330"/>
      <c r="CFN452" s="330"/>
      <c r="CFO452" s="330"/>
      <c r="CFP452" s="330"/>
      <c r="CFQ452" s="330"/>
      <c r="CFR452" s="330"/>
      <c r="CFS452" s="330"/>
      <c r="CFT452" s="330"/>
      <c r="CFU452" s="330"/>
      <c r="CFV452" s="330"/>
      <c r="CFW452" s="330"/>
      <c r="CFX452" s="330"/>
      <c r="CFY452" s="330"/>
      <c r="CFZ452" s="330"/>
      <c r="CGA452" s="330"/>
      <c r="CGB452" s="330"/>
      <c r="CGC452" s="330"/>
      <c r="CGD452" s="330"/>
      <c r="CGE452" s="330"/>
      <c r="CGF452" s="330"/>
      <c r="CGG452" s="330"/>
      <c r="CGH452" s="330"/>
      <c r="CGI452" s="330"/>
      <c r="CGJ452" s="330"/>
      <c r="CGK452" s="330"/>
      <c r="CGL452" s="330"/>
      <c r="CGM452" s="330"/>
      <c r="CGN452" s="330"/>
      <c r="CGO452" s="330"/>
      <c r="CGP452" s="330"/>
      <c r="CGQ452" s="330"/>
      <c r="CGR452" s="330"/>
      <c r="CGS452" s="330"/>
      <c r="CGT452" s="330"/>
      <c r="CGU452" s="330"/>
      <c r="CGV452" s="330"/>
      <c r="CGW452" s="330"/>
      <c r="CGX452" s="330"/>
      <c r="CGY452" s="330"/>
      <c r="CGZ452" s="330"/>
      <c r="CHA452" s="330"/>
      <c r="CHB452" s="330"/>
      <c r="CHC452" s="330"/>
      <c r="CHD452" s="330"/>
      <c r="CHE452" s="330"/>
      <c r="CHF452" s="330"/>
      <c r="CHG452" s="330"/>
      <c r="CHH452" s="330"/>
      <c r="CHI452" s="330"/>
      <c r="CHJ452" s="330"/>
      <c r="CHK452" s="330"/>
      <c r="CHL452" s="330"/>
      <c r="CHM452" s="330"/>
      <c r="CHN452" s="330"/>
      <c r="CHO452" s="330"/>
      <c r="CHP452" s="330"/>
      <c r="CHQ452" s="330"/>
      <c r="CHR452" s="330"/>
      <c r="CHS452" s="330"/>
      <c r="CHT452" s="330"/>
      <c r="CHU452" s="330"/>
      <c r="CHV452" s="330"/>
      <c r="CHW452" s="330"/>
      <c r="CHX452" s="330"/>
      <c r="CHY452" s="330"/>
      <c r="CHZ452" s="330"/>
      <c r="CIA452" s="330"/>
      <c r="CIB452" s="330"/>
      <c r="CIC452" s="330"/>
      <c r="CID452" s="330"/>
      <c r="CIE452" s="330"/>
      <c r="CIF452" s="330"/>
      <c r="CIG452" s="330"/>
      <c r="CIH452" s="330"/>
      <c r="CII452" s="330"/>
      <c r="CIJ452" s="330"/>
      <c r="CIK452" s="330"/>
      <c r="CIL452" s="330"/>
      <c r="CIM452" s="330"/>
      <c r="CIN452" s="330"/>
      <c r="CIO452" s="330"/>
      <c r="CIP452" s="330"/>
      <c r="CIQ452" s="330"/>
      <c r="CIR452" s="330"/>
      <c r="CIS452" s="330"/>
      <c r="CIT452" s="330"/>
      <c r="CIU452" s="330"/>
      <c r="CIV452" s="330"/>
      <c r="CIW452" s="330"/>
      <c r="CIX452" s="330"/>
      <c r="CIY452" s="330"/>
      <c r="CIZ452" s="330"/>
      <c r="CJA452" s="330"/>
      <c r="CJB452" s="330"/>
      <c r="CJC452" s="330"/>
      <c r="CJD452" s="330"/>
      <c r="CJE452" s="330"/>
      <c r="CJF452" s="330"/>
      <c r="CJG452" s="330"/>
      <c r="CJH452" s="330"/>
      <c r="CJI452" s="330"/>
      <c r="CJJ452" s="330"/>
      <c r="CJK452" s="330"/>
      <c r="CJL452" s="330"/>
      <c r="CJM452" s="330"/>
      <c r="CJN452" s="330"/>
      <c r="CJO452" s="330"/>
      <c r="CJP452" s="330"/>
      <c r="CJQ452" s="330"/>
      <c r="CJR452" s="330"/>
      <c r="CJS452" s="330"/>
      <c r="CJT452" s="330"/>
      <c r="CJU452" s="330"/>
      <c r="CJV452" s="330"/>
      <c r="CJW452" s="330"/>
      <c r="CJX452" s="330"/>
      <c r="CJY452" s="330"/>
      <c r="CJZ452" s="330"/>
      <c r="CKA452" s="330"/>
      <c r="CKB452" s="330"/>
      <c r="CKC452" s="330"/>
      <c r="CKD452" s="330"/>
      <c r="CKE452" s="330"/>
      <c r="CKF452" s="330"/>
      <c r="CKG452" s="330"/>
      <c r="CKH452" s="330"/>
      <c r="CKI452" s="330"/>
      <c r="CKJ452" s="330"/>
      <c r="CKK452" s="330"/>
      <c r="CKL452" s="330"/>
      <c r="CKM452" s="330"/>
      <c r="CKN452" s="330"/>
      <c r="CKO452" s="330"/>
      <c r="CKP452" s="330"/>
      <c r="CKQ452" s="330"/>
      <c r="CKR452" s="330"/>
      <c r="CKS452" s="330"/>
      <c r="CKT452" s="330"/>
      <c r="CKU452" s="330"/>
      <c r="CKV452" s="330"/>
      <c r="CKW452" s="330"/>
      <c r="CKX452" s="330"/>
      <c r="CKY452" s="330"/>
      <c r="CKZ452" s="330"/>
      <c r="CLA452" s="330"/>
      <c r="CLB452" s="330"/>
      <c r="CLC452" s="330"/>
      <c r="CLD452" s="330"/>
      <c r="CLE452" s="330"/>
      <c r="CLF452" s="330"/>
      <c r="CLG452" s="330"/>
      <c r="CLH452" s="330"/>
      <c r="CLI452" s="330"/>
      <c r="CLJ452" s="330"/>
      <c r="CLK452" s="330"/>
      <c r="CLL452" s="330"/>
      <c r="CLM452" s="330"/>
      <c r="CLN452" s="330"/>
      <c r="CLO452" s="330"/>
      <c r="CLP452" s="330"/>
      <c r="CLQ452" s="330"/>
      <c r="CLR452" s="330"/>
      <c r="CLS452" s="330"/>
      <c r="CLT452" s="330"/>
      <c r="CLU452" s="330"/>
      <c r="CLV452" s="330"/>
      <c r="CLW452" s="330"/>
      <c r="CLX452" s="330"/>
      <c r="CLY452" s="330"/>
      <c r="CLZ452" s="330"/>
      <c r="CMA452" s="330"/>
      <c r="CMB452" s="330"/>
      <c r="CMC452" s="330"/>
      <c r="CMD452" s="330"/>
      <c r="CME452" s="330"/>
      <c r="CMF452" s="330"/>
      <c r="CMG452" s="330"/>
      <c r="CMH452" s="330"/>
      <c r="CMI452" s="330"/>
      <c r="CMJ452" s="330"/>
      <c r="CMK452" s="330"/>
      <c r="CML452" s="330"/>
      <c r="CMM452" s="330"/>
      <c r="CMN452" s="330"/>
      <c r="CMO452" s="330"/>
      <c r="CMP452" s="330"/>
      <c r="CMQ452" s="330"/>
      <c r="CMR452" s="330"/>
      <c r="CMS452" s="330"/>
      <c r="CMT452" s="330"/>
      <c r="CMU452" s="330"/>
      <c r="CMV452" s="330"/>
      <c r="CMW452" s="330"/>
      <c r="CMX452" s="330"/>
      <c r="CMY452" s="330"/>
      <c r="CMZ452" s="330"/>
      <c r="CNA452" s="330"/>
      <c r="CNB452" s="330"/>
      <c r="CNC452" s="330"/>
      <c r="CND452" s="330"/>
      <c r="CNE452" s="330"/>
      <c r="CNF452" s="330"/>
      <c r="CNG452" s="330"/>
      <c r="CNH452" s="330"/>
      <c r="CNI452" s="330"/>
      <c r="CNJ452" s="330"/>
      <c r="CNK452" s="330"/>
      <c r="CNL452" s="330"/>
      <c r="CNM452" s="330"/>
      <c r="CNN452" s="330"/>
      <c r="CNO452" s="330"/>
      <c r="CNP452" s="330"/>
      <c r="CNQ452" s="330"/>
      <c r="CNR452" s="330"/>
      <c r="CNS452" s="330"/>
      <c r="CNT452" s="330"/>
      <c r="CNU452" s="330"/>
      <c r="CNV452" s="330"/>
      <c r="CNW452" s="330"/>
      <c r="CNX452" s="330"/>
      <c r="CNY452" s="330"/>
      <c r="CNZ452" s="330"/>
      <c r="COA452" s="330"/>
      <c r="COB452" s="330"/>
      <c r="COC452" s="330"/>
      <c r="COD452" s="330"/>
      <c r="COE452" s="330"/>
      <c r="COF452" s="330"/>
      <c r="COG452" s="330"/>
      <c r="COH452" s="330"/>
      <c r="COI452" s="330"/>
      <c r="COJ452" s="330"/>
      <c r="COK452" s="330"/>
      <c r="COL452" s="330"/>
      <c r="COM452" s="330"/>
      <c r="CON452" s="330"/>
      <c r="COO452" s="330"/>
      <c r="COP452" s="330"/>
      <c r="COQ452" s="330"/>
      <c r="COR452" s="330"/>
      <c r="COS452" s="330"/>
      <c r="COT452" s="330"/>
      <c r="COU452" s="330"/>
      <c r="COV452" s="330"/>
      <c r="COW452" s="330"/>
      <c r="COX452" s="330"/>
      <c r="COY452" s="330"/>
      <c r="COZ452" s="330"/>
      <c r="CPA452" s="330"/>
      <c r="CPB452" s="330"/>
      <c r="CPC452" s="330"/>
      <c r="CPD452" s="330"/>
      <c r="CPE452" s="330"/>
      <c r="CPF452" s="330"/>
      <c r="CPG452" s="330"/>
      <c r="CPH452" s="330"/>
      <c r="CPI452" s="330"/>
      <c r="CPJ452" s="330"/>
      <c r="CPK452" s="330"/>
      <c r="CPL452" s="330"/>
      <c r="CPM452" s="330"/>
      <c r="CPN452" s="330"/>
      <c r="CPO452" s="330"/>
      <c r="CPP452" s="330"/>
      <c r="CPQ452" s="330"/>
      <c r="CPR452" s="330"/>
      <c r="CPS452" s="330"/>
      <c r="CPT452" s="330"/>
      <c r="CPU452" s="330"/>
      <c r="CPV452" s="330"/>
      <c r="CPW452" s="330"/>
      <c r="CPX452" s="330"/>
      <c r="CPY452" s="330"/>
      <c r="CPZ452" s="330"/>
      <c r="CQA452" s="330"/>
      <c r="CQB452" s="330"/>
      <c r="CQC452" s="330"/>
      <c r="CQD452" s="330"/>
      <c r="CQE452" s="330"/>
      <c r="CQF452" s="330"/>
      <c r="CQG452" s="330"/>
      <c r="CQH452" s="330"/>
      <c r="CQI452" s="330"/>
      <c r="CQJ452" s="330"/>
      <c r="CQK452" s="330"/>
      <c r="CQL452" s="330"/>
      <c r="CQM452" s="330"/>
      <c r="CQN452" s="330"/>
      <c r="CQO452" s="330"/>
      <c r="CQP452" s="330"/>
      <c r="CQQ452" s="330"/>
      <c r="CQR452" s="330"/>
      <c r="CQS452" s="330"/>
      <c r="CQT452" s="330"/>
      <c r="CQU452" s="330"/>
      <c r="CQV452" s="330"/>
      <c r="CQW452" s="330"/>
      <c r="CQX452" s="330"/>
      <c r="CQY452" s="330"/>
      <c r="CQZ452" s="330"/>
      <c r="CRA452" s="330"/>
      <c r="CRB452" s="330"/>
      <c r="CRC452" s="330"/>
      <c r="CRD452" s="330"/>
      <c r="CRE452" s="330"/>
      <c r="CRF452" s="330"/>
      <c r="CRG452" s="330"/>
      <c r="CRH452" s="330"/>
      <c r="CRI452" s="330"/>
      <c r="CRJ452" s="330"/>
      <c r="CRK452" s="330"/>
      <c r="CRL452" s="330"/>
      <c r="CRM452" s="330"/>
      <c r="CRN452" s="330"/>
      <c r="CRO452" s="330"/>
      <c r="CRP452" s="330"/>
      <c r="CRQ452" s="330"/>
      <c r="CRR452" s="330"/>
      <c r="CRS452" s="330"/>
      <c r="CRT452" s="330"/>
      <c r="CRU452" s="330"/>
      <c r="CRV452" s="330"/>
      <c r="CRW452" s="330"/>
      <c r="CRX452" s="330"/>
      <c r="CRY452" s="330"/>
      <c r="CRZ452" s="330"/>
      <c r="CSA452" s="330"/>
      <c r="CSB452" s="330"/>
      <c r="CSC452" s="330"/>
      <c r="CSD452" s="330"/>
      <c r="CSE452" s="330"/>
      <c r="CSF452" s="330"/>
      <c r="CSG452" s="330"/>
      <c r="CSH452" s="330"/>
      <c r="CSI452" s="330"/>
      <c r="CSJ452" s="330"/>
      <c r="CSK452" s="330"/>
      <c r="CSL452" s="330"/>
      <c r="CSM452" s="330"/>
      <c r="CSN452" s="330"/>
      <c r="CSO452" s="330"/>
      <c r="CSP452" s="330"/>
      <c r="CSQ452" s="330"/>
      <c r="CSR452" s="330"/>
      <c r="CSS452" s="330"/>
      <c r="CST452" s="330"/>
      <c r="CSU452" s="330"/>
      <c r="CSV452" s="330"/>
      <c r="CSW452" s="330"/>
      <c r="CSX452" s="330"/>
      <c r="CSY452" s="330"/>
      <c r="CSZ452" s="330"/>
      <c r="CTA452" s="330"/>
      <c r="CTB452" s="330"/>
      <c r="CTC452" s="330"/>
      <c r="CTD452" s="330"/>
      <c r="CTE452" s="330"/>
      <c r="CTF452" s="330"/>
      <c r="CTG452" s="330"/>
      <c r="CTH452" s="330"/>
      <c r="CTI452" s="330"/>
      <c r="CTJ452" s="330"/>
      <c r="CTK452" s="330"/>
      <c r="CTL452" s="330"/>
      <c r="CTM452" s="330"/>
      <c r="CTN452" s="330"/>
      <c r="CTO452" s="330"/>
      <c r="CTP452" s="330"/>
      <c r="CTQ452" s="330"/>
      <c r="CTR452" s="330"/>
      <c r="CTS452" s="330"/>
      <c r="CTT452" s="330"/>
      <c r="CTU452" s="330"/>
      <c r="CTV452" s="330"/>
      <c r="CTW452" s="330"/>
      <c r="CTX452" s="330"/>
      <c r="CTY452" s="330"/>
      <c r="CTZ452" s="330"/>
      <c r="CUA452" s="330"/>
      <c r="CUB452" s="330"/>
      <c r="CUC452" s="330"/>
      <c r="CUD452" s="330"/>
      <c r="CUE452" s="330"/>
      <c r="CUF452" s="330"/>
      <c r="CUG452" s="330"/>
      <c r="CUH452" s="330"/>
      <c r="CUI452" s="330"/>
      <c r="CUJ452" s="330"/>
      <c r="CUK452" s="330"/>
      <c r="CUL452" s="330"/>
      <c r="CUM452" s="330"/>
      <c r="CUN452" s="330"/>
      <c r="CUO452" s="330"/>
      <c r="CUP452" s="330"/>
      <c r="CUQ452" s="330"/>
      <c r="CUR452" s="330"/>
      <c r="CUS452" s="330"/>
      <c r="CUT452" s="330"/>
      <c r="CUU452" s="330"/>
      <c r="CUV452" s="330"/>
      <c r="CUW452" s="330"/>
      <c r="CUX452" s="330"/>
      <c r="CUY452" s="330"/>
      <c r="CUZ452" s="330"/>
      <c r="CVA452" s="330"/>
      <c r="CVB452" s="330"/>
      <c r="CVC452" s="330"/>
      <c r="CVD452" s="330"/>
      <c r="CVE452" s="330"/>
      <c r="CVF452" s="330"/>
      <c r="CVG452" s="330"/>
      <c r="CVH452" s="330"/>
      <c r="CVI452" s="330"/>
      <c r="CVJ452" s="330"/>
      <c r="CVK452" s="330"/>
      <c r="CVL452" s="330"/>
      <c r="CVM452" s="330"/>
      <c r="CVN452" s="330"/>
      <c r="CVO452" s="330"/>
      <c r="CVP452" s="330"/>
      <c r="CVQ452" s="330"/>
      <c r="CVR452" s="330"/>
      <c r="CVS452" s="330"/>
      <c r="CVT452" s="330"/>
      <c r="CVU452" s="330"/>
      <c r="CVV452" s="330"/>
      <c r="CVW452" s="330"/>
      <c r="CVX452" s="330"/>
      <c r="CVY452" s="330"/>
      <c r="CVZ452" s="330"/>
      <c r="CWA452" s="330"/>
      <c r="CWB452" s="330"/>
      <c r="CWC452" s="330"/>
      <c r="CWD452" s="330"/>
      <c r="CWE452" s="330"/>
      <c r="CWF452" s="330"/>
      <c r="CWG452" s="330"/>
      <c r="CWH452" s="330"/>
      <c r="CWI452" s="330"/>
      <c r="CWJ452" s="330"/>
      <c r="CWK452" s="330"/>
      <c r="CWL452" s="330"/>
      <c r="CWM452" s="330"/>
      <c r="CWN452" s="330"/>
      <c r="CWO452" s="330"/>
      <c r="CWP452" s="330"/>
      <c r="CWQ452" s="330"/>
      <c r="CWR452" s="330"/>
      <c r="CWS452" s="330"/>
      <c r="CWT452" s="330"/>
      <c r="CWU452" s="330"/>
      <c r="CWV452" s="330"/>
      <c r="CWW452" s="330"/>
      <c r="CWX452" s="330"/>
      <c r="CWY452" s="330"/>
      <c r="CWZ452" s="330"/>
      <c r="CXA452" s="330"/>
      <c r="CXB452" s="330"/>
      <c r="CXC452" s="330"/>
      <c r="CXD452" s="330"/>
      <c r="CXE452" s="330"/>
      <c r="CXF452" s="330"/>
      <c r="CXG452" s="330"/>
      <c r="CXH452" s="330"/>
      <c r="CXI452" s="330"/>
      <c r="CXJ452" s="330"/>
      <c r="CXK452" s="330"/>
      <c r="CXL452" s="330"/>
      <c r="CXM452" s="330"/>
      <c r="CXN452" s="330"/>
      <c r="CXO452" s="330"/>
      <c r="CXP452" s="330"/>
      <c r="CXQ452" s="330"/>
      <c r="CXR452" s="330"/>
      <c r="CXS452" s="330"/>
      <c r="CXT452" s="330"/>
      <c r="CXU452" s="330"/>
      <c r="CXV452" s="330"/>
      <c r="CXW452" s="330"/>
      <c r="CXX452" s="330"/>
      <c r="CXY452" s="330"/>
      <c r="CXZ452" s="330"/>
      <c r="CYA452" s="330"/>
      <c r="CYB452" s="330"/>
      <c r="CYC452" s="330"/>
      <c r="CYD452" s="330"/>
      <c r="CYE452" s="330"/>
      <c r="CYF452" s="330"/>
      <c r="CYG452" s="330"/>
      <c r="CYH452" s="330"/>
      <c r="CYI452" s="330"/>
      <c r="CYJ452" s="330"/>
      <c r="CYK452" s="330"/>
      <c r="CYL452" s="330"/>
      <c r="CYM452" s="330"/>
      <c r="CYN452" s="330"/>
      <c r="CYO452" s="330"/>
      <c r="CYP452" s="330"/>
      <c r="CYQ452" s="330"/>
      <c r="CYR452" s="330"/>
      <c r="CYS452" s="330"/>
      <c r="CYT452" s="330"/>
      <c r="CYU452" s="330"/>
      <c r="CYV452" s="330"/>
      <c r="CYW452" s="330"/>
      <c r="CYX452" s="330"/>
      <c r="CYY452" s="330"/>
      <c r="CYZ452" s="330"/>
      <c r="CZA452" s="330"/>
      <c r="CZB452" s="330"/>
      <c r="CZC452" s="330"/>
      <c r="CZD452" s="330"/>
      <c r="CZE452" s="330"/>
      <c r="CZF452" s="330"/>
      <c r="CZG452" s="330"/>
      <c r="CZH452" s="330"/>
      <c r="CZI452" s="330"/>
      <c r="CZJ452" s="330"/>
      <c r="CZK452" s="330"/>
      <c r="CZL452" s="330"/>
      <c r="CZM452" s="330"/>
      <c r="CZN452" s="330"/>
      <c r="CZO452" s="330"/>
      <c r="CZP452" s="330"/>
      <c r="CZQ452" s="330"/>
      <c r="CZR452" s="330"/>
      <c r="CZS452" s="330"/>
      <c r="CZT452" s="330"/>
      <c r="CZU452" s="330"/>
      <c r="CZV452" s="330"/>
      <c r="CZW452" s="330"/>
      <c r="CZX452" s="330"/>
      <c r="CZY452" s="330"/>
      <c r="CZZ452" s="330"/>
      <c r="DAA452" s="330"/>
      <c r="DAB452" s="330"/>
      <c r="DAC452" s="330"/>
      <c r="DAD452" s="330"/>
      <c r="DAE452" s="330"/>
      <c r="DAF452" s="330"/>
      <c r="DAG452" s="330"/>
      <c r="DAH452" s="330"/>
      <c r="DAI452" s="330"/>
      <c r="DAJ452" s="330"/>
      <c r="DAK452" s="330"/>
      <c r="DAL452" s="330"/>
      <c r="DAM452" s="330"/>
      <c r="DAN452" s="330"/>
      <c r="DAO452" s="330"/>
      <c r="DAP452" s="330"/>
      <c r="DAQ452" s="330"/>
      <c r="DAR452" s="330"/>
      <c r="DAS452" s="330"/>
      <c r="DAT452" s="330"/>
      <c r="DAU452" s="330"/>
      <c r="DAV452" s="330"/>
      <c r="DAW452" s="330"/>
      <c r="DAX452" s="330"/>
      <c r="DAY452" s="330"/>
      <c r="DAZ452" s="330"/>
      <c r="DBA452" s="330"/>
      <c r="DBB452" s="330"/>
      <c r="DBC452" s="330"/>
      <c r="DBD452" s="330"/>
      <c r="DBE452" s="330"/>
      <c r="DBF452" s="330"/>
      <c r="DBG452" s="330"/>
      <c r="DBH452" s="330"/>
      <c r="DBI452" s="330"/>
      <c r="DBJ452" s="330"/>
      <c r="DBK452" s="330"/>
      <c r="DBL452" s="330"/>
      <c r="DBM452" s="330"/>
      <c r="DBN452" s="330"/>
      <c r="DBO452" s="330"/>
      <c r="DBP452" s="330"/>
      <c r="DBQ452" s="330"/>
      <c r="DBR452" s="330"/>
      <c r="DBS452" s="330"/>
      <c r="DBT452" s="330"/>
      <c r="DBU452" s="330"/>
      <c r="DBV452" s="330"/>
      <c r="DBW452" s="330"/>
      <c r="DBX452" s="330"/>
      <c r="DBY452" s="330"/>
      <c r="DBZ452" s="330"/>
      <c r="DCA452" s="330"/>
      <c r="DCB452" s="330"/>
      <c r="DCC452" s="330"/>
      <c r="DCD452" s="330"/>
      <c r="DCE452" s="330"/>
      <c r="DCF452" s="330"/>
      <c r="DCG452" s="330"/>
      <c r="DCH452" s="330"/>
      <c r="DCI452" s="330"/>
      <c r="DCJ452" s="330"/>
      <c r="DCK452" s="330"/>
      <c r="DCL452" s="330"/>
      <c r="DCM452" s="330"/>
      <c r="DCN452" s="330"/>
      <c r="DCO452" s="330"/>
      <c r="DCP452" s="330"/>
      <c r="DCQ452" s="330"/>
      <c r="DCR452" s="330"/>
      <c r="DCS452" s="330"/>
      <c r="DCT452" s="330"/>
      <c r="DCU452" s="330"/>
      <c r="DCV452" s="330"/>
      <c r="DCW452" s="330"/>
      <c r="DCX452" s="330"/>
      <c r="DCY452" s="330"/>
      <c r="DCZ452" s="330"/>
      <c r="DDA452" s="330"/>
      <c r="DDB452" s="330"/>
      <c r="DDC452" s="330"/>
      <c r="DDD452" s="330"/>
      <c r="DDE452" s="330"/>
      <c r="DDF452" s="330"/>
      <c r="DDG452" s="330"/>
      <c r="DDH452" s="330"/>
      <c r="DDI452" s="330"/>
      <c r="DDJ452" s="330"/>
      <c r="DDK452" s="330"/>
      <c r="DDL452" s="330"/>
      <c r="DDM452" s="330"/>
      <c r="DDN452" s="330"/>
      <c r="DDO452" s="330"/>
      <c r="DDP452" s="330"/>
      <c r="DDQ452" s="330"/>
      <c r="DDR452" s="330"/>
      <c r="DDS452" s="330"/>
      <c r="DDT452" s="330"/>
      <c r="DDU452" s="330"/>
      <c r="DDV452" s="330"/>
      <c r="DDW452" s="330"/>
      <c r="DDX452" s="330"/>
      <c r="DDY452" s="330"/>
      <c r="DDZ452" s="330"/>
      <c r="DEA452" s="330"/>
      <c r="DEB452" s="330"/>
      <c r="DEC452" s="330"/>
      <c r="DED452" s="330"/>
      <c r="DEE452" s="330"/>
      <c r="DEF452" s="330"/>
      <c r="DEG452" s="330"/>
      <c r="DEH452" s="330"/>
      <c r="DEI452" s="330"/>
      <c r="DEJ452" s="330"/>
      <c r="DEK452" s="330"/>
      <c r="DEL452" s="330"/>
      <c r="DEM452" s="330"/>
      <c r="DEN452" s="330"/>
      <c r="DEO452" s="330"/>
      <c r="DEP452" s="330"/>
      <c r="DEQ452" s="330"/>
      <c r="DER452" s="330"/>
      <c r="DES452" s="330"/>
      <c r="DET452" s="330"/>
      <c r="DEU452" s="330"/>
      <c r="DEV452" s="330"/>
      <c r="DEW452" s="330"/>
      <c r="DEX452" s="330"/>
      <c r="DEY452" s="330"/>
      <c r="DEZ452" s="330"/>
      <c r="DFA452" s="330"/>
      <c r="DFB452" s="330"/>
      <c r="DFC452" s="330"/>
      <c r="DFD452" s="330"/>
      <c r="DFE452" s="330"/>
      <c r="DFF452" s="330"/>
      <c r="DFG452" s="330"/>
      <c r="DFH452" s="330"/>
      <c r="DFI452" s="330"/>
      <c r="DFJ452" s="330"/>
      <c r="DFK452" s="330"/>
      <c r="DFL452" s="330"/>
      <c r="DFM452" s="330"/>
      <c r="DFN452" s="330"/>
      <c r="DFO452" s="330"/>
      <c r="DFP452" s="330"/>
      <c r="DFQ452" s="330"/>
      <c r="DFR452" s="330"/>
      <c r="DFS452" s="330"/>
      <c r="DFT452" s="330"/>
      <c r="DFU452" s="330"/>
      <c r="DFV452" s="330"/>
      <c r="DFW452" s="330"/>
      <c r="DFX452" s="330"/>
      <c r="DFY452" s="330"/>
      <c r="DFZ452" s="330"/>
      <c r="DGA452" s="330"/>
      <c r="DGB452" s="330"/>
      <c r="DGC452" s="330"/>
      <c r="DGD452" s="330"/>
      <c r="DGE452" s="330"/>
      <c r="DGF452" s="330"/>
      <c r="DGG452" s="330"/>
      <c r="DGH452" s="330"/>
      <c r="DGI452" s="330"/>
      <c r="DGJ452" s="330"/>
      <c r="DGK452" s="330"/>
      <c r="DGL452" s="330"/>
      <c r="DGM452" s="330"/>
      <c r="DGN452" s="330"/>
      <c r="DGO452" s="330"/>
      <c r="DGP452" s="330"/>
      <c r="DGQ452" s="330"/>
      <c r="DGR452" s="330"/>
      <c r="DGS452" s="330"/>
      <c r="DGT452" s="330"/>
      <c r="DGU452" s="330"/>
      <c r="DGV452" s="330"/>
      <c r="DGW452" s="330"/>
      <c r="DGX452" s="330"/>
      <c r="DGY452" s="330"/>
      <c r="DGZ452" s="330"/>
      <c r="DHA452" s="330"/>
      <c r="DHB452" s="330"/>
      <c r="DHC452" s="330"/>
      <c r="DHD452" s="330"/>
      <c r="DHE452" s="330"/>
      <c r="DHF452" s="330"/>
      <c r="DHG452" s="330"/>
      <c r="DHH452" s="330"/>
      <c r="DHI452" s="330"/>
      <c r="DHJ452" s="330"/>
      <c r="DHK452" s="330"/>
      <c r="DHL452" s="330"/>
      <c r="DHM452" s="330"/>
      <c r="DHN452" s="330"/>
      <c r="DHO452" s="330"/>
      <c r="DHP452" s="330"/>
      <c r="DHQ452" s="330"/>
      <c r="DHR452" s="330"/>
      <c r="DHS452" s="330"/>
      <c r="DHT452" s="330"/>
      <c r="DHU452" s="330"/>
      <c r="DHV452" s="330"/>
      <c r="DHW452" s="330"/>
      <c r="DHX452" s="330"/>
      <c r="DHY452" s="330"/>
      <c r="DHZ452" s="330"/>
      <c r="DIA452" s="330"/>
      <c r="DIB452" s="330"/>
      <c r="DIC452" s="330"/>
      <c r="DID452" s="330"/>
      <c r="DIE452" s="330"/>
      <c r="DIF452" s="330"/>
      <c r="DIG452" s="330"/>
      <c r="DIH452" s="330"/>
      <c r="DII452" s="330"/>
      <c r="DIJ452" s="330"/>
      <c r="DIK452" s="330"/>
      <c r="DIL452" s="330"/>
      <c r="DIM452" s="330"/>
      <c r="DIN452" s="330"/>
      <c r="DIO452" s="330"/>
      <c r="DIP452" s="330"/>
      <c r="DIQ452" s="330"/>
      <c r="DIR452" s="330"/>
      <c r="DIS452" s="330"/>
      <c r="DIT452" s="330"/>
      <c r="DIU452" s="330"/>
      <c r="DIV452" s="330"/>
      <c r="DIW452" s="330"/>
      <c r="DIX452" s="330"/>
      <c r="DIY452" s="330"/>
      <c r="DIZ452" s="330"/>
      <c r="DJA452" s="330"/>
      <c r="DJB452" s="330"/>
      <c r="DJC452" s="330"/>
      <c r="DJD452" s="330"/>
      <c r="DJE452" s="330"/>
      <c r="DJF452" s="330"/>
      <c r="DJG452" s="330"/>
      <c r="DJH452" s="330"/>
      <c r="DJI452" s="330"/>
      <c r="DJJ452" s="330"/>
      <c r="DJK452" s="330"/>
      <c r="DJL452" s="330"/>
      <c r="DJM452" s="330"/>
      <c r="DJN452" s="330"/>
      <c r="DJO452" s="330"/>
      <c r="DJP452" s="330"/>
      <c r="DJQ452" s="330"/>
      <c r="DJR452" s="330"/>
      <c r="DJS452" s="330"/>
      <c r="DJT452" s="330"/>
      <c r="DJU452" s="330"/>
      <c r="DJV452" s="330"/>
      <c r="DJW452" s="330"/>
      <c r="DJX452" s="330"/>
      <c r="DJY452" s="330"/>
      <c r="DJZ452" s="330"/>
      <c r="DKA452" s="330"/>
      <c r="DKB452" s="330"/>
      <c r="DKC452" s="330"/>
      <c r="DKD452" s="330"/>
      <c r="DKE452" s="330"/>
      <c r="DKF452" s="330"/>
      <c r="DKG452" s="330"/>
      <c r="DKH452" s="330"/>
      <c r="DKI452" s="330"/>
      <c r="DKJ452" s="330"/>
      <c r="DKK452" s="330"/>
      <c r="DKL452" s="330"/>
      <c r="DKM452" s="330"/>
      <c r="DKN452" s="330"/>
      <c r="DKO452" s="330"/>
      <c r="DKP452" s="330"/>
      <c r="DKQ452" s="330"/>
      <c r="DKR452" s="330"/>
      <c r="DKS452" s="330"/>
      <c r="DKT452" s="330"/>
      <c r="DKU452" s="330"/>
      <c r="DKV452" s="330"/>
      <c r="DKW452" s="330"/>
      <c r="DKX452" s="330"/>
      <c r="DKY452" s="330"/>
      <c r="DKZ452" s="330"/>
      <c r="DLA452" s="330"/>
      <c r="DLB452" s="330"/>
      <c r="DLC452" s="330"/>
      <c r="DLD452" s="330"/>
      <c r="DLE452" s="330"/>
      <c r="DLF452" s="330"/>
      <c r="DLG452" s="330"/>
      <c r="DLH452" s="330"/>
      <c r="DLI452" s="330"/>
      <c r="DLJ452" s="330"/>
      <c r="DLK452" s="330"/>
      <c r="DLL452" s="330"/>
      <c r="DLM452" s="330"/>
      <c r="DLN452" s="330"/>
      <c r="DLO452" s="330"/>
      <c r="DLP452" s="330"/>
      <c r="DLQ452" s="330"/>
      <c r="DLR452" s="330"/>
      <c r="DLS452" s="330"/>
      <c r="DLT452" s="330"/>
      <c r="DLU452" s="330"/>
      <c r="DLV452" s="330"/>
      <c r="DLW452" s="330"/>
      <c r="DLX452" s="330"/>
      <c r="DLY452" s="330"/>
      <c r="DLZ452" s="330"/>
      <c r="DMA452" s="330"/>
      <c r="DMB452" s="330"/>
      <c r="DMC452" s="330"/>
      <c r="DMD452" s="330"/>
      <c r="DME452" s="330"/>
      <c r="DMF452" s="330"/>
      <c r="DMG452" s="330"/>
      <c r="DMH452" s="330"/>
      <c r="DMI452" s="330"/>
      <c r="DMJ452" s="330"/>
      <c r="DMK452" s="330"/>
      <c r="DML452" s="330"/>
      <c r="DMM452" s="330"/>
      <c r="DMN452" s="330"/>
      <c r="DMO452" s="330"/>
      <c r="DMP452" s="330"/>
      <c r="DMQ452" s="330"/>
      <c r="DMR452" s="330"/>
      <c r="DMS452" s="330"/>
      <c r="DMT452" s="330"/>
      <c r="DMU452" s="330"/>
      <c r="DMV452" s="330"/>
      <c r="DMW452" s="330"/>
      <c r="DMX452" s="330"/>
      <c r="DMY452" s="330"/>
      <c r="DMZ452" s="330"/>
      <c r="DNA452" s="330"/>
      <c r="DNB452" s="330"/>
      <c r="DNC452" s="330"/>
      <c r="DND452" s="330"/>
      <c r="DNE452" s="330"/>
      <c r="DNF452" s="330"/>
      <c r="DNG452" s="330"/>
      <c r="DNH452" s="330"/>
      <c r="DNI452" s="330"/>
      <c r="DNJ452" s="330"/>
      <c r="DNK452" s="330"/>
      <c r="DNL452" s="330"/>
      <c r="DNM452" s="330"/>
      <c r="DNN452" s="330"/>
      <c r="DNO452" s="330"/>
      <c r="DNP452" s="330"/>
      <c r="DNQ452" s="330"/>
      <c r="DNR452" s="330"/>
      <c r="DNS452" s="330"/>
      <c r="DNT452" s="330"/>
      <c r="DNU452" s="330"/>
      <c r="DNV452" s="330"/>
      <c r="DNW452" s="330"/>
      <c r="DNX452" s="330"/>
      <c r="DNY452" s="330"/>
      <c r="DNZ452" s="330"/>
      <c r="DOA452" s="330"/>
      <c r="DOB452" s="330"/>
      <c r="DOC452" s="330"/>
      <c r="DOD452" s="330"/>
      <c r="DOE452" s="330"/>
      <c r="DOF452" s="330"/>
      <c r="DOG452" s="330"/>
      <c r="DOH452" s="330"/>
      <c r="DOI452" s="330"/>
      <c r="DOJ452" s="330"/>
      <c r="DOK452" s="330"/>
      <c r="DOL452" s="330"/>
      <c r="DOM452" s="330"/>
      <c r="DON452" s="330"/>
      <c r="DOO452" s="330"/>
      <c r="DOP452" s="330"/>
      <c r="DOQ452" s="330"/>
      <c r="DOR452" s="330"/>
      <c r="DOS452" s="330"/>
      <c r="DOT452" s="330"/>
      <c r="DOU452" s="330"/>
      <c r="DOV452" s="330"/>
      <c r="DOW452" s="330"/>
      <c r="DOX452" s="330"/>
      <c r="DOY452" s="330"/>
      <c r="DOZ452" s="330"/>
      <c r="DPA452" s="330"/>
      <c r="DPB452" s="330"/>
      <c r="DPC452" s="330"/>
      <c r="DPD452" s="330"/>
      <c r="DPE452" s="330"/>
      <c r="DPF452" s="330"/>
      <c r="DPG452" s="330"/>
      <c r="DPH452" s="330"/>
      <c r="DPI452" s="330"/>
      <c r="DPJ452" s="330"/>
      <c r="DPK452" s="330"/>
      <c r="DPL452" s="330"/>
      <c r="DPM452" s="330"/>
      <c r="DPN452" s="330"/>
      <c r="DPO452" s="330"/>
      <c r="DPP452" s="330"/>
      <c r="DPQ452" s="330"/>
      <c r="DPR452" s="330"/>
      <c r="DPS452" s="330"/>
      <c r="DPT452" s="330"/>
      <c r="DPU452" s="330"/>
      <c r="DPV452" s="330"/>
      <c r="DPW452" s="330"/>
      <c r="DPX452" s="330"/>
      <c r="DPY452" s="330"/>
      <c r="DPZ452" s="330"/>
      <c r="DQA452" s="330"/>
      <c r="DQB452" s="330"/>
      <c r="DQC452" s="330"/>
      <c r="DQD452" s="330"/>
      <c r="DQE452" s="330"/>
      <c r="DQF452" s="330"/>
      <c r="DQG452" s="330"/>
      <c r="DQH452" s="330"/>
      <c r="DQI452" s="330"/>
      <c r="DQJ452" s="330"/>
      <c r="DQK452" s="330"/>
      <c r="DQL452" s="330"/>
      <c r="DQM452" s="330"/>
      <c r="DQN452" s="330"/>
      <c r="DQO452" s="330"/>
      <c r="DQP452" s="330"/>
      <c r="DQQ452" s="330"/>
      <c r="DQR452" s="330"/>
      <c r="DQS452" s="330"/>
      <c r="DQT452" s="330"/>
      <c r="DQU452" s="330"/>
      <c r="DQV452" s="330"/>
      <c r="DQW452" s="330"/>
      <c r="DQX452" s="330"/>
      <c r="DQY452" s="330"/>
      <c r="DQZ452" s="330"/>
      <c r="DRA452" s="330"/>
      <c r="DRB452" s="330"/>
      <c r="DRC452" s="330"/>
      <c r="DRD452" s="330"/>
      <c r="DRE452" s="330"/>
      <c r="DRF452" s="330"/>
      <c r="DRG452" s="330"/>
      <c r="DRH452" s="330"/>
      <c r="DRI452" s="330"/>
      <c r="DRJ452" s="330"/>
      <c r="DRK452" s="330"/>
      <c r="DRL452" s="330"/>
      <c r="DRM452" s="330"/>
      <c r="DRN452" s="330"/>
      <c r="DRO452" s="330"/>
      <c r="DRP452" s="330"/>
      <c r="DRQ452" s="330"/>
      <c r="DRR452" s="330"/>
      <c r="DRS452" s="330"/>
      <c r="DRT452" s="330"/>
      <c r="DRU452" s="330"/>
      <c r="DRV452" s="330"/>
      <c r="DRW452" s="330"/>
      <c r="DRX452" s="330"/>
      <c r="DRY452" s="330"/>
      <c r="DRZ452" s="330"/>
      <c r="DSA452" s="330"/>
      <c r="DSB452" s="330"/>
      <c r="DSC452" s="330"/>
      <c r="DSD452" s="330"/>
      <c r="DSE452" s="330"/>
      <c r="DSF452" s="330"/>
      <c r="DSG452" s="330"/>
      <c r="DSH452" s="330"/>
      <c r="DSI452" s="330"/>
      <c r="DSJ452" s="330"/>
      <c r="DSK452" s="330"/>
      <c r="DSL452" s="330"/>
      <c r="DSM452" s="330"/>
      <c r="DSN452" s="330"/>
      <c r="DSO452" s="330"/>
      <c r="DSP452" s="330"/>
      <c r="DSQ452" s="330"/>
      <c r="DSR452" s="330"/>
      <c r="DSS452" s="330"/>
      <c r="DST452" s="330"/>
      <c r="DSU452" s="330"/>
      <c r="DSV452" s="330"/>
      <c r="DSW452" s="330"/>
      <c r="DSX452" s="330"/>
      <c r="DSY452" s="330"/>
      <c r="DSZ452" s="330"/>
      <c r="DTA452" s="330"/>
      <c r="DTB452" s="330"/>
      <c r="DTC452" s="330"/>
      <c r="DTD452" s="330"/>
      <c r="DTE452" s="330"/>
      <c r="DTF452" s="330"/>
      <c r="DTG452" s="330"/>
      <c r="DTH452" s="330"/>
      <c r="DTI452" s="330"/>
      <c r="DTJ452" s="330"/>
      <c r="DTK452" s="330"/>
      <c r="DTL452" s="330"/>
      <c r="DTM452" s="330"/>
      <c r="DTN452" s="330"/>
      <c r="DTO452" s="330"/>
      <c r="DTP452" s="330"/>
      <c r="DTQ452" s="330"/>
      <c r="DTR452" s="330"/>
      <c r="DTS452" s="330"/>
      <c r="DTT452" s="330"/>
      <c r="DTU452" s="330"/>
      <c r="DTV452" s="330"/>
      <c r="DTW452" s="330"/>
      <c r="DTX452" s="330"/>
      <c r="DTY452" s="330"/>
      <c r="DTZ452" s="330"/>
      <c r="DUA452" s="330"/>
      <c r="DUB452" s="330"/>
      <c r="DUC452" s="330"/>
      <c r="DUD452" s="330"/>
      <c r="DUE452" s="330"/>
      <c r="DUF452" s="330"/>
      <c r="DUG452" s="330"/>
      <c r="DUH452" s="330"/>
      <c r="DUI452" s="330"/>
      <c r="DUJ452" s="330"/>
      <c r="DUK452" s="330"/>
      <c r="DUL452" s="330"/>
      <c r="DUM452" s="330"/>
      <c r="DUN452" s="330"/>
      <c r="DUO452" s="330"/>
      <c r="DUP452" s="330"/>
      <c r="DUQ452" s="330"/>
      <c r="DUR452" s="330"/>
      <c r="DUS452" s="330"/>
      <c r="DUT452" s="330"/>
      <c r="DUU452" s="330"/>
      <c r="DUV452" s="330"/>
      <c r="DUW452" s="330"/>
      <c r="DUX452" s="330"/>
      <c r="DUY452" s="330"/>
      <c r="DUZ452" s="330"/>
      <c r="DVA452" s="330"/>
      <c r="DVB452" s="330"/>
      <c r="DVC452" s="330"/>
      <c r="DVD452" s="330"/>
      <c r="DVE452" s="330"/>
      <c r="DVF452" s="330"/>
      <c r="DVG452" s="330"/>
      <c r="DVH452" s="330"/>
      <c r="DVI452" s="330"/>
      <c r="DVJ452" s="330"/>
      <c r="DVK452" s="330"/>
      <c r="DVL452" s="330"/>
      <c r="DVM452" s="330"/>
      <c r="DVN452" s="330"/>
      <c r="DVO452" s="330"/>
      <c r="DVP452" s="330"/>
      <c r="DVQ452" s="330"/>
      <c r="DVR452" s="330"/>
      <c r="DVS452" s="330"/>
      <c r="DVT452" s="330"/>
      <c r="DVU452" s="330"/>
      <c r="DVV452" s="330"/>
      <c r="DVW452" s="330"/>
      <c r="DVX452" s="330"/>
      <c r="DVY452" s="330"/>
      <c r="DVZ452" s="330"/>
      <c r="DWA452" s="330"/>
      <c r="DWB452" s="330"/>
      <c r="DWC452" s="330"/>
      <c r="DWD452" s="330"/>
      <c r="DWE452" s="330"/>
      <c r="DWF452" s="330"/>
      <c r="DWG452" s="330"/>
      <c r="DWH452" s="330"/>
      <c r="DWI452" s="330"/>
      <c r="DWJ452" s="330"/>
      <c r="DWK452" s="330"/>
      <c r="DWL452" s="330"/>
      <c r="DWM452" s="330"/>
      <c r="DWN452" s="330"/>
      <c r="DWO452" s="330"/>
      <c r="DWP452" s="330"/>
      <c r="DWQ452" s="330"/>
      <c r="DWR452" s="330"/>
      <c r="DWS452" s="330"/>
      <c r="DWT452" s="330"/>
      <c r="DWU452" s="330"/>
      <c r="DWV452" s="330"/>
      <c r="DWW452" s="330"/>
      <c r="DWX452" s="330"/>
      <c r="DWY452" s="330"/>
      <c r="DWZ452" s="330"/>
      <c r="DXA452" s="330"/>
      <c r="DXB452" s="330"/>
      <c r="DXC452" s="330"/>
      <c r="DXD452" s="330"/>
      <c r="DXE452" s="330"/>
      <c r="DXF452" s="330"/>
      <c r="DXG452" s="330"/>
      <c r="DXH452" s="330"/>
      <c r="DXI452" s="330"/>
      <c r="DXJ452" s="330"/>
      <c r="DXK452" s="330"/>
      <c r="DXL452" s="330"/>
      <c r="DXM452" s="330"/>
      <c r="DXN452" s="330"/>
      <c r="DXO452" s="330"/>
      <c r="DXP452" s="330"/>
      <c r="DXQ452" s="330"/>
      <c r="DXR452" s="330"/>
      <c r="DXS452" s="330"/>
      <c r="DXT452" s="330"/>
      <c r="DXU452" s="330"/>
      <c r="DXV452" s="330"/>
      <c r="DXW452" s="330"/>
      <c r="DXX452" s="330"/>
      <c r="DXY452" s="330"/>
      <c r="DXZ452" s="330"/>
      <c r="DYA452" s="330"/>
      <c r="DYB452" s="330"/>
      <c r="DYC452" s="330"/>
      <c r="DYD452" s="330"/>
      <c r="DYE452" s="330"/>
      <c r="DYF452" s="330"/>
      <c r="DYG452" s="330"/>
      <c r="DYH452" s="330"/>
      <c r="DYI452" s="330"/>
      <c r="DYJ452" s="330"/>
      <c r="DYK452" s="330"/>
      <c r="DYL452" s="330"/>
      <c r="DYM452" s="330"/>
      <c r="DYN452" s="330"/>
      <c r="DYO452" s="330"/>
      <c r="DYP452" s="330"/>
      <c r="DYQ452" s="330"/>
      <c r="DYR452" s="330"/>
      <c r="DYS452" s="330"/>
      <c r="DYT452" s="330"/>
      <c r="DYU452" s="330"/>
      <c r="DYV452" s="330"/>
      <c r="DYW452" s="330"/>
      <c r="DYX452" s="330"/>
      <c r="DYY452" s="330"/>
      <c r="DYZ452" s="330"/>
      <c r="DZA452" s="330"/>
      <c r="DZB452" s="330"/>
      <c r="DZC452" s="330"/>
      <c r="DZD452" s="330"/>
      <c r="DZE452" s="330"/>
      <c r="DZF452" s="330"/>
      <c r="DZG452" s="330"/>
      <c r="DZH452" s="330"/>
      <c r="DZI452" s="330"/>
      <c r="DZJ452" s="330"/>
      <c r="DZK452" s="330"/>
      <c r="DZL452" s="330"/>
      <c r="DZM452" s="330"/>
      <c r="DZN452" s="330"/>
      <c r="DZO452" s="330"/>
      <c r="DZP452" s="330"/>
      <c r="DZQ452" s="330"/>
      <c r="DZR452" s="330"/>
      <c r="DZS452" s="330"/>
      <c r="DZT452" s="330"/>
      <c r="DZU452" s="330"/>
      <c r="DZV452" s="330"/>
      <c r="DZW452" s="330"/>
      <c r="DZX452" s="330"/>
      <c r="DZY452" s="330"/>
      <c r="DZZ452" s="330"/>
      <c r="EAA452" s="330"/>
      <c r="EAB452" s="330"/>
      <c r="EAC452" s="330"/>
      <c r="EAD452" s="330"/>
      <c r="EAE452" s="330"/>
      <c r="EAF452" s="330"/>
      <c r="EAG452" s="330"/>
      <c r="EAH452" s="330"/>
      <c r="EAI452" s="330"/>
      <c r="EAJ452" s="330"/>
      <c r="EAK452" s="330"/>
      <c r="EAL452" s="330"/>
      <c r="EAM452" s="330"/>
      <c r="EAN452" s="330"/>
      <c r="EAO452" s="330"/>
      <c r="EAP452" s="330"/>
      <c r="EAQ452" s="330"/>
      <c r="EAR452" s="330"/>
      <c r="EAS452" s="330"/>
      <c r="EAT452" s="330"/>
      <c r="EAU452" s="330"/>
      <c r="EAV452" s="330"/>
      <c r="EAW452" s="330"/>
      <c r="EAX452" s="330"/>
      <c r="EAY452" s="330"/>
      <c r="EAZ452" s="330"/>
      <c r="EBA452" s="330"/>
      <c r="EBB452" s="330"/>
      <c r="EBC452" s="330"/>
      <c r="EBD452" s="330"/>
      <c r="EBE452" s="330"/>
      <c r="EBF452" s="330"/>
      <c r="EBG452" s="330"/>
      <c r="EBH452" s="330"/>
      <c r="EBI452" s="330"/>
      <c r="EBJ452" s="330"/>
      <c r="EBK452" s="330"/>
      <c r="EBL452" s="330"/>
      <c r="EBM452" s="330"/>
      <c r="EBN452" s="330"/>
      <c r="EBO452" s="330"/>
      <c r="EBP452" s="330"/>
      <c r="EBQ452" s="330"/>
      <c r="EBR452" s="330"/>
      <c r="EBS452" s="330"/>
      <c r="EBT452" s="330"/>
      <c r="EBU452" s="330"/>
      <c r="EBV452" s="330"/>
      <c r="EBW452" s="330"/>
      <c r="EBX452" s="330"/>
      <c r="EBY452" s="330"/>
      <c r="EBZ452" s="330"/>
      <c r="ECA452" s="330"/>
      <c r="ECB452" s="330"/>
      <c r="ECC452" s="330"/>
      <c r="ECD452" s="330"/>
      <c r="ECE452" s="330"/>
      <c r="ECF452" s="330"/>
      <c r="ECG452" s="330"/>
      <c r="ECH452" s="330"/>
      <c r="ECI452" s="330"/>
      <c r="ECJ452" s="330"/>
      <c r="ECK452" s="330"/>
      <c r="ECL452" s="330"/>
      <c r="ECM452" s="330"/>
      <c r="ECN452" s="330"/>
      <c r="ECO452" s="330"/>
      <c r="ECP452" s="330"/>
      <c r="ECQ452" s="330"/>
      <c r="ECR452" s="330"/>
      <c r="ECS452" s="330"/>
      <c r="ECT452" s="330"/>
      <c r="ECU452" s="330"/>
      <c r="ECV452" s="330"/>
      <c r="ECW452" s="330"/>
      <c r="ECX452" s="330"/>
      <c r="ECY452" s="330"/>
      <c r="ECZ452" s="330"/>
      <c r="EDA452" s="330"/>
      <c r="EDB452" s="330"/>
      <c r="EDC452" s="330"/>
      <c r="EDD452" s="330"/>
      <c r="EDE452" s="330"/>
      <c r="EDF452" s="330"/>
      <c r="EDG452" s="330"/>
      <c r="EDH452" s="330"/>
      <c r="EDI452" s="330"/>
      <c r="EDJ452" s="330"/>
      <c r="EDK452" s="330"/>
      <c r="EDL452" s="330"/>
      <c r="EDM452" s="330"/>
      <c r="EDN452" s="330"/>
      <c r="EDO452" s="330"/>
      <c r="EDP452" s="330"/>
      <c r="EDQ452" s="330"/>
      <c r="EDR452" s="330"/>
      <c r="EDS452" s="330"/>
      <c r="EDT452" s="330"/>
      <c r="EDU452" s="330"/>
      <c r="EDV452" s="330"/>
      <c r="EDW452" s="330"/>
      <c r="EDX452" s="330"/>
      <c r="EDY452" s="330"/>
      <c r="EDZ452" s="330"/>
      <c r="EEA452" s="330"/>
      <c r="EEB452" s="330"/>
      <c r="EEC452" s="330"/>
      <c r="EED452" s="330"/>
      <c r="EEE452" s="330"/>
      <c r="EEF452" s="330"/>
      <c r="EEG452" s="330"/>
      <c r="EEH452" s="330"/>
      <c r="EEI452" s="330"/>
      <c r="EEJ452" s="330"/>
      <c r="EEK452" s="330"/>
      <c r="EEL452" s="330"/>
      <c r="EEM452" s="330"/>
      <c r="EEN452" s="330"/>
      <c r="EEO452" s="330"/>
      <c r="EEP452" s="330"/>
      <c r="EEQ452" s="330"/>
      <c r="EER452" s="330"/>
      <c r="EES452" s="330"/>
      <c r="EET452" s="330"/>
      <c r="EEU452" s="330"/>
      <c r="EEV452" s="330"/>
      <c r="EEW452" s="330"/>
      <c r="EEX452" s="330"/>
      <c r="EEY452" s="330"/>
      <c r="EEZ452" s="330"/>
      <c r="EFA452" s="330"/>
      <c r="EFB452" s="330"/>
      <c r="EFC452" s="330"/>
      <c r="EFD452" s="330"/>
      <c r="EFE452" s="330"/>
      <c r="EFF452" s="330"/>
      <c r="EFG452" s="330"/>
      <c r="EFH452" s="330"/>
      <c r="EFI452" s="330"/>
      <c r="EFJ452" s="330"/>
      <c r="EFK452" s="330"/>
      <c r="EFL452" s="330"/>
      <c r="EFM452" s="330"/>
      <c r="EFN452" s="330"/>
      <c r="EFO452" s="330"/>
      <c r="EFP452" s="330"/>
      <c r="EFQ452" s="330"/>
      <c r="EFR452" s="330"/>
      <c r="EFS452" s="330"/>
      <c r="EFT452" s="330"/>
      <c r="EFU452" s="330"/>
      <c r="EFV452" s="330"/>
      <c r="EFW452" s="330"/>
      <c r="EFX452" s="330"/>
      <c r="EFY452" s="330"/>
      <c r="EFZ452" s="330"/>
      <c r="EGA452" s="330"/>
      <c r="EGB452" s="330"/>
      <c r="EGC452" s="330"/>
      <c r="EGD452" s="330"/>
      <c r="EGE452" s="330"/>
      <c r="EGF452" s="330"/>
      <c r="EGG452" s="330"/>
      <c r="EGH452" s="330"/>
      <c r="EGI452" s="330"/>
      <c r="EGJ452" s="330"/>
      <c r="EGK452" s="330"/>
      <c r="EGL452" s="330"/>
      <c r="EGM452" s="330"/>
      <c r="EGN452" s="330"/>
      <c r="EGO452" s="330"/>
      <c r="EGP452" s="330"/>
      <c r="EGQ452" s="330"/>
      <c r="EGR452" s="330"/>
      <c r="EGS452" s="330"/>
      <c r="EGT452" s="330"/>
      <c r="EGU452" s="330"/>
      <c r="EGV452" s="330"/>
      <c r="EGW452" s="330"/>
      <c r="EGX452" s="330"/>
      <c r="EGY452" s="330"/>
      <c r="EGZ452" s="330"/>
      <c r="EHA452" s="330"/>
      <c r="EHB452" s="330"/>
      <c r="EHC452" s="330"/>
      <c r="EHD452" s="330"/>
      <c r="EHE452" s="330"/>
      <c r="EHF452" s="330"/>
      <c r="EHG452" s="330"/>
      <c r="EHH452" s="330"/>
      <c r="EHI452" s="330"/>
      <c r="EHJ452" s="330"/>
      <c r="EHK452" s="330"/>
      <c r="EHL452" s="330"/>
      <c r="EHM452" s="330"/>
      <c r="EHN452" s="330"/>
      <c r="EHO452" s="330"/>
      <c r="EHP452" s="330"/>
      <c r="EHQ452" s="330"/>
      <c r="EHR452" s="330"/>
      <c r="EHS452" s="330"/>
      <c r="EHT452" s="330"/>
      <c r="EHU452" s="330"/>
      <c r="EHV452" s="330"/>
      <c r="EHW452" s="330"/>
      <c r="EHX452" s="330"/>
      <c r="EHY452" s="330"/>
      <c r="EHZ452" s="330"/>
      <c r="EIA452" s="330"/>
      <c r="EIB452" s="330"/>
      <c r="EIC452" s="330"/>
      <c r="EID452" s="330"/>
      <c r="EIE452" s="330"/>
      <c r="EIF452" s="330"/>
      <c r="EIG452" s="330"/>
      <c r="EIH452" s="330"/>
      <c r="EII452" s="330"/>
      <c r="EIJ452" s="330"/>
      <c r="EIK452" s="330"/>
      <c r="EIL452" s="330"/>
      <c r="EIM452" s="330"/>
      <c r="EIN452" s="330"/>
      <c r="EIO452" s="330"/>
      <c r="EIP452" s="330"/>
      <c r="EIQ452" s="330"/>
      <c r="EIR452" s="330"/>
      <c r="EIS452" s="330"/>
      <c r="EIT452" s="330"/>
      <c r="EIU452" s="330"/>
      <c r="EIV452" s="330"/>
      <c r="EIW452" s="330"/>
      <c r="EIX452" s="330"/>
      <c r="EIY452" s="330"/>
      <c r="EIZ452" s="330"/>
      <c r="EJA452" s="330"/>
      <c r="EJB452" s="330"/>
      <c r="EJC452" s="330"/>
      <c r="EJD452" s="330"/>
      <c r="EJE452" s="330"/>
      <c r="EJF452" s="330"/>
      <c r="EJG452" s="330"/>
      <c r="EJH452" s="330"/>
      <c r="EJI452" s="330"/>
      <c r="EJJ452" s="330"/>
      <c r="EJK452" s="330"/>
      <c r="EJL452" s="330"/>
      <c r="EJM452" s="330"/>
      <c r="EJN452" s="330"/>
      <c r="EJO452" s="330"/>
      <c r="EJP452" s="330"/>
      <c r="EJQ452" s="330"/>
      <c r="EJR452" s="330"/>
      <c r="EJS452" s="330"/>
      <c r="EJT452" s="330"/>
      <c r="EJU452" s="330"/>
      <c r="EJV452" s="330"/>
      <c r="EJW452" s="330"/>
      <c r="EJX452" s="330"/>
      <c r="EJY452" s="330"/>
      <c r="EJZ452" s="330"/>
      <c r="EKA452" s="330"/>
      <c r="EKB452" s="330"/>
      <c r="EKC452" s="330"/>
      <c r="EKD452" s="330"/>
      <c r="EKE452" s="330"/>
      <c r="EKF452" s="330"/>
      <c r="EKG452" s="330"/>
      <c r="EKH452" s="330"/>
      <c r="EKI452" s="330"/>
      <c r="EKJ452" s="330"/>
      <c r="EKK452" s="330"/>
      <c r="EKL452" s="330"/>
      <c r="EKM452" s="330"/>
      <c r="EKN452" s="330"/>
      <c r="EKO452" s="330"/>
      <c r="EKP452" s="330"/>
      <c r="EKQ452" s="330"/>
      <c r="EKR452" s="330"/>
      <c r="EKS452" s="330"/>
      <c r="EKT452" s="330"/>
      <c r="EKU452" s="330"/>
      <c r="EKV452" s="330"/>
      <c r="EKW452" s="330"/>
      <c r="EKX452" s="330"/>
      <c r="EKY452" s="330"/>
      <c r="EKZ452" s="330"/>
      <c r="ELA452" s="330"/>
      <c r="ELB452" s="330"/>
      <c r="ELC452" s="330"/>
      <c r="ELD452" s="330"/>
      <c r="ELE452" s="330"/>
      <c r="ELF452" s="330"/>
      <c r="ELG452" s="330"/>
      <c r="ELH452" s="330"/>
      <c r="ELI452" s="330"/>
      <c r="ELJ452" s="330"/>
      <c r="ELK452" s="330"/>
      <c r="ELL452" s="330"/>
      <c r="ELM452" s="330"/>
      <c r="ELN452" s="330"/>
      <c r="ELO452" s="330"/>
      <c r="ELP452" s="330"/>
      <c r="ELQ452" s="330"/>
      <c r="ELR452" s="330"/>
      <c r="ELS452" s="330"/>
      <c r="ELT452" s="330"/>
      <c r="ELU452" s="330"/>
      <c r="ELV452" s="330"/>
      <c r="ELW452" s="330"/>
      <c r="ELX452" s="330"/>
      <c r="ELY452" s="330"/>
      <c r="ELZ452" s="330"/>
      <c r="EMA452" s="330"/>
      <c r="EMB452" s="330"/>
      <c r="EMC452" s="330"/>
      <c r="EMD452" s="330"/>
      <c r="EME452" s="330"/>
      <c r="EMF452" s="330"/>
      <c r="EMG452" s="330"/>
      <c r="EMH452" s="330"/>
      <c r="EMI452" s="330"/>
      <c r="EMJ452" s="330"/>
      <c r="EMK452" s="330"/>
      <c r="EML452" s="330"/>
      <c r="EMM452" s="330"/>
      <c r="EMN452" s="330"/>
      <c r="EMO452" s="330"/>
      <c r="EMP452" s="330"/>
      <c r="EMQ452" s="330"/>
      <c r="EMR452" s="330"/>
      <c r="EMS452" s="330"/>
      <c r="EMT452" s="330"/>
      <c r="EMU452" s="330"/>
      <c r="EMV452" s="330"/>
      <c r="EMW452" s="330"/>
      <c r="EMX452" s="330"/>
      <c r="EMY452" s="330"/>
      <c r="EMZ452" s="330"/>
      <c r="ENA452" s="330"/>
      <c r="ENB452" s="330"/>
      <c r="ENC452" s="330"/>
      <c r="END452" s="330"/>
      <c r="ENE452" s="330"/>
      <c r="ENF452" s="330"/>
      <c r="ENG452" s="330"/>
      <c r="ENH452" s="330"/>
      <c r="ENI452" s="330"/>
      <c r="ENJ452" s="330"/>
      <c r="ENK452" s="330"/>
      <c r="ENL452" s="330"/>
      <c r="ENM452" s="330"/>
      <c r="ENN452" s="330"/>
      <c r="ENO452" s="330"/>
      <c r="ENP452" s="330"/>
      <c r="ENQ452" s="330"/>
      <c r="ENR452" s="330"/>
      <c r="ENS452" s="330"/>
      <c r="ENT452" s="330"/>
      <c r="ENU452" s="330"/>
      <c r="ENV452" s="330"/>
      <c r="ENW452" s="330"/>
      <c r="ENX452" s="330"/>
      <c r="ENY452" s="330"/>
      <c r="ENZ452" s="330"/>
      <c r="EOA452" s="330"/>
      <c r="EOB452" s="330"/>
      <c r="EOC452" s="330"/>
      <c r="EOD452" s="330"/>
      <c r="EOE452" s="330"/>
      <c r="EOF452" s="330"/>
      <c r="EOG452" s="330"/>
      <c r="EOH452" s="330"/>
      <c r="EOI452" s="330"/>
      <c r="EOJ452" s="330"/>
      <c r="EOK452" s="330"/>
      <c r="EOL452" s="330"/>
      <c r="EOM452" s="330"/>
      <c r="EON452" s="330"/>
      <c r="EOO452" s="330"/>
      <c r="EOP452" s="330"/>
      <c r="EOQ452" s="330"/>
      <c r="EOR452" s="330"/>
      <c r="EOS452" s="330"/>
      <c r="EOT452" s="330"/>
      <c r="EOU452" s="330"/>
      <c r="EOV452" s="330"/>
      <c r="EOW452" s="330"/>
      <c r="EOX452" s="330"/>
      <c r="EOY452" s="330"/>
      <c r="EOZ452" s="330"/>
      <c r="EPA452" s="330"/>
      <c r="EPB452" s="330"/>
      <c r="EPC452" s="330"/>
      <c r="EPD452" s="330"/>
      <c r="EPE452" s="330"/>
      <c r="EPF452" s="330"/>
      <c r="EPG452" s="330"/>
      <c r="EPH452" s="330"/>
      <c r="EPI452" s="330"/>
      <c r="EPJ452" s="330"/>
      <c r="EPK452" s="330"/>
      <c r="EPL452" s="330"/>
      <c r="EPM452" s="330"/>
      <c r="EPN452" s="330"/>
      <c r="EPO452" s="330"/>
      <c r="EPP452" s="330"/>
      <c r="EPQ452" s="330"/>
      <c r="EPR452" s="330"/>
      <c r="EPS452" s="330"/>
      <c r="EPT452" s="330"/>
      <c r="EPU452" s="330"/>
      <c r="EPV452" s="330"/>
      <c r="EPW452" s="330"/>
      <c r="EPX452" s="330"/>
      <c r="EPY452" s="330"/>
      <c r="EPZ452" s="330"/>
      <c r="EQA452" s="330"/>
      <c r="EQB452" s="330"/>
      <c r="EQC452" s="330"/>
      <c r="EQD452" s="330"/>
      <c r="EQE452" s="330"/>
      <c r="EQF452" s="330"/>
      <c r="EQG452" s="330"/>
      <c r="EQH452" s="330"/>
      <c r="EQI452" s="330"/>
      <c r="EQJ452" s="330"/>
      <c r="EQK452" s="330"/>
      <c r="EQL452" s="330"/>
      <c r="EQM452" s="330"/>
      <c r="EQN452" s="330"/>
      <c r="EQO452" s="330"/>
      <c r="EQP452" s="330"/>
      <c r="EQQ452" s="330"/>
      <c r="EQR452" s="330"/>
      <c r="EQS452" s="330"/>
      <c r="EQT452" s="330"/>
      <c r="EQU452" s="330"/>
      <c r="EQV452" s="330"/>
      <c r="EQW452" s="330"/>
      <c r="EQX452" s="330"/>
      <c r="EQY452" s="330"/>
      <c r="EQZ452" s="330"/>
      <c r="ERA452" s="330"/>
      <c r="ERB452" s="330"/>
      <c r="ERC452" s="330"/>
      <c r="ERD452" s="330"/>
      <c r="ERE452" s="330"/>
      <c r="ERF452" s="330"/>
      <c r="ERG452" s="330"/>
      <c r="ERH452" s="330"/>
      <c r="ERI452" s="330"/>
      <c r="ERJ452" s="330"/>
      <c r="ERK452" s="330"/>
      <c r="ERL452" s="330"/>
      <c r="ERM452" s="330"/>
      <c r="ERN452" s="330"/>
      <c r="ERO452" s="330"/>
      <c r="ERP452" s="330"/>
      <c r="ERQ452" s="330"/>
      <c r="ERR452" s="330"/>
      <c r="ERS452" s="330"/>
      <c r="ERT452" s="330"/>
      <c r="ERU452" s="330"/>
      <c r="ERV452" s="330"/>
      <c r="ERW452" s="330"/>
      <c r="ERX452" s="330"/>
      <c r="ERY452" s="330"/>
      <c r="ERZ452" s="330"/>
      <c r="ESA452" s="330"/>
      <c r="ESB452" s="330"/>
      <c r="ESC452" s="330"/>
      <c r="ESD452" s="330"/>
      <c r="ESE452" s="330"/>
      <c r="ESF452" s="330"/>
      <c r="ESG452" s="330"/>
      <c r="ESH452" s="330"/>
      <c r="ESI452" s="330"/>
      <c r="ESJ452" s="330"/>
      <c r="ESK452" s="330"/>
      <c r="ESL452" s="330"/>
      <c r="ESM452" s="330"/>
      <c r="ESN452" s="330"/>
      <c r="ESO452" s="330"/>
      <c r="ESP452" s="330"/>
      <c r="ESQ452" s="330"/>
      <c r="ESR452" s="330"/>
      <c r="ESS452" s="330"/>
      <c r="EST452" s="330"/>
      <c r="ESU452" s="330"/>
      <c r="ESV452" s="330"/>
      <c r="ESW452" s="330"/>
      <c r="ESX452" s="330"/>
      <c r="ESY452" s="330"/>
      <c r="ESZ452" s="330"/>
      <c r="ETA452" s="330"/>
      <c r="ETB452" s="330"/>
      <c r="ETC452" s="330"/>
      <c r="ETD452" s="330"/>
      <c r="ETE452" s="330"/>
      <c r="ETF452" s="330"/>
      <c r="ETG452" s="330"/>
      <c r="ETH452" s="330"/>
      <c r="ETI452" s="330"/>
      <c r="ETJ452" s="330"/>
      <c r="ETK452" s="330"/>
      <c r="ETL452" s="330"/>
      <c r="ETM452" s="330"/>
      <c r="ETN452" s="330"/>
      <c r="ETO452" s="330"/>
      <c r="ETP452" s="330"/>
      <c r="ETQ452" s="330"/>
      <c r="ETR452" s="330"/>
      <c r="ETS452" s="330"/>
      <c r="ETT452" s="330"/>
      <c r="ETU452" s="330"/>
      <c r="ETV452" s="330"/>
      <c r="ETW452" s="330"/>
      <c r="ETX452" s="330"/>
      <c r="ETY452" s="330"/>
      <c r="ETZ452" s="330"/>
      <c r="EUA452" s="330"/>
      <c r="EUB452" s="330"/>
      <c r="EUC452" s="330"/>
      <c r="EUD452" s="330"/>
      <c r="EUE452" s="330"/>
      <c r="EUF452" s="330"/>
      <c r="EUG452" s="330"/>
      <c r="EUH452" s="330"/>
      <c r="EUI452" s="330"/>
      <c r="EUJ452" s="330"/>
      <c r="EUK452" s="330"/>
      <c r="EUL452" s="330"/>
      <c r="EUM452" s="330"/>
      <c r="EUN452" s="330"/>
      <c r="EUO452" s="330"/>
      <c r="EUP452" s="330"/>
      <c r="EUQ452" s="330"/>
      <c r="EUR452" s="330"/>
      <c r="EUS452" s="330"/>
      <c r="EUT452" s="330"/>
      <c r="EUU452" s="330"/>
      <c r="EUV452" s="330"/>
      <c r="EUW452" s="330"/>
      <c r="EUX452" s="330"/>
      <c r="EUY452" s="330"/>
      <c r="EUZ452" s="330"/>
      <c r="EVA452" s="330"/>
      <c r="EVB452" s="330"/>
      <c r="EVC452" s="330"/>
      <c r="EVD452" s="330"/>
      <c r="EVE452" s="330"/>
      <c r="EVF452" s="330"/>
      <c r="EVG452" s="330"/>
      <c r="EVH452" s="330"/>
      <c r="EVI452" s="330"/>
      <c r="EVJ452" s="330"/>
      <c r="EVK452" s="330"/>
      <c r="EVL452" s="330"/>
      <c r="EVM452" s="330"/>
      <c r="EVN452" s="330"/>
      <c r="EVO452" s="330"/>
      <c r="EVP452" s="330"/>
      <c r="EVQ452" s="330"/>
      <c r="EVR452" s="330"/>
      <c r="EVS452" s="330"/>
      <c r="EVT452" s="330"/>
      <c r="EVU452" s="330"/>
      <c r="EVV452" s="330"/>
      <c r="EVW452" s="330"/>
      <c r="EVX452" s="330"/>
      <c r="EVY452" s="330"/>
      <c r="EVZ452" s="330"/>
      <c r="EWA452" s="330"/>
      <c r="EWB452" s="330"/>
      <c r="EWC452" s="330"/>
      <c r="EWD452" s="330"/>
      <c r="EWE452" s="330"/>
      <c r="EWF452" s="330"/>
      <c r="EWG452" s="330"/>
      <c r="EWH452" s="330"/>
      <c r="EWI452" s="330"/>
      <c r="EWJ452" s="330"/>
      <c r="EWK452" s="330"/>
      <c r="EWL452" s="330"/>
      <c r="EWM452" s="330"/>
      <c r="EWN452" s="330"/>
      <c r="EWO452" s="330"/>
      <c r="EWP452" s="330"/>
      <c r="EWQ452" s="330"/>
      <c r="EWR452" s="330"/>
      <c r="EWS452" s="330"/>
      <c r="EWT452" s="330"/>
      <c r="EWU452" s="330"/>
      <c r="EWV452" s="330"/>
      <c r="EWW452" s="330"/>
      <c r="EWX452" s="330"/>
      <c r="EWY452" s="330"/>
      <c r="EWZ452" s="330"/>
      <c r="EXA452" s="330"/>
      <c r="EXB452" s="330"/>
      <c r="EXC452" s="330"/>
      <c r="EXD452" s="330"/>
      <c r="EXE452" s="330"/>
      <c r="EXF452" s="330"/>
      <c r="EXG452" s="330"/>
      <c r="EXH452" s="330"/>
      <c r="EXI452" s="330"/>
      <c r="EXJ452" s="330"/>
      <c r="EXK452" s="330"/>
      <c r="EXL452" s="330"/>
      <c r="EXM452" s="330"/>
      <c r="EXN452" s="330"/>
      <c r="EXO452" s="330"/>
      <c r="EXP452" s="330"/>
      <c r="EXQ452" s="330"/>
      <c r="EXR452" s="330"/>
      <c r="EXS452" s="330"/>
      <c r="EXT452" s="330"/>
      <c r="EXU452" s="330"/>
      <c r="EXV452" s="330"/>
      <c r="EXW452" s="330"/>
      <c r="EXX452" s="330"/>
      <c r="EXY452" s="330"/>
      <c r="EXZ452" s="330"/>
      <c r="EYA452" s="330"/>
      <c r="EYB452" s="330"/>
      <c r="EYC452" s="330"/>
      <c r="EYD452" s="330"/>
      <c r="EYE452" s="330"/>
      <c r="EYF452" s="330"/>
      <c r="EYG452" s="330"/>
      <c r="EYH452" s="330"/>
      <c r="EYI452" s="330"/>
      <c r="EYJ452" s="330"/>
      <c r="EYK452" s="330"/>
      <c r="EYL452" s="330"/>
      <c r="EYM452" s="330"/>
      <c r="EYN452" s="330"/>
      <c r="EYO452" s="330"/>
      <c r="EYP452" s="330"/>
      <c r="EYQ452" s="330"/>
      <c r="EYR452" s="330"/>
      <c r="EYS452" s="330"/>
      <c r="EYT452" s="330"/>
      <c r="EYU452" s="330"/>
      <c r="EYV452" s="330"/>
      <c r="EYW452" s="330"/>
      <c r="EYX452" s="330"/>
      <c r="EYY452" s="330"/>
      <c r="EYZ452" s="330"/>
      <c r="EZA452" s="330"/>
      <c r="EZB452" s="330"/>
      <c r="EZC452" s="330"/>
      <c r="EZD452" s="330"/>
      <c r="EZE452" s="330"/>
      <c r="EZF452" s="330"/>
      <c r="EZG452" s="330"/>
      <c r="EZH452" s="330"/>
      <c r="EZI452" s="330"/>
      <c r="EZJ452" s="330"/>
      <c r="EZK452" s="330"/>
      <c r="EZL452" s="330"/>
      <c r="EZM452" s="330"/>
      <c r="EZN452" s="330"/>
      <c r="EZO452" s="330"/>
      <c r="EZP452" s="330"/>
      <c r="EZQ452" s="330"/>
      <c r="EZR452" s="330"/>
      <c r="EZS452" s="330"/>
      <c r="EZT452" s="330"/>
      <c r="EZU452" s="330"/>
      <c r="EZV452" s="330"/>
      <c r="EZW452" s="330"/>
      <c r="EZX452" s="330"/>
      <c r="EZY452" s="330"/>
      <c r="EZZ452" s="330"/>
      <c r="FAA452" s="330"/>
      <c r="FAB452" s="330"/>
      <c r="FAC452" s="330"/>
      <c r="FAD452" s="330"/>
      <c r="FAE452" s="330"/>
      <c r="FAF452" s="330"/>
      <c r="FAG452" s="330"/>
      <c r="FAH452" s="330"/>
      <c r="FAI452" s="330"/>
      <c r="FAJ452" s="330"/>
      <c r="FAK452" s="330"/>
      <c r="FAL452" s="330"/>
      <c r="FAM452" s="330"/>
      <c r="FAN452" s="330"/>
      <c r="FAO452" s="330"/>
      <c r="FAP452" s="330"/>
      <c r="FAQ452" s="330"/>
      <c r="FAR452" s="330"/>
      <c r="FAS452" s="330"/>
      <c r="FAT452" s="330"/>
      <c r="FAU452" s="330"/>
      <c r="FAV452" s="330"/>
      <c r="FAW452" s="330"/>
      <c r="FAX452" s="330"/>
      <c r="FAY452" s="330"/>
      <c r="FAZ452" s="330"/>
      <c r="FBA452" s="330"/>
      <c r="FBB452" s="330"/>
      <c r="FBC452" s="330"/>
      <c r="FBD452" s="330"/>
      <c r="FBE452" s="330"/>
      <c r="FBF452" s="330"/>
      <c r="FBG452" s="330"/>
      <c r="FBH452" s="330"/>
      <c r="FBI452" s="330"/>
      <c r="FBJ452" s="330"/>
      <c r="FBK452" s="330"/>
      <c r="FBL452" s="330"/>
      <c r="FBM452" s="330"/>
      <c r="FBN452" s="330"/>
      <c r="FBO452" s="330"/>
      <c r="FBP452" s="330"/>
      <c r="FBQ452" s="330"/>
      <c r="FBR452" s="330"/>
      <c r="FBS452" s="330"/>
      <c r="FBT452" s="330"/>
      <c r="FBU452" s="330"/>
      <c r="FBV452" s="330"/>
      <c r="FBW452" s="330"/>
      <c r="FBX452" s="330"/>
      <c r="FBY452" s="330"/>
      <c r="FBZ452" s="330"/>
      <c r="FCA452" s="330"/>
      <c r="FCB452" s="330"/>
      <c r="FCC452" s="330"/>
      <c r="FCD452" s="330"/>
      <c r="FCE452" s="330"/>
      <c r="FCF452" s="330"/>
      <c r="FCG452" s="330"/>
      <c r="FCH452" s="330"/>
      <c r="FCI452" s="330"/>
      <c r="FCJ452" s="330"/>
      <c r="FCK452" s="330"/>
      <c r="FCL452" s="330"/>
      <c r="FCM452" s="330"/>
      <c r="FCN452" s="330"/>
      <c r="FCO452" s="330"/>
      <c r="FCP452" s="330"/>
      <c r="FCQ452" s="330"/>
      <c r="FCR452" s="330"/>
      <c r="FCS452" s="330"/>
      <c r="FCT452" s="330"/>
      <c r="FCU452" s="330"/>
      <c r="FCV452" s="330"/>
      <c r="FCW452" s="330"/>
      <c r="FCX452" s="330"/>
      <c r="FCY452" s="330"/>
      <c r="FCZ452" s="330"/>
      <c r="FDA452" s="330"/>
      <c r="FDB452" s="330"/>
      <c r="FDC452" s="330"/>
      <c r="FDD452" s="330"/>
      <c r="FDE452" s="330"/>
      <c r="FDF452" s="330"/>
      <c r="FDG452" s="330"/>
      <c r="FDH452" s="330"/>
      <c r="FDI452" s="330"/>
      <c r="FDJ452" s="330"/>
      <c r="FDK452" s="330"/>
      <c r="FDL452" s="330"/>
      <c r="FDM452" s="330"/>
      <c r="FDN452" s="330"/>
      <c r="FDO452" s="330"/>
      <c r="FDP452" s="330"/>
      <c r="FDQ452" s="330"/>
      <c r="FDR452" s="330"/>
      <c r="FDS452" s="330"/>
      <c r="FDT452" s="330"/>
      <c r="FDU452" s="330"/>
      <c r="FDV452" s="330"/>
      <c r="FDW452" s="330"/>
      <c r="FDX452" s="330"/>
      <c r="FDY452" s="330"/>
      <c r="FDZ452" s="330"/>
      <c r="FEA452" s="330"/>
      <c r="FEB452" s="330"/>
      <c r="FEC452" s="330"/>
      <c r="FED452" s="330"/>
      <c r="FEE452" s="330"/>
      <c r="FEF452" s="330"/>
      <c r="FEG452" s="330"/>
      <c r="FEH452" s="330"/>
      <c r="FEI452" s="330"/>
      <c r="FEJ452" s="330"/>
      <c r="FEK452" s="330"/>
      <c r="FEL452" s="330"/>
      <c r="FEM452" s="330"/>
      <c r="FEN452" s="330"/>
      <c r="FEO452" s="330"/>
      <c r="FEP452" s="330"/>
      <c r="FEQ452" s="330"/>
      <c r="FER452" s="330"/>
      <c r="FES452" s="330"/>
      <c r="FET452" s="330"/>
      <c r="FEU452" s="330"/>
      <c r="FEV452" s="330"/>
      <c r="FEW452" s="330"/>
      <c r="FEX452" s="330"/>
      <c r="FEY452" s="330"/>
      <c r="FEZ452" s="330"/>
      <c r="FFA452" s="330"/>
      <c r="FFB452" s="330"/>
      <c r="FFC452" s="330"/>
      <c r="FFD452" s="330"/>
      <c r="FFE452" s="330"/>
      <c r="FFF452" s="330"/>
      <c r="FFG452" s="330"/>
      <c r="FFH452" s="330"/>
      <c r="FFI452" s="330"/>
      <c r="FFJ452" s="330"/>
      <c r="FFK452" s="330"/>
      <c r="FFL452" s="330"/>
      <c r="FFM452" s="330"/>
      <c r="FFN452" s="330"/>
      <c r="FFO452" s="330"/>
      <c r="FFP452" s="330"/>
      <c r="FFQ452" s="330"/>
      <c r="FFR452" s="330"/>
      <c r="FFS452" s="330"/>
      <c r="FFT452" s="330"/>
      <c r="FFU452" s="330"/>
      <c r="FFV452" s="330"/>
      <c r="FFW452" s="330"/>
      <c r="FFX452" s="330"/>
      <c r="FFY452" s="330"/>
      <c r="FFZ452" s="330"/>
      <c r="FGA452" s="330"/>
      <c r="FGB452" s="330"/>
      <c r="FGC452" s="330"/>
      <c r="FGD452" s="330"/>
      <c r="FGE452" s="330"/>
      <c r="FGF452" s="330"/>
      <c r="FGG452" s="330"/>
      <c r="FGH452" s="330"/>
      <c r="FGI452" s="330"/>
      <c r="FGJ452" s="330"/>
      <c r="FGK452" s="330"/>
      <c r="FGL452" s="330"/>
      <c r="FGM452" s="330"/>
      <c r="FGN452" s="330"/>
      <c r="FGO452" s="330"/>
      <c r="FGP452" s="330"/>
      <c r="FGQ452" s="330"/>
      <c r="FGR452" s="330"/>
      <c r="FGS452" s="330"/>
      <c r="FGT452" s="330"/>
      <c r="FGU452" s="330"/>
      <c r="FGV452" s="330"/>
      <c r="FGW452" s="330"/>
      <c r="FGX452" s="330"/>
      <c r="FGY452" s="330"/>
      <c r="FGZ452" s="330"/>
      <c r="FHA452" s="330"/>
      <c r="FHB452" s="330"/>
      <c r="FHC452" s="330"/>
      <c r="FHD452" s="330"/>
      <c r="FHE452" s="330"/>
      <c r="FHF452" s="330"/>
      <c r="FHG452" s="330"/>
      <c r="FHH452" s="330"/>
      <c r="FHI452" s="330"/>
      <c r="FHJ452" s="330"/>
      <c r="FHK452" s="330"/>
      <c r="FHL452" s="330"/>
      <c r="FHM452" s="330"/>
      <c r="FHN452" s="330"/>
      <c r="FHO452" s="330"/>
      <c r="FHP452" s="330"/>
      <c r="FHQ452" s="330"/>
      <c r="FHR452" s="330"/>
      <c r="FHS452" s="330"/>
      <c r="FHT452" s="330"/>
      <c r="FHU452" s="330"/>
      <c r="FHV452" s="330"/>
      <c r="FHW452" s="330"/>
      <c r="FHX452" s="330"/>
      <c r="FHY452" s="330"/>
      <c r="FHZ452" s="330"/>
      <c r="FIA452" s="330"/>
      <c r="FIB452" s="330"/>
      <c r="FIC452" s="330"/>
      <c r="FID452" s="330"/>
      <c r="FIE452" s="330"/>
      <c r="FIF452" s="330"/>
      <c r="FIG452" s="330"/>
      <c r="FIH452" s="330"/>
      <c r="FII452" s="330"/>
      <c r="FIJ452" s="330"/>
      <c r="FIK452" s="330"/>
      <c r="FIL452" s="330"/>
      <c r="FIM452" s="330"/>
      <c r="FIN452" s="330"/>
      <c r="FIO452" s="330"/>
      <c r="FIP452" s="330"/>
      <c r="FIQ452" s="330"/>
      <c r="FIR452" s="330"/>
      <c r="FIS452" s="330"/>
      <c r="FIT452" s="330"/>
      <c r="FIU452" s="330"/>
      <c r="FIV452" s="330"/>
      <c r="FIW452" s="330"/>
      <c r="FIX452" s="330"/>
      <c r="FIY452" s="330"/>
      <c r="FIZ452" s="330"/>
      <c r="FJA452" s="330"/>
      <c r="FJB452" s="330"/>
      <c r="FJC452" s="330"/>
      <c r="FJD452" s="330"/>
      <c r="FJE452" s="330"/>
      <c r="FJF452" s="330"/>
      <c r="FJG452" s="330"/>
      <c r="FJH452" s="330"/>
      <c r="FJI452" s="330"/>
      <c r="FJJ452" s="330"/>
      <c r="FJK452" s="330"/>
      <c r="FJL452" s="330"/>
      <c r="FJM452" s="330"/>
      <c r="FJN452" s="330"/>
      <c r="FJO452" s="330"/>
      <c r="FJP452" s="330"/>
      <c r="FJQ452" s="330"/>
      <c r="FJR452" s="330"/>
      <c r="FJS452" s="330"/>
      <c r="FJT452" s="330"/>
      <c r="FJU452" s="330"/>
      <c r="FJV452" s="330"/>
      <c r="FJW452" s="330"/>
      <c r="FJX452" s="330"/>
      <c r="FJY452" s="330"/>
      <c r="FJZ452" s="330"/>
      <c r="FKA452" s="330"/>
      <c r="FKB452" s="330"/>
      <c r="FKC452" s="330"/>
      <c r="FKD452" s="330"/>
      <c r="FKE452" s="330"/>
      <c r="FKF452" s="330"/>
      <c r="FKG452" s="330"/>
      <c r="FKH452" s="330"/>
      <c r="FKI452" s="330"/>
      <c r="FKJ452" s="330"/>
      <c r="FKK452" s="330"/>
      <c r="FKL452" s="330"/>
      <c r="FKM452" s="330"/>
      <c r="FKN452" s="330"/>
      <c r="FKO452" s="330"/>
      <c r="FKP452" s="330"/>
      <c r="FKQ452" s="330"/>
      <c r="FKR452" s="330"/>
      <c r="FKS452" s="330"/>
      <c r="FKT452" s="330"/>
      <c r="FKU452" s="330"/>
      <c r="FKV452" s="330"/>
      <c r="FKW452" s="330"/>
      <c r="FKX452" s="330"/>
      <c r="FKY452" s="330"/>
      <c r="FKZ452" s="330"/>
      <c r="FLA452" s="330"/>
      <c r="FLB452" s="330"/>
      <c r="FLC452" s="330"/>
      <c r="FLD452" s="330"/>
      <c r="FLE452" s="330"/>
      <c r="FLF452" s="330"/>
      <c r="FLG452" s="330"/>
      <c r="FLH452" s="330"/>
      <c r="FLI452" s="330"/>
      <c r="FLJ452" s="330"/>
      <c r="FLK452" s="330"/>
      <c r="FLL452" s="330"/>
      <c r="FLM452" s="330"/>
      <c r="FLN452" s="330"/>
      <c r="FLO452" s="330"/>
      <c r="FLP452" s="330"/>
      <c r="FLQ452" s="330"/>
      <c r="FLR452" s="330"/>
      <c r="FLS452" s="330"/>
      <c r="FLT452" s="330"/>
      <c r="FLU452" s="330"/>
      <c r="FLV452" s="330"/>
      <c r="FLW452" s="330"/>
      <c r="FLX452" s="330"/>
      <c r="FLY452" s="330"/>
      <c r="FLZ452" s="330"/>
      <c r="FMA452" s="330"/>
      <c r="FMB452" s="330"/>
      <c r="FMC452" s="330"/>
      <c r="FMD452" s="330"/>
      <c r="FME452" s="330"/>
      <c r="FMF452" s="330"/>
      <c r="FMG452" s="330"/>
      <c r="FMH452" s="330"/>
      <c r="FMI452" s="330"/>
      <c r="FMJ452" s="330"/>
      <c r="FMK452" s="330"/>
      <c r="FML452" s="330"/>
      <c r="FMM452" s="330"/>
      <c r="FMN452" s="330"/>
      <c r="FMO452" s="330"/>
      <c r="FMP452" s="330"/>
      <c r="FMQ452" s="330"/>
      <c r="FMR452" s="330"/>
      <c r="FMS452" s="330"/>
      <c r="FMT452" s="330"/>
      <c r="FMU452" s="330"/>
      <c r="FMV452" s="330"/>
      <c r="FMW452" s="330"/>
      <c r="FMX452" s="330"/>
      <c r="FMY452" s="330"/>
      <c r="FMZ452" s="330"/>
      <c r="FNA452" s="330"/>
      <c r="FNB452" s="330"/>
      <c r="FNC452" s="330"/>
      <c r="FND452" s="330"/>
      <c r="FNE452" s="330"/>
      <c r="FNF452" s="330"/>
      <c r="FNG452" s="330"/>
      <c r="FNH452" s="330"/>
      <c r="FNI452" s="330"/>
      <c r="FNJ452" s="330"/>
      <c r="FNK452" s="330"/>
      <c r="FNL452" s="330"/>
      <c r="FNM452" s="330"/>
      <c r="FNN452" s="330"/>
      <c r="FNO452" s="330"/>
      <c r="FNP452" s="330"/>
      <c r="FNQ452" s="330"/>
      <c r="FNR452" s="330"/>
      <c r="FNS452" s="330"/>
      <c r="FNT452" s="330"/>
      <c r="FNU452" s="330"/>
      <c r="FNV452" s="330"/>
      <c r="FNW452" s="330"/>
      <c r="FNX452" s="330"/>
      <c r="FNY452" s="330"/>
      <c r="FNZ452" s="330"/>
      <c r="FOA452" s="330"/>
      <c r="FOB452" s="330"/>
      <c r="FOC452" s="330"/>
      <c r="FOD452" s="330"/>
      <c r="FOE452" s="330"/>
      <c r="FOF452" s="330"/>
      <c r="FOG452" s="330"/>
      <c r="FOH452" s="330"/>
      <c r="FOI452" s="330"/>
      <c r="FOJ452" s="330"/>
      <c r="FOK452" s="330"/>
      <c r="FOL452" s="330"/>
      <c r="FOM452" s="330"/>
      <c r="FON452" s="330"/>
      <c r="FOO452" s="330"/>
      <c r="FOP452" s="330"/>
      <c r="FOQ452" s="330"/>
      <c r="FOR452" s="330"/>
      <c r="FOS452" s="330"/>
      <c r="FOT452" s="330"/>
      <c r="FOU452" s="330"/>
      <c r="FOV452" s="330"/>
      <c r="FOW452" s="330"/>
      <c r="FOX452" s="330"/>
      <c r="FOY452" s="330"/>
      <c r="FOZ452" s="330"/>
      <c r="FPA452" s="330"/>
      <c r="FPB452" s="330"/>
      <c r="FPC452" s="330"/>
      <c r="FPD452" s="330"/>
      <c r="FPE452" s="330"/>
      <c r="FPF452" s="330"/>
      <c r="FPG452" s="330"/>
      <c r="FPH452" s="330"/>
      <c r="FPI452" s="330"/>
      <c r="FPJ452" s="330"/>
      <c r="FPK452" s="330"/>
      <c r="FPL452" s="330"/>
      <c r="FPM452" s="330"/>
      <c r="FPN452" s="330"/>
      <c r="FPO452" s="330"/>
      <c r="FPP452" s="330"/>
      <c r="FPQ452" s="330"/>
      <c r="FPR452" s="330"/>
      <c r="FPS452" s="330"/>
      <c r="FPT452" s="330"/>
      <c r="FPU452" s="330"/>
      <c r="FPV452" s="330"/>
      <c r="FPW452" s="330"/>
      <c r="FPX452" s="330"/>
      <c r="FPY452" s="330"/>
      <c r="FPZ452" s="330"/>
      <c r="FQA452" s="330"/>
      <c r="FQB452" s="330"/>
      <c r="FQC452" s="330"/>
      <c r="FQD452" s="330"/>
      <c r="FQE452" s="330"/>
      <c r="FQF452" s="330"/>
      <c r="FQG452" s="330"/>
      <c r="FQH452" s="330"/>
      <c r="FQI452" s="330"/>
      <c r="FQJ452" s="330"/>
      <c r="FQK452" s="330"/>
      <c r="FQL452" s="330"/>
      <c r="FQM452" s="330"/>
      <c r="FQN452" s="330"/>
      <c r="FQO452" s="330"/>
      <c r="FQP452" s="330"/>
      <c r="FQQ452" s="330"/>
      <c r="FQR452" s="330"/>
      <c r="FQS452" s="330"/>
      <c r="FQT452" s="330"/>
      <c r="FQU452" s="330"/>
      <c r="FQV452" s="330"/>
      <c r="FQW452" s="330"/>
      <c r="FQX452" s="330"/>
      <c r="FQY452" s="330"/>
      <c r="FQZ452" s="330"/>
      <c r="FRA452" s="330"/>
      <c r="FRB452" s="330"/>
      <c r="FRC452" s="330"/>
      <c r="FRD452" s="330"/>
      <c r="FRE452" s="330"/>
      <c r="FRF452" s="330"/>
      <c r="FRG452" s="330"/>
      <c r="FRH452" s="330"/>
      <c r="FRI452" s="330"/>
      <c r="FRJ452" s="330"/>
      <c r="FRK452" s="330"/>
      <c r="FRL452" s="330"/>
      <c r="FRM452" s="330"/>
      <c r="FRN452" s="330"/>
      <c r="FRO452" s="330"/>
      <c r="FRP452" s="330"/>
      <c r="FRQ452" s="330"/>
      <c r="FRR452" s="330"/>
      <c r="FRS452" s="330"/>
      <c r="FRT452" s="330"/>
      <c r="FRU452" s="330"/>
      <c r="FRV452" s="330"/>
      <c r="FRW452" s="330"/>
      <c r="FRX452" s="330"/>
      <c r="FRY452" s="330"/>
      <c r="FRZ452" s="330"/>
      <c r="FSA452" s="330"/>
      <c r="FSB452" s="330"/>
      <c r="FSC452" s="330"/>
      <c r="FSD452" s="330"/>
      <c r="FSE452" s="330"/>
      <c r="FSF452" s="330"/>
      <c r="FSG452" s="330"/>
      <c r="FSH452" s="330"/>
      <c r="FSI452" s="330"/>
      <c r="FSJ452" s="330"/>
      <c r="FSK452" s="330"/>
      <c r="FSL452" s="330"/>
      <c r="FSM452" s="330"/>
      <c r="FSN452" s="330"/>
      <c r="FSO452" s="330"/>
      <c r="FSP452" s="330"/>
      <c r="FSQ452" s="330"/>
      <c r="FSR452" s="330"/>
      <c r="FSS452" s="330"/>
      <c r="FST452" s="330"/>
      <c r="FSU452" s="330"/>
      <c r="FSV452" s="330"/>
      <c r="FSW452" s="330"/>
      <c r="FSX452" s="330"/>
      <c r="FSY452" s="330"/>
      <c r="FSZ452" s="330"/>
      <c r="FTA452" s="330"/>
      <c r="FTB452" s="330"/>
      <c r="FTC452" s="330"/>
      <c r="FTD452" s="330"/>
      <c r="FTE452" s="330"/>
      <c r="FTF452" s="330"/>
      <c r="FTG452" s="330"/>
      <c r="FTH452" s="330"/>
      <c r="FTI452" s="330"/>
      <c r="FTJ452" s="330"/>
      <c r="FTK452" s="330"/>
      <c r="FTL452" s="330"/>
      <c r="FTM452" s="330"/>
      <c r="FTN452" s="330"/>
      <c r="FTO452" s="330"/>
      <c r="FTP452" s="330"/>
      <c r="FTQ452" s="330"/>
      <c r="FTR452" s="330"/>
      <c r="FTS452" s="330"/>
      <c r="FTT452" s="330"/>
      <c r="FTU452" s="330"/>
      <c r="FTV452" s="330"/>
      <c r="FTW452" s="330"/>
      <c r="FTX452" s="330"/>
      <c r="FTY452" s="330"/>
      <c r="FTZ452" s="330"/>
      <c r="FUA452" s="330"/>
      <c r="FUB452" s="330"/>
      <c r="FUC452" s="330"/>
      <c r="FUD452" s="330"/>
      <c r="FUE452" s="330"/>
      <c r="FUF452" s="330"/>
      <c r="FUG452" s="330"/>
      <c r="FUH452" s="330"/>
      <c r="FUI452" s="330"/>
      <c r="FUJ452" s="330"/>
      <c r="FUK452" s="330"/>
      <c r="FUL452" s="330"/>
      <c r="FUM452" s="330"/>
      <c r="FUN452" s="330"/>
      <c r="FUO452" s="330"/>
      <c r="FUP452" s="330"/>
      <c r="FUQ452" s="330"/>
      <c r="FUR452" s="330"/>
      <c r="FUS452" s="330"/>
      <c r="FUT452" s="330"/>
      <c r="FUU452" s="330"/>
      <c r="FUV452" s="330"/>
      <c r="FUW452" s="330"/>
      <c r="FUX452" s="330"/>
      <c r="FUY452" s="330"/>
      <c r="FUZ452" s="330"/>
      <c r="FVA452" s="330"/>
      <c r="FVB452" s="330"/>
      <c r="FVC452" s="330"/>
      <c r="FVD452" s="330"/>
      <c r="FVE452" s="330"/>
      <c r="FVF452" s="330"/>
      <c r="FVG452" s="330"/>
      <c r="FVH452" s="330"/>
      <c r="FVI452" s="330"/>
      <c r="FVJ452" s="330"/>
      <c r="FVK452" s="330"/>
      <c r="FVL452" s="330"/>
      <c r="FVM452" s="330"/>
      <c r="FVN452" s="330"/>
      <c r="FVO452" s="330"/>
      <c r="FVP452" s="330"/>
      <c r="FVQ452" s="330"/>
      <c r="FVR452" s="330"/>
      <c r="FVS452" s="330"/>
      <c r="FVT452" s="330"/>
      <c r="FVU452" s="330"/>
      <c r="FVV452" s="330"/>
      <c r="FVW452" s="330"/>
      <c r="FVX452" s="330"/>
      <c r="FVY452" s="330"/>
      <c r="FVZ452" s="330"/>
      <c r="FWA452" s="330"/>
      <c r="FWB452" s="330"/>
      <c r="FWC452" s="330"/>
      <c r="FWD452" s="330"/>
      <c r="FWE452" s="330"/>
      <c r="FWF452" s="330"/>
      <c r="FWG452" s="330"/>
      <c r="FWH452" s="330"/>
      <c r="FWI452" s="330"/>
      <c r="FWJ452" s="330"/>
      <c r="FWK452" s="330"/>
      <c r="FWL452" s="330"/>
      <c r="FWM452" s="330"/>
      <c r="FWN452" s="330"/>
      <c r="FWO452" s="330"/>
      <c r="FWP452" s="330"/>
      <c r="FWQ452" s="330"/>
      <c r="FWR452" s="330"/>
      <c r="FWS452" s="330"/>
      <c r="FWT452" s="330"/>
      <c r="FWU452" s="330"/>
      <c r="FWV452" s="330"/>
      <c r="FWW452" s="330"/>
      <c r="FWX452" s="330"/>
      <c r="FWY452" s="330"/>
      <c r="FWZ452" s="330"/>
      <c r="FXA452" s="330"/>
      <c r="FXB452" s="330"/>
      <c r="FXC452" s="330"/>
      <c r="FXD452" s="330"/>
      <c r="FXE452" s="330"/>
      <c r="FXF452" s="330"/>
      <c r="FXG452" s="330"/>
      <c r="FXH452" s="330"/>
      <c r="FXI452" s="330"/>
      <c r="FXJ452" s="330"/>
      <c r="FXK452" s="330"/>
      <c r="FXL452" s="330"/>
      <c r="FXM452" s="330"/>
      <c r="FXN452" s="330"/>
      <c r="FXO452" s="330"/>
      <c r="FXP452" s="330"/>
      <c r="FXQ452" s="330"/>
      <c r="FXR452" s="330"/>
      <c r="FXS452" s="330"/>
      <c r="FXT452" s="330"/>
      <c r="FXU452" s="330"/>
      <c r="FXV452" s="330"/>
      <c r="FXW452" s="330"/>
      <c r="FXX452" s="330"/>
      <c r="FXY452" s="330"/>
      <c r="FXZ452" s="330"/>
      <c r="FYA452" s="330"/>
      <c r="FYB452" s="330"/>
      <c r="FYC452" s="330"/>
      <c r="FYD452" s="330"/>
      <c r="FYE452" s="330"/>
      <c r="FYF452" s="330"/>
      <c r="FYG452" s="330"/>
      <c r="FYH452" s="330"/>
      <c r="FYI452" s="330"/>
      <c r="FYJ452" s="330"/>
      <c r="FYK452" s="330"/>
      <c r="FYL452" s="330"/>
      <c r="FYM452" s="330"/>
      <c r="FYN452" s="330"/>
      <c r="FYO452" s="330"/>
      <c r="FYP452" s="330"/>
      <c r="FYQ452" s="330"/>
      <c r="FYR452" s="330"/>
      <c r="FYS452" s="330"/>
      <c r="FYT452" s="330"/>
      <c r="FYU452" s="330"/>
      <c r="FYV452" s="330"/>
      <c r="FYW452" s="330"/>
      <c r="FYX452" s="330"/>
      <c r="FYY452" s="330"/>
      <c r="FYZ452" s="330"/>
      <c r="FZA452" s="330"/>
      <c r="FZB452" s="330"/>
      <c r="FZC452" s="330"/>
      <c r="FZD452" s="330"/>
      <c r="FZE452" s="330"/>
      <c r="FZF452" s="330"/>
      <c r="FZG452" s="330"/>
      <c r="FZH452" s="330"/>
      <c r="FZI452" s="330"/>
      <c r="FZJ452" s="330"/>
      <c r="FZK452" s="330"/>
      <c r="FZL452" s="330"/>
      <c r="FZM452" s="330"/>
      <c r="FZN452" s="330"/>
      <c r="FZO452" s="330"/>
      <c r="FZP452" s="330"/>
      <c r="FZQ452" s="330"/>
      <c r="FZR452" s="330"/>
      <c r="FZS452" s="330"/>
      <c r="FZT452" s="330"/>
      <c r="FZU452" s="330"/>
      <c r="FZV452" s="330"/>
      <c r="FZW452" s="330"/>
      <c r="FZX452" s="330"/>
      <c r="FZY452" s="330"/>
      <c r="FZZ452" s="330"/>
      <c r="GAA452" s="330"/>
      <c r="GAB452" s="330"/>
      <c r="GAC452" s="330"/>
      <c r="GAD452" s="330"/>
      <c r="GAE452" s="330"/>
      <c r="GAF452" s="330"/>
      <c r="GAG452" s="330"/>
      <c r="GAH452" s="330"/>
      <c r="GAI452" s="330"/>
      <c r="GAJ452" s="330"/>
      <c r="GAK452" s="330"/>
      <c r="GAL452" s="330"/>
      <c r="GAM452" s="330"/>
      <c r="GAN452" s="330"/>
      <c r="GAO452" s="330"/>
      <c r="GAP452" s="330"/>
      <c r="GAQ452" s="330"/>
      <c r="GAR452" s="330"/>
      <c r="GAS452" s="330"/>
      <c r="GAT452" s="330"/>
      <c r="GAU452" s="330"/>
      <c r="GAV452" s="330"/>
      <c r="GAW452" s="330"/>
      <c r="GAX452" s="330"/>
      <c r="GAY452" s="330"/>
      <c r="GAZ452" s="330"/>
      <c r="GBA452" s="330"/>
      <c r="GBB452" s="330"/>
      <c r="GBC452" s="330"/>
      <c r="GBD452" s="330"/>
      <c r="GBE452" s="330"/>
      <c r="GBF452" s="330"/>
      <c r="GBG452" s="330"/>
      <c r="GBH452" s="330"/>
      <c r="GBI452" s="330"/>
      <c r="GBJ452" s="330"/>
      <c r="GBK452" s="330"/>
      <c r="GBL452" s="330"/>
      <c r="GBM452" s="330"/>
      <c r="GBN452" s="330"/>
      <c r="GBO452" s="330"/>
      <c r="GBP452" s="330"/>
      <c r="GBQ452" s="330"/>
      <c r="GBR452" s="330"/>
      <c r="GBS452" s="330"/>
      <c r="GBT452" s="330"/>
      <c r="GBU452" s="330"/>
      <c r="GBV452" s="330"/>
      <c r="GBW452" s="330"/>
      <c r="GBX452" s="330"/>
      <c r="GBY452" s="330"/>
      <c r="GBZ452" s="330"/>
      <c r="GCA452" s="330"/>
      <c r="GCB452" s="330"/>
      <c r="GCC452" s="330"/>
      <c r="GCD452" s="330"/>
      <c r="GCE452" s="330"/>
      <c r="GCF452" s="330"/>
      <c r="GCG452" s="330"/>
      <c r="GCH452" s="330"/>
      <c r="GCI452" s="330"/>
      <c r="GCJ452" s="330"/>
      <c r="GCK452" s="330"/>
      <c r="GCL452" s="330"/>
      <c r="GCM452" s="330"/>
      <c r="GCN452" s="330"/>
      <c r="GCO452" s="330"/>
      <c r="GCP452" s="330"/>
      <c r="GCQ452" s="330"/>
      <c r="GCR452" s="330"/>
      <c r="GCS452" s="330"/>
      <c r="GCT452" s="330"/>
      <c r="GCU452" s="330"/>
      <c r="GCV452" s="330"/>
      <c r="GCW452" s="330"/>
      <c r="GCX452" s="330"/>
      <c r="GCY452" s="330"/>
      <c r="GCZ452" s="330"/>
      <c r="GDA452" s="330"/>
      <c r="GDB452" s="330"/>
      <c r="GDC452" s="330"/>
      <c r="GDD452" s="330"/>
      <c r="GDE452" s="330"/>
      <c r="GDF452" s="330"/>
      <c r="GDG452" s="330"/>
      <c r="GDH452" s="330"/>
      <c r="GDI452" s="330"/>
      <c r="GDJ452" s="330"/>
      <c r="GDK452" s="330"/>
      <c r="GDL452" s="330"/>
      <c r="GDM452" s="330"/>
      <c r="GDN452" s="330"/>
      <c r="GDO452" s="330"/>
      <c r="GDP452" s="330"/>
      <c r="GDQ452" s="330"/>
      <c r="GDR452" s="330"/>
      <c r="GDS452" s="330"/>
      <c r="GDT452" s="330"/>
      <c r="GDU452" s="330"/>
      <c r="GDV452" s="330"/>
      <c r="GDW452" s="330"/>
      <c r="GDX452" s="330"/>
      <c r="GDY452" s="330"/>
      <c r="GDZ452" s="330"/>
      <c r="GEA452" s="330"/>
      <c r="GEB452" s="330"/>
      <c r="GEC452" s="330"/>
      <c r="GED452" s="330"/>
      <c r="GEE452" s="330"/>
      <c r="GEF452" s="330"/>
      <c r="GEG452" s="330"/>
      <c r="GEH452" s="330"/>
      <c r="GEI452" s="330"/>
      <c r="GEJ452" s="330"/>
      <c r="GEK452" s="330"/>
      <c r="GEL452" s="330"/>
      <c r="GEM452" s="330"/>
      <c r="GEN452" s="330"/>
      <c r="GEO452" s="330"/>
      <c r="GEP452" s="330"/>
      <c r="GEQ452" s="330"/>
      <c r="GER452" s="330"/>
      <c r="GES452" s="330"/>
      <c r="GET452" s="330"/>
      <c r="GEU452" s="330"/>
      <c r="GEV452" s="330"/>
      <c r="GEW452" s="330"/>
      <c r="GEX452" s="330"/>
      <c r="GEY452" s="330"/>
      <c r="GEZ452" s="330"/>
      <c r="GFA452" s="330"/>
      <c r="GFB452" s="330"/>
      <c r="GFC452" s="330"/>
      <c r="GFD452" s="330"/>
      <c r="GFE452" s="330"/>
      <c r="GFF452" s="330"/>
      <c r="GFG452" s="330"/>
      <c r="GFH452" s="330"/>
      <c r="GFI452" s="330"/>
      <c r="GFJ452" s="330"/>
      <c r="GFK452" s="330"/>
      <c r="GFL452" s="330"/>
      <c r="GFM452" s="330"/>
      <c r="GFN452" s="330"/>
      <c r="GFO452" s="330"/>
      <c r="GFP452" s="330"/>
      <c r="GFQ452" s="330"/>
      <c r="GFR452" s="330"/>
      <c r="GFS452" s="330"/>
      <c r="GFT452" s="330"/>
      <c r="GFU452" s="330"/>
      <c r="GFV452" s="330"/>
      <c r="GFW452" s="330"/>
      <c r="GFX452" s="330"/>
      <c r="GFY452" s="330"/>
      <c r="GFZ452" s="330"/>
      <c r="GGA452" s="330"/>
      <c r="GGB452" s="330"/>
      <c r="GGC452" s="330"/>
      <c r="GGD452" s="330"/>
      <c r="GGE452" s="330"/>
      <c r="GGF452" s="330"/>
      <c r="GGG452" s="330"/>
      <c r="GGH452" s="330"/>
      <c r="GGI452" s="330"/>
      <c r="GGJ452" s="330"/>
      <c r="GGK452" s="330"/>
      <c r="GGL452" s="330"/>
      <c r="GGM452" s="330"/>
      <c r="GGN452" s="330"/>
      <c r="GGO452" s="330"/>
      <c r="GGP452" s="330"/>
      <c r="GGQ452" s="330"/>
      <c r="GGR452" s="330"/>
      <c r="GGS452" s="330"/>
      <c r="GGT452" s="330"/>
      <c r="GGU452" s="330"/>
      <c r="GGV452" s="330"/>
      <c r="GGW452" s="330"/>
      <c r="GGX452" s="330"/>
      <c r="GGY452" s="330"/>
      <c r="GGZ452" s="330"/>
      <c r="GHA452" s="330"/>
      <c r="GHB452" s="330"/>
      <c r="GHC452" s="330"/>
      <c r="GHD452" s="330"/>
      <c r="GHE452" s="330"/>
      <c r="GHF452" s="330"/>
      <c r="GHG452" s="330"/>
      <c r="GHH452" s="330"/>
      <c r="GHI452" s="330"/>
      <c r="GHJ452" s="330"/>
      <c r="GHK452" s="330"/>
      <c r="GHL452" s="330"/>
      <c r="GHM452" s="330"/>
      <c r="GHN452" s="330"/>
      <c r="GHO452" s="330"/>
      <c r="GHP452" s="330"/>
      <c r="GHQ452" s="330"/>
      <c r="GHR452" s="330"/>
      <c r="GHS452" s="330"/>
      <c r="GHT452" s="330"/>
      <c r="GHU452" s="330"/>
      <c r="GHV452" s="330"/>
      <c r="GHW452" s="330"/>
      <c r="GHX452" s="330"/>
      <c r="GHY452" s="330"/>
      <c r="GHZ452" s="330"/>
      <c r="GIA452" s="330"/>
      <c r="GIB452" s="330"/>
      <c r="GIC452" s="330"/>
      <c r="GID452" s="330"/>
      <c r="GIE452" s="330"/>
      <c r="GIF452" s="330"/>
      <c r="GIG452" s="330"/>
      <c r="GIH452" s="330"/>
      <c r="GII452" s="330"/>
      <c r="GIJ452" s="330"/>
      <c r="GIK452" s="330"/>
      <c r="GIL452" s="330"/>
      <c r="GIM452" s="330"/>
      <c r="GIN452" s="330"/>
      <c r="GIO452" s="330"/>
      <c r="GIP452" s="330"/>
      <c r="GIQ452" s="330"/>
      <c r="GIR452" s="330"/>
      <c r="GIS452" s="330"/>
      <c r="GIT452" s="330"/>
      <c r="GIU452" s="330"/>
      <c r="GIV452" s="330"/>
      <c r="GIW452" s="330"/>
      <c r="GIX452" s="330"/>
      <c r="GIY452" s="330"/>
      <c r="GIZ452" s="330"/>
      <c r="GJA452" s="330"/>
      <c r="GJB452" s="330"/>
      <c r="GJC452" s="330"/>
      <c r="GJD452" s="330"/>
      <c r="GJE452" s="330"/>
      <c r="GJF452" s="330"/>
      <c r="GJG452" s="330"/>
      <c r="GJH452" s="330"/>
      <c r="GJI452" s="330"/>
      <c r="GJJ452" s="330"/>
      <c r="GJK452" s="330"/>
      <c r="GJL452" s="330"/>
      <c r="GJM452" s="330"/>
      <c r="GJN452" s="330"/>
      <c r="GJO452" s="330"/>
      <c r="GJP452" s="330"/>
      <c r="GJQ452" s="330"/>
      <c r="GJR452" s="330"/>
      <c r="GJS452" s="330"/>
      <c r="GJT452" s="330"/>
      <c r="GJU452" s="330"/>
      <c r="GJV452" s="330"/>
      <c r="GJW452" s="330"/>
      <c r="GJX452" s="330"/>
      <c r="GJY452" s="330"/>
      <c r="GJZ452" s="330"/>
      <c r="GKA452" s="330"/>
      <c r="GKB452" s="330"/>
      <c r="GKC452" s="330"/>
      <c r="GKD452" s="330"/>
      <c r="GKE452" s="330"/>
      <c r="GKF452" s="330"/>
      <c r="GKG452" s="330"/>
      <c r="GKH452" s="330"/>
      <c r="GKI452" s="330"/>
      <c r="GKJ452" s="330"/>
      <c r="GKK452" s="330"/>
      <c r="GKL452" s="330"/>
      <c r="GKM452" s="330"/>
      <c r="GKN452" s="330"/>
      <c r="GKO452" s="330"/>
      <c r="GKP452" s="330"/>
      <c r="GKQ452" s="330"/>
      <c r="GKR452" s="330"/>
      <c r="GKS452" s="330"/>
      <c r="GKT452" s="330"/>
      <c r="GKU452" s="330"/>
      <c r="GKV452" s="330"/>
      <c r="GKW452" s="330"/>
      <c r="GKX452" s="330"/>
      <c r="GKY452" s="330"/>
      <c r="GKZ452" s="330"/>
      <c r="GLA452" s="330"/>
      <c r="GLB452" s="330"/>
      <c r="GLC452" s="330"/>
      <c r="GLD452" s="330"/>
      <c r="GLE452" s="330"/>
      <c r="GLF452" s="330"/>
      <c r="GLG452" s="330"/>
      <c r="GLH452" s="330"/>
      <c r="GLI452" s="330"/>
      <c r="GLJ452" s="330"/>
      <c r="GLK452" s="330"/>
      <c r="GLL452" s="330"/>
      <c r="GLM452" s="330"/>
      <c r="GLN452" s="330"/>
      <c r="GLO452" s="330"/>
      <c r="GLP452" s="330"/>
      <c r="GLQ452" s="330"/>
      <c r="GLR452" s="330"/>
      <c r="GLS452" s="330"/>
      <c r="GLT452" s="330"/>
      <c r="GLU452" s="330"/>
      <c r="GLV452" s="330"/>
      <c r="GLW452" s="330"/>
      <c r="GLX452" s="330"/>
      <c r="GLY452" s="330"/>
      <c r="GLZ452" s="330"/>
      <c r="GMA452" s="330"/>
      <c r="GMB452" s="330"/>
      <c r="GMC452" s="330"/>
      <c r="GMD452" s="330"/>
      <c r="GME452" s="330"/>
      <c r="GMF452" s="330"/>
      <c r="GMG452" s="330"/>
      <c r="GMH452" s="330"/>
      <c r="GMI452" s="330"/>
      <c r="GMJ452" s="330"/>
      <c r="GMK452" s="330"/>
      <c r="GML452" s="330"/>
      <c r="GMM452" s="330"/>
      <c r="GMN452" s="330"/>
      <c r="GMO452" s="330"/>
      <c r="GMP452" s="330"/>
      <c r="GMQ452" s="330"/>
      <c r="GMR452" s="330"/>
      <c r="GMS452" s="330"/>
      <c r="GMT452" s="330"/>
      <c r="GMU452" s="330"/>
      <c r="GMV452" s="330"/>
      <c r="GMW452" s="330"/>
      <c r="GMX452" s="330"/>
      <c r="GMY452" s="330"/>
      <c r="GMZ452" s="330"/>
      <c r="GNA452" s="330"/>
      <c r="GNB452" s="330"/>
      <c r="GNC452" s="330"/>
      <c r="GND452" s="330"/>
      <c r="GNE452" s="330"/>
      <c r="GNF452" s="330"/>
      <c r="GNG452" s="330"/>
      <c r="GNH452" s="330"/>
      <c r="GNI452" s="330"/>
      <c r="GNJ452" s="330"/>
      <c r="GNK452" s="330"/>
      <c r="GNL452" s="330"/>
      <c r="GNM452" s="330"/>
      <c r="GNN452" s="330"/>
      <c r="GNO452" s="330"/>
      <c r="GNP452" s="330"/>
      <c r="GNQ452" s="330"/>
      <c r="GNR452" s="330"/>
      <c r="GNS452" s="330"/>
      <c r="GNT452" s="330"/>
      <c r="GNU452" s="330"/>
      <c r="GNV452" s="330"/>
      <c r="GNW452" s="330"/>
      <c r="GNX452" s="330"/>
      <c r="GNY452" s="330"/>
      <c r="GNZ452" s="330"/>
      <c r="GOA452" s="330"/>
      <c r="GOB452" s="330"/>
      <c r="GOC452" s="330"/>
      <c r="GOD452" s="330"/>
      <c r="GOE452" s="330"/>
      <c r="GOF452" s="330"/>
      <c r="GOG452" s="330"/>
      <c r="GOH452" s="330"/>
      <c r="GOI452" s="330"/>
      <c r="GOJ452" s="330"/>
      <c r="GOK452" s="330"/>
      <c r="GOL452" s="330"/>
      <c r="GOM452" s="330"/>
      <c r="GON452" s="330"/>
      <c r="GOO452" s="330"/>
      <c r="GOP452" s="330"/>
      <c r="GOQ452" s="330"/>
      <c r="GOR452" s="330"/>
      <c r="GOS452" s="330"/>
      <c r="GOT452" s="330"/>
      <c r="GOU452" s="330"/>
      <c r="GOV452" s="330"/>
      <c r="GOW452" s="330"/>
      <c r="GOX452" s="330"/>
      <c r="GOY452" s="330"/>
      <c r="GOZ452" s="330"/>
      <c r="GPA452" s="330"/>
      <c r="GPB452" s="330"/>
      <c r="GPC452" s="330"/>
      <c r="GPD452" s="330"/>
      <c r="GPE452" s="330"/>
      <c r="GPF452" s="330"/>
      <c r="GPG452" s="330"/>
      <c r="GPH452" s="330"/>
      <c r="GPI452" s="330"/>
      <c r="GPJ452" s="330"/>
      <c r="GPK452" s="330"/>
      <c r="GPL452" s="330"/>
      <c r="GPM452" s="330"/>
      <c r="GPN452" s="330"/>
      <c r="GPO452" s="330"/>
      <c r="GPP452" s="330"/>
      <c r="GPQ452" s="330"/>
      <c r="GPR452" s="330"/>
      <c r="GPS452" s="330"/>
      <c r="GPT452" s="330"/>
      <c r="GPU452" s="330"/>
      <c r="GPV452" s="330"/>
      <c r="GPW452" s="330"/>
      <c r="GPX452" s="330"/>
      <c r="GPY452" s="330"/>
      <c r="GPZ452" s="330"/>
      <c r="GQA452" s="330"/>
      <c r="GQB452" s="330"/>
      <c r="GQC452" s="330"/>
      <c r="GQD452" s="330"/>
      <c r="GQE452" s="330"/>
      <c r="GQF452" s="330"/>
      <c r="GQG452" s="330"/>
      <c r="GQH452" s="330"/>
      <c r="GQI452" s="330"/>
      <c r="GQJ452" s="330"/>
      <c r="GQK452" s="330"/>
      <c r="GQL452" s="330"/>
      <c r="GQM452" s="330"/>
      <c r="GQN452" s="330"/>
      <c r="GQO452" s="330"/>
      <c r="GQP452" s="330"/>
      <c r="GQQ452" s="330"/>
      <c r="GQR452" s="330"/>
      <c r="GQS452" s="330"/>
      <c r="GQT452" s="330"/>
      <c r="GQU452" s="330"/>
      <c r="GQV452" s="330"/>
      <c r="GQW452" s="330"/>
      <c r="GQX452" s="330"/>
      <c r="GQY452" s="330"/>
      <c r="GQZ452" s="330"/>
      <c r="GRA452" s="330"/>
      <c r="GRB452" s="330"/>
      <c r="GRC452" s="330"/>
      <c r="GRD452" s="330"/>
      <c r="GRE452" s="330"/>
      <c r="GRF452" s="330"/>
      <c r="GRG452" s="330"/>
      <c r="GRH452" s="330"/>
      <c r="GRI452" s="330"/>
      <c r="GRJ452" s="330"/>
      <c r="GRK452" s="330"/>
      <c r="GRL452" s="330"/>
      <c r="GRM452" s="330"/>
      <c r="GRN452" s="330"/>
      <c r="GRO452" s="330"/>
      <c r="GRP452" s="330"/>
      <c r="GRQ452" s="330"/>
      <c r="GRR452" s="330"/>
      <c r="GRS452" s="330"/>
      <c r="GRT452" s="330"/>
      <c r="GRU452" s="330"/>
      <c r="GRV452" s="330"/>
      <c r="GRW452" s="330"/>
      <c r="GRX452" s="330"/>
      <c r="GRY452" s="330"/>
      <c r="GRZ452" s="330"/>
      <c r="GSA452" s="330"/>
      <c r="GSB452" s="330"/>
      <c r="GSC452" s="330"/>
      <c r="GSD452" s="330"/>
      <c r="GSE452" s="330"/>
      <c r="GSF452" s="330"/>
      <c r="GSG452" s="330"/>
      <c r="GSH452" s="330"/>
      <c r="GSI452" s="330"/>
      <c r="GSJ452" s="330"/>
      <c r="GSK452" s="330"/>
      <c r="GSL452" s="330"/>
      <c r="GSM452" s="330"/>
      <c r="GSN452" s="330"/>
      <c r="GSO452" s="330"/>
      <c r="GSP452" s="330"/>
      <c r="GSQ452" s="330"/>
      <c r="GSR452" s="330"/>
      <c r="GSS452" s="330"/>
      <c r="GST452" s="330"/>
      <c r="GSU452" s="330"/>
      <c r="GSV452" s="330"/>
      <c r="GSW452" s="330"/>
      <c r="GSX452" s="330"/>
      <c r="GSY452" s="330"/>
      <c r="GSZ452" s="330"/>
      <c r="GTA452" s="330"/>
      <c r="GTB452" s="330"/>
      <c r="GTC452" s="330"/>
      <c r="GTD452" s="330"/>
      <c r="GTE452" s="330"/>
      <c r="GTF452" s="330"/>
      <c r="GTG452" s="330"/>
      <c r="GTH452" s="330"/>
      <c r="GTI452" s="330"/>
      <c r="GTJ452" s="330"/>
      <c r="GTK452" s="330"/>
      <c r="GTL452" s="330"/>
      <c r="GTM452" s="330"/>
      <c r="GTN452" s="330"/>
      <c r="GTO452" s="330"/>
      <c r="GTP452" s="330"/>
      <c r="GTQ452" s="330"/>
      <c r="GTR452" s="330"/>
      <c r="GTS452" s="330"/>
      <c r="GTT452" s="330"/>
      <c r="GTU452" s="330"/>
      <c r="GTV452" s="330"/>
      <c r="GTW452" s="330"/>
      <c r="GTX452" s="330"/>
      <c r="GTY452" s="330"/>
      <c r="GTZ452" s="330"/>
      <c r="GUA452" s="330"/>
      <c r="GUB452" s="330"/>
      <c r="GUC452" s="330"/>
      <c r="GUD452" s="330"/>
      <c r="GUE452" s="330"/>
      <c r="GUF452" s="330"/>
      <c r="GUG452" s="330"/>
      <c r="GUH452" s="330"/>
      <c r="GUI452" s="330"/>
      <c r="GUJ452" s="330"/>
      <c r="GUK452" s="330"/>
      <c r="GUL452" s="330"/>
      <c r="GUM452" s="330"/>
      <c r="GUN452" s="330"/>
      <c r="GUO452" s="330"/>
      <c r="GUP452" s="330"/>
      <c r="GUQ452" s="330"/>
      <c r="GUR452" s="330"/>
      <c r="GUS452" s="330"/>
      <c r="GUT452" s="330"/>
      <c r="GUU452" s="330"/>
      <c r="GUV452" s="330"/>
      <c r="GUW452" s="330"/>
      <c r="GUX452" s="330"/>
      <c r="GUY452" s="330"/>
      <c r="GUZ452" s="330"/>
      <c r="GVA452" s="330"/>
      <c r="GVB452" s="330"/>
      <c r="GVC452" s="330"/>
      <c r="GVD452" s="330"/>
      <c r="GVE452" s="330"/>
      <c r="GVF452" s="330"/>
      <c r="GVG452" s="330"/>
      <c r="GVH452" s="330"/>
      <c r="GVI452" s="330"/>
      <c r="GVJ452" s="330"/>
      <c r="GVK452" s="330"/>
      <c r="GVL452" s="330"/>
      <c r="GVM452" s="330"/>
      <c r="GVN452" s="330"/>
      <c r="GVO452" s="330"/>
      <c r="GVP452" s="330"/>
      <c r="GVQ452" s="330"/>
      <c r="GVR452" s="330"/>
      <c r="GVS452" s="330"/>
      <c r="GVT452" s="330"/>
      <c r="GVU452" s="330"/>
      <c r="GVV452" s="330"/>
      <c r="GVW452" s="330"/>
      <c r="GVX452" s="330"/>
      <c r="GVY452" s="330"/>
      <c r="GVZ452" s="330"/>
      <c r="GWA452" s="330"/>
      <c r="GWB452" s="330"/>
      <c r="GWC452" s="330"/>
      <c r="GWD452" s="330"/>
      <c r="GWE452" s="330"/>
      <c r="GWF452" s="330"/>
      <c r="GWG452" s="330"/>
      <c r="GWH452" s="330"/>
      <c r="GWI452" s="330"/>
      <c r="GWJ452" s="330"/>
      <c r="GWK452" s="330"/>
      <c r="GWL452" s="330"/>
      <c r="GWM452" s="330"/>
      <c r="GWN452" s="330"/>
      <c r="GWO452" s="330"/>
      <c r="GWP452" s="330"/>
      <c r="GWQ452" s="330"/>
      <c r="GWR452" s="330"/>
      <c r="GWS452" s="330"/>
      <c r="GWT452" s="330"/>
      <c r="GWU452" s="330"/>
      <c r="GWV452" s="330"/>
      <c r="GWW452" s="330"/>
      <c r="GWX452" s="330"/>
      <c r="GWY452" s="330"/>
      <c r="GWZ452" s="330"/>
      <c r="GXA452" s="330"/>
      <c r="GXB452" s="330"/>
      <c r="GXC452" s="330"/>
      <c r="GXD452" s="330"/>
      <c r="GXE452" s="330"/>
      <c r="GXF452" s="330"/>
      <c r="GXG452" s="330"/>
      <c r="GXH452" s="330"/>
      <c r="GXI452" s="330"/>
      <c r="GXJ452" s="330"/>
      <c r="GXK452" s="330"/>
      <c r="GXL452" s="330"/>
      <c r="GXM452" s="330"/>
      <c r="GXN452" s="330"/>
      <c r="GXO452" s="330"/>
      <c r="GXP452" s="330"/>
      <c r="GXQ452" s="330"/>
      <c r="GXR452" s="330"/>
      <c r="GXS452" s="330"/>
      <c r="GXT452" s="330"/>
      <c r="GXU452" s="330"/>
      <c r="GXV452" s="330"/>
      <c r="GXW452" s="330"/>
      <c r="GXX452" s="330"/>
      <c r="GXY452" s="330"/>
      <c r="GXZ452" s="330"/>
      <c r="GYA452" s="330"/>
      <c r="GYB452" s="330"/>
      <c r="GYC452" s="330"/>
      <c r="GYD452" s="330"/>
      <c r="GYE452" s="330"/>
      <c r="GYF452" s="330"/>
      <c r="GYG452" s="330"/>
      <c r="GYH452" s="330"/>
      <c r="GYI452" s="330"/>
      <c r="GYJ452" s="330"/>
      <c r="GYK452" s="330"/>
      <c r="GYL452" s="330"/>
      <c r="GYM452" s="330"/>
      <c r="GYN452" s="330"/>
      <c r="GYO452" s="330"/>
      <c r="GYP452" s="330"/>
      <c r="GYQ452" s="330"/>
      <c r="GYR452" s="330"/>
      <c r="GYS452" s="330"/>
      <c r="GYT452" s="330"/>
      <c r="GYU452" s="330"/>
      <c r="GYV452" s="330"/>
      <c r="GYW452" s="330"/>
      <c r="GYX452" s="330"/>
      <c r="GYY452" s="330"/>
      <c r="GYZ452" s="330"/>
      <c r="GZA452" s="330"/>
      <c r="GZB452" s="330"/>
      <c r="GZC452" s="330"/>
      <c r="GZD452" s="330"/>
      <c r="GZE452" s="330"/>
      <c r="GZF452" s="330"/>
      <c r="GZG452" s="330"/>
      <c r="GZH452" s="330"/>
      <c r="GZI452" s="330"/>
      <c r="GZJ452" s="330"/>
      <c r="GZK452" s="330"/>
      <c r="GZL452" s="330"/>
      <c r="GZM452" s="330"/>
      <c r="GZN452" s="330"/>
      <c r="GZO452" s="330"/>
      <c r="GZP452" s="330"/>
      <c r="GZQ452" s="330"/>
      <c r="GZR452" s="330"/>
      <c r="GZS452" s="330"/>
      <c r="GZT452" s="330"/>
      <c r="GZU452" s="330"/>
      <c r="GZV452" s="330"/>
      <c r="GZW452" s="330"/>
      <c r="GZX452" s="330"/>
      <c r="GZY452" s="330"/>
      <c r="GZZ452" s="330"/>
      <c r="HAA452" s="330"/>
      <c r="HAB452" s="330"/>
      <c r="HAC452" s="330"/>
      <c r="HAD452" s="330"/>
      <c r="HAE452" s="330"/>
      <c r="HAF452" s="330"/>
      <c r="HAG452" s="330"/>
      <c r="HAH452" s="330"/>
      <c r="HAI452" s="330"/>
      <c r="HAJ452" s="330"/>
      <c r="HAK452" s="330"/>
      <c r="HAL452" s="330"/>
      <c r="HAM452" s="330"/>
      <c r="HAN452" s="330"/>
      <c r="HAO452" s="330"/>
      <c r="HAP452" s="330"/>
      <c r="HAQ452" s="330"/>
      <c r="HAR452" s="330"/>
      <c r="HAS452" s="330"/>
      <c r="HAT452" s="330"/>
      <c r="HAU452" s="330"/>
      <c r="HAV452" s="330"/>
      <c r="HAW452" s="330"/>
      <c r="HAX452" s="330"/>
      <c r="HAY452" s="330"/>
      <c r="HAZ452" s="330"/>
      <c r="HBA452" s="330"/>
      <c r="HBB452" s="330"/>
      <c r="HBC452" s="330"/>
      <c r="HBD452" s="330"/>
      <c r="HBE452" s="330"/>
      <c r="HBF452" s="330"/>
      <c r="HBG452" s="330"/>
      <c r="HBH452" s="330"/>
      <c r="HBI452" s="330"/>
      <c r="HBJ452" s="330"/>
      <c r="HBK452" s="330"/>
      <c r="HBL452" s="330"/>
      <c r="HBM452" s="330"/>
      <c r="HBN452" s="330"/>
      <c r="HBO452" s="330"/>
      <c r="HBP452" s="330"/>
      <c r="HBQ452" s="330"/>
      <c r="HBR452" s="330"/>
      <c r="HBS452" s="330"/>
      <c r="HBT452" s="330"/>
      <c r="HBU452" s="330"/>
      <c r="HBV452" s="330"/>
      <c r="HBW452" s="330"/>
      <c r="HBX452" s="330"/>
      <c r="HBY452" s="330"/>
      <c r="HBZ452" s="330"/>
      <c r="HCA452" s="330"/>
      <c r="HCB452" s="330"/>
      <c r="HCC452" s="330"/>
      <c r="HCD452" s="330"/>
      <c r="HCE452" s="330"/>
      <c r="HCF452" s="330"/>
      <c r="HCG452" s="330"/>
      <c r="HCH452" s="330"/>
      <c r="HCI452" s="330"/>
      <c r="HCJ452" s="330"/>
      <c r="HCK452" s="330"/>
      <c r="HCL452" s="330"/>
      <c r="HCM452" s="330"/>
      <c r="HCN452" s="330"/>
      <c r="HCO452" s="330"/>
      <c r="HCP452" s="330"/>
      <c r="HCQ452" s="330"/>
      <c r="HCR452" s="330"/>
      <c r="HCS452" s="330"/>
      <c r="HCT452" s="330"/>
      <c r="HCU452" s="330"/>
      <c r="HCV452" s="330"/>
      <c r="HCW452" s="330"/>
      <c r="HCX452" s="330"/>
      <c r="HCY452" s="330"/>
      <c r="HCZ452" s="330"/>
      <c r="HDA452" s="330"/>
      <c r="HDB452" s="330"/>
      <c r="HDC452" s="330"/>
      <c r="HDD452" s="330"/>
      <c r="HDE452" s="330"/>
      <c r="HDF452" s="330"/>
      <c r="HDG452" s="330"/>
      <c r="HDH452" s="330"/>
      <c r="HDI452" s="330"/>
      <c r="HDJ452" s="330"/>
      <c r="HDK452" s="330"/>
      <c r="HDL452" s="330"/>
      <c r="HDM452" s="330"/>
      <c r="HDN452" s="330"/>
      <c r="HDO452" s="330"/>
      <c r="HDP452" s="330"/>
      <c r="HDQ452" s="330"/>
      <c r="HDR452" s="330"/>
      <c r="HDS452" s="330"/>
      <c r="HDT452" s="330"/>
      <c r="HDU452" s="330"/>
      <c r="HDV452" s="330"/>
      <c r="HDW452" s="330"/>
      <c r="HDX452" s="330"/>
      <c r="HDY452" s="330"/>
      <c r="HDZ452" s="330"/>
      <c r="HEA452" s="330"/>
      <c r="HEB452" s="330"/>
      <c r="HEC452" s="330"/>
      <c r="HED452" s="330"/>
      <c r="HEE452" s="330"/>
      <c r="HEF452" s="330"/>
      <c r="HEG452" s="330"/>
      <c r="HEH452" s="330"/>
      <c r="HEI452" s="330"/>
      <c r="HEJ452" s="330"/>
      <c r="HEK452" s="330"/>
      <c r="HEL452" s="330"/>
      <c r="HEM452" s="330"/>
      <c r="HEN452" s="330"/>
      <c r="HEO452" s="330"/>
      <c r="HEP452" s="330"/>
      <c r="HEQ452" s="330"/>
      <c r="HER452" s="330"/>
      <c r="HES452" s="330"/>
      <c r="HET452" s="330"/>
      <c r="HEU452" s="330"/>
      <c r="HEV452" s="330"/>
      <c r="HEW452" s="330"/>
      <c r="HEX452" s="330"/>
      <c r="HEY452" s="330"/>
      <c r="HEZ452" s="330"/>
      <c r="HFA452" s="330"/>
      <c r="HFB452" s="330"/>
      <c r="HFC452" s="330"/>
      <c r="HFD452" s="330"/>
      <c r="HFE452" s="330"/>
      <c r="HFF452" s="330"/>
      <c r="HFG452" s="330"/>
      <c r="HFH452" s="330"/>
      <c r="HFI452" s="330"/>
      <c r="HFJ452" s="330"/>
      <c r="HFK452" s="330"/>
      <c r="HFL452" s="330"/>
      <c r="HFM452" s="330"/>
      <c r="HFN452" s="330"/>
      <c r="HFO452" s="330"/>
      <c r="HFP452" s="330"/>
      <c r="HFQ452" s="330"/>
      <c r="HFR452" s="330"/>
      <c r="HFS452" s="330"/>
      <c r="HFT452" s="330"/>
      <c r="HFU452" s="330"/>
      <c r="HFV452" s="330"/>
      <c r="HFW452" s="330"/>
      <c r="HFX452" s="330"/>
      <c r="HFY452" s="330"/>
      <c r="HFZ452" s="330"/>
      <c r="HGA452" s="330"/>
      <c r="HGB452" s="330"/>
      <c r="HGC452" s="330"/>
      <c r="HGD452" s="330"/>
      <c r="HGE452" s="330"/>
      <c r="HGF452" s="330"/>
      <c r="HGG452" s="330"/>
      <c r="HGH452" s="330"/>
      <c r="HGI452" s="330"/>
      <c r="HGJ452" s="330"/>
      <c r="HGK452" s="330"/>
      <c r="HGL452" s="330"/>
      <c r="HGM452" s="330"/>
      <c r="HGN452" s="330"/>
      <c r="HGO452" s="330"/>
      <c r="HGP452" s="330"/>
      <c r="HGQ452" s="330"/>
      <c r="HGR452" s="330"/>
      <c r="HGS452" s="330"/>
      <c r="HGT452" s="330"/>
      <c r="HGU452" s="330"/>
      <c r="HGV452" s="330"/>
      <c r="HGW452" s="330"/>
      <c r="HGX452" s="330"/>
      <c r="HGY452" s="330"/>
      <c r="HGZ452" s="330"/>
      <c r="HHA452" s="330"/>
      <c r="HHB452" s="330"/>
      <c r="HHC452" s="330"/>
      <c r="HHD452" s="330"/>
      <c r="HHE452" s="330"/>
      <c r="HHF452" s="330"/>
      <c r="HHG452" s="330"/>
      <c r="HHH452" s="330"/>
      <c r="HHI452" s="330"/>
      <c r="HHJ452" s="330"/>
      <c r="HHK452" s="330"/>
      <c r="HHL452" s="330"/>
      <c r="HHM452" s="330"/>
      <c r="HHN452" s="330"/>
      <c r="HHO452" s="330"/>
      <c r="HHP452" s="330"/>
      <c r="HHQ452" s="330"/>
      <c r="HHR452" s="330"/>
      <c r="HHS452" s="330"/>
      <c r="HHT452" s="330"/>
      <c r="HHU452" s="330"/>
      <c r="HHV452" s="330"/>
      <c r="HHW452" s="330"/>
      <c r="HHX452" s="330"/>
      <c r="HHY452" s="330"/>
      <c r="HHZ452" s="330"/>
      <c r="HIA452" s="330"/>
      <c r="HIB452" s="330"/>
      <c r="HIC452" s="330"/>
      <c r="HID452" s="330"/>
      <c r="HIE452" s="330"/>
      <c r="HIF452" s="330"/>
      <c r="HIG452" s="330"/>
      <c r="HIH452" s="330"/>
      <c r="HII452" s="330"/>
      <c r="HIJ452" s="330"/>
      <c r="HIK452" s="330"/>
      <c r="HIL452" s="330"/>
      <c r="HIM452" s="330"/>
      <c r="HIN452" s="330"/>
      <c r="HIO452" s="330"/>
      <c r="HIP452" s="330"/>
      <c r="HIQ452" s="330"/>
      <c r="HIR452" s="330"/>
      <c r="HIS452" s="330"/>
      <c r="HIT452" s="330"/>
      <c r="HIU452" s="330"/>
      <c r="HIV452" s="330"/>
      <c r="HIW452" s="330"/>
      <c r="HIX452" s="330"/>
      <c r="HIY452" s="330"/>
      <c r="HIZ452" s="330"/>
      <c r="HJA452" s="330"/>
      <c r="HJB452" s="330"/>
      <c r="HJC452" s="330"/>
      <c r="HJD452" s="330"/>
      <c r="HJE452" s="330"/>
      <c r="HJF452" s="330"/>
      <c r="HJG452" s="330"/>
      <c r="HJH452" s="330"/>
      <c r="HJI452" s="330"/>
      <c r="HJJ452" s="330"/>
      <c r="HJK452" s="330"/>
      <c r="HJL452" s="330"/>
      <c r="HJM452" s="330"/>
      <c r="HJN452" s="330"/>
      <c r="HJO452" s="330"/>
      <c r="HJP452" s="330"/>
      <c r="HJQ452" s="330"/>
      <c r="HJR452" s="330"/>
      <c r="HJS452" s="330"/>
      <c r="HJT452" s="330"/>
      <c r="HJU452" s="330"/>
      <c r="HJV452" s="330"/>
      <c r="HJW452" s="330"/>
      <c r="HJX452" s="330"/>
      <c r="HJY452" s="330"/>
      <c r="HJZ452" s="330"/>
      <c r="HKA452" s="330"/>
      <c r="HKB452" s="330"/>
      <c r="HKC452" s="330"/>
      <c r="HKD452" s="330"/>
      <c r="HKE452" s="330"/>
      <c r="HKF452" s="330"/>
      <c r="HKG452" s="330"/>
      <c r="HKH452" s="330"/>
      <c r="HKI452" s="330"/>
      <c r="HKJ452" s="330"/>
      <c r="HKK452" s="330"/>
      <c r="HKL452" s="330"/>
      <c r="HKM452" s="330"/>
      <c r="HKN452" s="330"/>
      <c r="HKO452" s="330"/>
      <c r="HKP452" s="330"/>
      <c r="HKQ452" s="330"/>
      <c r="HKR452" s="330"/>
      <c r="HKS452" s="330"/>
      <c r="HKT452" s="330"/>
      <c r="HKU452" s="330"/>
      <c r="HKV452" s="330"/>
      <c r="HKW452" s="330"/>
      <c r="HKX452" s="330"/>
      <c r="HKY452" s="330"/>
      <c r="HKZ452" s="330"/>
      <c r="HLA452" s="330"/>
      <c r="HLB452" s="330"/>
      <c r="HLC452" s="330"/>
      <c r="HLD452" s="330"/>
      <c r="HLE452" s="330"/>
      <c r="HLF452" s="330"/>
      <c r="HLG452" s="330"/>
      <c r="HLH452" s="330"/>
      <c r="HLI452" s="330"/>
      <c r="HLJ452" s="330"/>
      <c r="HLK452" s="330"/>
      <c r="HLL452" s="330"/>
      <c r="HLM452" s="330"/>
      <c r="HLN452" s="330"/>
      <c r="HLO452" s="330"/>
      <c r="HLP452" s="330"/>
      <c r="HLQ452" s="330"/>
      <c r="HLR452" s="330"/>
      <c r="HLS452" s="330"/>
      <c r="HLT452" s="330"/>
      <c r="HLU452" s="330"/>
      <c r="HLV452" s="330"/>
      <c r="HLW452" s="330"/>
      <c r="HLX452" s="330"/>
      <c r="HLY452" s="330"/>
      <c r="HLZ452" s="330"/>
      <c r="HMA452" s="330"/>
      <c r="HMB452" s="330"/>
      <c r="HMC452" s="330"/>
      <c r="HMD452" s="330"/>
      <c r="HME452" s="330"/>
      <c r="HMF452" s="330"/>
      <c r="HMG452" s="330"/>
      <c r="HMH452" s="330"/>
      <c r="HMI452" s="330"/>
      <c r="HMJ452" s="330"/>
      <c r="HMK452" s="330"/>
      <c r="HML452" s="330"/>
      <c r="HMM452" s="330"/>
      <c r="HMN452" s="330"/>
      <c r="HMO452" s="330"/>
      <c r="HMP452" s="330"/>
      <c r="HMQ452" s="330"/>
      <c r="HMR452" s="330"/>
      <c r="HMS452" s="330"/>
      <c r="HMT452" s="330"/>
      <c r="HMU452" s="330"/>
      <c r="HMV452" s="330"/>
      <c r="HMW452" s="330"/>
      <c r="HMX452" s="330"/>
      <c r="HMY452" s="330"/>
      <c r="HMZ452" s="330"/>
      <c r="HNA452" s="330"/>
      <c r="HNB452" s="330"/>
      <c r="HNC452" s="330"/>
      <c r="HND452" s="330"/>
      <c r="HNE452" s="330"/>
      <c r="HNF452" s="330"/>
      <c r="HNG452" s="330"/>
      <c r="HNH452" s="330"/>
      <c r="HNI452" s="330"/>
      <c r="HNJ452" s="330"/>
      <c r="HNK452" s="330"/>
      <c r="HNL452" s="330"/>
      <c r="HNM452" s="330"/>
      <c r="HNN452" s="330"/>
      <c r="HNO452" s="330"/>
      <c r="HNP452" s="330"/>
      <c r="HNQ452" s="330"/>
      <c r="HNR452" s="330"/>
      <c r="HNS452" s="330"/>
      <c r="HNT452" s="330"/>
      <c r="HNU452" s="330"/>
      <c r="HNV452" s="330"/>
      <c r="HNW452" s="330"/>
      <c r="HNX452" s="330"/>
      <c r="HNY452" s="330"/>
      <c r="HNZ452" s="330"/>
      <c r="HOA452" s="330"/>
      <c r="HOB452" s="330"/>
      <c r="HOC452" s="330"/>
      <c r="HOD452" s="330"/>
      <c r="HOE452" s="330"/>
      <c r="HOF452" s="330"/>
      <c r="HOG452" s="330"/>
      <c r="HOH452" s="330"/>
      <c r="HOI452" s="330"/>
      <c r="HOJ452" s="330"/>
      <c r="HOK452" s="330"/>
      <c r="HOL452" s="330"/>
      <c r="HOM452" s="330"/>
      <c r="HON452" s="330"/>
      <c r="HOO452" s="330"/>
      <c r="HOP452" s="330"/>
      <c r="HOQ452" s="330"/>
      <c r="HOR452" s="330"/>
      <c r="HOS452" s="330"/>
      <c r="HOT452" s="330"/>
      <c r="HOU452" s="330"/>
      <c r="HOV452" s="330"/>
      <c r="HOW452" s="330"/>
      <c r="HOX452" s="330"/>
      <c r="HOY452" s="330"/>
      <c r="HOZ452" s="330"/>
      <c r="HPA452" s="330"/>
      <c r="HPB452" s="330"/>
      <c r="HPC452" s="330"/>
      <c r="HPD452" s="330"/>
      <c r="HPE452" s="330"/>
      <c r="HPF452" s="330"/>
      <c r="HPG452" s="330"/>
      <c r="HPH452" s="330"/>
      <c r="HPI452" s="330"/>
      <c r="HPJ452" s="330"/>
      <c r="HPK452" s="330"/>
      <c r="HPL452" s="330"/>
      <c r="HPM452" s="330"/>
      <c r="HPN452" s="330"/>
      <c r="HPO452" s="330"/>
      <c r="HPP452" s="330"/>
      <c r="HPQ452" s="330"/>
      <c r="HPR452" s="330"/>
      <c r="HPS452" s="330"/>
      <c r="HPT452" s="330"/>
      <c r="HPU452" s="330"/>
      <c r="HPV452" s="330"/>
      <c r="HPW452" s="330"/>
      <c r="HPX452" s="330"/>
      <c r="HPY452" s="330"/>
      <c r="HPZ452" s="330"/>
      <c r="HQA452" s="330"/>
      <c r="HQB452" s="330"/>
      <c r="HQC452" s="330"/>
      <c r="HQD452" s="330"/>
      <c r="HQE452" s="330"/>
      <c r="HQF452" s="330"/>
      <c r="HQG452" s="330"/>
      <c r="HQH452" s="330"/>
      <c r="HQI452" s="330"/>
      <c r="HQJ452" s="330"/>
      <c r="HQK452" s="330"/>
      <c r="HQL452" s="330"/>
      <c r="HQM452" s="330"/>
      <c r="HQN452" s="330"/>
      <c r="HQO452" s="330"/>
      <c r="HQP452" s="330"/>
      <c r="HQQ452" s="330"/>
      <c r="HQR452" s="330"/>
      <c r="HQS452" s="330"/>
      <c r="HQT452" s="330"/>
      <c r="HQU452" s="330"/>
      <c r="HQV452" s="330"/>
      <c r="HQW452" s="330"/>
      <c r="HQX452" s="330"/>
      <c r="HQY452" s="330"/>
      <c r="HQZ452" s="330"/>
      <c r="HRA452" s="330"/>
      <c r="HRB452" s="330"/>
      <c r="HRC452" s="330"/>
      <c r="HRD452" s="330"/>
      <c r="HRE452" s="330"/>
      <c r="HRF452" s="330"/>
      <c r="HRG452" s="330"/>
      <c r="HRH452" s="330"/>
      <c r="HRI452" s="330"/>
      <c r="HRJ452" s="330"/>
      <c r="HRK452" s="330"/>
      <c r="HRL452" s="330"/>
      <c r="HRM452" s="330"/>
      <c r="HRN452" s="330"/>
      <c r="HRO452" s="330"/>
      <c r="HRP452" s="330"/>
      <c r="HRQ452" s="330"/>
      <c r="HRR452" s="330"/>
      <c r="HRS452" s="330"/>
      <c r="HRT452" s="330"/>
      <c r="HRU452" s="330"/>
      <c r="HRV452" s="330"/>
      <c r="HRW452" s="330"/>
      <c r="HRX452" s="330"/>
      <c r="HRY452" s="330"/>
      <c r="HRZ452" s="330"/>
      <c r="HSA452" s="330"/>
      <c r="HSB452" s="330"/>
      <c r="HSC452" s="330"/>
      <c r="HSD452" s="330"/>
      <c r="HSE452" s="330"/>
      <c r="HSF452" s="330"/>
      <c r="HSG452" s="330"/>
      <c r="HSH452" s="330"/>
      <c r="HSI452" s="330"/>
      <c r="HSJ452" s="330"/>
      <c r="HSK452" s="330"/>
      <c r="HSL452" s="330"/>
      <c r="HSM452" s="330"/>
      <c r="HSN452" s="330"/>
      <c r="HSO452" s="330"/>
      <c r="HSP452" s="330"/>
      <c r="HSQ452" s="330"/>
      <c r="HSR452" s="330"/>
      <c r="HSS452" s="330"/>
      <c r="HST452" s="330"/>
      <c r="HSU452" s="330"/>
      <c r="HSV452" s="330"/>
      <c r="HSW452" s="330"/>
      <c r="HSX452" s="330"/>
      <c r="HSY452" s="330"/>
      <c r="HSZ452" s="330"/>
      <c r="HTA452" s="330"/>
      <c r="HTB452" s="330"/>
      <c r="HTC452" s="330"/>
      <c r="HTD452" s="330"/>
      <c r="HTE452" s="330"/>
      <c r="HTF452" s="330"/>
      <c r="HTG452" s="330"/>
      <c r="HTH452" s="330"/>
      <c r="HTI452" s="330"/>
      <c r="HTJ452" s="330"/>
      <c r="HTK452" s="330"/>
      <c r="HTL452" s="330"/>
      <c r="HTM452" s="330"/>
      <c r="HTN452" s="330"/>
      <c r="HTO452" s="330"/>
      <c r="HTP452" s="330"/>
      <c r="HTQ452" s="330"/>
      <c r="HTR452" s="330"/>
      <c r="HTS452" s="330"/>
      <c r="HTT452" s="330"/>
      <c r="HTU452" s="330"/>
      <c r="HTV452" s="330"/>
      <c r="HTW452" s="330"/>
      <c r="HTX452" s="330"/>
      <c r="HTY452" s="330"/>
      <c r="HTZ452" s="330"/>
      <c r="HUA452" s="330"/>
      <c r="HUB452" s="330"/>
      <c r="HUC452" s="330"/>
      <c r="HUD452" s="330"/>
      <c r="HUE452" s="330"/>
      <c r="HUF452" s="330"/>
      <c r="HUG452" s="330"/>
      <c r="HUH452" s="330"/>
      <c r="HUI452" s="330"/>
      <c r="HUJ452" s="330"/>
      <c r="HUK452" s="330"/>
      <c r="HUL452" s="330"/>
      <c r="HUM452" s="330"/>
      <c r="HUN452" s="330"/>
      <c r="HUO452" s="330"/>
      <c r="HUP452" s="330"/>
      <c r="HUQ452" s="330"/>
      <c r="HUR452" s="330"/>
      <c r="HUS452" s="330"/>
      <c r="HUT452" s="330"/>
      <c r="HUU452" s="330"/>
      <c r="HUV452" s="330"/>
      <c r="HUW452" s="330"/>
      <c r="HUX452" s="330"/>
      <c r="HUY452" s="330"/>
      <c r="HUZ452" s="330"/>
      <c r="HVA452" s="330"/>
      <c r="HVB452" s="330"/>
      <c r="HVC452" s="330"/>
      <c r="HVD452" s="330"/>
      <c r="HVE452" s="330"/>
      <c r="HVF452" s="330"/>
      <c r="HVG452" s="330"/>
      <c r="HVH452" s="330"/>
      <c r="HVI452" s="330"/>
      <c r="HVJ452" s="330"/>
      <c r="HVK452" s="330"/>
      <c r="HVL452" s="330"/>
      <c r="HVM452" s="330"/>
      <c r="HVN452" s="330"/>
      <c r="HVO452" s="330"/>
      <c r="HVP452" s="330"/>
      <c r="HVQ452" s="330"/>
      <c r="HVR452" s="330"/>
      <c r="HVS452" s="330"/>
      <c r="HVT452" s="330"/>
      <c r="HVU452" s="330"/>
      <c r="HVV452" s="330"/>
      <c r="HVW452" s="330"/>
      <c r="HVX452" s="330"/>
      <c r="HVY452" s="330"/>
      <c r="HVZ452" s="330"/>
      <c r="HWA452" s="330"/>
      <c r="HWB452" s="330"/>
      <c r="HWC452" s="330"/>
      <c r="HWD452" s="330"/>
      <c r="HWE452" s="330"/>
      <c r="HWF452" s="330"/>
      <c r="HWG452" s="330"/>
      <c r="HWH452" s="330"/>
      <c r="HWI452" s="330"/>
      <c r="HWJ452" s="330"/>
      <c r="HWK452" s="330"/>
      <c r="HWL452" s="330"/>
      <c r="HWM452" s="330"/>
      <c r="HWN452" s="330"/>
      <c r="HWO452" s="330"/>
      <c r="HWP452" s="330"/>
      <c r="HWQ452" s="330"/>
      <c r="HWR452" s="330"/>
      <c r="HWS452" s="330"/>
      <c r="HWT452" s="330"/>
      <c r="HWU452" s="330"/>
      <c r="HWV452" s="330"/>
      <c r="HWW452" s="330"/>
      <c r="HWX452" s="330"/>
      <c r="HWY452" s="330"/>
      <c r="HWZ452" s="330"/>
      <c r="HXA452" s="330"/>
      <c r="HXB452" s="330"/>
      <c r="HXC452" s="330"/>
      <c r="HXD452" s="330"/>
      <c r="HXE452" s="330"/>
      <c r="HXF452" s="330"/>
      <c r="HXG452" s="330"/>
      <c r="HXH452" s="330"/>
      <c r="HXI452" s="330"/>
      <c r="HXJ452" s="330"/>
      <c r="HXK452" s="330"/>
      <c r="HXL452" s="330"/>
      <c r="HXM452" s="330"/>
      <c r="HXN452" s="330"/>
      <c r="HXO452" s="330"/>
      <c r="HXP452" s="330"/>
      <c r="HXQ452" s="330"/>
      <c r="HXR452" s="330"/>
      <c r="HXS452" s="330"/>
      <c r="HXT452" s="330"/>
      <c r="HXU452" s="330"/>
      <c r="HXV452" s="330"/>
      <c r="HXW452" s="330"/>
      <c r="HXX452" s="330"/>
      <c r="HXY452" s="330"/>
      <c r="HXZ452" s="330"/>
      <c r="HYA452" s="330"/>
      <c r="HYB452" s="330"/>
      <c r="HYC452" s="330"/>
      <c r="HYD452" s="330"/>
      <c r="HYE452" s="330"/>
      <c r="HYF452" s="330"/>
      <c r="HYG452" s="330"/>
      <c r="HYH452" s="330"/>
      <c r="HYI452" s="330"/>
      <c r="HYJ452" s="330"/>
      <c r="HYK452" s="330"/>
      <c r="HYL452" s="330"/>
      <c r="HYM452" s="330"/>
      <c r="HYN452" s="330"/>
      <c r="HYO452" s="330"/>
      <c r="HYP452" s="330"/>
      <c r="HYQ452" s="330"/>
      <c r="HYR452" s="330"/>
      <c r="HYS452" s="330"/>
      <c r="HYT452" s="330"/>
      <c r="HYU452" s="330"/>
      <c r="HYV452" s="330"/>
      <c r="HYW452" s="330"/>
      <c r="HYX452" s="330"/>
      <c r="HYY452" s="330"/>
      <c r="HYZ452" s="330"/>
      <c r="HZA452" s="330"/>
      <c r="HZB452" s="330"/>
      <c r="HZC452" s="330"/>
      <c r="HZD452" s="330"/>
      <c r="HZE452" s="330"/>
      <c r="HZF452" s="330"/>
      <c r="HZG452" s="330"/>
      <c r="HZH452" s="330"/>
      <c r="HZI452" s="330"/>
      <c r="HZJ452" s="330"/>
      <c r="HZK452" s="330"/>
      <c r="HZL452" s="330"/>
      <c r="HZM452" s="330"/>
      <c r="HZN452" s="330"/>
      <c r="HZO452" s="330"/>
      <c r="HZP452" s="330"/>
      <c r="HZQ452" s="330"/>
      <c r="HZR452" s="330"/>
      <c r="HZS452" s="330"/>
      <c r="HZT452" s="330"/>
      <c r="HZU452" s="330"/>
      <c r="HZV452" s="330"/>
      <c r="HZW452" s="330"/>
      <c r="HZX452" s="330"/>
      <c r="HZY452" s="330"/>
      <c r="HZZ452" s="330"/>
      <c r="IAA452" s="330"/>
      <c r="IAB452" s="330"/>
      <c r="IAC452" s="330"/>
      <c r="IAD452" s="330"/>
      <c r="IAE452" s="330"/>
      <c r="IAF452" s="330"/>
      <c r="IAG452" s="330"/>
      <c r="IAH452" s="330"/>
      <c r="IAI452" s="330"/>
      <c r="IAJ452" s="330"/>
      <c r="IAK452" s="330"/>
      <c r="IAL452" s="330"/>
      <c r="IAM452" s="330"/>
      <c r="IAN452" s="330"/>
      <c r="IAO452" s="330"/>
      <c r="IAP452" s="330"/>
      <c r="IAQ452" s="330"/>
      <c r="IAR452" s="330"/>
      <c r="IAS452" s="330"/>
      <c r="IAT452" s="330"/>
      <c r="IAU452" s="330"/>
      <c r="IAV452" s="330"/>
      <c r="IAW452" s="330"/>
      <c r="IAX452" s="330"/>
      <c r="IAY452" s="330"/>
      <c r="IAZ452" s="330"/>
      <c r="IBA452" s="330"/>
      <c r="IBB452" s="330"/>
      <c r="IBC452" s="330"/>
      <c r="IBD452" s="330"/>
      <c r="IBE452" s="330"/>
      <c r="IBF452" s="330"/>
      <c r="IBG452" s="330"/>
      <c r="IBH452" s="330"/>
      <c r="IBI452" s="330"/>
      <c r="IBJ452" s="330"/>
      <c r="IBK452" s="330"/>
      <c r="IBL452" s="330"/>
      <c r="IBM452" s="330"/>
      <c r="IBN452" s="330"/>
      <c r="IBO452" s="330"/>
      <c r="IBP452" s="330"/>
      <c r="IBQ452" s="330"/>
      <c r="IBR452" s="330"/>
      <c r="IBS452" s="330"/>
      <c r="IBT452" s="330"/>
      <c r="IBU452" s="330"/>
      <c r="IBV452" s="330"/>
      <c r="IBW452" s="330"/>
      <c r="IBX452" s="330"/>
      <c r="IBY452" s="330"/>
      <c r="IBZ452" s="330"/>
      <c r="ICA452" s="330"/>
      <c r="ICB452" s="330"/>
      <c r="ICC452" s="330"/>
      <c r="ICD452" s="330"/>
      <c r="ICE452" s="330"/>
      <c r="ICF452" s="330"/>
      <c r="ICG452" s="330"/>
      <c r="ICH452" s="330"/>
      <c r="ICI452" s="330"/>
      <c r="ICJ452" s="330"/>
      <c r="ICK452" s="330"/>
      <c r="ICL452" s="330"/>
      <c r="ICM452" s="330"/>
      <c r="ICN452" s="330"/>
      <c r="ICO452" s="330"/>
      <c r="ICP452" s="330"/>
      <c r="ICQ452" s="330"/>
      <c r="ICR452" s="330"/>
      <c r="ICS452" s="330"/>
      <c r="ICT452" s="330"/>
      <c r="ICU452" s="330"/>
      <c r="ICV452" s="330"/>
      <c r="ICW452" s="330"/>
      <c r="ICX452" s="330"/>
      <c r="ICY452" s="330"/>
      <c r="ICZ452" s="330"/>
      <c r="IDA452" s="330"/>
      <c r="IDB452" s="330"/>
      <c r="IDC452" s="330"/>
      <c r="IDD452" s="330"/>
      <c r="IDE452" s="330"/>
      <c r="IDF452" s="330"/>
      <c r="IDG452" s="330"/>
      <c r="IDH452" s="330"/>
      <c r="IDI452" s="330"/>
      <c r="IDJ452" s="330"/>
      <c r="IDK452" s="330"/>
      <c r="IDL452" s="330"/>
      <c r="IDM452" s="330"/>
      <c r="IDN452" s="330"/>
      <c r="IDO452" s="330"/>
      <c r="IDP452" s="330"/>
      <c r="IDQ452" s="330"/>
      <c r="IDR452" s="330"/>
      <c r="IDS452" s="330"/>
      <c r="IDT452" s="330"/>
      <c r="IDU452" s="330"/>
      <c r="IDV452" s="330"/>
      <c r="IDW452" s="330"/>
      <c r="IDX452" s="330"/>
      <c r="IDY452" s="330"/>
      <c r="IDZ452" s="330"/>
      <c r="IEA452" s="330"/>
      <c r="IEB452" s="330"/>
      <c r="IEC452" s="330"/>
      <c r="IED452" s="330"/>
      <c r="IEE452" s="330"/>
      <c r="IEF452" s="330"/>
      <c r="IEG452" s="330"/>
      <c r="IEH452" s="330"/>
      <c r="IEI452" s="330"/>
      <c r="IEJ452" s="330"/>
      <c r="IEK452" s="330"/>
      <c r="IEL452" s="330"/>
      <c r="IEM452" s="330"/>
      <c r="IEN452" s="330"/>
      <c r="IEO452" s="330"/>
      <c r="IEP452" s="330"/>
      <c r="IEQ452" s="330"/>
      <c r="IER452" s="330"/>
      <c r="IES452" s="330"/>
      <c r="IET452" s="330"/>
      <c r="IEU452" s="330"/>
      <c r="IEV452" s="330"/>
      <c r="IEW452" s="330"/>
      <c r="IEX452" s="330"/>
      <c r="IEY452" s="330"/>
      <c r="IEZ452" s="330"/>
      <c r="IFA452" s="330"/>
      <c r="IFB452" s="330"/>
      <c r="IFC452" s="330"/>
      <c r="IFD452" s="330"/>
      <c r="IFE452" s="330"/>
      <c r="IFF452" s="330"/>
      <c r="IFG452" s="330"/>
      <c r="IFH452" s="330"/>
      <c r="IFI452" s="330"/>
      <c r="IFJ452" s="330"/>
      <c r="IFK452" s="330"/>
      <c r="IFL452" s="330"/>
      <c r="IFM452" s="330"/>
      <c r="IFN452" s="330"/>
      <c r="IFO452" s="330"/>
      <c r="IFP452" s="330"/>
      <c r="IFQ452" s="330"/>
      <c r="IFR452" s="330"/>
      <c r="IFS452" s="330"/>
      <c r="IFT452" s="330"/>
      <c r="IFU452" s="330"/>
      <c r="IFV452" s="330"/>
      <c r="IFW452" s="330"/>
      <c r="IFX452" s="330"/>
      <c r="IFY452" s="330"/>
      <c r="IFZ452" s="330"/>
      <c r="IGA452" s="330"/>
      <c r="IGB452" s="330"/>
      <c r="IGC452" s="330"/>
      <c r="IGD452" s="330"/>
      <c r="IGE452" s="330"/>
      <c r="IGF452" s="330"/>
      <c r="IGG452" s="330"/>
      <c r="IGH452" s="330"/>
      <c r="IGI452" s="330"/>
      <c r="IGJ452" s="330"/>
      <c r="IGK452" s="330"/>
      <c r="IGL452" s="330"/>
      <c r="IGM452" s="330"/>
      <c r="IGN452" s="330"/>
      <c r="IGO452" s="330"/>
      <c r="IGP452" s="330"/>
      <c r="IGQ452" s="330"/>
      <c r="IGR452" s="330"/>
      <c r="IGS452" s="330"/>
      <c r="IGT452" s="330"/>
      <c r="IGU452" s="330"/>
      <c r="IGV452" s="330"/>
      <c r="IGW452" s="330"/>
      <c r="IGX452" s="330"/>
      <c r="IGY452" s="330"/>
      <c r="IGZ452" s="330"/>
      <c r="IHA452" s="330"/>
      <c r="IHB452" s="330"/>
      <c r="IHC452" s="330"/>
      <c r="IHD452" s="330"/>
      <c r="IHE452" s="330"/>
      <c r="IHF452" s="330"/>
      <c r="IHG452" s="330"/>
      <c r="IHH452" s="330"/>
      <c r="IHI452" s="330"/>
      <c r="IHJ452" s="330"/>
      <c r="IHK452" s="330"/>
      <c r="IHL452" s="330"/>
      <c r="IHM452" s="330"/>
      <c r="IHN452" s="330"/>
      <c r="IHO452" s="330"/>
      <c r="IHP452" s="330"/>
      <c r="IHQ452" s="330"/>
      <c r="IHR452" s="330"/>
      <c r="IHS452" s="330"/>
      <c r="IHT452" s="330"/>
      <c r="IHU452" s="330"/>
      <c r="IHV452" s="330"/>
      <c r="IHW452" s="330"/>
      <c r="IHX452" s="330"/>
      <c r="IHY452" s="330"/>
      <c r="IHZ452" s="330"/>
      <c r="IIA452" s="330"/>
      <c r="IIB452" s="330"/>
      <c r="IIC452" s="330"/>
      <c r="IID452" s="330"/>
      <c r="IIE452" s="330"/>
      <c r="IIF452" s="330"/>
      <c r="IIG452" s="330"/>
      <c r="IIH452" s="330"/>
      <c r="III452" s="330"/>
      <c r="IIJ452" s="330"/>
      <c r="IIK452" s="330"/>
      <c r="IIL452" s="330"/>
      <c r="IIM452" s="330"/>
      <c r="IIN452" s="330"/>
      <c r="IIO452" s="330"/>
      <c r="IIP452" s="330"/>
      <c r="IIQ452" s="330"/>
      <c r="IIR452" s="330"/>
      <c r="IIS452" s="330"/>
      <c r="IIT452" s="330"/>
      <c r="IIU452" s="330"/>
      <c r="IIV452" s="330"/>
      <c r="IIW452" s="330"/>
      <c r="IIX452" s="330"/>
      <c r="IIY452" s="330"/>
      <c r="IIZ452" s="330"/>
      <c r="IJA452" s="330"/>
      <c r="IJB452" s="330"/>
      <c r="IJC452" s="330"/>
      <c r="IJD452" s="330"/>
      <c r="IJE452" s="330"/>
      <c r="IJF452" s="330"/>
      <c r="IJG452" s="330"/>
      <c r="IJH452" s="330"/>
      <c r="IJI452" s="330"/>
      <c r="IJJ452" s="330"/>
      <c r="IJK452" s="330"/>
      <c r="IJL452" s="330"/>
      <c r="IJM452" s="330"/>
      <c r="IJN452" s="330"/>
      <c r="IJO452" s="330"/>
      <c r="IJP452" s="330"/>
      <c r="IJQ452" s="330"/>
      <c r="IJR452" s="330"/>
      <c r="IJS452" s="330"/>
      <c r="IJT452" s="330"/>
      <c r="IJU452" s="330"/>
      <c r="IJV452" s="330"/>
      <c r="IJW452" s="330"/>
      <c r="IJX452" s="330"/>
      <c r="IJY452" s="330"/>
      <c r="IJZ452" s="330"/>
      <c r="IKA452" s="330"/>
      <c r="IKB452" s="330"/>
      <c r="IKC452" s="330"/>
      <c r="IKD452" s="330"/>
      <c r="IKE452" s="330"/>
      <c r="IKF452" s="330"/>
      <c r="IKG452" s="330"/>
      <c r="IKH452" s="330"/>
      <c r="IKI452" s="330"/>
      <c r="IKJ452" s="330"/>
      <c r="IKK452" s="330"/>
      <c r="IKL452" s="330"/>
      <c r="IKM452" s="330"/>
      <c r="IKN452" s="330"/>
      <c r="IKO452" s="330"/>
      <c r="IKP452" s="330"/>
      <c r="IKQ452" s="330"/>
      <c r="IKR452" s="330"/>
      <c r="IKS452" s="330"/>
      <c r="IKT452" s="330"/>
      <c r="IKU452" s="330"/>
      <c r="IKV452" s="330"/>
      <c r="IKW452" s="330"/>
      <c r="IKX452" s="330"/>
      <c r="IKY452" s="330"/>
      <c r="IKZ452" s="330"/>
      <c r="ILA452" s="330"/>
      <c r="ILB452" s="330"/>
      <c r="ILC452" s="330"/>
      <c r="ILD452" s="330"/>
      <c r="ILE452" s="330"/>
      <c r="ILF452" s="330"/>
      <c r="ILG452" s="330"/>
      <c r="ILH452" s="330"/>
      <c r="ILI452" s="330"/>
      <c r="ILJ452" s="330"/>
      <c r="ILK452" s="330"/>
      <c r="ILL452" s="330"/>
      <c r="ILM452" s="330"/>
      <c r="ILN452" s="330"/>
      <c r="ILO452" s="330"/>
      <c r="ILP452" s="330"/>
      <c r="ILQ452" s="330"/>
      <c r="ILR452" s="330"/>
      <c r="ILS452" s="330"/>
      <c r="ILT452" s="330"/>
      <c r="ILU452" s="330"/>
      <c r="ILV452" s="330"/>
      <c r="ILW452" s="330"/>
      <c r="ILX452" s="330"/>
      <c r="ILY452" s="330"/>
      <c r="ILZ452" s="330"/>
      <c r="IMA452" s="330"/>
      <c r="IMB452" s="330"/>
      <c r="IMC452" s="330"/>
      <c r="IMD452" s="330"/>
      <c r="IME452" s="330"/>
      <c r="IMF452" s="330"/>
      <c r="IMG452" s="330"/>
      <c r="IMH452" s="330"/>
      <c r="IMI452" s="330"/>
      <c r="IMJ452" s="330"/>
      <c r="IMK452" s="330"/>
      <c r="IML452" s="330"/>
      <c r="IMM452" s="330"/>
      <c r="IMN452" s="330"/>
      <c r="IMO452" s="330"/>
      <c r="IMP452" s="330"/>
      <c r="IMQ452" s="330"/>
      <c r="IMR452" s="330"/>
      <c r="IMS452" s="330"/>
      <c r="IMT452" s="330"/>
      <c r="IMU452" s="330"/>
      <c r="IMV452" s="330"/>
      <c r="IMW452" s="330"/>
      <c r="IMX452" s="330"/>
      <c r="IMY452" s="330"/>
      <c r="IMZ452" s="330"/>
      <c r="INA452" s="330"/>
      <c r="INB452" s="330"/>
      <c r="INC452" s="330"/>
      <c r="IND452" s="330"/>
      <c r="INE452" s="330"/>
      <c r="INF452" s="330"/>
      <c r="ING452" s="330"/>
      <c r="INH452" s="330"/>
      <c r="INI452" s="330"/>
      <c r="INJ452" s="330"/>
      <c r="INK452" s="330"/>
      <c r="INL452" s="330"/>
      <c r="INM452" s="330"/>
      <c r="INN452" s="330"/>
      <c r="INO452" s="330"/>
      <c r="INP452" s="330"/>
      <c r="INQ452" s="330"/>
      <c r="INR452" s="330"/>
      <c r="INS452" s="330"/>
      <c r="INT452" s="330"/>
      <c r="INU452" s="330"/>
      <c r="INV452" s="330"/>
      <c r="INW452" s="330"/>
      <c r="INX452" s="330"/>
      <c r="INY452" s="330"/>
      <c r="INZ452" s="330"/>
      <c r="IOA452" s="330"/>
      <c r="IOB452" s="330"/>
      <c r="IOC452" s="330"/>
      <c r="IOD452" s="330"/>
      <c r="IOE452" s="330"/>
      <c r="IOF452" s="330"/>
      <c r="IOG452" s="330"/>
      <c r="IOH452" s="330"/>
      <c r="IOI452" s="330"/>
      <c r="IOJ452" s="330"/>
      <c r="IOK452" s="330"/>
      <c r="IOL452" s="330"/>
      <c r="IOM452" s="330"/>
      <c r="ION452" s="330"/>
      <c r="IOO452" s="330"/>
      <c r="IOP452" s="330"/>
      <c r="IOQ452" s="330"/>
      <c r="IOR452" s="330"/>
      <c r="IOS452" s="330"/>
      <c r="IOT452" s="330"/>
      <c r="IOU452" s="330"/>
      <c r="IOV452" s="330"/>
      <c r="IOW452" s="330"/>
      <c r="IOX452" s="330"/>
      <c r="IOY452" s="330"/>
      <c r="IOZ452" s="330"/>
      <c r="IPA452" s="330"/>
      <c r="IPB452" s="330"/>
      <c r="IPC452" s="330"/>
      <c r="IPD452" s="330"/>
      <c r="IPE452" s="330"/>
      <c r="IPF452" s="330"/>
      <c r="IPG452" s="330"/>
      <c r="IPH452" s="330"/>
      <c r="IPI452" s="330"/>
      <c r="IPJ452" s="330"/>
      <c r="IPK452" s="330"/>
      <c r="IPL452" s="330"/>
      <c r="IPM452" s="330"/>
      <c r="IPN452" s="330"/>
      <c r="IPO452" s="330"/>
      <c r="IPP452" s="330"/>
      <c r="IPQ452" s="330"/>
      <c r="IPR452" s="330"/>
      <c r="IPS452" s="330"/>
      <c r="IPT452" s="330"/>
      <c r="IPU452" s="330"/>
      <c r="IPV452" s="330"/>
      <c r="IPW452" s="330"/>
      <c r="IPX452" s="330"/>
      <c r="IPY452" s="330"/>
      <c r="IPZ452" s="330"/>
      <c r="IQA452" s="330"/>
      <c r="IQB452" s="330"/>
      <c r="IQC452" s="330"/>
      <c r="IQD452" s="330"/>
      <c r="IQE452" s="330"/>
      <c r="IQF452" s="330"/>
      <c r="IQG452" s="330"/>
      <c r="IQH452" s="330"/>
      <c r="IQI452" s="330"/>
      <c r="IQJ452" s="330"/>
      <c r="IQK452" s="330"/>
      <c r="IQL452" s="330"/>
      <c r="IQM452" s="330"/>
      <c r="IQN452" s="330"/>
      <c r="IQO452" s="330"/>
      <c r="IQP452" s="330"/>
      <c r="IQQ452" s="330"/>
      <c r="IQR452" s="330"/>
      <c r="IQS452" s="330"/>
      <c r="IQT452" s="330"/>
      <c r="IQU452" s="330"/>
      <c r="IQV452" s="330"/>
      <c r="IQW452" s="330"/>
      <c r="IQX452" s="330"/>
      <c r="IQY452" s="330"/>
      <c r="IQZ452" s="330"/>
      <c r="IRA452" s="330"/>
      <c r="IRB452" s="330"/>
      <c r="IRC452" s="330"/>
      <c r="IRD452" s="330"/>
      <c r="IRE452" s="330"/>
      <c r="IRF452" s="330"/>
      <c r="IRG452" s="330"/>
      <c r="IRH452" s="330"/>
      <c r="IRI452" s="330"/>
      <c r="IRJ452" s="330"/>
      <c r="IRK452" s="330"/>
      <c r="IRL452" s="330"/>
      <c r="IRM452" s="330"/>
      <c r="IRN452" s="330"/>
      <c r="IRO452" s="330"/>
      <c r="IRP452" s="330"/>
      <c r="IRQ452" s="330"/>
      <c r="IRR452" s="330"/>
      <c r="IRS452" s="330"/>
      <c r="IRT452" s="330"/>
      <c r="IRU452" s="330"/>
      <c r="IRV452" s="330"/>
      <c r="IRW452" s="330"/>
      <c r="IRX452" s="330"/>
      <c r="IRY452" s="330"/>
      <c r="IRZ452" s="330"/>
      <c r="ISA452" s="330"/>
      <c r="ISB452" s="330"/>
      <c r="ISC452" s="330"/>
      <c r="ISD452" s="330"/>
      <c r="ISE452" s="330"/>
      <c r="ISF452" s="330"/>
      <c r="ISG452" s="330"/>
      <c r="ISH452" s="330"/>
      <c r="ISI452" s="330"/>
      <c r="ISJ452" s="330"/>
      <c r="ISK452" s="330"/>
      <c r="ISL452" s="330"/>
      <c r="ISM452" s="330"/>
      <c r="ISN452" s="330"/>
      <c r="ISO452" s="330"/>
      <c r="ISP452" s="330"/>
      <c r="ISQ452" s="330"/>
      <c r="ISR452" s="330"/>
      <c r="ISS452" s="330"/>
      <c r="IST452" s="330"/>
      <c r="ISU452" s="330"/>
      <c r="ISV452" s="330"/>
      <c r="ISW452" s="330"/>
      <c r="ISX452" s="330"/>
      <c r="ISY452" s="330"/>
      <c r="ISZ452" s="330"/>
      <c r="ITA452" s="330"/>
      <c r="ITB452" s="330"/>
      <c r="ITC452" s="330"/>
      <c r="ITD452" s="330"/>
      <c r="ITE452" s="330"/>
      <c r="ITF452" s="330"/>
      <c r="ITG452" s="330"/>
      <c r="ITH452" s="330"/>
      <c r="ITI452" s="330"/>
      <c r="ITJ452" s="330"/>
      <c r="ITK452" s="330"/>
      <c r="ITL452" s="330"/>
      <c r="ITM452" s="330"/>
      <c r="ITN452" s="330"/>
      <c r="ITO452" s="330"/>
      <c r="ITP452" s="330"/>
      <c r="ITQ452" s="330"/>
      <c r="ITR452" s="330"/>
      <c r="ITS452" s="330"/>
      <c r="ITT452" s="330"/>
      <c r="ITU452" s="330"/>
      <c r="ITV452" s="330"/>
      <c r="ITW452" s="330"/>
      <c r="ITX452" s="330"/>
      <c r="ITY452" s="330"/>
      <c r="ITZ452" s="330"/>
      <c r="IUA452" s="330"/>
      <c r="IUB452" s="330"/>
      <c r="IUC452" s="330"/>
      <c r="IUD452" s="330"/>
      <c r="IUE452" s="330"/>
      <c r="IUF452" s="330"/>
      <c r="IUG452" s="330"/>
      <c r="IUH452" s="330"/>
      <c r="IUI452" s="330"/>
      <c r="IUJ452" s="330"/>
      <c r="IUK452" s="330"/>
      <c r="IUL452" s="330"/>
      <c r="IUM452" s="330"/>
      <c r="IUN452" s="330"/>
      <c r="IUO452" s="330"/>
      <c r="IUP452" s="330"/>
      <c r="IUQ452" s="330"/>
      <c r="IUR452" s="330"/>
      <c r="IUS452" s="330"/>
      <c r="IUT452" s="330"/>
      <c r="IUU452" s="330"/>
      <c r="IUV452" s="330"/>
      <c r="IUW452" s="330"/>
      <c r="IUX452" s="330"/>
      <c r="IUY452" s="330"/>
      <c r="IUZ452" s="330"/>
      <c r="IVA452" s="330"/>
      <c r="IVB452" s="330"/>
      <c r="IVC452" s="330"/>
      <c r="IVD452" s="330"/>
      <c r="IVE452" s="330"/>
      <c r="IVF452" s="330"/>
      <c r="IVG452" s="330"/>
      <c r="IVH452" s="330"/>
      <c r="IVI452" s="330"/>
      <c r="IVJ452" s="330"/>
      <c r="IVK452" s="330"/>
      <c r="IVL452" s="330"/>
      <c r="IVM452" s="330"/>
      <c r="IVN452" s="330"/>
      <c r="IVO452" s="330"/>
      <c r="IVP452" s="330"/>
      <c r="IVQ452" s="330"/>
      <c r="IVR452" s="330"/>
      <c r="IVS452" s="330"/>
      <c r="IVT452" s="330"/>
      <c r="IVU452" s="330"/>
      <c r="IVV452" s="330"/>
      <c r="IVW452" s="330"/>
      <c r="IVX452" s="330"/>
      <c r="IVY452" s="330"/>
      <c r="IVZ452" s="330"/>
      <c r="IWA452" s="330"/>
      <c r="IWB452" s="330"/>
      <c r="IWC452" s="330"/>
      <c r="IWD452" s="330"/>
      <c r="IWE452" s="330"/>
      <c r="IWF452" s="330"/>
      <c r="IWG452" s="330"/>
      <c r="IWH452" s="330"/>
      <c r="IWI452" s="330"/>
      <c r="IWJ452" s="330"/>
      <c r="IWK452" s="330"/>
      <c r="IWL452" s="330"/>
      <c r="IWM452" s="330"/>
      <c r="IWN452" s="330"/>
      <c r="IWO452" s="330"/>
      <c r="IWP452" s="330"/>
      <c r="IWQ452" s="330"/>
      <c r="IWR452" s="330"/>
      <c r="IWS452" s="330"/>
      <c r="IWT452" s="330"/>
      <c r="IWU452" s="330"/>
      <c r="IWV452" s="330"/>
      <c r="IWW452" s="330"/>
      <c r="IWX452" s="330"/>
      <c r="IWY452" s="330"/>
      <c r="IWZ452" s="330"/>
      <c r="IXA452" s="330"/>
      <c r="IXB452" s="330"/>
      <c r="IXC452" s="330"/>
      <c r="IXD452" s="330"/>
      <c r="IXE452" s="330"/>
      <c r="IXF452" s="330"/>
      <c r="IXG452" s="330"/>
      <c r="IXH452" s="330"/>
      <c r="IXI452" s="330"/>
      <c r="IXJ452" s="330"/>
      <c r="IXK452" s="330"/>
      <c r="IXL452" s="330"/>
      <c r="IXM452" s="330"/>
      <c r="IXN452" s="330"/>
      <c r="IXO452" s="330"/>
      <c r="IXP452" s="330"/>
      <c r="IXQ452" s="330"/>
      <c r="IXR452" s="330"/>
      <c r="IXS452" s="330"/>
      <c r="IXT452" s="330"/>
      <c r="IXU452" s="330"/>
      <c r="IXV452" s="330"/>
      <c r="IXW452" s="330"/>
      <c r="IXX452" s="330"/>
      <c r="IXY452" s="330"/>
      <c r="IXZ452" s="330"/>
      <c r="IYA452" s="330"/>
      <c r="IYB452" s="330"/>
      <c r="IYC452" s="330"/>
      <c r="IYD452" s="330"/>
      <c r="IYE452" s="330"/>
      <c r="IYF452" s="330"/>
      <c r="IYG452" s="330"/>
      <c r="IYH452" s="330"/>
      <c r="IYI452" s="330"/>
      <c r="IYJ452" s="330"/>
      <c r="IYK452" s="330"/>
      <c r="IYL452" s="330"/>
      <c r="IYM452" s="330"/>
      <c r="IYN452" s="330"/>
      <c r="IYO452" s="330"/>
      <c r="IYP452" s="330"/>
      <c r="IYQ452" s="330"/>
      <c r="IYR452" s="330"/>
      <c r="IYS452" s="330"/>
      <c r="IYT452" s="330"/>
      <c r="IYU452" s="330"/>
      <c r="IYV452" s="330"/>
      <c r="IYW452" s="330"/>
      <c r="IYX452" s="330"/>
      <c r="IYY452" s="330"/>
      <c r="IYZ452" s="330"/>
      <c r="IZA452" s="330"/>
      <c r="IZB452" s="330"/>
      <c r="IZC452" s="330"/>
      <c r="IZD452" s="330"/>
      <c r="IZE452" s="330"/>
      <c r="IZF452" s="330"/>
      <c r="IZG452" s="330"/>
      <c r="IZH452" s="330"/>
      <c r="IZI452" s="330"/>
      <c r="IZJ452" s="330"/>
      <c r="IZK452" s="330"/>
      <c r="IZL452" s="330"/>
      <c r="IZM452" s="330"/>
      <c r="IZN452" s="330"/>
      <c r="IZO452" s="330"/>
      <c r="IZP452" s="330"/>
      <c r="IZQ452" s="330"/>
      <c r="IZR452" s="330"/>
      <c r="IZS452" s="330"/>
      <c r="IZT452" s="330"/>
      <c r="IZU452" s="330"/>
      <c r="IZV452" s="330"/>
      <c r="IZW452" s="330"/>
      <c r="IZX452" s="330"/>
      <c r="IZY452" s="330"/>
      <c r="IZZ452" s="330"/>
      <c r="JAA452" s="330"/>
      <c r="JAB452" s="330"/>
      <c r="JAC452" s="330"/>
      <c r="JAD452" s="330"/>
      <c r="JAE452" s="330"/>
      <c r="JAF452" s="330"/>
      <c r="JAG452" s="330"/>
      <c r="JAH452" s="330"/>
      <c r="JAI452" s="330"/>
      <c r="JAJ452" s="330"/>
      <c r="JAK452" s="330"/>
      <c r="JAL452" s="330"/>
      <c r="JAM452" s="330"/>
      <c r="JAN452" s="330"/>
      <c r="JAO452" s="330"/>
      <c r="JAP452" s="330"/>
      <c r="JAQ452" s="330"/>
      <c r="JAR452" s="330"/>
      <c r="JAS452" s="330"/>
      <c r="JAT452" s="330"/>
      <c r="JAU452" s="330"/>
      <c r="JAV452" s="330"/>
      <c r="JAW452" s="330"/>
      <c r="JAX452" s="330"/>
      <c r="JAY452" s="330"/>
      <c r="JAZ452" s="330"/>
      <c r="JBA452" s="330"/>
      <c r="JBB452" s="330"/>
      <c r="JBC452" s="330"/>
      <c r="JBD452" s="330"/>
      <c r="JBE452" s="330"/>
      <c r="JBF452" s="330"/>
      <c r="JBG452" s="330"/>
      <c r="JBH452" s="330"/>
      <c r="JBI452" s="330"/>
      <c r="JBJ452" s="330"/>
      <c r="JBK452" s="330"/>
      <c r="JBL452" s="330"/>
      <c r="JBM452" s="330"/>
      <c r="JBN452" s="330"/>
      <c r="JBO452" s="330"/>
      <c r="JBP452" s="330"/>
      <c r="JBQ452" s="330"/>
      <c r="JBR452" s="330"/>
      <c r="JBS452" s="330"/>
      <c r="JBT452" s="330"/>
      <c r="JBU452" s="330"/>
      <c r="JBV452" s="330"/>
      <c r="JBW452" s="330"/>
      <c r="JBX452" s="330"/>
      <c r="JBY452" s="330"/>
      <c r="JBZ452" s="330"/>
      <c r="JCA452" s="330"/>
      <c r="JCB452" s="330"/>
      <c r="JCC452" s="330"/>
      <c r="JCD452" s="330"/>
      <c r="JCE452" s="330"/>
      <c r="JCF452" s="330"/>
      <c r="JCG452" s="330"/>
      <c r="JCH452" s="330"/>
      <c r="JCI452" s="330"/>
      <c r="JCJ452" s="330"/>
      <c r="JCK452" s="330"/>
      <c r="JCL452" s="330"/>
      <c r="JCM452" s="330"/>
      <c r="JCN452" s="330"/>
      <c r="JCO452" s="330"/>
      <c r="JCP452" s="330"/>
      <c r="JCQ452" s="330"/>
      <c r="JCR452" s="330"/>
      <c r="JCS452" s="330"/>
      <c r="JCT452" s="330"/>
      <c r="JCU452" s="330"/>
      <c r="JCV452" s="330"/>
      <c r="JCW452" s="330"/>
      <c r="JCX452" s="330"/>
      <c r="JCY452" s="330"/>
      <c r="JCZ452" s="330"/>
      <c r="JDA452" s="330"/>
      <c r="JDB452" s="330"/>
      <c r="JDC452" s="330"/>
      <c r="JDD452" s="330"/>
      <c r="JDE452" s="330"/>
      <c r="JDF452" s="330"/>
      <c r="JDG452" s="330"/>
      <c r="JDH452" s="330"/>
      <c r="JDI452" s="330"/>
      <c r="JDJ452" s="330"/>
      <c r="JDK452" s="330"/>
      <c r="JDL452" s="330"/>
      <c r="JDM452" s="330"/>
      <c r="JDN452" s="330"/>
      <c r="JDO452" s="330"/>
      <c r="JDP452" s="330"/>
      <c r="JDQ452" s="330"/>
      <c r="JDR452" s="330"/>
      <c r="JDS452" s="330"/>
      <c r="JDT452" s="330"/>
      <c r="JDU452" s="330"/>
      <c r="JDV452" s="330"/>
      <c r="JDW452" s="330"/>
      <c r="JDX452" s="330"/>
      <c r="JDY452" s="330"/>
      <c r="JDZ452" s="330"/>
      <c r="JEA452" s="330"/>
      <c r="JEB452" s="330"/>
      <c r="JEC452" s="330"/>
      <c r="JED452" s="330"/>
      <c r="JEE452" s="330"/>
      <c r="JEF452" s="330"/>
      <c r="JEG452" s="330"/>
      <c r="JEH452" s="330"/>
      <c r="JEI452" s="330"/>
      <c r="JEJ452" s="330"/>
      <c r="JEK452" s="330"/>
      <c r="JEL452" s="330"/>
      <c r="JEM452" s="330"/>
      <c r="JEN452" s="330"/>
      <c r="JEO452" s="330"/>
      <c r="JEP452" s="330"/>
      <c r="JEQ452" s="330"/>
      <c r="JER452" s="330"/>
      <c r="JES452" s="330"/>
      <c r="JET452" s="330"/>
      <c r="JEU452" s="330"/>
      <c r="JEV452" s="330"/>
      <c r="JEW452" s="330"/>
      <c r="JEX452" s="330"/>
      <c r="JEY452" s="330"/>
      <c r="JEZ452" s="330"/>
      <c r="JFA452" s="330"/>
      <c r="JFB452" s="330"/>
      <c r="JFC452" s="330"/>
      <c r="JFD452" s="330"/>
      <c r="JFE452" s="330"/>
      <c r="JFF452" s="330"/>
      <c r="JFG452" s="330"/>
      <c r="JFH452" s="330"/>
      <c r="JFI452" s="330"/>
      <c r="JFJ452" s="330"/>
      <c r="JFK452" s="330"/>
      <c r="JFL452" s="330"/>
      <c r="JFM452" s="330"/>
      <c r="JFN452" s="330"/>
      <c r="JFO452" s="330"/>
      <c r="JFP452" s="330"/>
      <c r="JFQ452" s="330"/>
      <c r="JFR452" s="330"/>
      <c r="JFS452" s="330"/>
      <c r="JFT452" s="330"/>
      <c r="JFU452" s="330"/>
      <c r="JFV452" s="330"/>
      <c r="JFW452" s="330"/>
      <c r="JFX452" s="330"/>
      <c r="JFY452" s="330"/>
      <c r="JFZ452" s="330"/>
      <c r="JGA452" s="330"/>
      <c r="JGB452" s="330"/>
      <c r="JGC452" s="330"/>
      <c r="JGD452" s="330"/>
      <c r="JGE452" s="330"/>
      <c r="JGF452" s="330"/>
      <c r="JGG452" s="330"/>
      <c r="JGH452" s="330"/>
      <c r="JGI452" s="330"/>
      <c r="JGJ452" s="330"/>
      <c r="JGK452" s="330"/>
      <c r="JGL452" s="330"/>
      <c r="JGM452" s="330"/>
      <c r="JGN452" s="330"/>
      <c r="JGO452" s="330"/>
      <c r="JGP452" s="330"/>
      <c r="JGQ452" s="330"/>
      <c r="JGR452" s="330"/>
      <c r="JGS452" s="330"/>
      <c r="JGT452" s="330"/>
      <c r="JGU452" s="330"/>
      <c r="JGV452" s="330"/>
      <c r="JGW452" s="330"/>
      <c r="JGX452" s="330"/>
      <c r="JGY452" s="330"/>
      <c r="JGZ452" s="330"/>
      <c r="JHA452" s="330"/>
      <c r="JHB452" s="330"/>
      <c r="JHC452" s="330"/>
      <c r="JHD452" s="330"/>
      <c r="JHE452" s="330"/>
      <c r="JHF452" s="330"/>
      <c r="JHG452" s="330"/>
      <c r="JHH452" s="330"/>
      <c r="JHI452" s="330"/>
      <c r="JHJ452" s="330"/>
      <c r="JHK452" s="330"/>
      <c r="JHL452" s="330"/>
      <c r="JHM452" s="330"/>
      <c r="JHN452" s="330"/>
      <c r="JHO452" s="330"/>
      <c r="JHP452" s="330"/>
      <c r="JHQ452" s="330"/>
      <c r="JHR452" s="330"/>
      <c r="JHS452" s="330"/>
      <c r="JHT452" s="330"/>
      <c r="JHU452" s="330"/>
      <c r="JHV452" s="330"/>
      <c r="JHW452" s="330"/>
      <c r="JHX452" s="330"/>
      <c r="JHY452" s="330"/>
      <c r="JHZ452" s="330"/>
      <c r="JIA452" s="330"/>
      <c r="JIB452" s="330"/>
      <c r="JIC452" s="330"/>
      <c r="JID452" s="330"/>
      <c r="JIE452" s="330"/>
      <c r="JIF452" s="330"/>
      <c r="JIG452" s="330"/>
      <c r="JIH452" s="330"/>
      <c r="JII452" s="330"/>
      <c r="JIJ452" s="330"/>
      <c r="JIK452" s="330"/>
      <c r="JIL452" s="330"/>
      <c r="JIM452" s="330"/>
      <c r="JIN452" s="330"/>
      <c r="JIO452" s="330"/>
      <c r="JIP452" s="330"/>
      <c r="JIQ452" s="330"/>
      <c r="JIR452" s="330"/>
      <c r="JIS452" s="330"/>
      <c r="JIT452" s="330"/>
      <c r="JIU452" s="330"/>
      <c r="JIV452" s="330"/>
      <c r="JIW452" s="330"/>
      <c r="JIX452" s="330"/>
      <c r="JIY452" s="330"/>
      <c r="JIZ452" s="330"/>
      <c r="JJA452" s="330"/>
      <c r="JJB452" s="330"/>
      <c r="JJC452" s="330"/>
      <c r="JJD452" s="330"/>
      <c r="JJE452" s="330"/>
      <c r="JJF452" s="330"/>
      <c r="JJG452" s="330"/>
      <c r="JJH452" s="330"/>
      <c r="JJI452" s="330"/>
      <c r="JJJ452" s="330"/>
      <c r="JJK452" s="330"/>
      <c r="JJL452" s="330"/>
      <c r="JJM452" s="330"/>
      <c r="JJN452" s="330"/>
      <c r="JJO452" s="330"/>
      <c r="JJP452" s="330"/>
      <c r="JJQ452" s="330"/>
      <c r="JJR452" s="330"/>
      <c r="JJS452" s="330"/>
      <c r="JJT452" s="330"/>
      <c r="JJU452" s="330"/>
      <c r="JJV452" s="330"/>
      <c r="JJW452" s="330"/>
      <c r="JJX452" s="330"/>
      <c r="JJY452" s="330"/>
      <c r="JJZ452" s="330"/>
      <c r="JKA452" s="330"/>
      <c r="JKB452" s="330"/>
      <c r="JKC452" s="330"/>
      <c r="JKD452" s="330"/>
      <c r="JKE452" s="330"/>
      <c r="JKF452" s="330"/>
      <c r="JKG452" s="330"/>
      <c r="JKH452" s="330"/>
      <c r="JKI452" s="330"/>
      <c r="JKJ452" s="330"/>
      <c r="JKK452" s="330"/>
      <c r="JKL452" s="330"/>
      <c r="JKM452" s="330"/>
      <c r="JKN452" s="330"/>
      <c r="JKO452" s="330"/>
      <c r="JKP452" s="330"/>
      <c r="JKQ452" s="330"/>
      <c r="JKR452" s="330"/>
      <c r="JKS452" s="330"/>
      <c r="JKT452" s="330"/>
      <c r="JKU452" s="330"/>
      <c r="JKV452" s="330"/>
      <c r="JKW452" s="330"/>
      <c r="JKX452" s="330"/>
      <c r="JKY452" s="330"/>
      <c r="JKZ452" s="330"/>
      <c r="JLA452" s="330"/>
      <c r="JLB452" s="330"/>
      <c r="JLC452" s="330"/>
      <c r="JLD452" s="330"/>
      <c r="JLE452" s="330"/>
      <c r="JLF452" s="330"/>
      <c r="JLG452" s="330"/>
      <c r="JLH452" s="330"/>
      <c r="JLI452" s="330"/>
      <c r="JLJ452" s="330"/>
      <c r="JLK452" s="330"/>
      <c r="JLL452" s="330"/>
      <c r="JLM452" s="330"/>
      <c r="JLN452" s="330"/>
      <c r="JLO452" s="330"/>
      <c r="JLP452" s="330"/>
      <c r="JLQ452" s="330"/>
      <c r="JLR452" s="330"/>
      <c r="JLS452" s="330"/>
      <c r="JLT452" s="330"/>
      <c r="JLU452" s="330"/>
      <c r="JLV452" s="330"/>
      <c r="JLW452" s="330"/>
      <c r="JLX452" s="330"/>
      <c r="JLY452" s="330"/>
      <c r="JLZ452" s="330"/>
      <c r="JMA452" s="330"/>
      <c r="JMB452" s="330"/>
      <c r="JMC452" s="330"/>
      <c r="JMD452" s="330"/>
      <c r="JME452" s="330"/>
      <c r="JMF452" s="330"/>
      <c r="JMG452" s="330"/>
      <c r="JMH452" s="330"/>
      <c r="JMI452" s="330"/>
      <c r="JMJ452" s="330"/>
      <c r="JMK452" s="330"/>
      <c r="JML452" s="330"/>
      <c r="JMM452" s="330"/>
      <c r="JMN452" s="330"/>
      <c r="JMO452" s="330"/>
      <c r="JMP452" s="330"/>
      <c r="JMQ452" s="330"/>
      <c r="JMR452" s="330"/>
      <c r="JMS452" s="330"/>
      <c r="JMT452" s="330"/>
      <c r="JMU452" s="330"/>
      <c r="JMV452" s="330"/>
      <c r="JMW452" s="330"/>
      <c r="JMX452" s="330"/>
      <c r="JMY452" s="330"/>
      <c r="JMZ452" s="330"/>
      <c r="JNA452" s="330"/>
      <c r="JNB452" s="330"/>
      <c r="JNC452" s="330"/>
      <c r="JND452" s="330"/>
      <c r="JNE452" s="330"/>
      <c r="JNF452" s="330"/>
      <c r="JNG452" s="330"/>
      <c r="JNH452" s="330"/>
      <c r="JNI452" s="330"/>
      <c r="JNJ452" s="330"/>
      <c r="JNK452" s="330"/>
      <c r="JNL452" s="330"/>
      <c r="JNM452" s="330"/>
      <c r="JNN452" s="330"/>
      <c r="JNO452" s="330"/>
      <c r="JNP452" s="330"/>
      <c r="JNQ452" s="330"/>
      <c r="JNR452" s="330"/>
      <c r="JNS452" s="330"/>
      <c r="JNT452" s="330"/>
      <c r="JNU452" s="330"/>
      <c r="JNV452" s="330"/>
      <c r="JNW452" s="330"/>
      <c r="JNX452" s="330"/>
      <c r="JNY452" s="330"/>
      <c r="JNZ452" s="330"/>
      <c r="JOA452" s="330"/>
      <c r="JOB452" s="330"/>
      <c r="JOC452" s="330"/>
      <c r="JOD452" s="330"/>
      <c r="JOE452" s="330"/>
      <c r="JOF452" s="330"/>
      <c r="JOG452" s="330"/>
      <c r="JOH452" s="330"/>
      <c r="JOI452" s="330"/>
      <c r="JOJ452" s="330"/>
      <c r="JOK452" s="330"/>
      <c r="JOL452" s="330"/>
      <c r="JOM452" s="330"/>
      <c r="JON452" s="330"/>
      <c r="JOO452" s="330"/>
      <c r="JOP452" s="330"/>
      <c r="JOQ452" s="330"/>
      <c r="JOR452" s="330"/>
      <c r="JOS452" s="330"/>
      <c r="JOT452" s="330"/>
      <c r="JOU452" s="330"/>
      <c r="JOV452" s="330"/>
      <c r="JOW452" s="330"/>
      <c r="JOX452" s="330"/>
      <c r="JOY452" s="330"/>
      <c r="JOZ452" s="330"/>
      <c r="JPA452" s="330"/>
      <c r="JPB452" s="330"/>
      <c r="JPC452" s="330"/>
      <c r="JPD452" s="330"/>
      <c r="JPE452" s="330"/>
      <c r="JPF452" s="330"/>
      <c r="JPG452" s="330"/>
      <c r="JPH452" s="330"/>
      <c r="JPI452" s="330"/>
      <c r="JPJ452" s="330"/>
      <c r="JPK452" s="330"/>
      <c r="JPL452" s="330"/>
      <c r="JPM452" s="330"/>
      <c r="JPN452" s="330"/>
      <c r="JPO452" s="330"/>
      <c r="JPP452" s="330"/>
      <c r="JPQ452" s="330"/>
      <c r="JPR452" s="330"/>
      <c r="JPS452" s="330"/>
      <c r="JPT452" s="330"/>
      <c r="JPU452" s="330"/>
      <c r="JPV452" s="330"/>
      <c r="JPW452" s="330"/>
      <c r="JPX452" s="330"/>
      <c r="JPY452" s="330"/>
      <c r="JPZ452" s="330"/>
      <c r="JQA452" s="330"/>
      <c r="JQB452" s="330"/>
      <c r="JQC452" s="330"/>
      <c r="JQD452" s="330"/>
      <c r="JQE452" s="330"/>
      <c r="JQF452" s="330"/>
      <c r="JQG452" s="330"/>
      <c r="JQH452" s="330"/>
      <c r="JQI452" s="330"/>
      <c r="JQJ452" s="330"/>
      <c r="JQK452" s="330"/>
      <c r="JQL452" s="330"/>
      <c r="JQM452" s="330"/>
      <c r="JQN452" s="330"/>
      <c r="JQO452" s="330"/>
      <c r="JQP452" s="330"/>
      <c r="JQQ452" s="330"/>
      <c r="JQR452" s="330"/>
      <c r="JQS452" s="330"/>
      <c r="JQT452" s="330"/>
      <c r="JQU452" s="330"/>
      <c r="JQV452" s="330"/>
      <c r="JQW452" s="330"/>
      <c r="JQX452" s="330"/>
      <c r="JQY452" s="330"/>
      <c r="JQZ452" s="330"/>
      <c r="JRA452" s="330"/>
      <c r="JRB452" s="330"/>
      <c r="JRC452" s="330"/>
      <c r="JRD452" s="330"/>
      <c r="JRE452" s="330"/>
      <c r="JRF452" s="330"/>
      <c r="JRG452" s="330"/>
      <c r="JRH452" s="330"/>
      <c r="JRI452" s="330"/>
      <c r="JRJ452" s="330"/>
      <c r="JRK452" s="330"/>
      <c r="JRL452" s="330"/>
      <c r="JRM452" s="330"/>
      <c r="JRN452" s="330"/>
      <c r="JRO452" s="330"/>
      <c r="JRP452" s="330"/>
      <c r="JRQ452" s="330"/>
      <c r="JRR452" s="330"/>
      <c r="JRS452" s="330"/>
      <c r="JRT452" s="330"/>
      <c r="JRU452" s="330"/>
      <c r="JRV452" s="330"/>
      <c r="JRW452" s="330"/>
      <c r="JRX452" s="330"/>
      <c r="JRY452" s="330"/>
      <c r="JRZ452" s="330"/>
      <c r="JSA452" s="330"/>
      <c r="JSB452" s="330"/>
      <c r="JSC452" s="330"/>
      <c r="JSD452" s="330"/>
      <c r="JSE452" s="330"/>
      <c r="JSF452" s="330"/>
      <c r="JSG452" s="330"/>
      <c r="JSH452" s="330"/>
      <c r="JSI452" s="330"/>
      <c r="JSJ452" s="330"/>
      <c r="JSK452" s="330"/>
      <c r="JSL452" s="330"/>
      <c r="JSM452" s="330"/>
      <c r="JSN452" s="330"/>
      <c r="JSO452" s="330"/>
      <c r="JSP452" s="330"/>
      <c r="JSQ452" s="330"/>
      <c r="JSR452" s="330"/>
      <c r="JSS452" s="330"/>
      <c r="JST452" s="330"/>
      <c r="JSU452" s="330"/>
      <c r="JSV452" s="330"/>
      <c r="JSW452" s="330"/>
      <c r="JSX452" s="330"/>
      <c r="JSY452" s="330"/>
      <c r="JSZ452" s="330"/>
      <c r="JTA452" s="330"/>
      <c r="JTB452" s="330"/>
      <c r="JTC452" s="330"/>
      <c r="JTD452" s="330"/>
      <c r="JTE452" s="330"/>
      <c r="JTF452" s="330"/>
      <c r="JTG452" s="330"/>
      <c r="JTH452" s="330"/>
      <c r="JTI452" s="330"/>
      <c r="JTJ452" s="330"/>
      <c r="JTK452" s="330"/>
      <c r="JTL452" s="330"/>
      <c r="JTM452" s="330"/>
      <c r="JTN452" s="330"/>
      <c r="JTO452" s="330"/>
      <c r="JTP452" s="330"/>
      <c r="JTQ452" s="330"/>
      <c r="JTR452" s="330"/>
      <c r="JTS452" s="330"/>
      <c r="JTT452" s="330"/>
      <c r="JTU452" s="330"/>
      <c r="JTV452" s="330"/>
      <c r="JTW452" s="330"/>
      <c r="JTX452" s="330"/>
      <c r="JTY452" s="330"/>
      <c r="JTZ452" s="330"/>
      <c r="JUA452" s="330"/>
      <c r="JUB452" s="330"/>
      <c r="JUC452" s="330"/>
      <c r="JUD452" s="330"/>
      <c r="JUE452" s="330"/>
      <c r="JUF452" s="330"/>
      <c r="JUG452" s="330"/>
      <c r="JUH452" s="330"/>
      <c r="JUI452" s="330"/>
      <c r="JUJ452" s="330"/>
      <c r="JUK452" s="330"/>
      <c r="JUL452" s="330"/>
      <c r="JUM452" s="330"/>
      <c r="JUN452" s="330"/>
      <c r="JUO452" s="330"/>
      <c r="JUP452" s="330"/>
      <c r="JUQ452" s="330"/>
      <c r="JUR452" s="330"/>
      <c r="JUS452" s="330"/>
      <c r="JUT452" s="330"/>
      <c r="JUU452" s="330"/>
      <c r="JUV452" s="330"/>
      <c r="JUW452" s="330"/>
      <c r="JUX452" s="330"/>
      <c r="JUY452" s="330"/>
      <c r="JUZ452" s="330"/>
      <c r="JVA452" s="330"/>
      <c r="JVB452" s="330"/>
      <c r="JVC452" s="330"/>
      <c r="JVD452" s="330"/>
      <c r="JVE452" s="330"/>
      <c r="JVF452" s="330"/>
      <c r="JVG452" s="330"/>
      <c r="JVH452" s="330"/>
      <c r="JVI452" s="330"/>
      <c r="JVJ452" s="330"/>
      <c r="JVK452" s="330"/>
      <c r="JVL452" s="330"/>
      <c r="JVM452" s="330"/>
      <c r="JVN452" s="330"/>
      <c r="JVO452" s="330"/>
      <c r="JVP452" s="330"/>
      <c r="JVQ452" s="330"/>
      <c r="JVR452" s="330"/>
      <c r="JVS452" s="330"/>
      <c r="JVT452" s="330"/>
      <c r="JVU452" s="330"/>
      <c r="JVV452" s="330"/>
      <c r="JVW452" s="330"/>
      <c r="JVX452" s="330"/>
      <c r="JVY452" s="330"/>
      <c r="JVZ452" s="330"/>
      <c r="JWA452" s="330"/>
      <c r="JWB452" s="330"/>
      <c r="JWC452" s="330"/>
      <c r="JWD452" s="330"/>
      <c r="JWE452" s="330"/>
      <c r="JWF452" s="330"/>
      <c r="JWG452" s="330"/>
      <c r="JWH452" s="330"/>
      <c r="JWI452" s="330"/>
      <c r="JWJ452" s="330"/>
      <c r="JWK452" s="330"/>
      <c r="JWL452" s="330"/>
      <c r="JWM452" s="330"/>
      <c r="JWN452" s="330"/>
      <c r="JWO452" s="330"/>
      <c r="JWP452" s="330"/>
      <c r="JWQ452" s="330"/>
      <c r="JWR452" s="330"/>
      <c r="JWS452" s="330"/>
      <c r="JWT452" s="330"/>
      <c r="JWU452" s="330"/>
      <c r="JWV452" s="330"/>
      <c r="JWW452" s="330"/>
      <c r="JWX452" s="330"/>
      <c r="JWY452" s="330"/>
      <c r="JWZ452" s="330"/>
      <c r="JXA452" s="330"/>
      <c r="JXB452" s="330"/>
      <c r="JXC452" s="330"/>
      <c r="JXD452" s="330"/>
      <c r="JXE452" s="330"/>
      <c r="JXF452" s="330"/>
      <c r="JXG452" s="330"/>
      <c r="JXH452" s="330"/>
      <c r="JXI452" s="330"/>
      <c r="JXJ452" s="330"/>
      <c r="JXK452" s="330"/>
      <c r="JXL452" s="330"/>
      <c r="JXM452" s="330"/>
      <c r="JXN452" s="330"/>
      <c r="JXO452" s="330"/>
      <c r="JXP452" s="330"/>
      <c r="JXQ452" s="330"/>
      <c r="JXR452" s="330"/>
      <c r="JXS452" s="330"/>
      <c r="JXT452" s="330"/>
      <c r="JXU452" s="330"/>
      <c r="JXV452" s="330"/>
      <c r="JXW452" s="330"/>
      <c r="JXX452" s="330"/>
      <c r="JXY452" s="330"/>
      <c r="JXZ452" s="330"/>
      <c r="JYA452" s="330"/>
      <c r="JYB452" s="330"/>
      <c r="JYC452" s="330"/>
      <c r="JYD452" s="330"/>
      <c r="JYE452" s="330"/>
      <c r="JYF452" s="330"/>
      <c r="JYG452" s="330"/>
      <c r="JYH452" s="330"/>
      <c r="JYI452" s="330"/>
      <c r="JYJ452" s="330"/>
      <c r="JYK452" s="330"/>
      <c r="JYL452" s="330"/>
      <c r="JYM452" s="330"/>
      <c r="JYN452" s="330"/>
      <c r="JYO452" s="330"/>
      <c r="JYP452" s="330"/>
      <c r="JYQ452" s="330"/>
      <c r="JYR452" s="330"/>
      <c r="JYS452" s="330"/>
      <c r="JYT452" s="330"/>
      <c r="JYU452" s="330"/>
      <c r="JYV452" s="330"/>
      <c r="JYW452" s="330"/>
      <c r="JYX452" s="330"/>
      <c r="JYY452" s="330"/>
      <c r="JYZ452" s="330"/>
      <c r="JZA452" s="330"/>
      <c r="JZB452" s="330"/>
      <c r="JZC452" s="330"/>
      <c r="JZD452" s="330"/>
      <c r="JZE452" s="330"/>
      <c r="JZF452" s="330"/>
      <c r="JZG452" s="330"/>
      <c r="JZH452" s="330"/>
      <c r="JZI452" s="330"/>
      <c r="JZJ452" s="330"/>
      <c r="JZK452" s="330"/>
      <c r="JZL452" s="330"/>
      <c r="JZM452" s="330"/>
      <c r="JZN452" s="330"/>
      <c r="JZO452" s="330"/>
      <c r="JZP452" s="330"/>
      <c r="JZQ452" s="330"/>
      <c r="JZR452" s="330"/>
      <c r="JZS452" s="330"/>
      <c r="JZT452" s="330"/>
      <c r="JZU452" s="330"/>
      <c r="JZV452" s="330"/>
      <c r="JZW452" s="330"/>
      <c r="JZX452" s="330"/>
      <c r="JZY452" s="330"/>
      <c r="JZZ452" s="330"/>
      <c r="KAA452" s="330"/>
      <c r="KAB452" s="330"/>
      <c r="KAC452" s="330"/>
      <c r="KAD452" s="330"/>
      <c r="KAE452" s="330"/>
      <c r="KAF452" s="330"/>
      <c r="KAG452" s="330"/>
      <c r="KAH452" s="330"/>
      <c r="KAI452" s="330"/>
      <c r="KAJ452" s="330"/>
      <c r="KAK452" s="330"/>
      <c r="KAL452" s="330"/>
      <c r="KAM452" s="330"/>
      <c r="KAN452" s="330"/>
      <c r="KAO452" s="330"/>
      <c r="KAP452" s="330"/>
      <c r="KAQ452" s="330"/>
      <c r="KAR452" s="330"/>
      <c r="KAS452" s="330"/>
      <c r="KAT452" s="330"/>
      <c r="KAU452" s="330"/>
      <c r="KAV452" s="330"/>
      <c r="KAW452" s="330"/>
      <c r="KAX452" s="330"/>
      <c r="KAY452" s="330"/>
      <c r="KAZ452" s="330"/>
      <c r="KBA452" s="330"/>
      <c r="KBB452" s="330"/>
      <c r="KBC452" s="330"/>
      <c r="KBD452" s="330"/>
      <c r="KBE452" s="330"/>
      <c r="KBF452" s="330"/>
      <c r="KBG452" s="330"/>
      <c r="KBH452" s="330"/>
      <c r="KBI452" s="330"/>
      <c r="KBJ452" s="330"/>
      <c r="KBK452" s="330"/>
      <c r="KBL452" s="330"/>
      <c r="KBM452" s="330"/>
      <c r="KBN452" s="330"/>
      <c r="KBO452" s="330"/>
      <c r="KBP452" s="330"/>
      <c r="KBQ452" s="330"/>
      <c r="KBR452" s="330"/>
      <c r="KBS452" s="330"/>
      <c r="KBT452" s="330"/>
      <c r="KBU452" s="330"/>
      <c r="KBV452" s="330"/>
      <c r="KBW452" s="330"/>
      <c r="KBX452" s="330"/>
      <c r="KBY452" s="330"/>
      <c r="KBZ452" s="330"/>
      <c r="KCA452" s="330"/>
      <c r="KCB452" s="330"/>
      <c r="KCC452" s="330"/>
      <c r="KCD452" s="330"/>
      <c r="KCE452" s="330"/>
      <c r="KCF452" s="330"/>
      <c r="KCG452" s="330"/>
      <c r="KCH452" s="330"/>
      <c r="KCI452" s="330"/>
      <c r="KCJ452" s="330"/>
      <c r="KCK452" s="330"/>
      <c r="KCL452" s="330"/>
      <c r="KCM452" s="330"/>
      <c r="KCN452" s="330"/>
      <c r="KCO452" s="330"/>
      <c r="KCP452" s="330"/>
      <c r="KCQ452" s="330"/>
      <c r="KCR452" s="330"/>
      <c r="KCS452" s="330"/>
      <c r="KCT452" s="330"/>
      <c r="KCU452" s="330"/>
      <c r="KCV452" s="330"/>
      <c r="KCW452" s="330"/>
      <c r="KCX452" s="330"/>
      <c r="KCY452" s="330"/>
      <c r="KCZ452" s="330"/>
      <c r="KDA452" s="330"/>
      <c r="KDB452" s="330"/>
      <c r="KDC452" s="330"/>
      <c r="KDD452" s="330"/>
      <c r="KDE452" s="330"/>
      <c r="KDF452" s="330"/>
      <c r="KDG452" s="330"/>
      <c r="KDH452" s="330"/>
      <c r="KDI452" s="330"/>
      <c r="KDJ452" s="330"/>
      <c r="KDK452" s="330"/>
      <c r="KDL452" s="330"/>
      <c r="KDM452" s="330"/>
      <c r="KDN452" s="330"/>
      <c r="KDO452" s="330"/>
      <c r="KDP452" s="330"/>
      <c r="KDQ452" s="330"/>
      <c r="KDR452" s="330"/>
      <c r="KDS452" s="330"/>
      <c r="KDT452" s="330"/>
      <c r="KDU452" s="330"/>
      <c r="KDV452" s="330"/>
      <c r="KDW452" s="330"/>
      <c r="KDX452" s="330"/>
      <c r="KDY452" s="330"/>
      <c r="KDZ452" s="330"/>
      <c r="KEA452" s="330"/>
      <c r="KEB452" s="330"/>
      <c r="KEC452" s="330"/>
      <c r="KED452" s="330"/>
      <c r="KEE452" s="330"/>
      <c r="KEF452" s="330"/>
      <c r="KEG452" s="330"/>
      <c r="KEH452" s="330"/>
      <c r="KEI452" s="330"/>
      <c r="KEJ452" s="330"/>
      <c r="KEK452" s="330"/>
      <c r="KEL452" s="330"/>
      <c r="KEM452" s="330"/>
      <c r="KEN452" s="330"/>
      <c r="KEO452" s="330"/>
      <c r="KEP452" s="330"/>
      <c r="KEQ452" s="330"/>
      <c r="KER452" s="330"/>
      <c r="KES452" s="330"/>
      <c r="KET452" s="330"/>
      <c r="KEU452" s="330"/>
      <c r="KEV452" s="330"/>
      <c r="KEW452" s="330"/>
      <c r="KEX452" s="330"/>
      <c r="KEY452" s="330"/>
      <c r="KEZ452" s="330"/>
      <c r="KFA452" s="330"/>
      <c r="KFB452" s="330"/>
      <c r="KFC452" s="330"/>
      <c r="KFD452" s="330"/>
      <c r="KFE452" s="330"/>
      <c r="KFF452" s="330"/>
      <c r="KFG452" s="330"/>
      <c r="KFH452" s="330"/>
      <c r="KFI452" s="330"/>
      <c r="KFJ452" s="330"/>
      <c r="KFK452" s="330"/>
      <c r="KFL452" s="330"/>
      <c r="KFM452" s="330"/>
      <c r="KFN452" s="330"/>
      <c r="KFO452" s="330"/>
      <c r="KFP452" s="330"/>
      <c r="KFQ452" s="330"/>
      <c r="KFR452" s="330"/>
      <c r="KFS452" s="330"/>
      <c r="KFT452" s="330"/>
      <c r="KFU452" s="330"/>
      <c r="KFV452" s="330"/>
      <c r="KFW452" s="330"/>
      <c r="KFX452" s="330"/>
      <c r="KFY452" s="330"/>
      <c r="KFZ452" s="330"/>
      <c r="KGA452" s="330"/>
      <c r="KGB452" s="330"/>
      <c r="KGC452" s="330"/>
      <c r="KGD452" s="330"/>
      <c r="KGE452" s="330"/>
      <c r="KGF452" s="330"/>
      <c r="KGG452" s="330"/>
      <c r="KGH452" s="330"/>
      <c r="KGI452" s="330"/>
      <c r="KGJ452" s="330"/>
      <c r="KGK452" s="330"/>
      <c r="KGL452" s="330"/>
      <c r="KGM452" s="330"/>
      <c r="KGN452" s="330"/>
      <c r="KGO452" s="330"/>
      <c r="KGP452" s="330"/>
      <c r="KGQ452" s="330"/>
      <c r="KGR452" s="330"/>
      <c r="KGS452" s="330"/>
      <c r="KGT452" s="330"/>
      <c r="KGU452" s="330"/>
      <c r="KGV452" s="330"/>
      <c r="KGW452" s="330"/>
      <c r="KGX452" s="330"/>
      <c r="KGY452" s="330"/>
      <c r="KGZ452" s="330"/>
      <c r="KHA452" s="330"/>
      <c r="KHB452" s="330"/>
      <c r="KHC452" s="330"/>
      <c r="KHD452" s="330"/>
      <c r="KHE452" s="330"/>
      <c r="KHF452" s="330"/>
      <c r="KHG452" s="330"/>
      <c r="KHH452" s="330"/>
      <c r="KHI452" s="330"/>
      <c r="KHJ452" s="330"/>
      <c r="KHK452" s="330"/>
      <c r="KHL452" s="330"/>
      <c r="KHM452" s="330"/>
      <c r="KHN452" s="330"/>
      <c r="KHO452" s="330"/>
      <c r="KHP452" s="330"/>
      <c r="KHQ452" s="330"/>
      <c r="KHR452" s="330"/>
      <c r="KHS452" s="330"/>
      <c r="KHT452" s="330"/>
      <c r="KHU452" s="330"/>
      <c r="KHV452" s="330"/>
      <c r="KHW452" s="330"/>
      <c r="KHX452" s="330"/>
      <c r="KHY452" s="330"/>
      <c r="KHZ452" s="330"/>
      <c r="KIA452" s="330"/>
      <c r="KIB452" s="330"/>
      <c r="KIC452" s="330"/>
      <c r="KID452" s="330"/>
      <c r="KIE452" s="330"/>
      <c r="KIF452" s="330"/>
      <c r="KIG452" s="330"/>
      <c r="KIH452" s="330"/>
      <c r="KII452" s="330"/>
      <c r="KIJ452" s="330"/>
      <c r="KIK452" s="330"/>
      <c r="KIL452" s="330"/>
      <c r="KIM452" s="330"/>
      <c r="KIN452" s="330"/>
      <c r="KIO452" s="330"/>
      <c r="KIP452" s="330"/>
      <c r="KIQ452" s="330"/>
      <c r="KIR452" s="330"/>
      <c r="KIS452" s="330"/>
      <c r="KIT452" s="330"/>
      <c r="KIU452" s="330"/>
      <c r="KIV452" s="330"/>
      <c r="KIW452" s="330"/>
      <c r="KIX452" s="330"/>
      <c r="KIY452" s="330"/>
      <c r="KIZ452" s="330"/>
      <c r="KJA452" s="330"/>
      <c r="KJB452" s="330"/>
      <c r="KJC452" s="330"/>
      <c r="KJD452" s="330"/>
      <c r="KJE452" s="330"/>
      <c r="KJF452" s="330"/>
      <c r="KJG452" s="330"/>
      <c r="KJH452" s="330"/>
      <c r="KJI452" s="330"/>
      <c r="KJJ452" s="330"/>
      <c r="KJK452" s="330"/>
      <c r="KJL452" s="330"/>
      <c r="KJM452" s="330"/>
      <c r="KJN452" s="330"/>
      <c r="KJO452" s="330"/>
      <c r="KJP452" s="330"/>
      <c r="KJQ452" s="330"/>
      <c r="KJR452" s="330"/>
      <c r="KJS452" s="330"/>
      <c r="KJT452" s="330"/>
      <c r="KJU452" s="330"/>
      <c r="KJV452" s="330"/>
      <c r="KJW452" s="330"/>
      <c r="KJX452" s="330"/>
      <c r="KJY452" s="330"/>
      <c r="KJZ452" s="330"/>
      <c r="KKA452" s="330"/>
      <c r="KKB452" s="330"/>
      <c r="KKC452" s="330"/>
      <c r="KKD452" s="330"/>
      <c r="KKE452" s="330"/>
      <c r="KKF452" s="330"/>
      <c r="KKG452" s="330"/>
      <c r="KKH452" s="330"/>
      <c r="KKI452" s="330"/>
      <c r="KKJ452" s="330"/>
      <c r="KKK452" s="330"/>
      <c r="KKL452" s="330"/>
      <c r="KKM452" s="330"/>
      <c r="KKN452" s="330"/>
      <c r="KKO452" s="330"/>
      <c r="KKP452" s="330"/>
      <c r="KKQ452" s="330"/>
      <c r="KKR452" s="330"/>
      <c r="KKS452" s="330"/>
      <c r="KKT452" s="330"/>
      <c r="KKU452" s="330"/>
      <c r="KKV452" s="330"/>
      <c r="KKW452" s="330"/>
      <c r="KKX452" s="330"/>
      <c r="KKY452" s="330"/>
      <c r="KKZ452" s="330"/>
      <c r="KLA452" s="330"/>
      <c r="KLB452" s="330"/>
      <c r="KLC452" s="330"/>
      <c r="KLD452" s="330"/>
      <c r="KLE452" s="330"/>
      <c r="KLF452" s="330"/>
      <c r="KLG452" s="330"/>
      <c r="KLH452" s="330"/>
      <c r="KLI452" s="330"/>
      <c r="KLJ452" s="330"/>
      <c r="KLK452" s="330"/>
      <c r="KLL452" s="330"/>
      <c r="KLM452" s="330"/>
      <c r="KLN452" s="330"/>
      <c r="KLO452" s="330"/>
      <c r="KLP452" s="330"/>
      <c r="KLQ452" s="330"/>
      <c r="KLR452" s="330"/>
      <c r="KLS452" s="330"/>
      <c r="KLT452" s="330"/>
      <c r="KLU452" s="330"/>
      <c r="KLV452" s="330"/>
      <c r="KLW452" s="330"/>
      <c r="KLX452" s="330"/>
      <c r="KLY452" s="330"/>
      <c r="KLZ452" s="330"/>
      <c r="KMA452" s="330"/>
      <c r="KMB452" s="330"/>
      <c r="KMC452" s="330"/>
      <c r="KMD452" s="330"/>
      <c r="KME452" s="330"/>
      <c r="KMF452" s="330"/>
      <c r="KMG452" s="330"/>
      <c r="KMH452" s="330"/>
      <c r="KMI452" s="330"/>
      <c r="KMJ452" s="330"/>
      <c r="KMK452" s="330"/>
      <c r="KML452" s="330"/>
      <c r="KMM452" s="330"/>
      <c r="KMN452" s="330"/>
      <c r="KMO452" s="330"/>
      <c r="KMP452" s="330"/>
      <c r="KMQ452" s="330"/>
      <c r="KMR452" s="330"/>
      <c r="KMS452" s="330"/>
      <c r="KMT452" s="330"/>
      <c r="KMU452" s="330"/>
      <c r="KMV452" s="330"/>
      <c r="KMW452" s="330"/>
      <c r="KMX452" s="330"/>
      <c r="KMY452" s="330"/>
      <c r="KMZ452" s="330"/>
      <c r="KNA452" s="330"/>
      <c r="KNB452" s="330"/>
      <c r="KNC452" s="330"/>
      <c r="KND452" s="330"/>
      <c r="KNE452" s="330"/>
      <c r="KNF452" s="330"/>
      <c r="KNG452" s="330"/>
      <c r="KNH452" s="330"/>
      <c r="KNI452" s="330"/>
      <c r="KNJ452" s="330"/>
      <c r="KNK452" s="330"/>
      <c r="KNL452" s="330"/>
      <c r="KNM452" s="330"/>
      <c r="KNN452" s="330"/>
      <c r="KNO452" s="330"/>
      <c r="KNP452" s="330"/>
      <c r="KNQ452" s="330"/>
      <c r="KNR452" s="330"/>
      <c r="KNS452" s="330"/>
      <c r="KNT452" s="330"/>
      <c r="KNU452" s="330"/>
      <c r="KNV452" s="330"/>
      <c r="KNW452" s="330"/>
      <c r="KNX452" s="330"/>
      <c r="KNY452" s="330"/>
      <c r="KNZ452" s="330"/>
      <c r="KOA452" s="330"/>
      <c r="KOB452" s="330"/>
      <c r="KOC452" s="330"/>
      <c r="KOD452" s="330"/>
      <c r="KOE452" s="330"/>
      <c r="KOF452" s="330"/>
      <c r="KOG452" s="330"/>
      <c r="KOH452" s="330"/>
      <c r="KOI452" s="330"/>
      <c r="KOJ452" s="330"/>
      <c r="KOK452" s="330"/>
      <c r="KOL452" s="330"/>
      <c r="KOM452" s="330"/>
      <c r="KON452" s="330"/>
      <c r="KOO452" s="330"/>
      <c r="KOP452" s="330"/>
      <c r="KOQ452" s="330"/>
      <c r="KOR452" s="330"/>
      <c r="KOS452" s="330"/>
      <c r="KOT452" s="330"/>
      <c r="KOU452" s="330"/>
      <c r="KOV452" s="330"/>
      <c r="KOW452" s="330"/>
      <c r="KOX452" s="330"/>
      <c r="KOY452" s="330"/>
      <c r="KOZ452" s="330"/>
      <c r="KPA452" s="330"/>
      <c r="KPB452" s="330"/>
      <c r="KPC452" s="330"/>
      <c r="KPD452" s="330"/>
      <c r="KPE452" s="330"/>
      <c r="KPF452" s="330"/>
      <c r="KPG452" s="330"/>
      <c r="KPH452" s="330"/>
      <c r="KPI452" s="330"/>
      <c r="KPJ452" s="330"/>
      <c r="KPK452" s="330"/>
      <c r="KPL452" s="330"/>
      <c r="KPM452" s="330"/>
      <c r="KPN452" s="330"/>
      <c r="KPO452" s="330"/>
      <c r="KPP452" s="330"/>
      <c r="KPQ452" s="330"/>
      <c r="KPR452" s="330"/>
      <c r="KPS452" s="330"/>
      <c r="KPT452" s="330"/>
      <c r="KPU452" s="330"/>
      <c r="KPV452" s="330"/>
      <c r="KPW452" s="330"/>
      <c r="KPX452" s="330"/>
      <c r="KPY452" s="330"/>
      <c r="KPZ452" s="330"/>
      <c r="KQA452" s="330"/>
      <c r="KQB452" s="330"/>
      <c r="KQC452" s="330"/>
      <c r="KQD452" s="330"/>
      <c r="KQE452" s="330"/>
      <c r="KQF452" s="330"/>
      <c r="KQG452" s="330"/>
      <c r="KQH452" s="330"/>
      <c r="KQI452" s="330"/>
      <c r="KQJ452" s="330"/>
      <c r="KQK452" s="330"/>
      <c r="KQL452" s="330"/>
      <c r="KQM452" s="330"/>
      <c r="KQN452" s="330"/>
      <c r="KQO452" s="330"/>
      <c r="KQP452" s="330"/>
      <c r="KQQ452" s="330"/>
      <c r="KQR452" s="330"/>
      <c r="KQS452" s="330"/>
      <c r="KQT452" s="330"/>
      <c r="KQU452" s="330"/>
      <c r="KQV452" s="330"/>
      <c r="KQW452" s="330"/>
      <c r="KQX452" s="330"/>
      <c r="KQY452" s="330"/>
      <c r="KQZ452" s="330"/>
      <c r="KRA452" s="330"/>
      <c r="KRB452" s="330"/>
      <c r="KRC452" s="330"/>
      <c r="KRD452" s="330"/>
      <c r="KRE452" s="330"/>
      <c r="KRF452" s="330"/>
      <c r="KRG452" s="330"/>
      <c r="KRH452" s="330"/>
      <c r="KRI452" s="330"/>
      <c r="KRJ452" s="330"/>
      <c r="KRK452" s="330"/>
      <c r="KRL452" s="330"/>
      <c r="KRM452" s="330"/>
      <c r="KRN452" s="330"/>
      <c r="KRO452" s="330"/>
      <c r="KRP452" s="330"/>
      <c r="KRQ452" s="330"/>
      <c r="KRR452" s="330"/>
      <c r="KRS452" s="330"/>
      <c r="KRT452" s="330"/>
      <c r="KRU452" s="330"/>
      <c r="KRV452" s="330"/>
      <c r="KRW452" s="330"/>
      <c r="KRX452" s="330"/>
      <c r="KRY452" s="330"/>
      <c r="KRZ452" s="330"/>
      <c r="KSA452" s="330"/>
      <c r="KSB452" s="330"/>
      <c r="KSC452" s="330"/>
      <c r="KSD452" s="330"/>
      <c r="KSE452" s="330"/>
      <c r="KSF452" s="330"/>
      <c r="KSG452" s="330"/>
      <c r="KSH452" s="330"/>
      <c r="KSI452" s="330"/>
      <c r="KSJ452" s="330"/>
      <c r="KSK452" s="330"/>
      <c r="KSL452" s="330"/>
      <c r="KSM452" s="330"/>
      <c r="KSN452" s="330"/>
      <c r="KSO452" s="330"/>
      <c r="KSP452" s="330"/>
      <c r="KSQ452" s="330"/>
      <c r="KSR452" s="330"/>
      <c r="KSS452" s="330"/>
      <c r="KST452" s="330"/>
      <c r="KSU452" s="330"/>
      <c r="KSV452" s="330"/>
      <c r="KSW452" s="330"/>
      <c r="KSX452" s="330"/>
      <c r="KSY452" s="330"/>
      <c r="KSZ452" s="330"/>
      <c r="KTA452" s="330"/>
      <c r="KTB452" s="330"/>
      <c r="KTC452" s="330"/>
      <c r="KTD452" s="330"/>
      <c r="KTE452" s="330"/>
      <c r="KTF452" s="330"/>
      <c r="KTG452" s="330"/>
      <c r="KTH452" s="330"/>
      <c r="KTI452" s="330"/>
      <c r="KTJ452" s="330"/>
      <c r="KTK452" s="330"/>
      <c r="KTL452" s="330"/>
      <c r="KTM452" s="330"/>
      <c r="KTN452" s="330"/>
      <c r="KTO452" s="330"/>
      <c r="KTP452" s="330"/>
      <c r="KTQ452" s="330"/>
      <c r="KTR452" s="330"/>
      <c r="KTS452" s="330"/>
      <c r="KTT452" s="330"/>
      <c r="KTU452" s="330"/>
      <c r="KTV452" s="330"/>
      <c r="KTW452" s="330"/>
      <c r="KTX452" s="330"/>
      <c r="KTY452" s="330"/>
      <c r="KTZ452" s="330"/>
      <c r="KUA452" s="330"/>
      <c r="KUB452" s="330"/>
      <c r="KUC452" s="330"/>
      <c r="KUD452" s="330"/>
      <c r="KUE452" s="330"/>
      <c r="KUF452" s="330"/>
      <c r="KUG452" s="330"/>
      <c r="KUH452" s="330"/>
      <c r="KUI452" s="330"/>
      <c r="KUJ452" s="330"/>
      <c r="KUK452" s="330"/>
      <c r="KUL452" s="330"/>
      <c r="KUM452" s="330"/>
      <c r="KUN452" s="330"/>
      <c r="KUO452" s="330"/>
      <c r="KUP452" s="330"/>
      <c r="KUQ452" s="330"/>
      <c r="KUR452" s="330"/>
      <c r="KUS452" s="330"/>
      <c r="KUT452" s="330"/>
      <c r="KUU452" s="330"/>
      <c r="KUV452" s="330"/>
      <c r="KUW452" s="330"/>
      <c r="KUX452" s="330"/>
      <c r="KUY452" s="330"/>
      <c r="KUZ452" s="330"/>
      <c r="KVA452" s="330"/>
      <c r="KVB452" s="330"/>
      <c r="KVC452" s="330"/>
      <c r="KVD452" s="330"/>
      <c r="KVE452" s="330"/>
      <c r="KVF452" s="330"/>
      <c r="KVG452" s="330"/>
      <c r="KVH452" s="330"/>
      <c r="KVI452" s="330"/>
      <c r="KVJ452" s="330"/>
      <c r="KVK452" s="330"/>
      <c r="KVL452" s="330"/>
      <c r="KVM452" s="330"/>
      <c r="KVN452" s="330"/>
      <c r="KVO452" s="330"/>
      <c r="KVP452" s="330"/>
      <c r="KVQ452" s="330"/>
      <c r="KVR452" s="330"/>
      <c r="KVS452" s="330"/>
      <c r="KVT452" s="330"/>
      <c r="KVU452" s="330"/>
      <c r="KVV452" s="330"/>
      <c r="KVW452" s="330"/>
      <c r="KVX452" s="330"/>
      <c r="KVY452" s="330"/>
      <c r="KVZ452" s="330"/>
      <c r="KWA452" s="330"/>
      <c r="KWB452" s="330"/>
      <c r="KWC452" s="330"/>
      <c r="KWD452" s="330"/>
      <c r="KWE452" s="330"/>
      <c r="KWF452" s="330"/>
      <c r="KWG452" s="330"/>
      <c r="KWH452" s="330"/>
      <c r="KWI452" s="330"/>
      <c r="KWJ452" s="330"/>
      <c r="KWK452" s="330"/>
      <c r="KWL452" s="330"/>
      <c r="KWM452" s="330"/>
      <c r="KWN452" s="330"/>
      <c r="KWO452" s="330"/>
      <c r="KWP452" s="330"/>
      <c r="KWQ452" s="330"/>
      <c r="KWR452" s="330"/>
      <c r="KWS452" s="330"/>
      <c r="KWT452" s="330"/>
      <c r="KWU452" s="330"/>
      <c r="KWV452" s="330"/>
      <c r="KWW452" s="330"/>
      <c r="KWX452" s="330"/>
      <c r="KWY452" s="330"/>
      <c r="KWZ452" s="330"/>
      <c r="KXA452" s="330"/>
      <c r="KXB452" s="330"/>
      <c r="KXC452" s="330"/>
      <c r="KXD452" s="330"/>
      <c r="KXE452" s="330"/>
      <c r="KXF452" s="330"/>
      <c r="KXG452" s="330"/>
      <c r="KXH452" s="330"/>
      <c r="KXI452" s="330"/>
      <c r="KXJ452" s="330"/>
      <c r="KXK452" s="330"/>
      <c r="KXL452" s="330"/>
      <c r="KXM452" s="330"/>
      <c r="KXN452" s="330"/>
      <c r="KXO452" s="330"/>
      <c r="KXP452" s="330"/>
      <c r="KXQ452" s="330"/>
      <c r="KXR452" s="330"/>
      <c r="KXS452" s="330"/>
      <c r="KXT452" s="330"/>
      <c r="KXU452" s="330"/>
      <c r="KXV452" s="330"/>
      <c r="KXW452" s="330"/>
      <c r="KXX452" s="330"/>
      <c r="KXY452" s="330"/>
      <c r="KXZ452" s="330"/>
      <c r="KYA452" s="330"/>
      <c r="KYB452" s="330"/>
      <c r="KYC452" s="330"/>
      <c r="KYD452" s="330"/>
      <c r="KYE452" s="330"/>
      <c r="KYF452" s="330"/>
      <c r="KYG452" s="330"/>
      <c r="KYH452" s="330"/>
      <c r="KYI452" s="330"/>
      <c r="KYJ452" s="330"/>
      <c r="KYK452" s="330"/>
      <c r="KYL452" s="330"/>
      <c r="KYM452" s="330"/>
      <c r="KYN452" s="330"/>
      <c r="KYO452" s="330"/>
      <c r="KYP452" s="330"/>
      <c r="KYQ452" s="330"/>
      <c r="KYR452" s="330"/>
      <c r="KYS452" s="330"/>
      <c r="KYT452" s="330"/>
      <c r="KYU452" s="330"/>
      <c r="KYV452" s="330"/>
      <c r="KYW452" s="330"/>
      <c r="KYX452" s="330"/>
      <c r="KYY452" s="330"/>
      <c r="KYZ452" s="330"/>
      <c r="KZA452" s="330"/>
      <c r="KZB452" s="330"/>
      <c r="KZC452" s="330"/>
      <c r="KZD452" s="330"/>
      <c r="KZE452" s="330"/>
      <c r="KZF452" s="330"/>
      <c r="KZG452" s="330"/>
      <c r="KZH452" s="330"/>
      <c r="KZI452" s="330"/>
      <c r="KZJ452" s="330"/>
      <c r="KZK452" s="330"/>
      <c r="KZL452" s="330"/>
      <c r="KZM452" s="330"/>
      <c r="KZN452" s="330"/>
      <c r="KZO452" s="330"/>
      <c r="KZP452" s="330"/>
      <c r="KZQ452" s="330"/>
      <c r="KZR452" s="330"/>
      <c r="KZS452" s="330"/>
      <c r="KZT452" s="330"/>
      <c r="KZU452" s="330"/>
      <c r="KZV452" s="330"/>
      <c r="KZW452" s="330"/>
      <c r="KZX452" s="330"/>
      <c r="KZY452" s="330"/>
      <c r="KZZ452" s="330"/>
      <c r="LAA452" s="330"/>
      <c r="LAB452" s="330"/>
      <c r="LAC452" s="330"/>
      <c r="LAD452" s="330"/>
      <c r="LAE452" s="330"/>
      <c r="LAF452" s="330"/>
      <c r="LAG452" s="330"/>
      <c r="LAH452" s="330"/>
      <c r="LAI452" s="330"/>
      <c r="LAJ452" s="330"/>
      <c r="LAK452" s="330"/>
      <c r="LAL452" s="330"/>
      <c r="LAM452" s="330"/>
      <c r="LAN452" s="330"/>
      <c r="LAO452" s="330"/>
      <c r="LAP452" s="330"/>
      <c r="LAQ452" s="330"/>
      <c r="LAR452" s="330"/>
      <c r="LAS452" s="330"/>
      <c r="LAT452" s="330"/>
      <c r="LAU452" s="330"/>
      <c r="LAV452" s="330"/>
      <c r="LAW452" s="330"/>
      <c r="LAX452" s="330"/>
      <c r="LAY452" s="330"/>
      <c r="LAZ452" s="330"/>
      <c r="LBA452" s="330"/>
      <c r="LBB452" s="330"/>
      <c r="LBC452" s="330"/>
      <c r="LBD452" s="330"/>
      <c r="LBE452" s="330"/>
      <c r="LBF452" s="330"/>
      <c r="LBG452" s="330"/>
      <c r="LBH452" s="330"/>
      <c r="LBI452" s="330"/>
      <c r="LBJ452" s="330"/>
      <c r="LBK452" s="330"/>
      <c r="LBL452" s="330"/>
      <c r="LBM452" s="330"/>
      <c r="LBN452" s="330"/>
      <c r="LBO452" s="330"/>
      <c r="LBP452" s="330"/>
      <c r="LBQ452" s="330"/>
      <c r="LBR452" s="330"/>
      <c r="LBS452" s="330"/>
      <c r="LBT452" s="330"/>
      <c r="LBU452" s="330"/>
      <c r="LBV452" s="330"/>
      <c r="LBW452" s="330"/>
      <c r="LBX452" s="330"/>
      <c r="LBY452" s="330"/>
      <c r="LBZ452" s="330"/>
      <c r="LCA452" s="330"/>
      <c r="LCB452" s="330"/>
      <c r="LCC452" s="330"/>
      <c r="LCD452" s="330"/>
      <c r="LCE452" s="330"/>
      <c r="LCF452" s="330"/>
      <c r="LCG452" s="330"/>
      <c r="LCH452" s="330"/>
      <c r="LCI452" s="330"/>
      <c r="LCJ452" s="330"/>
      <c r="LCK452" s="330"/>
      <c r="LCL452" s="330"/>
      <c r="LCM452" s="330"/>
      <c r="LCN452" s="330"/>
      <c r="LCO452" s="330"/>
      <c r="LCP452" s="330"/>
      <c r="LCQ452" s="330"/>
      <c r="LCR452" s="330"/>
      <c r="LCS452" s="330"/>
      <c r="LCT452" s="330"/>
      <c r="LCU452" s="330"/>
      <c r="LCV452" s="330"/>
      <c r="LCW452" s="330"/>
      <c r="LCX452" s="330"/>
      <c r="LCY452" s="330"/>
      <c r="LCZ452" s="330"/>
      <c r="LDA452" s="330"/>
      <c r="LDB452" s="330"/>
      <c r="LDC452" s="330"/>
      <c r="LDD452" s="330"/>
      <c r="LDE452" s="330"/>
      <c r="LDF452" s="330"/>
      <c r="LDG452" s="330"/>
      <c r="LDH452" s="330"/>
      <c r="LDI452" s="330"/>
      <c r="LDJ452" s="330"/>
      <c r="LDK452" s="330"/>
      <c r="LDL452" s="330"/>
      <c r="LDM452" s="330"/>
      <c r="LDN452" s="330"/>
      <c r="LDO452" s="330"/>
      <c r="LDP452" s="330"/>
      <c r="LDQ452" s="330"/>
      <c r="LDR452" s="330"/>
      <c r="LDS452" s="330"/>
      <c r="LDT452" s="330"/>
      <c r="LDU452" s="330"/>
      <c r="LDV452" s="330"/>
      <c r="LDW452" s="330"/>
      <c r="LDX452" s="330"/>
      <c r="LDY452" s="330"/>
      <c r="LDZ452" s="330"/>
      <c r="LEA452" s="330"/>
      <c r="LEB452" s="330"/>
      <c r="LEC452" s="330"/>
      <c r="LED452" s="330"/>
      <c r="LEE452" s="330"/>
      <c r="LEF452" s="330"/>
      <c r="LEG452" s="330"/>
      <c r="LEH452" s="330"/>
      <c r="LEI452" s="330"/>
      <c r="LEJ452" s="330"/>
      <c r="LEK452" s="330"/>
      <c r="LEL452" s="330"/>
      <c r="LEM452" s="330"/>
      <c r="LEN452" s="330"/>
      <c r="LEO452" s="330"/>
      <c r="LEP452" s="330"/>
      <c r="LEQ452" s="330"/>
      <c r="LER452" s="330"/>
      <c r="LES452" s="330"/>
      <c r="LET452" s="330"/>
      <c r="LEU452" s="330"/>
      <c r="LEV452" s="330"/>
      <c r="LEW452" s="330"/>
      <c r="LEX452" s="330"/>
      <c r="LEY452" s="330"/>
      <c r="LEZ452" s="330"/>
      <c r="LFA452" s="330"/>
      <c r="LFB452" s="330"/>
      <c r="LFC452" s="330"/>
      <c r="LFD452" s="330"/>
      <c r="LFE452" s="330"/>
      <c r="LFF452" s="330"/>
      <c r="LFG452" s="330"/>
      <c r="LFH452" s="330"/>
      <c r="LFI452" s="330"/>
      <c r="LFJ452" s="330"/>
      <c r="LFK452" s="330"/>
      <c r="LFL452" s="330"/>
      <c r="LFM452" s="330"/>
      <c r="LFN452" s="330"/>
      <c r="LFO452" s="330"/>
      <c r="LFP452" s="330"/>
      <c r="LFQ452" s="330"/>
      <c r="LFR452" s="330"/>
      <c r="LFS452" s="330"/>
      <c r="LFT452" s="330"/>
      <c r="LFU452" s="330"/>
      <c r="LFV452" s="330"/>
      <c r="LFW452" s="330"/>
      <c r="LFX452" s="330"/>
      <c r="LFY452" s="330"/>
      <c r="LFZ452" s="330"/>
      <c r="LGA452" s="330"/>
      <c r="LGB452" s="330"/>
      <c r="LGC452" s="330"/>
      <c r="LGD452" s="330"/>
      <c r="LGE452" s="330"/>
      <c r="LGF452" s="330"/>
      <c r="LGG452" s="330"/>
      <c r="LGH452" s="330"/>
      <c r="LGI452" s="330"/>
      <c r="LGJ452" s="330"/>
      <c r="LGK452" s="330"/>
      <c r="LGL452" s="330"/>
      <c r="LGM452" s="330"/>
      <c r="LGN452" s="330"/>
      <c r="LGO452" s="330"/>
      <c r="LGP452" s="330"/>
      <c r="LGQ452" s="330"/>
      <c r="LGR452" s="330"/>
      <c r="LGS452" s="330"/>
      <c r="LGT452" s="330"/>
      <c r="LGU452" s="330"/>
      <c r="LGV452" s="330"/>
      <c r="LGW452" s="330"/>
      <c r="LGX452" s="330"/>
      <c r="LGY452" s="330"/>
      <c r="LGZ452" s="330"/>
      <c r="LHA452" s="330"/>
      <c r="LHB452" s="330"/>
      <c r="LHC452" s="330"/>
      <c r="LHD452" s="330"/>
      <c r="LHE452" s="330"/>
      <c r="LHF452" s="330"/>
      <c r="LHG452" s="330"/>
      <c r="LHH452" s="330"/>
      <c r="LHI452" s="330"/>
      <c r="LHJ452" s="330"/>
      <c r="LHK452" s="330"/>
      <c r="LHL452" s="330"/>
      <c r="LHM452" s="330"/>
      <c r="LHN452" s="330"/>
      <c r="LHO452" s="330"/>
      <c r="LHP452" s="330"/>
      <c r="LHQ452" s="330"/>
      <c r="LHR452" s="330"/>
      <c r="LHS452" s="330"/>
      <c r="LHT452" s="330"/>
      <c r="LHU452" s="330"/>
      <c r="LHV452" s="330"/>
      <c r="LHW452" s="330"/>
      <c r="LHX452" s="330"/>
      <c r="LHY452" s="330"/>
      <c r="LHZ452" s="330"/>
      <c r="LIA452" s="330"/>
      <c r="LIB452" s="330"/>
      <c r="LIC452" s="330"/>
      <c r="LID452" s="330"/>
      <c r="LIE452" s="330"/>
      <c r="LIF452" s="330"/>
      <c r="LIG452" s="330"/>
      <c r="LIH452" s="330"/>
      <c r="LII452" s="330"/>
      <c r="LIJ452" s="330"/>
      <c r="LIK452" s="330"/>
      <c r="LIL452" s="330"/>
      <c r="LIM452" s="330"/>
      <c r="LIN452" s="330"/>
      <c r="LIO452" s="330"/>
      <c r="LIP452" s="330"/>
      <c r="LIQ452" s="330"/>
      <c r="LIR452" s="330"/>
      <c r="LIS452" s="330"/>
      <c r="LIT452" s="330"/>
      <c r="LIU452" s="330"/>
      <c r="LIV452" s="330"/>
      <c r="LIW452" s="330"/>
      <c r="LIX452" s="330"/>
      <c r="LIY452" s="330"/>
      <c r="LIZ452" s="330"/>
      <c r="LJA452" s="330"/>
      <c r="LJB452" s="330"/>
      <c r="LJC452" s="330"/>
      <c r="LJD452" s="330"/>
      <c r="LJE452" s="330"/>
      <c r="LJF452" s="330"/>
      <c r="LJG452" s="330"/>
      <c r="LJH452" s="330"/>
      <c r="LJI452" s="330"/>
      <c r="LJJ452" s="330"/>
      <c r="LJK452" s="330"/>
      <c r="LJL452" s="330"/>
      <c r="LJM452" s="330"/>
      <c r="LJN452" s="330"/>
      <c r="LJO452" s="330"/>
      <c r="LJP452" s="330"/>
      <c r="LJQ452" s="330"/>
      <c r="LJR452" s="330"/>
      <c r="LJS452" s="330"/>
      <c r="LJT452" s="330"/>
      <c r="LJU452" s="330"/>
      <c r="LJV452" s="330"/>
      <c r="LJW452" s="330"/>
      <c r="LJX452" s="330"/>
      <c r="LJY452" s="330"/>
      <c r="LJZ452" s="330"/>
      <c r="LKA452" s="330"/>
      <c r="LKB452" s="330"/>
      <c r="LKC452" s="330"/>
      <c r="LKD452" s="330"/>
      <c r="LKE452" s="330"/>
      <c r="LKF452" s="330"/>
      <c r="LKG452" s="330"/>
      <c r="LKH452" s="330"/>
      <c r="LKI452" s="330"/>
      <c r="LKJ452" s="330"/>
      <c r="LKK452" s="330"/>
      <c r="LKL452" s="330"/>
      <c r="LKM452" s="330"/>
      <c r="LKN452" s="330"/>
      <c r="LKO452" s="330"/>
      <c r="LKP452" s="330"/>
      <c r="LKQ452" s="330"/>
      <c r="LKR452" s="330"/>
      <c r="LKS452" s="330"/>
      <c r="LKT452" s="330"/>
      <c r="LKU452" s="330"/>
      <c r="LKV452" s="330"/>
      <c r="LKW452" s="330"/>
      <c r="LKX452" s="330"/>
      <c r="LKY452" s="330"/>
      <c r="LKZ452" s="330"/>
      <c r="LLA452" s="330"/>
      <c r="LLB452" s="330"/>
      <c r="LLC452" s="330"/>
      <c r="LLD452" s="330"/>
      <c r="LLE452" s="330"/>
      <c r="LLF452" s="330"/>
      <c r="LLG452" s="330"/>
      <c r="LLH452" s="330"/>
      <c r="LLI452" s="330"/>
      <c r="LLJ452" s="330"/>
      <c r="LLK452" s="330"/>
      <c r="LLL452" s="330"/>
      <c r="LLM452" s="330"/>
      <c r="LLN452" s="330"/>
      <c r="LLO452" s="330"/>
      <c r="LLP452" s="330"/>
      <c r="LLQ452" s="330"/>
      <c r="LLR452" s="330"/>
      <c r="LLS452" s="330"/>
      <c r="LLT452" s="330"/>
      <c r="LLU452" s="330"/>
      <c r="LLV452" s="330"/>
      <c r="LLW452" s="330"/>
      <c r="LLX452" s="330"/>
      <c r="LLY452" s="330"/>
      <c r="LLZ452" s="330"/>
      <c r="LMA452" s="330"/>
      <c r="LMB452" s="330"/>
      <c r="LMC452" s="330"/>
      <c r="LMD452" s="330"/>
      <c r="LME452" s="330"/>
      <c r="LMF452" s="330"/>
      <c r="LMG452" s="330"/>
      <c r="LMH452" s="330"/>
      <c r="LMI452" s="330"/>
      <c r="LMJ452" s="330"/>
      <c r="LMK452" s="330"/>
      <c r="LML452" s="330"/>
      <c r="LMM452" s="330"/>
      <c r="LMN452" s="330"/>
      <c r="LMO452" s="330"/>
      <c r="LMP452" s="330"/>
      <c r="LMQ452" s="330"/>
      <c r="LMR452" s="330"/>
      <c r="LMS452" s="330"/>
      <c r="LMT452" s="330"/>
      <c r="LMU452" s="330"/>
      <c r="LMV452" s="330"/>
      <c r="LMW452" s="330"/>
      <c r="LMX452" s="330"/>
      <c r="LMY452" s="330"/>
      <c r="LMZ452" s="330"/>
      <c r="LNA452" s="330"/>
      <c r="LNB452" s="330"/>
      <c r="LNC452" s="330"/>
      <c r="LND452" s="330"/>
      <c r="LNE452" s="330"/>
      <c r="LNF452" s="330"/>
      <c r="LNG452" s="330"/>
      <c r="LNH452" s="330"/>
      <c r="LNI452" s="330"/>
      <c r="LNJ452" s="330"/>
      <c r="LNK452" s="330"/>
      <c r="LNL452" s="330"/>
      <c r="LNM452" s="330"/>
      <c r="LNN452" s="330"/>
      <c r="LNO452" s="330"/>
      <c r="LNP452" s="330"/>
      <c r="LNQ452" s="330"/>
      <c r="LNR452" s="330"/>
      <c r="LNS452" s="330"/>
      <c r="LNT452" s="330"/>
      <c r="LNU452" s="330"/>
      <c r="LNV452" s="330"/>
      <c r="LNW452" s="330"/>
      <c r="LNX452" s="330"/>
      <c r="LNY452" s="330"/>
      <c r="LNZ452" s="330"/>
      <c r="LOA452" s="330"/>
      <c r="LOB452" s="330"/>
      <c r="LOC452" s="330"/>
      <c r="LOD452" s="330"/>
      <c r="LOE452" s="330"/>
      <c r="LOF452" s="330"/>
      <c r="LOG452" s="330"/>
      <c r="LOH452" s="330"/>
      <c r="LOI452" s="330"/>
      <c r="LOJ452" s="330"/>
      <c r="LOK452" s="330"/>
      <c r="LOL452" s="330"/>
      <c r="LOM452" s="330"/>
      <c r="LON452" s="330"/>
      <c r="LOO452" s="330"/>
      <c r="LOP452" s="330"/>
      <c r="LOQ452" s="330"/>
      <c r="LOR452" s="330"/>
      <c r="LOS452" s="330"/>
      <c r="LOT452" s="330"/>
      <c r="LOU452" s="330"/>
      <c r="LOV452" s="330"/>
      <c r="LOW452" s="330"/>
      <c r="LOX452" s="330"/>
      <c r="LOY452" s="330"/>
      <c r="LOZ452" s="330"/>
      <c r="LPA452" s="330"/>
      <c r="LPB452" s="330"/>
      <c r="LPC452" s="330"/>
      <c r="LPD452" s="330"/>
      <c r="LPE452" s="330"/>
      <c r="LPF452" s="330"/>
      <c r="LPG452" s="330"/>
      <c r="LPH452" s="330"/>
      <c r="LPI452" s="330"/>
      <c r="LPJ452" s="330"/>
      <c r="LPK452" s="330"/>
      <c r="LPL452" s="330"/>
      <c r="LPM452" s="330"/>
      <c r="LPN452" s="330"/>
      <c r="LPO452" s="330"/>
      <c r="LPP452" s="330"/>
      <c r="LPQ452" s="330"/>
      <c r="LPR452" s="330"/>
      <c r="LPS452" s="330"/>
      <c r="LPT452" s="330"/>
      <c r="LPU452" s="330"/>
      <c r="LPV452" s="330"/>
      <c r="LPW452" s="330"/>
      <c r="LPX452" s="330"/>
      <c r="LPY452" s="330"/>
      <c r="LPZ452" s="330"/>
      <c r="LQA452" s="330"/>
      <c r="LQB452" s="330"/>
      <c r="LQC452" s="330"/>
      <c r="LQD452" s="330"/>
      <c r="LQE452" s="330"/>
      <c r="LQF452" s="330"/>
      <c r="LQG452" s="330"/>
      <c r="LQH452" s="330"/>
      <c r="LQI452" s="330"/>
      <c r="LQJ452" s="330"/>
      <c r="LQK452" s="330"/>
      <c r="LQL452" s="330"/>
      <c r="LQM452" s="330"/>
      <c r="LQN452" s="330"/>
      <c r="LQO452" s="330"/>
      <c r="LQP452" s="330"/>
      <c r="LQQ452" s="330"/>
      <c r="LQR452" s="330"/>
      <c r="LQS452" s="330"/>
      <c r="LQT452" s="330"/>
      <c r="LQU452" s="330"/>
      <c r="LQV452" s="330"/>
      <c r="LQW452" s="330"/>
      <c r="LQX452" s="330"/>
      <c r="LQY452" s="330"/>
      <c r="LQZ452" s="330"/>
      <c r="LRA452" s="330"/>
      <c r="LRB452" s="330"/>
      <c r="LRC452" s="330"/>
      <c r="LRD452" s="330"/>
      <c r="LRE452" s="330"/>
      <c r="LRF452" s="330"/>
      <c r="LRG452" s="330"/>
      <c r="LRH452" s="330"/>
      <c r="LRI452" s="330"/>
      <c r="LRJ452" s="330"/>
      <c r="LRK452" s="330"/>
      <c r="LRL452" s="330"/>
      <c r="LRM452" s="330"/>
      <c r="LRN452" s="330"/>
      <c r="LRO452" s="330"/>
      <c r="LRP452" s="330"/>
      <c r="LRQ452" s="330"/>
      <c r="LRR452" s="330"/>
      <c r="LRS452" s="330"/>
      <c r="LRT452" s="330"/>
      <c r="LRU452" s="330"/>
      <c r="LRV452" s="330"/>
      <c r="LRW452" s="330"/>
      <c r="LRX452" s="330"/>
      <c r="LRY452" s="330"/>
      <c r="LRZ452" s="330"/>
      <c r="LSA452" s="330"/>
      <c r="LSB452" s="330"/>
      <c r="LSC452" s="330"/>
      <c r="LSD452" s="330"/>
      <c r="LSE452" s="330"/>
      <c r="LSF452" s="330"/>
      <c r="LSG452" s="330"/>
      <c r="LSH452" s="330"/>
      <c r="LSI452" s="330"/>
      <c r="LSJ452" s="330"/>
      <c r="LSK452" s="330"/>
      <c r="LSL452" s="330"/>
      <c r="LSM452" s="330"/>
      <c r="LSN452" s="330"/>
      <c r="LSO452" s="330"/>
      <c r="LSP452" s="330"/>
      <c r="LSQ452" s="330"/>
      <c r="LSR452" s="330"/>
      <c r="LSS452" s="330"/>
      <c r="LST452" s="330"/>
      <c r="LSU452" s="330"/>
      <c r="LSV452" s="330"/>
      <c r="LSW452" s="330"/>
      <c r="LSX452" s="330"/>
      <c r="LSY452" s="330"/>
      <c r="LSZ452" s="330"/>
      <c r="LTA452" s="330"/>
      <c r="LTB452" s="330"/>
      <c r="LTC452" s="330"/>
      <c r="LTD452" s="330"/>
      <c r="LTE452" s="330"/>
      <c r="LTF452" s="330"/>
      <c r="LTG452" s="330"/>
      <c r="LTH452" s="330"/>
      <c r="LTI452" s="330"/>
      <c r="LTJ452" s="330"/>
      <c r="LTK452" s="330"/>
      <c r="LTL452" s="330"/>
      <c r="LTM452" s="330"/>
      <c r="LTN452" s="330"/>
      <c r="LTO452" s="330"/>
      <c r="LTP452" s="330"/>
      <c r="LTQ452" s="330"/>
      <c r="LTR452" s="330"/>
      <c r="LTS452" s="330"/>
      <c r="LTT452" s="330"/>
      <c r="LTU452" s="330"/>
      <c r="LTV452" s="330"/>
      <c r="LTW452" s="330"/>
      <c r="LTX452" s="330"/>
      <c r="LTY452" s="330"/>
      <c r="LTZ452" s="330"/>
      <c r="LUA452" s="330"/>
      <c r="LUB452" s="330"/>
      <c r="LUC452" s="330"/>
      <c r="LUD452" s="330"/>
      <c r="LUE452" s="330"/>
      <c r="LUF452" s="330"/>
      <c r="LUG452" s="330"/>
      <c r="LUH452" s="330"/>
      <c r="LUI452" s="330"/>
      <c r="LUJ452" s="330"/>
      <c r="LUK452" s="330"/>
      <c r="LUL452" s="330"/>
      <c r="LUM452" s="330"/>
      <c r="LUN452" s="330"/>
      <c r="LUO452" s="330"/>
      <c r="LUP452" s="330"/>
      <c r="LUQ452" s="330"/>
      <c r="LUR452" s="330"/>
      <c r="LUS452" s="330"/>
      <c r="LUT452" s="330"/>
      <c r="LUU452" s="330"/>
      <c r="LUV452" s="330"/>
      <c r="LUW452" s="330"/>
      <c r="LUX452" s="330"/>
      <c r="LUY452" s="330"/>
      <c r="LUZ452" s="330"/>
      <c r="LVA452" s="330"/>
      <c r="LVB452" s="330"/>
      <c r="LVC452" s="330"/>
      <c r="LVD452" s="330"/>
      <c r="LVE452" s="330"/>
      <c r="LVF452" s="330"/>
      <c r="LVG452" s="330"/>
      <c r="LVH452" s="330"/>
      <c r="LVI452" s="330"/>
      <c r="LVJ452" s="330"/>
      <c r="LVK452" s="330"/>
      <c r="LVL452" s="330"/>
      <c r="LVM452" s="330"/>
      <c r="LVN452" s="330"/>
      <c r="LVO452" s="330"/>
      <c r="LVP452" s="330"/>
      <c r="LVQ452" s="330"/>
      <c r="LVR452" s="330"/>
      <c r="LVS452" s="330"/>
      <c r="LVT452" s="330"/>
      <c r="LVU452" s="330"/>
      <c r="LVV452" s="330"/>
      <c r="LVW452" s="330"/>
      <c r="LVX452" s="330"/>
      <c r="LVY452" s="330"/>
      <c r="LVZ452" s="330"/>
      <c r="LWA452" s="330"/>
      <c r="LWB452" s="330"/>
      <c r="LWC452" s="330"/>
      <c r="LWD452" s="330"/>
      <c r="LWE452" s="330"/>
      <c r="LWF452" s="330"/>
      <c r="LWG452" s="330"/>
      <c r="LWH452" s="330"/>
      <c r="LWI452" s="330"/>
      <c r="LWJ452" s="330"/>
      <c r="LWK452" s="330"/>
      <c r="LWL452" s="330"/>
      <c r="LWM452" s="330"/>
      <c r="LWN452" s="330"/>
      <c r="LWO452" s="330"/>
      <c r="LWP452" s="330"/>
      <c r="LWQ452" s="330"/>
      <c r="LWR452" s="330"/>
      <c r="LWS452" s="330"/>
      <c r="LWT452" s="330"/>
      <c r="LWU452" s="330"/>
      <c r="LWV452" s="330"/>
      <c r="LWW452" s="330"/>
      <c r="LWX452" s="330"/>
      <c r="LWY452" s="330"/>
      <c r="LWZ452" s="330"/>
      <c r="LXA452" s="330"/>
      <c r="LXB452" s="330"/>
      <c r="LXC452" s="330"/>
      <c r="LXD452" s="330"/>
      <c r="LXE452" s="330"/>
      <c r="LXF452" s="330"/>
      <c r="LXG452" s="330"/>
      <c r="LXH452" s="330"/>
      <c r="LXI452" s="330"/>
      <c r="LXJ452" s="330"/>
      <c r="LXK452" s="330"/>
      <c r="LXL452" s="330"/>
      <c r="LXM452" s="330"/>
      <c r="LXN452" s="330"/>
      <c r="LXO452" s="330"/>
      <c r="LXP452" s="330"/>
      <c r="LXQ452" s="330"/>
      <c r="LXR452" s="330"/>
      <c r="LXS452" s="330"/>
      <c r="LXT452" s="330"/>
      <c r="LXU452" s="330"/>
      <c r="LXV452" s="330"/>
      <c r="LXW452" s="330"/>
      <c r="LXX452" s="330"/>
      <c r="LXY452" s="330"/>
      <c r="LXZ452" s="330"/>
      <c r="LYA452" s="330"/>
      <c r="LYB452" s="330"/>
      <c r="LYC452" s="330"/>
      <c r="LYD452" s="330"/>
      <c r="LYE452" s="330"/>
      <c r="LYF452" s="330"/>
      <c r="LYG452" s="330"/>
      <c r="LYH452" s="330"/>
      <c r="LYI452" s="330"/>
      <c r="LYJ452" s="330"/>
      <c r="LYK452" s="330"/>
      <c r="LYL452" s="330"/>
      <c r="LYM452" s="330"/>
      <c r="LYN452" s="330"/>
      <c r="LYO452" s="330"/>
      <c r="LYP452" s="330"/>
      <c r="LYQ452" s="330"/>
      <c r="LYR452" s="330"/>
      <c r="LYS452" s="330"/>
      <c r="LYT452" s="330"/>
      <c r="LYU452" s="330"/>
      <c r="LYV452" s="330"/>
      <c r="LYW452" s="330"/>
      <c r="LYX452" s="330"/>
      <c r="LYY452" s="330"/>
      <c r="LYZ452" s="330"/>
      <c r="LZA452" s="330"/>
      <c r="LZB452" s="330"/>
      <c r="LZC452" s="330"/>
      <c r="LZD452" s="330"/>
      <c r="LZE452" s="330"/>
      <c r="LZF452" s="330"/>
      <c r="LZG452" s="330"/>
      <c r="LZH452" s="330"/>
      <c r="LZI452" s="330"/>
      <c r="LZJ452" s="330"/>
      <c r="LZK452" s="330"/>
      <c r="LZL452" s="330"/>
      <c r="LZM452" s="330"/>
      <c r="LZN452" s="330"/>
      <c r="LZO452" s="330"/>
      <c r="LZP452" s="330"/>
      <c r="LZQ452" s="330"/>
      <c r="LZR452" s="330"/>
      <c r="LZS452" s="330"/>
      <c r="LZT452" s="330"/>
      <c r="LZU452" s="330"/>
      <c r="LZV452" s="330"/>
      <c r="LZW452" s="330"/>
      <c r="LZX452" s="330"/>
      <c r="LZY452" s="330"/>
      <c r="LZZ452" s="330"/>
      <c r="MAA452" s="330"/>
      <c r="MAB452" s="330"/>
      <c r="MAC452" s="330"/>
      <c r="MAD452" s="330"/>
      <c r="MAE452" s="330"/>
      <c r="MAF452" s="330"/>
      <c r="MAG452" s="330"/>
      <c r="MAH452" s="330"/>
      <c r="MAI452" s="330"/>
      <c r="MAJ452" s="330"/>
      <c r="MAK452" s="330"/>
      <c r="MAL452" s="330"/>
      <c r="MAM452" s="330"/>
      <c r="MAN452" s="330"/>
      <c r="MAO452" s="330"/>
      <c r="MAP452" s="330"/>
      <c r="MAQ452" s="330"/>
      <c r="MAR452" s="330"/>
      <c r="MAS452" s="330"/>
      <c r="MAT452" s="330"/>
      <c r="MAU452" s="330"/>
      <c r="MAV452" s="330"/>
      <c r="MAW452" s="330"/>
      <c r="MAX452" s="330"/>
      <c r="MAY452" s="330"/>
      <c r="MAZ452" s="330"/>
      <c r="MBA452" s="330"/>
      <c r="MBB452" s="330"/>
      <c r="MBC452" s="330"/>
      <c r="MBD452" s="330"/>
      <c r="MBE452" s="330"/>
      <c r="MBF452" s="330"/>
      <c r="MBG452" s="330"/>
      <c r="MBH452" s="330"/>
      <c r="MBI452" s="330"/>
      <c r="MBJ452" s="330"/>
      <c r="MBK452" s="330"/>
      <c r="MBL452" s="330"/>
      <c r="MBM452" s="330"/>
      <c r="MBN452" s="330"/>
      <c r="MBO452" s="330"/>
      <c r="MBP452" s="330"/>
      <c r="MBQ452" s="330"/>
      <c r="MBR452" s="330"/>
      <c r="MBS452" s="330"/>
      <c r="MBT452" s="330"/>
      <c r="MBU452" s="330"/>
      <c r="MBV452" s="330"/>
      <c r="MBW452" s="330"/>
      <c r="MBX452" s="330"/>
      <c r="MBY452" s="330"/>
      <c r="MBZ452" s="330"/>
      <c r="MCA452" s="330"/>
      <c r="MCB452" s="330"/>
      <c r="MCC452" s="330"/>
      <c r="MCD452" s="330"/>
      <c r="MCE452" s="330"/>
      <c r="MCF452" s="330"/>
      <c r="MCG452" s="330"/>
      <c r="MCH452" s="330"/>
      <c r="MCI452" s="330"/>
      <c r="MCJ452" s="330"/>
      <c r="MCK452" s="330"/>
      <c r="MCL452" s="330"/>
      <c r="MCM452" s="330"/>
      <c r="MCN452" s="330"/>
      <c r="MCO452" s="330"/>
      <c r="MCP452" s="330"/>
      <c r="MCQ452" s="330"/>
      <c r="MCR452" s="330"/>
      <c r="MCS452" s="330"/>
      <c r="MCT452" s="330"/>
      <c r="MCU452" s="330"/>
      <c r="MCV452" s="330"/>
      <c r="MCW452" s="330"/>
      <c r="MCX452" s="330"/>
      <c r="MCY452" s="330"/>
      <c r="MCZ452" s="330"/>
      <c r="MDA452" s="330"/>
      <c r="MDB452" s="330"/>
      <c r="MDC452" s="330"/>
      <c r="MDD452" s="330"/>
      <c r="MDE452" s="330"/>
      <c r="MDF452" s="330"/>
      <c r="MDG452" s="330"/>
      <c r="MDH452" s="330"/>
      <c r="MDI452" s="330"/>
      <c r="MDJ452" s="330"/>
      <c r="MDK452" s="330"/>
      <c r="MDL452" s="330"/>
      <c r="MDM452" s="330"/>
      <c r="MDN452" s="330"/>
      <c r="MDO452" s="330"/>
      <c r="MDP452" s="330"/>
      <c r="MDQ452" s="330"/>
      <c r="MDR452" s="330"/>
      <c r="MDS452" s="330"/>
      <c r="MDT452" s="330"/>
      <c r="MDU452" s="330"/>
      <c r="MDV452" s="330"/>
      <c r="MDW452" s="330"/>
      <c r="MDX452" s="330"/>
      <c r="MDY452" s="330"/>
      <c r="MDZ452" s="330"/>
      <c r="MEA452" s="330"/>
      <c r="MEB452" s="330"/>
      <c r="MEC452" s="330"/>
      <c r="MED452" s="330"/>
      <c r="MEE452" s="330"/>
      <c r="MEF452" s="330"/>
      <c r="MEG452" s="330"/>
      <c r="MEH452" s="330"/>
      <c r="MEI452" s="330"/>
      <c r="MEJ452" s="330"/>
      <c r="MEK452" s="330"/>
      <c r="MEL452" s="330"/>
      <c r="MEM452" s="330"/>
      <c r="MEN452" s="330"/>
      <c r="MEO452" s="330"/>
      <c r="MEP452" s="330"/>
      <c r="MEQ452" s="330"/>
      <c r="MER452" s="330"/>
      <c r="MES452" s="330"/>
      <c r="MET452" s="330"/>
      <c r="MEU452" s="330"/>
      <c r="MEV452" s="330"/>
      <c r="MEW452" s="330"/>
      <c r="MEX452" s="330"/>
      <c r="MEY452" s="330"/>
      <c r="MEZ452" s="330"/>
      <c r="MFA452" s="330"/>
      <c r="MFB452" s="330"/>
      <c r="MFC452" s="330"/>
      <c r="MFD452" s="330"/>
      <c r="MFE452" s="330"/>
      <c r="MFF452" s="330"/>
      <c r="MFG452" s="330"/>
      <c r="MFH452" s="330"/>
      <c r="MFI452" s="330"/>
      <c r="MFJ452" s="330"/>
      <c r="MFK452" s="330"/>
      <c r="MFL452" s="330"/>
      <c r="MFM452" s="330"/>
      <c r="MFN452" s="330"/>
      <c r="MFO452" s="330"/>
      <c r="MFP452" s="330"/>
      <c r="MFQ452" s="330"/>
      <c r="MFR452" s="330"/>
      <c r="MFS452" s="330"/>
      <c r="MFT452" s="330"/>
      <c r="MFU452" s="330"/>
      <c r="MFV452" s="330"/>
      <c r="MFW452" s="330"/>
      <c r="MFX452" s="330"/>
      <c r="MFY452" s="330"/>
      <c r="MFZ452" s="330"/>
      <c r="MGA452" s="330"/>
      <c r="MGB452" s="330"/>
      <c r="MGC452" s="330"/>
      <c r="MGD452" s="330"/>
      <c r="MGE452" s="330"/>
      <c r="MGF452" s="330"/>
      <c r="MGG452" s="330"/>
      <c r="MGH452" s="330"/>
      <c r="MGI452" s="330"/>
      <c r="MGJ452" s="330"/>
      <c r="MGK452" s="330"/>
      <c r="MGL452" s="330"/>
      <c r="MGM452" s="330"/>
      <c r="MGN452" s="330"/>
      <c r="MGO452" s="330"/>
      <c r="MGP452" s="330"/>
      <c r="MGQ452" s="330"/>
      <c r="MGR452" s="330"/>
      <c r="MGS452" s="330"/>
      <c r="MGT452" s="330"/>
      <c r="MGU452" s="330"/>
      <c r="MGV452" s="330"/>
      <c r="MGW452" s="330"/>
      <c r="MGX452" s="330"/>
      <c r="MGY452" s="330"/>
      <c r="MGZ452" s="330"/>
      <c r="MHA452" s="330"/>
      <c r="MHB452" s="330"/>
      <c r="MHC452" s="330"/>
      <c r="MHD452" s="330"/>
      <c r="MHE452" s="330"/>
      <c r="MHF452" s="330"/>
      <c r="MHG452" s="330"/>
      <c r="MHH452" s="330"/>
      <c r="MHI452" s="330"/>
      <c r="MHJ452" s="330"/>
      <c r="MHK452" s="330"/>
      <c r="MHL452" s="330"/>
      <c r="MHM452" s="330"/>
      <c r="MHN452" s="330"/>
      <c r="MHO452" s="330"/>
      <c r="MHP452" s="330"/>
      <c r="MHQ452" s="330"/>
      <c r="MHR452" s="330"/>
      <c r="MHS452" s="330"/>
      <c r="MHT452" s="330"/>
      <c r="MHU452" s="330"/>
      <c r="MHV452" s="330"/>
      <c r="MHW452" s="330"/>
      <c r="MHX452" s="330"/>
      <c r="MHY452" s="330"/>
      <c r="MHZ452" s="330"/>
      <c r="MIA452" s="330"/>
      <c r="MIB452" s="330"/>
      <c r="MIC452" s="330"/>
      <c r="MID452" s="330"/>
      <c r="MIE452" s="330"/>
      <c r="MIF452" s="330"/>
      <c r="MIG452" s="330"/>
      <c r="MIH452" s="330"/>
      <c r="MII452" s="330"/>
      <c r="MIJ452" s="330"/>
      <c r="MIK452" s="330"/>
      <c r="MIL452" s="330"/>
      <c r="MIM452" s="330"/>
      <c r="MIN452" s="330"/>
      <c r="MIO452" s="330"/>
      <c r="MIP452" s="330"/>
      <c r="MIQ452" s="330"/>
      <c r="MIR452" s="330"/>
      <c r="MIS452" s="330"/>
      <c r="MIT452" s="330"/>
      <c r="MIU452" s="330"/>
      <c r="MIV452" s="330"/>
      <c r="MIW452" s="330"/>
      <c r="MIX452" s="330"/>
      <c r="MIY452" s="330"/>
      <c r="MIZ452" s="330"/>
      <c r="MJA452" s="330"/>
      <c r="MJB452" s="330"/>
      <c r="MJC452" s="330"/>
      <c r="MJD452" s="330"/>
      <c r="MJE452" s="330"/>
      <c r="MJF452" s="330"/>
      <c r="MJG452" s="330"/>
      <c r="MJH452" s="330"/>
      <c r="MJI452" s="330"/>
      <c r="MJJ452" s="330"/>
      <c r="MJK452" s="330"/>
      <c r="MJL452" s="330"/>
      <c r="MJM452" s="330"/>
      <c r="MJN452" s="330"/>
      <c r="MJO452" s="330"/>
      <c r="MJP452" s="330"/>
      <c r="MJQ452" s="330"/>
      <c r="MJR452" s="330"/>
      <c r="MJS452" s="330"/>
      <c r="MJT452" s="330"/>
      <c r="MJU452" s="330"/>
      <c r="MJV452" s="330"/>
      <c r="MJW452" s="330"/>
      <c r="MJX452" s="330"/>
      <c r="MJY452" s="330"/>
      <c r="MJZ452" s="330"/>
      <c r="MKA452" s="330"/>
      <c r="MKB452" s="330"/>
      <c r="MKC452" s="330"/>
      <c r="MKD452" s="330"/>
      <c r="MKE452" s="330"/>
      <c r="MKF452" s="330"/>
      <c r="MKG452" s="330"/>
      <c r="MKH452" s="330"/>
      <c r="MKI452" s="330"/>
      <c r="MKJ452" s="330"/>
      <c r="MKK452" s="330"/>
      <c r="MKL452" s="330"/>
      <c r="MKM452" s="330"/>
      <c r="MKN452" s="330"/>
      <c r="MKO452" s="330"/>
      <c r="MKP452" s="330"/>
      <c r="MKQ452" s="330"/>
      <c r="MKR452" s="330"/>
      <c r="MKS452" s="330"/>
      <c r="MKT452" s="330"/>
      <c r="MKU452" s="330"/>
      <c r="MKV452" s="330"/>
      <c r="MKW452" s="330"/>
      <c r="MKX452" s="330"/>
      <c r="MKY452" s="330"/>
      <c r="MKZ452" s="330"/>
      <c r="MLA452" s="330"/>
      <c r="MLB452" s="330"/>
      <c r="MLC452" s="330"/>
      <c r="MLD452" s="330"/>
      <c r="MLE452" s="330"/>
      <c r="MLF452" s="330"/>
      <c r="MLG452" s="330"/>
      <c r="MLH452" s="330"/>
      <c r="MLI452" s="330"/>
      <c r="MLJ452" s="330"/>
      <c r="MLK452" s="330"/>
      <c r="MLL452" s="330"/>
      <c r="MLM452" s="330"/>
      <c r="MLN452" s="330"/>
      <c r="MLO452" s="330"/>
      <c r="MLP452" s="330"/>
      <c r="MLQ452" s="330"/>
      <c r="MLR452" s="330"/>
      <c r="MLS452" s="330"/>
      <c r="MLT452" s="330"/>
      <c r="MLU452" s="330"/>
      <c r="MLV452" s="330"/>
      <c r="MLW452" s="330"/>
      <c r="MLX452" s="330"/>
      <c r="MLY452" s="330"/>
      <c r="MLZ452" s="330"/>
      <c r="MMA452" s="330"/>
      <c r="MMB452" s="330"/>
      <c r="MMC452" s="330"/>
      <c r="MMD452" s="330"/>
      <c r="MME452" s="330"/>
      <c r="MMF452" s="330"/>
      <c r="MMG452" s="330"/>
      <c r="MMH452" s="330"/>
      <c r="MMI452" s="330"/>
      <c r="MMJ452" s="330"/>
      <c r="MMK452" s="330"/>
      <c r="MML452" s="330"/>
      <c r="MMM452" s="330"/>
      <c r="MMN452" s="330"/>
      <c r="MMO452" s="330"/>
      <c r="MMP452" s="330"/>
      <c r="MMQ452" s="330"/>
      <c r="MMR452" s="330"/>
      <c r="MMS452" s="330"/>
      <c r="MMT452" s="330"/>
      <c r="MMU452" s="330"/>
      <c r="MMV452" s="330"/>
      <c r="MMW452" s="330"/>
      <c r="MMX452" s="330"/>
      <c r="MMY452" s="330"/>
      <c r="MMZ452" s="330"/>
      <c r="MNA452" s="330"/>
      <c r="MNB452" s="330"/>
      <c r="MNC452" s="330"/>
      <c r="MND452" s="330"/>
      <c r="MNE452" s="330"/>
      <c r="MNF452" s="330"/>
      <c r="MNG452" s="330"/>
      <c r="MNH452" s="330"/>
      <c r="MNI452" s="330"/>
      <c r="MNJ452" s="330"/>
      <c r="MNK452" s="330"/>
      <c r="MNL452" s="330"/>
      <c r="MNM452" s="330"/>
      <c r="MNN452" s="330"/>
      <c r="MNO452" s="330"/>
      <c r="MNP452" s="330"/>
      <c r="MNQ452" s="330"/>
      <c r="MNR452" s="330"/>
      <c r="MNS452" s="330"/>
      <c r="MNT452" s="330"/>
      <c r="MNU452" s="330"/>
      <c r="MNV452" s="330"/>
      <c r="MNW452" s="330"/>
      <c r="MNX452" s="330"/>
      <c r="MNY452" s="330"/>
      <c r="MNZ452" s="330"/>
      <c r="MOA452" s="330"/>
      <c r="MOB452" s="330"/>
      <c r="MOC452" s="330"/>
      <c r="MOD452" s="330"/>
      <c r="MOE452" s="330"/>
      <c r="MOF452" s="330"/>
      <c r="MOG452" s="330"/>
      <c r="MOH452" s="330"/>
      <c r="MOI452" s="330"/>
      <c r="MOJ452" s="330"/>
      <c r="MOK452" s="330"/>
      <c r="MOL452" s="330"/>
      <c r="MOM452" s="330"/>
      <c r="MON452" s="330"/>
      <c r="MOO452" s="330"/>
      <c r="MOP452" s="330"/>
      <c r="MOQ452" s="330"/>
      <c r="MOR452" s="330"/>
      <c r="MOS452" s="330"/>
      <c r="MOT452" s="330"/>
      <c r="MOU452" s="330"/>
      <c r="MOV452" s="330"/>
      <c r="MOW452" s="330"/>
      <c r="MOX452" s="330"/>
      <c r="MOY452" s="330"/>
      <c r="MOZ452" s="330"/>
      <c r="MPA452" s="330"/>
      <c r="MPB452" s="330"/>
      <c r="MPC452" s="330"/>
      <c r="MPD452" s="330"/>
      <c r="MPE452" s="330"/>
      <c r="MPF452" s="330"/>
      <c r="MPG452" s="330"/>
      <c r="MPH452" s="330"/>
      <c r="MPI452" s="330"/>
      <c r="MPJ452" s="330"/>
      <c r="MPK452" s="330"/>
      <c r="MPL452" s="330"/>
      <c r="MPM452" s="330"/>
      <c r="MPN452" s="330"/>
      <c r="MPO452" s="330"/>
      <c r="MPP452" s="330"/>
      <c r="MPQ452" s="330"/>
      <c r="MPR452" s="330"/>
      <c r="MPS452" s="330"/>
      <c r="MPT452" s="330"/>
      <c r="MPU452" s="330"/>
      <c r="MPV452" s="330"/>
      <c r="MPW452" s="330"/>
      <c r="MPX452" s="330"/>
      <c r="MPY452" s="330"/>
      <c r="MPZ452" s="330"/>
      <c r="MQA452" s="330"/>
      <c r="MQB452" s="330"/>
      <c r="MQC452" s="330"/>
      <c r="MQD452" s="330"/>
      <c r="MQE452" s="330"/>
      <c r="MQF452" s="330"/>
      <c r="MQG452" s="330"/>
      <c r="MQH452" s="330"/>
      <c r="MQI452" s="330"/>
      <c r="MQJ452" s="330"/>
      <c r="MQK452" s="330"/>
      <c r="MQL452" s="330"/>
      <c r="MQM452" s="330"/>
      <c r="MQN452" s="330"/>
      <c r="MQO452" s="330"/>
      <c r="MQP452" s="330"/>
      <c r="MQQ452" s="330"/>
      <c r="MQR452" s="330"/>
      <c r="MQS452" s="330"/>
      <c r="MQT452" s="330"/>
      <c r="MQU452" s="330"/>
      <c r="MQV452" s="330"/>
      <c r="MQW452" s="330"/>
      <c r="MQX452" s="330"/>
      <c r="MQY452" s="330"/>
      <c r="MQZ452" s="330"/>
      <c r="MRA452" s="330"/>
      <c r="MRB452" s="330"/>
      <c r="MRC452" s="330"/>
      <c r="MRD452" s="330"/>
      <c r="MRE452" s="330"/>
      <c r="MRF452" s="330"/>
      <c r="MRG452" s="330"/>
      <c r="MRH452" s="330"/>
      <c r="MRI452" s="330"/>
      <c r="MRJ452" s="330"/>
      <c r="MRK452" s="330"/>
      <c r="MRL452" s="330"/>
      <c r="MRM452" s="330"/>
      <c r="MRN452" s="330"/>
      <c r="MRO452" s="330"/>
      <c r="MRP452" s="330"/>
      <c r="MRQ452" s="330"/>
      <c r="MRR452" s="330"/>
      <c r="MRS452" s="330"/>
      <c r="MRT452" s="330"/>
      <c r="MRU452" s="330"/>
      <c r="MRV452" s="330"/>
      <c r="MRW452" s="330"/>
      <c r="MRX452" s="330"/>
      <c r="MRY452" s="330"/>
      <c r="MRZ452" s="330"/>
      <c r="MSA452" s="330"/>
      <c r="MSB452" s="330"/>
      <c r="MSC452" s="330"/>
      <c r="MSD452" s="330"/>
      <c r="MSE452" s="330"/>
      <c r="MSF452" s="330"/>
      <c r="MSG452" s="330"/>
      <c r="MSH452" s="330"/>
      <c r="MSI452" s="330"/>
      <c r="MSJ452" s="330"/>
      <c r="MSK452" s="330"/>
      <c r="MSL452" s="330"/>
      <c r="MSM452" s="330"/>
      <c r="MSN452" s="330"/>
      <c r="MSO452" s="330"/>
      <c r="MSP452" s="330"/>
      <c r="MSQ452" s="330"/>
      <c r="MSR452" s="330"/>
      <c r="MSS452" s="330"/>
      <c r="MST452" s="330"/>
      <c r="MSU452" s="330"/>
      <c r="MSV452" s="330"/>
      <c r="MSW452" s="330"/>
      <c r="MSX452" s="330"/>
      <c r="MSY452" s="330"/>
      <c r="MSZ452" s="330"/>
      <c r="MTA452" s="330"/>
      <c r="MTB452" s="330"/>
      <c r="MTC452" s="330"/>
      <c r="MTD452" s="330"/>
      <c r="MTE452" s="330"/>
      <c r="MTF452" s="330"/>
      <c r="MTG452" s="330"/>
      <c r="MTH452" s="330"/>
      <c r="MTI452" s="330"/>
      <c r="MTJ452" s="330"/>
      <c r="MTK452" s="330"/>
      <c r="MTL452" s="330"/>
      <c r="MTM452" s="330"/>
      <c r="MTN452" s="330"/>
      <c r="MTO452" s="330"/>
      <c r="MTP452" s="330"/>
      <c r="MTQ452" s="330"/>
      <c r="MTR452" s="330"/>
      <c r="MTS452" s="330"/>
      <c r="MTT452" s="330"/>
      <c r="MTU452" s="330"/>
      <c r="MTV452" s="330"/>
      <c r="MTW452" s="330"/>
      <c r="MTX452" s="330"/>
      <c r="MTY452" s="330"/>
      <c r="MTZ452" s="330"/>
      <c r="MUA452" s="330"/>
      <c r="MUB452" s="330"/>
      <c r="MUC452" s="330"/>
      <c r="MUD452" s="330"/>
      <c r="MUE452" s="330"/>
      <c r="MUF452" s="330"/>
      <c r="MUG452" s="330"/>
      <c r="MUH452" s="330"/>
      <c r="MUI452" s="330"/>
      <c r="MUJ452" s="330"/>
      <c r="MUK452" s="330"/>
      <c r="MUL452" s="330"/>
      <c r="MUM452" s="330"/>
      <c r="MUN452" s="330"/>
      <c r="MUO452" s="330"/>
      <c r="MUP452" s="330"/>
      <c r="MUQ452" s="330"/>
      <c r="MUR452" s="330"/>
      <c r="MUS452" s="330"/>
      <c r="MUT452" s="330"/>
      <c r="MUU452" s="330"/>
      <c r="MUV452" s="330"/>
      <c r="MUW452" s="330"/>
      <c r="MUX452" s="330"/>
      <c r="MUY452" s="330"/>
      <c r="MUZ452" s="330"/>
      <c r="MVA452" s="330"/>
      <c r="MVB452" s="330"/>
      <c r="MVC452" s="330"/>
      <c r="MVD452" s="330"/>
      <c r="MVE452" s="330"/>
      <c r="MVF452" s="330"/>
      <c r="MVG452" s="330"/>
      <c r="MVH452" s="330"/>
      <c r="MVI452" s="330"/>
      <c r="MVJ452" s="330"/>
      <c r="MVK452" s="330"/>
      <c r="MVL452" s="330"/>
      <c r="MVM452" s="330"/>
      <c r="MVN452" s="330"/>
      <c r="MVO452" s="330"/>
      <c r="MVP452" s="330"/>
      <c r="MVQ452" s="330"/>
      <c r="MVR452" s="330"/>
      <c r="MVS452" s="330"/>
      <c r="MVT452" s="330"/>
      <c r="MVU452" s="330"/>
      <c r="MVV452" s="330"/>
      <c r="MVW452" s="330"/>
      <c r="MVX452" s="330"/>
      <c r="MVY452" s="330"/>
      <c r="MVZ452" s="330"/>
      <c r="MWA452" s="330"/>
      <c r="MWB452" s="330"/>
      <c r="MWC452" s="330"/>
      <c r="MWD452" s="330"/>
      <c r="MWE452" s="330"/>
      <c r="MWF452" s="330"/>
      <c r="MWG452" s="330"/>
      <c r="MWH452" s="330"/>
      <c r="MWI452" s="330"/>
      <c r="MWJ452" s="330"/>
      <c r="MWK452" s="330"/>
      <c r="MWL452" s="330"/>
      <c r="MWM452" s="330"/>
      <c r="MWN452" s="330"/>
      <c r="MWO452" s="330"/>
      <c r="MWP452" s="330"/>
      <c r="MWQ452" s="330"/>
      <c r="MWR452" s="330"/>
      <c r="MWS452" s="330"/>
      <c r="MWT452" s="330"/>
      <c r="MWU452" s="330"/>
      <c r="MWV452" s="330"/>
      <c r="MWW452" s="330"/>
      <c r="MWX452" s="330"/>
      <c r="MWY452" s="330"/>
      <c r="MWZ452" s="330"/>
      <c r="MXA452" s="330"/>
      <c r="MXB452" s="330"/>
      <c r="MXC452" s="330"/>
      <c r="MXD452" s="330"/>
      <c r="MXE452" s="330"/>
      <c r="MXF452" s="330"/>
      <c r="MXG452" s="330"/>
      <c r="MXH452" s="330"/>
      <c r="MXI452" s="330"/>
      <c r="MXJ452" s="330"/>
      <c r="MXK452" s="330"/>
      <c r="MXL452" s="330"/>
      <c r="MXM452" s="330"/>
      <c r="MXN452" s="330"/>
      <c r="MXO452" s="330"/>
      <c r="MXP452" s="330"/>
      <c r="MXQ452" s="330"/>
      <c r="MXR452" s="330"/>
      <c r="MXS452" s="330"/>
      <c r="MXT452" s="330"/>
      <c r="MXU452" s="330"/>
      <c r="MXV452" s="330"/>
      <c r="MXW452" s="330"/>
      <c r="MXX452" s="330"/>
      <c r="MXY452" s="330"/>
      <c r="MXZ452" s="330"/>
      <c r="MYA452" s="330"/>
      <c r="MYB452" s="330"/>
      <c r="MYC452" s="330"/>
      <c r="MYD452" s="330"/>
      <c r="MYE452" s="330"/>
      <c r="MYF452" s="330"/>
      <c r="MYG452" s="330"/>
      <c r="MYH452" s="330"/>
      <c r="MYI452" s="330"/>
      <c r="MYJ452" s="330"/>
      <c r="MYK452" s="330"/>
      <c r="MYL452" s="330"/>
      <c r="MYM452" s="330"/>
      <c r="MYN452" s="330"/>
      <c r="MYO452" s="330"/>
      <c r="MYP452" s="330"/>
      <c r="MYQ452" s="330"/>
      <c r="MYR452" s="330"/>
      <c r="MYS452" s="330"/>
      <c r="MYT452" s="330"/>
      <c r="MYU452" s="330"/>
      <c r="MYV452" s="330"/>
      <c r="MYW452" s="330"/>
      <c r="MYX452" s="330"/>
      <c r="MYY452" s="330"/>
      <c r="MYZ452" s="330"/>
      <c r="MZA452" s="330"/>
      <c r="MZB452" s="330"/>
      <c r="MZC452" s="330"/>
      <c r="MZD452" s="330"/>
      <c r="MZE452" s="330"/>
      <c r="MZF452" s="330"/>
      <c r="MZG452" s="330"/>
      <c r="MZH452" s="330"/>
      <c r="MZI452" s="330"/>
      <c r="MZJ452" s="330"/>
      <c r="MZK452" s="330"/>
      <c r="MZL452" s="330"/>
      <c r="MZM452" s="330"/>
      <c r="MZN452" s="330"/>
      <c r="MZO452" s="330"/>
      <c r="MZP452" s="330"/>
      <c r="MZQ452" s="330"/>
      <c r="MZR452" s="330"/>
      <c r="MZS452" s="330"/>
      <c r="MZT452" s="330"/>
      <c r="MZU452" s="330"/>
      <c r="MZV452" s="330"/>
      <c r="MZW452" s="330"/>
      <c r="MZX452" s="330"/>
      <c r="MZY452" s="330"/>
      <c r="MZZ452" s="330"/>
      <c r="NAA452" s="330"/>
      <c r="NAB452" s="330"/>
      <c r="NAC452" s="330"/>
      <c r="NAD452" s="330"/>
      <c r="NAE452" s="330"/>
      <c r="NAF452" s="330"/>
      <c r="NAG452" s="330"/>
      <c r="NAH452" s="330"/>
      <c r="NAI452" s="330"/>
      <c r="NAJ452" s="330"/>
      <c r="NAK452" s="330"/>
      <c r="NAL452" s="330"/>
      <c r="NAM452" s="330"/>
      <c r="NAN452" s="330"/>
      <c r="NAO452" s="330"/>
      <c r="NAP452" s="330"/>
      <c r="NAQ452" s="330"/>
      <c r="NAR452" s="330"/>
      <c r="NAS452" s="330"/>
      <c r="NAT452" s="330"/>
      <c r="NAU452" s="330"/>
      <c r="NAV452" s="330"/>
      <c r="NAW452" s="330"/>
      <c r="NAX452" s="330"/>
      <c r="NAY452" s="330"/>
      <c r="NAZ452" s="330"/>
      <c r="NBA452" s="330"/>
      <c r="NBB452" s="330"/>
      <c r="NBC452" s="330"/>
      <c r="NBD452" s="330"/>
      <c r="NBE452" s="330"/>
      <c r="NBF452" s="330"/>
      <c r="NBG452" s="330"/>
      <c r="NBH452" s="330"/>
      <c r="NBI452" s="330"/>
      <c r="NBJ452" s="330"/>
      <c r="NBK452" s="330"/>
      <c r="NBL452" s="330"/>
      <c r="NBM452" s="330"/>
      <c r="NBN452" s="330"/>
      <c r="NBO452" s="330"/>
      <c r="NBP452" s="330"/>
      <c r="NBQ452" s="330"/>
      <c r="NBR452" s="330"/>
      <c r="NBS452" s="330"/>
      <c r="NBT452" s="330"/>
      <c r="NBU452" s="330"/>
      <c r="NBV452" s="330"/>
      <c r="NBW452" s="330"/>
      <c r="NBX452" s="330"/>
      <c r="NBY452" s="330"/>
      <c r="NBZ452" s="330"/>
      <c r="NCA452" s="330"/>
      <c r="NCB452" s="330"/>
      <c r="NCC452" s="330"/>
      <c r="NCD452" s="330"/>
      <c r="NCE452" s="330"/>
      <c r="NCF452" s="330"/>
      <c r="NCG452" s="330"/>
      <c r="NCH452" s="330"/>
      <c r="NCI452" s="330"/>
      <c r="NCJ452" s="330"/>
      <c r="NCK452" s="330"/>
      <c r="NCL452" s="330"/>
      <c r="NCM452" s="330"/>
      <c r="NCN452" s="330"/>
      <c r="NCO452" s="330"/>
      <c r="NCP452" s="330"/>
      <c r="NCQ452" s="330"/>
      <c r="NCR452" s="330"/>
      <c r="NCS452" s="330"/>
      <c r="NCT452" s="330"/>
      <c r="NCU452" s="330"/>
      <c r="NCV452" s="330"/>
      <c r="NCW452" s="330"/>
      <c r="NCX452" s="330"/>
      <c r="NCY452" s="330"/>
      <c r="NCZ452" s="330"/>
      <c r="NDA452" s="330"/>
      <c r="NDB452" s="330"/>
      <c r="NDC452" s="330"/>
      <c r="NDD452" s="330"/>
      <c r="NDE452" s="330"/>
      <c r="NDF452" s="330"/>
      <c r="NDG452" s="330"/>
      <c r="NDH452" s="330"/>
      <c r="NDI452" s="330"/>
      <c r="NDJ452" s="330"/>
      <c r="NDK452" s="330"/>
      <c r="NDL452" s="330"/>
      <c r="NDM452" s="330"/>
      <c r="NDN452" s="330"/>
      <c r="NDO452" s="330"/>
      <c r="NDP452" s="330"/>
      <c r="NDQ452" s="330"/>
      <c r="NDR452" s="330"/>
      <c r="NDS452" s="330"/>
      <c r="NDT452" s="330"/>
      <c r="NDU452" s="330"/>
      <c r="NDV452" s="330"/>
      <c r="NDW452" s="330"/>
      <c r="NDX452" s="330"/>
      <c r="NDY452" s="330"/>
      <c r="NDZ452" s="330"/>
      <c r="NEA452" s="330"/>
      <c r="NEB452" s="330"/>
      <c r="NEC452" s="330"/>
      <c r="NED452" s="330"/>
      <c r="NEE452" s="330"/>
      <c r="NEF452" s="330"/>
      <c r="NEG452" s="330"/>
      <c r="NEH452" s="330"/>
      <c r="NEI452" s="330"/>
      <c r="NEJ452" s="330"/>
      <c r="NEK452" s="330"/>
      <c r="NEL452" s="330"/>
      <c r="NEM452" s="330"/>
      <c r="NEN452" s="330"/>
      <c r="NEO452" s="330"/>
      <c r="NEP452" s="330"/>
      <c r="NEQ452" s="330"/>
      <c r="NER452" s="330"/>
      <c r="NES452" s="330"/>
      <c r="NET452" s="330"/>
      <c r="NEU452" s="330"/>
      <c r="NEV452" s="330"/>
      <c r="NEW452" s="330"/>
      <c r="NEX452" s="330"/>
      <c r="NEY452" s="330"/>
      <c r="NEZ452" s="330"/>
      <c r="NFA452" s="330"/>
      <c r="NFB452" s="330"/>
      <c r="NFC452" s="330"/>
      <c r="NFD452" s="330"/>
      <c r="NFE452" s="330"/>
      <c r="NFF452" s="330"/>
      <c r="NFG452" s="330"/>
      <c r="NFH452" s="330"/>
      <c r="NFI452" s="330"/>
      <c r="NFJ452" s="330"/>
      <c r="NFK452" s="330"/>
      <c r="NFL452" s="330"/>
      <c r="NFM452" s="330"/>
      <c r="NFN452" s="330"/>
      <c r="NFO452" s="330"/>
      <c r="NFP452" s="330"/>
      <c r="NFQ452" s="330"/>
      <c r="NFR452" s="330"/>
      <c r="NFS452" s="330"/>
      <c r="NFT452" s="330"/>
      <c r="NFU452" s="330"/>
      <c r="NFV452" s="330"/>
      <c r="NFW452" s="330"/>
      <c r="NFX452" s="330"/>
      <c r="NFY452" s="330"/>
      <c r="NFZ452" s="330"/>
      <c r="NGA452" s="330"/>
      <c r="NGB452" s="330"/>
      <c r="NGC452" s="330"/>
      <c r="NGD452" s="330"/>
      <c r="NGE452" s="330"/>
      <c r="NGF452" s="330"/>
      <c r="NGG452" s="330"/>
      <c r="NGH452" s="330"/>
      <c r="NGI452" s="330"/>
      <c r="NGJ452" s="330"/>
      <c r="NGK452" s="330"/>
      <c r="NGL452" s="330"/>
      <c r="NGM452" s="330"/>
      <c r="NGN452" s="330"/>
      <c r="NGO452" s="330"/>
      <c r="NGP452" s="330"/>
      <c r="NGQ452" s="330"/>
      <c r="NGR452" s="330"/>
      <c r="NGS452" s="330"/>
      <c r="NGT452" s="330"/>
      <c r="NGU452" s="330"/>
      <c r="NGV452" s="330"/>
      <c r="NGW452" s="330"/>
      <c r="NGX452" s="330"/>
      <c r="NGY452" s="330"/>
      <c r="NGZ452" s="330"/>
      <c r="NHA452" s="330"/>
      <c r="NHB452" s="330"/>
      <c r="NHC452" s="330"/>
      <c r="NHD452" s="330"/>
      <c r="NHE452" s="330"/>
      <c r="NHF452" s="330"/>
      <c r="NHG452" s="330"/>
      <c r="NHH452" s="330"/>
      <c r="NHI452" s="330"/>
      <c r="NHJ452" s="330"/>
      <c r="NHK452" s="330"/>
      <c r="NHL452" s="330"/>
      <c r="NHM452" s="330"/>
      <c r="NHN452" s="330"/>
      <c r="NHO452" s="330"/>
      <c r="NHP452" s="330"/>
      <c r="NHQ452" s="330"/>
      <c r="NHR452" s="330"/>
      <c r="NHS452" s="330"/>
      <c r="NHT452" s="330"/>
      <c r="NHU452" s="330"/>
      <c r="NHV452" s="330"/>
      <c r="NHW452" s="330"/>
      <c r="NHX452" s="330"/>
      <c r="NHY452" s="330"/>
      <c r="NHZ452" s="330"/>
      <c r="NIA452" s="330"/>
      <c r="NIB452" s="330"/>
      <c r="NIC452" s="330"/>
      <c r="NID452" s="330"/>
      <c r="NIE452" s="330"/>
      <c r="NIF452" s="330"/>
      <c r="NIG452" s="330"/>
      <c r="NIH452" s="330"/>
      <c r="NII452" s="330"/>
      <c r="NIJ452" s="330"/>
      <c r="NIK452" s="330"/>
      <c r="NIL452" s="330"/>
      <c r="NIM452" s="330"/>
      <c r="NIN452" s="330"/>
      <c r="NIO452" s="330"/>
      <c r="NIP452" s="330"/>
      <c r="NIQ452" s="330"/>
      <c r="NIR452" s="330"/>
      <c r="NIS452" s="330"/>
      <c r="NIT452" s="330"/>
      <c r="NIU452" s="330"/>
      <c r="NIV452" s="330"/>
      <c r="NIW452" s="330"/>
      <c r="NIX452" s="330"/>
      <c r="NIY452" s="330"/>
      <c r="NIZ452" s="330"/>
      <c r="NJA452" s="330"/>
      <c r="NJB452" s="330"/>
      <c r="NJC452" s="330"/>
      <c r="NJD452" s="330"/>
      <c r="NJE452" s="330"/>
      <c r="NJF452" s="330"/>
      <c r="NJG452" s="330"/>
      <c r="NJH452" s="330"/>
      <c r="NJI452" s="330"/>
      <c r="NJJ452" s="330"/>
      <c r="NJK452" s="330"/>
      <c r="NJL452" s="330"/>
      <c r="NJM452" s="330"/>
      <c r="NJN452" s="330"/>
      <c r="NJO452" s="330"/>
      <c r="NJP452" s="330"/>
      <c r="NJQ452" s="330"/>
      <c r="NJR452" s="330"/>
      <c r="NJS452" s="330"/>
      <c r="NJT452" s="330"/>
      <c r="NJU452" s="330"/>
      <c r="NJV452" s="330"/>
      <c r="NJW452" s="330"/>
      <c r="NJX452" s="330"/>
      <c r="NJY452" s="330"/>
      <c r="NJZ452" s="330"/>
      <c r="NKA452" s="330"/>
      <c r="NKB452" s="330"/>
      <c r="NKC452" s="330"/>
      <c r="NKD452" s="330"/>
      <c r="NKE452" s="330"/>
      <c r="NKF452" s="330"/>
      <c r="NKG452" s="330"/>
      <c r="NKH452" s="330"/>
      <c r="NKI452" s="330"/>
      <c r="NKJ452" s="330"/>
      <c r="NKK452" s="330"/>
      <c r="NKL452" s="330"/>
      <c r="NKM452" s="330"/>
      <c r="NKN452" s="330"/>
      <c r="NKO452" s="330"/>
      <c r="NKP452" s="330"/>
      <c r="NKQ452" s="330"/>
      <c r="NKR452" s="330"/>
      <c r="NKS452" s="330"/>
      <c r="NKT452" s="330"/>
      <c r="NKU452" s="330"/>
      <c r="NKV452" s="330"/>
      <c r="NKW452" s="330"/>
      <c r="NKX452" s="330"/>
      <c r="NKY452" s="330"/>
      <c r="NKZ452" s="330"/>
      <c r="NLA452" s="330"/>
      <c r="NLB452" s="330"/>
      <c r="NLC452" s="330"/>
      <c r="NLD452" s="330"/>
      <c r="NLE452" s="330"/>
      <c r="NLF452" s="330"/>
      <c r="NLG452" s="330"/>
      <c r="NLH452" s="330"/>
      <c r="NLI452" s="330"/>
      <c r="NLJ452" s="330"/>
      <c r="NLK452" s="330"/>
      <c r="NLL452" s="330"/>
      <c r="NLM452" s="330"/>
      <c r="NLN452" s="330"/>
      <c r="NLO452" s="330"/>
      <c r="NLP452" s="330"/>
      <c r="NLQ452" s="330"/>
      <c r="NLR452" s="330"/>
      <c r="NLS452" s="330"/>
      <c r="NLT452" s="330"/>
      <c r="NLU452" s="330"/>
      <c r="NLV452" s="330"/>
      <c r="NLW452" s="330"/>
      <c r="NLX452" s="330"/>
      <c r="NLY452" s="330"/>
      <c r="NLZ452" s="330"/>
      <c r="NMA452" s="330"/>
      <c r="NMB452" s="330"/>
      <c r="NMC452" s="330"/>
      <c r="NMD452" s="330"/>
      <c r="NME452" s="330"/>
      <c r="NMF452" s="330"/>
      <c r="NMG452" s="330"/>
      <c r="NMH452" s="330"/>
      <c r="NMI452" s="330"/>
      <c r="NMJ452" s="330"/>
      <c r="NMK452" s="330"/>
      <c r="NML452" s="330"/>
      <c r="NMM452" s="330"/>
      <c r="NMN452" s="330"/>
      <c r="NMO452" s="330"/>
      <c r="NMP452" s="330"/>
      <c r="NMQ452" s="330"/>
      <c r="NMR452" s="330"/>
      <c r="NMS452" s="330"/>
      <c r="NMT452" s="330"/>
      <c r="NMU452" s="330"/>
      <c r="NMV452" s="330"/>
      <c r="NMW452" s="330"/>
      <c r="NMX452" s="330"/>
      <c r="NMY452" s="330"/>
      <c r="NMZ452" s="330"/>
      <c r="NNA452" s="330"/>
      <c r="NNB452" s="330"/>
      <c r="NNC452" s="330"/>
      <c r="NND452" s="330"/>
      <c r="NNE452" s="330"/>
      <c r="NNF452" s="330"/>
      <c r="NNG452" s="330"/>
      <c r="NNH452" s="330"/>
      <c r="NNI452" s="330"/>
      <c r="NNJ452" s="330"/>
      <c r="NNK452" s="330"/>
      <c r="NNL452" s="330"/>
      <c r="NNM452" s="330"/>
      <c r="NNN452" s="330"/>
      <c r="NNO452" s="330"/>
      <c r="NNP452" s="330"/>
      <c r="NNQ452" s="330"/>
      <c r="NNR452" s="330"/>
      <c r="NNS452" s="330"/>
      <c r="NNT452" s="330"/>
      <c r="NNU452" s="330"/>
      <c r="NNV452" s="330"/>
      <c r="NNW452" s="330"/>
      <c r="NNX452" s="330"/>
      <c r="NNY452" s="330"/>
      <c r="NNZ452" s="330"/>
      <c r="NOA452" s="330"/>
      <c r="NOB452" s="330"/>
      <c r="NOC452" s="330"/>
      <c r="NOD452" s="330"/>
      <c r="NOE452" s="330"/>
      <c r="NOF452" s="330"/>
      <c r="NOG452" s="330"/>
      <c r="NOH452" s="330"/>
      <c r="NOI452" s="330"/>
      <c r="NOJ452" s="330"/>
      <c r="NOK452" s="330"/>
      <c r="NOL452" s="330"/>
      <c r="NOM452" s="330"/>
      <c r="NON452" s="330"/>
      <c r="NOO452" s="330"/>
      <c r="NOP452" s="330"/>
      <c r="NOQ452" s="330"/>
      <c r="NOR452" s="330"/>
      <c r="NOS452" s="330"/>
      <c r="NOT452" s="330"/>
      <c r="NOU452" s="330"/>
      <c r="NOV452" s="330"/>
      <c r="NOW452" s="330"/>
      <c r="NOX452" s="330"/>
      <c r="NOY452" s="330"/>
      <c r="NOZ452" s="330"/>
      <c r="NPA452" s="330"/>
      <c r="NPB452" s="330"/>
      <c r="NPC452" s="330"/>
      <c r="NPD452" s="330"/>
      <c r="NPE452" s="330"/>
      <c r="NPF452" s="330"/>
      <c r="NPG452" s="330"/>
      <c r="NPH452" s="330"/>
      <c r="NPI452" s="330"/>
      <c r="NPJ452" s="330"/>
      <c r="NPK452" s="330"/>
      <c r="NPL452" s="330"/>
      <c r="NPM452" s="330"/>
      <c r="NPN452" s="330"/>
      <c r="NPO452" s="330"/>
      <c r="NPP452" s="330"/>
      <c r="NPQ452" s="330"/>
      <c r="NPR452" s="330"/>
      <c r="NPS452" s="330"/>
      <c r="NPT452" s="330"/>
      <c r="NPU452" s="330"/>
      <c r="NPV452" s="330"/>
      <c r="NPW452" s="330"/>
      <c r="NPX452" s="330"/>
      <c r="NPY452" s="330"/>
      <c r="NPZ452" s="330"/>
      <c r="NQA452" s="330"/>
      <c r="NQB452" s="330"/>
      <c r="NQC452" s="330"/>
      <c r="NQD452" s="330"/>
      <c r="NQE452" s="330"/>
      <c r="NQF452" s="330"/>
      <c r="NQG452" s="330"/>
      <c r="NQH452" s="330"/>
      <c r="NQI452" s="330"/>
      <c r="NQJ452" s="330"/>
      <c r="NQK452" s="330"/>
      <c r="NQL452" s="330"/>
      <c r="NQM452" s="330"/>
      <c r="NQN452" s="330"/>
      <c r="NQO452" s="330"/>
      <c r="NQP452" s="330"/>
      <c r="NQQ452" s="330"/>
      <c r="NQR452" s="330"/>
      <c r="NQS452" s="330"/>
      <c r="NQT452" s="330"/>
      <c r="NQU452" s="330"/>
      <c r="NQV452" s="330"/>
      <c r="NQW452" s="330"/>
      <c r="NQX452" s="330"/>
      <c r="NQY452" s="330"/>
      <c r="NQZ452" s="330"/>
      <c r="NRA452" s="330"/>
      <c r="NRB452" s="330"/>
      <c r="NRC452" s="330"/>
      <c r="NRD452" s="330"/>
      <c r="NRE452" s="330"/>
      <c r="NRF452" s="330"/>
      <c r="NRG452" s="330"/>
      <c r="NRH452" s="330"/>
      <c r="NRI452" s="330"/>
      <c r="NRJ452" s="330"/>
      <c r="NRK452" s="330"/>
      <c r="NRL452" s="330"/>
      <c r="NRM452" s="330"/>
      <c r="NRN452" s="330"/>
      <c r="NRO452" s="330"/>
      <c r="NRP452" s="330"/>
      <c r="NRQ452" s="330"/>
      <c r="NRR452" s="330"/>
      <c r="NRS452" s="330"/>
      <c r="NRT452" s="330"/>
      <c r="NRU452" s="330"/>
      <c r="NRV452" s="330"/>
      <c r="NRW452" s="330"/>
      <c r="NRX452" s="330"/>
      <c r="NRY452" s="330"/>
      <c r="NRZ452" s="330"/>
      <c r="NSA452" s="330"/>
      <c r="NSB452" s="330"/>
      <c r="NSC452" s="330"/>
      <c r="NSD452" s="330"/>
      <c r="NSE452" s="330"/>
      <c r="NSF452" s="330"/>
      <c r="NSG452" s="330"/>
      <c r="NSH452" s="330"/>
      <c r="NSI452" s="330"/>
      <c r="NSJ452" s="330"/>
      <c r="NSK452" s="330"/>
      <c r="NSL452" s="330"/>
      <c r="NSM452" s="330"/>
      <c r="NSN452" s="330"/>
      <c r="NSO452" s="330"/>
      <c r="NSP452" s="330"/>
      <c r="NSQ452" s="330"/>
      <c r="NSR452" s="330"/>
      <c r="NSS452" s="330"/>
      <c r="NST452" s="330"/>
      <c r="NSU452" s="330"/>
      <c r="NSV452" s="330"/>
      <c r="NSW452" s="330"/>
      <c r="NSX452" s="330"/>
      <c r="NSY452" s="330"/>
      <c r="NSZ452" s="330"/>
      <c r="NTA452" s="330"/>
      <c r="NTB452" s="330"/>
      <c r="NTC452" s="330"/>
      <c r="NTD452" s="330"/>
      <c r="NTE452" s="330"/>
      <c r="NTF452" s="330"/>
      <c r="NTG452" s="330"/>
      <c r="NTH452" s="330"/>
      <c r="NTI452" s="330"/>
      <c r="NTJ452" s="330"/>
      <c r="NTK452" s="330"/>
      <c r="NTL452" s="330"/>
      <c r="NTM452" s="330"/>
      <c r="NTN452" s="330"/>
      <c r="NTO452" s="330"/>
      <c r="NTP452" s="330"/>
      <c r="NTQ452" s="330"/>
      <c r="NTR452" s="330"/>
      <c r="NTS452" s="330"/>
      <c r="NTT452" s="330"/>
      <c r="NTU452" s="330"/>
      <c r="NTV452" s="330"/>
      <c r="NTW452" s="330"/>
      <c r="NTX452" s="330"/>
      <c r="NTY452" s="330"/>
      <c r="NTZ452" s="330"/>
      <c r="NUA452" s="330"/>
      <c r="NUB452" s="330"/>
      <c r="NUC452" s="330"/>
      <c r="NUD452" s="330"/>
      <c r="NUE452" s="330"/>
      <c r="NUF452" s="330"/>
      <c r="NUG452" s="330"/>
      <c r="NUH452" s="330"/>
      <c r="NUI452" s="330"/>
      <c r="NUJ452" s="330"/>
      <c r="NUK452" s="330"/>
      <c r="NUL452" s="330"/>
      <c r="NUM452" s="330"/>
      <c r="NUN452" s="330"/>
      <c r="NUO452" s="330"/>
      <c r="NUP452" s="330"/>
      <c r="NUQ452" s="330"/>
      <c r="NUR452" s="330"/>
      <c r="NUS452" s="330"/>
      <c r="NUT452" s="330"/>
      <c r="NUU452" s="330"/>
      <c r="NUV452" s="330"/>
      <c r="NUW452" s="330"/>
      <c r="NUX452" s="330"/>
      <c r="NUY452" s="330"/>
      <c r="NUZ452" s="330"/>
      <c r="NVA452" s="330"/>
      <c r="NVB452" s="330"/>
      <c r="NVC452" s="330"/>
      <c r="NVD452" s="330"/>
      <c r="NVE452" s="330"/>
      <c r="NVF452" s="330"/>
      <c r="NVG452" s="330"/>
      <c r="NVH452" s="330"/>
      <c r="NVI452" s="330"/>
      <c r="NVJ452" s="330"/>
      <c r="NVK452" s="330"/>
      <c r="NVL452" s="330"/>
      <c r="NVM452" s="330"/>
      <c r="NVN452" s="330"/>
      <c r="NVO452" s="330"/>
      <c r="NVP452" s="330"/>
      <c r="NVQ452" s="330"/>
      <c r="NVR452" s="330"/>
      <c r="NVS452" s="330"/>
      <c r="NVT452" s="330"/>
      <c r="NVU452" s="330"/>
      <c r="NVV452" s="330"/>
      <c r="NVW452" s="330"/>
      <c r="NVX452" s="330"/>
      <c r="NVY452" s="330"/>
      <c r="NVZ452" s="330"/>
      <c r="NWA452" s="330"/>
      <c r="NWB452" s="330"/>
      <c r="NWC452" s="330"/>
      <c r="NWD452" s="330"/>
      <c r="NWE452" s="330"/>
      <c r="NWF452" s="330"/>
      <c r="NWG452" s="330"/>
      <c r="NWH452" s="330"/>
      <c r="NWI452" s="330"/>
      <c r="NWJ452" s="330"/>
      <c r="NWK452" s="330"/>
      <c r="NWL452" s="330"/>
      <c r="NWM452" s="330"/>
      <c r="NWN452" s="330"/>
      <c r="NWO452" s="330"/>
      <c r="NWP452" s="330"/>
      <c r="NWQ452" s="330"/>
      <c r="NWR452" s="330"/>
      <c r="NWS452" s="330"/>
      <c r="NWT452" s="330"/>
      <c r="NWU452" s="330"/>
      <c r="NWV452" s="330"/>
      <c r="NWW452" s="330"/>
      <c r="NWX452" s="330"/>
      <c r="NWY452" s="330"/>
      <c r="NWZ452" s="330"/>
      <c r="NXA452" s="330"/>
      <c r="NXB452" s="330"/>
      <c r="NXC452" s="330"/>
      <c r="NXD452" s="330"/>
      <c r="NXE452" s="330"/>
      <c r="NXF452" s="330"/>
      <c r="NXG452" s="330"/>
      <c r="NXH452" s="330"/>
      <c r="NXI452" s="330"/>
      <c r="NXJ452" s="330"/>
      <c r="NXK452" s="330"/>
      <c r="NXL452" s="330"/>
      <c r="NXM452" s="330"/>
      <c r="NXN452" s="330"/>
      <c r="NXO452" s="330"/>
      <c r="NXP452" s="330"/>
      <c r="NXQ452" s="330"/>
      <c r="NXR452" s="330"/>
      <c r="NXS452" s="330"/>
      <c r="NXT452" s="330"/>
      <c r="NXU452" s="330"/>
      <c r="NXV452" s="330"/>
      <c r="NXW452" s="330"/>
      <c r="NXX452" s="330"/>
      <c r="NXY452" s="330"/>
      <c r="NXZ452" s="330"/>
      <c r="NYA452" s="330"/>
      <c r="NYB452" s="330"/>
      <c r="NYC452" s="330"/>
      <c r="NYD452" s="330"/>
      <c r="NYE452" s="330"/>
      <c r="NYF452" s="330"/>
      <c r="NYG452" s="330"/>
      <c r="NYH452" s="330"/>
      <c r="NYI452" s="330"/>
      <c r="NYJ452" s="330"/>
      <c r="NYK452" s="330"/>
      <c r="NYL452" s="330"/>
      <c r="NYM452" s="330"/>
      <c r="NYN452" s="330"/>
      <c r="NYO452" s="330"/>
      <c r="NYP452" s="330"/>
      <c r="NYQ452" s="330"/>
      <c r="NYR452" s="330"/>
      <c r="NYS452" s="330"/>
      <c r="NYT452" s="330"/>
      <c r="NYU452" s="330"/>
      <c r="NYV452" s="330"/>
      <c r="NYW452" s="330"/>
      <c r="NYX452" s="330"/>
      <c r="NYY452" s="330"/>
      <c r="NYZ452" s="330"/>
      <c r="NZA452" s="330"/>
      <c r="NZB452" s="330"/>
      <c r="NZC452" s="330"/>
      <c r="NZD452" s="330"/>
      <c r="NZE452" s="330"/>
      <c r="NZF452" s="330"/>
      <c r="NZG452" s="330"/>
      <c r="NZH452" s="330"/>
      <c r="NZI452" s="330"/>
      <c r="NZJ452" s="330"/>
      <c r="NZK452" s="330"/>
      <c r="NZL452" s="330"/>
      <c r="NZM452" s="330"/>
      <c r="NZN452" s="330"/>
      <c r="NZO452" s="330"/>
      <c r="NZP452" s="330"/>
      <c r="NZQ452" s="330"/>
      <c r="NZR452" s="330"/>
      <c r="NZS452" s="330"/>
      <c r="NZT452" s="330"/>
      <c r="NZU452" s="330"/>
      <c r="NZV452" s="330"/>
      <c r="NZW452" s="330"/>
      <c r="NZX452" s="330"/>
      <c r="NZY452" s="330"/>
      <c r="NZZ452" s="330"/>
      <c r="OAA452" s="330"/>
      <c r="OAB452" s="330"/>
      <c r="OAC452" s="330"/>
      <c r="OAD452" s="330"/>
      <c r="OAE452" s="330"/>
      <c r="OAF452" s="330"/>
      <c r="OAG452" s="330"/>
      <c r="OAH452" s="330"/>
      <c r="OAI452" s="330"/>
      <c r="OAJ452" s="330"/>
      <c r="OAK452" s="330"/>
      <c r="OAL452" s="330"/>
      <c r="OAM452" s="330"/>
      <c r="OAN452" s="330"/>
      <c r="OAO452" s="330"/>
      <c r="OAP452" s="330"/>
      <c r="OAQ452" s="330"/>
      <c r="OAR452" s="330"/>
      <c r="OAS452" s="330"/>
      <c r="OAT452" s="330"/>
      <c r="OAU452" s="330"/>
      <c r="OAV452" s="330"/>
      <c r="OAW452" s="330"/>
      <c r="OAX452" s="330"/>
      <c r="OAY452" s="330"/>
      <c r="OAZ452" s="330"/>
      <c r="OBA452" s="330"/>
      <c r="OBB452" s="330"/>
      <c r="OBC452" s="330"/>
      <c r="OBD452" s="330"/>
      <c r="OBE452" s="330"/>
      <c r="OBF452" s="330"/>
      <c r="OBG452" s="330"/>
      <c r="OBH452" s="330"/>
      <c r="OBI452" s="330"/>
      <c r="OBJ452" s="330"/>
      <c r="OBK452" s="330"/>
      <c r="OBL452" s="330"/>
      <c r="OBM452" s="330"/>
      <c r="OBN452" s="330"/>
      <c r="OBO452" s="330"/>
      <c r="OBP452" s="330"/>
      <c r="OBQ452" s="330"/>
      <c r="OBR452" s="330"/>
      <c r="OBS452" s="330"/>
      <c r="OBT452" s="330"/>
      <c r="OBU452" s="330"/>
      <c r="OBV452" s="330"/>
      <c r="OBW452" s="330"/>
      <c r="OBX452" s="330"/>
      <c r="OBY452" s="330"/>
      <c r="OBZ452" s="330"/>
      <c r="OCA452" s="330"/>
      <c r="OCB452" s="330"/>
      <c r="OCC452" s="330"/>
      <c r="OCD452" s="330"/>
      <c r="OCE452" s="330"/>
      <c r="OCF452" s="330"/>
      <c r="OCG452" s="330"/>
      <c r="OCH452" s="330"/>
      <c r="OCI452" s="330"/>
      <c r="OCJ452" s="330"/>
      <c r="OCK452" s="330"/>
      <c r="OCL452" s="330"/>
      <c r="OCM452" s="330"/>
      <c r="OCN452" s="330"/>
      <c r="OCO452" s="330"/>
      <c r="OCP452" s="330"/>
      <c r="OCQ452" s="330"/>
      <c r="OCR452" s="330"/>
      <c r="OCS452" s="330"/>
      <c r="OCT452" s="330"/>
      <c r="OCU452" s="330"/>
      <c r="OCV452" s="330"/>
      <c r="OCW452" s="330"/>
      <c r="OCX452" s="330"/>
      <c r="OCY452" s="330"/>
      <c r="OCZ452" s="330"/>
      <c r="ODA452" s="330"/>
      <c r="ODB452" s="330"/>
      <c r="ODC452" s="330"/>
      <c r="ODD452" s="330"/>
      <c r="ODE452" s="330"/>
      <c r="ODF452" s="330"/>
      <c r="ODG452" s="330"/>
      <c r="ODH452" s="330"/>
      <c r="ODI452" s="330"/>
      <c r="ODJ452" s="330"/>
      <c r="ODK452" s="330"/>
      <c r="ODL452" s="330"/>
      <c r="ODM452" s="330"/>
      <c r="ODN452" s="330"/>
      <c r="ODO452" s="330"/>
      <c r="ODP452" s="330"/>
      <c r="ODQ452" s="330"/>
      <c r="ODR452" s="330"/>
      <c r="ODS452" s="330"/>
      <c r="ODT452" s="330"/>
      <c r="ODU452" s="330"/>
      <c r="ODV452" s="330"/>
      <c r="ODW452" s="330"/>
      <c r="ODX452" s="330"/>
      <c r="ODY452" s="330"/>
      <c r="ODZ452" s="330"/>
      <c r="OEA452" s="330"/>
      <c r="OEB452" s="330"/>
      <c r="OEC452" s="330"/>
      <c r="OED452" s="330"/>
      <c r="OEE452" s="330"/>
      <c r="OEF452" s="330"/>
      <c r="OEG452" s="330"/>
      <c r="OEH452" s="330"/>
      <c r="OEI452" s="330"/>
      <c r="OEJ452" s="330"/>
      <c r="OEK452" s="330"/>
      <c r="OEL452" s="330"/>
      <c r="OEM452" s="330"/>
      <c r="OEN452" s="330"/>
      <c r="OEO452" s="330"/>
      <c r="OEP452" s="330"/>
      <c r="OEQ452" s="330"/>
      <c r="OER452" s="330"/>
      <c r="OES452" s="330"/>
      <c r="OET452" s="330"/>
      <c r="OEU452" s="330"/>
      <c r="OEV452" s="330"/>
      <c r="OEW452" s="330"/>
      <c r="OEX452" s="330"/>
      <c r="OEY452" s="330"/>
      <c r="OEZ452" s="330"/>
      <c r="OFA452" s="330"/>
      <c r="OFB452" s="330"/>
      <c r="OFC452" s="330"/>
      <c r="OFD452" s="330"/>
      <c r="OFE452" s="330"/>
      <c r="OFF452" s="330"/>
      <c r="OFG452" s="330"/>
      <c r="OFH452" s="330"/>
      <c r="OFI452" s="330"/>
      <c r="OFJ452" s="330"/>
      <c r="OFK452" s="330"/>
      <c r="OFL452" s="330"/>
      <c r="OFM452" s="330"/>
      <c r="OFN452" s="330"/>
      <c r="OFO452" s="330"/>
      <c r="OFP452" s="330"/>
      <c r="OFQ452" s="330"/>
      <c r="OFR452" s="330"/>
      <c r="OFS452" s="330"/>
      <c r="OFT452" s="330"/>
      <c r="OFU452" s="330"/>
      <c r="OFV452" s="330"/>
      <c r="OFW452" s="330"/>
      <c r="OFX452" s="330"/>
      <c r="OFY452" s="330"/>
      <c r="OFZ452" s="330"/>
      <c r="OGA452" s="330"/>
      <c r="OGB452" s="330"/>
      <c r="OGC452" s="330"/>
      <c r="OGD452" s="330"/>
      <c r="OGE452" s="330"/>
      <c r="OGF452" s="330"/>
      <c r="OGG452" s="330"/>
      <c r="OGH452" s="330"/>
      <c r="OGI452" s="330"/>
      <c r="OGJ452" s="330"/>
      <c r="OGK452" s="330"/>
      <c r="OGL452" s="330"/>
      <c r="OGM452" s="330"/>
      <c r="OGN452" s="330"/>
      <c r="OGO452" s="330"/>
      <c r="OGP452" s="330"/>
      <c r="OGQ452" s="330"/>
      <c r="OGR452" s="330"/>
      <c r="OGS452" s="330"/>
      <c r="OGT452" s="330"/>
      <c r="OGU452" s="330"/>
      <c r="OGV452" s="330"/>
      <c r="OGW452" s="330"/>
      <c r="OGX452" s="330"/>
      <c r="OGY452" s="330"/>
      <c r="OGZ452" s="330"/>
      <c r="OHA452" s="330"/>
      <c r="OHB452" s="330"/>
      <c r="OHC452" s="330"/>
      <c r="OHD452" s="330"/>
      <c r="OHE452" s="330"/>
      <c r="OHF452" s="330"/>
      <c r="OHG452" s="330"/>
      <c r="OHH452" s="330"/>
      <c r="OHI452" s="330"/>
      <c r="OHJ452" s="330"/>
      <c r="OHK452" s="330"/>
      <c r="OHL452" s="330"/>
      <c r="OHM452" s="330"/>
      <c r="OHN452" s="330"/>
      <c r="OHO452" s="330"/>
      <c r="OHP452" s="330"/>
      <c r="OHQ452" s="330"/>
      <c r="OHR452" s="330"/>
      <c r="OHS452" s="330"/>
      <c r="OHT452" s="330"/>
      <c r="OHU452" s="330"/>
      <c r="OHV452" s="330"/>
      <c r="OHW452" s="330"/>
      <c r="OHX452" s="330"/>
      <c r="OHY452" s="330"/>
      <c r="OHZ452" s="330"/>
      <c r="OIA452" s="330"/>
      <c r="OIB452" s="330"/>
      <c r="OIC452" s="330"/>
      <c r="OID452" s="330"/>
      <c r="OIE452" s="330"/>
      <c r="OIF452" s="330"/>
      <c r="OIG452" s="330"/>
      <c r="OIH452" s="330"/>
      <c r="OII452" s="330"/>
      <c r="OIJ452" s="330"/>
      <c r="OIK452" s="330"/>
      <c r="OIL452" s="330"/>
      <c r="OIM452" s="330"/>
      <c r="OIN452" s="330"/>
      <c r="OIO452" s="330"/>
      <c r="OIP452" s="330"/>
      <c r="OIQ452" s="330"/>
      <c r="OIR452" s="330"/>
      <c r="OIS452" s="330"/>
      <c r="OIT452" s="330"/>
      <c r="OIU452" s="330"/>
      <c r="OIV452" s="330"/>
      <c r="OIW452" s="330"/>
      <c r="OIX452" s="330"/>
      <c r="OIY452" s="330"/>
      <c r="OIZ452" s="330"/>
      <c r="OJA452" s="330"/>
      <c r="OJB452" s="330"/>
      <c r="OJC452" s="330"/>
      <c r="OJD452" s="330"/>
      <c r="OJE452" s="330"/>
      <c r="OJF452" s="330"/>
      <c r="OJG452" s="330"/>
      <c r="OJH452" s="330"/>
      <c r="OJI452" s="330"/>
      <c r="OJJ452" s="330"/>
      <c r="OJK452" s="330"/>
      <c r="OJL452" s="330"/>
      <c r="OJM452" s="330"/>
      <c r="OJN452" s="330"/>
      <c r="OJO452" s="330"/>
      <c r="OJP452" s="330"/>
      <c r="OJQ452" s="330"/>
      <c r="OJR452" s="330"/>
      <c r="OJS452" s="330"/>
      <c r="OJT452" s="330"/>
      <c r="OJU452" s="330"/>
      <c r="OJV452" s="330"/>
      <c r="OJW452" s="330"/>
      <c r="OJX452" s="330"/>
      <c r="OJY452" s="330"/>
      <c r="OJZ452" s="330"/>
      <c r="OKA452" s="330"/>
      <c r="OKB452" s="330"/>
      <c r="OKC452" s="330"/>
      <c r="OKD452" s="330"/>
      <c r="OKE452" s="330"/>
      <c r="OKF452" s="330"/>
      <c r="OKG452" s="330"/>
      <c r="OKH452" s="330"/>
      <c r="OKI452" s="330"/>
      <c r="OKJ452" s="330"/>
      <c r="OKK452" s="330"/>
      <c r="OKL452" s="330"/>
      <c r="OKM452" s="330"/>
      <c r="OKN452" s="330"/>
      <c r="OKO452" s="330"/>
      <c r="OKP452" s="330"/>
      <c r="OKQ452" s="330"/>
      <c r="OKR452" s="330"/>
      <c r="OKS452" s="330"/>
      <c r="OKT452" s="330"/>
      <c r="OKU452" s="330"/>
      <c r="OKV452" s="330"/>
      <c r="OKW452" s="330"/>
      <c r="OKX452" s="330"/>
      <c r="OKY452" s="330"/>
      <c r="OKZ452" s="330"/>
      <c r="OLA452" s="330"/>
      <c r="OLB452" s="330"/>
      <c r="OLC452" s="330"/>
      <c r="OLD452" s="330"/>
      <c r="OLE452" s="330"/>
      <c r="OLF452" s="330"/>
      <c r="OLG452" s="330"/>
      <c r="OLH452" s="330"/>
      <c r="OLI452" s="330"/>
      <c r="OLJ452" s="330"/>
      <c r="OLK452" s="330"/>
      <c r="OLL452" s="330"/>
      <c r="OLM452" s="330"/>
      <c r="OLN452" s="330"/>
      <c r="OLO452" s="330"/>
      <c r="OLP452" s="330"/>
      <c r="OLQ452" s="330"/>
      <c r="OLR452" s="330"/>
      <c r="OLS452" s="330"/>
      <c r="OLT452" s="330"/>
      <c r="OLU452" s="330"/>
      <c r="OLV452" s="330"/>
      <c r="OLW452" s="330"/>
      <c r="OLX452" s="330"/>
      <c r="OLY452" s="330"/>
      <c r="OLZ452" s="330"/>
      <c r="OMA452" s="330"/>
      <c r="OMB452" s="330"/>
      <c r="OMC452" s="330"/>
      <c r="OMD452" s="330"/>
      <c r="OME452" s="330"/>
      <c r="OMF452" s="330"/>
      <c r="OMG452" s="330"/>
      <c r="OMH452" s="330"/>
      <c r="OMI452" s="330"/>
      <c r="OMJ452" s="330"/>
      <c r="OMK452" s="330"/>
      <c r="OML452" s="330"/>
      <c r="OMM452" s="330"/>
      <c r="OMN452" s="330"/>
      <c r="OMO452" s="330"/>
      <c r="OMP452" s="330"/>
      <c r="OMQ452" s="330"/>
      <c r="OMR452" s="330"/>
      <c r="OMS452" s="330"/>
      <c r="OMT452" s="330"/>
      <c r="OMU452" s="330"/>
      <c r="OMV452" s="330"/>
      <c r="OMW452" s="330"/>
      <c r="OMX452" s="330"/>
      <c r="OMY452" s="330"/>
      <c r="OMZ452" s="330"/>
      <c r="ONA452" s="330"/>
      <c r="ONB452" s="330"/>
      <c r="ONC452" s="330"/>
      <c r="OND452" s="330"/>
      <c r="ONE452" s="330"/>
      <c r="ONF452" s="330"/>
      <c r="ONG452" s="330"/>
      <c r="ONH452" s="330"/>
      <c r="ONI452" s="330"/>
      <c r="ONJ452" s="330"/>
      <c r="ONK452" s="330"/>
      <c r="ONL452" s="330"/>
      <c r="ONM452" s="330"/>
      <c r="ONN452" s="330"/>
      <c r="ONO452" s="330"/>
      <c r="ONP452" s="330"/>
      <c r="ONQ452" s="330"/>
      <c r="ONR452" s="330"/>
      <c r="ONS452" s="330"/>
      <c r="ONT452" s="330"/>
      <c r="ONU452" s="330"/>
      <c r="ONV452" s="330"/>
      <c r="ONW452" s="330"/>
      <c r="ONX452" s="330"/>
      <c r="ONY452" s="330"/>
      <c r="ONZ452" s="330"/>
      <c r="OOA452" s="330"/>
      <c r="OOB452" s="330"/>
      <c r="OOC452" s="330"/>
      <c r="OOD452" s="330"/>
      <c r="OOE452" s="330"/>
      <c r="OOF452" s="330"/>
      <c r="OOG452" s="330"/>
      <c r="OOH452" s="330"/>
      <c r="OOI452" s="330"/>
      <c r="OOJ452" s="330"/>
      <c r="OOK452" s="330"/>
      <c r="OOL452" s="330"/>
      <c r="OOM452" s="330"/>
      <c r="OON452" s="330"/>
      <c r="OOO452" s="330"/>
      <c r="OOP452" s="330"/>
      <c r="OOQ452" s="330"/>
      <c r="OOR452" s="330"/>
      <c r="OOS452" s="330"/>
      <c r="OOT452" s="330"/>
      <c r="OOU452" s="330"/>
      <c r="OOV452" s="330"/>
      <c r="OOW452" s="330"/>
      <c r="OOX452" s="330"/>
      <c r="OOY452" s="330"/>
      <c r="OOZ452" s="330"/>
      <c r="OPA452" s="330"/>
      <c r="OPB452" s="330"/>
      <c r="OPC452" s="330"/>
      <c r="OPD452" s="330"/>
      <c r="OPE452" s="330"/>
      <c r="OPF452" s="330"/>
      <c r="OPG452" s="330"/>
      <c r="OPH452" s="330"/>
      <c r="OPI452" s="330"/>
      <c r="OPJ452" s="330"/>
      <c r="OPK452" s="330"/>
      <c r="OPL452" s="330"/>
      <c r="OPM452" s="330"/>
      <c r="OPN452" s="330"/>
      <c r="OPO452" s="330"/>
      <c r="OPP452" s="330"/>
      <c r="OPQ452" s="330"/>
      <c r="OPR452" s="330"/>
      <c r="OPS452" s="330"/>
      <c r="OPT452" s="330"/>
      <c r="OPU452" s="330"/>
      <c r="OPV452" s="330"/>
      <c r="OPW452" s="330"/>
      <c r="OPX452" s="330"/>
      <c r="OPY452" s="330"/>
      <c r="OPZ452" s="330"/>
      <c r="OQA452" s="330"/>
      <c r="OQB452" s="330"/>
      <c r="OQC452" s="330"/>
      <c r="OQD452" s="330"/>
      <c r="OQE452" s="330"/>
      <c r="OQF452" s="330"/>
      <c r="OQG452" s="330"/>
      <c r="OQH452" s="330"/>
      <c r="OQI452" s="330"/>
      <c r="OQJ452" s="330"/>
      <c r="OQK452" s="330"/>
      <c r="OQL452" s="330"/>
      <c r="OQM452" s="330"/>
      <c r="OQN452" s="330"/>
      <c r="OQO452" s="330"/>
      <c r="OQP452" s="330"/>
      <c r="OQQ452" s="330"/>
      <c r="OQR452" s="330"/>
      <c r="OQS452" s="330"/>
      <c r="OQT452" s="330"/>
      <c r="OQU452" s="330"/>
      <c r="OQV452" s="330"/>
      <c r="OQW452" s="330"/>
      <c r="OQX452" s="330"/>
      <c r="OQY452" s="330"/>
      <c r="OQZ452" s="330"/>
      <c r="ORA452" s="330"/>
      <c r="ORB452" s="330"/>
      <c r="ORC452" s="330"/>
      <c r="ORD452" s="330"/>
      <c r="ORE452" s="330"/>
      <c r="ORF452" s="330"/>
      <c r="ORG452" s="330"/>
      <c r="ORH452" s="330"/>
      <c r="ORI452" s="330"/>
      <c r="ORJ452" s="330"/>
      <c r="ORK452" s="330"/>
      <c r="ORL452" s="330"/>
      <c r="ORM452" s="330"/>
      <c r="ORN452" s="330"/>
      <c r="ORO452" s="330"/>
      <c r="ORP452" s="330"/>
      <c r="ORQ452" s="330"/>
      <c r="ORR452" s="330"/>
      <c r="ORS452" s="330"/>
      <c r="ORT452" s="330"/>
      <c r="ORU452" s="330"/>
      <c r="ORV452" s="330"/>
      <c r="ORW452" s="330"/>
      <c r="ORX452" s="330"/>
      <c r="ORY452" s="330"/>
      <c r="ORZ452" s="330"/>
      <c r="OSA452" s="330"/>
      <c r="OSB452" s="330"/>
      <c r="OSC452" s="330"/>
      <c r="OSD452" s="330"/>
      <c r="OSE452" s="330"/>
      <c r="OSF452" s="330"/>
      <c r="OSG452" s="330"/>
      <c r="OSH452" s="330"/>
      <c r="OSI452" s="330"/>
      <c r="OSJ452" s="330"/>
      <c r="OSK452" s="330"/>
      <c r="OSL452" s="330"/>
      <c r="OSM452" s="330"/>
      <c r="OSN452" s="330"/>
      <c r="OSO452" s="330"/>
      <c r="OSP452" s="330"/>
      <c r="OSQ452" s="330"/>
      <c r="OSR452" s="330"/>
      <c r="OSS452" s="330"/>
      <c r="OST452" s="330"/>
      <c r="OSU452" s="330"/>
      <c r="OSV452" s="330"/>
      <c r="OSW452" s="330"/>
      <c r="OSX452" s="330"/>
      <c r="OSY452" s="330"/>
      <c r="OSZ452" s="330"/>
      <c r="OTA452" s="330"/>
      <c r="OTB452" s="330"/>
      <c r="OTC452" s="330"/>
      <c r="OTD452" s="330"/>
      <c r="OTE452" s="330"/>
      <c r="OTF452" s="330"/>
      <c r="OTG452" s="330"/>
      <c r="OTH452" s="330"/>
      <c r="OTI452" s="330"/>
      <c r="OTJ452" s="330"/>
      <c r="OTK452" s="330"/>
      <c r="OTL452" s="330"/>
      <c r="OTM452" s="330"/>
      <c r="OTN452" s="330"/>
      <c r="OTO452" s="330"/>
      <c r="OTP452" s="330"/>
      <c r="OTQ452" s="330"/>
      <c r="OTR452" s="330"/>
      <c r="OTS452" s="330"/>
      <c r="OTT452" s="330"/>
      <c r="OTU452" s="330"/>
      <c r="OTV452" s="330"/>
      <c r="OTW452" s="330"/>
      <c r="OTX452" s="330"/>
      <c r="OTY452" s="330"/>
      <c r="OTZ452" s="330"/>
      <c r="OUA452" s="330"/>
      <c r="OUB452" s="330"/>
      <c r="OUC452" s="330"/>
      <c r="OUD452" s="330"/>
      <c r="OUE452" s="330"/>
      <c r="OUF452" s="330"/>
      <c r="OUG452" s="330"/>
      <c r="OUH452" s="330"/>
      <c r="OUI452" s="330"/>
      <c r="OUJ452" s="330"/>
      <c r="OUK452" s="330"/>
      <c r="OUL452" s="330"/>
      <c r="OUM452" s="330"/>
      <c r="OUN452" s="330"/>
      <c r="OUO452" s="330"/>
      <c r="OUP452" s="330"/>
      <c r="OUQ452" s="330"/>
      <c r="OUR452" s="330"/>
      <c r="OUS452" s="330"/>
      <c r="OUT452" s="330"/>
      <c r="OUU452" s="330"/>
      <c r="OUV452" s="330"/>
      <c r="OUW452" s="330"/>
      <c r="OUX452" s="330"/>
      <c r="OUY452" s="330"/>
      <c r="OUZ452" s="330"/>
      <c r="OVA452" s="330"/>
      <c r="OVB452" s="330"/>
      <c r="OVC452" s="330"/>
      <c r="OVD452" s="330"/>
      <c r="OVE452" s="330"/>
      <c r="OVF452" s="330"/>
      <c r="OVG452" s="330"/>
      <c r="OVH452" s="330"/>
      <c r="OVI452" s="330"/>
      <c r="OVJ452" s="330"/>
      <c r="OVK452" s="330"/>
      <c r="OVL452" s="330"/>
      <c r="OVM452" s="330"/>
      <c r="OVN452" s="330"/>
      <c r="OVO452" s="330"/>
      <c r="OVP452" s="330"/>
      <c r="OVQ452" s="330"/>
      <c r="OVR452" s="330"/>
      <c r="OVS452" s="330"/>
      <c r="OVT452" s="330"/>
      <c r="OVU452" s="330"/>
      <c r="OVV452" s="330"/>
      <c r="OVW452" s="330"/>
      <c r="OVX452" s="330"/>
      <c r="OVY452" s="330"/>
      <c r="OVZ452" s="330"/>
      <c r="OWA452" s="330"/>
      <c r="OWB452" s="330"/>
      <c r="OWC452" s="330"/>
      <c r="OWD452" s="330"/>
      <c r="OWE452" s="330"/>
      <c r="OWF452" s="330"/>
      <c r="OWG452" s="330"/>
      <c r="OWH452" s="330"/>
      <c r="OWI452" s="330"/>
      <c r="OWJ452" s="330"/>
      <c r="OWK452" s="330"/>
      <c r="OWL452" s="330"/>
      <c r="OWM452" s="330"/>
      <c r="OWN452" s="330"/>
      <c r="OWO452" s="330"/>
      <c r="OWP452" s="330"/>
      <c r="OWQ452" s="330"/>
      <c r="OWR452" s="330"/>
      <c r="OWS452" s="330"/>
      <c r="OWT452" s="330"/>
      <c r="OWU452" s="330"/>
      <c r="OWV452" s="330"/>
      <c r="OWW452" s="330"/>
      <c r="OWX452" s="330"/>
      <c r="OWY452" s="330"/>
      <c r="OWZ452" s="330"/>
      <c r="OXA452" s="330"/>
      <c r="OXB452" s="330"/>
      <c r="OXC452" s="330"/>
      <c r="OXD452" s="330"/>
      <c r="OXE452" s="330"/>
      <c r="OXF452" s="330"/>
      <c r="OXG452" s="330"/>
      <c r="OXH452" s="330"/>
      <c r="OXI452" s="330"/>
      <c r="OXJ452" s="330"/>
      <c r="OXK452" s="330"/>
      <c r="OXL452" s="330"/>
      <c r="OXM452" s="330"/>
      <c r="OXN452" s="330"/>
      <c r="OXO452" s="330"/>
      <c r="OXP452" s="330"/>
      <c r="OXQ452" s="330"/>
      <c r="OXR452" s="330"/>
      <c r="OXS452" s="330"/>
      <c r="OXT452" s="330"/>
      <c r="OXU452" s="330"/>
      <c r="OXV452" s="330"/>
      <c r="OXW452" s="330"/>
      <c r="OXX452" s="330"/>
      <c r="OXY452" s="330"/>
      <c r="OXZ452" s="330"/>
      <c r="OYA452" s="330"/>
      <c r="OYB452" s="330"/>
      <c r="OYC452" s="330"/>
      <c r="OYD452" s="330"/>
      <c r="OYE452" s="330"/>
      <c r="OYF452" s="330"/>
      <c r="OYG452" s="330"/>
      <c r="OYH452" s="330"/>
      <c r="OYI452" s="330"/>
      <c r="OYJ452" s="330"/>
      <c r="OYK452" s="330"/>
      <c r="OYL452" s="330"/>
      <c r="OYM452" s="330"/>
      <c r="OYN452" s="330"/>
      <c r="OYO452" s="330"/>
      <c r="OYP452" s="330"/>
      <c r="OYQ452" s="330"/>
      <c r="OYR452" s="330"/>
      <c r="OYS452" s="330"/>
      <c r="OYT452" s="330"/>
      <c r="OYU452" s="330"/>
      <c r="OYV452" s="330"/>
      <c r="OYW452" s="330"/>
      <c r="OYX452" s="330"/>
      <c r="OYY452" s="330"/>
      <c r="OYZ452" s="330"/>
      <c r="OZA452" s="330"/>
      <c r="OZB452" s="330"/>
      <c r="OZC452" s="330"/>
      <c r="OZD452" s="330"/>
      <c r="OZE452" s="330"/>
      <c r="OZF452" s="330"/>
      <c r="OZG452" s="330"/>
      <c r="OZH452" s="330"/>
      <c r="OZI452" s="330"/>
      <c r="OZJ452" s="330"/>
      <c r="OZK452" s="330"/>
      <c r="OZL452" s="330"/>
      <c r="OZM452" s="330"/>
      <c r="OZN452" s="330"/>
      <c r="OZO452" s="330"/>
      <c r="OZP452" s="330"/>
      <c r="OZQ452" s="330"/>
      <c r="OZR452" s="330"/>
      <c r="OZS452" s="330"/>
      <c r="OZT452" s="330"/>
      <c r="OZU452" s="330"/>
      <c r="OZV452" s="330"/>
      <c r="OZW452" s="330"/>
      <c r="OZX452" s="330"/>
      <c r="OZY452" s="330"/>
      <c r="OZZ452" s="330"/>
      <c r="PAA452" s="330"/>
      <c r="PAB452" s="330"/>
      <c r="PAC452" s="330"/>
      <c r="PAD452" s="330"/>
      <c r="PAE452" s="330"/>
      <c r="PAF452" s="330"/>
      <c r="PAG452" s="330"/>
      <c r="PAH452" s="330"/>
      <c r="PAI452" s="330"/>
      <c r="PAJ452" s="330"/>
      <c r="PAK452" s="330"/>
      <c r="PAL452" s="330"/>
      <c r="PAM452" s="330"/>
      <c r="PAN452" s="330"/>
      <c r="PAO452" s="330"/>
      <c r="PAP452" s="330"/>
      <c r="PAQ452" s="330"/>
      <c r="PAR452" s="330"/>
      <c r="PAS452" s="330"/>
      <c r="PAT452" s="330"/>
      <c r="PAU452" s="330"/>
      <c r="PAV452" s="330"/>
      <c r="PAW452" s="330"/>
      <c r="PAX452" s="330"/>
      <c r="PAY452" s="330"/>
      <c r="PAZ452" s="330"/>
      <c r="PBA452" s="330"/>
      <c r="PBB452" s="330"/>
      <c r="PBC452" s="330"/>
      <c r="PBD452" s="330"/>
      <c r="PBE452" s="330"/>
      <c r="PBF452" s="330"/>
      <c r="PBG452" s="330"/>
      <c r="PBH452" s="330"/>
      <c r="PBI452" s="330"/>
      <c r="PBJ452" s="330"/>
      <c r="PBK452" s="330"/>
      <c r="PBL452" s="330"/>
      <c r="PBM452" s="330"/>
      <c r="PBN452" s="330"/>
      <c r="PBO452" s="330"/>
      <c r="PBP452" s="330"/>
      <c r="PBQ452" s="330"/>
      <c r="PBR452" s="330"/>
      <c r="PBS452" s="330"/>
      <c r="PBT452" s="330"/>
      <c r="PBU452" s="330"/>
      <c r="PBV452" s="330"/>
      <c r="PBW452" s="330"/>
      <c r="PBX452" s="330"/>
      <c r="PBY452" s="330"/>
      <c r="PBZ452" s="330"/>
      <c r="PCA452" s="330"/>
      <c r="PCB452" s="330"/>
      <c r="PCC452" s="330"/>
      <c r="PCD452" s="330"/>
      <c r="PCE452" s="330"/>
      <c r="PCF452" s="330"/>
      <c r="PCG452" s="330"/>
      <c r="PCH452" s="330"/>
      <c r="PCI452" s="330"/>
      <c r="PCJ452" s="330"/>
      <c r="PCK452" s="330"/>
      <c r="PCL452" s="330"/>
      <c r="PCM452" s="330"/>
      <c r="PCN452" s="330"/>
      <c r="PCO452" s="330"/>
      <c r="PCP452" s="330"/>
      <c r="PCQ452" s="330"/>
      <c r="PCR452" s="330"/>
      <c r="PCS452" s="330"/>
      <c r="PCT452" s="330"/>
      <c r="PCU452" s="330"/>
      <c r="PCV452" s="330"/>
      <c r="PCW452" s="330"/>
      <c r="PCX452" s="330"/>
      <c r="PCY452" s="330"/>
      <c r="PCZ452" s="330"/>
      <c r="PDA452" s="330"/>
      <c r="PDB452" s="330"/>
      <c r="PDC452" s="330"/>
      <c r="PDD452" s="330"/>
      <c r="PDE452" s="330"/>
      <c r="PDF452" s="330"/>
      <c r="PDG452" s="330"/>
      <c r="PDH452" s="330"/>
      <c r="PDI452" s="330"/>
      <c r="PDJ452" s="330"/>
      <c r="PDK452" s="330"/>
      <c r="PDL452" s="330"/>
      <c r="PDM452" s="330"/>
      <c r="PDN452" s="330"/>
      <c r="PDO452" s="330"/>
      <c r="PDP452" s="330"/>
      <c r="PDQ452" s="330"/>
      <c r="PDR452" s="330"/>
      <c r="PDS452" s="330"/>
      <c r="PDT452" s="330"/>
      <c r="PDU452" s="330"/>
      <c r="PDV452" s="330"/>
      <c r="PDW452" s="330"/>
      <c r="PDX452" s="330"/>
      <c r="PDY452" s="330"/>
      <c r="PDZ452" s="330"/>
      <c r="PEA452" s="330"/>
      <c r="PEB452" s="330"/>
      <c r="PEC452" s="330"/>
      <c r="PED452" s="330"/>
      <c r="PEE452" s="330"/>
      <c r="PEF452" s="330"/>
      <c r="PEG452" s="330"/>
      <c r="PEH452" s="330"/>
      <c r="PEI452" s="330"/>
      <c r="PEJ452" s="330"/>
      <c r="PEK452" s="330"/>
      <c r="PEL452" s="330"/>
      <c r="PEM452" s="330"/>
      <c r="PEN452" s="330"/>
      <c r="PEO452" s="330"/>
      <c r="PEP452" s="330"/>
      <c r="PEQ452" s="330"/>
      <c r="PER452" s="330"/>
      <c r="PES452" s="330"/>
      <c r="PET452" s="330"/>
      <c r="PEU452" s="330"/>
      <c r="PEV452" s="330"/>
      <c r="PEW452" s="330"/>
      <c r="PEX452" s="330"/>
      <c r="PEY452" s="330"/>
      <c r="PEZ452" s="330"/>
      <c r="PFA452" s="330"/>
      <c r="PFB452" s="330"/>
      <c r="PFC452" s="330"/>
      <c r="PFD452" s="330"/>
      <c r="PFE452" s="330"/>
      <c r="PFF452" s="330"/>
      <c r="PFG452" s="330"/>
      <c r="PFH452" s="330"/>
      <c r="PFI452" s="330"/>
      <c r="PFJ452" s="330"/>
      <c r="PFK452" s="330"/>
      <c r="PFL452" s="330"/>
      <c r="PFM452" s="330"/>
      <c r="PFN452" s="330"/>
      <c r="PFO452" s="330"/>
      <c r="PFP452" s="330"/>
      <c r="PFQ452" s="330"/>
      <c r="PFR452" s="330"/>
      <c r="PFS452" s="330"/>
      <c r="PFT452" s="330"/>
      <c r="PFU452" s="330"/>
      <c r="PFV452" s="330"/>
      <c r="PFW452" s="330"/>
      <c r="PFX452" s="330"/>
      <c r="PFY452" s="330"/>
      <c r="PFZ452" s="330"/>
      <c r="PGA452" s="330"/>
      <c r="PGB452" s="330"/>
      <c r="PGC452" s="330"/>
      <c r="PGD452" s="330"/>
      <c r="PGE452" s="330"/>
      <c r="PGF452" s="330"/>
      <c r="PGG452" s="330"/>
      <c r="PGH452" s="330"/>
      <c r="PGI452" s="330"/>
      <c r="PGJ452" s="330"/>
      <c r="PGK452" s="330"/>
      <c r="PGL452" s="330"/>
      <c r="PGM452" s="330"/>
      <c r="PGN452" s="330"/>
      <c r="PGO452" s="330"/>
      <c r="PGP452" s="330"/>
      <c r="PGQ452" s="330"/>
      <c r="PGR452" s="330"/>
      <c r="PGS452" s="330"/>
      <c r="PGT452" s="330"/>
      <c r="PGU452" s="330"/>
      <c r="PGV452" s="330"/>
      <c r="PGW452" s="330"/>
      <c r="PGX452" s="330"/>
      <c r="PGY452" s="330"/>
      <c r="PGZ452" s="330"/>
      <c r="PHA452" s="330"/>
      <c r="PHB452" s="330"/>
      <c r="PHC452" s="330"/>
      <c r="PHD452" s="330"/>
      <c r="PHE452" s="330"/>
      <c r="PHF452" s="330"/>
      <c r="PHG452" s="330"/>
      <c r="PHH452" s="330"/>
      <c r="PHI452" s="330"/>
      <c r="PHJ452" s="330"/>
      <c r="PHK452" s="330"/>
      <c r="PHL452" s="330"/>
      <c r="PHM452" s="330"/>
      <c r="PHN452" s="330"/>
      <c r="PHO452" s="330"/>
      <c r="PHP452" s="330"/>
      <c r="PHQ452" s="330"/>
      <c r="PHR452" s="330"/>
      <c r="PHS452" s="330"/>
      <c r="PHT452" s="330"/>
      <c r="PHU452" s="330"/>
      <c r="PHV452" s="330"/>
      <c r="PHW452" s="330"/>
      <c r="PHX452" s="330"/>
      <c r="PHY452" s="330"/>
      <c r="PHZ452" s="330"/>
      <c r="PIA452" s="330"/>
      <c r="PIB452" s="330"/>
      <c r="PIC452" s="330"/>
      <c r="PID452" s="330"/>
      <c r="PIE452" s="330"/>
      <c r="PIF452" s="330"/>
      <c r="PIG452" s="330"/>
      <c r="PIH452" s="330"/>
      <c r="PII452" s="330"/>
      <c r="PIJ452" s="330"/>
      <c r="PIK452" s="330"/>
      <c r="PIL452" s="330"/>
      <c r="PIM452" s="330"/>
      <c r="PIN452" s="330"/>
      <c r="PIO452" s="330"/>
      <c r="PIP452" s="330"/>
      <c r="PIQ452" s="330"/>
      <c r="PIR452" s="330"/>
      <c r="PIS452" s="330"/>
      <c r="PIT452" s="330"/>
      <c r="PIU452" s="330"/>
      <c r="PIV452" s="330"/>
      <c r="PIW452" s="330"/>
      <c r="PIX452" s="330"/>
      <c r="PIY452" s="330"/>
      <c r="PIZ452" s="330"/>
      <c r="PJA452" s="330"/>
      <c r="PJB452" s="330"/>
      <c r="PJC452" s="330"/>
      <c r="PJD452" s="330"/>
      <c r="PJE452" s="330"/>
      <c r="PJF452" s="330"/>
      <c r="PJG452" s="330"/>
      <c r="PJH452" s="330"/>
      <c r="PJI452" s="330"/>
      <c r="PJJ452" s="330"/>
      <c r="PJK452" s="330"/>
      <c r="PJL452" s="330"/>
      <c r="PJM452" s="330"/>
      <c r="PJN452" s="330"/>
      <c r="PJO452" s="330"/>
      <c r="PJP452" s="330"/>
      <c r="PJQ452" s="330"/>
      <c r="PJR452" s="330"/>
      <c r="PJS452" s="330"/>
      <c r="PJT452" s="330"/>
      <c r="PJU452" s="330"/>
      <c r="PJV452" s="330"/>
      <c r="PJW452" s="330"/>
      <c r="PJX452" s="330"/>
      <c r="PJY452" s="330"/>
      <c r="PJZ452" s="330"/>
      <c r="PKA452" s="330"/>
      <c r="PKB452" s="330"/>
      <c r="PKC452" s="330"/>
      <c r="PKD452" s="330"/>
      <c r="PKE452" s="330"/>
      <c r="PKF452" s="330"/>
      <c r="PKG452" s="330"/>
      <c r="PKH452" s="330"/>
      <c r="PKI452" s="330"/>
      <c r="PKJ452" s="330"/>
      <c r="PKK452" s="330"/>
      <c r="PKL452" s="330"/>
      <c r="PKM452" s="330"/>
      <c r="PKN452" s="330"/>
      <c r="PKO452" s="330"/>
      <c r="PKP452" s="330"/>
      <c r="PKQ452" s="330"/>
      <c r="PKR452" s="330"/>
      <c r="PKS452" s="330"/>
      <c r="PKT452" s="330"/>
      <c r="PKU452" s="330"/>
      <c r="PKV452" s="330"/>
      <c r="PKW452" s="330"/>
      <c r="PKX452" s="330"/>
      <c r="PKY452" s="330"/>
      <c r="PKZ452" s="330"/>
      <c r="PLA452" s="330"/>
      <c r="PLB452" s="330"/>
      <c r="PLC452" s="330"/>
      <c r="PLD452" s="330"/>
      <c r="PLE452" s="330"/>
      <c r="PLF452" s="330"/>
      <c r="PLG452" s="330"/>
      <c r="PLH452" s="330"/>
      <c r="PLI452" s="330"/>
      <c r="PLJ452" s="330"/>
      <c r="PLK452" s="330"/>
      <c r="PLL452" s="330"/>
      <c r="PLM452" s="330"/>
      <c r="PLN452" s="330"/>
      <c r="PLO452" s="330"/>
      <c r="PLP452" s="330"/>
      <c r="PLQ452" s="330"/>
      <c r="PLR452" s="330"/>
      <c r="PLS452" s="330"/>
      <c r="PLT452" s="330"/>
      <c r="PLU452" s="330"/>
      <c r="PLV452" s="330"/>
      <c r="PLW452" s="330"/>
      <c r="PLX452" s="330"/>
      <c r="PLY452" s="330"/>
      <c r="PLZ452" s="330"/>
      <c r="PMA452" s="330"/>
      <c r="PMB452" s="330"/>
      <c r="PMC452" s="330"/>
      <c r="PMD452" s="330"/>
      <c r="PME452" s="330"/>
      <c r="PMF452" s="330"/>
      <c r="PMG452" s="330"/>
      <c r="PMH452" s="330"/>
      <c r="PMI452" s="330"/>
      <c r="PMJ452" s="330"/>
      <c r="PMK452" s="330"/>
      <c r="PML452" s="330"/>
      <c r="PMM452" s="330"/>
      <c r="PMN452" s="330"/>
      <c r="PMO452" s="330"/>
      <c r="PMP452" s="330"/>
      <c r="PMQ452" s="330"/>
      <c r="PMR452" s="330"/>
      <c r="PMS452" s="330"/>
      <c r="PMT452" s="330"/>
      <c r="PMU452" s="330"/>
      <c r="PMV452" s="330"/>
      <c r="PMW452" s="330"/>
      <c r="PMX452" s="330"/>
      <c r="PMY452" s="330"/>
      <c r="PMZ452" s="330"/>
      <c r="PNA452" s="330"/>
      <c r="PNB452" s="330"/>
      <c r="PNC452" s="330"/>
      <c r="PND452" s="330"/>
      <c r="PNE452" s="330"/>
      <c r="PNF452" s="330"/>
      <c r="PNG452" s="330"/>
      <c r="PNH452" s="330"/>
      <c r="PNI452" s="330"/>
      <c r="PNJ452" s="330"/>
      <c r="PNK452" s="330"/>
      <c r="PNL452" s="330"/>
      <c r="PNM452" s="330"/>
      <c r="PNN452" s="330"/>
      <c r="PNO452" s="330"/>
      <c r="PNP452" s="330"/>
      <c r="PNQ452" s="330"/>
      <c r="PNR452" s="330"/>
      <c r="PNS452" s="330"/>
      <c r="PNT452" s="330"/>
      <c r="PNU452" s="330"/>
      <c r="PNV452" s="330"/>
      <c r="PNW452" s="330"/>
      <c r="PNX452" s="330"/>
      <c r="PNY452" s="330"/>
      <c r="PNZ452" s="330"/>
      <c r="POA452" s="330"/>
      <c r="POB452" s="330"/>
      <c r="POC452" s="330"/>
      <c r="POD452" s="330"/>
      <c r="POE452" s="330"/>
      <c r="POF452" s="330"/>
      <c r="POG452" s="330"/>
      <c r="POH452" s="330"/>
      <c r="POI452" s="330"/>
      <c r="POJ452" s="330"/>
      <c r="POK452" s="330"/>
      <c r="POL452" s="330"/>
      <c r="POM452" s="330"/>
      <c r="PON452" s="330"/>
      <c r="POO452" s="330"/>
      <c r="POP452" s="330"/>
      <c r="POQ452" s="330"/>
      <c r="POR452" s="330"/>
      <c r="POS452" s="330"/>
      <c r="POT452" s="330"/>
      <c r="POU452" s="330"/>
      <c r="POV452" s="330"/>
      <c r="POW452" s="330"/>
      <c r="POX452" s="330"/>
      <c r="POY452" s="330"/>
      <c r="POZ452" s="330"/>
      <c r="PPA452" s="330"/>
      <c r="PPB452" s="330"/>
      <c r="PPC452" s="330"/>
      <c r="PPD452" s="330"/>
      <c r="PPE452" s="330"/>
      <c r="PPF452" s="330"/>
      <c r="PPG452" s="330"/>
      <c r="PPH452" s="330"/>
      <c r="PPI452" s="330"/>
      <c r="PPJ452" s="330"/>
      <c r="PPK452" s="330"/>
      <c r="PPL452" s="330"/>
      <c r="PPM452" s="330"/>
      <c r="PPN452" s="330"/>
      <c r="PPO452" s="330"/>
      <c r="PPP452" s="330"/>
      <c r="PPQ452" s="330"/>
      <c r="PPR452" s="330"/>
      <c r="PPS452" s="330"/>
      <c r="PPT452" s="330"/>
      <c r="PPU452" s="330"/>
      <c r="PPV452" s="330"/>
      <c r="PPW452" s="330"/>
      <c r="PPX452" s="330"/>
      <c r="PPY452" s="330"/>
      <c r="PPZ452" s="330"/>
      <c r="PQA452" s="330"/>
      <c r="PQB452" s="330"/>
      <c r="PQC452" s="330"/>
      <c r="PQD452" s="330"/>
      <c r="PQE452" s="330"/>
      <c r="PQF452" s="330"/>
      <c r="PQG452" s="330"/>
      <c r="PQH452" s="330"/>
      <c r="PQI452" s="330"/>
      <c r="PQJ452" s="330"/>
      <c r="PQK452" s="330"/>
      <c r="PQL452" s="330"/>
      <c r="PQM452" s="330"/>
      <c r="PQN452" s="330"/>
      <c r="PQO452" s="330"/>
      <c r="PQP452" s="330"/>
      <c r="PQQ452" s="330"/>
      <c r="PQR452" s="330"/>
      <c r="PQS452" s="330"/>
      <c r="PQT452" s="330"/>
      <c r="PQU452" s="330"/>
      <c r="PQV452" s="330"/>
      <c r="PQW452" s="330"/>
      <c r="PQX452" s="330"/>
      <c r="PQY452" s="330"/>
      <c r="PQZ452" s="330"/>
      <c r="PRA452" s="330"/>
      <c r="PRB452" s="330"/>
      <c r="PRC452" s="330"/>
      <c r="PRD452" s="330"/>
      <c r="PRE452" s="330"/>
      <c r="PRF452" s="330"/>
      <c r="PRG452" s="330"/>
      <c r="PRH452" s="330"/>
      <c r="PRI452" s="330"/>
      <c r="PRJ452" s="330"/>
      <c r="PRK452" s="330"/>
      <c r="PRL452" s="330"/>
      <c r="PRM452" s="330"/>
      <c r="PRN452" s="330"/>
      <c r="PRO452" s="330"/>
      <c r="PRP452" s="330"/>
      <c r="PRQ452" s="330"/>
      <c r="PRR452" s="330"/>
      <c r="PRS452" s="330"/>
      <c r="PRT452" s="330"/>
      <c r="PRU452" s="330"/>
      <c r="PRV452" s="330"/>
      <c r="PRW452" s="330"/>
      <c r="PRX452" s="330"/>
      <c r="PRY452" s="330"/>
      <c r="PRZ452" s="330"/>
      <c r="PSA452" s="330"/>
      <c r="PSB452" s="330"/>
      <c r="PSC452" s="330"/>
      <c r="PSD452" s="330"/>
      <c r="PSE452" s="330"/>
      <c r="PSF452" s="330"/>
      <c r="PSG452" s="330"/>
      <c r="PSH452" s="330"/>
      <c r="PSI452" s="330"/>
      <c r="PSJ452" s="330"/>
      <c r="PSK452" s="330"/>
      <c r="PSL452" s="330"/>
      <c r="PSM452" s="330"/>
      <c r="PSN452" s="330"/>
      <c r="PSO452" s="330"/>
      <c r="PSP452" s="330"/>
      <c r="PSQ452" s="330"/>
      <c r="PSR452" s="330"/>
      <c r="PSS452" s="330"/>
      <c r="PST452" s="330"/>
      <c r="PSU452" s="330"/>
      <c r="PSV452" s="330"/>
      <c r="PSW452" s="330"/>
      <c r="PSX452" s="330"/>
      <c r="PSY452" s="330"/>
      <c r="PSZ452" s="330"/>
      <c r="PTA452" s="330"/>
      <c r="PTB452" s="330"/>
      <c r="PTC452" s="330"/>
      <c r="PTD452" s="330"/>
      <c r="PTE452" s="330"/>
      <c r="PTF452" s="330"/>
      <c r="PTG452" s="330"/>
      <c r="PTH452" s="330"/>
      <c r="PTI452" s="330"/>
      <c r="PTJ452" s="330"/>
      <c r="PTK452" s="330"/>
      <c r="PTL452" s="330"/>
      <c r="PTM452" s="330"/>
      <c r="PTN452" s="330"/>
      <c r="PTO452" s="330"/>
      <c r="PTP452" s="330"/>
      <c r="PTQ452" s="330"/>
      <c r="PTR452" s="330"/>
      <c r="PTS452" s="330"/>
      <c r="PTT452" s="330"/>
      <c r="PTU452" s="330"/>
      <c r="PTV452" s="330"/>
      <c r="PTW452" s="330"/>
      <c r="PTX452" s="330"/>
      <c r="PTY452" s="330"/>
      <c r="PTZ452" s="330"/>
      <c r="PUA452" s="330"/>
      <c r="PUB452" s="330"/>
      <c r="PUC452" s="330"/>
      <c r="PUD452" s="330"/>
      <c r="PUE452" s="330"/>
      <c r="PUF452" s="330"/>
      <c r="PUG452" s="330"/>
      <c r="PUH452" s="330"/>
      <c r="PUI452" s="330"/>
      <c r="PUJ452" s="330"/>
      <c r="PUK452" s="330"/>
      <c r="PUL452" s="330"/>
      <c r="PUM452" s="330"/>
      <c r="PUN452" s="330"/>
      <c r="PUO452" s="330"/>
      <c r="PUP452" s="330"/>
      <c r="PUQ452" s="330"/>
      <c r="PUR452" s="330"/>
      <c r="PUS452" s="330"/>
      <c r="PUT452" s="330"/>
      <c r="PUU452" s="330"/>
      <c r="PUV452" s="330"/>
      <c r="PUW452" s="330"/>
      <c r="PUX452" s="330"/>
      <c r="PUY452" s="330"/>
      <c r="PUZ452" s="330"/>
      <c r="PVA452" s="330"/>
      <c r="PVB452" s="330"/>
      <c r="PVC452" s="330"/>
      <c r="PVD452" s="330"/>
      <c r="PVE452" s="330"/>
      <c r="PVF452" s="330"/>
      <c r="PVG452" s="330"/>
      <c r="PVH452" s="330"/>
      <c r="PVI452" s="330"/>
      <c r="PVJ452" s="330"/>
      <c r="PVK452" s="330"/>
      <c r="PVL452" s="330"/>
      <c r="PVM452" s="330"/>
      <c r="PVN452" s="330"/>
      <c r="PVO452" s="330"/>
      <c r="PVP452" s="330"/>
      <c r="PVQ452" s="330"/>
      <c r="PVR452" s="330"/>
      <c r="PVS452" s="330"/>
      <c r="PVT452" s="330"/>
      <c r="PVU452" s="330"/>
      <c r="PVV452" s="330"/>
      <c r="PVW452" s="330"/>
      <c r="PVX452" s="330"/>
      <c r="PVY452" s="330"/>
      <c r="PVZ452" s="330"/>
      <c r="PWA452" s="330"/>
      <c r="PWB452" s="330"/>
      <c r="PWC452" s="330"/>
      <c r="PWD452" s="330"/>
      <c r="PWE452" s="330"/>
      <c r="PWF452" s="330"/>
      <c r="PWG452" s="330"/>
      <c r="PWH452" s="330"/>
      <c r="PWI452" s="330"/>
      <c r="PWJ452" s="330"/>
      <c r="PWK452" s="330"/>
      <c r="PWL452" s="330"/>
      <c r="PWM452" s="330"/>
      <c r="PWN452" s="330"/>
      <c r="PWO452" s="330"/>
      <c r="PWP452" s="330"/>
      <c r="PWQ452" s="330"/>
      <c r="PWR452" s="330"/>
      <c r="PWS452" s="330"/>
      <c r="PWT452" s="330"/>
      <c r="PWU452" s="330"/>
      <c r="PWV452" s="330"/>
      <c r="PWW452" s="330"/>
      <c r="PWX452" s="330"/>
      <c r="PWY452" s="330"/>
      <c r="PWZ452" s="330"/>
      <c r="PXA452" s="330"/>
      <c r="PXB452" s="330"/>
      <c r="PXC452" s="330"/>
      <c r="PXD452" s="330"/>
      <c r="PXE452" s="330"/>
      <c r="PXF452" s="330"/>
      <c r="PXG452" s="330"/>
      <c r="PXH452" s="330"/>
      <c r="PXI452" s="330"/>
      <c r="PXJ452" s="330"/>
      <c r="PXK452" s="330"/>
      <c r="PXL452" s="330"/>
      <c r="PXM452" s="330"/>
      <c r="PXN452" s="330"/>
      <c r="PXO452" s="330"/>
      <c r="PXP452" s="330"/>
      <c r="PXQ452" s="330"/>
      <c r="PXR452" s="330"/>
      <c r="PXS452" s="330"/>
      <c r="PXT452" s="330"/>
      <c r="PXU452" s="330"/>
      <c r="PXV452" s="330"/>
      <c r="PXW452" s="330"/>
      <c r="PXX452" s="330"/>
      <c r="PXY452" s="330"/>
      <c r="PXZ452" s="330"/>
      <c r="PYA452" s="330"/>
      <c r="PYB452" s="330"/>
      <c r="PYC452" s="330"/>
      <c r="PYD452" s="330"/>
      <c r="PYE452" s="330"/>
      <c r="PYF452" s="330"/>
      <c r="PYG452" s="330"/>
      <c r="PYH452" s="330"/>
      <c r="PYI452" s="330"/>
      <c r="PYJ452" s="330"/>
      <c r="PYK452" s="330"/>
      <c r="PYL452" s="330"/>
      <c r="PYM452" s="330"/>
      <c r="PYN452" s="330"/>
      <c r="PYO452" s="330"/>
      <c r="PYP452" s="330"/>
      <c r="PYQ452" s="330"/>
      <c r="PYR452" s="330"/>
      <c r="PYS452" s="330"/>
      <c r="PYT452" s="330"/>
      <c r="PYU452" s="330"/>
      <c r="PYV452" s="330"/>
      <c r="PYW452" s="330"/>
      <c r="PYX452" s="330"/>
      <c r="PYY452" s="330"/>
      <c r="PYZ452" s="330"/>
      <c r="PZA452" s="330"/>
      <c r="PZB452" s="330"/>
      <c r="PZC452" s="330"/>
      <c r="PZD452" s="330"/>
      <c r="PZE452" s="330"/>
      <c r="PZF452" s="330"/>
      <c r="PZG452" s="330"/>
      <c r="PZH452" s="330"/>
      <c r="PZI452" s="330"/>
      <c r="PZJ452" s="330"/>
      <c r="PZK452" s="330"/>
      <c r="PZL452" s="330"/>
      <c r="PZM452" s="330"/>
      <c r="PZN452" s="330"/>
      <c r="PZO452" s="330"/>
      <c r="PZP452" s="330"/>
      <c r="PZQ452" s="330"/>
      <c r="PZR452" s="330"/>
      <c r="PZS452" s="330"/>
      <c r="PZT452" s="330"/>
      <c r="PZU452" s="330"/>
      <c r="PZV452" s="330"/>
      <c r="PZW452" s="330"/>
      <c r="PZX452" s="330"/>
      <c r="PZY452" s="330"/>
      <c r="PZZ452" s="330"/>
      <c r="QAA452" s="330"/>
      <c r="QAB452" s="330"/>
      <c r="QAC452" s="330"/>
      <c r="QAD452" s="330"/>
      <c r="QAE452" s="330"/>
      <c r="QAF452" s="330"/>
      <c r="QAG452" s="330"/>
      <c r="QAH452" s="330"/>
      <c r="QAI452" s="330"/>
      <c r="QAJ452" s="330"/>
      <c r="QAK452" s="330"/>
      <c r="QAL452" s="330"/>
      <c r="QAM452" s="330"/>
      <c r="QAN452" s="330"/>
      <c r="QAO452" s="330"/>
      <c r="QAP452" s="330"/>
      <c r="QAQ452" s="330"/>
      <c r="QAR452" s="330"/>
      <c r="QAS452" s="330"/>
      <c r="QAT452" s="330"/>
      <c r="QAU452" s="330"/>
      <c r="QAV452" s="330"/>
      <c r="QAW452" s="330"/>
      <c r="QAX452" s="330"/>
      <c r="QAY452" s="330"/>
      <c r="QAZ452" s="330"/>
      <c r="QBA452" s="330"/>
      <c r="QBB452" s="330"/>
      <c r="QBC452" s="330"/>
      <c r="QBD452" s="330"/>
      <c r="QBE452" s="330"/>
      <c r="QBF452" s="330"/>
      <c r="QBG452" s="330"/>
      <c r="QBH452" s="330"/>
      <c r="QBI452" s="330"/>
      <c r="QBJ452" s="330"/>
      <c r="QBK452" s="330"/>
      <c r="QBL452" s="330"/>
      <c r="QBM452" s="330"/>
      <c r="QBN452" s="330"/>
      <c r="QBO452" s="330"/>
      <c r="QBP452" s="330"/>
      <c r="QBQ452" s="330"/>
      <c r="QBR452" s="330"/>
      <c r="QBS452" s="330"/>
      <c r="QBT452" s="330"/>
      <c r="QBU452" s="330"/>
      <c r="QBV452" s="330"/>
      <c r="QBW452" s="330"/>
      <c r="QBX452" s="330"/>
      <c r="QBY452" s="330"/>
      <c r="QBZ452" s="330"/>
      <c r="QCA452" s="330"/>
      <c r="QCB452" s="330"/>
      <c r="QCC452" s="330"/>
      <c r="QCD452" s="330"/>
      <c r="QCE452" s="330"/>
      <c r="QCF452" s="330"/>
      <c r="QCG452" s="330"/>
      <c r="QCH452" s="330"/>
      <c r="QCI452" s="330"/>
      <c r="QCJ452" s="330"/>
      <c r="QCK452" s="330"/>
      <c r="QCL452" s="330"/>
      <c r="QCM452" s="330"/>
      <c r="QCN452" s="330"/>
      <c r="QCO452" s="330"/>
      <c r="QCP452" s="330"/>
      <c r="QCQ452" s="330"/>
      <c r="QCR452" s="330"/>
      <c r="QCS452" s="330"/>
      <c r="QCT452" s="330"/>
      <c r="QCU452" s="330"/>
      <c r="QCV452" s="330"/>
      <c r="QCW452" s="330"/>
      <c r="QCX452" s="330"/>
      <c r="QCY452" s="330"/>
      <c r="QCZ452" s="330"/>
      <c r="QDA452" s="330"/>
      <c r="QDB452" s="330"/>
      <c r="QDC452" s="330"/>
      <c r="QDD452" s="330"/>
      <c r="QDE452" s="330"/>
      <c r="QDF452" s="330"/>
      <c r="QDG452" s="330"/>
      <c r="QDH452" s="330"/>
      <c r="QDI452" s="330"/>
      <c r="QDJ452" s="330"/>
      <c r="QDK452" s="330"/>
      <c r="QDL452" s="330"/>
      <c r="QDM452" s="330"/>
      <c r="QDN452" s="330"/>
      <c r="QDO452" s="330"/>
      <c r="QDP452" s="330"/>
      <c r="QDQ452" s="330"/>
      <c r="QDR452" s="330"/>
      <c r="QDS452" s="330"/>
      <c r="QDT452" s="330"/>
      <c r="QDU452" s="330"/>
      <c r="QDV452" s="330"/>
      <c r="QDW452" s="330"/>
      <c r="QDX452" s="330"/>
      <c r="QDY452" s="330"/>
      <c r="QDZ452" s="330"/>
      <c r="QEA452" s="330"/>
      <c r="QEB452" s="330"/>
      <c r="QEC452" s="330"/>
      <c r="QED452" s="330"/>
      <c r="QEE452" s="330"/>
      <c r="QEF452" s="330"/>
      <c r="QEG452" s="330"/>
      <c r="QEH452" s="330"/>
      <c r="QEI452" s="330"/>
      <c r="QEJ452" s="330"/>
      <c r="QEK452" s="330"/>
      <c r="QEL452" s="330"/>
      <c r="QEM452" s="330"/>
      <c r="QEN452" s="330"/>
      <c r="QEO452" s="330"/>
      <c r="QEP452" s="330"/>
      <c r="QEQ452" s="330"/>
      <c r="QER452" s="330"/>
      <c r="QES452" s="330"/>
      <c r="QET452" s="330"/>
      <c r="QEU452" s="330"/>
      <c r="QEV452" s="330"/>
      <c r="QEW452" s="330"/>
      <c r="QEX452" s="330"/>
      <c r="QEY452" s="330"/>
      <c r="QEZ452" s="330"/>
      <c r="QFA452" s="330"/>
      <c r="QFB452" s="330"/>
      <c r="QFC452" s="330"/>
      <c r="QFD452" s="330"/>
      <c r="QFE452" s="330"/>
      <c r="QFF452" s="330"/>
      <c r="QFG452" s="330"/>
      <c r="QFH452" s="330"/>
      <c r="QFI452" s="330"/>
      <c r="QFJ452" s="330"/>
      <c r="QFK452" s="330"/>
      <c r="QFL452" s="330"/>
      <c r="QFM452" s="330"/>
      <c r="QFN452" s="330"/>
      <c r="QFO452" s="330"/>
      <c r="QFP452" s="330"/>
      <c r="QFQ452" s="330"/>
      <c r="QFR452" s="330"/>
      <c r="QFS452" s="330"/>
      <c r="QFT452" s="330"/>
      <c r="QFU452" s="330"/>
      <c r="QFV452" s="330"/>
      <c r="QFW452" s="330"/>
      <c r="QFX452" s="330"/>
      <c r="QFY452" s="330"/>
      <c r="QFZ452" s="330"/>
      <c r="QGA452" s="330"/>
      <c r="QGB452" s="330"/>
      <c r="QGC452" s="330"/>
      <c r="QGD452" s="330"/>
      <c r="QGE452" s="330"/>
      <c r="QGF452" s="330"/>
      <c r="QGG452" s="330"/>
      <c r="QGH452" s="330"/>
      <c r="QGI452" s="330"/>
      <c r="QGJ452" s="330"/>
      <c r="QGK452" s="330"/>
      <c r="QGL452" s="330"/>
      <c r="QGM452" s="330"/>
      <c r="QGN452" s="330"/>
      <c r="QGO452" s="330"/>
      <c r="QGP452" s="330"/>
      <c r="QGQ452" s="330"/>
      <c r="QGR452" s="330"/>
      <c r="QGS452" s="330"/>
      <c r="QGT452" s="330"/>
      <c r="QGU452" s="330"/>
      <c r="QGV452" s="330"/>
      <c r="QGW452" s="330"/>
      <c r="QGX452" s="330"/>
      <c r="QGY452" s="330"/>
      <c r="QGZ452" s="330"/>
      <c r="QHA452" s="330"/>
      <c r="QHB452" s="330"/>
      <c r="QHC452" s="330"/>
      <c r="QHD452" s="330"/>
      <c r="QHE452" s="330"/>
      <c r="QHF452" s="330"/>
      <c r="QHG452" s="330"/>
      <c r="QHH452" s="330"/>
      <c r="QHI452" s="330"/>
      <c r="QHJ452" s="330"/>
      <c r="QHK452" s="330"/>
      <c r="QHL452" s="330"/>
      <c r="QHM452" s="330"/>
      <c r="QHN452" s="330"/>
      <c r="QHO452" s="330"/>
      <c r="QHP452" s="330"/>
      <c r="QHQ452" s="330"/>
      <c r="QHR452" s="330"/>
      <c r="QHS452" s="330"/>
      <c r="QHT452" s="330"/>
      <c r="QHU452" s="330"/>
      <c r="QHV452" s="330"/>
      <c r="QHW452" s="330"/>
      <c r="QHX452" s="330"/>
      <c r="QHY452" s="330"/>
      <c r="QHZ452" s="330"/>
      <c r="QIA452" s="330"/>
      <c r="QIB452" s="330"/>
      <c r="QIC452" s="330"/>
      <c r="QID452" s="330"/>
      <c r="QIE452" s="330"/>
      <c r="QIF452" s="330"/>
      <c r="QIG452" s="330"/>
      <c r="QIH452" s="330"/>
      <c r="QII452" s="330"/>
      <c r="QIJ452" s="330"/>
      <c r="QIK452" s="330"/>
      <c r="QIL452" s="330"/>
      <c r="QIM452" s="330"/>
      <c r="QIN452" s="330"/>
      <c r="QIO452" s="330"/>
      <c r="QIP452" s="330"/>
      <c r="QIQ452" s="330"/>
      <c r="QIR452" s="330"/>
      <c r="QIS452" s="330"/>
      <c r="QIT452" s="330"/>
      <c r="QIU452" s="330"/>
      <c r="QIV452" s="330"/>
      <c r="QIW452" s="330"/>
      <c r="QIX452" s="330"/>
      <c r="QIY452" s="330"/>
      <c r="QIZ452" s="330"/>
      <c r="QJA452" s="330"/>
      <c r="QJB452" s="330"/>
      <c r="QJC452" s="330"/>
      <c r="QJD452" s="330"/>
      <c r="QJE452" s="330"/>
      <c r="QJF452" s="330"/>
      <c r="QJG452" s="330"/>
      <c r="QJH452" s="330"/>
      <c r="QJI452" s="330"/>
      <c r="QJJ452" s="330"/>
      <c r="QJK452" s="330"/>
      <c r="QJL452" s="330"/>
      <c r="QJM452" s="330"/>
      <c r="QJN452" s="330"/>
      <c r="QJO452" s="330"/>
      <c r="QJP452" s="330"/>
      <c r="QJQ452" s="330"/>
      <c r="QJR452" s="330"/>
      <c r="QJS452" s="330"/>
      <c r="QJT452" s="330"/>
      <c r="QJU452" s="330"/>
      <c r="QJV452" s="330"/>
      <c r="QJW452" s="330"/>
      <c r="QJX452" s="330"/>
      <c r="QJY452" s="330"/>
      <c r="QJZ452" s="330"/>
      <c r="QKA452" s="330"/>
      <c r="QKB452" s="330"/>
      <c r="QKC452" s="330"/>
      <c r="QKD452" s="330"/>
      <c r="QKE452" s="330"/>
      <c r="QKF452" s="330"/>
      <c r="QKG452" s="330"/>
      <c r="QKH452" s="330"/>
      <c r="QKI452" s="330"/>
      <c r="QKJ452" s="330"/>
      <c r="QKK452" s="330"/>
      <c r="QKL452" s="330"/>
      <c r="QKM452" s="330"/>
      <c r="QKN452" s="330"/>
      <c r="QKO452" s="330"/>
      <c r="QKP452" s="330"/>
      <c r="QKQ452" s="330"/>
      <c r="QKR452" s="330"/>
      <c r="QKS452" s="330"/>
      <c r="QKT452" s="330"/>
      <c r="QKU452" s="330"/>
      <c r="QKV452" s="330"/>
      <c r="QKW452" s="330"/>
      <c r="QKX452" s="330"/>
      <c r="QKY452" s="330"/>
      <c r="QKZ452" s="330"/>
      <c r="QLA452" s="330"/>
      <c r="QLB452" s="330"/>
      <c r="QLC452" s="330"/>
      <c r="QLD452" s="330"/>
      <c r="QLE452" s="330"/>
      <c r="QLF452" s="330"/>
      <c r="QLG452" s="330"/>
      <c r="QLH452" s="330"/>
      <c r="QLI452" s="330"/>
      <c r="QLJ452" s="330"/>
      <c r="QLK452" s="330"/>
      <c r="QLL452" s="330"/>
      <c r="QLM452" s="330"/>
      <c r="QLN452" s="330"/>
      <c r="QLO452" s="330"/>
      <c r="QLP452" s="330"/>
      <c r="QLQ452" s="330"/>
      <c r="QLR452" s="330"/>
      <c r="QLS452" s="330"/>
      <c r="QLT452" s="330"/>
      <c r="QLU452" s="330"/>
      <c r="QLV452" s="330"/>
      <c r="QLW452" s="330"/>
      <c r="QLX452" s="330"/>
      <c r="QLY452" s="330"/>
      <c r="QLZ452" s="330"/>
      <c r="QMA452" s="330"/>
      <c r="QMB452" s="330"/>
      <c r="QMC452" s="330"/>
      <c r="QMD452" s="330"/>
      <c r="QME452" s="330"/>
      <c r="QMF452" s="330"/>
      <c r="QMG452" s="330"/>
      <c r="QMH452" s="330"/>
      <c r="QMI452" s="330"/>
      <c r="QMJ452" s="330"/>
      <c r="QMK452" s="330"/>
      <c r="QML452" s="330"/>
      <c r="QMM452" s="330"/>
      <c r="QMN452" s="330"/>
      <c r="QMO452" s="330"/>
      <c r="QMP452" s="330"/>
      <c r="QMQ452" s="330"/>
      <c r="QMR452" s="330"/>
      <c r="QMS452" s="330"/>
      <c r="QMT452" s="330"/>
      <c r="QMU452" s="330"/>
      <c r="QMV452" s="330"/>
      <c r="QMW452" s="330"/>
      <c r="QMX452" s="330"/>
      <c r="QMY452" s="330"/>
      <c r="QMZ452" s="330"/>
      <c r="QNA452" s="330"/>
      <c r="QNB452" s="330"/>
      <c r="QNC452" s="330"/>
      <c r="QND452" s="330"/>
      <c r="QNE452" s="330"/>
      <c r="QNF452" s="330"/>
      <c r="QNG452" s="330"/>
      <c r="QNH452" s="330"/>
      <c r="QNI452" s="330"/>
      <c r="QNJ452" s="330"/>
      <c r="QNK452" s="330"/>
      <c r="QNL452" s="330"/>
      <c r="QNM452" s="330"/>
      <c r="QNN452" s="330"/>
      <c r="QNO452" s="330"/>
      <c r="QNP452" s="330"/>
      <c r="QNQ452" s="330"/>
      <c r="QNR452" s="330"/>
      <c r="QNS452" s="330"/>
      <c r="QNT452" s="330"/>
      <c r="QNU452" s="330"/>
      <c r="QNV452" s="330"/>
      <c r="QNW452" s="330"/>
      <c r="QNX452" s="330"/>
      <c r="QNY452" s="330"/>
      <c r="QNZ452" s="330"/>
      <c r="QOA452" s="330"/>
      <c r="QOB452" s="330"/>
      <c r="QOC452" s="330"/>
      <c r="QOD452" s="330"/>
      <c r="QOE452" s="330"/>
      <c r="QOF452" s="330"/>
      <c r="QOG452" s="330"/>
      <c r="QOH452" s="330"/>
      <c r="QOI452" s="330"/>
      <c r="QOJ452" s="330"/>
      <c r="QOK452" s="330"/>
      <c r="QOL452" s="330"/>
      <c r="QOM452" s="330"/>
      <c r="QON452" s="330"/>
      <c r="QOO452" s="330"/>
      <c r="QOP452" s="330"/>
      <c r="QOQ452" s="330"/>
      <c r="QOR452" s="330"/>
      <c r="QOS452" s="330"/>
      <c r="QOT452" s="330"/>
      <c r="QOU452" s="330"/>
      <c r="QOV452" s="330"/>
      <c r="QOW452" s="330"/>
      <c r="QOX452" s="330"/>
      <c r="QOY452" s="330"/>
      <c r="QOZ452" s="330"/>
      <c r="QPA452" s="330"/>
      <c r="QPB452" s="330"/>
      <c r="QPC452" s="330"/>
      <c r="QPD452" s="330"/>
      <c r="QPE452" s="330"/>
      <c r="QPF452" s="330"/>
      <c r="QPG452" s="330"/>
      <c r="QPH452" s="330"/>
      <c r="QPI452" s="330"/>
      <c r="QPJ452" s="330"/>
      <c r="QPK452" s="330"/>
      <c r="QPL452" s="330"/>
      <c r="QPM452" s="330"/>
      <c r="QPN452" s="330"/>
      <c r="QPO452" s="330"/>
      <c r="QPP452" s="330"/>
      <c r="QPQ452" s="330"/>
      <c r="QPR452" s="330"/>
      <c r="QPS452" s="330"/>
      <c r="QPT452" s="330"/>
      <c r="QPU452" s="330"/>
      <c r="QPV452" s="330"/>
      <c r="QPW452" s="330"/>
      <c r="QPX452" s="330"/>
      <c r="QPY452" s="330"/>
      <c r="QPZ452" s="330"/>
      <c r="QQA452" s="330"/>
      <c r="QQB452" s="330"/>
      <c r="QQC452" s="330"/>
      <c r="QQD452" s="330"/>
      <c r="QQE452" s="330"/>
      <c r="QQF452" s="330"/>
      <c r="QQG452" s="330"/>
      <c r="QQH452" s="330"/>
      <c r="QQI452" s="330"/>
      <c r="QQJ452" s="330"/>
      <c r="QQK452" s="330"/>
      <c r="QQL452" s="330"/>
      <c r="QQM452" s="330"/>
      <c r="QQN452" s="330"/>
      <c r="QQO452" s="330"/>
      <c r="QQP452" s="330"/>
      <c r="QQQ452" s="330"/>
      <c r="QQR452" s="330"/>
      <c r="QQS452" s="330"/>
      <c r="QQT452" s="330"/>
      <c r="QQU452" s="330"/>
      <c r="QQV452" s="330"/>
      <c r="QQW452" s="330"/>
      <c r="QQX452" s="330"/>
      <c r="QQY452" s="330"/>
      <c r="QQZ452" s="330"/>
      <c r="QRA452" s="330"/>
      <c r="QRB452" s="330"/>
      <c r="QRC452" s="330"/>
      <c r="QRD452" s="330"/>
      <c r="QRE452" s="330"/>
      <c r="QRF452" s="330"/>
      <c r="QRG452" s="330"/>
      <c r="QRH452" s="330"/>
      <c r="QRI452" s="330"/>
      <c r="QRJ452" s="330"/>
      <c r="QRK452" s="330"/>
      <c r="QRL452" s="330"/>
      <c r="QRM452" s="330"/>
      <c r="QRN452" s="330"/>
      <c r="QRO452" s="330"/>
      <c r="QRP452" s="330"/>
      <c r="QRQ452" s="330"/>
      <c r="QRR452" s="330"/>
      <c r="QRS452" s="330"/>
      <c r="QRT452" s="330"/>
      <c r="QRU452" s="330"/>
      <c r="QRV452" s="330"/>
      <c r="QRW452" s="330"/>
      <c r="QRX452" s="330"/>
      <c r="QRY452" s="330"/>
      <c r="QRZ452" s="330"/>
      <c r="QSA452" s="330"/>
      <c r="QSB452" s="330"/>
      <c r="QSC452" s="330"/>
      <c r="QSD452" s="330"/>
      <c r="QSE452" s="330"/>
      <c r="QSF452" s="330"/>
      <c r="QSG452" s="330"/>
      <c r="QSH452" s="330"/>
      <c r="QSI452" s="330"/>
      <c r="QSJ452" s="330"/>
      <c r="QSK452" s="330"/>
      <c r="QSL452" s="330"/>
      <c r="QSM452" s="330"/>
      <c r="QSN452" s="330"/>
      <c r="QSO452" s="330"/>
      <c r="QSP452" s="330"/>
      <c r="QSQ452" s="330"/>
      <c r="QSR452" s="330"/>
      <c r="QSS452" s="330"/>
      <c r="QST452" s="330"/>
      <c r="QSU452" s="330"/>
      <c r="QSV452" s="330"/>
      <c r="QSW452" s="330"/>
      <c r="QSX452" s="330"/>
      <c r="QSY452" s="330"/>
      <c r="QSZ452" s="330"/>
      <c r="QTA452" s="330"/>
      <c r="QTB452" s="330"/>
      <c r="QTC452" s="330"/>
      <c r="QTD452" s="330"/>
      <c r="QTE452" s="330"/>
      <c r="QTF452" s="330"/>
      <c r="QTG452" s="330"/>
      <c r="QTH452" s="330"/>
      <c r="QTI452" s="330"/>
      <c r="QTJ452" s="330"/>
      <c r="QTK452" s="330"/>
      <c r="QTL452" s="330"/>
      <c r="QTM452" s="330"/>
      <c r="QTN452" s="330"/>
      <c r="QTO452" s="330"/>
      <c r="QTP452" s="330"/>
      <c r="QTQ452" s="330"/>
      <c r="QTR452" s="330"/>
      <c r="QTS452" s="330"/>
      <c r="QTT452" s="330"/>
      <c r="QTU452" s="330"/>
      <c r="QTV452" s="330"/>
      <c r="QTW452" s="330"/>
      <c r="QTX452" s="330"/>
      <c r="QTY452" s="330"/>
      <c r="QTZ452" s="330"/>
      <c r="QUA452" s="330"/>
      <c r="QUB452" s="330"/>
      <c r="QUC452" s="330"/>
      <c r="QUD452" s="330"/>
      <c r="QUE452" s="330"/>
      <c r="QUF452" s="330"/>
      <c r="QUG452" s="330"/>
      <c r="QUH452" s="330"/>
      <c r="QUI452" s="330"/>
      <c r="QUJ452" s="330"/>
      <c r="QUK452" s="330"/>
      <c r="QUL452" s="330"/>
      <c r="QUM452" s="330"/>
      <c r="QUN452" s="330"/>
      <c r="QUO452" s="330"/>
      <c r="QUP452" s="330"/>
      <c r="QUQ452" s="330"/>
      <c r="QUR452" s="330"/>
      <c r="QUS452" s="330"/>
      <c r="QUT452" s="330"/>
      <c r="QUU452" s="330"/>
      <c r="QUV452" s="330"/>
      <c r="QUW452" s="330"/>
      <c r="QUX452" s="330"/>
      <c r="QUY452" s="330"/>
      <c r="QUZ452" s="330"/>
      <c r="QVA452" s="330"/>
      <c r="QVB452" s="330"/>
      <c r="QVC452" s="330"/>
      <c r="QVD452" s="330"/>
      <c r="QVE452" s="330"/>
      <c r="QVF452" s="330"/>
      <c r="QVG452" s="330"/>
      <c r="QVH452" s="330"/>
      <c r="QVI452" s="330"/>
      <c r="QVJ452" s="330"/>
      <c r="QVK452" s="330"/>
      <c r="QVL452" s="330"/>
      <c r="QVM452" s="330"/>
      <c r="QVN452" s="330"/>
      <c r="QVO452" s="330"/>
      <c r="QVP452" s="330"/>
      <c r="QVQ452" s="330"/>
      <c r="QVR452" s="330"/>
      <c r="QVS452" s="330"/>
      <c r="QVT452" s="330"/>
      <c r="QVU452" s="330"/>
      <c r="QVV452" s="330"/>
      <c r="QVW452" s="330"/>
      <c r="QVX452" s="330"/>
      <c r="QVY452" s="330"/>
      <c r="QVZ452" s="330"/>
      <c r="QWA452" s="330"/>
      <c r="QWB452" s="330"/>
      <c r="QWC452" s="330"/>
      <c r="QWD452" s="330"/>
      <c r="QWE452" s="330"/>
      <c r="QWF452" s="330"/>
      <c r="QWG452" s="330"/>
      <c r="QWH452" s="330"/>
      <c r="QWI452" s="330"/>
      <c r="QWJ452" s="330"/>
      <c r="QWK452" s="330"/>
      <c r="QWL452" s="330"/>
      <c r="QWM452" s="330"/>
      <c r="QWN452" s="330"/>
      <c r="QWO452" s="330"/>
      <c r="QWP452" s="330"/>
      <c r="QWQ452" s="330"/>
      <c r="QWR452" s="330"/>
      <c r="QWS452" s="330"/>
      <c r="QWT452" s="330"/>
      <c r="QWU452" s="330"/>
      <c r="QWV452" s="330"/>
      <c r="QWW452" s="330"/>
      <c r="QWX452" s="330"/>
      <c r="QWY452" s="330"/>
      <c r="QWZ452" s="330"/>
      <c r="QXA452" s="330"/>
      <c r="QXB452" s="330"/>
      <c r="QXC452" s="330"/>
      <c r="QXD452" s="330"/>
      <c r="QXE452" s="330"/>
      <c r="QXF452" s="330"/>
      <c r="QXG452" s="330"/>
      <c r="QXH452" s="330"/>
      <c r="QXI452" s="330"/>
      <c r="QXJ452" s="330"/>
      <c r="QXK452" s="330"/>
      <c r="QXL452" s="330"/>
      <c r="QXM452" s="330"/>
      <c r="QXN452" s="330"/>
      <c r="QXO452" s="330"/>
      <c r="QXP452" s="330"/>
      <c r="QXQ452" s="330"/>
      <c r="QXR452" s="330"/>
      <c r="QXS452" s="330"/>
      <c r="QXT452" s="330"/>
      <c r="QXU452" s="330"/>
      <c r="QXV452" s="330"/>
      <c r="QXW452" s="330"/>
      <c r="QXX452" s="330"/>
      <c r="QXY452" s="330"/>
      <c r="QXZ452" s="330"/>
      <c r="QYA452" s="330"/>
      <c r="QYB452" s="330"/>
      <c r="QYC452" s="330"/>
      <c r="QYD452" s="330"/>
      <c r="QYE452" s="330"/>
      <c r="QYF452" s="330"/>
      <c r="QYG452" s="330"/>
      <c r="QYH452" s="330"/>
      <c r="QYI452" s="330"/>
      <c r="QYJ452" s="330"/>
      <c r="QYK452" s="330"/>
      <c r="QYL452" s="330"/>
      <c r="QYM452" s="330"/>
      <c r="QYN452" s="330"/>
      <c r="QYO452" s="330"/>
      <c r="QYP452" s="330"/>
      <c r="QYQ452" s="330"/>
      <c r="QYR452" s="330"/>
      <c r="QYS452" s="330"/>
      <c r="QYT452" s="330"/>
      <c r="QYU452" s="330"/>
      <c r="QYV452" s="330"/>
      <c r="QYW452" s="330"/>
      <c r="QYX452" s="330"/>
      <c r="QYY452" s="330"/>
      <c r="QYZ452" s="330"/>
      <c r="QZA452" s="330"/>
      <c r="QZB452" s="330"/>
      <c r="QZC452" s="330"/>
      <c r="QZD452" s="330"/>
      <c r="QZE452" s="330"/>
      <c r="QZF452" s="330"/>
      <c r="QZG452" s="330"/>
      <c r="QZH452" s="330"/>
      <c r="QZI452" s="330"/>
      <c r="QZJ452" s="330"/>
      <c r="QZK452" s="330"/>
      <c r="QZL452" s="330"/>
      <c r="QZM452" s="330"/>
      <c r="QZN452" s="330"/>
      <c r="QZO452" s="330"/>
      <c r="QZP452" s="330"/>
      <c r="QZQ452" s="330"/>
      <c r="QZR452" s="330"/>
      <c r="QZS452" s="330"/>
      <c r="QZT452" s="330"/>
      <c r="QZU452" s="330"/>
      <c r="QZV452" s="330"/>
      <c r="QZW452" s="330"/>
      <c r="QZX452" s="330"/>
      <c r="QZY452" s="330"/>
      <c r="QZZ452" s="330"/>
      <c r="RAA452" s="330"/>
      <c r="RAB452" s="330"/>
      <c r="RAC452" s="330"/>
      <c r="RAD452" s="330"/>
      <c r="RAE452" s="330"/>
      <c r="RAF452" s="330"/>
      <c r="RAG452" s="330"/>
      <c r="RAH452" s="330"/>
      <c r="RAI452" s="330"/>
      <c r="RAJ452" s="330"/>
      <c r="RAK452" s="330"/>
      <c r="RAL452" s="330"/>
      <c r="RAM452" s="330"/>
      <c r="RAN452" s="330"/>
      <c r="RAO452" s="330"/>
      <c r="RAP452" s="330"/>
      <c r="RAQ452" s="330"/>
      <c r="RAR452" s="330"/>
      <c r="RAS452" s="330"/>
      <c r="RAT452" s="330"/>
      <c r="RAU452" s="330"/>
      <c r="RAV452" s="330"/>
      <c r="RAW452" s="330"/>
      <c r="RAX452" s="330"/>
      <c r="RAY452" s="330"/>
      <c r="RAZ452" s="330"/>
      <c r="RBA452" s="330"/>
      <c r="RBB452" s="330"/>
      <c r="RBC452" s="330"/>
      <c r="RBD452" s="330"/>
      <c r="RBE452" s="330"/>
      <c r="RBF452" s="330"/>
      <c r="RBG452" s="330"/>
      <c r="RBH452" s="330"/>
      <c r="RBI452" s="330"/>
      <c r="RBJ452" s="330"/>
      <c r="RBK452" s="330"/>
      <c r="RBL452" s="330"/>
      <c r="RBM452" s="330"/>
      <c r="RBN452" s="330"/>
      <c r="RBO452" s="330"/>
      <c r="RBP452" s="330"/>
      <c r="RBQ452" s="330"/>
      <c r="RBR452" s="330"/>
      <c r="RBS452" s="330"/>
      <c r="RBT452" s="330"/>
      <c r="RBU452" s="330"/>
      <c r="RBV452" s="330"/>
      <c r="RBW452" s="330"/>
      <c r="RBX452" s="330"/>
      <c r="RBY452" s="330"/>
      <c r="RBZ452" s="330"/>
      <c r="RCA452" s="330"/>
      <c r="RCB452" s="330"/>
      <c r="RCC452" s="330"/>
      <c r="RCD452" s="330"/>
      <c r="RCE452" s="330"/>
      <c r="RCF452" s="330"/>
      <c r="RCG452" s="330"/>
      <c r="RCH452" s="330"/>
      <c r="RCI452" s="330"/>
      <c r="RCJ452" s="330"/>
      <c r="RCK452" s="330"/>
      <c r="RCL452" s="330"/>
      <c r="RCM452" s="330"/>
      <c r="RCN452" s="330"/>
      <c r="RCO452" s="330"/>
      <c r="RCP452" s="330"/>
      <c r="RCQ452" s="330"/>
      <c r="RCR452" s="330"/>
      <c r="RCS452" s="330"/>
      <c r="RCT452" s="330"/>
      <c r="RCU452" s="330"/>
      <c r="RCV452" s="330"/>
      <c r="RCW452" s="330"/>
      <c r="RCX452" s="330"/>
      <c r="RCY452" s="330"/>
      <c r="RCZ452" s="330"/>
      <c r="RDA452" s="330"/>
      <c r="RDB452" s="330"/>
      <c r="RDC452" s="330"/>
      <c r="RDD452" s="330"/>
      <c r="RDE452" s="330"/>
      <c r="RDF452" s="330"/>
      <c r="RDG452" s="330"/>
      <c r="RDH452" s="330"/>
      <c r="RDI452" s="330"/>
      <c r="RDJ452" s="330"/>
      <c r="RDK452" s="330"/>
      <c r="RDL452" s="330"/>
      <c r="RDM452" s="330"/>
      <c r="RDN452" s="330"/>
      <c r="RDO452" s="330"/>
      <c r="RDP452" s="330"/>
      <c r="RDQ452" s="330"/>
      <c r="RDR452" s="330"/>
      <c r="RDS452" s="330"/>
      <c r="RDT452" s="330"/>
      <c r="RDU452" s="330"/>
      <c r="RDV452" s="330"/>
      <c r="RDW452" s="330"/>
      <c r="RDX452" s="330"/>
      <c r="RDY452" s="330"/>
      <c r="RDZ452" s="330"/>
      <c r="REA452" s="330"/>
      <c r="REB452" s="330"/>
      <c r="REC452" s="330"/>
      <c r="RED452" s="330"/>
      <c r="REE452" s="330"/>
      <c r="REF452" s="330"/>
      <c r="REG452" s="330"/>
      <c r="REH452" s="330"/>
      <c r="REI452" s="330"/>
      <c r="REJ452" s="330"/>
      <c r="REK452" s="330"/>
      <c r="REL452" s="330"/>
      <c r="REM452" s="330"/>
      <c r="REN452" s="330"/>
      <c r="REO452" s="330"/>
      <c r="REP452" s="330"/>
      <c r="REQ452" s="330"/>
      <c r="RER452" s="330"/>
      <c r="RES452" s="330"/>
      <c r="RET452" s="330"/>
      <c r="REU452" s="330"/>
      <c r="REV452" s="330"/>
      <c r="REW452" s="330"/>
      <c r="REX452" s="330"/>
      <c r="REY452" s="330"/>
      <c r="REZ452" s="330"/>
      <c r="RFA452" s="330"/>
      <c r="RFB452" s="330"/>
      <c r="RFC452" s="330"/>
      <c r="RFD452" s="330"/>
      <c r="RFE452" s="330"/>
      <c r="RFF452" s="330"/>
      <c r="RFG452" s="330"/>
      <c r="RFH452" s="330"/>
      <c r="RFI452" s="330"/>
      <c r="RFJ452" s="330"/>
      <c r="RFK452" s="330"/>
      <c r="RFL452" s="330"/>
      <c r="RFM452" s="330"/>
      <c r="RFN452" s="330"/>
      <c r="RFO452" s="330"/>
      <c r="RFP452" s="330"/>
      <c r="RFQ452" s="330"/>
      <c r="RFR452" s="330"/>
      <c r="RFS452" s="330"/>
      <c r="RFT452" s="330"/>
      <c r="RFU452" s="330"/>
      <c r="RFV452" s="330"/>
      <c r="RFW452" s="330"/>
      <c r="RFX452" s="330"/>
      <c r="RFY452" s="330"/>
      <c r="RFZ452" s="330"/>
      <c r="RGA452" s="330"/>
      <c r="RGB452" s="330"/>
      <c r="RGC452" s="330"/>
      <c r="RGD452" s="330"/>
      <c r="RGE452" s="330"/>
      <c r="RGF452" s="330"/>
      <c r="RGG452" s="330"/>
      <c r="RGH452" s="330"/>
      <c r="RGI452" s="330"/>
      <c r="RGJ452" s="330"/>
      <c r="RGK452" s="330"/>
      <c r="RGL452" s="330"/>
      <c r="RGM452" s="330"/>
      <c r="RGN452" s="330"/>
      <c r="RGO452" s="330"/>
      <c r="RGP452" s="330"/>
      <c r="RGQ452" s="330"/>
      <c r="RGR452" s="330"/>
      <c r="RGS452" s="330"/>
      <c r="RGT452" s="330"/>
      <c r="RGU452" s="330"/>
      <c r="RGV452" s="330"/>
      <c r="RGW452" s="330"/>
      <c r="RGX452" s="330"/>
      <c r="RGY452" s="330"/>
      <c r="RGZ452" s="330"/>
      <c r="RHA452" s="330"/>
      <c r="RHB452" s="330"/>
      <c r="RHC452" s="330"/>
      <c r="RHD452" s="330"/>
      <c r="RHE452" s="330"/>
      <c r="RHF452" s="330"/>
      <c r="RHG452" s="330"/>
      <c r="RHH452" s="330"/>
      <c r="RHI452" s="330"/>
      <c r="RHJ452" s="330"/>
      <c r="RHK452" s="330"/>
      <c r="RHL452" s="330"/>
      <c r="RHM452" s="330"/>
      <c r="RHN452" s="330"/>
      <c r="RHO452" s="330"/>
      <c r="RHP452" s="330"/>
      <c r="RHQ452" s="330"/>
      <c r="RHR452" s="330"/>
      <c r="RHS452" s="330"/>
      <c r="RHT452" s="330"/>
      <c r="RHU452" s="330"/>
      <c r="RHV452" s="330"/>
      <c r="RHW452" s="330"/>
      <c r="RHX452" s="330"/>
      <c r="RHY452" s="330"/>
      <c r="RHZ452" s="330"/>
      <c r="RIA452" s="330"/>
      <c r="RIB452" s="330"/>
      <c r="RIC452" s="330"/>
      <c r="RID452" s="330"/>
      <c r="RIE452" s="330"/>
      <c r="RIF452" s="330"/>
      <c r="RIG452" s="330"/>
      <c r="RIH452" s="330"/>
      <c r="RII452" s="330"/>
      <c r="RIJ452" s="330"/>
      <c r="RIK452" s="330"/>
      <c r="RIL452" s="330"/>
      <c r="RIM452" s="330"/>
      <c r="RIN452" s="330"/>
      <c r="RIO452" s="330"/>
      <c r="RIP452" s="330"/>
      <c r="RIQ452" s="330"/>
      <c r="RIR452" s="330"/>
      <c r="RIS452" s="330"/>
      <c r="RIT452" s="330"/>
      <c r="RIU452" s="330"/>
      <c r="RIV452" s="330"/>
      <c r="RIW452" s="330"/>
      <c r="RIX452" s="330"/>
      <c r="RIY452" s="330"/>
      <c r="RIZ452" s="330"/>
      <c r="RJA452" s="330"/>
      <c r="RJB452" s="330"/>
      <c r="RJC452" s="330"/>
      <c r="RJD452" s="330"/>
      <c r="RJE452" s="330"/>
      <c r="RJF452" s="330"/>
      <c r="RJG452" s="330"/>
      <c r="RJH452" s="330"/>
      <c r="RJI452" s="330"/>
      <c r="RJJ452" s="330"/>
      <c r="RJK452" s="330"/>
      <c r="RJL452" s="330"/>
      <c r="RJM452" s="330"/>
      <c r="RJN452" s="330"/>
      <c r="RJO452" s="330"/>
      <c r="RJP452" s="330"/>
      <c r="RJQ452" s="330"/>
      <c r="RJR452" s="330"/>
      <c r="RJS452" s="330"/>
      <c r="RJT452" s="330"/>
      <c r="RJU452" s="330"/>
      <c r="RJV452" s="330"/>
      <c r="RJW452" s="330"/>
      <c r="RJX452" s="330"/>
      <c r="RJY452" s="330"/>
      <c r="RJZ452" s="330"/>
      <c r="RKA452" s="330"/>
      <c r="RKB452" s="330"/>
      <c r="RKC452" s="330"/>
      <c r="RKD452" s="330"/>
      <c r="RKE452" s="330"/>
      <c r="RKF452" s="330"/>
      <c r="RKG452" s="330"/>
      <c r="RKH452" s="330"/>
      <c r="RKI452" s="330"/>
      <c r="RKJ452" s="330"/>
      <c r="RKK452" s="330"/>
      <c r="RKL452" s="330"/>
      <c r="RKM452" s="330"/>
      <c r="RKN452" s="330"/>
      <c r="RKO452" s="330"/>
      <c r="RKP452" s="330"/>
      <c r="RKQ452" s="330"/>
      <c r="RKR452" s="330"/>
      <c r="RKS452" s="330"/>
      <c r="RKT452" s="330"/>
      <c r="RKU452" s="330"/>
      <c r="RKV452" s="330"/>
      <c r="RKW452" s="330"/>
      <c r="RKX452" s="330"/>
      <c r="RKY452" s="330"/>
      <c r="RKZ452" s="330"/>
      <c r="RLA452" s="330"/>
      <c r="RLB452" s="330"/>
      <c r="RLC452" s="330"/>
      <c r="RLD452" s="330"/>
      <c r="RLE452" s="330"/>
      <c r="RLF452" s="330"/>
      <c r="RLG452" s="330"/>
      <c r="RLH452" s="330"/>
      <c r="RLI452" s="330"/>
      <c r="RLJ452" s="330"/>
      <c r="RLK452" s="330"/>
      <c r="RLL452" s="330"/>
      <c r="RLM452" s="330"/>
      <c r="RLN452" s="330"/>
      <c r="RLO452" s="330"/>
      <c r="RLP452" s="330"/>
      <c r="RLQ452" s="330"/>
      <c r="RLR452" s="330"/>
      <c r="RLS452" s="330"/>
      <c r="RLT452" s="330"/>
      <c r="RLU452" s="330"/>
      <c r="RLV452" s="330"/>
      <c r="RLW452" s="330"/>
      <c r="RLX452" s="330"/>
      <c r="RLY452" s="330"/>
      <c r="RLZ452" s="330"/>
      <c r="RMA452" s="330"/>
      <c r="RMB452" s="330"/>
      <c r="RMC452" s="330"/>
      <c r="RMD452" s="330"/>
      <c r="RME452" s="330"/>
      <c r="RMF452" s="330"/>
      <c r="RMG452" s="330"/>
      <c r="RMH452" s="330"/>
      <c r="RMI452" s="330"/>
      <c r="RMJ452" s="330"/>
      <c r="RMK452" s="330"/>
      <c r="RML452" s="330"/>
      <c r="RMM452" s="330"/>
      <c r="RMN452" s="330"/>
      <c r="RMO452" s="330"/>
      <c r="RMP452" s="330"/>
      <c r="RMQ452" s="330"/>
      <c r="RMR452" s="330"/>
      <c r="RMS452" s="330"/>
      <c r="RMT452" s="330"/>
      <c r="RMU452" s="330"/>
      <c r="RMV452" s="330"/>
      <c r="RMW452" s="330"/>
      <c r="RMX452" s="330"/>
      <c r="RMY452" s="330"/>
      <c r="RMZ452" s="330"/>
      <c r="RNA452" s="330"/>
      <c r="RNB452" s="330"/>
      <c r="RNC452" s="330"/>
      <c r="RND452" s="330"/>
      <c r="RNE452" s="330"/>
      <c r="RNF452" s="330"/>
      <c r="RNG452" s="330"/>
      <c r="RNH452" s="330"/>
      <c r="RNI452" s="330"/>
      <c r="RNJ452" s="330"/>
      <c r="RNK452" s="330"/>
      <c r="RNL452" s="330"/>
      <c r="RNM452" s="330"/>
      <c r="RNN452" s="330"/>
      <c r="RNO452" s="330"/>
      <c r="RNP452" s="330"/>
      <c r="RNQ452" s="330"/>
      <c r="RNR452" s="330"/>
      <c r="RNS452" s="330"/>
      <c r="RNT452" s="330"/>
      <c r="RNU452" s="330"/>
      <c r="RNV452" s="330"/>
      <c r="RNW452" s="330"/>
      <c r="RNX452" s="330"/>
      <c r="RNY452" s="330"/>
      <c r="RNZ452" s="330"/>
      <c r="ROA452" s="330"/>
      <c r="ROB452" s="330"/>
      <c r="ROC452" s="330"/>
      <c r="ROD452" s="330"/>
      <c r="ROE452" s="330"/>
      <c r="ROF452" s="330"/>
      <c r="ROG452" s="330"/>
      <c r="ROH452" s="330"/>
      <c r="ROI452" s="330"/>
      <c r="ROJ452" s="330"/>
      <c r="ROK452" s="330"/>
      <c r="ROL452" s="330"/>
      <c r="ROM452" s="330"/>
      <c r="RON452" s="330"/>
      <c r="ROO452" s="330"/>
      <c r="ROP452" s="330"/>
      <c r="ROQ452" s="330"/>
      <c r="ROR452" s="330"/>
      <c r="ROS452" s="330"/>
      <c r="ROT452" s="330"/>
      <c r="ROU452" s="330"/>
      <c r="ROV452" s="330"/>
      <c r="ROW452" s="330"/>
      <c r="ROX452" s="330"/>
      <c r="ROY452" s="330"/>
      <c r="ROZ452" s="330"/>
      <c r="RPA452" s="330"/>
      <c r="RPB452" s="330"/>
      <c r="RPC452" s="330"/>
      <c r="RPD452" s="330"/>
      <c r="RPE452" s="330"/>
      <c r="RPF452" s="330"/>
      <c r="RPG452" s="330"/>
      <c r="RPH452" s="330"/>
      <c r="RPI452" s="330"/>
      <c r="RPJ452" s="330"/>
      <c r="RPK452" s="330"/>
      <c r="RPL452" s="330"/>
      <c r="RPM452" s="330"/>
      <c r="RPN452" s="330"/>
      <c r="RPO452" s="330"/>
      <c r="RPP452" s="330"/>
      <c r="RPQ452" s="330"/>
      <c r="RPR452" s="330"/>
      <c r="RPS452" s="330"/>
      <c r="RPT452" s="330"/>
      <c r="RPU452" s="330"/>
      <c r="RPV452" s="330"/>
      <c r="RPW452" s="330"/>
      <c r="RPX452" s="330"/>
      <c r="RPY452" s="330"/>
      <c r="RPZ452" s="330"/>
      <c r="RQA452" s="330"/>
      <c r="RQB452" s="330"/>
      <c r="RQC452" s="330"/>
      <c r="RQD452" s="330"/>
      <c r="RQE452" s="330"/>
      <c r="RQF452" s="330"/>
      <c r="RQG452" s="330"/>
      <c r="RQH452" s="330"/>
      <c r="RQI452" s="330"/>
      <c r="RQJ452" s="330"/>
      <c r="RQK452" s="330"/>
      <c r="RQL452" s="330"/>
      <c r="RQM452" s="330"/>
      <c r="RQN452" s="330"/>
      <c r="RQO452" s="330"/>
      <c r="RQP452" s="330"/>
      <c r="RQQ452" s="330"/>
      <c r="RQR452" s="330"/>
      <c r="RQS452" s="330"/>
      <c r="RQT452" s="330"/>
      <c r="RQU452" s="330"/>
      <c r="RQV452" s="330"/>
      <c r="RQW452" s="330"/>
      <c r="RQX452" s="330"/>
      <c r="RQY452" s="330"/>
      <c r="RQZ452" s="330"/>
      <c r="RRA452" s="330"/>
      <c r="RRB452" s="330"/>
      <c r="RRC452" s="330"/>
      <c r="RRD452" s="330"/>
      <c r="RRE452" s="330"/>
      <c r="RRF452" s="330"/>
      <c r="RRG452" s="330"/>
      <c r="RRH452" s="330"/>
      <c r="RRI452" s="330"/>
      <c r="RRJ452" s="330"/>
      <c r="RRK452" s="330"/>
      <c r="RRL452" s="330"/>
      <c r="RRM452" s="330"/>
      <c r="RRN452" s="330"/>
      <c r="RRO452" s="330"/>
      <c r="RRP452" s="330"/>
      <c r="RRQ452" s="330"/>
      <c r="RRR452" s="330"/>
      <c r="RRS452" s="330"/>
      <c r="RRT452" s="330"/>
      <c r="RRU452" s="330"/>
      <c r="RRV452" s="330"/>
      <c r="RRW452" s="330"/>
      <c r="RRX452" s="330"/>
      <c r="RRY452" s="330"/>
      <c r="RRZ452" s="330"/>
      <c r="RSA452" s="330"/>
      <c r="RSB452" s="330"/>
      <c r="RSC452" s="330"/>
      <c r="RSD452" s="330"/>
      <c r="RSE452" s="330"/>
      <c r="RSF452" s="330"/>
      <c r="RSG452" s="330"/>
      <c r="RSH452" s="330"/>
      <c r="RSI452" s="330"/>
      <c r="RSJ452" s="330"/>
      <c r="RSK452" s="330"/>
      <c r="RSL452" s="330"/>
      <c r="RSM452" s="330"/>
      <c r="RSN452" s="330"/>
      <c r="RSO452" s="330"/>
      <c r="RSP452" s="330"/>
      <c r="RSQ452" s="330"/>
      <c r="RSR452" s="330"/>
      <c r="RSS452" s="330"/>
      <c r="RST452" s="330"/>
      <c r="RSU452" s="330"/>
      <c r="RSV452" s="330"/>
      <c r="RSW452" s="330"/>
      <c r="RSX452" s="330"/>
      <c r="RSY452" s="330"/>
      <c r="RSZ452" s="330"/>
      <c r="RTA452" s="330"/>
      <c r="RTB452" s="330"/>
      <c r="RTC452" s="330"/>
      <c r="RTD452" s="330"/>
      <c r="RTE452" s="330"/>
      <c r="RTF452" s="330"/>
      <c r="RTG452" s="330"/>
      <c r="RTH452" s="330"/>
      <c r="RTI452" s="330"/>
      <c r="RTJ452" s="330"/>
      <c r="RTK452" s="330"/>
      <c r="RTL452" s="330"/>
      <c r="RTM452" s="330"/>
      <c r="RTN452" s="330"/>
      <c r="RTO452" s="330"/>
      <c r="RTP452" s="330"/>
      <c r="RTQ452" s="330"/>
      <c r="RTR452" s="330"/>
      <c r="RTS452" s="330"/>
      <c r="RTT452" s="330"/>
      <c r="RTU452" s="330"/>
      <c r="RTV452" s="330"/>
      <c r="RTW452" s="330"/>
      <c r="RTX452" s="330"/>
      <c r="RTY452" s="330"/>
      <c r="RTZ452" s="330"/>
      <c r="RUA452" s="330"/>
      <c r="RUB452" s="330"/>
      <c r="RUC452" s="330"/>
      <c r="RUD452" s="330"/>
      <c r="RUE452" s="330"/>
      <c r="RUF452" s="330"/>
      <c r="RUG452" s="330"/>
      <c r="RUH452" s="330"/>
      <c r="RUI452" s="330"/>
      <c r="RUJ452" s="330"/>
      <c r="RUK452" s="330"/>
      <c r="RUL452" s="330"/>
      <c r="RUM452" s="330"/>
      <c r="RUN452" s="330"/>
      <c r="RUO452" s="330"/>
      <c r="RUP452" s="330"/>
      <c r="RUQ452" s="330"/>
      <c r="RUR452" s="330"/>
      <c r="RUS452" s="330"/>
      <c r="RUT452" s="330"/>
      <c r="RUU452" s="330"/>
      <c r="RUV452" s="330"/>
      <c r="RUW452" s="330"/>
      <c r="RUX452" s="330"/>
      <c r="RUY452" s="330"/>
      <c r="RUZ452" s="330"/>
      <c r="RVA452" s="330"/>
      <c r="RVB452" s="330"/>
      <c r="RVC452" s="330"/>
      <c r="RVD452" s="330"/>
      <c r="RVE452" s="330"/>
      <c r="RVF452" s="330"/>
      <c r="RVG452" s="330"/>
      <c r="RVH452" s="330"/>
      <c r="RVI452" s="330"/>
      <c r="RVJ452" s="330"/>
      <c r="RVK452" s="330"/>
      <c r="RVL452" s="330"/>
      <c r="RVM452" s="330"/>
      <c r="RVN452" s="330"/>
      <c r="RVO452" s="330"/>
      <c r="RVP452" s="330"/>
      <c r="RVQ452" s="330"/>
      <c r="RVR452" s="330"/>
      <c r="RVS452" s="330"/>
      <c r="RVT452" s="330"/>
      <c r="RVU452" s="330"/>
      <c r="RVV452" s="330"/>
      <c r="RVW452" s="330"/>
      <c r="RVX452" s="330"/>
      <c r="RVY452" s="330"/>
      <c r="RVZ452" s="330"/>
      <c r="RWA452" s="330"/>
      <c r="RWB452" s="330"/>
      <c r="RWC452" s="330"/>
      <c r="RWD452" s="330"/>
      <c r="RWE452" s="330"/>
      <c r="RWF452" s="330"/>
      <c r="RWG452" s="330"/>
      <c r="RWH452" s="330"/>
      <c r="RWI452" s="330"/>
      <c r="RWJ452" s="330"/>
      <c r="RWK452" s="330"/>
      <c r="RWL452" s="330"/>
      <c r="RWM452" s="330"/>
      <c r="RWN452" s="330"/>
      <c r="RWO452" s="330"/>
      <c r="RWP452" s="330"/>
      <c r="RWQ452" s="330"/>
      <c r="RWR452" s="330"/>
      <c r="RWS452" s="330"/>
      <c r="RWT452" s="330"/>
      <c r="RWU452" s="330"/>
      <c r="RWV452" s="330"/>
      <c r="RWW452" s="330"/>
      <c r="RWX452" s="330"/>
      <c r="RWY452" s="330"/>
      <c r="RWZ452" s="330"/>
      <c r="RXA452" s="330"/>
      <c r="RXB452" s="330"/>
      <c r="RXC452" s="330"/>
      <c r="RXD452" s="330"/>
      <c r="RXE452" s="330"/>
      <c r="RXF452" s="330"/>
      <c r="RXG452" s="330"/>
      <c r="RXH452" s="330"/>
      <c r="RXI452" s="330"/>
      <c r="RXJ452" s="330"/>
      <c r="RXK452" s="330"/>
      <c r="RXL452" s="330"/>
      <c r="RXM452" s="330"/>
      <c r="RXN452" s="330"/>
      <c r="RXO452" s="330"/>
      <c r="RXP452" s="330"/>
      <c r="RXQ452" s="330"/>
      <c r="RXR452" s="330"/>
      <c r="RXS452" s="330"/>
      <c r="RXT452" s="330"/>
      <c r="RXU452" s="330"/>
      <c r="RXV452" s="330"/>
      <c r="RXW452" s="330"/>
      <c r="RXX452" s="330"/>
      <c r="RXY452" s="330"/>
      <c r="RXZ452" s="330"/>
      <c r="RYA452" s="330"/>
      <c r="RYB452" s="330"/>
      <c r="RYC452" s="330"/>
      <c r="RYD452" s="330"/>
      <c r="RYE452" s="330"/>
      <c r="RYF452" s="330"/>
      <c r="RYG452" s="330"/>
      <c r="RYH452" s="330"/>
      <c r="RYI452" s="330"/>
      <c r="RYJ452" s="330"/>
      <c r="RYK452" s="330"/>
      <c r="RYL452" s="330"/>
      <c r="RYM452" s="330"/>
      <c r="RYN452" s="330"/>
      <c r="RYO452" s="330"/>
      <c r="RYP452" s="330"/>
      <c r="RYQ452" s="330"/>
      <c r="RYR452" s="330"/>
      <c r="RYS452" s="330"/>
      <c r="RYT452" s="330"/>
      <c r="RYU452" s="330"/>
      <c r="RYV452" s="330"/>
      <c r="RYW452" s="330"/>
      <c r="RYX452" s="330"/>
      <c r="RYY452" s="330"/>
      <c r="RYZ452" s="330"/>
      <c r="RZA452" s="330"/>
      <c r="RZB452" s="330"/>
      <c r="RZC452" s="330"/>
      <c r="RZD452" s="330"/>
      <c r="RZE452" s="330"/>
      <c r="RZF452" s="330"/>
      <c r="RZG452" s="330"/>
      <c r="RZH452" s="330"/>
      <c r="RZI452" s="330"/>
      <c r="RZJ452" s="330"/>
      <c r="RZK452" s="330"/>
      <c r="RZL452" s="330"/>
      <c r="RZM452" s="330"/>
      <c r="RZN452" s="330"/>
      <c r="RZO452" s="330"/>
      <c r="RZP452" s="330"/>
      <c r="RZQ452" s="330"/>
      <c r="RZR452" s="330"/>
      <c r="RZS452" s="330"/>
      <c r="RZT452" s="330"/>
      <c r="RZU452" s="330"/>
      <c r="RZV452" s="330"/>
      <c r="RZW452" s="330"/>
      <c r="RZX452" s="330"/>
      <c r="RZY452" s="330"/>
      <c r="RZZ452" s="330"/>
      <c r="SAA452" s="330"/>
      <c r="SAB452" s="330"/>
      <c r="SAC452" s="330"/>
      <c r="SAD452" s="330"/>
      <c r="SAE452" s="330"/>
      <c r="SAF452" s="330"/>
      <c r="SAG452" s="330"/>
      <c r="SAH452" s="330"/>
      <c r="SAI452" s="330"/>
      <c r="SAJ452" s="330"/>
      <c r="SAK452" s="330"/>
      <c r="SAL452" s="330"/>
      <c r="SAM452" s="330"/>
      <c r="SAN452" s="330"/>
      <c r="SAO452" s="330"/>
      <c r="SAP452" s="330"/>
      <c r="SAQ452" s="330"/>
      <c r="SAR452" s="330"/>
      <c r="SAS452" s="330"/>
      <c r="SAT452" s="330"/>
      <c r="SAU452" s="330"/>
      <c r="SAV452" s="330"/>
      <c r="SAW452" s="330"/>
      <c r="SAX452" s="330"/>
      <c r="SAY452" s="330"/>
      <c r="SAZ452" s="330"/>
      <c r="SBA452" s="330"/>
      <c r="SBB452" s="330"/>
      <c r="SBC452" s="330"/>
      <c r="SBD452" s="330"/>
      <c r="SBE452" s="330"/>
      <c r="SBF452" s="330"/>
      <c r="SBG452" s="330"/>
      <c r="SBH452" s="330"/>
      <c r="SBI452" s="330"/>
      <c r="SBJ452" s="330"/>
      <c r="SBK452" s="330"/>
      <c r="SBL452" s="330"/>
      <c r="SBM452" s="330"/>
      <c r="SBN452" s="330"/>
      <c r="SBO452" s="330"/>
      <c r="SBP452" s="330"/>
      <c r="SBQ452" s="330"/>
      <c r="SBR452" s="330"/>
      <c r="SBS452" s="330"/>
      <c r="SBT452" s="330"/>
      <c r="SBU452" s="330"/>
      <c r="SBV452" s="330"/>
      <c r="SBW452" s="330"/>
      <c r="SBX452" s="330"/>
      <c r="SBY452" s="330"/>
      <c r="SBZ452" s="330"/>
      <c r="SCA452" s="330"/>
      <c r="SCB452" s="330"/>
      <c r="SCC452" s="330"/>
      <c r="SCD452" s="330"/>
      <c r="SCE452" s="330"/>
      <c r="SCF452" s="330"/>
      <c r="SCG452" s="330"/>
      <c r="SCH452" s="330"/>
      <c r="SCI452" s="330"/>
      <c r="SCJ452" s="330"/>
      <c r="SCK452" s="330"/>
      <c r="SCL452" s="330"/>
      <c r="SCM452" s="330"/>
      <c r="SCN452" s="330"/>
      <c r="SCO452" s="330"/>
      <c r="SCP452" s="330"/>
      <c r="SCQ452" s="330"/>
      <c r="SCR452" s="330"/>
      <c r="SCS452" s="330"/>
      <c r="SCT452" s="330"/>
      <c r="SCU452" s="330"/>
      <c r="SCV452" s="330"/>
      <c r="SCW452" s="330"/>
      <c r="SCX452" s="330"/>
      <c r="SCY452" s="330"/>
      <c r="SCZ452" s="330"/>
      <c r="SDA452" s="330"/>
      <c r="SDB452" s="330"/>
      <c r="SDC452" s="330"/>
      <c r="SDD452" s="330"/>
      <c r="SDE452" s="330"/>
      <c r="SDF452" s="330"/>
      <c r="SDG452" s="330"/>
      <c r="SDH452" s="330"/>
      <c r="SDI452" s="330"/>
      <c r="SDJ452" s="330"/>
      <c r="SDK452" s="330"/>
      <c r="SDL452" s="330"/>
      <c r="SDM452" s="330"/>
      <c r="SDN452" s="330"/>
      <c r="SDO452" s="330"/>
      <c r="SDP452" s="330"/>
      <c r="SDQ452" s="330"/>
      <c r="SDR452" s="330"/>
      <c r="SDS452" s="330"/>
      <c r="SDT452" s="330"/>
      <c r="SDU452" s="330"/>
      <c r="SDV452" s="330"/>
      <c r="SDW452" s="330"/>
      <c r="SDX452" s="330"/>
      <c r="SDY452" s="330"/>
      <c r="SDZ452" s="330"/>
      <c r="SEA452" s="330"/>
      <c r="SEB452" s="330"/>
      <c r="SEC452" s="330"/>
      <c r="SED452" s="330"/>
      <c r="SEE452" s="330"/>
      <c r="SEF452" s="330"/>
      <c r="SEG452" s="330"/>
      <c r="SEH452" s="330"/>
      <c r="SEI452" s="330"/>
      <c r="SEJ452" s="330"/>
      <c r="SEK452" s="330"/>
      <c r="SEL452" s="330"/>
      <c r="SEM452" s="330"/>
      <c r="SEN452" s="330"/>
      <c r="SEO452" s="330"/>
      <c r="SEP452" s="330"/>
      <c r="SEQ452" s="330"/>
      <c r="SER452" s="330"/>
      <c r="SES452" s="330"/>
      <c r="SET452" s="330"/>
      <c r="SEU452" s="330"/>
      <c r="SEV452" s="330"/>
      <c r="SEW452" s="330"/>
      <c r="SEX452" s="330"/>
      <c r="SEY452" s="330"/>
      <c r="SEZ452" s="330"/>
      <c r="SFA452" s="330"/>
      <c r="SFB452" s="330"/>
      <c r="SFC452" s="330"/>
      <c r="SFD452" s="330"/>
      <c r="SFE452" s="330"/>
      <c r="SFF452" s="330"/>
      <c r="SFG452" s="330"/>
      <c r="SFH452" s="330"/>
      <c r="SFI452" s="330"/>
      <c r="SFJ452" s="330"/>
      <c r="SFK452" s="330"/>
      <c r="SFL452" s="330"/>
      <c r="SFM452" s="330"/>
      <c r="SFN452" s="330"/>
      <c r="SFO452" s="330"/>
      <c r="SFP452" s="330"/>
      <c r="SFQ452" s="330"/>
      <c r="SFR452" s="330"/>
      <c r="SFS452" s="330"/>
      <c r="SFT452" s="330"/>
      <c r="SFU452" s="330"/>
      <c r="SFV452" s="330"/>
      <c r="SFW452" s="330"/>
      <c r="SFX452" s="330"/>
      <c r="SFY452" s="330"/>
      <c r="SFZ452" s="330"/>
      <c r="SGA452" s="330"/>
      <c r="SGB452" s="330"/>
      <c r="SGC452" s="330"/>
      <c r="SGD452" s="330"/>
      <c r="SGE452" s="330"/>
      <c r="SGF452" s="330"/>
      <c r="SGG452" s="330"/>
      <c r="SGH452" s="330"/>
      <c r="SGI452" s="330"/>
      <c r="SGJ452" s="330"/>
      <c r="SGK452" s="330"/>
      <c r="SGL452" s="330"/>
      <c r="SGM452" s="330"/>
      <c r="SGN452" s="330"/>
      <c r="SGO452" s="330"/>
      <c r="SGP452" s="330"/>
      <c r="SGQ452" s="330"/>
      <c r="SGR452" s="330"/>
      <c r="SGS452" s="330"/>
      <c r="SGT452" s="330"/>
      <c r="SGU452" s="330"/>
      <c r="SGV452" s="330"/>
      <c r="SGW452" s="330"/>
      <c r="SGX452" s="330"/>
      <c r="SGY452" s="330"/>
      <c r="SGZ452" s="330"/>
      <c r="SHA452" s="330"/>
      <c r="SHB452" s="330"/>
      <c r="SHC452" s="330"/>
      <c r="SHD452" s="330"/>
      <c r="SHE452" s="330"/>
      <c r="SHF452" s="330"/>
      <c r="SHG452" s="330"/>
      <c r="SHH452" s="330"/>
      <c r="SHI452" s="330"/>
      <c r="SHJ452" s="330"/>
      <c r="SHK452" s="330"/>
      <c r="SHL452" s="330"/>
      <c r="SHM452" s="330"/>
      <c r="SHN452" s="330"/>
      <c r="SHO452" s="330"/>
      <c r="SHP452" s="330"/>
      <c r="SHQ452" s="330"/>
      <c r="SHR452" s="330"/>
      <c r="SHS452" s="330"/>
      <c r="SHT452" s="330"/>
      <c r="SHU452" s="330"/>
      <c r="SHV452" s="330"/>
      <c r="SHW452" s="330"/>
      <c r="SHX452" s="330"/>
      <c r="SHY452" s="330"/>
      <c r="SHZ452" s="330"/>
      <c r="SIA452" s="330"/>
      <c r="SIB452" s="330"/>
      <c r="SIC452" s="330"/>
      <c r="SID452" s="330"/>
      <c r="SIE452" s="330"/>
      <c r="SIF452" s="330"/>
      <c r="SIG452" s="330"/>
      <c r="SIH452" s="330"/>
      <c r="SII452" s="330"/>
      <c r="SIJ452" s="330"/>
      <c r="SIK452" s="330"/>
      <c r="SIL452" s="330"/>
      <c r="SIM452" s="330"/>
      <c r="SIN452" s="330"/>
      <c r="SIO452" s="330"/>
      <c r="SIP452" s="330"/>
      <c r="SIQ452" s="330"/>
      <c r="SIR452" s="330"/>
      <c r="SIS452" s="330"/>
      <c r="SIT452" s="330"/>
      <c r="SIU452" s="330"/>
      <c r="SIV452" s="330"/>
      <c r="SIW452" s="330"/>
      <c r="SIX452" s="330"/>
      <c r="SIY452" s="330"/>
      <c r="SIZ452" s="330"/>
      <c r="SJA452" s="330"/>
      <c r="SJB452" s="330"/>
      <c r="SJC452" s="330"/>
      <c r="SJD452" s="330"/>
      <c r="SJE452" s="330"/>
      <c r="SJF452" s="330"/>
      <c r="SJG452" s="330"/>
      <c r="SJH452" s="330"/>
      <c r="SJI452" s="330"/>
      <c r="SJJ452" s="330"/>
      <c r="SJK452" s="330"/>
      <c r="SJL452" s="330"/>
      <c r="SJM452" s="330"/>
      <c r="SJN452" s="330"/>
      <c r="SJO452" s="330"/>
      <c r="SJP452" s="330"/>
      <c r="SJQ452" s="330"/>
      <c r="SJR452" s="330"/>
      <c r="SJS452" s="330"/>
      <c r="SJT452" s="330"/>
      <c r="SJU452" s="330"/>
      <c r="SJV452" s="330"/>
      <c r="SJW452" s="330"/>
      <c r="SJX452" s="330"/>
      <c r="SJY452" s="330"/>
      <c r="SJZ452" s="330"/>
      <c r="SKA452" s="330"/>
      <c r="SKB452" s="330"/>
      <c r="SKC452" s="330"/>
      <c r="SKD452" s="330"/>
      <c r="SKE452" s="330"/>
      <c r="SKF452" s="330"/>
      <c r="SKG452" s="330"/>
      <c r="SKH452" s="330"/>
      <c r="SKI452" s="330"/>
      <c r="SKJ452" s="330"/>
      <c r="SKK452" s="330"/>
      <c r="SKL452" s="330"/>
      <c r="SKM452" s="330"/>
      <c r="SKN452" s="330"/>
      <c r="SKO452" s="330"/>
      <c r="SKP452" s="330"/>
      <c r="SKQ452" s="330"/>
      <c r="SKR452" s="330"/>
      <c r="SKS452" s="330"/>
      <c r="SKT452" s="330"/>
      <c r="SKU452" s="330"/>
      <c r="SKV452" s="330"/>
      <c r="SKW452" s="330"/>
      <c r="SKX452" s="330"/>
      <c r="SKY452" s="330"/>
      <c r="SKZ452" s="330"/>
      <c r="SLA452" s="330"/>
      <c r="SLB452" s="330"/>
      <c r="SLC452" s="330"/>
      <c r="SLD452" s="330"/>
      <c r="SLE452" s="330"/>
      <c r="SLF452" s="330"/>
      <c r="SLG452" s="330"/>
      <c r="SLH452" s="330"/>
      <c r="SLI452" s="330"/>
      <c r="SLJ452" s="330"/>
      <c r="SLK452" s="330"/>
      <c r="SLL452" s="330"/>
      <c r="SLM452" s="330"/>
      <c r="SLN452" s="330"/>
      <c r="SLO452" s="330"/>
      <c r="SLP452" s="330"/>
      <c r="SLQ452" s="330"/>
      <c r="SLR452" s="330"/>
      <c r="SLS452" s="330"/>
      <c r="SLT452" s="330"/>
      <c r="SLU452" s="330"/>
      <c r="SLV452" s="330"/>
      <c r="SLW452" s="330"/>
      <c r="SLX452" s="330"/>
      <c r="SLY452" s="330"/>
      <c r="SLZ452" s="330"/>
      <c r="SMA452" s="330"/>
      <c r="SMB452" s="330"/>
      <c r="SMC452" s="330"/>
      <c r="SMD452" s="330"/>
      <c r="SME452" s="330"/>
      <c r="SMF452" s="330"/>
      <c r="SMG452" s="330"/>
      <c r="SMH452" s="330"/>
      <c r="SMI452" s="330"/>
      <c r="SMJ452" s="330"/>
      <c r="SMK452" s="330"/>
      <c r="SML452" s="330"/>
      <c r="SMM452" s="330"/>
      <c r="SMN452" s="330"/>
      <c r="SMO452" s="330"/>
      <c r="SMP452" s="330"/>
      <c r="SMQ452" s="330"/>
      <c r="SMR452" s="330"/>
      <c r="SMS452" s="330"/>
      <c r="SMT452" s="330"/>
      <c r="SMU452" s="330"/>
      <c r="SMV452" s="330"/>
      <c r="SMW452" s="330"/>
      <c r="SMX452" s="330"/>
      <c r="SMY452" s="330"/>
      <c r="SMZ452" s="330"/>
      <c r="SNA452" s="330"/>
      <c r="SNB452" s="330"/>
      <c r="SNC452" s="330"/>
      <c r="SND452" s="330"/>
      <c r="SNE452" s="330"/>
      <c r="SNF452" s="330"/>
      <c r="SNG452" s="330"/>
      <c r="SNH452" s="330"/>
      <c r="SNI452" s="330"/>
      <c r="SNJ452" s="330"/>
      <c r="SNK452" s="330"/>
      <c r="SNL452" s="330"/>
      <c r="SNM452" s="330"/>
      <c r="SNN452" s="330"/>
      <c r="SNO452" s="330"/>
      <c r="SNP452" s="330"/>
      <c r="SNQ452" s="330"/>
      <c r="SNR452" s="330"/>
      <c r="SNS452" s="330"/>
      <c r="SNT452" s="330"/>
      <c r="SNU452" s="330"/>
      <c r="SNV452" s="330"/>
      <c r="SNW452" s="330"/>
      <c r="SNX452" s="330"/>
      <c r="SNY452" s="330"/>
      <c r="SNZ452" s="330"/>
      <c r="SOA452" s="330"/>
      <c r="SOB452" s="330"/>
      <c r="SOC452" s="330"/>
      <c r="SOD452" s="330"/>
      <c r="SOE452" s="330"/>
      <c r="SOF452" s="330"/>
      <c r="SOG452" s="330"/>
      <c r="SOH452" s="330"/>
      <c r="SOI452" s="330"/>
      <c r="SOJ452" s="330"/>
      <c r="SOK452" s="330"/>
      <c r="SOL452" s="330"/>
      <c r="SOM452" s="330"/>
      <c r="SON452" s="330"/>
      <c r="SOO452" s="330"/>
      <c r="SOP452" s="330"/>
      <c r="SOQ452" s="330"/>
      <c r="SOR452" s="330"/>
      <c r="SOS452" s="330"/>
      <c r="SOT452" s="330"/>
      <c r="SOU452" s="330"/>
      <c r="SOV452" s="330"/>
      <c r="SOW452" s="330"/>
      <c r="SOX452" s="330"/>
      <c r="SOY452" s="330"/>
      <c r="SOZ452" s="330"/>
      <c r="SPA452" s="330"/>
      <c r="SPB452" s="330"/>
      <c r="SPC452" s="330"/>
      <c r="SPD452" s="330"/>
      <c r="SPE452" s="330"/>
      <c r="SPF452" s="330"/>
      <c r="SPG452" s="330"/>
      <c r="SPH452" s="330"/>
      <c r="SPI452" s="330"/>
      <c r="SPJ452" s="330"/>
      <c r="SPK452" s="330"/>
      <c r="SPL452" s="330"/>
      <c r="SPM452" s="330"/>
      <c r="SPN452" s="330"/>
      <c r="SPO452" s="330"/>
      <c r="SPP452" s="330"/>
      <c r="SPQ452" s="330"/>
      <c r="SPR452" s="330"/>
      <c r="SPS452" s="330"/>
      <c r="SPT452" s="330"/>
      <c r="SPU452" s="330"/>
      <c r="SPV452" s="330"/>
      <c r="SPW452" s="330"/>
      <c r="SPX452" s="330"/>
      <c r="SPY452" s="330"/>
      <c r="SPZ452" s="330"/>
      <c r="SQA452" s="330"/>
      <c r="SQB452" s="330"/>
      <c r="SQC452" s="330"/>
      <c r="SQD452" s="330"/>
      <c r="SQE452" s="330"/>
      <c r="SQF452" s="330"/>
      <c r="SQG452" s="330"/>
      <c r="SQH452" s="330"/>
      <c r="SQI452" s="330"/>
      <c r="SQJ452" s="330"/>
      <c r="SQK452" s="330"/>
      <c r="SQL452" s="330"/>
      <c r="SQM452" s="330"/>
      <c r="SQN452" s="330"/>
      <c r="SQO452" s="330"/>
      <c r="SQP452" s="330"/>
      <c r="SQQ452" s="330"/>
      <c r="SQR452" s="330"/>
      <c r="SQS452" s="330"/>
      <c r="SQT452" s="330"/>
      <c r="SQU452" s="330"/>
      <c r="SQV452" s="330"/>
      <c r="SQW452" s="330"/>
      <c r="SQX452" s="330"/>
      <c r="SQY452" s="330"/>
      <c r="SQZ452" s="330"/>
      <c r="SRA452" s="330"/>
      <c r="SRB452" s="330"/>
      <c r="SRC452" s="330"/>
      <c r="SRD452" s="330"/>
      <c r="SRE452" s="330"/>
      <c r="SRF452" s="330"/>
      <c r="SRG452" s="330"/>
      <c r="SRH452" s="330"/>
      <c r="SRI452" s="330"/>
      <c r="SRJ452" s="330"/>
      <c r="SRK452" s="330"/>
      <c r="SRL452" s="330"/>
      <c r="SRM452" s="330"/>
      <c r="SRN452" s="330"/>
      <c r="SRO452" s="330"/>
      <c r="SRP452" s="330"/>
      <c r="SRQ452" s="330"/>
      <c r="SRR452" s="330"/>
      <c r="SRS452" s="330"/>
      <c r="SRT452" s="330"/>
      <c r="SRU452" s="330"/>
      <c r="SRV452" s="330"/>
      <c r="SRW452" s="330"/>
      <c r="SRX452" s="330"/>
      <c r="SRY452" s="330"/>
      <c r="SRZ452" s="330"/>
      <c r="SSA452" s="330"/>
      <c r="SSB452" s="330"/>
      <c r="SSC452" s="330"/>
      <c r="SSD452" s="330"/>
      <c r="SSE452" s="330"/>
      <c r="SSF452" s="330"/>
      <c r="SSG452" s="330"/>
      <c r="SSH452" s="330"/>
      <c r="SSI452" s="330"/>
      <c r="SSJ452" s="330"/>
      <c r="SSK452" s="330"/>
      <c r="SSL452" s="330"/>
      <c r="SSM452" s="330"/>
      <c r="SSN452" s="330"/>
      <c r="SSO452" s="330"/>
      <c r="SSP452" s="330"/>
      <c r="SSQ452" s="330"/>
      <c r="SSR452" s="330"/>
      <c r="SSS452" s="330"/>
      <c r="SST452" s="330"/>
      <c r="SSU452" s="330"/>
      <c r="SSV452" s="330"/>
      <c r="SSW452" s="330"/>
      <c r="SSX452" s="330"/>
      <c r="SSY452" s="330"/>
      <c r="SSZ452" s="330"/>
      <c r="STA452" s="330"/>
      <c r="STB452" s="330"/>
      <c r="STC452" s="330"/>
      <c r="STD452" s="330"/>
      <c r="STE452" s="330"/>
      <c r="STF452" s="330"/>
      <c r="STG452" s="330"/>
      <c r="STH452" s="330"/>
      <c r="STI452" s="330"/>
      <c r="STJ452" s="330"/>
      <c r="STK452" s="330"/>
      <c r="STL452" s="330"/>
      <c r="STM452" s="330"/>
      <c r="STN452" s="330"/>
      <c r="STO452" s="330"/>
      <c r="STP452" s="330"/>
      <c r="STQ452" s="330"/>
      <c r="STR452" s="330"/>
      <c r="STS452" s="330"/>
      <c r="STT452" s="330"/>
      <c r="STU452" s="330"/>
      <c r="STV452" s="330"/>
      <c r="STW452" s="330"/>
      <c r="STX452" s="330"/>
      <c r="STY452" s="330"/>
      <c r="STZ452" s="330"/>
      <c r="SUA452" s="330"/>
      <c r="SUB452" s="330"/>
      <c r="SUC452" s="330"/>
      <c r="SUD452" s="330"/>
      <c r="SUE452" s="330"/>
      <c r="SUF452" s="330"/>
      <c r="SUG452" s="330"/>
      <c r="SUH452" s="330"/>
      <c r="SUI452" s="330"/>
      <c r="SUJ452" s="330"/>
      <c r="SUK452" s="330"/>
      <c r="SUL452" s="330"/>
      <c r="SUM452" s="330"/>
      <c r="SUN452" s="330"/>
      <c r="SUO452" s="330"/>
      <c r="SUP452" s="330"/>
      <c r="SUQ452" s="330"/>
      <c r="SUR452" s="330"/>
      <c r="SUS452" s="330"/>
      <c r="SUT452" s="330"/>
      <c r="SUU452" s="330"/>
      <c r="SUV452" s="330"/>
      <c r="SUW452" s="330"/>
      <c r="SUX452" s="330"/>
      <c r="SUY452" s="330"/>
      <c r="SUZ452" s="330"/>
      <c r="SVA452" s="330"/>
      <c r="SVB452" s="330"/>
      <c r="SVC452" s="330"/>
      <c r="SVD452" s="330"/>
      <c r="SVE452" s="330"/>
      <c r="SVF452" s="330"/>
      <c r="SVG452" s="330"/>
      <c r="SVH452" s="330"/>
      <c r="SVI452" s="330"/>
      <c r="SVJ452" s="330"/>
      <c r="SVK452" s="330"/>
      <c r="SVL452" s="330"/>
      <c r="SVM452" s="330"/>
      <c r="SVN452" s="330"/>
      <c r="SVO452" s="330"/>
      <c r="SVP452" s="330"/>
      <c r="SVQ452" s="330"/>
      <c r="SVR452" s="330"/>
      <c r="SVS452" s="330"/>
      <c r="SVT452" s="330"/>
      <c r="SVU452" s="330"/>
      <c r="SVV452" s="330"/>
      <c r="SVW452" s="330"/>
      <c r="SVX452" s="330"/>
      <c r="SVY452" s="330"/>
      <c r="SVZ452" s="330"/>
      <c r="SWA452" s="330"/>
      <c r="SWB452" s="330"/>
      <c r="SWC452" s="330"/>
      <c r="SWD452" s="330"/>
      <c r="SWE452" s="330"/>
      <c r="SWF452" s="330"/>
      <c r="SWG452" s="330"/>
      <c r="SWH452" s="330"/>
      <c r="SWI452" s="330"/>
      <c r="SWJ452" s="330"/>
      <c r="SWK452" s="330"/>
      <c r="SWL452" s="330"/>
      <c r="SWM452" s="330"/>
      <c r="SWN452" s="330"/>
      <c r="SWO452" s="330"/>
      <c r="SWP452" s="330"/>
      <c r="SWQ452" s="330"/>
      <c r="SWR452" s="330"/>
      <c r="SWS452" s="330"/>
      <c r="SWT452" s="330"/>
      <c r="SWU452" s="330"/>
      <c r="SWV452" s="330"/>
      <c r="SWW452" s="330"/>
      <c r="SWX452" s="330"/>
      <c r="SWY452" s="330"/>
      <c r="SWZ452" s="330"/>
      <c r="SXA452" s="330"/>
      <c r="SXB452" s="330"/>
      <c r="SXC452" s="330"/>
      <c r="SXD452" s="330"/>
      <c r="SXE452" s="330"/>
      <c r="SXF452" s="330"/>
      <c r="SXG452" s="330"/>
      <c r="SXH452" s="330"/>
      <c r="SXI452" s="330"/>
      <c r="SXJ452" s="330"/>
      <c r="SXK452" s="330"/>
      <c r="SXL452" s="330"/>
      <c r="SXM452" s="330"/>
      <c r="SXN452" s="330"/>
      <c r="SXO452" s="330"/>
      <c r="SXP452" s="330"/>
      <c r="SXQ452" s="330"/>
      <c r="SXR452" s="330"/>
      <c r="SXS452" s="330"/>
      <c r="SXT452" s="330"/>
      <c r="SXU452" s="330"/>
      <c r="SXV452" s="330"/>
      <c r="SXW452" s="330"/>
      <c r="SXX452" s="330"/>
      <c r="SXY452" s="330"/>
      <c r="SXZ452" s="330"/>
      <c r="SYA452" s="330"/>
      <c r="SYB452" s="330"/>
      <c r="SYC452" s="330"/>
      <c r="SYD452" s="330"/>
      <c r="SYE452" s="330"/>
      <c r="SYF452" s="330"/>
      <c r="SYG452" s="330"/>
      <c r="SYH452" s="330"/>
      <c r="SYI452" s="330"/>
      <c r="SYJ452" s="330"/>
      <c r="SYK452" s="330"/>
      <c r="SYL452" s="330"/>
      <c r="SYM452" s="330"/>
      <c r="SYN452" s="330"/>
      <c r="SYO452" s="330"/>
      <c r="SYP452" s="330"/>
      <c r="SYQ452" s="330"/>
      <c r="SYR452" s="330"/>
      <c r="SYS452" s="330"/>
      <c r="SYT452" s="330"/>
      <c r="SYU452" s="330"/>
      <c r="SYV452" s="330"/>
      <c r="SYW452" s="330"/>
      <c r="SYX452" s="330"/>
      <c r="SYY452" s="330"/>
      <c r="SYZ452" s="330"/>
      <c r="SZA452" s="330"/>
      <c r="SZB452" s="330"/>
      <c r="SZC452" s="330"/>
      <c r="SZD452" s="330"/>
      <c r="SZE452" s="330"/>
      <c r="SZF452" s="330"/>
      <c r="SZG452" s="330"/>
      <c r="SZH452" s="330"/>
      <c r="SZI452" s="330"/>
      <c r="SZJ452" s="330"/>
      <c r="SZK452" s="330"/>
      <c r="SZL452" s="330"/>
      <c r="SZM452" s="330"/>
      <c r="SZN452" s="330"/>
      <c r="SZO452" s="330"/>
      <c r="SZP452" s="330"/>
      <c r="SZQ452" s="330"/>
      <c r="SZR452" s="330"/>
      <c r="SZS452" s="330"/>
      <c r="SZT452" s="330"/>
      <c r="SZU452" s="330"/>
      <c r="SZV452" s="330"/>
      <c r="SZW452" s="330"/>
      <c r="SZX452" s="330"/>
      <c r="SZY452" s="330"/>
      <c r="SZZ452" s="330"/>
      <c r="TAA452" s="330"/>
      <c r="TAB452" s="330"/>
      <c r="TAC452" s="330"/>
      <c r="TAD452" s="330"/>
      <c r="TAE452" s="330"/>
      <c r="TAF452" s="330"/>
      <c r="TAG452" s="330"/>
      <c r="TAH452" s="330"/>
      <c r="TAI452" s="330"/>
      <c r="TAJ452" s="330"/>
      <c r="TAK452" s="330"/>
      <c r="TAL452" s="330"/>
      <c r="TAM452" s="330"/>
      <c r="TAN452" s="330"/>
      <c r="TAO452" s="330"/>
      <c r="TAP452" s="330"/>
      <c r="TAQ452" s="330"/>
      <c r="TAR452" s="330"/>
      <c r="TAS452" s="330"/>
      <c r="TAT452" s="330"/>
      <c r="TAU452" s="330"/>
      <c r="TAV452" s="330"/>
      <c r="TAW452" s="330"/>
      <c r="TAX452" s="330"/>
      <c r="TAY452" s="330"/>
      <c r="TAZ452" s="330"/>
      <c r="TBA452" s="330"/>
      <c r="TBB452" s="330"/>
      <c r="TBC452" s="330"/>
      <c r="TBD452" s="330"/>
      <c r="TBE452" s="330"/>
      <c r="TBF452" s="330"/>
      <c r="TBG452" s="330"/>
      <c r="TBH452" s="330"/>
      <c r="TBI452" s="330"/>
      <c r="TBJ452" s="330"/>
      <c r="TBK452" s="330"/>
      <c r="TBL452" s="330"/>
      <c r="TBM452" s="330"/>
      <c r="TBN452" s="330"/>
      <c r="TBO452" s="330"/>
      <c r="TBP452" s="330"/>
      <c r="TBQ452" s="330"/>
      <c r="TBR452" s="330"/>
      <c r="TBS452" s="330"/>
      <c r="TBT452" s="330"/>
      <c r="TBU452" s="330"/>
      <c r="TBV452" s="330"/>
      <c r="TBW452" s="330"/>
      <c r="TBX452" s="330"/>
      <c r="TBY452" s="330"/>
      <c r="TBZ452" s="330"/>
      <c r="TCA452" s="330"/>
      <c r="TCB452" s="330"/>
      <c r="TCC452" s="330"/>
      <c r="TCD452" s="330"/>
      <c r="TCE452" s="330"/>
      <c r="TCF452" s="330"/>
      <c r="TCG452" s="330"/>
      <c r="TCH452" s="330"/>
      <c r="TCI452" s="330"/>
      <c r="TCJ452" s="330"/>
      <c r="TCK452" s="330"/>
      <c r="TCL452" s="330"/>
      <c r="TCM452" s="330"/>
      <c r="TCN452" s="330"/>
      <c r="TCO452" s="330"/>
      <c r="TCP452" s="330"/>
      <c r="TCQ452" s="330"/>
      <c r="TCR452" s="330"/>
      <c r="TCS452" s="330"/>
      <c r="TCT452" s="330"/>
      <c r="TCU452" s="330"/>
      <c r="TCV452" s="330"/>
      <c r="TCW452" s="330"/>
      <c r="TCX452" s="330"/>
      <c r="TCY452" s="330"/>
      <c r="TCZ452" s="330"/>
      <c r="TDA452" s="330"/>
      <c r="TDB452" s="330"/>
      <c r="TDC452" s="330"/>
      <c r="TDD452" s="330"/>
      <c r="TDE452" s="330"/>
      <c r="TDF452" s="330"/>
      <c r="TDG452" s="330"/>
      <c r="TDH452" s="330"/>
      <c r="TDI452" s="330"/>
      <c r="TDJ452" s="330"/>
      <c r="TDK452" s="330"/>
      <c r="TDL452" s="330"/>
      <c r="TDM452" s="330"/>
      <c r="TDN452" s="330"/>
      <c r="TDO452" s="330"/>
      <c r="TDP452" s="330"/>
      <c r="TDQ452" s="330"/>
      <c r="TDR452" s="330"/>
      <c r="TDS452" s="330"/>
      <c r="TDT452" s="330"/>
      <c r="TDU452" s="330"/>
      <c r="TDV452" s="330"/>
      <c r="TDW452" s="330"/>
      <c r="TDX452" s="330"/>
      <c r="TDY452" s="330"/>
      <c r="TDZ452" s="330"/>
      <c r="TEA452" s="330"/>
      <c r="TEB452" s="330"/>
      <c r="TEC452" s="330"/>
      <c r="TED452" s="330"/>
      <c r="TEE452" s="330"/>
      <c r="TEF452" s="330"/>
      <c r="TEG452" s="330"/>
      <c r="TEH452" s="330"/>
      <c r="TEI452" s="330"/>
      <c r="TEJ452" s="330"/>
      <c r="TEK452" s="330"/>
      <c r="TEL452" s="330"/>
      <c r="TEM452" s="330"/>
      <c r="TEN452" s="330"/>
      <c r="TEO452" s="330"/>
      <c r="TEP452" s="330"/>
      <c r="TEQ452" s="330"/>
      <c r="TER452" s="330"/>
      <c r="TES452" s="330"/>
      <c r="TET452" s="330"/>
      <c r="TEU452" s="330"/>
      <c r="TEV452" s="330"/>
      <c r="TEW452" s="330"/>
      <c r="TEX452" s="330"/>
      <c r="TEY452" s="330"/>
      <c r="TEZ452" s="330"/>
      <c r="TFA452" s="330"/>
      <c r="TFB452" s="330"/>
      <c r="TFC452" s="330"/>
      <c r="TFD452" s="330"/>
      <c r="TFE452" s="330"/>
      <c r="TFF452" s="330"/>
      <c r="TFG452" s="330"/>
      <c r="TFH452" s="330"/>
      <c r="TFI452" s="330"/>
      <c r="TFJ452" s="330"/>
      <c r="TFK452" s="330"/>
      <c r="TFL452" s="330"/>
      <c r="TFM452" s="330"/>
      <c r="TFN452" s="330"/>
      <c r="TFO452" s="330"/>
      <c r="TFP452" s="330"/>
      <c r="TFQ452" s="330"/>
      <c r="TFR452" s="330"/>
      <c r="TFS452" s="330"/>
      <c r="TFT452" s="330"/>
      <c r="TFU452" s="330"/>
      <c r="TFV452" s="330"/>
      <c r="TFW452" s="330"/>
      <c r="TFX452" s="330"/>
      <c r="TFY452" s="330"/>
      <c r="TFZ452" s="330"/>
      <c r="TGA452" s="330"/>
      <c r="TGB452" s="330"/>
      <c r="TGC452" s="330"/>
      <c r="TGD452" s="330"/>
      <c r="TGE452" s="330"/>
      <c r="TGF452" s="330"/>
      <c r="TGG452" s="330"/>
      <c r="TGH452" s="330"/>
      <c r="TGI452" s="330"/>
      <c r="TGJ452" s="330"/>
      <c r="TGK452" s="330"/>
      <c r="TGL452" s="330"/>
      <c r="TGM452" s="330"/>
      <c r="TGN452" s="330"/>
      <c r="TGO452" s="330"/>
      <c r="TGP452" s="330"/>
      <c r="TGQ452" s="330"/>
      <c r="TGR452" s="330"/>
      <c r="TGS452" s="330"/>
      <c r="TGT452" s="330"/>
      <c r="TGU452" s="330"/>
      <c r="TGV452" s="330"/>
      <c r="TGW452" s="330"/>
      <c r="TGX452" s="330"/>
      <c r="TGY452" s="330"/>
      <c r="TGZ452" s="330"/>
      <c r="THA452" s="330"/>
      <c r="THB452" s="330"/>
      <c r="THC452" s="330"/>
      <c r="THD452" s="330"/>
      <c r="THE452" s="330"/>
      <c r="THF452" s="330"/>
      <c r="THG452" s="330"/>
      <c r="THH452" s="330"/>
      <c r="THI452" s="330"/>
      <c r="THJ452" s="330"/>
      <c r="THK452" s="330"/>
      <c r="THL452" s="330"/>
      <c r="THM452" s="330"/>
      <c r="THN452" s="330"/>
      <c r="THO452" s="330"/>
      <c r="THP452" s="330"/>
      <c r="THQ452" s="330"/>
      <c r="THR452" s="330"/>
      <c r="THS452" s="330"/>
      <c r="THT452" s="330"/>
      <c r="THU452" s="330"/>
      <c r="THV452" s="330"/>
      <c r="THW452" s="330"/>
      <c r="THX452" s="330"/>
      <c r="THY452" s="330"/>
      <c r="THZ452" s="330"/>
      <c r="TIA452" s="330"/>
      <c r="TIB452" s="330"/>
      <c r="TIC452" s="330"/>
      <c r="TID452" s="330"/>
      <c r="TIE452" s="330"/>
      <c r="TIF452" s="330"/>
      <c r="TIG452" s="330"/>
      <c r="TIH452" s="330"/>
      <c r="TII452" s="330"/>
      <c r="TIJ452" s="330"/>
      <c r="TIK452" s="330"/>
      <c r="TIL452" s="330"/>
      <c r="TIM452" s="330"/>
      <c r="TIN452" s="330"/>
      <c r="TIO452" s="330"/>
      <c r="TIP452" s="330"/>
      <c r="TIQ452" s="330"/>
      <c r="TIR452" s="330"/>
      <c r="TIS452" s="330"/>
      <c r="TIT452" s="330"/>
      <c r="TIU452" s="330"/>
      <c r="TIV452" s="330"/>
      <c r="TIW452" s="330"/>
      <c r="TIX452" s="330"/>
      <c r="TIY452" s="330"/>
      <c r="TIZ452" s="330"/>
      <c r="TJA452" s="330"/>
      <c r="TJB452" s="330"/>
      <c r="TJC452" s="330"/>
      <c r="TJD452" s="330"/>
      <c r="TJE452" s="330"/>
      <c r="TJF452" s="330"/>
      <c r="TJG452" s="330"/>
      <c r="TJH452" s="330"/>
      <c r="TJI452" s="330"/>
      <c r="TJJ452" s="330"/>
      <c r="TJK452" s="330"/>
      <c r="TJL452" s="330"/>
      <c r="TJM452" s="330"/>
      <c r="TJN452" s="330"/>
      <c r="TJO452" s="330"/>
      <c r="TJP452" s="330"/>
      <c r="TJQ452" s="330"/>
      <c r="TJR452" s="330"/>
      <c r="TJS452" s="330"/>
      <c r="TJT452" s="330"/>
      <c r="TJU452" s="330"/>
      <c r="TJV452" s="330"/>
      <c r="TJW452" s="330"/>
      <c r="TJX452" s="330"/>
      <c r="TJY452" s="330"/>
      <c r="TJZ452" s="330"/>
      <c r="TKA452" s="330"/>
      <c r="TKB452" s="330"/>
      <c r="TKC452" s="330"/>
      <c r="TKD452" s="330"/>
      <c r="TKE452" s="330"/>
      <c r="TKF452" s="330"/>
      <c r="TKG452" s="330"/>
      <c r="TKH452" s="330"/>
      <c r="TKI452" s="330"/>
      <c r="TKJ452" s="330"/>
      <c r="TKK452" s="330"/>
      <c r="TKL452" s="330"/>
      <c r="TKM452" s="330"/>
      <c r="TKN452" s="330"/>
      <c r="TKO452" s="330"/>
      <c r="TKP452" s="330"/>
      <c r="TKQ452" s="330"/>
      <c r="TKR452" s="330"/>
      <c r="TKS452" s="330"/>
      <c r="TKT452" s="330"/>
      <c r="TKU452" s="330"/>
      <c r="TKV452" s="330"/>
      <c r="TKW452" s="330"/>
      <c r="TKX452" s="330"/>
      <c r="TKY452" s="330"/>
      <c r="TKZ452" s="330"/>
      <c r="TLA452" s="330"/>
      <c r="TLB452" s="330"/>
      <c r="TLC452" s="330"/>
      <c r="TLD452" s="330"/>
      <c r="TLE452" s="330"/>
      <c r="TLF452" s="330"/>
      <c r="TLG452" s="330"/>
      <c r="TLH452" s="330"/>
      <c r="TLI452" s="330"/>
      <c r="TLJ452" s="330"/>
      <c r="TLK452" s="330"/>
      <c r="TLL452" s="330"/>
      <c r="TLM452" s="330"/>
      <c r="TLN452" s="330"/>
      <c r="TLO452" s="330"/>
      <c r="TLP452" s="330"/>
      <c r="TLQ452" s="330"/>
      <c r="TLR452" s="330"/>
      <c r="TLS452" s="330"/>
      <c r="TLT452" s="330"/>
      <c r="TLU452" s="330"/>
      <c r="TLV452" s="330"/>
      <c r="TLW452" s="330"/>
      <c r="TLX452" s="330"/>
      <c r="TLY452" s="330"/>
      <c r="TLZ452" s="330"/>
      <c r="TMA452" s="330"/>
      <c r="TMB452" s="330"/>
      <c r="TMC452" s="330"/>
      <c r="TMD452" s="330"/>
      <c r="TME452" s="330"/>
      <c r="TMF452" s="330"/>
      <c r="TMG452" s="330"/>
      <c r="TMH452" s="330"/>
      <c r="TMI452" s="330"/>
      <c r="TMJ452" s="330"/>
      <c r="TMK452" s="330"/>
      <c r="TML452" s="330"/>
      <c r="TMM452" s="330"/>
      <c r="TMN452" s="330"/>
      <c r="TMO452" s="330"/>
      <c r="TMP452" s="330"/>
      <c r="TMQ452" s="330"/>
      <c r="TMR452" s="330"/>
      <c r="TMS452" s="330"/>
      <c r="TMT452" s="330"/>
      <c r="TMU452" s="330"/>
      <c r="TMV452" s="330"/>
      <c r="TMW452" s="330"/>
      <c r="TMX452" s="330"/>
      <c r="TMY452" s="330"/>
      <c r="TMZ452" s="330"/>
      <c r="TNA452" s="330"/>
      <c r="TNB452" s="330"/>
      <c r="TNC452" s="330"/>
      <c r="TND452" s="330"/>
      <c r="TNE452" s="330"/>
      <c r="TNF452" s="330"/>
      <c r="TNG452" s="330"/>
      <c r="TNH452" s="330"/>
      <c r="TNI452" s="330"/>
      <c r="TNJ452" s="330"/>
      <c r="TNK452" s="330"/>
      <c r="TNL452" s="330"/>
      <c r="TNM452" s="330"/>
      <c r="TNN452" s="330"/>
      <c r="TNO452" s="330"/>
      <c r="TNP452" s="330"/>
      <c r="TNQ452" s="330"/>
      <c r="TNR452" s="330"/>
      <c r="TNS452" s="330"/>
      <c r="TNT452" s="330"/>
      <c r="TNU452" s="330"/>
      <c r="TNV452" s="330"/>
      <c r="TNW452" s="330"/>
      <c r="TNX452" s="330"/>
      <c r="TNY452" s="330"/>
      <c r="TNZ452" s="330"/>
      <c r="TOA452" s="330"/>
      <c r="TOB452" s="330"/>
      <c r="TOC452" s="330"/>
      <c r="TOD452" s="330"/>
      <c r="TOE452" s="330"/>
      <c r="TOF452" s="330"/>
      <c r="TOG452" s="330"/>
      <c r="TOH452" s="330"/>
      <c r="TOI452" s="330"/>
      <c r="TOJ452" s="330"/>
      <c r="TOK452" s="330"/>
      <c r="TOL452" s="330"/>
      <c r="TOM452" s="330"/>
      <c r="TON452" s="330"/>
      <c r="TOO452" s="330"/>
      <c r="TOP452" s="330"/>
      <c r="TOQ452" s="330"/>
      <c r="TOR452" s="330"/>
      <c r="TOS452" s="330"/>
      <c r="TOT452" s="330"/>
      <c r="TOU452" s="330"/>
      <c r="TOV452" s="330"/>
      <c r="TOW452" s="330"/>
      <c r="TOX452" s="330"/>
      <c r="TOY452" s="330"/>
      <c r="TOZ452" s="330"/>
      <c r="TPA452" s="330"/>
      <c r="TPB452" s="330"/>
      <c r="TPC452" s="330"/>
      <c r="TPD452" s="330"/>
      <c r="TPE452" s="330"/>
      <c r="TPF452" s="330"/>
      <c r="TPG452" s="330"/>
      <c r="TPH452" s="330"/>
      <c r="TPI452" s="330"/>
      <c r="TPJ452" s="330"/>
      <c r="TPK452" s="330"/>
      <c r="TPL452" s="330"/>
      <c r="TPM452" s="330"/>
      <c r="TPN452" s="330"/>
      <c r="TPO452" s="330"/>
      <c r="TPP452" s="330"/>
      <c r="TPQ452" s="330"/>
      <c r="TPR452" s="330"/>
      <c r="TPS452" s="330"/>
      <c r="TPT452" s="330"/>
      <c r="TPU452" s="330"/>
      <c r="TPV452" s="330"/>
      <c r="TPW452" s="330"/>
      <c r="TPX452" s="330"/>
      <c r="TPY452" s="330"/>
      <c r="TPZ452" s="330"/>
      <c r="TQA452" s="330"/>
      <c r="TQB452" s="330"/>
      <c r="TQC452" s="330"/>
      <c r="TQD452" s="330"/>
      <c r="TQE452" s="330"/>
      <c r="TQF452" s="330"/>
      <c r="TQG452" s="330"/>
      <c r="TQH452" s="330"/>
      <c r="TQI452" s="330"/>
      <c r="TQJ452" s="330"/>
      <c r="TQK452" s="330"/>
      <c r="TQL452" s="330"/>
      <c r="TQM452" s="330"/>
      <c r="TQN452" s="330"/>
      <c r="TQO452" s="330"/>
      <c r="TQP452" s="330"/>
      <c r="TQQ452" s="330"/>
      <c r="TQR452" s="330"/>
      <c r="TQS452" s="330"/>
      <c r="TQT452" s="330"/>
      <c r="TQU452" s="330"/>
      <c r="TQV452" s="330"/>
      <c r="TQW452" s="330"/>
      <c r="TQX452" s="330"/>
      <c r="TQY452" s="330"/>
      <c r="TQZ452" s="330"/>
      <c r="TRA452" s="330"/>
      <c r="TRB452" s="330"/>
      <c r="TRC452" s="330"/>
      <c r="TRD452" s="330"/>
      <c r="TRE452" s="330"/>
      <c r="TRF452" s="330"/>
      <c r="TRG452" s="330"/>
      <c r="TRH452" s="330"/>
      <c r="TRI452" s="330"/>
      <c r="TRJ452" s="330"/>
      <c r="TRK452" s="330"/>
      <c r="TRL452" s="330"/>
      <c r="TRM452" s="330"/>
      <c r="TRN452" s="330"/>
      <c r="TRO452" s="330"/>
      <c r="TRP452" s="330"/>
      <c r="TRQ452" s="330"/>
      <c r="TRR452" s="330"/>
      <c r="TRS452" s="330"/>
      <c r="TRT452" s="330"/>
      <c r="TRU452" s="330"/>
      <c r="TRV452" s="330"/>
      <c r="TRW452" s="330"/>
      <c r="TRX452" s="330"/>
      <c r="TRY452" s="330"/>
      <c r="TRZ452" s="330"/>
      <c r="TSA452" s="330"/>
      <c r="TSB452" s="330"/>
      <c r="TSC452" s="330"/>
      <c r="TSD452" s="330"/>
      <c r="TSE452" s="330"/>
      <c r="TSF452" s="330"/>
      <c r="TSG452" s="330"/>
      <c r="TSH452" s="330"/>
      <c r="TSI452" s="330"/>
      <c r="TSJ452" s="330"/>
      <c r="TSK452" s="330"/>
      <c r="TSL452" s="330"/>
      <c r="TSM452" s="330"/>
      <c r="TSN452" s="330"/>
      <c r="TSO452" s="330"/>
      <c r="TSP452" s="330"/>
      <c r="TSQ452" s="330"/>
      <c r="TSR452" s="330"/>
      <c r="TSS452" s="330"/>
      <c r="TST452" s="330"/>
      <c r="TSU452" s="330"/>
      <c r="TSV452" s="330"/>
      <c r="TSW452" s="330"/>
      <c r="TSX452" s="330"/>
      <c r="TSY452" s="330"/>
      <c r="TSZ452" s="330"/>
      <c r="TTA452" s="330"/>
      <c r="TTB452" s="330"/>
      <c r="TTC452" s="330"/>
      <c r="TTD452" s="330"/>
      <c r="TTE452" s="330"/>
      <c r="TTF452" s="330"/>
      <c r="TTG452" s="330"/>
      <c r="TTH452" s="330"/>
      <c r="TTI452" s="330"/>
      <c r="TTJ452" s="330"/>
      <c r="TTK452" s="330"/>
      <c r="TTL452" s="330"/>
      <c r="TTM452" s="330"/>
      <c r="TTN452" s="330"/>
      <c r="TTO452" s="330"/>
      <c r="TTP452" s="330"/>
      <c r="TTQ452" s="330"/>
      <c r="TTR452" s="330"/>
      <c r="TTS452" s="330"/>
      <c r="TTT452" s="330"/>
      <c r="TTU452" s="330"/>
      <c r="TTV452" s="330"/>
      <c r="TTW452" s="330"/>
      <c r="TTX452" s="330"/>
      <c r="TTY452" s="330"/>
      <c r="TTZ452" s="330"/>
      <c r="TUA452" s="330"/>
      <c r="TUB452" s="330"/>
      <c r="TUC452" s="330"/>
      <c r="TUD452" s="330"/>
      <c r="TUE452" s="330"/>
      <c r="TUF452" s="330"/>
      <c r="TUG452" s="330"/>
      <c r="TUH452" s="330"/>
      <c r="TUI452" s="330"/>
      <c r="TUJ452" s="330"/>
      <c r="TUK452" s="330"/>
      <c r="TUL452" s="330"/>
      <c r="TUM452" s="330"/>
      <c r="TUN452" s="330"/>
      <c r="TUO452" s="330"/>
      <c r="TUP452" s="330"/>
      <c r="TUQ452" s="330"/>
      <c r="TUR452" s="330"/>
      <c r="TUS452" s="330"/>
      <c r="TUT452" s="330"/>
      <c r="TUU452" s="330"/>
      <c r="TUV452" s="330"/>
      <c r="TUW452" s="330"/>
      <c r="TUX452" s="330"/>
      <c r="TUY452" s="330"/>
      <c r="TUZ452" s="330"/>
      <c r="TVA452" s="330"/>
      <c r="TVB452" s="330"/>
      <c r="TVC452" s="330"/>
      <c r="TVD452" s="330"/>
      <c r="TVE452" s="330"/>
      <c r="TVF452" s="330"/>
      <c r="TVG452" s="330"/>
      <c r="TVH452" s="330"/>
      <c r="TVI452" s="330"/>
      <c r="TVJ452" s="330"/>
      <c r="TVK452" s="330"/>
      <c r="TVL452" s="330"/>
      <c r="TVM452" s="330"/>
      <c r="TVN452" s="330"/>
      <c r="TVO452" s="330"/>
      <c r="TVP452" s="330"/>
      <c r="TVQ452" s="330"/>
      <c r="TVR452" s="330"/>
      <c r="TVS452" s="330"/>
      <c r="TVT452" s="330"/>
      <c r="TVU452" s="330"/>
      <c r="TVV452" s="330"/>
      <c r="TVW452" s="330"/>
      <c r="TVX452" s="330"/>
      <c r="TVY452" s="330"/>
      <c r="TVZ452" s="330"/>
      <c r="TWA452" s="330"/>
      <c r="TWB452" s="330"/>
      <c r="TWC452" s="330"/>
      <c r="TWD452" s="330"/>
      <c r="TWE452" s="330"/>
      <c r="TWF452" s="330"/>
      <c r="TWG452" s="330"/>
      <c r="TWH452" s="330"/>
      <c r="TWI452" s="330"/>
      <c r="TWJ452" s="330"/>
      <c r="TWK452" s="330"/>
      <c r="TWL452" s="330"/>
      <c r="TWM452" s="330"/>
      <c r="TWN452" s="330"/>
      <c r="TWO452" s="330"/>
      <c r="TWP452" s="330"/>
      <c r="TWQ452" s="330"/>
      <c r="TWR452" s="330"/>
      <c r="TWS452" s="330"/>
      <c r="TWT452" s="330"/>
      <c r="TWU452" s="330"/>
      <c r="TWV452" s="330"/>
      <c r="TWW452" s="330"/>
      <c r="TWX452" s="330"/>
      <c r="TWY452" s="330"/>
      <c r="TWZ452" s="330"/>
      <c r="TXA452" s="330"/>
      <c r="TXB452" s="330"/>
      <c r="TXC452" s="330"/>
      <c r="TXD452" s="330"/>
      <c r="TXE452" s="330"/>
      <c r="TXF452" s="330"/>
      <c r="TXG452" s="330"/>
      <c r="TXH452" s="330"/>
      <c r="TXI452" s="330"/>
      <c r="TXJ452" s="330"/>
      <c r="TXK452" s="330"/>
      <c r="TXL452" s="330"/>
      <c r="TXM452" s="330"/>
      <c r="TXN452" s="330"/>
      <c r="TXO452" s="330"/>
      <c r="TXP452" s="330"/>
      <c r="TXQ452" s="330"/>
      <c r="TXR452" s="330"/>
      <c r="TXS452" s="330"/>
      <c r="TXT452" s="330"/>
      <c r="TXU452" s="330"/>
      <c r="TXV452" s="330"/>
      <c r="TXW452" s="330"/>
      <c r="TXX452" s="330"/>
      <c r="TXY452" s="330"/>
      <c r="TXZ452" s="330"/>
      <c r="TYA452" s="330"/>
      <c r="TYB452" s="330"/>
      <c r="TYC452" s="330"/>
      <c r="TYD452" s="330"/>
      <c r="TYE452" s="330"/>
      <c r="TYF452" s="330"/>
      <c r="TYG452" s="330"/>
      <c r="TYH452" s="330"/>
      <c r="TYI452" s="330"/>
      <c r="TYJ452" s="330"/>
      <c r="TYK452" s="330"/>
      <c r="TYL452" s="330"/>
      <c r="TYM452" s="330"/>
      <c r="TYN452" s="330"/>
      <c r="TYO452" s="330"/>
      <c r="TYP452" s="330"/>
      <c r="TYQ452" s="330"/>
      <c r="TYR452" s="330"/>
      <c r="TYS452" s="330"/>
      <c r="TYT452" s="330"/>
      <c r="TYU452" s="330"/>
      <c r="TYV452" s="330"/>
      <c r="TYW452" s="330"/>
      <c r="TYX452" s="330"/>
      <c r="TYY452" s="330"/>
      <c r="TYZ452" s="330"/>
      <c r="TZA452" s="330"/>
      <c r="TZB452" s="330"/>
      <c r="TZC452" s="330"/>
      <c r="TZD452" s="330"/>
      <c r="TZE452" s="330"/>
      <c r="TZF452" s="330"/>
      <c r="TZG452" s="330"/>
      <c r="TZH452" s="330"/>
      <c r="TZI452" s="330"/>
      <c r="TZJ452" s="330"/>
      <c r="TZK452" s="330"/>
      <c r="TZL452" s="330"/>
      <c r="TZM452" s="330"/>
      <c r="TZN452" s="330"/>
      <c r="TZO452" s="330"/>
      <c r="TZP452" s="330"/>
      <c r="TZQ452" s="330"/>
      <c r="TZR452" s="330"/>
      <c r="TZS452" s="330"/>
      <c r="TZT452" s="330"/>
      <c r="TZU452" s="330"/>
      <c r="TZV452" s="330"/>
      <c r="TZW452" s="330"/>
      <c r="TZX452" s="330"/>
      <c r="TZY452" s="330"/>
      <c r="TZZ452" s="330"/>
      <c r="UAA452" s="330"/>
      <c r="UAB452" s="330"/>
      <c r="UAC452" s="330"/>
      <c r="UAD452" s="330"/>
      <c r="UAE452" s="330"/>
      <c r="UAF452" s="330"/>
      <c r="UAG452" s="330"/>
      <c r="UAH452" s="330"/>
      <c r="UAI452" s="330"/>
      <c r="UAJ452" s="330"/>
      <c r="UAK452" s="330"/>
      <c r="UAL452" s="330"/>
      <c r="UAM452" s="330"/>
      <c r="UAN452" s="330"/>
      <c r="UAO452" s="330"/>
      <c r="UAP452" s="330"/>
      <c r="UAQ452" s="330"/>
      <c r="UAR452" s="330"/>
      <c r="UAS452" s="330"/>
      <c r="UAT452" s="330"/>
      <c r="UAU452" s="330"/>
      <c r="UAV452" s="330"/>
      <c r="UAW452" s="330"/>
      <c r="UAX452" s="330"/>
      <c r="UAY452" s="330"/>
      <c r="UAZ452" s="330"/>
      <c r="UBA452" s="330"/>
      <c r="UBB452" s="330"/>
      <c r="UBC452" s="330"/>
      <c r="UBD452" s="330"/>
      <c r="UBE452" s="330"/>
      <c r="UBF452" s="330"/>
      <c r="UBG452" s="330"/>
      <c r="UBH452" s="330"/>
      <c r="UBI452" s="330"/>
      <c r="UBJ452" s="330"/>
      <c r="UBK452" s="330"/>
      <c r="UBL452" s="330"/>
      <c r="UBM452" s="330"/>
      <c r="UBN452" s="330"/>
      <c r="UBO452" s="330"/>
      <c r="UBP452" s="330"/>
      <c r="UBQ452" s="330"/>
      <c r="UBR452" s="330"/>
      <c r="UBS452" s="330"/>
      <c r="UBT452" s="330"/>
      <c r="UBU452" s="330"/>
      <c r="UBV452" s="330"/>
      <c r="UBW452" s="330"/>
      <c r="UBX452" s="330"/>
      <c r="UBY452" s="330"/>
      <c r="UBZ452" s="330"/>
      <c r="UCA452" s="330"/>
      <c r="UCB452" s="330"/>
      <c r="UCC452" s="330"/>
      <c r="UCD452" s="330"/>
      <c r="UCE452" s="330"/>
      <c r="UCF452" s="330"/>
      <c r="UCG452" s="330"/>
      <c r="UCH452" s="330"/>
      <c r="UCI452" s="330"/>
      <c r="UCJ452" s="330"/>
      <c r="UCK452" s="330"/>
      <c r="UCL452" s="330"/>
      <c r="UCM452" s="330"/>
      <c r="UCN452" s="330"/>
      <c r="UCO452" s="330"/>
      <c r="UCP452" s="330"/>
      <c r="UCQ452" s="330"/>
      <c r="UCR452" s="330"/>
      <c r="UCS452" s="330"/>
      <c r="UCT452" s="330"/>
      <c r="UCU452" s="330"/>
      <c r="UCV452" s="330"/>
      <c r="UCW452" s="330"/>
      <c r="UCX452" s="330"/>
      <c r="UCY452" s="330"/>
      <c r="UCZ452" s="330"/>
      <c r="UDA452" s="330"/>
      <c r="UDB452" s="330"/>
      <c r="UDC452" s="330"/>
      <c r="UDD452" s="330"/>
      <c r="UDE452" s="330"/>
      <c r="UDF452" s="330"/>
      <c r="UDG452" s="330"/>
      <c r="UDH452" s="330"/>
      <c r="UDI452" s="330"/>
      <c r="UDJ452" s="330"/>
      <c r="UDK452" s="330"/>
      <c r="UDL452" s="330"/>
      <c r="UDM452" s="330"/>
      <c r="UDN452" s="330"/>
      <c r="UDO452" s="330"/>
      <c r="UDP452" s="330"/>
      <c r="UDQ452" s="330"/>
      <c r="UDR452" s="330"/>
      <c r="UDS452" s="330"/>
      <c r="UDT452" s="330"/>
      <c r="UDU452" s="330"/>
      <c r="UDV452" s="330"/>
      <c r="UDW452" s="330"/>
      <c r="UDX452" s="330"/>
      <c r="UDY452" s="330"/>
      <c r="UDZ452" s="330"/>
      <c r="UEA452" s="330"/>
      <c r="UEB452" s="330"/>
      <c r="UEC452" s="330"/>
      <c r="UED452" s="330"/>
      <c r="UEE452" s="330"/>
      <c r="UEF452" s="330"/>
      <c r="UEG452" s="330"/>
      <c r="UEH452" s="330"/>
      <c r="UEI452" s="330"/>
      <c r="UEJ452" s="330"/>
      <c r="UEK452" s="330"/>
      <c r="UEL452" s="330"/>
      <c r="UEM452" s="330"/>
      <c r="UEN452" s="330"/>
      <c r="UEO452" s="330"/>
      <c r="UEP452" s="330"/>
      <c r="UEQ452" s="330"/>
      <c r="UER452" s="330"/>
      <c r="UES452" s="330"/>
      <c r="UET452" s="330"/>
      <c r="UEU452" s="330"/>
      <c r="UEV452" s="330"/>
      <c r="UEW452" s="330"/>
      <c r="UEX452" s="330"/>
      <c r="UEY452" s="330"/>
      <c r="UEZ452" s="330"/>
      <c r="UFA452" s="330"/>
      <c r="UFB452" s="330"/>
      <c r="UFC452" s="330"/>
      <c r="UFD452" s="330"/>
      <c r="UFE452" s="330"/>
      <c r="UFF452" s="330"/>
      <c r="UFG452" s="330"/>
      <c r="UFH452" s="330"/>
      <c r="UFI452" s="330"/>
      <c r="UFJ452" s="330"/>
      <c r="UFK452" s="330"/>
      <c r="UFL452" s="330"/>
      <c r="UFM452" s="330"/>
      <c r="UFN452" s="330"/>
      <c r="UFO452" s="330"/>
      <c r="UFP452" s="330"/>
      <c r="UFQ452" s="330"/>
      <c r="UFR452" s="330"/>
      <c r="UFS452" s="330"/>
      <c r="UFT452" s="330"/>
      <c r="UFU452" s="330"/>
      <c r="UFV452" s="330"/>
      <c r="UFW452" s="330"/>
      <c r="UFX452" s="330"/>
      <c r="UFY452" s="330"/>
      <c r="UFZ452" s="330"/>
      <c r="UGA452" s="330"/>
      <c r="UGB452" s="330"/>
      <c r="UGC452" s="330"/>
      <c r="UGD452" s="330"/>
      <c r="UGE452" s="330"/>
      <c r="UGF452" s="330"/>
      <c r="UGG452" s="330"/>
      <c r="UGH452" s="330"/>
      <c r="UGI452" s="330"/>
      <c r="UGJ452" s="330"/>
      <c r="UGK452" s="330"/>
      <c r="UGL452" s="330"/>
      <c r="UGM452" s="330"/>
      <c r="UGN452" s="330"/>
      <c r="UGO452" s="330"/>
      <c r="UGP452" s="330"/>
      <c r="UGQ452" s="330"/>
      <c r="UGR452" s="330"/>
      <c r="UGS452" s="330"/>
      <c r="UGT452" s="330"/>
      <c r="UGU452" s="330"/>
      <c r="UGV452" s="330"/>
      <c r="UGW452" s="330"/>
      <c r="UGX452" s="330"/>
      <c r="UGY452" s="330"/>
      <c r="UGZ452" s="330"/>
      <c r="UHA452" s="330"/>
      <c r="UHB452" s="330"/>
      <c r="UHC452" s="330"/>
      <c r="UHD452" s="330"/>
      <c r="UHE452" s="330"/>
      <c r="UHF452" s="330"/>
      <c r="UHG452" s="330"/>
      <c r="UHH452" s="330"/>
      <c r="UHI452" s="330"/>
      <c r="UHJ452" s="330"/>
      <c r="UHK452" s="330"/>
      <c r="UHL452" s="330"/>
      <c r="UHM452" s="330"/>
      <c r="UHN452" s="330"/>
      <c r="UHO452" s="330"/>
      <c r="UHP452" s="330"/>
      <c r="UHQ452" s="330"/>
      <c r="UHR452" s="330"/>
      <c r="UHS452" s="330"/>
      <c r="UHT452" s="330"/>
      <c r="UHU452" s="330"/>
      <c r="UHV452" s="330"/>
      <c r="UHW452" s="330"/>
      <c r="UHX452" s="330"/>
      <c r="UHY452" s="330"/>
      <c r="UHZ452" s="330"/>
      <c r="UIA452" s="330"/>
      <c r="UIB452" s="330"/>
      <c r="UIC452" s="330"/>
      <c r="UID452" s="330"/>
      <c r="UIE452" s="330"/>
      <c r="UIF452" s="330"/>
      <c r="UIG452" s="330"/>
      <c r="UIH452" s="330"/>
      <c r="UII452" s="330"/>
      <c r="UIJ452" s="330"/>
      <c r="UIK452" s="330"/>
      <c r="UIL452" s="330"/>
      <c r="UIM452" s="330"/>
      <c r="UIN452" s="330"/>
      <c r="UIO452" s="330"/>
      <c r="UIP452" s="330"/>
      <c r="UIQ452" s="330"/>
      <c r="UIR452" s="330"/>
      <c r="UIS452" s="330"/>
      <c r="UIT452" s="330"/>
      <c r="UIU452" s="330"/>
      <c r="UIV452" s="330"/>
      <c r="UIW452" s="330"/>
      <c r="UIX452" s="330"/>
      <c r="UIY452" s="330"/>
      <c r="UIZ452" s="330"/>
      <c r="UJA452" s="330"/>
      <c r="UJB452" s="330"/>
      <c r="UJC452" s="330"/>
      <c r="UJD452" s="330"/>
      <c r="UJE452" s="330"/>
      <c r="UJF452" s="330"/>
      <c r="UJG452" s="330"/>
      <c r="UJH452" s="330"/>
      <c r="UJI452" s="330"/>
      <c r="UJJ452" s="330"/>
      <c r="UJK452" s="330"/>
      <c r="UJL452" s="330"/>
      <c r="UJM452" s="330"/>
      <c r="UJN452" s="330"/>
      <c r="UJO452" s="330"/>
      <c r="UJP452" s="330"/>
      <c r="UJQ452" s="330"/>
      <c r="UJR452" s="330"/>
      <c r="UJS452" s="330"/>
      <c r="UJT452" s="330"/>
      <c r="UJU452" s="330"/>
      <c r="UJV452" s="330"/>
      <c r="UJW452" s="330"/>
      <c r="UJX452" s="330"/>
      <c r="UJY452" s="330"/>
      <c r="UJZ452" s="330"/>
      <c r="UKA452" s="330"/>
      <c r="UKB452" s="330"/>
      <c r="UKC452" s="330"/>
      <c r="UKD452" s="330"/>
      <c r="UKE452" s="330"/>
      <c r="UKF452" s="330"/>
      <c r="UKG452" s="330"/>
      <c r="UKH452" s="330"/>
      <c r="UKI452" s="330"/>
      <c r="UKJ452" s="330"/>
      <c r="UKK452" s="330"/>
      <c r="UKL452" s="330"/>
      <c r="UKM452" s="330"/>
      <c r="UKN452" s="330"/>
      <c r="UKO452" s="330"/>
      <c r="UKP452" s="330"/>
      <c r="UKQ452" s="330"/>
      <c r="UKR452" s="330"/>
      <c r="UKS452" s="330"/>
      <c r="UKT452" s="330"/>
      <c r="UKU452" s="330"/>
      <c r="UKV452" s="330"/>
      <c r="UKW452" s="330"/>
      <c r="UKX452" s="330"/>
      <c r="UKY452" s="330"/>
      <c r="UKZ452" s="330"/>
      <c r="ULA452" s="330"/>
      <c r="ULB452" s="330"/>
      <c r="ULC452" s="330"/>
      <c r="ULD452" s="330"/>
      <c r="ULE452" s="330"/>
      <c r="ULF452" s="330"/>
      <c r="ULG452" s="330"/>
      <c r="ULH452" s="330"/>
      <c r="ULI452" s="330"/>
      <c r="ULJ452" s="330"/>
      <c r="ULK452" s="330"/>
      <c r="ULL452" s="330"/>
      <c r="ULM452" s="330"/>
      <c r="ULN452" s="330"/>
      <c r="ULO452" s="330"/>
      <c r="ULP452" s="330"/>
      <c r="ULQ452" s="330"/>
      <c r="ULR452" s="330"/>
      <c r="ULS452" s="330"/>
      <c r="ULT452" s="330"/>
      <c r="ULU452" s="330"/>
      <c r="ULV452" s="330"/>
      <c r="ULW452" s="330"/>
      <c r="ULX452" s="330"/>
      <c r="ULY452" s="330"/>
      <c r="ULZ452" s="330"/>
      <c r="UMA452" s="330"/>
      <c r="UMB452" s="330"/>
      <c r="UMC452" s="330"/>
      <c r="UMD452" s="330"/>
      <c r="UME452" s="330"/>
      <c r="UMF452" s="330"/>
      <c r="UMG452" s="330"/>
      <c r="UMH452" s="330"/>
      <c r="UMI452" s="330"/>
      <c r="UMJ452" s="330"/>
      <c r="UMK452" s="330"/>
      <c r="UML452" s="330"/>
      <c r="UMM452" s="330"/>
      <c r="UMN452" s="330"/>
      <c r="UMO452" s="330"/>
      <c r="UMP452" s="330"/>
      <c r="UMQ452" s="330"/>
      <c r="UMR452" s="330"/>
      <c r="UMS452" s="330"/>
      <c r="UMT452" s="330"/>
      <c r="UMU452" s="330"/>
      <c r="UMV452" s="330"/>
      <c r="UMW452" s="330"/>
      <c r="UMX452" s="330"/>
      <c r="UMY452" s="330"/>
      <c r="UMZ452" s="330"/>
      <c r="UNA452" s="330"/>
      <c r="UNB452" s="330"/>
      <c r="UNC452" s="330"/>
      <c r="UND452" s="330"/>
      <c r="UNE452" s="330"/>
      <c r="UNF452" s="330"/>
      <c r="UNG452" s="330"/>
      <c r="UNH452" s="330"/>
      <c r="UNI452" s="330"/>
      <c r="UNJ452" s="330"/>
      <c r="UNK452" s="330"/>
      <c r="UNL452" s="330"/>
      <c r="UNM452" s="330"/>
      <c r="UNN452" s="330"/>
      <c r="UNO452" s="330"/>
      <c r="UNP452" s="330"/>
      <c r="UNQ452" s="330"/>
      <c r="UNR452" s="330"/>
      <c r="UNS452" s="330"/>
      <c r="UNT452" s="330"/>
      <c r="UNU452" s="330"/>
      <c r="UNV452" s="330"/>
      <c r="UNW452" s="330"/>
      <c r="UNX452" s="330"/>
      <c r="UNY452" s="330"/>
      <c r="UNZ452" s="330"/>
      <c r="UOA452" s="330"/>
      <c r="UOB452" s="330"/>
      <c r="UOC452" s="330"/>
      <c r="UOD452" s="330"/>
      <c r="UOE452" s="330"/>
      <c r="UOF452" s="330"/>
      <c r="UOG452" s="330"/>
      <c r="UOH452" s="330"/>
      <c r="UOI452" s="330"/>
      <c r="UOJ452" s="330"/>
      <c r="UOK452" s="330"/>
      <c r="UOL452" s="330"/>
      <c r="UOM452" s="330"/>
      <c r="UON452" s="330"/>
      <c r="UOO452" s="330"/>
      <c r="UOP452" s="330"/>
      <c r="UOQ452" s="330"/>
      <c r="UOR452" s="330"/>
      <c r="UOS452" s="330"/>
      <c r="UOT452" s="330"/>
      <c r="UOU452" s="330"/>
      <c r="UOV452" s="330"/>
      <c r="UOW452" s="330"/>
      <c r="UOX452" s="330"/>
      <c r="UOY452" s="330"/>
      <c r="UOZ452" s="330"/>
      <c r="UPA452" s="330"/>
      <c r="UPB452" s="330"/>
      <c r="UPC452" s="330"/>
      <c r="UPD452" s="330"/>
      <c r="UPE452" s="330"/>
      <c r="UPF452" s="330"/>
      <c r="UPG452" s="330"/>
      <c r="UPH452" s="330"/>
      <c r="UPI452" s="330"/>
      <c r="UPJ452" s="330"/>
      <c r="UPK452" s="330"/>
      <c r="UPL452" s="330"/>
      <c r="UPM452" s="330"/>
      <c r="UPN452" s="330"/>
      <c r="UPO452" s="330"/>
      <c r="UPP452" s="330"/>
      <c r="UPQ452" s="330"/>
      <c r="UPR452" s="330"/>
      <c r="UPS452" s="330"/>
      <c r="UPT452" s="330"/>
      <c r="UPU452" s="330"/>
      <c r="UPV452" s="330"/>
      <c r="UPW452" s="330"/>
      <c r="UPX452" s="330"/>
      <c r="UPY452" s="330"/>
      <c r="UPZ452" s="330"/>
      <c r="UQA452" s="330"/>
      <c r="UQB452" s="330"/>
      <c r="UQC452" s="330"/>
      <c r="UQD452" s="330"/>
      <c r="UQE452" s="330"/>
      <c r="UQF452" s="330"/>
      <c r="UQG452" s="330"/>
      <c r="UQH452" s="330"/>
      <c r="UQI452" s="330"/>
      <c r="UQJ452" s="330"/>
      <c r="UQK452" s="330"/>
      <c r="UQL452" s="330"/>
      <c r="UQM452" s="330"/>
      <c r="UQN452" s="330"/>
      <c r="UQO452" s="330"/>
      <c r="UQP452" s="330"/>
      <c r="UQQ452" s="330"/>
      <c r="UQR452" s="330"/>
      <c r="UQS452" s="330"/>
      <c r="UQT452" s="330"/>
      <c r="UQU452" s="330"/>
      <c r="UQV452" s="330"/>
      <c r="UQW452" s="330"/>
      <c r="UQX452" s="330"/>
      <c r="UQY452" s="330"/>
      <c r="UQZ452" s="330"/>
      <c r="URA452" s="330"/>
      <c r="URB452" s="330"/>
      <c r="URC452" s="330"/>
      <c r="URD452" s="330"/>
      <c r="URE452" s="330"/>
      <c r="URF452" s="330"/>
      <c r="URG452" s="330"/>
      <c r="URH452" s="330"/>
      <c r="URI452" s="330"/>
      <c r="URJ452" s="330"/>
      <c r="URK452" s="330"/>
      <c r="URL452" s="330"/>
      <c r="URM452" s="330"/>
      <c r="URN452" s="330"/>
      <c r="URO452" s="330"/>
      <c r="URP452" s="330"/>
      <c r="URQ452" s="330"/>
      <c r="URR452" s="330"/>
      <c r="URS452" s="330"/>
      <c r="URT452" s="330"/>
      <c r="URU452" s="330"/>
      <c r="URV452" s="330"/>
      <c r="URW452" s="330"/>
      <c r="URX452" s="330"/>
      <c r="URY452" s="330"/>
      <c r="URZ452" s="330"/>
      <c r="USA452" s="330"/>
      <c r="USB452" s="330"/>
      <c r="USC452" s="330"/>
      <c r="USD452" s="330"/>
      <c r="USE452" s="330"/>
      <c r="USF452" s="330"/>
      <c r="USG452" s="330"/>
      <c r="USH452" s="330"/>
      <c r="USI452" s="330"/>
      <c r="USJ452" s="330"/>
      <c r="USK452" s="330"/>
      <c r="USL452" s="330"/>
      <c r="USM452" s="330"/>
      <c r="USN452" s="330"/>
      <c r="USO452" s="330"/>
      <c r="USP452" s="330"/>
      <c r="USQ452" s="330"/>
      <c r="USR452" s="330"/>
      <c r="USS452" s="330"/>
      <c r="UST452" s="330"/>
      <c r="USU452" s="330"/>
      <c r="USV452" s="330"/>
      <c r="USW452" s="330"/>
      <c r="USX452" s="330"/>
      <c r="USY452" s="330"/>
      <c r="USZ452" s="330"/>
      <c r="UTA452" s="330"/>
      <c r="UTB452" s="330"/>
      <c r="UTC452" s="330"/>
      <c r="UTD452" s="330"/>
      <c r="UTE452" s="330"/>
      <c r="UTF452" s="330"/>
      <c r="UTG452" s="330"/>
      <c r="UTH452" s="330"/>
      <c r="UTI452" s="330"/>
      <c r="UTJ452" s="330"/>
      <c r="UTK452" s="330"/>
      <c r="UTL452" s="330"/>
      <c r="UTM452" s="330"/>
      <c r="UTN452" s="330"/>
      <c r="UTO452" s="330"/>
      <c r="UTP452" s="330"/>
      <c r="UTQ452" s="330"/>
      <c r="UTR452" s="330"/>
      <c r="UTS452" s="330"/>
      <c r="UTT452" s="330"/>
      <c r="UTU452" s="330"/>
      <c r="UTV452" s="330"/>
      <c r="UTW452" s="330"/>
      <c r="UTX452" s="330"/>
      <c r="UTY452" s="330"/>
      <c r="UTZ452" s="330"/>
      <c r="UUA452" s="330"/>
      <c r="UUB452" s="330"/>
      <c r="UUC452" s="330"/>
      <c r="UUD452" s="330"/>
      <c r="UUE452" s="330"/>
      <c r="UUF452" s="330"/>
      <c r="UUG452" s="330"/>
      <c r="UUH452" s="330"/>
      <c r="UUI452" s="330"/>
      <c r="UUJ452" s="330"/>
      <c r="UUK452" s="330"/>
      <c r="UUL452" s="330"/>
      <c r="UUM452" s="330"/>
      <c r="UUN452" s="330"/>
      <c r="UUO452" s="330"/>
      <c r="UUP452" s="330"/>
      <c r="UUQ452" s="330"/>
      <c r="UUR452" s="330"/>
      <c r="UUS452" s="330"/>
      <c r="UUT452" s="330"/>
      <c r="UUU452" s="330"/>
      <c r="UUV452" s="330"/>
      <c r="UUW452" s="330"/>
      <c r="UUX452" s="330"/>
      <c r="UUY452" s="330"/>
      <c r="UUZ452" s="330"/>
      <c r="UVA452" s="330"/>
      <c r="UVB452" s="330"/>
      <c r="UVC452" s="330"/>
      <c r="UVD452" s="330"/>
      <c r="UVE452" s="330"/>
      <c r="UVF452" s="330"/>
      <c r="UVG452" s="330"/>
      <c r="UVH452" s="330"/>
      <c r="UVI452" s="330"/>
      <c r="UVJ452" s="330"/>
      <c r="UVK452" s="330"/>
      <c r="UVL452" s="330"/>
      <c r="UVM452" s="330"/>
      <c r="UVN452" s="330"/>
      <c r="UVO452" s="330"/>
      <c r="UVP452" s="330"/>
      <c r="UVQ452" s="330"/>
      <c r="UVR452" s="330"/>
      <c r="UVS452" s="330"/>
      <c r="UVT452" s="330"/>
      <c r="UVU452" s="330"/>
      <c r="UVV452" s="330"/>
      <c r="UVW452" s="330"/>
      <c r="UVX452" s="330"/>
      <c r="UVY452" s="330"/>
      <c r="UVZ452" s="330"/>
      <c r="UWA452" s="330"/>
      <c r="UWB452" s="330"/>
      <c r="UWC452" s="330"/>
      <c r="UWD452" s="330"/>
      <c r="UWE452" s="330"/>
      <c r="UWF452" s="330"/>
      <c r="UWG452" s="330"/>
      <c r="UWH452" s="330"/>
      <c r="UWI452" s="330"/>
      <c r="UWJ452" s="330"/>
      <c r="UWK452" s="330"/>
      <c r="UWL452" s="330"/>
      <c r="UWM452" s="330"/>
      <c r="UWN452" s="330"/>
      <c r="UWO452" s="330"/>
      <c r="UWP452" s="330"/>
      <c r="UWQ452" s="330"/>
      <c r="UWR452" s="330"/>
      <c r="UWS452" s="330"/>
      <c r="UWT452" s="330"/>
      <c r="UWU452" s="330"/>
      <c r="UWV452" s="330"/>
      <c r="UWW452" s="330"/>
      <c r="UWX452" s="330"/>
      <c r="UWY452" s="330"/>
      <c r="UWZ452" s="330"/>
      <c r="UXA452" s="330"/>
      <c r="UXB452" s="330"/>
      <c r="UXC452" s="330"/>
      <c r="UXD452" s="330"/>
      <c r="UXE452" s="330"/>
      <c r="UXF452" s="330"/>
      <c r="UXG452" s="330"/>
      <c r="UXH452" s="330"/>
      <c r="UXI452" s="330"/>
      <c r="UXJ452" s="330"/>
      <c r="UXK452" s="330"/>
      <c r="UXL452" s="330"/>
      <c r="UXM452" s="330"/>
      <c r="UXN452" s="330"/>
      <c r="UXO452" s="330"/>
      <c r="UXP452" s="330"/>
      <c r="UXQ452" s="330"/>
      <c r="UXR452" s="330"/>
      <c r="UXS452" s="330"/>
      <c r="UXT452" s="330"/>
      <c r="UXU452" s="330"/>
      <c r="UXV452" s="330"/>
      <c r="UXW452" s="330"/>
      <c r="UXX452" s="330"/>
      <c r="UXY452" s="330"/>
      <c r="UXZ452" s="330"/>
      <c r="UYA452" s="330"/>
      <c r="UYB452" s="330"/>
      <c r="UYC452" s="330"/>
      <c r="UYD452" s="330"/>
      <c r="UYE452" s="330"/>
      <c r="UYF452" s="330"/>
      <c r="UYG452" s="330"/>
      <c r="UYH452" s="330"/>
      <c r="UYI452" s="330"/>
      <c r="UYJ452" s="330"/>
      <c r="UYK452" s="330"/>
      <c r="UYL452" s="330"/>
      <c r="UYM452" s="330"/>
      <c r="UYN452" s="330"/>
      <c r="UYO452" s="330"/>
      <c r="UYP452" s="330"/>
      <c r="UYQ452" s="330"/>
      <c r="UYR452" s="330"/>
      <c r="UYS452" s="330"/>
      <c r="UYT452" s="330"/>
      <c r="UYU452" s="330"/>
      <c r="UYV452" s="330"/>
      <c r="UYW452" s="330"/>
      <c r="UYX452" s="330"/>
      <c r="UYY452" s="330"/>
      <c r="UYZ452" s="330"/>
      <c r="UZA452" s="330"/>
      <c r="UZB452" s="330"/>
      <c r="UZC452" s="330"/>
      <c r="UZD452" s="330"/>
      <c r="UZE452" s="330"/>
      <c r="UZF452" s="330"/>
      <c r="UZG452" s="330"/>
      <c r="UZH452" s="330"/>
      <c r="UZI452" s="330"/>
      <c r="UZJ452" s="330"/>
      <c r="UZK452" s="330"/>
      <c r="UZL452" s="330"/>
      <c r="UZM452" s="330"/>
      <c r="UZN452" s="330"/>
      <c r="UZO452" s="330"/>
      <c r="UZP452" s="330"/>
      <c r="UZQ452" s="330"/>
      <c r="UZR452" s="330"/>
      <c r="UZS452" s="330"/>
      <c r="UZT452" s="330"/>
      <c r="UZU452" s="330"/>
      <c r="UZV452" s="330"/>
      <c r="UZW452" s="330"/>
      <c r="UZX452" s="330"/>
      <c r="UZY452" s="330"/>
      <c r="UZZ452" s="330"/>
      <c r="VAA452" s="330"/>
      <c r="VAB452" s="330"/>
      <c r="VAC452" s="330"/>
      <c r="VAD452" s="330"/>
      <c r="VAE452" s="330"/>
      <c r="VAF452" s="330"/>
      <c r="VAG452" s="330"/>
      <c r="VAH452" s="330"/>
      <c r="VAI452" s="330"/>
      <c r="VAJ452" s="330"/>
      <c r="VAK452" s="330"/>
      <c r="VAL452" s="330"/>
      <c r="VAM452" s="330"/>
      <c r="VAN452" s="330"/>
      <c r="VAO452" s="330"/>
      <c r="VAP452" s="330"/>
      <c r="VAQ452" s="330"/>
      <c r="VAR452" s="330"/>
      <c r="VAS452" s="330"/>
      <c r="VAT452" s="330"/>
      <c r="VAU452" s="330"/>
      <c r="VAV452" s="330"/>
      <c r="VAW452" s="330"/>
      <c r="VAX452" s="330"/>
      <c r="VAY452" s="330"/>
      <c r="VAZ452" s="330"/>
      <c r="VBA452" s="330"/>
      <c r="VBB452" s="330"/>
      <c r="VBC452" s="330"/>
      <c r="VBD452" s="330"/>
      <c r="VBE452" s="330"/>
      <c r="VBF452" s="330"/>
      <c r="VBG452" s="330"/>
      <c r="VBH452" s="330"/>
      <c r="VBI452" s="330"/>
      <c r="VBJ452" s="330"/>
      <c r="VBK452" s="330"/>
      <c r="VBL452" s="330"/>
      <c r="VBM452" s="330"/>
      <c r="VBN452" s="330"/>
      <c r="VBO452" s="330"/>
      <c r="VBP452" s="330"/>
      <c r="VBQ452" s="330"/>
      <c r="VBR452" s="330"/>
      <c r="VBS452" s="330"/>
      <c r="VBT452" s="330"/>
      <c r="VBU452" s="330"/>
      <c r="VBV452" s="330"/>
      <c r="VBW452" s="330"/>
      <c r="VBX452" s="330"/>
      <c r="VBY452" s="330"/>
      <c r="VBZ452" s="330"/>
      <c r="VCA452" s="330"/>
      <c r="VCB452" s="330"/>
      <c r="VCC452" s="330"/>
      <c r="VCD452" s="330"/>
      <c r="VCE452" s="330"/>
      <c r="VCF452" s="330"/>
      <c r="VCG452" s="330"/>
      <c r="VCH452" s="330"/>
      <c r="VCI452" s="330"/>
      <c r="VCJ452" s="330"/>
      <c r="VCK452" s="330"/>
      <c r="VCL452" s="330"/>
      <c r="VCM452" s="330"/>
      <c r="VCN452" s="330"/>
      <c r="VCO452" s="330"/>
      <c r="VCP452" s="330"/>
      <c r="VCQ452" s="330"/>
      <c r="VCR452" s="330"/>
      <c r="VCS452" s="330"/>
      <c r="VCT452" s="330"/>
      <c r="VCU452" s="330"/>
      <c r="VCV452" s="330"/>
      <c r="VCW452" s="330"/>
      <c r="VCX452" s="330"/>
      <c r="VCY452" s="330"/>
      <c r="VCZ452" s="330"/>
      <c r="VDA452" s="330"/>
      <c r="VDB452" s="330"/>
      <c r="VDC452" s="330"/>
      <c r="VDD452" s="330"/>
      <c r="VDE452" s="330"/>
      <c r="VDF452" s="330"/>
      <c r="VDG452" s="330"/>
      <c r="VDH452" s="330"/>
      <c r="VDI452" s="330"/>
      <c r="VDJ452" s="330"/>
      <c r="VDK452" s="330"/>
      <c r="VDL452" s="330"/>
      <c r="VDM452" s="330"/>
      <c r="VDN452" s="330"/>
      <c r="VDO452" s="330"/>
      <c r="VDP452" s="330"/>
      <c r="VDQ452" s="330"/>
      <c r="VDR452" s="330"/>
      <c r="VDS452" s="330"/>
      <c r="VDT452" s="330"/>
      <c r="VDU452" s="330"/>
      <c r="VDV452" s="330"/>
      <c r="VDW452" s="330"/>
      <c r="VDX452" s="330"/>
      <c r="VDY452" s="330"/>
      <c r="VDZ452" s="330"/>
      <c r="VEA452" s="330"/>
      <c r="VEB452" s="330"/>
      <c r="VEC452" s="330"/>
      <c r="VED452" s="330"/>
      <c r="VEE452" s="330"/>
      <c r="VEF452" s="330"/>
      <c r="VEG452" s="330"/>
      <c r="VEH452" s="330"/>
      <c r="VEI452" s="330"/>
      <c r="VEJ452" s="330"/>
      <c r="VEK452" s="330"/>
      <c r="VEL452" s="330"/>
      <c r="VEM452" s="330"/>
      <c r="VEN452" s="330"/>
      <c r="VEO452" s="330"/>
      <c r="VEP452" s="330"/>
      <c r="VEQ452" s="330"/>
      <c r="VER452" s="330"/>
      <c r="VES452" s="330"/>
      <c r="VET452" s="330"/>
      <c r="VEU452" s="330"/>
      <c r="VEV452" s="330"/>
      <c r="VEW452" s="330"/>
      <c r="VEX452" s="330"/>
      <c r="VEY452" s="330"/>
      <c r="VEZ452" s="330"/>
      <c r="VFA452" s="330"/>
      <c r="VFB452" s="330"/>
      <c r="VFC452" s="330"/>
      <c r="VFD452" s="330"/>
      <c r="VFE452" s="330"/>
      <c r="VFF452" s="330"/>
      <c r="VFG452" s="330"/>
      <c r="VFH452" s="330"/>
      <c r="VFI452" s="330"/>
      <c r="VFJ452" s="330"/>
      <c r="VFK452" s="330"/>
      <c r="VFL452" s="330"/>
      <c r="VFM452" s="330"/>
      <c r="VFN452" s="330"/>
      <c r="VFO452" s="330"/>
      <c r="VFP452" s="330"/>
      <c r="VFQ452" s="330"/>
      <c r="VFR452" s="330"/>
      <c r="VFS452" s="330"/>
      <c r="VFT452" s="330"/>
      <c r="VFU452" s="330"/>
      <c r="VFV452" s="330"/>
      <c r="VFW452" s="330"/>
      <c r="VFX452" s="330"/>
      <c r="VFY452" s="330"/>
      <c r="VFZ452" s="330"/>
      <c r="VGA452" s="330"/>
      <c r="VGB452" s="330"/>
      <c r="VGC452" s="330"/>
      <c r="VGD452" s="330"/>
      <c r="VGE452" s="330"/>
      <c r="VGF452" s="330"/>
      <c r="VGG452" s="330"/>
      <c r="VGH452" s="330"/>
      <c r="VGI452" s="330"/>
      <c r="VGJ452" s="330"/>
      <c r="VGK452" s="330"/>
      <c r="VGL452" s="330"/>
      <c r="VGM452" s="330"/>
      <c r="VGN452" s="330"/>
      <c r="VGO452" s="330"/>
      <c r="VGP452" s="330"/>
      <c r="VGQ452" s="330"/>
      <c r="VGR452" s="330"/>
      <c r="VGS452" s="330"/>
      <c r="VGT452" s="330"/>
      <c r="VGU452" s="330"/>
      <c r="VGV452" s="330"/>
      <c r="VGW452" s="330"/>
      <c r="VGX452" s="330"/>
      <c r="VGY452" s="330"/>
      <c r="VGZ452" s="330"/>
      <c r="VHA452" s="330"/>
      <c r="VHB452" s="330"/>
      <c r="VHC452" s="330"/>
      <c r="VHD452" s="330"/>
      <c r="VHE452" s="330"/>
      <c r="VHF452" s="330"/>
      <c r="VHG452" s="330"/>
      <c r="VHH452" s="330"/>
      <c r="VHI452" s="330"/>
      <c r="VHJ452" s="330"/>
      <c r="VHK452" s="330"/>
      <c r="VHL452" s="330"/>
      <c r="VHM452" s="330"/>
      <c r="VHN452" s="330"/>
      <c r="VHO452" s="330"/>
      <c r="VHP452" s="330"/>
      <c r="VHQ452" s="330"/>
      <c r="VHR452" s="330"/>
      <c r="VHS452" s="330"/>
      <c r="VHT452" s="330"/>
      <c r="VHU452" s="330"/>
      <c r="VHV452" s="330"/>
      <c r="VHW452" s="330"/>
      <c r="VHX452" s="330"/>
      <c r="VHY452" s="330"/>
      <c r="VHZ452" s="330"/>
      <c r="VIA452" s="330"/>
      <c r="VIB452" s="330"/>
      <c r="VIC452" s="330"/>
      <c r="VID452" s="330"/>
      <c r="VIE452" s="330"/>
      <c r="VIF452" s="330"/>
      <c r="VIG452" s="330"/>
      <c r="VIH452" s="330"/>
      <c r="VII452" s="330"/>
      <c r="VIJ452" s="330"/>
      <c r="VIK452" s="330"/>
      <c r="VIL452" s="330"/>
      <c r="VIM452" s="330"/>
      <c r="VIN452" s="330"/>
      <c r="VIO452" s="330"/>
      <c r="VIP452" s="330"/>
      <c r="VIQ452" s="330"/>
      <c r="VIR452" s="330"/>
      <c r="VIS452" s="330"/>
      <c r="VIT452" s="330"/>
      <c r="VIU452" s="330"/>
      <c r="VIV452" s="330"/>
      <c r="VIW452" s="330"/>
      <c r="VIX452" s="330"/>
      <c r="VIY452" s="330"/>
      <c r="VIZ452" s="330"/>
      <c r="VJA452" s="330"/>
      <c r="VJB452" s="330"/>
      <c r="VJC452" s="330"/>
      <c r="VJD452" s="330"/>
      <c r="VJE452" s="330"/>
      <c r="VJF452" s="330"/>
      <c r="VJG452" s="330"/>
      <c r="VJH452" s="330"/>
      <c r="VJI452" s="330"/>
      <c r="VJJ452" s="330"/>
      <c r="VJK452" s="330"/>
      <c r="VJL452" s="330"/>
      <c r="VJM452" s="330"/>
      <c r="VJN452" s="330"/>
      <c r="VJO452" s="330"/>
      <c r="VJP452" s="330"/>
      <c r="VJQ452" s="330"/>
      <c r="VJR452" s="330"/>
      <c r="VJS452" s="330"/>
      <c r="VJT452" s="330"/>
      <c r="VJU452" s="330"/>
      <c r="VJV452" s="330"/>
      <c r="VJW452" s="330"/>
      <c r="VJX452" s="330"/>
      <c r="VJY452" s="330"/>
      <c r="VJZ452" s="330"/>
      <c r="VKA452" s="330"/>
      <c r="VKB452" s="330"/>
      <c r="VKC452" s="330"/>
      <c r="VKD452" s="330"/>
      <c r="VKE452" s="330"/>
      <c r="VKF452" s="330"/>
      <c r="VKG452" s="330"/>
      <c r="VKH452" s="330"/>
      <c r="VKI452" s="330"/>
      <c r="VKJ452" s="330"/>
      <c r="VKK452" s="330"/>
      <c r="VKL452" s="330"/>
      <c r="VKM452" s="330"/>
      <c r="VKN452" s="330"/>
      <c r="VKO452" s="330"/>
      <c r="VKP452" s="330"/>
      <c r="VKQ452" s="330"/>
      <c r="VKR452" s="330"/>
      <c r="VKS452" s="330"/>
      <c r="VKT452" s="330"/>
      <c r="VKU452" s="330"/>
      <c r="VKV452" s="330"/>
      <c r="VKW452" s="330"/>
      <c r="VKX452" s="330"/>
      <c r="VKY452" s="330"/>
      <c r="VKZ452" s="330"/>
      <c r="VLA452" s="330"/>
      <c r="VLB452" s="330"/>
      <c r="VLC452" s="330"/>
      <c r="VLD452" s="330"/>
      <c r="VLE452" s="330"/>
      <c r="VLF452" s="330"/>
      <c r="VLG452" s="330"/>
      <c r="VLH452" s="330"/>
      <c r="VLI452" s="330"/>
      <c r="VLJ452" s="330"/>
      <c r="VLK452" s="330"/>
      <c r="VLL452" s="330"/>
      <c r="VLM452" s="330"/>
      <c r="VLN452" s="330"/>
      <c r="VLO452" s="330"/>
      <c r="VLP452" s="330"/>
      <c r="VLQ452" s="330"/>
      <c r="VLR452" s="330"/>
      <c r="VLS452" s="330"/>
      <c r="VLT452" s="330"/>
      <c r="VLU452" s="330"/>
      <c r="VLV452" s="330"/>
      <c r="VLW452" s="330"/>
      <c r="VLX452" s="330"/>
      <c r="VLY452" s="330"/>
      <c r="VLZ452" s="330"/>
      <c r="VMA452" s="330"/>
      <c r="VMB452" s="330"/>
      <c r="VMC452" s="330"/>
      <c r="VMD452" s="330"/>
      <c r="VME452" s="330"/>
      <c r="VMF452" s="330"/>
      <c r="VMG452" s="330"/>
      <c r="VMH452" s="330"/>
      <c r="VMI452" s="330"/>
      <c r="VMJ452" s="330"/>
      <c r="VMK452" s="330"/>
      <c r="VML452" s="330"/>
      <c r="VMM452" s="330"/>
      <c r="VMN452" s="330"/>
      <c r="VMO452" s="330"/>
      <c r="VMP452" s="330"/>
      <c r="VMQ452" s="330"/>
      <c r="VMR452" s="330"/>
      <c r="VMS452" s="330"/>
      <c r="VMT452" s="330"/>
      <c r="VMU452" s="330"/>
      <c r="VMV452" s="330"/>
      <c r="VMW452" s="330"/>
      <c r="VMX452" s="330"/>
      <c r="VMY452" s="330"/>
      <c r="VMZ452" s="330"/>
      <c r="VNA452" s="330"/>
      <c r="VNB452" s="330"/>
      <c r="VNC452" s="330"/>
      <c r="VND452" s="330"/>
      <c r="VNE452" s="330"/>
      <c r="VNF452" s="330"/>
      <c r="VNG452" s="330"/>
      <c r="VNH452" s="330"/>
      <c r="VNI452" s="330"/>
      <c r="VNJ452" s="330"/>
      <c r="VNK452" s="330"/>
      <c r="VNL452" s="330"/>
      <c r="VNM452" s="330"/>
      <c r="VNN452" s="330"/>
      <c r="VNO452" s="330"/>
      <c r="VNP452" s="330"/>
      <c r="VNQ452" s="330"/>
      <c r="VNR452" s="330"/>
      <c r="VNS452" s="330"/>
      <c r="VNT452" s="330"/>
      <c r="VNU452" s="330"/>
      <c r="VNV452" s="330"/>
      <c r="VNW452" s="330"/>
      <c r="VNX452" s="330"/>
      <c r="VNY452" s="330"/>
      <c r="VNZ452" s="330"/>
      <c r="VOA452" s="330"/>
      <c r="VOB452" s="330"/>
      <c r="VOC452" s="330"/>
      <c r="VOD452" s="330"/>
      <c r="VOE452" s="330"/>
      <c r="VOF452" s="330"/>
      <c r="VOG452" s="330"/>
      <c r="VOH452" s="330"/>
      <c r="VOI452" s="330"/>
      <c r="VOJ452" s="330"/>
      <c r="VOK452" s="330"/>
      <c r="VOL452" s="330"/>
      <c r="VOM452" s="330"/>
      <c r="VON452" s="330"/>
      <c r="VOO452" s="330"/>
      <c r="VOP452" s="330"/>
      <c r="VOQ452" s="330"/>
      <c r="VOR452" s="330"/>
      <c r="VOS452" s="330"/>
      <c r="VOT452" s="330"/>
      <c r="VOU452" s="330"/>
      <c r="VOV452" s="330"/>
      <c r="VOW452" s="330"/>
      <c r="VOX452" s="330"/>
      <c r="VOY452" s="330"/>
      <c r="VOZ452" s="330"/>
      <c r="VPA452" s="330"/>
      <c r="VPB452" s="330"/>
      <c r="VPC452" s="330"/>
      <c r="VPD452" s="330"/>
      <c r="VPE452" s="330"/>
      <c r="VPF452" s="330"/>
      <c r="VPG452" s="330"/>
      <c r="VPH452" s="330"/>
      <c r="VPI452" s="330"/>
      <c r="VPJ452" s="330"/>
      <c r="VPK452" s="330"/>
      <c r="VPL452" s="330"/>
      <c r="VPM452" s="330"/>
      <c r="VPN452" s="330"/>
      <c r="VPO452" s="330"/>
      <c r="VPP452" s="330"/>
      <c r="VPQ452" s="330"/>
      <c r="VPR452" s="330"/>
      <c r="VPS452" s="330"/>
      <c r="VPT452" s="330"/>
      <c r="VPU452" s="330"/>
      <c r="VPV452" s="330"/>
      <c r="VPW452" s="330"/>
      <c r="VPX452" s="330"/>
      <c r="VPY452" s="330"/>
      <c r="VPZ452" s="330"/>
      <c r="VQA452" s="330"/>
      <c r="VQB452" s="330"/>
      <c r="VQC452" s="330"/>
      <c r="VQD452" s="330"/>
      <c r="VQE452" s="330"/>
      <c r="VQF452" s="330"/>
      <c r="VQG452" s="330"/>
      <c r="VQH452" s="330"/>
      <c r="VQI452" s="330"/>
      <c r="VQJ452" s="330"/>
      <c r="VQK452" s="330"/>
      <c r="VQL452" s="330"/>
      <c r="VQM452" s="330"/>
      <c r="VQN452" s="330"/>
      <c r="VQO452" s="330"/>
      <c r="VQP452" s="330"/>
      <c r="VQQ452" s="330"/>
      <c r="VQR452" s="330"/>
      <c r="VQS452" s="330"/>
      <c r="VQT452" s="330"/>
      <c r="VQU452" s="330"/>
      <c r="VQV452" s="330"/>
      <c r="VQW452" s="330"/>
      <c r="VQX452" s="330"/>
      <c r="VQY452" s="330"/>
      <c r="VQZ452" s="330"/>
      <c r="VRA452" s="330"/>
      <c r="VRB452" s="330"/>
      <c r="VRC452" s="330"/>
      <c r="VRD452" s="330"/>
      <c r="VRE452" s="330"/>
      <c r="VRF452" s="330"/>
      <c r="VRG452" s="330"/>
      <c r="VRH452" s="330"/>
      <c r="VRI452" s="330"/>
      <c r="VRJ452" s="330"/>
      <c r="VRK452" s="330"/>
      <c r="VRL452" s="330"/>
      <c r="VRM452" s="330"/>
      <c r="VRN452" s="330"/>
      <c r="VRO452" s="330"/>
      <c r="VRP452" s="330"/>
      <c r="VRQ452" s="330"/>
      <c r="VRR452" s="330"/>
      <c r="VRS452" s="330"/>
      <c r="VRT452" s="330"/>
      <c r="VRU452" s="330"/>
      <c r="VRV452" s="330"/>
      <c r="VRW452" s="330"/>
      <c r="VRX452" s="330"/>
      <c r="VRY452" s="330"/>
      <c r="VRZ452" s="330"/>
      <c r="VSA452" s="330"/>
      <c r="VSB452" s="330"/>
      <c r="VSC452" s="330"/>
      <c r="VSD452" s="330"/>
      <c r="VSE452" s="330"/>
      <c r="VSF452" s="330"/>
      <c r="VSG452" s="330"/>
      <c r="VSH452" s="330"/>
      <c r="VSI452" s="330"/>
      <c r="VSJ452" s="330"/>
      <c r="VSK452" s="330"/>
      <c r="VSL452" s="330"/>
      <c r="VSM452" s="330"/>
      <c r="VSN452" s="330"/>
      <c r="VSO452" s="330"/>
      <c r="VSP452" s="330"/>
      <c r="VSQ452" s="330"/>
      <c r="VSR452" s="330"/>
      <c r="VSS452" s="330"/>
      <c r="VST452" s="330"/>
      <c r="VSU452" s="330"/>
      <c r="VSV452" s="330"/>
      <c r="VSW452" s="330"/>
      <c r="VSX452" s="330"/>
      <c r="VSY452" s="330"/>
      <c r="VSZ452" s="330"/>
      <c r="VTA452" s="330"/>
      <c r="VTB452" s="330"/>
      <c r="VTC452" s="330"/>
      <c r="VTD452" s="330"/>
      <c r="VTE452" s="330"/>
      <c r="VTF452" s="330"/>
      <c r="VTG452" s="330"/>
      <c r="VTH452" s="330"/>
      <c r="VTI452" s="330"/>
      <c r="VTJ452" s="330"/>
      <c r="VTK452" s="330"/>
      <c r="VTL452" s="330"/>
      <c r="VTM452" s="330"/>
      <c r="VTN452" s="330"/>
      <c r="VTO452" s="330"/>
      <c r="VTP452" s="330"/>
      <c r="VTQ452" s="330"/>
      <c r="VTR452" s="330"/>
      <c r="VTS452" s="330"/>
      <c r="VTT452" s="330"/>
      <c r="VTU452" s="330"/>
      <c r="VTV452" s="330"/>
      <c r="VTW452" s="330"/>
      <c r="VTX452" s="330"/>
      <c r="VTY452" s="330"/>
      <c r="VTZ452" s="330"/>
      <c r="VUA452" s="330"/>
      <c r="VUB452" s="330"/>
      <c r="VUC452" s="330"/>
      <c r="VUD452" s="330"/>
      <c r="VUE452" s="330"/>
      <c r="VUF452" s="330"/>
      <c r="VUG452" s="330"/>
      <c r="VUH452" s="330"/>
      <c r="VUI452" s="330"/>
      <c r="VUJ452" s="330"/>
      <c r="VUK452" s="330"/>
      <c r="VUL452" s="330"/>
      <c r="VUM452" s="330"/>
      <c r="VUN452" s="330"/>
      <c r="VUO452" s="330"/>
      <c r="VUP452" s="330"/>
      <c r="VUQ452" s="330"/>
      <c r="VUR452" s="330"/>
      <c r="VUS452" s="330"/>
      <c r="VUT452" s="330"/>
      <c r="VUU452" s="330"/>
      <c r="VUV452" s="330"/>
      <c r="VUW452" s="330"/>
      <c r="VUX452" s="330"/>
      <c r="VUY452" s="330"/>
      <c r="VUZ452" s="330"/>
      <c r="VVA452" s="330"/>
      <c r="VVB452" s="330"/>
      <c r="VVC452" s="330"/>
      <c r="VVD452" s="330"/>
      <c r="VVE452" s="330"/>
      <c r="VVF452" s="330"/>
      <c r="VVG452" s="330"/>
      <c r="VVH452" s="330"/>
      <c r="VVI452" s="330"/>
      <c r="VVJ452" s="330"/>
      <c r="VVK452" s="330"/>
      <c r="VVL452" s="330"/>
      <c r="VVM452" s="330"/>
      <c r="VVN452" s="330"/>
      <c r="VVO452" s="330"/>
      <c r="VVP452" s="330"/>
      <c r="VVQ452" s="330"/>
      <c r="VVR452" s="330"/>
      <c r="VVS452" s="330"/>
      <c r="VVT452" s="330"/>
      <c r="VVU452" s="330"/>
      <c r="VVV452" s="330"/>
      <c r="VVW452" s="330"/>
      <c r="VVX452" s="330"/>
      <c r="VVY452" s="330"/>
      <c r="VVZ452" s="330"/>
      <c r="VWA452" s="330"/>
      <c r="VWB452" s="330"/>
      <c r="VWC452" s="330"/>
      <c r="VWD452" s="330"/>
      <c r="VWE452" s="330"/>
      <c r="VWF452" s="330"/>
      <c r="VWG452" s="330"/>
      <c r="VWH452" s="330"/>
      <c r="VWI452" s="330"/>
      <c r="VWJ452" s="330"/>
      <c r="VWK452" s="330"/>
      <c r="VWL452" s="330"/>
      <c r="VWM452" s="330"/>
      <c r="VWN452" s="330"/>
      <c r="VWO452" s="330"/>
      <c r="VWP452" s="330"/>
      <c r="VWQ452" s="330"/>
      <c r="VWR452" s="330"/>
      <c r="VWS452" s="330"/>
      <c r="VWT452" s="330"/>
      <c r="VWU452" s="330"/>
      <c r="VWV452" s="330"/>
      <c r="VWW452" s="330"/>
      <c r="VWX452" s="330"/>
      <c r="VWY452" s="330"/>
      <c r="VWZ452" s="330"/>
      <c r="VXA452" s="330"/>
      <c r="VXB452" s="330"/>
      <c r="VXC452" s="330"/>
      <c r="VXD452" s="330"/>
      <c r="VXE452" s="330"/>
      <c r="VXF452" s="330"/>
      <c r="VXG452" s="330"/>
      <c r="VXH452" s="330"/>
      <c r="VXI452" s="330"/>
      <c r="VXJ452" s="330"/>
      <c r="VXK452" s="330"/>
      <c r="VXL452" s="330"/>
      <c r="VXM452" s="330"/>
      <c r="VXN452" s="330"/>
      <c r="VXO452" s="330"/>
      <c r="VXP452" s="330"/>
      <c r="VXQ452" s="330"/>
      <c r="VXR452" s="330"/>
      <c r="VXS452" s="330"/>
      <c r="VXT452" s="330"/>
      <c r="VXU452" s="330"/>
      <c r="VXV452" s="330"/>
      <c r="VXW452" s="330"/>
      <c r="VXX452" s="330"/>
      <c r="VXY452" s="330"/>
      <c r="VXZ452" s="330"/>
      <c r="VYA452" s="330"/>
      <c r="VYB452" s="330"/>
      <c r="VYC452" s="330"/>
      <c r="VYD452" s="330"/>
      <c r="VYE452" s="330"/>
      <c r="VYF452" s="330"/>
      <c r="VYG452" s="330"/>
      <c r="VYH452" s="330"/>
      <c r="VYI452" s="330"/>
      <c r="VYJ452" s="330"/>
      <c r="VYK452" s="330"/>
      <c r="VYL452" s="330"/>
      <c r="VYM452" s="330"/>
      <c r="VYN452" s="330"/>
      <c r="VYO452" s="330"/>
      <c r="VYP452" s="330"/>
      <c r="VYQ452" s="330"/>
      <c r="VYR452" s="330"/>
      <c r="VYS452" s="330"/>
      <c r="VYT452" s="330"/>
      <c r="VYU452" s="330"/>
      <c r="VYV452" s="330"/>
      <c r="VYW452" s="330"/>
      <c r="VYX452" s="330"/>
      <c r="VYY452" s="330"/>
      <c r="VYZ452" s="330"/>
      <c r="VZA452" s="330"/>
      <c r="VZB452" s="330"/>
      <c r="VZC452" s="330"/>
      <c r="VZD452" s="330"/>
      <c r="VZE452" s="330"/>
      <c r="VZF452" s="330"/>
      <c r="VZG452" s="330"/>
      <c r="VZH452" s="330"/>
      <c r="VZI452" s="330"/>
      <c r="VZJ452" s="330"/>
      <c r="VZK452" s="330"/>
      <c r="VZL452" s="330"/>
      <c r="VZM452" s="330"/>
      <c r="VZN452" s="330"/>
      <c r="VZO452" s="330"/>
      <c r="VZP452" s="330"/>
      <c r="VZQ452" s="330"/>
      <c r="VZR452" s="330"/>
      <c r="VZS452" s="330"/>
      <c r="VZT452" s="330"/>
      <c r="VZU452" s="330"/>
      <c r="VZV452" s="330"/>
      <c r="VZW452" s="330"/>
      <c r="VZX452" s="330"/>
      <c r="VZY452" s="330"/>
      <c r="VZZ452" s="330"/>
      <c r="WAA452" s="330"/>
      <c r="WAB452" s="330"/>
      <c r="WAC452" s="330"/>
      <c r="WAD452" s="330"/>
      <c r="WAE452" s="330"/>
      <c r="WAF452" s="330"/>
      <c r="WAG452" s="330"/>
      <c r="WAH452" s="330"/>
      <c r="WAI452" s="330"/>
      <c r="WAJ452" s="330"/>
      <c r="WAK452" s="330"/>
      <c r="WAL452" s="330"/>
      <c r="WAM452" s="330"/>
      <c r="WAN452" s="330"/>
      <c r="WAO452" s="330"/>
      <c r="WAP452" s="330"/>
      <c r="WAQ452" s="330"/>
      <c r="WAR452" s="330"/>
      <c r="WAS452" s="330"/>
      <c r="WAT452" s="330"/>
      <c r="WAU452" s="330"/>
      <c r="WAV452" s="330"/>
      <c r="WAW452" s="330"/>
      <c r="WAX452" s="330"/>
      <c r="WAY452" s="330"/>
      <c r="WAZ452" s="330"/>
      <c r="WBA452" s="330"/>
      <c r="WBB452" s="330"/>
      <c r="WBC452" s="330"/>
      <c r="WBD452" s="330"/>
      <c r="WBE452" s="330"/>
      <c r="WBF452" s="330"/>
      <c r="WBG452" s="330"/>
      <c r="WBH452" s="330"/>
      <c r="WBI452" s="330"/>
      <c r="WBJ452" s="330"/>
      <c r="WBK452" s="330"/>
      <c r="WBL452" s="330"/>
      <c r="WBM452" s="330"/>
      <c r="WBN452" s="330"/>
      <c r="WBO452" s="330"/>
      <c r="WBP452" s="330"/>
      <c r="WBQ452" s="330"/>
      <c r="WBR452" s="330"/>
      <c r="WBS452" s="330"/>
      <c r="WBT452" s="330"/>
      <c r="WBU452" s="330"/>
      <c r="WBV452" s="330"/>
      <c r="WBW452" s="330"/>
      <c r="WBX452" s="330"/>
      <c r="WBY452" s="330"/>
      <c r="WBZ452" s="330"/>
      <c r="WCA452" s="330"/>
      <c r="WCB452" s="330"/>
      <c r="WCC452" s="330"/>
      <c r="WCD452" s="330"/>
      <c r="WCE452" s="330"/>
      <c r="WCF452" s="330"/>
      <c r="WCG452" s="330"/>
      <c r="WCH452" s="330"/>
      <c r="WCI452" s="330"/>
      <c r="WCJ452" s="330"/>
      <c r="WCK452" s="330"/>
      <c r="WCL452" s="330"/>
      <c r="WCM452" s="330"/>
      <c r="WCN452" s="330"/>
      <c r="WCO452" s="330"/>
      <c r="WCP452" s="330"/>
      <c r="WCQ452" s="330"/>
      <c r="WCR452" s="330"/>
      <c r="WCS452" s="330"/>
      <c r="WCT452" s="330"/>
      <c r="WCU452" s="330"/>
      <c r="WCV452" s="330"/>
      <c r="WCW452" s="330"/>
      <c r="WCX452" s="330"/>
      <c r="WCY452" s="330"/>
      <c r="WCZ452" s="330"/>
      <c r="WDA452" s="330"/>
      <c r="WDB452" s="330"/>
      <c r="WDC452" s="330"/>
      <c r="WDD452" s="330"/>
      <c r="WDE452" s="330"/>
      <c r="WDF452" s="330"/>
      <c r="WDG452" s="330"/>
      <c r="WDH452" s="330"/>
      <c r="WDI452" s="330"/>
      <c r="WDJ452" s="330"/>
      <c r="WDK452" s="330"/>
      <c r="WDL452" s="330"/>
      <c r="WDM452" s="330"/>
      <c r="WDN452" s="330"/>
      <c r="WDO452" s="330"/>
      <c r="WDP452" s="330"/>
      <c r="WDQ452" s="330"/>
      <c r="WDR452" s="330"/>
      <c r="WDS452" s="330"/>
      <c r="WDT452" s="330"/>
      <c r="WDU452" s="330"/>
      <c r="WDV452" s="330"/>
      <c r="WDW452" s="330"/>
      <c r="WDX452" s="330"/>
      <c r="WDY452" s="330"/>
      <c r="WDZ452" s="330"/>
      <c r="WEA452" s="330"/>
      <c r="WEB452" s="330"/>
      <c r="WEC452" s="330"/>
      <c r="WED452" s="330"/>
      <c r="WEE452" s="330"/>
      <c r="WEF452" s="330"/>
      <c r="WEG452" s="330"/>
      <c r="WEH452" s="330"/>
      <c r="WEI452" s="330"/>
      <c r="WEJ452" s="330"/>
      <c r="WEK452" s="330"/>
      <c r="WEL452" s="330"/>
      <c r="WEM452" s="330"/>
      <c r="WEN452" s="330"/>
      <c r="WEO452" s="330"/>
      <c r="WEP452" s="330"/>
      <c r="WEQ452" s="330"/>
      <c r="WER452" s="330"/>
      <c r="WES452" s="330"/>
      <c r="WET452" s="330"/>
      <c r="WEU452" s="330"/>
      <c r="WEV452" s="330"/>
      <c r="WEW452" s="330"/>
      <c r="WEX452" s="330"/>
      <c r="WEY452" s="330"/>
      <c r="WEZ452" s="330"/>
      <c r="WFA452" s="330"/>
      <c r="WFB452" s="330"/>
      <c r="WFC452" s="330"/>
      <c r="WFD452" s="330"/>
      <c r="WFE452" s="330"/>
      <c r="WFF452" s="330"/>
      <c r="WFG452" s="330"/>
      <c r="WFH452" s="330"/>
      <c r="WFI452" s="330"/>
      <c r="WFJ452" s="330"/>
      <c r="WFK452" s="330"/>
      <c r="WFL452" s="330"/>
      <c r="WFM452" s="330"/>
      <c r="WFN452" s="330"/>
      <c r="WFO452" s="330"/>
      <c r="WFP452" s="330"/>
      <c r="WFQ452" s="330"/>
      <c r="WFR452" s="330"/>
      <c r="WFS452" s="330"/>
      <c r="WFT452" s="330"/>
      <c r="WFU452" s="330"/>
      <c r="WFV452" s="330"/>
      <c r="WFW452" s="330"/>
      <c r="WFX452" s="330"/>
      <c r="WFY452" s="330"/>
      <c r="WFZ452" s="330"/>
      <c r="WGA452" s="330"/>
      <c r="WGB452" s="330"/>
      <c r="WGC452" s="330"/>
      <c r="WGD452" s="330"/>
      <c r="WGE452" s="330"/>
      <c r="WGF452" s="330"/>
      <c r="WGG452" s="330"/>
      <c r="WGH452" s="330"/>
      <c r="WGI452" s="330"/>
      <c r="WGJ452" s="330"/>
      <c r="WGK452" s="330"/>
      <c r="WGL452" s="330"/>
      <c r="WGM452" s="330"/>
      <c r="WGN452" s="330"/>
      <c r="WGO452" s="330"/>
      <c r="WGP452" s="330"/>
      <c r="WGQ452" s="330"/>
      <c r="WGR452" s="330"/>
      <c r="WGS452" s="330"/>
      <c r="WGT452" s="330"/>
      <c r="WGU452" s="330"/>
      <c r="WGV452" s="330"/>
      <c r="WGW452" s="330"/>
      <c r="WGX452" s="330"/>
      <c r="WGY452" s="330"/>
      <c r="WGZ452" s="330"/>
      <c r="WHA452" s="330"/>
      <c r="WHB452" s="330"/>
      <c r="WHC452" s="330"/>
      <c r="WHD452" s="330"/>
      <c r="WHE452" s="330"/>
      <c r="WHF452" s="330"/>
      <c r="WHG452" s="330"/>
      <c r="WHH452" s="330"/>
      <c r="WHI452" s="330"/>
      <c r="WHJ452" s="330"/>
      <c r="WHK452" s="330"/>
      <c r="WHL452" s="330"/>
      <c r="WHM452" s="330"/>
      <c r="WHN452" s="330"/>
      <c r="WHO452" s="330"/>
      <c r="WHP452" s="330"/>
      <c r="WHQ452" s="330"/>
      <c r="WHR452" s="330"/>
      <c r="WHS452" s="330"/>
      <c r="WHT452" s="330"/>
      <c r="WHU452" s="330"/>
      <c r="WHV452" s="330"/>
      <c r="WHW452" s="330"/>
      <c r="WHX452" s="330"/>
      <c r="WHY452" s="330"/>
      <c r="WHZ452" s="330"/>
      <c r="WIA452" s="330"/>
      <c r="WIB452" s="330"/>
      <c r="WIC452" s="330"/>
      <c r="WID452" s="330"/>
      <c r="WIE452" s="330"/>
      <c r="WIF452" s="330"/>
      <c r="WIG452" s="330"/>
      <c r="WIH452" s="330"/>
      <c r="WII452" s="330"/>
      <c r="WIJ452" s="330"/>
      <c r="WIK452" s="330"/>
      <c r="WIL452" s="330"/>
      <c r="WIM452" s="330"/>
      <c r="WIN452" s="330"/>
      <c r="WIO452" s="330"/>
      <c r="WIP452" s="330"/>
      <c r="WIQ452" s="330"/>
      <c r="WIR452" s="330"/>
      <c r="WIS452" s="330"/>
      <c r="WIT452" s="330"/>
      <c r="WIU452" s="330"/>
      <c r="WIV452" s="330"/>
      <c r="WIW452" s="330"/>
      <c r="WIX452" s="330"/>
      <c r="WIY452" s="330"/>
      <c r="WIZ452" s="330"/>
      <c r="WJA452" s="330"/>
      <c r="WJB452" s="330"/>
      <c r="WJC452" s="330"/>
      <c r="WJD452" s="330"/>
      <c r="WJE452" s="330"/>
      <c r="WJF452" s="330"/>
      <c r="WJG452" s="330"/>
      <c r="WJH452" s="330"/>
      <c r="WJI452" s="330"/>
      <c r="WJJ452" s="330"/>
      <c r="WJK452" s="330"/>
      <c r="WJL452" s="330"/>
      <c r="WJM452" s="330"/>
      <c r="WJN452" s="330"/>
      <c r="WJO452" s="330"/>
      <c r="WJP452" s="330"/>
      <c r="WJQ452" s="330"/>
      <c r="WJR452" s="330"/>
      <c r="WJS452" s="330"/>
      <c r="WJT452" s="330"/>
      <c r="WJU452" s="330"/>
      <c r="WJV452" s="330"/>
      <c r="WJW452" s="330"/>
      <c r="WJX452" s="330"/>
      <c r="WJY452" s="330"/>
      <c r="WJZ452" s="330"/>
      <c r="WKA452" s="330"/>
      <c r="WKB452" s="330"/>
      <c r="WKC452" s="330"/>
      <c r="WKD452" s="330"/>
      <c r="WKE452" s="330"/>
      <c r="WKF452" s="330"/>
      <c r="WKG452" s="330"/>
      <c r="WKH452" s="330"/>
      <c r="WKI452" s="330"/>
      <c r="WKJ452" s="330"/>
      <c r="WKK452" s="330"/>
      <c r="WKL452" s="330"/>
      <c r="WKM452" s="330"/>
      <c r="WKN452" s="330"/>
      <c r="WKO452" s="330"/>
      <c r="WKP452" s="330"/>
      <c r="WKQ452" s="330"/>
      <c r="WKR452" s="330"/>
      <c r="WKS452" s="330"/>
      <c r="WKT452" s="330"/>
      <c r="WKU452" s="330"/>
      <c r="WKV452" s="330"/>
      <c r="WKW452" s="330"/>
      <c r="WKX452" s="330"/>
      <c r="WKY452" s="330"/>
      <c r="WKZ452" s="330"/>
      <c r="WLA452" s="330"/>
      <c r="WLB452" s="330"/>
      <c r="WLC452" s="330"/>
      <c r="WLD452" s="330"/>
      <c r="WLE452" s="330"/>
      <c r="WLF452" s="330"/>
      <c r="WLG452" s="330"/>
      <c r="WLH452" s="330"/>
      <c r="WLI452" s="330"/>
      <c r="WLJ452" s="330"/>
      <c r="WLK452" s="330"/>
      <c r="WLL452" s="330"/>
      <c r="WLM452" s="330"/>
      <c r="WLN452" s="330"/>
      <c r="WLO452" s="330"/>
      <c r="WLP452" s="330"/>
      <c r="WLQ452" s="330"/>
      <c r="WLR452" s="330"/>
      <c r="WLS452" s="330"/>
      <c r="WLT452" s="330"/>
      <c r="WLU452" s="330"/>
      <c r="WLV452" s="330"/>
      <c r="WLW452" s="330"/>
      <c r="WLX452" s="330"/>
      <c r="WLY452" s="330"/>
      <c r="WLZ452" s="330"/>
      <c r="WMA452" s="330"/>
      <c r="WMB452" s="330"/>
      <c r="WMC452" s="330"/>
      <c r="WMD452" s="330"/>
      <c r="WME452" s="330"/>
      <c r="WMF452" s="330"/>
      <c r="WMG452" s="330"/>
      <c r="WMH452" s="330"/>
      <c r="WMI452" s="330"/>
      <c r="WMJ452" s="330"/>
      <c r="WMK452" s="330"/>
      <c r="WML452" s="330"/>
      <c r="WMM452" s="330"/>
      <c r="WMN452" s="330"/>
      <c r="WMO452" s="330"/>
      <c r="WMP452" s="330"/>
      <c r="WMQ452" s="330"/>
      <c r="WMR452" s="330"/>
      <c r="WMS452" s="330"/>
      <c r="WMT452" s="330"/>
      <c r="WMU452" s="330"/>
      <c r="WMV452" s="330"/>
      <c r="WMW452" s="330"/>
      <c r="WMX452" s="330"/>
      <c r="WMY452" s="330"/>
      <c r="WMZ452" s="330"/>
      <c r="WNA452" s="330"/>
      <c r="WNB452" s="330"/>
      <c r="WNC452" s="330"/>
      <c r="WND452" s="330"/>
      <c r="WNE452" s="330"/>
      <c r="WNF452" s="330"/>
      <c r="WNG452" s="330"/>
      <c r="WNH452" s="330"/>
      <c r="WNI452" s="330"/>
      <c r="WNJ452" s="330"/>
      <c r="WNK452" s="330"/>
      <c r="WNL452" s="330"/>
      <c r="WNM452" s="330"/>
      <c r="WNN452" s="330"/>
      <c r="WNO452" s="330"/>
      <c r="WNP452" s="330"/>
      <c r="WNQ452" s="330"/>
      <c r="WNR452" s="330"/>
      <c r="WNS452" s="330"/>
      <c r="WNT452" s="330"/>
      <c r="WNU452" s="330"/>
      <c r="WNV452" s="330"/>
      <c r="WNW452" s="330"/>
      <c r="WNX452" s="330"/>
      <c r="WNY452" s="330"/>
      <c r="WNZ452" s="330"/>
      <c r="WOA452" s="330"/>
      <c r="WOB452" s="330"/>
      <c r="WOC452" s="330"/>
      <c r="WOD452" s="330"/>
      <c r="WOE452" s="330"/>
      <c r="WOF452" s="330"/>
      <c r="WOG452" s="330"/>
      <c r="WOH452" s="330"/>
      <c r="WOI452" s="330"/>
      <c r="WOJ452" s="330"/>
      <c r="WOK452" s="330"/>
      <c r="WOL452" s="330"/>
      <c r="WOM452" s="330"/>
      <c r="WON452" s="330"/>
      <c r="WOO452" s="330"/>
      <c r="WOP452" s="330"/>
      <c r="WOQ452" s="330"/>
      <c r="WOR452" s="330"/>
      <c r="WOS452" s="330"/>
      <c r="WOT452" s="330"/>
      <c r="WOU452" s="330"/>
      <c r="WOV452" s="330"/>
      <c r="WOW452" s="330"/>
      <c r="WOX452" s="330"/>
      <c r="WOY452" s="330"/>
      <c r="WOZ452" s="330"/>
      <c r="WPA452" s="330"/>
      <c r="WPB452" s="330"/>
      <c r="WPC452" s="330"/>
      <c r="WPD452" s="330"/>
      <c r="WPE452" s="330"/>
      <c r="WPF452" s="330"/>
      <c r="WPG452" s="330"/>
      <c r="WPH452" s="330"/>
      <c r="WPI452" s="330"/>
      <c r="WPJ452" s="330"/>
      <c r="WPK452" s="330"/>
      <c r="WPL452" s="330"/>
      <c r="WPM452" s="330"/>
      <c r="WPN452" s="330"/>
      <c r="WPO452" s="330"/>
      <c r="WPP452" s="330"/>
      <c r="WPQ452" s="330"/>
      <c r="WPR452" s="330"/>
      <c r="WPS452" s="330"/>
      <c r="WPT452" s="330"/>
      <c r="WPU452" s="330"/>
      <c r="WPV452" s="330"/>
      <c r="WPW452" s="330"/>
      <c r="WPX452" s="330"/>
      <c r="WPY452" s="330"/>
      <c r="WPZ452" s="330"/>
      <c r="WQA452" s="330"/>
      <c r="WQB452" s="330"/>
      <c r="WQC452" s="330"/>
      <c r="WQD452" s="330"/>
      <c r="WQE452" s="330"/>
      <c r="WQF452" s="330"/>
      <c r="WQG452" s="330"/>
      <c r="WQH452" s="330"/>
      <c r="WQI452" s="330"/>
      <c r="WQJ452" s="330"/>
      <c r="WQK452" s="330"/>
      <c r="WQL452" s="330"/>
      <c r="WQM452" s="330"/>
      <c r="WQN452" s="330"/>
      <c r="WQO452" s="330"/>
      <c r="WQP452" s="330"/>
      <c r="WQQ452" s="330"/>
      <c r="WQR452" s="330"/>
      <c r="WQS452" s="330"/>
      <c r="WQT452" s="330"/>
      <c r="WQU452" s="330"/>
      <c r="WQV452" s="330"/>
      <c r="WQW452" s="330"/>
      <c r="WQX452" s="330"/>
      <c r="WQY452" s="330"/>
      <c r="WQZ452" s="330"/>
      <c r="WRA452" s="330"/>
      <c r="WRB452" s="330"/>
      <c r="WRC452" s="330"/>
      <c r="WRD452" s="330"/>
      <c r="WRE452" s="330"/>
      <c r="WRF452" s="330"/>
      <c r="WRG452" s="330"/>
      <c r="WRH452" s="330"/>
      <c r="WRI452" s="330"/>
      <c r="WRJ452" s="330"/>
      <c r="WRK452" s="330"/>
      <c r="WRL452" s="330"/>
      <c r="WRM452" s="330"/>
      <c r="WRN452" s="330"/>
      <c r="WRO452" s="330"/>
      <c r="WRP452" s="330"/>
      <c r="WRQ452" s="330"/>
      <c r="WRR452" s="330"/>
      <c r="WRS452" s="330"/>
      <c r="WRT452" s="330"/>
      <c r="WRU452" s="330"/>
      <c r="WRV452" s="330"/>
      <c r="WRW452" s="330"/>
      <c r="WRX452" s="330"/>
      <c r="WRY452" s="330"/>
      <c r="WRZ452" s="330"/>
      <c r="WSA452" s="330"/>
      <c r="WSB452" s="330"/>
      <c r="WSC452" s="330"/>
      <c r="WSD452" s="330"/>
      <c r="WSE452" s="330"/>
      <c r="WSF452" s="330"/>
      <c r="WSG452" s="330"/>
      <c r="WSH452" s="330"/>
      <c r="WSI452" s="330"/>
      <c r="WSJ452" s="330"/>
      <c r="WSK452" s="330"/>
      <c r="WSL452" s="330"/>
      <c r="WSM452" s="330"/>
      <c r="WSN452" s="330"/>
      <c r="WSO452" s="330"/>
      <c r="WSP452" s="330"/>
      <c r="WSQ452" s="330"/>
      <c r="WSR452" s="330"/>
      <c r="WSS452" s="330"/>
      <c r="WST452" s="330"/>
      <c r="WSU452" s="330"/>
      <c r="WSV452" s="330"/>
      <c r="WSW452" s="330"/>
      <c r="WSX452" s="330"/>
      <c r="WSY452" s="330"/>
      <c r="WSZ452" s="330"/>
      <c r="WTA452" s="330"/>
      <c r="WTB452" s="330"/>
      <c r="WTC452" s="330"/>
      <c r="WTD452" s="330"/>
      <c r="WTE452" s="330"/>
      <c r="WTF452" s="330"/>
      <c r="WTG452" s="330"/>
      <c r="WTH452" s="330"/>
      <c r="WTI452" s="330"/>
      <c r="WTJ452" s="330"/>
      <c r="WTK452" s="330"/>
      <c r="WTL452" s="330"/>
      <c r="WTM452" s="330"/>
      <c r="WTN452" s="330"/>
      <c r="WTO452" s="330"/>
      <c r="WTP452" s="330"/>
      <c r="WTQ452" s="330"/>
      <c r="WTR452" s="330"/>
      <c r="WTS452" s="330"/>
      <c r="WTT452" s="330"/>
      <c r="WTU452" s="330"/>
      <c r="WTV452" s="330"/>
      <c r="WTW452" s="330"/>
      <c r="WTX452" s="330"/>
      <c r="WTY452" s="330"/>
      <c r="WTZ452" s="330"/>
      <c r="WUA452" s="330"/>
      <c r="WUB452" s="330"/>
      <c r="WUC452" s="330"/>
      <c r="WUD452" s="330"/>
      <c r="WUE452" s="330"/>
      <c r="WUF452" s="330"/>
      <c r="WUG452" s="330"/>
      <c r="WUH452" s="330"/>
      <c r="WUI452" s="330"/>
      <c r="WUJ452" s="330"/>
      <c r="WUK452" s="330"/>
      <c r="WUL452" s="330"/>
      <c r="WUM452" s="330"/>
      <c r="WUN452" s="330"/>
      <c r="WUO452" s="330"/>
      <c r="WUP452" s="330"/>
      <c r="WUQ452" s="330"/>
      <c r="WUR452" s="330"/>
      <c r="WUS452" s="330"/>
      <c r="WUT452" s="330"/>
      <c r="WUU452" s="330"/>
      <c r="WUV452" s="330"/>
      <c r="WUW452" s="330"/>
      <c r="WUX452" s="330"/>
      <c r="WUY452" s="330"/>
      <c r="WUZ452" s="330"/>
      <c r="WVA452" s="330"/>
      <c r="WVB452" s="330"/>
      <c r="WVC452" s="330"/>
      <c r="WVD452" s="330"/>
      <c r="WVE452" s="330"/>
      <c r="WVF452" s="330"/>
      <c r="WVG452" s="330"/>
      <c r="WVH452" s="330"/>
      <c r="WVI452" s="330"/>
      <c r="WVJ452" s="330"/>
      <c r="WVK452" s="330"/>
      <c r="WVL452" s="330"/>
      <c r="WVM452" s="330"/>
      <c r="WVN452" s="330"/>
      <c r="WVO452" s="330"/>
      <c r="WVP452" s="330"/>
      <c r="WVQ452" s="330"/>
      <c r="WVR452" s="330"/>
      <c r="WVS452" s="330"/>
      <c r="WVT452" s="330"/>
      <c r="WVU452" s="330"/>
      <c r="WVV452" s="330"/>
      <c r="WVW452" s="330"/>
      <c r="WVX452" s="330"/>
      <c r="WVY452" s="330"/>
      <c r="WVZ452" s="330"/>
      <c r="WWA452" s="330"/>
      <c r="WWB452" s="330"/>
      <c r="WWC452" s="330"/>
      <c r="WWD452" s="330"/>
      <c r="WWE452" s="330"/>
      <c r="WWF452" s="330"/>
      <c r="WWG452" s="330"/>
      <c r="WWH452" s="330"/>
      <c r="WWI452" s="330"/>
      <c r="WWJ452" s="330"/>
      <c r="WWK452" s="330"/>
      <c r="WWL452" s="330"/>
      <c r="WWM452" s="330"/>
      <c r="WWN452" s="330"/>
      <c r="WWO452" s="330"/>
      <c r="WWP452" s="330"/>
      <c r="WWQ452" s="330"/>
      <c r="WWR452" s="330"/>
      <c r="WWS452" s="330"/>
      <c r="WWT452" s="330"/>
      <c r="WWU452" s="330"/>
      <c r="WWV452" s="330"/>
      <c r="WWW452" s="330"/>
      <c r="WWX452" s="330"/>
      <c r="WWY452" s="330"/>
      <c r="WWZ452" s="330"/>
      <c r="WXA452" s="330"/>
      <c r="WXB452" s="330"/>
      <c r="WXC452" s="330"/>
      <c r="WXD452" s="330"/>
      <c r="WXE452" s="330"/>
      <c r="WXF452" s="330"/>
      <c r="WXG452" s="330"/>
      <c r="WXH452" s="330"/>
      <c r="WXI452" s="330"/>
      <c r="WXJ452" s="330"/>
      <c r="WXK452" s="330"/>
      <c r="WXL452" s="330"/>
      <c r="WXM452" s="330"/>
      <c r="WXN452" s="330"/>
      <c r="WXO452" s="330"/>
      <c r="WXP452" s="330"/>
      <c r="WXQ452" s="330"/>
      <c r="WXR452" s="330"/>
      <c r="WXS452" s="330"/>
      <c r="WXT452" s="330"/>
      <c r="WXU452" s="330"/>
      <c r="WXV452" s="330"/>
      <c r="WXW452" s="330"/>
      <c r="WXX452" s="330"/>
      <c r="WXY452" s="330"/>
      <c r="WXZ452" s="330"/>
      <c r="WYA452" s="330"/>
      <c r="WYB452" s="330"/>
      <c r="WYC452" s="330"/>
      <c r="WYD452" s="330"/>
      <c r="WYE452" s="330"/>
      <c r="WYF452" s="330"/>
      <c r="WYG452" s="330"/>
      <c r="WYH452" s="330"/>
      <c r="WYI452" s="330"/>
      <c r="WYJ452" s="330"/>
      <c r="WYK452" s="330"/>
      <c r="WYL452" s="330"/>
      <c r="WYM452" s="330"/>
      <c r="WYN452" s="330"/>
      <c r="WYO452" s="330"/>
      <c r="WYP452" s="330"/>
      <c r="WYQ452" s="330"/>
      <c r="WYR452" s="330"/>
      <c r="WYS452" s="330"/>
      <c r="WYT452" s="330"/>
      <c r="WYU452" s="330"/>
      <c r="WYV452" s="330"/>
      <c r="WYW452" s="330"/>
      <c r="WYX452" s="330"/>
      <c r="WYY452" s="330"/>
      <c r="WYZ452" s="330"/>
      <c r="WZA452" s="330"/>
      <c r="WZB452" s="330"/>
      <c r="WZC452" s="330"/>
      <c r="WZD452" s="330"/>
      <c r="WZE452" s="330"/>
      <c r="WZF452" s="330"/>
      <c r="WZG452" s="330"/>
      <c r="WZH452" s="330"/>
      <c r="WZI452" s="330"/>
      <c r="WZJ452" s="330"/>
      <c r="WZK452" s="330"/>
      <c r="WZL452" s="330"/>
      <c r="WZM452" s="330"/>
      <c r="WZN452" s="330"/>
      <c r="WZO452" s="330"/>
      <c r="WZP452" s="330"/>
      <c r="WZQ452" s="330"/>
      <c r="WZR452" s="330"/>
      <c r="WZS452" s="330"/>
      <c r="WZT452" s="330"/>
      <c r="WZU452" s="330"/>
      <c r="WZV452" s="330"/>
      <c r="WZW452" s="330"/>
      <c r="WZX452" s="330"/>
      <c r="WZY452" s="330"/>
      <c r="WZZ452" s="330"/>
      <c r="XAA452" s="330"/>
      <c r="XAB452" s="330"/>
      <c r="XAC452" s="330"/>
      <c r="XAD452" s="330"/>
      <c r="XAE452" s="330"/>
      <c r="XAF452" s="330"/>
      <c r="XAG452" s="330"/>
      <c r="XAH452" s="330"/>
      <c r="XAI452" s="330"/>
      <c r="XAJ452" s="330"/>
      <c r="XAK452" s="330"/>
      <c r="XAL452" s="330"/>
      <c r="XAM452" s="330"/>
      <c r="XAN452" s="330"/>
      <c r="XAO452" s="330"/>
      <c r="XAP452" s="330"/>
      <c r="XAQ452" s="330"/>
      <c r="XAR452" s="330"/>
      <c r="XAS452" s="330"/>
      <c r="XAT452" s="330"/>
      <c r="XAU452" s="330"/>
      <c r="XAV452" s="330"/>
      <c r="XAW452" s="330"/>
      <c r="XAX452" s="330"/>
      <c r="XAY452" s="330"/>
      <c r="XAZ452" s="330"/>
      <c r="XBA452" s="330"/>
      <c r="XBB452" s="330"/>
      <c r="XBC452" s="330"/>
      <c r="XBD452" s="330"/>
      <c r="XBE452" s="330"/>
      <c r="XBF452" s="330"/>
      <c r="XBG452" s="330"/>
      <c r="XBH452" s="330"/>
      <c r="XBI452" s="330"/>
      <c r="XBJ452" s="330"/>
      <c r="XBK452" s="330"/>
      <c r="XBL452" s="330"/>
      <c r="XBM452" s="330"/>
      <c r="XBN452" s="330"/>
      <c r="XBO452" s="330"/>
      <c r="XBP452" s="330"/>
      <c r="XBQ452" s="330"/>
      <c r="XBR452" s="330"/>
      <c r="XBS452" s="330"/>
      <c r="XBT452" s="330"/>
      <c r="XBU452" s="330"/>
      <c r="XBV452" s="330"/>
      <c r="XBW452" s="330"/>
      <c r="XBX452" s="330"/>
      <c r="XBY452" s="330"/>
      <c r="XBZ452" s="330"/>
      <c r="XCA452" s="330"/>
      <c r="XCB452" s="330"/>
      <c r="XCC452" s="330"/>
      <c r="XCD452" s="330"/>
      <c r="XCE452" s="330"/>
      <c r="XCF452" s="330"/>
      <c r="XCG452" s="330"/>
      <c r="XCH452" s="330"/>
      <c r="XCI452" s="330"/>
      <c r="XCJ452" s="330"/>
      <c r="XCK452" s="330"/>
      <c r="XCL452" s="330"/>
      <c r="XCM452" s="330"/>
      <c r="XCN452" s="330"/>
      <c r="XCO452" s="330"/>
      <c r="XCP452" s="330"/>
      <c r="XCQ452" s="330"/>
      <c r="XCR452" s="330"/>
      <c r="XCS452" s="330"/>
      <c r="XCT452" s="330"/>
      <c r="XCU452" s="330"/>
      <c r="XCV452" s="330"/>
      <c r="XCW452" s="330"/>
      <c r="XCX452" s="330"/>
      <c r="XCY452" s="330"/>
      <c r="XCZ452" s="330"/>
      <c r="XDA452" s="330"/>
      <c r="XDB452" s="330"/>
      <c r="XDC452" s="330"/>
      <c r="XDD452" s="330"/>
      <c r="XDE452" s="330"/>
      <c r="XDF452" s="330"/>
      <c r="XDG452" s="330"/>
      <c r="XDH452" s="330"/>
      <c r="XDI452" s="330"/>
      <c r="XDJ452" s="330"/>
      <c r="XDK452" s="330"/>
      <c r="XDL452" s="330"/>
      <c r="XDM452" s="330"/>
      <c r="XDN452" s="330"/>
      <c r="XDO452" s="330"/>
      <c r="XDP452" s="330"/>
      <c r="XDQ452" s="330"/>
      <c r="XDR452" s="330"/>
      <c r="XDS452" s="330"/>
      <c r="XDT452" s="330"/>
      <c r="XDU452" s="330"/>
      <c r="XDV452" s="330"/>
      <c r="XDW452" s="330"/>
      <c r="XDX452" s="330"/>
      <c r="XDY452" s="330"/>
      <c r="XDZ452" s="330"/>
      <c r="XEA452" s="330"/>
      <c r="XEB452" s="330"/>
      <c r="XEC452" s="330"/>
      <c r="XED452" s="330"/>
      <c r="XEE452" s="330"/>
      <c r="XEF452" s="330"/>
      <c r="XEG452" s="330"/>
      <c r="XEH452" s="330"/>
      <c r="XEI452" s="330"/>
      <c r="XEJ452" s="330"/>
      <c r="XEK452" s="330"/>
      <c r="XEL452" s="330"/>
      <c r="XEM452" s="330"/>
      <c r="XEN452" s="330"/>
      <c r="XEO452" s="330"/>
      <c r="XEP452" s="330"/>
      <c r="XEQ452" s="330"/>
      <c r="XER452" s="330"/>
      <c r="XES452" s="330"/>
      <c r="XET452" s="330"/>
      <c r="XEU452" s="330"/>
      <c r="XEV452" s="330"/>
      <c r="XEW452" s="330"/>
      <c r="XEX452" s="330"/>
      <c r="XEY452" s="330"/>
      <c r="XEZ452" s="330"/>
      <c r="XFA452" s="330"/>
      <c r="XFB452" s="330"/>
    </row>
    <row r="453" spans="1:16382" x14ac:dyDescent="0.25">
      <c r="A453" s="289">
        <v>322</v>
      </c>
      <c r="B453" s="375" t="s">
        <v>108</v>
      </c>
      <c r="C453" s="370"/>
      <c r="D453" s="370">
        <f>D454</f>
        <v>150000</v>
      </c>
      <c r="E453" s="370">
        <f t="shared" si="45"/>
        <v>150000</v>
      </c>
      <c r="F453" s="370">
        <f t="shared" si="45"/>
        <v>0</v>
      </c>
      <c r="G453" s="524">
        <f t="shared" si="31"/>
        <v>0</v>
      </c>
      <c r="H453" s="524">
        <f t="shared" si="32"/>
        <v>0</v>
      </c>
      <c r="I453" s="330"/>
      <c r="J453" s="330"/>
      <c r="K453" s="330"/>
      <c r="L453" s="330"/>
      <c r="M453" s="330"/>
      <c r="N453" s="330"/>
      <c r="O453" s="330"/>
      <c r="P453" s="330"/>
      <c r="Q453" s="330"/>
      <c r="R453" s="330"/>
      <c r="S453" s="330"/>
      <c r="T453" s="330"/>
      <c r="U453" s="330"/>
      <c r="V453" s="330"/>
      <c r="W453" s="330"/>
      <c r="X453" s="330"/>
      <c r="Y453" s="330"/>
      <c r="Z453" s="330"/>
      <c r="AA453" s="330"/>
      <c r="AB453" s="330"/>
    </row>
    <row r="454" spans="1:16382" x14ac:dyDescent="0.25">
      <c r="A454" s="289">
        <v>3222</v>
      </c>
      <c r="B454" s="375" t="s">
        <v>112</v>
      </c>
      <c r="C454" s="370"/>
      <c r="D454" s="370">
        <f>D455</f>
        <v>150000</v>
      </c>
      <c r="E454" s="370">
        <f t="shared" si="45"/>
        <v>150000</v>
      </c>
      <c r="F454" s="370">
        <f t="shared" si="45"/>
        <v>0</v>
      </c>
      <c r="G454" s="524">
        <f t="shared" si="31"/>
        <v>0</v>
      </c>
      <c r="H454" s="524">
        <f t="shared" si="32"/>
        <v>0</v>
      </c>
    </row>
    <row r="455" spans="1:16382" x14ac:dyDescent="0.25">
      <c r="A455" s="286">
        <v>32225</v>
      </c>
      <c r="B455" s="376" t="s">
        <v>573</v>
      </c>
      <c r="C455" s="369"/>
      <c r="D455" s="369">
        <v>150000</v>
      </c>
      <c r="E455" s="369">
        <v>150000</v>
      </c>
      <c r="F455" s="369"/>
      <c r="G455" s="523">
        <f t="shared" si="31"/>
        <v>0</v>
      </c>
      <c r="H455" s="523">
        <f t="shared" si="32"/>
        <v>0</v>
      </c>
      <c r="AC455" s="330"/>
      <c r="AD455" s="330"/>
      <c r="AE455" s="330"/>
      <c r="AF455" s="330"/>
      <c r="AG455" s="330"/>
      <c r="AH455" s="330"/>
      <c r="AI455" s="330"/>
      <c r="AJ455" s="330"/>
      <c r="AK455" s="330"/>
      <c r="AL455" s="330"/>
      <c r="AM455" s="330"/>
      <c r="AN455" s="330"/>
      <c r="AO455" s="330"/>
      <c r="AP455" s="330"/>
      <c r="AQ455" s="330"/>
      <c r="AR455" s="330"/>
      <c r="AS455" s="330"/>
      <c r="AT455" s="330"/>
      <c r="AU455" s="330"/>
      <c r="AV455" s="330"/>
      <c r="AW455" s="330"/>
      <c r="AX455" s="330"/>
      <c r="AY455" s="330"/>
      <c r="AZ455" s="330"/>
      <c r="BA455" s="330"/>
      <c r="BB455" s="330"/>
      <c r="BC455" s="330"/>
      <c r="BD455" s="330"/>
      <c r="BE455" s="330"/>
      <c r="BF455" s="330"/>
      <c r="BG455" s="330"/>
      <c r="BH455" s="330"/>
      <c r="BI455" s="330"/>
      <c r="BJ455" s="330"/>
      <c r="BK455" s="330"/>
      <c r="BL455" s="330"/>
      <c r="BM455" s="330"/>
      <c r="BN455" s="330"/>
      <c r="BO455" s="330"/>
      <c r="BP455" s="330"/>
      <c r="BQ455" s="330"/>
      <c r="BR455" s="330"/>
      <c r="BS455" s="330"/>
      <c r="BT455" s="330"/>
      <c r="BU455" s="330"/>
      <c r="BV455" s="330"/>
      <c r="BW455" s="330"/>
      <c r="BX455" s="330"/>
      <c r="BY455" s="330"/>
      <c r="BZ455" s="330"/>
      <c r="CA455" s="330"/>
      <c r="CB455" s="330"/>
      <c r="CC455" s="330"/>
      <c r="CD455" s="330"/>
      <c r="CE455" s="330"/>
      <c r="CF455" s="330"/>
      <c r="CG455" s="330"/>
      <c r="CH455" s="330"/>
      <c r="CI455" s="330"/>
      <c r="CJ455" s="330"/>
      <c r="CK455" s="330"/>
      <c r="CL455" s="330"/>
      <c r="CM455" s="330"/>
      <c r="CN455" s="330"/>
      <c r="CO455" s="330"/>
      <c r="CP455" s="330"/>
      <c r="CQ455" s="330"/>
      <c r="CR455" s="330"/>
      <c r="CS455" s="330"/>
      <c r="CT455" s="330"/>
      <c r="CU455" s="330"/>
      <c r="CV455" s="330"/>
      <c r="CW455" s="330"/>
      <c r="CX455" s="330"/>
      <c r="CY455" s="330"/>
      <c r="CZ455" s="330"/>
      <c r="DA455" s="330"/>
      <c r="DB455" s="330"/>
      <c r="DC455" s="330"/>
      <c r="DD455" s="330"/>
      <c r="DE455" s="330"/>
      <c r="DF455" s="330"/>
      <c r="DG455" s="330"/>
      <c r="DH455" s="330"/>
      <c r="DI455" s="330"/>
      <c r="DJ455" s="330"/>
      <c r="DK455" s="330"/>
      <c r="DL455" s="330"/>
      <c r="DM455" s="330"/>
      <c r="DN455" s="330"/>
      <c r="DO455" s="330"/>
      <c r="DP455" s="330"/>
      <c r="DQ455" s="330"/>
      <c r="DR455" s="330"/>
      <c r="DS455" s="330"/>
      <c r="DT455" s="330"/>
      <c r="DU455" s="330"/>
      <c r="DV455" s="330"/>
      <c r="DW455" s="330"/>
      <c r="DX455" s="330"/>
      <c r="DY455" s="330"/>
      <c r="DZ455" s="330"/>
      <c r="EA455" s="330"/>
      <c r="EB455" s="330"/>
      <c r="EC455" s="330"/>
      <c r="ED455" s="330"/>
      <c r="EE455" s="330"/>
      <c r="EF455" s="330"/>
      <c r="EG455" s="330"/>
      <c r="EH455" s="330"/>
      <c r="EI455" s="330"/>
      <c r="EJ455" s="330"/>
      <c r="EK455" s="330"/>
      <c r="EL455" s="330"/>
      <c r="EM455" s="330"/>
      <c r="EN455" s="330"/>
      <c r="EO455" s="330"/>
      <c r="EP455" s="330"/>
      <c r="EQ455" s="330"/>
      <c r="ER455" s="330"/>
      <c r="ES455" s="330"/>
      <c r="ET455" s="330"/>
      <c r="EU455" s="330"/>
      <c r="EV455" s="330"/>
      <c r="EW455" s="330"/>
      <c r="EX455" s="330"/>
      <c r="EY455" s="330"/>
      <c r="EZ455" s="330"/>
      <c r="FA455" s="330"/>
      <c r="FB455" s="330"/>
      <c r="FC455" s="330"/>
      <c r="FD455" s="330"/>
      <c r="FE455" s="330"/>
      <c r="FF455" s="330"/>
      <c r="FG455" s="330"/>
      <c r="FH455" s="330"/>
      <c r="FI455" s="330"/>
      <c r="FJ455" s="330"/>
      <c r="FK455" s="330"/>
      <c r="FL455" s="330"/>
      <c r="FM455" s="330"/>
      <c r="FN455" s="330"/>
      <c r="FO455" s="330"/>
      <c r="FP455" s="330"/>
      <c r="FQ455" s="330"/>
      <c r="FR455" s="330"/>
      <c r="FS455" s="330"/>
      <c r="FT455" s="330"/>
      <c r="FU455" s="330"/>
      <c r="FV455" s="330"/>
      <c r="FW455" s="330"/>
      <c r="FX455" s="330"/>
      <c r="FY455" s="330"/>
      <c r="FZ455" s="330"/>
      <c r="GA455" s="330"/>
      <c r="GB455" s="330"/>
      <c r="GC455" s="330"/>
      <c r="GD455" s="330"/>
      <c r="GE455" s="330"/>
      <c r="GF455" s="330"/>
      <c r="GG455" s="330"/>
      <c r="GH455" s="330"/>
      <c r="GI455" s="330"/>
      <c r="GJ455" s="330"/>
      <c r="GK455" s="330"/>
      <c r="GL455" s="330"/>
      <c r="GM455" s="330"/>
      <c r="GN455" s="330"/>
      <c r="GO455" s="330"/>
      <c r="GP455" s="330"/>
      <c r="GQ455" s="330"/>
      <c r="GR455" s="330"/>
      <c r="GS455" s="330"/>
      <c r="GT455" s="330"/>
      <c r="GU455" s="330"/>
      <c r="GV455" s="330"/>
      <c r="GW455" s="330"/>
      <c r="GX455" s="330"/>
      <c r="GY455" s="330"/>
      <c r="GZ455" s="330"/>
      <c r="HA455" s="330"/>
      <c r="HB455" s="330"/>
      <c r="HC455" s="330"/>
      <c r="HD455" s="330"/>
      <c r="HE455" s="330"/>
      <c r="HF455" s="330"/>
      <c r="HG455" s="330"/>
      <c r="HH455" s="330"/>
      <c r="HI455" s="330"/>
      <c r="HJ455" s="330"/>
      <c r="HK455" s="330"/>
      <c r="HL455" s="330"/>
      <c r="HM455" s="330"/>
      <c r="HN455" s="330"/>
      <c r="HO455" s="330"/>
      <c r="HP455" s="330"/>
      <c r="HQ455" s="330"/>
      <c r="HR455" s="330"/>
      <c r="HS455" s="330"/>
      <c r="HT455" s="330"/>
      <c r="HU455" s="330"/>
      <c r="HV455" s="330"/>
      <c r="HW455" s="330"/>
      <c r="HX455" s="330"/>
      <c r="HY455" s="330"/>
      <c r="HZ455" s="330"/>
      <c r="IA455" s="330"/>
      <c r="IB455" s="330"/>
      <c r="IC455" s="330"/>
      <c r="ID455" s="330"/>
      <c r="IE455" s="330"/>
      <c r="IF455" s="330"/>
      <c r="IG455" s="330"/>
      <c r="IH455" s="330"/>
      <c r="II455" s="330"/>
      <c r="IJ455" s="330"/>
      <c r="IK455" s="330"/>
      <c r="IL455" s="330"/>
      <c r="IM455" s="330"/>
      <c r="IN455" s="330"/>
      <c r="IO455" s="330"/>
      <c r="IP455" s="330"/>
      <c r="IQ455" s="330"/>
      <c r="IR455" s="330"/>
      <c r="IS455" s="330"/>
      <c r="IT455" s="330"/>
      <c r="IU455" s="330"/>
      <c r="IV455" s="330"/>
      <c r="IW455" s="330"/>
      <c r="IX455" s="330"/>
      <c r="IY455" s="330"/>
      <c r="IZ455" s="330"/>
      <c r="JA455" s="330"/>
      <c r="JB455" s="330"/>
      <c r="JC455" s="330"/>
      <c r="JD455" s="330"/>
      <c r="JE455" s="330"/>
      <c r="JF455" s="330"/>
      <c r="JG455" s="330"/>
      <c r="JH455" s="330"/>
      <c r="JI455" s="330"/>
      <c r="JJ455" s="330"/>
      <c r="JK455" s="330"/>
      <c r="JL455" s="330"/>
      <c r="JM455" s="330"/>
      <c r="JN455" s="330"/>
      <c r="JO455" s="330"/>
      <c r="JP455" s="330"/>
      <c r="JQ455" s="330"/>
      <c r="JR455" s="330"/>
      <c r="JS455" s="330"/>
      <c r="JT455" s="330"/>
      <c r="JU455" s="330"/>
      <c r="JV455" s="330"/>
      <c r="JW455" s="330"/>
      <c r="JX455" s="330"/>
      <c r="JY455" s="330"/>
      <c r="JZ455" s="330"/>
      <c r="KA455" s="330"/>
      <c r="KB455" s="330"/>
      <c r="KC455" s="330"/>
      <c r="KD455" s="330"/>
      <c r="KE455" s="330"/>
      <c r="KF455" s="330"/>
      <c r="KG455" s="330"/>
      <c r="KH455" s="330"/>
      <c r="KI455" s="330"/>
      <c r="KJ455" s="330"/>
      <c r="KK455" s="330"/>
      <c r="KL455" s="330"/>
      <c r="KM455" s="330"/>
      <c r="KN455" s="330"/>
      <c r="KO455" s="330"/>
      <c r="KP455" s="330"/>
      <c r="KQ455" s="330"/>
      <c r="KR455" s="330"/>
      <c r="KS455" s="330"/>
      <c r="KT455" s="330"/>
      <c r="KU455" s="330"/>
      <c r="KV455" s="330"/>
      <c r="KW455" s="330"/>
      <c r="KX455" s="330"/>
      <c r="KY455" s="330"/>
      <c r="KZ455" s="330"/>
      <c r="LA455" s="330"/>
      <c r="LB455" s="330"/>
      <c r="LC455" s="330"/>
      <c r="LD455" s="330"/>
      <c r="LE455" s="330"/>
      <c r="LF455" s="330"/>
      <c r="LG455" s="330"/>
      <c r="LH455" s="330"/>
      <c r="LI455" s="330"/>
      <c r="LJ455" s="330"/>
      <c r="LK455" s="330"/>
      <c r="LL455" s="330"/>
      <c r="LM455" s="330"/>
      <c r="LN455" s="330"/>
      <c r="LO455" s="330"/>
      <c r="LP455" s="330"/>
      <c r="LQ455" s="330"/>
      <c r="LR455" s="330"/>
      <c r="LS455" s="330"/>
      <c r="LT455" s="330"/>
      <c r="LU455" s="330"/>
      <c r="LV455" s="330"/>
      <c r="LW455" s="330"/>
      <c r="LX455" s="330"/>
      <c r="LY455" s="330"/>
      <c r="LZ455" s="330"/>
      <c r="MA455" s="330"/>
      <c r="MB455" s="330"/>
      <c r="MC455" s="330"/>
      <c r="MD455" s="330"/>
      <c r="ME455" s="330"/>
      <c r="MF455" s="330"/>
      <c r="MG455" s="330"/>
      <c r="MH455" s="330"/>
      <c r="MI455" s="330"/>
      <c r="MJ455" s="330"/>
      <c r="MK455" s="330"/>
      <c r="ML455" s="330"/>
      <c r="MM455" s="330"/>
      <c r="MN455" s="330"/>
      <c r="MO455" s="330"/>
      <c r="MP455" s="330"/>
      <c r="MQ455" s="330"/>
      <c r="MR455" s="330"/>
      <c r="MS455" s="330"/>
      <c r="MT455" s="330"/>
      <c r="MU455" s="330"/>
      <c r="MV455" s="330"/>
      <c r="MW455" s="330"/>
      <c r="MX455" s="330"/>
      <c r="MY455" s="330"/>
      <c r="MZ455" s="330"/>
      <c r="NA455" s="330"/>
      <c r="NB455" s="330"/>
      <c r="NC455" s="330"/>
      <c r="ND455" s="330"/>
      <c r="NE455" s="330"/>
      <c r="NF455" s="330"/>
      <c r="NG455" s="330"/>
      <c r="NH455" s="330"/>
      <c r="NI455" s="330"/>
      <c r="NJ455" s="330"/>
      <c r="NK455" s="330"/>
      <c r="NL455" s="330"/>
      <c r="NM455" s="330"/>
      <c r="NN455" s="330"/>
      <c r="NO455" s="330"/>
      <c r="NP455" s="330"/>
      <c r="NQ455" s="330"/>
      <c r="NR455" s="330"/>
      <c r="NS455" s="330"/>
      <c r="NT455" s="330"/>
      <c r="NU455" s="330"/>
      <c r="NV455" s="330"/>
      <c r="NW455" s="330"/>
      <c r="NX455" s="330"/>
      <c r="NY455" s="330"/>
      <c r="NZ455" s="330"/>
      <c r="OA455" s="330"/>
      <c r="OB455" s="330"/>
      <c r="OC455" s="330"/>
      <c r="OD455" s="330"/>
      <c r="OE455" s="330"/>
      <c r="OF455" s="330"/>
      <c r="OG455" s="330"/>
      <c r="OH455" s="330"/>
      <c r="OI455" s="330"/>
      <c r="OJ455" s="330"/>
      <c r="OK455" s="330"/>
      <c r="OL455" s="330"/>
      <c r="OM455" s="330"/>
      <c r="ON455" s="330"/>
      <c r="OO455" s="330"/>
      <c r="OP455" s="330"/>
      <c r="OQ455" s="330"/>
      <c r="OR455" s="330"/>
      <c r="OS455" s="330"/>
      <c r="OT455" s="330"/>
      <c r="OU455" s="330"/>
      <c r="OV455" s="330"/>
      <c r="OW455" s="330"/>
      <c r="OX455" s="330"/>
      <c r="OY455" s="330"/>
      <c r="OZ455" s="330"/>
      <c r="PA455" s="330"/>
      <c r="PB455" s="330"/>
      <c r="PC455" s="330"/>
      <c r="PD455" s="330"/>
      <c r="PE455" s="330"/>
      <c r="PF455" s="330"/>
      <c r="PG455" s="330"/>
      <c r="PH455" s="330"/>
      <c r="PI455" s="330"/>
      <c r="PJ455" s="330"/>
      <c r="PK455" s="330"/>
      <c r="PL455" s="330"/>
      <c r="PM455" s="330"/>
      <c r="PN455" s="330"/>
      <c r="PO455" s="330"/>
      <c r="PP455" s="330"/>
      <c r="PQ455" s="330"/>
      <c r="PR455" s="330"/>
      <c r="PS455" s="330"/>
      <c r="PT455" s="330"/>
      <c r="PU455" s="330"/>
      <c r="PV455" s="330"/>
      <c r="PW455" s="330"/>
      <c r="PX455" s="330"/>
      <c r="PY455" s="330"/>
      <c r="PZ455" s="330"/>
      <c r="QA455" s="330"/>
      <c r="QB455" s="330"/>
      <c r="QC455" s="330"/>
      <c r="QD455" s="330"/>
      <c r="QE455" s="330"/>
      <c r="QF455" s="330"/>
      <c r="QG455" s="330"/>
      <c r="QH455" s="330"/>
      <c r="QI455" s="330"/>
      <c r="QJ455" s="330"/>
      <c r="QK455" s="330"/>
      <c r="QL455" s="330"/>
      <c r="QM455" s="330"/>
      <c r="QN455" s="330"/>
      <c r="QO455" s="330"/>
      <c r="QP455" s="330"/>
      <c r="QQ455" s="330"/>
      <c r="QR455" s="330"/>
      <c r="QS455" s="330"/>
      <c r="QT455" s="330"/>
      <c r="QU455" s="330"/>
      <c r="QV455" s="330"/>
      <c r="QW455" s="330"/>
      <c r="QX455" s="330"/>
      <c r="QY455" s="330"/>
      <c r="QZ455" s="330"/>
      <c r="RA455" s="330"/>
      <c r="RB455" s="330"/>
      <c r="RC455" s="330"/>
      <c r="RD455" s="330"/>
      <c r="RE455" s="330"/>
      <c r="RF455" s="330"/>
      <c r="RG455" s="330"/>
      <c r="RH455" s="330"/>
      <c r="RI455" s="330"/>
      <c r="RJ455" s="330"/>
      <c r="RK455" s="330"/>
      <c r="RL455" s="330"/>
      <c r="RM455" s="330"/>
      <c r="RN455" s="330"/>
      <c r="RO455" s="330"/>
      <c r="RP455" s="330"/>
      <c r="RQ455" s="330"/>
      <c r="RR455" s="330"/>
      <c r="RS455" s="330"/>
      <c r="RT455" s="330"/>
      <c r="RU455" s="330"/>
      <c r="RV455" s="330"/>
      <c r="RW455" s="330"/>
      <c r="RX455" s="330"/>
      <c r="RY455" s="330"/>
      <c r="RZ455" s="330"/>
      <c r="SA455" s="330"/>
      <c r="SB455" s="330"/>
      <c r="SC455" s="330"/>
      <c r="SD455" s="330"/>
      <c r="SE455" s="330"/>
      <c r="SF455" s="330"/>
      <c r="SG455" s="330"/>
      <c r="SH455" s="330"/>
      <c r="SI455" s="330"/>
      <c r="SJ455" s="330"/>
      <c r="SK455" s="330"/>
      <c r="SL455" s="330"/>
      <c r="SM455" s="330"/>
      <c r="SN455" s="330"/>
      <c r="SO455" s="330"/>
      <c r="SP455" s="330"/>
      <c r="SQ455" s="330"/>
      <c r="SR455" s="330"/>
      <c r="SS455" s="330"/>
      <c r="ST455" s="330"/>
      <c r="SU455" s="330"/>
      <c r="SV455" s="330"/>
      <c r="SW455" s="330"/>
      <c r="SX455" s="330"/>
      <c r="SY455" s="330"/>
      <c r="SZ455" s="330"/>
      <c r="TA455" s="330"/>
      <c r="TB455" s="330"/>
      <c r="TC455" s="330"/>
      <c r="TD455" s="330"/>
      <c r="TE455" s="330"/>
      <c r="TF455" s="330"/>
      <c r="TG455" s="330"/>
      <c r="TH455" s="330"/>
      <c r="TI455" s="330"/>
      <c r="TJ455" s="330"/>
      <c r="TK455" s="330"/>
      <c r="TL455" s="330"/>
      <c r="TM455" s="330"/>
      <c r="TN455" s="330"/>
      <c r="TO455" s="330"/>
      <c r="TP455" s="330"/>
      <c r="TQ455" s="330"/>
      <c r="TR455" s="330"/>
      <c r="TS455" s="330"/>
      <c r="TT455" s="330"/>
      <c r="TU455" s="330"/>
      <c r="TV455" s="330"/>
      <c r="TW455" s="330"/>
      <c r="TX455" s="330"/>
      <c r="TY455" s="330"/>
      <c r="TZ455" s="330"/>
      <c r="UA455" s="330"/>
      <c r="UB455" s="330"/>
      <c r="UC455" s="330"/>
      <c r="UD455" s="330"/>
      <c r="UE455" s="330"/>
      <c r="UF455" s="330"/>
      <c r="UG455" s="330"/>
      <c r="UH455" s="330"/>
      <c r="UI455" s="330"/>
      <c r="UJ455" s="330"/>
      <c r="UK455" s="330"/>
      <c r="UL455" s="330"/>
      <c r="UM455" s="330"/>
      <c r="UN455" s="330"/>
      <c r="UO455" s="330"/>
      <c r="UP455" s="330"/>
      <c r="UQ455" s="330"/>
      <c r="UR455" s="330"/>
      <c r="US455" s="330"/>
      <c r="UT455" s="330"/>
      <c r="UU455" s="330"/>
      <c r="UV455" s="330"/>
      <c r="UW455" s="330"/>
      <c r="UX455" s="330"/>
      <c r="UY455" s="330"/>
      <c r="UZ455" s="330"/>
      <c r="VA455" s="330"/>
      <c r="VB455" s="330"/>
      <c r="VC455" s="330"/>
      <c r="VD455" s="330"/>
      <c r="VE455" s="330"/>
      <c r="VF455" s="330"/>
      <c r="VG455" s="330"/>
      <c r="VH455" s="330"/>
      <c r="VI455" s="330"/>
      <c r="VJ455" s="330"/>
      <c r="VK455" s="330"/>
      <c r="VL455" s="330"/>
      <c r="VM455" s="330"/>
      <c r="VN455" s="330"/>
      <c r="VO455" s="330"/>
      <c r="VP455" s="330"/>
      <c r="VQ455" s="330"/>
      <c r="VR455" s="330"/>
      <c r="VS455" s="330"/>
      <c r="VT455" s="330"/>
      <c r="VU455" s="330"/>
      <c r="VV455" s="330"/>
      <c r="VW455" s="330"/>
      <c r="VX455" s="330"/>
      <c r="VY455" s="330"/>
      <c r="VZ455" s="330"/>
      <c r="WA455" s="330"/>
      <c r="WB455" s="330"/>
      <c r="WC455" s="330"/>
      <c r="WD455" s="330"/>
      <c r="WE455" s="330"/>
      <c r="WF455" s="330"/>
      <c r="WG455" s="330"/>
      <c r="WH455" s="330"/>
      <c r="WI455" s="330"/>
      <c r="WJ455" s="330"/>
      <c r="WK455" s="330"/>
      <c r="WL455" s="330"/>
      <c r="WM455" s="330"/>
      <c r="WN455" s="330"/>
      <c r="WO455" s="330"/>
      <c r="WP455" s="330"/>
      <c r="WQ455" s="330"/>
      <c r="WR455" s="330"/>
      <c r="WS455" s="330"/>
      <c r="WT455" s="330"/>
      <c r="WU455" s="330"/>
      <c r="WV455" s="330"/>
      <c r="WW455" s="330"/>
      <c r="WX455" s="330"/>
      <c r="WY455" s="330"/>
      <c r="WZ455" s="330"/>
      <c r="XA455" s="330"/>
      <c r="XB455" s="330"/>
      <c r="XC455" s="330"/>
      <c r="XD455" s="330"/>
      <c r="XE455" s="330"/>
      <c r="XF455" s="330"/>
      <c r="XG455" s="330"/>
      <c r="XH455" s="330"/>
      <c r="XI455" s="330"/>
      <c r="XJ455" s="330"/>
      <c r="XK455" s="330"/>
      <c r="XL455" s="330"/>
      <c r="XM455" s="330"/>
      <c r="XN455" s="330"/>
      <c r="XO455" s="330"/>
      <c r="XP455" s="330"/>
      <c r="XQ455" s="330"/>
      <c r="XR455" s="330"/>
      <c r="XS455" s="330"/>
      <c r="XT455" s="330"/>
      <c r="XU455" s="330"/>
      <c r="XV455" s="330"/>
      <c r="XW455" s="330"/>
      <c r="XX455" s="330"/>
      <c r="XY455" s="330"/>
      <c r="XZ455" s="330"/>
      <c r="YA455" s="330"/>
      <c r="YB455" s="330"/>
      <c r="YC455" s="330"/>
      <c r="YD455" s="330"/>
      <c r="YE455" s="330"/>
      <c r="YF455" s="330"/>
      <c r="YG455" s="330"/>
      <c r="YH455" s="330"/>
      <c r="YI455" s="330"/>
      <c r="YJ455" s="330"/>
      <c r="YK455" s="330"/>
      <c r="YL455" s="330"/>
      <c r="YM455" s="330"/>
      <c r="YN455" s="330"/>
      <c r="YO455" s="330"/>
      <c r="YP455" s="330"/>
      <c r="YQ455" s="330"/>
      <c r="YR455" s="330"/>
      <c r="YS455" s="330"/>
      <c r="YT455" s="330"/>
      <c r="YU455" s="330"/>
      <c r="YV455" s="330"/>
      <c r="YW455" s="330"/>
      <c r="YX455" s="330"/>
      <c r="YY455" s="330"/>
      <c r="YZ455" s="330"/>
      <c r="ZA455" s="330"/>
      <c r="ZB455" s="330"/>
      <c r="ZC455" s="330"/>
      <c r="ZD455" s="330"/>
      <c r="ZE455" s="330"/>
      <c r="ZF455" s="330"/>
      <c r="ZG455" s="330"/>
      <c r="ZH455" s="330"/>
      <c r="ZI455" s="330"/>
      <c r="ZJ455" s="330"/>
      <c r="ZK455" s="330"/>
      <c r="ZL455" s="330"/>
      <c r="ZM455" s="330"/>
      <c r="ZN455" s="330"/>
      <c r="ZO455" s="330"/>
      <c r="ZP455" s="330"/>
      <c r="ZQ455" s="330"/>
      <c r="ZR455" s="330"/>
      <c r="ZS455" s="330"/>
      <c r="ZT455" s="330"/>
      <c r="ZU455" s="330"/>
      <c r="ZV455" s="330"/>
      <c r="ZW455" s="330"/>
      <c r="ZX455" s="330"/>
      <c r="ZY455" s="330"/>
      <c r="ZZ455" s="330"/>
      <c r="AAA455" s="330"/>
      <c r="AAB455" s="330"/>
      <c r="AAC455" s="330"/>
      <c r="AAD455" s="330"/>
      <c r="AAE455" s="330"/>
      <c r="AAF455" s="330"/>
      <c r="AAG455" s="330"/>
      <c r="AAH455" s="330"/>
      <c r="AAI455" s="330"/>
      <c r="AAJ455" s="330"/>
      <c r="AAK455" s="330"/>
      <c r="AAL455" s="330"/>
      <c r="AAM455" s="330"/>
      <c r="AAN455" s="330"/>
      <c r="AAO455" s="330"/>
      <c r="AAP455" s="330"/>
      <c r="AAQ455" s="330"/>
      <c r="AAR455" s="330"/>
      <c r="AAS455" s="330"/>
      <c r="AAT455" s="330"/>
      <c r="AAU455" s="330"/>
      <c r="AAV455" s="330"/>
      <c r="AAW455" s="330"/>
      <c r="AAX455" s="330"/>
      <c r="AAY455" s="330"/>
      <c r="AAZ455" s="330"/>
      <c r="ABA455" s="330"/>
      <c r="ABB455" s="330"/>
      <c r="ABC455" s="330"/>
      <c r="ABD455" s="330"/>
      <c r="ABE455" s="330"/>
      <c r="ABF455" s="330"/>
      <c r="ABG455" s="330"/>
      <c r="ABH455" s="330"/>
      <c r="ABI455" s="330"/>
      <c r="ABJ455" s="330"/>
      <c r="ABK455" s="330"/>
      <c r="ABL455" s="330"/>
      <c r="ABM455" s="330"/>
      <c r="ABN455" s="330"/>
      <c r="ABO455" s="330"/>
      <c r="ABP455" s="330"/>
      <c r="ABQ455" s="330"/>
      <c r="ABR455" s="330"/>
      <c r="ABS455" s="330"/>
      <c r="ABT455" s="330"/>
      <c r="ABU455" s="330"/>
      <c r="ABV455" s="330"/>
      <c r="ABW455" s="330"/>
      <c r="ABX455" s="330"/>
      <c r="ABY455" s="330"/>
      <c r="ABZ455" s="330"/>
      <c r="ACA455" s="330"/>
      <c r="ACB455" s="330"/>
      <c r="ACC455" s="330"/>
      <c r="ACD455" s="330"/>
      <c r="ACE455" s="330"/>
      <c r="ACF455" s="330"/>
      <c r="ACG455" s="330"/>
      <c r="ACH455" s="330"/>
      <c r="ACI455" s="330"/>
      <c r="ACJ455" s="330"/>
      <c r="ACK455" s="330"/>
      <c r="ACL455" s="330"/>
      <c r="ACM455" s="330"/>
      <c r="ACN455" s="330"/>
      <c r="ACO455" s="330"/>
      <c r="ACP455" s="330"/>
      <c r="ACQ455" s="330"/>
      <c r="ACR455" s="330"/>
      <c r="ACS455" s="330"/>
      <c r="ACT455" s="330"/>
      <c r="ACU455" s="330"/>
      <c r="ACV455" s="330"/>
      <c r="ACW455" s="330"/>
      <c r="ACX455" s="330"/>
      <c r="ACY455" s="330"/>
      <c r="ACZ455" s="330"/>
      <c r="ADA455" s="330"/>
      <c r="ADB455" s="330"/>
      <c r="ADC455" s="330"/>
      <c r="ADD455" s="330"/>
      <c r="ADE455" s="330"/>
      <c r="ADF455" s="330"/>
      <c r="ADG455" s="330"/>
      <c r="ADH455" s="330"/>
      <c r="ADI455" s="330"/>
      <c r="ADJ455" s="330"/>
      <c r="ADK455" s="330"/>
      <c r="ADL455" s="330"/>
      <c r="ADM455" s="330"/>
      <c r="ADN455" s="330"/>
      <c r="ADO455" s="330"/>
      <c r="ADP455" s="330"/>
      <c r="ADQ455" s="330"/>
      <c r="ADR455" s="330"/>
      <c r="ADS455" s="330"/>
      <c r="ADT455" s="330"/>
      <c r="ADU455" s="330"/>
      <c r="ADV455" s="330"/>
      <c r="ADW455" s="330"/>
      <c r="ADX455" s="330"/>
      <c r="ADY455" s="330"/>
      <c r="ADZ455" s="330"/>
      <c r="AEA455" s="330"/>
      <c r="AEB455" s="330"/>
      <c r="AEC455" s="330"/>
      <c r="AED455" s="330"/>
      <c r="AEE455" s="330"/>
      <c r="AEF455" s="330"/>
      <c r="AEG455" s="330"/>
      <c r="AEH455" s="330"/>
      <c r="AEI455" s="330"/>
      <c r="AEJ455" s="330"/>
      <c r="AEK455" s="330"/>
      <c r="AEL455" s="330"/>
      <c r="AEM455" s="330"/>
      <c r="AEN455" s="330"/>
      <c r="AEO455" s="330"/>
      <c r="AEP455" s="330"/>
      <c r="AEQ455" s="330"/>
      <c r="AER455" s="330"/>
      <c r="AES455" s="330"/>
      <c r="AET455" s="330"/>
      <c r="AEU455" s="330"/>
      <c r="AEV455" s="330"/>
      <c r="AEW455" s="330"/>
      <c r="AEX455" s="330"/>
      <c r="AEY455" s="330"/>
      <c r="AEZ455" s="330"/>
      <c r="AFA455" s="330"/>
      <c r="AFB455" s="330"/>
      <c r="AFC455" s="330"/>
      <c r="AFD455" s="330"/>
      <c r="AFE455" s="330"/>
      <c r="AFF455" s="330"/>
      <c r="AFG455" s="330"/>
      <c r="AFH455" s="330"/>
      <c r="AFI455" s="330"/>
      <c r="AFJ455" s="330"/>
      <c r="AFK455" s="330"/>
      <c r="AFL455" s="330"/>
      <c r="AFM455" s="330"/>
      <c r="AFN455" s="330"/>
      <c r="AFO455" s="330"/>
      <c r="AFP455" s="330"/>
      <c r="AFQ455" s="330"/>
      <c r="AFR455" s="330"/>
      <c r="AFS455" s="330"/>
      <c r="AFT455" s="330"/>
      <c r="AFU455" s="330"/>
      <c r="AFV455" s="330"/>
      <c r="AFW455" s="330"/>
      <c r="AFX455" s="330"/>
      <c r="AFY455" s="330"/>
      <c r="AFZ455" s="330"/>
      <c r="AGA455" s="330"/>
      <c r="AGB455" s="330"/>
      <c r="AGC455" s="330"/>
      <c r="AGD455" s="330"/>
      <c r="AGE455" s="330"/>
      <c r="AGF455" s="330"/>
      <c r="AGG455" s="330"/>
      <c r="AGH455" s="330"/>
      <c r="AGI455" s="330"/>
      <c r="AGJ455" s="330"/>
      <c r="AGK455" s="330"/>
      <c r="AGL455" s="330"/>
      <c r="AGM455" s="330"/>
      <c r="AGN455" s="330"/>
      <c r="AGO455" s="330"/>
      <c r="AGP455" s="330"/>
      <c r="AGQ455" s="330"/>
      <c r="AGR455" s="330"/>
      <c r="AGS455" s="330"/>
      <c r="AGT455" s="330"/>
      <c r="AGU455" s="330"/>
      <c r="AGV455" s="330"/>
      <c r="AGW455" s="330"/>
      <c r="AGX455" s="330"/>
      <c r="AGY455" s="330"/>
      <c r="AGZ455" s="330"/>
      <c r="AHA455" s="330"/>
      <c r="AHB455" s="330"/>
      <c r="AHC455" s="330"/>
      <c r="AHD455" s="330"/>
      <c r="AHE455" s="330"/>
      <c r="AHF455" s="330"/>
      <c r="AHG455" s="330"/>
      <c r="AHH455" s="330"/>
      <c r="AHI455" s="330"/>
      <c r="AHJ455" s="330"/>
      <c r="AHK455" s="330"/>
      <c r="AHL455" s="330"/>
      <c r="AHM455" s="330"/>
      <c r="AHN455" s="330"/>
      <c r="AHO455" s="330"/>
      <c r="AHP455" s="330"/>
      <c r="AHQ455" s="330"/>
      <c r="AHR455" s="330"/>
      <c r="AHS455" s="330"/>
      <c r="AHT455" s="330"/>
      <c r="AHU455" s="330"/>
      <c r="AHV455" s="330"/>
      <c r="AHW455" s="330"/>
      <c r="AHX455" s="330"/>
      <c r="AHY455" s="330"/>
      <c r="AHZ455" s="330"/>
      <c r="AIA455" s="330"/>
      <c r="AIB455" s="330"/>
      <c r="AIC455" s="330"/>
      <c r="AID455" s="330"/>
      <c r="AIE455" s="330"/>
      <c r="AIF455" s="330"/>
      <c r="AIG455" s="330"/>
      <c r="AIH455" s="330"/>
      <c r="AII455" s="330"/>
      <c r="AIJ455" s="330"/>
      <c r="AIK455" s="330"/>
      <c r="AIL455" s="330"/>
      <c r="AIM455" s="330"/>
      <c r="AIN455" s="330"/>
      <c r="AIO455" s="330"/>
      <c r="AIP455" s="330"/>
      <c r="AIQ455" s="330"/>
      <c r="AIR455" s="330"/>
      <c r="AIS455" s="330"/>
      <c r="AIT455" s="330"/>
      <c r="AIU455" s="330"/>
      <c r="AIV455" s="330"/>
      <c r="AIW455" s="330"/>
      <c r="AIX455" s="330"/>
      <c r="AIY455" s="330"/>
      <c r="AIZ455" s="330"/>
      <c r="AJA455" s="330"/>
      <c r="AJB455" s="330"/>
      <c r="AJC455" s="330"/>
      <c r="AJD455" s="330"/>
      <c r="AJE455" s="330"/>
      <c r="AJF455" s="330"/>
      <c r="AJG455" s="330"/>
      <c r="AJH455" s="330"/>
      <c r="AJI455" s="330"/>
      <c r="AJJ455" s="330"/>
      <c r="AJK455" s="330"/>
      <c r="AJL455" s="330"/>
      <c r="AJM455" s="330"/>
      <c r="AJN455" s="330"/>
      <c r="AJO455" s="330"/>
      <c r="AJP455" s="330"/>
      <c r="AJQ455" s="330"/>
      <c r="AJR455" s="330"/>
      <c r="AJS455" s="330"/>
      <c r="AJT455" s="330"/>
      <c r="AJU455" s="330"/>
      <c r="AJV455" s="330"/>
      <c r="AJW455" s="330"/>
      <c r="AJX455" s="330"/>
      <c r="AJY455" s="330"/>
      <c r="AJZ455" s="330"/>
      <c r="AKA455" s="330"/>
      <c r="AKB455" s="330"/>
      <c r="AKC455" s="330"/>
      <c r="AKD455" s="330"/>
      <c r="AKE455" s="330"/>
      <c r="AKF455" s="330"/>
      <c r="AKG455" s="330"/>
      <c r="AKH455" s="330"/>
      <c r="AKI455" s="330"/>
      <c r="AKJ455" s="330"/>
      <c r="AKK455" s="330"/>
      <c r="AKL455" s="330"/>
      <c r="AKM455" s="330"/>
      <c r="AKN455" s="330"/>
      <c r="AKO455" s="330"/>
      <c r="AKP455" s="330"/>
      <c r="AKQ455" s="330"/>
      <c r="AKR455" s="330"/>
      <c r="AKS455" s="330"/>
      <c r="AKT455" s="330"/>
      <c r="AKU455" s="330"/>
      <c r="AKV455" s="330"/>
      <c r="AKW455" s="330"/>
      <c r="AKX455" s="330"/>
      <c r="AKY455" s="330"/>
      <c r="AKZ455" s="330"/>
      <c r="ALA455" s="330"/>
      <c r="ALB455" s="330"/>
      <c r="ALC455" s="330"/>
      <c r="ALD455" s="330"/>
      <c r="ALE455" s="330"/>
      <c r="ALF455" s="330"/>
      <c r="ALG455" s="330"/>
      <c r="ALH455" s="330"/>
      <c r="ALI455" s="330"/>
      <c r="ALJ455" s="330"/>
      <c r="ALK455" s="330"/>
      <c r="ALL455" s="330"/>
      <c r="ALM455" s="330"/>
      <c r="ALN455" s="330"/>
      <c r="ALO455" s="330"/>
      <c r="ALP455" s="330"/>
      <c r="ALQ455" s="330"/>
      <c r="ALR455" s="330"/>
      <c r="ALS455" s="330"/>
      <c r="ALT455" s="330"/>
      <c r="ALU455" s="330"/>
      <c r="ALV455" s="330"/>
      <c r="ALW455" s="330"/>
      <c r="ALX455" s="330"/>
      <c r="ALY455" s="330"/>
      <c r="ALZ455" s="330"/>
      <c r="AMA455" s="330"/>
      <c r="AMB455" s="330"/>
      <c r="AMC455" s="330"/>
      <c r="AMD455" s="330"/>
      <c r="AME455" s="330"/>
      <c r="AMF455" s="330"/>
      <c r="AMG455" s="330"/>
      <c r="AMH455" s="330"/>
      <c r="AMI455" s="330"/>
      <c r="AMJ455" s="330"/>
      <c r="AMK455" s="330"/>
      <c r="AML455" s="330"/>
      <c r="AMM455" s="330"/>
      <c r="AMN455" s="330"/>
      <c r="AMO455" s="330"/>
      <c r="AMP455" s="330"/>
      <c r="AMQ455" s="330"/>
      <c r="AMR455" s="330"/>
      <c r="AMS455" s="330"/>
      <c r="AMT455" s="330"/>
      <c r="AMU455" s="330"/>
      <c r="AMV455" s="330"/>
      <c r="AMW455" s="330"/>
      <c r="AMX455" s="330"/>
      <c r="AMY455" s="330"/>
      <c r="AMZ455" s="330"/>
      <c r="ANA455" s="330"/>
      <c r="ANB455" s="330"/>
      <c r="ANC455" s="330"/>
      <c r="AND455" s="330"/>
      <c r="ANE455" s="330"/>
      <c r="ANF455" s="330"/>
      <c r="ANG455" s="330"/>
      <c r="ANH455" s="330"/>
      <c r="ANI455" s="330"/>
      <c r="ANJ455" s="330"/>
      <c r="ANK455" s="330"/>
      <c r="ANL455" s="330"/>
      <c r="ANM455" s="330"/>
      <c r="ANN455" s="330"/>
      <c r="ANO455" s="330"/>
      <c r="ANP455" s="330"/>
      <c r="ANQ455" s="330"/>
      <c r="ANR455" s="330"/>
      <c r="ANS455" s="330"/>
      <c r="ANT455" s="330"/>
      <c r="ANU455" s="330"/>
      <c r="ANV455" s="330"/>
      <c r="ANW455" s="330"/>
      <c r="ANX455" s="330"/>
      <c r="ANY455" s="330"/>
      <c r="ANZ455" s="330"/>
      <c r="AOA455" s="330"/>
      <c r="AOB455" s="330"/>
      <c r="AOC455" s="330"/>
      <c r="AOD455" s="330"/>
      <c r="AOE455" s="330"/>
      <c r="AOF455" s="330"/>
      <c r="AOG455" s="330"/>
      <c r="AOH455" s="330"/>
      <c r="AOI455" s="330"/>
      <c r="AOJ455" s="330"/>
      <c r="AOK455" s="330"/>
      <c r="AOL455" s="330"/>
      <c r="AOM455" s="330"/>
      <c r="AON455" s="330"/>
      <c r="AOO455" s="330"/>
      <c r="AOP455" s="330"/>
      <c r="AOQ455" s="330"/>
      <c r="AOR455" s="330"/>
      <c r="AOS455" s="330"/>
      <c r="AOT455" s="330"/>
      <c r="AOU455" s="330"/>
      <c r="AOV455" s="330"/>
      <c r="AOW455" s="330"/>
      <c r="AOX455" s="330"/>
      <c r="AOY455" s="330"/>
      <c r="AOZ455" s="330"/>
      <c r="APA455" s="330"/>
      <c r="APB455" s="330"/>
      <c r="APC455" s="330"/>
      <c r="APD455" s="330"/>
      <c r="APE455" s="330"/>
      <c r="APF455" s="330"/>
      <c r="APG455" s="330"/>
      <c r="APH455" s="330"/>
      <c r="API455" s="330"/>
      <c r="APJ455" s="330"/>
      <c r="APK455" s="330"/>
      <c r="APL455" s="330"/>
      <c r="APM455" s="330"/>
      <c r="APN455" s="330"/>
      <c r="APO455" s="330"/>
      <c r="APP455" s="330"/>
      <c r="APQ455" s="330"/>
      <c r="APR455" s="330"/>
      <c r="APS455" s="330"/>
      <c r="APT455" s="330"/>
      <c r="APU455" s="330"/>
      <c r="APV455" s="330"/>
      <c r="APW455" s="330"/>
      <c r="APX455" s="330"/>
      <c r="APY455" s="330"/>
      <c r="APZ455" s="330"/>
      <c r="AQA455" s="330"/>
      <c r="AQB455" s="330"/>
      <c r="AQC455" s="330"/>
      <c r="AQD455" s="330"/>
      <c r="AQE455" s="330"/>
      <c r="AQF455" s="330"/>
      <c r="AQG455" s="330"/>
      <c r="AQH455" s="330"/>
      <c r="AQI455" s="330"/>
      <c r="AQJ455" s="330"/>
      <c r="AQK455" s="330"/>
      <c r="AQL455" s="330"/>
      <c r="AQM455" s="330"/>
      <c r="AQN455" s="330"/>
      <c r="AQO455" s="330"/>
      <c r="AQP455" s="330"/>
      <c r="AQQ455" s="330"/>
      <c r="AQR455" s="330"/>
      <c r="AQS455" s="330"/>
      <c r="AQT455" s="330"/>
      <c r="AQU455" s="330"/>
      <c r="AQV455" s="330"/>
      <c r="AQW455" s="330"/>
      <c r="AQX455" s="330"/>
      <c r="AQY455" s="330"/>
      <c r="AQZ455" s="330"/>
      <c r="ARA455" s="330"/>
      <c r="ARB455" s="330"/>
      <c r="ARC455" s="330"/>
      <c r="ARD455" s="330"/>
      <c r="ARE455" s="330"/>
      <c r="ARF455" s="330"/>
      <c r="ARG455" s="330"/>
      <c r="ARH455" s="330"/>
      <c r="ARI455" s="330"/>
      <c r="ARJ455" s="330"/>
      <c r="ARK455" s="330"/>
      <c r="ARL455" s="330"/>
      <c r="ARM455" s="330"/>
      <c r="ARN455" s="330"/>
      <c r="ARO455" s="330"/>
      <c r="ARP455" s="330"/>
      <c r="ARQ455" s="330"/>
      <c r="ARR455" s="330"/>
      <c r="ARS455" s="330"/>
      <c r="ART455" s="330"/>
      <c r="ARU455" s="330"/>
      <c r="ARV455" s="330"/>
      <c r="ARW455" s="330"/>
      <c r="ARX455" s="330"/>
      <c r="ARY455" s="330"/>
      <c r="ARZ455" s="330"/>
      <c r="ASA455" s="330"/>
      <c r="ASB455" s="330"/>
      <c r="ASC455" s="330"/>
      <c r="ASD455" s="330"/>
      <c r="ASE455" s="330"/>
      <c r="ASF455" s="330"/>
      <c r="ASG455" s="330"/>
      <c r="ASH455" s="330"/>
      <c r="ASI455" s="330"/>
      <c r="ASJ455" s="330"/>
      <c r="ASK455" s="330"/>
      <c r="ASL455" s="330"/>
      <c r="ASM455" s="330"/>
      <c r="ASN455" s="330"/>
      <c r="ASO455" s="330"/>
      <c r="ASP455" s="330"/>
      <c r="ASQ455" s="330"/>
      <c r="ASR455" s="330"/>
      <c r="ASS455" s="330"/>
      <c r="AST455" s="330"/>
      <c r="ASU455" s="330"/>
      <c r="ASV455" s="330"/>
      <c r="ASW455" s="330"/>
      <c r="ASX455" s="330"/>
      <c r="ASY455" s="330"/>
      <c r="ASZ455" s="330"/>
      <c r="ATA455" s="330"/>
      <c r="ATB455" s="330"/>
      <c r="ATC455" s="330"/>
      <c r="ATD455" s="330"/>
      <c r="ATE455" s="330"/>
      <c r="ATF455" s="330"/>
      <c r="ATG455" s="330"/>
      <c r="ATH455" s="330"/>
      <c r="ATI455" s="330"/>
      <c r="ATJ455" s="330"/>
      <c r="ATK455" s="330"/>
      <c r="ATL455" s="330"/>
      <c r="ATM455" s="330"/>
      <c r="ATN455" s="330"/>
      <c r="ATO455" s="330"/>
      <c r="ATP455" s="330"/>
      <c r="ATQ455" s="330"/>
      <c r="ATR455" s="330"/>
      <c r="ATS455" s="330"/>
      <c r="ATT455" s="330"/>
      <c r="ATU455" s="330"/>
      <c r="ATV455" s="330"/>
      <c r="ATW455" s="330"/>
      <c r="ATX455" s="330"/>
      <c r="ATY455" s="330"/>
      <c r="ATZ455" s="330"/>
      <c r="AUA455" s="330"/>
      <c r="AUB455" s="330"/>
      <c r="AUC455" s="330"/>
      <c r="AUD455" s="330"/>
      <c r="AUE455" s="330"/>
      <c r="AUF455" s="330"/>
      <c r="AUG455" s="330"/>
      <c r="AUH455" s="330"/>
      <c r="AUI455" s="330"/>
      <c r="AUJ455" s="330"/>
      <c r="AUK455" s="330"/>
      <c r="AUL455" s="330"/>
      <c r="AUM455" s="330"/>
      <c r="AUN455" s="330"/>
      <c r="AUO455" s="330"/>
      <c r="AUP455" s="330"/>
      <c r="AUQ455" s="330"/>
      <c r="AUR455" s="330"/>
      <c r="AUS455" s="330"/>
      <c r="AUT455" s="330"/>
      <c r="AUU455" s="330"/>
      <c r="AUV455" s="330"/>
      <c r="AUW455" s="330"/>
      <c r="AUX455" s="330"/>
      <c r="AUY455" s="330"/>
      <c r="AUZ455" s="330"/>
      <c r="AVA455" s="330"/>
      <c r="AVB455" s="330"/>
      <c r="AVC455" s="330"/>
      <c r="AVD455" s="330"/>
      <c r="AVE455" s="330"/>
      <c r="AVF455" s="330"/>
      <c r="AVG455" s="330"/>
      <c r="AVH455" s="330"/>
      <c r="AVI455" s="330"/>
      <c r="AVJ455" s="330"/>
      <c r="AVK455" s="330"/>
      <c r="AVL455" s="330"/>
      <c r="AVM455" s="330"/>
      <c r="AVN455" s="330"/>
      <c r="AVO455" s="330"/>
      <c r="AVP455" s="330"/>
      <c r="AVQ455" s="330"/>
      <c r="AVR455" s="330"/>
      <c r="AVS455" s="330"/>
      <c r="AVT455" s="330"/>
      <c r="AVU455" s="330"/>
      <c r="AVV455" s="330"/>
      <c r="AVW455" s="330"/>
      <c r="AVX455" s="330"/>
      <c r="AVY455" s="330"/>
      <c r="AVZ455" s="330"/>
      <c r="AWA455" s="330"/>
      <c r="AWB455" s="330"/>
      <c r="AWC455" s="330"/>
      <c r="AWD455" s="330"/>
      <c r="AWE455" s="330"/>
      <c r="AWF455" s="330"/>
      <c r="AWG455" s="330"/>
      <c r="AWH455" s="330"/>
      <c r="AWI455" s="330"/>
      <c r="AWJ455" s="330"/>
      <c r="AWK455" s="330"/>
      <c r="AWL455" s="330"/>
      <c r="AWM455" s="330"/>
      <c r="AWN455" s="330"/>
      <c r="AWO455" s="330"/>
      <c r="AWP455" s="330"/>
      <c r="AWQ455" s="330"/>
      <c r="AWR455" s="330"/>
      <c r="AWS455" s="330"/>
      <c r="AWT455" s="330"/>
      <c r="AWU455" s="330"/>
      <c r="AWV455" s="330"/>
      <c r="AWW455" s="330"/>
      <c r="AWX455" s="330"/>
      <c r="AWY455" s="330"/>
      <c r="AWZ455" s="330"/>
      <c r="AXA455" s="330"/>
      <c r="AXB455" s="330"/>
      <c r="AXC455" s="330"/>
      <c r="AXD455" s="330"/>
      <c r="AXE455" s="330"/>
      <c r="AXF455" s="330"/>
      <c r="AXG455" s="330"/>
      <c r="AXH455" s="330"/>
      <c r="AXI455" s="330"/>
      <c r="AXJ455" s="330"/>
      <c r="AXK455" s="330"/>
      <c r="AXL455" s="330"/>
      <c r="AXM455" s="330"/>
      <c r="AXN455" s="330"/>
      <c r="AXO455" s="330"/>
      <c r="AXP455" s="330"/>
      <c r="AXQ455" s="330"/>
      <c r="AXR455" s="330"/>
      <c r="AXS455" s="330"/>
      <c r="AXT455" s="330"/>
      <c r="AXU455" s="330"/>
      <c r="AXV455" s="330"/>
      <c r="AXW455" s="330"/>
      <c r="AXX455" s="330"/>
      <c r="AXY455" s="330"/>
      <c r="AXZ455" s="330"/>
      <c r="AYA455" s="330"/>
      <c r="AYB455" s="330"/>
      <c r="AYC455" s="330"/>
      <c r="AYD455" s="330"/>
      <c r="AYE455" s="330"/>
      <c r="AYF455" s="330"/>
      <c r="AYG455" s="330"/>
      <c r="AYH455" s="330"/>
      <c r="AYI455" s="330"/>
      <c r="AYJ455" s="330"/>
      <c r="AYK455" s="330"/>
      <c r="AYL455" s="330"/>
      <c r="AYM455" s="330"/>
      <c r="AYN455" s="330"/>
      <c r="AYO455" s="330"/>
      <c r="AYP455" s="330"/>
      <c r="AYQ455" s="330"/>
      <c r="AYR455" s="330"/>
      <c r="AYS455" s="330"/>
      <c r="AYT455" s="330"/>
      <c r="AYU455" s="330"/>
      <c r="AYV455" s="330"/>
      <c r="AYW455" s="330"/>
      <c r="AYX455" s="330"/>
      <c r="AYY455" s="330"/>
      <c r="AYZ455" s="330"/>
      <c r="AZA455" s="330"/>
      <c r="AZB455" s="330"/>
      <c r="AZC455" s="330"/>
      <c r="AZD455" s="330"/>
      <c r="AZE455" s="330"/>
      <c r="AZF455" s="330"/>
      <c r="AZG455" s="330"/>
      <c r="AZH455" s="330"/>
      <c r="AZI455" s="330"/>
      <c r="AZJ455" s="330"/>
      <c r="AZK455" s="330"/>
      <c r="AZL455" s="330"/>
      <c r="AZM455" s="330"/>
      <c r="AZN455" s="330"/>
      <c r="AZO455" s="330"/>
      <c r="AZP455" s="330"/>
      <c r="AZQ455" s="330"/>
      <c r="AZR455" s="330"/>
      <c r="AZS455" s="330"/>
      <c r="AZT455" s="330"/>
      <c r="AZU455" s="330"/>
      <c r="AZV455" s="330"/>
      <c r="AZW455" s="330"/>
      <c r="AZX455" s="330"/>
      <c r="AZY455" s="330"/>
      <c r="AZZ455" s="330"/>
      <c r="BAA455" s="330"/>
      <c r="BAB455" s="330"/>
      <c r="BAC455" s="330"/>
      <c r="BAD455" s="330"/>
      <c r="BAE455" s="330"/>
      <c r="BAF455" s="330"/>
      <c r="BAG455" s="330"/>
      <c r="BAH455" s="330"/>
      <c r="BAI455" s="330"/>
      <c r="BAJ455" s="330"/>
      <c r="BAK455" s="330"/>
      <c r="BAL455" s="330"/>
      <c r="BAM455" s="330"/>
      <c r="BAN455" s="330"/>
      <c r="BAO455" s="330"/>
      <c r="BAP455" s="330"/>
      <c r="BAQ455" s="330"/>
      <c r="BAR455" s="330"/>
      <c r="BAS455" s="330"/>
      <c r="BAT455" s="330"/>
      <c r="BAU455" s="330"/>
      <c r="BAV455" s="330"/>
      <c r="BAW455" s="330"/>
      <c r="BAX455" s="330"/>
      <c r="BAY455" s="330"/>
      <c r="BAZ455" s="330"/>
      <c r="BBA455" s="330"/>
      <c r="BBB455" s="330"/>
      <c r="BBC455" s="330"/>
      <c r="BBD455" s="330"/>
      <c r="BBE455" s="330"/>
      <c r="BBF455" s="330"/>
      <c r="BBG455" s="330"/>
      <c r="BBH455" s="330"/>
      <c r="BBI455" s="330"/>
      <c r="BBJ455" s="330"/>
      <c r="BBK455" s="330"/>
      <c r="BBL455" s="330"/>
      <c r="BBM455" s="330"/>
      <c r="BBN455" s="330"/>
      <c r="BBO455" s="330"/>
      <c r="BBP455" s="330"/>
      <c r="BBQ455" s="330"/>
      <c r="BBR455" s="330"/>
      <c r="BBS455" s="330"/>
      <c r="BBT455" s="330"/>
      <c r="BBU455" s="330"/>
      <c r="BBV455" s="330"/>
      <c r="BBW455" s="330"/>
      <c r="BBX455" s="330"/>
      <c r="BBY455" s="330"/>
      <c r="BBZ455" s="330"/>
      <c r="BCA455" s="330"/>
      <c r="BCB455" s="330"/>
      <c r="BCC455" s="330"/>
      <c r="BCD455" s="330"/>
      <c r="BCE455" s="330"/>
      <c r="BCF455" s="330"/>
      <c r="BCG455" s="330"/>
      <c r="BCH455" s="330"/>
      <c r="BCI455" s="330"/>
      <c r="BCJ455" s="330"/>
      <c r="BCK455" s="330"/>
      <c r="BCL455" s="330"/>
      <c r="BCM455" s="330"/>
      <c r="BCN455" s="330"/>
      <c r="BCO455" s="330"/>
      <c r="BCP455" s="330"/>
      <c r="BCQ455" s="330"/>
      <c r="BCR455" s="330"/>
      <c r="BCS455" s="330"/>
      <c r="BCT455" s="330"/>
      <c r="BCU455" s="330"/>
      <c r="BCV455" s="330"/>
      <c r="BCW455" s="330"/>
      <c r="BCX455" s="330"/>
      <c r="BCY455" s="330"/>
      <c r="BCZ455" s="330"/>
      <c r="BDA455" s="330"/>
      <c r="BDB455" s="330"/>
      <c r="BDC455" s="330"/>
      <c r="BDD455" s="330"/>
      <c r="BDE455" s="330"/>
      <c r="BDF455" s="330"/>
      <c r="BDG455" s="330"/>
      <c r="BDH455" s="330"/>
      <c r="BDI455" s="330"/>
      <c r="BDJ455" s="330"/>
      <c r="BDK455" s="330"/>
      <c r="BDL455" s="330"/>
      <c r="BDM455" s="330"/>
      <c r="BDN455" s="330"/>
      <c r="BDO455" s="330"/>
      <c r="BDP455" s="330"/>
      <c r="BDQ455" s="330"/>
      <c r="BDR455" s="330"/>
      <c r="BDS455" s="330"/>
      <c r="BDT455" s="330"/>
      <c r="BDU455" s="330"/>
      <c r="BDV455" s="330"/>
      <c r="BDW455" s="330"/>
      <c r="BDX455" s="330"/>
      <c r="BDY455" s="330"/>
      <c r="BDZ455" s="330"/>
      <c r="BEA455" s="330"/>
      <c r="BEB455" s="330"/>
      <c r="BEC455" s="330"/>
      <c r="BED455" s="330"/>
      <c r="BEE455" s="330"/>
      <c r="BEF455" s="330"/>
      <c r="BEG455" s="330"/>
      <c r="BEH455" s="330"/>
      <c r="BEI455" s="330"/>
      <c r="BEJ455" s="330"/>
      <c r="BEK455" s="330"/>
      <c r="BEL455" s="330"/>
      <c r="BEM455" s="330"/>
      <c r="BEN455" s="330"/>
      <c r="BEO455" s="330"/>
      <c r="BEP455" s="330"/>
      <c r="BEQ455" s="330"/>
      <c r="BER455" s="330"/>
      <c r="BES455" s="330"/>
      <c r="BET455" s="330"/>
      <c r="BEU455" s="330"/>
      <c r="BEV455" s="330"/>
      <c r="BEW455" s="330"/>
      <c r="BEX455" s="330"/>
      <c r="BEY455" s="330"/>
      <c r="BEZ455" s="330"/>
      <c r="BFA455" s="330"/>
      <c r="BFB455" s="330"/>
      <c r="BFC455" s="330"/>
      <c r="BFD455" s="330"/>
      <c r="BFE455" s="330"/>
      <c r="BFF455" s="330"/>
      <c r="BFG455" s="330"/>
      <c r="BFH455" s="330"/>
      <c r="BFI455" s="330"/>
      <c r="BFJ455" s="330"/>
      <c r="BFK455" s="330"/>
      <c r="BFL455" s="330"/>
      <c r="BFM455" s="330"/>
      <c r="BFN455" s="330"/>
      <c r="BFO455" s="330"/>
      <c r="BFP455" s="330"/>
      <c r="BFQ455" s="330"/>
      <c r="BFR455" s="330"/>
      <c r="BFS455" s="330"/>
      <c r="BFT455" s="330"/>
      <c r="BFU455" s="330"/>
      <c r="BFV455" s="330"/>
      <c r="BFW455" s="330"/>
      <c r="BFX455" s="330"/>
      <c r="BFY455" s="330"/>
      <c r="BFZ455" s="330"/>
      <c r="BGA455" s="330"/>
      <c r="BGB455" s="330"/>
      <c r="BGC455" s="330"/>
      <c r="BGD455" s="330"/>
      <c r="BGE455" s="330"/>
      <c r="BGF455" s="330"/>
      <c r="BGG455" s="330"/>
      <c r="BGH455" s="330"/>
      <c r="BGI455" s="330"/>
      <c r="BGJ455" s="330"/>
      <c r="BGK455" s="330"/>
      <c r="BGL455" s="330"/>
      <c r="BGM455" s="330"/>
      <c r="BGN455" s="330"/>
      <c r="BGO455" s="330"/>
      <c r="BGP455" s="330"/>
      <c r="BGQ455" s="330"/>
      <c r="BGR455" s="330"/>
      <c r="BGS455" s="330"/>
      <c r="BGT455" s="330"/>
      <c r="BGU455" s="330"/>
      <c r="BGV455" s="330"/>
      <c r="BGW455" s="330"/>
      <c r="BGX455" s="330"/>
      <c r="BGY455" s="330"/>
      <c r="BGZ455" s="330"/>
      <c r="BHA455" s="330"/>
      <c r="BHB455" s="330"/>
      <c r="BHC455" s="330"/>
      <c r="BHD455" s="330"/>
      <c r="BHE455" s="330"/>
      <c r="BHF455" s="330"/>
      <c r="BHG455" s="330"/>
      <c r="BHH455" s="330"/>
      <c r="BHI455" s="330"/>
      <c r="BHJ455" s="330"/>
      <c r="BHK455" s="330"/>
      <c r="BHL455" s="330"/>
      <c r="BHM455" s="330"/>
      <c r="BHN455" s="330"/>
      <c r="BHO455" s="330"/>
      <c r="BHP455" s="330"/>
      <c r="BHQ455" s="330"/>
      <c r="BHR455" s="330"/>
      <c r="BHS455" s="330"/>
      <c r="BHT455" s="330"/>
      <c r="BHU455" s="330"/>
      <c r="BHV455" s="330"/>
      <c r="BHW455" s="330"/>
      <c r="BHX455" s="330"/>
      <c r="BHY455" s="330"/>
      <c r="BHZ455" s="330"/>
      <c r="BIA455" s="330"/>
      <c r="BIB455" s="330"/>
      <c r="BIC455" s="330"/>
      <c r="BID455" s="330"/>
      <c r="BIE455" s="330"/>
      <c r="BIF455" s="330"/>
      <c r="BIG455" s="330"/>
      <c r="BIH455" s="330"/>
      <c r="BII455" s="330"/>
      <c r="BIJ455" s="330"/>
      <c r="BIK455" s="330"/>
      <c r="BIL455" s="330"/>
      <c r="BIM455" s="330"/>
      <c r="BIN455" s="330"/>
      <c r="BIO455" s="330"/>
      <c r="BIP455" s="330"/>
      <c r="BIQ455" s="330"/>
      <c r="BIR455" s="330"/>
      <c r="BIS455" s="330"/>
      <c r="BIT455" s="330"/>
      <c r="BIU455" s="330"/>
      <c r="BIV455" s="330"/>
      <c r="BIW455" s="330"/>
      <c r="BIX455" s="330"/>
      <c r="BIY455" s="330"/>
      <c r="BIZ455" s="330"/>
      <c r="BJA455" s="330"/>
      <c r="BJB455" s="330"/>
      <c r="BJC455" s="330"/>
      <c r="BJD455" s="330"/>
      <c r="BJE455" s="330"/>
      <c r="BJF455" s="330"/>
      <c r="BJG455" s="330"/>
      <c r="BJH455" s="330"/>
      <c r="BJI455" s="330"/>
      <c r="BJJ455" s="330"/>
      <c r="BJK455" s="330"/>
      <c r="BJL455" s="330"/>
      <c r="BJM455" s="330"/>
      <c r="BJN455" s="330"/>
      <c r="BJO455" s="330"/>
      <c r="BJP455" s="330"/>
      <c r="BJQ455" s="330"/>
      <c r="BJR455" s="330"/>
      <c r="BJS455" s="330"/>
      <c r="BJT455" s="330"/>
      <c r="BJU455" s="330"/>
      <c r="BJV455" s="330"/>
      <c r="BJW455" s="330"/>
      <c r="BJX455" s="330"/>
      <c r="BJY455" s="330"/>
      <c r="BJZ455" s="330"/>
      <c r="BKA455" s="330"/>
      <c r="BKB455" s="330"/>
      <c r="BKC455" s="330"/>
      <c r="BKD455" s="330"/>
      <c r="BKE455" s="330"/>
      <c r="BKF455" s="330"/>
      <c r="BKG455" s="330"/>
      <c r="BKH455" s="330"/>
      <c r="BKI455" s="330"/>
      <c r="BKJ455" s="330"/>
      <c r="BKK455" s="330"/>
      <c r="BKL455" s="330"/>
      <c r="BKM455" s="330"/>
      <c r="BKN455" s="330"/>
      <c r="BKO455" s="330"/>
      <c r="BKP455" s="330"/>
      <c r="BKQ455" s="330"/>
      <c r="BKR455" s="330"/>
      <c r="BKS455" s="330"/>
      <c r="BKT455" s="330"/>
      <c r="BKU455" s="330"/>
      <c r="BKV455" s="330"/>
      <c r="BKW455" s="330"/>
      <c r="BKX455" s="330"/>
      <c r="BKY455" s="330"/>
      <c r="BKZ455" s="330"/>
      <c r="BLA455" s="330"/>
      <c r="BLB455" s="330"/>
      <c r="BLC455" s="330"/>
      <c r="BLD455" s="330"/>
      <c r="BLE455" s="330"/>
      <c r="BLF455" s="330"/>
      <c r="BLG455" s="330"/>
      <c r="BLH455" s="330"/>
      <c r="BLI455" s="330"/>
      <c r="BLJ455" s="330"/>
      <c r="BLK455" s="330"/>
      <c r="BLL455" s="330"/>
      <c r="BLM455" s="330"/>
      <c r="BLN455" s="330"/>
      <c r="BLO455" s="330"/>
      <c r="BLP455" s="330"/>
      <c r="BLQ455" s="330"/>
      <c r="BLR455" s="330"/>
      <c r="BLS455" s="330"/>
      <c r="BLT455" s="330"/>
      <c r="BLU455" s="330"/>
      <c r="BLV455" s="330"/>
      <c r="BLW455" s="330"/>
      <c r="BLX455" s="330"/>
      <c r="BLY455" s="330"/>
      <c r="BLZ455" s="330"/>
      <c r="BMA455" s="330"/>
      <c r="BMB455" s="330"/>
      <c r="BMC455" s="330"/>
      <c r="BMD455" s="330"/>
      <c r="BME455" s="330"/>
      <c r="BMF455" s="330"/>
      <c r="BMG455" s="330"/>
      <c r="BMH455" s="330"/>
      <c r="BMI455" s="330"/>
      <c r="BMJ455" s="330"/>
      <c r="BMK455" s="330"/>
      <c r="BML455" s="330"/>
      <c r="BMM455" s="330"/>
      <c r="BMN455" s="330"/>
      <c r="BMO455" s="330"/>
      <c r="BMP455" s="330"/>
      <c r="BMQ455" s="330"/>
      <c r="BMR455" s="330"/>
      <c r="BMS455" s="330"/>
      <c r="BMT455" s="330"/>
      <c r="BMU455" s="330"/>
      <c r="BMV455" s="330"/>
      <c r="BMW455" s="330"/>
      <c r="BMX455" s="330"/>
      <c r="BMY455" s="330"/>
      <c r="BMZ455" s="330"/>
      <c r="BNA455" s="330"/>
      <c r="BNB455" s="330"/>
      <c r="BNC455" s="330"/>
      <c r="BND455" s="330"/>
      <c r="BNE455" s="330"/>
      <c r="BNF455" s="330"/>
      <c r="BNG455" s="330"/>
      <c r="BNH455" s="330"/>
      <c r="BNI455" s="330"/>
      <c r="BNJ455" s="330"/>
      <c r="BNK455" s="330"/>
      <c r="BNL455" s="330"/>
      <c r="BNM455" s="330"/>
      <c r="BNN455" s="330"/>
      <c r="BNO455" s="330"/>
      <c r="BNP455" s="330"/>
      <c r="BNQ455" s="330"/>
      <c r="BNR455" s="330"/>
      <c r="BNS455" s="330"/>
      <c r="BNT455" s="330"/>
      <c r="BNU455" s="330"/>
      <c r="BNV455" s="330"/>
      <c r="BNW455" s="330"/>
      <c r="BNX455" s="330"/>
      <c r="BNY455" s="330"/>
      <c r="BNZ455" s="330"/>
      <c r="BOA455" s="330"/>
      <c r="BOB455" s="330"/>
      <c r="BOC455" s="330"/>
      <c r="BOD455" s="330"/>
      <c r="BOE455" s="330"/>
      <c r="BOF455" s="330"/>
      <c r="BOG455" s="330"/>
      <c r="BOH455" s="330"/>
      <c r="BOI455" s="330"/>
      <c r="BOJ455" s="330"/>
      <c r="BOK455" s="330"/>
      <c r="BOL455" s="330"/>
      <c r="BOM455" s="330"/>
      <c r="BON455" s="330"/>
      <c r="BOO455" s="330"/>
      <c r="BOP455" s="330"/>
      <c r="BOQ455" s="330"/>
      <c r="BOR455" s="330"/>
      <c r="BOS455" s="330"/>
      <c r="BOT455" s="330"/>
      <c r="BOU455" s="330"/>
      <c r="BOV455" s="330"/>
      <c r="BOW455" s="330"/>
      <c r="BOX455" s="330"/>
      <c r="BOY455" s="330"/>
      <c r="BOZ455" s="330"/>
      <c r="BPA455" s="330"/>
      <c r="BPB455" s="330"/>
      <c r="BPC455" s="330"/>
      <c r="BPD455" s="330"/>
      <c r="BPE455" s="330"/>
      <c r="BPF455" s="330"/>
      <c r="BPG455" s="330"/>
      <c r="BPH455" s="330"/>
      <c r="BPI455" s="330"/>
      <c r="BPJ455" s="330"/>
      <c r="BPK455" s="330"/>
      <c r="BPL455" s="330"/>
      <c r="BPM455" s="330"/>
      <c r="BPN455" s="330"/>
      <c r="BPO455" s="330"/>
      <c r="BPP455" s="330"/>
      <c r="BPQ455" s="330"/>
      <c r="BPR455" s="330"/>
      <c r="BPS455" s="330"/>
      <c r="BPT455" s="330"/>
      <c r="BPU455" s="330"/>
      <c r="BPV455" s="330"/>
      <c r="BPW455" s="330"/>
      <c r="BPX455" s="330"/>
      <c r="BPY455" s="330"/>
      <c r="BPZ455" s="330"/>
      <c r="BQA455" s="330"/>
      <c r="BQB455" s="330"/>
      <c r="BQC455" s="330"/>
      <c r="BQD455" s="330"/>
      <c r="BQE455" s="330"/>
      <c r="BQF455" s="330"/>
      <c r="BQG455" s="330"/>
      <c r="BQH455" s="330"/>
      <c r="BQI455" s="330"/>
      <c r="BQJ455" s="330"/>
      <c r="BQK455" s="330"/>
      <c r="BQL455" s="330"/>
      <c r="BQM455" s="330"/>
      <c r="BQN455" s="330"/>
      <c r="BQO455" s="330"/>
      <c r="BQP455" s="330"/>
      <c r="BQQ455" s="330"/>
      <c r="BQR455" s="330"/>
      <c r="BQS455" s="330"/>
      <c r="BQT455" s="330"/>
      <c r="BQU455" s="330"/>
      <c r="BQV455" s="330"/>
      <c r="BQW455" s="330"/>
      <c r="BQX455" s="330"/>
      <c r="BQY455" s="330"/>
      <c r="BQZ455" s="330"/>
      <c r="BRA455" s="330"/>
      <c r="BRB455" s="330"/>
      <c r="BRC455" s="330"/>
      <c r="BRD455" s="330"/>
      <c r="BRE455" s="330"/>
      <c r="BRF455" s="330"/>
      <c r="BRG455" s="330"/>
      <c r="BRH455" s="330"/>
      <c r="BRI455" s="330"/>
      <c r="BRJ455" s="330"/>
      <c r="BRK455" s="330"/>
      <c r="BRL455" s="330"/>
      <c r="BRM455" s="330"/>
      <c r="BRN455" s="330"/>
      <c r="BRO455" s="330"/>
      <c r="BRP455" s="330"/>
      <c r="BRQ455" s="330"/>
      <c r="BRR455" s="330"/>
      <c r="BRS455" s="330"/>
      <c r="BRT455" s="330"/>
      <c r="BRU455" s="330"/>
      <c r="BRV455" s="330"/>
      <c r="BRW455" s="330"/>
      <c r="BRX455" s="330"/>
      <c r="BRY455" s="330"/>
      <c r="BRZ455" s="330"/>
      <c r="BSA455" s="330"/>
      <c r="BSB455" s="330"/>
      <c r="BSC455" s="330"/>
      <c r="BSD455" s="330"/>
      <c r="BSE455" s="330"/>
      <c r="BSF455" s="330"/>
      <c r="BSG455" s="330"/>
      <c r="BSH455" s="330"/>
      <c r="BSI455" s="330"/>
      <c r="BSJ455" s="330"/>
      <c r="BSK455" s="330"/>
      <c r="BSL455" s="330"/>
      <c r="BSM455" s="330"/>
      <c r="BSN455" s="330"/>
      <c r="BSO455" s="330"/>
      <c r="BSP455" s="330"/>
      <c r="BSQ455" s="330"/>
      <c r="BSR455" s="330"/>
      <c r="BSS455" s="330"/>
      <c r="BST455" s="330"/>
      <c r="BSU455" s="330"/>
      <c r="BSV455" s="330"/>
      <c r="BSW455" s="330"/>
      <c r="BSX455" s="330"/>
      <c r="BSY455" s="330"/>
      <c r="BSZ455" s="330"/>
      <c r="BTA455" s="330"/>
      <c r="BTB455" s="330"/>
      <c r="BTC455" s="330"/>
      <c r="BTD455" s="330"/>
      <c r="BTE455" s="330"/>
      <c r="BTF455" s="330"/>
      <c r="BTG455" s="330"/>
      <c r="BTH455" s="330"/>
      <c r="BTI455" s="330"/>
      <c r="BTJ455" s="330"/>
      <c r="BTK455" s="330"/>
      <c r="BTL455" s="330"/>
      <c r="BTM455" s="330"/>
      <c r="BTN455" s="330"/>
      <c r="BTO455" s="330"/>
      <c r="BTP455" s="330"/>
      <c r="BTQ455" s="330"/>
      <c r="BTR455" s="330"/>
      <c r="BTS455" s="330"/>
      <c r="BTT455" s="330"/>
      <c r="BTU455" s="330"/>
      <c r="BTV455" s="330"/>
      <c r="BTW455" s="330"/>
      <c r="BTX455" s="330"/>
      <c r="BTY455" s="330"/>
      <c r="BTZ455" s="330"/>
      <c r="BUA455" s="330"/>
      <c r="BUB455" s="330"/>
      <c r="BUC455" s="330"/>
      <c r="BUD455" s="330"/>
      <c r="BUE455" s="330"/>
      <c r="BUF455" s="330"/>
      <c r="BUG455" s="330"/>
      <c r="BUH455" s="330"/>
      <c r="BUI455" s="330"/>
      <c r="BUJ455" s="330"/>
      <c r="BUK455" s="330"/>
      <c r="BUL455" s="330"/>
      <c r="BUM455" s="330"/>
      <c r="BUN455" s="330"/>
      <c r="BUO455" s="330"/>
      <c r="BUP455" s="330"/>
      <c r="BUQ455" s="330"/>
      <c r="BUR455" s="330"/>
      <c r="BUS455" s="330"/>
      <c r="BUT455" s="330"/>
      <c r="BUU455" s="330"/>
      <c r="BUV455" s="330"/>
      <c r="BUW455" s="330"/>
      <c r="BUX455" s="330"/>
      <c r="BUY455" s="330"/>
      <c r="BUZ455" s="330"/>
      <c r="BVA455" s="330"/>
      <c r="BVB455" s="330"/>
      <c r="BVC455" s="330"/>
      <c r="BVD455" s="330"/>
      <c r="BVE455" s="330"/>
      <c r="BVF455" s="330"/>
      <c r="BVG455" s="330"/>
      <c r="BVH455" s="330"/>
      <c r="BVI455" s="330"/>
      <c r="BVJ455" s="330"/>
      <c r="BVK455" s="330"/>
      <c r="BVL455" s="330"/>
      <c r="BVM455" s="330"/>
      <c r="BVN455" s="330"/>
      <c r="BVO455" s="330"/>
      <c r="BVP455" s="330"/>
      <c r="BVQ455" s="330"/>
      <c r="BVR455" s="330"/>
      <c r="BVS455" s="330"/>
      <c r="BVT455" s="330"/>
      <c r="BVU455" s="330"/>
      <c r="BVV455" s="330"/>
      <c r="BVW455" s="330"/>
      <c r="BVX455" s="330"/>
      <c r="BVY455" s="330"/>
      <c r="BVZ455" s="330"/>
      <c r="BWA455" s="330"/>
      <c r="BWB455" s="330"/>
      <c r="BWC455" s="330"/>
      <c r="BWD455" s="330"/>
      <c r="BWE455" s="330"/>
      <c r="BWF455" s="330"/>
      <c r="BWG455" s="330"/>
      <c r="BWH455" s="330"/>
      <c r="BWI455" s="330"/>
      <c r="BWJ455" s="330"/>
      <c r="BWK455" s="330"/>
      <c r="BWL455" s="330"/>
      <c r="BWM455" s="330"/>
      <c r="BWN455" s="330"/>
      <c r="BWO455" s="330"/>
      <c r="BWP455" s="330"/>
      <c r="BWQ455" s="330"/>
      <c r="BWR455" s="330"/>
      <c r="BWS455" s="330"/>
      <c r="BWT455" s="330"/>
      <c r="BWU455" s="330"/>
      <c r="BWV455" s="330"/>
      <c r="BWW455" s="330"/>
      <c r="BWX455" s="330"/>
      <c r="BWY455" s="330"/>
      <c r="BWZ455" s="330"/>
      <c r="BXA455" s="330"/>
      <c r="BXB455" s="330"/>
      <c r="BXC455" s="330"/>
      <c r="BXD455" s="330"/>
      <c r="BXE455" s="330"/>
      <c r="BXF455" s="330"/>
      <c r="BXG455" s="330"/>
      <c r="BXH455" s="330"/>
      <c r="BXI455" s="330"/>
      <c r="BXJ455" s="330"/>
      <c r="BXK455" s="330"/>
      <c r="BXL455" s="330"/>
      <c r="BXM455" s="330"/>
      <c r="BXN455" s="330"/>
      <c r="BXO455" s="330"/>
      <c r="BXP455" s="330"/>
      <c r="BXQ455" s="330"/>
      <c r="BXR455" s="330"/>
      <c r="BXS455" s="330"/>
      <c r="BXT455" s="330"/>
      <c r="BXU455" s="330"/>
      <c r="BXV455" s="330"/>
      <c r="BXW455" s="330"/>
      <c r="BXX455" s="330"/>
      <c r="BXY455" s="330"/>
      <c r="BXZ455" s="330"/>
      <c r="BYA455" s="330"/>
      <c r="BYB455" s="330"/>
      <c r="BYC455" s="330"/>
      <c r="BYD455" s="330"/>
      <c r="BYE455" s="330"/>
      <c r="BYF455" s="330"/>
      <c r="BYG455" s="330"/>
      <c r="BYH455" s="330"/>
      <c r="BYI455" s="330"/>
      <c r="BYJ455" s="330"/>
      <c r="BYK455" s="330"/>
      <c r="BYL455" s="330"/>
      <c r="BYM455" s="330"/>
      <c r="BYN455" s="330"/>
      <c r="BYO455" s="330"/>
      <c r="BYP455" s="330"/>
      <c r="BYQ455" s="330"/>
      <c r="BYR455" s="330"/>
      <c r="BYS455" s="330"/>
      <c r="BYT455" s="330"/>
      <c r="BYU455" s="330"/>
      <c r="BYV455" s="330"/>
      <c r="BYW455" s="330"/>
      <c r="BYX455" s="330"/>
      <c r="BYY455" s="330"/>
      <c r="BYZ455" s="330"/>
      <c r="BZA455" s="330"/>
      <c r="BZB455" s="330"/>
      <c r="BZC455" s="330"/>
      <c r="BZD455" s="330"/>
      <c r="BZE455" s="330"/>
      <c r="BZF455" s="330"/>
      <c r="BZG455" s="330"/>
      <c r="BZH455" s="330"/>
      <c r="BZI455" s="330"/>
      <c r="BZJ455" s="330"/>
      <c r="BZK455" s="330"/>
      <c r="BZL455" s="330"/>
      <c r="BZM455" s="330"/>
      <c r="BZN455" s="330"/>
      <c r="BZO455" s="330"/>
      <c r="BZP455" s="330"/>
      <c r="BZQ455" s="330"/>
      <c r="BZR455" s="330"/>
      <c r="BZS455" s="330"/>
      <c r="BZT455" s="330"/>
      <c r="BZU455" s="330"/>
      <c r="BZV455" s="330"/>
      <c r="BZW455" s="330"/>
      <c r="BZX455" s="330"/>
      <c r="BZY455" s="330"/>
      <c r="BZZ455" s="330"/>
      <c r="CAA455" s="330"/>
      <c r="CAB455" s="330"/>
      <c r="CAC455" s="330"/>
      <c r="CAD455" s="330"/>
      <c r="CAE455" s="330"/>
      <c r="CAF455" s="330"/>
      <c r="CAG455" s="330"/>
      <c r="CAH455" s="330"/>
      <c r="CAI455" s="330"/>
      <c r="CAJ455" s="330"/>
      <c r="CAK455" s="330"/>
      <c r="CAL455" s="330"/>
      <c r="CAM455" s="330"/>
      <c r="CAN455" s="330"/>
      <c r="CAO455" s="330"/>
      <c r="CAP455" s="330"/>
      <c r="CAQ455" s="330"/>
      <c r="CAR455" s="330"/>
      <c r="CAS455" s="330"/>
      <c r="CAT455" s="330"/>
      <c r="CAU455" s="330"/>
      <c r="CAV455" s="330"/>
      <c r="CAW455" s="330"/>
      <c r="CAX455" s="330"/>
      <c r="CAY455" s="330"/>
      <c r="CAZ455" s="330"/>
      <c r="CBA455" s="330"/>
      <c r="CBB455" s="330"/>
      <c r="CBC455" s="330"/>
      <c r="CBD455" s="330"/>
      <c r="CBE455" s="330"/>
      <c r="CBF455" s="330"/>
      <c r="CBG455" s="330"/>
      <c r="CBH455" s="330"/>
      <c r="CBI455" s="330"/>
      <c r="CBJ455" s="330"/>
      <c r="CBK455" s="330"/>
      <c r="CBL455" s="330"/>
      <c r="CBM455" s="330"/>
      <c r="CBN455" s="330"/>
      <c r="CBO455" s="330"/>
      <c r="CBP455" s="330"/>
      <c r="CBQ455" s="330"/>
      <c r="CBR455" s="330"/>
      <c r="CBS455" s="330"/>
      <c r="CBT455" s="330"/>
      <c r="CBU455" s="330"/>
      <c r="CBV455" s="330"/>
      <c r="CBW455" s="330"/>
      <c r="CBX455" s="330"/>
      <c r="CBY455" s="330"/>
      <c r="CBZ455" s="330"/>
      <c r="CCA455" s="330"/>
      <c r="CCB455" s="330"/>
      <c r="CCC455" s="330"/>
      <c r="CCD455" s="330"/>
      <c r="CCE455" s="330"/>
      <c r="CCF455" s="330"/>
      <c r="CCG455" s="330"/>
      <c r="CCH455" s="330"/>
      <c r="CCI455" s="330"/>
      <c r="CCJ455" s="330"/>
      <c r="CCK455" s="330"/>
      <c r="CCL455" s="330"/>
      <c r="CCM455" s="330"/>
      <c r="CCN455" s="330"/>
      <c r="CCO455" s="330"/>
      <c r="CCP455" s="330"/>
      <c r="CCQ455" s="330"/>
      <c r="CCR455" s="330"/>
      <c r="CCS455" s="330"/>
      <c r="CCT455" s="330"/>
      <c r="CCU455" s="330"/>
      <c r="CCV455" s="330"/>
      <c r="CCW455" s="330"/>
      <c r="CCX455" s="330"/>
      <c r="CCY455" s="330"/>
      <c r="CCZ455" s="330"/>
      <c r="CDA455" s="330"/>
      <c r="CDB455" s="330"/>
      <c r="CDC455" s="330"/>
      <c r="CDD455" s="330"/>
      <c r="CDE455" s="330"/>
      <c r="CDF455" s="330"/>
      <c r="CDG455" s="330"/>
      <c r="CDH455" s="330"/>
      <c r="CDI455" s="330"/>
      <c r="CDJ455" s="330"/>
      <c r="CDK455" s="330"/>
      <c r="CDL455" s="330"/>
      <c r="CDM455" s="330"/>
      <c r="CDN455" s="330"/>
      <c r="CDO455" s="330"/>
      <c r="CDP455" s="330"/>
      <c r="CDQ455" s="330"/>
      <c r="CDR455" s="330"/>
      <c r="CDS455" s="330"/>
      <c r="CDT455" s="330"/>
      <c r="CDU455" s="330"/>
      <c r="CDV455" s="330"/>
      <c r="CDW455" s="330"/>
      <c r="CDX455" s="330"/>
      <c r="CDY455" s="330"/>
      <c r="CDZ455" s="330"/>
      <c r="CEA455" s="330"/>
      <c r="CEB455" s="330"/>
      <c r="CEC455" s="330"/>
      <c r="CED455" s="330"/>
      <c r="CEE455" s="330"/>
      <c r="CEF455" s="330"/>
      <c r="CEG455" s="330"/>
      <c r="CEH455" s="330"/>
      <c r="CEI455" s="330"/>
      <c r="CEJ455" s="330"/>
      <c r="CEK455" s="330"/>
      <c r="CEL455" s="330"/>
      <c r="CEM455" s="330"/>
      <c r="CEN455" s="330"/>
      <c r="CEO455" s="330"/>
      <c r="CEP455" s="330"/>
      <c r="CEQ455" s="330"/>
      <c r="CER455" s="330"/>
      <c r="CES455" s="330"/>
      <c r="CET455" s="330"/>
      <c r="CEU455" s="330"/>
      <c r="CEV455" s="330"/>
      <c r="CEW455" s="330"/>
      <c r="CEX455" s="330"/>
      <c r="CEY455" s="330"/>
      <c r="CEZ455" s="330"/>
      <c r="CFA455" s="330"/>
      <c r="CFB455" s="330"/>
      <c r="CFC455" s="330"/>
      <c r="CFD455" s="330"/>
      <c r="CFE455" s="330"/>
      <c r="CFF455" s="330"/>
      <c r="CFG455" s="330"/>
      <c r="CFH455" s="330"/>
      <c r="CFI455" s="330"/>
      <c r="CFJ455" s="330"/>
      <c r="CFK455" s="330"/>
      <c r="CFL455" s="330"/>
      <c r="CFM455" s="330"/>
      <c r="CFN455" s="330"/>
      <c r="CFO455" s="330"/>
      <c r="CFP455" s="330"/>
      <c r="CFQ455" s="330"/>
      <c r="CFR455" s="330"/>
      <c r="CFS455" s="330"/>
      <c r="CFT455" s="330"/>
      <c r="CFU455" s="330"/>
      <c r="CFV455" s="330"/>
      <c r="CFW455" s="330"/>
      <c r="CFX455" s="330"/>
      <c r="CFY455" s="330"/>
      <c r="CFZ455" s="330"/>
      <c r="CGA455" s="330"/>
      <c r="CGB455" s="330"/>
      <c r="CGC455" s="330"/>
      <c r="CGD455" s="330"/>
      <c r="CGE455" s="330"/>
      <c r="CGF455" s="330"/>
      <c r="CGG455" s="330"/>
      <c r="CGH455" s="330"/>
      <c r="CGI455" s="330"/>
      <c r="CGJ455" s="330"/>
      <c r="CGK455" s="330"/>
      <c r="CGL455" s="330"/>
      <c r="CGM455" s="330"/>
      <c r="CGN455" s="330"/>
      <c r="CGO455" s="330"/>
      <c r="CGP455" s="330"/>
      <c r="CGQ455" s="330"/>
      <c r="CGR455" s="330"/>
      <c r="CGS455" s="330"/>
      <c r="CGT455" s="330"/>
      <c r="CGU455" s="330"/>
      <c r="CGV455" s="330"/>
      <c r="CGW455" s="330"/>
      <c r="CGX455" s="330"/>
      <c r="CGY455" s="330"/>
      <c r="CGZ455" s="330"/>
      <c r="CHA455" s="330"/>
      <c r="CHB455" s="330"/>
      <c r="CHC455" s="330"/>
      <c r="CHD455" s="330"/>
      <c r="CHE455" s="330"/>
      <c r="CHF455" s="330"/>
      <c r="CHG455" s="330"/>
      <c r="CHH455" s="330"/>
      <c r="CHI455" s="330"/>
      <c r="CHJ455" s="330"/>
      <c r="CHK455" s="330"/>
      <c r="CHL455" s="330"/>
      <c r="CHM455" s="330"/>
      <c r="CHN455" s="330"/>
      <c r="CHO455" s="330"/>
      <c r="CHP455" s="330"/>
      <c r="CHQ455" s="330"/>
      <c r="CHR455" s="330"/>
      <c r="CHS455" s="330"/>
      <c r="CHT455" s="330"/>
      <c r="CHU455" s="330"/>
      <c r="CHV455" s="330"/>
      <c r="CHW455" s="330"/>
      <c r="CHX455" s="330"/>
      <c r="CHY455" s="330"/>
      <c r="CHZ455" s="330"/>
      <c r="CIA455" s="330"/>
      <c r="CIB455" s="330"/>
      <c r="CIC455" s="330"/>
      <c r="CID455" s="330"/>
      <c r="CIE455" s="330"/>
      <c r="CIF455" s="330"/>
      <c r="CIG455" s="330"/>
      <c r="CIH455" s="330"/>
      <c r="CII455" s="330"/>
      <c r="CIJ455" s="330"/>
      <c r="CIK455" s="330"/>
      <c r="CIL455" s="330"/>
      <c r="CIM455" s="330"/>
      <c r="CIN455" s="330"/>
      <c r="CIO455" s="330"/>
      <c r="CIP455" s="330"/>
      <c r="CIQ455" s="330"/>
      <c r="CIR455" s="330"/>
      <c r="CIS455" s="330"/>
      <c r="CIT455" s="330"/>
      <c r="CIU455" s="330"/>
      <c r="CIV455" s="330"/>
      <c r="CIW455" s="330"/>
      <c r="CIX455" s="330"/>
      <c r="CIY455" s="330"/>
      <c r="CIZ455" s="330"/>
      <c r="CJA455" s="330"/>
      <c r="CJB455" s="330"/>
      <c r="CJC455" s="330"/>
      <c r="CJD455" s="330"/>
      <c r="CJE455" s="330"/>
      <c r="CJF455" s="330"/>
      <c r="CJG455" s="330"/>
      <c r="CJH455" s="330"/>
      <c r="CJI455" s="330"/>
      <c r="CJJ455" s="330"/>
      <c r="CJK455" s="330"/>
      <c r="CJL455" s="330"/>
      <c r="CJM455" s="330"/>
      <c r="CJN455" s="330"/>
      <c r="CJO455" s="330"/>
      <c r="CJP455" s="330"/>
      <c r="CJQ455" s="330"/>
      <c r="CJR455" s="330"/>
      <c r="CJS455" s="330"/>
      <c r="CJT455" s="330"/>
      <c r="CJU455" s="330"/>
      <c r="CJV455" s="330"/>
      <c r="CJW455" s="330"/>
      <c r="CJX455" s="330"/>
      <c r="CJY455" s="330"/>
      <c r="CJZ455" s="330"/>
      <c r="CKA455" s="330"/>
      <c r="CKB455" s="330"/>
      <c r="CKC455" s="330"/>
      <c r="CKD455" s="330"/>
      <c r="CKE455" s="330"/>
      <c r="CKF455" s="330"/>
      <c r="CKG455" s="330"/>
      <c r="CKH455" s="330"/>
      <c r="CKI455" s="330"/>
      <c r="CKJ455" s="330"/>
      <c r="CKK455" s="330"/>
      <c r="CKL455" s="330"/>
      <c r="CKM455" s="330"/>
      <c r="CKN455" s="330"/>
      <c r="CKO455" s="330"/>
      <c r="CKP455" s="330"/>
      <c r="CKQ455" s="330"/>
      <c r="CKR455" s="330"/>
      <c r="CKS455" s="330"/>
      <c r="CKT455" s="330"/>
      <c r="CKU455" s="330"/>
      <c r="CKV455" s="330"/>
      <c r="CKW455" s="330"/>
      <c r="CKX455" s="330"/>
      <c r="CKY455" s="330"/>
      <c r="CKZ455" s="330"/>
      <c r="CLA455" s="330"/>
      <c r="CLB455" s="330"/>
      <c r="CLC455" s="330"/>
      <c r="CLD455" s="330"/>
      <c r="CLE455" s="330"/>
      <c r="CLF455" s="330"/>
      <c r="CLG455" s="330"/>
      <c r="CLH455" s="330"/>
      <c r="CLI455" s="330"/>
      <c r="CLJ455" s="330"/>
      <c r="CLK455" s="330"/>
      <c r="CLL455" s="330"/>
      <c r="CLM455" s="330"/>
      <c r="CLN455" s="330"/>
      <c r="CLO455" s="330"/>
      <c r="CLP455" s="330"/>
      <c r="CLQ455" s="330"/>
      <c r="CLR455" s="330"/>
      <c r="CLS455" s="330"/>
      <c r="CLT455" s="330"/>
      <c r="CLU455" s="330"/>
      <c r="CLV455" s="330"/>
      <c r="CLW455" s="330"/>
      <c r="CLX455" s="330"/>
      <c r="CLY455" s="330"/>
      <c r="CLZ455" s="330"/>
      <c r="CMA455" s="330"/>
      <c r="CMB455" s="330"/>
      <c r="CMC455" s="330"/>
      <c r="CMD455" s="330"/>
      <c r="CME455" s="330"/>
      <c r="CMF455" s="330"/>
      <c r="CMG455" s="330"/>
      <c r="CMH455" s="330"/>
      <c r="CMI455" s="330"/>
      <c r="CMJ455" s="330"/>
      <c r="CMK455" s="330"/>
      <c r="CML455" s="330"/>
      <c r="CMM455" s="330"/>
      <c r="CMN455" s="330"/>
      <c r="CMO455" s="330"/>
      <c r="CMP455" s="330"/>
      <c r="CMQ455" s="330"/>
      <c r="CMR455" s="330"/>
      <c r="CMS455" s="330"/>
      <c r="CMT455" s="330"/>
      <c r="CMU455" s="330"/>
      <c r="CMV455" s="330"/>
      <c r="CMW455" s="330"/>
      <c r="CMX455" s="330"/>
      <c r="CMY455" s="330"/>
      <c r="CMZ455" s="330"/>
      <c r="CNA455" s="330"/>
      <c r="CNB455" s="330"/>
      <c r="CNC455" s="330"/>
      <c r="CND455" s="330"/>
      <c r="CNE455" s="330"/>
      <c r="CNF455" s="330"/>
      <c r="CNG455" s="330"/>
      <c r="CNH455" s="330"/>
      <c r="CNI455" s="330"/>
      <c r="CNJ455" s="330"/>
      <c r="CNK455" s="330"/>
      <c r="CNL455" s="330"/>
      <c r="CNM455" s="330"/>
      <c r="CNN455" s="330"/>
      <c r="CNO455" s="330"/>
      <c r="CNP455" s="330"/>
      <c r="CNQ455" s="330"/>
      <c r="CNR455" s="330"/>
      <c r="CNS455" s="330"/>
      <c r="CNT455" s="330"/>
      <c r="CNU455" s="330"/>
      <c r="CNV455" s="330"/>
      <c r="CNW455" s="330"/>
      <c r="CNX455" s="330"/>
      <c r="CNY455" s="330"/>
      <c r="CNZ455" s="330"/>
      <c r="COA455" s="330"/>
      <c r="COB455" s="330"/>
      <c r="COC455" s="330"/>
      <c r="COD455" s="330"/>
      <c r="COE455" s="330"/>
      <c r="COF455" s="330"/>
      <c r="COG455" s="330"/>
      <c r="COH455" s="330"/>
      <c r="COI455" s="330"/>
      <c r="COJ455" s="330"/>
      <c r="COK455" s="330"/>
      <c r="COL455" s="330"/>
      <c r="COM455" s="330"/>
      <c r="CON455" s="330"/>
      <c r="COO455" s="330"/>
      <c r="COP455" s="330"/>
      <c r="COQ455" s="330"/>
      <c r="COR455" s="330"/>
      <c r="COS455" s="330"/>
      <c r="COT455" s="330"/>
      <c r="COU455" s="330"/>
      <c r="COV455" s="330"/>
      <c r="COW455" s="330"/>
      <c r="COX455" s="330"/>
      <c r="COY455" s="330"/>
      <c r="COZ455" s="330"/>
      <c r="CPA455" s="330"/>
      <c r="CPB455" s="330"/>
      <c r="CPC455" s="330"/>
      <c r="CPD455" s="330"/>
      <c r="CPE455" s="330"/>
      <c r="CPF455" s="330"/>
      <c r="CPG455" s="330"/>
      <c r="CPH455" s="330"/>
      <c r="CPI455" s="330"/>
      <c r="CPJ455" s="330"/>
      <c r="CPK455" s="330"/>
      <c r="CPL455" s="330"/>
      <c r="CPM455" s="330"/>
      <c r="CPN455" s="330"/>
      <c r="CPO455" s="330"/>
      <c r="CPP455" s="330"/>
      <c r="CPQ455" s="330"/>
      <c r="CPR455" s="330"/>
      <c r="CPS455" s="330"/>
      <c r="CPT455" s="330"/>
      <c r="CPU455" s="330"/>
      <c r="CPV455" s="330"/>
      <c r="CPW455" s="330"/>
      <c r="CPX455" s="330"/>
      <c r="CPY455" s="330"/>
      <c r="CPZ455" s="330"/>
      <c r="CQA455" s="330"/>
      <c r="CQB455" s="330"/>
      <c r="CQC455" s="330"/>
      <c r="CQD455" s="330"/>
      <c r="CQE455" s="330"/>
      <c r="CQF455" s="330"/>
      <c r="CQG455" s="330"/>
      <c r="CQH455" s="330"/>
      <c r="CQI455" s="330"/>
      <c r="CQJ455" s="330"/>
      <c r="CQK455" s="330"/>
      <c r="CQL455" s="330"/>
      <c r="CQM455" s="330"/>
      <c r="CQN455" s="330"/>
      <c r="CQO455" s="330"/>
      <c r="CQP455" s="330"/>
      <c r="CQQ455" s="330"/>
      <c r="CQR455" s="330"/>
      <c r="CQS455" s="330"/>
      <c r="CQT455" s="330"/>
      <c r="CQU455" s="330"/>
      <c r="CQV455" s="330"/>
      <c r="CQW455" s="330"/>
      <c r="CQX455" s="330"/>
      <c r="CQY455" s="330"/>
      <c r="CQZ455" s="330"/>
      <c r="CRA455" s="330"/>
      <c r="CRB455" s="330"/>
      <c r="CRC455" s="330"/>
      <c r="CRD455" s="330"/>
      <c r="CRE455" s="330"/>
      <c r="CRF455" s="330"/>
      <c r="CRG455" s="330"/>
      <c r="CRH455" s="330"/>
      <c r="CRI455" s="330"/>
      <c r="CRJ455" s="330"/>
      <c r="CRK455" s="330"/>
      <c r="CRL455" s="330"/>
      <c r="CRM455" s="330"/>
      <c r="CRN455" s="330"/>
      <c r="CRO455" s="330"/>
      <c r="CRP455" s="330"/>
      <c r="CRQ455" s="330"/>
      <c r="CRR455" s="330"/>
      <c r="CRS455" s="330"/>
      <c r="CRT455" s="330"/>
      <c r="CRU455" s="330"/>
      <c r="CRV455" s="330"/>
      <c r="CRW455" s="330"/>
      <c r="CRX455" s="330"/>
      <c r="CRY455" s="330"/>
      <c r="CRZ455" s="330"/>
      <c r="CSA455" s="330"/>
      <c r="CSB455" s="330"/>
      <c r="CSC455" s="330"/>
      <c r="CSD455" s="330"/>
      <c r="CSE455" s="330"/>
      <c r="CSF455" s="330"/>
      <c r="CSG455" s="330"/>
      <c r="CSH455" s="330"/>
      <c r="CSI455" s="330"/>
      <c r="CSJ455" s="330"/>
      <c r="CSK455" s="330"/>
      <c r="CSL455" s="330"/>
      <c r="CSM455" s="330"/>
      <c r="CSN455" s="330"/>
      <c r="CSO455" s="330"/>
      <c r="CSP455" s="330"/>
      <c r="CSQ455" s="330"/>
      <c r="CSR455" s="330"/>
      <c r="CSS455" s="330"/>
      <c r="CST455" s="330"/>
      <c r="CSU455" s="330"/>
      <c r="CSV455" s="330"/>
      <c r="CSW455" s="330"/>
      <c r="CSX455" s="330"/>
      <c r="CSY455" s="330"/>
      <c r="CSZ455" s="330"/>
      <c r="CTA455" s="330"/>
      <c r="CTB455" s="330"/>
      <c r="CTC455" s="330"/>
      <c r="CTD455" s="330"/>
      <c r="CTE455" s="330"/>
      <c r="CTF455" s="330"/>
      <c r="CTG455" s="330"/>
      <c r="CTH455" s="330"/>
      <c r="CTI455" s="330"/>
      <c r="CTJ455" s="330"/>
      <c r="CTK455" s="330"/>
      <c r="CTL455" s="330"/>
      <c r="CTM455" s="330"/>
      <c r="CTN455" s="330"/>
      <c r="CTO455" s="330"/>
      <c r="CTP455" s="330"/>
      <c r="CTQ455" s="330"/>
      <c r="CTR455" s="330"/>
      <c r="CTS455" s="330"/>
      <c r="CTT455" s="330"/>
      <c r="CTU455" s="330"/>
      <c r="CTV455" s="330"/>
      <c r="CTW455" s="330"/>
      <c r="CTX455" s="330"/>
      <c r="CTY455" s="330"/>
      <c r="CTZ455" s="330"/>
      <c r="CUA455" s="330"/>
      <c r="CUB455" s="330"/>
      <c r="CUC455" s="330"/>
      <c r="CUD455" s="330"/>
      <c r="CUE455" s="330"/>
      <c r="CUF455" s="330"/>
      <c r="CUG455" s="330"/>
      <c r="CUH455" s="330"/>
      <c r="CUI455" s="330"/>
      <c r="CUJ455" s="330"/>
      <c r="CUK455" s="330"/>
      <c r="CUL455" s="330"/>
      <c r="CUM455" s="330"/>
      <c r="CUN455" s="330"/>
      <c r="CUO455" s="330"/>
      <c r="CUP455" s="330"/>
      <c r="CUQ455" s="330"/>
      <c r="CUR455" s="330"/>
      <c r="CUS455" s="330"/>
      <c r="CUT455" s="330"/>
      <c r="CUU455" s="330"/>
      <c r="CUV455" s="330"/>
      <c r="CUW455" s="330"/>
      <c r="CUX455" s="330"/>
      <c r="CUY455" s="330"/>
      <c r="CUZ455" s="330"/>
      <c r="CVA455" s="330"/>
      <c r="CVB455" s="330"/>
      <c r="CVC455" s="330"/>
      <c r="CVD455" s="330"/>
      <c r="CVE455" s="330"/>
      <c r="CVF455" s="330"/>
      <c r="CVG455" s="330"/>
      <c r="CVH455" s="330"/>
      <c r="CVI455" s="330"/>
      <c r="CVJ455" s="330"/>
      <c r="CVK455" s="330"/>
      <c r="CVL455" s="330"/>
      <c r="CVM455" s="330"/>
      <c r="CVN455" s="330"/>
      <c r="CVO455" s="330"/>
      <c r="CVP455" s="330"/>
      <c r="CVQ455" s="330"/>
      <c r="CVR455" s="330"/>
      <c r="CVS455" s="330"/>
      <c r="CVT455" s="330"/>
      <c r="CVU455" s="330"/>
      <c r="CVV455" s="330"/>
      <c r="CVW455" s="330"/>
      <c r="CVX455" s="330"/>
      <c r="CVY455" s="330"/>
      <c r="CVZ455" s="330"/>
      <c r="CWA455" s="330"/>
      <c r="CWB455" s="330"/>
      <c r="CWC455" s="330"/>
      <c r="CWD455" s="330"/>
      <c r="CWE455" s="330"/>
      <c r="CWF455" s="330"/>
      <c r="CWG455" s="330"/>
      <c r="CWH455" s="330"/>
      <c r="CWI455" s="330"/>
      <c r="CWJ455" s="330"/>
      <c r="CWK455" s="330"/>
      <c r="CWL455" s="330"/>
      <c r="CWM455" s="330"/>
      <c r="CWN455" s="330"/>
      <c r="CWO455" s="330"/>
      <c r="CWP455" s="330"/>
      <c r="CWQ455" s="330"/>
      <c r="CWR455" s="330"/>
      <c r="CWS455" s="330"/>
      <c r="CWT455" s="330"/>
      <c r="CWU455" s="330"/>
      <c r="CWV455" s="330"/>
      <c r="CWW455" s="330"/>
      <c r="CWX455" s="330"/>
      <c r="CWY455" s="330"/>
      <c r="CWZ455" s="330"/>
      <c r="CXA455" s="330"/>
      <c r="CXB455" s="330"/>
      <c r="CXC455" s="330"/>
      <c r="CXD455" s="330"/>
      <c r="CXE455" s="330"/>
      <c r="CXF455" s="330"/>
      <c r="CXG455" s="330"/>
      <c r="CXH455" s="330"/>
      <c r="CXI455" s="330"/>
      <c r="CXJ455" s="330"/>
      <c r="CXK455" s="330"/>
      <c r="CXL455" s="330"/>
      <c r="CXM455" s="330"/>
      <c r="CXN455" s="330"/>
      <c r="CXO455" s="330"/>
      <c r="CXP455" s="330"/>
      <c r="CXQ455" s="330"/>
      <c r="CXR455" s="330"/>
      <c r="CXS455" s="330"/>
      <c r="CXT455" s="330"/>
      <c r="CXU455" s="330"/>
      <c r="CXV455" s="330"/>
      <c r="CXW455" s="330"/>
      <c r="CXX455" s="330"/>
      <c r="CXY455" s="330"/>
      <c r="CXZ455" s="330"/>
      <c r="CYA455" s="330"/>
      <c r="CYB455" s="330"/>
      <c r="CYC455" s="330"/>
      <c r="CYD455" s="330"/>
      <c r="CYE455" s="330"/>
      <c r="CYF455" s="330"/>
      <c r="CYG455" s="330"/>
      <c r="CYH455" s="330"/>
      <c r="CYI455" s="330"/>
      <c r="CYJ455" s="330"/>
      <c r="CYK455" s="330"/>
      <c r="CYL455" s="330"/>
      <c r="CYM455" s="330"/>
      <c r="CYN455" s="330"/>
      <c r="CYO455" s="330"/>
      <c r="CYP455" s="330"/>
      <c r="CYQ455" s="330"/>
      <c r="CYR455" s="330"/>
      <c r="CYS455" s="330"/>
      <c r="CYT455" s="330"/>
      <c r="CYU455" s="330"/>
      <c r="CYV455" s="330"/>
      <c r="CYW455" s="330"/>
      <c r="CYX455" s="330"/>
      <c r="CYY455" s="330"/>
      <c r="CYZ455" s="330"/>
      <c r="CZA455" s="330"/>
      <c r="CZB455" s="330"/>
      <c r="CZC455" s="330"/>
      <c r="CZD455" s="330"/>
      <c r="CZE455" s="330"/>
      <c r="CZF455" s="330"/>
      <c r="CZG455" s="330"/>
      <c r="CZH455" s="330"/>
      <c r="CZI455" s="330"/>
      <c r="CZJ455" s="330"/>
      <c r="CZK455" s="330"/>
      <c r="CZL455" s="330"/>
      <c r="CZM455" s="330"/>
      <c r="CZN455" s="330"/>
      <c r="CZO455" s="330"/>
      <c r="CZP455" s="330"/>
      <c r="CZQ455" s="330"/>
      <c r="CZR455" s="330"/>
      <c r="CZS455" s="330"/>
      <c r="CZT455" s="330"/>
      <c r="CZU455" s="330"/>
      <c r="CZV455" s="330"/>
      <c r="CZW455" s="330"/>
      <c r="CZX455" s="330"/>
      <c r="CZY455" s="330"/>
      <c r="CZZ455" s="330"/>
      <c r="DAA455" s="330"/>
      <c r="DAB455" s="330"/>
      <c r="DAC455" s="330"/>
      <c r="DAD455" s="330"/>
      <c r="DAE455" s="330"/>
      <c r="DAF455" s="330"/>
      <c r="DAG455" s="330"/>
      <c r="DAH455" s="330"/>
      <c r="DAI455" s="330"/>
      <c r="DAJ455" s="330"/>
      <c r="DAK455" s="330"/>
      <c r="DAL455" s="330"/>
      <c r="DAM455" s="330"/>
      <c r="DAN455" s="330"/>
      <c r="DAO455" s="330"/>
      <c r="DAP455" s="330"/>
      <c r="DAQ455" s="330"/>
      <c r="DAR455" s="330"/>
      <c r="DAS455" s="330"/>
      <c r="DAT455" s="330"/>
      <c r="DAU455" s="330"/>
      <c r="DAV455" s="330"/>
      <c r="DAW455" s="330"/>
      <c r="DAX455" s="330"/>
      <c r="DAY455" s="330"/>
      <c r="DAZ455" s="330"/>
      <c r="DBA455" s="330"/>
      <c r="DBB455" s="330"/>
      <c r="DBC455" s="330"/>
      <c r="DBD455" s="330"/>
      <c r="DBE455" s="330"/>
      <c r="DBF455" s="330"/>
      <c r="DBG455" s="330"/>
      <c r="DBH455" s="330"/>
      <c r="DBI455" s="330"/>
      <c r="DBJ455" s="330"/>
      <c r="DBK455" s="330"/>
      <c r="DBL455" s="330"/>
      <c r="DBM455" s="330"/>
      <c r="DBN455" s="330"/>
      <c r="DBO455" s="330"/>
      <c r="DBP455" s="330"/>
      <c r="DBQ455" s="330"/>
      <c r="DBR455" s="330"/>
      <c r="DBS455" s="330"/>
      <c r="DBT455" s="330"/>
      <c r="DBU455" s="330"/>
      <c r="DBV455" s="330"/>
      <c r="DBW455" s="330"/>
      <c r="DBX455" s="330"/>
      <c r="DBY455" s="330"/>
      <c r="DBZ455" s="330"/>
      <c r="DCA455" s="330"/>
      <c r="DCB455" s="330"/>
      <c r="DCC455" s="330"/>
      <c r="DCD455" s="330"/>
      <c r="DCE455" s="330"/>
      <c r="DCF455" s="330"/>
      <c r="DCG455" s="330"/>
      <c r="DCH455" s="330"/>
      <c r="DCI455" s="330"/>
      <c r="DCJ455" s="330"/>
      <c r="DCK455" s="330"/>
      <c r="DCL455" s="330"/>
      <c r="DCM455" s="330"/>
      <c r="DCN455" s="330"/>
      <c r="DCO455" s="330"/>
      <c r="DCP455" s="330"/>
      <c r="DCQ455" s="330"/>
      <c r="DCR455" s="330"/>
      <c r="DCS455" s="330"/>
      <c r="DCT455" s="330"/>
      <c r="DCU455" s="330"/>
      <c r="DCV455" s="330"/>
      <c r="DCW455" s="330"/>
      <c r="DCX455" s="330"/>
      <c r="DCY455" s="330"/>
      <c r="DCZ455" s="330"/>
      <c r="DDA455" s="330"/>
      <c r="DDB455" s="330"/>
      <c r="DDC455" s="330"/>
      <c r="DDD455" s="330"/>
      <c r="DDE455" s="330"/>
      <c r="DDF455" s="330"/>
      <c r="DDG455" s="330"/>
      <c r="DDH455" s="330"/>
      <c r="DDI455" s="330"/>
      <c r="DDJ455" s="330"/>
      <c r="DDK455" s="330"/>
      <c r="DDL455" s="330"/>
      <c r="DDM455" s="330"/>
      <c r="DDN455" s="330"/>
      <c r="DDO455" s="330"/>
      <c r="DDP455" s="330"/>
      <c r="DDQ455" s="330"/>
      <c r="DDR455" s="330"/>
      <c r="DDS455" s="330"/>
      <c r="DDT455" s="330"/>
      <c r="DDU455" s="330"/>
      <c r="DDV455" s="330"/>
      <c r="DDW455" s="330"/>
      <c r="DDX455" s="330"/>
      <c r="DDY455" s="330"/>
      <c r="DDZ455" s="330"/>
      <c r="DEA455" s="330"/>
      <c r="DEB455" s="330"/>
      <c r="DEC455" s="330"/>
      <c r="DED455" s="330"/>
      <c r="DEE455" s="330"/>
      <c r="DEF455" s="330"/>
      <c r="DEG455" s="330"/>
      <c r="DEH455" s="330"/>
      <c r="DEI455" s="330"/>
      <c r="DEJ455" s="330"/>
      <c r="DEK455" s="330"/>
      <c r="DEL455" s="330"/>
      <c r="DEM455" s="330"/>
      <c r="DEN455" s="330"/>
      <c r="DEO455" s="330"/>
      <c r="DEP455" s="330"/>
      <c r="DEQ455" s="330"/>
      <c r="DER455" s="330"/>
      <c r="DES455" s="330"/>
      <c r="DET455" s="330"/>
      <c r="DEU455" s="330"/>
      <c r="DEV455" s="330"/>
      <c r="DEW455" s="330"/>
      <c r="DEX455" s="330"/>
      <c r="DEY455" s="330"/>
      <c r="DEZ455" s="330"/>
      <c r="DFA455" s="330"/>
      <c r="DFB455" s="330"/>
      <c r="DFC455" s="330"/>
      <c r="DFD455" s="330"/>
      <c r="DFE455" s="330"/>
      <c r="DFF455" s="330"/>
      <c r="DFG455" s="330"/>
      <c r="DFH455" s="330"/>
      <c r="DFI455" s="330"/>
      <c r="DFJ455" s="330"/>
      <c r="DFK455" s="330"/>
      <c r="DFL455" s="330"/>
      <c r="DFM455" s="330"/>
      <c r="DFN455" s="330"/>
      <c r="DFO455" s="330"/>
      <c r="DFP455" s="330"/>
      <c r="DFQ455" s="330"/>
      <c r="DFR455" s="330"/>
      <c r="DFS455" s="330"/>
      <c r="DFT455" s="330"/>
      <c r="DFU455" s="330"/>
      <c r="DFV455" s="330"/>
      <c r="DFW455" s="330"/>
      <c r="DFX455" s="330"/>
      <c r="DFY455" s="330"/>
      <c r="DFZ455" s="330"/>
      <c r="DGA455" s="330"/>
      <c r="DGB455" s="330"/>
      <c r="DGC455" s="330"/>
      <c r="DGD455" s="330"/>
      <c r="DGE455" s="330"/>
      <c r="DGF455" s="330"/>
      <c r="DGG455" s="330"/>
      <c r="DGH455" s="330"/>
      <c r="DGI455" s="330"/>
      <c r="DGJ455" s="330"/>
      <c r="DGK455" s="330"/>
      <c r="DGL455" s="330"/>
      <c r="DGM455" s="330"/>
      <c r="DGN455" s="330"/>
      <c r="DGO455" s="330"/>
      <c r="DGP455" s="330"/>
      <c r="DGQ455" s="330"/>
      <c r="DGR455" s="330"/>
      <c r="DGS455" s="330"/>
      <c r="DGT455" s="330"/>
      <c r="DGU455" s="330"/>
      <c r="DGV455" s="330"/>
      <c r="DGW455" s="330"/>
      <c r="DGX455" s="330"/>
      <c r="DGY455" s="330"/>
      <c r="DGZ455" s="330"/>
      <c r="DHA455" s="330"/>
      <c r="DHB455" s="330"/>
      <c r="DHC455" s="330"/>
      <c r="DHD455" s="330"/>
      <c r="DHE455" s="330"/>
      <c r="DHF455" s="330"/>
      <c r="DHG455" s="330"/>
      <c r="DHH455" s="330"/>
      <c r="DHI455" s="330"/>
      <c r="DHJ455" s="330"/>
      <c r="DHK455" s="330"/>
      <c r="DHL455" s="330"/>
      <c r="DHM455" s="330"/>
      <c r="DHN455" s="330"/>
      <c r="DHO455" s="330"/>
      <c r="DHP455" s="330"/>
      <c r="DHQ455" s="330"/>
      <c r="DHR455" s="330"/>
      <c r="DHS455" s="330"/>
      <c r="DHT455" s="330"/>
      <c r="DHU455" s="330"/>
      <c r="DHV455" s="330"/>
      <c r="DHW455" s="330"/>
      <c r="DHX455" s="330"/>
      <c r="DHY455" s="330"/>
      <c r="DHZ455" s="330"/>
      <c r="DIA455" s="330"/>
      <c r="DIB455" s="330"/>
      <c r="DIC455" s="330"/>
      <c r="DID455" s="330"/>
      <c r="DIE455" s="330"/>
      <c r="DIF455" s="330"/>
      <c r="DIG455" s="330"/>
      <c r="DIH455" s="330"/>
      <c r="DII455" s="330"/>
      <c r="DIJ455" s="330"/>
      <c r="DIK455" s="330"/>
      <c r="DIL455" s="330"/>
      <c r="DIM455" s="330"/>
      <c r="DIN455" s="330"/>
      <c r="DIO455" s="330"/>
      <c r="DIP455" s="330"/>
      <c r="DIQ455" s="330"/>
      <c r="DIR455" s="330"/>
      <c r="DIS455" s="330"/>
      <c r="DIT455" s="330"/>
      <c r="DIU455" s="330"/>
      <c r="DIV455" s="330"/>
      <c r="DIW455" s="330"/>
      <c r="DIX455" s="330"/>
      <c r="DIY455" s="330"/>
      <c r="DIZ455" s="330"/>
      <c r="DJA455" s="330"/>
      <c r="DJB455" s="330"/>
      <c r="DJC455" s="330"/>
      <c r="DJD455" s="330"/>
      <c r="DJE455" s="330"/>
      <c r="DJF455" s="330"/>
      <c r="DJG455" s="330"/>
      <c r="DJH455" s="330"/>
      <c r="DJI455" s="330"/>
      <c r="DJJ455" s="330"/>
      <c r="DJK455" s="330"/>
      <c r="DJL455" s="330"/>
      <c r="DJM455" s="330"/>
      <c r="DJN455" s="330"/>
      <c r="DJO455" s="330"/>
      <c r="DJP455" s="330"/>
      <c r="DJQ455" s="330"/>
      <c r="DJR455" s="330"/>
      <c r="DJS455" s="330"/>
      <c r="DJT455" s="330"/>
      <c r="DJU455" s="330"/>
      <c r="DJV455" s="330"/>
      <c r="DJW455" s="330"/>
      <c r="DJX455" s="330"/>
      <c r="DJY455" s="330"/>
      <c r="DJZ455" s="330"/>
      <c r="DKA455" s="330"/>
      <c r="DKB455" s="330"/>
      <c r="DKC455" s="330"/>
      <c r="DKD455" s="330"/>
      <c r="DKE455" s="330"/>
      <c r="DKF455" s="330"/>
      <c r="DKG455" s="330"/>
      <c r="DKH455" s="330"/>
      <c r="DKI455" s="330"/>
      <c r="DKJ455" s="330"/>
      <c r="DKK455" s="330"/>
      <c r="DKL455" s="330"/>
      <c r="DKM455" s="330"/>
      <c r="DKN455" s="330"/>
      <c r="DKO455" s="330"/>
      <c r="DKP455" s="330"/>
      <c r="DKQ455" s="330"/>
      <c r="DKR455" s="330"/>
      <c r="DKS455" s="330"/>
      <c r="DKT455" s="330"/>
      <c r="DKU455" s="330"/>
      <c r="DKV455" s="330"/>
      <c r="DKW455" s="330"/>
      <c r="DKX455" s="330"/>
      <c r="DKY455" s="330"/>
      <c r="DKZ455" s="330"/>
      <c r="DLA455" s="330"/>
      <c r="DLB455" s="330"/>
      <c r="DLC455" s="330"/>
      <c r="DLD455" s="330"/>
      <c r="DLE455" s="330"/>
      <c r="DLF455" s="330"/>
      <c r="DLG455" s="330"/>
      <c r="DLH455" s="330"/>
      <c r="DLI455" s="330"/>
      <c r="DLJ455" s="330"/>
      <c r="DLK455" s="330"/>
      <c r="DLL455" s="330"/>
      <c r="DLM455" s="330"/>
      <c r="DLN455" s="330"/>
      <c r="DLO455" s="330"/>
      <c r="DLP455" s="330"/>
      <c r="DLQ455" s="330"/>
      <c r="DLR455" s="330"/>
      <c r="DLS455" s="330"/>
      <c r="DLT455" s="330"/>
      <c r="DLU455" s="330"/>
      <c r="DLV455" s="330"/>
      <c r="DLW455" s="330"/>
      <c r="DLX455" s="330"/>
      <c r="DLY455" s="330"/>
      <c r="DLZ455" s="330"/>
      <c r="DMA455" s="330"/>
      <c r="DMB455" s="330"/>
      <c r="DMC455" s="330"/>
      <c r="DMD455" s="330"/>
      <c r="DME455" s="330"/>
      <c r="DMF455" s="330"/>
      <c r="DMG455" s="330"/>
      <c r="DMH455" s="330"/>
      <c r="DMI455" s="330"/>
      <c r="DMJ455" s="330"/>
      <c r="DMK455" s="330"/>
      <c r="DML455" s="330"/>
      <c r="DMM455" s="330"/>
      <c r="DMN455" s="330"/>
      <c r="DMO455" s="330"/>
      <c r="DMP455" s="330"/>
      <c r="DMQ455" s="330"/>
      <c r="DMR455" s="330"/>
      <c r="DMS455" s="330"/>
      <c r="DMT455" s="330"/>
      <c r="DMU455" s="330"/>
      <c r="DMV455" s="330"/>
      <c r="DMW455" s="330"/>
      <c r="DMX455" s="330"/>
      <c r="DMY455" s="330"/>
      <c r="DMZ455" s="330"/>
      <c r="DNA455" s="330"/>
      <c r="DNB455" s="330"/>
      <c r="DNC455" s="330"/>
      <c r="DND455" s="330"/>
      <c r="DNE455" s="330"/>
      <c r="DNF455" s="330"/>
      <c r="DNG455" s="330"/>
      <c r="DNH455" s="330"/>
      <c r="DNI455" s="330"/>
      <c r="DNJ455" s="330"/>
      <c r="DNK455" s="330"/>
      <c r="DNL455" s="330"/>
      <c r="DNM455" s="330"/>
      <c r="DNN455" s="330"/>
      <c r="DNO455" s="330"/>
      <c r="DNP455" s="330"/>
      <c r="DNQ455" s="330"/>
      <c r="DNR455" s="330"/>
      <c r="DNS455" s="330"/>
      <c r="DNT455" s="330"/>
      <c r="DNU455" s="330"/>
      <c r="DNV455" s="330"/>
      <c r="DNW455" s="330"/>
      <c r="DNX455" s="330"/>
      <c r="DNY455" s="330"/>
      <c r="DNZ455" s="330"/>
      <c r="DOA455" s="330"/>
      <c r="DOB455" s="330"/>
      <c r="DOC455" s="330"/>
      <c r="DOD455" s="330"/>
      <c r="DOE455" s="330"/>
      <c r="DOF455" s="330"/>
      <c r="DOG455" s="330"/>
      <c r="DOH455" s="330"/>
      <c r="DOI455" s="330"/>
      <c r="DOJ455" s="330"/>
      <c r="DOK455" s="330"/>
      <c r="DOL455" s="330"/>
      <c r="DOM455" s="330"/>
      <c r="DON455" s="330"/>
      <c r="DOO455" s="330"/>
      <c r="DOP455" s="330"/>
      <c r="DOQ455" s="330"/>
      <c r="DOR455" s="330"/>
      <c r="DOS455" s="330"/>
      <c r="DOT455" s="330"/>
      <c r="DOU455" s="330"/>
      <c r="DOV455" s="330"/>
      <c r="DOW455" s="330"/>
      <c r="DOX455" s="330"/>
      <c r="DOY455" s="330"/>
      <c r="DOZ455" s="330"/>
      <c r="DPA455" s="330"/>
      <c r="DPB455" s="330"/>
      <c r="DPC455" s="330"/>
      <c r="DPD455" s="330"/>
      <c r="DPE455" s="330"/>
      <c r="DPF455" s="330"/>
      <c r="DPG455" s="330"/>
      <c r="DPH455" s="330"/>
      <c r="DPI455" s="330"/>
      <c r="DPJ455" s="330"/>
      <c r="DPK455" s="330"/>
      <c r="DPL455" s="330"/>
      <c r="DPM455" s="330"/>
      <c r="DPN455" s="330"/>
      <c r="DPO455" s="330"/>
      <c r="DPP455" s="330"/>
      <c r="DPQ455" s="330"/>
      <c r="DPR455" s="330"/>
      <c r="DPS455" s="330"/>
      <c r="DPT455" s="330"/>
      <c r="DPU455" s="330"/>
      <c r="DPV455" s="330"/>
      <c r="DPW455" s="330"/>
      <c r="DPX455" s="330"/>
      <c r="DPY455" s="330"/>
      <c r="DPZ455" s="330"/>
      <c r="DQA455" s="330"/>
      <c r="DQB455" s="330"/>
      <c r="DQC455" s="330"/>
      <c r="DQD455" s="330"/>
      <c r="DQE455" s="330"/>
      <c r="DQF455" s="330"/>
      <c r="DQG455" s="330"/>
      <c r="DQH455" s="330"/>
      <c r="DQI455" s="330"/>
      <c r="DQJ455" s="330"/>
      <c r="DQK455" s="330"/>
      <c r="DQL455" s="330"/>
      <c r="DQM455" s="330"/>
      <c r="DQN455" s="330"/>
      <c r="DQO455" s="330"/>
      <c r="DQP455" s="330"/>
      <c r="DQQ455" s="330"/>
      <c r="DQR455" s="330"/>
      <c r="DQS455" s="330"/>
      <c r="DQT455" s="330"/>
      <c r="DQU455" s="330"/>
      <c r="DQV455" s="330"/>
      <c r="DQW455" s="330"/>
      <c r="DQX455" s="330"/>
      <c r="DQY455" s="330"/>
      <c r="DQZ455" s="330"/>
      <c r="DRA455" s="330"/>
      <c r="DRB455" s="330"/>
      <c r="DRC455" s="330"/>
      <c r="DRD455" s="330"/>
      <c r="DRE455" s="330"/>
      <c r="DRF455" s="330"/>
      <c r="DRG455" s="330"/>
      <c r="DRH455" s="330"/>
      <c r="DRI455" s="330"/>
      <c r="DRJ455" s="330"/>
      <c r="DRK455" s="330"/>
      <c r="DRL455" s="330"/>
      <c r="DRM455" s="330"/>
      <c r="DRN455" s="330"/>
      <c r="DRO455" s="330"/>
      <c r="DRP455" s="330"/>
      <c r="DRQ455" s="330"/>
      <c r="DRR455" s="330"/>
      <c r="DRS455" s="330"/>
      <c r="DRT455" s="330"/>
      <c r="DRU455" s="330"/>
      <c r="DRV455" s="330"/>
      <c r="DRW455" s="330"/>
      <c r="DRX455" s="330"/>
      <c r="DRY455" s="330"/>
      <c r="DRZ455" s="330"/>
      <c r="DSA455" s="330"/>
      <c r="DSB455" s="330"/>
      <c r="DSC455" s="330"/>
      <c r="DSD455" s="330"/>
      <c r="DSE455" s="330"/>
      <c r="DSF455" s="330"/>
      <c r="DSG455" s="330"/>
      <c r="DSH455" s="330"/>
      <c r="DSI455" s="330"/>
      <c r="DSJ455" s="330"/>
      <c r="DSK455" s="330"/>
      <c r="DSL455" s="330"/>
      <c r="DSM455" s="330"/>
      <c r="DSN455" s="330"/>
      <c r="DSO455" s="330"/>
      <c r="DSP455" s="330"/>
      <c r="DSQ455" s="330"/>
      <c r="DSR455" s="330"/>
      <c r="DSS455" s="330"/>
      <c r="DST455" s="330"/>
      <c r="DSU455" s="330"/>
      <c r="DSV455" s="330"/>
      <c r="DSW455" s="330"/>
      <c r="DSX455" s="330"/>
      <c r="DSY455" s="330"/>
      <c r="DSZ455" s="330"/>
      <c r="DTA455" s="330"/>
      <c r="DTB455" s="330"/>
      <c r="DTC455" s="330"/>
      <c r="DTD455" s="330"/>
      <c r="DTE455" s="330"/>
      <c r="DTF455" s="330"/>
      <c r="DTG455" s="330"/>
      <c r="DTH455" s="330"/>
      <c r="DTI455" s="330"/>
      <c r="DTJ455" s="330"/>
      <c r="DTK455" s="330"/>
      <c r="DTL455" s="330"/>
      <c r="DTM455" s="330"/>
      <c r="DTN455" s="330"/>
      <c r="DTO455" s="330"/>
      <c r="DTP455" s="330"/>
      <c r="DTQ455" s="330"/>
      <c r="DTR455" s="330"/>
      <c r="DTS455" s="330"/>
      <c r="DTT455" s="330"/>
      <c r="DTU455" s="330"/>
      <c r="DTV455" s="330"/>
      <c r="DTW455" s="330"/>
      <c r="DTX455" s="330"/>
      <c r="DTY455" s="330"/>
      <c r="DTZ455" s="330"/>
      <c r="DUA455" s="330"/>
      <c r="DUB455" s="330"/>
      <c r="DUC455" s="330"/>
      <c r="DUD455" s="330"/>
      <c r="DUE455" s="330"/>
      <c r="DUF455" s="330"/>
      <c r="DUG455" s="330"/>
      <c r="DUH455" s="330"/>
      <c r="DUI455" s="330"/>
      <c r="DUJ455" s="330"/>
      <c r="DUK455" s="330"/>
      <c r="DUL455" s="330"/>
      <c r="DUM455" s="330"/>
      <c r="DUN455" s="330"/>
      <c r="DUO455" s="330"/>
      <c r="DUP455" s="330"/>
      <c r="DUQ455" s="330"/>
      <c r="DUR455" s="330"/>
      <c r="DUS455" s="330"/>
      <c r="DUT455" s="330"/>
      <c r="DUU455" s="330"/>
      <c r="DUV455" s="330"/>
      <c r="DUW455" s="330"/>
      <c r="DUX455" s="330"/>
      <c r="DUY455" s="330"/>
      <c r="DUZ455" s="330"/>
      <c r="DVA455" s="330"/>
      <c r="DVB455" s="330"/>
      <c r="DVC455" s="330"/>
      <c r="DVD455" s="330"/>
      <c r="DVE455" s="330"/>
      <c r="DVF455" s="330"/>
      <c r="DVG455" s="330"/>
      <c r="DVH455" s="330"/>
      <c r="DVI455" s="330"/>
      <c r="DVJ455" s="330"/>
      <c r="DVK455" s="330"/>
      <c r="DVL455" s="330"/>
      <c r="DVM455" s="330"/>
      <c r="DVN455" s="330"/>
      <c r="DVO455" s="330"/>
      <c r="DVP455" s="330"/>
      <c r="DVQ455" s="330"/>
      <c r="DVR455" s="330"/>
      <c r="DVS455" s="330"/>
      <c r="DVT455" s="330"/>
      <c r="DVU455" s="330"/>
      <c r="DVV455" s="330"/>
      <c r="DVW455" s="330"/>
      <c r="DVX455" s="330"/>
      <c r="DVY455" s="330"/>
      <c r="DVZ455" s="330"/>
      <c r="DWA455" s="330"/>
      <c r="DWB455" s="330"/>
      <c r="DWC455" s="330"/>
      <c r="DWD455" s="330"/>
      <c r="DWE455" s="330"/>
      <c r="DWF455" s="330"/>
      <c r="DWG455" s="330"/>
      <c r="DWH455" s="330"/>
      <c r="DWI455" s="330"/>
      <c r="DWJ455" s="330"/>
      <c r="DWK455" s="330"/>
      <c r="DWL455" s="330"/>
      <c r="DWM455" s="330"/>
      <c r="DWN455" s="330"/>
      <c r="DWO455" s="330"/>
      <c r="DWP455" s="330"/>
      <c r="DWQ455" s="330"/>
      <c r="DWR455" s="330"/>
      <c r="DWS455" s="330"/>
      <c r="DWT455" s="330"/>
      <c r="DWU455" s="330"/>
      <c r="DWV455" s="330"/>
      <c r="DWW455" s="330"/>
      <c r="DWX455" s="330"/>
      <c r="DWY455" s="330"/>
      <c r="DWZ455" s="330"/>
      <c r="DXA455" s="330"/>
      <c r="DXB455" s="330"/>
      <c r="DXC455" s="330"/>
      <c r="DXD455" s="330"/>
      <c r="DXE455" s="330"/>
      <c r="DXF455" s="330"/>
      <c r="DXG455" s="330"/>
      <c r="DXH455" s="330"/>
      <c r="DXI455" s="330"/>
      <c r="DXJ455" s="330"/>
      <c r="DXK455" s="330"/>
      <c r="DXL455" s="330"/>
      <c r="DXM455" s="330"/>
      <c r="DXN455" s="330"/>
      <c r="DXO455" s="330"/>
      <c r="DXP455" s="330"/>
      <c r="DXQ455" s="330"/>
      <c r="DXR455" s="330"/>
      <c r="DXS455" s="330"/>
      <c r="DXT455" s="330"/>
      <c r="DXU455" s="330"/>
      <c r="DXV455" s="330"/>
      <c r="DXW455" s="330"/>
      <c r="DXX455" s="330"/>
      <c r="DXY455" s="330"/>
      <c r="DXZ455" s="330"/>
      <c r="DYA455" s="330"/>
      <c r="DYB455" s="330"/>
      <c r="DYC455" s="330"/>
      <c r="DYD455" s="330"/>
      <c r="DYE455" s="330"/>
      <c r="DYF455" s="330"/>
      <c r="DYG455" s="330"/>
      <c r="DYH455" s="330"/>
      <c r="DYI455" s="330"/>
      <c r="DYJ455" s="330"/>
      <c r="DYK455" s="330"/>
      <c r="DYL455" s="330"/>
      <c r="DYM455" s="330"/>
      <c r="DYN455" s="330"/>
      <c r="DYO455" s="330"/>
      <c r="DYP455" s="330"/>
      <c r="DYQ455" s="330"/>
      <c r="DYR455" s="330"/>
      <c r="DYS455" s="330"/>
      <c r="DYT455" s="330"/>
      <c r="DYU455" s="330"/>
      <c r="DYV455" s="330"/>
      <c r="DYW455" s="330"/>
      <c r="DYX455" s="330"/>
      <c r="DYY455" s="330"/>
      <c r="DYZ455" s="330"/>
      <c r="DZA455" s="330"/>
      <c r="DZB455" s="330"/>
      <c r="DZC455" s="330"/>
      <c r="DZD455" s="330"/>
      <c r="DZE455" s="330"/>
      <c r="DZF455" s="330"/>
      <c r="DZG455" s="330"/>
      <c r="DZH455" s="330"/>
      <c r="DZI455" s="330"/>
      <c r="DZJ455" s="330"/>
      <c r="DZK455" s="330"/>
      <c r="DZL455" s="330"/>
      <c r="DZM455" s="330"/>
      <c r="DZN455" s="330"/>
      <c r="DZO455" s="330"/>
      <c r="DZP455" s="330"/>
      <c r="DZQ455" s="330"/>
      <c r="DZR455" s="330"/>
      <c r="DZS455" s="330"/>
      <c r="DZT455" s="330"/>
      <c r="DZU455" s="330"/>
      <c r="DZV455" s="330"/>
      <c r="DZW455" s="330"/>
      <c r="DZX455" s="330"/>
      <c r="DZY455" s="330"/>
      <c r="DZZ455" s="330"/>
      <c r="EAA455" s="330"/>
      <c r="EAB455" s="330"/>
      <c r="EAC455" s="330"/>
      <c r="EAD455" s="330"/>
      <c r="EAE455" s="330"/>
      <c r="EAF455" s="330"/>
      <c r="EAG455" s="330"/>
      <c r="EAH455" s="330"/>
      <c r="EAI455" s="330"/>
      <c r="EAJ455" s="330"/>
      <c r="EAK455" s="330"/>
      <c r="EAL455" s="330"/>
      <c r="EAM455" s="330"/>
      <c r="EAN455" s="330"/>
      <c r="EAO455" s="330"/>
      <c r="EAP455" s="330"/>
      <c r="EAQ455" s="330"/>
      <c r="EAR455" s="330"/>
      <c r="EAS455" s="330"/>
      <c r="EAT455" s="330"/>
      <c r="EAU455" s="330"/>
      <c r="EAV455" s="330"/>
      <c r="EAW455" s="330"/>
      <c r="EAX455" s="330"/>
      <c r="EAY455" s="330"/>
      <c r="EAZ455" s="330"/>
      <c r="EBA455" s="330"/>
      <c r="EBB455" s="330"/>
      <c r="EBC455" s="330"/>
      <c r="EBD455" s="330"/>
      <c r="EBE455" s="330"/>
      <c r="EBF455" s="330"/>
      <c r="EBG455" s="330"/>
      <c r="EBH455" s="330"/>
      <c r="EBI455" s="330"/>
      <c r="EBJ455" s="330"/>
      <c r="EBK455" s="330"/>
      <c r="EBL455" s="330"/>
      <c r="EBM455" s="330"/>
      <c r="EBN455" s="330"/>
      <c r="EBO455" s="330"/>
      <c r="EBP455" s="330"/>
      <c r="EBQ455" s="330"/>
      <c r="EBR455" s="330"/>
      <c r="EBS455" s="330"/>
      <c r="EBT455" s="330"/>
      <c r="EBU455" s="330"/>
      <c r="EBV455" s="330"/>
      <c r="EBW455" s="330"/>
      <c r="EBX455" s="330"/>
      <c r="EBY455" s="330"/>
      <c r="EBZ455" s="330"/>
      <c r="ECA455" s="330"/>
      <c r="ECB455" s="330"/>
      <c r="ECC455" s="330"/>
      <c r="ECD455" s="330"/>
      <c r="ECE455" s="330"/>
      <c r="ECF455" s="330"/>
      <c r="ECG455" s="330"/>
      <c r="ECH455" s="330"/>
      <c r="ECI455" s="330"/>
      <c r="ECJ455" s="330"/>
      <c r="ECK455" s="330"/>
      <c r="ECL455" s="330"/>
      <c r="ECM455" s="330"/>
      <c r="ECN455" s="330"/>
      <c r="ECO455" s="330"/>
      <c r="ECP455" s="330"/>
      <c r="ECQ455" s="330"/>
      <c r="ECR455" s="330"/>
      <c r="ECS455" s="330"/>
      <c r="ECT455" s="330"/>
      <c r="ECU455" s="330"/>
      <c r="ECV455" s="330"/>
      <c r="ECW455" s="330"/>
      <c r="ECX455" s="330"/>
      <c r="ECY455" s="330"/>
      <c r="ECZ455" s="330"/>
      <c r="EDA455" s="330"/>
      <c r="EDB455" s="330"/>
      <c r="EDC455" s="330"/>
      <c r="EDD455" s="330"/>
      <c r="EDE455" s="330"/>
      <c r="EDF455" s="330"/>
      <c r="EDG455" s="330"/>
      <c r="EDH455" s="330"/>
      <c r="EDI455" s="330"/>
      <c r="EDJ455" s="330"/>
      <c r="EDK455" s="330"/>
      <c r="EDL455" s="330"/>
      <c r="EDM455" s="330"/>
      <c r="EDN455" s="330"/>
      <c r="EDO455" s="330"/>
      <c r="EDP455" s="330"/>
      <c r="EDQ455" s="330"/>
      <c r="EDR455" s="330"/>
      <c r="EDS455" s="330"/>
      <c r="EDT455" s="330"/>
      <c r="EDU455" s="330"/>
      <c r="EDV455" s="330"/>
      <c r="EDW455" s="330"/>
      <c r="EDX455" s="330"/>
      <c r="EDY455" s="330"/>
      <c r="EDZ455" s="330"/>
      <c r="EEA455" s="330"/>
      <c r="EEB455" s="330"/>
      <c r="EEC455" s="330"/>
      <c r="EED455" s="330"/>
      <c r="EEE455" s="330"/>
      <c r="EEF455" s="330"/>
      <c r="EEG455" s="330"/>
      <c r="EEH455" s="330"/>
      <c r="EEI455" s="330"/>
      <c r="EEJ455" s="330"/>
      <c r="EEK455" s="330"/>
      <c r="EEL455" s="330"/>
      <c r="EEM455" s="330"/>
      <c r="EEN455" s="330"/>
      <c r="EEO455" s="330"/>
      <c r="EEP455" s="330"/>
      <c r="EEQ455" s="330"/>
      <c r="EER455" s="330"/>
      <c r="EES455" s="330"/>
      <c r="EET455" s="330"/>
      <c r="EEU455" s="330"/>
      <c r="EEV455" s="330"/>
      <c r="EEW455" s="330"/>
      <c r="EEX455" s="330"/>
      <c r="EEY455" s="330"/>
      <c r="EEZ455" s="330"/>
      <c r="EFA455" s="330"/>
      <c r="EFB455" s="330"/>
      <c r="EFC455" s="330"/>
      <c r="EFD455" s="330"/>
      <c r="EFE455" s="330"/>
      <c r="EFF455" s="330"/>
      <c r="EFG455" s="330"/>
      <c r="EFH455" s="330"/>
      <c r="EFI455" s="330"/>
      <c r="EFJ455" s="330"/>
      <c r="EFK455" s="330"/>
      <c r="EFL455" s="330"/>
      <c r="EFM455" s="330"/>
      <c r="EFN455" s="330"/>
      <c r="EFO455" s="330"/>
      <c r="EFP455" s="330"/>
      <c r="EFQ455" s="330"/>
      <c r="EFR455" s="330"/>
      <c r="EFS455" s="330"/>
      <c r="EFT455" s="330"/>
      <c r="EFU455" s="330"/>
      <c r="EFV455" s="330"/>
      <c r="EFW455" s="330"/>
      <c r="EFX455" s="330"/>
      <c r="EFY455" s="330"/>
      <c r="EFZ455" s="330"/>
      <c r="EGA455" s="330"/>
      <c r="EGB455" s="330"/>
      <c r="EGC455" s="330"/>
      <c r="EGD455" s="330"/>
      <c r="EGE455" s="330"/>
      <c r="EGF455" s="330"/>
      <c r="EGG455" s="330"/>
      <c r="EGH455" s="330"/>
      <c r="EGI455" s="330"/>
      <c r="EGJ455" s="330"/>
      <c r="EGK455" s="330"/>
      <c r="EGL455" s="330"/>
      <c r="EGM455" s="330"/>
      <c r="EGN455" s="330"/>
      <c r="EGO455" s="330"/>
      <c r="EGP455" s="330"/>
      <c r="EGQ455" s="330"/>
      <c r="EGR455" s="330"/>
      <c r="EGS455" s="330"/>
      <c r="EGT455" s="330"/>
      <c r="EGU455" s="330"/>
      <c r="EGV455" s="330"/>
      <c r="EGW455" s="330"/>
      <c r="EGX455" s="330"/>
      <c r="EGY455" s="330"/>
      <c r="EGZ455" s="330"/>
      <c r="EHA455" s="330"/>
      <c r="EHB455" s="330"/>
      <c r="EHC455" s="330"/>
      <c r="EHD455" s="330"/>
      <c r="EHE455" s="330"/>
      <c r="EHF455" s="330"/>
      <c r="EHG455" s="330"/>
      <c r="EHH455" s="330"/>
      <c r="EHI455" s="330"/>
      <c r="EHJ455" s="330"/>
      <c r="EHK455" s="330"/>
      <c r="EHL455" s="330"/>
      <c r="EHM455" s="330"/>
      <c r="EHN455" s="330"/>
      <c r="EHO455" s="330"/>
      <c r="EHP455" s="330"/>
      <c r="EHQ455" s="330"/>
      <c r="EHR455" s="330"/>
      <c r="EHS455" s="330"/>
      <c r="EHT455" s="330"/>
      <c r="EHU455" s="330"/>
      <c r="EHV455" s="330"/>
      <c r="EHW455" s="330"/>
      <c r="EHX455" s="330"/>
      <c r="EHY455" s="330"/>
      <c r="EHZ455" s="330"/>
      <c r="EIA455" s="330"/>
      <c r="EIB455" s="330"/>
      <c r="EIC455" s="330"/>
      <c r="EID455" s="330"/>
      <c r="EIE455" s="330"/>
      <c r="EIF455" s="330"/>
      <c r="EIG455" s="330"/>
      <c r="EIH455" s="330"/>
      <c r="EII455" s="330"/>
      <c r="EIJ455" s="330"/>
      <c r="EIK455" s="330"/>
      <c r="EIL455" s="330"/>
      <c r="EIM455" s="330"/>
      <c r="EIN455" s="330"/>
      <c r="EIO455" s="330"/>
      <c r="EIP455" s="330"/>
      <c r="EIQ455" s="330"/>
      <c r="EIR455" s="330"/>
      <c r="EIS455" s="330"/>
      <c r="EIT455" s="330"/>
      <c r="EIU455" s="330"/>
      <c r="EIV455" s="330"/>
      <c r="EIW455" s="330"/>
      <c r="EIX455" s="330"/>
      <c r="EIY455" s="330"/>
      <c r="EIZ455" s="330"/>
      <c r="EJA455" s="330"/>
      <c r="EJB455" s="330"/>
      <c r="EJC455" s="330"/>
      <c r="EJD455" s="330"/>
      <c r="EJE455" s="330"/>
      <c r="EJF455" s="330"/>
      <c r="EJG455" s="330"/>
      <c r="EJH455" s="330"/>
      <c r="EJI455" s="330"/>
      <c r="EJJ455" s="330"/>
      <c r="EJK455" s="330"/>
      <c r="EJL455" s="330"/>
      <c r="EJM455" s="330"/>
      <c r="EJN455" s="330"/>
      <c r="EJO455" s="330"/>
      <c r="EJP455" s="330"/>
      <c r="EJQ455" s="330"/>
      <c r="EJR455" s="330"/>
      <c r="EJS455" s="330"/>
      <c r="EJT455" s="330"/>
      <c r="EJU455" s="330"/>
      <c r="EJV455" s="330"/>
      <c r="EJW455" s="330"/>
      <c r="EJX455" s="330"/>
      <c r="EJY455" s="330"/>
      <c r="EJZ455" s="330"/>
      <c r="EKA455" s="330"/>
      <c r="EKB455" s="330"/>
      <c r="EKC455" s="330"/>
      <c r="EKD455" s="330"/>
      <c r="EKE455" s="330"/>
      <c r="EKF455" s="330"/>
      <c r="EKG455" s="330"/>
      <c r="EKH455" s="330"/>
      <c r="EKI455" s="330"/>
      <c r="EKJ455" s="330"/>
      <c r="EKK455" s="330"/>
      <c r="EKL455" s="330"/>
      <c r="EKM455" s="330"/>
      <c r="EKN455" s="330"/>
      <c r="EKO455" s="330"/>
      <c r="EKP455" s="330"/>
      <c r="EKQ455" s="330"/>
      <c r="EKR455" s="330"/>
      <c r="EKS455" s="330"/>
      <c r="EKT455" s="330"/>
      <c r="EKU455" s="330"/>
      <c r="EKV455" s="330"/>
      <c r="EKW455" s="330"/>
      <c r="EKX455" s="330"/>
      <c r="EKY455" s="330"/>
      <c r="EKZ455" s="330"/>
      <c r="ELA455" s="330"/>
      <c r="ELB455" s="330"/>
      <c r="ELC455" s="330"/>
      <c r="ELD455" s="330"/>
      <c r="ELE455" s="330"/>
      <c r="ELF455" s="330"/>
      <c r="ELG455" s="330"/>
      <c r="ELH455" s="330"/>
      <c r="ELI455" s="330"/>
      <c r="ELJ455" s="330"/>
      <c r="ELK455" s="330"/>
      <c r="ELL455" s="330"/>
      <c r="ELM455" s="330"/>
      <c r="ELN455" s="330"/>
      <c r="ELO455" s="330"/>
      <c r="ELP455" s="330"/>
      <c r="ELQ455" s="330"/>
      <c r="ELR455" s="330"/>
      <c r="ELS455" s="330"/>
      <c r="ELT455" s="330"/>
      <c r="ELU455" s="330"/>
      <c r="ELV455" s="330"/>
      <c r="ELW455" s="330"/>
      <c r="ELX455" s="330"/>
      <c r="ELY455" s="330"/>
      <c r="ELZ455" s="330"/>
      <c r="EMA455" s="330"/>
      <c r="EMB455" s="330"/>
      <c r="EMC455" s="330"/>
      <c r="EMD455" s="330"/>
      <c r="EME455" s="330"/>
      <c r="EMF455" s="330"/>
      <c r="EMG455" s="330"/>
      <c r="EMH455" s="330"/>
      <c r="EMI455" s="330"/>
      <c r="EMJ455" s="330"/>
      <c r="EMK455" s="330"/>
      <c r="EML455" s="330"/>
      <c r="EMM455" s="330"/>
      <c r="EMN455" s="330"/>
      <c r="EMO455" s="330"/>
      <c r="EMP455" s="330"/>
      <c r="EMQ455" s="330"/>
      <c r="EMR455" s="330"/>
      <c r="EMS455" s="330"/>
      <c r="EMT455" s="330"/>
      <c r="EMU455" s="330"/>
      <c r="EMV455" s="330"/>
      <c r="EMW455" s="330"/>
      <c r="EMX455" s="330"/>
      <c r="EMY455" s="330"/>
      <c r="EMZ455" s="330"/>
      <c r="ENA455" s="330"/>
      <c r="ENB455" s="330"/>
      <c r="ENC455" s="330"/>
      <c r="END455" s="330"/>
      <c r="ENE455" s="330"/>
      <c r="ENF455" s="330"/>
      <c r="ENG455" s="330"/>
      <c r="ENH455" s="330"/>
      <c r="ENI455" s="330"/>
      <c r="ENJ455" s="330"/>
      <c r="ENK455" s="330"/>
      <c r="ENL455" s="330"/>
      <c r="ENM455" s="330"/>
      <c r="ENN455" s="330"/>
      <c r="ENO455" s="330"/>
      <c r="ENP455" s="330"/>
      <c r="ENQ455" s="330"/>
      <c r="ENR455" s="330"/>
      <c r="ENS455" s="330"/>
      <c r="ENT455" s="330"/>
      <c r="ENU455" s="330"/>
      <c r="ENV455" s="330"/>
      <c r="ENW455" s="330"/>
      <c r="ENX455" s="330"/>
      <c r="ENY455" s="330"/>
      <c r="ENZ455" s="330"/>
      <c r="EOA455" s="330"/>
      <c r="EOB455" s="330"/>
      <c r="EOC455" s="330"/>
      <c r="EOD455" s="330"/>
      <c r="EOE455" s="330"/>
      <c r="EOF455" s="330"/>
      <c r="EOG455" s="330"/>
      <c r="EOH455" s="330"/>
      <c r="EOI455" s="330"/>
      <c r="EOJ455" s="330"/>
      <c r="EOK455" s="330"/>
      <c r="EOL455" s="330"/>
      <c r="EOM455" s="330"/>
      <c r="EON455" s="330"/>
      <c r="EOO455" s="330"/>
      <c r="EOP455" s="330"/>
      <c r="EOQ455" s="330"/>
      <c r="EOR455" s="330"/>
      <c r="EOS455" s="330"/>
      <c r="EOT455" s="330"/>
      <c r="EOU455" s="330"/>
      <c r="EOV455" s="330"/>
      <c r="EOW455" s="330"/>
      <c r="EOX455" s="330"/>
      <c r="EOY455" s="330"/>
      <c r="EOZ455" s="330"/>
      <c r="EPA455" s="330"/>
      <c r="EPB455" s="330"/>
      <c r="EPC455" s="330"/>
      <c r="EPD455" s="330"/>
      <c r="EPE455" s="330"/>
      <c r="EPF455" s="330"/>
      <c r="EPG455" s="330"/>
      <c r="EPH455" s="330"/>
      <c r="EPI455" s="330"/>
      <c r="EPJ455" s="330"/>
      <c r="EPK455" s="330"/>
      <c r="EPL455" s="330"/>
      <c r="EPM455" s="330"/>
      <c r="EPN455" s="330"/>
      <c r="EPO455" s="330"/>
      <c r="EPP455" s="330"/>
      <c r="EPQ455" s="330"/>
      <c r="EPR455" s="330"/>
      <c r="EPS455" s="330"/>
      <c r="EPT455" s="330"/>
      <c r="EPU455" s="330"/>
      <c r="EPV455" s="330"/>
      <c r="EPW455" s="330"/>
      <c r="EPX455" s="330"/>
      <c r="EPY455" s="330"/>
      <c r="EPZ455" s="330"/>
      <c r="EQA455" s="330"/>
      <c r="EQB455" s="330"/>
      <c r="EQC455" s="330"/>
      <c r="EQD455" s="330"/>
      <c r="EQE455" s="330"/>
      <c r="EQF455" s="330"/>
      <c r="EQG455" s="330"/>
      <c r="EQH455" s="330"/>
      <c r="EQI455" s="330"/>
      <c r="EQJ455" s="330"/>
      <c r="EQK455" s="330"/>
      <c r="EQL455" s="330"/>
      <c r="EQM455" s="330"/>
      <c r="EQN455" s="330"/>
      <c r="EQO455" s="330"/>
      <c r="EQP455" s="330"/>
      <c r="EQQ455" s="330"/>
      <c r="EQR455" s="330"/>
      <c r="EQS455" s="330"/>
      <c r="EQT455" s="330"/>
      <c r="EQU455" s="330"/>
      <c r="EQV455" s="330"/>
      <c r="EQW455" s="330"/>
      <c r="EQX455" s="330"/>
      <c r="EQY455" s="330"/>
      <c r="EQZ455" s="330"/>
      <c r="ERA455" s="330"/>
      <c r="ERB455" s="330"/>
      <c r="ERC455" s="330"/>
      <c r="ERD455" s="330"/>
      <c r="ERE455" s="330"/>
      <c r="ERF455" s="330"/>
      <c r="ERG455" s="330"/>
      <c r="ERH455" s="330"/>
      <c r="ERI455" s="330"/>
      <c r="ERJ455" s="330"/>
      <c r="ERK455" s="330"/>
      <c r="ERL455" s="330"/>
      <c r="ERM455" s="330"/>
      <c r="ERN455" s="330"/>
      <c r="ERO455" s="330"/>
      <c r="ERP455" s="330"/>
      <c r="ERQ455" s="330"/>
      <c r="ERR455" s="330"/>
      <c r="ERS455" s="330"/>
      <c r="ERT455" s="330"/>
      <c r="ERU455" s="330"/>
      <c r="ERV455" s="330"/>
      <c r="ERW455" s="330"/>
      <c r="ERX455" s="330"/>
      <c r="ERY455" s="330"/>
      <c r="ERZ455" s="330"/>
      <c r="ESA455" s="330"/>
      <c r="ESB455" s="330"/>
      <c r="ESC455" s="330"/>
      <c r="ESD455" s="330"/>
      <c r="ESE455" s="330"/>
      <c r="ESF455" s="330"/>
      <c r="ESG455" s="330"/>
      <c r="ESH455" s="330"/>
      <c r="ESI455" s="330"/>
      <c r="ESJ455" s="330"/>
      <c r="ESK455" s="330"/>
      <c r="ESL455" s="330"/>
      <c r="ESM455" s="330"/>
      <c r="ESN455" s="330"/>
      <c r="ESO455" s="330"/>
      <c r="ESP455" s="330"/>
      <c r="ESQ455" s="330"/>
      <c r="ESR455" s="330"/>
      <c r="ESS455" s="330"/>
      <c r="EST455" s="330"/>
      <c r="ESU455" s="330"/>
      <c r="ESV455" s="330"/>
      <c r="ESW455" s="330"/>
      <c r="ESX455" s="330"/>
      <c r="ESY455" s="330"/>
      <c r="ESZ455" s="330"/>
      <c r="ETA455" s="330"/>
      <c r="ETB455" s="330"/>
      <c r="ETC455" s="330"/>
      <c r="ETD455" s="330"/>
      <c r="ETE455" s="330"/>
      <c r="ETF455" s="330"/>
      <c r="ETG455" s="330"/>
      <c r="ETH455" s="330"/>
      <c r="ETI455" s="330"/>
      <c r="ETJ455" s="330"/>
      <c r="ETK455" s="330"/>
      <c r="ETL455" s="330"/>
      <c r="ETM455" s="330"/>
      <c r="ETN455" s="330"/>
      <c r="ETO455" s="330"/>
      <c r="ETP455" s="330"/>
      <c r="ETQ455" s="330"/>
      <c r="ETR455" s="330"/>
      <c r="ETS455" s="330"/>
      <c r="ETT455" s="330"/>
      <c r="ETU455" s="330"/>
      <c r="ETV455" s="330"/>
      <c r="ETW455" s="330"/>
      <c r="ETX455" s="330"/>
      <c r="ETY455" s="330"/>
      <c r="ETZ455" s="330"/>
      <c r="EUA455" s="330"/>
      <c r="EUB455" s="330"/>
      <c r="EUC455" s="330"/>
      <c r="EUD455" s="330"/>
      <c r="EUE455" s="330"/>
      <c r="EUF455" s="330"/>
      <c r="EUG455" s="330"/>
      <c r="EUH455" s="330"/>
      <c r="EUI455" s="330"/>
      <c r="EUJ455" s="330"/>
      <c r="EUK455" s="330"/>
      <c r="EUL455" s="330"/>
      <c r="EUM455" s="330"/>
      <c r="EUN455" s="330"/>
      <c r="EUO455" s="330"/>
      <c r="EUP455" s="330"/>
      <c r="EUQ455" s="330"/>
      <c r="EUR455" s="330"/>
      <c r="EUS455" s="330"/>
      <c r="EUT455" s="330"/>
      <c r="EUU455" s="330"/>
      <c r="EUV455" s="330"/>
      <c r="EUW455" s="330"/>
      <c r="EUX455" s="330"/>
      <c r="EUY455" s="330"/>
      <c r="EUZ455" s="330"/>
      <c r="EVA455" s="330"/>
      <c r="EVB455" s="330"/>
      <c r="EVC455" s="330"/>
      <c r="EVD455" s="330"/>
      <c r="EVE455" s="330"/>
      <c r="EVF455" s="330"/>
      <c r="EVG455" s="330"/>
      <c r="EVH455" s="330"/>
      <c r="EVI455" s="330"/>
      <c r="EVJ455" s="330"/>
      <c r="EVK455" s="330"/>
      <c r="EVL455" s="330"/>
      <c r="EVM455" s="330"/>
      <c r="EVN455" s="330"/>
      <c r="EVO455" s="330"/>
      <c r="EVP455" s="330"/>
      <c r="EVQ455" s="330"/>
      <c r="EVR455" s="330"/>
      <c r="EVS455" s="330"/>
      <c r="EVT455" s="330"/>
      <c r="EVU455" s="330"/>
      <c r="EVV455" s="330"/>
      <c r="EVW455" s="330"/>
      <c r="EVX455" s="330"/>
      <c r="EVY455" s="330"/>
      <c r="EVZ455" s="330"/>
      <c r="EWA455" s="330"/>
      <c r="EWB455" s="330"/>
      <c r="EWC455" s="330"/>
      <c r="EWD455" s="330"/>
      <c r="EWE455" s="330"/>
      <c r="EWF455" s="330"/>
      <c r="EWG455" s="330"/>
      <c r="EWH455" s="330"/>
      <c r="EWI455" s="330"/>
      <c r="EWJ455" s="330"/>
      <c r="EWK455" s="330"/>
      <c r="EWL455" s="330"/>
      <c r="EWM455" s="330"/>
      <c r="EWN455" s="330"/>
      <c r="EWO455" s="330"/>
      <c r="EWP455" s="330"/>
      <c r="EWQ455" s="330"/>
      <c r="EWR455" s="330"/>
      <c r="EWS455" s="330"/>
      <c r="EWT455" s="330"/>
      <c r="EWU455" s="330"/>
      <c r="EWV455" s="330"/>
      <c r="EWW455" s="330"/>
      <c r="EWX455" s="330"/>
      <c r="EWY455" s="330"/>
      <c r="EWZ455" s="330"/>
      <c r="EXA455" s="330"/>
      <c r="EXB455" s="330"/>
      <c r="EXC455" s="330"/>
      <c r="EXD455" s="330"/>
      <c r="EXE455" s="330"/>
      <c r="EXF455" s="330"/>
      <c r="EXG455" s="330"/>
      <c r="EXH455" s="330"/>
      <c r="EXI455" s="330"/>
      <c r="EXJ455" s="330"/>
      <c r="EXK455" s="330"/>
      <c r="EXL455" s="330"/>
      <c r="EXM455" s="330"/>
      <c r="EXN455" s="330"/>
      <c r="EXO455" s="330"/>
      <c r="EXP455" s="330"/>
      <c r="EXQ455" s="330"/>
      <c r="EXR455" s="330"/>
      <c r="EXS455" s="330"/>
      <c r="EXT455" s="330"/>
      <c r="EXU455" s="330"/>
      <c r="EXV455" s="330"/>
      <c r="EXW455" s="330"/>
      <c r="EXX455" s="330"/>
      <c r="EXY455" s="330"/>
      <c r="EXZ455" s="330"/>
      <c r="EYA455" s="330"/>
      <c r="EYB455" s="330"/>
      <c r="EYC455" s="330"/>
      <c r="EYD455" s="330"/>
      <c r="EYE455" s="330"/>
      <c r="EYF455" s="330"/>
      <c r="EYG455" s="330"/>
      <c r="EYH455" s="330"/>
      <c r="EYI455" s="330"/>
      <c r="EYJ455" s="330"/>
      <c r="EYK455" s="330"/>
      <c r="EYL455" s="330"/>
      <c r="EYM455" s="330"/>
      <c r="EYN455" s="330"/>
      <c r="EYO455" s="330"/>
      <c r="EYP455" s="330"/>
      <c r="EYQ455" s="330"/>
      <c r="EYR455" s="330"/>
      <c r="EYS455" s="330"/>
      <c r="EYT455" s="330"/>
      <c r="EYU455" s="330"/>
      <c r="EYV455" s="330"/>
      <c r="EYW455" s="330"/>
      <c r="EYX455" s="330"/>
      <c r="EYY455" s="330"/>
      <c r="EYZ455" s="330"/>
      <c r="EZA455" s="330"/>
      <c r="EZB455" s="330"/>
      <c r="EZC455" s="330"/>
      <c r="EZD455" s="330"/>
      <c r="EZE455" s="330"/>
      <c r="EZF455" s="330"/>
      <c r="EZG455" s="330"/>
      <c r="EZH455" s="330"/>
      <c r="EZI455" s="330"/>
      <c r="EZJ455" s="330"/>
      <c r="EZK455" s="330"/>
      <c r="EZL455" s="330"/>
      <c r="EZM455" s="330"/>
      <c r="EZN455" s="330"/>
      <c r="EZO455" s="330"/>
      <c r="EZP455" s="330"/>
      <c r="EZQ455" s="330"/>
      <c r="EZR455" s="330"/>
      <c r="EZS455" s="330"/>
      <c r="EZT455" s="330"/>
      <c r="EZU455" s="330"/>
      <c r="EZV455" s="330"/>
      <c r="EZW455" s="330"/>
      <c r="EZX455" s="330"/>
      <c r="EZY455" s="330"/>
      <c r="EZZ455" s="330"/>
      <c r="FAA455" s="330"/>
      <c r="FAB455" s="330"/>
      <c r="FAC455" s="330"/>
      <c r="FAD455" s="330"/>
      <c r="FAE455" s="330"/>
      <c r="FAF455" s="330"/>
      <c r="FAG455" s="330"/>
      <c r="FAH455" s="330"/>
      <c r="FAI455" s="330"/>
      <c r="FAJ455" s="330"/>
      <c r="FAK455" s="330"/>
      <c r="FAL455" s="330"/>
      <c r="FAM455" s="330"/>
      <c r="FAN455" s="330"/>
      <c r="FAO455" s="330"/>
      <c r="FAP455" s="330"/>
      <c r="FAQ455" s="330"/>
      <c r="FAR455" s="330"/>
      <c r="FAS455" s="330"/>
      <c r="FAT455" s="330"/>
      <c r="FAU455" s="330"/>
      <c r="FAV455" s="330"/>
      <c r="FAW455" s="330"/>
      <c r="FAX455" s="330"/>
      <c r="FAY455" s="330"/>
      <c r="FAZ455" s="330"/>
      <c r="FBA455" s="330"/>
      <c r="FBB455" s="330"/>
      <c r="FBC455" s="330"/>
      <c r="FBD455" s="330"/>
      <c r="FBE455" s="330"/>
      <c r="FBF455" s="330"/>
      <c r="FBG455" s="330"/>
      <c r="FBH455" s="330"/>
      <c r="FBI455" s="330"/>
      <c r="FBJ455" s="330"/>
      <c r="FBK455" s="330"/>
      <c r="FBL455" s="330"/>
      <c r="FBM455" s="330"/>
      <c r="FBN455" s="330"/>
      <c r="FBO455" s="330"/>
      <c r="FBP455" s="330"/>
      <c r="FBQ455" s="330"/>
      <c r="FBR455" s="330"/>
      <c r="FBS455" s="330"/>
      <c r="FBT455" s="330"/>
      <c r="FBU455" s="330"/>
      <c r="FBV455" s="330"/>
      <c r="FBW455" s="330"/>
      <c r="FBX455" s="330"/>
      <c r="FBY455" s="330"/>
      <c r="FBZ455" s="330"/>
      <c r="FCA455" s="330"/>
      <c r="FCB455" s="330"/>
      <c r="FCC455" s="330"/>
      <c r="FCD455" s="330"/>
      <c r="FCE455" s="330"/>
      <c r="FCF455" s="330"/>
      <c r="FCG455" s="330"/>
      <c r="FCH455" s="330"/>
      <c r="FCI455" s="330"/>
      <c r="FCJ455" s="330"/>
      <c r="FCK455" s="330"/>
      <c r="FCL455" s="330"/>
      <c r="FCM455" s="330"/>
      <c r="FCN455" s="330"/>
      <c r="FCO455" s="330"/>
      <c r="FCP455" s="330"/>
      <c r="FCQ455" s="330"/>
      <c r="FCR455" s="330"/>
      <c r="FCS455" s="330"/>
      <c r="FCT455" s="330"/>
      <c r="FCU455" s="330"/>
      <c r="FCV455" s="330"/>
      <c r="FCW455" s="330"/>
      <c r="FCX455" s="330"/>
      <c r="FCY455" s="330"/>
      <c r="FCZ455" s="330"/>
      <c r="FDA455" s="330"/>
      <c r="FDB455" s="330"/>
      <c r="FDC455" s="330"/>
      <c r="FDD455" s="330"/>
      <c r="FDE455" s="330"/>
      <c r="FDF455" s="330"/>
      <c r="FDG455" s="330"/>
      <c r="FDH455" s="330"/>
      <c r="FDI455" s="330"/>
      <c r="FDJ455" s="330"/>
      <c r="FDK455" s="330"/>
      <c r="FDL455" s="330"/>
      <c r="FDM455" s="330"/>
      <c r="FDN455" s="330"/>
      <c r="FDO455" s="330"/>
      <c r="FDP455" s="330"/>
      <c r="FDQ455" s="330"/>
      <c r="FDR455" s="330"/>
      <c r="FDS455" s="330"/>
      <c r="FDT455" s="330"/>
      <c r="FDU455" s="330"/>
      <c r="FDV455" s="330"/>
      <c r="FDW455" s="330"/>
      <c r="FDX455" s="330"/>
      <c r="FDY455" s="330"/>
      <c r="FDZ455" s="330"/>
      <c r="FEA455" s="330"/>
      <c r="FEB455" s="330"/>
      <c r="FEC455" s="330"/>
      <c r="FED455" s="330"/>
      <c r="FEE455" s="330"/>
      <c r="FEF455" s="330"/>
      <c r="FEG455" s="330"/>
      <c r="FEH455" s="330"/>
      <c r="FEI455" s="330"/>
      <c r="FEJ455" s="330"/>
      <c r="FEK455" s="330"/>
      <c r="FEL455" s="330"/>
      <c r="FEM455" s="330"/>
      <c r="FEN455" s="330"/>
      <c r="FEO455" s="330"/>
      <c r="FEP455" s="330"/>
      <c r="FEQ455" s="330"/>
      <c r="FER455" s="330"/>
      <c r="FES455" s="330"/>
      <c r="FET455" s="330"/>
      <c r="FEU455" s="330"/>
      <c r="FEV455" s="330"/>
      <c r="FEW455" s="330"/>
      <c r="FEX455" s="330"/>
      <c r="FEY455" s="330"/>
      <c r="FEZ455" s="330"/>
      <c r="FFA455" s="330"/>
      <c r="FFB455" s="330"/>
      <c r="FFC455" s="330"/>
      <c r="FFD455" s="330"/>
      <c r="FFE455" s="330"/>
      <c r="FFF455" s="330"/>
      <c r="FFG455" s="330"/>
      <c r="FFH455" s="330"/>
      <c r="FFI455" s="330"/>
      <c r="FFJ455" s="330"/>
      <c r="FFK455" s="330"/>
      <c r="FFL455" s="330"/>
      <c r="FFM455" s="330"/>
      <c r="FFN455" s="330"/>
      <c r="FFO455" s="330"/>
      <c r="FFP455" s="330"/>
      <c r="FFQ455" s="330"/>
      <c r="FFR455" s="330"/>
      <c r="FFS455" s="330"/>
      <c r="FFT455" s="330"/>
      <c r="FFU455" s="330"/>
      <c r="FFV455" s="330"/>
      <c r="FFW455" s="330"/>
      <c r="FFX455" s="330"/>
      <c r="FFY455" s="330"/>
      <c r="FFZ455" s="330"/>
      <c r="FGA455" s="330"/>
      <c r="FGB455" s="330"/>
      <c r="FGC455" s="330"/>
      <c r="FGD455" s="330"/>
      <c r="FGE455" s="330"/>
      <c r="FGF455" s="330"/>
      <c r="FGG455" s="330"/>
      <c r="FGH455" s="330"/>
      <c r="FGI455" s="330"/>
      <c r="FGJ455" s="330"/>
      <c r="FGK455" s="330"/>
      <c r="FGL455" s="330"/>
      <c r="FGM455" s="330"/>
      <c r="FGN455" s="330"/>
      <c r="FGO455" s="330"/>
      <c r="FGP455" s="330"/>
      <c r="FGQ455" s="330"/>
      <c r="FGR455" s="330"/>
      <c r="FGS455" s="330"/>
      <c r="FGT455" s="330"/>
      <c r="FGU455" s="330"/>
      <c r="FGV455" s="330"/>
      <c r="FGW455" s="330"/>
      <c r="FGX455" s="330"/>
      <c r="FGY455" s="330"/>
      <c r="FGZ455" s="330"/>
      <c r="FHA455" s="330"/>
      <c r="FHB455" s="330"/>
      <c r="FHC455" s="330"/>
      <c r="FHD455" s="330"/>
      <c r="FHE455" s="330"/>
      <c r="FHF455" s="330"/>
      <c r="FHG455" s="330"/>
      <c r="FHH455" s="330"/>
      <c r="FHI455" s="330"/>
      <c r="FHJ455" s="330"/>
      <c r="FHK455" s="330"/>
      <c r="FHL455" s="330"/>
      <c r="FHM455" s="330"/>
      <c r="FHN455" s="330"/>
      <c r="FHO455" s="330"/>
      <c r="FHP455" s="330"/>
      <c r="FHQ455" s="330"/>
      <c r="FHR455" s="330"/>
      <c r="FHS455" s="330"/>
      <c r="FHT455" s="330"/>
      <c r="FHU455" s="330"/>
      <c r="FHV455" s="330"/>
      <c r="FHW455" s="330"/>
      <c r="FHX455" s="330"/>
      <c r="FHY455" s="330"/>
      <c r="FHZ455" s="330"/>
      <c r="FIA455" s="330"/>
      <c r="FIB455" s="330"/>
      <c r="FIC455" s="330"/>
      <c r="FID455" s="330"/>
      <c r="FIE455" s="330"/>
      <c r="FIF455" s="330"/>
      <c r="FIG455" s="330"/>
      <c r="FIH455" s="330"/>
      <c r="FII455" s="330"/>
      <c r="FIJ455" s="330"/>
      <c r="FIK455" s="330"/>
      <c r="FIL455" s="330"/>
      <c r="FIM455" s="330"/>
      <c r="FIN455" s="330"/>
      <c r="FIO455" s="330"/>
      <c r="FIP455" s="330"/>
      <c r="FIQ455" s="330"/>
      <c r="FIR455" s="330"/>
      <c r="FIS455" s="330"/>
      <c r="FIT455" s="330"/>
      <c r="FIU455" s="330"/>
      <c r="FIV455" s="330"/>
      <c r="FIW455" s="330"/>
      <c r="FIX455" s="330"/>
      <c r="FIY455" s="330"/>
      <c r="FIZ455" s="330"/>
      <c r="FJA455" s="330"/>
      <c r="FJB455" s="330"/>
      <c r="FJC455" s="330"/>
      <c r="FJD455" s="330"/>
      <c r="FJE455" s="330"/>
      <c r="FJF455" s="330"/>
      <c r="FJG455" s="330"/>
      <c r="FJH455" s="330"/>
      <c r="FJI455" s="330"/>
      <c r="FJJ455" s="330"/>
      <c r="FJK455" s="330"/>
      <c r="FJL455" s="330"/>
      <c r="FJM455" s="330"/>
      <c r="FJN455" s="330"/>
      <c r="FJO455" s="330"/>
      <c r="FJP455" s="330"/>
      <c r="FJQ455" s="330"/>
      <c r="FJR455" s="330"/>
      <c r="FJS455" s="330"/>
      <c r="FJT455" s="330"/>
      <c r="FJU455" s="330"/>
      <c r="FJV455" s="330"/>
      <c r="FJW455" s="330"/>
      <c r="FJX455" s="330"/>
      <c r="FJY455" s="330"/>
      <c r="FJZ455" s="330"/>
      <c r="FKA455" s="330"/>
      <c r="FKB455" s="330"/>
      <c r="FKC455" s="330"/>
      <c r="FKD455" s="330"/>
      <c r="FKE455" s="330"/>
      <c r="FKF455" s="330"/>
      <c r="FKG455" s="330"/>
      <c r="FKH455" s="330"/>
      <c r="FKI455" s="330"/>
      <c r="FKJ455" s="330"/>
      <c r="FKK455" s="330"/>
      <c r="FKL455" s="330"/>
      <c r="FKM455" s="330"/>
      <c r="FKN455" s="330"/>
      <c r="FKO455" s="330"/>
      <c r="FKP455" s="330"/>
      <c r="FKQ455" s="330"/>
      <c r="FKR455" s="330"/>
      <c r="FKS455" s="330"/>
      <c r="FKT455" s="330"/>
      <c r="FKU455" s="330"/>
      <c r="FKV455" s="330"/>
      <c r="FKW455" s="330"/>
      <c r="FKX455" s="330"/>
      <c r="FKY455" s="330"/>
      <c r="FKZ455" s="330"/>
      <c r="FLA455" s="330"/>
      <c r="FLB455" s="330"/>
      <c r="FLC455" s="330"/>
      <c r="FLD455" s="330"/>
      <c r="FLE455" s="330"/>
      <c r="FLF455" s="330"/>
      <c r="FLG455" s="330"/>
      <c r="FLH455" s="330"/>
      <c r="FLI455" s="330"/>
      <c r="FLJ455" s="330"/>
      <c r="FLK455" s="330"/>
      <c r="FLL455" s="330"/>
      <c r="FLM455" s="330"/>
      <c r="FLN455" s="330"/>
      <c r="FLO455" s="330"/>
      <c r="FLP455" s="330"/>
      <c r="FLQ455" s="330"/>
      <c r="FLR455" s="330"/>
      <c r="FLS455" s="330"/>
      <c r="FLT455" s="330"/>
      <c r="FLU455" s="330"/>
      <c r="FLV455" s="330"/>
      <c r="FLW455" s="330"/>
      <c r="FLX455" s="330"/>
      <c r="FLY455" s="330"/>
      <c r="FLZ455" s="330"/>
      <c r="FMA455" s="330"/>
      <c r="FMB455" s="330"/>
      <c r="FMC455" s="330"/>
      <c r="FMD455" s="330"/>
      <c r="FME455" s="330"/>
      <c r="FMF455" s="330"/>
      <c r="FMG455" s="330"/>
      <c r="FMH455" s="330"/>
      <c r="FMI455" s="330"/>
      <c r="FMJ455" s="330"/>
      <c r="FMK455" s="330"/>
      <c r="FML455" s="330"/>
      <c r="FMM455" s="330"/>
      <c r="FMN455" s="330"/>
      <c r="FMO455" s="330"/>
      <c r="FMP455" s="330"/>
      <c r="FMQ455" s="330"/>
      <c r="FMR455" s="330"/>
      <c r="FMS455" s="330"/>
      <c r="FMT455" s="330"/>
      <c r="FMU455" s="330"/>
      <c r="FMV455" s="330"/>
      <c r="FMW455" s="330"/>
      <c r="FMX455" s="330"/>
      <c r="FMY455" s="330"/>
      <c r="FMZ455" s="330"/>
      <c r="FNA455" s="330"/>
      <c r="FNB455" s="330"/>
      <c r="FNC455" s="330"/>
      <c r="FND455" s="330"/>
      <c r="FNE455" s="330"/>
      <c r="FNF455" s="330"/>
      <c r="FNG455" s="330"/>
      <c r="FNH455" s="330"/>
      <c r="FNI455" s="330"/>
      <c r="FNJ455" s="330"/>
      <c r="FNK455" s="330"/>
      <c r="FNL455" s="330"/>
      <c r="FNM455" s="330"/>
      <c r="FNN455" s="330"/>
      <c r="FNO455" s="330"/>
      <c r="FNP455" s="330"/>
      <c r="FNQ455" s="330"/>
      <c r="FNR455" s="330"/>
      <c r="FNS455" s="330"/>
      <c r="FNT455" s="330"/>
      <c r="FNU455" s="330"/>
      <c r="FNV455" s="330"/>
      <c r="FNW455" s="330"/>
      <c r="FNX455" s="330"/>
      <c r="FNY455" s="330"/>
      <c r="FNZ455" s="330"/>
      <c r="FOA455" s="330"/>
      <c r="FOB455" s="330"/>
      <c r="FOC455" s="330"/>
      <c r="FOD455" s="330"/>
      <c r="FOE455" s="330"/>
      <c r="FOF455" s="330"/>
      <c r="FOG455" s="330"/>
      <c r="FOH455" s="330"/>
      <c r="FOI455" s="330"/>
      <c r="FOJ455" s="330"/>
      <c r="FOK455" s="330"/>
      <c r="FOL455" s="330"/>
      <c r="FOM455" s="330"/>
      <c r="FON455" s="330"/>
      <c r="FOO455" s="330"/>
      <c r="FOP455" s="330"/>
      <c r="FOQ455" s="330"/>
      <c r="FOR455" s="330"/>
      <c r="FOS455" s="330"/>
      <c r="FOT455" s="330"/>
      <c r="FOU455" s="330"/>
      <c r="FOV455" s="330"/>
      <c r="FOW455" s="330"/>
      <c r="FOX455" s="330"/>
      <c r="FOY455" s="330"/>
      <c r="FOZ455" s="330"/>
      <c r="FPA455" s="330"/>
      <c r="FPB455" s="330"/>
      <c r="FPC455" s="330"/>
      <c r="FPD455" s="330"/>
      <c r="FPE455" s="330"/>
      <c r="FPF455" s="330"/>
      <c r="FPG455" s="330"/>
      <c r="FPH455" s="330"/>
      <c r="FPI455" s="330"/>
      <c r="FPJ455" s="330"/>
      <c r="FPK455" s="330"/>
      <c r="FPL455" s="330"/>
      <c r="FPM455" s="330"/>
      <c r="FPN455" s="330"/>
      <c r="FPO455" s="330"/>
      <c r="FPP455" s="330"/>
      <c r="FPQ455" s="330"/>
      <c r="FPR455" s="330"/>
      <c r="FPS455" s="330"/>
      <c r="FPT455" s="330"/>
      <c r="FPU455" s="330"/>
      <c r="FPV455" s="330"/>
      <c r="FPW455" s="330"/>
      <c r="FPX455" s="330"/>
      <c r="FPY455" s="330"/>
      <c r="FPZ455" s="330"/>
      <c r="FQA455" s="330"/>
      <c r="FQB455" s="330"/>
      <c r="FQC455" s="330"/>
      <c r="FQD455" s="330"/>
      <c r="FQE455" s="330"/>
      <c r="FQF455" s="330"/>
      <c r="FQG455" s="330"/>
      <c r="FQH455" s="330"/>
      <c r="FQI455" s="330"/>
      <c r="FQJ455" s="330"/>
      <c r="FQK455" s="330"/>
      <c r="FQL455" s="330"/>
      <c r="FQM455" s="330"/>
      <c r="FQN455" s="330"/>
      <c r="FQO455" s="330"/>
      <c r="FQP455" s="330"/>
      <c r="FQQ455" s="330"/>
      <c r="FQR455" s="330"/>
      <c r="FQS455" s="330"/>
      <c r="FQT455" s="330"/>
      <c r="FQU455" s="330"/>
      <c r="FQV455" s="330"/>
      <c r="FQW455" s="330"/>
      <c r="FQX455" s="330"/>
      <c r="FQY455" s="330"/>
      <c r="FQZ455" s="330"/>
      <c r="FRA455" s="330"/>
      <c r="FRB455" s="330"/>
      <c r="FRC455" s="330"/>
      <c r="FRD455" s="330"/>
      <c r="FRE455" s="330"/>
      <c r="FRF455" s="330"/>
      <c r="FRG455" s="330"/>
      <c r="FRH455" s="330"/>
      <c r="FRI455" s="330"/>
      <c r="FRJ455" s="330"/>
      <c r="FRK455" s="330"/>
      <c r="FRL455" s="330"/>
      <c r="FRM455" s="330"/>
      <c r="FRN455" s="330"/>
      <c r="FRO455" s="330"/>
      <c r="FRP455" s="330"/>
      <c r="FRQ455" s="330"/>
      <c r="FRR455" s="330"/>
      <c r="FRS455" s="330"/>
      <c r="FRT455" s="330"/>
      <c r="FRU455" s="330"/>
      <c r="FRV455" s="330"/>
      <c r="FRW455" s="330"/>
      <c r="FRX455" s="330"/>
      <c r="FRY455" s="330"/>
      <c r="FRZ455" s="330"/>
      <c r="FSA455" s="330"/>
      <c r="FSB455" s="330"/>
      <c r="FSC455" s="330"/>
      <c r="FSD455" s="330"/>
      <c r="FSE455" s="330"/>
      <c r="FSF455" s="330"/>
      <c r="FSG455" s="330"/>
      <c r="FSH455" s="330"/>
      <c r="FSI455" s="330"/>
      <c r="FSJ455" s="330"/>
      <c r="FSK455" s="330"/>
      <c r="FSL455" s="330"/>
      <c r="FSM455" s="330"/>
      <c r="FSN455" s="330"/>
      <c r="FSO455" s="330"/>
      <c r="FSP455" s="330"/>
      <c r="FSQ455" s="330"/>
      <c r="FSR455" s="330"/>
      <c r="FSS455" s="330"/>
      <c r="FST455" s="330"/>
      <c r="FSU455" s="330"/>
      <c r="FSV455" s="330"/>
      <c r="FSW455" s="330"/>
      <c r="FSX455" s="330"/>
      <c r="FSY455" s="330"/>
      <c r="FSZ455" s="330"/>
      <c r="FTA455" s="330"/>
      <c r="FTB455" s="330"/>
      <c r="FTC455" s="330"/>
      <c r="FTD455" s="330"/>
      <c r="FTE455" s="330"/>
      <c r="FTF455" s="330"/>
      <c r="FTG455" s="330"/>
      <c r="FTH455" s="330"/>
      <c r="FTI455" s="330"/>
      <c r="FTJ455" s="330"/>
      <c r="FTK455" s="330"/>
      <c r="FTL455" s="330"/>
      <c r="FTM455" s="330"/>
      <c r="FTN455" s="330"/>
      <c r="FTO455" s="330"/>
      <c r="FTP455" s="330"/>
      <c r="FTQ455" s="330"/>
      <c r="FTR455" s="330"/>
      <c r="FTS455" s="330"/>
      <c r="FTT455" s="330"/>
      <c r="FTU455" s="330"/>
      <c r="FTV455" s="330"/>
      <c r="FTW455" s="330"/>
      <c r="FTX455" s="330"/>
      <c r="FTY455" s="330"/>
      <c r="FTZ455" s="330"/>
      <c r="FUA455" s="330"/>
      <c r="FUB455" s="330"/>
      <c r="FUC455" s="330"/>
      <c r="FUD455" s="330"/>
      <c r="FUE455" s="330"/>
      <c r="FUF455" s="330"/>
      <c r="FUG455" s="330"/>
      <c r="FUH455" s="330"/>
      <c r="FUI455" s="330"/>
      <c r="FUJ455" s="330"/>
      <c r="FUK455" s="330"/>
      <c r="FUL455" s="330"/>
      <c r="FUM455" s="330"/>
      <c r="FUN455" s="330"/>
      <c r="FUO455" s="330"/>
      <c r="FUP455" s="330"/>
      <c r="FUQ455" s="330"/>
      <c r="FUR455" s="330"/>
      <c r="FUS455" s="330"/>
      <c r="FUT455" s="330"/>
      <c r="FUU455" s="330"/>
      <c r="FUV455" s="330"/>
      <c r="FUW455" s="330"/>
      <c r="FUX455" s="330"/>
      <c r="FUY455" s="330"/>
      <c r="FUZ455" s="330"/>
      <c r="FVA455" s="330"/>
      <c r="FVB455" s="330"/>
      <c r="FVC455" s="330"/>
      <c r="FVD455" s="330"/>
      <c r="FVE455" s="330"/>
      <c r="FVF455" s="330"/>
      <c r="FVG455" s="330"/>
      <c r="FVH455" s="330"/>
      <c r="FVI455" s="330"/>
      <c r="FVJ455" s="330"/>
      <c r="FVK455" s="330"/>
      <c r="FVL455" s="330"/>
      <c r="FVM455" s="330"/>
      <c r="FVN455" s="330"/>
      <c r="FVO455" s="330"/>
      <c r="FVP455" s="330"/>
      <c r="FVQ455" s="330"/>
      <c r="FVR455" s="330"/>
      <c r="FVS455" s="330"/>
      <c r="FVT455" s="330"/>
      <c r="FVU455" s="330"/>
      <c r="FVV455" s="330"/>
      <c r="FVW455" s="330"/>
      <c r="FVX455" s="330"/>
      <c r="FVY455" s="330"/>
      <c r="FVZ455" s="330"/>
      <c r="FWA455" s="330"/>
      <c r="FWB455" s="330"/>
      <c r="FWC455" s="330"/>
      <c r="FWD455" s="330"/>
      <c r="FWE455" s="330"/>
      <c r="FWF455" s="330"/>
      <c r="FWG455" s="330"/>
      <c r="FWH455" s="330"/>
      <c r="FWI455" s="330"/>
      <c r="FWJ455" s="330"/>
      <c r="FWK455" s="330"/>
      <c r="FWL455" s="330"/>
      <c r="FWM455" s="330"/>
      <c r="FWN455" s="330"/>
      <c r="FWO455" s="330"/>
      <c r="FWP455" s="330"/>
      <c r="FWQ455" s="330"/>
      <c r="FWR455" s="330"/>
      <c r="FWS455" s="330"/>
      <c r="FWT455" s="330"/>
      <c r="FWU455" s="330"/>
      <c r="FWV455" s="330"/>
      <c r="FWW455" s="330"/>
      <c r="FWX455" s="330"/>
      <c r="FWY455" s="330"/>
      <c r="FWZ455" s="330"/>
      <c r="FXA455" s="330"/>
      <c r="FXB455" s="330"/>
      <c r="FXC455" s="330"/>
      <c r="FXD455" s="330"/>
      <c r="FXE455" s="330"/>
      <c r="FXF455" s="330"/>
      <c r="FXG455" s="330"/>
      <c r="FXH455" s="330"/>
      <c r="FXI455" s="330"/>
      <c r="FXJ455" s="330"/>
      <c r="FXK455" s="330"/>
      <c r="FXL455" s="330"/>
      <c r="FXM455" s="330"/>
      <c r="FXN455" s="330"/>
      <c r="FXO455" s="330"/>
      <c r="FXP455" s="330"/>
      <c r="FXQ455" s="330"/>
      <c r="FXR455" s="330"/>
      <c r="FXS455" s="330"/>
      <c r="FXT455" s="330"/>
      <c r="FXU455" s="330"/>
      <c r="FXV455" s="330"/>
      <c r="FXW455" s="330"/>
      <c r="FXX455" s="330"/>
      <c r="FXY455" s="330"/>
      <c r="FXZ455" s="330"/>
      <c r="FYA455" s="330"/>
      <c r="FYB455" s="330"/>
      <c r="FYC455" s="330"/>
      <c r="FYD455" s="330"/>
      <c r="FYE455" s="330"/>
      <c r="FYF455" s="330"/>
      <c r="FYG455" s="330"/>
      <c r="FYH455" s="330"/>
      <c r="FYI455" s="330"/>
      <c r="FYJ455" s="330"/>
      <c r="FYK455" s="330"/>
      <c r="FYL455" s="330"/>
      <c r="FYM455" s="330"/>
      <c r="FYN455" s="330"/>
      <c r="FYO455" s="330"/>
      <c r="FYP455" s="330"/>
      <c r="FYQ455" s="330"/>
      <c r="FYR455" s="330"/>
      <c r="FYS455" s="330"/>
      <c r="FYT455" s="330"/>
      <c r="FYU455" s="330"/>
      <c r="FYV455" s="330"/>
      <c r="FYW455" s="330"/>
      <c r="FYX455" s="330"/>
      <c r="FYY455" s="330"/>
      <c r="FYZ455" s="330"/>
      <c r="FZA455" s="330"/>
      <c r="FZB455" s="330"/>
      <c r="FZC455" s="330"/>
      <c r="FZD455" s="330"/>
      <c r="FZE455" s="330"/>
      <c r="FZF455" s="330"/>
      <c r="FZG455" s="330"/>
      <c r="FZH455" s="330"/>
      <c r="FZI455" s="330"/>
      <c r="FZJ455" s="330"/>
      <c r="FZK455" s="330"/>
      <c r="FZL455" s="330"/>
      <c r="FZM455" s="330"/>
      <c r="FZN455" s="330"/>
      <c r="FZO455" s="330"/>
      <c r="FZP455" s="330"/>
      <c r="FZQ455" s="330"/>
      <c r="FZR455" s="330"/>
      <c r="FZS455" s="330"/>
      <c r="FZT455" s="330"/>
      <c r="FZU455" s="330"/>
      <c r="FZV455" s="330"/>
      <c r="FZW455" s="330"/>
      <c r="FZX455" s="330"/>
      <c r="FZY455" s="330"/>
      <c r="FZZ455" s="330"/>
      <c r="GAA455" s="330"/>
      <c r="GAB455" s="330"/>
      <c r="GAC455" s="330"/>
      <c r="GAD455" s="330"/>
      <c r="GAE455" s="330"/>
      <c r="GAF455" s="330"/>
      <c r="GAG455" s="330"/>
      <c r="GAH455" s="330"/>
      <c r="GAI455" s="330"/>
      <c r="GAJ455" s="330"/>
      <c r="GAK455" s="330"/>
      <c r="GAL455" s="330"/>
      <c r="GAM455" s="330"/>
      <c r="GAN455" s="330"/>
      <c r="GAO455" s="330"/>
      <c r="GAP455" s="330"/>
      <c r="GAQ455" s="330"/>
      <c r="GAR455" s="330"/>
      <c r="GAS455" s="330"/>
      <c r="GAT455" s="330"/>
      <c r="GAU455" s="330"/>
      <c r="GAV455" s="330"/>
      <c r="GAW455" s="330"/>
      <c r="GAX455" s="330"/>
      <c r="GAY455" s="330"/>
      <c r="GAZ455" s="330"/>
      <c r="GBA455" s="330"/>
      <c r="GBB455" s="330"/>
      <c r="GBC455" s="330"/>
      <c r="GBD455" s="330"/>
      <c r="GBE455" s="330"/>
      <c r="GBF455" s="330"/>
      <c r="GBG455" s="330"/>
      <c r="GBH455" s="330"/>
      <c r="GBI455" s="330"/>
      <c r="GBJ455" s="330"/>
      <c r="GBK455" s="330"/>
      <c r="GBL455" s="330"/>
      <c r="GBM455" s="330"/>
      <c r="GBN455" s="330"/>
      <c r="GBO455" s="330"/>
      <c r="GBP455" s="330"/>
      <c r="GBQ455" s="330"/>
      <c r="GBR455" s="330"/>
      <c r="GBS455" s="330"/>
      <c r="GBT455" s="330"/>
      <c r="GBU455" s="330"/>
      <c r="GBV455" s="330"/>
      <c r="GBW455" s="330"/>
      <c r="GBX455" s="330"/>
      <c r="GBY455" s="330"/>
      <c r="GBZ455" s="330"/>
      <c r="GCA455" s="330"/>
      <c r="GCB455" s="330"/>
      <c r="GCC455" s="330"/>
      <c r="GCD455" s="330"/>
      <c r="GCE455" s="330"/>
      <c r="GCF455" s="330"/>
      <c r="GCG455" s="330"/>
      <c r="GCH455" s="330"/>
      <c r="GCI455" s="330"/>
      <c r="GCJ455" s="330"/>
      <c r="GCK455" s="330"/>
      <c r="GCL455" s="330"/>
      <c r="GCM455" s="330"/>
      <c r="GCN455" s="330"/>
      <c r="GCO455" s="330"/>
      <c r="GCP455" s="330"/>
      <c r="GCQ455" s="330"/>
      <c r="GCR455" s="330"/>
      <c r="GCS455" s="330"/>
      <c r="GCT455" s="330"/>
      <c r="GCU455" s="330"/>
      <c r="GCV455" s="330"/>
      <c r="GCW455" s="330"/>
      <c r="GCX455" s="330"/>
      <c r="GCY455" s="330"/>
      <c r="GCZ455" s="330"/>
      <c r="GDA455" s="330"/>
      <c r="GDB455" s="330"/>
      <c r="GDC455" s="330"/>
      <c r="GDD455" s="330"/>
      <c r="GDE455" s="330"/>
      <c r="GDF455" s="330"/>
      <c r="GDG455" s="330"/>
      <c r="GDH455" s="330"/>
      <c r="GDI455" s="330"/>
      <c r="GDJ455" s="330"/>
      <c r="GDK455" s="330"/>
      <c r="GDL455" s="330"/>
      <c r="GDM455" s="330"/>
      <c r="GDN455" s="330"/>
      <c r="GDO455" s="330"/>
      <c r="GDP455" s="330"/>
      <c r="GDQ455" s="330"/>
      <c r="GDR455" s="330"/>
      <c r="GDS455" s="330"/>
      <c r="GDT455" s="330"/>
      <c r="GDU455" s="330"/>
      <c r="GDV455" s="330"/>
      <c r="GDW455" s="330"/>
      <c r="GDX455" s="330"/>
      <c r="GDY455" s="330"/>
      <c r="GDZ455" s="330"/>
      <c r="GEA455" s="330"/>
      <c r="GEB455" s="330"/>
      <c r="GEC455" s="330"/>
      <c r="GED455" s="330"/>
      <c r="GEE455" s="330"/>
      <c r="GEF455" s="330"/>
      <c r="GEG455" s="330"/>
      <c r="GEH455" s="330"/>
      <c r="GEI455" s="330"/>
      <c r="GEJ455" s="330"/>
      <c r="GEK455" s="330"/>
      <c r="GEL455" s="330"/>
      <c r="GEM455" s="330"/>
      <c r="GEN455" s="330"/>
      <c r="GEO455" s="330"/>
      <c r="GEP455" s="330"/>
      <c r="GEQ455" s="330"/>
      <c r="GER455" s="330"/>
      <c r="GES455" s="330"/>
      <c r="GET455" s="330"/>
      <c r="GEU455" s="330"/>
      <c r="GEV455" s="330"/>
      <c r="GEW455" s="330"/>
      <c r="GEX455" s="330"/>
      <c r="GEY455" s="330"/>
      <c r="GEZ455" s="330"/>
      <c r="GFA455" s="330"/>
      <c r="GFB455" s="330"/>
      <c r="GFC455" s="330"/>
      <c r="GFD455" s="330"/>
      <c r="GFE455" s="330"/>
      <c r="GFF455" s="330"/>
      <c r="GFG455" s="330"/>
      <c r="GFH455" s="330"/>
      <c r="GFI455" s="330"/>
      <c r="GFJ455" s="330"/>
      <c r="GFK455" s="330"/>
      <c r="GFL455" s="330"/>
      <c r="GFM455" s="330"/>
      <c r="GFN455" s="330"/>
      <c r="GFO455" s="330"/>
      <c r="GFP455" s="330"/>
      <c r="GFQ455" s="330"/>
      <c r="GFR455" s="330"/>
      <c r="GFS455" s="330"/>
      <c r="GFT455" s="330"/>
      <c r="GFU455" s="330"/>
      <c r="GFV455" s="330"/>
      <c r="GFW455" s="330"/>
      <c r="GFX455" s="330"/>
      <c r="GFY455" s="330"/>
      <c r="GFZ455" s="330"/>
      <c r="GGA455" s="330"/>
      <c r="GGB455" s="330"/>
      <c r="GGC455" s="330"/>
      <c r="GGD455" s="330"/>
      <c r="GGE455" s="330"/>
      <c r="GGF455" s="330"/>
      <c r="GGG455" s="330"/>
      <c r="GGH455" s="330"/>
      <c r="GGI455" s="330"/>
      <c r="GGJ455" s="330"/>
      <c r="GGK455" s="330"/>
      <c r="GGL455" s="330"/>
      <c r="GGM455" s="330"/>
      <c r="GGN455" s="330"/>
      <c r="GGO455" s="330"/>
      <c r="GGP455" s="330"/>
      <c r="GGQ455" s="330"/>
      <c r="GGR455" s="330"/>
      <c r="GGS455" s="330"/>
      <c r="GGT455" s="330"/>
      <c r="GGU455" s="330"/>
      <c r="GGV455" s="330"/>
      <c r="GGW455" s="330"/>
      <c r="GGX455" s="330"/>
      <c r="GGY455" s="330"/>
      <c r="GGZ455" s="330"/>
      <c r="GHA455" s="330"/>
      <c r="GHB455" s="330"/>
      <c r="GHC455" s="330"/>
      <c r="GHD455" s="330"/>
      <c r="GHE455" s="330"/>
      <c r="GHF455" s="330"/>
      <c r="GHG455" s="330"/>
      <c r="GHH455" s="330"/>
      <c r="GHI455" s="330"/>
      <c r="GHJ455" s="330"/>
      <c r="GHK455" s="330"/>
      <c r="GHL455" s="330"/>
      <c r="GHM455" s="330"/>
      <c r="GHN455" s="330"/>
      <c r="GHO455" s="330"/>
      <c r="GHP455" s="330"/>
      <c r="GHQ455" s="330"/>
      <c r="GHR455" s="330"/>
      <c r="GHS455" s="330"/>
      <c r="GHT455" s="330"/>
      <c r="GHU455" s="330"/>
      <c r="GHV455" s="330"/>
      <c r="GHW455" s="330"/>
      <c r="GHX455" s="330"/>
      <c r="GHY455" s="330"/>
      <c r="GHZ455" s="330"/>
      <c r="GIA455" s="330"/>
      <c r="GIB455" s="330"/>
      <c r="GIC455" s="330"/>
      <c r="GID455" s="330"/>
      <c r="GIE455" s="330"/>
      <c r="GIF455" s="330"/>
      <c r="GIG455" s="330"/>
      <c r="GIH455" s="330"/>
      <c r="GII455" s="330"/>
      <c r="GIJ455" s="330"/>
      <c r="GIK455" s="330"/>
      <c r="GIL455" s="330"/>
      <c r="GIM455" s="330"/>
      <c r="GIN455" s="330"/>
      <c r="GIO455" s="330"/>
      <c r="GIP455" s="330"/>
      <c r="GIQ455" s="330"/>
      <c r="GIR455" s="330"/>
      <c r="GIS455" s="330"/>
      <c r="GIT455" s="330"/>
      <c r="GIU455" s="330"/>
      <c r="GIV455" s="330"/>
      <c r="GIW455" s="330"/>
      <c r="GIX455" s="330"/>
      <c r="GIY455" s="330"/>
      <c r="GIZ455" s="330"/>
      <c r="GJA455" s="330"/>
      <c r="GJB455" s="330"/>
      <c r="GJC455" s="330"/>
      <c r="GJD455" s="330"/>
      <c r="GJE455" s="330"/>
      <c r="GJF455" s="330"/>
      <c r="GJG455" s="330"/>
      <c r="GJH455" s="330"/>
      <c r="GJI455" s="330"/>
      <c r="GJJ455" s="330"/>
      <c r="GJK455" s="330"/>
      <c r="GJL455" s="330"/>
      <c r="GJM455" s="330"/>
      <c r="GJN455" s="330"/>
      <c r="GJO455" s="330"/>
      <c r="GJP455" s="330"/>
      <c r="GJQ455" s="330"/>
      <c r="GJR455" s="330"/>
      <c r="GJS455" s="330"/>
      <c r="GJT455" s="330"/>
      <c r="GJU455" s="330"/>
      <c r="GJV455" s="330"/>
      <c r="GJW455" s="330"/>
      <c r="GJX455" s="330"/>
      <c r="GJY455" s="330"/>
      <c r="GJZ455" s="330"/>
      <c r="GKA455" s="330"/>
      <c r="GKB455" s="330"/>
      <c r="GKC455" s="330"/>
      <c r="GKD455" s="330"/>
      <c r="GKE455" s="330"/>
      <c r="GKF455" s="330"/>
      <c r="GKG455" s="330"/>
      <c r="GKH455" s="330"/>
      <c r="GKI455" s="330"/>
      <c r="GKJ455" s="330"/>
      <c r="GKK455" s="330"/>
      <c r="GKL455" s="330"/>
      <c r="GKM455" s="330"/>
      <c r="GKN455" s="330"/>
      <c r="GKO455" s="330"/>
      <c r="GKP455" s="330"/>
      <c r="GKQ455" s="330"/>
      <c r="GKR455" s="330"/>
      <c r="GKS455" s="330"/>
      <c r="GKT455" s="330"/>
      <c r="GKU455" s="330"/>
      <c r="GKV455" s="330"/>
      <c r="GKW455" s="330"/>
      <c r="GKX455" s="330"/>
      <c r="GKY455" s="330"/>
      <c r="GKZ455" s="330"/>
      <c r="GLA455" s="330"/>
      <c r="GLB455" s="330"/>
      <c r="GLC455" s="330"/>
      <c r="GLD455" s="330"/>
      <c r="GLE455" s="330"/>
      <c r="GLF455" s="330"/>
      <c r="GLG455" s="330"/>
      <c r="GLH455" s="330"/>
      <c r="GLI455" s="330"/>
      <c r="GLJ455" s="330"/>
      <c r="GLK455" s="330"/>
      <c r="GLL455" s="330"/>
      <c r="GLM455" s="330"/>
      <c r="GLN455" s="330"/>
      <c r="GLO455" s="330"/>
      <c r="GLP455" s="330"/>
      <c r="GLQ455" s="330"/>
      <c r="GLR455" s="330"/>
      <c r="GLS455" s="330"/>
      <c r="GLT455" s="330"/>
      <c r="GLU455" s="330"/>
      <c r="GLV455" s="330"/>
      <c r="GLW455" s="330"/>
      <c r="GLX455" s="330"/>
      <c r="GLY455" s="330"/>
      <c r="GLZ455" s="330"/>
      <c r="GMA455" s="330"/>
      <c r="GMB455" s="330"/>
      <c r="GMC455" s="330"/>
      <c r="GMD455" s="330"/>
      <c r="GME455" s="330"/>
      <c r="GMF455" s="330"/>
      <c r="GMG455" s="330"/>
      <c r="GMH455" s="330"/>
      <c r="GMI455" s="330"/>
      <c r="GMJ455" s="330"/>
      <c r="GMK455" s="330"/>
      <c r="GML455" s="330"/>
      <c r="GMM455" s="330"/>
      <c r="GMN455" s="330"/>
      <c r="GMO455" s="330"/>
      <c r="GMP455" s="330"/>
      <c r="GMQ455" s="330"/>
      <c r="GMR455" s="330"/>
      <c r="GMS455" s="330"/>
      <c r="GMT455" s="330"/>
      <c r="GMU455" s="330"/>
      <c r="GMV455" s="330"/>
      <c r="GMW455" s="330"/>
      <c r="GMX455" s="330"/>
      <c r="GMY455" s="330"/>
      <c r="GMZ455" s="330"/>
      <c r="GNA455" s="330"/>
      <c r="GNB455" s="330"/>
      <c r="GNC455" s="330"/>
      <c r="GND455" s="330"/>
      <c r="GNE455" s="330"/>
      <c r="GNF455" s="330"/>
      <c r="GNG455" s="330"/>
      <c r="GNH455" s="330"/>
      <c r="GNI455" s="330"/>
      <c r="GNJ455" s="330"/>
      <c r="GNK455" s="330"/>
      <c r="GNL455" s="330"/>
      <c r="GNM455" s="330"/>
      <c r="GNN455" s="330"/>
      <c r="GNO455" s="330"/>
      <c r="GNP455" s="330"/>
      <c r="GNQ455" s="330"/>
      <c r="GNR455" s="330"/>
      <c r="GNS455" s="330"/>
      <c r="GNT455" s="330"/>
      <c r="GNU455" s="330"/>
      <c r="GNV455" s="330"/>
      <c r="GNW455" s="330"/>
      <c r="GNX455" s="330"/>
      <c r="GNY455" s="330"/>
      <c r="GNZ455" s="330"/>
      <c r="GOA455" s="330"/>
      <c r="GOB455" s="330"/>
      <c r="GOC455" s="330"/>
      <c r="GOD455" s="330"/>
      <c r="GOE455" s="330"/>
      <c r="GOF455" s="330"/>
      <c r="GOG455" s="330"/>
      <c r="GOH455" s="330"/>
      <c r="GOI455" s="330"/>
      <c r="GOJ455" s="330"/>
      <c r="GOK455" s="330"/>
      <c r="GOL455" s="330"/>
      <c r="GOM455" s="330"/>
      <c r="GON455" s="330"/>
      <c r="GOO455" s="330"/>
      <c r="GOP455" s="330"/>
      <c r="GOQ455" s="330"/>
      <c r="GOR455" s="330"/>
      <c r="GOS455" s="330"/>
      <c r="GOT455" s="330"/>
      <c r="GOU455" s="330"/>
      <c r="GOV455" s="330"/>
      <c r="GOW455" s="330"/>
      <c r="GOX455" s="330"/>
      <c r="GOY455" s="330"/>
      <c r="GOZ455" s="330"/>
      <c r="GPA455" s="330"/>
      <c r="GPB455" s="330"/>
      <c r="GPC455" s="330"/>
      <c r="GPD455" s="330"/>
      <c r="GPE455" s="330"/>
      <c r="GPF455" s="330"/>
      <c r="GPG455" s="330"/>
      <c r="GPH455" s="330"/>
      <c r="GPI455" s="330"/>
      <c r="GPJ455" s="330"/>
      <c r="GPK455" s="330"/>
      <c r="GPL455" s="330"/>
      <c r="GPM455" s="330"/>
      <c r="GPN455" s="330"/>
      <c r="GPO455" s="330"/>
      <c r="GPP455" s="330"/>
      <c r="GPQ455" s="330"/>
      <c r="GPR455" s="330"/>
      <c r="GPS455" s="330"/>
      <c r="GPT455" s="330"/>
      <c r="GPU455" s="330"/>
      <c r="GPV455" s="330"/>
      <c r="GPW455" s="330"/>
      <c r="GPX455" s="330"/>
      <c r="GPY455" s="330"/>
      <c r="GPZ455" s="330"/>
      <c r="GQA455" s="330"/>
      <c r="GQB455" s="330"/>
      <c r="GQC455" s="330"/>
      <c r="GQD455" s="330"/>
      <c r="GQE455" s="330"/>
      <c r="GQF455" s="330"/>
      <c r="GQG455" s="330"/>
      <c r="GQH455" s="330"/>
      <c r="GQI455" s="330"/>
      <c r="GQJ455" s="330"/>
      <c r="GQK455" s="330"/>
      <c r="GQL455" s="330"/>
      <c r="GQM455" s="330"/>
      <c r="GQN455" s="330"/>
      <c r="GQO455" s="330"/>
      <c r="GQP455" s="330"/>
      <c r="GQQ455" s="330"/>
      <c r="GQR455" s="330"/>
      <c r="GQS455" s="330"/>
      <c r="GQT455" s="330"/>
      <c r="GQU455" s="330"/>
      <c r="GQV455" s="330"/>
      <c r="GQW455" s="330"/>
      <c r="GQX455" s="330"/>
      <c r="GQY455" s="330"/>
      <c r="GQZ455" s="330"/>
      <c r="GRA455" s="330"/>
      <c r="GRB455" s="330"/>
      <c r="GRC455" s="330"/>
      <c r="GRD455" s="330"/>
      <c r="GRE455" s="330"/>
      <c r="GRF455" s="330"/>
      <c r="GRG455" s="330"/>
      <c r="GRH455" s="330"/>
      <c r="GRI455" s="330"/>
      <c r="GRJ455" s="330"/>
      <c r="GRK455" s="330"/>
      <c r="GRL455" s="330"/>
      <c r="GRM455" s="330"/>
      <c r="GRN455" s="330"/>
      <c r="GRO455" s="330"/>
      <c r="GRP455" s="330"/>
      <c r="GRQ455" s="330"/>
      <c r="GRR455" s="330"/>
      <c r="GRS455" s="330"/>
      <c r="GRT455" s="330"/>
      <c r="GRU455" s="330"/>
      <c r="GRV455" s="330"/>
      <c r="GRW455" s="330"/>
      <c r="GRX455" s="330"/>
      <c r="GRY455" s="330"/>
      <c r="GRZ455" s="330"/>
      <c r="GSA455" s="330"/>
      <c r="GSB455" s="330"/>
      <c r="GSC455" s="330"/>
      <c r="GSD455" s="330"/>
      <c r="GSE455" s="330"/>
      <c r="GSF455" s="330"/>
      <c r="GSG455" s="330"/>
      <c r="GSH455" s="330"/>
      <c r="GSI455" s="330"/>
      <c r="GSJ455" s="330"/>
      <c r="GSK455" s="330"/>
      <c r="GSL455" s="330"/>
      <c r="GSM455" s="330"/>
      <c r="GSN455" s="330"/>
      <c r="GSO455" s="330"/>
      <c r="GSP455" s="330"/>
      <c r="GSQ455" s="330"/>
      <c r="GSR455" s="330"/>
      <c r="GSS455" s="330"/>
      <c r="GST455" s="330"/>
      <c r="GSU455" s="330"/>
      <c r="GSV455" s="330"/>
      <c r="GSW455" s="330"/>
      <c r="GSX455" s="330"/>
      <c r="GSY455" s="330"/>
      <c r="GSZ455" s="330"/>
      <c r="GTA455" s="330"/>
      <c r="GTB455" s="330"/>
      <c r="GTC455" s="330"/>
      <c r="GTD455" s="330"/>
      <c r="GTE455" s="330"/>
      <c r="GTF455" s="330"/>
      <c r="GTG455" s="330"/>
      <c r="GTH455" s="330"/>
      <c r="GTI455" s="330"/>
      <c r="GTJ455" s="330"/>
      <c r="GTK455" s="330"/>
      <c r="GTL455" s="330"/>
      <c r="GTM455" s="330"/>
      <c r="GTN455" s="330"/>
      <c r="GTO455" s="330"/>
      <c r="GTP455" s="330"/>
      <c r="GTQ455" s="330"/>
      <c r="GTR455" s="330"/>
      <c r="GTS455" s="330"/>
      <c r="GTT455" s="330"/>
      <c r="GTU455" s="330"/>
      <c r="GTV455" s="330"/>
      <c r="GTW455" s="330"/>
      <c r="GTX455" s="330"/>
      <c r="GTY455" s="330"/>
      <c r="GTZ455" s="330"/>
      <c r="GUA455" s="330"/>
      <c r="GUB455" s="330"/>
      <c r="GUC455" s="330"/>
      <c r="GUD455" s="330"/>
      <c r="GUE455" s="330"/>
      <c r="GUF455" s="330"/>
      <c r="GUG455" s="330"/>
      <c r="GUH455" s="330"/>
      <c r="GUI455" s="330"/>
      <c r="GUJ455" s="330"/>
      <c r="GUK455" s="330"/>
      <c r="GUL455" s="330"/>
      <c r="GUM455" s="330"/>
      <c r="GUN455" s="330"/>
      <c r="GUO455" s="330"/>
      <c r="GUP455" s="330"/>
      <c r="GUQ455" s="330"/>
      <c r="GUR455" s="330"/>
      <c r="GUS455" s="330"/>
      <c r="GUT455" s="330"/>
      <c r="GUU455" s="330"/>
      <c r="GUV455" s="330"/>
      <c r="GUW455" s="330"/>
      <c r="GUX455" s="330"/>
      <c r="GUY455" s="330"/>
      <c r="GUZ455" s="330"/>
      <c r="GVA455" s="330"/>
      <c r="GVB455" s="330"/>
      <c r="GVC455" s="330"/>
      <c r="GVD455" s="330"/>
      <c r="GVE455" s="330"/>
      <c r="GVF455" s="330"/>
      <c r="GVG455" s="330"/>
      <c r="GVH455" s="330"/>
      <c r="GVI455" s="330"/>
      <c r="GVJ455" s="330"/>
      <c r="GVK455" s="330"/>
      <c r="GVL455" s="330"/>
      <c r="GVM455" s="330"/>
      <c r="GVN455" s="330"/>
      <c r="GVO455" s="330"/>
      <c r="GVP455" s="330"/>
      <c r="GVQ455" s="330"/>
      <c r="GVR455" s="330"/>
      <c r="GVS455" s="330"/>
      <c r="GVT455" s="330"/>
      <c r="GVU455" s="330"/>
      <c r="GVV455" s="330"/>
      <c r="GVW455" s="330"/>
      <c r="GVX455" s="330"/>
      <c r="GVY455" s="330"/>
      <c r="GVZ455" s="330"/>
      <c r="GWA455" s="330"/>
      <c r="GWB455" s="330"/>
      <c r="GWC455" s="330"/>
      <c r="GWD455" s="330"/>
      <c r="GWE455" s="330"/>
      <c r="GWF455" s="330"/>
      <c r="GWG455" s="330"/>
      <c r="GWH455" s="330"/>
      <c r="GWI455" s="330"/>
      <c r="GWJ455" s="330"/>
      <c r="GWK455" s="330"/>
      <c r="GWL455" s="330"/>
      <c r="GWM455" s="330"/>
      <c r="GWN455" s="330"/>
      <c r="GWO455" s="330"/>
      <c r="GWP455" s="330"/>
      <c r="GWQ455" s="330"/>
      <c r="GWR455" s="330"/>
      <c r="GWS455" s="330"/>
      <c r="GWT455" s="330"/>
      <c r="GWU455" s="330"/>
      <c r="GWV455" s="330"/>
      <c r="GWW455" s="330"/>
      <c r="GWX455" s="330"/>
      <c r="GWY455" s="330"/>
      <c r="GWZ455" s="330"/>
      <c r="GXA455" s="330"/>
      <c r="GXB455" s="330"/>
      <c r="GXC455" s="330"/>
      <c r="GXD455" s="330"/>
      <c r="GXE455" s="330"/>
      <c r="GXF455" s="330"/>
      <c r="GXG455" s="330"/>
      <c r="GXH455" s="330"/>
      <c r="GXI455" s="330"/>
      <c r="GXJ455" s="330"/>
      <c r="GXK455" s="330"/>
      <c r="GXL455" s="330"/>
      <c r="GXM455" s="330"/>
      <c r="GXN455" s="330"/>
      <c r="GXO455" s="330"/>
      <c r="GXP455" s="330"/>
      <c r="GXQ455" s="330"/>
      <c r="GXR455" s="330"/>
      <c r="GXS455" s="330"/>
      <c r="GXT455" s="330"/>
      <c r="GXU455" s="330"/>
      <c r="GXV455" s="330"/>
      <c r="GXW455" s="330"/>
      <c r="GXX455" s="330"/>
      <c r="GXY455" s="330"/>
      <c r="GXZ455" s="330"/>
      <c r="GYA455" s="330"/>
      <c r="GYB455" s="330"/>
      <c r="GYC455" s="330"/>
      <c r="GYD455" s="330"/>
      <c r="GYE455" s="330"/>
      <c r="GYF455" s="330"/>
      <c r="GYG455" s="330"/>
      <c r="GYH455" s="330"/>
      <c r="GYI455" s="330"/>
      <c r="GYJ455" s="330"/>
      <c r="GYK455" s="330"/>
      <c r="GYL455" s="330"/>
      <c r="GYM455" s="330"/>
      <c r="GYN455" s="330"/>
      <c r="GYO455" s="330"/>
      <c r="GYP455" s="330"/>
      <c r="GYQ455" s="330"/>
      <c r="GYR455" s="330"/>
      <c r="GYS455" s="330"/>
      <c r="GYT455" s="330"/>
      <c r="GYU455" s="330"/>
      <c r="GYV455" s="330"/>
      <c r="GYW455" s="330"/>
      <c r="GYX455" s="330"/>
      <c r="GYY455" s="330"/>
      <c r="GYZ455" s="330"/>
      <c r="GZA455" s="330"/>
      <c r="GZB455" s="330"/>
      <c r="GZC455" s="330"/>
      <c r="GZD455" s="330"/>
      <c r="GZE455" s="330"/>
      <c r="GZF455" s="330"/>
      <c r="GZG455" s="330"/>
      <c r="GZH455" s="330"/>
      <c r="GZI455" s="330"/>
      <c r="GZJ455" s="330"/>
      <c r="GZK455" s="330"/>
      <c r="GZL455" s="330"/>
      <c r="GZM455" s="330"/>
      <c r="GZN455" s="330"/>
      <c r="GZO455" s="330"/>
      <c r="GZP455" s="330"/>
      <c r="GZQ455" s="330"/>
      <c r="GZR455" s="330"/>
      <c r="GZS455" s="330"/>
      <c r="GZT455" s="330"/>
      <c r="GZU455" s="330"/>
      <c r="GZV455" s="330"/>
      <c r="GZW455" s="330"/>
      <c r="GZX455" s="330"/>
      <c r="GZY455" s="330"/>
      <c r="GZZ455" s="330"/>
      <c r="HAA455" s="330"/>
      <c r="HAB455" s="330"/>
      <c r="HAC455" s="330"/>
      <c r="HAD455" s="330"/>
      <c r="HAE455" s="330"/>
      <c r="HAF455" s="330"/>
      <c r="HAG455" s="330"/>
      <c r="HAH455" s="330"/>
      <c r="HAI455" s="330"/>
      <c r="HAJ455" s="330"/>
      <c r="HAK455" s="330"/>
      <c r="HAL455" s="330"/>
      <c r="HAM455" s="330"/>
      <c r="HAN455" s="330"/>
      <c r="HAO455" s="330"/>
      <c r="HAP455" s="330"/>
      <c r="HAQ455" s="330"/>
      <c r="HAR455" s="330"/>
      <c r="HAS455" s="330"/>
      <c r="HAT455" s="330"/>
      <c r="HAU455" s="330"/>
      <c r="HAV455" s="330"/>
      <c r="HAW455" s="330"/>
      <c r="HAX455" s="330"/>
      <c r="HAY455" s="330"/>
      <c r="HAZ455" s="330"/>
      <c r="HBA455" s="330"/>
      <c r="HBB455" s="330"/>
      <c r="HBC455" s="330"/>
      <c r="HBD455" s="330"/>
      <c r="HBE455" s="330"/>
      <c r="HBF455" s="330"/>
      <c r="HBG455" s="330"/>
      <c r="HBH455" s="330"/>
      <c r="HBI455" s="330"/>
      <c r="HBJ455" s="330"/>
      <c r="HBK455" s="330"/>
      <c r="HBL455" s="330"/>
      <c r="HBM455" s="330"/>
      <c r="HBN455" s="330"/>
      <c r="HBO455" s="330"/>
      <c r="HBP455" s="330"/>
      <c r="HBQ455" s="330"/>
      <c r="HBR455" s="330"/>
      <c r="HBS455" s="330"/>
      <c r="HBT455" s="330"/>
      <c r="HBU455" s="330"/>
      <c r="HBV455" s="330"/>
      <c r="HBW455" s="330"/>
      <c r="HBX455" s="330"/>
      <c r="HBY455" s="330"/>
      <c r="HBZ455" s="330"/>
      <c r="HCA455" s="330"/>
      <c r="HCB455" s="330"/>
      <c r="HCC455" s="330"/>
      <c r="HCD455" s="330"/>
      <c r="HCE455" s="330"/>
      <c r="HCF455" s="330"/>
      <c r="HCG455" s="330"/>
      <c r="HCH455" s="330"/>
      <c r="HCI455" s="330"/>
      <c r="HCJ455" s="330"/>
      <c r="HCK455" s="330"/>
      <c r="HCL455" s="330"/>
      <c r="HCM455" s="330"/>
      <c r="HCN455" s="330"/>
      <c r="HCO455" s="330"/>
      <c r="HCP455" s="330"/>
      <c r="HCQ455" s="330"/>
      <c r="HCR455" s="330"/>
      <c r="HCS455" s="330"/>
      <c r="HCT455" s="330"/>
      <c r="HCU455" s="330"/>
      <c r="HCV455" s="330"/>
      <c r="HCW455" s="330"/>
      <c r="HCX455" s="330"/>
      <c r="HCY455" s="330"/>
      <c r="HCZ455" s="330"/>
      <c r="HDA455" s="330"/>
      <c r="HDB455" s="330"/>
      <c r="HDC455" s="330"/>
      <c r="HDD455" s="330"/>
      <c r="HDE455" s="330"/>
      <c r="HDF455" s="330"/>
      <c r="HDG455" s="330"/>
      <c r="HDH455" s="330"/>
      <c r="HDI455" s="330"/>
      <c r="HDJ455" s="330"/>
      <c r="HDK455" s="330"/>
      <c r="HDL455" s="330"/>
      <c r="HDM455" s="330"/>
      <c r="HDN455" s="330"/>
      <c r="HDO455" s="330"/>
      <c r="HDP455" s="330"/>
      <c r="HDQ455" s="330"/>
      <c r="HDR455" s="330"/>
      <c r="HDS455" s="330"/>
      <c r="HDT455" s="330"/>
      <c r="HDU455" s="330"/>
      <c r="HDV455" s="330"/>
      <c r="HDW455" s="330"/>
      <c r="HDX455" s="330"/>
      <c r="HDY455" s="330"/>
      <c r="HDZ455" s="330"/>
      <c r="HEA455" s="330"/>
      <c r="HEB455" s="330"/>
      <c r="HEC455" s="330"/>
      <c r="HED455" s="330"/>
      <c r="HEE455" s="330"/>
      <c r="HEF455" s="330"/>
      <c r="HEG455" s="330"/>
      <c r="HEH455" s="330"/>
      <c r="HEI455" s="330"/>
      <c r="HEJ455" s="330"/>
      <c r="HEK455" s="330"/>
      <c r="HEL455" s="330"/>
      <c r="HEM455" s="330"/>
      <c r="HEN455" s="330"/>
      <c r="HEO455" s="330"/>
      <c r="HEP455" s="330"/>
      <c r="HEQ455" s="330"/>
      <c r="HER455" s="330"/>
      <c r="HES455" s="330"/>
      <c r="HET455" s="330"/>
      <c r="HEU455" s="330"/>
      <c r="HEV455" s="330"/>
      <c r="HEW455" s="330"/>
      <c r="HEX455" s="330"/>
      <c r="HEY455" s="330"/>
      <c r="HEZ455" s="330"/>
      <c r="HFA455" s="330"/>
      <c r="HFB455" s="330"/>
      <c r="HFC455" s="330"/>
      <c r="HFD455" s="330"/>
      <c r="HFE455" s="330"/>
      <c r="HFF455" s="330"/>
      <c r="HFG455" s="330"/>
      <c r="HFH455" s="330"/>
      <c r="HFI455" s="330"/>
      <c r="HFJ455" s="330"/>
      <c r="HFK455" s="330"/>
      <c r="HFL455" s="330"/>
      <c r="HFM455" s="330"/>
      <c r="HFN455" s="330"/>
      <c r="HFO455" s="330"/>
      <c r="HFP455" s="330"/>
      <c r="HFQ455" s="330"/>
      <c r="HFR455" s="330"/>
      <c r="HFS455" s="330"/>
      <c r="HFT455" s="330"/>
      <c r="HFU455" s="330"/>
      <c r="HFV455" s="330"/>
      <c r="HFW455" s="330"/>
      <c r="HFX455" s="330"/>
      <c r="HFY455" s="330"/>
      <c r="HFZ455" s="330"/>
      <c r="HGA455" s="330"/>
      <c r="HGB455" s="330"/>
      <c r="HGC455" s="330"/>
      <c r="HGD455" s="330"/>
      <c r="HGE455" s="330"/>
      <c r="HGF455" s="330"/>
      <c r="HGG455" s="330"/>
      <c r="HGH455" s="330"/>
      <c r="HGI455" s="330"/>
      <c r="HGJ455" s="330"/>
      <c r="HGK455" s="330"/>
      <c r="HGL455" s="330"/>
      <c r="HGM455" s="330"/>
      <c r="HGN455" s="330"/>
      <c r="HGO455" s="330"/>
      <c r="HGP455" s="330"/>
      <c r="HGQ455" s="330"/>
      <c r="HGR455" s="330"/>
      <c r="HGS455" s="330"/>
      <c r="HGT455" s="330"/>
      <c r="HGU455" s="330"/>
      <c r="HGV455" s="330"/>
      <c r="HGW455" s="330"/>
      <c r="HGX455" s="330"/>
      <c r="HGY455" s="330"/>
      <c r="HGZ455" s="330"/>
      <c r="HHA455" s="330"/>
      <c r="HHB455" s="330"/>
      <c r="HHC455" s="330"/>
      <c r="HHD455" s="330"/>
      <c r="HHE455" s="330"/>
      <c r="HHF455" s="330"/>
      <c r="HHG455" s="330"/>
      <c r="HHH455" s="330"/>
      <c r="HHI455" s="330"/>
      <c r="HHJ455" s="330"/>
      <c r="HHK455" s="330"/>
      <c r="HHL455" s="330"/>
      <c r="HHM455" s="330"/>
      <c r="HHN455" s="330"/>
      <c r="HHO455" s="330"/>
      <c r="HHP455" s="330"/>
      <c r="HHQ455" s="330"/>
      <c r="HHR455" s="330"/>
      <c r="HHS455" s="330"/>
      <c r="HHT455" s="330"/>
      <c r="HHU455" s="330"/>
      <c r="HHV455" s="330"/>
      <c r="HHW455" s="330"/>
      <c r="HHX455" s="330"/>
      <c r="HHY455" s="330"/>
      <c r="HHZ455" s="330"/>
      <c r="HIA455" s="330"/>
      <c r="HIB455" s="330"/>
      <c r="HIC455" s="330"/>
      <c r="HID455" s="330"/>
      <c r="HIE455" s="330"/>
      <c r="HIF455" s="330"/>
      <c r="HIG455" s="330"/>
      <c r="HIH455" s="330"/>
      <c r="HII455" s="330"/>
      <c r="HIJ455" s="330"/>
      <c r="HIK455" s="330"/>
      <c r="HIL455" s="330"/>
      <c r="HIM455" s="330"/>
      <c r="HIN455" s="330"/>
      <c r="HIO455" s="330"/>
      <c r="HIP455" s="330"/>
      <c r="HIQ455" s="330"/>
      <c r="HIR455" s="330"/>
      <c r="HIS455" s="330"/>
      <c r="HIT455" s="330"/>
      <c r="HIU455" s="330"/>
      <c r="HIV455" s="330"/>
      <c r="HIW455" s="330"/>
      <c r="HIX455" s="330"/>
      <c r="HIY455" s="330"/>
      <c r="HIZ455" s="330"/>
      <c r="HJA455" s="330"/>
      <c r="HJB455" s="330"/>
      <c r="HJC455" s="330"/>
      <c r="HJD455" s="330"/>
      <c r="HJE455" s="330"/>
      <c r="HJF455" s="330"/>
      <c r="HJG455" s="330"/>
      <c r="HJH455" s="330"/>
      <c r="HJI455" s="330"/>
      <c r="HJJ455" s="330"/>
      <c r="HJK455" s="330"/>
      <c r="HJL455" s="330"/>
      <c r="HJM455" s="330"/>
      <c r="HJN455" s="330"/>
      <c r="HJO455" s="330"/>
      <c r="HJP455" s="330"/>
      <c r="HJQ455" s="330"/>
      <c r="HJR455" s="330"/>
      <c r="HJS455" s="330"/>
      <c r="HJT455" s="330"/>
      <c r="HJU455" s="330"/>
      <c r="HJV455" s="330"/>
      <c r="HJW455" s="330"/>
      <c r="HJX455" s="330"/>
      <c r="HJY455" s="330"/>
      <c r="HJZ455" s="330"/>
      <c r="HKA455" s="330"/>
      <c r="HKB455" s="330"/>
      <c r="HKC455" s="330"/>
      <c r="HKD455" s="330"/>
      <c r="HKE455" s="330"/>
      <c r="HKF455" s="330"/>
      <c r="HKG455" s="330"/>
      <c r="HKH455" s="330"/>
      <c r="HKI455" s="330"/>
      <c r="HKJ455" s="330"/>
      <c r="HKK455" s="330"/>
      <c r="HKL455" s="330"/>
      <c r="HKM455" s="330"/>
      <c r="HKN455" s="330"/>
      <c r="HKO455" s="330"/>
      <c r="HKP455" s="330"/>
      <c r="HKQ455" s="330"/>
      <c r="HKR455" s="330"/>
      <c r="HKS455" s="330"/>
      <c r="HKT455" s="330"/>
      <c r="HKU455" s="330"/>
      <c r="HKV455" s="330"/>
      <c r="HKW455" s="330"/>
      <c r="HKX455" s="330"/>
      <c r="HKY455" s="330"/>
      <c r="HKZ455" s="330"/>
      <c r="HLA455" s="330"/>
      <c r="HLB455" s="330"/>
      <c r="HLC455" s="330"/>
      <c r="HLD455" s="330"/>
      <c r="HLE455" s="330"/>
      <c r="HLF455" s="330"/>
      <c r="HLG455" s="330"/>
      <c r="HLH455" s="330"/>
      <c r="HLI455" s="330"/>
      <c r="HLJ455" s="330"/>
      <c r="HLK455" s="330"/>
      <c r="HLL455" s="330"/>
      <c r="HLM455" s="330"/>
      <c r="HLN455" s="330"/>
      <c r="HLO455" s="330"/>
      <c r="HLP455" s="330"/>
      <c r="HLQ455" s="330"/>
      <c r="HLR455" s="330"/>
      <c r="HLS455" s="330"/>
      <c r="HLT455" s="330"/>
      <c r="HLU455" s="330"/>
      <c r="HLV455" s="330"/>
      <c r="HLW455" s="330"/>
      <c r="HLX455" s="330"/>
      <c r="HLY455" s="330"/>
      <c r="HLZ455" s="330"/>
      <c r="HMA455" s="330"/>
      <c r="HMB455" s="330"/>
      <c r="HMC455" s="330"/>
      <c r="HMD455" s="330"/>
      <c r="HME455" s="330"/>
      <c r="HMF455" s="330"/>
      <c r="HMG455" s="330"/>
      <c r="HMH455" s="330"/>
      <c r="HMI455" s="330"/>
      <c r="HMJ455" s="330"/>
      <c r="HMK455" s="330"/>
      <c r="HML455" s="330"/>
      <c r="HMM455" s="330"/>
      <c r="HMN455" s="330"/>
      <c r="HMO455" s="330"/>
      <c r="HMP455" s="330"/>
      <c r="HMQ455" s="330"/>
      <c r="HMR455" s="330"/>
      <c r="HMS455" s="330"/>
      <c r="HMT455" s="330"/>
      <c r="HMU455" s="330"/>
      <c r="HMV455" s="330"/>
      <c r="HMW455" s="330"/>
      <c r="HMX455" s="330"/>
      <c r="HMY455" s="330"/>
      <c r="HMZ455" s="330"/>
      <c r="HNA455" s="330"/>
      <c r="HNB455" s="330"/>
      <c r="HNC455" s="330"/>
      <c r="HND455" s="330"/>
      <c r="HNE455" s="330"/>
      <c r="HNF455" s="330"/>
      <c r="HNG455" s="330"/>
      <c r="HNH455" s="330"/>
      <c r="HNI455" s="330"/>
      <c r="HNJ455" s="330"/>
      <c r="HNK455" s="330"/>
      <c r="HNL455" s="330"/>
      <c r="HNM455" s="330"/>
      <c r="HNN455" s="330"/>
      <c r="HNO455" s="330"/>
      <c r="HNP455" s="330"/>
      <c r="HNQ455" s="330"/>
      <c r="HNR455" s="330"/>
      <c r="HNS455" s="330"/>
      <c r="HNT455" s="330"/>
      <c r="HNU455" s="330"/>
      <c r="HNV455" s="330"/>
      <c r="HNW455" s="330"/>
      <c r="HNX455" s="330"/>
      <c r="HNY455" s="330"/>
      <c r="HNZ455" s="330"/>
      <c r="HOA455" s="330"/>
      <c r="HOB455" s="330"/>
      <c r="HOC455" s="330"/>
      <c r="HOD455" s="330"/>
      <c r="HOE455" s="330"/>
      <c r="HOF455" s="330"/>
      <c r="HOG455" s="330"/>
      <c r="HOH455" s="330"/>
      <c r="HOI455" s="330"/>
      <c r="HOJ455" s="330"/>
      <c r="HOK455" s="330"/>
      <c r="HOL455" s="330"/>
      <c r="HOM455" s="330"/>
      <c r="HON455" s="330"/>
      <c r="HOO455" s="330"/>
      <c r="HOP455" s="330"/>
      <c r="HOQ455" s="330"/>
      <c r="HOR455" s="330"/>
      <c r="HOS455" s="330"/>
      <c r="HOT455" s="330"/>
      <c r="HOU455" s="330"/>
      <c r="HOV455" s="330"/>
      <c r="HOW455" s="330"/>
      <c r="HOX455" s="330"/>
      <c r="HOY455" s="330"/>
      <c r="HOZ455" s="330"/>
      <c r="HPA455" s="330"/>
      <c r="HPB455" s="330"/>
      <c r="HPC455" s="330"/>
      <c r="HPD455" s="330"/>
      <c r="HPE455" s="330"/>
      <c r="HPF455" s="330"/>
      <c r="HPG455" s="330"/>
      <c r="HPH455" s="330"/>
      <c r="HPI455" s="330"/>
      <c r="HPJ455" s="330"/>
      <c r="HPK455" s="330"/>
      <c r="HPL455" s="330"/>
      <c r="HPM455" s="330"/>
      <c r="HPN455" s="330"/>
      <c r="HPO455" s="330"/>
      <c r="HPP455" s="330"/>
      <c r="HPQ455" s="330"/>
      <c r="HPR455" s="330"/>
      <c r="HPS455" s="330"/>
      <c r="HPT455" s="330"/>
      <c r="HPU455" s="330"/>
      <c r="HPV455" s="330"/>
      <c r="HPW455" s="330"/>
      <c r="HPX455" s="330"/>
      <c r="HPY455" s="330"/>
      <c r="HPZ455" s="330"/>
      <c r="HQA455" s="330"/>
      <c r="HQB455" s="330"/>
      <c r="HQC455" s="330"/>
      <c r="HQD455" s="330"/>
      <c r="HQE455" s="330"/>
      <c r="HQF455" s="330"/>
      <c r="HQG455" s="330"/>
      <c r="HQH455" s="330"/>
      <c r="HQI455" s="330"/>
      <c r="HQJ455" s="330"/>
      <c r="HQK455" s="330"/>
      <c r="HQL455" s="330"/>
      <c r="HQM455" s="330"/>
      <c r="HQN455" s="330"/>
      <c r="HQO455" s="330"/>
      <c r="HQP455" s="330"/>
      <c r="HQQ455" s="330"/>
      <c r="HQR455" s="330"/>
      <c r="HQS455" s="330"/>
      <c r="HQT455" s="330"/>
      <c r="HQU455" s="330"/>
      <c r="HQV455" s="330"/>
      <c r="HQW455" s="330"/>
      <c r="HQX455" s="330"/>
      <c r="HQY455" s="330"/>
      <c r="HQZ455" s="330"/>
      <c r="HRA455" s="330"/>
      <c r="HRB455" s="330"/>
      <c r="HRC455" s="330"/>
      <c r="HRD455" s="330"/>
      <c r="HRE455" s="330"/>
      <c r="HRF455" s="330"/>
      <c r="HRG455" s="330"/>
      <c r="HRH455" s="330"/>
      <c r="HRI455" s="330"/>
      <c r="HRJ455" s="330"/>
      <c r="HRK455" s="330"/>
      <c r="HRL455" s="330"/>
      <c r="HRM455" s="330"/>
      <c r="HRN455" s="330"/>
      <c r="HRO455" s="330"/>
      <c r="HRP455" s="330"/>
      <c r="HRQ455" s="330"/>
      <c r="HRR455" s="330"/>
      <c r="HRS455" s="330"/>
      <c r="HRT455" s="330"/>
      <c r="HRU455" s="330"/>
      <c r="HRV455" s="330"/>
      <c r="HRW455" s="330"/>
      <c r="HRX455" s="330"/>
      <c r="HRY455" s="330"/>
      <c r="HRZ455" s="330"/>
      <c r="HSA455" s="330"/>
      <c r="HSB455" s="330"/>
      <c r="HSC455" s="330"/>
      <c r="HSD455" s="330"/>
      <c r="HSE455" s="330"/>
      <c r="HSF455" s="330"/>
      <c r="HSG455" s="330"/>
      <c r="HSH455" s="330"/>
      <c r="HSI455" s="330"/>
      <c r="HSJ455" s="330"/>
      <c r="HSK455" s="330"/>
      <c r="HSL455" s="330"/>
      <c r="HSM455" s="330"/>
      <c r="HSN455" s="330"/>
      <c r="HSO455" s="330"/>
      <c r="HSP455" s="330"/>
      <c r="HSQ455" s="330"/>
      <c r="HSR455" s="330"/>
      <c r="HSS455" s="330"/>
      <c r="HST455" s="330"/>
      <c r="HSU455" s="330"/>
      <c r="HSV455" s="330"/>
      <c r="HSW455" s="330"/>
      <c r="HSX455" s="330"/>
      <c r="HSY455" s="330"/>
      <c r="HSZ455" s="330"/>
      <c r="HTA455" s="330"/>
      <c r="HTB455" s="330"/>
      <c r="HTC455" s="330"/>
      <c r="HTD455" s="330"/>
      <c r="HTE455" s="330"/>
      <c r="HTF455" s="330"/>
      <c r="HTG455" s="330"/>
      <c r="HTH455" s="330"/>
      <c r="HTI455" s="330"/>
      <c r="HTJ455" s="330"/>
      <c r="HTK455" s="330"/>
      <c r="HTL455" s="330"/>
      <c r="HTM455" s="330"/>
      <c r="HTN455" s="330"/>
      <c r="HTO455" s="330"/>
      <c r="HTP455" s="330"/>
      <c r="HTQ455" s="330"/>
      <c r="HTR455" s="330"/>
      <c r="HTS455" s="330"/>
      <c r="HTT455" s="330"/>
      <c r="HTU455" s="330"/>
      <c r="HTV455" s="330"/>
      <c r="HTW455" s="330"/>
      <c r="HTX455" s="330"/>
      <c r="HTY455" s="330"/>
      <c r="HTZ455" s="330"/>
      <c r="HUA455" s="330"/>
      <c r="HUB455" s="330"/>
      <c r="HUC455" s="330"/>
      <c r="HUD455" s="330"/>
      <c r="HUE455" s="330"/>
      <c r="HUF455" s="330"/>
      <c r="HUG455" s="330"/>
      <c r="HUH455" s="330"/>
      <c r="HUI455" s="330"/>
      <c r="HUJ455" s="330"/>
      <c r="HUK455" s="330"/>
      <c r="HUL455" s="330"/>
      <c r="HUM455" s="330"/>
      <c r="HUN455" s="330"/>
      <c r="HUO455" s="330"/>
      <c r="HUP455" s="330"/>
      <c r="HUQ455" s="330"/>
      <c r="HUR455" s="330"/>
      <c r="HUS455" s="330"/>
      <c r="HUT455" s="330"/>
      <c r="HUU455" s="330"/>
      <c r="HUV455" s="330"/>
      <c r="HUW455" s="330"/>
      <c r="HUX455" s="330"/>
      <c r="HUY455" s="330"/>
      <c r="HUZ455" s="330"/>
      <c r="HVA455" s="330"/>
      <c r="HVB455" s="330"/>
      <c r="HVC455" s="330"/>
      <c r="HVD455" s="330"/>
      <c r="HVE455" s="330"/>
      <c r="HVF455" s="330"/>
      <c r="HVG455" s="330"/>
      <c r="HVH455" s="330"/>
      <c r="HVI455" s="330"/>
      <c r="HVJ455" s="330"/>
      <c r="HVK455" s="330"/>
      <c r="HVL455" s="330"/>
      <c r="HVM455" s="330"/>
      <c r="HVN455" s="330"/>
      <c r="HVO455" s="330"/>
      <c r="HVP455" s="330"/>
      <c r="HVQ455" s="330"/>
      <c r="HVR455" s="330"/>
      <c r="HVS455" s="330"/>
      <c r="HVT455" s="330"/>
      <c r="HVU455" s="330"/>
      <c r="HVV455" s="330"/>
      <c r="HVW455" s="330"/>
      <c r="HVX455" s="330"/>
      <c r="HVY455" s="330"/>
      <c r="HVZ455" s="330"/>
      <c r="HWA455" s="330"/>
      <c r="HWB455" s="330"/>
      <c r="HWC455" s="330"/>
      <c r="HWD455" s="330"/>
      <c r="HWE455" s="330"/>
      <c r="HWF455" s="330"/>
      <c r="HWG455" s="330"/>
      <c r="HWH455" s="330"/>
      <c r="HWI455" s="330"/>
      <c r="HWJ455" s="330"/>
      <c r="HWK455" s="330"/>
      <c r="HWL455" s="330"/>
      <c r="HWM455" s="330"/>
      <c r="HWN455" s="330"/>
      <c r="HWO455" s="330"/>
      <c r="HWP455" s="330"/>
      <c r="HWQ455" s="330"/>
      <c r="HWR455" s="330"/>
      <c r="HWS455" s="330"/>
      <c r="HWT455" s="330"/>
      <c r="HWU455" s="330"/>
      <c r="HWV455" s="330"/>
      <c r="HWW455" s="330"/>
      <c r="HWX455" s="330"/>
      <c r="HWY455" s="330"/>
      <c r="HWZ455" s="330"/>
      <c r="HXA455" s="330"/>
      <c r="HXB455" s="330"/>
      <c r="HXC455" s="330"/>
      <c r="HXD455" s="330"/>
      <c r="HXE455" s="330"/>
      <c r="HXF455" s="330"/>
      <c r="HXG455" s="330"/>
      <c r="HXH455" s="330"/>
      <c r="HXI455" s="330"/>
      <c r="HXJ455" s="330"/>
      <c r="HXK455" s="330"/>
      <c r="HXL455" s="330"/>
      <c r="HXM455" s="330"/>
      <c r="HXN455" s="330"/>
      <c r="HXO455" s="330"/>
      <c r="HXP455" s="330"/>
      <c r="HXQ455" s="330"/>
      <c r="HXR455" s="330"/>
      <c r="HXS455" s="330"/>
      <c r="HXT455" s="330"/>
      <c r="HXU455" s="330"/>
      <c r="HXV455" s="330"/>
      <c r="HXW455" s="330"/>
      <c r="HXX455" s="330"/>
      <c r="HXY455" s="330"/>
      <c r="HXZ455" s="330"/>
      <c r="HYA455" s="330"/>
      <c r="HYB455" s="330"/>
      <c r="HYC455" s="330"/>
      <c r="HYD455" s="330"/>
      <c r="HYE455" s="330"/>
      <c r="HYF455" s="330"/>
      <c r="HYG455" s="330"/>
      <c r="HYH455" s="330"/>
      <c r="HYI455" s="330"/>
      <c r="HYJ455" s="330"/>
      <c r="HYK455" s="330"/>
      <c r="HYL455" s="330"/>
      <c r="HYM455" s="330"/>
      <c r="HYN455" s="330"/>
      <c r="HYO455" s="330"/>
      <c r="HYP455" s="330"/>
      <c r="HYQ455" s="330"/>
      <c r="HYR455" s="330"/>
      <c r="HYS455" s="330"/>
      <c r="HYT455" s="330"/>
      <c r="HYU455" s="330"/>
      <c r="HYV455" s="330"/>
      <c r="HYW455" s="330"/>
      <c r="HYX455" s="330"/>
      <c r="HYY455" s="330"/>
      <c r="HYZ455" s="330"/>
      <c r="HZA455" s="330"/>
      <c r="HZB455" s="330"/>
      <c r="HZC455" s="330"/>
      <c r="HZD455" s="330"/>
      <c r="HZE455" s="330"/>
      <c r="HZF455" s="330"/>
      <c r="HZG455" s="330"/>
      <c r="HZH455" s="330"/>
      <c r="HZI455" s="330"/>
      <c r="HZJ455" s="330"/>
      <c r="HZK455" s="330"/>
      <c r="HZL455" s="330"/>
      <c r="HZM455" s="330"/>
      <c r="HZN455" s="330"/>
      <c r="HZO455" s="330"/>
      <c r="HZP455" s="330"/>
      <c r="HZQ455" s="330"/>
      <c r="HZR455" s="330"/>
      <c r="HZS455" s="330"/>
      <c r="HZT455" s="330"/>
      <c r="HZU455" s="330"/>
      <c r="HZV455" s="330"/>
      <c r="HZW455" s="330"/>
      <c r="HZX455" s="330"/>
      <c r="HZY455" s="330"/>
      <c r="HZZ455" s="330"/>
      <c r="IAA455" s="330"/>
      <c r="IAB455" s="330"/>
      <c r="IAC455" s="330"/>
      <c r="IAD455" s="330"/>
      <c r="IAE455" s="330"/>
      <c r="IAF455" s="330"/>
      <c r="IAG455" s="330"/>
      <c r="IAH455" s="330"/>
      <c r="IAI455" s="330"/>
      <c r="IAJ455" s="330"/>
      <c r="IAK455" s="330"/>
      <c r="IAL455" s="330"/>
      <c r="IAM455" s="330"/>
      <c r="IAN455" s="330"/>
      <c r="IAO455" s="330"/>
      <c r="IAP455" s="330"/>
      <c r="IAQ455" s="330"/>
      <c r="IAR455" s="330"/>
      <c r="IAS455" s="330"/>
      <c r="IAT455" s="330"/>
      <c r="IAU455" s="330"/>
      <c r="IAV455" s="330"/>
      <c r="IAW455" s="330"/>
      <c r="IAX455" s="330"/>
      <c r="IAY455" s="330"/>
      <c r="IAZ455" s="330"/>
      <c r="IBA455" s="330"/>
      <c r="IBB455" s="330"/>
      <c r="IBC455" s="330"/>
      <c r="IBD455" s="330"/>
      <c r="IBE455" s="330"/>
      <c r="IBF455" s="330"/>
      <c r="IBG455" s="330"/>
      <c r="IBH455" s="330"/>
      <c r="IBI455" s="330"/>
      <c r="IBJ455" s="330"/>
      <c r="IBK455" s="330"/>
      <c r="IBL455" s="330"/>
      <c r="IBM455" s="330"/>
      <c r="IBN455" s="330"/>
      <c r="IBO455" s="330"/>
      <c r="IBP455" s="330"/>
      <c r="IBQ455" s="330"/>
      <c r="IBR455" s="330"/>
      <c r="IBS455" s="330"/>
      <c r="IBT455" s="330"/>
      <c r="IBU455" s="330"/>
      <c r="IBV455" s="330"/>
      <c r="IBW455" s="330"/>
      <c r="IBX455" s="330"/>
      <c r="IBY455" s="330"/>
      <c r="IBZ455" s="330"/>
      <c r="ICA455" s="330"/>
      <c r="ICB455" s="330"/>
      <c r="ICC455" s="330"/>
      <c r="ICD455" s="330"/>
      <c r="ICE455" s="330"/>
      <c r="ICF455" s="330"/>
      <c r="ICG455" s="330"/>
      <c r="ICH455" s="330"/>
      <c r="ICI455" s="330"/>
      <c r="ICJ455" s="330"/>
      <c r="ICK455" s="330"/>
      <c r="ICL455" s="330"/>
      <c r="ICM455" s="330"/>
      <c r="ICN455" s="330"/>
      <c r="ICO455" s="330"/>
      <c r="ICP455" s="330"/>
      <c r="ICQ455" s="330"/>
      <c r="ICR455" s="330"/>
      <c r="ICS455" s="330"/>
      <c r="ICT455" s="330"/>
      <c r="ICU455" s="330"/>
      <c r="ICV455" s="330"/>
      <c r="ICW455" s="330"/>
      <c r="ICX455" s="330"/>
      <c r="ICY455" s="330"/>
      <c r="ICZ455" s="330"/>
      <c r="IDA455" s="330"/>
      <c r="IDB455" s="330"/>
      <c r="IDC455" s="330"/>
      <c r="IDD455" s="330"/>
      <c r="IDE455" s="330"/>
      <c r="IDF455" s="330"/>
      <c r="IDG455" s="330"/>
      <c r="IDH455" s="330"/>
      <c r="IDI455" s="330"/>
      <c r="IDJ455" s="330"/>
      <c r="IDK455" s="330"/>
      <c r="IDL455" s="330"/>
      <c r="IDM455" s="330"/>
      <c r="IDN455" s="330"/>
      <c r="IDO455" s="330"/>
      <c r="IDP455" s="330"/>
      <c r="IDQ455" s="330"/>
      <c r="IDR455" s="330"/>
      <c r="IDS455" s="330"/>
      <c r="IDT455" s="330"/>
      <c r="IDU455" s="330"/>
      <c r="IDV455" s="330"/>
      <c r="IDW455" s="330"/>
      <c r="IDX455" s="330"/>
      <c r="IDY455" s="330"/>
      <c r="IDZ455" s="330"/>
      <c r="IEA455" s="330"/>
      <c r="IEB455" s="330"/>
      <c r="IEC455" s="330"/>
      <c r="IED455" s="330"/>
      <c r="IEE455" s="330"/>
      <c r="IEF455" s="330"/>
      <c r="IEG455" s="330"/>
      <c r="IEH455" s="330"/>
      <c r="IEI455" s="330"/>
      <c r="IEJ455" s="330"/>
      <c r="IEK455" s="330"/>
      <c r="IEL455" s="330"/>
      <c r="IEM455" s="330"/>
      <c r="IEN455" s="330"/>
      <c r="IEO455" s="330"/>
      <c r="IEP455" s="330"/>
      <c r="IEQ455" s="330"/>
      <c r="IER455" s="330"/>
      <c r="IES455" s="330"/>
      <c r="IET455" s="330"/>
      <c r="IEU455" s="330"/>
      <c r="IEV455" s="330"/>
      <c r="IEW455" s="330"/>
      <c r="IEX455" s="330"/>
      <c r="IEY455" s="330"/>
      <c r="IEZ455" s="330"/>
      <c r="IFA455" s="330"/>
      <c r="IFB455" s="330"/>
      <c r="IFC455" s="330"/>
      <c r="IFD455" s="330"/>
      <c r="IFE455" s="330"/>
      <c r="IFF455" s="330"/>
      <c r="IFG455" s="330"/>
      <c r="IFH455" s="330"/>
      <c r="IFI455" s="330"/>
      <c r="IFJ455" s="330"/>
      <c r="IFK455" s="330"/>
      <c r="IFL455" s="330"/>
      <c r="IFM455" s="330"/>
      <c r="IFN455" s="330"/>
      <c r="IFO455" s="330"/>
      <c r="IFP455" s="330"/>
      <c r="IFQ455" s="330"/>
      <c r="IFR455" s="330"/>
      <c r="IFS455" s="330"/>
      <c r="IFT455" s="330"/>
      <c r="IFU455" s="330"/>
      <c r="IFV455" s="330"/>
      <c r="IFW455" s="330"/>
      <c r="IFX455" s="330"/>
      <c r="IFY455" s="330"/>
      <c r="IFZ455" s="330"/>
      <c r="IGA455" s="330"/>
      <c r="IGB455" s="330"/>
      <c r="IGC455" s="330"/>
      <c r="IGD455" s="330"/>
      <c r="IGE455" s="330"/>
      <c r="IGF455" s="330"/>
      <c r="IGG455" s="330"/>
      <c r="IGH455" s="330"/>
      <c r="IGI455" s="330"/>
      <c r="IGJ455" s="330"/>
      <c r="IGK455" s="330"/>
      <c r="IGL455" s="330"/>
      <c r="IGM455" s="330"/>
      <c r="IGN455" s="330"/>
      <c r="IGO455" s="330"/>
      <c r="IGP455" s="330"/>
      <c r="IGQ455" s="330"/>
      <c r="IGR455" s="330"/>
      <c r="IGS455" s="330"/>
      <c r="IGT455" s="330"/>
      <c r="IGU455" s="330"/>
      <c r="IGV455" s="330"/>
      <c r="IGW455" s="330"/>
      <c r="IGX455" s="330"/>
      <c r="IGY455" s="330"/>
      <c r="IGZ455" s="330"/>
      <c r="IHA455" s="330"/>
      <c r="IHB455" s="330"/>
      <c r="IHC455" s="330"/>
      <c r="IHD455" s="330"/>
      <c r="IHE455" s="330"/>
      <c r="IHF455" s="330"/>
      <c r="IHG455" s="330"/>
      <c r="IHH455" s="330"/>
      <c r="IHI455" s="330"/>
      <c r="IHJ455" s="330"/>
      <c r="IHK455" s="330"/>
      <c r="IHL455" s="330"/>
      <c r="IHM455" s="330"/>
      <c r="IHN455" s="330"/>
      <c r="IHO455" s="330"/>
      <c r="IHP455" s="330"/>
      <c r="IHQ455" s="330"/>
      <c r="IHR455" s="330"/>
      <c r="IHS455" s="330"/>
      <c r="IHT455" s="330"/>
      <c r="IHU455" s="330"/>
      <c r="IHV455" s="330"/>
      <c r="IHW455" s="330"/>
      <c r="IHX455" s="330"/>
      <c r="IHY455" s="330"/>
      <c r="IHZ455" s="330"/>
      <c r="IIA455" s="330"/>
      <c r="IIB455" s="330"/>
      <c r="IIC455" s="330"/>
      <c r="IID455" s="330"/>
      <c r="IIE455" s="330"/>
      <c r="IIF455" s="330"/>
      <c r="IIG455" s="330"/>
      <c r="IIH455" s="330"/>
      <c r="III455" s="330"/>
      <c r="IIJ455" s="330"/>
      <c r="IIK455" s="330"/>
      <c r="IIL455" s="330"/>
      <c r="IIM455" s="330"/>
      <c r="IIN455" s="330"/>
      <c r="IIO455" s="330"/>
      <c r="IIP455" s="330"/>
      <c r="IIQ455" s="330"/>
      <c r="IIR455" s="330"/>
      <c r="IIS455" s="330"/>
      <c r="IIT455" s="330"/>
      <c r="IIU455" s="330"/>
      <c r="IIV455" s="330"/>
      <c r="IIW455" s="330"/>
      <c r="IIX455" s="330"/>
      <c r="IIY455" s="330"/>
      <c r="IIZ455" s="330"/>
      <c r="IJA455" s="330"/>
      <c r="IJB455" s="330"/>
      <c r="IJC455" s="330"/>
      <c r="IJD455" s="330"/>
      <c r="IJE455" s="330"/>
      <c r="IJF455" s="330"/>
      <c r="IJG455" s="330"/>
      <c r="IJH455" s="330"/>
      <c r="IJI455" s="330"/>
      <c r="IJJ455" s="330"/>
      <c r="IJK455" s="330"/>
      <c r="IJL455" s="330"/>
      <c r="IJM455" s="330"/>
      <c r="IJN455" s="330"/>
      <c r="IJO455" s="330"/>
      <c r="IJP455" s="330"/>
      <c r="IJQ455" s="330"/>
      <c r="IJR455" s="330"/>
      <c r="IJS455" s="330"/>
      <c r="IJT455" s="330"/>
      <c r="IJU455" s="330"/>
      <c r="IJV455" s="330"/>
      <c r="IJW455" s="330"/>
      <c r="IJX455" s="330"/>
      <c r="IJY455" s="330"/>
      <c r="IJZ455" s="330"/>
      <c r="IKA455" s="330"/>
      <c r="IKB455" s="330"/>
      <c r="IKC455" s="330"/>
      <c r="IKD455" s="330"/>
      <c r="IKE455" s="330"/>
      <c r="IKF455" s="330"/>
      <c r="IKG455" s="330"/>
      <c r="IKH455" s="330"/>
      <c r="IKI455" s="330"/>
      <c r="IKJ455" s="330"/>
      <c r="IKK455" s="330"/>
      <c r="IKL455" s="330"/>
      <c r="IKM455" s="330"/>
      <c r="IKN455" s="330"/>
      <c r="IKO455" s="330"/>
      <c r="IKP455" s="330"/>
      <c r="IKQ455" s="330"/>
      <c r="IKR455" s="330"/>
      <c r="IKS455" s="330"/>
      <c r="IKT455" s="330"/>
      <c r="IKU455" s="330"/>
      <c r="IKV455" s="330"/>
      <c r="IKW455" s="330"/>
      <c r="IKX455" s="330"/>
      <c r="IKY455" s="330"/>
      <c r="IKZ455" s="330"/>
      <c r="ILA455" s="330"/>
      <c r="ILB455" s="330"/>
      <c r="ILC455" s="330"/>
      <c r="ILD455" s="330"/>
      <c r="ILE455" s="330"/>
      <c r="ILF455" s="330"/>
      <c r="ILG455" s="330"/>
      <c r="ILH455" s="330"/>
      <c r="ILI455" s="330"/>
      <c r="ILJ455" s="330"/>
      <c r="ILK455" s="330"/>
      <c r="ILL455" s="330"/>
      <c r="ILM455" s="330"/>
      <c r="ILN455" s="330"/>
      <c r="ILO455" s="330"/>
      <c r="ILP455" s="330"/>
      <c r="ILQ455" s="330"/>
      <c r="ILR455" s="330"/>
      <c r="ILS455" s="330"/>
      <c r="ILT455" s="330"/>
      <c r="ILU455" s="330"/>
      <c r="ILV455" s="330"/>
      <c r="ILW455" s="330"/>
      <c r="ILX455" s="330"/>
      <c r="ILY455" s="330"/>
      <c r="ILZ455" s="330"/>
      <c r="IMA455" s="330"/>
      <c r="IMB455" s="330"/>
      <c r="IMC455" s="330"/>
      <c r="IMD455" s="330"/>
      <c r="IME455" s="330"/>
      <c r="IMF455" s="330"/>
      <c r="IMG455" s="330"/>
      <c r="IMH455" s="330"/>
      <c r="IMI455" s="330"/>
      <c r="IMJ455" s="330"/>
      <c r="IMK455" s="330"/>
      <c r="IML455" s="330"/>
      <c r="IMM455" s="330"/>
      <c r="IMN455" s="330"/>
      <c r="IMO455" s="330"/>
      <c r="IMP455" s="330"/>
      <c r="IMQ455" s="330"/>
      <c r="IMR455" s="330"/>
      <c r="IMS455" s="330"/>
      <c r="IMT455" s="330"/>
      <c r="IMU455" s="330"/>
      <c r="IMV455" s="330"/>
      <c r="IMW455" s="330"/>
      <c r="IMX455" s="330"/>
      <c r="IMY455" s="330"/>
      <c r="IMZ455" s="330"/>
      <c r="INA455" s="330"/>
      <c r="INB455" s="330"/>
      <c r="INC455" s="330"/>
      <c r="IND455" s="330"/>
      <c r="INE455" s="330"/>
      <c r="INF455" s="330"/>
      <c r="ING455" s="330"/>
      <c r="INH455" s="330"/>
      <c r="INI455" s="330"/>
      <c r="INJ455" s="330"/>
      <c r="INK455" s="330"/>
      <c r="INL455" s="330"/>
      <c r="INM455" s="330"/>
      <c r="INN455" s="330"/>
      <c r="INO455" s="330"/>
      <c r="INP455" s="330"/>
      <c r="INQ455" s="330"/>
      <c r="INR455" s="330"/>
      <c r="INS455" s="330"/>
      <c r="INT455" s="330"/>
      <c r="INU455" s="330"/>
      <c r="INV455" s="330"/>
      <c r="INW455" s="330"/>
      <c r="INX455" s="330"/>
      <c r="INY455" s="330"/>
      <c r="INZ455" s="330"/>
      <c r="IOA455" s="330"/>
      <c r="IOB455" s="330"/>
      <c r="IOC455" s="330"/>
      <c r="IOD455" s="330"/>
      <c r="IOE455" s="330"/>
      <c r="IOF455" s="330"/>
      <c r="IOG455" s="330"/>
      <c r="IOH455" s="330"/>
      <c r="IOI455" s="330"/>
      <c r="IOJ455" s="330"/>
      <c r="IOK455" s="330"/>
      <c r="IOL455" s="330"/>
      <c r="IOM455" s="330"/>
      <c r="ION455" s="330"/>
      <c r="IOO455" s="330"/>
      <c r="IOP455" s="330"/>
      <c r="IOQ455" s="330"/>
      <c r="IOR455" s="330"/>
      <c r="IOS455" s="330"/>
      <c r="IOT455" s="330"/>
      <c r="IOU455" s="330"/>
      <c r="IOV455" s="330"/>
      <c r="IOW455" s="330"/>
      <c r="IOX455" s="330"/>
      <c r="IOY455" s="330"/>
      <c r="IOZ455" s="330"/>
      <c r="IPA455" s="330"/>
      <c r="IPB455" s="330"/>
      <c r="IPC455" s="330"/>
      <c r="IPD455" s="330"/>
      <c r="IPE455" s="330"/>
      <c r="IPF455" s="330"/>
      <c r="IPG455" s="330"/>
      <c r="IPH455" s="330"/>
      <c r="IPI455" s="330"/>
      <c r="IPJ455" s="330"/>
      <c r="IPK455" s="330"/>
      <c r="IPL455" s="330"/>
      <c r="IPM455" s="330"/>
      <c r="IPN455" s="330"/>
      <c r="IPO455" s="330"/>
      <c r="IPP455" s="330"/>
      <c r="IPQ455" s="330"/>
      <c r="IPR455" s="330"/>
      <c r="IPS455" s="330"/>
      <c r="IPT455" s="330"/>
      <c r="IPU455" s="330"/>
      <c r="IPV455" s="330"/>
      <c r="IPW455" s="330"/>
      <c r="IPX455" s="330"/>
      <c r="IPY455" s="330"/>
      <c r="IPZ455" s="330"/>
      <c r="IQA455" s="330"/>
      <c r="IQB455" s="330"/>
      <c r="IQC455" s="330"/>
      <c r="IQD455" s="330"/>
      <c r="IQE455" s="330"/>
      <c r="IQF455" s="330"/>
      <c r="IQG455" s="330"/>
      <c r="IQH455" s="330"/>
      <c r="IQI455" s="330"/>
      <c r="IQJ455" s="330"/>
      <c r="IQK455" s="330"/>
      <c r="IQL455" s="330"/>
      <c r="IQM455" s="330"/>
      <c r="IQN455" s="330"/>
      <c r="IQO455" s="330"/>
      <c r="IQP455" s="330"/>
      <c r="IQQ455" s="330"/>
      <c r="IQR455" s="330"/>
      <c r="IQS455" s="330"/>
      <c r="IQT455" s="330"/>
      <c r="IQU455" s="330"/>
      <c r="IQV455" s="330"/>
      <c r="IQW455" s="330"/>
      <c r="IQX455" s="330"/>
      <c r="IQY455" s="330"/>
      <c r="IQZ455" s="330"/>
      <c r="IRA455" s="330"/>
      <c r="IRB455" s="330"/>
      <c r="IRC455" s="330"/>
      <c r="IRD455" s="330"/>
      <c r="IRE455" s="330"/>
      <c r="IRF455" s="330"/>
      <c r="IRG455" s="330"/>
      <c r="IRH455" s="330"/>
      <c r="IRI455" s="330"/>
      <c r="IRJ455" s="330"/>
      <c r="IRK455" s="330"/>
      <c r="IRL455" s="330"/>
      <c r="IRM455" s="330"/>
      <c r="IRN455" s="330"/>
      <c r="IRO455" s="330"/>
      <c r="IRP455" s="330"/>
      <c r="IRQ455" s="330"/>
      <c r="IRR455" s="330"/>
      <c r="IRS455" s="330"/>
      <c r="IRT455" s="330"/>
      <c r="IRU455" s="330"/>
      <c r="IRV455" s="330"/>
      <c r="IRW455" s="330"/>
      <c r="IRX455" s="330"/>
      <c r="IRY455" s="330"/>
      <c r="IRZ455" s="330"/>
      <c r="ISA455" s="330"/>
      <c r="ISB455" s="330"/>
      <c r="ISC455" s="330"/>
      <c r="ISD455" s="330"/>
      <c r="ISE455" s="330"/>
      <c r="ISF455" s="330"/>
      <c r="ISG455" s="330"/>
      <c r="ISH455" s="330"/>
      <c r="ISI455" s="330"/>
      <c r="ISJ455" s="330"/>
      <c r="ISK455" s="330"/>
      <c r="ISL455" s="330"/>
      <c r="ISM455" s="330"/>
      <c r="ISN455" s="330"/>
      <c r="ISO455" s="330"/>
      <c r="ISP455" s="330"/>
      <c r="ISQ455" s="330"/>
      <c r="ISR455" s="330"/>
      <c r="ISS455" s="330"/>
      <c r="IST455" s="330"/>
      <c r="ISU455" s="330"/>
      <c r="ISV455" s="330"/>
      <c r="ISW455" s="330"/>
      <c r="ISX455" s="330"/>
      <c r="ISY455" s="330"/>
      <c r="ISZ455" s="330"/>
      <c r="ITA455" s="330"/>
      <c r="ITB455" s="330"/>
      <c r="ITC455" s="330"/>
      <c r="ITD455" s="330"/>
      <c r="ITE455" s="330"/>
      <c r="ITF455" s="330"/>
      <c r="ITG455" s="330"/>
      <c r="ITH455" s="330"/>
      <c r="ITI455" s="330"/>
      <c r="ITJ455" s="330"/>
      <c r="ITK455" s="330"/>
      <c r="ITL455" s="330"/>
      <c r="ITM455" s="330"/>
      <c r="ITN455" s="330"/>
      <c r="ITO455" s="330"/>
      <c r="ITP455" s="330"/>
      <c r="ITQ455" s="330"/>
      <c r="ITR455" s="330"/>
      <c r="ITS455" s="330"/>
      <c r="ITT455" s="330"/>
      <c r="ITU455" s="330"/>
      <c r="ITV455" s="330"/>
      <c r="ITW455" s="330"/>
      <c r="ITX455" s="330"/>
      <c r="ITY455" s="330"/>
      <c r="ITZ455" s="330"/>
      <c r="IUA455" s="330"/>
      <c r="IUB455" s="330"/>
      <c r="IUC455" s="330"/>
      <c r="IUD455" s="330"/>
      <c r="IUE455" s="330"/>
      <c r="IUF455" s="330"/>
      <c r="IUG455" s="330"/>
      <c r="IUH455" s="330"/>
      <c r="IUI455" s="330"/>
      <c r="IUJ455" s="330"/>
      <c r="IUK455" s="330"/>
      <c r="IUL455" s="330"/>
      <c r="IUM455" s="330"/>
      <c r="IUN455" s="330"/>
      <c r="IUO455" s="330"/>
      <c r="IUP455" s="330"/>
      <c r="IUQ455" s="330"/>
      <c r="IUR455" s="330"/>
      <c r="IUS455" s="330"/>
      <c r="IUT455" s="330"/>
      <c r="IUU455" s="330"/>
      <c r="IUV455" s="330"/>
      <c r="IUW455" s="330"/>
      <c r="IUX455" s="330"/>
      <c r="IUY455" s="330"/>
      <c r="IUZ455" s="330"/>
      <c r="IVA455" s="330"/>
      <c r="IVB455" s="330"/>
      <c r="IVC455" s="330"/>
      <c r="IVD455" s="330"/>
      <c r="IVE455" s="330"/>
      <c r="IVF455" s="330"/>
      <c r="IVG455" s="330"/>
      <c r="IVH455" s="330"/>
      <c r="IVI455" s="330"/>
      <c r="IVJ455" s="330"/>
      <c r="IVK455" s="330"/>
      <c r="IVL455" s="330"/>
      <c r="IVM455" s="330"/>
      <c r="IVN455" s="330"/>
      <c r="IVO455" s="330"/>
      <c r="IVP455" s="330"/>
      <c r="IVQ455" s="330"/>
      <c r="IVR455" s="330"/>
      <c r="IVS455" s="330"/>
      <c r="IVT455" s="330"/>
      <c r="IVU455" s="330"/>
      <c r="IVV455" s="330"/>
      <c r="IVW455" s="330"/>
      <c r="IVX455" s="330"/>
      <c r="IVY455" s="330"/>
      <c r="IVZ455" s="330"/>
      <c r="IWA455" s="330"/>
      <c r="IWB455" s="330"/>
      <c r="IWC455" s="330"/>
      <c r="IWD455" s="330"/>
      <c r="IWE455" s="330"/>
      <c r="IWF455" s="330"/>
      <c r="IWG455" s="330"/>
      <c r="IWH455" s="330"/>
      <c r="IWI455" s="330"/>
      <c r="IWJ455" s="330"/>
      <c r="IWK455" s="330"/>
      <c r="IWL455" s="330"/>
      <c r="IWM455" s="330"/>
      <c r="IWN455" s="330"/>
      <c r="IWO455" s="330"/>
      <c r="IWP455" s="330"/>
      <c r="IWQ455" s="330"/>
      <c r="IWR455" s="330"/>
      <c r="IWS455" s="330"/>
      <c r="IWT455" s="330"/>
      <c r="IWU455" s="330"/>
      <c r="IWV455" s="330"/>
      <c r="IWW455" s="330"/>
      <c r="IWX455" s="330"/>
      <c r="IWY455" s="330"/>
      <c r="IWZ455" s="330"/>
      <c r="IXA455" s="330"/>
      <c r="IXB455" s="330"/>
      <c r="IXC455" s="330"/>
      <c r="IXD455" s="330"/>
      <c r="IXE455" s="330"/>
      <c r="IXF455" s="330"/>
      <c r="IXG455" s="330"/>
      <c r="IXH455" s="330"/>
      <c r="IXI455" s="330"/>
      <c r="IXJ455" s="330"/>
      <c r="IXK455" s="330"/>
      <c r="IXL455" s="330"/>
      <c r="IXM455" s="330"/>
      <c r="IXN455" s="330"/>
      <c r="IXO455" s="330"/>
      <c r="IXP455" s="330"/>
      <c r="IXQ455" s="330"/>
      <c r="IXR455" s="330"/>
      <c r="IXS455" s="330"/>
      <c r="IXT455" s="330"/>
      <c r="IXU455" s="330"/>
      <c r="IXV455" s="330"/>
      <c r="IXW455" s="330"/>
      <c r="IXX455" s="330"/>
      <c r="IXY455" s="330"/>
      <c r="IXZ455" s="330"/>
      <c r="IYA455" s="330"/>
      <c r="IYB455" s="330"/>
      <c r="IYC455" s="330"/>
      <c r="IYD455" s="330"/>
      <c r="IYE455" s="330"/>
      <c r="IYF455" s="330"/>
      <c r="IYG455" s="330"/>
      <c r="IYH455" s="330"/>
      <c r="IYI455" s="330"/>
      <c r="IYJ455" s="330"/>
      <c r="IYK455" s="330"/>
      <c r="IYL455" s="330"/>
      <c r="IYM455" s="330"/>
      <c r="IYN455" s="330"/>
      <c r="IYO455" s="330"/>
      <c r="IYP455" s="330"/>
      <c r="IYQ455" s="330"/>
      <c r="IYR455" s="330"/>
      <c r="IYS455" s="330"/>
      <c r="IYT455" s="330"/>
      <c r="IYU455" s="330"/>
      <c r="IYV455" s="330"/>
      <c r="IYW455" s="330"/>
      <c r="IYX455" s="330"/>
      <c r="IYY455" s="330"/>
      <c r="IYZ455" s="330"/>
      <c r="IZA455" s="330"/>
      <c r="IZB455" s="330"/>
      <c r="IZC455" s="330"/>
      <c r="IZD455" s="330"/>
      <c r="IZE455" s="330"/>
      <c r="IZF455" s="330"/>
      <c r="IZG455" s="330"/>
      <c r="IZH455" s="330"/>
      <c r="IZI455" s="330"/>
      <c r="IZJ455" s="330"/>
      <c r="IZK455" s="330"/>
      <c r="IZL455" s="330"/>
      <c r="IZM455" s="330"/>
      <c r="IZN455" s="330"/>
      <c r="IZO455" s="330"/>
      <c r="IZP455" s="330"/>
      <c r="IZQ455" s="330"/>
      <c r="IZR455" s="330"/>
      <c r="IZS455" s="330"/>
      <c r="IZT455" s="330"/>
      <c r="IZU455" s="330"/>
      <c r="IZV455" s="330"/>
      <c r="IZW455" s="330"/>
      <c r="IZX455" s="330"/>
      <c r="IZY455" s="330"/>
      <c r="IZZ455" s="330"/>
      <c r="JAA455" s="330"/>
      <c r="JAB455" s="330"/>
      <c r="JAC455" s="330"/>
      <c r="JAD455" s="330"/>
      <c r="JAE455" s="330"/>
      <c r="JAF455" s="330"/>
      <c r="JAG455" s="330"/>
      <c r="JAH455" s="330"/>
      <c r="JAI455" s="330"/>
      <c r="JAJ455" s="330"/>
      <c r="JAK455" s="330"/>
      <c r="JAL455" s="330"/>
      <c r="JAM455" s="330"/>
      <c r="JAN455" s="330"/>
      <c r="JAO455" s="330"/>
      <c r="JAP455" s="330"/>
      <c r="JAQ455" s="330"/>
      <c r="JAR455" s="330"/>
      <c r="JAS455" s="330"/>
      <c r="JAT455" s="330"/>
      <c r="JAU455" s="330"/>
      <c r="JAV455" s="330"/>
      <c r="JAW455" s="330"/>
      <c r="JAX455" s="330"/>
      <c r="JAY455" s="330"/>
      <c r="JAZ455" s="330"/>
      <c r="JBA455" s="330"/>
      <c r="JBB455" s="330"/>
      <c r="JBC455" s="330"/>
      <c r="JBD455" s="330"/>
      <c r="JBE455" s="330"/>
      <c r="JBF455" s="330"/>
      <c r="JBG455" s="330"/>
      <c r="JBH455" s="330"/>
      <c r="JBI455" s="330"/>
      <c r="JBJ455" s="330"/>
      <c r="JBK455" s="330"/>
      <c r="JBL455" s="330"/>
      <c r="JBM455" s="330"/>
      <c r="JBN455" s="330"/>
      <c r="JBO455" s="330"/>
      <c r="JBP455" s="330"/>
      <c r="JBQ455" s="330"/>
      <c r="JBR455" s="330"/>
      <c r="JBS455" s="330"/>
      <c r="JBT455" s="330"/>
      <c r="JBU455" s="330"/>
      <c r="JBV455" s="330"/>
      <c r="JBW455" s="330"/>
      <c r="JBX455" s="330"/>
      <c r="JBY455" s="330"/>
      <c r="JBZ455" s="330"/>
      <c r="JCA455" s="330"/>
      <c r="JCB455" s="330"/>
      <c r="JCC455" s="330"/>
      <c r="JCD455" s="330"/>
      <c r="JCE455" s="330"/>
      <c r="JCF455" s="330"/>
      <c r="JCG455" s="330"/>
      <c r="JCH455" s="330"/>
      <c r="JCI455" s="330"/>
      <c r="JCJ455" s="330"/>
      <c r="JCK455" s="330"/>
      <c r="JCL455" s="330"/>
      <c r="JCM455" s="330"/>
      <c r="JCN455" s="330"/>
      <c r="JCO455" s="330"/>
      <c r="JCP455" s="330"/>
      <c r="JCQ455" s="330"/>
      <c r="JCR455" s="330"/>
      <c r="JCS455" s="330"/>
      <c r="JCT455" s="330"/>
      <c r="JCU455" s="330"/>
      <c r="JCV455" s="330"/>
      <c r="JCW455" s="330"/>
      <c r="JCX455" s="330"/>
      <c r="JCY455" s="330"/>
      <c r="JCZ455" s="330"/>
      <c r="JDA455" s="330"/>
      <c r="JDB455" s="330"/>
      <c r="JDC455" s="330"/>
      <c r="JDD455" s="330"/>
      <c r="JDE455" s="330"/>
      <c r="JDF455" s="330"/>
      <c r="JDG455" s="330"/>
      <c r="JDH455" s="330"/>
      <c r="JDI455" s="330"/>
      <c r="JDJ455" s="330"/>
      <c r="JDK455" s="330"/>
      <c r="JDL455" s="330"/>
      <c r="JDM455" s="330"/>
      <c r="JDN455" s="330"/>
      <c r="JDO455" s="330"/>
      <c r="JDP455" s="330"/>
      <c r="JDQ455" s="330"/>
      <c r="JDR455" s="330"/>
      <c r="JDS455" s="330"/>
      <c r="JDT455" s="330"/>
      <c r="JDU455" s="330"/>
      <c r="JDV455" s="330"/>
      <c r="JDW455" s="330"/>
      <c r="JDX455" s="330"/>
      <c r="JDY455" s="330"/>
      <c r="JDZ455" s="330"/>
      <c r="JEA455" s="330"/>
      <c r="JEB455" s="330"/>
      <c r="JEC455" s="330"/>
      <c r="JED455" s="330"/>
      <c r="JEE455" s="330"/>
      <c r="JEF455" s="330"/>
      <c r="JEG455" s="330"/>
      <c r="JEH455" s="330"/>
      <c r="JEI455" s="330"/>
      <c r="JEJ455" s="330"/>
      <c r="JEK455" s="330"/>
      <c r="JEL455" s="330"/>
      <c r="JEM455" s="330"/>
      <c r="JEN455" s="330"/>
      <c r="JEO455" s="330"/>
      <c r="JEP455" s="330"/>
      <c r="JEQ455" s="330"/>
      <c r="JER455" s="330"/>
      <c r="JES455" s="330"/>
      <c r="JET455" s="330"/>
      <c r="JEU455" s="330"/>
      <c r="JEV455" s="330"/>
      <c r="JEW455" s="330"/>
      <c r="JEX455" s="330"/>
      <c r="JEY455" s="330"/>
      <c r="JEZ455" s="330"/>
      <c r="JFA455" s="330"/>
      <c r="JFB455" s="330"/>
      <c r="JFC455" s="330"/>
      <c r="JFD455" s="330"/>
      <c r="JFE455" s="330"/>
      <c r="JFF455" s="330"/>
      <c r="JFG455" s="330"/>
      <c r="JFH455" s="330"/>
      <c r="JFI455" s="330"/>
      <c r="JFJ455" s="330"/>
      <c r="JFK455" s="330"/>
      <c r="JFL455" s="330"/>
      <c r="JFM455" s="330"/>
      <c r="JFN455" s="330"/>
      <c r="JFO455" s="330"/>
      <c r="JFP455" s="330"/>
      <c r="JFQ455" s="330"/>
      <c r="JFR455" s="330"/>
      <c r="JFS455" s="330"/>
      <c r="JFT455" s="330"/>
      <c r="JFU455" s="330"/>
      <c r="JFV455" s="330"/>
      <c r="JFW455" s="330"/>
      <c r="JFX455" s="330"/>
      <c r="JFY455" s="330"/>
      <c r="JFZ455" s="330"/>
      <c r="JGA455" s="330"/>
      <c r="JGB455" s="330"/>
      <c r="JGC455" s="330"/>
      <c r="JGD455" s="330"/>
      <c r="JGE455" s="330"/>
      <c r="JGF455" s="330"/>
      <c r="JGG455" s="330"/>
      <c r="JGH455" s="330"/>
      <c r="JGI455" s="330"/>
      <c r="JGJ455" s="330"/>
      <c r="JGK455" s="330"/>
      <c r="JGL455" s="330"/>
      <c r="JGM455" s="330"/>
      <c r="JGN455" s="330"/>
      <c r="JGO455" s="330"/>
      <c r="JGP455" s="330"/>
      <c r="JGQ455" s="330"/>
      <c r="JGR455" s="330"/>
      <c r="JGS455" s="330"/>
      <c r="JGT455" s="330"/>
      <c r="JGU455" s="330"/>
      <c r="JGV455" s="330"/>
      <c r="JGW455" s="330"/>
      <c r="JGX455" s="330"/>
      <c r="JGY455" s="330"/>
      <c r="JGZ455" s="330"/>
      <c r="JHA455" s="330"/>
      <c r="JHB455" s="330"/>
      <c r="JHC455" s="330"/>
      <c r="JHD455" s="330"/>
      <c r="JHE455" s="330"/>
      <c r="JHF455" s="330"/>
      <c r="JHG455" s="330"/>
      <c r="JHH455" s="330"/>
      <c r="JHI455" s="330"/>
      <c r="JHJ455" s="330"/>
      <c r="JHK455" s="330"/>
      <c r="JHL455" s="330"/>
      <c r="JHM455" s="330"/>
      <c r="JHN455" s="330"/>
      <c r="JHO455" s="330"/>
      <c r="JHP455" s="330"/>
      <c r="JHQ455" s="330"/>
      <c r="JHR455" s="330"/>
      <c r="JHS455" s="330"/>
      <c r="JHT455" s="330"/>
      <c r="JHU455" s="330"/>
      <c r="JHV455" s="330"/>
      <c r="JHW455" s="330"/>
      <c r="JHX455" s="330"/>
      <c r="JHY455" s="330"/>
      <c r="JHZ455" s="330"/>
      <c r="JIA455" s="330"/>
      <c r="JIB455" s="330"/>
      <c r="JIC455" s="330"/>
      <c r="JID455" s="330"/>
      <c r="JIE455" s="330"/>
      <c r="JIF455" s="330"/>
      <c r="JIG455" s="330"/>
      <c r="JIH455" s="330"/>
      <c r="JII455" s="330"/>
      <c r="JIJ455" s="330"/>
      <c r="JIK455" s="330"/>
      <c r="JIL455" s="330"/>
      <c r="JIM455" s="330"/>
      <c r="JIN455" s="330"/>
      <c r="JIO455" s="330"/>
      <c r="JIP455" s="330"/>
      <c r="JIQ455" s="330"/>
      <c r="JIR455" s="330"/>
      <c r="JIS455" s="330"/>
      <c r="JIT455" s="330"/>
      <c r="JIU455" s="330"/>
      <c r="JIV455" s="330"/>
      <c r="JIW455" s="330"/>
      <c r="JIX455" s="330"/>
      <c r="JIY455" s="330"/>
      <c r="JIZ455" s="330"/>
      <c r="JJA455" s="330"/>
      <c r="JJB455" s="330"/>
      <c r="JJC455" s="330"/>
      <c r="JJD455" s="330"/>
      <c r="JJE455" s="330"/>
      <c r="JJF455" s="330"/>
      <c r="JJG455" s="330"/>
      <c r="JJH455" s="330"/>
      <c r="JJI455" s="330"/>
      <c r="JJJ455" s="330"/>
      <c r="JJK455" s="330"/>
      <c r="JJL455" s="330"/>
      <c r="JJM455" s="330"/>
      <c r="JJN455" s="330"/>
      <c r="JJO455" s="330"/>
      <c r="JJP455" s="330"/>
      <c r="JJQ455" s="330"/>
      <c r="JJR455" s="330"/>
      <c r="JJS455" s="330"/>
      <c r="JJT455" s="330"/>
      <c r="JJU455" s="330"/>
      <c r="JJV455" s="330"/>
      <c r="JJW455" s="330"/>
      <c r="JJX455" s="330"/>
      <c r="JJY455" s="330"/>
      <c r="JJZ455" s="330"/>
      <c r="JKA455" s="330"/>
      <c r="JKB455" s="330"/>
      <c r="JKC455" s="330"/>
      <c r="JKD455" s="330"/>
      <c r="JKE455" s="330"/>
      <c r="JKF455" s="330"/>
      <c r="JKG455" s="330"/>
      <c r="JKH455" s="330"/>
      <c r="JKI455" s="330"/>
      <c r="JKJ455" s="330"/>
      <c r="JKK455" s="330"/>
      <c r="JKL455" s="330"/>
      <c r="JKM455" s="330"/>
      <c r="JKN455" s="330"/>
      <c r="JKO455" s="330"/>
      <c r="JKP455" s="330"/>
      <c r="JKQ455" s="330"/>
      <c r="JKR455" s="330"/>
      <c r="JKS455" s="330"/>
      <c r="JKT455" s="330"/>
      <c r="JKU455" s="330"/>
      <c r="JKV455" s="330"/>
      <c r="JKW455" s="330"/>
      <c r="JKX455" s="330"/>
      <c r="JKY455" s="330"/>
      <c r="JKZ455" s="330"/>
      <c r="JLA455" s="330"/>
      <c r="JLB455" s="330"/>
      <c r="JLC455" s="330"/>
      <c r="JLD455" s="330"/>
      <c r="JLE455" s="330"/>
      <c r="JLF455" s="330"/>
      <c r="JLG455" s="330"/>
      <c r="JLH455" s="330"/>
      <c r="JLI455" s="330"/>
      <c r="JLJ455" s="330"/>
      <c r="JLK455" s="330"/>
      <c r="JLL455" s="330"/>
      <c r="JLM455" s="330"/>
      <c r="JLN455" s="330"/>
      <c r="JLO455" s="330"/>
      <c r="JLP455" s="330"/>
      <c r="JLQ455" s="330"/>
      <c r="JLR455" s="330"/>
      <c r="JLS455" s="330"/>
      <c r="JLT455" s="330"/>
      <c r="JLU455" s="330"/>
      <c r="JLV455" s="330"/>
      <c r="JLW455" s="330"/>
      <c r="JLX455" s="330"/>
      <c r="JLY455" s="330"/>
      <c r="JLZ455" s="330"/>
      <c r="JMA455" s="330"/>
      <c r="JMB455" s="330"/>
      <c r="JMC455" s="330"/>
      <c r="JMD455" s="330"/>
      <c r="JME455" s="330"/>
      <c r="JMF455" s="330"/>
      <c r="JMG455" s="330"/>
      <c r="JMH455" s="330"/>
      <c r="JMI455" s="330"/>
      <c r="JMJ455" s="330"/>
      <c r="JMK455" s="330"/>
      <c r="JML455" s="330"/>
      <c r="JMM455" s="330"/>
      <c r="JMN455" s="330"/>
      <c r="JMO455" s="330"/>
      <c r="JMP455" s="330"/>
      <c r="JMQ455" s="330"/>
      <c r="JMR455" s="330"/>
      <c r="JMS455" s="330"/>
      <c r="JMT455" s="330"/>
      <c r="JMU455" s="330"/>
      <c r="JMV455" s="330"/>
      <c r="JMW455" s="330"/>
      <c r="JMX455" s="330"/>
      <c r="JMY455" s="330"/>
      <c r="JMZ455" s="330"/>
      <c r="JNA455" s="330"/>
      <c r="JNB455" s="330"/>
      <c r="JNC455" s="330"/>
      <c r="JND455" s="330"/>
      <c r="JNE455" s="330"/>
      <c r="JNF455" s="330"/>
      <c r="JNG455" s="330"/>
      <c r="JNH455" s="330"/>
      <c r="JNI455" s="330"/>
      <c r="JNJ455" s="330"/>
      <c r="JNK455" s="330"/>
      <c r="JNL455" s="330"/>
      <c r="JNM455" s="330"/>
      <c r="JNN455" s="330"/>
      <c r="JNO455" s="330"/>
      <c r="JNP455" s="330"/>
      <c r="JNQ455" s="330"/>
      <c r="JNR455" s="330"/>
      <c r="JNS455" s="330"/>
      <c r="JNT455" s="330"/>
      <c r="JNU455" s="330"/>
      <c r="JNV455" s="330"/>
      <c r="JNW455" s="330"/>
      <c r="JNX455" s="330"/>
      <c r="JNY455" s="330"/>
      <c r="JNZ455" s="330"/>
      <c r="JOA455" s="330"/>
      <c r="JOB455" s="330"/>
      <c r="JOC455" s="330"/>
      <c r="JOD455" s="330"/>
      <c r="JOE455" s="330"/>
      <c r="JOF455" s="330"/>
      <c r="JOG455" s="330"/>
      <c r="JOH455" s="330"/>
      <c r="JOI455" s="330"/>
      <c r="JOJ455" s="330"/>
      <c r="JOK455" s="330"/>
      <c r="JOL455" s="330"/>
      <c r="JOM455" s="330"/>
      <c r="JON455" s="330"/>
      <c r="JOO455" s="330"/>
      <c r="JOP455" s="330"/>
      <c r="JOQ455" s="330"/>
      <c r="JOR455" s="330"/>
      <c r="JOS455" s="330"/>
      <c r="JOT455" s="330"/>
      <c r="JOU455" s="330"/>
      <c r="JOV455" s="330"/>
      <c r="JOW455" s="330"/>
      <c r="JOX455" s="330"/>
      <c r="JOY455" s="330"/>
      <c r="JOZ455" s="330"/>
      <c r="JPA455" s="330"/>
      <c r="JPB455" s="330"/>
      <c r="JPC455" s="330"/>
      <c r="JPD455" s="330"/>
      <c r="JPE455" s="330"/>
      <c r="JPF455" s="330"/>
      <c r="JPG455" s="330"/>
      <c r="JPH455" s="330"/>
      <c r="JPI455" s="330"/>
      <c r="JPJ455" s="330"/>
      <c r="JPK455" s="330"/>
      <c r="JPL455" s="330"/>
      <c r="JPM455" s="330"/>
      <c r="JPN455" s="330"/>
      <c r="JPO455" s="330"/>
      <c r="JPP455" s="330"/>
      <c r="JPQ455" s="330"/>
      <c r="JPR455" s="330"/>
      <c r="JPS455" s="330"/>
      <c r="JPT455" s="330"/>
      <c r="JPU455" s="330"/>
      <c r="JPV455" s="330"/>
      <c r="JPW455" s="330"/>
      <c r="JPX455" s="330"/>
      <c r="JPY455" s="330"/>
      <c r="JPZ455" s="330"/>
      <c r="JQA455" s="330"/>
      <c r="JQB455" s="330"/>
      <c r="JQC455" s="330"/>
      <c r="JQD455" s="330"/>
      <c r="JQE455" s="330"/>
      <c r="JQF455" s="330"/>
      <c r="JQG455" s="330"/>
      <c r="JQH455" s="330"/>
      <c r="JQI455" s="330"/>
      <c r="JQJ455" s="330"/>
      <c r="JQK455" s="330"/>
      <c r="JQL455" s="330"/>
      <c r="JQM455" s="330"/>
      <c r="JQN455" s="330"/>
      <c r="JQO455" s="330"/>
      <c r="JQP455" s="330"/>
      <c r="JQQ455" s="330"/>
      <c r="JQR455" s="330"/>
      <c r="JQS455" s="330"/>
      <c r="JQT455" s="330"/>
      <c r="JQU455" s="330"/>
      <c r="JQV455" s="330"/>
      <c r="JQW455" s="330"/>
      <c r="JQX455" s="330"/>
      <c r="JQY455" s="330"/>
      <c r="JQZ455" s="330"/>
      <c r="JRA455" s="330"/>
      <c r="JRB455" s="330"/>
      <c r="JRC455" s="330"/>
      <c r="JRD455" s="330"/>
      <c r="JRE455" s="330"/>
      <c r="JRF455" s="330"/>
      <c r="JRG455" s="330"/>
      <c r="JRH455" s="330"/>
      <c r="JRI455" s="330"/>
      <c r="JRJ455" s="330"/>
      <c r="JRK455" s="330"/>
      <c r="JRL455" s="330"/>
      <c r="JRM455" s="330"/>
      <c r="JRN455" s="330"/>
      <c r="JRO455" s="330"/>
      <c r="JRP455" s="330"/>
      <c r="JRQ455" s="330"/>
      <c r="JRR455" s="330"/>
      <c r="JRS455" s="330"/>
      <c r="JRT455" s="330"/>
      <c r="JRU455" s="330"/>
      <c r="JRV455" s="330"/>
      <c r="JRW455" s="330"/>
      <c r="JRX455" s="330"/>
      <c r="JRY455" s="330"/>
      <c r="JRZ455" s="330"/>
      <c r="JSA455" s="330"/>
      <c r="JSB455" s="330"/>
      <c r="JSC455" s="330"/>
      <c r="JSD455" s="330"/>
      <c r="JSE455" s="330"/>
      <c r="JSF455" s="330"/>
      <c r="JSG455" s="330"/>
      <c r="JSH455" s="330"/>
      <c r="JSI455" s="330"/>
      <c r="JSJ455" s="330"/>
      <c r="JSK455" s="330"/>
      <c r="JSL455" s="330"/>
      <c r="JSM455" s="330"/>
      <c r="JSN455" s="330"/>
      <c r="JSO455" s="330"/>
      <c r="JSP455" s="330"/>
      <c r="JSQ455" s="330"/>
      <c r="JSR455" s="330"/>
      <c r="JSS455" s="330"/>
      <c r="JST455" s="330"/>
      <c r="JSU455" s="330"/>
      <c r="JSV455" s="330"/>
      <c r="JSW455" s="330"/>
      <c r="JSX455" s="330"/>
      <c r="JSY455" s="330"/>
      <c r="JSZ455" s="330"/>
      <c r="JTA455" s="330"/>
      <c r="JTB455" s="330"/>
      <c r="JTC455" s="330"/>
      <c r="JTD455" s="330"/>
      <c r="JTE455" s="330"/>
      <c r="JTF455" s="330"/>
      <c r="JTG455" s="330"/>
      <c r="JTH455" s="330"/>
      <c r="JTI455" s="330"/>
      <c r="JTJ455" s="330"/>
      <c r="JTK455" s="330"/>
      <c r="JTL455" s="330"/>
      <c r="JTM455" s="330"/>
      <c r="JTN455" s="330"/>
      <c r="JTO455" s="330"/>
      <c r="JTP455" s="330"/>
      <c r="JTQ455" s="330"/>
      <c r="JTR455" s="330"/>
      <c r="JTS455" s="330"/>
      <c r="JTT455" s="330"/>
      <c r="JTU455" s="330"/>
      <c r="JTV455" s="330"/>
      <c r="JTW455" s="330"/>
      <c r="JTX455" s="330"/>
      <c r="JTY455" s="330"/>
      <c r="JTZ455" s="330"/>
      <c r="JUA455" s="330"/>
      <c r="JUB455" s="330"/>
      <c r="JUC455" s="330"/>
      <c r="JUD455" s="330"/>
      <c r="JUE455" s="330"/>
      <c r="JUF455" s="330"/>
      <c r="JUG455" s="330"/>
      <c r="JUH455" s="330"/>
      <c r="JUI455" s="330"/>
      <c r="JUJ455" s="330"/>
      <c r="JUK455" s="330"/>
      <c r="JUL455" s="330"/>
      <c r="JUM455" s="330"/>
      <c r="JUN455" s="330"/>
      <c r="JUO455" s="330"/>
      <c r="JUP455" s="330"/>
      <c r="JUQ455" s="330"/>
      <c r="JUR455" s="330"/>
      <c r="JUS455" s="330"/>
      <c r="JUT455" s="330"/>
      <c r="JUU455" s="330"/>
      <c r="JUV455" s="330"/>
      <c r="JUW455" s="330"/>
      <c r="JUX455" s="330"/>
      <c r="JUY455" s="330"/>
      <c r="JUZ455" s="330"/>
      <c r="JVA455" s="330"/>
      <c r="JVB455" s="330"/>
      <c r="JVC455" s="330"/>
      <c r="JVD455" s="330"/>
      <c r="JVE455" s="330"/>
      <c r="JVF455" s="330"/>
      <c r="JVG455" s="330"/>
      <c r="JVH455" s="330"/>
      <c r="JVI455" s="330"/>
      <c r="JVJ455" s="330"/>
      <c r="JVK455" s="330"/>
      <c r="JVL455" s="330"/>
      <c r="JVM455" s="330"/>
      <c r="JVN455" s="330"/>
      <c r="JVO455" s="330"/>
      <c r="JVP455" s="330"/>
      <c r="JVQ455" s="330"/>
      <c r="JVR455" s="330"/>
      <c r="JVS455" s="330"/>
      <c r="JVT455" s="330"/>
      <c r="JVU455" s="330"/>
      <c r="JVV455" s="330"/>
      <c r="JVW455" s="330"/>
      <c r="JVX455" s="330"/>
      <c r="JVY455" s="330"/>
      <c r="JVZ455" s="330"/>
      <c r="JWA455" s="330"/>
      <c r="JWB455" s="330"/>
      <c r="JWC455" s="330"/>
      <c r="JWD455" s="330"/>
      <c r="JWE455" s="330"/>
      <c r="JWF455" s="330"/>
      <c r="JWG455" s="330"/>
      <c r="JWH455" s="330"/>
      <c r="JWI455" s="330"/>
      <c r="JWJ455" s="330"/>
      <c r="JWK455" s="330"/>
      <c r="JWL455" s="330"/>
      <c r="JWM455" s="330"/>
      <c r="JWN455" s="330"/>
      <c r="JWO455" s="330"/>
      <c r="JWP455" s="330"/>
      <c r="JWQ455" s="330"/>
      <c r="JWR455" s="330"/>
      <c r="JWS455" s="330"/>
      <c r="JWT455" s="330"/>
      <c r="JWU455" s="330"/>
      <c r="JWV455" s="330"/>
      <c r="JWW455" s="330"/>
      <c r="JWX455" s="330"/>
      <c r="JWY455" s="330"/>
      <c r="JWZ455" s="330"/>
      <c r="JXA455" s="330"/>
      <c r="JXB455" s="330"/>
      <c r="JXC455" s="330"/>
      <c r="JXD455" s="330"/>
      <c r="JXE455" s="330"/>
      <c r="JXF455" s="330"/>
      <c r="JXG455" s="330"/>
      <c r="JXH455" s="330"/>
      <c r="JXI455" s="330"/>
      <c r="JXJ455" s="330"/>
      <c r="JXK455" s="330"/>
      <c r="JXL455" s="330"/>
      <c r="JXM455" s="330"/>
      <c r="JXN455" s="330"/>
      <c r="JXO455" s="330"/>
      <c r="JXP455" s="330"/>
      <c r="JXQ455" s="330"/>
      <c r="JXR455" s="330"/>
      <c r="JXS455" s="330"/>
      <c r="JXT455" s="330"/>
      <c r="JXU455" s="330"/>
      <c r="JXV455" s="330"/>
      <c r="JXW455" s="330"/>
      <c r="JXX455" s="330"/>
      <c r="JXY455" s="330"/>
      <c r="JXZ455" s="330"/>
      <c r="JYA455" s="330"/>
      <c r="JYB455" s="330"/>
      <c r="JYC455" s="330"/>
      <c r="JYD455" s="330"/>
      <c r="JYE455" s="330"/>
      <c r="JYF455" s="330"/>
      <c r="JYG455" s="330"/>
      <c r="JYH455" s="330"/>
      <c r="JYI455" s="330"/>
      <c r="JYJ455" s="330"/>
      <c r="JYK455" s="330"/>
      <c r="JYL455" s="330"/>
      <c r="JYM455" s="330"/>
      <c r="JYN455" s="330"/>
      <c r="JYO455" s="330"/>
      <c r="JYP455" s="330"/>
      <c r="JYQ455" s="330"/>
      <c r="JYR455" s="330"/>
      <c r="JYS455" s="330"/>
      <c r="JYT455" s="330"/>
      <c r="JYU455" s="330"/>
      <c r="JYV455" s="330"/>
      <c r="JYW455" s="330"/>
      <c r="JYX455" s="330"/>
      <c r="JYY455" s="330"/>
      <c r="JYZ455" s="330"/>
      <c r="JZA455" s="330"/>
      <c r="JZB455" s="330"/>
      <c r="JZC455" s="330"/>
      <c r="JZD455" s="330"/>
      <c r="JZE455" s="330"/>
      <c r="JZF455" s="330"/>
      <c r="JZG455" s="330"/>
      <c r="JZH455" s="330"/>
      <c r="JZI455" s="330"/>
      <c r="JZJ455" s="330"/>
      <c r="JZK455" s="330"/>
      <c r="JZL455" s="330"/>
      <c r="JZM455" s="330"/>
      <c r="JZN455" s="330"/>
      <c r="JZO455" s="330"/>
      <c r="JZP455" s="330"/>
      <c r="JZQ455" s="330"/>
      <c r="JZR455" s="330"/>
      <c r="JZS455" s="330"/>
      <c r="JZT455" s="330"/>
      <c r="JZU455" s="330"/>
      <c r="JZV455" s="330"/>
      <c r="JZW455" s="330"/>
      <c r="JZX455" s="330"/>
      <c r="JZY455" s="330"/>
      <c r="JZZ455" s="330"/>
      <c r="KAA455" s="330"/>
      <c r="KAB455" s="330"/>
      <c r="KAC455" s="330"/>
      <c r="KAD455" s="330"/>
      <c r="KAE455" s="330"/>
      <c r="KAF455" s="330"/>
      <c r="KAG455" s="330"/>
      <c r="KAH455" s="330"/>
      <c r="KAI455" s="330"/>
      <c r="KAJ455" s="330"/>
      <c r="KAK455" s="330"/>
      <c r="KAL455" s="330"/>
      <c r="KAM455" s="330"/>
      <c r="KAN455" s="330"/>
      <c r="KAO455" s="330"/>
      <c r="KAP455" s="330"/>
      <c r="KAQ455" s="330"/>
      <c r="KAR455" s="330"/>
      <c r="KAS455" s="330"/>
      <c r="KAT455" s="330"/>
      <c r="KAU455" s="330"/>
      <c r="KAV455" s="330"/>
      <c r="KAW455" s="330"/>
      <c r="KAX455" s="330"/>
      <c r="KAY455" s="330"/>
      <c r="KAZ455" s="330"/>
      <c r="KBA455" s="330"/>
      <c r="KBB455" s="330"/>
      <c r="KBC455" s="330"/>
      <c r="KBD455" s="330"/>
      <c r="KBE455" s="330"/>
      <c r="KBF455" s="330"/>
      <c r="KBG455" s="330"/>
      <c r="KBH455" s="330"/>
      <c r="KBI455" s="330"/>
      <c r="KBJ455" s="330"/>
      <c r="KBK455" s="330"/>
      <c r="KBL455" s="330"/>
      <c r="KBM455" s="330"/>
      <c r="KBN455" s="330"/>
      <c r="KBO455" s="330"/>
      <c r="KBP455" s="330"/>
      <c r="KBQ455" s="330"/>
      <c r="KBR455" s="330"/>
      <c r="KBS455" s="330"/>
      <c r="KBT455" s="330"/>
      <c r="KBU455" s="330"/>
      <c r="KBV455" s="330"/>
      <c r="KBW455" s="330"/>
      <c r="KBX455" s="330"/>
      <c r="KBY455" s="330"/>
      <c r="KBZ455" s="330"/>
      <c r="KCA455" s="330"/>
      <c r="KCB455" s="330"/>
      <c r="KCC455" s="330"/>
      <c r="KCD455" s="330"/>
      <c r="KCE455" s="330"/>
      <c r="KCF455" s="330"/>
      <c r="KCG455" s="330"/>
      <c r="KCH455" s="330"/>
      <c r="KCI455" s="330"/>
      <c r="KCJ455" s="330"/>
      <c r="KCK455" s="330"/>
      <c r="KCL455" s="330"/>
      <c r="KCM455" s="330"/>
      <c r="KCN455" s="330"/>
      <c r="KCO455" s="330"/>
      <c r="KCP455" s="330"/>
      <c r="KCQ455" s="330"/>
      <c r="KCR455" s="330"/>
      <c r="KCS455" s="330"/>
      <c r="KCT455" s="330"/>
      <c r="KCU455" s="330"/>
      <c r="KCV455" s="330"/>
      <c r="KCW455" s="330"/>
      <c r="KCX455" s="330"/>
      <c r="KCY455" s="330"/>
      <c r="KCZ455" s="330"/>
      <c r="KDA455" s="330"/>
      <c r="KDB455" s="330"/>
      <c r="KDC455" s="330"/>
      <c r="KDD455" s="330"/>
      <c r="KDE455" s="330"/>
      <c r="KDF455" s="330"/>
      <c r="KDG455" s="330"/>
      <c r="KDH455" s="330"/>
      <c r="KDI455" s="330"/>
      <c r="KDJ455" s="330"/>
      <c r="KDK455" s="330"/>
      <c r="KDL455" s="330"/>
      <c r="KDM455" s="330"/>
      <c r="KDN455" s="330"/>
      <c r="KDO455" s="330"/>
      <c r="KDP455" s="330"/>
      <c r="KDQ455" s="330"/>
      <c r="KDR455" s="330"/>
      <c r="KDS455" s="330"/>
      <c r="KDT455" s="330"/>
      <c r="KDU455" s="330"/>
      <c r="KDV455" s="330"/>
      <c r="KDW455" s="330"/>
      <c r="KDX455" s="330"/>
      <c r="KDY455" s="330"/>
      <c r="KDZ455" s="330"/>
      <c r="KEA455" s="330"/>
      <c r="KEB455" s="330"/>
      <c r="KEC455" s="330"/>
      <c r="KED455" s="330"/>
      <c r="KEE455" s="330"/>
      <c r="KEF455" s="330"/>
      <c r="KEG455" s="330"/>
      <c r="KEH455" s="330"/>
      <c r="KEI455" s="330"/>
      <c r="KEJ455" s="330"/>
      <c r="KEK455" s="330"/>
      <c r="KEL455" s="330"/>
      <c r="KEM455" s="330"/>
      <c r="KEN455" s="330"/>
      <c r="KEO455" s="330"/>
      <c r="KEP455" s="330"/>
      <c r="KEQ455" s="330"/>
      <c r="KER455" s="330"/>
      <c r="KES455" s="330"/>
      <c r="KET455" s="330"/>
      <c r="KEU455" s="330"/>
      <c r="KEV455" s="330"/>
      <c r="KEW455" s="330"/>
      <c r="KEX455" s="330"/>
      <c r="KEY455" s="330"/>
      <c r="KEZ455" s="330"/>
      <c r="KFA455" s="330"/>
      <c r="KFB455" s="330"/>
      <c r="KFC455" s="330"/>
      <c r="KFD455" s="330"/>
      <c r="KFE455" s="330"/>
      <c r="KFF455" s="330"/>
      <c r="KFG455" s="330"/>
      <c r="KFH455" s="330"/>
      <c r="KFI455" s="330"/>
      <c r="KFJ455" s="330"/>
      <c r="KFK455" s="330"/>
      <c r="KFL455" s="330"/>
      <c r="KFM455" s="330"/>
      <c r="KFN455" s="330"/>
      <c r="KFO455" s="330"/>
      <c r="KFP455" s="330"/>
      <c r="KFQ455" s="330"/>
      <c r="KFR455" s="330"/>
      <c r="KFS455" s="330"/>
      <c r="KFT455" s="330"/>
      <c r="KFU455" s="330"/>
      <c r="KFV455" s="330"/>
      <c r="KFW455" s="330"/>
      <c r="KFX455" s="330"/>
      <c r="KFY455" s="330"/>
      <c r="KFZ455" s="330"/>
      <c r="KGA455" s="330"/>
      <c r="KGB455" s="330"/>
      <c r="KGC455" s="330"/>
      <c r="KGD455" s="330"/>
      <c r="KGE455" s="330"/>
      <c r="KGF455" s="330"/>
      <c r="KGG455" s="330"/>
      <c r="KGH455" s="330"/>
      <c r="KGI455" s="330"/>
      <c r="KGJ455" s="330"/>
      <c r="KGK455" s="330"/>
      <c r="KGL455" s="330"/>
      <c r="KGM455" s="330"/>
      <c r="KGN455" s="330"/>
      <c r="KGO455" s="330"/>
      <c r="KGP455" s="330"/>
      <c r="KGQ455" s="330"/>
      <c r="KGR455" s="330"/>
      <c r="KGS455" s="330"/>
      <c r="KGT455" s="330"/>
      <c r="KGU455" s="330"/>
      <c r="KGV455" s="330"/>
      <c r="KGW455" s="330"/>
      <c r="KGX455" s="330"/>
      <c r="KGY455" s="330"/>
      <c r="KGZ455" s="330"/>
      <c r="KHA455" s="330"/>
      <c r="KHB455" s="330"/>
      <c r="KHC455" s="330"/>
      <c r="KHD455" s="330"/>
      <c r="KHE455" s="330"/>
      <c r="KHF455" s="330"/>
      <c r="KHG455" s="330"/>
      <c r="KHH455" s="330"/>
      <c r="KHI455" s="330"/>
      <c r="KHJ455" s="330"/>
      <c r="KHK455" s="330"/>
      <c r="KHL455" s="330"/>
      <c r="KHM455" s="330"/>
      <c r="KHN455" s="330"/>
      <c r="KHO455" s="330"/>
      <c r="KHP455" s="330"/>
      <c r="KHQ455" s="330"/>
      <c r="KHR455" s="330"/>
      <c r="KHS455" s="330"/>
      <c r="KHT455" s="330"/>
      <c r="KHU455" s="330"/>
      <c r="KHV455" s="330"/>
      <c r="KHW455" s="330"/>
      <c r="KHX455" s="330"/>
      <c r="KHY455" s="330"/>
      <c r="KHZ455" s="330"/>
      <c r="KIA455" s="330"/>
      <c r="KIB455" s="330"/>
      <c r="KIC455" s="330"/>
      <c r="KID455" s="330"/>
      <c r="KIE455" s="330"/>
      <c r="KIF455" s="330"/>
      <c r="KIG455" s="330"/>
      <c r="KIH455" s="330"/>
      <c r="KII455" s="330"/>
      <c r="KIJ455" s="330"/>
      <c r="KIK455" s="330"/>
      <c r="KIL455" s="330"/>
      <c r="KIM455" s="330"/>
      <c r="KIN455" s="330"/>
      <c r="KIO455" s="330"/>
      <c r="KIP455" s="330"/>
      <c r="KIQ455" s="330"/>
      <c r="KIR455" s="330"/>
      <c r="KIS455" s="330"/>
      <c r="KIT455" s="330"/>
      <c r="KIU455" s="330"/>
      <c r="KIV455" s="330"/>
      <c r="KIW455" s="330"/>
      <c r="KIX455" s="330"/>
      <c r="KIY455" s="330"/>
      <c r="KIZ455" s="330"/>
      <c r="KJA455" s="330"/>
      <c r="KJB455" s="330"/>
      <c r="KJC455" s="330"/>
      <c r="KJD455" s="330"/>
      <c r="KJE455" s="330"/>
      <c r="KJF455" s="330"/>
      <c r="KJG455" s="330"/>
      <c r="KJH455" s="330"/>
      <c r="KJI455" s="330"/>
      <c r="KJJ455" s="330"/>
      <c r="KJK455" s="330"/>
      <c r="KJL455" s="330"/>
      <c r="KJM455" s="330"/>
      <c r="KJN455" s="330"/>
      <c r="KJO455" s="330"/>
      <c r="KJP455" s="330"/>
      <c r="KJQ455" s="330"/>
      <c r="KJR455" s="330"/>
      <c r="KJS455" s="330"/>
      <c r="KJT455" s="330"/>
      <c r="KJU455" s="330"/>
      <c r="KJV455" s="330"/>
      <c r="KJW455" s="330"/>
      <c r="KJX455" s="330"/>
      <c r="KJY455" s="330"/>
      <c r="KJZ455" s="330"/>
      <c r="KKA455" s="330"/>
      <c r="KKB455" s="330"/>
      <c r="KKC455" s="330"/>
      <c r="KKD455" s="330"/>
      <c r="KKE455" s="330"/>
      <c r="KKF455" s="330"/>
      <c r="KKG455" s="330"/>
      <c r="KKH455" s="330"/>
      <c r="KKI455" s="330"/>
      <c r="KKJ455" s="330"/>
      <c r="KKK455" s="330"/>
      <c r="KKL455" s="330"/>
      <c r="KKM455" s="330"/>
      <c r="KKN455" s="330"/>
      <c r="KKO455" s="330"/>
      <c r="KKP455" s="330"/>
      <c r="KKQ455" s="330"/>
      <c r="KKR455" s="330"/>
      <c r="KKS455" s="330"/>
      <c r="KKT455" s="330"/>
      <c r="KKU455" s="330"/>
      <c r="KKV455" s="330"/>
      <c r="KKW455" s="330"/>
      <c r="KKX455" s="330"/>
      <c r="KKY455" s="330"/>
      <c r="KKZ455" s="330"/>
      <c r="KLA455" s="330"/>
      <c r="KLB455" s="330"/>
      <c r="KLC455" s="330"/>
      <c r="KLD455" s="330"/>
      <c r="KLE455" s="330"/>
      <c r="KLF455" s="330"/>
      <c r="KLG455" s="330"/>
      <c r="KLH455" s="330"/>
      <c r="KLI455" s="330"/>
      <c r="KLJ455" s="330"/>
      <c r="KLK455" s="330"/>
      <c r="KLL455" s="330"/>
      <c r="KLM455" s="330"/>
      <c r="KLN455" s="330"/>
      <c r="KLO455" s="330"/>
      <c r="KLP455" s="330"/>
      <c r="KLQ455" s="330"/>
      <c r="KLR455" s="330"/>
      <c r="KLS455" s="330"/>
      <c r="KLT455" s="330"/>
      <c r="KLU455" s="330"/>
      <c r="KLV455" s="330"/>
      <c r="KLW455" s="330"/>
      <c r="KLX455" s="330"/>
      <c r="KLY455" s="330"/>
      <c r="KLZ455" s="330"/>
      <c r="KMA455" s="330"/>
      <c r="KMB455" s="330"/>
      <c r="KMC455" s="330"/>
      <c r="KMD455" s="330"/>
      <c r="KME455" s="330"/>
      <c r="KMF455" s="330"/>
      <c r="KMG455" s="330"/>
      <c r="KMH455" s="330"/>
      <c r="KMI455" s="330"/>
      <c r="KMJ455" s="330"/>
      <c r="KMK455" s="330"/>
      <c r="KML455" s="330"/>
      <c r="KMM455" s="330"/>
      <c r="KMN455" s="330"/>
      <c r="KMO455" s="330"/>
      <c r="KMP455" s="330"/>
      <c r="KMQ455" s="330"/>
      <c r="KMR455" s="330"/>
      <c r="KMS455" s="330"/>
      <c r="KMT455" s="330"/>
      <c r="KMU455" s="330"/>
      <c r="KMV455" s="330"/>
      <c r="KMW455" s="330"/>
      <c r="KMX455" s="330"/>
      <c r="KMY455" s="330"/>
      <c r="KMZ455" s="330"/>
      <c r="KNA455" s="330"/>
      <c r="KNB455" s="330"/>
      <c r="KNC455" s="330"/>
      <c r="KND455" s="330"/>
      <c r="KNE455" s="330"/>
      <c r="KNF455" s="330"/>
      <c r="KNG455" s="330"/>
      <c r="KNH455" s="330"/>
      <c r="KNI455" s="330"/>
      <c r="KNJ455" s="330"/>
      <c r="KNK455" s="330"/>
      <c r="KNL455" s="330"/>
      <c r="KNM455" s="330"/>
      <c r="KNN455" s="330"/>
      <c r="KNO455" s="330"/>
      <c r="KNP455" s="330"/>
      <c r="KNQ455" s="330"/>
      <c r="KNR455" s="330"/>
      <c r="KNS455" s="330"/>
      <c r="KNT455" s="330"/>
      <c r="KNU455" s="330"/>
      <c r="KNV455" s="330"/>
      <c r="KNW455" s="330"/>
      <c r="KNX455" s="330"/>
      <c r="KNY455" s="330"/>
      <c r="KNZ455" s="330"/>
      <c r="KOA455" s="330"/>
      <c r="KOB455" s="330"/>
      <c r="KOC455" s="330"/>
      <c r="KOD455" s="330"/>
      <c r="KOE455" s="330"/>
      <c r="KOF455" s="330"/>
      <c r="KOG455" s="330"/>
      <c r="KOH455" s="330"/>
      <c r="KOI455" s="330"/>
      <c r="KOJ455" s="330"/>
      <c r="KOK455" s="330"/>
      <c r="KOL455" s="330"/>
      <c r="KOM455" s="330"/>
      <c r="KON455" s="330"/>
      <c r="KOO455" s="330"/>
      <c r="KOP455" s="330"/>
      <c r="KOQ455" s="330"/>
      <c r="KOR455" s="330"/>
      <c r="KOS455" s="330"/>
      <c r="KOT455" s="330"/>
      <c r="KOU455" s="330"/>
      <c r="KOV455" s="330"/>
      <c r="KOW455" s="330"/>
      <c r="KOX455" s="330"/>
      <c r="KOY455" s="330"/>
      <c r="KOZ455" s="330"/>
      <c r="KPA455" s="330"/>
      <c r="KPB455" s="330"/>
      <c r="KPC455" s="330"/>
      <c r="KPD455" s="330"/>
      <c r="KPE455" s="330"/>
      <c r="KPF455" s="330"/>
      <c r="KPG455" s="330"/>
      <c r="KPH455" s="330"/>
      <c r="KPI455" s="330"/>
      <c r="KPJ455" s="330"/>
      <c r="KPK455" s="330"/>
      <c r="KPL455" s="330"/>
      <c r="KPM455" s="330"/>
      <c r="KPN455" s="330"/>
      <c r="KPO455" s="330"/>
      <c r="KPP455" s="330"/>
      <c r="KPQ455" s="330"/>
      <c r="KPR455" s="330"/>
      <c r="KPS455" s="330"/>
      <c r="KPT455" s="330"/>
      <c r="KPU455" s="330"/>
      <c r="KPV455" s="330"/>
      <c r="KPW455" s="330"/>
      <c r="KPX455" s="330"/>
      <c r="KPY455" s="330"/>
      <c r="KPZ455" s="330"/>
      <c r="KQA455" s="330"/>
      <c r="KQB455" s="330"/>
      <c r="KQC455" s="330"/>
      <c r="KQD455" s="330"/>
      <c r="KQE455" s="330"/>
      <c r="KQF455" s="330"/>
      <c r="KQG455" s="330"/>
      <c r="KQH455" s="330"/>
      <c r="KQI455" s="330"/>
      <c r="KQJ455" s="330"/>
      <c r="KQK455" s="330"/>
      <c r="KQL455" s="330"/>
      <c r="KQM455" s="330"/>
      <c r="KQN455" s="330"/>
      <c r="KQO455" s="330"/>
      <c r="KQP455" s="330"/>
      <c r="KQQ455" s="330"/>
      <c r="KQR455" s="330"/>
      <c r="KQS455" s="330"/>
      <c r="KQT455" s="330"/>
      <c r="KQU455" s="330"/>
      <c r="KQV455" s="330"/>
      <c r="KQW455" s="330"/>
      <c r="KQX455" s="330"/>
      <c r="KQY455" s="330"/>
      <c r="KQZ455" s="330"/>
      <c r="KRA455" s="330"/>
      <c r="KRB455" s="330"/>
      <c r="KRC455" s="330"/>
      <c r="KRD455" s="330"/>
      <c r="KRE455" s="330"/>
      <c r="KRF455" s="330"/>
      <c r="KRG455" s="330"/>
      <c r="KRH455" s="330"/>
      <c r="KRI455" s="330"/>
      <c r="KRJ455" s="330"/>
      <c r="KRK455" s="330"/>
      <c r="KRL455" s="330"/>
      <c r="KRM455" s="330"/>
      <c r="KRN455" s="330"/>
      <c r="KRO455" s="330"/>
      <c r="KRP455" s="330"/>
      <c r="KRQ455" s="330"/>
      <c r="KRR455" s="330"/>
      <c r="KRS455" s="330"/>
      <c r="KRT455" s="330"/>
      <c r="KRU455" s="330"/>
      <c r="KRV455" s="330"/>
      <c r="KRW455" s="330"/>
      <c r="KRX455" s="330"/>
      <c r="KRY455" s="330"/>
      <c r="KRZ455" s="330"/>
      <c r="KSA455" s="330"/>
      <c r="KSB455" s="330"/>
      <c r="KSC455" s="330"/>
      <c r="KSD455" s="330"/>
      <c r="KSE455" s="330"/>
      <c r="KSF455" s="330"/>
      <c r="KSG455" s="330"/>
      <c r="KSH455" s="330"/>
      <c r="KSI455" s="330"/>
      <c r="KSJ455" s="330"/>
      <c r="KSK455" s="330"/>
      <c r="KSL455" s="330"/>
      <c r="KSM455" s="330"/>
      <c r="KSN455" s="330"/>
      <c r="KSO455" s="330"/>
      <c r="KSP455" s="330"/>
      <c r="KSQ455" s="330"/>
      <c r="KSR455" s="330"/>
      <c r="KSS455" s="330"/>
      <c r="KST455" s="330"/>
      <c r="KSU455" s="330"/>
      <c r="KSV455" s="330"/>
      <c r="KSW455" s="330"/>
      <c r="KSX455" s="330"/>
      <c r="KSY455" s="330"/>
      <c r="KSZ455" s="330"/>
      <c r="KTA455" s="330"/>
      <c r="KTB455" s="330"/>
      <c r="KTC455" s="330"/>
      <c r="KTD455" s="330"/>
      <c r="KTE455" s="330"/>
      <c r="KTF455" s="330"/>
      <c r="KTG455" s="330"/>
      <c r="KTH455" s="330"/>
      <c r="KTI455" s="330"/>
      <c r="KTJ455" s="330"/>
      <c r="KTK455" s="330"/>
      <c r="KTL455" s="330"/>
      <c r="KTM455" s="330"/>
      <c r="KTN455" s="330"/>
      <c r="KTO455" s="330"/>
      <c r="KTP455" s="330"/>
      <c r="KTQ455" s="330"/>
      <c r="KTR455" s="330"/>
      <c r="KTS455" s="330"/>
      <c r="KTT455" s="330"/>
      <c r="KTU455" s="330"/>
      <c r="KTV455" s="330"/>
      <c r="KTW455" s="330"/>
      <c r="KTX455" s="330"/>
      <c r="KTY455" s="330"/>
      <c r="KTZ455" s="330"/>
      <c r="KUA455" s="330"/>
      <c r="KUB455" s="330"/>
      <c r="KUC455" s="330"/>
      <c r="KUD455" s="330"/>
      <c r="KUE455" s="330"/>
      <c r="KUF455" s="330"/>
      <c r="KUG455" s="330"/>
      <c r="KUH455" s="330"/>
      <c r="KUI455" s="330"/>
      <c r="KUJ455" s="330"/>
      <c r="KUK455" s="330"/>
      <c r="KUL455" s="330"/>
      <c r="KUM455" s="330"/>
      <c r="KUN455" s="330"/>
      <c r="KUO455" s="330"/>
      <c r="KUP455" s="330"/>
      <c r="KUQ455" s="330"/>
      <c r="KUR455" s="330"/>
      <c r="KUS455" s="330"/>
      <c r="KUT455" s="330"/>
      <c r="KUU455" s="330"/>
      <c r="KUV455" s="330"/>
      <c r="KUW455" s="330"/>
      <c r="KUX455" s="330"/>
      <c r="KUY455" s="330"/>
      <c r="KUZ455" s="330"/>
      <c r="KVA455" s="330"/>
      <c r="KVB455" s="330"/>
      <c r="KVC455" s="330"/>
      <c r="KVD455" s="330"/>
      <c r="KVE455" s="330"/>
      <c r="KVF455" s="330"/>
      <c r="KVG455" s="330"/>
      <c r="KVH455" s="330"/>
      <c r="KVI455" s="330"/>
      <c r="KVJ455" s="330"/>
      <c r="KVK455" s="330"/>
      <c r="KVL455" s="330"/>
      <c r="KVM455" s="330"/>
      <c r="KVN455" s="330"/>
      <c r="KVO455" s="330"/>
      <c r="KVP455" s="330"/>
      <c r="KVQ455" s="330"/>
      <c r="KVR455" s="330"/>
      <c r="KVS455" s="330"/>
      <c r="KVT455" s="330"/>
      <c r="KVU455" s="330"/>
      <c r="KVV455" s="330"/>
      <c r="KVW455" s="330"/>
      <c r="KVX455" s="330"/>
      <c r="KVY455" s="330"/>
      <c r="KVZ455" s="330"/>
      <c r="KWA455" s="330"/>
      <c r="KWB455" s="330"/>
      <c r="KWC455" s="330"/>
      <c r="KWD455" s="330"/>
      <c r="KWE455" s="330"/>
      <c r="KWF455" s="330"/>
      <c r="KWG455" s="330"/>
      <c r="KWH455" s="330"/>
      <c r="KWI455" s="330"/>
      <c r="KWJ455" s="330"/>
      <c r="KWK455" s="330"/>
      <c r="KWL455" s="330"/>
      <c r="KWM455" s="330"/>
      <c r="KWN455" s="330"/>
      <c r="KWO455" s="330"/>
      <c r="KWP455" s="330"/>
      <c r="KWQ455" s="330"/>
      <c r="KWR455" s="330"/>
      <c r="KWS455" s="330"/>
      <c r="KWT455" s="330"/>
      <c r="KWU455" s="330"/>
      <c r="KWV455" s="330"/>
      <c r="KWW455" s="330"/>
      <c r="KWX455" s="330"/>
      <c r="KWY455" s="330"/>
      <c r="KWZ455" s="330"/>
      <c r="KXA455" s="330"/>
      <c r="KXB455" s="330"/>
      <c r="KXC455" s="330"/>
      <c r="KXD455" s="330"/>
      <c r="KXE455" s="330"/>
      <c r="KXF455" s="330"/>
      <c r="KXG455" s="330"/>
      <c r="KXH455" s="330"/>
      <c r="KXI455" s="330"/>
      <c r="KXJ455" s="330"/>
      <c r="KXK455" s="330"/>
      <c r="KXL455" s="330"/>
      <c r="KXM455" s="330"/>
      <c r="KXN455" s="330"/>
      <c r="KXO455" s="330"/>
      <c r="KXP455" s="330"/>
      <c r="KXQ455" s="330"/>
      <c r="KXR455" s="330"/>
      <c r="KXS455" s="330"/>
      <c r="KXT455" s="330"/>
      <c r="KXU455" s="330"/>
      <c r="KXV455" s="330"/>
      <c r="KXW455" s="330"/>
      <c r="KXX455" s="330"/>
      <c r="KXY455" s="330"/>
      <c r="KXZ455" s="330"/>
      <c r="KYA455" s="330"/>
      <c r="KYB455" s="330"/>
      <c r="KYC455" s="330"/>
      <c r="KYD455" s="330"/>
      <c r="KYE455" s="330"/>
      <c r="KYF455" s="330"/>
      <c r="KYG455" s="330"/>
      <c r="KYH455" s="330"/>
      <c r="KYI455" s="330"/>
      <c r="KYJ455" s="330"/>
      <c r="KYK455" s="330"/>
      <c r="KYL455" s="330"/>
      <c r="KYM455" s="330"/>
      <c r="KYN455" s="330"/>
      <c r="KYO455" s="330"/>
      <c r="KYP455" s="330"/>
      <c r="KYQ455" s="330"/>
      <c r="KYR455" s="330"/>
      <c r="KYS455" s="330"/>
      <c r="KYT455" s="330"/>
      <c r="KYU455" s="330"/>
      <c r="KYV455" s="330"/>
      <c r="KYW455" s="330"/>
      <c r="KYX455" s="330"/>
      <c r="KYY455" s="330"/>
      <c r="KYZ455" s="330"/>
      <c r="KZA455" s="330"/>
      <c r="KZB455" s="330"/>
      <c r="KZC455" s="330"/>
      <c r="KZD455" s="330"/>
      <c r="KZE455" s="330"/>
      <c r="KZF455" s="330"/>
      <c r="KZG455" s="330"/>
      <c r="KZH455" s="330"/>
      <c r="KZI455" s="330"/>
      <c r="KZJ455" s="330"/>
      <c r="KZK455" s="330"/>
      <c r="KZL455" s="330"/>
      <c r="KZM455" s="330"/>
      <c r="KZN455" s="330"/>
      <c r="KZO455" s="330"/>
      <c r="KZP455" s="330"/>
      <c r="KZQ455" s="330"/>
      <c r="KZR455" s="330"/>
      <c r="KZS455" s="330"/>
      <c r="KZT455" s="330"/>
      <c r="KZU455" s="330"/>
      <c r="KZV455" s="330"/>
      <c r="KZW455" s="330"/>
      <c r="KZX455" s="330"/>
      <c r="KZY455" s="330"/>
      <c r="KZZ455" s="330"/>
      <c r="LAA455" s="330"/>
      <c r="LAB455" s="330"/>
      <c r="LAC455" s="330"/>
      <c r="LAD455" s="330"/>
      <c r="LAE455" s="330"/>
      <c r="LAF455" s="330"/>
      <c r="LAG455" s="330"/>
      <c r="LAH455" s="330"/>
      <c r="LAI455" s="330"/>
      <c r="LAJ455" s="330"/>
      <c r="LAK455" s="330"/>
      <c r="LAL455" s="330"/>
      <c r="LAM455" s="330"/>
      <c r="LAN455" s="330"/>
      <c r="LAO455" s="330"/>
      <c r="LAP455" s="330"/>
      <c r="LAQ455" s="330"/>
      <c r="LAR455" s="330"/>
      <c r="LAS455" s="330"/>
      <c r="LAT455" s="330"/>
      <c r="LAU455" s="330"/>
      <c r="LAV455" s="330"/>
      <c r="LAW455" s="330"/>
      <c r="LAX455" s="330"/>
      <c r="LAY455" s="330"/>
      <c r="LAZ455" s="330"/>
      <c r="LBA455" s="330"/>
      <c r="LBB455" s="330"/>
      <c r="LBC455" s="330"/>
      <c r="LBD455" s="330"/>
      <c r="LBE455" s="330"/>
      <c r="LBF455" s="330"/>
      <c r="LBG455" s="330"/>
      <c r="LBH455" s="330"/>
      <c r="LBI455" s="330"/>
      <c r="LBJ455" s="330"/>
      <c r="LBK455" s="330"/>
      <c r="LBL455" s="330"/>
      <c r="LBM455" s="330"/>
      <c r="LBN455" s="330"/>
      <c r="LBO455" s="330"/>
      <c r="LBP455" s="330"/>
      <c r="LBQ455" s="330"/>
      <c r="LBR455" s="330"/>
      <c r="LBS455" s="330"/>
      <c r="LBT455" s="330"/>
      <c r="LBU455" s="330"/>
      <c r="LBV455" s="330"/>
      <c r="LBW455" s="330"/>
      <c r="LBX455" s="330"/>
      <c r="LBY455" s="330"/>
      <c r="LBZ455" s="330"/>
      <c r="LCA455" s="330"/>
      <c r="LCB455" s="330"/>
      <c r="LCC455" s="330"/>
      <c r="LCD455" s="330"/>
      <c r="LCE455" s="330"/>
      <c r="LCF455" s="330"/>
      <c r="LCG455" s="330"/>
      <c r="LCH455" s="330"/>
      <c r="LCI455" s="330"/>
      <c r="LCJ455" s="330"/>
      <c r="LCK455" s="330"/>
      <c r="LCL455" s="330"/>
      <c r="LCM455" s="330"/>
      <c r="LCN455" s="330"/>
      <c r="LCO455" s="330"/>
      <c r="LCP455" s="330"/>
      <c r="LCQ455" s="330"/>
      <c r="LCR455" s="330"/>
      <c r="LCS455" s="330"/>
      <c r="LCT455" s="330"/>
      <c r="LCU455" s="330"/>
      <c r="LCV455" s="330"/>
      <c r="LCW455" s="330"/>
      <c r="LCX455" s="330"/>
      <c r="LCY455" s="330"/>
      <c r="LCZ455" s="330"/>
      <c r="LDA455" s="330"/>
      <c r="LDB455" s="330"/>
      <c r="LDC455" s="330"/>
      <c r="LDD455" s="330"/>
      <c r="LDE455" s="330"/>
      <c r="LDF455" s="330"/>
      <c r="LDG455" s="330"/>
      <c r="LDH455" s="330"/>
      <c r="LDI455" s="330"/>
      <c r="LDJ455" s="330"/>
      <c r="LDK455" s="330"/>
      <c r="LDL455" s="330"/>
      <c r="LDM455" s="330"/>
      <c r="LDN455" s="330"/>
      <c r="LDO455" s="330"/>
      <c r="LDP455" s="330"/>
      <c r="LDQ455" s="330"/>
      <c r="LDR455" s="330"/>
      <c r="LDS455" s="330"/>
      <c r="LDT455" s="330"/>
      <c r="LDU455" s="330"/>
      <c r="LDV455" s="330"/>
      <c r="LDW455" s="330"/>
      <c r="LDX455" s="330"/>
      <c r="LDY455" s="330"/>
      <c r="LDZ455" s="330"/>
      <c r="LEA455" s="330"/>
      <c r="LEB455" s="330"/>
      <c r="LEC455" s="330"/>
      <c r="LED455" s="330"/>
      <c r="LEE455" s="330"/>
      <c r="LEF455" s="330"/>
      <c r="LEG455" s="330"/>
      <c r="LEH455" s="330"/>
      <c r="LEI455" s="330"/>
      <c r="LEJ455" s="330"/>
      <c r="LEK455" s="330"/>
      <c r="LEL455" s="330"/>
      <c r="LEM455" s="330"/>
      <c r="LEN455" s="330"/>
      <c r="LEO455" s="330"/>
      <c r="LEP455" s="330"/>
      <c r="LEQ455" s="330"/>
      <c r="LER455" s="330"/>
      <c r="LES455" s="330"/>
      <c r="LET455" s="330"/>
      <c r="LEU455" s="330"/>
      <c r="LEV455" s="330"/>
      <c r="LEW455" s="330"/>
      <c r="LEX455" s="330"/>
      <c r="LEY455" s="330"/>
      <c r="LEZ455" s="330"/>
      <c r="LFA455" s="330"/>
      <c r="LFB455" s="330"/>
      <c r="LFC455" s="330"/>
      <c r="LFD455" s="330"/>
      <c r="LFE455" s="330"/>
      <c r="LFF455" s="330"/>
      <c r="LFG455" s="330"/>
      <c r="LFH455" s="330"/>
      <c r="LFI455" s="330"/>
      <c r="LFJ455" s="330"/>
      <c r="LFK455" s="330"/>
      <c r="LFL455" s="330"/>
      <c r="LFM455" s="330"/>
      <c r="LFN455" s="330"/>
      <c r="LFO455" s="330"/>
      <c r="LFP455" s="330"/>
      <c r="LFQ455" s="330"/>
      <c r="LFR455" s="330"/>
      <c r="LFS455" s="330"/>
      <c r="LFT455" s="330"/>
      <c r="LFU455" s="330"/>
      <c r="LFV455" s="330"/>
      <c r="LFW455" s="330"/>
      <c r="LFX455" s="330"/>
      <c r="LFY455" s="330"/>
      <c r="LFZ455" s="330"/>
      <c r="LGA455" s="330"/>
      <c r="LGB455" s="330"/>
      <c r="LGC455" s="330"/>
      <c r="LGD455" s="330"/>
      <c r="LGE455" s="330"/>
      <c r="LGF455" s="330"/>
      <c r="LGG455" s="330"/>
      <c r="LGH455" s="330"/>
      <c r="LGI455" s="330"/>
      <c r="LGJ455" s="330"/>
      <c r="LGK455" s="330"/>
      <c r="LGL455" s="330"/>
      <c r="LGM455" s="330"/>
      <c r="LGN455" s="330"/>
      <c r="LGO455" s="330"/>
      <c r="LGP455" s="330"/>
      <c r="LGQ455" s="330"/>
      <c r="LGR455" s="330"/>
      <c r="LGS455" s="330"/>
      <c r="LGT455" s="330"/>
      <c r="LGU455" s="330"/>
      <c r="LGV455" s="330"/>
      <c r="LGW455" s="330"/>
      <c r="LGX455" s="330"/>
      <c r="LGY455" s="330"/>
      <c r="LGZ455" s="330"/>
      <c r="LHA455" s="330"/>
      <c r="LHB455" s="330"/>
      <c r="LHC455" s="330"/>
      <c r="LHD455" s="330"/>
      <c r="LHE455" s="330"/>
      <c r="LHF455" s="330"/>
      <c r="LHG455" s="330"/>
      <c r="LHH455" s="330"/>
      <c r="LHI455" s="330"/>
      <c r="LHJ455" s="330"/>
      <c r="LHK455" s="330"/>
      <c r="LHL455" s="330"/>
      <c r="LHM455" s="330"/>
      <c r="LHN455" s="330"/>
      <c r="LHO455" s="330"/>
      <c r="LHP455" s="330"/>
      <c r="LHQ455" s="330"/>
      <c r="LHR455" s="330"/>
      <c r="LHS455" s="330"/>
      <c r="LHT455" s="330"/>
      <c r="LHU455" s="330"/>
      <c r="LHV455" s="330"/>
      <c r="LHW455" s="330"/>
      <c r="LHX455" s="330"/>
      <c r="LHY455" s="330"/>
      <c r="LHZ455" s="330"/>
      <c r="LIA455" s="330"/>
      <c r="LIB455" s="330"/>
      <c r="LIC455" s="330"/>
      <c r="LID455" s="330"/>
      <c r="LIE455" s="330"/>
      <c r="LIF455" s="330"/>
      <c r="LIG455" s="330"/>
      <c r="LIH455" s="330"/>
      <c r="LII455" s="330"/>
      <c r="LIJ455" s="330"/>
      <c r="LIK455" s="330"/>
      <c r="LIL455" s="330"/>
      <c r="LIM455" s="330"/>
      <c r="LIN455" s="330"/>
      <c r="LIO455" s="330"/>
      <c r="LIP455" s="330"/>
      <c r="LIQ455" s="330"/>
      <c r="LIR455" s="330"/>
      <c r="LIS455" s="330"/>
      <c r="LIT455" s="330"/>
      <c r="LIU455" s="330"/>
      <c r="LIV455" s="330"/>
      <c r="LIW455" s="330"/>
      <c r="LIX455" s="330"/>
      <c r="LIY455" s="330"/>
      <c r="LIZ455" s="330"/>
      <c r="LJA455" s="330"/>
      <c r="LJB455" s="330"/>
      <c r="LJC455" s="330"/>
      <c r="LJD455" s="330"/>
      <c r="LJE455" s="330"/>
      <c r="LJF455" s="330"/>
      <c r="LJG455" s="330"/>
      <c r="LJH455" s="330"/>
      <c r="LJI455" s="330"/>
      <c r="LJJ455" s="330"/>
      <c r="LJK455" s="330"/>
      <c r="LJL455" s="330"/>
      <c r="LJM455" s="330"/>
      <c r="LJN455" s="330"/>
      <c r="LJO455" s="330"/>
      <c r="LJP455" s="330"/>
      <c r="LJQ455" s="330"/>
      <c r="LJR455" s="330"/>
      <c r="LJS455" s="330"/>
      <c r="LJT455" s="330"/>
      <c r="LJU455" s="330"/>
      <c r="LJV455" s="330"/>
      <c r="LJW455" s="330"/>
      <c r="LJX455" s="330"/>
      <c r="LJY455" s="330"/>
      <c r="LJZ455" s="330"/>
      <c r="LKA455" s="330"/>
      <c r="LKB455" s="330"/>
      <c r="LKC455" s="330"/>
      <c r="LKD455" s="330"/>
      <c r="LKE455" s="330"/>
      <c r="LKF455" s="330"/>
      <c r="LKG455" s="330"/>
      <c r="LKH455" s="330"/>
      <c r="LKI455" s="330"/>
      <c r="LKJ455" s="330"/>
      <c r="LKK455" s="330"/>
      <c r="LKL455" s="330"/>
      <c r="LKM455" s="330"/>
      <c r="LKN455" s="330"/>
      <c r="LKO455" s="330"/>
      <c r="LKP455" s="330"/>
      <c r="LKQ455" s="330"/>
      <c r="LKR455" s="330"/>
      <c r="LKS455" s="330"/>
      <c r="LKT455" s="330"/>
      <c r="LKU455" s="330"/>
      <c r="LKV455" s="330"/>
      <c r="LKW455" s="330"/>
      <c r="LKX455" s="330"/>
      <c r="LKY455" s="330"/>
      <c r="LKZ455" s="330"/>
      <c r="LLA455" s="330"/>
      <c r="LLB455" s="330"/>
      <c r="LLC455" s="330"/>
      <c r="LLD455" s="330"/>
      <c r="LLE455" s="330"/>
      <c r="LLF455" s="330"/>
      <c r="LLG455" s="330"/>
      <c r="LLH455" s="330"/>
      <c r="LLI455" s="330"/>
      <c r="LLJ455" s="330"/>
      <c r="LLK455" s="330"/>
      <c r="LLL455" s="330"/>
      <c r="LLM455" s="330"/>
      <c r="LLN455" s="330"/>
      <c r="LLO455" s="330"/>
      <c r="LLP455" s="330"/>
      <c r="LLQ455" s="330"/>
      <c r="LLR455" s="330"/>
      <c r="LLS455" s="330"/>
      <c r="LLT455" s="330"/>
      <c r="LLU455" s="330"/>
      <c r="LLV455" s="330"/>
      <c r="LLW455" s="330"/>
      <c r="LLX455" s="330"/>
      <c r="LLY455" s="330"/>
      <c r="LLZ455" s="330"/>
      <c r="LMA455" s="330"/>
      <c r="LMB455" s="330"/>
      <c r="LMC455" s="330"/>
      <c r="LMD455" s="330"/>
      <c r="LME455" s="330"/>
      <c r="LMF455" s="330"/>
      <c r="LMG455" s="330"/>
      <c r="LMH455" s="330"/>
      <c r="LMI455" s="330"/>
      <c r="LMJ455" s="330"/>
      <c r="LMK455" s="330"/>
      <c r="LML455" s="330"/>
      <c r="LMM455" s="330"/>
      <c r="LMN455" s="330"/>
      <c r="LMO455" s="330"/>
      <c r="LMP455" s="330"/>
      <c r="LMQ455" s="330"/>
      <c r="LMR455" s="330"/>
      <c r="LMS455" s="330"/>
      <c r="LMT455" s="330"/>
      <c r="LMU455" s="330"/>
      <c r="LMV455" s="330"/>
      <c r="LMW455" s="330"/>
      <c r="LMX455" s="330"/>
      <c r="LMY455" s="330"/>
      <c r="LMZ455" s="330"/>
      <c r="LNA455" s="330"/>
      <c r="LNB455" s="330"/>
      <c r="LNC455" s="330"/>
      <c r="LND455" s="330"/>
      <c r="LNE455" s="330"/>
      <c r="LNF455" s="330"/>
      <c r="LNG455" s="330"/>
      <c r="LNH455" s="330"/>
      <c r="LNI455" s="330"/>
      <c r="LNJ455" s="330"/>
      <c r="LNK455" s="330"/>
      <c r="LNL455" s="330"/>
      <c r="LNM455" s="330"/>
      <c r="LNN455" s="330"/>
      <c r="LNO455" s="330"/>
      <c r="LNP455" s="330"/>
      <c r="LNQ455" s="330"/>
      <c r="LNR455" s="330"/>
      <c r="LNS455" s="330"/>
      <c r="LNT455" s="330"/>
      <c r="LNU455" s="330"/>
      <c r="LNV455" s="330"/>
      <c r="LNW455" s="330"/>
      <c r="LNX455" s="330"/>
      <c r="LNY455" s="330"/>
      <c r="LNZ455" s="330"/>
      <c r="LOA455" s="330"/>
      <c r="LOB455" s="330"/>
      <c r="LOC455" s="330"/>
      <c r="LOD455" s="330"/>
      <c r="LOE455" s="330"/>
      <c r="LOF455" s="330"/>
      <c r="LOG455" s="330"/>
      <c r="LOH455" s="330"/>
      <c r="LOI455" s="330"/>
      <c r="LOJ455" s="330"/>
      <c r="LOK455" s="330"/>
      <c r="LOL455" s="330"/>
      <c r="LOM455" s="330"/>
      <c r="LON455" s="330"/>
      <c r="LOO455" s="330"/>
      <c r="LOP455" s="330"/>
      <c r="LOQ455" s="330"/>
      <c r="LOR455" s="330"/>
      <c r="LOS455" s="330"/>
      <c r="LOT455" s="330"/>
      <c r="LOU455" s="330"/>
      <c r="LOV455" s="330"/>
      <c r="LOW455" s="330"/>
      <c r="LOX455" s="330"/>
      <c r="LOY455" s="330"/>
      <c r="LOZ455" s="330"/>
      <c r="LPA455" s="330"/>
      <c r="LPB455" s="330"/>
      <c r="LPC455" s="330"/>
      <c r="LPD455" s="330"/>
      <c r="LPE455" s="330"/>
      <c r="LPF455" s="330"/>
      <c r="LPG455" s="330"/>
      <c r="LPH455" s="330"/>
      <c r="LPI455" s="330"/>
      <c r="LPJ455" s="330"/>
      <c r="LPK455" s="330"/>
      <c r="LPL455" s="330"/>
      <c r="LPM455" s="330"/>
      <c r="LPN455" s="330"/>
      <c r="LPO455" s="330"/>
      <c r="LPP455" s="330"/>
      <c r="LPQ455" s="330"/>
      <c r="LPR455" s="330"/>
      <c r="LPS455" s="330"/>
      <c r="LPT455" s="330"/>
      <c r="LPU455" s="330"/>
      <c r="LPV455" s="330"/>
      <c r="LPW455" s="330"/>
      <c r="LPX455" s="330"/>
      <c r="LPY455" s="330"/>
      <c r="LPZ455" s="330"/>
      <c r="LQA455" s="330"/>
      <c r="LQB455" s="330"/>
      <c r="LQC455" s="330"/>
      <c r="LQD455" s="330"/>
      <c r="LQE455" s="330"/>
      <c r="LQF455" s="330"/>
      <c r="LQG455" s="330"/>
      <c r="LQH455" s="330"/>
      <c r="LQI455" s="330"/>
      <c r="LQJ455" s="330"/>
      <c r="LQK455" s="330"/>
      <c r="LQL455" s="330"/>
      <c r="LQM455" s="330"/>
      <c r="LQN455" s="330"/>
      <c r="LQO455" s="330"/>
      <c r="LQP455" s="330"/>
      <c r="LQQ455" s="330"/>
      <c r="LQR455" s="330"/>
      <c r="LQS455" s="330"/>
      <c r="LQT455" s="330"/>
      <c r="LQU455" s="330"/>
      <c r="LQV455" s="330"/>
      <c r="LQW455" s="330"/>
      <c r="LQX455" s="330"/>
      <c r="LQY455" s="330"/>
      <c r="LQZ455" s="330"/>
      <c r="LRA455" s="330"/>
      <c r="LRB455" s="330"/>
      <c r="LRC455" s="330"/>
      <c r="LRD455" s="330"/>
      <c r="LRE455" s="330"/>
      <c r="LRF455" s="330"/>
      <c r="LRG455" s="330"/>
      <c r="LRH455" s="330"/>
      <c r="LRI455" s="330"/>
      <c r="LRJ455" s="330"/>
      <c r="LRK455" s="330"/>
      <c r="LRL455" s="330"/>
      <c r="LRM455" s="330"/>
      <c r="LRN455" s="330"/>
      <c r="LRO455" s="330"/>
      <c r="LRP455" s="330"/>
      <c r="LRQ455" s="330"/>
      <c r="LRR455" s="330"/>
      <c r="LRS455" s="330"/>
      <c r="LRT455" s="330"/>
      <c r="LRU455" s="330"/>
      <c r="LRV455" s="330"/>
      <c r="LRW455" s="330"/>
      <c r="LRX455" s="330"/>
      <c r="LRY455" s="330"/>
      <c r="LRZ455" s="330"/>
      <c r="LSA455" s="330"/>
      <c r="LSB455" s="330"/>
      <c r="LSC455" s="330"/>
      <c r="LSD455" s="330"/>
      <c r="LSE455" s="330"/>
      <c r="LSF455" s="330"/>
      <c r="LSG455" s="330"/>
      <c r="LSH455" s="330"/>
      <c r="LSI455" s="330"/>
      <c r="LSJ455" s="330"/>
      <c r="LSK455" s="330"/>
      <c r="LSL455" s="330"/>
      <c r="LSM455" s="330"/>
      <c r="LSN455" s="330"/>
      <c r="LSO455" s="330"/>
      <c r="LSP455" s="330"/>
      <c r="LSQ455" s="330"/>
      <c r="LSR455" s="330"/>
      <c r="LSS455" s="330"/>
      <c r="LST455" s="330"/>
      <c r="LSU455" s="330"/>
      <c r="LSV455" s="330"/>
      <c r="LSW455" s="330"/>
      <c r="LSX455" s="330"/>
      <c r="LSY455" s="330"/>
      <c r="LSZ455" s="330"/>
      <c r="LTA455" s="330"/>
      <c r="LTB455" s="330"/>
      <c r="LTC455" s="330"/>
      <c r="LTD455" s="330"/>
      <c r="LTE455" s="330"/>
      <c r="LTF455" s="330"/>
      <c r="LTG455" s="330"/>
      <c r="LTH455" s="330"/>
      <c r="LTI455" s="330"/>
      <c r="LTJ455" s="330"/>
      <c r="LTK455" s="330"/>
      <c r="LTL455" s="330"/>
      <c r="LTM455" s="330"/>
      <c r="LTN455" s="330"/>
      <c r="LTO455" s="330"/>
      <c r="LTP455" s="330"/>
      <c r="LTQ455" s="330"/>
      <c r="LTR455" s="330"/>
      <c r="LTS455" s="330"/>
      <c r="LTT455" s="330"/>
      <c r="LTU455" s="330"/>
      <c r="LTV455" s="330"/>
      <c r="LTW455" s="330"/>
      <c r="LTX455" s="330"/>
      <c r="LTY455" s="330"/>
      <c r="LTZ455" s="330"/>
      <c r="LUA455" s="330"/>
      <c r="LUB455" s="330"/>
      <c r="LUC455" s="330"/>
      <c r="LUD455" s="330"/>
      <c r="LUE455" s="330"/>
      <c r="LUF455" s="330"/>
      <c r="LUG455" s="330"/>
      <c r="LUH455" s="330"/>
      <c r="LUI455" s="330"/>
      <c r="LUJ455" s="330"/>
      <c r="LUK455" s="330"/>
      <c r="LUL455" s="330"/>
      <c r="LUM455" s="330"/>
      <c r="LUN455" s="330"/>
      <c r="LUO455" s="330"/>
      <c r="LUP455" s="330"/>
      <c r="LUQ455" s="330"/>
      <c r="LUR455" s="330"/>
      <c r="LUS455" s="330"/>
      <c r="LUT455" s="330"/>
      <c r="LUU455" s="330"/>
      <c r="LUV455" s="330"/>
      <c r="LUW455" s="330"/>
      <c r="LUX455" s="330"/>
      <c r="LUY455" s="330"/>
      <c r="LUZ455" s="330"/>
      <c r="LVA455" s="330"/>
      <c r="LVB455" s="330"/>
      <c r="LVC455" s="330"/>
      <c r="LVD455" s="330"/>
      <c r="LVE455" s="330"/>
      <c r="LVF455" s="330"/>
      <c r="LVG455" s="330"/>
      <c r="LVH455" s="330"/>
      <c r="LVI455" s="330"/>
      <c r="LVJ455" s="330"/>
      <c r="LVK455" s="330"/>
      <c r="LVL455" s="330"/>
      <c r="LVM455" s="330"/>
      <c r="LVN455" s="330"/>
      <c r="LVO455" s="330"/>
      <c r="LVP455" s="330"/>
      <c r="LVQ455" s="330"/>
      <c r="LVR455" s="330"/>
      <c r="LVS455" s="330"/>
      <c r="LVT455" s="330"/>
      <c r="LVU455" s="330"/>
      <c r="LVV455" s="330"/>
      <c r="LVW455" s="330"/>
      <c r="LVX455" s="330"/>
      <c r="LVY455" s="330"/>
      <c r="LVZ455" s="330"/>
      <c r="LWA455" s="330"/>
      <c r="LWB455" s="330"/>
      <c r="LWC455" s="330"/>
      <c r="LWD455" s="330"/>
      <c r="LWE455" s="330"/>
      <c r="LWF455" s="330"/>
      <c r="LWG455" s="330"/>
      <c r="LWH455" s="330"/>
      <c r="LWI455" s="330"/>
      <c r="LWJ455" s="330"/>
      <c r="LWK455" s="330"/>
      <c r="LWL455" s="330"/>
      <c r="LWM455" s="330"/>
      <c r="LWN455" s="330"/>
      <c r="LWO455" s="330"/>
      <c r="LWP455" s="330"/>
      <c r="LWQ455" s="330"/>
      <c r="LWR455" s="330"/>
      <c r="LWS455" s="330"/>
      <c r="LWT455" s="330"/>
      <c r="LWU455" s="330"/>
      <c r="LWV455" s="330"/>
      <c r="LWW455" s="330"/>
      <c r="LWX455" s="330"/>
      <c r="LWY455" s="330"/>
      <c r="LWZ455" s="330"/>
      <c r="LXA455" s="330"/>
      <c r="LXB455" s="330"/>
      <c r="LXC455" s="330"/>
      <c r="LXD455" s="330"/>
      <c r="LXE455" s="330"/>
      <c r="LXF455" s="330"/>
      <c r="LXG455" s="330"/>
      <c r="LXH455" s="330"/>
      <c r="LXI455" s="330"/>
      <c r="LXJ455" s="330"/>
      <c r="LXK455" s="330"/>
      <c r="LXL455" s="330"/>
      <c r="LXM455" s="330"/>
      <c r="LXN455" s="330"/>
      <c r="LXO455" s="330"/>
      <c r="LXP455" s="330"/>
      <c r="LXQ455" s="330"/>
      <c r="LXR455" s="330"/>
      <c r="LXS455" s="330"/>
      <c r="LXT455" s="330"/>
      <c r="LXU455" s="330"/>
      <c r="LXV455" s="330"/>
      <c r="LXW455" s="330"/>
      <c r="LXX455" s="330"/>
      <c r="LXY455" s="330"/>
      <c r="LXZ455" s="330"/>
      <c r="LYA455" s="330"/>
      <c r="LYB455" s="330"/>
      <c r="LYC455" s="330"/>
      <c r="LYD455" s="330"/>
      <c r="LYE455" s="330"/>
      <c r="LYF455" s="330"/>
      <c r="LYG455" s="330"/>
      <c r="LYH455" s="330"/>
      <c r="LYI455" s="330"/>
      <c r="LYJ455" s="330"/>
      <c r="LYK455" s="330"/>
      <c r="LYL455" s="330"/>
      <c r="LYM455" s="330"/>
      <c r="LYN455" s="330"/>
      <c r="LYO455" s="330"/>
      <c r="LYP455" s="330"/>
      <c r="LYQ455" s="330"/>
      <c r="LYR455" s="330"/>
      <c r="LYS455" s="330"/>
      <c r="LYT455" s="330"/>
      <c r="LYU455" s="330"/>
      <c r="LYV455" s="330"/>
      <c r="LYW455" s="330"/>
      <c r="LYX455" s="330"/>
      <c r="LYY455" s="330"/>
      <c r="LYZ455" s="330"/>
      <c r="LZA455" s="330"/>
      <c r="LZB455" s="330"/>
      <c r="LZC455" s="330"/>
      <c r="LZD455" s="330"/>
      <c r="LZE455" s="330"/>
      <c r="LZF455" s="330"/>
      <c r="LZG455" s="330"/>
      <c r="LZH455" s="330"/>
      <c r="LZI455" s="330"/>
      <c r="LZJ455" s="330"/>
      <c r="LZK455" s="330"/>
      <c r="LZL455" s="330"/>
      <c r="LZM455" s="330"/>
      <c r="LZN455" s="330"/>
      <c r="LZO455" s="330"/>
      <c r="LZP455" s="330"/>
      <c r="LZQ455" s="330"/>
      <c r="LZR455" s="330"/>
      <c r="LZS455" s="330"/>
      <c r="LZT455" s="330"/>
      <c r="LZU455" s="330"/>
      <c r="LZV455" s="330"/>
      <c r="LZW455" s="330"/>
      <c r="LZX455" s="330"/>
      <c r="LZY455" s="330"/>
      <c r="LZZ455" s="330"/>
      <c r="MAA455" s="330"/>
      <c r="MAB455" s="330"/>
      <c r="MAC455" s="330"/>
      <c r="MAD455" s="330"/>
      <c r="MAE455" s="330"/>
      <c r="MAF455" s="330"/>
      <c r="MAG455" s="330"/>
      <c r="MAH455" s="330"/>
      <c r="MAI455" s="330"/>
      <c r="MAJ455" s="330"/>
      <c r="MAK455" s="330"/>
      <c r="MAL455" s="330"/>
      <c r="MAM455" s="330"/>
      <c r="MAN455" s="330"/>
      <c r="MAO455" s="330"/>
      <c r="MAP455" s="330"/>
      <c r="MAQ455" s="330"/>
      <c r="MAR455" s="330"/>
      <c r="MAS455" s="330"/>
      <c r="MAT455" s="330"/>
      <c r="MAU455" s="330"/>
      <c r="MAV455" s="330"/>
      <c r="MAW455" s="330"/>
      <c r="MAX455" s="330"/>
      <c r="MAY455" s="330"/>
      <c r="MAZ455" s="330"/>
      <c r="MBA455" s="330"/>
      <c r="MBB455" s="330"/>
      <c r="MBC455" s="330"/>
      <c r="MBD455" s="330"/>
      <c r="MBE455" s="330"/>
      <c r="MBF455" s="330"/>
      <c r="MBG455" s="330"/>
      <c r="MBH455" s="330"/>
      <c r="MBI455" s="330"/>
      <c r="MBJ455" s="330"/>
      <c r="MBK455" s="330"/>
      <c r="MBL455" s="330"/>
      <c r="MBM455" s="330"/>
      <c r="MBN455" s="330"/>
      <c r="MBO455" s="330"/>
      <c r="MBP455" s="330"/>
      <c r="MBQ455" s="330"/>
      <c r="MBR455" s="330"/>
      <c r="MBS455" s="330"/>
      <c r="MBT455" s="330"/>
      <c r="MBU455" s="330"/>
      <c r="MBV455" s="330"/>
      <c r="MBW455" s="330"/>
      <c r="MBX455" s="330"/>
      <c r="MBY455" s="330"/>
      <c r="MBZ455" s="330"/>
      <c r="MCA455" s="330"/>
      <c r="MCB455" s="330"/>
      <c r="MCC455" s="330"/>
      <c r="MCD455" s="330"/>
      <c r="MCE455" s="330"/>
      <c r="MCF455" s="330"/>
      <c r="MCG455" s="330"/>
      <c r="MCH455" s="330"/>
      <c r="MCI455" s="330"/>
      <c r="MCJ455" s="330"/>
      <c r="MCK455" s="330"/>
      <c r="MCL455" s="330"/>
      <c r="MCM455" s="330"/>
      <c r="MCN455" s="330"/>
      <c r="MCO455" s="330"/>
      <c r="MCP455" s="330"/>
      <c r="MCQ455" s="330"/>
      <c r="MCR455" s="330"/>
      <c r="MCS455" s="330"/>
      <c r="MCT455" s="330"/>
      <c r="MCU455" s="330"/>
      <c r="MCV455" s="330"/>
      <c r="MCW455" s="330"/>
      <c r="MCX455" s="330"/>
      <c r="MCY455" s="330"/>
      <c r="MCZ455" s="330"/>
      <c r="MDA455" s="330"/>
      <c r="MDB455" s="330"/>
      <c r="MDC455" s="330"/>
      <c r="MDD455" s="330"/>
      <c r="MDE455" s="330"/>
      <c r="MDF455" s="330"/>
      <c r="MDG455" s="330"/>
      <c r="MDH455" s="330"/>
      <c r="MDI455" s="330"/>
      <c r="MDJ455" s="330"/>
      <c r="MDK455" s="330"/>
      <c r="MDL455" s="330"/>
      <c r="MDM455" s="330"/>
      <c r="MDN455" s="330"/>
      <c r="MDO455" s="330"/>
      <c r="MDP455" s="330"/>
      <c r="MDQ455" s="330"/>
      <c r="MDR455" s="330"/>
      <c r="MDS455" s="330"/>
      <c r="MDT455" s="330"/>
      <c r="MDU455" s="330"/>
      <c r="MDV455" s="330"/>
      <c r="MDW455" s="330"/>
      <c r="MDX455" s="330"/>
      <c r="MDY455" s="330"/>
      <c r="MDZ455" s="330"/>
      <c r="MEA455" s="330"/>
      <c r="MEB455" s="330"/>
      <c r="MEC455" s="330"/>
      <c r="MED455" s="330"/>
      <c r="MEE455" s="330"/>
      <c r="MEF455" s="330"/>
      <c r="MEG455" s="330"/>
      <c r="MEH455" s="330"/>
      <c r="MEI455" s="330"/>
      <c r="MEJ455" s="330"/>
      <c r="MEK455" s="330"/>
      <c r="MEL455" s="330"/>
      <c r="MEM455" s="330"/>
      <c r="MEN455" s="330"/>
      <c r="MEO455" s="330"/>
      <c r="MEP455" s="330"/>
      <c r="MEQ455" s="330"/>
      <c r="MER455" s="330"/>
      <c r="MES455" s="330"/>
      <c r="MET455" s="330"/>
      <c r="MEU455" s="330"/>
      <c r="MEV455" s="330"/>
      <c r="MEW455" s="330"/>
      <c r="MEX455" s="330"/>
      <c r="MEY455" s="330"/>
      <c r="MEZ455" s="330"/>
      <c r="MFA455" s="330"/>
      <c r="MFB455" s="330"/>
      <c r="MFC455" s="330"/>
      <c r="MFD455" s="330"/>
      <c r="MFE455" s="330"/>
      <c r="MFF455" s="330"/>
      <c r="MFG455" s="330"/>
      <c r="MFH455" s="330"/>
      <c r="MFI455" s="330"/>
      <c r="MFJ455" s="330"/>
      <c r="MFK455" s="330"/>
      <c r="MFL455" s="330"/>
      <c r="MFM455" s="330"/>
      <c r="MFN455" s="330"/>
      <c r="MFO455" s="330"/>
      <c r="MFP455" s="330"/>
      <c r="MFQ455" s="330"/>
      <c r="MFR455" s="330"/>
      <c r="MFS455" s="330"/>
      <c r="MFT455" s="330"/>
      <c r="MFU455" s="330"/>
      <c r="MFV455" s="330"/>
      <c r="MFW455" s="330"/>
      <c r="MFX455" s="330"/>
      <c r="MFY455" s="330"/>
      <c r="MFZ455" s="330"/>
      <c r="MGA455" s="330"/>
      <c r="MGB455" s="330"/>
      <c r="MGC455" s="330"/>
      <c r="MGD455" s="330"/>
      <c r="MGE455" s="330"/>
      <c r="MGF455" s="330"/>
      <c r="MGG455" s="330"/>
      <c r="MGH455" s="330"/>
      <c r="MGI455" s="330"/>
      <c r="MGJ455" s="330"/>
      <c r="MGK455" s="330"/>
      <c r="MGL455" s="330"/>
      <c r="MGM455" s="330"/>
      <c r="MGN455" s="330"/>
      <c r="MGO455" s="330"/>
      <c r="MGP455" s="330"/>
      <c r="MGQ455" s="330"/>
      <c r="MGR455" s="330"/>
      <c r="MGS455" s="330"/>
      <c r="MGT455" s="330"/>
      <c r="MGU455" s="330"/>
      <c r="MGV455" s="330"/>
      <c r="MGW455" s="330"/>
      <c r="MGX455" s="330"/>
      <c r="MGY455" s="330"/>
      <c r="MGZ455" s="330"/>
      <c r="MHA455" s="330"/>
      <c r="MHB455" s="330"/>
      <c r="MHC455" s="330"/>
      <c r="MHD455" s="330"/>
      <c r="MHE455" s="330"/>
      <c r="MHF455" s="330"/>
      <c r="MHG455" s="330"/>
      <c r="MHH455" s="330"/>
      <c r="MHI455" s="330"/>
      <c r="MHJ455" s="330"/>
      <c r="MHK455" s="330"/>
      <c r="MHL455" s="330"/>
      <c r="MHM455" s="330"/>
      <c r="MHN455" s="330"/>
      <c r="MHO455" s="330"/>
      <c r="MHP455" s="330"/>
      <c r="MHQ455" s="330"/>
      <c r="MHR455" s="330"/>
      <c r="MHS455" s="330"/>
      <c r="MHT455" s="330"/>
      <c r="MHU455" s="330"/>
      <c r="MHV455" s="330"/>
      <c r="MHW455" s="330"/>
      <c r="MHX455" s="330"/>
      <c r="MHY455" s="330"/>
      <c r="MHZ455" s="330"/>
      <c r="MIA455" s="330"/>
      <c r="MIB455" s="330"/>
      <c r="MIC455" s="330"/>
      <c r="MID455" s="330"/>
      <c r="MIE455" s="330"/>
      <c r="MIF455" s="330"/>
      <c r="MIG455" s="330"/>
      <c r="MIH455" s="330"/>
      <c r="MII455" s="330"/>
      <c r="MIJ455" s="330"/>
      <c r="MIK455" s="330"/>
      <c r="MIL455" s="330"/>
      <c r="MIM455" s="330"/>
      <c r="MIN455" s="330"/>
      <c r="MIO455" s="330"/>
      <c r="MIP455" s="330"/>
      <c r="MIQ455" s="330"/>
      <c r="MIR455" s="330"/>
      <c r="MIS455" s="330"/>
      <c r="MIT455" s="330"/>
      <c r="MIU455" s="330"/>
      <c r="MIV455" s="330"/>
      <c r="MIW455" s="330"/>
      <c r="MIX455" s="330"/>
      <c r="MIY455" s="330"/>
      <c r="MIZ455" s="330"/>
      <c r="MJA455" s="330"/>
      <c r="MJB455" s="330"/>
      <c r="MJC455" s="330"/>
      <c r="MJD455" s="330"/>
      <c r="MJE455" s="330"/>
      <c r="MJF455" s="330"/>
      <c r="MJG455" s="330"/>
      <c r="MJH455" s="330"/>
      <c r="MJI455" s="330"/>
      <c r="MJJ455" s="330"/>
      <c r="MJK455" s="330"/>
      <c r="MJL455" s="330"/>
      <c r="MJM455" s="330"/>
      <c r="MJN455" s="330"/>
      <c r="MJO455" s="330"/>
      <c r="MJP455" s="330"/>
      <c r="MJQ455" s="330"/>
      <c r="MJR455" s="330"/>
      <c r="MJS455" s="330"/>
      <c r="MJT455" s="330"/>
      <c r="MJU455" s="330"/>
      <c r="MJV455" s="330"/>
      <c r="MJW455" s="330"/>
      <c r="MJX455" s="330"/>
      <c r="MJY455" s="330"/>
      <c r="MJZ455" s="330"/>
      <c r="MKA455" s="330"/>
      <c r="MKB455" s="330"/>
      <c r="MKC455" s="330"/>
      <c r="MKD455" s="330"/>
      <c r="MKE455" s="330"/>
      <c r="MKF455" s="330"/>
      <c r="MKG455" s="330"/>
      <c r="MKH455" s="330"/>
      <c r="MKI455" s="330"/>
      <c r="MKJ455" s="330"/>
      <c r="MKK455" s="330"/>
      <c r="MKL455" s="330"/>
      <c r="MKM455" s="330"/>
      <c r="MKN455" s="330"/>
      <c r="MKO455" s="330"/>
      <c r="MKP455" s="330"/>
      <c r="MKQ455" s="330"/>
      <c r="MKR455" s="330"/>
      <c r="MKS455" s="330"/>
      <c r="MKT455" s="330"/>
      <c r="MKU455" s="330"/>
      <c r="MKV455" s="330"/>
      <c r="MKW455" s="330"/>
      <c r="MKX455" s="330"/>
      <c r="MKY455" s="330"/>
      <c r="MKZ455" s="330"/>
      <c r="MLA455" s="330"/>
      <c r="MLB455" s="330"/>
      <c r="MLC455" s="330"/>
      <c r="MLD455" s="330"/>
      <c r="MLE455" s="330"/>
      <c r="MLF455" s="330"/>
      <c r="MLG455" s="330"/>
      <c r="MLH455" s="330"/>
      <c r="MLI455" s="330"/>
      <c r="MLJ455" s="330"/>
      <c r="MLK455" s="330"/>
      <c r="MLL455" s="330"/>
      <c r="MLM455" s="330"/>
      <c r="MLN455" s="330"/>
      <c r="MLO455" s="330"/>
      <c r="MLP455" s="330"/>
      <c r="MLQ455" s="330"/>
      <c r="MLR455" s="330"/>
      <c r="MLS455" s="330"/>
      <c r="MLT455" s="330"/>
      <c r="MLU455" s="330"/>
      <c r="MLV455" s="330"/>
      <c r="MLW455" s="330"/>
      <c r="MLX455" s="330"/>
      <c r="MLY455" s="330"/>
      <c r="MLZ455" s="330"/>
      <c r="MMA455" s="330"/>
      <c r="MMB455" s="330"/>
      <c r="MMC455" s="330"/>
      <c r="MMD455" s="330"/>
      <c r="MME455" s="330"/>
      <c r="MMF455" s="330"/>
      <c r="MMG455" s="330"/>
      <c r="MMH455" s="330"/>
      <c r="MMI455" s="330"/>
      <c r="MMJ455" s="330"/>
      <c r="MMK455" s="330"/>
      <c r="MML455" s="330"/>
      <c r="MMM455" s="330"/>
      <c r="MMN455" s="330"/>
      <c r="MMO455" s="330"/>
      <c r="MMP455" s="330"/>
      <c r="MMQ455" s="330"/>
      <c r="MMR455" s="330"/>
      <c r="MMS455" s="330"/>
      <c r="MMT455" s="330"/>
      <c r="MMU455" s="330"/>
      <c r="MMV455" s="330"/>
      <c r="MMW455" s="330"/>
      <c r="MMX455" s="330"/>
      <c r="MMY455" s="330"/>
      <c r="MMZ455" s="330"/>
      <c r="MNA455" s="330"/>
      <c r="MNB455" s="330"/>
      <c r="MNC455" s="330"/>
      <c r="MND455" s="330"/>
      <c r="MNE455" s="330"/>
      <c r="MNF455" s="330"/>
      <c r="MNG455" s="330"/>
      <c r="MNH455" s="330"/>
      <c r="MNI455" s="330"/>
      <c r="MNJ455" s="330"/>
      <c r="MNK455" s="330"/>
      <c r="MNL455" s="330"/>
      <c r="MNM455" s="330"/>
      <c r="MNN455" s="330"/>
      <c r="MNO455" s="330"/>
      <c r="MNP455" s="330"/>
      <c r="MNQ455" s="330"/>
      <c r="MNR455" s="330"/>
      <c r="MNS455" s="330"/>
      <c r="MNT455" s="330"/>
      <c r="MNU455" s="330"/>
      <c r="MNV455" s="330"/>
      <c r="MNW455" s="330"/>
      <c r="MNX455" s="330"/>
      <c r="MNY455" s="330"/>
      <c r="MNZ455" s="330"/>
      <c r="MOA455" s="330"/>
      <c r="MOB455" s="330"/>
      <c r="MOC455" s="330"/>
      <c r="MOD455" s="330"/>
      <c r="MOE455" s="330"/>
      <c r="MOF455" s="330"/>
      <c r="MOG455" s="330"/>
      <c r="MOH455" s="330"/>
      <c r="MOI455" s="330"/>
      <c r="MOJ455" s="330"/>
      <c r="MOK455" s="330"/>
      <c r="MOL455" s="330"/>
      <c r="MOM455" s="330"/>
      <c r="MON455" s="330"/>
      <c r="MOO455" s="330"/>
      <c r="MOP455" s="330"/>
      <c r="MOQ455" s="330"/>
      <c r="MOR455" s="330"/>
      <c r="MOS455" s="330"/>
      <c r="MOT455" s="330"/>
      <c r="MOU455" s="330"/>
      <c r="MOV455" s="330"/>
      <c r="MOW455" s="330"/>
      <c r="MOX455" s="330"/>
      <c r="MOY455" s="330"/>
      <c r="MOZ455" s="330"/>
      <c r="MPA455" s="330"/>
      <c r="MPB455" s="330"/>
      <c r="MPC455" s="330"/>
      <c r="MPD455" s="330"/>
      <c r="MPE455" s="330"/>
      <c r="MPF455" s="330"/>
      <c r="MPG455" s="330"/>
      <c r="MPH455" s="330"/>
      <c r="MPI455" s="330"/>
      <c r="MPJ455" s="330"/>
      <c r="MPK455" s="330"/>
      <c r="MPL455" s="330"/>
      <c r="MPM455" s="330"/>
      <c r="MPN455" s="330"/>
      <c r="MPO455" s="330"/>
      <c r="MPP455" s="330"/>
      <c r="MPQ455" s="330"/>
      <c r="MPR455" s="330"/>
      <c r="MPS455" s="330"/>
      <c r="MPT455" s="330"/>
      <c r="MPU455" s="330"/>
      <c r="MPV455" s="330"/>
      <c r="MPW455" s="330"/>
      <c r="MPX455" s="330"/>
      <c r="MPY455" s="330"/>
      <c r="MPZ455" s="330"/>
      <c r="MQA455" s="330"/>
      <c r="MQB455" s="330"/>
      <c r="MQC455" s="330"/>
      <c r="MQD455" s="330"/>
      <c r="MQE455" s="330"/>
      <c r="MQF455" s="330"/>
      <c r="MQG455" s="330"/>
      <c r="MQH455" s="330"/>
      <c r="MQI455" s="330"/>
      <c r="MQJ455" s="330"/>
      <c r="MQK455" s="330"/>
      <c r="MQL455" s="330"/>
      <c r="MQM455" s="330"/>
      <c r="MQN455" s="330"/>
      <c r="MQO455" s="330"/>
      <c r="MQP455" s="330"/>
      <c r="MQQ455" s="330"/>
      <c r="MQR455" s="330"/>
      <c r="MQS455" s="330"/>
      <c r="MQT455" s="330"/>
      <c r="MQU455" s="330"/>
      <c r="MQV455" s="330"/>
      <c r="MQW455" s="330"/>
      <c r="MQX455" s="330"/>
      <c r="MQY455" s="330"/>
      <c r="MQZ455" s="330"/>
      <c r="MRA455" s="330"/>
      <c r="MRB455" s="330"/>
      <c r="MRC455" s="330"/>
      <c r="MRD455" s="330"/>
      <c r="MRE455" s="330"/>
      <c r="MRF455" s="330"/>
      <c r="MRG455" s="330"/>
      <c r="MRH455" s="330"/>
      <c r="MRI455" s="330"/>
      <c r="MRJ455" s="330"/>
      <c r="MRK455" s="330"/>
      <c r="MRL455" s="330"/>
      <c r="MRM455" s="330"/>
      <c r="MRN455" s="330"/>
      <c r="MRO455" s="330"/>
      <c r="MRP455" s="330"/>
      <c r="MRQ455" s="330"/>
      <c r="MRR455" s="330"/>
      <c r="MRS455" s="330"/>
      <c r="MRT455" s="330"/>
      <c r="MRU455" s="330"/>
      <c r="MRV455" s="330"/>
      <c r="MRW455" s="330"/>
      <c r="MRX455" s="330"/>
      <c r="MRY455" s="330"/>
      <c r="MRZ455" s="330"/>
      <c r="MSA455" s="330"/>
      <c r="MSB455" s="330"/>
      <c r="MSC455" s="330"/>
      <c r="MSD455" s="330"/>
      <c r="MSE455" s="330"/>
      <c r="MSF455" s="330"/>
      <c r="MSG455" s="330"/>
      <c r="MSH455" s="330"/>
      <c r="MSI455" s="330"/>
      <c r="MSJ455" s="330"/>
      <c r="MSK455" s="330"/>
      <c r="MSL455" s="330"/>
      <c r="MSM455" s="330"/>
      <c r="MSN455" s="330"/>
      <c r="MSO455" s="330"/>
      <c r="MSP455" s="330"/>
      <c r="MSQ455" s="330"/>
      <c r="MSR455" s="330"/>
      <c r="MSS455" s="330"/>
      <c r="MST455" s="330"/>
      <c r="MSU455" s="330"/>
      <c r="MSV455" s="330"/>
      <c r="MSW455" s="330"/>
      <c r="MSX455" s="330"/>
      <c r="MSY455" s="330"/>
      <c r="MSZ455" s="330"/>
      <c r="MTA455" s="330"/>
      <c r="MTB455" s="330"/>
      <c r="MTC455" s="330"/>
      <c r="MTD455" s="330"/>
      <c r="MTE455" s="330"/>
      <c r="MTF455" s="330"/>
      <c r="MTG455" s="330"/>
      <c r="MTH455" s="330"/>
      <c r="MTI455" s="330"/>
      <c r="MTJ455" s="330"/>
      <c r="MTK455" s="330"/>
      <c r="MTL455" s="330"/>
      <c r="MTM455" s="330"/>
      <c r="MTN455" s="330"/>
      <c r="MTO455" s="330"/>
      <c r="MTP455" s="330"/>
      <c r="MTQ455" s="330"/>
      <c r="MTR455" s="330"/>
      <c r="MTS455" s="330"/>
      <c r="MTT455" s="330"/>
      <c r="MTU455" s="330"/>
      <c r="MTV455" s="330"/>
      <c r="MTW455" s="330"/>
      <c r="MTX455" s="330"/>
      <c r="MTY455" s="330"/>
      <c r="MTZ455" s="330"/>
      <c r="MUA455" s="330"/>
      <c r="MUB455" s="330"/>
      <c r="MUC455" s="330"/>
      <c r="MUD455" s="330"/>
      <c r="MUE455" s="330"/>
      <c r="MUF455" s="330"/>
      <c r="MUG455" s="330"/>
      <c r="MUH455" s="330"/>
      <c r="MUI455" s="330"/>
      <c r="MUJ455" s="330"/>
      <c r="MUK455" s="330"/>
      <c r="MUL455" s="330"/>
      <c r="MUM455" s="330"/>
      <c r="MUN455" s="330"/>
      <c r="MUO455" s="330"/>
      <c r="MUP455" s="330"/>
      <c r="MUQ455" s="330"/>
      <c r="MUR455" s="330"/>
      <c r="MUS455" s="330"/>
      <c r="MUT455" s="330"/>
      <c r="MUU455" s="330"/>
      <c r="MUV455" s="330"/>
      <c r="MUW455" s="330"/>
      <c r="MUX455" s="330"/>
      <c r="MUY455" s="330"/>
      <c r="MUZ455" s="330"/>
      <c r="MVA455" s="330"/>
      <c r="MVB455" s="330"/>
      <c r="MVC455" s="330"/>
      <c r="MVD455" s="330"/>
      <c r="MVE455" s="330"/>
      <c r="MVF455" s="330"/>
      <c r="MVG455" s="330"/>
      <c r="MVH455" s="330"/>
      <c r="MVI455" s="330"/>
      <c r="MVJ455" s="330"/>
      <c r="MVK455" s="330"/>
      <c r="MVL455" s="330"/>
      <c r="MVM455" s="330"/>
      <c r="MVN455" s="330"/>
      <c r="MVO455" s="330"/>
      <c r="MVP455" s="330"/>
      <c r="MVQ455" s="330"/>
      <c r="MVR455" s="330"/>
      <c r="MVS455" s="330"/>
      <c r="MVT455" s="330"/>
      <c r="MVU455" s="330"/>
      <c r="MVV455" s="330"/>
      <c r="MVW455" s="330"/>
      <c r="MVX455" s="330"/>
      <c r="MVY455" s="330"/>
      <c r="MVZ455" s="330"/>
      <c r="MWA455" s="330"/>
      <c r="MWB455" s="330"/>
      <c r="MWC455" s="330"/>
      <c r="MWD455" s="330"/>
      <c r="MWE455" s="330"/>
      <c r="MWF455" s="330"/>
      <c r="MWG455" s="330"/>
      <c r="MWH455" s="330"/>
      <c r="MWI455" s="330"/>
      <c r="MWJ455" s="330"/>
      <c r="MWK455" s="330"/>
      <c r="MWL455" s="330"/>
      <c r="MWM455" s="330"/>
      <c r="MWN455" s="330"/>
      <c r="MWO455" s="330"/>
      <c r="MWP455" s="330"/>
      <c r="MWQ455" s="330"/>
      <c r="MWR455" s="330"/>
      <c r="MWS455" s="330"/>
      <c r="MWT455" s="330"/>
      <c r="MWU455" s="330"/>
      <c r="MWV455" s="330"/>
      <c r="MWW455" s="330"/>
      <c r="MWX455" s="330"/>
      <c r="MWY455" s="330"/>
      <c r="MWZ455" s="330"/>
      <c r="MXA455" s="330"/>
      <c r="MXB455" s="330"/>
      <c r="MXC455" s="330"/>
      <c r="MXD455" s="330"/>
      <c r="MXE455" s="330"/>
      <c r="MXF455" s="330"/>
      <c r="MXG455" s="330"/>
      <c r="MXH455" s="330"/>
      <c r="MXI455" s="330"/>
      <c r="MXJ455" s="330"/>
      <c r="MXK455" s="330"/>
      <c r="MXL455" s="330"/>
      <c r="MXM455" s="330"/>
      <c r="MXN455" s="330"/>
      <c r="MXO455" s="330"/>
      <c r="MXP455" s="330"/>
      <c r="MXQ455" s="330"/>
      <c r="MXR455" s="330"/>
      <c r="MXS455" s="330"/>
      <c r="MXT455" s="330"/>
      <c r="MXU455" s="330"/>
      <c r="MXV455" s="330"/>
      <c r="MXW455" s="330"/>
      <c r="MXX455" s="330"/>
      <c r="MXY455" s="330"/>
      <c r="MXZ455" s="330"/>
      <c r="MYA455" s="330"/>
      <c r="MYB455" s="330"/>
      <c r="MYC455" s="330"/>
      <c r="MYD455" s="330"/>
      <c r="MYE455" s="330"/>
      <c r="MYF455" s="330"/>
      <c r="MYG455" s="330"/>
      <c r="MYH455" s="330"/>
      <c r="MYI455" s="330"/>
      <c r="MYJ455" s="330"/>
      <c r="MYK455" s="330"/>
      <c r="MYL455" s="330"/>
      <c r="MYM455" s="330"/>
      <c r="MYN455" s="330"/>
      <c r="MYO455" s="330"/>
      <c r="MYP455" s="330"/>
      <c r="MYQ455" s="330"/>
      <c r="MYR455" s="330"/>
      <c r="MYS455" s="330"/>
      <c r="MYT455" s="330"/>
      <c r="MYU455" s="330"/>
      <c r="MYV455" s="330"/>
      <c r="MYW455" s="330"/>
      <c r="MYX455" s="330"/>
      <c r="MYY455" s="330"/>
      <c r="MYZ455" s="330"/>
      <c r="MZA455" s="330"/>
      <c r="MZB455" s="330"/>
      <c r="MZC455" s="330"/>
      <c r="MZD455" s="330"/>
      <c r="MZE455" s="330"/>
      <c r="MZF455" s="330"/>
      <c r="MZG455" s="330"/>
      <c r="MZH455" s="330"/>
      <c r="MZI455" s="330"/>
      <c r="MZJ455" s="330"/>
      <c r="MZK455" s="330"/>
      <c r="MZL455" s="330"/>
      <c r="MZM455" s="330"/>
      <c r="MZN455" s="330"/>
      <c r="MZO455" s="330"/>
      <c r="MZP455" s="330"/>
      <c r="MZQ455" s="330"/>
      <c r="MZR455" s="330"/>
      <c r="MZS455" s="330"/>
      <c r="MZT455" s="330"/>
      <c r="MZU455" s="330"/>
      <c r="MZV455" s="330"/>
      <c r="MZW455" s="330"/>
      <c r="MZX455" s="330"/>
      <c r="MZY455" s="330"/>
      <c r="MZZ455" s="330"/>
      <c r="NAA455" s="330"/>
      <c r="NAB455" s="330"/>
      <c r="NAC455" s="330"/>
      <c r="NAD455" s="330"/>
      <c r="NAE455" s="330"/>
      <c r="NAF455" s="330"/>
      <c r="NAG455" s="330"/>
      <c r="NAH455" s="330"/>
      <c r="NAI455" s="330"/>
      <c r="NAJ455" s="330"/>
      <c r="NAK455" s="330"/>
      <c r="NAL455" s="330"/>
      <c r="NAM455" s="330"/>
      <c r="NAN455" s="330"/>
      <c r="NAO455" s="330"/>
      <c r="NAP455" s="330"/>
      <c r="NAQ455" s="330"/>
      <c r="NAR455" s="330"/>
      <c r="NAS455" s="330"/>
      <c r="NAT455" s="330"/>
      <c r="NAU455" s="330"/>
      <c r="NAV455" s="330"/>
      <c r="NAW455" s="330"/>
      <c r="NAX455" s="330"/>
      <c r="NAY455" s="330"/>
      <c r="NAZ455" s="330"/>
      <c r="NBA455" s="330"/>
      <c r="NBB455" s="330"/>
      <c r="NBC455" s="330"/>
      <c r="NBD455" s="330"/>
      <c r="NBE455" s="330"/>
      <c r="NBF455" s="330"/>
      <c r="NBG455" s="330"/>
      <c r="NBH455" s="330"/>
      <c r="NBI455" s="330"/>
      <c r="NBJ455" s="330"/>
      <c r="NBK455" s="330"/>
      <c r="NBL455" s="330"/>
      <c r="NBM455" s="330"/>
      <c r="NBN455" s="330"/>
      <c r="NBO455" s="330"/>
      <c r="NBP455" s="330"/>
      <c r="NBQ455" s="330"/>
      <c r="NBR455" s="330"/>
      <c r="NBS455" s="330"/>
      <c r="NBT455" s="330"/>
      <c r="NBU455" s="330"/>
      <c r="NBV455" s="330"/>
      <c r="NBW455" s="330"/>
      <c r="NBX455" s="330"/>
      <c r="NBY455" s="330"/>
      <c r="NBZ455" s="330"/>
      <c r="NCA455" s="330"/>
      <c r="NCB455" s="330"/>
      <c r="NCC455" s="330"/>
      <c r="NCD455" s="330"/>
      <c r="NCE455" s="330"/>
      <c r="NCF455" s="330"/>
      <c r="NCG455" s="330"/>
      <c r="NCH455" s="330"/>
      <c r="NCI455" s="330"/>
      <c r="NCJ455" s="330"/>
      <c r="NCK455" s="330"/>
      <c r="NCL455" s="330"/>
      <c r="NCM455" s="330"/>
      <c r="NCN455" s="330"/>
      <c r="NCO455" s="330"/>
      <c r="NCP455" s="330"/>
      <c r="NCQ455" s="330"/>
      <c r="NCR455" s="330"/>
      <c r="NCS455" s="330"/>
      <c r="NCT455" s="330"/>
      <c r="NCU455" s="330"/>
      <c r="NCV455" s="330"/>
      <c r="NCW455" s="330"/>
      <c r="NCX455" s="330"/>
      <c r="NCY455" s="330"/>
      <c r="NCZ455" s="330"/>
      <c r="NDA455" s="330"/>
      <c r="NDB455" s="330"/>
      <c r="NDC455" s="330"/>
      <c r="NDD455" s="330"/>
      <c r="NDE455" s="330"/>
      <c r="NDF455" s="330"/>
      <c r="NDG455" s="330"/>
      <c r="NDH455" s="330"/>
      <c r="NDI455" s="330"/>
      <c r="NDJ455" s="330"/>
      <c r="NDK455" s="330"/>
      <c r="NDL455" s="330"/>
      <c r="NDM455" s="330"/>
      <c r="NDN455" s="330"/>
      <c r="NDO455" s="330"/>
      <c r="NDP455" s="330"/>
      <c r="NDQ455" s="330"/>
      <c r="NDR455" s="330"/>
      <c r="NDS455" s="330"/>
      <c r="NDT455" s="330"/>
      <c r="NDU455" s="330"/>
      <c r="NDV455" s="330"/>
      <c r="NDW455" s="330"/>
      <c r="NDX455" s="330"/>
      <c r="NDY455" s="330"/>
      <c r="NDZ455" s="330"/>
      <c r="NEA455" s="330"/>
      <c r="NEB455" s="330"/>
      <c r="NEC455" s="330"/>
      <c r="NED455" s="330"/>
      <c r="NEE455" s="330"/>
      <c r="NEF455" s="330"/>
      <c r="NEG455" s="330"/>
      <c r="NEH455" s="330"/>
      <c r="NEI455" s="330"/>
      <c r="NEJ455" s="330"/>
      <c r="NEK455" s="330"/>
      <c r="NEL455" s="330"/>
      <c r="NEM455" s="330"/>
      <c r="NEN455" s="330"/>
      <c r="NEO455" s="330"/>
      <c r="NEP455" s="330"/>
      <c r="NEQ455" s="330"/>
      <c r="NER455" s="330"/>
      <c r="NES455" s="330"/>
      <c r="NET455" s="330"/>
      <c r="NEU455" s="330"/>
      <c r="NEV455" s="330"/>
      <c r="NEW455" s="330"/>
      <c r="NEX455" s="330"/>
      <c r="NEY455" s="330"/>
      <c r="NEZ455" s="330"/>
      <c r="NFA455" s="330"/>
      <c r="NFB455" s="330"/>
      <c r="NFC455" s="330"/>
      <c r="NFD455" s="330"/>
      <c r="NFE455" s="330"/>
      <c r="NFF455" s="330"/>
      <c r="NFG455" s="330"/>
      <c r="NFH455" s="330"/>
      <c r="NFI455" s="330"/>
      <c r="NFJ455" s="330"/>
      <c r="NFK455" s="330"/>
      <c r="NFL455" s="330"/>
      <c r="NFM455" s="330"/>
      <c r="NFN455" s="330"/>
      <c r="NFO455" s="330"/>
      <c r="NFP455" s="330"/>
      <c r="NFQ455" s="330"/>
      <c r="NFR455" s="330"/>
      <c r="NFS455" s="330"/>
      <c r="NFT455" s="330"/>
      <c r="NFU455" s="330"/>
      <c r="NFV455" s="330"/>
      <c r="NFW455" s="330"/>
      <c r="NFX455" s="330"/>
      <c r="NFY455" s="330"/>
      <c r="NFZ455" s="330"/>
      <c r="NGA455" s="330"/>
      <c r="NGB455" s="330"/>
      <c r="NGC455" s="330"/>
      <c r="NGD455" s="330"/>
      <c r="NGE455" s="330"/>
      <c r="NGF455" s="330"/>
      <c r="NGG455" s="330"/>
      <c r="NGH455" s="330"/>
      <c r="NGI455" s="330"/>
      <c r="NGJ455" s="330"/>
      <c r="NGK455" s="330"/>
      <c r="NGL455" s="330"/>
      <c r="NGM455" s="330"/>
      <c r="NGN455" s="330"/>
      <c r="NGO455" s="330"/>
      <c r="NGP455" s="330"/>
      <c r="NGQ455" s="330"/>
      <c r="NGR455" s="330"/>
      <c r="NGS455" s="330"/>
      <c r="NGT455" s="330"/>
      <c r="NGU455" s="330"/>
      <c r="NGV455" s="330"/>
      <c r="NGW455" s="330"/>
      <c r="NGX455" s="330"/>
      <c r="NGY455" s="330"/>
      <c r="NGZ455" s="330"/>
      <c r="NHA455" s="330"/>
      <c r="NHB455" s="330"/>
      <c r="NHC455" s="330"/>
      <c r="NHD455" s="330"/>
      <c r="NHE455" s="330"/>
      <c r="NHF455" s="330"/>
      <c r="NHG455" s="330"/>
      <c r="NHH455" s="330"/>
      <c r="NHI455" s="330"/>
      <c r="NHJ455" s="330"/>
      <c r="NHK455" s="330"/>
      <c r="NHL455" s="330"/>
      <c r="NHM455" s="330"/>
      <c r="NHN455" s="330"/>
      <c r="NHO455" s="330"/>
      <c r="NHP455" s="330"/>
      <c r="NHQ455" s="330"/>
      <c r="NHR455" s="330"/>
      <c r="NHS455" s="330"/>
      <c r="NHT455" s="330"/>
      <c r="NHU455" s="330"/>
      <c r="NHV455" s="330"/>
      <c r="NHW455" s="330"/>
      <c r="NHX455" s="330"/>
      <c r="NHY455" s="330"/>
      <c r="NHZ455" s="330"/>
      <c r="NIA455" s="330"/>
      <c r="NIB455" s="330"/>
      <c r="NIC455" s="330"/>
      <c r="NID455" s="330"/>
      <c r="NIE455" s="330"/>
      <c r="NIF455" s="330"/>
      <c r="NIG455" s="330"/>
      <c r="NIH455" s="330"/>
      <c r="NII455" s="330"/>
      <c r="NIJ455" s="330"/>
      <c r="NIK455" s="330"/>
      <c r="NIL455" s="330"/>
      <c r="NIM455" s="330"/>
      <c r="NIN455" s="330"/>
      <c r="NIO455" s="330"/>
      <c r="NIP455" s="330"/>
      <c r="NIQ455" s="330"/>
      <c r="NIR455" s="330"/>
      <c r="NIS455" s="330"/>
      <c r="NIT455" s="330"/>
      <c r="NIU455" s="330"/>
      <c r="NIV455" s="330"/>
      <c r="NIW455" s="330"/>
      <c r="NIX455" s="330"/>
      <c r="NIY455" s="330"/>
      <c r="NIZ455" s="330"/>
      <c r="NJA455" s="330"/>
      <c r="NJB455" s="330"/>
      <c r="NJC455" s="330"/>
      <c r="NJD455" s="330"/>
      <c r="NJE455" s="330"/>
      <c r="NJF455" s="330"/>
      <c r="NJG455" s="330"/>
      <c r="NJH455" s="330"/>
      <c r="NJI455" s="330"/>
      <c r="NJJ455" s="330"/>
      <c r="NJK455" s="330"/>
      <c r="NJL455" s="330"/>
      <c r="NJM455" s="330"/>
      <c r="NJN455" s="330"/>
      <c r="NJO455" s="330"/>
      <c r="NJP455" s="330"/>
      <c r="NJQ455" s="330"/>
      <c r="NJR455" s="330"/>
      <c r="NJS455" s="330"/>
      <c r="NJT455" s="330"/>
      <c r="NJU455" s="330"/>
      <c r="NJV455" s="330"/>
      <c r="NJW455" s="330"/>
      <c r="NJX455" s="330"/>
      <c r="NJY455" s="330"/>
      <c r="NJZ455" s="330"/>
      <c r="NKA455" s="330"/>
      <c r="NKB455" s="330"/>
      <c r="NKC455" s="330"/>
      <c r="NKD455" s="330"/>
      <c r="NKE455" s="330"/>
      <c r="NKF455" s="330"/>
      <c r="NKG455" s="330"/>
      <c r="NKH455" s="330"/>
      <c r="NKI455" s="330"/>
      <c r="NKJ455" s="330"/>
      <c r="NKK455" s="330"/>
      <c r="NKL455" s="330"/>
      <c r="NKM455" s="330"/>
      <c r="NKN455" s="330"/>
      <c r="NKO455" s="330"/>
      <c r="NKP455" s="330"/>
      <c r="NKQ455" s="330"/>
      <c r="NKR455" s="330"/>
      <c r="NKS455" s="330"/>
      <c r="NKT455" s="330"/>
      <c r="NKU455" s="330"/>
      <c r="NKV455" s="330"/>
      <c r="NKW455" s="330"/>
      <c r="NKX455" s="330"/>
      <c r="NKY455" s="330"/>
      <c r="NKZ455" s="330"/>
      <c r="NLA455" s="330"/>
      <c r="NLB455" s="330"/>
      <c r="NLC455" s="330"/>
      <c r="NLD455" s="330"/>
      <c r="NLE455" s="330"/>
      <c r="NLF455" s="330"/>
      <c r="NLG455" s="330"/>
      <c r="NLH455" s="330"/>
      <c r="NLI455" s="330"/>
      <c r="NLJ455" s="330"/>
      <c r="NLK455" s="330"/>
      <c r="NLL455" s="330"/>
      <c r="NLM455" s="330"/>
      <c r="NLN455" s="330"/>
      <c r="NLO455" s="330"/>
      <c r="NLP455" s="330"/>
      <c r="NLQ455" s="330"/>
      <c r="NLR455" s="330"/>
      <c r="NLS455" s="330"/>
      <c r="NLT455" s="330"/>
      <c r="NLU455" s="330"/>
      <c r="NLV455" s="330"/>
      <c r="NLW455" s="330"/>
      <c r="NLX455" s="330"/>
      <c r="NLY455" s="330"/>
      <c r="NLZ455" s="330"/>
      <c r="NMA455" s="330"/>
      <c r="NMB455" s="330"/>
      <c r="NMC455" s="330"/>
      <c r="NMD455" s="330"/>
      <c r="NME455" s="330"/>
      <c r="NMF455" s="330"/>
      <c r="NMG455" s="330"/>
      <c r="NMH455" s="330"/>
      <c r="NMI455" s="330"/>
      <c r="NMJ455" s="330"/>
      <c r="NMK455" s="330"/>
      <c r="NML455" s="330"/>
      <c r="NMM455" s="330"/>
      <c r="NMN455" s="330"/>
      <c r="NMO455" s="330"/>
      <c r="NMP455" s="330"/>
      <c r="NMQ455" s="330"/>
      <c r="NMR455" s="330"/>
      <c r="NMS455" s="330"/>
      <c r="NMT455" s="330"/>
      <c r="NMU455" s="330"/>
      <c r="NMV455" s="330"/>
      <c r="NMW455" s="330"/>
      <c r="NMX455" s="330"/>
      <c r="NMY455" s="330"/>
      <c r="NMZ455" s="330"/>
      <c r="NNA455" s="330"/>
      <c r="NNB455" s="330"/>
      <c r="NNC455" s="330"/>
      <c r="NND455" s="330"/>
      <c r="NNE455" s="330"/>
      <c r="NNF455" s="330"/>
      <c r="NNG455" s="330"/>
      <c r="NNH455" s="330"/>
      <c r="NNI455" s="330"/>
      <c r="NNJ455" s="330"/>
      <c r="NNK455" s="330"/>
      <c r="NNL455" s="330"/>
      <c r="NNM455" s="330"/>
      <c r="NNN455" s="330"/>
      <c r="NNO455" s="330"/>
      <c r="NNP455" s="330"/>
      <c r="NNQ455" s="330"/>
      <c r="NNR455" s="330"/>
      <c r="NNS455" s="330"/>
      <c r="NNT455" s="330"/>
      <c r="NNU455" s="330"/>
      <c r="NNV455" s="330"/>
      <c r="NNW455" s="330"/>
      <c r="NNX455" s="330"/>
      <c r="NNY455" s="330"/>
      <c r="NNZ455" s="330"/>
      <c r="NOA455" s="330"/>
      <c r="NOB455" s="330"/>
      <c r="NOC455" s="330"/>
      <c r="NOD455" s="330"/>
      <c r="NOE455" s="330"/>
      <c r="NOF455" s="330"/>
      <c r="NOG455" s="330"/>
      <c r="NOH455" s="330"/>
      <c r="NOI455" s="330"/>
      <c r="NOJ455" s="330"/>
      <c r="NOK455" s="330"/>
      <c r="NOL455" s="330"/>
      <c r="NOM455" s="330"/>
      <c r="NON455" s="330"/>
      <c r="NOO455" s="330"/>
      <c r="NOP455" s="330"/>
      <c r="NOQ455" s="330"/>
      <c r="NOR455" s="330"/>
      <c r="NOS455" s="330"/>
      <c r="NOT455" s="330"/>
      <c r="NOU455" s="330"/>
      <c r="NOV455" s="330"/>
      <c r="NOW455" s="330"/>
      <c r="NOX455" s="330"/>
      <c r="NOY455" s="330"/>
      <c r="NOZ455" s="330"/>
      <c r="NPA455" s="330"/>
      <c r="NPB455" s="330"/>
      <c r="NPC455" s="330"/>
      <c r="NPD455" s="330"/>
      <c r="NPE455" s="330"/>
      <c r="NPF455" s="330"/>
      <c r="NPG455" s="330"/>
      <c r="NPH455" s="330"/>
      <c r="NPI455" s="330"/>
      <c r="NPJ455" s="330"/>
      <c r="NPK455" s="330"/>
      <c r="NPL455" s="330"/>
      <c r="NPM455" s="330"/>
      <c r="NPN455" s="330"/>
      <c r="NPO455" s="330"/>
      <c r="NPP455" s="330"/>
      <c r="NPQ455" s="330"/>
      <c r="NPR455" s="330"/>
      <c r="NPS455" s="330"/>
      <c r="NPT455" s="330"/>
      <c r="NPU455" s="330"/>
      <c r="NPV455" s="330"/>
      <c r="NPW455" s="330"/>
      <c r="NPX455" s="330"/>
      <c r="NPY455" s="330"/>
      <c r="NPZ455" s="330"/>
      <c r="NQA455" s="330"/>
      <c r="NQB455" s="330"/>
      <c r="NQC455" s="330"/>
      <c r="NQD455" s="330"/>
      <c r="NQE455" s="330"/>
      <c r="NQF455" s="330"/>
      <c r="NQG455" s="330"/>
      <c r="NQH455" s="330"/>
      <c r="NQI455" s="330"/>
      <c r="NQJ455" s="330"/>
      <c r="NQK455" s="330"/>
      <c r="NQL455" s="330"/>
      <c r="NQM455" s="330"/>
      <c r="NQN455" s="330"/>
      <c r="NQO455" s="330"/>
      <c r="NQP455" s="330"/>
      <c r="NQQ455" s="330"/>
      <c r="NQR455" s="330"/>
      <c r="NQS455" s="330"/>
      <c r="NQT455" s="330"/>
      <c r="NQU455" s="330"/>
      <c r="NQV455" s="330"/>
      <c r="NQW455" s="330"/>
      <c r="NQX455" s="330"/>
      <c r="NQY455" s="330"/>
      <c r="NQZ455" s="330"/>
      <c r="NRA455" s="330"/>
      <c r="NRB455" s="330"/>
      <c r="NRC455" s="330"/>
      <c r="NRD455" s="330"/>
      <c r="NRE455" s="330"/>
      <c r="NRF455" s="330"/>
      <c r="NRG455" s="330"/>
      <c r="NRH455" s="330"/>
      <c r="NRI455" s="330"/>
      <c r="NRJ455" s="330"/>
      <c r="NRK455" s="330"/>
      <c r="NRL455" s="330"/>
      <c r="NRM455" s="330"/>
      <c r="NRN455" s="330"/>
      <c r="NRO455" s="330"/>
      <c r="NRP455" s="330"/>
      <c r="NRQ455" s="330"/>
      <c r="NRR455" s="330"/>
      <c r="NRS455" s="330"/>
      <c r="NRT455" s="330"/>
      <c r="NRU455" s="330"/>
      <c r="NRV455" s="330"/>
      <c r="NRW455" s="330"/>
      <c r="NRX455" s="330"/>
      <c r="NRY455" s="330"/>
      <c r="NRZ455" s="330"/>
      <c r="NSA455" s="330"/>
      <c r="NSB455" s="330"/>
      <c r="NSC455" s="330"/>
      <c r="NSD455" s="330"/>
      <c r="NSE455" s="330"/>
      <c r="NSF455" s="330"/>
      <c r="NSG455" s="330"/>
      <c r="NSH455" s="330"/>
      <c r="NSI455" s="330"/>
      <c r="NSJ455" s="330"/>
      <c r="NSK455" s="330"/>
      <c r="NSL455" s="330"/>
      <c r="NSM455" s="330"/>
      <c r="NSN455" s="330"/>
      <c r="NSO455" s="330"/>
      <c r="NSP455" s="330"/>
      <c r="NSQ455" s="330"/>
      <c r="NSR455" s="330"/>
      <c r="NSS455" s="330"/>
      <c r="NST455" s="330"/>
      <c r="NSU455" s="330"/>
      <c r="NSV455" s="330"/>
      <c r="NSW455" s="330"/>
      <c r="NSX455" s="330"/>
      <c r="NSY455" s="330"/>
      <c r="NSZ455" s="330"/>
      <c r="NTA455" s="330"/>
      <c r="NTB455" s="330"/>
      <c r="NTC455" s="330"/>
      <c r="NTD455" s="330"/>
      <c r="NTE455" s="330"/>
      <c r="NTF455" s="330"/>
      <c r="NTG455" s="330"/>
      <c r="NTH455" s="330"/>
      <c r="NTI455" s="330"/>
      <c r="NTJ455" s="330"/>
      <c r="NTK455" s="330"/>
      <c r="NTL455" s="330"/>
      <c r="NTM455" s="330"/>
      <c r="NTN455" s="330"/>
      <c r="NTO455" s="330"/>
      <c r="NTP455" s="330"/>
      <c r="NTQ455" s="330"/>
      <c r="NTR455" s="330"/>
      <c r="NTS455" s="330"/>
      <c r="NTT455" s="330"/>
      <c r="NTU455" s="330"/>
      <c r="NTV455" s="330"/>
      <c r="NTW455" s="330"/>
      <c r="NTX455" s="330"/>
      <c r="NTY455" s="330"/>
      <c r="NTZ455" s="330"/>
      <c r="NUA455" s="330"/>
      <c r="NUB455" s="330"/>
      <c r="NUC455" s="330"/>
      <c r="NUD455" s="330"/>
      <c r="NUE455" s="330"/>
      <c r="NUF455" s="330"/>
      <c r="NUG455" s="330"/>
      <c r="NUH455" s="330"/>
      <c r="NUI455" s="330"/>
      <c r="NUJ455" s="330"/>
      <c r="NUK455" s="330"/>
      <c r="NUL455" s="330"/>
      <c r="NUM455" s="330"/>
      <c r="NUN455" s="330"/>
      <c r="NUO455" s="330"/>
      <c r="NUP455" s="330"/>
      <c r="NUQ455" s="330"/>
      <c r="NUR455" s="330"/>
      <c r="NUS455" s="330"/>
      <c r="NUT455" s="330"/>
      <c r="NUU455" s="330"/>
      <c r="NUV455" s="330"/>
      <c r="NUW455" s="330"/>
      <c r="NUX455" s="330"/>
      <c r="NUY455" s="330"/>
      <c r="NUZ455" s="330"/>
      <c r="NVA455" s="330"/>
      <c r="NVB455" s="330"/>
      <c r="NVC455" s="330"/>
      <c r="NVD455" s="330"/>
      <c r="NVE455" s="330"/>
      <c r="NVF455" s="330"/>
      <c r="NVG455" s="330"/>
      <c r="NVH455" s="330"/>
      <c r="NVI455" s="330"/>
      <c r="NVJ455" s="330"/>
      <c r="NVK455" s="330"/>
      <c r="NVL455" s="330"/>
      <c r="NVM455" s="330"/>
      <c r="NVN455" s="330"/>
      <c r="NVO455" s="330"/>
      <c r="NVP455" s="330"/>
      <c r="NVQ455" s="330"/>
      <c r="NVR455" s="330"/>
      <c r="NVS455" s="330"/>
      <c r="NVT455" s="330"/>
      <c r="NVU455" s="330"/>
      <c r="NVV455" s="330"/>
      <c r="NVW455" s="330"/>
      <c r="NVX455" s="330"/>
      <c r="NVY455" s="330"/>
      <c r="NVZ455" s="330"/>
      <c r="NWA455" s="330"/>
      <c r="NWB455" s="330"/>
      <c r="NWC455" s="330"/>
      <c r="NWD455" s="330"/>
      <c r="NWE455" s="330"/>
      <c r="NWF455" s="330"/>
      <c r="NWG455" s="330"/>
      <c r="NWH455" s="330"/>
      <c r="NWI455" s="330"/>
      <c r="NWJ455" s="330"/>
      <c r="NWK455" s="330"/>
      <c r="NWL455" s="330"/>
      <c r="NWM455" s="330"/>
      <c r="NWN455" s="330"/>
      <c r="NWO455" s="330"/>
      <c r="NWP455" s="330"/>
      <c r="NWQ455" s="330"/>
      <c r="NWR455" s="330"/>
      <c r="NWS455" s="330"/>
      <c r="NWT455" s="330"/>
      <c r="NWU455" s="330"/>
      <c r="NWV455" s="330"/>
      <c r="NWW455" s="330"/>
      <c r="NWX455" s="330"/>
      <c r="NWY455" s="330"/>
      <c r="NWZ455" s="330"/>
      <c r="NXA455" s="330"/>
      <c r="NXB455" s="330"/>
      <c r="NXC455" s="330"/>
      <c r="NXD455" s="330"/>
      <c r="NXE455" s="330"/>
      <c r="NXF455" s="330"/>
      <c r="NXG455" s="330"/>
      <c r="NXH455" s="330"/>
      <c r="NXI455" s="330"/>
      <c r="NXJ455" s="330"/>
      <c r="NXK455" s="330"/>
      <c r="NXL455" s="330"/>
      <c r="NXM455" s="330"/>
      <c r="NXN455" s="330"/>
      <c r="NXO455" s="330"/>
      <c r="NXP455" s="330"/>
      <c r="NXQ455" s="330"/>
      <c r="NXR455" s="330"/>
      <c r="NXS455" s="330"/>
      <c r="NXT455" s="330"/>
      <c r="NXU455" s="330"/>
      <c r="NXV455" s="330"/>
      <c r="NXW455" s="330"/>
      <c r="NXX455" s="330"/>
      <c r="NXY455" s="330"/>
      <c r="NXZ455" s="330"/>
      <c r="NYA455" s="330"/>
      <c r="NYB455" s="330"/>
      <c r="NYC455" s="330"/>
      <c r="NYD455" s="330"/>
      <c r="NYE455" s="330"/>
      <c r="NYF455" s="330"/>
      <c r="NYG455" s="330"/>
      <c r="NYH455" s="330"/>
      <c r="NYI455" s="330"/>
      <c r="NYJ455" s="330"/>
      <c r="NYK455" s="330"/>
      <c r="NYL455" s="330"/>
      <c r="NYM455" s="330"/>
      <c r="NYN455" s="330"/>
      <c r="NYO455" s="330"/>
      <c r="NYP455" s="330"/>
      <c r="NYQ455" s="330"/>
      <c r="NYR455" s="330"/>
      <c r="NYS455" s="330"/>
      <c r="NYT455" s="330"/>
      <c r="NYU455" s="330"/>
      <c r="NYV455" s="330"/>
      <c r="NYW455" s="330"/>
      <c r="NYX455" s="330"/>
      <c r="NYY455" s="330"/>
      <c r="NYZ455" s="330"/>
      <c r="NZA455" s="330"/>
      <c r="NZB455" s="330"/>
      <c r="NZC455" s="330"/>
      <c r="NZD455" s="330"/>
      <c r="NZE455" s="330"/>
      <c r="NZF455" s="330"/>
      <c r="NZG455" s="330"/>
      <c r="NZH455" s="330"/>
      <c r="NZI455" s="330"/>
      <c r="NZJ455" s="330"/>
      <c r="NZK455" s="330"/>
      <c r="NZL455" s="330"/>
      <c r="NZM455" s="330"/>
      <c r="NZN455" s="330"/>
      <c r="NZO455" s="330"/>
      <c r="NZP455" s="330"/>
      <c r="NZQ455" s="330"/>
      <c r="NZR455" s="330"/>
      <c r="NZS455" s="330"/>
      <c r="NZT455" s="330"/>
      <c r="NZU455" s="330"/>
      <c r="NZV455" s="330"/>
      <c r="NZW455" s="330"/>
      <c r="NZX455" s="330"/>
      <c r="NZY455" s="330"/>
      <c r="NZZ455" s="330"/>
      <c r="OAA455" s="330"/>
      <c r="OAB455" s="330"/>
      <c r="OAC455" s="330"/>
      <c r="OAD455" s="330"/>
      <c r="OAE455" s="330"/>
      <c r="OAF455" s="330"/>
      <c r="OAG455" s="330"/>
      <c r="OAH455" s="330"/>
      <c r="OAI455" s="330"/>
      <c r="OAJ455" s="330"/>
      <c r="OAK455" s="330"/>
      <c r="OAL455" s="330"/>
      <c r="OAM455" s="330"/>
      <c r="OAN455" s="330"/>
      <c r="OAO455" s="330"/>
      <c r="OAP455" s="330"/>
      <c r="OAQ455" s="330"/>
      <c r="OAR455" s="330"/>
      <c r="OAS455" s="330"/>
      <c r="OAT455" s="330"/>
      <c r="OAU455" s="330"/>
      <c r="OAV455" s="330"/>
      <c r="OAW455" s="330"/>
      <c r="OAX455" s="330"/>
      <c r="OAY455" s="330"/>
      <c r="OAZ455" s="330"/>
      <c r="OBA455" s="330"/>
      <c r="OBB455" s="330"/>
      <c r="OBC455" s="330"/>
      <c r="OBD455" s="330"/>
      <c r="OBE455" s="330"/>
      <c r="OBF455" s="330"/>
      <c r="OBG455" s="330"/>
      <c r="OBH455" s="330"/>
      <c r="OBI455" s="330"/>
      <c r="OBJ455" s="330"/>
      <c r="OBK455" s="330"/>
      <c r="OBL455" s="330"/>
      <c r="OBM455" s="330"/>
      <c r="OBN455" s="330"/>
      <c r="OBO455" s="330"/>
      <c r="OBP455" s="330"/>
      <c r="OBQ455" s="330"/>
      <c r="OBR455" s="330"/>
      <c r="OBS455" s="330"/>
      <c r="OBT455" s="330"/>
      <c r="OBU455" s="330"/>
      <c r="OBV455" s="330"/>
      <c r="OBW455" s="330"/>
      <c r="OBX455" s="330"/>
      <c r="OBY455" s="330"/>
      <c r="OBZ455" s="330"/>
      <c r="OCA455" s="330"/>
      <c r="OCB455" s="330"/>
      <c r="OCC455" s="330"/>
      <c r="OCD455" s="330"/>
      <c r="OCE455" s="330"/>
      <c r="OCF455" s="330"/>
      <c r="OCG455" s="330"/>
      <c r="OCH455" s="330"/>
      <c r="OCI455" s="330"/>
      <c r="OCJ455" s="330"/>
      <c r="OCK455" s="330"/>
      <c r="OCL455" s="330"/>
      <c r="OCM455" s="330"/>
      <c r="OCN455" s="330"/>
      <c r="OCO455" s="330"/>
      <c r="OCP455" s="330"/>
      <c r="OCQ455" s="330"/>
      <c r="OCR455" s="330"/>
      <c r="OCS455" s="330"/>
      <c r="OCT455" s="330"/>
      <c r="OCU455" s="330"/>
      <c r="OCV455" s="330"/>
      <c r="OCW455" s="330"/>
      <c r="OCX455" s="330"/>
      <c r="OCY455" s="330"/>
      <c r="OCZ455" s="330"/>
      <c r="ODA455" s="330"/>
      <c r="ODB455" s="330"/>
      <c r="ODC455" s="330"/>
      <c r="ODD455" s="330"/>
      <c r="ODE455" s="330"/>
      <c r="ODF455" s="330"/>
      <c r="ODG455" s="330"/>
      <c r="ODH455" s="330"/>
      <c r="ODI455" s="330"/>
      <c r="ODJ455" s="330"/>
      <c r="ODK455" s="330"/>
      <c r="ODL455" s="330"/>
      <c r="ODM455" s="330"/>
      <c r="ODN455" s="330"/>
      <c r="ODO455" s="330"/>
      <c r="ODP455" s="330"/>
      <c r="ODQ455" s="330"/>
      <c r="ODR455" s="330"/>
      <c r="ODS455" s="330"/>
      <c r="ODT455" s="330"/>
      <c r="ODU455" s="330"/>
      <c r="ODV455" s="330"/>
      <c r="ODW455" s="330"/>
      <c r="ODX455" s="330"/>
      <c r="ODY455" s="330"/>
      <c r="ODZ455" s="330"/>
      <c r="OEA455" s="330"/>
      <c r="OEB455" s="330"/>
      <c r="OEC455" s="330"/>
      <c r="OED455" s="330"/>
      <c r="OEE455" s="330"/>
      <c r="OEF455" s="330"/>
      <c r="OEG455" s="330"/>
      <c r="OEH455" s="330"/>
      <c r="OEI455" s="330"/>
      <c r="OEJ455" s="330"/>
      <c r="OEK455" s="330"/>
      <c r="OEL455" s="330"/>
      <c r="OEM455" s="330"/>
      <c r="OEN455" s="330"/>
      <c r="OEO455" s="330"/>
      <c r="OEP455" s="330"/>
      <c r="OEQ455" s="330"/>
      <c r="OER455" s="330"/>
      <c r="OES455" s="330"/>
      <c r="OET455" s="330"/>
      <c r="OEU455" s="330"/>
      <c r="OEV455" s="330"/>
      <c r="OEW455" s="330"/>
      <c r="OEX455" s="330"/>
      <c r="OEY455" s="330"/>
      <c r="OEZ455" s="330"/>
      <c r="OFA455" s="330"/>
      <c r="OFB455" s="330"/>
      <c r="OFC455" s="330"/>
      <c r="OFD455" s="330"/>
      <c r="OFE455" s="330"/>
      <c r="OFF455" s="330"/>
      <c r="OFG455" s="330"/>
      <c r="OFH455" s="330"/>
      <c r="OFI455" s="330"/>
      <c r="OFJ455" s="330"/>
      <c r="OFK455" s="330"/>
      <c r="OFL455" s="330"/>
      <c r="OFM455" s="330"/>
      <c r="OFN455" s="330"/>
      <c r="OFO455" s="330"/>
      <c r="OFP455" s="330"/>
      <c r="OFQ455" s="330"/>
      <c r="OFR455" s="330"/>
      <c r="OFS455" s="330"/>
      <c r="OFT455" s="330"/>
      <c r="OFU455" s="330"/>
      <c r="OFV455" s="330"/>
      <c r="OFW455" s="330"/>
      <c r="OFX455" s="330"/>
      <c r="OFY455" s="330"/>
      <c r="OFZ455" s="330"/>
      <c r="OGA455" s="330"/>
      <c r="OGB455" s="330"/>
      <c r="OGC455" s="330"/>
      <c r="OGD455" s="330"/>
      <c r="OGE455" s="330"/>
      <c r="OGF455" s="330"/>
      <c r="OGG455" s="330"/>
      <c r="OGH455" s="330"/>
      <c r="OGI455" s="330"/>
      <c r="OGJ455" s="330"/>
      <c r="OGK455" s="330"/>
      <c r="OGL455" s="330"/>
      <c r="OGM455" s="330"/>
      <c r="OGN455" s="330"/>
      <c r="OGO455" s="330"/>
      <c r="OGP455" s="330"/>
      <c r="OGQ455" s="330"/>
      <c r="OGR455" s="330"/>
      <c r="OGS455" s="330"/>
      <c r="OGT455" s="330"/>
      <c r="OGU455" s="330"/>
      <c r="OGV455" s="330"/>
      <c r="OGW455" s="330"/>
      <c r="OGX455" s="330"/>
      <c r="OGY455" s="330"/>
      <c r="OGZ455" s="330"/>
      <c r="OHA455" s="330"/>
      <c r="OHB455" s="330"/>
      <c r="OHC455" s="330"/>
      <c r="OHD455" s="330"/>
      <c r="OHE455" s="330"/>
      <c r="OHF455" s="330"/>
      <c r="OHG455" s="330"/>
      <c r="OHH455" s="330"/>
      <c r="OHI455" s="330"/>
      <c r="OHJ455" s="330"/>
      <c r="OHK455" s="330"/>
      <c r="OHL455" s="330"/>
      <c r="OHM455" s="330"/>
      <c r="OHN455" s="330"/>
      <c r="OHO455" s="330"/>
      <c r="OHP455" s="330"/>
      <c r="OHQ455" s="330"/>
      <c r="OHR455" s="330"/>
      <c r="OHS455" s="330"/>
      <c r="OHT455" s="330"/>
      <c r="OHU455" s="330"/>
      <c r="OHV455" s="330"/>
      <c r="OHW455" s="330"/>
      <c r="OHX455" s="330"/>
      <c r="OHY455" s="330"/>
      <c r="OHZ455" s="330"/>
      <c r="OIA455" s="330"/>
      <c r="OIB455" s="330"/>
      <c r="OIC455" s="330"/>
      <c r="OID455" s="330"/>
      <c r="OIE455" s="330"/>
      <c r="OIF455" s="330"/>
      <c r="OIG455" s="330"/>
      <c r="OIH455" s="330"/>
      <c r="OII455" s="330"/>
      <c r="OIJ455" s="330"/>
      <c r="OIK455" s="330"/>
      <c r="OIL455" s="330"/>
      <c r="OIM455" s="330"/>
      <c r="OIN455" s="330"/>
      <c r="OIO455" s="330"/>
      <c r="OIP455" s="330"/>
      <c r="OIQ455" s="330"/>
      <c r="OIR455" s="330"/>
      <c r="OIS455" s="330"/>
      <c r="OIT455" s="330"/>
      <c r="OIU455" s="330"/>
      <c r="OIV455" s="330"/>
      <c r="OIW455" s="330"/>
      <c r="OIX455" s="330"/>
      <c r="OIY455" s="330"/>
      <c r="OIZ455" s="330"/>
      <c r="OJA455" s="330"/>
      <c r="OJB455" s="330"/>
      <c r="OJC455" s="330"/>
      <c r="OJD455" s="330"/>
      <c r="OJE455" s="330"/>
      <c r="OJF455" s="330"/>
      <c r="OJG455" s="330"/>
      <c r="OJH455" s="330"/>
      <c r="OJI455" s="330"/>
      <c r="OJJ455" s="330"/>
      <c r="OJK455" s="330"/>
      <c r="OJL455" s="330"/>
      <c r="OJM455" s="330"/>
      <c r="OJN455" s="330"/>
      <c r="OJO455" s="330"/>
      <c r="OJP455" s="330"/>
      <c r="OJQ455" s="330"/>
      <c r="OJR455" s="330"/>
      <c r="OJS455" s="330"/>
      <c r="OJT455" s="330"/>
      <c r="OJU455" s="330"/>
      <c r="OJV455" s="330"/>
      <c r="OJW455" s="330"/>
      <c r="OJX455" s="330"/>
      <c r="OJY455" s="330"/>
      <c r="OJZ455" s="330"/>
      <c r="OKA455" s="330"/>
      <c r="OKB455" s="330"/>
      <c r="OKC455" s="330"/>
      <c r="OKD455" s="330"/>
      <c r="OKE455" s="330"/>
      <c r="OKF455" s="330"/>
      <c r="OKG455" s="330"/>
      <c r="OKH455" s="330"/>
      <c r="OKI455" s="330"/>
      <c r="OKJ455" s="330"/>
      <c r="OKK455" s="330"/>
      <c r="OKL455" s="330"/>
      <c r="OKM455" s="330"/>
      <c r="OKN455" s="330"/>
      <c r="OKO455" s="330"/>
      <c r="OKP455" s="330"/>
      <c r="OKQ455" s="330"/>
      <c r="OKR455" s="330"/>
      <c r="OKS455" s="330"/>
      <c r="OKT455" s="330"/>
      <c r="OKU455" s="330"/>
      <c r="OKV455" s="330"/>
      <c r="OKW455" s="330"/>
      <c r="OKX455" s="330"/>
      <c r="OKY455" s="330"/>
      <c r="OKZ455" s="330"/>
      <c r="OLA455" s="330"/>
      <c r="OLB455" s="330"/>
      <c r="OLC455" s="330"/>
      <c r="OLD455" s="330"/>
      <c r="OLE455" s="330"/>
      <c r="OLF455" s="330"/>
      <c r="OLG455" s="330"/>
      <c r="OLH455" s="330"/>
      <c r="OLI455" s="330"/>
      <c r="OLJ455" s="330"/>
      <c r="OLK455" s="330"/>
      <c r="OLL455" s="330"/>
      <c r="OLM455" s="330"/>
      <c r="OLN455" s="330"/>
      <c r="OLO455" s="330"/>
      <c r="OLP455" s="330"/>
      <c r="OLQ455" s="330"/>
      <c r="OLR455" s="330"/>
      <c r="OLS455" s="330"/>
      <c r="OLT455" s="330"/>
      <c r="OLU455" s="330"/>
      <c r="OLV455" s="330"/>
      <c r="OLW455" s="330"/>
      <c r="OLX455" s="330"/>
      <c r="OLY455" s="330"/>
      <c r="OLZ455" s="330"/>
      <c r="OMA455" s="330"/>
      <c r="OMB455" s="330"/>
      <c r="OMC455" s="330"/>
      <c r="OMD455" s="330"/>
      <c r="OME455" s="330"/>
      <c r="OMF455" s="330"/>
      <c r="OMG455" s="330"/>
      <c r="OMH455" s="330"/>
      <c r="OMI455" s="330"/>
      <c r="OMJ455" s="330"/>
      <c r="OMK455" s="330"/>
      <c r="OML455" s="330"/>
      <c r="OMM455" s="330"/>
      <c r="OMN455" s="330"/>
      <c r="OMO455" s="330"/>
      <c r="OMP455" s="330"/>
      <c r="OMQ455" s="330"/>
      <c r="OMR455" s="330"/>
      <c r="OMS455" s="330"/>
      <c r="OMT455" s="330"/>
      <c r="OMU455" s="330"/>
      <c r="OMV455" s="330"/>
      <c r="OMW455" s="330"/>
      <c r="OMX455" s="330"/>
      <c r="OMY455" s="330"/>
      <c r="OMZ455" s="330"/>
      <c r="ONA455" s="330"/>
      <c r="ONB455" s="330"/>
      <c r="ONC455" s="330"/>
      <c r="OND455" s="330"/>
      <c r="ONE455" s="330"/>
      <c r="ONF455" s="330"/>
      <c r="ONG455" s="330"/>
      <c r="ONH455" s="330"/>
      <c r="ONI455" s="330"/>
      <c r="ONJ455" s="330"/>
      <c r="ONK455" s="330"/>
      <c r="ONL455" s="330"/>
      <c r="ONM455" s="330"/>
      <c r="ONN455" s="330"/>
      <c r="ONO455" s="330"/>
      <c r="ONP455" s="330"/>
      <c r="ONQ455" s="330"/>
      <c r="ONR455" s="330"/>
      <c r="ONS455" s="330"/>
      <c r="ONT455" s="330"/>
      <c r="ONU455" s="330"/>
      <c r="ONV455" s="330"/>
      <c r="ONW455" s="330"/>
      <c r="ONX455" s="330"/>
      <c r="ONY455" s="330"/>
      <c r="ONZ455" s="330"/>
      <c r="OOA455" s="330"/>
      <c r="OOB455" s="330"/>
      <c r="OOC455" s="330"/>
      <c r="OOD455" s="330"/>
      <c r="OOE455" s="330"/>
      <c r="OOF455" s="330"/>
      <c r="OOG455" s="330"/>
      <c r="OOH455" s="330"/>
      <c r="OOI455" s="330"/>
      <c r="OOJ455" s="330"/>
      <c r="OOK455" s="330"/>
      <c r="OOL455" s="330"/>
      <c r="OOM455" s="330"/>
      <c r="OON455" s="330"/>
      <c r="OOO455" s="330"/>
      <c r="OOP455" s="330"/>
      <c r="OOQ455" s="330"/>
      <c r="OOR455" s="330"/>
      <c r="OOS455" s="330"/>
      <c r="OOT455" s="330"/>
      <c r="OOU455" s="330"/>
      <c r="OOV455" s="330"/>
      <c r="OOW455" s="330"/>
      <c r="OOX455" s="330"/>
      <c r="OOY455" s="330"/>
      <c r="OOZ455" s="330"/>
      <c r="OPA455" s="330"/>
      <c r="OPB455" s="330"/>
      <c r="OPC455" s="330"/>
      <c r="OPD455" s="330"/>
      <c r="OPE455" s="330"/>
      <c r="OPF455" s="330"/>
      <c r="OPG455" s="330"/>
      <c r="OPH455" s="330"/>
      <c r="OPI455" s="330"/>
      <c r="OPJ455" s="330"/>
      <c r="OPK455" s="330"/>
      <c r="OPL455" s="330"/>
      <c r="OPM455" s="330"/>
      <c r="OPN455" s="330"/>
      <c r="OPO455" s="330"/>
      <c r="OPP455" s="330"/>
      <c r="OPQ455" s="330"/>
      <c r="OPR455" s="330"/>
      <c r="OPS455" s="330"/>
      <c r="OPT455" s="330"/>
      <c r="OPU455" s="330"/>
      <c r="OPV455" s="330"/>
      <c r="OPW455" s="330"/>
      <c r="OPX455" s="330"/>
      <c r="OPY455" s="330"/>
      <c r="OPZ455" s="330"/>
      <c r="OQA455" s="330"/>
      <c r="OQB455" s="330"/>
      <c r="OQC455" s="330"/>
      <c r="OQD455" s="330"/>
      <c r="OQE455" s="330"/>
      <c r="OQF455" s="330"/>
      <c r="OQG455" s="330"/>
      <c r="OQH455" s="330"/>
      <c r="OQI455" s="330"/>
      <c r="OQJ455" s="330"/>
      <c r="OQK455" s="330"/>
      <c r="OQL455" s="330"/>
      <c r="OQM455" s="330"/>
      <c r="OQN455" s="330"/>
      <c r="OQO455" s="330"/>
      <c r="OQP455" s="330"/>
      <c r="OQQ455" s="330"/>
      <c r="OQR455" s="330"/>
      <c r="OQS455" s="330"/>
      <c r="OQT455" s="330"/>
      <c r="OQU455" s="330"/>
      <c r="OQV455" s="330"/>
      <c r="OQW455" s="330"/>
      <c r="OQX455" s="330"/>
      <c r="OQY455" s="330"/>
      <c r="OQZ455" s="330"/>
      <c r="ORA455" s="330"/>
      <c r="ORB455" s="330"/>
      <c r="ORC455" s="330"/>
      <c r="ORD455" s="330"/>
      <c r="ORE455" s="330"/>
      <c r="ORF455" s="330"/>
      <c r="ORG455" s="330"/>
      <c r="ORH455" s="330"/>
      <c r="ORI455" s="330"/>
      <c r="ORJ455" s="330"/>
      <c r="ORK455" s="330"/>
      <c r="ORL455" s="330"/>
      <c r="ORM455" s="330"/>
      <c r="ORN455" s="330"/>
      <c r="ORO455" s="330"/>
      <c r="ORP455" s="330"/>
      <c r="ORQ455" s="330"/>
      <c r="ORR455" s="330"/>
      <c r="ORS455" s="330"/>
      <c r="ORT455" s="330"/>
      <c r="ORU455" s="330"/>
      <c r="ORV455" s="330"/>
      <c r="ORW455" s="330"/>
      <c r="ORX455" s="330"/>
      <c r="ORY455" s="330"/>
      <c r="ORZ455" s="330"/>
      <c r="OSA455" s="330"/>
      <c r="OSB455" s="330"/>
      <c r="OSC455" s="330"/>
      <c r="OSD455" s="330"/>
      <c r="OSE455" s="330"/>
      <c r="OSF455" s="330"/>
      <c r="OSG455" s="330"/>
      <c r="OSH455" s="330"/>
      <c r="OSI455" s="330"/>
      <c r="OSJ455" s="330"/>
      <c r="OSK455" s="330"/>
      <c r="OSL455" s="330"/>
      <c r="OSM455" s="330"/>
      <c r="OSN455" s="330"/>
      <c r="OSO455" s="330"/>
      <c r="OSP455" s="330"/>
      <c r="OSQ455" s="330"/>
      <c r="OSR455" s="330"/>
      <c r="OSS455" s="330"/>
      <c r="OST455" s="330"/>
      <c r="OSU455" s="330"/>
      <c r="OSV455" s="330"/>
      <c r="OSW455" s="330"/>
      <c r="OSX455" s="330"/>
      <c r="OSY455" s="330"/>
      <c r="OSZ455" s="330"/>
      <c r="OTA455" s="330"/>
      <c r="OTB455" s="330"/>
      <c r="OTC455" s="330"/>
      <c r="OTD455" s="330"/>
      <c r="OTE455" s="330"/>
      <c r="OTF455" s="330"/>
      <c r="OTG455" s="330"/>
      <c r="OTH455" s="330"/>
      <c r="OTI455" s="330"/>
      <c r="OTJ455" s="330"/>
      <c r="OTK455" s="330"/>
      <c r="OTL455" s="330"/>
      <c r="OTM455" s="330"/>
      <c r="OTN455" s="330"/>
      <c r="OTO455" s="330"/>
      <c r="OTP455" s="330"/>
      <c r="OTQ455" s="330"/>
      <c r="OTR455" s="330"/>
      <c r="OTS455" s="330"/>
      <c r="OTT455" s="330"/>
      <c r="OTU455" s="330"/>
      <c r="OTV455" s="330"/>
      <c r="OTW455" s="330"/>
      <c r="OTX455" s="330"/>
      <c r="OTY455" s="330"/>
      <c r="OTZ455" s="330"/>
      <c r="OUA455" s="330"/>
      <c r="OUB455" s="330"/>
      <c r="OUC455" s="330"/>
      <c r="OUD455" s="330"/>
      <c r="OUE455" s="330"/>
      <c r="OUF455" s="330"/>
      <c r="OUG455" s="330"/>
      <c r="OUH455" s="330"/>
      <c r="OUI455" s="330"/>
      <c r="OUJ455" s="330"/>
      <c r="OUK455" s="330"/>
      <c r="OUL455" s="330"/>
      <c r="OUM455" s="330"/>
      <c r="OUN455" s="330"/>
      <c r="OUO455" s="330"/>
      <c r="OUP455" s="330"/>
      <c r="OUQ455" s="330"/>
      <c r="OUR455" s="330"/>
      <c r="OUS455" s="330"/>
      <c r="OUT455" s="330"/>
      <c r="OUU455" s="330"/>
      <c r="OUV455" s="330"/>
      <c r="OUW455" s="330"/>
      <c r="OUX455" s="330"/>
      <c r="OUY455" s="330"/>
      <c r="OUZ455" s="330"/>
      <c r="OVA455" s="330"/>
      <c r="OVB455" s="330"/>
      <c r="OVC455" s="330"/>
      <c r="OVD455" s="330"/>
      <c r="OVE455" s="330"/>
      <c r="OVF455" s="330"/>
      <c r="OVG455" s="330"/>
      <c r="OVH455" s="330"/>
      <c r="OVI455" s="330"/>
      <c r="OVJ455" s="330"/>
      <c r="OVK455" s="330"/>
      <c r="OVL455" s="330"/>
      <c r="OVM455" s="330"/>
      <c r="OVN455" s="330"/>
      <c r="OVO455" s="330"/>
      <c r="OVP455" s="330"/>
      <c r="OVQ455" s="330"/>
      <c r="OVR455" s="330"/>
      <c r="OVS455" s="330"/>
      <c r="OVT455" s="330"/>
      <c r="OVU455" s="330"/>
      <c r="OVV455" s="330"/>
      <c r="OVW455" s="330"/>
      <c r="OVX455" s="330"/>
      <c r="OVY455" s="330"/>
      <c r="OVZ455" s="330"/>
      <c r="OWA455" s="330"/>
      <c r="OWB455" s="330"/>
      <c r="OWC455" s="330"/>
      <c r="OWD455" s="330"/>
      <c r="OWE455" s="330"/>
      <c r="OWF455" s="330"/>
      <c r="OWG455" s="330"/>
      <c r="OWH455" s="330"/>
      <c r="OWI455" s="330"/>
      <c r="OWJ455" s="330"/>
      <c r="OWK455" s="330"/>
      <c r="OWL455" s="330"/>
      <c r="OWM455" s="330"/>
      <c r="OWN455" s="330"/>
      <c r="OWO455" s="330"/>
      <c r="OWP455" s="330"/>
      <c r="OWQ455" s="330"/>
      <c r="OWR455" s="330"/>
      <c r="OWS455" s="330"/>
      <c r="OWT455" s="330"/>
      <c r="OWU455" s="330"/>
      <c r="OWV455" s="330"/>
      <c r="OWW455" s="330"/>
      <c r="OWX455" s="330"/>
      <c r="OWY455" s="330"/>
      <c r="OWZ455" s="330"/>
      <c r="OXA455" s="330"/>
      <c r="OXB455" s="330"/>
      <c r="OXC455" s="330"/>
      <c r="OXD455" s="330"/>
      <c r="OXE455" s="330"/>
      <c r="OXF455" s="330"/>
      <c r="OXG455" s="330"/>
      <c r="OXH455" s="330"/>
      <c r="OXI455" s="330"/>
      <c r="OXJ455" s="330"/>
      <c r="OXK455" s="330"/>
      <c r="OXL455" s="330"/>
      <c r="OXM455" s="330"/>
      <c r="OXN455" s="330"/>
      <c r="OXO455" s="330"/>
      <c r="OXP455" s="330"/>
      <c r="OXQ455" s="330"/>
      <c r="OXR455" s="330"/>
      <c r="OXS455" s="330"/>
      <c r="OXT455" s="330"/>
      <c r="OXU455" s="330"/>
      <c r="OXV455" s="330"/>
      <c r="OXW455" s="330"/>
      <c r="OXX455" s="330"/>
      <c r="OXY455" s="330"/>
      <c r="OXZ455" s="330"/>
      <c r="OYA455" s="330"/>
      <c r="OYB455" s="330"/>
      <c r="OYC455" s="330"/>
      <c r="OYD455" s="330"/>
      <c r="OYE455" s="330"/>
      <c r="OYF455" s="330"/>
      <c r="OYG455" s="330"/>
      <c r="OYH455" s="330"/>
      <c r="OYI455" s="330"/>
      <c r="OYJ455" s="330"/>
      <c r="OYK455" s="330"/>
      <c r="OYL455" s="330"/>
      <c r="OYM455" s="330"/>
      <c r="OYN455" s="330"/>
      <c r="OYO455" s="330"/>
      <c r="OYP455" s="330"/>
      <c r="OYQ455" s="330"/>
      <c r="OYR455" s="330"/>
      <c r="OYS455" s="330"/>
      <c r="OYT455" s="330"/>
      <c r="OYU455" s="330"/>
      <c r="OYV455" s="330"/>
      <c r="OYW455" s="330"/>
      <c r="OYX455" s="330"/>
      <c r="OYY455" s="330"/>
      <c r="OYZ455" s="330"/>
      <c r="OZA455" s="330"/>
      <c r="OZB455" s="330"/>
      <c r="OZC455" s="330"/>
      <c r="OZD455" s="330"/>
      <c r="OZE455" s="330"/>
      <c r="OZF455" s="330"/>
      <c r="OZG455" s="330"/>
      <c r="OZH455" s="330"/>
      <c r="OZI455" s="330"/>
      <c r="OZJ455" s="330"/>
      <c r="OZK455" s="330"/>
      <c r="OZL455" s="330"/>
      <c r="OZM455" s="330"/>
      <c r="OZN455" s="330"/>
      <c r="OZO455" s="330"/>
      <c r="OZP455" s="330"/>
      <c r="OZQ455" s="330"/>
      <c r="OZR455" s="330"/>
      <c r="OZS455" s="330"/>
      <c r="OZT455" s="330"/>
      <c r="OZU455" s="330"/>
      <c r="OZV455" s="330"/>
      <c r="OZW455" s="330"/>
      <c r="OZX455" s="330"/>
      <c r="OZY455" s="330"/>
      <c r="OZZ455" s="330"/>
      <c r="PAA455" s="330"/>
      <c r="PAB455" s="330"/>
      <c r="PAC455" s="330"/>
      <c r="PAD455" s="330"/>
      <c r="PAE455" s="330"/>
      <c r="PAF455" s="330"/>
      <c r="PAG455" s="330"/>
      <c r="PAH455" s="330"/>
      <c r="PAI455" s="330"/>
      <c r="PAJ455" s="330"/>
      <c r="PAK455" s="330"/>
      <c r="PAL455" s="330"/>
      <c r="PAM455" s="330"/>
      <c r="PAN455" s="330"/>
      <c r="PAO455" s="330"/>
      <c r="PAP455" s="330"/>
      <c r="PAQ455" s="330"/>
      <c r="PAR455" s="330"/>
      <c r="PAS455" s="330"/>
      <c r="PAT455" s="330"/>
      <c r="PAU455" s="330"/>
      <c r="PAV455" s="330"/>
      <c r="PAW455" s="330"/>
      <c r="PAX455" s="330"/>
      <c r="PAY455" s="330"/>
      <c r="PAZ455" s="330"/>
      <c r="PBA455" s="330"/>
      <c r="PBB455" s="330"/>
      <c r="PBC455" s="330"/>
      <c r="PBD455" s="330"/>
      <c r="PBE455" s="330"/>
      <c r="PBF455" s="330"/>
      <c r="PBG455" s="330"/>
      <c r="PBH455" s="330"/>
      <c r="PBI455" s="330"/>
      <c r="PBJ455" s="330"/>
      <c r="PBK455" s="330"/>
      <c r="PBL455" s="330"/>
      <c r="PBM455" s="330"/>
      <c r="PBN455" s="330"/>
      <c r="PBO455" s="330"/>
      <c r="PBP455" s="330"/>
      <c r="PBQ455" s="330"/>
      <c r="PBR455" s="330"/>
      <c r="PBS455" s="330"/>
      <c r="PBT455" s="330"/>
      <c r="PBU455" s="330"/>
      <c r="PBV455" s="330"/>
      <c r="PBW455" s="330"/>
      <c r="PBX455" s="330"/>
      <c r="PBY455" s="330"/>
      <c r="PBZ455" s="330"/>
      <c r="PCA455" s="330"/>
      <c r="PCB455" s="330"/>
      <c r="PCC455" s="330"/>
      <c r="PCD455" s="330"/>
      <c r="PCE455" s="330"/>
      <c r="PCF455" s="330"/>
      <c r="PCG455" s="330"/>
      <c r="PCH455" s="330"/>
      <c r="PCI455" s="330"/>
      <c r="PCJ455" s="330"/>
      <c r="PCK455" s="330"/>
      <c r="PCL455" s="330"/>
      <c r="PCM455" s="330"/>
      <c r="PCN455" s="330"/>
      <c r="PCO455" s="330"/>
      <c r="PCP455" s="330"/>
      <c r="PCQ455" s="330"/>
      <c r="PCR455" s="330"/>
      <c r="PCS455" s="330"/>
      <c r="PCT455" s="330"/>
      <c r="PCU455" s="330"/>
      <c r="PCV455" s="330"/>
      <c r="PCW455" s="330"/>
      <c r="PCX455" s="330"/>
      <c r="PCY455" s="330"/>
      <c r="PCZ455" s="330"/>
      <c r="PDA455" s="330"/>
      <c r="PDB455" s="330"/>
      <c r="PDC455" s="330"/>
      <c r="PDD455" s="330"/>
      <c r="PDE455" s="330"/>
      <c r="PDF455" s="330"/>
      <c r="PDG455" s="330"/>
      <c r="PDH455" s="330"/>
      <c r="PDI455" s="330"/>
      <c r="PDJ455" s="330"/>
      <c r="PDK455" s="330"/>
      <c r="PDL455" s="330"/>
      <c r="PDM455" s="330"/>
      <c r="PDN455" s="330"/>
      <c r="PDO455" s="330"/>
      <c r="PDP455" s="330"/>
      <c r="PDQ455" s="330"/>
      <c r="PDR455" s="330"/>
      <c r="PDS455" s="330"/>
      <c r="PDT455" s="330"/>
      <c r="PDU455" s="330"/>
      <c r="PDV455" s="330"/>
      <c r="PDW455" s="330"/>
      <c r="PDX455" s="330"/>
      <c r="PDY455" s="330"/>
      <c r="PDZ455" s="330"/>
      <c r="PEA455" s="330"/>
      <c r="PEB455" s="330"/>
      <c r="PEC455" s="330"/>
      <c r="PED455" s="330"/>
      <c r="PEE455" s="330"/>
      <c r="PEF455" s="330"/>
      <c r="PEG455" s="330"/>
      <c r="PEH455" s="330"/>
      <c r="PEI455" s="330"/>
      <c r="PEJ455" s="330"/>
      <c r="PEK455" s="330"/>
      <c r="PEL455" s="330"/>
      <c r="PEM455" s="330"/>
      <c r="PEN455" s="330"/>
      <c r="PEO455" s="330"/>
      <c r="PEP455" s="330"/>
      <c r="PEQ455" s="330"/>
      <c r="PER455" s="330"/>
      <c r="PES455" s="330"/>
      <c r="PET455" s="330"/>
      <c r="PEU455" s="330"/>
      <c r="PEV455" s="330"/>
      <c r="PEW455" s="330"/>
      <c r="PEX455" s="330"/>
      <c r="PEY455" s="330"/>
      <c r="PEZ455" s="330"/>
      <c r="PFA455" s="330"/>
      <c r="PFB455" s="330"/>
      <c r="PFC455" s="330"/>
      <c r="PFD455" s="330"/>
      <c r="PFE455" s="330"/>
      <c r="PFF455" s="330"/>
      <c r="PFG455" s="330"/>
      <c r="PFH455" s="330"/>
      <c r="PFI455" s="330"/>
      <c r="PFJ455" s="330"/>
      <c r="PFK455" s="330"/>
      <c r="PFL455" s="330"/>
      <c r="PFM455" s="330"/>
      <c r="PFN455" s="330"/>
      <c r="PFO455" s="330"/>
      <c r="PFP455" s="330"/>
      <c r="PFQ455" s="330"/>
      <c r="PFR455" s="330"/>
      <c r="PFS455" s="330"/>
      <c r="PFT455" s="330"/>
      <c r="PFU455" s="330"/>
      <c r="PFV455" s="330"/>
      <c r="PFW455" s="330"/>
      <c r="PFX455" s="330"/>
      <c r="PFY455" s="330"/>
      <c r="PFZ455" s="330"/>
      <c r="PGA455" s="330"/>
      <c r="PGB455" s="330"/>
      <c r="PGC455" s="330"/>
      <c r="PGD455" s="330"/>
      <c r="PGE455" s="330"/>
      <c r="PGF455" s="330"/>
      <c r="PGG455" s="330"/>
      <c r="PGH455" s="330"/>
      <c r="PGI455" s="330"/>
      <c r="PGJ455" s="330"/>
      <c r="PGK455" s="330"/>
      <c r="PGL455" s="330"/>
      <c r="PGM455" s="330"/>
      <c r="PGN455" s="330"/>
      <c r="PGO455" s="330"/>
      <c r="PGP455" s="330"/>
      <c r="PGQ455" s="330"/>
      <c r="PGR455" s="330"/>
      <c r="PGS455" s="330"/>
      <c r="PGT455" s="330"/>
      <c r="PGU455" s="330"/>
      <c r="PGV455" s="330"/>
      <c r="PGW455" s="330"/>
      <c r="PGX455" s="330"/>
      <c r="PGY455" s="330"/>
      <c r="PGZ455" s="330"/>
      <c r="PHA455" s="330"/>
      <c r="PHB455" s="330"/>
      <c r="PHC455" s="330"/>
      <c r="PHD455" s="330"/>
      <c r="PHE455" s="330"/>
      <c r="PHF455" s="330"/>
      <c r="PHG455" s="330"/>
      <c r="PHH455" s="330"/>
      <c r="PHI455" s="330"/>
      <c r="PHJ455" s="330"/>
      <c r="PHK455" s="330"/>
      <c r="PHL455" s="330"/>
      <c r="PHM455" s="330"/>
      <c r="PHN455" s="330"/>
      <c r="PHO455" s="330"/>
      <c r="PHP455" s="330"/>
      <c r="PHQ455" s="330"/>
      <c r="PHR455" s="330"/>
      <c r="PHS455" s="330"/>
      <c r="PHT455" s="330"/>
      <c r="PHU455" s="330"/>
      <c r="PHV455" s="330"/>
      <c r="PHW455" s="330"/>
      <c r="PHX455" s="330"/>
      <c r="PHY455" s="330"/>
      <c r="PHZ455" s="330"/>
      <c r="PIA455" s="330"/>
      <c r="PIB455" s="330"/>
      <c r="PIC455" s="330"/>
      <c r="PID455" s="330"/>
      <c r="PIE455" s="330"/>
      <c r="PIF455" s="330"/>
      <c r="PIG455" s="330"/>
      <c r="PIH455" s="330"/>
      <c r="PII455" s="330"/>
      <c r="PIJ455" s="330"/>
      <c r="PIK455" s="330"/>
      <c r="PIL455" s="330"/>
      <c r="PIM455" s="330"/>
      <c r="PIN455" s="330"/>
      <c r="PIO455" s="330"/>
      <c r="PIP455" s="330"/>
      <c r="PIQ455" s="330"/>
      <c r="PIR455" s="330"/>
      <c r="PIS455" s="330"/>
      <c r="PIT455" s="330"/>
      <c r="PIU455" s="330"/>
      <c r="PIV455" s="330"/>
      <c r="PIW455" s="330"/>
      <c r="PIX455" s="330"/>
      <c r="PIY455" s="330"/>
      <c r="PIZ455" s="330"/>
      <c r="PJA455" s="330"/>
      <c r="PJB455" s="330"/>
      <c r="PJC455" s="330"/>
      <c r="PJD455" s="330"/>
      <c r="PJE455" s="330"/>
      <c r="PJF455" s="330"/>
      <c r="PJG455" s="330"/>
      <c r="PJH455" s="330"/>
      <c r="PJI455" s="330"/>
      <c r="PJJ455" s="330"/>
      <c r="PJK455" s="330"/>
      <c r="PJL455" s="330"/>
      <c r="PJM455" s="330"/>
      <c r="PJN455" s="330"/>
      <c r="PJO455" s="330"/>
      <c r="PJP455" s="330"/>
      <c r="PJQ455" s="330"/>
      <c r="PJR455" s="330"/>
      <c r="PJS455" s="330"/>
      <c r="PJT455" s="330"/>
      <c r="PJU455" s="330"/>
      <c r="PJV455" s="330"/>
      <c r="PJW455" s="330"/>
      <c r="PJX455" s="330"/>
      <c r="PJY455" s="330"/>
      <c r="PJZ455" s="330"/>
      <c r="PKA455" s="330"/>
      <c r="PKB455" s="330"/>
      <c r="PKC455" s="330"/>
      <c r="PKD455" s="330"/>
      <c r="PKE455" s="330"/>
      <c r="PKF455" s="330"/>
      <c r="PKG455" s="330"/>
      <c r="PKH455" s="330"/>
      <c r="PKI455" s="330"/>
      <c r="PKJ455" s="330"/>
      <c r="PKK455" s="330"/>
      <c r="PKL455" s="330"/>
      <c r="PKM455" s="330"/>
      <c r="PKN455" s="330"/>
      <c r="PKO455" s="330"/>
      <c r="PKP455" s="330"/>
      <c r="PKQ455" s="330"/>
      <c r="PKR455" s="330"/>
      <c r="PKS455" s="330"/>
      <c r="PKT455" s="330"/>
      <c r="PKU455" s="330"/>
      <c r="PKV455" s="330"/>
      <c r="PKW455" s="330"/>
      <c r="PKX455" s="330"/>
      <c r="PKY455" s="330"/>
      <c r="PKZ455" s="330"/>
      <c r="PLA455" s="330"/>
      <c r="PLB455" s="330"/>
      <c r="PLC455" s="330"/>
      <c r="PLD455" s="330"/>
      <c r="PLE455" s="330"/>
      <c r="PLF455" s="330"/>
      <c r="PLG455" s="330"/>
      <c r="PLH455" s="330"/>
      <c r="PLI455" s="330"/>
      <c r="PLJ455" s="330"/>
      <c r="PLK455" s="330"/>
      <c r="PLL455" s="330"/>
      <c r="PLM455" s="330"/>
      <c r="PLN455" s="330"/>
      <c r="PLO455" s="330"/>
      <c r="PLP455" s="330"/>
      <c r="PLQ455" s="330"/>
      <c r="PLR455" s="330"/>
      <c r="PLS455" s="330"/>
      <c r="PLT455" s="330"/>
      <c r="PLU455" s="330"/>
      <c r="PLV455" s="330"/>
      <c r="PLW455" s="330"/>
      <c r="PLX455" s="330"/>
      <c r="PLY455" s="330"/>
      <c r="PLZ455" s="330"/>
      <c r="PMA455" s="330"/>
      <c r="PMB455" s="330"/>
      <c r="PMC455" s="330"/>
      <c r="PMD455" s="330"/>
      <c r="PME455" s="330"/>
      <c r="PMF455" s="330"/>
      <c r="PMG455" s="330"/>
      <c r="PMH455" s="330"/>
      <c r="PMI455" s="330"/>
      <c r="PMJ455" s="330"/>
      <c r="PMK455" s="330"/>
      <c r="PML455" s="330"/>
      <c r="PMM455" s="330"/>
      <c r="PMN455" s="330"/>
      <c r="PMO455" s="330"/>
      <c r="PMP455" s="330"/>
      <c r="PMQ455" s="330"/>
      <c r="PMR455" s="330"/>
      <c r="PMS455" s="330"/>
      <c r="PMT455" s="330"/>
      <c r="PMU455" s="330"/>
      <c r="PMV455" s="330"/>
      <c r="PMW455" s="330"/>
      <c r="PMX455" s="330"/>
      <c r="PMY455" s="330"/>
      <c r="PMZ455" s="330"/>
      <c r="PNA455" s="330"/>
      <c r="PNB455" s="330"/>
      <c r="PNC455" s="330"/>
      <c r="PND455" s="330"/>
      <c r="PNE455" s="330"/>
      <c r="PNF455" s="330"/>
      <c r="PNG455" s="330"/>
      <c r="PNH455" s="330"/>
      <c r="PNI455" s="330"/>
      <c r="PNJ455" s="330"/>
      <c r="PNK455" s="330"/>
      <c r="PNL455" s="330"/>
      <c r="PNM455" s="330"/>
      <c r="PNN455" s="330"/>
      <c r="PNO455" s="330"/>
      <c r="PNP455" s="330"/>
      <c r="PNQ455" s="330"/>
      <c r="PNR455" s="330"/>
      <c r="PNS455" s="330"/>
      <c r="PNT455" s="330"/>
      <c r="PNU455" s="330"/>
      <c r="PNV455" s="330"/>
      <c r="PNW455" s="330"/>
      <c r="PNX455" s="330"/>
      <c r="PNY455" s="330"/>
      <c r="PNZ455" s="330"/>
      <c r="POA455" s="330"/>
      <c r="POB455" s="330"/>
      <c r="POC455" s="330"/>
      <c r="POD455" s="330"/>
      <c r="POE455" s="330"/>
      <c r="POF455" s="330"/>
      <c r="POG455" s="330"/>
      <c r="POH455" s="330"/>
      <c r="POI455" s="330"/>
      <c r="POJ455" s="330"/>
      <c r="POK455" s="330"/>
      <c r="POL455" s="330"/>
      <c r="POM455" s="330"/>
      <c r="PON455" s="330"/>
      <c r="POO455" s="330"/>
      <c r="POP455" s="330"/>
      <c r="POQ455" s="330"/>
      <c r="POR455" s="330"/>
      <c r="POS455" s="330"/>
      <c r="POT455" s="330"/>
      <c r="POU455" s="330"/>
      <c r="POV455" s="330"/>
      <c r="POW455" s="330"/>
      <c r="POX455" s="330"/>
      <c r="POY455" s="330"/>
      <c r="POZ455" s="330"/>
      <c r="PPA455" s="330"/>
      <c r="PPB455" s="330"/>
      <c r="PPC455" s="330"/>
      <c r="PPD455" s="330"/>
      <c r="PPE455" s="330"/>
      <c r="PPF455" s="330"/>
      <c r="PPG455" s="330"/>
      <c r="PPH455" s="330"/>
      <c r="PPI455" s="330"/>
      <c r="PPJ455" s="330"/>
      <c r="PPK455" s="330"/>
      <c r="PPL455" s="330"/>
      <c r="PPM455" s="330"/>
      <c r="PPN455" s="330"/>
      <c r="PPO455" s="330"/>
      <c r="PPP455" s="330"/>
      <c r="PPQ455" s="330"/>
      <c r="PPR455" s="330"/>
      <c r="PPS455" s="330"/>
      <c r="PPT455" s="330"/>
      <c r="PPU455" s="330"/>
      <c r="PPV455" s="330"/>
      <c r="PPW455" s="330"/>
      <c r="PPX455" s="330"/>
      <c r="PPY455" s="330"/>
      <c r="PPZ455" s="330"/>
      <c r="PQA455" s="330"/>
      <c r="PQB455" s="330"/>
      <c r="PQC455" s="330"/>
      <c r="PQD455" s="330"/>
      <c r="PQE455" s="330"/>
      <c r="PQF455" s="330"/>
      <c r="PQG455" s="330"/>
      <c r="PQH455" s="330"/>
      <c r="PQI455" s="330"/>
      <c r="PQJ455" s="330"/>
      <c r="PQK455" s="330"/>
      <c r="PQL455" s="330"/>
      <c r="PQM455" s="330"/>
      <c r="PQN455" s="330"/>
      <c r="PQO455" s="330"/>
      <c r="PQP455" s="330"/>
      <c r="PQQ455" s="330"/>
      <c r="PQR455" s="330"/>
      <c r="PQS455" s="330"/>
      <c r="PQT455" s="330"/>
      <c r="PQU455" s="330"/>
      <c r="PQV455" s="330"/>
      <c r="PQW455" s="330"/>
      <c r="PQX455" s="330"/>
      <c r="PQY455" s="330"/>
      <c r="PQZ455" s="330"/>
      <c r="PRA455" s="330"/>
      <c r="PRB455" s="330"/>
      <c r="PRC455" s="330"/>
      <c r="PRD455" s="330"/>
      <c r="PRE455" s="330"/>
      <c r="PRF455" s="330"/>
      <c r="PRG455" s="330"/>
      <c r="PRH455" s="330"/>
      <c r="PRI455" s="330"/>
      <c r="PRJ455" s="330"/>
      <c r="PRK455" s="330"/>
      <c r="PRL455" s="330"/>
      <c r="PRM455" s="330"/>
      <c r="PRN455" s="330"/>
      <c r="PRO455" s="330"/>
      <c r="PRP455" s="330"/>
      <c r="PRQ455" s="330"/>
      <c r="PRR455" s="330"/>
      <c r="PRS455" s="330"/>
      <c r="PRT455" s="330"/>
      <c r="PRU455" s="330"/>
      <c r="PRV455" s="330"/>
      <c r="PRW455" s="330"/>
      <c r="PRX455" s="330"/>
      <c r="PRY455" s="330"/>
      <c r="PRZ455" s="330"/>
      <c r="PSA455" s="330"/>
      <c r="PSB455" s="330"/>
      <c r="PSC455" s="330"/>
      <c r="PSD455" s="330"/>
      <c r="PSE455" s="330"/>
      <c r="PSF455" s="330"/>
      <c r="PSG455" s="330"/>
      <c r="PSH455" s="330"/>
      <c r="PSI455" s="330"/>
      <c r="PSJ455" s="330"/>
      <c r="PSK455" s="330"/>
      <c r="PSL455" s="330"/>
      <c r="PSM455" s="330"/>
      <c r="PSN455" s="330"/>
      <c r="PSO455" s="330"/>
      <c r="PSP455" s="330"/>
      <c r="PSQ455" s="330"/>
      <c r="PSR455" s="330"/>
      <c r="PSS455" s="330"/>
      <c r="PST455" s="330"/>
      <c r="PSU455" s="330"/>
      <c r="PSV455" s="330"/>
      <c r="PSW455" s="330"/>
      <c r="PSX455" s="330"/>
      <c r="PSY455" s="330"/>
      <c r="PSZ455" s="330"/>
      <c r="PTA455" s="330"/>
      <c r="PTB455" s="330"/>
      <c r="PTC455" s="330"/>
      <c r="PTD455" s="330"/>
      <c r="PTE455" s="330"/>
      <c r="PTF455" s="330"/>
      <c r="PTG455" s="330"/>
      <c r="PTH455" s="330"/>
      <c r="PTI455" s="330"/>
      <c r="PTJ455" s="330"/>
      <c r="PTK455" s="330"/>
      <c r="PTL455" s="330"/>
      <c r="PTM455" s="330"/>
      <c r="PTN455" s="330"/>
      <c r="PTO455" s="330"/>
      <c r="PTP455" s="330"/>
      <c r="PTQ455" s="330"/>
      <c r="PTR455" s="330"/>
      <c r="PTS455" s="330"/>
      <c r="PTT455" s="330"/>
      <c r="PTU455" s="330"/>
      <c r="PTV455" s="330"/>
      <c r="PTW455" s="330"/>
      <c r="PTX455" s="330"/>
      <c r="PTY455" s="330"/>
      <c r="PTZ455" s="330"/>
      <c r="PUA455" s="330"/>
      <c r="PUB455" s="330"/>
      <c r="PUC455" s="330"/>
      <c r="PUD455" s="330"/>
      <c r="PUE455" s="330"/>
      <c r="PUF455" s="330"/>
      <c r="PUG455" s="330"/>
      <c r="PUH455" s="330"/>
      <c r="PUI455" s="330"/>
      <c r="PUJ455" s="330"/>
      <c r="PUK455" s="330"/>
      <c r="PUL455" s="330"/>
      <c r="PUM455" s="330"/>
      <c r="PUN455" s="330"/>
      <c r="PUO455" s="330"/>
      <c r="PUP455" s="330"/>
      <c r="PUQ455" s="330"/>
      <c r="PUR455" s="330"/>
      <c r="PUS455" s="330"/>
      <c r="PUT455" s="330"/>
      <c r="PUU455" s="330"/>
      <c r="PUV455" s="330"/>
      <c r="PUW455" s="330"/>
      <c r="PUX455" s="330"/>
      <c r="PUY455" s="330"/>
      <c r="PUZ455" s="330"/>
      <c r="PVA455" s="330"/>
      <c r="PVB455" s="330"/>
      <c r="PVC455" s="330"/>
      <c r="PVD455" s="330"/>
      <c r="PVE455" s="330"/>
      <c r="PVF455" s="330"/>
      <c r="PVG455" s="330"/>
      <c r="PVH455" s="330"/>
      <c r="PVI455" s="330"/>
      <c r="PVJ455" s="330"/>
      <c r="PVK455" s="330"/>
      <c r="PVL455" s="330"/>
      <c r="PVM455" s="330"/>
      <c r="PVN455" s="330"/>
      <c r="PVO455" s="330"/>
      <c r="PVP455" s="330"/>
      <c r="PVQ455" s="330"/>
      <c r="PVR455" s="330"/>
      <c r="PVS455" s="330"/>
      <c r="PVT455" s="330"/>
      <c r="PVU455" s="330"/>
      <c r="PVV455" s="330"/>
      <c r="PVW455" s="330"/>
      <c r="PVX455" s="330"/>
      <c r="PVY455" s="330"/>
      <c r="PVZ455" s="330"/>
      <c r="PWA455" s="330"/>
      <c r="PWB455" s="330"/>
      <c r="PWC455" s="330"/>
      <c r="PWD455" s="330"/>
      <c r="PWE455" s="330"/>
      <c r="PWF455" s="330"/>
      <c r="PWG455" s="330"/>
      <c r="PWH455" s="330"/>
      <c r="PWI455" s="330"/>
      <c r="PWJ455" s="330"/>
      <c r="PWK455" s="330"/>
      <c r="PWL455" s="330"/>
      <c r="PWM455" s="330"/>
      <c r="PWN455" s="330"/>
      <c r="PWO455" s="330"/>
      <c r="PWP455" s="330"/>
      <c r="PWQ455" s="330"/>
      <c r="PWR455" s="330"/>
      <c r="PWS455" s="330"/>
      <c r="PWT455" s="330"/>
      <c r="PWU455" s="330"/>
      <c r="PWV455" s="330"/>
      <c r="PWW455" s="330"/>
      <c r="PWX455" s="330"/>
      <c r="PWY455" s="330"/>
      <c r="PWZ455" s="330"/>
      <c r="PXA455" s="330"/>
      <c r="PXB455" s="330"/>
      <c r="PXC455" s="330"/>
      <c r="PXD455" s="330"/>
      <c r="PXE455" s="330"/>
      <c r="PXF455" s="330"/>
      <c r="PXG455" s="330"/>
      <c r="PXH455" s="330"/>
      <c r="PXI455" s="330"/>
      <c r="PXJ455" s="330"/>
      <c r="PXK455" s="330"/>
      <c r="PXL455" s="330"/>
      <c r="PXM455" s="330"/>
      <c r="PXN455" s="330"/>
      <c r="PXO455" s="330"/>
      <c r="PXP455" s="330"/>
      <c r="PXQ455" s="330"/>
      <c r="PXR455" s="330"/>
      <c r="PXS455" s="330"/>
      <c r="PXT455" s="330"/>
      <c r="PXU455" s="330"/>
      <c r="PXV455" s="330"/>
      <c r="PXW455" s="330"/>
      <c r="PXX455" s="330"/>
      <c r="PXY455" s="330"/>
      <c r="PXZ455" s="330"/>
      <c r="PYA455" s="330"/>
      <c r="PYB455" s="330"/>
      <c r="PYC455" s="330"/>
      <c r="PYD455" s="330"/>
      <c r="PYE455" s="330"/>
      <c r="PYF455" s="330"/>
      <c r="PYG455" s="330"/>
      <c r="PYH455" s="330"/>
      <c r="PYI455" s="330"/>
      <c r="PYJ455" s="330"/>
      <c r="PYK455" s="330"/>
      <c r="PYL455" s="330"/>
      <c r="PYM455" s="330"/>
      <c r="PYN455" s="330"/>
      <c r="PYO455" s="330"/>
      <c r="PYP455" s="330"/>
      <c r="PYQ455" s="330"/>
      <c r="PYR455" s="330"/>
      <c r="PYS455" s="330"/>
      <c r="PYT455" s="330"/>
      <c r="PYU455" s="330"/>
      <c r="PYV455" s="330"/>
      <c r="PYW455" s="330"/>
      <c r="PYX455" s="330"/>
      <c r="PYY455" s="330"/>
      <c r="PYZ455" s="330"/>
      <c r="PZA455" s="330"/>
      <c r="PZB455" s="330"/>
      <c r="PZC455" s="330"/>
      <c r="PZD455" s="330"/>
      <c r="PZE455" s="330"/>
      <c r="PZF455" s="330"/>
      <c r="PZG455" s="330"/>
      <c r="PZH455" s="330"/>
      <c r="PZI455" s="330"/>
      <c r="PZJ455" s="330"/>
      <c r="PZK455" s="330"/>
      <c r="PZL455" s="330"/>
      <c r="PZM455" s="330"/>
      <c r="PZN455" s="330"/>
      <c r="PZO455" s="330"/>
      <c r="PZP455" s="330"/>
      <c r="PZQ455" s="330"/>
      <c r="PZR455" s="330"/>
      <c r="PZS455" s="330"/>
      <c r="PZT455" s="330"/>
      <c r="PZU455" s="330"/>
      <c r="PZV455" s="330"/>
      <c r="PZW455" s="330"/>
      <c r="PZX455" s="330"/>
      <c r="PZY455" s="330"/>
      <c r="PZZ455" s="330"/>
      <c r="QAA455" s="330"/>
      <c r="QAB455" s="330"/>
      <c r="QAC455" s="330"/>
      <c r="QAD455" s="330"/>
      <c r="QAE455" s="330"/>
      <c r="QAF455" s="330"/>
      <c r="QAG455" s="330"/>
      <c r="QAH455" s="330"/>
      <c r="QAI455" s="330"/>
      <c r="QAJ455" s="330"/>
      <c r="QAK455" s="330"/>
      <c r="QAL455" s="330"/>
      <c r="QAM455" s="330"/>
      <c r="QAN455" s="330"/>
      <c r="QAO455" s="330"/>
      <c r="QAP455" s="330"/>
      <c r="QAQ455" s="330"/>
      <c r="QAR455" s="330"/>
      <c r="QAS455" s="330"/>
      <c r="QAT455" s="330"/>
      <c r="QAU455" s="330"/>
      <c r="QAV455" s="330"/>
      <c r="QAW455" s="330"/>
      <c r="QAX455" s="330"/>
      <c r="QAY455" s="330"/>
      <c r="QAZ455" s="330"/>
      <c r="QBA455" s="330"/>
      <c r="QBB455" s="330"/>
      <c r="QBC455" s="330"/>
      <c r="QBD455" s="330"/>
      <c r="QBE455" s="330"/>
      <c r="QBF455" s="330"/>
      <c r="QBG455" s="330"/>
      <c r="QBH455" s="330"/>
      <c r="QBI455" s="330"/>
      <c r="QBJ455" s="330"/>
      <c r="QBK455" s="330"/>
      <c r="QBL455" s="330"/>
      <c r="QBM455" s="330"/>
      <c r="QBN455" s="330"/>
      <c r="QBO455" s="330"/>
      <c r="QBP455" s="330"/>
      <c r="QBQ455" s="330"/>
      <c r="QBR455" s="330"/>
      <c r="QBS455" s="330"/>
      <c r="QBT455" s="330"/>
      <c r="QBU455" s="330"/>
      <c r="QBV455" s="330"/>
      <c r="QBW455" s="330"/>
      <c r="QBX455" s="330"/>
      <c r="QBY455" s="330"/>
      <c r="QBZ455" s="330"/>
      <c r="QCA455" s="330"/>
      <c r="QCB455" s="330"/>
      <c r="QCC455" s="330"/>
      <c r="QCD455" s="330"/>
      <c r="QCE455" s="330"/>
      <c r="QCF455" s="330"/>
      <c r="QCG455" s="330"/>
      <c r="QCH455" s="330"/>
      <c r="QCI455" s="330"/>
      <c r="QCJ455" s="330"/>
      <c r="QCK455" s="330"/>
      <c r="QCL455" s="330"/>
      <c r="QCM455" s="330"/>
      <c r="QCN455" s="330"/>
      <c r="QCO455" s="330"/>
      <c r="QCP455" s="330"/>
      <c r="QCQ455" s="330"/>
      <c r="QCR455" s="330"/>
      <c r="QCS455" s="330"/>
      <c r="QCT455" s="330"/>
      <c r="QCU455" s="330"/>
      <c r="QCV455" s="330"/>
      <c r="QCW455" s="330"/>
      <c r="QCX455" s="330"/>
      <c r="QCY455" s="330"/>
      <c r="QCZ455" s="330"/>
      <c r="QDA455" s="330"/>
      <c r="QDB455" s="330"/>
      <c r="QDC455" s="330"/>
      <c r="QDD455" s="330"/>
      <c r="QDE455" s="330"/>
      <c r="QDF455" s="330"/>
      <c r="QDG455" s="330"/>
      <c r="QDH455" s="330"/>
      <c r="QDI455" s="330"/>
      <c r="QDJ455" s="330"/>
      <c r="QDK455" s="330"/>
      <c r="QDL455" s="330"/>
      <c r="QDM455" s="330"/>
      <c r="QDN455" s="330"/>
      <c r="QDO455" s="330"/>
      <c r="QDP455" s="330"/>
      <c r="QDQ455" s="330"/>
      <c r="QDR455" s="330"/>
      <c r="QDS455" s="330"/>
      <c r="QDT455" s="330"/>
      <c r="QDU455" s="330"/>
      <c r="QDV455" s="330"/>
      <c r="QDW455" s="330"/>
      <c r="QDX455" s="330"/>
      <c r="QDY455" s="330"/>
      <c r="QDZ455" s="330"/>
      <c r="QEA455" s="330"/>
      <c r="QEB455" s="330"/>
      <c r="QEC455" s="330"/>
      <c r="QED455" s="330"/>
      <c r="QEE455" s="330"/>
      <c r="QEF455" s="330"/>
      <c r="QEG455" s="330"/>
      <c r="QEH455" s="330"/>
      <c r="QEI455" s="330"/>
      <c r="QEJ455" s="330"/>
      <c r="QEK455" s="330"/>
      <c r="QEL455" s="330"/>
      <c r="QEM455" s="330"/>
      <c r="QEN455" s="330"/>
      <c r="QEO455" s="330"/>
      <c r="QEP455" s="330"/>
      <c r="QEQ455" s="330"/>
      <c r="QER455" s="330"/>
      <c r="QES455" s="330"/>
      <c r="QET455" s="330"/>
      <c r="QEU455" s="330"/>
      <c r="QEV455" s="330"/>
      <c r="QEW455" s="330"/>
      <c r="QEX455" s="330"/>
      <c r="QEY455" s="330"/>
      <c r="QEZ455" s="330"/>
      <c r="QFA455" s="330"/>
      <c r="QFB455" s="330"/>
      <c r="QFC455" s="330"/>
      <c r="QFD455" s="330"/>
      <c r="QFE455" s="330"/>
      <c r="QFF455" s="330"/>
      <c r="QFG455" s="330"/>
      <c r="QFH455" s="330"/>
      <c r="QFI455" s="330"/>
      <c r="QFJ455" s="330"/>
      <c r="QFK455" s="330"/>
      <c r="QFL455" s="330"/>
      <c r="QFM455" s="330"/>
      <c r="QFN455" s="330"/>
      <c r="QFO455" s="330"/>
      <c r="QFP455" s="330"/>
      <c r="QFQ455" s="330"/>
      <c r="QFR455" s="330"/>
      <c r="QFS455" s="330"/>
      <c r="QFT455" s="330"/>
      <c r="QFU455" s="330"/>
      <c r="QFV455" s="330"/>
      <c r="QFW455" s="330"/>
      <c r="QFX455" s="330"/>
      <c r="QFY455" s="330"/>
      <c r="QFZ455" s="330"/>
      <c r="QGA455" s="330"/>
      <c r="QGB455" s="330"/>
      <c r="QGC455" s="330"/>
      <c r="QGD455" s="330"/>
      <c r="QGE455" s="330"/>
      <c r="QGF455" s="330"/>
      <c r="QGG455" s="330"/>
      <c r="QGH455" s="330"/>
      <c r="QGI455" s="330"/>
      <c r="QGJ455" s="330"/>
      <c r="QGK455" s="330"/>
      <c r="QGL455" s="330"/>
      <c r="QGM455" s="330"/>
      <c r="QGN455" s="330"/>
      <c r="QGO455" s="330"/>
      <c r="QGP455" s="330"/>
      <c r="QGQ455" s="330"/>
      <c r="QGR455" s="330"/>
      <c r="QGS455" s="330"/>
      <c r="QGT455" s="330"/>
      <c r="QGU455" s="330"/>
      <c r="QGV455" s="330"/>
      <c r="QGW455" s="330"/>
      <c r="QGX455" s="330"/>
      <c r="QGY455" s="330"/>
      <c r="QGZ455" s="330"/>
      <c r="QHA455" s="330"/>
      <c r="QHB455" s="330"/>
      <c r="QHC455" s="330"/>
      <c r="QHD455" s="330"/>
      <c r="QHE455" s="330"/>
      <c r="QHF455" s="330"/>
      <c r="QHG455" s="330"/>
      <c r="QHH455" s="330"/>
      <c r="QHI455" s="330"/>
      <c r="QHJ455" s="330"/>
      <c r="QHK455" s="330"/>
      <c r="QHL455" s="330"/>
      <c r="QHM455" s="330"/>
      <c r="QHN455" s="330"/>
      <c r="QHO455" s="330"/>
      <c r="QHP455" s="330"/>
      <c r="QHQ455" s="330"/>
      <c r="QHR455" s="330"/>
      <c r="QHS455" s="330"/>
      <c r="QHT455" s="330"/>
      <c r="QHU455" s="330"/>
      <c r="QHV455" s="330"/>
      <c r="QHW455" s="330"/>
      <c r="QHX455" s="330"/>
      <c r="QHY455" s="330"/>
      <c r="QHZ455" s="330"/>
      <c r="QIA455" s="330"/>
      <c r="QIB455" s="330"/>
      <c r="QIC455" s="330"/>
      <c r="QID455" s="330"/>
      <c r="QIE455" s="330"/>
      <c r="QIF455" s="330"/>
      <c r="QIG455" s="330"/>
      <c r="QIH455" s="330"/>
      <c r="QII455" s="330"/>
      <c r="QIJ455" s="330"/>
      <c r="QIK455" s="330"/>
      <c r="QIL455" s="330"/>
      <c r="QIM455" s="330"/>
      <c r="QIN455" s="330"/>
      <c r="QIO455" s="330"/>
      <c r="QIP455" s="330"/>
      <c r="QIQ455" s="330"/>
      <c r="QIR455" s="330"/>
      <c r="QIS455" s="330"/>
      <c r="QIT455" s="330"/>
      <c r="QIU455" s="330"/>
      <c r="QIV455" s="330"/>
      <c r="QIW455" s="330"/>
      <c r="QIX455" s="330"/>
      <c r="QIY455" s="330"/>
      <c r="QIZ455" s="330"/>
      <c r="QJA455" s="330"/>
      <c r="QJB455" s="330"/>
      <c r="QJC455" s="330"/>
      <c r="QJD455" s="330"/>
      <c r="QJE455" s="330"/>
      <c r="QJF455" s="330"/>
      <c r="QJG455" s="330"/>
      <c r="QJH455" s="330"/>
      <c r="QJI455" s="330"/>
      <c r="QJJ455" s="330"/>
      <c r="QJK455" s="330"/>
      <c r="QJL455" s="330"/>
      <c r="QJM455" s="330"/>
      <c r="QJN455" s="330"/>
      <c r="QJO455" s="330"/>
      <c r="QJP455" s="330"/>
      <c r="QJQ455" s="330"/>
      <c r="QJR455" s="330"/>
      <c r="QJS455" s="330"/>
      <c r="QJT455" s="330"/>
      <c r="QJU455" s="330"/>
      <c r="QJV455" s="330"/>
      <c r="QJW455" s="330"/>
      <c r="QJX455" s="330"/>
      <c r="QJY455" s="330"/>
      <c r="QJZ455" s="330"/>
      <c r="QKA455" s="330"/>
      <c r="QKB455" s="330"/>
      <c r="QKC455" s="330"/>
      <c r="QKD455" s="330"/>
      <c r="QKE455" s="330"/>
      <c r="QKF455" s="330"/>
      <c r="QKG455" s="330"/>
      <c r="QKH455" s="330"/>
      <c r="QKI455" s="330"/>
      <c r="QKJ455" s="330"/>
      <c r="QKK455" s="330"/>
      <c r="QKL455" s="330"/>
      <c r="QKM455" s="330"/>
      <c r="QKN455" s="330"/>
      <c r="QKO455" s="330"/>
      <c r="QKP455" s="330"/>
      <c r="QKQ455" s="330"/>
      <c r="QKR455" s="330"/>
      <c r="QKS455" s="330"/>
      <c r="QKT455" s="330"/>
      <c r="QKU455" s="330"/>
      <c r="QKV455" s="330"/>
      <c r="QKW455" s="330"/>
      <c r="QKX455" s="330"/>
      <c r="QKY455" s="330"/>
      <c r="QKZ455" s="330"/>
      <c r="QLA455" s="330"/>
      <c r="QLB455" s="330"/>
      <c r="QLC455" s="330"/>
      <c r="QLD455" s="330"/>
      <c r="QLE455" s="330"/>
      <c r="QLF455" s="330"/>
      <c r="QLG455" s="330"/>
      <c r="QLH455" s="330"/>
      <c r="QLI455" s="330"/>
      <c r="QLJ455" s="330"/>
      <c r="QLK455" s="330"/>
      <c r="QLL455" s="330"/>
      <c r="QLM455" s="330"/>
      <c r="QLN455" s="330"/>
      <c r="QLO455" s="330"/>
      <c r="QLP455" s="330"/>
      <c r="QLQ455" s="330"/>
      <c r="QLR455" s="330"/>
      <c r="QLS455" s="330"/>
      <c r="QLT455" s="330"/>
      <c r="QLU455" s="330"/>
      <c r="QLV455" s="330"/>
      <c r="QLW455" s="330"/>
      <c r="QLX455" s="330"/>
      <c r="QLY455" s="330"/>
      <c r="QLZ455" s="330"/>
      <c r="QMA455" s="330"/>
      <c r="QMB455" s="330"/>
      <c r="QMC455" s="330"/>
      <c r="QMD455" s="330"/>
      <c r="QME455" s="330"/>
      <c r="QMF455" s="330"/>
      <c r="QMG455" s="330"/>
      <c r="QMH455" s="330"/>
      <c r="QMI455" s="330"/>
      <c r="QMJ455" s="330"/>
      <c r="QMK455" s="330"/>
      <c r="QML455" s="330"/>
      <c r="QMM455" s="330"/>
      <c r="QMN455" s="330"/>
      <c r="QMO455" s="330"/>
      <c r="QMP455" s="330"/>
      <c r="QMQ455" s="330"/>
      <c r="QMR455" s="330"/>
      <c r="QMS455" s="330"/>
      <c r="QMT455" s="330"/>
      <c r="QMU455" s="330"/>
      <c r="QMV455" s="330"/>
      <c r="QMW455" s="330"/>
      <c r="QMX455" s="330"/>
      <c r="QMY455" s="330"/>
      <c r="QMZ455" s="330"/>
      <c r="QNA455" s="330"/>
      <c r="QNB455" s="330"/>
      <c r="QNC455" s="330"/>
      <c r="QND455" s="330"/>
      <c r="QNE455" s="330"/>
      <c r="QNF455" s="330"/>
      <c r="QNG455" s="330"/>
      <c r="QNH455" s="330"/>
      <c r="QNI455" s="330"/>
      <c r="QNJ455" s="330"/>
      <c r="QNK455" s="330"/>
      <c r="QNL455" s="330"/>
      <c r="QNM455" s="330"/>
      <c r="QNN455" s="330"/>
      <c r="QNO455" s="330"/>
      <c r="QNP455" s="330"/>
      <c r="QNQ455" s="330"/>
      <c r="QNR455" s="330"/>
      <c r="QNS455" s="330"/>
      <c r="QNT455" s="330"/>
      <c r="QNU455" s="330"/>
      <c r="QNV455" s="330"/>
      <c r="QNW455" s="330"/>
      <c r="QNX455" s="330"/>
      <c r="QNY455" s="330"/>
      <c r="QNZ455" s="330"/>
      <c r="QOA455" s="330"/>
      <c r="QOB455" s="330"/>
      <c r="QOC455" s="330"/>
      <c r="QOD455" s="330"/>
      <c r="QOE455" s="330"/>
      <c r="QOF455" s="330"/>
      <c r="QOG455" s="330"/>
      <c r="QOH455" s="330"/>
      <c r="QOI455" s="330"/>
      <c r="QOJ455" s="330"/>
      <c r="QOK455" s="330"/>
      <c r="QOL455" s="330"/>
      <c r="QOM455" s="330"/>
      <c r="QON455" s="330"/>
      <c r="QOO455" s="330"/>
      <c r="QOP455" s="330"/>
      <c r="QOQ455" s="330"/>
      <c r="QOR455" s="330"/>
      <c r="QOS455" s="330"/>
      <c r="QOT455" s="330"/>
      <c r="QOU455" s="330"/>
      <c r="QOV455" s="330"/>
      <c r="QOW455" s="330"/>
      <c r="QOX455" s="330"/>
      <c r="QOY455" s="330"/>
      <c r="QOZ455" s="330"/>
      <c r="QPA455" s="330"/>
      <c r="QPB455" s="330"/>
      <c r="QPC455" s="330"/>
      <c r="QPD455" s="330"/>
      <c r="QPE455" s="330"/>
      <c r="QPF455" s="330"/>
      <c r="QPG455" s="330"/>
      <c r="QPH455" s="330"/>
      <c r="QPI455" s="330"/>
      <c r="QPJ455" s="330"/>
      <c r="QPK455" s="330"/>
      <c r="QPL455" s="330"/>
      <c r="QPM455" s="330"/>
      <c r="QPN455" s="330"/>
      <c r="QPO455" s="330"/>
      <c r="QPP455" s="330"/>
      <c r="QPQ455" s="330"/>
      <c r="QPR455" s="330"/>
      <c r="QPS455" s="330"/>
      <c r="QPT455" s="330"/>
      <c r="QPU455" s="330"/>
      <c r="QPV455" s="330"/>
      <c r="QPW455" s="330"/>
      <c r="QPX455" s="330"/>
      <c r="QPY455" s="330"/>
      <c r="QPZ455" s="330"/>
      <c r="QQA455" s="330"/>
      <c r="QQB455" s="330"/>
      <c r="QQC455" s="330"/>
      <c r="QQD455" s="330"/>
      <c r="QQE455" s="330"/>
      <c r="QQF455" s="330"/>
      <c r="QQG455" s="330"/>
      <c r="QQH455" s="330"/>
      <c r="QQI455" s="330"/>
      <c r="QQJ455" s="330"/>
      <c r="QQK455" s="330"/>
      <c r="QQL455" s="330"/>
      <c r="QQM455" s="330"/>
      <c r="QQN455" s="330"/>
      <c r="QQO455" s="330"/>
      <c r="QQP455" s="330"/>
      <c r="QQQ455" s="330"/>
      <c r="QQR455" s="330"/>
      <c r="QQS455" s="330"/>
      <c r="QQT455" s="330"/>
      <c r="QQU455" s="330"/>
      <c r="QQV455" s="330"/>
      <c r="QQW455" s="330"/>
      <c r="QQX455" s="330"/>
      <c r="QQY455" s="330"/>
      <c r="QQZ455" s="330"/>
      <c r="QRA455" s="330"/>
      <c r="QRB455" s="330"/>
      <c r="QRC455" s="330"/>
      <c r="QRD455" s="330"/>
      <c r="QRE455" s="330"/>
      <c r="QRF455" s="330"/>
      <c r="QRG455" s="330"/>
      <c r="QRH455" s="330"/>
      <c r="QRI455" s="330"/>
      <c r="QRJ455" s="330"/>
      <c r="QRK455" s="330"/>
      <c r="QRL455" s="330"/>
      <c r="QRM455" s="330"/>
      <c r="QRN455" s="330"/>
      <c r="QRO455" s="330"/>
      <c r="QRP455" s="330"/>
      <c r="QRQ455" s="330"/>
      <c r="QRR455" s="330"/>
      <c r="QRS455" s="330"/>
      <c r="QRT455" s="330"/>
      <c r="QRU455" s="330"/>
      <c r="QRV455" s="330"/>
      <c r="QRW455" s="330"/>
      <c r="QRX455" s="330"/>
      <c r="QRY455" s="330"/>
      <c r="QRZ455" s="330"/>
      <c r="QSA455" s="330"/>
      <c r="QSB455" s="330"/>
      <c r="QSC455" s="330"/>
      <c r="QSD455" s="330"/>
      <c r="QSE455" s="330"/>
      <c r="QSF455" s="330"/>
      <c r="QSG455" s="330"/>
      <c r="QSH455" s="330"/>
      <c r="QSI455" s="330"/>
      <c r="QSJ455" s="330"/>
      <c r="QSK455" s="330"/>
      <c r="QSL455" s="330"/>
      <c r="QSM455" s="330"/>
      <c r="QSN455" s="330"/>
      <c r="QSO455" s="330"/>
      <c r="QSP455" s="330"/>
      <c r="QSQ455" s="330"/>
      <c r="QSR455" s="330"/>
      <c r="QSS455" s="330"/>
      <c r="QST455" s="330"/>
      <c r="QSU455" s="330"/>
      <c r="QSV455" s="330"/>
      <c r="QSW455" s="330"/>
      <c r="QSX455" s="330"/>
      <c r="QSY455" s="330"/>
      <c r="QSZ455" s="330"/>
      <c r="QTA455" s="330"/>
      <c r="QTB455" s="330"/>
      <c r="QTC455" s="330"/>
      <c r="QTD455" s="330"/>
      <c r="QTE455" s="330"/>
      <c r="QTF455" s="330"/>
      <c r="QTG455" s="330"/>
      <c r="QTH455" s="330"/>
      <c r="QTI455" s="330"/>
      <c r="QTJ455" s="330"/>
      <c r="QTK455" s="330"/>
      <c r="QTL455" s="330"/>
      <c r="QTM455" s="330"/>
      <c r="QTN455" s="330"/>
      <c r="QTO455" s="330"/>
      <c r="QTP455" s="330"/>
      <c r="QTQ455" s="330"/>
      <c r="QTR455" s="330"/>
      <c r="QTS455" s="330"/>
      <c r="QTT455" s="330"/>
      <c r="QTU455" s="330"/>
      <c r="QTV455" s="330"/>
      <c r="QTW455" s="330"/>
      <c r="QTX455" s="330"/>
      <c r="QTY455" s="330"/>
      <c r="QTZ455" s="330"/>
      <c r="QUA455" s="330"/>
      <c r="QUB455" s="330"/>
      <c r="QUC455" s="330"/>
      <c r="QUD455" s="330"/>
      <c r="QUE455" s="330"/>
      <c r="QUF455" s="330"/>
      <c r="QUG455" s="330"/>
      <c r="QUH455" s="330"/>
      <c r="QUI455" s="330"/>
      <c r="QUJ455" s="330"/>
      <c r="QUK455" s="330"/>
      <c r="QUL455" s="330"/>
      <c r="QUM455" s="330"/>
      <c r="QUN455" s="330"/>
      <c r="QUO455" s="330"/>
      <c r="QUP455" s="330"/>
      <c r="QUQ455" s="330"/>
      <c r="QUR455" s="330"/>
      <c r="QUS455" s="330"/>
      <c r="QUT455" s="330"/>
      <c r="QUU455" s="330"/>
      <c r="QUV455" s="330"/>
      <c r="QUW455" s="330"/>
      <c r="QUX455" s="330"/>
      <c r="QUY455" s="330"/>
      <c r="QUZ455" s="330"/>
      <c r="QVA455" s="330"/>
      <c r="QVB455" s="330"/>
      <c r="QVC455" s="330"/>
      <c r="QVD455" s="330"/>
      <c r="QVE455" s="330"/>
      <c r="QVF455" s="330"/>
      <c r="QVG455" s="330"/>
      <c r="QVH455" s="330"/>
      <c r="QVI455" s="330"/>
      <c r="QVJ455" s="330"/>
      <c r="QVK455" s="330"/>
      <c r="QVL455" s="330"/>
      <c r="QVM455" s="330"/>
      <c r="QVN455" s="330"/>
      <c r="QVO455" s="330"/>
      <c r="QVP455" s="330"/>
      <c r="QVQ455" s="330"/>
      <c r="QVR455" s="330"/>
      <c r="QVS455" s="330"/>
      <c r="QVT455" s="330"/>
      <c r="QVU455" s="330"/>
      <c r="QVV455" s="330"/>
      <c r="QVW455" s="330"/>
      <c r="QVX455" s="330"/>
      <c r="QVY455" s="330"/>
      <c r="QVZ455" s="330"/>
      <c r="QWA455" s="330"/>
      <c r="QWB455" s="330"/>
      <c r="QWC455" s="330"/>
      <c r="QWD455" s="330"/>
      <c r="QWE455" s="330"/>
      <c r="QWF455" s="330"/>
      <c r="QWG455" s="330"/>
      <c r="QWH455" s="330"/>
      <c r="QWI455" s="330"/>
      <c r="QWJ455" s="330"/>
      <c r="QWK455" s="330"/>
      <c r="QWL455" s="330"/>
      <c r="QWM455" s="330"/>
      <c r="QWN455" s="330"/>
      <c r="QWO455" s="330"/>
      <c r="QWP455" s="330"/>
      <c r="QWQ455" s="330"/>
      <c r="QWR455" s="330"/>
      <c r="QWS455" s="330"/>
      <c r="QWT455" s="330"/>
      <c r="QWU455" s="330"/>
      <c r="QWV455" s="330"/>
      <c r="QWW455" s="330"/>
      <c r="QWX455" s="330"/>
      <c r="QWY455" s="330"/>
      <c r="QWZ455" s="330"/>
      <c r="QXA455" s="330"/>
      <c r="QXB455" s="330"/>
      <c r="QXC455" s="330"/>
      <c r="QXD455" s="330"/>
      <c r="QXE455" s="330"/>
      <c r="QXF455" s="330"/>
      <c r="QXG455" s="330"/>
      <c r="QXH455" s="330"/>
      <c r="QXI455" s="330"/>
      <c r="QXJ455" s="330"/>
      <c r="QXK455" s="330"/>
      <c r="QXL455" s="330"/>
      <c r="QXM455" s="330"/>
      <c r="QXN455" s="330"/>
      <c r="QXO455" s="330"/>
      <c r="QXP455" s="330"/>
      <c r="QXQ455" s="330"/>
      <c r="QXR455" s="330"/>
      <c r="QXS455" s="330"/>
      <c r="QXT455" s="330"/>
      <c r="QXU455" s="330"/>
      <c r="QXV455" s="330"/>
      <c r="QXW455" s="330"/>
      <c r="QXX455" s="330"/>
      <c r="QXY455" s="330"/>
      <c r="QXZ455" s="330"/>
      <c r="QYA455" s="330"/>
      <c r="QYB455" s="330"/>
      <c r="QYC455" s="330"/>
      <c r="QYD455" s="330"/>
      <c r="QYE455" s="330"/>
      <c r="QYF455" s="330"/>
      <c r="QYG455" s="330"/>
      <c r="QYH455" s="330"/>
      <c r="QYI455" s="330"/>
      <c r="QYJ455" s="330"/>
      <c r="QYK455" s="330"/>
      <c r="QYL455" s="330"/>
      <c r="QYM455" s="330"/>
      <c r="QYN455" s="330"/>
      <c r="QYO455" s="330"/>
      <c r="QYP455" s="330"/>
      <c r="QYQ455" s="330"/>
      <c r="QYR455" s="330"/>
      <c r="QYS455" s="330"/>
      <c r="QYT455" s="330"/>
      <c r="QYU455" s="330"/>
      <c r="QYV455" s="330"/>
      <c r="QYW455" s="330"/>
      <c r="QYX455" s="330"/>
      <c r="QYY455" s="330"/>
      <c r="QYZ455" s="330"/>
      <c r="QZA455" s="330"/>
      <c r="QZB455" s="330"/>
      <c r="QZC455" s="330"/>
      <c r="QZD455" s="330"/>
      <c r="QZE455" s="330"/>
      <c r="QZF455" s="330"/>
      <c r="QZG455" s="330"/>
      <c r="QZH455" s="330"/>
      <c r="QZI455" s="330"/>
      <c r="QZJ455" s="330"/>
      <c r="QZK455" s="330"/>
      <c r="QZL455" s="330"/>
      <c r="QZM455" s="330"/>
      <c r="QZN455" s="330"/>
      <c r="QZO455" s="330"/>
      <c r="QZP455" s="330"/>
      <c r="QZQ455" s="330"/>
      <c r="QZR455" s="330"/>
      <c r="QZS455" s="330"/>
      <c r="QZT455" s="330"/>
      <c r="QZU455" s="330"/>
      <c r="QZV455" s="330"/>
      <c r="QZW455" s="330"/>
      <c r="QZX455" s="330"/>
      <c r="QZY455" s="330"/>
      <c r="QZZ455" s="330"/>
      <c r="RAA455" s="330"/>
      <c r="RAB455" s="330"/>
      <c r="RAC455" s="330"/>
      <c r="RAD455" s="330"/>
      <c r="RAE455" s="330"/>
      <c r="RAF455" s="330"/>
      <c r="RAG455" s="330"/>
      <c r="RAH455" s="330"/>
      <c r="RAI455" s="330"/>
      <c r="RAJ455" s="330"/>
      <c r="RAK455" s="330"/>
      <c r="RAL455" s="330"/>
      <c r="RAM455" s="330"/>
      <c r="RAN455" s="330"/>
      <c r="RAO455" s="330"/>
      <c r="RAP455" s="330"/>
      <c r="RAQ455" s="330"/>
      <c r="RAR455" s="330"/>
      <c r="RAS455" s="330"/>
      <c r="RAT455" s="330"/>
      <c r="RAU455" s="330"/>
      <c r="RAV455" s="330"/>
      <c r="RAW455" s="330"/>
      <c r="RAX455" s="330"/>
      <c r="RAY455" s="330"/>
      <c r="RAZ455" s="330"/>
      <c r="RBA455" s="330"/>
      <c r="RBB455" s="330"/>
      <c r="RBC455" s="330"/>
      <c r="RBD455" s="330"/>
      <c r="RBE455" s="330"/>
      <c r="RBF455" s="330"/>
      <c r="RBG455" s="330"/>
      <c r="RBH455" s="330"/>
      <c r="RBI455" s="330"/>
      <c r="RBJ455" s="330"/>
      <c r="RBK455" s="330"/>
      <c r="RBL455" s="330"/>
      <c r="RBM455" s="330"/>
      <c r="RBN455" s="330"/>
      <c r="RBO455" s="330"/>
      <c r="RBP455" s="330"/>
      <c r="RBQ455" s="330"/>
      <c r="RBR455" s="330"/>
      <c r="RBS455" s="330"/>
      <c r="RBT455" s="330"/>
      <c r="RBU455" s="330"/>
      <c r="RBV455" s="330"/>
      <c r="RBW455" s="330"/>
      <c r="RBX455" s="330"/>
      <c r="RBY455" s="330"/>
      <c r="RBZ455" s="330"/>
      <c r="RCA455" s="330"/>
      <c r="RCB455" s="330"/>
      <c r="RCC455" s="330"/>
      <c r="RCD455" s="330"/>
      <c r="RCE455" s="330"/>
      <c r="RCF455" s="330"/>
      <c r="RCG455" s="330"/>
      <c r="RCH455" s="330"/>
      <c r="RCI455" s="330"/>
      <c r="RCJ455" s="330"/>
      <c r="RCK455" s="330"/>
      <c r="RCL455" s="330"/>
      <c r="RCM455" s="330"/>
      <c r="RCN455" s="330"/>
      <c r="RCO455" s="330"/>
      <c r="RCP455" s="330"/>
      <c r="RCQ455" s="330"/>
      <c r="RCR455" s="330"/>
      <c r="RCS455" s="330"/>
      <c r="RCT455" s="330"/>
      <c r="RCU455" s="330"/>
      <c r="RCV455" s="330"/>
      <c r="RCW455" s="330"/>
      <c r="RCX455" s="330"/>
      <c r="RCY455" s="330"/>
      <c r="RCZ455" s="330"/>
      <c r="RDA455" s="330"/>
      <c r="RDB455" s="330"/>
      <c r="RDC455" s="330"/>
      <c r="RDD455" s="330"/>
      <c r="RDE455" s="330"/>
      <c r="RDF455" s="330"/>
      <c r="RDG455" s="330"/>
      <c r="RDH455" s="330"/>
      <c r="RDI455" s="330"/>
      <c r="RDJ455" s="330"/>
      <c r="RDK455" s="330"/>
      <c r="RDL455" s="330"/>
      <c r="RDM455" s="330"/>
      <c r="RDN455" s="330"/>
      <c r="RDO455" s="330"/>
      <c r="RDP455" s="330"/>
      <c r="RDQ455" s="330"/>
      <c r="RDR455" s="330"/>
      <c r="RDS455" s="330"/>
      <c r="RDT455" s="330"/>
      <c r="RDU455" s="330"/>
      <c r="RDV455" s="330"/>
      <c r="RDW455" s="330"/>
      <c r="RDX455" s="330"/>
      <c r="RDY455" s="330"/>
      <c r="RDZ455" s="330"/>
      <c r="REA455" s="330"/>
      <c r="REB455" s="330"/>
      <c r="REC455" s="330"/>
      <c r="RED455" s="330"/>
      <c r="REE455" s="330"/>
      <c r="REF455" s="330"/>
      <c r="REG455" s="330"/>
      <c r="REH455" s="330"/>
      <c r="REI455" s="330"/>
      <c r="REJ455" s="330"/>
      <c r="REK455" s="330"/>
      <c r="REL455" s="330"/>
      <c r="REM455" s="330"/>
      <c r="REN455" s="330"/>
      <c r="REO455" s="330"/>
      <c r="REP455" s="330"/>
      <c r="REQ455" s="330"/>
      <c r="RER455" s="330"/>
      <c r="RES455" s="330"/>
      <c r="RET455" s="330"/>
      <c r="REU455" s="330"/>
      <c r="REV455" s="330"/>
      <c r="REW455" s="330"/>
      <c r="REX455" s="330"/>
      <c r="REY455" s="330"/>
      <c r="REZ455" s="330"/>
      <c r="RFA455" s="330"/>
      <c r="RFB455" s="330"/>
      <c r="RFC455" s="330"/>
      <c r="RFD455" s="330"/>
      <c r="RFE455" s="330"/>
      <c r="RFF455" s="330"/>
      <c r="RFG455" s="330"/>
      <c r="RFH455" s="330"/>
      <c r="RFI455" s="330"/>
      <c r="RFJ455" s="330"/>
      <c r="RFK455" s="330"/>
      <c r="RFL455" s="330"/>
      <c r="RFM455" s="330"/>
      <c r="RFN455" s="330"/>
      <c r="RFO455" s="330"/>
      <c r="RFP455" s="330"/>
      <c r="RFQ455" s="330"/>
      <c r="RFR455" s="330"/>
      <c r="RFS455" s="330"/>
      <c r="RFT455" s="330"/>
      <c r="RFU455" s="330"/>
      <c r="RFV455" s="330"/>
      <c r="RFW455" s="330"/>
      <c r="RFX455" s="330"/>
      <c r="RFY455" s="330"/>
      <c r="RFZ455" s="330"/>
      <c r="RGA455" s="330"/>
      <c r="RGB455" s="330"/>
      <c r="RGC455" s="330"/>
      <c r="RGD455" s="330"/>
      <c r="RGE455" s="330"/>
      <c r="RGF455" s="330"/>
      <c r="RGG455" s="330"/>
      <c r="RGH455" s="330"/>
      <c r="RGI455" s="330"/>
      <c r="RGJ455" s="330"/>
      <c r="RGK455" s="330"/>
      <c r="RGL455" s="330"/>
      <c r="RGM455" s="330"/>
      <c r="RGN455" s="330"/>
      <c r="RGO455" s="330"/>
      <c r="RGP455" s="330"/>
      <c r="RGQ455" s="330"/>
      <c r="RGR455" s="330"/>
      <c r="RGS455" s="330"/>
      <c r="RGT455" s="330"/>
      <c r="RGU455" s="330"/>
      <c r="RGV455" s="330"/>
      <c r="RGW455" s="330"/>
      <c r="RGX455" s="330"/>
      <c r="RGY455" s="330"/>
      <c r="RGZ455" s="330"/>
      <c r="RHA455" s="330"/>
      <c r="RHB455" s="330"/>
      <c r="RHC455" s="330"/>
      <c r="RHD455" s="330"/>
      <c r="RHE455" s="330"/>
      <c r="RHF455" s="330"/>
      <c r="RHG455" s="330"/>
      <c r="RHH455" s="330"/>
      <c r="RHI455" s="330"/>
      <c r="RHJ455" s="330"/>
      <c r="RHK455" s="330"/>
      <c r="RHL455" s="330"/>
      <c r="RHM455" s="330"/>
      <c r="RHN455" s="330"/>
      <c r="RHO455" s="330"/>
      <c r="RHP455" s="330"/>
      <c r="RHQ455" s="330"/>
      <c r="RHR455" s="330"/>
      <c r="RHS455" s="330"/>
      <c r="RHT455" s="330"/>
      <c r="RHU455" s="330"/>
      <c r="RHV455" s="330"/>
      <c r="RHW455" s="330"/>
      <c r="RHX455" s="330"/>
      <c r="RHY455" s="330"/>
      <c r="RHZ455" s="330"/>
      <c r="RIA455" s="330"/>
      <c r="RIB455" s="330"/>
      <c r="RIC455" s="330"/>
      <c r="RID455" s="330"/>
      <c r="RIE455" s="330"/>
      <c r="RIF455" s="330"/>
      <c r="RIG455" s="330"/>
      <c r="RIH455" s="330"/>
      <c r="RII455" s="330"/>
      <c r="RIJ455" s="330"/>
      <c r="RIK455" s="330"/>
      <c r="RIL455" s="330"/>
      <c r="RIM455" s="330"/>
      <c r="RIN455" s="330"/>
      <c r="RIO455" s="330"/>
      <c r="RIP455" s="330"/>
      <c r="RIQ455" s="330"/>
      <c r="RIR455" s="330"/>
      <c r="RIS455" s="330"/>
      <c r="RIT455" s="330"/>
      <c r="RIU455" s="330"/>
      <c r="RIV455" s="330"/>
      <c r="RIW455" s="330"/>
      <c r="RIX455" s="330"/>
      <c r="RIY455" s="330"/>
      <c r="RIZ455" s="330"/>
      <c r="RJA455" s="330"/>
      <c r="RJB455" s="330"/>
      <c r="RJC455" s="330"/>
      <c r="RJD455" s="330"/>
      <c r="RJE455" s="330"/>
      <c r="RJF455" s="330"/>
      <c r="RJG455" s="330"/>
      <c r="RJH455" s="330"/>
      <c r="RJI455" s="330"/>
      <c r="RJJ455" s="330"/>
      <c r="RJK455" s="330"/>
      <c r="RJL455" s="330"/>
      <c r="RJM455" s="330"/>
      <c r="RJN455" s="330"/>
      <c r="RJO455" s="330"/>
      <c r="RJP455" s="330"/>
      <c r="RJQ455" s="330"/>
      <c r="RJR455" s="330"/>
      <c r="RJS455" s="330"/>
      <c r="RJT455" s="330"/>
      <c r="RJU455" s="330"/>
      <c r="RJV455" s="330"/>
      <c r="RJW455" s="330"/>
      <c r="RJX455" s="330"/>
      <c r="RJY455" s="330"/>
      <c r="RJZ455" s="330"/>
      <c r="RKA455" s="330"/>
      <c r="RKB455" s="330"/>
      <c r="RKC455" s="330"/>
      <c r="RKD455" s="330"/>
      <c r="RKE455" s="330"/>
      <c r="RKF455" s="330"/>
      <c r="RKG455" s="330"/>
      <c r="RKH455" s="330"/>
      <c r="RKI455" s="330"/>
      <c r="RKJ455" s="330"/>
      <c r="RKK455" s="330"/>
      <c r="RKL455" s="330"/>
      <c r="RKM455" s="330"/>
      <c r="RKN455" s="330"/>
      <c r="RKO455" s="330"/>
      <c r="RKP455" s="330"/>
      <c r="RKQ455" s="330"/>
      <c r="RKR455" s="330"/>
      <c r="RKS455" s="330"/>
      <c r="RKT455" s="330"/>
      <c r="RKU455" s="330"/>
      <c r="RKV455" s="330"/>
      <c r="RKW455" s="330"/>
      <c r="RKX455" s="330"/>
      <c r="RKY455" s="330"/>
      <c r="RKZ455" s="330"/>
      <c r="RLA455" s="330"/>
      <c r="RLB455" s="330"/>
      <c r="RLC455" s="330"/>
      <c r="RLD455" s="330"/>
      <c r="RLE455" s="330"/>
      <c r="RLF455" s="330"/>
      <c r="RLG455" s="330"/>
      <c r="RLH455" s="330"/>
      <c r="RLI455" s="330"/>
      <c r="RLJ455" s="330"/>
      <c r="RLK455" s="330"/>
      <c r="RLL455" s="330"/>
      <c r="RLM455" s="330"/>
      <c r="RLN455" s="330"/>
      <c r="RLO455" s="330"/>
      <c r="RLP455" s="330"/>
      <c r="RLQ455" s="330"/>
      <c r="RLR455" s="330"/>
      <c r="RLS455" s="330"/>
      <c r="RLT455" s="330"/>
      <c r="RLU455" s="330"/>
      <c r="RLV455" s="330"/>
      <c r="RLW455" s="330"/>
      <c r="RLX455" s="330"/>
      <c r="RLY455" s="330"/>
      <c r="RLZ455" s="330"/>
      <c r="RMA455" s="330"/>
      <c r="RMB455" s="330"/>
      <c r="RMC455" s="330"/>
      <c r="RMD455" s="330"/>
      <c r="RME455" s="330"/>
      <c r="RMF455" s="330"/>
      <c r="RMG455" s="330"/>
      <c r="RMH455" s="330"/>
      <c r="RMI455" s="330"/>
      <c r="RMJ455" s="330"/>
      <c r="RMK455" s="330"/>
      <c r="RML455" s="330"/>
      <c r="RMM455" s="330"/>
      <c r="RMN455" s="330"/>
      <c r="RMO455" s="330"/>
      <c r="RMP455" s="330"/>
      <c r="RMQ455" s="330"/>
      <c r="RMR455" s="330"/>
      <c r="RMS455" s="330"/>
      <c r="RMT455" s="330"/>
      <c r="RMU455" s="330"/>
      <c r="RMV455" s="330"/>
      <c r="RMW455" s="330"/>
      <c r="RMX455" s="330"/>
      <c r="RMY455" s="330"/>
      <c r="RMZ455" s="330"/>
      <c r="RNA455" s="330"/>
      <c r="RNB455" s="330"/>
      <c r="RNC455" s="330"/>
      <c r="RND455" s="330"/>
      <c r="RNE455" s="330"/>
      <c r="RNF455" s="330"/>
      <c r="RNG455" s="330"/>
      <c r="RNH455" s="330"/>
      <c r="RNI455" s="330"/>
      <c r="RNJ455" s="330"/>
      <c r="RNK455" s="330"/>
      <c r="RNL455" s="330"/>
      <c r="RNM455" s="330"/>
      <c r="RNN455" s="330"/>
      <c r="RNO455" s="330"/>
      <c r="RNP455" s="330"/>
      <c r="RNQ455" s="330"/>
      <c r="RNR455" s="330"/>
      <c r="RNS455" s="330"/>
      <c r="RNT455" s="330"/>
      <c r="RNU455" s="330"/>
      <c r="RNV455" s="330"/>
      <c r="RNW455" s="330"/>
      <c r="RNX455" s="330"/>
      <c r="RNY455" s="330"/>
      <c r="RNZ455" s="330"/>
      <c r="ROA455" s="330"/>
      <c r="ROB455" s="330"/>
      <c r="ROC455" s="330"/>
      <c r="ROD455" s="330"/>
      <c r="ROE455" s="330"/>
      <c r="ROF455" s="330"/>
      <c r="ROG455" s="330"/>
      <c r="ROH455" s="330"/>
      <c r="ROI455" s="330"/>
      <c r="ROJ455" s="330"/>
      <c r="ROK455" s="330"/>
      <c r="ROL455" s="330"/>
      <c r="ROM455" s="330"/>
      <c r="RON455" s="330"/>
      <c r="ROO455" s="330"/>
      <c r="ROP455" s="330"/>
      <c r="ROQ455" s="330"/>
      <c r="ROR455" s="330"/>
      <c r="ROS455" s="330"/>
      <c r="ROT455" s="330"/>
      <c r="ROU455" s="330"/>
      <c r="ROV455" s="330"/>
      <c r="ROW455" s="330"/>
      <c r="ROX455" s="330"/>
      <c r="ROY455" s="330"/>
      <c r="ROZ455" s="330"/>
      <c r="RPA455" s="330"/>
      <c r="RPB455" s="330"/>
      <c r="RPC455" s="330"/>
      <c r="RPD455" s="330"/>
      <c r="RPE455" s="330"/>
      <c r="RPF455" s="330"/>
      <c r="RPG455" s="330"/>
      <c r="RPH455" s="330"/>
      <c r="RPI455" s="330"/>
      <c r="RPJ455" s="330"/>
      <c r="RPK455" s="330"/>
      <c r="RPL455" s="330"/>
      <c r="RPM455" s="330"/>
      <c r="RPN455" s="330"/>
      <c r="RPO455" s="330"/>
      <c r="RPP455" s="330"/>
      <c r="RPQ455" s="330"/>
      <c r="RPR455" s="330"/>
      <c r="RPS455" s="330"/>
      <c r="RPT455" s="330"/>
      <c r="RPU455" s="330"/>
      <c r="RPV455" s="330"/>
      <c r="RPW455" s="330"/>
      <c r="RPX455" s="330"/>
      <c r="RPY455" s="330"/>
      <c r="RPZ455" s="330"/>
      <c r="RQA455" s="330"/>
      <c r="RQB455" s="330"/>
      <c r="RQC455" s="330"/>
      <c r="RQD455" s="330"/>
      <c r="RQE455" s="330"/>
      <c r="RQF455" s="330"/>
      <c r="RQG455" s="330"/>
      <c r="RQH455" s="330"/>
      <c r="RQI455" s="330"/>
      <c r="RQJ455" s="330"/>
      <c r="RQK455" s="330"/>
      <c r="RQL455" s="330"/>
      <c r="RQM455" s="330"/>
      <c r="RQN455" s="330"/>
      <c r="RQO455" s="330"/>
      <c r="RQP455" s="330"/>
      <c r="RQQ455" s="330"/>
      <c r="RQR455" s="330"/>
      <c r="RQS455" s="330"/>
      <c r="RQT455" s="330"/>
      <c r="RQU455" s="330"/>
      <c r="RQV455" s="330"/>
      <c r="RQW455" s="330"/>
      <c r="RQX455" s="330"/>
      <c r="RQY455" s="330"/>
      <c r="RQZ455" s="330"/>
      <c r="RRA455" s="330"/>
      <c r="RRB455" s="330"/>
      <c r="RRC455" s="330"/>
      <c r="RRD455" s="330"/>
      <c r="RRE455" s="330"/>
      <c r="RRF455" s="330"/>
      <c r="RRG455" s="330"/>
      <c r="RRH455" s="330"/>
      <c r="RRI455" s="330"/>
      <c r="RRJ455" s="330"/>
      <c r="RRK455" s="330"/>
      <c r="RRL455" s="330"/>
      <c r="RRM455" s="330"/>
      <c r="RRN455" s="330"/>
      <c r="RRO455" s="330"/>
      <c r="RRP455" s="330"/>
      <c r="RRQ455" s="330"/>
      <c r="RRR455" s="330"/>
      <c r="RRS455" s="330"/>
      <c r="RRT455" s="330"/>
      <c r="RRU455" s="330"/>
      <c r="RRV455" s="330"/>
      <c r="RRW455" s="330"/>
      <c r="RRX455" s="330"/>
      <c r="RRY455" s="330"/>
      <c r="RRZ455" s="330"/>
      <c r="RSA455" s="330"/>
      <c r="RSB455" s="330"/>
      <c r="RSC455" s="330"/>
      <c r="RSD455" s="330"/>
      <c r="RSE455" s="330"/>
      <c r="RSF455" s="330"/>
      <c r="RSG455" s="330"/>
      <c r="RSH455" s="330"/>
      <c r="RSI455" s="330"/>
      <c r="RSJ455" s="330"/>
      <c r="RSK455" s="330"/>
      <c r="RSL455" s="330"/>
      <c r="RSM455" s="330"/>
      <c r="RSN455" s="330"/>
      <c r="RSO455" s="330"/>
      <c r="RSP455" s="330"/>
      <c r="RSQ455" s="330"/>
      <c r="RSR455" s="330"/>
      <c r="RSS455" s="330"/>
      <c r="RST455" s="330"/>
      <c r="RSU455" s="330"/>
      <c r="RSV455" s="330"/>
      <c r="RSW455" s="330"/>
      <c r="RSX455" s="330"/>
      <c r="RSY455" s="330"/>
      <c r="RSZ455" s="330"/>
      <c r="RTA455" s="330"/>
      <c r="RTB455" s="330"/>
      <c r="RTC455" s="330"/>
      <c r="RTD455" s="330"/>
      <c r="RTE455" s="330"/>
      <c r="RTF455" s="330"/>
      <c r="RTG455" s="330"/>
      <c r="RTH455" s="330"/>
      <c r="RTI455" s="330"/>
      <c r="RTJ455" s="330"/>
      <c r="RTK455" s="330"/>
      <c r="RTL455" s="330"/>
      <c r="RTM455" s="330"/>
      <c r="RTN455" s="330"/>
      <c r="RTO455" s="330"/>
      <c r="RTP455" s="330"/>
      <c r="RTQ455" s="330"/>
      <c r="RTR455" s="330"/>
      <c r="RTS455" s="330"/>
      <c r="RTT455" s="330"/>
      <c r="RTU455" s="330"/>
      <c r="RTV455" s="330"/>
      <c r="RTW455" s="330"/>
      <c r="RTX455" s="330"/>
      <c r="RTY455" s="330"/>
      <c r="RTZ455" s="330"/>
      <c r="RUA455" s="330"/>
      <c r="RUB455" s="330"/>
      <c r="RUC455" s="330"/>
      <c r="RUD455" s="330"/>
      <c r="RUE455" s="330"/>
      <c r="RUF455" s="330"/>
      <c r="RUG455" s="330"/>
      <c r="RUH455" s="330"/>
      <c r="RUI455" s="330"/>
      <c r="RUJ455" s="330"/>
      <c r="RUK455" s="330"/>
      <c r="RUL455" s="330"/>
      <c r="RUM455" s="330"/>
      <c r="RUN455" s="330"/>
      <c r="RUO455" s="330"/>
      <c r="RUP455" s="330"/>
      <c r="RUQ455" s="330"/>
      <c r="RUR455" s="330"/>
      <c r="RUS455" s="330"/>
      <c r="RUT455" s="330"/>
      <c r="RUU455" s="330"/>
      <c r="RUV455" s="330"/>
      <c r="RUW455" s="330"/>
      <c r="RUX455" s="330"/>
      <c r="RUY455" s="330"/>
      <c r="RUZ455" s="330"/>
      <c r="RVA455" s="330"/>
      <c r="RVB455" s="330"/>
      <c r="RVC455" s="330"/>
      <c r="RVD455" s="330"/>
      <c r="RVE455" s="330"/>
      <c r="RVF455" s="330"/>
      <c r="RVG455" s="330"/>
      <c r="RVH455" s="330"/>
      <c r="RVI455" s="330"/>
      <c r="RVJ455" s="330"/>
      <c r="RVK455" s="330"/>
      <c r="RVL455" s="330"/>
      <c r="RVM455" s="330"/>
      <c r="RVN455" s="330"/>
      <c r="RVO455" s="330"/>
      <c r="RVP455" s="330"/>
      <c r="RVQ455" s="330"/>
      <c r="RVR455" s="330"/>
      <c r="RVS455" s="330"/>
      <c r="RVT455" s="330"/>
      <c r="RVU455" s="330"/>
      <c r="RVV455" s="330"/>
      <c r="RVW455" s="330"/>
      <c r="RVX455" s="330"/>
      <c r="RVY455" s="330"/>
      <c r="RVZ455" s="330"/>
      <c r="RWA455" s="330"/>
      <c r="RWB455" s="330"/>
      <c r="RWC455" s="330"/>
      <c r="RWD455" s="330"/>
      <c r="RWE455" s="330"/>
      <c r="RWF455" s="330"/>
      <c r="RWG455" s="330"/>
      <c r="RWH455" s="330"/>
      <c r="RWI455" s="330"/>
      <c r="RWJ455" s="330"/>
      <c r="RWK455" s="330"/>
      <c r="RWL455" s="330"/>
      <c r="RWM455" s="330"/>
      <c r="RWN455" s="330"/>
      <c r="RWO455" s="330"/>
      <c r="RWP455" s="330"/>
      <c r="RWQ455" s="330"/>
      <c r="RWR455" s="330"/>
      <c r="RWS455" s="330"/>
      <c r="RWT455" s="330"/>
      <c r="RWU455" s="330"/>
      <c r="RWV455" s="330"/>
      <c r="RWW455" s="330"/>
      <c r="RWX455" s="330"/>
      <c r="RWY455" s="330"/>
      <c r="RWZ455" s="330"/>
      <c r="RXA455" s="330"/>
      <c r="RXB455" s="330"/>
      <c r="RXC455" s="330"/>
      <c r="RXD455" s="330"/>
      <c r="RXE455" s="330"/>
      <c r="RXF455" s="330"/>
      <c r="RXG455" s="330"/>
      <c r="RXH455" s="330"/>
      <c r="RXI455" s="330"/>
      <c r="RXJ455" s="330"/>
      <c r="RXK455" s="330"/>
      <c r="RXL455" s="330"/>
      <c r="RXM455" s="330"/>
      <c r="RXN455" s="330"/>
      <c r="RXO455" s="330"/>
      <c r="RXP455" s="330"/>
      <c r="RXQ455" s="330"/>
      <c r="RXR455" s="330"/>
      <c r="RXS455" s="330"/>
      <c r="RXT455" s="330"/>
      <c r="RXU455" s="330"/>
      <c r="RXV455" s="330"/>
      <c r="RXW455" s="330"/>
      <c r="RXX455" s="330"/>
      <c r="RXY455" s="330"/>
      <c r="RXZ455" s="330"/>
      <c r="RYA455" s="330"/>
      <c r="RYB455" s="330"/>
      <c r="RYC455" s="330"/>
      <c r="RYD455" s="330"/>
      <c r="RYE455" s="330"/>
      <c r="RYF455" s="330"/>
      <c r="RYG455" s="330"/>
      <c r="RYH455" s="330"/>
      <c r="RYI455" s="330"/>
      <c r="RYJ455" s="330"/>
      <c r="RYK455" s="330"/>
      <c r="RYL455" s="330"/>
      <c r="RYM455" s="330"/>
      <c r="RYN455" s="330"/>
      <c r="RYO455" s="330"/>
      <c r="RYP455" s="330"/>
      <c r="RYQ455" s="330"/>
      <c r="RYR455" s="330"/>
      <c r="RYS455" s="330"/>
      <c r="RYT455" s="330"/>
      <c r="RYU455" s="330"/>
      <c r="RYV455" s="330"/>
      <c r="RYW455" s="330"/>
      <c r="RYX455" s="330"/>
      <c r="RYY455" s="330"/>
      <c r="RYZ455" s="330"/>
      <c r="RZA455" s="330"/>
      <c r="RZB455" s="330"/>
      <c r="RZC455" s="330"/>
      <c r="RZD455" s="330"/>
      <c r="RZE455" s="330"/>
      <c r="RZF455" s="330"/>
      <c r="RZG455" s="330"/>
      <c r="RZH455" s="330"/>
      <c r="RZI455" s="330"/>
      <c r="RZJ455" s="330"/>
      <c r="RZK455" s="330"/>
      <c r="RZL455" s="330"/>
      <c r="RZM455" s="330"/>
      <c r="RZN455" s="330"/>
      <c r="RZO455" s="330"/>
      <c r="RZP455" s="330"/>
      <c r="RZQ455" s="330"/>
      <c r="RZR455" s="330"/>
      <c r="RZS455" s="330"/>
      <c r="RZT455" s="330"/>
      <c r="RZU455" s="330"/>
      <c r="RZV455" s="330"/>
      <c r="RZW455" s="330"/>
      <c r="RZX455" s="330"/>
      <c r="RZY455" s="330"/>
      <c r="RZZ455" s="330"/>
      <c r="SAA455" s="330"/>
      <c r="SAB455" s="330"/>
      <c r="SAC455" s="330"/>
      <c r="SAD455" s="330"/>
      <c r="SAE455" s="330"/>
      <c r="SAF455" s="330"/>
      <c r="SAG455" s="330"/>
      <c r="SAH455" s="330"/>
      <c r="SAI455" s="330"/>
      <c r="SAJ455" s="330"/>
      <c r="SAK455" s="330"/>
      <c r="SAL455" s="330"/>
      <c r="SAM455" s="330"/>
      <c r="SAN455" s="330"/>
      <c r="SAO455" s="330"/>
      <c r="SAP455" s="330"/>
      <c r="SAQ455" s="330"/>
      <c r="SAR455" s="330"/>
      <c r="SAS455" s="330"/>
      <c r="SAT455" s="330"/>
      <c r="SAU455" s="330"/>
      <c r="SAV455" s="330"/>
      <c r="SAW455" s="330"/>
      <c r="SAX455" s="330"/>
      <c r="SAY455" s="330"/>
      <c r="SAZ455" s="330"/>
      <c r="SBA455" s="330"/>
      <c r="SBB455" s="330"/>
      <c r="SBC455" s="330"/>
      <c r="SBD455" s="330"/>
      <c r="SBE455" s="330"/>
      <c r="SBF455" s="330"/>
      <c r="SBG455" s="330"/>
      <c r="SBH455" s="330"/>
      <c r="SBI455" s="330"/>
      <c r="SBJ455" s="330"/>
      <c r="SBK455" s="330"/>
      <c r="SBL455" s="330"/>
      <c r="SBM455" s="330"/>
      <c r="SBN455" s="330"/>
      <c r="SBO455" s="330"/>
      <c r="SBP455" s="330"/>
      <c r="SBQ455" s="330"/>
      <c r="SBR455" s="330"/>
      <c r="SBS455" s="330"/>
      <c r="SBT455" s="330"/>
      <c r="SBU455" s="330"/>
      <c r="SBV455" s="330"/>
      <c r="SBW455" s="330"/>
      <c r="SBX455" s="330"/>
      <c r="SBY455" s="330"/>
      <c r="SBZ455" s="330"/>
      <c r="SCA455" s="330"/>
      <c r="SCB455" s="330"/>
      <c r="SCC455" s="330"/>
      <c r="SCD455" s="330"/>
      <c r="SCE455" s="330"/>
      <c r="SCF455" s="330"/>
      <c r="SCG455" s="330"/>
      <c r="SCH455" s="330"/>
      <c r="SCI455" s="330"/>
      <c r="SCJ455" s="330"/>
      <c r="SCK455" s="330"/>
      <c r="SCL455" s="330"/>
      <c r="SCM455" s="330"/>
      <c r="SCN455" s="330"/>
      <c r="SCO455" s="330"/>
      <c r="SCP455" s="330"/>
      <c r="SCQ455" s="330"/>
      <c r="SCR455" s="330"/>
      <c r="SCS455" s="330"/>
      <c r="SCT455" s="330"/>
      <c r="SCU455" s="330"/>
      <c r="SCV455" s="330"/>
      <c r="SCW455" s="330"/>
      <c r="SCX455" s="330"/>
      <c r="SCY455" s="330"/>
      <c r="SCZ455" s="330"/>
      <c r="SDA455" s="330"/>
      <c r="SDB455" s="330"/>
      <c r="SDC455" s="330"/>
      <c r="SDD455" s="330"/>
      <c r="SDE455" s="330"/>
      <c r="SDF455" s="330"/>
      <c r="SDG455" s="330"/>
      <c r="SDH455" s="330"/>
      <c r="SDI455" s="330"/>
      <c r="SDJ455" s="330"/>
      <c r="SDK455" s="330"/>
      <c r="SDL455" s="330"/>
      <c r="SDM455" s="330"/>
      <c r="SDN455" s="330"/>
      <c r="SDO455" s="330"/>
      <c r="SDP455" s="330"/>
      <c r="SDQ455" s="330"/>
      <c r="SDR455" s="330"/>
      <c r="SDS455" s="330"/>
      <c r="SDT455" s="330"/>
      <c r="SDU455" s="330"/>
      <c r="SDV455" s="330"/>
      <c r="SDW455" s="330"/>
      <c r="SDX455" s="330"/>
      <c r="SDY455" s="330"/>
      <c r="SDZ455" s="330"/>
      <c r="SEA455" s="330"/>
      <c r="SEB455" s="330"/>
      <c r="SEC455" s="330"/>
      <c r="SED455" s="330"/>
      <c r="SEE455" s="330"/>
      <c r="SEF455" s="330"/>
      <c r="SEG455" s="330"/>
      <c r="SEH455" s="330"/>
      <c r="SEI455" s="330"/>
      <c r="SEJ455" s="330"/>
      <c r="SEK455" s="330"/>
      <c r="SEL455" s="330"/>
      <c r="SEM455" s="330"/>
      <c r="SEN455" s="330"/>
      <c r="SEO455" s="330"/>
      <c r="SEP455" s="330"/>
      <c r="SEQ455" s="330"/>
      <c r="SER455" s="330"/>
      <c r="SES455" s="330"/>
      <c r="SET455" s="330"/>
      <c r="SEU455" s="330"/>
      <c r="SEV455" s="330"/>
      <c r="SEW455" s="330"/>
      <c r="SEX455" s="330"/>
      <c r="SEY455" s="330"/>
      <c r="SEZ455" s="330"/>
      <c r="SFA455" s="330"/>
      <c r="SFB455" s="330"/>
      <c r="SFC455" s="330"/>
      <c r="SFD455" s="330"/>
      <c r="SFE455" s="330"/>
      <c r="SFF455" s="330"/>
      <c r="SFG455" s="330"/>
      <c r="SFH455" s="330"/>
      <c r="SFI455" s="330"/>
      <c r="SFJ455" s="330"/>
      <c r="SFK455" s="330"/>
      <c r="SFL455" s="330"/>
      <c r="SFM455" s="330"/>
      <c r="SFN455" s="330"/>
      <c r="SFO455" s="330"/>
      <c r="SFP455" s="330"/>
      <c r="SFQ455" s="330"/>
      <c r="SFR455" s="330"/>
      <c r="SFS455" s="330"/>
      <c r="SFT455" s="330"/>
      <c r="SFU455" s="330"/>
      <c r="SFV455" s="330"/>
      <c r="SFW455" s="330"/>
      <c r="SFX455" s="330"/>
      <c r="SFY455" s="330"/>
      <c r="SFZ455" s="330"/>
      <c r="SGA455" s="330"/>
      <c r="SGB455" s="330"/>
      <c r="SGC455" s="330"/>
      <c r="SGD455" s="330"/>
      <c r="SGE455" s="330"/>
      <c r="SGF455" s="330"/>
      <c r="SGG455" s="330"/>
      <c r="SGH455" s="330"/>
      <c r="SGI455" s="330"/>
      <c r="SGJ455" s="330"/>
      <c r="SGK455" s="330"/>
      <c r="SGL455" s="330"/>
      <c r="SGM455" s="330"/>
      <c r="SGN455" s="330"/>
      <c r="SGO455" s="330"/>
      <c r="SGP455" s="330"/>
      <c r="SGQ455" s="330"/>
      <c r="SGR455" s="330"/>
      <c r="SGS455" s="330"/>
      <c r="SGT455" s="330"/>
      <c r="SGU455" s="330"/>
      <c r="SGV455" s="330"/>
      <c r="SGW455" s="330"/>
      <c r="SGX455" s="330"/>
      <c r="SGY455" s="330"/>
      <c r="SGZ455" s="330"/>
      <c r="SHA455" s="330"/>
      <c r="SHB455" s="330"/>
      <c r="SHC455" s="330"/>
      <c r="SHD455" s="330"/>
      <c r="SHE455" s="330"/>
      <c r="SHF455" s="330"/>
      <c r="SHG455" s="330"/>
      <c r="SHH455" s="330"/>
      <c r="SHI455" s="330"/>
      <c r="SHJ455" s="330"/>
      <c r="SHK455" s="330"/>
      <c r="SHL455" s="330"/>
      <c r="SHM455" s="330"/>
      <c r="SHN455" s="330"/>
      <c r="SHO455" s="330"/>
      <c r="SHP455" s="330"/>
      <c r="SHQ455" s="330"/>
      <c r="SHR455" s="330"/>
      <c r="SHS455" s="330"/>
      <c r="SHT455" s="330"/>
      <c r="SHU455" s="330"/>
      <c r="SHV455" s="330"/>
      <c r="SHW455" s="330"/>
      <c r="SHX455" s="330"/>
      <c r="SHY455" s="330"/>
      <c r="SHZ455" s="330"/>
      <c r="SIA455" s="330"/>
      <c r="SIB455" s="330"/>
      <c r="SIC455" s="330"/>
      <c r="SID455" s="330"/>
      <c r="SIE455" s="330"/>
      <c r="SIF455" s="330"/>
      <c r="SIG455" s="330"/>
      <c r="SIH455" s="330"/>
      <c r="SII455" s="330"/>
      <c r="SIJ455" s="330"/>
      <c r="SIK455" s="330"/>
      <c r="SIL455" s="330"/>
      <c r="SIM455" s="330"/>
      <c r="SIN455" s="330"/>
      <c r="SIO455" s="330"/>
      <c r="SIP455" s="330"/>
      <c r="SIQ455" s="330"/>
      <c r="SIR455" s="330"/>
      <c r="SIS455" s="330"/>
      <c r="SIT455" s="330"/>
      <c r="SIU455" s="330"/>
      <c r="SIV455" s="330"/>
      <c r="SIW455" s="330"/>
      <c r="SIX455" s="330"/>
      <c r="SIY455" s="330"/>
      <c r="SIZ455" s="330"/>
      <c r="SJA455" s="330"/>
      <c r="SJB455" s="330"/>
      <c r="SJC455" s="330"/>
      <c r="SJD455" s="330"/>
      <c r="SJE455" s="330"/>
      <c r="SJF455" s="330"/>
      <c r="SJG455" s="330"/>
      <c r="SJH455" s="330"/>
      <c r="SJI455" s="330"/>
      <c r="SJJ455" s="330"/>
      <c r="SJK455" s="330"/>
      <c r="SJL455" s="330"/>
      <c r="SJM455" s="330"/>
      <c r="SJN455" s="330"/>
      <c r="SJO455" s="330"/>
      <c r="SJP455" s="330"/>
      <c r="SJQ455" s="330"/>
      <c r="SJR455" s="330"/>
      <c r="SJS455" s="330"/>
      <c r="SJT455" s="330"/>
      <c r="SJU455" s="330"/>
      <c r="SJV455" s="330"/>
      <c r="SJW455" s="330"/>
      <c r="SJX455" s="330"/>
      <c r="SJY455" s="330"/>
      <c r="SJZ455" s="330"/>
      <c r="SKA455" s="330"/>
      <c r="SKB455" s="330"/>
      <c r="SKC455" s="330"/>
      <c r="SKD455" s="330"/>
      <c r="SKE455" s="330"/>
      <c r="SKF455" s="330"/>
      <c r="SKG455" s="330"/>
      <c r="SKH455" s="330"/>
      <c r="SKI455" s="330"/>
      <c r="SKJ455" s="330"/>
      <c r="SKK455" s="330"/>
      <c r="SKL455" s="330"/>
      <c r="SKM455" s="330"/>
      <c r="SKN455" s="330"/>
      <c r="SKO455" s="330"/>
      <c r="SKP455" s="330"/>
      <c r="SKQ455" s="330"/>
      <c r="SKR455" s="330"/>
      <c r="SKS455" s="330"/>
      <c r="SKT455" s="330"/>
      <c r="SKU455" s="330"/>
      <c r="SKV455" s="330"/>
      <c r="SKW455" s="330"/>
      <c r="SKX455" s="330"/>
      <c r="SKY455" s="330"/>
      <c r="SKZ455" s="330"/>
      <c r="SLA455" s="330"/>
      <c r="SLB455" s="330"/>
      <c r="SLC455" s="330"/>
      <c r="SLD455" s="330"/>
      <c r="SLE455" s="330"/>
      <c r="SLF455" s="330"/>
      <c r="SLG455" s="330"/>
      <c r="SLH455" s="330"/>
      <c r="SLI455" s="330"/>
      <c r="SLJ455" s="330"/>
      <c r="SLK455" s="330"/>
      <c r="SLL455" s="330"/>
      <c r="SLM455" s="330"/>
      <c r="SLN455" s="330"/>
      <c r="SLO455" s="330"/>
      <c r="SLP455" s="330"/>
      <c r="SLQ455" s="330"/>
      <c r="SLR455" s="330"/>
      <c r="SLS455" s="330"/>
      <c r="SLT455" s="330"/>
      <c r="SLU455" s="330"/>
      <c r="SLV455" s="330"/>
      <c r="SLW455" s="330"/>
      <c r="SLX455" s="330"/>
      <c r="SLY455" s="330"/>
      <c r="SLZ455" s="330"/>
      <c r="SMA455" s="330"/>
      <c r="SMB455" s="330"/>
      <c r="SMC455" s="330"/>
      <c r="SMD455" s="330"/>
      <c r="SME455" s="330"/>
      <c r="SMF455" s="330"/>
      <c r="SMG455" s="330"/>
      <c r="SMH455" s="330"/>
      <c r="SMI455" s="330"/>
      <c r="SMJ455" s="330"/>
      <c r="SMK455" s="330"/>
      <c r="SML455" s="330"/>
      <c r="SMM455" s="330"/>
      <c r="SMN455" s="330"/>
      <c r="SMO455" s="330"/>
      <c r="SMP455" s="330"/>
      <c r="SMQ455" s="330"/>
      <c r="SMR455" s="330"/>
      <c r="SMS455" s="330"/>
      <c r="SMT455" s="330"/>
      <c r="SMU455" s="330"/>
      <c r="SMV455" s="330"/>
      <c r="SMW455" s="330"/>
      <c r="SMX455" s="330"/>
      <c r="SMY455" s="330"/>
      <c r="SMZ455" s="330"/>
      <c r="SNA455" s="330"/>
      <c r="SNB455" s="330"/>
      <c r="SNC455" s="330"/>
      <c r="SND455" s="330"/>
      <c r="SNE455" s="330"/>
      <c r="SNF455" s="330"/>
      <c r="SNG455" s="330"/>
      <c r="SNH455" s="330"/>
      <c r="SNI455" s="330"/>
      <c r="SNJ455" s="330"/>
      <c r="SNK455" s="330"/>
      <c r="SNL455" s="330"/>
      <c r="SNM455" s="330"/>
      <c r="SNN455" s="330"/>
      <c r="SNO455" s="330"/>
      <c r="SNP455" s="330"/>
      <c r="SNQ455" s="330"/>
      <c r="SNR455" s="330"/>
      <c r="SNS455" s="330"/>
      <c r="SNT455" s="330"/>
      <c r="SNU455" s="330"/>
      <c r="SNV455" s="330"/>
      <c r="SNW455" s="330"/>
      <c r="SNX455" s="330"/>
      <c r="SNY455" s="330"/>
      <c r="SNZ455" s="330"/>
      <c r="SOA455" s="330"/>
      <c r="SOB455" s="330"/>
      <c r="SOC455" s="330"/>
      <c r="SOD455" s="330"/>
      <c r="SOE455" s="330"/>
      <c r="SOF455" s="330"/>
      <c r="SOG455" s="330"/>
      <c r="SOH455" s="330"/>
      <c r="SOI455" s="330"/>
      <c r="SOJ455" s="330"/>
      <c r="SOK455" s="330"/>
      <c r="SOL455" s="330"/>
      <c r="SOM455" s="330"/>
      <c r="SON455" s="330"/>
      <c r="SOO455" s="330"/>
      <c r="SOP455" s="330"/>
      <c r="SOQ455" s="330"/>
      <c r="SOR455" s="330"/>
      <c r="SOS455" s="330"/>
      <c r="SOT455" s="330"/>
      <c r="SOU455" s="330"/>
      <c r="SOV455" s="330"/>
      <c r="SOW455" s="330"/>
      <c r="SOX455" s="330"/>
      <c r="SOY455" s="330"/>
      <c r="SOZ455" s="330"/>
      <c r="SPA455" s="330"/>
      <c r="SPB455" s="330"/>
      <c r="SPC455" s="330"/>
      <c r="SPD455" s="330"/>
      <c r="SPE455" s="330"/>
      <c r="SPF455" s="330"/>
      <c r="SPG455" s="330"/>
      <c r="SPH455" s="330"/>
      <c r="SPI455" s="330"/>
      <c r="SPJ455" s="330"/>
      <c r="SPK455" s="330"/>
      <c r="SPL455" s="330"/>
      <c r="SPM455" s="330"/>
      <c r="SPN455" s="330"/>
      <c r="SPO455" s="330"/>
      <c r="SPP455" s="330"/>
      <c r="SPQ455" s="330"/>
      <c r="SPR455" s="330"/>
      <c r="SPS455" s="330"/>
      <c r="SPT455" s="330"/>
      <c r="SPU455" s="330"/>
      <c r="SPV455" s="330"/>
      <c r="SPW455" s="330"/>
      <c r="SPX455" s="330"/>
      <c r="SPY455" s="330"/>
      <c r="SPZ455" s="330"/>
      <c r="SQA455" s="330"/>
      <c r="SQB455" s="330"/>
      <c r="SQC455" s="330"/>
      <c r="SQD455" s="330"/>
      <c r="SQE455" s="330"/>
      <c r="SQF455" s="330"/>
      <c r="SQG455" s="330"/>
      <c r="SQH455" s="330"/>
      <c r="SQI455" s="330"/>
      <c r="SQJ455" s="330"/>
      <c r="SQK455" s="330"/>
      <c r="SQL455" s="330"/>
      <c r="SQM455" s="330"/>
      <c r="SQN455" s="330"/>
      <c r="SQO455" s="330"/>
      <c r="SQP455" s="330"/>
      <c r="SQQ455" s="330"/>
      <c r="SQR455" s="330"/>
      <c r="SQS455" s="330"/>
      <c r="SQT455" s="330"/>
      <c r="SQU455" s="330"/>
      <c r="SQV455" s="330"/>
      <c r="SQW455" s="330"/>
      <c r="SQX455" s="330"/>
      <c r="SQY455" s="330"/>
      <c r="SQZ455" s="330"/>
      <c r="SRA455" s="330"/>
      <c r="SRB455" s="330"/>
      <c r="SRC455" s="330"/>
      <c r="SRD455" s="330"/>
      <c r="SRE455" s="330"/>
      <c r="SRF455" s="330"/>
      <c r="SRG455" s="330"/>
      <c r="SRH455" s="330"/>
      <c r="SRI455" s="330"/>
      <c r="SRJ455" s="330"/>
      <c r="SRK455" s="330"/>
      <c r="SRL455" s="330"/>
      <c r="SRM455" s="330"/>
      <c r="SRN455" s="330"/>
      <c r="SRO455" s="330"/>
      <c r="SRP455" s="330"/>
      <c r="SRQ455" s="330"/>
      <c r="SRR455" s="330"/>
      <c r="SRS455" s="330"/>
      <c r="SRT455" s="330"/>
      <c r="SRU455" s="330"/>
      <c r="SRV455" s="330"/>
      <c r="SRW455" s="330"/>
      <c r="SRX455" s="330"/>
      <c r="SRY455" s="330"/>
      <c r="SRZ455" s="330"/>
      <c r="SSA455" s="330"/>
      <c r="SSB455" s="330"/>
      <c r="SSC455" s="330"/>
      <c r="SSD455" s="330"/>
      <c r="SSE455" s="330"/>
      <c r="SSF455" s="330"/>
      <c r="SSG455" s="330"/>
      <c r="SSH455" s="330"/>
      <c r="SSI455" s="330"/>
      <c r="SSJ455" s="330"/>
      <c r="SSK455" s="330"/>
      <c r="SSL455" s="330"/>
      <c r="SSM455" s="330"/>
      <c r="SSN455" s="330"/>
      <c r="SSO455" s="330"/>
      <c r="SSP455" s="330"/>
      <c r="SSQ455" s="330"/>
      <c r="SSR455" s="330"/>
      <c r="SSS455" s="330"/>
      <c r="SST455" s="330"/>
      <c r="SSU455" s="330"/>
      <c r="SSV455" s="330"/>
      <c r="SSW455" s="330"/>
      <c r="SSX455" s="330"/>
      <c r="SSY455" s="330"/>
      <c r="SSZ455" s="330"/>
      <c r="STA455" s="330"/>
      <c r="STB455" s="330"/>
      <c r="STC455" s="330"/>
      <c r="STD455" s="330"/>
      <c r="STE455" s="330"/>
      <c r="STF455" s="330"/>
      <c r="STG455" s="330"/>
      <c r="STH455" s="330"/>
      <c r="STI455" s="330"/>
      <c r="STJ455" s="330"/>
      <c r="STK455" s="330"/>
      <c r="STL455" s="330"/>
      <c r="STM455" s="330"/>
      <c r="STN455" s="330"/>
      <c r="STO455" s="330"/>
      <c r="STP455" s="330"/>
      <c r="STQ455" s="330"/>
      <c r="STR455" s="330"/>
      <c r="STS455" s="330"/>
      <c r="STT455" s="330"/>
      <c r="STU455" s="330"/>
      <c r="STV455" s="330"/>
      <c r="STW455" s="330"/>
      <c r="STX455" s="330"/>
      <c r="STY455" s="330"/>
      <c r="STZ455" s="330"/>
      <c r="SUA455" s="330"/>
      <c r="SUB455" s="330"/>
      <c r="SUC455" s="330"/>
      <c r="SUD455" s="330"/>
      <c r="SUE455" s="330"/>
      <c r="SUF455" s="330"/>
      <c r="SUG455" s="330"/>
      <c r="SUH455" s="330"/>
      <c r="SUI455" s="330"/>
      <c r="SUJ455" s="330"/>
      <c r="SUK455" s="330"/>
      <c r="SUL455" s="330"/>
      <c r="SUM455" s="330"/>
      <c r="SUN455" s="330"/>
      <c r="SUO455" s="330"/>
      <c r="SUP455" s="330"/>
      <c r="SUQ455" s="330"/>
      <c r="SUR455" s="330"/>
      <c r="SUS455" s="330"/>
      <c r="SUT455" s="330"/>
      <c r="SUU455" s="330"/>
      <c r="SUV455" s="330"/>
      <c r="SUW455" s="330"/>
      <c r="SUX455" s="330"/>
      <c r="SUY455" s="330"/>
      <c r="SUZ455" s="330"/>
      <c r="SVA455" s="330"/>
      <c r="SVB455" s="330"/>
      <c r="SVC455" s="330"/>
      <c r="SVD455" s="330"/>
      <c r="SVE455" s="330"/>
      <c r="SVF455" s="330"/>
      <c r="SVG455" s="330"/>
      <c r="SVH455" s="330"/>
      <c r="SVI455" s="330"/>
      <c r="SVJ455" s="330"/>
      <c r="SVK455" s="330"/>
      <c r="SVL455" s="330"/>
      <c r="SVM455" s="330"/>
      <c r="SVN455" s="330"/>
      <c r="SVO455" s="330"/>
      <c r="SVP455" s="330"/>
      <c r="SVQ455" s="330"/>
      <c r="SVR455" s="330"/>
      <c r="SVS455" s="330"/>
      <c r="SVT455" s="330"/>
      <c r="SVU455" s="330"/>
      <c r="SVV455" s="330"/>
      <c r="SVW455" s="330"/>
      <c r="SVX455" s="330"/>
      <c r="SVY455" s="330"/>
      <c r="SVZ455" s="330"/>
      <c r="SWA455" s="330"/>
      <c r="SWB455" s="330"/>
      <c r="SWC455" s="330"/>
      <c r="SWD455" s="330"/>
      <c r="SWE455" s="330"/>
      <c r="SWF455" s="330"/>
      <c r="SWG455" s="330"/>
      <c r="SWH455" s="330"/>
      <c r="SWI455" s="330"/>
      <c r="SWJ455" s="330"/>
      <c r="SWK455" s="330"/>
      <c r="SWL455" s="330"/>
      <c r="SWM455" s="330"/>
      <c r="SWN455" s="330"/>
      <c r="SWO455" s="330"/>
      <c r="SWP455" s="330"/>
      <c r="SWQ455" s="330"/>
      <c r="SWR455" s="330"/>
      <c r="SWS455" s="330"/>
      <c r="SWT455" s="330"/>
      <c r="SWU455" s="330"/>
      <c r="SWV455" s="330"/>
      <c r="SWW455" s="330"/>
      <c r="SWX455" s="330"/>
      <c r="SWY455" s="330"/>
      <c r="SWZ455" s="330"/>
      <c r="SXA455" s="330"/>
      <c r="SXB455" s="330"/>
      <c r="SXC455" s="330"/>
      <c r="SXD455" s="330"/>
      <c r="SXE455" s="330"/>
      <c r="SXF455" s="330"/>
      <c r="SXG455" s="330"/>
      <c r="SXH455" s="330"/>
      <c r="SXI455" s="330"/>
      <c r="SXJ455" s="330"/>
      <c r="SXK455" s="330"/>
      <c r="SXL455" s="330"/>
      <c r="SXM455" s="330"/>
      <c r="SXN455" s="330"/>
      <c r="SXO455" s="330"/>
      <c r="SXP455" s="330"/>
      <c r="SXQ455" s="330"/>
      <c r="SXR455" s="330"/>
      <c r="SXS455" s="330"/>
      <c r="SXT455" s="330"/>
      <c r="SXU455" s="330"/>
      <c r="SXV455" s="330"/>
      <c r="SXW455" s="330"/>
      <c r="SXX455" s="330"/>
      <c r="SXY455" s="330"/>
      <c r="SXZ455" s="330"/>
      <c r="SYA455" s="330"/>
      <c r="SYB455" s="330"/>
      <c r="SYC455" s="330"/>
      <c r="SYD455" s="330"/>
      <c r="SYE455" s="330"/>
      <c r="SYF455" s="330"/>
      <c r="SYG455" s="330"/>
      <c r="SYH455" s="330"/>
      <c r="SYI455" s="330"/>
      <c r="SYJ455" s="330"/>
      <c r="SYK455" s="330"/>
      <c r="SYL455" s="330"/>
      <c r="SYM455" s="330"/>
      <c r="SYN455" s="330"/>
      <c r="SYO455" s="330"/>
      <c r="SYP455" s="330"/>
      <c r="SYQ455" s="330"/>
      <c r="SYR455" s="330"/>
      <c r="SYS455" s="330"/>
      <c r="SYT455" s="330"/>
      <c r="SYU455" s="330"/>
      <c r="SYV455" s="330"/>
      <c r="SYW455" s="330"/>
      <c r="SYX455" s="330"/>
      <c r="SYY455" s="330"/>
      <c r="SYZ455" s="330"/>
      <c r="SZA455" s="330"/>
      <c r="SZB455" s="330"/>
      <c r="SZC455" s="330"/>
      <c r="SZD455" s="330"/>
      <c r="SZE455" s="330"/>
      <c r="SZF455" s="330"/>
      <c r="SZG455" s="330"/>
      <c r="SZH455" s="330"/>
      <c r="SZI455" s="330"/>
      <c r="SZJ455" s="330"/>
      <c r="SZK455" s="330"/>
      <c r="SZL455" s="330"/>
      <c r="SZM455" s="330"/>
      <c r="SZN455" s="330"/>
      <c r="SZO455" s="330"/>
      <c r="SZP455" s="330"/>
      <c r="SZQ455" s="330"/>
      <c r="SZR455" s="330"/>
      <c r="SZS455" s="330"/>
      <c r="SZT455" s="330"/>
      <c r="SZU455" s="330"/>
      <c r="SZV455" s="330"/>
      <c r="SZW455" s="330"/>
      <c r="SZX455" s="330"/>
      <c r="SZY455" s="330"/>
      <c r="SZZ455" s="330"/>
      <c r="TAA455" s="330"/>
      <c r="TAB455" s="330"/>
      <c r="TAC455" s="330"/>
      <c r="TAD455" s="330"/>
      <c r="TAE455" s="330"/>
      <c r="TAF455" s="330"/>
      <c r="TAG455" s="330"/>
      <c r="TAH455" s="330"/>
      <c r="TAI455" s="330"/>
      <c r="TAJ455" s="330"/>
      <c r="TAK455" s="330"/>
      <c r="TAL455" s="330"/>
      <c r="TAM455" s="330"/>
      <c r="TAN455" s="330"/>
      <c r="TAO455" s="330"/>
      <c r="TAP455" s="330"/>
      <c r="TAQ455" s="330"/>
      <c r="TAR455" s="330"/>
      <c r="TAS455" s="330"/>
      <c r="TAT455" s="330"/>
      <c r="TAU455" s="330"/>
      <c r="TAV455" s="330"/>
      <c r="TAW455" s="330"/>
      <c r="TAX455" s="330"/>
      <c r="TAY455" s="330"/>
      <c r="TAZ455" s="330"/>
      <c r="TBA455" s="330"/>
      <c r="TBB455" s="330"/>
      <c r="TBC455" s="330"/>
      <c r="TBD455" s="330"/>
      <c r="TBE455" s="330"/>
      <c r="TBF455" s="330"/>
      <c r="TBG455" s="330"/>
      <c r="TBH455" s="330"/>
      <c r="TBI455" s="330"/>
      <c r="TBJ455" s="330"/>
      <c r="TBK455" s="330"/>
      <c r="TBL455" s="330"/>
      <c r="TBM455" s="330"/>
      <c r="TBN455" s="330"/>
      <c r="TBO455" s="330"/>
      <c r="TBP455" s="330"/>
      <c r="TBQ455" s="330"/>
      <c r="TBR455" s="330"/>
      <c r="TBS455" s="330"/>
      <c r="TBT455" s="330"/>
      <c r="TBU455" s="330"/>
      <c r="TBV455" s="330"/>
      <c r="TBW455" s="330"/>
      <c r="TBX455" s="330"/>
      <c r="TBY455" s="330"/>
      <c r="TBZ455" s="330"/>
      <c r="TCA455" s="330"/>
      <c r="TCB455" s="330"/>
      <c r="TCC455" s="330"/>
      <c r="TCD455" s="330"/>
      <c r="TCE455" s="330"/>
      <c r="TCF455" s="330"/>
      <c r="TCG455" s="330"/>
      <c r="TCH455" s="330"/>
      <c r="TCI455" s="330"/>
      <c r="TCJ455" s="330"/>
      <c r="TCK455" s="330"/>
      <c r="TCL455" s="330"/>
      <c r="TCM455" s="330"/>
      <c r="TCN455" s="330"/>
      <c r="TCO455" s="330"/>
      <c r="TCP455" s="330"/>
      <c r="TCQ455" s="330"/>
      <c r="TCR455" s="330"/>
      <c r="TCS455" s="330"/>
      <c r="TCT455" s="330"/>
      <c r="TCU455" s="330"/>
      <c r="TCV455" s="330"/>
      <c r="TCW455" s="330"/>
      <c r="TCX455" s="330"/>
      <c r="TCY455" s="330"/>
      <c r="TCZ455" s="330"/>
      <c r="TDA455" s="330"/>
      <c r="TDB455" s="330"/>
      <c r="TDC455" s="330"/>
      <c r="TDD455" s="330"/>
      <c r="TDE455" s="330"/>
      <c r="TDF455" s="330"/>
      <c r="TDG455" s="330"/>
      <c r="TDH455" s="330"/>
      <c r="TDI455" s="330"/>
      <c r="TDJ455" s="330"/>
      <c r="TDK455" s="330"/>
      <c r="TDL455" s="330"/>
      <c r="TDM455" s="330"/>
      <c r="TDN455" s="330"/>
      <c r="TDO455" s="330"/>
      <c r="TDP455" s="330"/>
      <c r="TDQ455" s="330"/>
      <c r="TDR455" s="330"/>
      <c r="TDS455" s="330"/>
      <c r="TDT455" s="330"/>
      <c r="TDU455" s="330"/>
      <c r="TDV455" s="330"/>
      <c r="TDW455" s="330"/>
      <c r="TDX455" s="330"/>
      <c r="TDY455" s="330"/>
      <c r="TDZ455" s="330"/>
      <c r="TEA455" s="330"/>
      <c r="TEB455" s="330"/>
      <c r="TEC455" s="330"/>
      <c r="TED455" s="330"/>
      <c r="TEE455" s="330"/>
      <c r="TEF455" s="330"/>
      <c r="TEG455" s="330"/>
      <c r="TEH455" s="330"/>
      <c r="TEI455" s="330"/>
      <c r="TEJ455" s="330"/>
      <c r="TEK455" s="330"/>
      <c r="TEL455" s="330"/>
      <c r="TEM455" s="330"/>
      <c r="TEN455" s="330"/>
      <c r="TEO455" s="330"/>
      <c r="TEP455" s="330"/>
      <c r="TEQ455" s="330"/>
      <c r="TER455" s="330"/>
      <c r="TES455" s="330"/>
      <c r="TET455" s="330"/>
      <c r="TEU455" s="330"/>
      <c r="TEV455" s="330"/>
      <c r="TEW455" s="330"/>
      <c r="TEX455" s="330"/>
      <c r="TEY455" s="330"/>
      <c r="TEZ455" s="330"/>
      <c r="TFA455" s="330"/>
      <c r="TFB455" s="330"/>
      <c r="TFC455" s="330"/>
      <c r="TFD455" s="330"/>
      <c r="TFE455" s="330"/>
      <c r="TFF455" s="330"/>
      <c r="TFG455" s="330"/>
      <c r="TFH455" s="330"/>
      <c r="TFI455" s="330"/>
      <c r="TFJ455" s="330"/>
      <c r="TFK455" s="330"/>
      <c r="TFL455" s="330"/>
      <c r="TFM455" s="330"/>
      <c r="TFN455" s="330"/>
      <c r="TFO455" s="330"/>
      <c r="TFP455" s="330"/>
      <c r="TFQ455" s="330"/>
      <c r="TFR455" s="330"/>
      <c r="TFS455" s="330"/>
      <c r="TFT455" s="330"/>
      <c r="TFU455" s="330"/>
      <c r="TFV455" s="330"/>
      <c r="TFW455" s="330"/>
      <c r="TFX455" s="330"/>
      <c r="TFY455" s="330"/>
      <c r="TFZ455" s="330"/>
      <c r="TGA455" s="330"/>
      <c r="TGB455" s="330"/>
      <c r="TGC455" s="330"/>
      <c r="TGD455" s="330"/>
      <c r="TGE455" s="330"/>
      <c r="TGF455" s="330"/>
      <c r="TGG455" s="330"/>
      <c r="TGH455" s="330"/>
      <c r="TGI455" s="330"/>
      <c r="TGJ455" s="330"/>
      <c r="TGK455" s="330"/>
      <c r="TGL455" s="330"/>
      <c r="TGM455" s="330"/>
      <c r="TGN455" s="330"/>
      <c r="TGO455" s="330"/>
      <c r="TGP455" s="330"/>
      <c r="TGQ455" s="330"/>
      <c r="TGR455" s="330"/>
      <c r="TGS455" s="330"/>
      <c r="TGT455" s="330"/>
      <c r="TGU455" s="330"/>
      <c r="TGV455" s="330"/>
      <c r="TGW455" s="330"/>
      <c r="TGX455" s="330"/>
      <c r="TGY455" s="330"/>
      <c r="TGZ455" s="330"/>
      <c r="THA455" s="330"/>
      <c r="THB455" s="330"/>
      <c r="THC455" s="330"/>
      <c r="THD455" s="330"/>
      <c r="THE455" s="330"/>
      <c r="THF455" s="330"/>
      <c r="THG455" s="330"/>
      <c r="THH455" s="330"/>
      <c r="THI455" s="330"/>
      <c r="THJ455" s="330"/>
      <c r="THK455" s="330"/>
      <c r="THL455" s="330"/>
      <c r="THM455" s="330"/>
      <c r="THN455" s="330"/>
      <c r="THO455" s="330"/>
      <c r="THP455" s="330"/>
      <c r="THQ455" s="330"/>
      <c r="THR455" s="330"/>
      <c r="THS455" s="330"/>
      <c r="THT455" s="330"/>
      <c r="THU455" s="330"/>
      <c r="THV455" s="330"/>
      <c r="THW455" s="330"/>
      <c r="THX455" s="330"/>
      <c r="THY455" s="330"/>
      <c r="THZ455" s="330"/>
      <c r="TIA455" s="330"/>
      <c r="TIB455" s="330"/>
      <c r="TIC455" s="330"/>
      <c r="TID455" s="330"/>
      <c r="TIE455" s="330"/>
      <c r="TIF455" s="330"/>
      <c r="TIG455" s="330"/>
      <c r="TIH455" s="330"/>
      <c r="TII455" s="330"/>
      <c r="TIJ455" s="330"/>
      <c r="TIK455" s="330"/>
      <c r="TIL455" s="330"/>
      <c r="TIM455" s="330"/>
      <c r="TIN455" s="330"/>
      <c r="TIO455" s="330"/>
      <c r="TIP455" s="330"/>
      <c r="TIQ455" s="330"/>
      <c r="TIR455" s="330"/>
      <c r="TIS455" s="330"/>
      <c r="TIT455" s="330"/>
      <c r="TIU455" s="330"/>
      <c r="TIV455" s="330"/>
      <c r="TIW455" s="330"/>
      <c r="TIX455" s="330"/>
      <c r="TIY455" s="330"/>
      <c r="TIZ455" s="330"/>
      <c r="TJA455" s="330"/>
      <c r="TJB455" s="330"/>
      <c r="TJC455" s="330"/>
      <c r="TJD455" s="330"/>
      <c r="TJE455" s="330"/>
      <c r="TJF455" s="330"/>
      <c r="TJG455" s="330"/>
      <c r="TJH455" s="330"/>
      <c r="TJI455" s="330"/>
      <c r="TJJ455" s="330"/>
      <c r="TJK455" s="330"/>
      <c r="TJL455" s="330"/>
      <c r="TJM455" s="330"/>
      <c r="TJN455" s="330"/>
      <c r="TJO455" s="330"/>
      <c r="TJP455" s="330"/>
      <c r="TJQ455" s="330"/>
      <c r="TJR455" s="330"/>
      <c r="TJS455" s="330"/>
      <c r="TJT455" s="330"/>
      <c r="TJU455" s="330"/>
      <c r="TJV455" s="330"/>
      <c r="TJW455" s="330"/>
      <c r="TJX455" s="330"/>
      <c r="TJY455" s="330"/>
      <c r="TJZ455" s="330"/>
      <c r="TKA455" s="330"/>
      <c r="TKB455" s="330"/>
      <c r="TKC455" s="330"/>
      <c r="TKD455" s="330"/>
      <c r="TKE455" s="330"/>
      <c r="TKF455" s="330"/>
      <c r="TKG455" s="330"/>
      <c r="TKH455" s="330"/>
      <c r="TKI455" s="330"/>
      <c r="TKJ455" s="330"/>
      <c r="TKK455" s="330"/>
      <c r="TKL455" s="330"/>
      <c r="TKM455" s="330"/>
      <c r="TKN455" s="330"/>
      <c r="TKO455" s="330"/>
      <c r="TKP455" s="330"/>
      <c r="TKQ455" s="330"/>
      <c r="TKR455" s="330"/>
      <c r="TKS455" s="330"/>
      <c r="TKT455" s="330"/>
      <c r="TKU455" s="330"/>
      <c r="TKV455" s="330"/>
      <c r="TKW455" s="330"/>
      <c r="TKX455" s="330"/>
      <c r="TKY455" s="330"/>
      <c r="TKZ455" s="330"/>
      <c r="TLA455" s="330"/>
      <c r="TLB455" s="330"/>
      <c r="TLC455" s="330"/>
      <c r="TLD455" s="330"/>
      <c r="TLE455" s="330"/>
      <c r="TLF455" s="330"/>
      <c r="TLG455" s="330"/>
      <c r="TLH455" s="330"/>
      <c r="TLI455" s="330"/>
      <c r="TLJ455" s="330"/>
      <c r="TLK455" s="330"/>
      <c r="TLL455" s="330"/>
      <c r="TLM455" s="330"/>
      <c r="TLN455" s="330"/>
      <c r="TLO455" s="330"/>
      <c r="TLP455" s="330"/>
      <c r="TLQ455" s="330"/>
      <c r="TLR455" s="330"/>
      <c r="TLS455" s="330"/>
      <c r="TLT455" s="330"/>
      <c r="TLU455" s="330"/>
      <c r="TLV455" s="330"/>
      <c r="TLW455" s="330"/>
      <c r="TLX455" s="330"/>
      <c r="TLY455" s="330"/>
      <c r="TLZ455" s="330"/>
      <c r="TMA455" s="330"/>
      <c r="TMB455" s="330"/>
      <c r="TMC455" s="330"/>
      <c r="TMD455" s="330"/>
      <c r="TME455" s="330"/>
      <c r="TMF455" s="330"/>
      <c r="TMG455" s="330"/>
      <c r="TMH455" s="330"/>
      <c r="TMI455" s="330"/>
      <c r="TMJ455" s="330"/>
      <c r="TMK455" s="330"/>
      <c r="TML455" s="330"/>
      <c r="TMM455" s="330"/>
      <c r="TMN455" s="330"/>
      <c r="TMO455" s="330"/>
      <c r="TMP455" s="330"/>
      <c r="TMQ455" s="330"/>
      <c r="TMR455" s="330"/>
      <c r="TMS455" s="330"/>
      <c r="TMT455" s="330"/>
      <c r="TMU455" s="330"/>
      <c r="TMV455" s="330"/>
      <c r="TMW455" s="330"/>
      <c r="TMX455" s="330"/>
      <c r="TMY455" s="330"/>
      <c r="TMZ455" s="330"/>
      <c r="TNA455" s="330"/>
      <c r="TNB455" s="330"/>
      <c r="TNC455" s="330"/>
      <c r="TND455" s="330"/>
      <c r="TNE455" s="330"/>
      <c r="TNF455" s="330"/>
      <c r="TNG455" s="330"/>
      <c r="TNH455" s="330"/>
      <c r="TNI455" s="330"/>
      <c r="TNJ455" s="330"/>
      <c r="TNK455" s="330"/>
      <c r="TNL455" s="330"/>
      <c r="TNM455" s="330"/>
      <c r="TNN455" s="330"/>
      <c r="TNO455" s="330"/>
      <c r="TNP455" s="330"/>
      <c r="TNQ455" s="330"/>
      <c r="TNR455" s="330"/>
      <c r="TNS455" s="330"/>
      <c r="TNT455" s="330"/>
      <c r="TNU455" s="330"/>
      <c r="TNV455" s="330"/>
      <c r="TNW455" s="330"/>
      <c r="TNX455" s="330"/>
      <c r="TNY455" s="330"/>
      <c r="TNZ455" s="330"/>
      <c r="TOA455" s="330"/>
      <c r="TOB455" s="330"/>
      <c r="TOC455" s="330"/>
      <c r="TOD455" s="330"/>
      <c r="TOE455" s="330"/>
      <c r="TOF455" s="330"/>
      <c r="TOG455" s="330"/>
      <c r="TOH455" s="330"/>
      <c r="TOI455" s="330"/>
      <c r="TOJ455" s="330"/>
      <c r="TOK455" s="330"/>
      <c r="TOL455" s="330"/>
      <c r="TOM455" s="330"/>
      <c r="TON455" s="330"/>
      <c r="TOO455" s="330"/>
      <c r="TOP455" s="330"/>
      <c r="TOQ455" s="330"/>
      <c r="TOR455" s="330"/>
      <c r="TOS455" s="330"/>
      <c r="TOT455" s="330"/>
      <c r="TOU455" s="330"/>
      <c r="TOV455" s="330"/>
      <c r="TOW455" s="330"/>
      <c r="TOX455" s="330"/>
      <c r="TOY455" s="330"/>
      <c r="TOZ455" s="330"/>
      <c r="TPA455" s="330"/>
      <c r="TPB455" s="330"/>
      <c r="TPC455" s="330"/>
      <c r="TPD455" s="330"/>
      <c r="TPE455" s="330"/>
      <c r="TPF455" s="330"/>
      <c r="TPG455" s="330"/>
      <c r="TPH455" s="330"/>
      <c r="TPI455" s="330"/>
      <c r="TPJ455" s="330"/>
      <c r="TPK455" s="330"/>
      <c r="TPL455" s="330"/>
      <c r="TPM455" s="330"/>
      <c r="TPN455" s="330"/>
      <c r="TPO455" s="330"/>
      <c r="TPP455" s="330"/>
      <c r="TPQ455" s="330"/>
      <c r="TPR455" s="330"/>
      <c r="TPS455" s="330"/>
      <c r="TPT455" s="330"/>
      <c r="TPU455" s="330"/>
      <c r="TPV455" s="330"/>
      <c r="TPW455" s="330"/>
      <c r="TPX455" s="330"/>
      <c r="TPY455" s="330"/>
      <c r="TPZ455" s="330"/>
      <c r="TQA455" s="330"/>
      <c r="TQB455" s="330"/>
      <c r="TQC455" s="330"/>
      <c r="TQD455" s="330"/>
      <c r="TQE455" s="330"/>
      <c r="TQF455" s="330"/>
      <c r="TQG455" s="330"/>
      <c r="TQH455" s="330"/>
      <c r="TQI455" s="330"/>
      <c r="TQJ455" s="330"/>
      <c r="TQK455" s="330"/>
      <c r="TQL455" s="330"/>
      <c r="TQM455" s="330"/>
      <c r="TQN455" s="330"/>
      <c r="TQO455" s="330"/>
      <c r="TQP455" s="330"/>
      <c r="TQQ455" s="330"/>
      <c r="TQR455" s="330"/>
      <c r="TQS455" s="330"/>
      <c r="TQT455" s="330"/>
      <c r="TQU455" s="330"/>
      <c r="TQV455" s="330"/>
      <c r="TQW455" s="330"/>
      <c r="TQX455" s="330"/>
      <c r="TQY455" s="330"/>
      <c r="TQZ455" s="330"/>
      <c r="TRA455" s="330"/>
      <c r="TRB455" s="330"/>
      <c r="TRC455" s="330"/>
      <c r="TRD455" s="330"/>
      <c r="TRE455" s="330"/>
      <c r="TRF455" s="330"/>
      <c r="TRG455" s="330"/>
      <c r="TRH455" s="330"/>
      <c r="TRI455" s="330"/>
      <c r="TRJ455" s="330"/>
      <c r="TRK455" s="330"/>
      <c r="TRL455" s="330"/>
      <c r="TRM455" s="330"/>
      <c r="TRN455" s="330"/>
      <c r="TRO455" s="330"/>
      <c r="TRP455" s="330"/>
      <c r="TRQ455" s="330"/>
      <c r="TRR455" s="330"/>
      <c r="TRS455" s="330"/>
      <c r="TRT455" s="330"/>
      <c r="TRU455" s="330"/>
      <c r="TRV455" s="330"/>
      <c r="TRW455" s="330"/>
      <c r="TRX455" s="330"/>
      <c r="TRY455" s="330"/>
      <c r="TRZ455" s="330"/>
      <c r="TSA455" s="330"/>
      <c r="TSB455" s="330"/>
      <c r="TSC455" s="330"/>
      <c r="TSD455" s="330"/>
      <c r="TSE455" s="330"/>
      <c r="TSF455" s="330"/>
      <c r="TSG455" s="330"/>
      <c r="TSH455" s="330"/>
      <c r="TSI455" s="330"/>
      <c r="TSJ455" s="330"/>
      <c r="TSK455" s="330"/>
      <c r="TSL455" s="330"/>
      <c r="TSM455" s="330"/>
      <c r="TSN455" s="330"/>
      <c r="TSO455" s="330"/>
      <c r="TSP455" s="330"/>
      <c r="TSQ455" s="330"/>
      <c r="TSR455" s="330"/>
      <c r="TSS455" s="330"/>
      <c r="TST455" s="330"/>
      <c r="TSU455" s="330"/>
      <c r="TSV455" s="330"/>
      <c r="TSW455" s="330"/>
      <c r="TSX455" s="330"/>
      <c r="TSY455" s="330"/>
      <c r="TSZ455" s="330"/>
      <c r="TTA455" s="330"/>
      <c r="TTB455" s="330"/>
      <c r="TTC455" s="330"/>
      <c r="TTD455" s="330"/>
      <c r="TTE455" s="330"/>
      <c r="TTF455" s="330"/>
      <c r="TTG455" s="330"/>
      <c r="TTH455" s="330"/>
      <c r="TTI455" s="330"/>
      <c r="TTJ455" s="330"/>
      <c r="TTK455" s="330"/>
      <c r="TTL455" s="330"/>
      <c r="TTM455" s="330"/>
      <c r="TTN455" s="330"/>
      <c r="TTO455" s="330"/>
      <c r="TTP455" s="330"/>
      <c r="TTQ455" s="330"/>
      <c r="TTR455" s="330"/>
      <c r="TTS455" s="330"/>
      <c r="TTT455" s="330"/>
      <c r="TTU455" s="330"/>
      <c r="TTV455" s="330"/>
      <c r="TTW455" s="330"/>
      <c r="TTX455" s="330"/>
      <c r="TTY455" s="330"/>
      <c r="TTZ455" s="330"/>
      <c r="TUA455" s="330"/>
      <c r="TUB455" s="330"/>
      <c r="TUC455" s="330"/>
      <c r="TUD455" s="330"/>
      <c r="TUE455" s="330"/>
      <c r="TUF455" s="330"/>
      <c r="TUG455" s="330"/>
      <c r="TUH455" s="330"/>
      <c r="TUI455" s="330"/>
      <c r="TUJ455" s="330"/>
      <c r="TUK455" s="330"/>
      <c r="TUL455" s="330"/>
      <c r="TUM455" s="330"/>
      <c r="TUN455" s="330"/>
      <c r="TUO455" s="330"/>
      <c r="TUP455" s="330"/>
      <c r="TUQ455" s="330"/>
      <c r="TUR455" s="330"/>
      <c r="TUS455" s="330"/>
      <c r="TUT455" s="330"/>
      <c r="TUU455" s="330"/>
      <c r="TUV455" s="330"/>
      <c r="TUW455" s="330"/>
      <c r="TUX455" s="330"/>
      <c r="TUY455" s="330"/>
      <c r="TUZ455" s="330"/>
      <c r="TVA455" s="330"/>
      <c r="TVB455" s="330"/>
      <c r="TVC455" s="330"/>
      <c r="TVD455" s="330"/>
      <c r="TVE455" s="330"/>
      <c r="TVF455" s="330"/>
      <c r="TVG455" s="330"/>
      <c r="TVH455" s="330"/>
      <c r="TVI455" s="330"/>
      <c r="TVJ455" s="330"/>
      <c r="TVK455" s="330"/>
      <c r="TVL455" s="330"/>
      <c r="TVM455" s="330"/>
      <c r="TVN455" s="330"/>
      <c r="TVO455" s="330"/>
      <c r="TVP455" s="330"/>
      <c r="TVQ455" s="330"/>
      <c r="TVR455" s="330"/>
      <c r="TVS455" s="330"/>
      <c r="TVT455" s="330"/>
      <c r="TVU455" s="330"/>
      <c r="TVV455" s="330"/>
      <c r="TVW455" s="330"/>
      <c r="TVX455" s="330"/>
      <c r="TVY455" s="330"/>
      <c r="TVZ455" s="330"/>
      <c r="TWA455" s="330"/>
      <c r="TWB455" s="330"/>
      <c r="TWC455" s="330"/>
      <c r="TWD455" s="330"/>
      <c r="TWE455" s="330"/>
      <c r="TWF455" s="330"/>
      <c r="TWG455" s="330"/>
      <c r="TWH455" s="330"/>
      <c r="TWI455" s="330"/>
      <c r="TWJ455" s="330"/>
      <c r="TWK455" s="330"/>
      <c r="TWL455" s="330"/>
      <c r="TWM455" s="330"/>
      <c r="TWN455" s="330"/>
      <c r="TWO455" s="330"/>
      <c r="TWP455" s="330"/>
      <c r="TWQ455" s="330"/>
      <c r="TWR455" s="330"/>
      <c r="TWS455" s="330"/>
      <c r="TWT455" s="330"/>
      <c r="TWU455" s="330"/>
      <c r="TWV455" s="330"/>
      <c r="TWW455" s="330"/>
      <c r="TWX455" s="330"/>
      <c r="TWY455" s="330"/>
      <c r="TWZ455" s="330"/>
      <c r="TXA455" s="330"/>
      <c r="TXB455" s="330"/>
      <c r="TXC455" s="330"/>
      <c r="TXD455" s="330"/>
      <c r="TXE455" s="330"/>
      <c r="TXF455" s="330"/>
      <c r="TXG455" s="330"/>
      <c r="TXH455" s="330"/>
      <c r="TXI455" s="330"/>
      <c r="TXJ455" s="330"/>
      <c r="TXK455" s="330"/>
      <c r="TXL455" s="330"/>
      <c r="TXM455" s="330"/>
      <c r="TXN455" s="330"/>
      <c r="TXO455" s="330"/>
      <c r="TXP455" s="330"/>
      <c r="TXQ455" s="330"/>
      <c r="TXR455" s="330"/>
      <c r="TXS455" s="330"/>
      <c r="TXT455" s="330"/>
      <c r="TXU455" s="330"/>
      <c r="TXV455" s="330"/>
      <c r="TXW455" s="330"/>
      <c r="TXX455" s="330"/>
      <c r="TXY455" s="330"/>
      <c r="TXZ455" s="330"/>
      <c r="TYA455" s="330"/>
      <c r="TYB455" s="330"/>
      <c r="TYC455" s="330"/>
      <c r="TYD455" s="330"/>
      <c r="TYE455" s="330"/>
      <c r="TYF455" s="330"/>
      <c r="TYG455" s="330"/>
      <c r="TYH455" s="330"/>
      <c r="TYI455" s="330"/>
      <c r="TYJ455" s="330"/>
      <c r="TYK455" s="330"/>
      <c r="TYL455" s="330"/>
      <c r="TYM455" s="330"/>
      <c r="TYN455" s="330"/>
      <c r="TYO455" s="330"/>
      <c r="TYP455" s="330"/>
      <c r="TYQ455" s="330"/>
      <c r="TYR455" s="330"/>
      <c r="TYS455" s="330"/>
      <c r="TYT455" s="330"/>
      <c r="TYU455" s="330"/>
      <c r="TYV455" s="330"/>
      <c r="TYW455" s="330"/>
      <c r="TYX455" s="330"/>
      <c r="TYY455" s="330"/>
      <c r="TYZ455" s="330"/>
      <c r="TZA455" s="330"/>
      <c r="TZB455" s="330"/>
      <c r="TZC455" s="330"/>
      <c r="TZD455" s="330"/>
      <c r="TZE455" s="330"/>
      <c r="TZF455" s="330"/>
      <c r="TZG455" s="330"/>
      <c r="TZH455" s="330"/>
      <c r="TZI455" s="330"/>
      <c r="TZJ455" s="330"/>
      <c r="TZK455" s="330"/>
      <c r="TZL455" s="330"/>
      <c r="TZM455" s="330"/>
      <c r="TZN455" s="330"/>
      <c r="TZO455" s="330"/>
      <c r="TZP455" s="330"/>
      <c r="TZQ455" s="330"/>
      <c r="TZR455" s="330"/>
      <c r="TZS455" s="330"/>
      <c r="TZT455" s="330"/>
      <c r="TZU455" s="330"/>
      <c r="TZV455" s="330"/>
      <c r="TZW455" s="330"/>
      <c r="TZX455" s="330"/>
      <c r="TZY455" s="330"/>
      <c r="TZZ455" s="330"/>
      <c r="UAA455" s="330"/>
      <c r="UAB455" s="330"/>
      <c r="UAC455" s="330"/>
      <c r="UAD455" s="330"/>
      <c r="UAE455" s="330"/>
      <c r="UAF455" s="330"/>
      <c r="UAG455" s="330"/>
      <c r="UAH455" s="330"/>
      <c r="UAI455" s="330"/>
      <c r="UAJ455" s="330"/>
      <c r="UAK455" s="330"/>
      <c r="UAL455" s="330"/>
      <c r="UAM455" s="330"/>
      <c r="UAN455" s="330"/>
      <c r="UAO455" s="330"/>
      <c r="UAP455" s="330"/>
      <c r="UAQ455" s="330"/>
      <c r="UAR455" s="330"/>
      <c r="UAS455" s="330"/>
      <c r="UAT455" s="330"/>
      <c r="UAU455" s="330"/>
      <c r="UAV455" s="330"/>
      <c r="UAW455" s="330"/>
      <c r="UAX455" s="330"/>
      <c r="UAY455" s="330"/>
      <c r="UAZ455" s="330"/>
      <c r="UBA455" s="330"/>
      <c r="UBB455" s="330"/>
      <c r="UBC455" s="330"/>
      <c r="UBD455" s="330"/>
      <c r="UBE455" s="330"/>
      <c r="UBF455" s="330"/>
      <c r="UBG455" s="330"/>
      <c r="UBH455" s="330"/>
      <c r="UBI455" s="330"/>
      <c r="UBJ455" s="330"/>
      <c r="UBK455" s="330"/>
      <c r="UBL455" s="330"/>
      <c r="UBM455" s="330"/>
      <c r="UBN455" s="330"/>
      <c r="UBO455" s="330"/>
      <c r="UBP455" s="330"/>
      <c r="UBQ455" s="330"/>
      <c r="UBR455" s="330"/>
      <c r="UBS455" s="330"/>
      <c r="UBT455" s="330"/>
      <c r="UBU455" s="330"/>
      <c r="UBV455" s="330"/>
      <c r="UBW455" s="330"/>
      <c r="UBX455" s="330"/>
      <c r="UBY455" s="330"/>
      <c r="UBZ455" s="330"/>
      <c r="UCA455" s="330"/>
      <c r="UCB455" s="330"/>
      <c r="UCC455" s="330"/>
      <c r="UCD455" s="330"/>
      <c r="UCE455" s="330"/>
      <c r="UCF455" s="330"/>
      <c r="UCG455" s="330"/>
      <c r="UCH455" s="330"/>
      <c r="UCI455" s="330"/>
      <c r="UCJ455" s="330"/>
      <c r="UCK455" s="330"/>
      <c r="UCL455" s="330"/>
      <c r="UCM455" s="330"/>
      <c r="UCN455" s="330"/>
      <c r="UCO455" s="330"/>
      <c r="UCP455" s="330"/>
      <c r="UCQ455" s="330"/>
      <c r="UCR455" s="330"/>
      <c r="UCS455" s="330"/>
      <c r="UCT455" s="330"/>
      <c r="UCU455" s="330"/>
      <c r="UCV455" s="330"/>
      <c r="UCW455" s="330"/>
      <c r="UCX455" s="330"/>
      <c r="UCY455" s="330"/>
      <c r="UCZ455" s="330"/>
      <c r="UDA455" s="330"/>
      <c r="UDB455" s="330"/>
      <c r="UDC455" s="330"/>
      <c r="UDD455" s="330"/>
      <c r="UDE455" s="330"/>
      <c r="UDF455" s="330"/>
      <c r="UDG455" s="330"/>
      <c r="UDH455" s="330"/>
      <c r="UDI455" s="330"/>
      <c r="UDJ455" s="330"/>
      <c r="UDK455" s="330"/>
      <c r="UDL455" s="330"/>
      <c r="UDM455" s="330"/>
      <c r="UDN455" s="330"/>
      <c r="UDO455" s="330"/>
      <c r="UDP455" s="330"/>
      <c r="UDQ455" s="330"/>
      <c r="UDR455" s="330"/>
      <c r="UDS455" s="330"/>
      <c r="UDT455" s="330"/>
      <c r="UDU455" s="330"/>
      <c r="UDV455" s="330"/>
      <c r="UDW455" s="330"/>
      <c r="UDX455" s="330"/>
      <c r="UDY455" s="330"/>
      <c r="UDZ455" s="330"/>
      <c r="UEA455" s="330"/>
      <c r="UEB455" s="330"/>
      <c r="UEC455" s="330"/>
      <c r="UED455" s="330"/>
      <c r="UEE455" s="330"/>
      <c r="UEF455" s="330"/>
      <c r="UEG455" s="330"/>
      <c r="UEH455" s="330"/>
      <c r="UEI455" s="330"/>
      <c r="UEJ455" s="330"/>
      <c r="UEK455" s="330"/>
      <c r="UEL455" s="330"/>
      <c r="UEM455" s="330"/>
      <c r="UEN455" s="330"/>
      <c r="UEO455" s="330"/>
      <c r="UEP455" s="330"/>
      <c r="UEQ455" s="330"/>
      <c r="UER455" s="330"/>
      <c r="UES455" s="330"/>
      <c r="UET455" s="330"/>
      <c r="UEU455" s="330"/>
      <c r="UEV455" s="330"/>
      <c r="UEW455" s="330"/>
      <c r="UEX455" s="330"/>
      <c r="UEY455" s="330"/>
      <c r="UEZ455" s="330"/>
      <c r="UFA455" s="330"/>
      <c r="UFB455" s="330"/>
      <c r="UFC455" s="330"/>
      <c r="UFD455" s="330"/>
      <c r="UFE455" s="330"/>
      <c r="UFF455" s="330"/>
      <c r="UFG455" s="330"/>
      <c r="UFH455" s="330"/>
      <c r="UFI455" s="330"/>
      <c r="UFJ455" s="330"/>
      <c r="UFK455" s="330"/>
      <c r="UFL455" s="330"/>
      <c r="UFM455" s="330"/>
      <c r="UFN455" s="330"/>
      <c r="UFO455" s="330"/>
      <c r="UFP455" s="330"/>
      <c r="UFQ455" s="330"/>
      <c r="UFR455" s="330"/>
      <c r="UFS455" s="330"/>
      <c r="UFT455" s="330"/>
      <c r="UFU455" s="330"/>
      <c r="UFV455" s="330"/>
      <c r="UFW455" s="330"/>
      <c r="UFX455" s="330"/>
      <c r="UFY455" s="330"/>
      <c r="UFZ455" s="330"/>
      <c r="UGA455" s="330"/>
      <c r="UGB455" s="330"/>
      <c r="UGC455" s="330"/>
      <c r="UGD455" s="330"/>
      <c r="UGE455" s="330"/>
      <c r="UGF455" s="330"/>
      <c r="UGG455" s="330"/>
      <c r="UGH455" s="330"/>
      <c r="UGI455" s="330"/>
      <c r="UGJ455" s="330"/>
      <c r="UGK455" s="330"/>
      <c r="UGL455" s="330"/>
      <c r="UGM455" s="330"/>
      <c r="UGN455" s="330"/>
      <c r="UGO455" s="330"/>
      <c r="UGP455" s="330"/>
      <c r="UGQ455" s="330"/>
      <c r="UGR455" s="330"/>
      <c r="UGS455" s="330"/>
      <c r="UGT455" s="330"/>
      <c r="UGU455" s="330"/>
      <c r="UGV455" s="330"/>
      <c r="UGW455" s="330"/>
      <c r="UGX455" s="330"/>
      <c r="UGY455" s="330"/>
      <c r="UGZ455" s="330"/>
      <c r="UHA455" s="330"/>
      <c r="UHB455" s="330"/>
      <c r="UHC455" s="330"/>
      <c r="UHD455" s="330"/>
      <c r="UHE455" s="330"/>
      <c r="UHF455" s="330"/>
      <c r="UHG455" s="330"/>
      <c r="UHH455" s="330"/>
      <c r="UHI455" s="330"/>
      <c r="UHJ455" s="330"/>
      <c r="UHK455" s="330"/>
      <c r="UHL455" s="330"/>
      <c r="UHM455" s="330"/>
      <c r="UHN455" s="330"/>
      <c r="UHO455" s="330"/>
      <c r="UHP455" s="330"/>
      <c r="UHQ455" s="330"/>
      <c r="UHR455" s="330"/>
      <c r="UHS455" s="330"/>
      <c r="UHT455" s="330"/>
      <c r="UHU455" s="330"/>
      <c r="UHV455" s="330"/>
      <c r="UHW455" s="330"/>
      <c r="UHX455" s="330"/>
      <c r="UHY455" s="330"/>
      <c r="UHZ455" s="330"/>
      <c r="UIA455" s="330"/>
      <c r="UIB455" s="330"/>
      <c r="UIC455" s="330"/>
      <c r="UID455" s="330"/>
      <c r="UIE455" s="330"/>
      <c r="UIF455" s="330"/>
      <c r="UIG455" s="330"/>
      <c r="UIH455" s="330"/>
      <c r="UII455" s="330"/>
      <c r="UIJ455" s="330"/>
      <c r="UIK455" s="330"/>
      <c r="UIL455" s="330"/>
      <c r="UIM455" s="330"/>
      <c r="UIN455" s="330"/>
      <c r="UIO455" s="330"/>
      <c r="UIP455" s="330"/>
      <c r="UIQ455" s="330"/>
      <c r="UIR455" s="330"/>
      <c r="UIS455" s="330"/>
      <c r="UIT455" s="330"/>
      <c r="UIU455" s="330"/>
      <c r="UIV455" s="330"/>
      <c r="UIW455" s="330"/>
      <c r="UIX455" s="330"/>
      <c r="UIY455" s="330"/>
      <c r="UIZ455" s="330"/>
      <c r="UJA455" s="330"/>
      <c r="UJB455" s="330"/>
      <c r="UJC455" s="330"/>
      <c r="UJD455" s="330"/>
      <c r="UJE455" s="330"/>
      <c r="UJF455" s="330"/>
      <c r="UJG455" s="330"/>
      <c r="UJH455" s="330"/>
      <c r="UJI455" s="330"/>
      <c r="UJJ455" s="330"/>
      <c r="UJK455" s="330"/>
      <c r="UJL455" s="330"/>
      <c r="UJM455" s="330"/>
      <c r="UJN455" s="330"/>
      <c r="UJO455" s="330"/>
      <c r="UJP455" s="330"/>
      <c r="UJQ455" s="330"/>
      <c r="UJR455" s="330"/>
      <c r="UJS455" s="330"/>
      <c r="UJT455" s="330"/>
      <c r="UJU455" s="330"/>
      <c r="UJV455" s="330"/>
      <c r="UJW455" s="330"/>
      <c r="UJX455" s="330"/>
      <c r="UJY455" s="330"/>
      <c r="UJZ455" s="330"/>
      <c r="UKA455" s="330"/>
      <c r="UKB455" s="330"/>
      <c r="UKC455" s="330"/>
      <c r="UKD455" s="330"/>
      <c r="UKE455" s="330"/>
      <c r="UKF455" s="330"/>
      <c r="UKG455" s="330"/>
      <c r="UKH455" s="330"/>
      <c r="UKI455" s="330"/>
      <c r="UKJ455" s="330"/>
      <c r="UKK455" s="330"/>
      <c r="UKL455" s="330"/>
      <c r="UKM455" s="330"/>
      <c r="UKN455" s="330"/>
      <c r="UKO455" s="330"/>
      <c r="UKP455" s="330"/>
      <c r="UKQ455" s="330"/>
      <c r="UKR455" s="330"/>
      <c r="UKS455" s="330"/>
      <c r="UKT455" s="330"/>
      <c r="UKU455" s="330"/>
      <c r="UKV455" s="330"/>
      <c r="UKW455" s="330"/>
      <c r="UKX455" s="330"/>
      <c r="UKY455" s="330"/>
      <c r="UKZ455" s="330"/>
      <c r="ULA455" s="330"/>
      <c r="ULB455" s="330"/>
      <c r="ULC455" s="330"/>
      <c r="ULD455" s="330"/>
      <c r="ULE455" s="330"/>
      <c r="ULF455" s="330"/>
      <c r="ULG455" s="330"/>
      <c r="ULH455" s="330"/>
      <c r="ULI455" s="330"/>
      <c r="ULJ455" s="330"/>
      <c r="ULK455" s="330"/>
      <c r="ULL455" s="330"/>
      <c r="ULM455" s="330"/>
      <c r="ULN455" s="330"/>
      <c r="ULO455" s="330"/>
      <c r="ULP455" s="330"/>
      <c r="ULQ455" s="330"/>
      <c r="ULR455" s="330"/>
      <c r="ULS455" s="330"/>
      <c r="ULT455" s="330"/>
      <c r="ULU455" s="330"/>
      <c r="ULV455" s="330"/>
      <c r="ULW455" s="330"/>
      <c r="ULX455" s="330"/>
      <c r="ULY455" s="330"/>
      <c r="ULZ455" s="330"/>
      <c r="UMA455" s="330"/>
      <c r="UMB455" s="330"/>
      <c r="UMC455" s="330"/>
      <c r="UMD455" s="330"/>
      <c r="UME455" s="330"/>
      <c r="UMF455" s="330"/>
      <c r="UMG455" s="330"/>
      <c r="UMH455" s="330"/>
      <c r="UMI455" s="330"/>
      <c r="UMJ455" s="330"/>
      <c r="UMK455" s="330"/>
      <c r="UML455" s="330"/>
      <c r="UMM455" s="330"/>
      <c r="UMN455" s="330"/>
      <c r="UMO455" s="330"/>
      <c r="UMP455" s="330"/>
      <c r="UMQ455" s="330"/>
      <c r="UMR455" s="330"/>
      <c r="UMS455" s="330"/>
      <c r="UMT455" s="330"/>
      <c r="UMU455" s="330"/>
      <c r="UMV455" s="330"/>
      <c r="UMW455" s="330"/>
      <c r="UMX455" s="330"/>
      <c r="UMY455" s="330"/>
      <c r="UMZ455" s="330"/>
      <c r="UNA455" s="330"/>
      <c r="UNB455" s="330"/>
      <c r="UNC455" s="330"/>
      <c r="UND455" s="330"/>
      <c r="UNE455" s="330"/>
      <c r="UNF455" s="330"/>
      <c r="UNG455" s="330"/>
      <c r="UNH455" s="330"/>
      <c r="UNI455" s="330"/>
      <c r="UNJ455" s="330"/>
      <c r="UNK455" s="330"/>
      <c r="UNL455" s="330"/>
      <c r="UNM455" s="330"/>
      <c r="UNN455" s="330"/>
      <c r="UNO455" s="330"/>
      <c r="UNP455" s="330"/>
      <c r="UNQ455" s="330"/>
      <c r="UNR455" s="330"/>
      <c r="UNS455" s="330"/>
      <c r="UNT455" s="330"/>
      <c r="UNU455" s="330"/>
      <c r="UNV455" s="330"/>
      <c r="UNW455" s="330"/>
      <c r="UNX455" s="330"/>
      <c r="UNY455" s="330"/>
      <c r="UNZ455" s="330"/>
      <c r="UOA455" s="330"/>
      <c r="UOB455" s="330"/>
      <c r="UOC455" s="330"/>
      <c r="UOD455" s="330"/>
      <c r="UOE455" s="330"/>
      <c r="UOF455" s="330"/>
      <c r="UOG455" s="330"/>
      <c r="UOH455" s="330"/>
      <c r="UOI455" s="330"/>
      <c r="UOJ455" s="330"/>
      <c r="UOK455" s="330"/>
      <c r="UOL455" s="330"/>
      <c r="UOM455" s="330"/>
      <c r="UON455" s="330"/>
      <c r="UOO455" s="330"/>
      <c r="UOP455" s="330"/>
      <c r="UOQ455" s="330"/>
      <c r="UOR455" s="330"/>
      <c r="UOS455" s="330"/>
      <c r="UOT455" s="330"/>
      <c r="UOU455" s="330"/>
      <c r="UOV455" s="330"/>
      <c r="UOW455" s="330"/>
      <c r="UOX455" s="330"/>
      <c r="UOY455" s="330"/>
      <c r="UOZ455" s="330"/>
      <c r="UPA455" s="330"/>
      <c r="UPB455" s="330"/>
      <c r="UPC455" s="330"/>
      <c r="UPD455" s="330"/>
      <c r="UPE455" s="330"/>
      <c r="UPF455" s="330"/>
      <c r="UPG455" s="330"/>
      <c r="UPH455" s="330"/>
      <c r="UPI455" s="330"/>
      <c r="UPJ455" s="330"/>
      <c r="UPK455" s="330"/>
      <c r="UPL455" s="330"/>
      <c r="UPM455" s="330"/>
      <c r="UPN455" s="330"/>
      <c r="UPO455" s="330"/>
      <c r="UPP455" s="330"/>
      <c r="UPQ455" s="330"/>
      <c r="UPR455" s="330"/>
      <c r="UPS455" s="330"/>
      <c r="UPT455" s="330"/>
      <c r="UPU455" s="330"/>
      <c r="UPV455" s="330"/>
      <c r="UPW455" s="330"/>
      <c r="UPX455" s="330"/>
      <c r="UPY455" s="330"/>
      <c r="UPZ455" s="330"/>
      <c r="UQA455" s="330"/>
      <c r="UQB455" s="330"/>
      <c r="UQC455" s="330"/>
      <c r="UQD455" s="330"/>
      <c r="UQE455" s="330"/>
      <c r="UQF455" s="330"/>
      <c r="UQG455" s="330"/>
      <c r="UQH455" s="330"/>
      <c r="UQI455" s="330"/>
      <c r="UQJ455" s="330"/>
      <c r="UQK455" s="330"/>
      <c r="UQL455" s="330"/>
      <c r="UQM455" s="330"/>
      <c r="UQN455" s="330"/>
      <c r="UQO455" s="330"/>
      <c r="UQP455" s="330"/>
      <c r="UQQ455" s="330"/>
      <c r="UQR455" s="330"/>
      <c r="UQS455" s="330"/>
      <c r="UQT455" s="330"/>
      <c r="UQU455" s="330"/>
      <c r="UQV455" s="330"/>
      <c r="UQW455" s="330"/>
      <c r="UQX455" s="330"/>
      <c r="UQY455" s="330"/>
      <c r="UQZ455" s="330"/>
      <c r="URA455" s="330"/>
      <c r="URB455" s="330"/>
      <c r="URC455" s="330"/>
      <c r="URD455" s="330"/>
      <c r="URE455" s="330"/>
      <c r="URF455" s="330"/>
      <c r="URG455" s="330"/>
      <c r="URH455" s="330"/>
      <c r="URI455" s="330"/>
      <c r="URJ455" s="330"/>
      <c r="URK455" s="330"/>
      <c r="URL455" s="330"/>
      <c r="URM455" s="330"/>
      <c r="URN455" s="330"/>
      <c r="URO455" s="330"/>
      <c r="URP455" s="330"/>
      <c r="URQ455" s="330"/>
      <c r="URR455" s="330"/>
      <c r="URS455" s="330"/>
      <c r="URT455" s="330"/>
      <c r="URU455" s="330"/>
      <c r="URV455" s="330"/>
      <c r="URW455" s="330"/>
      <c r="URX455" s="330"/>
      <c r="URY455" s="330"/>
      <c r="URZ455" s="330"/>
      <c r="USA455" s="330"/>
      <c r="USB455" s="330"/>
      <c r="USC455" s="330"/>
      <c r="USD455" s="330"/>
      <c r="USE455" s="330"/>
      <c r="USF455" s="330"/>
      <c r="USG455" s="330"/>
      <c r="USH455" s="330"/>
      <c r="USI455" s="330"/>
      <c r="USJ455" s="330"/>
      <c r="USK455" s="330"/>
      <c r="USL455" s="330"/>
      <c r="USM455" s="330"/>
      <c r="USN455" s="330"/>
      <c r="USO455" s="330"/>
      <c r="USP455" s="330"/>
      <c r="USQ455" s="330"/>
      <c r="USR455" s="330"/>
      <c r="USS455" s="330"/>
      <c r="UST455" s="330"/>
      <c r="USU455" s="330"/>
      <c r="USV455" s="330"/>
      <c r="USW455" s="330"/>
      <c r="USX455" s="330"/>
      <c r="USY455" s="330"/>
      <c r="USZ455" s="330"/>
      <c r="UTA455" s="330"/>
      <c r="UTB455" s="330"/>
      <c r="UTC455" s="330"/>
      <c r="UTD455" s="330"/>
      <c r="UTE455" s="330"/>
      <c r="UTF455" s="330"/>
      <c r="UTG455" s="330"/>
      <c r="UTH455" s="330"/>
      <c r="UTI455" s="330"/>
      <c r="UTJ455" s="330"/>
      <c r="UTK455" s="330"/>
      <c r="UTL455" s="330"/>
      <c r="UTM455" s="330"/>
      <c r="UTN455" s="330"/>
      <c r="UTO455" s="330"/>
      <c r="UTP455" s="330"/>
      <c r="UTQ455" s="330"/>
      <c r="UTR455" s="330"/>
      <c r="UTS455" s="330"/>
      <c r="UTT455" s="330"/>
      <c r="UTU455" s="330"/>
      <c r="UTV455" s="330"/>
      <c r="UTW455" s="330"/>
      <c r="UTX455" s="330"/>
      <c r="UTY455" s="330"/>
      <c r="UTZ455" s="330"/>
      <c r="UUA455" s="330"/>
      <c r="UUB455" s="330"/>
      <c r="UUC455" s="330"/>
      <c r="UUD455" s="330"/>
      <c r="UUE455" s="330"/>
      <c r="UUF455" s="330"/>
      <c r="UUG455" s="330"/>
      <c r="UUH455" s="330"/>
      <c r="UUI455" s="330"/>
      <c r="UUJ455" s="330"/>
      <c r="UUK455" s="330"/>
      <c r="UUL455" s="330"/>
      <c r="UUM455" s="330"/>
      <c r="UUN455" s="330"/>
      <c r="UUO455" s="330"/>
      <c r="UUP455" s="330"/>
      <c r="UUQ455" s="330"/>
      <c r="UUR455" s="330"/>
      <c r="UUS455" s="330"/>
      <c r="UUT455" s="330"/>
      <c r="UUU455" s="330"/>
      <c r="UUV455" s="330"/>
      <c r="UUW455" s="330"/>
      <c r="UUX455" s="330"/>
      <c r="UUY455" s="330"/>
      <c r="UUZ455" s="330"/>
      <c r="UVA455" s="330"/>
      <c r="UVB455" s="330"/>
      <c r="UVC455" s="330"/>
      <c r="UVD455" s="330"/>
      <c r="UVE455" s="330"/>
      <c r="UVF455" s="330"/>
      <c r="UVG455" s="330"/>
      <c r="UVH455" s="330"/>
      <c r="UVI455" s="330"/>
      <c r="UVJ455" s="330"/>
      <c r="UVK455" s="330"/>
      <c r="UVL455" s="330"/>
      <c r="UVM455" s="330"/>
      <c r="UVN455" s="330"/>
      <c r="UVO455" s="330"/>
      <c r="UVP455" s="330"/>
      <c r="UVQ455" s="330"/>
      <c r="UVR455" s="330"/>
      <c r="UVS455" s="330"/>
      <c r="UVT455" s="330"/>
      <c r="UVU455" s="330"/>
      <c r="UVV455" s="330"/>
      <c r="UVW455" s="330"/>
      <c r="UVX455" s="330"/>
      <c r="UVY455" s="330"/>
      <c r="UVZ455" s="330"/>
      <c r="UWA455" s="330"/>
      <c r="UWB455" s="330"/>
      <c r="UWC455" s="330"/>
      <c r="UWD455" s="330"/>
      <c r="UWE455" s="330"/>
      <c r="UWF455" s="330"/>
      <c r="UWG455" s="330"/>
      <c r="UWH455" s="330"/>
      <c r="UWI455" s="330"/>
      <c r="UWJ455" s="330"/>
      <c r="UWK455" s="330"/>
      <c r="UWL455" s="330"/>
      <c r="UWM455" s="330"/>
      <c r="UWN455" s="330"/>
      <c r="UWO455" s="330"/>
      <c r="UWP455" s="330"/>
      <c r="UWQ455" s="330"/>
      <c r="UWR455" s="330"/>
      <c r="UWS455" s="330"/>
      <c r="UWT455" s="330"/>
      <c r="UWU455" s="330"/>
      <c r="UWV455" s="330"/>
      <c r="UWW455" s="330"/>
      <c r="UWX455" s="330"/>
      <c r="UWY455" s="330"/>
      <c r="UWZ455" s="330"/>
      <c r="UXA455" s="330"/>
      <c r="UXB455" s="330"/>
      <c r="UXC455" s="330"/>
      <c r="UXD455" s="330"/>
      <c r="UXE455" s="330"/>
      <c r="UXF455" s="330"/>
      <c r="UXG455" s="330"/>
      <c r="UXH455" s="330"/>
      <c r="UXI455" s="330"/>
      <c r="UXJ455" s="330"/>
      <c r="UXK455" s="330"/>
      <c r="UXL455" s="330"/>
      <c r="UXM455" s="330"/>
      <c r="UXN455" s="330"/>
      <c r="UXO455" s="330"/>
      <c r="UXP455" s="330"/>
      <c r="UXQ455" s="330"/>
      <c r="UXR455" s="330"/>
      <c r="UXS455" s="330"/>
      <c r="UXT455" s="330"/>
      <c r="UXU455" s="330"/>
      <c r="UXV455" s="330"/>
      <c r="UXW455" s="330"/>
      <c r="UXX455" s="330"/>
      <c r="UXY455" s="330"/>
      <c r="UXZ455" s="330"/>
      <c r="UYA455" s="330"/>
      <c r="UYB455" s="330"/>
      <c r="UYC455" s="330"/>
      <c r="UYD455" s="330"/>
      <c r="UYE455" s="330"/>
      <c r="UYF455" s="330"/>
      <c r="UYG455" s="330"/>
      <c r="UYH455" s="330"/>
      <c r="UYI455" s="330"/>
      <c r="UYJ455" s="330"/>
      <c r="UYK455" s="330"/>
      <c r="UYL455" s="330"/>
      <c r="UYM455" s="330"/>
      <c r="UYN455" s="330"/>
      <c r="UYO455" s="330"/>
      <c r="UYP455" s="330"/>
      <c r="UYQ455" s="330"/>
      <c r="UYR455" s="330"/>
      <c r="UYS455" s="330"/>
      <c r="UYT455" s="330"/>
      <c r="UYU455" s="330"/>
      <c r="UYV455" s="330"/>
      <c r="UYW455" s="330"/>
      <c r="UYX455" s="330"/>
      <c r="UYY455" s="330"/>
      <c r="UYZ455" s="330"/>
      <c r="UZA455" s="330"/>
      <c r="UZB455" s="330"/>
      <c r="UZC455" s="330"/>
      <c r="UZD455" s="330"/>
      <c r="UZE455" s="330"/>
      <c r="UZF455" s="330"/>
      <c r="UZG455" s="330"/>
      <c r="UZH455" s="330"/>
      <c r="UZI455" s="330"/>
      <c r="UZJ455" s="330"/>
      <c r="UZK455" s="330"/>
      <c r="UZL455" s="330"/>
      <c r="UZM455" s="330"/>
      <c r="UZN455" s="330"/>
      <c r="UZO455" s="330"/>
      <c r="UZP455" s="330"/>
      <c r="UZQ455" s="330"/>
      <c r="UZR455" s="330"/>
      <c r="UZS455" s="330"/>
      <c r="UZT455" s="330"/>
      <c r="UZU455" s="330"/>
      <c r="UZV455" s="330"/>
      <c r="UZW455" s="330"/>
      <c r="UZX455" s="330"/>
      <c r="UZY455" s="330"/>
      <c r="UZZ455" s="330"/>
      <c r="VAA455" s="330"/>
      <c r="VAB455" s="330"/>
      <c r="VAC455" s="330"/>
      <c r="VAD455" s="330"/>
      <c r="VAE455" s="330"/>
      <c r="VAF455" s="330"/>
      <c r="VAG455" s="330"/>
      <c r="VAH455" s="330"/>
      <c r="VAI455" s="330"/>
      <c r="VAJ455" s="330"/>
      <c r="VAK455" s="330"/>
      <c r="VAL455" s="330"/>
      <c r="VAM455" s="330"/>
      <c r="VAN455" s="330"/>
      <c r="VAO455" s="330"/>
      <c r="VAP455" s="330"/>
      <c r="VAQ455" s="330"/>
      <c r="VAR455" s="330"/>
      <c r="VAS455" s="330"/>
      <c r="VAT455" s="330"/>
      <c r="VAU455" s="330"/>
      <c r="VAV455" s="330"/>
      <c r="VAW455" s="330"/>
      <c r="VAX455" s="330"/>
      <c r="VAY455" s="330"/>
      <c r="VAZ455" s="330"/>
      <c r="VBA455" s="330"/>
      <c r="VBB455" s="330"/>
      <c r="VBC455" s="330"/>
      <c r="VBD455" s="330"/>
      <c r="VBE455" s="330"/>
      <c r="VBF455" s="330"/>
      <c r="VBG455" s="330"/>
      <c r="VBH455" s="330"/>
      <c r="VBI455" s="330"/>
      <c r="VBJ455" s="330"/>
      <c r="VBK455" s="330"/>
      <c r="VBL455" s="330"/>
      <c r="VBM455" s="330"/>
      <c r="VBN455" s="330"/>
      <c r="VBO455" s="330"/>
      <c r="VBP455" s="330"/>
      <c r="VBQ455" s="330"/>
      <c r="VBR455" s="330"/>
      <c r="VBS455" s="330"/>
      <c r="VBT455" s="330"/>
      <c r="VBU455" s="330"/>
      <c r="VBV455" s="330"/>
      <c r="VBW455" s="330"/>
      <c r="VBX455" s="330"/>
      <c r="VBY455" s="330"/>
      <c r="VBZ455" s="330"/>
      <c r="VCA455" s="330"/>
      <c r="VCB455" s="330"/>
      <c r="VCC455" s="330"/>
      <c r="VCD455" s="330"/>
      <c r="VCE455" s="330"/>
      <c r="VCF455" s="330"/>
      <c r="VCG455" s="330"/>
      <c r="VCH455" s="330"/>
      <c r="VCI455" s="330"/>
      <c r="VCJ455" s="330"/>
      <c r="VCK455" s="330"/>
      <c r="VCL455" s="330"/>
      <c r="VCM455" s="330"/>
      <c r="VCN455" s="330"/>
      <c r="VCO455" s="330"/>
      <c r="VCP455" s="330"/>
      <c r="VCQ455" s="330"/>
      <c r="VCR455" s="330"/>
      <c r="VCS455" s="330"/>
      <c r="VCT455" s="330"/>
      <c r="VCU455" s="330"/>
      <c r="VCV455" s="330"/>
      <c r="VCW455" s="330"/>
      <c r="VCX455" s="330"/>
      <c r="VCY455" s="330"/>
      <c r="VCZ455" s="330"/>
      <c r="VDA455" s="330"/>
      <c r="VDB455" s="330"/>
      <c r="VDC455" s="330"/>
      <c r="VDD455" s="330"/>
      <c r="VDE455" s="330"/>
      <c r="VDF455" s="330"/>
      <c r="VDG455" s="330"/>
      <c r="VDH455" s="330"/>
      <c r="VDI455" s="330"/>
      <c r="VDJ455" s="330"/>
      <c r="VDK455" s="330"/>
      <c r="VDL455" s="330"/>
      <c r="VDM455" s="330"/>
      <c r="VDN455" s="330"/>
      <c r="VDO455" s="330"/>
      <c r="VDP455" s="330"/>
      <c r="VDQ455" s="330"/>
      <c r="VDR455" s="330"/>
      <c r="VDS455" s="330"/>
      <c r="VDT455" s="330"/>
      <c r="VDU455" s="330"/>
      <c r="VDV455" s="330"/>
      <c r="VDW455" s="330"/>
      <c r="VDX455" s="330"/>
      <c r="VDY455" s="330"/>
      <c r="VDZ455" s="330"/>
      <c r="VEA455" s="330"/>
      <c r="VEB455" s="330"/>
      <c r="VEC455" s="330"/>
      <c r="VED455" s="330"/>
      <c r="VEE455" s="330"/>
      <c r="VEF455" s="330"/>
      <c r="VEG455" s="330"/>
      <c r="VEH455" s="330"/>
      <c r="VEI455" s="330"/>
      <c r="VEJ455" s="330"/>
      <c r="VEK455" s="330"/>
      <c r="VEL455" s="330"/>
      <c r="VEM455" s="330"/>
      <c r="VEN455" s="330"/>
      <c r="VEO455" s="330"/>
      <c r="VEP455" s="330"/>
      <c r="VEQ455" s="330"/>
      <c r="VER455" s="330"/>
      <c r="VES455" s="330"/>
      <c r="VET455" s="330"/>
      <c r="VEU455" s="330"/>
      <c r="VEV455" s="330"/>
      <c r="VEW455" s="330"/>
      <c r="VEX455" s="330"/>
      <c r="VEY455" s="330"/>
      <c r="VEZ455" s="330"/>
      <c r="VFA455" s="330"/>
      <c r="VFB455" s="330"/>
      <c r="VFC455" s="330"/>
      <c r="VFD455" s="330"/>
      <c r="VFE455" s="330"/>
      <c r="VFF455" s="330"/>
      <c r="VFG455" s="330"/>
      <c r="VFH455" s="330"/>
      <c r="VFI455" s="330"/>
      <c r="VFJ455" s="330"/>
      <c r="VFK455" s="330"/>
      <c r="VFL455" s="330"/>
      <c r="VFM455" s="330"/>
      <c r="VFN455" s="330"/>
      <c r="VFO455" s="330"/>
      <c r="VFP455" s="330"/>
      <c r="VFQ455" s="330"/>
      <c r="VFR455" s="330"/>
      <c r="VFS455" s="330"/>
      <c r="VFT455" s="330"/>
      <c r="VFU455" s="330"/>
      <c r="VFV455" s="330"/>
      <c r="VFW455" s="330"/>
      <c r="VFX455" s="330"/>
      <c r="VFY455" s="330"/>
      <c r="VFZ455" s="330"/>
      <c r="VGA455" s="330"/>
      <c r="VGB455" s="330"/>
      <c r="VGC455" s="330"/>
      <c r="VGD455" s="330"/>
      <c r="VGE455" s="330"/>
      <c r="VGF455" s="330"/>
      <c r="VGG455" s="330"/>
      <c r="VGH455" s="330"/>
      <c r="VGI455" s="330"/>
      <c r="VGJ455" s="330"/>
      <c r="VGK455" s="330"/>
      <c r="VGL455" s="330"/>
      <c r="VGM455" s="330"/>
      <c r="VGN455" s="330"/>
      <c r="VGO455" s="330"/>
      <c r="VGP455" s="330"/>
      <c r="VGQ455" s="330"/>
      <c r="VGR455" s="330"/>
      <c r="VGS455" s="330"/>
      <c r="VGT455" s="330"/>
      <c r="VGU455" s="330"/>
      <c r="VGV455" s="330"/>
      <c r="VGW455" s="330"/>
      <c r="VGX455" s="330"/>
      <c r="VGY455" s="330"/>
      <c r="VGZ455" s="330"/>
      <c r="VHA455" s="330"/>
      <c r="VHB455" s="330"/>
      <c r="VHC455" s="330"/>
      <c r="VHD455" s="330"/>
      <c r="VHE455" s="330"/>
      <c r="VHF455" s="330"/>
      <c r="VHG455" s="330"/>
      <c r="VHH455" s="330"/>
      <c r="VHI455" s="330"/>
      <c r="VHJ455" s="330"/>
      <c r="VHK455" s="330"/>
      <c r="VHL455" s="330"/>
      <c r="VHM455" s="330"/>
      <c r="VHN455" s="330"/>
      <c r="VHO455" s="330"/>
      <c r="VHP455" s="330"/>
      <c r="VHQ455" s="330"/>
      <c r="VHR455" s="330"/>
      <c r="VHS455" s="330"/>
      <c r="VHT455" s="330"/>
      <c r="VHU455" s="330"/>
      <c r="VHV455" s="330"/>
      <c r="VHW455" s="330"/>
      <c r="VHX455" s="330"/>
      <c r="VHY455" s="330"/>
      <c r="VHZ455" s="330"/>
      <c r="VIA455" s="330"/>
      <c r="VIB455" s="330"/>
      <c r="VIC455" s="330"/>
      <c r="VID455" s="330"/>
      <c r="VIE455" s="330"/>
      <c r="VIF455" s="330"/>
      <c r="VIG455" s="330"/>
      <c r="VIH455" s="330"/>
      <c r="VII455" s="330"/>
      <c r="VIJ455" s="330"/>
      <c r="VIK455" s="330"/>
      <c r="VIL455" s="330"/>
      <c r="VIM455" s="330"/>
      <c r="VIN455" s="330"/>
      <c r="VIO455" s="330"/>
      <c r="VIP455" s="330"/>
      <c r="VIQ455" s="330"/>
      <c r="VIR455" s="330"/>
      <c r="VIS455" s="330"/>
      <c r="VIT455" s="330"/>
      <c r="VIU455" s="330"/>
      <c r="VIV455" s="330"/>
      <c r="VIW455" s="330"/>
      <c r="VIX455" s="330"/>
      <c r="VIY455" s="330"/>
      <c r="VIZ455" s="330"/>
      <c r="VJA455" s="330"/>
      <c r="VJB455" s="330"/>
      <c r="VJC455" s="330"/>
      <c r="VJD455" s="330"/>
      <c r="VJE455" s="330"/>
      <c r="VJF455" s="330"/>
      <c r="VJG455" s="330"/>
      <c r="VJH455" s="330"/>
      <c r="VJI455" s="330"/>
      <c r="VJJ455" s="330"/>
      <c r="VJK455" s="330"/>
      <c r="VJL455" s="330"/>
      <c r="VJM455" s="330"/>
      <c r="VJN455" s="330"/>
      <c r="VJO455" s="330"/>
      <c r="VJP455" s="330"/>
      <c r="VJQ455" s="330"/>
      <c r="VJR455" s="330"/>
      <c r="VJS455" s="330"/>
      <c r="VJT455" s="330"/>
      <c r="VJU455" s="330"/>
      <c r="VJV455" s="330"/>
      <c r="VJW455" s="330"/>
      <c r="VJX455" s="330"/>
      <c r="VJY455" s="330"/>
      <c r="VJZ455" s="330"/>
      <c r="VKA455" s="330"/>
      <c r="VKB455" s="330"/>
      <c r="VKC455" s="330"/>
      <c r="VKD455" s="330"/>
      <c r="VKE455" s="330"/>
      <c r="VKF455" s="330"/>
      <c r="VKG455" s="330"/>
      <c r="VKH455" s="330"/>
      <c r="VKI455" s="330"/>
      <c r="VKJ455" s="330"/>
      <c r="VKK455" s="330"/>
      <c r="VKL455" s="330"/>
      <c r="VKM455" s="330"/>
      <c r="VKN455" s="330"/>
      <c r="VKO455" s="330"/>
      <c r="VKP455" s="330"/>
      <c r="VKQ455" s="330"/>
      <c r="VKR455" s="330"/>
      <c r="VKS455" s="330"/>
      <c r="VKT455" s="330"/>
      <c r="VKU455" s="330"/>
      <c r="VKV455" s="330"/>
      <c r="VKW455" s="330"/>
      <c r="VKX455" s="330"/>
      <c r="VKY455" s="330"/>
      <c r="VKZ455" s="330"/>
      <c r="VLA455" s="330"/>
      <c r="VLB455" s="330"/>
      <c r="VLC455" s="330"/>
      <c r="VLD455" s="330"/>
      <c r="VLE455" s="330"/>
      <c r="VLF455" s="330"/>
      <c r="VLG455" s="330"/>
      <c r="VLH455" s="330"/>
      <c r="VLI455" s="330"/>
      <c r="VLJ455" s="330"/>
      <c r="VLK455" s="330"/>
      <c r="VLL455" s="330"/>
      <c r="VLM455" s="330"/>
      <c r="VLN455" s="330"/>
      <c r="VLO455" s="330"/>
      <c r="VLP455" s="330"/>
      <c r="VLQ455" s="330"/>
      <c r="VLR455" s="330"/>
      <c r="VLS455" s="330"/>
      <c r="VLT455" s="330"/>
      <c r="VLU455" s="330"/>
      <c r="VLV455" s="330"/>
      <c r="VLW455" s="330"/>
      <c r="VLX455" s="330"/>
      <c r="VLY455" s="330"/>
      <c r="VLZ455" s="330"/>
      <c r="VMA455" s="330"/>
      <c r="VMB455" s="330"/>
      <c r="VMC455" s="330"/>
      <c r="VMD455" s="330"/>
      <c r="VME455" s="330"/>
      <c r="VMF455" s="330"/>
      <c r="VMG455" s="330"/>
      <c r="VMH455" s="330"/>
      <c r="VMI455" s="330"/>
      <c r="VMJ455" s="330"/>
      <c r="VMK455" s="330"/>
      <c r="VML455" s="330"/>
      <c r="VMM455" s="330"/>
      <c r="VMN455" s="330"/>
      <c r="VMO455" s="330"/>
      <c r="VMP455" s="330"/>
      <c r="VMQ455" s="330"/>
      <c r="VMR455" s="330"/>
      <c r="VMS455" s="330"/>
      <c r="VMT455" s="330"/>
      <c r="VMU455" s="330"/>
      <c r="VMV455" s="330"/>
      <c r="VMW455" s="330"/>
      <c r="VMX455" s="330"/>
      <c r="VMY455" s="330"/>
      <c r="VMZ455" s="330"/>
      <c r="VNA455" s="330"/>
      <c r="VNB455" s="330"/>
      <c r="VNC455" s="330"/>
      <c r="VND455" s="330"/>
      <c r="VNE455" s="330"/>
      <c r="VNF455" s="330"/>
      <c r="VNG455" s="330"/>
      <c r="VNH455" s="330"/>
      <c r="VNI455" s="330"/>
      <c r="VNJ455" s="330"/>
      <c r="VNK455" s="330"/>
      <c r="VNL455" s="330"/>
      <c r="VNM455" s="330"/>
      <c r="VNN455" s="330"/>
      <c r="VNO455" s="330"/>
      <c r="VNP455" s="330"/>
      <c r="VNQ455" s="330"/>
      <c r="VNR455" s="330"/>
      <c r="VNS455" s="330"/>
      <c r="VNT455" s="330"/>
      <c r="VNU455" s="330"/>
      <c r="VNV455" s="330"/>
      <c r="VNW455" s="330"/>
      <c r="VNX455" s="330"/>
      <c r="VNY455" s="330"/>
      <c r="VNZ455" s="330"/>
      <c r="VOA455" s="330"/>
      <c r="VOB455" s="330"/>
      <c r="VOC455" s="330"/>
      <c r="VOD455" s="330"/>
      <c r="VOE455" s="330"/>
      <c r="VOF455" s="330"/>
      <c r="VOG455" s="330"/>
      <c r="VOH455" s="330"/>
      <c r="VOI455" s="330"/>
      <c r="VOJ455" s="330"/>
      <c r="VOK455" s="330"/>
      <c r="VOL455" s="330"/>
      <c r="VOM455" s="330"/>
      <c r="VON455" s="330"/>
      <c r="VOO455" s="330"/>
      <c r="VOP455" s="330"/>
      <c r="VOQ455" s="330"/>
      <c r="VOR455" s="330"/>
      <c r="VOS455" s="330"/>
      <c r="VOT455" s="330"/>
      <c r="VOU455" s="330"/>
      <c r="VOV455" s="330"/>
      <c r="VOW455" s="330"/>
      <c r="VOX455" s="330"/>
      <c r="VOY455" s="330"/>
      <c r="VOZ455" s="330"/>
      <c r="VPA455" s="330"/>
      <c r="VPB455" s="330"/>
      <c r="VPC455" s="330"/>
      <c r="VPD455" s="330"/>
      <c r="VPE455" s="330"/>
      <c r="VPF455" s="330"/>
      <c r="VPG455" s="330"/>
      <c r="VPH455" s="330"/>
      <c r="VPI455" s="330"/>
      <c r="VPJ455" s="330"/>
      <c r="VPK455" s="330"/>
      <c r="VPL455" s="330"/>
      <c r="VPM455" s="330"/>
      <c r="VPN455" s="330"/>
      <c r="VPO455" s="330"/>
      <c r="VPP455" s="330"/>
      <c r="VPQ455" s="330"/>
      <c r="VPR455" s="330"/>
      <c r="VPS455" s="330"/>
      <c r="VPT455" s="330"/>
      <c r="VPU455" s="330"/>
      <c r="VPV455" s="330"/>
      <c r="VPW455" s="330"/>
      <c r="VPX455" s="330"/>
      <c r="VPY455" s="330"/>
      <c r="VPZ455" s="330"/>
      <c r="VQA455" s="330"/>
      <c r="VQB455" s="330"/>
      <c r="VQC455" s="330"/>
      <c r="VQD455" s="330"/>
      <c r="VQE455" s="330"/>
      <c r="VQF455" s="330"/>
      <c r="VQG455" s="330"/>
      <c r="VQH455" s="330"/>
      <c r="VQI455" s="330"/>
      <c r="VQJ455" s="330"/>
      <c r="VQK455" s="330"/>
      <c r="VQL455" s="330"/>
      <c r="VQM455" s="330"/>
      <c r="VQN455" s="330"/>
      <c r="VQO455" s="330"/>
      <c r="VQP455" s="330"/>
      <c r="VQQ455" s="330"/>
      <c r="VQR455" s="330"/>
      <c r="VQS455" s="330"/>
      <c r="VQT455" s="330"/>
      <c r="VQU455" s="330"/>
      <c r="VQV455" s="330"/>
      <c r="VQW455" s="330"/>
      <c r="VQX455" s="330"/>
      <c r="VQY455" s="330"/>
      <c r="VQZ455" s="330"/>
      <c r="VRA455" s="330"/>
      <c r="VRB455" s="330"/>
      <c r="VRC455" s="330"/>
      <c r="VRD455" s="330"/>
      <c r="VRE455" s="330"/>
      <c r="VRF455" s="330"/>
      <c r="VRG455" s="330"/>
      <c r="VRH455" s="330"/>
      <c r="VRI455" s="330"/>
      <c r="VRJ455" s="330"/>
      <c r="VRK455" s="330"/>
      <c r="VRL455" s="330"/>
      <c r="VRM455" s="330"/>
      <c r="VRN455" s="330"/>
      <c r="VRO455" s="330"/>
      <c r="VRP455" s="330"/>
      <c r="VRQ455" s="330"/>
      <c r="VRR455" s="330"/>
      <c r="VRS455" s="330"/>
      <c r="VRT455" s="330"/>
      <c r="VRU455" s="330"/>
      <c r="VRV455" s="330"/>
      <c r="VRW455" s="330"/>
      <c r="VRX455" s="330"/>
      <c r="VRY455" s="330"/>
      <c r="VRZ455" s="330"/>
      <c r="VSA455" s="330"/>
      <c r="VSB455" s="330"/>
      <c r="VSC455" s="330"/>
      <c r="VSD455" s="330"/>
      <c r="VSE455" s="330"/>
      <c r="VSF455" s="330"/>
      <c r="VSG455" s="330"/>
      <c r="VSH455" s="330"/>
      <c r="VSI455" s="330"/>
      <c r="VSJ455" s="330"/>
      <c r="VSK455" s="330"/>
      <c r="VSL455" s="330"/>
      <c r="VSM455" s="330"/>
      <c r="VSN455" s="330"/>
      <c r="VSO455" s="330"/>
      <c r="VSP455" s="330"/>
      <c r="VSQ455" s="330"/>
      <c r="VSR455" s="330"/>
      <c r="VSS455" s="330"/>
      <c r="VST455" s="330"/>
      <c r="VSU455" s="330"/>
      <c r="VSV455" s="330"/>
      <c r="VSW455" s="330"/>
      <c r="VSX455" s="330"/>
      <c r="VSY455" s="330"/>
      <c r="VSZ455" s="330"/>
      <c r="VTA455" s="330"/>
      <c r="VTB455" s="330"/>
      <c r="VTC455" s="330"/>
      <c r="VTD455" s="330"/>
      <c r="VTE455" s="330"/>
      <c r="VTF455" s="330"/>
      <c r="VTG455" s="330"/>
      <c r="VTH455" s="330"/>
      <c r="VTI455" s="330"/>
      <c r="VTJ455" s="330"/>
      <c r="VTK455" s="330"/>
      <c r="VTL455" s="330"/>
      <c r="VTM455" s="330"/>
      <c r="VTN455" s="330"/>
      <c r="VTO455" s="330"/>
      <c r="VTP455" s="330"/>
      <c r="VTQ455" s="330"/>
      <c r="VTR455" s="330"/>
      <c r="VTS455" s="330"/>
      <c r="VTT455" s="330"/>
      <c r="VTU455" s="330"/>
      <c r="VTV455" s="330"/>
      <c r="VTW455" s="330"/>
      <c r="VTX455" s="330"/>
      <c r="VTY455" s="330"/>
      <c r="VTZ455" s="330"/>
      <c r="VUA455" s="330"/>
      <c r="VUB455" s="330"/>
      <c r="VUC455" s="330"/>
      <c r="VUD455" s="330"/>
      <c r="VUE455" s="330"/>
      <c r="VUF455" s="330"/>
      <c r="VUG455" s="330"/>
      <c r="VUH455" s="330"/>
      <c r="VUI455" s="330"/>
      <c r="VUJ455" s="330"/>
      <c r="VUK455" s="330"/>
      <c r="VUL455" s="330"/>
      <c r="VUM455" s="330"/>
      <c r="VUN455" s="330"/>
      <c r="VUO455" s="330"/>
      <c r="VUP455" s="330"/>
      <c r="VUQ455" s="330"/>
      <c r="VUR455" s="330"/>
      <c r="VUS455" s="330"/>
      <c r="VUT455" s="330"/>
      <c r="VUU455" s="330"/>
      <c r="VUV455" s="330"/>
      <c r="VUW455" s="330"/>
      <c r="VUX455" s="330"/>
      <c r="VUY455" s="330"/>
      <c r="VUZ455" s="330"/>
      <c r="VVA455" s="330"/>
      <c r="VVB455" s="330"/>
      <c r="VVC455" s="330"/>
      <c r="VVD455" s="330"/>
      <c r="VVE455" s="330"/>
      <c r="VVF455" s="330"/>
      <c r="VVG455" s="330"/>
      <c r="VVH455" s="330"/>
      <c r="VVI455" s="330"/>
      <c r="VVJ455" s="330"/>
      <c r="VVK455" s="330"/>
      <c r="VVL455" s="330"/>
      <c r="VVM455" s="330"/>
      <c r="VVN455" s="330"/>
      <c r="VVO455" s="330"/>
      <c r="VVP455" s="330"/>
      <c r="VVQ455" s="330"/>
      <c r="VVR455" s="330"/>
      <c r="VVS455" s="330"/>
      <c r="VVT455" s="330"/>
      <c r="VVU455" s="330"/>
      <c r="VVV455" s="330"/>
      <c r="VVW455" s="330"/>
      <c r="VVX455" s="330"/>
      <c r="VVY455" s="330"/>
      <c r="VVZ455" s="330"/>
      <c r="VWA455" s="330"/>
      <c r="VWB455" s="330"/>
      <c r="VWC455" s="330"/>
      <c r="VWD455" s="330"/>
      <c r="VWE455" s="330"/>
      <c r="VWF455" s="330"/>
      <c r="VWG455" s="330"/>
      <c r="VWH455" s="330"/>
      <c r="VWI455" s="330"/>
      <c r="VWJ455" s="330"/>
      <c r="VWK455" s="330"/>
      <c r="VWL455" s="330"/>
      <c r="VWM455" s="330"/>
      <c r="VWN455" s="330"/>
      <c r="VWO455" s="330"/>
      <c r="VWP455" s="330"/>
      <c r="VWQ455" s="330"/>
      <c r="VWR455" s="330"/>
      <c r="VWS455" s="330"/>
      <c r="VWT455" s="330"/>
      <c r="VWU455" s="330"/>
      <c r="VWV455" s="330"/>
      <c r="VWW455" s="330"/>
      <c r="VWX455" s="330"/>
      <c r="VWY455" s="330"/>
      <c r="VWZ455" s="330"/>
      <c r="VXA455" s="330"/>
      <c r="VXB455" s="330"/>
      <c r="VXC455" s="330"/>
      <c r="VXD455" s="330"/>
      <c r="VXE455" s="330"/>
      <c r="VXF455" s="330"/>
      <c r="VXG455" s="330"/>
      <c r="VXH455" s="330"/>
      <c r="VXI455" s="330"/>
      <c r="VXJ455" s="330"/>
      <c r="VXK455" s="330"/>
      <c r="VXL455" s="330"/>
      <c r="VXM455" s="330"/>
      <c r="VXN455" s="330"/>
      <c r="VXO455" s="330"/>
      <c r="VXP455" s="330"/>
      <c r="VXQ455" s="330"/>
      <c r="VXR455" s="330"/>
      <c r="VXS455" s="330"/>
      <c r="VXT455" s="330"/>
      <c r="VXU455" s="330"/>
      <c r="VXV455" s="330"/>
      <c r="VXW455" s="330"/>
      <c r="VXX455" s="330"/>
      <c r="VXY455" s="330"/>
      <c r="VXZ455" s="330"/>
      <c r="VYA455" s="330"/>
      <c r="VYB455" s="330"/>
      <c r="VYC455" s="330"/>
      <c r="VYD455" s="330"/>
      <c r="VYE455" s="330"/>
      <c r="VYF455" s="330"/>
      <c r="VYG455" s="330"/>
      <c r="VYH455" s="330"/>
      <c r="VYI455" s="330"/>
      <c r="VYJ455" s="330"/>
      <c r="VYK455" s="330"/>
      <c r="VYL455" s="330"/>
      <c r="VYM455" s="330"/>
      <c r="VYN455" s="330"/>
      <c r="VYO455" s="330"/>
      <c r="VYP455" s="330"/>
      <c r="VYQ455" s="330"/>
      <c r="VYR455" s="330"/>
      <c r="VYS455" s="330"/>
      <c r="VYT455" s="330"/>
      <c r="VYU455" s="330"/>
      <c r="VYV455" s="330"/>
      <c r="VYW455" s="330"/>
      <c r="VYX455" s="330"/>
      <c r="VYY455" s="330"/>
      <c r="VYZ455" s="330"/>
      <c r="VZA455" s="330"/>
      <c r="VZB455" s="330"/>
      <c r="VZC455" s="330"/>
      <c r="VZD455" s="330"/>
      <c r="VZE455" s="330"/>
      <c r="VZF455" s="330"/>
      <c r="VZG455" s="330"/>
      <c r="VZH455" s="330"/>
      <c r="VZI455" s="330"/>
      <c r="VZJ455" s="330"/>
      <c r="VZK455" s="330"/>
      <c r="VZL455" s="330"/>
      <c r="VZM455" s="330"/>
      <c r="VZN455" s="330"/>
      <c r="VZO455" s="330"/>
      <c r="VZP455" s="330"/>
      <c r="VZQ455" s="330"/>
      <c r="VZR455" s="330"/>
      <c r="VZS455" s="330"/>
      <c r="VZT455" s="330"/>
      <c r="VZU455" s="330"/>
      <c r="VZV455" s="330"/>
      <c r="VZW455" s="330"/>
      <c r="VZX455" s="330"/>
      <c r="VZY455" s="330"/>
      <c r="VZZ455" s="330"/>
      <c r="WAA455" s="330"/>
      <c r="WAB455" s="330"/>
      <c r="WAC455" s="330"/>
      <c r="WAD455" s="330"/>
      <c r="WAE455" s="330"/>
      <c r="WAF455" s="330"/>
      <c r="WAG455" s="330"/>
      <c r="WAH455" s="330"/>
      <c r="WAI455" s="330"/>
      <c r="WAJ455" s="330"/>
      <c r="WAK455" s="330"/>
      <c r="WAL455" s="330"/>
      <c r="WAM455" s="330"/>
      <c r="WAN455" s="330"/>
      <c r="WAO455" s="330"/>
      <c r="WAP455" s="330"/>
      <c r="WAQ455" s="330"/>
      <c r="WAR455" s="330"/>
      <c r="WAS455" s="330"/>
      <c r="WAT455" s="330"/>
      <c r="WAU455" s="330"/>
      <c r="WAV455" s="330"/>
      <c r="WAW455" s="330"/>
      <c r="WAX455" s="330"/>
      <c r="WAY455" s="330"/>
      <c r="WAZ455" s="330"/>
      <c r="WBA455" s="330"/>
      <c r="WBB455" s="330"/>
      <c r="WBC455" s="330"/>
      <c r="WBD455" s="330"/>
      <c r="WBE455" s="330"/>
      <c r="WBF455" s="330"/>
      <c r="WBG455" s="330"/>
      <c r="WBH455" s="330"/>
      <c r="WBI455" s="330"/>
      <c r="WBJ455" s="330"/>
      <c r="WBK455" s="330"/>
      <c r="WBL455" s="330"/>
      <c r="WBM455" s="330"/>
      <c r="WBN455" s="330"/>
      <c r="WBO455" s="330"/>
      <c r="WBP455" s="330"/>
      <c r="WBQ455" s="330"/>
      <c r="WBR455" s="330"/>
      <c r="WBS455" s="330"/>
      <c r="WBT455" s="330"/>
      <c r="WBU455" s="330"/>
      <c r="WBV455" s="330"/>
      <c r="WBW455" s="330"/>
      <c r="WBX455" s="330"/>
      <c r="WBY455" s="330"/>
      <c r="WBZ455" s="330"/>
      <c r="WCA455" s="330"/>
      <c r="WCB455" s="330"/>
      <c r="WCC455" s="330"/>
      <c r="WCD455" s="330"/>
      <c r="WCE455" s="330"/>
      <c r="WCF455" s="330"/>
      <c r="WCG455" s="330"/>
      <c r="WCH455" s="330"/>
      <c r="WCI455" s="330"/>
      <c r="WCJ455" s="330"/>
      <c r="WCK455" s="330"/>
      <c r="WCL455" s="330"/>
      <c r="WCM455" s="330"/>
      <c r="WCN455" s="330"/>
      <c r="WCO455" s="330"/>
      <c r="WCP455" s="330"/>
      <c r="WCQ455" s="330"/>
      <c r="WCR455" s="330"/>
      <c r="WCS455" s="330"/>
      <c r="WCT455" s="330"/>
      <c r="WCU455" s="330"/>
      <c r="WCV455" s="330"/>
      <c r="WCW455" s="330"/>
      <c r="WCX455" s="330"/>
      <c r="WCY455" s="330"/>
      <c r="WCZ455" s="330"/>
      <c r="WDA455" s="330"/>
      <c r="WDB455" s="330"/>
      <c r="WDC455" s="330"/>
      <c r="WDD455" s="330"/>
      <c r="WDE455" s="330"/>
      <c r="WDF455" s="330"/>
      <c r="WDG455" s="330"/>
      <c r="WDH455" s="330"/>
      <c r="WDI455" s="330"/>
      <c r="WDJ455" s="330"/>
      <c r="WDK455" s="330"/>
      <c r="WDL455" s="330"/>
      <c r="WDM455" s="330"/>
      <c r="WDN455" s="330"/>
      <c r="WDO455" s="330"/>
      <c r="WDP455" s="330"/>
      <c r="WDQ455" s="330"/>
      <c r="WDR455" s="330"/>
      <c r="WDS455" s="330"/>
      <c r="WDT455" s="330"/>
      <c r="WDU455" s="330"/>
      <c r="WDV455" s="330"/>
      <c r="WDW455" s="330"/>
      <c r="WDX455" s="330"/>
      <c r="WDY455" s="330"/>
      <c r="WDZ455" s="330"/>
      <c r="WEA455" s="330"/>
      <c r="WEB455" s="330"/>
      <c r="WEC455" s="330"/>
      <c r="WED455" s="330"/>
      <c r="WEE455" s="330"/>
      <c r="WEF455" s="330"/>
      <c r="WEG455" s="330"/>
      <c r="WEH455" s="330"/>
      <c r="WEI455" s="330"/>
      <c r="WEJ455" s="330"/>
      <c r="WEK455" s="330"/>
      <c r="WEL455" s="330"/>
      <c r="WEM455" s="330"/>
      <c r="WEN455" s="330"/>
      <c r="WEO455" s="330"/>
      <c r="WEP455" s="330"/>
      <c r="WEQ455" s="330"/>
      <c r="WER455" s="330"/>
      <c r="WES455" s="330"/>
      <c r="WET455" s="330"/>
      <c r="WEU455" s="330"/>
      <c r="WEV455" s="330"/>
      <c r="WEW455" s="330"/>
      <c r="WEX455" s="330"/>
      <c r="WEY455" s="330"/>
      <c r="WEZ455" s="330"/>
      <c r="WFA455" s="330"/>
      <c r="WFB455" s="330"/>
      <c r="WFC455" s="330"/>
      <c r="WFD455" s="330"/>
      <c r="WFE455" s="330"/>
      <c r="WFF455" s="330"/>
      <c r="WFG455" s="330"/>
      <c r="WFH455" s="330"/>
      <c r="WFI455" s="330"/>
      <c r="WFJ455" s="330"/>
      <c r="WFK455" s="330"/>
      <c r="WFL455" s="330"/>
      <c r="WFM455" s="330"/>
      <c r="WFN455" s="330"/>
      <c r="WFO455" s="330"/>
      <c r="WFP455" s="330"/>
      <c r="WFQ455" s="330"/>
      <c r="WFR455" s="330"/>
      <c r="WFS455" s="330"/>
      <c r="WFT455" s="330"/>
      <c r="WFU455" s="330"/>
      <c r="WFV455" s="330"/>
      <c r="WFW455" s="330"/>
      <c r="WFX455" s="330"/>
      <c r="WFY455" s="330"/>
      <c r="WFZ455" s="330"/>
      <c r="WGA455" s="330"/>
      <c r="WGB455" s="330"/>
      <c r="WGC455" s="330"/>
      <c r="WGD455" s="330"/>
      <c r="WGE455" s="330"/>
      <c r="WGF455" s="330"/>
      <c r="WGG455" s="330"/>
      <c r="WGH455" s="330"/>
      <c r="WGI455" s="330"/>
      <c r="WGJ455" s="330"/>
      <c r="WGK455" s="330"/>
      <c r="WGL455" s="330"/>
      <c r="WGM455" s="330"/>
      <c r="WGN455" s="330"/>
      <c r="WGO455" s="330"/>
      <c r="WGP455" s="330"/>
      <c r="WGQ455" s="330"/>
      <c r="WGR455" s="330"/>
      <c r="WGS455" s="330"/>
      <c r="WGT455" s="330"/>
      <c r="WGU455" s="330"/>
      <c r="WGV455" s="330"/>
      <c r="WGW455" s="330"/>
      <c r="WGX455" s="330"/>
      <c r="WGY455" s="330"/>
      <c r="WGZ455" s="330"/>
      <c r="WHA455" s="330"/>
      <c r="WHB455" s="330"/>
      <c r="WHC455" s="330"/>
      <c r="WHD455" s="330"/>
      <c r="WHE455" s="330"/>
      <c r="WHF455" s="330"/>
      <c r="WHG455" s="330"/>
      <c r="WHH455" s="330"/>
      <c r="WHI455" s="330"/>
      <c r="WHJ455" s="330"/>
      <c r="WHK455" s="330"/>
      <c r="WHL455" s="330"/>
      <c r="WHM455" s="330"/>
      <c r="WHN455" s="330"/>
      <c r="WHO455" s="330"/>
      <c r="WHP455" s="330"/>
      <c r="WHQ455" s="330"/>
      <c r="WHR455" s="330"/>
      <c r="WHS455" s="330"/>
      <c r="WHT455" s="330"/>
      <c r="WHU455" s="330"/>
      <c r="WHV455" s="330"/>
      <c r="WHW455" s="330"/>
      <c r="WHX455" s="330"/>
      <c r="WHY455" s="330"/>
      <c r="WHZ455" s="330"/>
      <c r="WIA455" s="330"/>
      <c r="WIB455" s="330"/>
      <c r="WIC455" s="330"/>
      <c r="WID455" s="330"/>
      <c r="WIE455" s="330"/>
      <c r="WIF455" s="330"/>
      <c r="WIG455" s="330"/>
      <c r="WIH455" s="330"/>
      <c r="WII455" s="330"/>
      <c r="WIJ455" s="330"/>
      <c r="WIK455" s="330"/>
      <c r="WIL455" s="330"/>
      <c r="WIM455" s="330"/>
      <c r="WIN455" s="330"/>
      <c r="WIO455" s="330"/>
      <c r="WIP455" s="330"/>
      <c r="WIQ455" s="330"/>
      <c r="WIR455" s="330"/>
      <c r="WIS455" s="330"/>
      <c r="WIT455" s="330"/>
      <c r="WIU455" s="330"/>
      <c r="WIV455" s="330"/>
      <c r="WIW455" s="330"/>
      <c r="WIX455" s="330"/>
      <c r="WIY455" s="330"/>
      <c r="WIZ455" s="330"/>
      <c r="WJA455" s="330"/>
      <c r="WJB455" s="330"/>
      <c r="WJC455" s="330"/>
      <c r="WJD455" s="330"/>
      <c r="WJE455" s="330"/>
      <c r="WJF455" s="330"/>
      <c r="WJG455" s="330"/>
      <c r="WJH455" s="330"/>
      <c r="WJI455" s="330"/>
      <c r="WJJ455" s="330"/>
      <c r="WJK455" s="330"/>
      <c r="WJL455" s="330"/>
      <c r="WJM455" s="330"/>
      <c r="WJN455" s="330"/>
      <c r="WJO455" s="330"/>
      <c r="WJP455" s="330"/>
      <c r="WJQ455" s="330"/>
      <c r="WJR455" s="330"/>
      <c r="WJS455" s="330"/>
      <c r="WJT455" s="330"/>
      <c r="WJU455" s="330"/>
      <c r="WJV455" s="330"/>
      <c r="WJW455" s="330"/>
      <c r="WJX455" s="330"/>
      <c r="WJY455" s="330"/>
      <c r="WJZ455" s="330"/>
      <c r="WKA455" s="330"/>
      <c r="WKB455" s="330"/>
      <c r="WKC455" s="330"/>
      <c r="WKD455" s="330"/>
      <c r="WKE455" s="330"/>
      <c r="WKF455" s="330"/>
      <c r="WKG455" s="330"/>
      <c r="WKH455" s="330"/>
      <c r="WKI455" s="330"/>
      <c r="WKJ455" s="330"/>
      <c r="WKK455" s="330"/>
      <c r="WKL455" s="330"/>
      <c r="WKM455" s="330"/>
      <c r="WKN455" s="330"/>
      <c r="WKO455" s="330"/>
      <c r="WKP455" s="330"/>
      <c r="WKQ455" s="330"/>
      <c r="WKR455" s="330"/>
      <c r="WKS455" s="330"/>
      <c r="WKT455" s="330"/>
      <c r="WKU455" s="330"/>
      <c r="WKV455" s="330"/>
      <c r="WKW455" s="330"/>
      <c r="WKX455" s="330"/>
      <c r="WKY455" s="330"/>
      <c r="WKZ455" s="330"/>
      <c r="WLA455" s="330"/>
      <c r="WLB455" s="330"/>
      <c r="WLC455" s="330"/>
      <c r="WLD455" s="330"/>
      <c r="WLE455" s="330"/>
      <c r="WLF455" s="330"/>
      <c r="WLG455" s="330"/>
      <c r="WLH455" s="330"/>
      <c r="WLI455" s="330"/>
      <c r="WLJ455" s="330"/>
      <c r="WLK455" s="330"/>
      <c r="WLL455" s="330"/>
      <c r="WLM455" s="330"/>
      <c r="WLN455" s="330"/>
      <c r="WLO455" s="330"/>
      <c r="WLP455" s="330"/>
      <c r="WLQ455" s="330"/>
      <c r="WLR455" s="330"/>
      <c r="WLS455" s="330"/>
      <c r="WLT455" s="330"/>
      <c r="WLU455" s="330"/>
      <c r="WLV455" s="330"/>
      <c r="WLW455" s="330"/>
      <c r="WLX455" s="330"/>
      <c r="WLY455" s="330"/>
      <c r="WLZ455" s="330"/>
      <c r="WMA455" s="330"/>
      <c r="WMB455" s="330"/>
      <c r="WMC455" s="330"/>
      <c r="WMD455" s="330"/>
      <c r="WME455" s="330"/>
      <c r="WMF455" s="330"/>
      <c r="WMG455" s="330"/>
      <c r="WMH455" s="330"/>
      <c r="WMI455" s="330"/>
      <c r="WMJ455" s="330"/>
      <c r="WMK455" s="330"/>
      <c r="WML455" s="330"/>
      <c r="WMM455" s="330"/>
      <c r="WMN455" s="330"/>
      <c r="WMO455" s="330"/>
      <c r="WMP455" s="330"/>
      <c r="WMQ455" s="330"/>
      <c r="WMR455" s="330"/>
      <c r="WMS455" s="330"/>
      <c r="WMT455" s="330"/>
      <c r="WMU455" s="330"/>
      <c r="WMV455" s="330"/>
      <c r="WMW455" s="330"/>
      <c r="WMX455" s="330"/>
      <c r="WMY455" s="330"/>
      <c r="WMZ455" s="330"/>
      <c r="WNA455" s="330"/>
      <c r="WNB455" s="330"/>
      <c r="WNC455" s="330"/>
      <c r="WND455" s="330"/>
      <c r="WNE455" s="330"/>
      <c r="WNF455" s="330"/>
      <c r="WNG455" s="330"/>
      <c r="WNH455" s="330"/>
      <c r="WNI455" s="330"/>
      <c r="WNJ455" s="330"/>
      <c r="WNK455" s="330"/>
      <c r="WNL455" s="330"/>
      <c r="WNM455" s="330"/>
      <c r="WNN455" s="330"/>
      <c r="WNO455" s="330"/>
      <c r="WNP455" s="330"/>
      <c r="WNQ455" s="330"/>
      <c r="WNR455" s="330"/>
      <c r="WNS455" s="330"/>
      <c r="WNT455" s="330"/>
      <c r="WNU455" s="330"/>
      <c r="WNV455" s="330"/>
      <c r="WNW455" s="330"/>
      <c r="WNX455" s="330"/>
      <c r="WNY455" s="330"/>
      <c r="WNZ455" s="330"/>
      <c r="WOA455" s="330"/>
      <c r="WOB455" s="330"/>
      <c r="WOC455" s="330"/>
      <c r="WOD455" s="330"/>
      <c r="WOE455" s="330"/>
      <c r="WOF455" s="330"/>
      <c r="WOG455" s="330"/>
      <c r="WOH455" s="330"/>
      <c r="WOI455" s="330"/>
      <c r="WOJ455" s="330"/>
      <c r="WOK455" s="330"/>
      <c r="WOL455" s="330"/>
      <c r="WOM455" s="330"/>
      <c r="WON455" s="330"/>
      <c r="WOO455" s="330"/>
      <c r="WOP455" s="330"/>
      <c r="WOQ455" s="330"/>
      <c r="WOR455" s="330"/>
      <c r="WOS455" s="330"/>
      <c r="WOT455" s="330"/>
      <c r="WOU455" s="330"/>
      <c r="WOV455" s="330"/>
      <c r="WOW455" s="330"/>
      <c r="WOX455" s="330"/>
      <c r="WOY455" s="330"/>
      <c r="WOZ455" s="330"/>
      <c r="WPA455" s="330"/>
      <c r="WPB455" s="330"/>
      <c r="WPC455" s="330"/>
      <c r="WPD455" s="330"/>
      <c r="WPE455" s="330"/>
      <c r="WPF455" s="330"/>
      <c r="WPG455" s="330"/>
      <c r="WPH455" s="330"/>
      <c r="WPI455" s="330"/>
      <c r="WPJ455" s="330"/>
      <c r="WPK455" s="330"/>
      <c r="WPL455" s="330"/>
      <c r="WPM455" s="330"/>
      <c r="WPN455" s="330"/>
      <c r="WPO455" s="330"/>
      <c r="WPP455" s="330"/>
      <c r="WPQ455" s="330"/>
      <c r="WPR455" s="330"/>
      <c r="WPS455" s="330"/>
      <c r="WPT455" s="330"/>
      <c r="WPU455" s="330"/>
      <c r="WPV455" s="330"/>
      <c r="WPW455" s="330"/>
      <c r="WPX455" s="330"/>
      <c r="WPY455" s="330"/>
      <c r="WPZ455" s="330"/>
      <c r="WQA455" s="330"/>
      <c r="WQB455" s="330"/>
      <c r="WQC455" s="330"/>
      <c r="WQD455" s="330"/>
      <c r="WQE455" s="330"/>
      <c r="WQF455" s="330"/>
      <c r="WQG455" s="330"/>
      <c r="WQH455" s="330"/>
      <c r="WQI455" s="330"/>
      <c r="WQJ455" s="330"/>
      <c r="WQK455" s="330"/>
      <c r="WQL455" s="330"/>
      <c r="WQM455" s="330"/>
      <c r="WQN455" s="330"/>
      <c r="WQO455" s="330"/>
      <c r="WQP455" s="330"/>
      <c r="WQQ455" s="330"/>
      <c r="WQR455" s="330"/>
      <c r="WQS455" s="330"/>
      <c r="WQT455" s="330"/>
      <c r="WQU455" s="330"/>
      <c r="WQV455" s="330"/>
      <c r="WQW455" s="330"/>
      <c r="WQX455" s="330"/>
      <c r="WQY455" s="330"/>
      <c r="WQZ455" s="330"/>
      <c r="WRA455" s="330"/>
      <c r="WRB455" s="330"/>
      <c r="WRC455" s="330"/>
      <c r="WRD455" s="330"/>
      <c r="WRE455" s="330"/>
      <c r="WRF455" s="330"/>
      <c r="WRG455" s="330"/>
      <c r="WRH455" s="330"/>
      <c r="WRI455" s="330"/>
      <c r="WRJ455" s="330"/>
      <c r="WRK455" s="330"/>
      <c r="WRL455" s="330"/>
      <c r="WRM455" s="330"/>
      <c r="WRN455" s="330"/>
      <c r="WRO455" s="330"/>
      <c r="WRP455" s="330"/>
      <c r="WRQ455" s="330"/>
      <c r="WRR455" s="330"/>
      <c r="WRS455" s="330"/>
      <c r="WRT455" s="330"/>
      <c r="WRU455" s="330"/>
      <c r="WRV455" s="330"/>
      <c r="WRW455" s="330"/>
      <c r="WRX455" s="330"/>
      <c r="WRY455" s="330"/>
      <c r="WRZ455" s="330"/>
      <c r="WSA455" s="330"/>
      <c r="WSB455" s="330"/>
      <c r="WSC455" s="330"/>
      <c r="WSD455" s="330"/>
      <c r="WSE455" s="330"/>
      <c r="WSF455" s="330"/>
      <c r="WSG455" s="330"/>
      <c r="WSH455" s="330"/>
      <c r="WSI455" s="330"/>
      <c r="WSJ455" s="330"/>
      <c r="WSK455" s="330"/>
      <c r="WSL455" s="330"/>
      <c r="WSM455" s="330"/>
      <c r="WSN455" s="330"/>
      <c r="WSO455" s="330"/>
      <c r="WSP455" s="330"/>
      <c r="WSQ455" s="330"/>
      <c r="WSR455" s="330"/>
      <c r="WSS455" s="330"/>
      <c r="WST455" s="330"/>
      <c r="WSU455" s="330"/>
      <c r="WSV455" s="330"/>
      <c r="WSW455" s="330"/>
      <c r="WSX455" s="330"/>
      <c r="WSY455" s="330"/>
      <c r="WSZ455" s="330"/>
      <c r="WTA455" s="330"/>
      <c r="WTB455" s="330"/>
      <c r="WTC455" s="330"/>
      <c r="WTD455" s="330"/>
      <c r="WTE455" s="330"/>
      <c r="WTF455" s="330"/>
      <c r="WTG455" s="330"/>
      <c r="WTH455" s="330"/>
      <c r="WTI455" s="330"/>
      <c r="WTJ455" s="330"/>
      <c r="WTK455" s="330"/>
      <c r="WTL455" s="330"/>
      <c r="WTM455" s="330"/>
      <c r="WTN455" s="330"/>
      <c r="WTO455" s="330"/>
      <c r="WTP455" s="330"/>
      <c r="WTQ455" s="330"/>
      <c r="WTR455" s="330"/>
      <c r="WTS455" s="330"/>
      <c r="WTT455" s="330"/>
      <c r="WTU455" s="330"/>
      <c r="WTV455" s="330"/>
      <c r="WTW455" s="330"/>
      <c r="WTX455" s="330"/>
      <c r="WTY455" s="330"/>
      <c r="WTZ455" s="330"/>
      <c r="WUA455" s="330"/>
      <c r="WUB455" s="330"/>
      <c r="WUC455" s="330"/>
      <c r="WUD455" s="330"/>
      <c r="WUE455" s="330"/>
      <c r="WUF455" s="330"/>
      <c r="WUG455" s="330"/>
      <c r="WUH455" s="330"/>
      <c r="WUI455" s="330"/>
      <c r="WUJ455" s="330"/>
      <c r="WUK455" s="330"/>
      <c r="WUL455" s="330"/>
      <c r="WUM455" s="330"/>
      <c r="WUN455" s="330"/>
      <c r="WUO455" s="330"/>
      <c r="WUP455" s="330"/>
      <c r="WUQ455" s="330"/>
      <c r="WUR455" s="330"/>
      <c r="WUS455" s="330"/>
      <c r="WUT455" s="330"/>
      <c r="WUU455" s="330"/>
      <c r="WUV455" s="330"/>
      <c r="WUW455" s="330"/>
      <c r="WUX455" s="330"/>
      <c r="WUY455" s="330"/>
      <c r="WUZ455" s="330"/>
      <c r="WVA455" s="330"/>
      <c r="WVB455" s="330"/>
      <c r="WVC455" s="330"/>
      <c r="WVD455" s="330"/>
      <c r="WVE455" s="330"/>
      <c r="WVF455" s="330"/>
      <c r="WVG455" s="330"/>
      <c r="WVH455" s="330"/>
      <c r="WVI455" s="330"/>
      <c r="WVJ455" s="330"/>
      <c r="WVK455" s="330"/>
      <c r="WVL455" s="330"/>
      <c r="WVM455" s="330"/>
      <c r="WVN455" s="330"/>
      <c r="WVO455" s="330"/>
      <c r="WVP455" s="330"/>
      <c r="WVQ455" s="330"/>
      <c r="WVR455" s="330"/>
      <c r="WVS455" s="330"/>
      <c r="WVT455" s="330"/>
      <c r="WVU455" s="330"/>
      <c r="WVV455" s="330"/>
      <c r="WVW455" s="330"/>
      <c r="WVX455" s="330"/>
      <c r="WVY455" s="330"/>
      <c r="WVZ455" s="330"/>
      <c r="WWA455" s="330"/>
      <c r="WWB455" s="330"/>
      <c r="WWC455" s="330"/>
      <c r="WWD455" s="330"/>
      <c r="WWE455" s="330"/>
      <c r="WWF455" s="330"/>
      <c r="WWG455" s="330"/>
      <c r="WWH455" s="330"/>
      <c r="WWI455" s="330"/>
      <c r="WWJ455" s="330"/>
      <c r="WWK455" s="330"/>
      <c r="WWL455" s="330"/>
      <c r="WWM455" s="330"/>
      <c r="WWN455" s="330"/>
      <c r="WWO455" s="330"/>
      <c r="WWP455" s="330"/>
      <c r="WWQ455" s="330"/>
      <c r="WWR455" s="330"/>
      <c r="WWS455" s="330"/>
      <c r="WWT455" s="330"/>
      <c r="WWU455" s="330"/>
      <c r="WWV455" s="330"/>
      <c r="WWW455" s="330"/>
      <c r="WWX455" s="330"/>
      <c r="WWY455" s="330"/>
      <c r="WWZ455" s="330"/>
      <c r="WXA455" s="330"/>
      <c r="WXB455" s="330"/>
      <c r="WXC455" s="330"/>
      <c r="WXD455" s="330"/>
      <c r="WXE455" s="330"/>
      <c r="WXF455" s="330"/>
      <c r="WXG455" s="330"/>
      <c r="WXH455" s="330"/>
      <c r="WXI455" s="330"/>
      <c r="WXJ455" s="330"/>
      <c r="WXK455" s="330"/>
      <c r="WXL455" s="330"/>
      <c r="WXM455" s="330"/>
      <c r="WXN455" s="330"/>
      <c r="WXO455" s="330"/>
      <c r="WXP455" s="330"/>
      <c r="WXQ455" s="330"/>
      <c r="WXR455" s="330"/>
      <c r="WXS455" s="330"/>
      <c r="WXT455" s="330"/>
      <c r="WXU455" s="330"/>
      <c r="WXV455" s="330"/>
      <c r="WXW455" s="330"/>
      <c r="WXX455" s="330"/>
      <c r="WXY455" s="330"/>
      <c r="WXZ455" s="330"/>
      <c r="WYA455" s="330"/>
      <c r="WYB455" s="330"/>
      <c r="WYC455" s="330"/>
      <c r="WYD455" s="330"/>
      <c r="WYE455" s="330"/>
      <c r="WYF455" s="330"/>
      <c r="WYG455" s="330"/>
      <c r="WYH455" s="330"/>
      <c r="WYI455" s="330"/>
      <c r="WYJ455" s="330"/>
      <c r="WYK455" s="330"/>
      <c r="WYL455" s="330"/>
      <c r="WYM455" s="330"/>
      <c r="WYN455" s="330"/>
      <c r="WYO455" s="330"/>
      <c r="WYP455" s="330"/>
      <c r="WYQ455" s="330"/>
      <c r="WYR455" s="330"/>
      <c r="WYS455" s="330"/>
      <c r="WYT455" s="330"/>
      <c r="WYU455" s="330"/>
      <c r="WYV455" s="330"/>
      <c r="WYW455" s="330"/>
      <c r="WYX455" s="330"/>
      <c r="WYY455" s="330"/>
      <c r="WYZ455" s="330"/>
      <c r="WZA455" s="330"/>
      <c r="WZB455" s="330"/>
      <c r="WZC455" s="330"/>
      <c r="WZD455" s="330"/>
      <c r="WZE455" s="330"/>
      <c r="WZF455" s="330"/>
      <c r="WZG455" s="330"/>
      <c r="WZH455" s="330"/>
      <c r="WZI455" s="330"/>
      <c r="WZJ455" s="330"/>
      <c r="WZK455" s="330"/>
      <c r="WZL455" s="330"/>
      <c r="WZM455" s="330"/>
      <c r="WZN455" s="330"/>
      <c r="WZO455" s="330"/>
      <c r="WZP455" s="330"/>
      <c r="WZQ455" s="330"/>
      <c r="WZR455" s="330"/>
      <c r="WZS455" s="330"/>
      <c r="WZT455" s="330"/>
      <c r="WZU455" s="330"/>
      <c r="WZV455" s="330"/>
      <c r="WZW455" s="330"/>
      <c r="WZX455" s="330"/>
      <c r="WZY455" s="330"/>
      <c r="WZZ455" s="330"/>
      <c r="XAA455" s="330"/>
      <c r="XAB455" s="330"/>
      <c r="XAC455" s="330"/>
      <c r="XAD455" s="330"/>
      <c r="XAE455" s="330"/>
      <c r="XAF455" s="330"/>
      <c r="XAG455" s="330"/>
      <c r="XAH455" s="330"/>
      <c r="XAI455" s="330"/>
      <c r="XAJ455" s="330"/>
      <c r="XAK455" s="330"/>
      <c r="XAL455" s="330"/>
      <c r="XAM455" s="330"/>
      <c r="XAN455" s="330"/>
      <c r="XAO455" s="330"/>
      <c r="XAP455" s="330"/>
      <c r="XAQ455" s="330"/>
      <c r="XAR455" s="330"/>
      <c r="XAS455" s="330"/>
      <c r="XAT455" s="330"/>
      <c r="XAU455" s="330"/>
      <c r="XAV455" s="330"/>
      <c r="XAW455" s="330"/>
      <c r="XAX455" s="330"/>
      <c r="XAY455" s="330"/>
      <c r="XAZ455" s="330"/>
      <c r="XBA455" s="330"/>
      <c r="XBB455" s="330"/>
      <c r="XBC455" s="330"/>
      <c r="XBD455" s="330"/>
      <c r="XBE455" s="330"/>
      <c r="XBF455" s="330"/>
      <c r="XBG455" s="330"/>
      <c r="XBH455" s="330"/>
      <c r="XBI455" s="330"/>
      <c r="XBJ455" s="330"/>
      <c r="XBK455" s="330"/>
      <c r="XBL455" s="330"/>
      <c r="XBM455" s="330"/>
      <c r="XBN455" s="330"/>
      <c r="XBO455" s="330"/>
      <c r="XBP455" s="330"/>
      <c r="XBQ455" s="330"/>
      <c r="XBR455" s="330"/>
      <c r="XBS455" s="330"/>
      <c r="XBT455" s="330"/>
      <c r="XBU455" s="330"/>
      <c r="XBV455" s="330"/>
      <c r="XBW455" s="330"/>
      <c r="XBX455" s="330"/>
      <c r="XBY455" s="330"/>
      <c r="XBZ455" s="330"/>
      <c r="XCA455" s="330"/>
      <c r="XCB455" s="330"/>
      <c r="XCC455" s="330"/>
      <c r="XCD455" s="330"/>
      <c r="XCE455" s="330"/>
      <c r="XCF455" s="330"/>
      <c r="XCG455" s="330"/>
      <c r="XCH455" s="330"/>
      <c r="XCI455" s="330"/>
      <c r="XCJ455" s="330"/>
      <c r="XCK455" s="330"/>
      <c r="XCL455" s="330"/>
      <c r="XCM455" s="330"/>
      <c r="XCN455" s="330"/>
      <c r="XCO455" s="330"/>
      <c r="XCP455" s="330"/>
      <c r="XCQ455" s="330"/>
      <c r="XCR455" s="330"/>
      <c r="XCS455" s="330"/>
      <c r="XCT455" s="330"/>
      <c r="XCU455" s="330"/>
      <c r="XCV455" s="330"/>
      <c r="XCW455" s="330"/>
      <c r="XCX455" s="330"/>
      <c r="XCY455" s="330"/>
      <c r="XCZ455" s="330"/>
      <c r="XDA455" s="330"/>
      <c r="XDB455" s="330"/>
      <c r="XDC455" s="330"/>
      <c r="XDD455" s="330"/>
      <c r="XDE455" s="330"/>
      <c r="XDF455" s="330"/>
      <c r="XDG455" s="330"/>
      <c r="XDH455" s="330"/>
      <c r="XDI455" s="330"/>
      <c r="XDJ455" s="330"/>
      <c r="XDK455" s="330"/>
      <c r="XDL455" s="330"/>
      <c r="XDM455" s="330"/>
      <c r="XDN455" s="330"/>
      <c r="XDO455" s="330"/>
      <c r="XDP455" s="330"/>
      <c r="XDQ455" s="330"/>
      <c r="XDR455" s="330"/>
      <c r="XDS455" s="330"/>
      <c r="XDT455" s="330"/>
      <c r="XDU455" s="330"/>
      <c r="XDV455" s="330"/>
      <c r="XDW455" s="330"/>
      <c r="XDX455" s="330"/>
      <c r="XDY455" s="330"/>
      <c r="XDZ455" s="330"/>
      <c r="XEA455" s="330"/>
      <c r="XEB455" s="330"/>
      <c r="XEC455" s="330"/>
      <c r="XED455" s="330"/>
      <c r="XEE455" s="330"/>
      <c r="XEF455" s="330"/>
      <c r="XEG455" s="330"/>
      <c r="XEH455" s="330"/>
      <c r="XEI455" s="330"/>
      <c r="XEJ455" s="330"/>
      <c r="XEK455" s="330"/>
      <c r="XEL455" s="330"/>
      <c r="XEM455" s="330"/>
      <c r="XEN455" s="330"/>
      <c r="XEO455" s="330"/>
      <c r="XEP455" s="330"/>
      <c r="XEQ455" s="330"/>
      <c r="XER455" s="330"/>
      <c r="XES455" s="330"/>
      <c r="XET455" s="330"/>
      <c r="XEU455" s="330"/>
      <c r="XEV455" s="330"/>
      <c r="XEW455" s="330"/>
      <c r="XEX455" s="330"/>
      <c r="XEY455" s="330"/>
      <c r="XEZ455" s="330"/>
      <c r="XFA455" s="330"/>
      <c r="XFB455" s="330"/>
    </row>
    <row r="456" spans="1:16382" s="343" customFormat="1" x14ac:dyDescent="0.25">
      <c r="A456" s="403" t="s">
        <v>307</v>
      </c>
      <c r="B456" s="404" t="s">
        <v>652</v>
      </c>
      <c r="C456" s="333">
        <f>C457</f>
        <v>0</v>
      </c>
      <c r="D456" s="333">
        <f>D457</f>
        <v>1071228</v>
      </c>
      <c r="E456" s="333">
        <f t="shared" ref="E456:F456" si="46">E457</f>
        <v>700000</v>
      </c>
      <c r="F456" s="333">
        <f t="shared" si="46"/>
        <v>71994.789999999994</v>
      </c>
      <c r="G456" s="519">
        <f t="shared" si="31"/>
        <v>6.7207718618258667</v>
      </c>
      <c r="H456" s="519">
        <f t="shared" si="32"/>
        <v>10.28497</v>
      </c>
      <c r="I456" s="330"/>
      <c r="J456" s="330"/>
      <c r="K456" s="330"/>
      <c r="L456" s="330"/>
      <c r="M456" s="330"/>
      <c r="N456" s="330"/>
      <c r="O456" s="330"/>
      <c r="P456" s="330"/>
      <c r="Q456" s="330"/>
      <c r="R456" s="330"/>
      <c r="S456" s="330"/>
      <c r="T456" s="330"/>
      <c r="U456" s="330"/>
      <c r="V456" s="330"/>
      <c r="W456" s="330"/>
      <c r="X456" s="330"/>
      <c r="Y456" s="330"/>
      <c r="Z456" s="330"/>
      <c r="AA456" s="330"/>
      <c r="AB456" s="330"/>
      <c r="AC456" s="327"/>
      <c r="AD456" s="327"/>
      <c r="AE456" s="327"/>
      <c r="AF456" s="327"/>
      <c r="AG456" s="327"/>
      <c r="AH456" s="327"/>
      <c r="AI456" s="327"/>
      <c r="AJ456" s="327"/>
      <c r="AK456" s="327"/>
      <c r="AL456" s="327"/>
      <c r="AM456" s="327"/>
      <c r="AN456" s="327"/>
      <c r="AO456" s="327"/>
      <c r="AP456" s="327"/>
      <c r="AQ456" s="327"/>
      <c r="AR456" s="327"/>
      <c r="AS456" s="327"/>
      <c r="AT456" s="327"/>
      <c r="AU456" s="327"/>
      <c r="AV456" s="327"/>
      <c r="AW456" s="327"/>
      <c r="AX456" s="327"/>
      <c r="AY456" s="327"/>
      <c r="AZ456" s="327"/>
      <c r="BA456" s="327"/>
      <c r="BB456" s="327"/>
      <c r="BC456" s="327"/>
      <c r="BD456" s="327"/>
      <c r="BE456" s="327"/>
      <c r="BF456" s="327"/>
      <c r="BG456" s="327"/>
      <c r="BH456" s="327"/>
      <c r="BI456" s="327"/>
      <c r="BJ456" s="327"/>
      <c r="BK456" s="327"/>
      <c r="BL456" s="327"/>
      <c r="BM456" s="327"/>
      <c r="BN456" s="327"/>
      <c r="BO456" s="327"/>
      <c r="BP456" s="327"/>
      <c r="BQ456" s="327"/>
      <c r="BR456" s="327"/>
      <c r="BS456" s="327"/>
      <c r="BT456" s="327"/>
      <c r="BU456" s="327"/>
      <c r="BV456" s="327"/>
      <c r="BW456" s="327"/>
      <c r="BX456" s="327"/>
      <c r="BY456" s="327"/>
      <c r="BZ456" s="327"/>
      <c r="CA456" s="327"/>
      <c r="CB456" s="327"/>
      <c r="CC456" s="327"/>
      <c r="CD456" s="327"/>
      <c r="CE456" s="327"/>
      <c r="CF456" s="327"/>
      <c r="CG456" s="327"/>
      <c r="CH456" s="327"/>
      <c r="CI456" s="327"/>
      <c r="CJ456" s="327"/>
      <c r="CK456" s="327"/>
      <c r="CL456" s="327"/>
      <c r="CM456" s="327"/>
      <c r="CN456" s="327"/>
      <c r="CO456" s="327"/>
      <c r="CP456" s="327"/>
      <c r="CQ456" s="327"/>
      <c r="CR456" s="327"/>
      <c r="CS456" s="327"/>
      <c r="CT456" s="327"/>
      <c r="CU456" s="327"/>
      <c r="CV456" s="327"/>
      <c r="CW456" s="327"/>
      <c r="CX456" s="327"/>
      <c r="CY456" s="327"/>
      <c r="CZ456" s="327"/>
      <c r="DA456" s="327"/>
      <c r="DB456" s="327"/>
      <c r="DC456" s="327"/>
      <c r="DD456" s="327"/>
      <c r="DE456" s="327"/>
      <c r="DF456" s="327"/>
      <c r="DG456" s="327"/>
      <c r="DH456" s="327"/>
      <c r="DI456" s="327"/>
      <c r="DJ456" s="327"/>
      <c r="DK456" s="327"/>
      <c r="DL456" s="327"/>
      <c r="DM456" s="327"/>
      <c r="DN456" s="327"/>
      <c r="DO456" s="327"/>
      <c r="DP456" s="327"/>
      <c r="DQ456" s="327"/>
      <c r="DR456" s="327"/>
      <c r="DS456" s="327"/>
      <c r="DT456" s="327"/>
      <c r="DU456" s="327"/>
      <c r="DV456" s="327"/>
      <c r="DW456" s="327"/>
      <c r="DX456" s="327"/>
      <c r="DY456" s="327"/>
      <c r="DZ456" s="327"/>
      <c r="EA456" s="327"/>
      <c r="EB456" s="327"/>
      <c r="EC456" s="327"/>
      <c r="ED456" s="327"/>
      <c r="EE456" s="327"/>
      <c r="EF456" s="327"/>
      <c r="EG456" s="327"/>
      <c r="EH456" s="327"/>
      <c r="EI456" s="327"/>
      <c r="EJ456" s="327"/>
      <c r="EK456" s="327"/>
      <c r="EL456" s="327"/>
      <c r="EM456" s="327"/>
      <c r="EN456" s="327"/>
      <c r="EO456" s="327"/>
      <c r="EP456" s="327"/>
      <c r="EQ456" s="327"/>
      <c r="ER456" s="327"/>
      <c r="ES456" s="327"/>
      <c r="ET456" s="327"/>
      <c r="EU456" s="327"/>
      <c r="EV456" s="327"/>
      <c r="EW456" s="327"/>
      <c r="EX456" s="327"/>
      <c r="EY456" s="327"/>
      <c r="EZ456" s="327"/>
      <c r="FA456" s="327"/>
      <c r="FB456" s="327"/>
      <c r="FC456" s="327"/>
      <c r="FD456" s="327"/>
      <c r="FE456" s="327"/>
      <c r="FF456" s="327"/>
      <c r="FG456" s="327"/>
      <c r="FH456" s="327"/>
      <c r="FI456" s="327"/>
      <c r="FJ456" s="327"/>
      <c r="FK456" s="327"/>
      <c r="FL456" s="327"/>
      <c r="FM456" s="327"/>
      <c r="FN456" s="327"/>
      <c r="FO456" s="327"/>
      <c r="FP456" s="327"/>
      <c r="FQ456" s="327"/>
      <c r="FR456" s="327"/>
      <c r="FS456" s="327"/>
      <c r="FT456" s="327"/>
      <c r="FU456" s="327"/>
      <c r="FV456" s="327"/>
      <c r="FW456" s="327"/>
      <c r="FX456" s="327"/>
      <c r="FY456" s="327"/>
      <c r="FZ456" s="327"/>
      <c r="GA456" s="327"/>
      <c r="GB456" s="327"/>
      <c r="GC456" s="327"/>
      <c r="GD456" s="327"/>
      <c r="GE456" s="327"/>
      <c r="GF456" s="327"/>
      <c r="GG456" s="327"/>
      <c r="GH456" s="327"/>
      <c r="GI456" s="327"/>
      <c r="GJ456" s="327"/>
      <c r="GK456" s="327"/>
      <c r="GL456" s="327"/>
      <c r="GM456" s="327"/>
      <c r="GN456" s="327"/>
      <c r="GO456" s="327"/>
      <c r="GP456" s="327"/>
      <c r="GQ456" s="327"/>
      <c r="GR456" s="327"/>
      <c r="GS456" s="327"/>
      <c r="GT456" s="327"/>
      <c r="GU456" s="327"/>
      <c r="GV456" s="327"/>
      <c r="GW456" s="327"/>
      <c r="GX456" s="327"/>
      <c r="GY456" s="327"/>
      <c r="GZ456" s="327"/>
      <c r="HA456" s="327"/>
      <c r="HB456" s="327"/>
      <c r="HC456" s="327"/>
      <c r="HD456" s="327"/>
      <c r="HE456" s="327"/>
      <c r="HF456" s="327"/>
      <c r="HG456" s="327"/>
      <c r="HH456" s="327"/>
      <c r="HI456" s="327"/>
      <c r="HJ456" s="327"/>
      <c r="HK456" s="327"/>
      <c r="HL456" s="327"/>
      <c r="HM456" s="327"/>
      <c r="HN456" s="327"/>
      <c r="HO456" s="327"/>
      <c r="HP456" s="327"/>
      <c r="HQ456" s="327"/>
      <c r="HR456" s="327"/>
      <c r="HS456" s="327"/>
      <c r="HT456" s="327"/>
      <c r="HU456" s="327"/>
      <c r="HV456" s="327"/>
      <c r="HW456" s="327"/>
      <c r="HX456" s="327"/>
      <c r="HY456" s="327"/>
      <c r="HZ456" s="327"/>
      <c r="IA456" s="327"/>
      <c r="IB456" s="327"/>
      <c r="IC456" s="327"/>
      <c r="ID456" s="327"/>
      <c r="IE456" s="327"/>
      <c r="IF456" s="327"/>
      <c r="IG456" s="327"/>
      <c r="IH456" s="327"/>
      <c r="II456" s="327"/>
      <c r="IJ456" s="327"/>
      <c r="IK456" s="327"/>
      <c r="IL456" s="327"/>
      <c r="IM456" s="327"/>
      <c r="IN456" s="327"/>
      <c r="IO456" s="327"/>
      <c r="IP456" s="327"/>
      <c r="IQ456" s="327"/>
      <c r="IR456" s="327"/>
      <c r="IS456" s="327"/>
      <c r="IT456" s="327"/>
      <c r="IU456" s="327"/>
      <c r="IV456" s="327"/>
      <c r="IW456" s="327"/>
      <c r="IX456" s="327"/>
      <c r="IY456" s="327"/>
      <c r="IZ456" s="327"/>
      <c r="JA456" s="327"/>
      <c r="JB456" s="327"/>
      <c r="JC456" s="327"/>
      <c r="JD456" s="327"/>
      <c r="JE456" s="327"/>
      <c r="JF456" s="327"/>
      <c r="JG456" s="327"/>
      <c r="JH456" s="327"/>
      <c r="JI456" s="327"/>
      <c r="JJ456" s="327"/>
      <c r="JK456" s="327"/>
      <c r="JL456" s="327"/>
      <c r="JM456" s="327"/>
      <c r="JN456" s="327"/>
      <c r="JO456" s="327"/>
      <c r="JP456" s="327"/>
      <c r="JQ456" s="327"/>
      <c r="JR456" s="327"/>
      <c r="JS456" s="327"/>
      <c r="JT456" s="327"/>
      <c r="JU456" s="327"/>
      <c r="JV456" s="327"/>
      <c r="JW456" s="327"/>
      <c r="JX456" s="327"/>
      <c r="JY456" s="327"/>
      <c r="JZ456" s="327"/>
      <c r="KA456" s="327"/>
      <c r="KB456" s="327"/>
      <c r="KC456" s="327"/>
      <c r="KD456" s="327"/>
      <c r="KE456" s="327"/>
      <c r="KF456" s="327"/>
      <c r="KG456" s="327"/>
      <c r="KH456" s="327"/>
      <c r="KI456" s="327"/>
      <c r="KJ456" s="327"/>
      <c r="KK456" s="327"/>
      <c r="KL456" s="327"/>
      <c r="KM456" s="327"/>
      <c r="KN456" s="327"/>
      <c r="KO456" s="327"/>
      <c r="KP456" s="327"/>
      <c r="KQ456" s="327"/>
      <c r="KR456" s="327"/>
      <c r="KS456" s="327"/>
      <c r="KT456" s="327"/>
      <c r="KU456" s="327"/>
      <c r="KV456" s="327"/>
      <c r="KW456" s="327"/>
      <c r="KX456" s="327"/>
      <c r="KY456" s="327"/>
      <c r="KZ456" s="327"/>
      <c r="LA456" s="327"/>
      <c r="LB456" s="327"/>
      <c r="LC456" s="327"/>
      <c r="LD456" s="327"/>
      <c r="LE456" s="327"/>
      <c r="LF456" s="327"/>
      <c r="LG456" s="327"/>
      <c r="LH456" s="327"/>
      <c r="LI456" s="327"/>
      <c r="LJ456" s="327"/>
      <c r="LK456" s="327"/>
      <c r="LL456" s="327"/>
      <c r="LM456" s="327"/>
      <c r="LN456" s="327"/>
      <c r="LO456" s="327"/>
      <c r="LP456" s="327"/>
      <c r="LQ456" s="327"/>
      <c r="LR456" s="327"/>
      <c r="LS456" s="327"/>
      <c r="LT456" s="327"/>
      <c r="LU456" s="327"/>
      <c r="LV456" s="327"/>
      <c r="LW456" s="327"/>
      <c r="LX456" s="327"/>
      <c r="LY456" s="327"/>
      <c r="LZ456" s="327"/>
      <c r="MA456" s="327"/>
      <c r="MB456" s="327"/>
      <c r="MC456" s="327"/>
      <c r="MD456" s="327"/>
      <c r="ME456" s="327"/>
      <c r="MF456" s="327"/>
      <c r="MG456" s="327"/>
      <c r="MH456" s="327"/>
      <c r="MI456" s="327"/>
      <c r="MJ456" s="327"/>
      <c r="MK456" s="327"/>
      <c r="ML456" s="327"/>
      <c r="MM456" s="327"/>
      <c r="MN456" s="327"/>
      <c r="MO456" s="327"/>
      <c r="MP456" s="327"/>
      <c r="MQ456" s="327"/>
      <c r="MR456" s="327"/>
      <c r="MS456" s="327"/>
      <c r="MT456" s="327"/>
      <c r="MU456" s="327"/>
      <c r="MV456" s="327"/>
      <c r="MW456" s="327"/>
      <c r="MX456" s="327"/>
      <c r="MY456" s="327"/>
      <c r="MZ456" s="327"/>
      <c r="NA456" s="327"/>
      <c r="NB456" s="327"/>
      <c r="NC456" s="327"/>
      <c r="ND456" s="327"/>
      <c r="NE456" s="327"/>
      <c r="NF456" s="327"/>
      <c r="NG456" s="327"/>
      <c r="NH456" s="327"/>
      <c r="NI456" s="327"/>
      <c r="NJ456" s="327"/>
      <c r="NK456" s="327"/>
      <c r="NL456" s="327"/>
      <c r="NM456" s="327"/>
      <c r="NN456" s="327"/>
      <c r="NO456" s="327"/>
      <c r="NP456" s="327"/>
      <c r="NQ456" s="327"/>
      <c r="NR456" s="327"/>
      <c r="NS456" s="327"/>
      <c r="NT456" s="327"/>
      <c r="NU456" s="327"/>
      <c r="NV456" s="327"/>
      <c r="NW456" s="327"/>
      <c r="NX456" s="327"/>
      <c r="NY456" s="327"/>
      <c r="NZ456" s="327"/>
      <c r="OA456" s="327"/>
      <c r="OB456" s="327"/>
      <c r="OC456" s="327"/>
      <c r="OD456" s="327"/>
      <c r="OE456" s="327"/>
      <c r="OF456" s="327"/>
      <c r="OG456" s="327"/>
      <c r="OH456" s="327"/>
      <c r="OI456" s="327"/>
      <c r="OJ456" s="327"/>
      <c r="OK456" s="327"/>
      <c r="OL456" s="327"/>
      <c r="OM456" s="327"/>
      <c r="ON456" s="327"/>
      <c r="OO456" s="327"/>
      <c r="OP456" s="327"/>
      <c r="OQ456" s="327"/>
      <c r="OR456" s="327"/>
      <c r="OS456" s="327"/>
      <c r="OT456" s="327"/>
      <c r="OU456" s="327"/>
      <c r="OV456" s="327"/>
      <c r="OW456" s="327"/>
      <c r="OX456" s="327"/>
      <c r="OY456" s="327"/>
      <c r="OZ456" s="327"/>
      <c r="PA456" s="327"/>
      <c r="PB456" s="327"/>
      <c r="PC456" s="327"/>
      <c r="PD456" s="327"/>
      <c r="PE456" s="327"/>
      <c r="PF456" s="327"/>
      <c r="PG456" s="327"/>
      <c r="PH456" s="327"/>
      <c r="PI456" s="327"/>
      <c r="PJ456" s="327"/>
      <c r="PK456" s="327"/>
      <c r="PL456" s="327"/>
      <c r="PM456" s="327"/>
      <c r="PN456" s="327"/>
      <c r="PO456" s="327"/>
      <c r="PP456" s="327"/>
      <c r="PQ456" s="327"/>
      <c r="PR456" s="327"/>
      <c r="PS456" s="327"/>
      <c r="PT456" s="327"/>
      <c r="PU456" s="327"/>
      <c r="PV456" s="327"/>
      <c r="PW456" s="327"/>
      <c r="PX456" s="327"/>
      <c r="PY456" s="327"/>
      <c r="PZ456" s="327"/>
      <c r="QA456" s="327"/>
      <c r="QB456" s="327"/>
      <c r="QC456" s="327"/>
      <c r="QD456" s="327"/>
      <c r="QE456" s="327"/>
      <c r="QF456" s="327"/>
      <c r="QG456" s="327"/>
      <c r="QH456" s="327"/>
      <c r="QI456" s="327"/>
      <c r="QJ456" s="327"/>
      <c r="QK456" s="327"/>
      <c r="QL456" s="327"/>
      <c r="QM456" s="327"/>
      <c r="QN456" s="327"/>
      <c r="QO456" s="327"/>
      <c r="QP456" s="327"/>
      <c r="QQ456" s="327"/>
      <c r="QR456" s="327"/>
      <c r="QS456" s="327"/>
      <c r="QT456" s="327"/>
      <c r="QU456" s="327"/>
      <c r="QV456" s="327"/>
      <c r="QW456" s="327"/>
      <c r="QX456" s="327"/>
      <c r="QY456" s="327"/>
      <c r="QZ456" s="327"/>
      <c r="RA456" s="327"/>
      <c r="RB456" s="327"/>
      <c r="RC456" s="327"/>
      <c r="RD456" s="327"/>
      <c r="RE456" s="327"/>
      <c r="RF456" s="327"/>
      <c r="RG456" s="327"/>
      <c r="RH456" s="327"/>
      <c r="RI456" s="327"/>
      <c r="RJ456" s="327"/>
      <c r="RK456" s="327"/>
      <c r="RL456" s="327"/>
      <c r="RM456" s="327"/>
      <c r="RN456" s="327"/>
      <c r="RO456" s="327"/>
      <c r="RP456" s="327"/>
      <c r="RQ456" s="327"/>
      <c r="RR456" s="327"/>
      <c r="RS456" s="327"/>
      <c r="RT456" s="327"/>
      <c r="RU456" s="327"/>
      <c r="RV456" s="327"/>
      <c r="RW456" s="327"/>
      <c r="RX456" s="327"/>
      <c r="RY456" s="327"/>
      <c r="RZ456" s="327"/>
      <c r="SA456" s="327"/>
      <c r="SB456" s="327"/>
      <c r="SC456" s="327"/>
      <c r="SD456" s="327"/>
      <c r="SE456" s="327"/>
      <c r="SF456" s="327"/>
      <c r="SG456" s="327"/>
      <c r="SH456" s="327"/>
      <c r="SI456" s="327"/>
      <c r="SJ456" s="327"/>
      <c r="SK456" s="327"/>
      <c r="SL456" s="327"/>
      <c r="SM456" s="327"/>
      <c r="SN456" s="327"/>
      <c r="SO456" s="327"/>
      <c r="SP456" s="327"/>
      <c r="SQ456" s="327"/>
      <c r="SR456" s="327"/>
      <c r="SS456" s="327"/>
      <c r="ST456" s="327"/>
      <c r="SU456" s="327"/>
      <c r="SV456" s="327"/>
      <c r="SW456" s="327"/>
      <c r="SX456" s="327"/>
      <c r="SY456" s="327"/>
      <c r="SZ456" s="327"/>
      <c r="TA456" s="327"/>
      <c r="TB456" s="327"/>
      <c r="TC456" s="327"/>
      <c r="TD456" s="327"/>
      <c r="TE456" s="327"/>
      <c r="TF456" s="327"/>
      <c r="TG456" s="327"/>
      <c r="TH456" s="327"/>
      <c r="TI456" s="327"/>
      <c r="TJ456" s="327"/>
      <c r="TK456" s="327"/>
      <c r="TL456" s="327"/>
      <c r="TM456" s="327"/>
      <c r="TN456" s="327"/>
      <c r="TO456" s="327"/>
      <c r="TP456" s="327"/>
      <c r="TQ456" s="327"/>
      <c r="TR456" s="327"/>
      <c r="TS456" s="327"/>
      <c r="TT456" s="327"/>
      <c r="TU456" s="327"/>
      <c r="TV456" s="327"/>
      <c r="TW456" s="327"/>
      <c r="TX456" s="327"/>
      <c r="TY456" s="327"/>
      <c r="TZ456" s="327"/>
      <c r="UA456" s="327"/>
      <c r="UB456" s="327"/>
      <c r="UC456" s="327"/>
      <c r="UD456" s="327"/>
      <c r="UE456" s="327"/>
      <c r="UF456" s="327"/>
      <c r="UG456" s="327"/>
      <c r="UH456" s="327"/>
      <c r="UI456" s="327"/>
      <c r="UJ456" s="327"/>
      <c r="UK456" s="327"/>
      <c r="UL456" s="327"/>
      <c r="UM456" s="327"/>
      <c r="UN456" s="327"/>
      <c r="UO456" s="327"/>
      <c r="UP456" s="327"/>
      <c r="UQ456" s="327"/>
      <c r="UR456" s="327"/>
      <c r="US456" s="327"/>
      <c r="UT456" s="327"/>
      <c r="UU456" s="327"/>
      <c r="UV456" s="327"/>
      <c r="UW456" s="327"/>
      <c r="UX456" s="327"/>
      <c r="UY456" s="327"/>
      <c r="UZ456" s="327"/>
      <c r="VA456" s="327"/>
      <c r="VB456" s="327"/>
      <c r="VC456" s="327"/>
      <c r="VD456" s="327"/>
      <c r="VE456" s="327"/>
      <c r="VF456" s="327"/>
      <c r="VG456" s="327"/>
      <c r="VH456" s="327"/>
      <c r="VI456" s="327"/>
      <c r="VJ456" s="327"/>
      <c r="VK456" s="327"/>
      <c r="VL456" s="327"/>
      <c r="VM456" s="327"/>
      <c r="VN456" s="327"/>
      <c r="VO456" s="327"/>
      <c r="VP456" s="327"/>
      <c r="VQ456" s="327"/>
      <c r="VR456" s="327"/>
      <c r="VS456" s="327"/>
      <c r="VT456" s="327"/>
      <c r="VU456" s="327"/>
      <c r="VV456" s="327"/>
      <c r="VW456" s="327"/>
      <c r="VX456" s="327"/>
      <c r="VY456" s="327"/>
      <c r="VZ456" s="327"/>
      <c r="WA456" s="327"/>
      <c r="WB456" s="327"/>
      <c r="WC456" s="327"/>
      <c r="WD456" s="327"/>
      <c r="WE456" s="327"/>
      <c r="WF456" s="327"/>
      <c r="WG456" s="327"/>
      <c r="WH456" s="327"/>
      <c r="WI456" s="327"/>
      <c r="WJ456" s="327"/>
      <c r="WK456" s="327"/>
      <c r="WL456" s="327"/>
      <c r="WM456" s="327"/>
      <c r="WN456" s="327"/>
      <c r="WO456" s="327"/>
      <c r="WP456" s="327"/>
      <c r="WQ456" s="327"/>
      <c r="WR456" s="327"/>
      <c r="WS456" s="327"/>
      <c r="WT456" s="327"/>
      <c r="WU456" s="327"/>
      <c r="WV456" s="327"/>
      <c r="WW456" s="327"/>
      <c r="WX456" s="327"/>
      <c r="WY456" s="327"/>
      <c r="WZ456" s="327"/>
      <c r="XA456" s="327"/>
      <c r="XB456" s="327"/>
      <c r="XC456" s="327"/>
      <c r="XD456" s="327"/>
      <c r="XE456" s="327"/>
      <c r="XF456" s="327"/>
      <c r="XG456" s="327"/>
      <c r="XH456" s="327"/>
      <c r="XI456" s="327"/>
      <c r="XJ456" s="327"/>
      <c r="XK456" s="327"/>
      <c r="XL456" s="327"/>
      <c r="XM456" s="327"/>
      <c r="XN456" s="327"/>
      <c r="XO456" s="327"/>
      <c r="XP456" s="327"/>
      <c r="XQ456" s="327"/>
      <c r="XR456" s="327"/>
      <c r="XS456" s="327"/>
      <c r="XT456" s="327"/>
      <c r="XU456" s="327"/>
      <c r="XV456" s="327"/>
      <c r="XW456" s="327"/>
      <c r="XX456" s="327"/>
      <c r="XY456" s="327"/>
      <c r="XZ456" s="327"/>
      <c r="YA456" s="327"/>
      <c r="YB456" s="327"/>
      <c r="YC456" s="327"/>
      <c r="YD456" s="327"/>
      <c r="YE456" s="327"/>
      <c r="YF456" s="327"/>
      <c r="YG456" s="327"/>
      <c r="YH456" s="327"/>
      <c r="YI456" s="327"/>
      <c r="YJ456" s="327"/>
      <c r="YK456" s="327"/>
      <c r="YL456" s="327"/>
      <c r="YM456" s="327"/>
      <c r="YN456" s="327"/>
      <c r="YO456" s="327"/>
      <c r="YP456" s="327"/>
      <c r="YQ456" s="327"/>
      <c r="YR456" s="327"/>
      <c r="YS456" s="327"/>
      <c r="YT456" s="327"/>
      <c r="YU456" s="327"/>
      <c r="YV456" s="327"/>
      <c r="YW456" s="327"/>
      <c r="YX456" s="327"/>
      <c r="YY456" s="327"/>
      <c r="YZ456" s="327"/>
      <c r="ZA456" s="327"/>
      <c r="ZB456" s="327"/>
      <c r="ZC456" s="327"/>
      <c r="ZD456" s="327"/>
      <c r="ZE456" s="327"/>
      <c r="ZF456" s="327"/>
      <c r="ZG456" s="327"/>
      <c r="ZH456" s="327"/>
      <c r="ZI456" s="327"/>
      <c r="ZJ456" s="327"/>
      <c r="ZK456" s="327"/>
      <c r="ZL456" s="327"/>
      <c r="ZM456" s="327"/>
      <c r="ZN456" s="327"/>
      <c r="ZO456" s="327"/>
      <c r="ZP456" s="327"/>
      <c r="ZQ456" s="327"/>
      <c r="ZR456" s="327"/>
      <c r="ZS456" s="327"/>
      <c r="ZT456" s="327"/>
      <c r="ZU456" s="327"/>
      <c r="ZV456" s="327"/>
      <c r="ZW456" s="327"/>
      <c r="ZX456" s="327"/>
      <c r="ZY456" s="327"/>
      <c r="ZZ456" s="327"/>
      <c r="AAA456" s="327"/>
      <c r="AAB456" s="327"/>
      <c r="AAC456" s="327"/>
      <c r="AAD456" s="327"/>
      <c r="AAE456" s="327"/>
      <c r="AAF456" s="327"/>
      <c r="AAG456" s="327"/>
      <c r="AAH456" s="327"/>
      <c r="AAI456" s="327"/>
      <c r="AAJ456" s="327"/>
      <c r="AAK456" s="327"/>
      <c r="AAL456" s="327"/>
      <c r="AAM456" s="327"/>
      <c r="AAN456" s="327"/>
      <c r="AAO456" s="327"/>
      <c r="AAP456" s="327"/>
      <c r="AAQ456" s="327"/>
      <c r="AAR456" s="327"/>
      <c r="AAS456" s="327"/>
      <c r="AAT456" s="327"/>
      <c r="AAU456" s="327"/>
      <c r="AAV456" s="327"/>
      <c r="AAW456" s="327"/>
      <c r="AAX456" s="327"/>
      <c r="AAY456" s="327"/>
      <c r="AAZ456" s="327"/>
      <c r="ABA456" s="327"/>
      <c r="ABB456" s="327"/>
      <c r="ABC456" s="327"/>
      <c r="ABD456" s="327"/>
      <c r="ABE456" s="327"/>
      <c r="ABF456" s="327"/>
      <c r="ABG456" s="327"/>
      <c r="ABH456" s="327"/>
      <c r="ABI456" s="327"/>
      <c r="ABJ456" s="327"/>
      <c r="ABK456" s="327"/>
      <c r="ABL456" s="327"/>
      <c r="ABM456" s="327"/>
      <c r="ABN456" s="327"/>
      <c r="ABO456" s="327"/>
      <c r="ABP456" s="327"/>
      <c r="ABQ456" s="327"/>
      <c r="ABR456" s="327"/>
      <c r="ABS456" s="327"/>
      <c r="ABT456" s="327"/>
      <c r="ABU456" s="327"/>
      <c r="ABV456" s="327"/>
      <c r="ABW456" s="327"/>
      <c r="ABX456" s="327"/>
      <c r="ABY456" s="327"/>
      <c r="ABZ456" s="327"/>
      <c r="ACA456" s="327"/>
      <c r="ACB456" s="327"/>
      <c r="ACC456" s="327"/>
      <c r="ACD456" s="327"/>
      <c r="ACE456" s="327"/>
      <c r="ACF456" s="327"/>
      <c r="ACG456" s="327"/>
      <c r="ACH456" s="327"/>
      <c r="ACI456" s="327"/>
      <c r="ACJ456" s="327"/>
      <c r="ACK456" s="327"/>
      <c r="ACL456" s="327"/>
      <c r="ACM456" s="327"/>
      <c r="ACN456" s="327"/>
      <c r="ACO456" s="327"/>
      <c r="ACP456" s="327"/>
      <c r="ACQ456" s="327"/>
      <c r="ACR456" s="327"/>
      <c r="ACS456" s="327"/>
      <c r="ACT456" s="327"/>
      <c r="ACU456" s="327"/>
      <c r="ACV456" s="327"/>
      <c r="ACW456" s="327"/>
      <c r="ACX456" s="327"/>
      <c r="ACY456" s="327"/>
      <c r="ACZ456" s="327"/>
      <c r="ADA456" s="327"/>
      <c r="ADB456" s="327"/>
      <c r="ADC456" s="327"/>
      <c r="ADD456" s="327"/>
      <c r="ADE456" s="327"/>
      <c r="ADF456" s="327"/>
      <c r="ADG456" s="327"/>
      <c r="ADH456" s="327"/>
      <c r="ADI456" s="327"/>
      <c r="ADJ456" s="327"/>
      <c r="ADK456" s="327"/>
      <c r="ADL456" s="327"/>
      <c r="ADM456" s="327"/>
      <c r="ADN456" s="327"/>
      <c r="ADO456" s="327"/>
      <c r="ADP456" s="327"/>
      <c r="ADQ456" s="327"/>
      <c r="ADR456" s="327"/>
      <c r="ADS456" s="327"/>
      <c r="ADT456" s="327"/>
      <c r="ADU456" s="327"/>
      <c r="ADV456" s="327"/>
      <c r="ADW456" s="327"/>
      <c r="ADX456" s="327"/>
      <c r="ADY456" s="327"/>
      <c r="ADZ456" s="327"/>
      <c r="AEA456" s="327"/>
      <c r="AEB456" s="327"/>
      <c r="AEC456" s="327"/>
      <c r="AED456" s="327"/>
      <c r="AEE456" s="327"/>
      <c r="AEF456" s="327"/>
      <c r="AEG456" s="327"/>
      <c r="AEH456" s="327"/>
      <c r="AEI456" s="327"/>
      <c r="AEJ456" s="327"/>
      <c r="AEK456" s="327"/>
      <c r="AEL456" s="327"/>
      <c r="AEM456" s="327"/>
      <c r="AEN456" s="327"/>
      <c r="AEO456" s="327"/>
      <c r="AEP456" s="327"/>
      <c r="AEQ456" s="327"/>
      <c r="AER456" s="327"/>
      <c r="AES456" s="327"/>
      <c r="AET456" s="327"/>
      <c r="AEU456" s="327"/>
      <c r="AEV456" s="327"/>
      <c r="AEW456" s="327"/>
      <c r="AEX456" s="327"/>
      <c r="AEY456" s="327"/>
      <c r="AEZ456" s="327"/>
      <c r="AFA456" s="327"/>
      <c r="AFB456" s="327"/>
      <c r="AFC456" s="327"/>
      <c r="AFD456" s="327"/>
      <c r="AFE456" s="327"/>
      <c r="AFF456" s="327"/>
      <c r="AFG456" s="327"/>
      <c r="AFH456" s="327"/>
      <c r="AFI456" s="327"/>
      <c r="AFJ456" s="327"/>
      <c r="AFK456" s="327"/>
      <c r="AFL456" s="327"/>
      <c r="AFM456" s="327"/>
      <c r="AFN456" s="327"/>
      <c r="AFO456" s="327"/>
      <c r="AFP456" s="327"/>
      <c r="AFQ456" s="327"/>
      <c r="AFR456" s="327"/>
      <c r="AFS456" s="327"/>
      <c r="AFT456" s="327"/>
      <c r="AFU456" s="327"/>
      <c r="AFV456" s="327"/>
      <c r="AFW456" s="327"/>
      <c r="AFX456" s="327"/>
      <c r="AFY456" s="327"/>
      <c r="AFZ456" s="327"/>
      <c r="AGA456" s="327"/>
      <c r="AGB456" s="327"/>
      <c r="AGC456" s="327"/>
      <c r="AGD456" s="327"/>
      <c r="AGE456" s="327"/>
      <c r="AGF456" s="327"/>
      <c r="AGG456" s="327"/>
      <c r="AGH456" s="327"/>
      <c r="AGI456" s="327"/>
      <c r="AGJ456" s="327"/>
      <c r="AGK456" s="327"/>
      <c r="AGL456" s="327"/>
      <c r="AGM456" s="327"/>
      <c r="AGN456" s="327"/>
      <c r="AGO456" s="327"/>
      <c r="AGP456" s="327"/>
      <c r="AGQ456" s="327"/>
      <c r="AGR456" s="327"/>
      <c r="AGS456" s="327"/>
      <c r="AGT456" s="327"/>
      <c r="AGU456" s="327"/>
      <c r="AGV456" s="327"/>
      <c r="AGW456" s="327"/>
      <c r="AGX456" s="327"/>
      <c r="AGY456" s="327"/>
      <c r="AGZ456" s="327"/>
      <c r="AHA456" s="327"/>
      <c r="AHB456" s="327"/>
      <c r="AHC456" s="327"/>
      <c r="AHD456" s="327"/>
      <c r="AHE456" s="327"/>
      <c r="AHF456" s="327"/>
      <c r="AHG456" s="327"/>
      <c r="AHH456" s="327"/>
      <c r="AHI456" s="327"/>
      <c r="AHJ456" s="327"/>
      <c r="AHK456" s="327"/>
      <c r="AHL456" s="327"/>
      <c r="AHM456" s="327"/>
      <c r="AHN456" s="327"/>
      <c r="AHO456" s="327"/>
      <c r="AHP456" s="327"/>
      <c r="AHQ456" s="327"/>
      <c r="AHR456" s="327"/>
      <c r="AHS456" s="327"/>
      <c r="AHT456" s="327"/>
      <c r="AHU456" s="327"/>
      <c r="AHV456" s="327"/>
      <c r="AHW456" s="327"/>
      <c r="AHX456" s="327"/>
      <c r="AHY456" s="327"/>
      <c r="AHZ456" s="327"/>
      <c r="AIA456" s="327"/>
      <c r="AIB456" s="327"/>
      <c r="AIC456" s="327"/>
      <c r="AID456" s="327"/>
      <c r="AIE456" s="327"/>
      <c r="AIF456" s="327"/>
      <c r="AIG456" s="327"/>
      <c r="AIH456" s="327"/>
      <c r="AII456" s="327"/>
      <c r="AIJ456" s="327"/>
      <c r="AIK456" s="327"/>
      <c r="AIL456" s="327"/>
      <c r="AIM456" s="327"/>
      <c r="AIN456" s="327"/>
      <c r="AIO456" s="327"/>
      <c r="AIP456" s="327"/>
      <c r="AIQ456" s="327"/>
      <c r="AIR456" s="327"/>
      <c r="AIS456" s="327"/>
      <c r="AIT456" s="327"/>
      <c r="AIU456" s="327"/>
      <c r="AIV456" s="327"/>
      <c r="AIW456" s="327"/>
      <c r="AIX456" s="327"/>
      <c r="AIY456" s="327"/>
      <c r="AIZ456" s="327"/>
      <c r="AJA456" s="327"/>
      <c r="AJB456" s="327"/>
      <c r="AJC456" s="327"/>
      <c r="AJD456" s="327"/>
      <c r="AJE456" s="327"/>
      <c r="AJF456" s="327"/>
      <c r="AJG456" s="327"/>
      <c r="AJH456" s="327"/>
      <c r="AJI456" s="327"/>
      <c r="AJJ456" s="327"/>
      <c r="AJK456" s="327"/>
      <c r="AJL456" s="327"/>
      <c r="AJM456" s="327"/>
      <c r="AJN456" s="327"/>
      <c r="AJO456" s="327"/>
      <c r="AJP456" s="327"/>
      <c r="AJQ456" s="327"/>
      <c r="AJR456" s="327"/>
      <c r="AJS456" s="327"/>
      <c r="AJT456" s="327"/>
      <c r="AJU456" s="327"/>
      <c r="AJV456" s="327"/>
      <c r="AJW456" s="327"/>
      <c r="AJX456" s="327"/>
      <c r="AJY456" s="327"/>
      <c r="AJZ456" s="327"/>
      <c r="AKA456" s="327"/>
      <c r="AKB456" s="327"/>
      <c r="AKC456" s="327"/>
      <c r="AKD456" s="327"/>
      <c r="AKE456" s="327"/>
      <c r="AKF456" s="327"/>
      <c r="AKG456" s="327"/>
      <c r="AKH456" s="327"/>
      <c r="AKI456" s="327"/>
      <c r="AKJ456" s="327"/>
      <c r="AKK456" s="327"/>
      <c r="AKL456" s="327"/>
      <c r="AKM456" s="327"/>
      <c r="AKN456" s="327"/>
      <c r="AKO456" s="327"/>
      <c r="AKP456" s="327"/>
      <c r="AKQ456" s="327"/>
      <c r="AKR456" s="327"/>
      <c r="AKS456" s="327"/>
      <c r="AKT456" s="327"/>
      <c r="AKU456" s="327"/>
      <c r="AKV456" s="327"/>
      <c r="AKW456" s="327"/>
      <c r="AKX456" s="327"/>
      <c r="AKY456" s="327"/>
      <c r="AKZ456" s="327"/>
      <c r="ALA456" s="327"/>
      <c r="ALB456" s="327"/>
      <c r="ALC456" s="327"/>
      <c r="ALD456" s="327"/>
      <c r="ALE456" s="327"/>
      <c r="ALF456" s="327"/>
      <c r="ALG456" s="327"/>
      <c r="ALH456" s="327"/>
      <c r="ALI456" s="327"/>
      <c r="ALJ456" s="327"/>
      <c r="ALK456" s="327"/>
      <c r="ALL456" s="327"/>
      <c r="ALM456" s="327"/>
      <c r="ALN456" s="327"/>
      <c r="ALO456" s="327"/>
      <c r="ALP456" s="327"/>
      <c r="ALQ456" s="327"/>
      <c r="ALR456" s="327"/>
      <c r="ALS456" s="327"/>
      <c r="ALT456" s="327"/>
      <c r="ALU456" s="327"/>
      <c r="ALV456" s="327"/>
      <c r="ALW456" s="327"/>
      <c r="ALX456" s="327"/>
      <c r="ALY456" s="327"/>
      <c r="ALZ456" s="327"/>
      <c r="AMA456" s="327"/>
      <c r="AMB456" s="327"/>
      <c r="AMC456" s="327"/>
      <c r="AMD456" s="327"/>
      <c r="AME456" s="327"/>
      <c r="AMF456" s="327"/>
      <c r="AMG456" s="327"/>
      <c r="AMH456" s="327"/>
      <c r="AMI456" s="327"/>
      <c r="AMJ456" s="327"/>
      <c r="AMK456" s="327"/>
      <c r="AML456" s="327"/>
      <c r="AMM456" s="327"/>
      <c r="AMN456" s="327"/>
      <c r="AMO456" s="327"/>
      <c r="AMP456" s="327"/>
      <c r="AMQ456" s="327"/>
      <c r="AMR456" s="327"/>
      <c r="AMS456" s="327"/>
      <c r="AMT456" s="327"/>
      <c r="AMU456" s="327"/>
      <c r="AMV456" s="327"/>
      <c r="AMW456" s="327"/>
      <c r="AMX456" s="327"/>
      <c r="AMY456" s="327"/>
      <c r="AMZ456" s="327"/>
      <c r="ANA456" s="327"/>
      <c r="ANB456" s="327"/>
      <c r="ANC456" s="327"/>
      <c r="AND456" s="327"/>
      <c r="ANE456" s="327"/>
      <c r="ANF456" s="327"/>
      <c r="ANG456" s="327"/>
      <c r="ANH456" s="327"/>
      <c r="ANI456" s="327"/>
      <c r="ANJ456" s="327"/>
      <c r="ANK456" s="327"/>
      <c r="ANL456" s="327"/>
      <c r="ANM456" s="327"/>
      <c r="ANN456" s="327"/>
      <c r="ANO456" s="327"/>
      <c r="ANP456" s="327"/>
      <c r="ANQ456" s="327"/>
      <c r="ANR456" s="327"/>
      <c r="ANS456" s="327"/>
      <c r="ANT456" s="327"/>
      <c r="ANU456" s="327"/>
      <c r="ANV456" s="327"/>
      <c r="ANW456" s="327"/>
      <c r="ANX456" s="327"/>
      <c r="ANY456" s="327"/>
      <c r="ANZ456" s="327"/>
      <c r="AOA456" s="327"/>
      <c r="AOB456" s="327"/>
      <c r="AOC456" s="327"/>
      <c r="AOD456" s="327"/>
      <c r="AOE456" s="327"/>
      <c r="AOF456" s="327"/>
      <c r="AOG456" s="327"/>
      <c r="AOH456" s="327"/>
      <c r="AOI456" s="327"/>
      <c r="AOJ456" s="327"/>
      <c r="AOK456" s="327"/>
      <c r="AOL456" s="327"/>
      <c r="AOM456" s="327"/>
      <c r="AON456" s="327"/>
      <c r="AOO456" s="327"/>
      <c r="AOP456" s="327"/>
      <c r="AOQ456" s="327"/>
      <c r="AOR456" s="327"/>
      <c r="AOS456" s="327"/>
      <c r="AOT456" s="327"/>
      <c r="AOU456" s="327"/>
      <c r="AOV456" s="327"/>
      <c r="AOW456" s="327"/>
      <c r="AOX456" s="327"/>
      <c r="AOY456" s="327"/>
      <c r="AOZ456" s="327"/>
      <c r="APA456" s="327"/>
      <c r="APB456" s="327"/>
      <c r="APC456" s="327"/>
      <c r="APD456" s="327"/>
      <c r="APE456" s="327"/>
      <c r="APF456" s="327"/>
      <c r="APG456" s="327"/>
      <c r="APH456" s="327"/>
      <c r="API456" s="327"/>
      <c r="APJ456" s="327"/>
      <c r="APK456" s="327"/>
      <c r="APL456" s="327"/>
      <c r="APM456" s="327"/>
      <c r="APN456" s="327"/>
      <c r="APO456" s="327"/>
      <c r="APP456" s="327"/>
      <c r="APQ456" s="327"/>
      <c r="APR456" s="327"/>
      <c r="APS456" s="327"/>
      <c r="APT456" s="327"/>
      <c r="APU456" s="327"/>
      <c r="APV456" s="327"/>
      <c r="APW456" s="327"/>
      <c r="APX456" s="327"/>
      <c r="APY456" s="327"/>
      <c r="APZ456" s="327"/>
      <c r="AQA456" s="327"/>
      <c r="AQB456" s="327"/>
      <c r="AQC456" s="327"/>
      <c r="AQD456" s="327"/>
      <c r="AQE456" s="327"/>
      <c r="AQF456" s="327"/>
      <c r="AQG456" s="327"/>
      <c r="AQH456" s="327"/>
      <c r="AQI456" s="327"/>
      <c r="AQJ456" s="327"/>
      <c r="AQK456" s="327"/>
      <c r="AQL456" s="327"/>
      <c r="AQM456" s="327"/>
      <c r="AQN456" s="327"/>
      <c r="AQO456" s="327"/>
      <c r="AQP456" s="327"/>
      <c r="AQQ456" s="327"/>
      <c r="AQR456" s="327"/>
      <c r="AQS456" s="327"/>
      <c r="AQT456" s="327"/>
      <c r="AQU456" s="327"/>
      <c r="AQV456" s="327"/>
      <c r="AQW456" s="327"/>
      <c r="AQX456" s="327"/>
      <c r="AQY456" s="327"/>
      <c r="AQZ456" s="327"/>
      <c r="ARA456" s="327"/>
      <c r="ARB456" s="327"/>
      <c r="ARC456" s="327"/>
      <c r="ARD456" s="327"/>
      <c r="ARE456" s="327"/>
      <c r="ARF456" s="327"/>
      <c r="ARG456" s="327"/>
      <c r="ARH456" s="327"/>
      <c r="ARI456" s="327"/>
      <c r="ARJ456" s="327"/>
      <c r="ARK456" s="327"/>
      <c r="ARL456" s="327"/>
      <c r="ARM456" s="327"/>
      <c r="ARN456" s="327"/>
      <c r="ARO456" s="327"/>
      <c r="ARP456" s="327"/>
      <c r="ARQ456" s="327"/>
      <c r="ARR456" s="327"/>
      <c r="ARS456" s="327"/>
      <c r="ART456" s="327"/>
      <c r="ARU456" s="327"/>
      <c r="ARV456" s="327"/>
      <c r="ARW456" s="327"/>
      <c r="ARX456" s="327"/>
      <c r="ARY456" s="327"/>
      <c r="ARZ456" s="327"/>
      <c r="ASA456" s="327"/>
      <c r="ASB456" s="327"/>
      <c r="ASC456" s="327"/>
      <c r="ASD456" s="327"/>
      <c r="ASE456" s="327"/>
      <c r="ASF456" s="327"/>
      <c r="ASG456" s="327"/>
      <c r="ASH456" s="327"/>
      <c r="ASI456" s="327"/>
      <c r="ASJ456" s="327"/>
      <c r="ASK456" s="327"/>
      <c r="ASL456" s="327"/>
      <c r="ASM456" s="327"/>
      <c r="ASN456" s="327"/>
      <c r="ASO456" s="327"/>
      <c r="ASP456" s="327"/>
      <c r="ASQ456" s="327"/>
      <c r="ASR456" s="327"/>
      <c r="ASS456" s="327"/>
      <c r="AST456" s="327"/>
      <c r="ASU456" s="327"/>
      <c r="ASV456" s="327"/>
      <c r="ASW456" s="327"/>
      <c r="ASX456" s="327"/>
      <c r="ASY456" s="327"/>
      <c r="ASZ456" s="327"/>
      <c r="ATA456" s="327"/>
      <c r="ATB456" s="327"/>
      <c r="ATC456" s="327"/>
      <c r="ATD456" s="327"/>
      <c r="ATE456" s="327"/>
      <c r="ATF456" s="327"/>
      <c r="ATG456" s="327"/>
      <c r="ATH456" s="327"/>
      <c r="ATI456" s="327"/>
      <c r="ATJ456" s="327"/>
      <c r="ATK456" s="327"/>
      <c r="ATL456" s="327"/>
      <c r="ATM456" s="327"/>
      <c r="ATN456" s="327"/>
      <c r="ATO456" s="327"/>
      <c r="ATP456" s="327"/>
      <c r="ATQ456" s="327"/>
      <c r="ATR456" s="327"/>
      <c r="ATS456" s="327"/>
      <c r="ATT456" s="327"/>
      <c r="ATU456" s="327"/>
      <c r="ATV456" s="327"/>
      <c r="ATW456" s="327"/>
      <c r="ATX456" s="327"/>
      <c r="ATY456" s="327"/>
      <c r="ATZ456" s="327"/>
      <c r="AUA456" s="327"/>
      <c r="AUB456" s="327"/>
      <c r="AUC456" s="327"/>
      <c r="AUD456" s="327"/>
      <c r="AUE456" s="327"/>
      <c r="AUF456" s="327"/>
      <c r="AUG456" s="327"/>
      <c r="AUH456" s="327"/>
      <c r="AUI456" s="327"/>
      <c r="AUJ456" s="327"/>
      <c r="AUK456" s="327"/>
      <c r="AUL456" s="327"/>
      <c r="AUM456" s="327"/>
      <c r="AUN456" s="327"/>
      <c r="AUO456" s="327"/>
      <c r="AUP456" s="327"/>
      <c r="AUQ456" s="327"/>
      <c r="AUR456" s="327"/>
      <c r="AUS456" s="327"/>
      <c r="AUT456" s="327"/>
      <c r="AUU456" s="327"/>
      <c r="AUV456" s="327"/>
      <c r="AUW456" s="327"/>
      <c r="AUX456" s="327"/>
      <c r="AUY456" s="327"/>
      <c r="AUZ456" s="327"/>
      <c r="AVA456" s="327"/>
      <c r="AVB456" s="327"/>
      <c r="AVC456" s="327"/>
      <c r="AVD456" s="327"/>
      <c r="AVE456" s="327"/>
      <c r="AVF456" s="327"/>
      <c r="AVG456" s="327"/>
      <c r="AVH456" s="327"/>
      <c r="AVI456" s="327"/>
      <c r="AVJ456" s="327"/>
      <c r="AVK456" s="327"/>
      <c r="AVL456" s="327"/>
      <c r="AVM456" s="327"/>
      <c r="AVN456" s="327"/>
      <c r="AVO456" s="327"/>
      <c r="AVP456" s="327"/>
      <c r="AVQ456" s="327"/>
      <c r="AVR456" s="327"/>
      <c r="AVS456" s="327"/>
      <c r="AVT456" s="327"/>
      <c r="AVU456" s="327"/>
      <c r="AVV456" s="327"/>
      <c r="AVW456" s="327"/>
      <c r="AVX456" s="327"/>
      <c r="AVY456" s="327"/>
      <c r="AVZ456" s="327"/>
      <c r="AWA456" s="327"/>
      <c r="AWB456" s="327"/>
      <c r="AWC456" s="327"/>
      <c r="AWD456" s="327"/>
      <c r="AWE456" s="327"/>
      <c r="AWF456" s="327"/>
      <c r="AWG456" s="327"/>
      <c r="AWH456" s="327"/>
      <c r="AWI456" s="327"/>
      <c r="AWJ456" s="327"/>
      <c r="AWK456" s="327"/>
      <c r="AWL456" s="327"/>
      <c r="AWM456" s="327"/>
      <c r="AWN456" s="327"/>
      <c r="AWO456" s="327"/>
      <c r="AWP456" s="327"/>
      <c r="AWQ456" s="327"/>
      <c r="AWR456" s="327"/>
      <c r="AWS456" s="327"/>
      <c r="AWT456" s="327"/>
      <c r="AWU456" s="327"/>
      <c r="AWV456" s="327"/>
      <c r="AWW456" s="327"/>
      <c r="AWX456" s="327"/>
      <c r="AWY456" s="327"/>
      <c r="AWZ456" s="327"/>
      <c r="AXA456" s="327"/>
      <c r="AXB456" s="327"/>
      <c r="AXC456" s="327"/>
      <c r="AXD456" s="327"/>
      <c r="AXE456" s="327"/>
      <c r="AXF456" s="327"/>
      <c r="AXG456" s="327"/>
      <c r="AXH456" s="327"/>
      <c r="AXI456" s="327"/>
      <c r="AXJ456" s="327"/>
      <c r="AXK456" s="327"/>
      <c r="AXL456" s="327"/>
      <c r="AXM456" s="327"/>
      <c r="AXN456" s="327"/>
      <c r="AXO456" s="327"/>
      <c r="AXP456" s="327"/>
      <c r="AXQ456" s="327"/>
      <c r="AXR456" s="327"/>
      <c r="AXS456" s="327"/>
      <c r="AXT456" s="327"/>
      <c r="AXU456" s="327"/>
      <c r="AXV456" s="327"/>
      <c r="AXW456" s="327"/>
      <c r="AXX456" s="327"/>
      <c r="AXY456" s="327"/>
      <c r="AXZ456" s="327"/>
      <c r="AYA456" s="327"/>
      <c r="AYB456" s="327"/>
      <c r="AYC456" s="327"/>
      <c r="AYD456" s="327"/>
      <c r="AYE456" s="327"/>
      <c r="AYF456" s="327"/>
      <c r="AYG456" s="327"/>
      <c r="AYH456" s="327"/>
      <c r="AYI456" s="327"/>
      <c r="AYJ456" s="327"/>
      <c r="AYK456" s="327"/>
      <c r="AYL456" s="327"/>
      <c r="AYM456" s="327"/>
      <c r="AYN456" s="327"/>
      <c r="AYO456" s="327"/>
      <c r="AYP456" s="327"/>
      <c r="AYQ456" s="327"/>
      <c r="AYR456" s="327"/>
      <c r="AYS456" s="327"/>
      <c r="AYT456" s="327"/>
      <c r="AYU456" s="327"/>
      <c r="AYV456" s="327"/>
      <c r="AYW456" s="327"/>
      <c r="AYX456" s="327"/>
      <c r="AYY456" s="327"/>
      <c r="AYZ456" s="327"/>
      <c r="AZA456" s="327"/>
      <c r="AZB456" s="327"/>
      <c r="AZC456" s="327"/>
      <c r="AZD456" s="327"/>
      <c r="AZE456" s="327"/>
      <c r="AZF456" s="327"/>
      <c r="AZG456" s="327"/>
      <c r="AZH456" s="327"/>
      <c r="AZI456" s="327"/>
      <c r="AZJ456" s="327"/>
      <c r="AZK456" s="327"/>
      <c r="AZL456" s="327"/>
      <c r="AZM456" s="327"/>
      <c r="AZN456" s="327"/>
      <c r="AZO456" s="327"/>
      <c r="AZP456" s="327"/>
      <c r="AZQ456" s="327"/>
      <c r="AZR456" s="327"/>
      <c r="AZS456" s="327"/>
      <c r="AZT456" s="327"/>
      <c r="AZU456" s="327"/>
      <c r="AZV456" s="327"/>
      <c r="AZW456" s="327"/>
      <c r="AZX456" s="327"/>
      <c r="AZY456" s="327"/>
      <c r="AZZ456" s="327"/>
      <c r="BAA456" s="327"/>
      <c r="BAB456" s="327"/>
      <c r="BAC456" s="327"/>
      <c r="BAD456" s="327"/>
      <c r="BAE456" s="327"/>
      <c r="BAF456" s="327"/>
      <c r="BAG456" s="327"/>
      <c r="BAH456" s="327"/>
      <c r="BAI456" s="327"/>
      <c r="BAJ456" s="327"/>
      <c r="BAK456" s="327"/>
      <c r="BAL456" s="327"/>
      <c r="BAM456" s="327"/>
      <c r="BAN456" s="327"/>
      <c r="BAO456" s="327"/>
      <c r="BAP456" s="327"/>
      <c r="BAQ456" s="327"/>
      <c r="BAR456" s="327"/>
      <c r="BAS456" s="327"/>
      <c r="BAT456" s="327"/>
      <c r="BAU456" s="327"/>
      <c r="BAV456" s="327"/>
      <c r="BAW456" s="327"/>
      <c r="BAX456" s="327"/>
      <c r="BAY456" s="327"/>
      <c r="BAZ456" s="327"/>
      <c r="BBA456" s="327"/>
      <c r="BBB456" s="327"/>
      <c r="BBC456" s="327"/>
      <c r="BBD456" s="327"/>
      <c r="BBE456" s="327"/>
      <c r="BBF456" s="327"/>
      <c r="BBG456" s="327"/>
      <c r="BBH456" s="327"/>
      <c r="BBI456" s="327"/>
      <c r="BBJ456" s="327"/>
      <c r="BBK456" s="327"/>
      <c r="BBL456" s="327"/>
      <c r="BBM456" s="327"/>
      <c r="BBN456" s="327"/>
      <c r="BBO456" s="327"/>
      <c r="BBP456" s="327"/>
      <c r="BBQ456" s="327"/>
      <c r="BBR456" s="327"/>
      <c r="BBS456" s="327"/>
      <c r="BBT456" s="327"/>
      <c r="BBU456" s="327"/>
      <c r="BBV456" s="327"/>
      <c r="BBW456" s="327"/>
      <c r="BBX456" s="327"/>
      <c r="BBY456" s="327"/>
      <c r="BBZ456" s="327"/>
      <c r="BCA456" s="327"/>
      <c r="BCB456" s="327"/>
      <c r="BCC456" s="327"/>
      <c r="BCD456" s="327"/>
      <c r="BCE456" s="327"/>
      <c r="BCF456" s="327"/>
      <c r="BCG456" s="327"/>
      <c r="BCH456" s="327"/>
      <c r="BCI456" s="327"/>
      <c r="BCJ456" s="327"/>
      <c r="BCK456" s="327"/>
      <c r="BCL456" s="327"/>
      <c r="BCM456" s="327"/>
      <c r="BCN456" s="327"/>
      <c r="BCO456" s="327"/>
      <c r="BCP456" s="327"/>
      <c r="BCQ456" s="327"/>
      <c r="BCR456" s="327"/>
      <c r="BCS456" s="327"/>
      <c r="BCT456" s="327"/>
      <c r="BCU456" s="327"/>
      <c r="BCV456" s="327"/>
      <c r="BCW456" s="327"/>
      <c r="BCX456" s="327"/>
      <c r="BCY456" s="327"/>
      <c r="BCZ456" s="327"/>
      <c r="BDA456" s="327"/>
      <c r="BDB456" s="327"/>
      <c r="BDC456" s="327"/>
      <c r="BDD456" s="327"/>
      <c r="BDE456" s="327"/>
      <c r="BDF456" s="327"/>
      <c r="BDG456" s="327"/>
      <c r="BDH456" s="327"/>
      <c r="BDI456" s="327"/>
      <c r="BDJ456" s="327"/>
      <c r="BDK456" s="327"/>
      <c r="BDL456" s="327"/>
      <c r="BDM456" s="327"/>
      <c r="BDN456" s="327"/>
      <c r="BDO456" s="327"/>
      <c r="BDP456" s="327"/>
      <c r="BDQ456" s="327"/>
      <c r="BDR456" s="327"/>
      <c r="BDS456" s="327"/>
      <c r="BDT456" s="327"/>
      <c r="BDU456" s="327"/>
      <c r="BDV456" s="327"/>
      <c r="BDW456" s="327"/>
      <c r="BDX456" s="327"/>
      <c r="BDY456" s="327"/>
      <c r="BDZ456" s="327"/>
      <c r="BEA456" s="327"/>
      <c r="BEB456" s="327"/>
      <c r="BEC456" s="327"/>
      <c r="BED456" s="327"/>
      <c r="BEE456" s="327"/>
      <c r="BEF456" s="327"/>
      <c r="BEG456" s="327"/>
      <c r="BEH456" s="327"/>
      <c r="BEI456" s="327"/>
      <c r="BEJ456" s="327"/>
      <c r="BEK456" s="327"/>
      <c r="BEL456" s="327"/>
      <c r="BEM456" s="327"/>
      <c r="BEN456" s="327"/>
      <c r="BEO456" s="327"/>
      <c r="BEP456" s="327"/>
      <c r="BEQ456" s="327"/>
      <c r="BER456" s="327"/>
      <c r="BES456" s="327"/>
      <c r="BET456" s="327"/>
      <c r="BEU456" s="327"/>
      <c r="BEV456" s="327"/>
      <c r="BEW456" s="327"/>
      <c r="BEX456" s="327"/>
      <c r="BEY456" s="327"/>
      <c r="BEZ456" s="327"/>
      <c r="BFA456" s="327"/>
      <c r="BFB456" s="327"/>
      <c r="BFC456" s="327"/>
      <c r="BFD456" s="327"/>
      <c r="BFE456" s="327"/>
      <c r="BFF456" s="327"/>
      <c r="BFG456" s="327"/>
      <c r="BFH456" s="327"/>
      <c r="BFI456" s="327"/>
      <c r="BFJ456" s="327"/>
      <c r="BFK456" s="327"/>
      <c r="BFL456" s="327"/>
      <c r="BFM456" s="327"/>
      <c r="BFN456" s="327"/>
      <c r="BFO456" s="327"/>
      <c r="BFP456" s="327"/>
      <c r="BFQ456" s="327"/>
      <c r="BFR456" s="327"/>
      <c r="BFS456" s="327"/>
      <c r="BFT456" s="327"/>
      <c r="BFU456" s="327"/>
      <c r="BFV456" s="327"/>
      <c r="BFW456" s="327"/>
      <c r="BFX456" s="327"/>
      <c r="BFY456" s="327"/>
      <c r="BFZ456" s="327"/>
      <c r="BGA456" s="327"/>
      <c r="BGB456" s="327"/>
      <c r="BGC456" s="327"/>
      <c r="BGD456" s="327"/>
      <c r="BGE456" s="327"/>
      <c r="BGF456" s="327"/>
      <c r="BGG456" s="327"/>
      <c r="BGH456" s="327"/>
      <c r="BGI456" s="327"/>
      <c r="BGJ456" s="327"/>
      <c r="BGK456" s="327"/>
      <c r="BGL456" s="327"/>
      <c r="BGM456" s="327"/>
      <c r="BGN456" s="327"/>
      <c r="BGO456" s="327"/>
      <c r="BGP456" s="327"/>
      <c r="BGQ456" s="327"/>
      <c r="BGR456" s="327"/>
      <c r="BGS456" s="327"/>
      <c r="BGT456" s="327"/>
      <c r="BGU456" s="327"/>
      <c r="BGV456" s="327"/>
      <c r="BGW456" s="327"/>
      <c r="BGX456" s="327"/>
      <c r="BGY456" s="327"/>
      <c r="BGZ456" s="327"/>
      <c r="BHA456" s="327"/>
      <c r="BHB456" s="327"/>
      <c r="BHC456" s="327"/>
      <c r="BHD456" s="327"/>
      <c r="BHE456" s="327"/>
      <c r="BHF456" s="327"/>
      <c r="BHG456" s="327"/>
      <c r="BHH456" s="327"/>
      <c r="BHI456" s="327"/>
      <c r="BHJ456" s="327"/>
      <c r="BHK456" s="327"/>
      <c r="BHL456" s="327"/>
      <c r="BHM456" s="327"/>
      <c r="BHN456" s="327"/>
      <c r="BHO456" s="327"/>
      <c r="BHP456" s="327"/>
      <c r="BHQ456" s="327"/>
      <c r="BHR456" s="327"/>
      <c r="BHS456" s="327"/>
      <c r="BHT456" s="327"/>
      <c r="BHU456" s="327"/>
      <c r="BHV456" s="327"/>
      <c r="BHW456" s="327"/>
      <c r="BHX456" s="327"/>
      <c r="BHY456" s="327"/>
      <c r="BHZ456" s="327"/>
      <c r="BIA456" s="327"/>
      <c r="BIB456" s="327"/>
      <c r="BIC456" s="327"/>
      <c r="BID456" s="327"/>
      <c r="BIE456" s="327"/>
      <c r="BIF456" s="327"/>
      <c r="BIG456" s="327"/>
      <c r="BIH456" s="327"/>
      <c r="BII456" s="327"/>
      <c r="BIJ456" s="327"/>
      <c r="BIK456" s="327"/>
      <c r="BIL456" s="327"/>
      <c r="BIM456" s="327"/>
      <c r="BIN456" s="327"/>
      <c r="BIO456" s="327"/>
      <c r="BIP456" s="327"/>
      <c r="BIQ456" s="327"/>
      <c r="BIR456" s="327"/>
      <c r="BIS456" s="327"/>
      <c r="BIT456" s="327"/>
      <c r="BIU456" s="327"/>
      <c r="BIV456" s="327"/>
      <c r="BIW456" s="327"/>
      <c r="BIX456" s="327"/>
      <c r="BIY456" s="327"/>
      <c r="BIZ456" s="327"/>
      <c r="BJA456" s="327"/>
      <c r="BJB456" s="327"/>
      <c r="BJC456" s="327"/>
      <c r="BJD456" s="327"/>
      <c r="BJE456" s="327"/>
      <c r="BJF456" s="327"/>
      <c r="BJG456" s="327"/>
      <c r="BJH456" s="327"/>
      <c r="BJI456" s="327"/>
      <c r="BJJ456" s="327"/>
      <c r="BJK456" s="327"/>
      <c r="BJL456" s="327"/>
      <c r="BJM456" s="327"/>
      <c r="BJN456" s="327"/>
      <c r="BJO456" s="327"/>
      <c r="BJP456" s="327"/>
      <c r="BJQ456" s="327"/>
      <c r="BJR456" s="327"/>
      <c r="BJS456" s="327"/>
      <c r="BJT456" s="327"/>
      <c r="BJU456" s="327"/>
      <c r="BJV456" s="327"/>
      <c r="BJW456" s="327"/>
      <c r="BJX456" s="327"/>
      <c r="BJY456" s="327"/>
      <c r="BJZ456" s="327"/>
      <c r="BKA456" s="327"/>
      <c r="BKB456" s="327"/>
      <c r="BKC456" s="327"/>
      <c r="BKD456" s="327"/>
      <c r="BKE456" s="327"/>
      <c r="BKF456" s="327"/>
      <c r="BKG456" s="327"/>
      <c r="BKH456" s="327"/>
      <c r="BKI456" s="327"/>
      <c r="BKJ456" s="327"/>
      <c r="BKK456" s="327"/>
      <c r="BKL456" s="327"/>
      <c r="BKM456" s="327"/>
      <c r="BKN456" s="327"/>
      <c r="BKO456" s="327"/>
      <c r="BKP456" s="327"/>
      <c r="BKQ456" s="327"/>
      <c r="BKR456" s="327"/>
      <c r="BKS456" s="327"/>
      <c r="BKT456" s="327"/>
      <c r="BKU456" s="327"/>
      <c r="BKV456" s="327"/>
      <c r="BKW456" s="327"/>
      <c r="BKX456" s="327"/>
      <c r="BKY456" s="327"/>
      <c r="BKZ456" s="327"/>
      <c r="BLA456" s="327"/>
      <c r="BLB456" s="327"/>
      <c r="BLC456" s="327"/>
      <c r="BLD456" s="327"/>
      <c r="BLE456" s="327"/>
      <c r="BLF456" s="327"/>
      <c r="BLG456" s="327"/>
      <c r="BLH456" s="327"/>
      <c r="BLI456" s="327"/>
      <c r="BLJ456" s="327"/>
      <c r="BLK456" s="327"/>
      <c r="BLL456" s="327"/>
      <c r="BLM456" s="327"/>
      <c r="BLN456" s="327"/>
      <c r="BLO456" s="327"/>
      <c r="BLP456" s="327"/>
      <c r="BLQ456" s="327"/>
      <c r="BLR456" s="327"/>
      <c r="BLS456" s="327"/>
      <c r="BLT456" s="327"/>
      <c r="BLU456" s="327"/>
      <c r="BLV456" s="327"/>
      <c r="BLW456" s="327"/>
      <c r="BLX456" s="327"/>
      <c r="BLY456" s="327"/>
      <c r="BLZ456" s="327"/>
      <c r="BMA456" s="327"/>
      <c r="BMB456" s="327"/>
      <c r="BMC456" s="327"/>
      <c r="BMD456" s="327"/>
      <c r="BME456" s="327"/>
      <c r="BMF456" s="327"/>
      <c r="BMG456" s="327"/>
      <c r="BMH456" s="327"/>
      <c r="BMI456" s="327"/>
      <c r="BMJ456" s="327"/>
      <c r="BMK456" s="327"/>
      <c r="BML456" s="327"/>
      <c r="BMM456" s="327"/>
      <c r="BMN456" s="327"/>
      <c r="BMO456" s="327"/>
      <c r="BMP456" s="327"/>
      <c r="BMQ456" s="327"/>
      <c r="BMR456" s="327"/>
      <c r="BMS456" s="327"/>
      <c r="BMT456" s="327"/>
      <c r="BMU456" s="327"/>
      <c r="BMV456" s="327"/>
      <c r="BMW456" s="327"/>
      <c r="BMX456" s="327"/>
      <c r="BMY456" s="327"/>
      <c r="BMZ456" s="327"/>
      <c r="BNA456" s="327"/>
      <c r="BNB456" s="327"/>
      <c r="BNC456" s="327"/>
      <c r="BND456" s="327"/>
      <c r="BNE456" s="327"/>
      <c r="BNF456" s="327"/>
      <c r="BNG456" s="327"/>
      <c r="BNH456" s="327"/>
      <c r="BNI456" s="327"/>
      <c r="BNJ456" s="327"/>
      <c r="BNK456" s="327"/>
      <c r="BNL456" s="327"/>
      <c r="BNM456" s="327"/>
      <c r="BNN456" s="327"/>
      <c r="BNO456" s="327"/>
      <c r="BNP456" s="327"/>
      <c r="BNQ456" s="327"/>
      <c r="BNR456" s="327"/>
      <c r="BNS456" s="327"/>
      <c r="BNT456" s="327"/>
      <c r="BNU456" s="327"/>
      <c r="BNV456" s="327"/>
      <c r="BNW456" s="327"/>
      <c r="BNX456" s="327"/>
      <c r="BNY456" s="327"/>
      <c r="BNZ456" s="327"/>
      <c r="BOA456" s="327"/>
      <c r="BOB456" s="327"/>
      <c r="BOC456" s="327"/>
      <c r="BOD456" s="327"/>
      <c r="BOE456" s="327"/>
      <c r="BOF456" s="327"/>
      <c r="BOG456" s="327"/>
      <c r="BOH456" s="327"/>
      <c r="BOI456" s="327"/>
      <c r="BOJ456" s="327"/>
      <c r="BOK456" s="327"/>
      <c r="BOL456" s="327"/>
      <c r="BOM456" s="327"/>
      <c r="BON456" s="327"/>
      <c r="BOO456" s="327"/>
      <c r="BOP456" s="327"/>
      <c r="BOQ456" s="327"/>
      <c r="BOR456" s="327"/>
      <c r="BOS456" s="327"/>
      <c r="BOT456" s="327"/>
      <c r="BOU456" s="327"/>
      <c r="BOV456" s="327"/>
      <c r="BOW456" s="327"/>
      <c r="BOX456" s="327"/>
      <c r="BOY456" s="327"/>
      <c r="BOZ456" s="327"/>
      <c r="BPA456" s="327"/>
      <c r="BPB456" s="327"/>
      <c r="BPC456" s="327"/>
      <c r="BPD456" s="327"/>
      <c r="BPE456" s="327"/>
      <c r="BPF456" s="327"/>
      <c r="BPG456" s="327"/>
      <c r="BPH456" s="327"/>
      <c r="BPI456" s="327"/>
      <c r="BPJ456" s="327"/>
      <c r="BPK456" s="327"/>
      <c r="BPL456" s="327"/>
      <c r="BPM456" s="327"/>
      <c r="BPN456" s="327"/>
      <c r="BPO456" s="327"/>
      <c r="BPP456" s="327"/>
      <c r="BPQ456" s="327"/>
      <c r="BPR456" s="327"/>
      <c r="BPS456" s="327"/>
      <c r="BPT456" s="327"/>
      <c r="BPU456" s="327"/>
      <c r="BPV456" s="327"/>
      <c r="BPW456" s="327"/>
      <c r="BPX456" s="327"/>
      <c r="BPY456" s="327"/>
      <c r="BPZ456" s="327"/>
      <c r="BQA456" s="327"/>
      <c r="BQB456" s="327"/>
      <c r="BQC456" s="327"/>
      <c r="BQD456" s="327"/>
      <c r="BQE456" s="327"/>
      <c r="BQF456" s="327"/>
      <c r="BQG456" s="327"/>
      <c r="BQH456" s="327"/>
      <c r="BQI456" s="327"/>
      <c r="BQJ456" s="327"/>
      <c r="BQK456" s="327"/>
      <c r="BQL456" s="327"/>
      <c r="BQM456" s="327"/>
      <c r="BQN456" s="327"/>
      <c r="BQO456" s="327"/>
      <c r="BQP456" s="327"/>
      <c r="BQQ456" s="327"/>
      <c r="BQR456" s="327"/>
      <c r="BQS456" s="327"/>
      <c r="BQT456" s="327"/>
      <c r="BQU456" s="327"/>
      <c r="BQV456" s="327"/>
      <c r="BQW456" s="327"/>
      <c r="BQX456" s="327"/>
      <c r="BQY456" s="327"/>
      <c r="BQZ456" s="327"/>
      <c r="BRA456" s="327"/>
      <c r="BRB456" s="327"/>
      <c r="BRC456" s="327"/>
      <c r="BRD456" s="327"/>
      <c r="BRE456" s="327"/>
      <c r="BRF456" s="327"/>
      <c r="BRG456" s="327"/>
      <c r="BRH456" s="327"/>
      <c r="BRI456" s="327"/>
      <c r="BRJ456" s="327"/>
      <c r="BRK456" s="327"/>
      <c r="BRL456" s="327"/>
      <c r="BRM456" s="327"/>
      <c r="BRN456" s="327"/>
      <c r="BRO456" s="327"/>
      <c r="BRP456" s="327"/>
      <c r="BRQ456" s="327"/>
      <c r="BRR456" s="327"/>
      <c r="BRS456" s="327"/>
      <c r="BRT456" s="327"/>
      <c r="BRU456" s="327"/>
      <c r="BRV456" s="327"/>
      <c r="BRW456" s="327"/>
      <c r="BRX456" s="327"/>
      <c r="BRY456" s="327"/>
      <c r="BRZ456" s="327"/>
      <c r="BSA456" s="327"/>
      <c r="BSB456" s="327"/>
      <c r="BSC456" s="327"/>
      <c r="BSD456" s="327"/>
      <c r="BSE456" s="327"/>
      <c r="BSF456" s="327"/>
      <c r="BSG456" s="327"/>
      <c r="BSH456" s="327"/>
      <c r="BSI456" s="327"/>
      <c r="BSJ456" s="327"/>
      <c r="BSK456" s="327"/>
      <c r="BSL456" s="327"/>
      <c r="BSM456" s="327"/>
      <c r="BSN456" s="327"/>
      <c r="BSO456" s="327"/>
      <c r="BSP456" s="327"/>
      <c r="BSQ456" s="327"/>
      <c r="BSR456" s="327"/>
      <c r="BSS456" s="327"/>
      <c r="BST456" s="327"/>
      <c r="BSU456" s="327"/>
      <c r="BSV456" s="327"/>
      <c r="BSW456" s="327"/>
      <c r="BSX456" s="327"/>
      <c r="BSY456" s="327"/>
      <c r="BSZ456" s="327"/>
      <c r="BTA456" s="327"/>
      <c r="BTB456" s="327"/>
      <c r="BTC456" s="327"/>
      <c r="BTD456" s="327"/>
      <c r="BTE456" s="327"/>
      <c r="BTF456" s="327"/>
      <c r="BTG456" s="327"/>
      <c r="BTH456" s="327"/>
      <c r="BTI456" s="327"/>
      <c r="BTJ456" s="327"/>
      <c r="BTK456" s="327"/>
      <c r="BTL456" s="327"/>
      <c r="BTM456" s="327"/>
      <c r="BTN456" s="327"/>
      <c r="BTO456" s="327"/>
      <c r="BTP456" s="327"/>
      <c r="BTQ456" s="327"/>
      <c r="BTR456" s="327"/>
      <c r="BTS456" s="327"/>
      <c r="BTT456" s="327"/>
      <c r="BTU456" s="327"/>
      <c r="BTV456" s="327"/>
      <c r="BTW456" s="327"/>
      <c r="BTX456" s="327"/>
      <c r="BTY456" s="327"/>
      <c r="BTZ456" s="327"/>
      <c r="BUA456" s="327"/>
      <c r="BUB456" s="327"/>
      <c r="BUC456" s="327"/>
      <c r="BUD456" s="327"/>
      <c r="BUE456" s="327"/>
      <c r="BUF456" s="327"/>
      <c r="BUG456" s="327"/>
      <c r="BUH456" s="327"/>
      <c r="BUI456" s="327"/>
      <c r="BUJ456" s="327"/>
      <c r="BUK456" s="327"/>
      <c r="BUL456" s="327"/>
      <c r="BUM456" s="327"/>
      <c r="BUN456" s="327"/>
      <c r="BUO456" s="327"/>
      <c r="BUP456" s="327"/>
      <c r="BUQ456" s="327"/>
      <c r="BUR456" s="327"/>
      <c r="BUS456" s="327"/>
      <c r="BUT456" s="327"/>
      <c r="BUU456" s="327"/>
      <c r="BUV456" s="327"/>
      <c r="BUW456" s="327"/>
      <c r="BUX456" s="327"/>
      <c r="BUY456" s="327"/>
      <c r="BUZ456" s="327"/>
      <c r="BVA456" s="327"/>
      <c r="BVB456" s="327"/>
      <c r="BVC456" s="327"/>
      <c r="BVD456" s="327"/>
      <c r="BVE456" s="327"/>
      <c r="BVF456" s="327"/>
      <c r="BVG456" s="327"/>
      <c r="BVH456" s="327"/>
      <c r="BVI456" s="327"/>
      <c r="BVJ456" s="327"/>
      <c r="BVK456" s="327"/>
      <c r="BVL456" s="327"/>
      <c r="BVM456" s="327"/>
      <c r="BVN456" s="327"/>
      <c r="BVO456" s="327"/>
      <c r="BVP456" s="327"/>
      <c r="BVQ456" s="327"/>
      <c r="BVR456" s="327"/>
      <c r="BVS456" s="327"/>
      <c r="BVT456" s="327"/>
      <c r="BVU456" s="327"/>
      <c r="BVV456" s="327"/>
      <c r="BVW456" s="327"/>
      <c r="BVX456" s="327"/>
      <c r="BVY456" s="327"/>
      <c r="BVZ456" s="327"/>
      <c r="BWA456" s="327"/>
      <c r="BWB456" s="327"/>
      <c r="BWC456" s="327"/>
      <c r="BWD456" s="327"/>
      <c r="BWE456" s="327"/>
      <c r="BWF456" s="327"/>
      <c r="BWG456" s="327"/>
      <c r="BWH456" s="327"/>
      <c r="BWI456" s="327"/>
      <c r="BWJ456" s="327"/>
      <c r="BWK456" s="327"/>
      <c r="BWL456" s="327"/>
      <c r="BWM456" s="327"/>
      <c r="BWN456" s="327"/>
      <c r="BWO456" s="327"/>
      <c r="BWP456" s="327"/>
      <c r="BWQ456" s="327"/>
      <c r="BWR456" s="327"/>
      <c r="BWS456" s="327"/>
      <c r="BWT456" s="327"/>
      <c r="BWU456" s="327"/>
      <c r="BWV456" s="327"/>
      <c r="BWW456" s="327"/>
      <c r="BWX456" s="327"/>
      <c r="BWY456" s="327"/>
      <c r="BWZ456" s="327"/>
      <c r="BXA456" s="327"/>
      <c r="BXB456" s="327"/>
      <c r="BXC456" s="327"/>
      <c r="BXD456" s="327"/>
      <c r="BXE456" s="327"/>
      <c r="BXF456" s="327"/>
      <c r="BXG456" s="327"/>
      <c r="BXH456" s="327"/>
      <c r="BXI456" s="327"/>
      <c r="BXJ456" s="327"/>
      <c r="BXK456" s="327"/>
      <c r="BXL456" s="327"/>
      <c r="BXM456" s="327"/>
      <c r="BXN456" s="327"/>
      <c r="BXO456" s="327"/>
      <c r="BXP456" s="327"/>
      <c r="BXQ456" s="327"/>
      <c r="BXR456" s="327"/>
      <c r="BXS456" s="327"/>
      <c r="BXT456" s="327"/>
      <c r="BXU456" s="327"/>
      <c r="BXV456" s="327"/>
      <c r="BXW456" s="327"/>
      <c r="BXX456" s="327"/>
      <c r="BXY456" s="327"/>
      <c r="BXZ456" s="327"/>
      <c r="BYA456" s="327"/>
      <c r="BYB456" s="327"/>
      <c r="BYC456" s="327"/>
      <c r="BYD456" s="327"/>
      <c r="BYE456" s="327"/>
      <c r="BYF456" s="327"/>
      <c r="BYG456" s="327"/>
      <c r="BYH456" s="327"/>
      <c r="BYI456" s="327"/>
      <c r="BYJ456" s="327"/>
      <c r="BYK456" s="327"/>
      <c r="BYL456" s="327"/>
      <c r="BYM456" s="327"/>
      <c r="BYN456" s="327"/>
      <c r="BYO456" s="327"/>
      <c r="BYP456" s="327"/>
      <c r="BYQ456" s="327"/>
      <c r="BYR456" s="327"/>
      <c r="BYS456" s="327"/>
      <c r="BYT456" s="327"/>
      <c r="BYU456" s="327"/>
      <c r="BYV456" s="327"/>
      <c r="BYW456" s="327"/>
      <c r="BYX456" s="327"/>
      <c r="BYY456" s="327"/>
      <c r="BYZ456" s="327"/>
      <c r="BZA456" s="327"/>
      <c r="BZB456" s="327"/>
      <c r="BZC456" s="327"/>
      <c r="BZD456" s="327"/>
      <c r="BZE456" s="327"/>
      <c r="BZF456" s="327"/>
      <c r="BZG456" s="327"/>
      <c r="BZH456" s="327"/>
      <c r="BZI456" s="327"/>
      <c r="BZJ456" s="327"/>
      <c r="BZK456" s="327"/>
      <c r="BZL456" s="327"/>
      <c r="BZM456" s="327"/>
      <c r="BZN456" s="327"/>
      <c r="BZO456" s="327"/>
      <c r="BZP456" s="327"/>
      <c r="BZQ456" s="327"/>
      <c r="BZR456" s="327"/>
      <c r="BZS456" s="327"/>
      <c r="BZT456" s="327"/>
      <c r="BZU456" s="327"/>
      <c r="BZV456" s="327"/>
      <c r="BZW456" s="327"/>
      <c r="BZX456" s="327"/>
      <c r="BZY456" s="327"/>
      <c r="BZZ456" s="327"/>
      <c r="CAA456" s="327"/>
      <c r="CAB456" s="327"/>
      <c r="CAC456" s="327"/>
      <c r="CAD456" s="327"/>
      <c r="CAE456" s="327"/>
      <c r="CAF456" s="327"/>
      <c r="CAG456" s="327"/>
      <c r="CAH456" s="327"/>
      <c r="CAI456" s="327"/>
      <c r="CAJ456" s="327"/>
      <c r="CAK456" s="327"/>
      <c r="CAL456" s="327"/>
      <c r="CAM456" s="327"/>
      <c r="CAN456" s="327"/>
      <c r="CAO456" s="327"/>
      <c r="CAP456" s="327"/>
      <c r="CAQ456" s="327"/>
      <c r="CAR456" s="327"/>
      <c r="CAS456" s="327"/>
      <c r="CAT456" s="327"/>
      <c r="CAU456" s="327"/>
      <c r="CAV456" s="327"/>
      <c r="CAW456" s="327"/>
      <c r="CAX456" s="327"/>
      <c r="CAY456" s="327"/>
      <c r="CAZ456" s="327"/>
      <c r="CBA456" s="327"/>
      <c r="CBB456" s="327"/>
      <c r="CBC456" s="327"/>
      <c r="CBD456" s="327"/>
      <c r="CBE456" s="327"/>
      <c r="CBF456" s="327"/>
      <c r="CBG456" s="327"/>
      <c r="CBH456" s="327"/>
      <c r="CBI456" s="327"/>
      <c r="CBJ456" s="327"/>
      <c r="CBK456" s="327"/>
      <c r="CBL456" s="327"/>
      <c r="CBM456" s="327"/>
      <c r="CBN456" s="327"/>
      <c r="CBO456" s="327"/>
      <c r="CBP456" s="327"/>
      <c r="CBQ456" s="327"/>
      <c r="CBR456" s="327"/>
      <c r="CBS456" s="327"/>
      <c r="CBT456" s="327"/>
      <c r="CBU456" s="327"/>
      <c r="CBV456" s="327"/>
      <c r="CBW456" s="327"/>
      <c r="CBX456" s="327"/>
      <c r="CBY456" s="327"/>
      <c r="CBZ456" s="327"/>
      <c r="CCA456" s="327"/>
      <c r="CCB456" s="327"/>
      <c r="CCC456" s="327"/>
      <c r="CCD456" s="327"/>
      <c r="CCE456" s="327"/>
      <c r="CCF456" s="327"/>
      <c r="CCG456" s="327"/>
      <c r="CCH456" s="327"/>
      <c r="CCI456" s="327"/>
      <c r="CCJ456" s="327"/>
      <c r="CCK456" s="327"/>
      <c r="CCL456" s="327"/>
      <c r="CCM456" s="327"/>
      <c r="CCN456" s="327"/>
      <c r="CCO456" s="327"/>
      <c r="CCP456" s="327"/>
      <c r="CCQ456" s="327"/>
      <c r="CCR456" s="327"/>
      <c r="CCS456" s="327"/>
      <c r="CCT456" s="327"/>
      <c r="CCU456" s="327"/>
      <c r="CCV456" s="327"/>
      <c r="CCW456" s="327"/>
      <c r="CCX456" s="327"/>
      <c r="CCY456" s="327"/>
      <c r="CCZ456" s="327"/>
      <c r="CDA456" s="327"/>
      <c r="CDB456" s="327"/>
      <c r="CDC456" s="327"/>
      <c r="CDD456" s="327"/>
      <c r="CDE456" s="327"/>
      <c r="CDF456" s="327"/>
      <c r="CDG456" s="327"/>
      <c r="CDH456" s="327"/>
      <c r="CDI456" s="327"/>
      <c r="CDJ456" s="327"/>
      <c r="CDK456" s="327"/>
      <c r="CDL456" s="327"/>
      <c r="CDM456" s="327"/>
      <c r="CDN456" s="327"/>
      <c r="CDO456" s="327"/>
      <c r="CDP456" s="327"/>
      <c r="CDQ456" s="327"/>
      <c r="CDR456" s="327"/>
      <c r="CDS456" s="327"/>
      <c r="CDT456" s="327"/>
      <c r="CDU456" s="327"/>
      <c r="CDV456" s="327"/>
      <c r="CDW456" s="327"/>
      <c r="CDX456" s="327"/>
      <c r="CDY456" s="327"/>
      <c r="CDZ456" s="327"/>
      <c r="CEA456" s="327"/>
      <c r="CEB456" s="327"/>
      <c r="CEC456" s="327"/>
      <c r="CED456" s="327"/>
      <c r="CEE456" s="327"/>
      <c r="CEF456" s="327"/>
      <c r="CEG456" s="327"/>
      <c r="CEH456" s="327"/>
      <c r="CEI456" s="327"/>
      <c r="CEJ456" s="327"/>
      <c r="CEK456" s="327"/>
      <c r="CEL456" s="327"/>
      <c r="CEM456" s="327"/>
      <c r="CEN456" s="327"/>
      <c r="CEO456" s="327"/>
      <c r="CEP456" s="327"/>
      <c r="CEQ456" s="327"/>
      <c r="CER456" s="327"/>
      <c r="CES456" s="327"/>
      <c r="CET456" s="327"/>
      <c r="CEU456" s="327"/>
      <c r="CEV456" s="327"/>
      <c r="CEW456" s="327"/>
      <c r="CEX456" s="327"/>
      <c r="CEY456" s="327"/>
      <c r="CEZ456" s="327"/>
      <c r="CFA456" s="327"/>
      <c r="CFB456" s="327"/>
      <c r="CFC456" s="327"/>
      <c r="CFD456" s="327"/>
      <c r="CFE456" s="327"/>
      <c r="CFF456" s="327"/>
      <c r="CFG456" s="327"/>
      <c r="CFH456" s="327"/>
      <c r="CFI456" s="327"/>
      <c r="CFJ456" s="327"/>
      <c r="CFK456" s="327"/>
      <c r="CFL456" s="327"/>
      <c r="CFM456" s="327"/>
      <c r="CFN456" s="327"/>
      <c r="CFO456" s="327"/>
      <c r="CFP456" s="327"/>
      <c r="CFQ456" s="327"/>
      <c r="CFR456" s="327"/>
      <c r="CFS456" s="327"/>
      <c r="CFT456" s="327"/>
      <c r="CFU456" s="327"/>
      <c r="CFV456" s="327"/>
      <c r="CFW456" s="327"/>
      <c r="CFX456" s="327"/>
      <c r="CFY456" s="327"/>
      <c r="CFZ456" s="327"/>
      <c r="CGA456" s="327"/>
      <c r="CGB456" s="327"/>
      <c r="CGC456" s="327"/>
      <c r="CGD456" s="327"/>
      <c r="CGE456" s="327"/>
      <c r="CGF456" s="327"/>
      <c r="CGG456" s="327"/>
      <c r="CGH456" s="327"/>
      <c r="CGI456" s="327"/>
      <c r="CGJ456" s="327"/>
      <c r="CGK456" s="327"/>
      <c r="CGL456" s="327"/>
      <c r="CGM456" s="327"/>
      <c r="CGN456" s="327"/>
      <c r="CGO456" s="327"/>
      <c r="CGP456" s="327"/>
      <c r="CGQ456" s="327"/>
      <c r="CGR456" s="327"/>
      <c r="CGS456" s="327"/>
      <c r="CGT456" s="327"/>
      <c r="CGU456" s="327"/>
      <c r="CGV456" s="327"/>
      <c r="CGW456" s="327"/>
      <c r="CGX456" s="327"/>
      <c r="CGY456" s="327"/>
      <c r="CGZ456" s="327"/>
      <c r="CHA456" s="327"/>
      <c r="CHB456" s="327"/>
      <c r="CHC456" s="327"/>
      <c r="CHD456" s="327"/>
      <c r="CHE456" s="327"/>
      <c r="CHF456" s="327"/>
      <c r="CHG456" s="327"/>
      <c r="CHH456" s="327"/>
      <c r="CHI456" s="327"/>
      <c r="CHJ456" s="327"/>
      <c r="CHK456" s="327"/>
      <c r="CHL456" s="327"/>
      <c r="CHM456" s="327"/>
      <c r="CHN456" s="327"/>
      <c r="CHO456" s="327"/>
      <c r="CHP456" s="327"/>
      <c r="CHQ456" s="327"/>
      <c r="CHR456" s="327"/>
      <c r="CHS456" s="327"/>
      <c r="CHT456" s="327"/>
      <c r="CHU456" s="327"/>
      <c r="CHV456" s="327"/>
      <c r="CHW456" s="327"/>
      <c r="CHX456" s="327"/>
      <c r="CHY456" s="327"/>
      <c r="CHZ456" s="327"/>
      <c r="CIA456" s="327"/>
      <c r="CIB456" s="327"/>
      <c r="CIC456" s="327"/>
      <c r="CID456" s="327"/>
      <c r="CIE456" s="327"/>
      <c r="CIF456" s="327"/>
      <c r="CIG456" s="327"/>
      <c r="CIH456" s="327"/>
      <c r="CII456" s="327"/>
      <c r="CIJ456" s="327"/>
      <c r="CIK456" s="327"/>
      <c r="CIL456" s="327"/>
      <c r="CIM456" s="327"/>
      <c r="CIN456" s="327"/>
      <c r="CIO456" s="327"/>
      <c r="CIP456" s="327"/>
      <c r="CIQ456" s="327"/>
      <c r="CIR456" s="327"/>
      <c r="CIS456" s="327"/>
      <c r="CIT456" s="327"/>
      <c r="CIU456" s="327"/>
      <c r="CIV456" s="327"/>
      <c r="CIW456" s="327"/>
      <c r="CIX456" s="327"/>
      <c r="CIY456" s="327"/>
      <c r="CIZ456" s="327"/>
      <c r="CJA456" s="327"/>
      <c r="CJB456" s="327"/>
      <c r="CJC456" s="327"/>
      <c r="CJD456" s="327"/>
      <c r="CJE456" s="327"/>
      <c r="CJF456" s="327"/>
      <c r="CJG456" s="327"/>
      <c r="CJH456" s="327"/>
      <c r="CJI456" s="327"/>
      <c r="CJJ456" s="327"/>
      <c r="CJK456" s="327"/>
      <c r="CJL456" s="327"/>
      <c r="CJM456" s="327"/>
      <c r="CJN456" s="327"/>
      <c r="CJO456" s="327"/>
      <c r="CJP456" s="327"/>
      <c r="CJQ456" s="327"/>
      <c r="CJR456" s="327"/>
      <c r="CJS456" s="327"/>
      <c r="CJT456" s="327"/>
      <c r="CJU456" s="327"/>
      <c r="CJV456" s="327"/>
      <c r="CJW456" s="327"/>
      <c r="CJX456" s="327"/>
      <c r="CJY456" s="327"/>
      <c r="CJZ456" s="327"/>
      <c r="CKA456" s="327"/>
      <c r="CKB456" s="327"/>
      <c r="CKC456" s="327"/>
      <c r="CKD456" s="327"/>
      <c r="CKE456" s="327"/>
      <c r="CKF456" s="327"/>
      <c r="CKG456" s="327"/>
      <c r="CKH456" s="327"/>
      <c r="CKI456" s="327"/>
      <c r="CKJ456" s="327"/>
      <c r="CKK456" s="327"/>
      <c r="CKL456" s="327"/>
      <c r="CKM456" s="327"/>
      <c r="CKN456" s="327"/>
      <c r="CKO456" s="327"/>
      <c r="CKP456" s="327"/>
      <c r="CKQ456" s="327"/>
      <c r="CKR456" s="327"/>
      <c r="CKS456" s="327"/>
      <c r="CKT456" s="327"/>
      <c r="CKU456" s="327"/>
      <c r="CKV456" s="327"/>
      <c r="CKW456" s="327"/>
      <c r="CKX456" s="327"/>
      <c r="CKY456" s="327"/>
      <c r="CKZ456" s="327"/>
      <c r="CLA456" s="327"/>
      <c r="CLB456" s="327"/>
      <c r="CLC456" s="327"/>
      <c r="CLD456" s="327"/>
      <c r="CLE456" s="327"/>
      <c r="CLF456" s="327"/>
      <c r="CLG456" s="327"/>
      <c r="CLH456" s="327"/>
      <c r="CLI456" s="327"/>
      <c r="CLJ456" s="327"/>
      <c r="CLK456" s="327"/>
      <c r="CLL456" s="327"/>
      <c r="CLM456" s="327"/>
      <c r="CLN456" s="327"/>
      <c r="CLO456" s="327"/>
      <c r="CLP456" s="327"/>
      <c r="CLQ456" s="327"/>
      <c r="CLR456" s="327"/>
      <c r="CLS456" s="327"/>
      <c r="CLT456" s="327"/>
      <c r="CLU456" s="327"/>
      <c r="CLV456" s="327"/>
      <c r="CLW456" s="327"/>
      <c r="CLX456" s="327"/>
      <c r="CLY456" s="327"/>
      <c r="CLZ456" s="327"/>
      <c r="CMA456" s="327"/>
      <c r="CMB456" s="327"/>
      <c r="CMC456" s="327"/>
      <c r="CMD456" s="327"/>
      <c r="CME456" s="327"/>
      <c r="CMF456" s="327"/>
      <c r="CMG456" s="327"/>
      <c r="CMH456" s="327"/>
      <c r="CMI456" s="327"/>
      <c r="CMJ456" s="327"/>
      <c r="CMK456" s="327"/>
      <c r="CML456" s="327"/>
      <c r="CMM456" s="327"/>
      <c r="CMN456" s="327"/>
      <c r="CMO456" s="327"/>
      <c r="CMP456" s="327"/>
      <c r="CMQ456" s="327"/>
      <c r="CMR456" s="327"/>
      <c r="CMS456" s="327"/>
      <c r="CMT456" s="327"/>
      <c r="CMU456" s="327"/>
      <c r="CMV456" s="327"/>
      <c r="CMW456" s="327"/>
      <c r="CMX456" s="327"/>
      <c r="CMY456" s="327"/>
      <c r="CMZ456" s="327"/>
      <c r="CNA456" s="327"/>
      <c r="CNB456" s="327"/>
      <c r="CNC456" s="327"/>
      <c r="CND456" s="327"/>
      <c r="CNE456" s="327"/>
      <c r="CNF456" s="327"/>
      <c r="CNG456" s="327"/>
      <c r="CNH456" s="327"/>
      <c r="CNI456" s="327"/>
      <c r="CNJ456" s="327"/>
      <c r="CNK456" s="327"/>
      <c r="CNL456" s="327"/>
      <c r="CNM456" s="327"/>
      <c r="CNN456" s="327"/>
      <c r="CNO456" s="327"/>
      <c r="CNP456" s="327"/>
      <c r="CNQ456" s="327"/>
      <c r="CNR456" s="327"/>
      <c r="CNS456" s="327"/>
      <c r="CNT456" s="327"/>
      <c r="CNU456" s="327"/>
      <c r="CNV456" s="327"/>
      <c r="CNW456" s="327"/>
      <c r="CNX456" s="327"/>
      <c r="CNY456" s="327"/>
      <c r="CNZ456" s="327"/>
      <c r="COA456" s="327"/>
      <c r="COB456" s="327"/>
      <c r="COC456" s="327"/>
      <c r="COD456" s="327"/>
      <c r="COE456" s="327"/>
      <c r="COF456" s="327"/>
      <c r="COG456" s="327"/>
      <c r="COH456" s="327"/>
      <c r="COI456" s="327"/>
      <c r="COJ456" s="327"/>
      <c r="COK456" s="327"/>
      <c r="COL456" s="327"/>
      <c r="COM456" s="327"/>
      <c r="CON456" s="327"/>
      <c r="COO456" s="327"/>
      <c r="COP456" s="327"/>
      <c r="COQ456" s="327"/>
      <c r="COR456" s="327"/>
      <c r="COS456" s="327"/>
      <c r="COT456" s="327"/>
      <c r="COU456" s="327"/>
      <c r="COV456" s="327"/>
      <c r="COW456" s="327"/>
      <c r="COX456" s="327"/>
      <c r="COY456" s="327"/>
      <c r="COZ456" s="327"/>
      <c r="CPA456" s="327"/>
      <c r="CPB456" s="327"/>
      <c r="CPC456" s="327"/>
      <c r="CPD456" s="327"/>
      <c r="CPE456" s="327"/>
      <c r="CPF456" s="327"/>
      <c r="CPG456" s="327"/>
      <c r="CPH456" s="327"/>
      <c r="CPI456" s="327"/>
      <c r="CPJ456" s="327"/>
      <c r="CPK456" s="327"/>
      <c r="CPL456" s="327"/>
      <c r="CPM456" s="327"/>
      <c r="CPN456" s="327"/>
      <c r="CPO456" s="327"/>
      <c r="CPP456" s="327"/>
      <c r="CPQ456" s="327"/>
      <c r="CPR456" s="327"/>
      <c r="CPS456" s="327"/>
      <c r="CPT456" s="327"/>
      <c r="CPU456" s="327"/>
      <c r="CPV456" s="327"/>
      <c r="CPW456" s="327"/>
      <c r="CPX456" s="327"/>
      <c r="CPY456" s="327"/>
      <c r="CPZ456" s="327"/>
      <c r="CQA456" s="327"/>
      <c r="CQB456" s="327"/>
      <c r="CQC456" s="327"/>
      <c r="CQD456" s="327"/>
      <c r="CQE456" s="327"/>
      <c r="CQF456" s="327"/>
      <c r="CQG456" s="327"/>
      <c r="CQH456" s="327"/>
      <c r="CQI456" s="327"/>
      <c r="CQJ456" s="327"/>
      <c r="CQK456" s="327"/>
      <c r="CQL456" s="327"/>
      <c r="CQM456" s="327"/>
      <c r="CQN456" s="327"/>
      <c r="CQO456" s="327"/>
      <c r="CQP456" s="327"/>
      <c r="CQQ456" s="327"/>
      <c r="CQR456" s="327"/>
      <c r="CQS456" s="327"/>
      <c r="CQT456" s="327"/>
      <c r="CQU456" s="327"/>
      <c r="CQV456" s="327"/>
      <c r="CQW456" s="327"/>
      <c r="CQX456" s="327"/>
      <c r="CQY456" s="327"/>
      <c r="CQZ456" s="327"/>
      <c r="CRA456" s="327"/>
      <c r="CRB456" s="327"/>
      <c r="CRC456" s="327"/>
      <c r="CRD456" s="327"/>
      <c r="CRE456" s="327"/>
      <c r="CRF456" s="327"/>
      <c r="CRG456" s="327"/>
      <c r="CRH456" s="327"/>
      <c r="CRI456" s="327"/>
      <c r="CRJ456" s="327"/>
      <c r="CRK456" s="327"/>
      <c r="CRL456" s="327"/>
      <c r="CRM456" s="327"/>
      <c r="CRN456" s="327"/>
      <c r="CRO456" s="327"/>
      <c r="CRP456" s="327"/>
      <c r="CRQ456" s="327"/>
      <c r="CRR456" s="327"/>
      <c r="CRS456" s="327"/>
      <c r="CRT456" s="327"/>
      <c r="CRU456" s="327"/>
      <c r="CRV456" s="327"/>
      <c r="CRW456" s="327"/>
      <c r="CRX456" s="327"/>
      <c r="CRY456" s="327"/>
      <c r="CRZ456" s="327"/>
      <c r="CSA456" s="327"/>
      <c r="CSB456" s="327"/>
      <c r="CSC456" s="327"/>
      <c r="CSD456" s="327"/>
      <c r="CSE456" s="327"/>
      <c r="CSF456" s="327"/>
      <c r="CSG456" s="327"/>
      <c r="CSH456" s="327"/>
      <c r="CSI456" s="327"/>
      <c r="CSJ456" s="327"/>
      <c r="CSK456" s="327"/>
      <c r="CSL456" s="327"/>
      <c r="CSM456" s="327"/>
      <c r="CSN456" s="327"/>
      <c r="CSO456" s="327"/>
      <c r="CSP456" s="327"/>
      <c r="CSQ456" s="327"/>
      <c r="CSR456" s="327"/>
      <c r="CSS456" s="327"/>
      <c r="CST456" s="327"/>
      <c r="CSU456" s="327"/>
      <c r="CSV456" s="327"/>
      <c r="CSW456" s="327"/>
      <c r="CSX456" s="327"/>
      <c r="CSY456" s="327"/>
      <c r="CSZ456" s="327"/>
      <c r="CTA456" s="327"/>
      <c r="CTB456" s="327"/>
      <c r="CTC456" s="327"/>
      <c r="CTD456" s="327"/>
      <c r="CTE456" s="327"/>
      <c r="CTF456" s="327"/>
      <c r="CTG456" s="327"/>
      <c r="CTH456" s="327"/>
      <c r="CTI456" s="327"/>
      <c r="CTJ456" s="327"/>
      <c r="CTK456" s="327"/>
      <c r="CTL456" s="327"/>
      <c r="CTM456" s="327"/>
      <c r="CTN456" s="327"/>
      <c r="CTO456" s="327"/>
      <c r="CTP456" s="327"/>
      <c r="CTQ456" s="327"/>
      <c r="CTR456" s="327"/>
      <c r="CTS456" s="327"/>
      <c r="CTT456" s="327"/>
      <c r="CTU456" s="327"/>
      <c r="CTV456" s="327"/>
      <c r="CTW456" s="327"/>
      <c r="CTX456" s="327"/>
      <c r="CTY456" s="327"/>
      <c r="CTZ456" s="327"/>
      <c r="CUA456" s="327"/>
      <c r="CUB456" s="327"/>
      <c r="CUC456" s="327"/>
      <c r="CUD456" s="327"/>
      <c r="CUE456" s="327"/>
      <c r="CUF456" s="327"/>
      <c r="CUG456" s="327"/>
      <c r="CUH456" s="327"/>
      <c r="CUI456" s="327"/>
      <c r="CUJ456" s="327"/>
      <c r="CUK456" s="327"/>
      <c r="CUL456" s="327"/>
      <c r="CUM456" s="327"/>
      <c r="CUN456" s="327"/>
      <c r="CUO456" s="327"/>
      <c r="CUP456" s="327"/>
      <c r="CUQ456" s="327"/>
      <c r="CUR456" s="327"/>
      <c r="CUS456" s="327"/>
      <c r="CUT456" s="327"/>
      <c r="CUU456" s="327"/>
      <c r="CUV456" s="327"/>
      <c r="CUW456" s="327"/>
      <c r="CUX456" s="327"/>
      <c r="CUY456" s="327"/>
      <c r="CUZ456" s="327"/>
      <c r="CVA456" s="327"/>
      <c r="CVB456" s="327"/>
      <c r="CVC456" s="327"/>
      <c r="CVD456" s="327"/>
      <c r="CVE456" s="327"/>
      <c r="CVF456" s="327"/>
      <c r="CVG456" s="327"/>
      <c r="CVH456" s="327"/>
      <c r="CVI456" s="327"/>
      <c r="CVJ456" s="327"/>
      <c r="CVK456" s="327"/>
      <c r="CVL456" s="327"/>
      <c r="CVM456" s="327"/>
      <c r="CVN456" s="327"/>
      <c r="CVO456" s="327"/>
      <c r="CVP456" s="327"/>
      <c r="CVQ456" s="327"/>
      <c r="CVR456" s="327"/>
      <c r="CVS456" s="327"/>
      <c r="CVT456" s="327"/>
      <c r="CVU456" s="327"/>
      <c r="CVV456" s="327"/>
      <c r="CVW456" s="327"/>
      <c r="CVX456" s="327"/>
      <c r="CVY456" s="327"/>
      <c r="CVZ456" s="327"/>
      <c r="CWA456" s="327"/>
      <c r="CWB456" s="327"/>
      <c r="CWC456" s="327"/>
      <c r="CWD456" s="327"/>
      <c r="CWE456" s="327"/>
      <c r="CWF456" s="327"/>
      <c r="CWG456" s="327"/>
      <c r="CWH456" s="327"/>
      <c r="CWI456" s="327"/>
      <c r="CWJ456" s="327"/>
      <c r="CWK456" s="327"/>
      <c r="CWL456" s="327"/>
      <c r="CWM456" s="327"/>
      <c r="CWN456" s="327"/>
      <c r="CWO456" s="327"/>
      <c r="CWP456" s="327"/>
      <c r="CWQ456" s="327"/>
      <c r="CWR456" s="327"/>
      <c r="CWS456" s="327"/>
      <c r="CWT456" s="327"/>
      <c r="CWU456" s="327"/>
      <c r="CWV456" s="327"/>
      <c r="CWW456" s="327"/>
      <c r="CWX456" s="327"/>
      <c r="CWY456" s="327"/>
      <c r="CWZ456" s="327"/>
      <c r="CXA456" s="327"/>
      <c r="CXB456" s="327"/>
      <c r="CXC456" s="327"/>
      <c r="CXD456" s="327"/>
      <c r="CXE456" s="327"/>
      <c r="CXF456" s="327"/>
      <c r="CXG456" s="327"/>
      <c r="CXH456" s="327"/>
      <c r="CXI456" s="327"/>
      <c r="CXJ456" s="327"/>
      <c r="CXK456" s="327"/>
      <c r="CXL456" s="327"/>
      <c r="CXM456" s="327"/>
      <c r="CXN456" s="327"/>
      <c r="CXO456" s="327"/>
      <c r="CXP456" s="327"/>
      <c r="CXQ456" s="327"/>
      <c r="CXR456" s="327"/>
      <c r="CXS456" s="327"/>
      <c r="CXT456" s="327"/>
      <c r="CXU456" s="327"/>
      <c r="CXV456" s="327"/>
      <c r="CXW456" s="327"/>
      <c r="CXX456" s="327"/>
      <c r="CXY456" s="327"/>
      <c r="CXZ456" s="327"/>
      <c r="CYA456" s="327"/>
      <c r="CYB456" s="327"/>
      <c r="CYC456" s="327"/>
      <c r="CYD456" s="327"/>
      <c r="CYE456" s="327"/>
      <c r="CYF456" s="327"/>
      <c r="CYG456" s="327"/>
      <c r="CYH456" s="327"/>
      <c r="CYI456" s="327"/>
      <c r="CYJ456" s="327"/>
      <c r="CYK456" s="327"/>
      <c r="CYL456" s="327"/>
      <c r="CYM456" s="327"/>
      <c r="CYN456" s="327"/>
      <c r="CYO456" s="327"/>
      <c r="CYP456" s="327"/>
      <c r="CYQ456" s="327"/>
      <c r="CYR456" s="327"/>
      <c r="CYS456" s="327"/>
      <c r="CYT456" s="327"/>
      <c r="CYU456" s="327"/>
      <c r="CYV456" s="327"/>
      <c r="CYW456" s="327"/>
      <c r="CYX456" s="327"/>
      <c r="CYY456" s="327"/>
      <c r="CYZ456" s="327"/>
      <c r="CZA456" s="327"/>
      <c r="CZB456" s="327"/>
      <c r="CZC456" s="327"/>
      <c r="CZD456" s="327"/>
      <c r="CZE456" s="327"/>
      <c r="CZF456" s="327"/>
      <c r="CZG456" s="327"/>
      <c r="CZH456" s="327"/>
      <c r="CZI456" s="327"/>
      <c r="CZJ456" s="327"/>
      <c r="CZK456" s="327"/>
      <c r="CZL456" s="327"/>
      <c r="CZM456" s="327"/>
      <c r="CZN456" s="327"/>
      <c r="CZO456" s="327"/>
      <c r="CZP456" s="327"/>
      <c r="CZQ456" s="327"/>
      <c r="CZR456" s="327"/>
      <c r="CZS456" s="327"/>
      <c r="CZT456" s="327"/>
      <c r="CZU456" s="327"/>
      <c r="CZV456" s="327"/>
      <c r="CZW456" s="327"/>
      <c r="CZX456" s="327"/>
      <c r="CZY456" s="327"/>
      <c r="CZZ456" s="327"/>
      <c r="DAA456" s="327"/>
      <c r="DAB456" s="327"/>
      <c r="DAC456" s="327"/>
      <c r="DAD456" s="327"/>
      <c r="DAE456" s="327"/>
      <c r="DAF456" s="327"/>
      <c r="DAG456" s="327"/>
      <c r="DAH456" s="327"/>
      <c r="DAI456" s="327"/>
      <c r="DAJ456" s="327"/>
      <c r="DAK456" s="327"/>
      <c r="DAL456" s="327"/>
      <c r="DAM456" s="327"/>
      <c r="DAN456" s="327"/>
      <c r="DAO456" s="327"/>
      <c r="DAP456" s="327"/>
      <c r="DAQ456" s="327"/>
      <c r="DAR456" s="327"/>
      <c r="DAS456" s="327"/>
      <c r="DAT456" s="327"/>
      <c r="DAU456" s="327"/>
      <c r="DAV456" s="327"/>
      <c r="DAW456" s="327"/>
      <c r="DAX456" s="327"/>
      <c r="DAY456" s="327"/>
      <c r="DAZ456" s="327"/>
      <c r="DBA456" s="327"/>
      <c r="DBB456" s="327"/>
      <c r="DBC456" s="327"/>
      <c r="DBD456" s="327"/>
      <c r="DBE456" s="327"/>
      <c r="DBF456" s="327"/>
      <c r="DBG456" s="327"/>
      <c r="DBH456" s="327"/>
      <c r="DBI456" s="327"/>
      <c r="DBJ456" s="327"/>
      <c r="DBK456" s="327"/>
      <c r="DBL456" s="327"/>
      <c r="DBM456" s="327"/>
      <c r="DBN456" s="327"/>
      <c r="DBO456" s="327"/>
      <c r="DBP456" s="327"/>
      <c r="DBQ456" s="327"/>
      <c r="DBR456" s="327"/>
      <c r="DBS456" s="327"/>
      <c r="DBT456" s="327"/>
      <c r="DBU456" s="327"/>
      <c r="DBV456" s="327"/>
      <c r="DBW456" s="327"/>
      <c r="DBX456" s="327"/>
      <c r="DBY456" s="327"/>
      <c r="DBZ456" s="327"/>
      <c r="DCA456" s="327"/>
      <c r="DCB456" s="327"/>
      <c r="DCC456" s="327"/>
      <c r="DCD456" s="327"/>
      <c r="DCE456" s="327"/>
      <c r="DCF456" s="327"/>
      <c r="DCG456" s="327"/>
      <c r="DCH456" s="327"/>
      <c r="DCI456" s="327"/>
      <c r="DCJ456" s="327"/>
      <c r="DCK456" s="327"/>
      <c r="DCL456" s="327"/>
      <c r="DCM456" s="327"/>
      <c r="DCN456" s="327"/>
      <c r="DCO456" s="327"/>
      <c r="DCP456" s="327"/>
      <c r="DCQ456" s="327"/>
      <c r="DCR456" s="327"/>
      <c r="DCS456" s="327"/>
      <c r="DCT456" s="327"/>
      <c r="DCU456" s="327"/>
      <c r="DCV456" s="327"/>
      <c r="DCW456" s="327"/>
      <c r="DCX456" s="327"/>
      <c r="DCY456" s="327"/>
      <c r="DCZ456" s="327"/>
      <c r="DDA456" s="327"/>
      <c r="DDB456" s="327"/>
      <c r="DDC456" s="327"/>
      <c r="DDD456" s="327"/>
      <c r="DDE456" s="327"/>
      <c r="DDF456" s="327"/>
      <c r="DDG456" s="327"/>
      <c r="DDH456" s="327"/>
      <c r="DDI456" s="327"/>
      <c r="DDJ456" s="327"/>
      <c r="DDK456" s="327"/>
      <c r="DDL456" s="327"/>
      <c r="DDM456" s="327"/>
      <c r="DDN456" s="327"/>
      <c r="DDO456" s="327"/>
      <c r="DDP456" s="327"/>
      <c r="DDQ456" s="327"/>
      <c r="DDR456" s="327"/>
      <c r="DDS456" s="327"/>
      <c r="DDT456" s="327"/>
      <c r="DDU456" s="327"/>
      <c r="DDV456" s="327"/>
      <c r="DDW456" s="327"/>
      <c r="DDX456" s="327"/>
      <c r="DDY456" s="327"/>
      <c r="DDZ456" s="327"/>
      <c r="DEA456" s="327"/>
      <c r="DEB456" s="327"/>
      <c r="DEC456" s="327"/>
      <c r="DED456" s="327"/>
      <c r="DEE456" s="327"/>
      <c r="DEF456" s="327"/>
      <c r="DEG456" s="327"/>
      <c r="DEH456" s="327"/>
      <c r="DEI456" s="327"/>
      <c r="DEJ456" s="327"/>
      <c r="DEK456" s="327"/>
      <c r="DEL456" s="327"/>
      <c r="DEM456" s="327"/>
      <c r="DEN456" s="327"/>
      <c r="DEO456" s="327"/>
      <c r="DEP456" s="327"/>
      <c r="DEQ456" s="327"/>
      <c r="DER456" s="327"/>
      <c r="DES456" s="327"/>
      <c r="DET456" s="327"/>
      <c r="DEU456" s="327"/>
      <c r="DEV456" s="327"/>
      <c r="DEW456" s="327"/>
      <c r="DEX456" s="327"/>
      <c r="DEY456" s="327"/>
      <c r="DEZ456" s="327"/>
      <c r="DFA456" s="327"/>
      <c r="DFB456" s="327"/>
      <c r="DFC456" s="327"/>
      <c r="DFD456" s="327"/>
      <c r="DFE456" s="327"/>
      <c r="DFF456" s="327"/>
      <c r="DFG456" s="327"/>
      <c r="DFH456" s="327"/>
      <c r="DFI456" s="327"/>
      <c r="DFJ456" s="327"/>
      <c r="DFK456" s="327"/>
      <c r="DFL456" s="327"/>
      <c r="DFM456" s="327"/>
      <c r="DFN456" s="327"/>
      <c r="DFO456" s="327"/>
      <c r="DFP456" s="327"/>
      <c r="DFQ456" s="327"/>
      <c r="DFR456" s="327"/>
      <c r="DFS456" s="327"/>
      <c r="DFT456" s="327"/>
      <c r="DFU456" s="327"/>
      <c r="DFV456" s="327"/>
      <c r="DFW456" s="327"/>
      <c r="DFX456" s="327"/>
      <c r="DFY456" s="327"/>
      <c r="DFZ456" s="327"/>
      <c r="DGA456" s="327"/>
      <c r="DGB456" s="327"/>
      <c r="DGC456" s="327"/>
      <c r="DGD456" s="327"/>
      <c r="DGE456" s="327"/>
      <c r="DGF456" s="327"/>
      <c r="DGG456" s="327"/>
      <c r="DGH456" s="327"/>
      <c r="DGI456" s="327"/>
      <c r="DGJ456" s="327"/>
      <c r="DGK456" s="327"/>
      <c r="DGL456" s="327"/>
      <c r="DGM456" s="327"/>
      <c r="DGN456" s="327"/>
      <c r="DGO456" s="327"/>
      <c r="DGP456" s="327"/>
      <c r="DGQ456" s="327"/>
      <c r="DGR456" s="327"/>
      <c r="DGS456" s="327"/>
      <c r="DGT456" s="327"/>
      <c r="DGU456" s="327"/>
      <c r="DGV456" s="327"/>
      <c r="DGW456" s="327"/>
      <c r="DGX456" s="327"/>
      <c r="DGY456" s="327"/>
      <c r="DGZ456" s="327"/>
      <c r="DHA456" s="327"/>
      <c r="DHB456" s="327"/>
      <c r="DHC456" s="327"/>
      <c r="DHD456" s="327"/>
      <c r="DHE456" s="327"/>
      <c r="DHF456" s="327"/>
      <c r="DHG456" s="327"/>
      <c r="DHH456" s="327"/>
      <c r="DHI456" s="327"/>
      <c r="DHJ456" s="327"/>
      <c r="DHK456" s="327"/>
      <c r="DHL456" s="327"/>
      <c r="DHM456" s="327"/>
      <c r="DHN456" s="327"/>
      <c r="DHO456" s="327"/>
      <c r="DHP456" s="327"/>
      <c r="DHQ456" s="327"/>
      <c r="DHR456" s="327"/>
      <c r="DHS456" s="327"/>
      <c r="DHT456" s="327"/>
      <c r="DHU456" s="327"/>
      <c r="DHV456" s="327"/>
      <c r="DHW456" s="327"/>
      <c r="DHX456" s="327"/>
      <c r="DHY456" s="327"/>
      <c r="DHZ456" s="327"/>
      <c r="DIA456" s="327"/>
      <c r="DIB456" s="327"/>
      <c r="DIC456" s="327"/>
      <c r="DID456" s="327"/>
      <c r="DIE456" s="327"/>
      <c r="DIF456" s="327"/>
      <c r="DIG456" s="327"/>
      <c r="DIH456" s="327"/>
      <c r="DII456" s="327"/>
      <c r="DIJ456" s="327"/>
      <c r="DIK456" s="327"/>
      <c r="DIL456" s="327"/>
      <c r="DIM456" s="327"/>
      <c r="DIN456" s="327"/>
      <c r="DIO456" s="327"/>
      <c r="DIP456" s="327"/>
      <c r="DIQ456" s="327"/>
      <c r="DIR456" s="327"/>
      <c r="DIS456" s="327"/>
      <c r="DIT456" s="327"/>
      <c r="DIU456" s="327"/>
      <c r="DIV456" s="327"/>
      <c r="DIW456" s="327"/>
      <c r="DIX456" s="327"/>
      <c r="DIY456" s="327"/>
      <c r="DIZ456" s="327"/>
      <c r="DJA456" s="327"/>
      <c r="DJB456" s="327"/>
      <c r="DJC456" s="327"/>
      <c r="DJD456" s="327"/>
      <c r="DJE456" s="327"/>
      <c r="DJF456" s="327"/>
      <c r="DJG456" s="327"/>
      <c r="DJH456" s="327"/>
      <c r="DJI456" s="327"/>
      <c r="DJJ456" s="327"/>
      <c r="DJK456" s="327"/>
      <c r="DJL456" s="327"/>
      <c r="DJM456" s="327"/>
      <c r="DJN456" s="327"/>
      <c r="DJO456" s="327"/>
      <c r="DJP456" s="327"/>
      <c r="DJQ456" s="327"/>
      <c r="DJR456" s="327"/>
      <c r="DJS456" s="327"/>
      <c r="DJT456" s="327"/>
      <c r="DJU456" s="327"/>
      <c r="DJV456" s="327"/>
      <c r="DJW456" s="327"/>
      <c r="DJX456" s="327"/>
      <c r="DJY456" s="327"/>
      <c r="DJZ456" s="327"/>
      <c r="DKA456" s="327"/>
      <c r="DKB456" s="327"/>
      <c r="DKC456" s="327"/>
      <c r="DKD456" s="327"/>
      <c r="DKE456" s="327"/>
      <c r="DKF456" s="327"/>
      <c r="DKG456" s="327"/>
      <c r="DKH456" s="327"/>
      <c r="DKI456" s="327"/>
      <c r="DKJ456" s="327"/>
      <c r="DKK456" s="327"/>
      <c r="DKL456" s="327"/>
      <c r="DKM456" s="327"/>
      <c r="DKN456" s="327"/>
      <c r="DKO456" s="327"/>
      <c r="DKP456" s="327"/>
      <c r="DKQ456" s="327"/>
      <c r="DKR456" s="327"/>
      <c r="DKS456" s="327"/>
      <c r="DKT456" s="327"/>
      <c r="DKU456" s="327"/>
      <c r="DKV456" s="327"/>
      <c r="DKW456" s="327"/>
      <c r="DKX456" s="327"/>
      <c r="DKY456" s="327"/>
      <c r="DKZ456" s="327"/>
      <c r="DLA456" s="327"/>
      <c r="DLB456" s="327"/>
      <c r="DLC456" s="327"/>
      <c r="DLD456" s="327"/>
      <c r="DLE456" s="327"/>
      <c r="DLF456" s="327"/>
      <c r="DLG456" s="327"/>
      <c r="DLH456" s="327"/>
      <c r="DLI456" s="327"/>
      <c r="DLJ456" s="327"/>
      <c r="DLK456" s="327"/>
      <c r="DLL456" s="327"/>
      <c r="DLM456" s="327"/>
      <c r="DLN456" s="327"/>
      <c r="DLO456" s="327"/>
      <c r="DLP456" s="327"/>
      <c r="DLQ456" s="327"/>
      <c r="DLR456" s="327"/>
      <c r="DLS456" s="327"/>
      <c r="DLT456" s="327"/>
      <c r="DLU456" s="327"/>
      <c r="DLV456" s="327"/>
      <c r="DLW456" s="327"/>
      <c r="DLX456" s="327"/>
      <c r="DLY456" s="327"/>
      <c r="DLZ456" s="327"/>
      <c r="DMA456" s="327"/>
      <c r="DMB456" s="327"/>
      <c r="DMC456" s="327"/>
      <c r="DMD456" s="327"/>
      <c r="DME456" s="327"/>
      <c r="DMF456" s="327"/>
      <c r="DMG456" s="327"/>
      <c r="DMH456" s="327"/>
      <c r="DMI456" s="327"/>
      <c r="DMJ456" s="327"/>
      <c r="DMK456" s="327"/>
      <c r="DML456" s="327"/>
      <c r="DMM456" s="327"/>
      <c r="DMN456" s="327"/>
      <c r="DMO456" s="327"/>
      <c r="DMP456" s="327"/>
      <c r="DMQ456" s="327"/>
      <c r="DMR456" s="327"/>
      <c r="DMS456" s="327"/>
      <c r="DMT456" s="327"/>
      <c r="DMU456" s="327"/>
      <c r="DMV456" s="327"/>
      <c r="DMW456" s="327"/>
      <c r="DMX456" s="327"/>
      <c r="DMY456" s="327"/>
      <c r="DMZ456" s="327"/>
      <c r="DNA456" s="327"/>
      <c r="DNB456" s="327"/>
      <c r="DNC456" s="327"/>
      <c r="DND456" s="327"/>
      <c r="DNE456" s="327"/>
      <c r="DNF456" s="327"/>
      <c r="DNG456" s="327"/>
      <c r="DNH456" s="327"/>
      <c r="DNI456" s="327"/>
      <c r="DNJ456" s="327"/>
      <c r="DNK456" s="327"/>
      <c r="DNL456" s="327"/>
      <c r="DNM456" s="327"/>
      <c r="DNN456" s="327"/>
      <c r="DNO456" s="327"/>
      <c r="DNP456" s="327"/>
      <c r="DNQ456" s="327"/>
      <c r="DNR456" s="327"/>
      <c r="DNS456" s="327"/>
      <c r="DNT456" s="327"/>
      <c r="DNU456" s="327"/>
      <c r="DNV456" s="327"/>
      <c r="DNW456" s="327"/>
      <c r="DNX456" s="327"/>
      <c r="DNY456" s="327"/>
      <c r="DNZ456" s="327"/>
      <c r="DOA456" s="327"/>
      <c r="DOB456" s="327"/>
      <c r="DOC456" s="327"/>
      <c r="DOD456" s="327"/>
      <c r="DOE456" s="327"/>
      <c r="DOF456" s="327"/>
      <c r="DOG456" s="327"/>
      <c r="DOH456" s="327"/>
      <c r="DOI456" s="327"/>
      <c r="DOJ456" s="327"/>
      <c r="DOK456" s="327"/>
      <c r="DOL456" s="327"/>
      <c r="DOM456" s="327"/>
      <c r="DON456" s="327"/>
      <c r="DOO456" s="327"/>
      <c r="DOP456" s="327"/>
      <c r="DOQ456" s="327"/>
      <c r="DOR456" s="327"/>
      <c r="DOS456" s="327"/>
      <c r="DOT456" s="327"/>
      <c r="DOU456" s="327"/>
      <c r="DOV456" s="327"/>
      <c r="DOW456" s="327"/>
      <c r="DOX456" s="327"/>
      <c r="DOY456" s="327"/>
      <c r="DOZ456" s="327"/>
      <c r="DPA456" s="327"/>
      <c r="DPB456" s="327"/>
      <c r="DPC456" s="327"/>
      <c r="DPD456" s="327"/>
      <c r="DPE456" s="327"/>
      <c r="DPF456" s="327"/>
      <c r="DPG456" s="327"/>
      <c r="DPH456" s="327"/>
      <c r="DPI456" s="327"/>
      <c r="DPJ456" s="327"/>
      <c r="DPK456" s="327"/>
      <c r="DPL456" s="327"/>
      <c r="DPM456" s="327"/>
      <c r="DPN456" s="327"/>
      <c r="DPO456" s="327"/>
      <c r="DPP456" s="327"/>
      <c r="DPQ456" s="327"/>
      <c r="DPR456" s="327"/>
      <c r="DPS456" s="327"/>
      <c r="DPT456" s="327"/>
      <c r="DPU456" s="327"/>
      <c r="DPV456" s="327"/>
      <c r="DPW456" s="327"/>
      <c r="DPX456" s="327"/>
      <c r="DPY456" s="327"/>
      <c r="DPZ456" s="327"/>
      <c r="DQA456" s="327"/>
      <c r="DQB456" s="327"/>
      <c r="DQC456" s="327"/>
      <c r="DQD456" s="327"/>
      <c r="DQE456" s="327"/>
      <c r="DQF456" s="327"/>
      <c r="DQG456" s="327"/>
      <c r="DQH456" s="327"/>
      <c r="DQI456" s="327"/>
      <c r="DQJ456" s="327"/>
      <c r="DQK456" s="327"/>
      <c r="DQL456" s="327"/>
      <c r="DQM456" s="327"/>
      <c r="DQN456" s="327"/>
      <c r="DQO456" s="327"/>
      <c r="DQP456" s="327"/>
      <c r="DQQ456" s="327"/>
      <c r="DQR456" s="327"/>
      <c r="DQS456" s="327"/>
      <c r="DQT456" s="327"/>
      <c r="DQU456" s="327"/>
      <c r="DQV456" s="327"/>
      <c r="DQW456" s="327"/>
      <c r="DQX456" s="327"/>
      <c r="DQY456" s="327"/>
      <c r="DQZ456" s="327"/>
      <c r="DRA456" s="327"/>
      <c r="DRB456" s="327"/>
      <c r="DRC456" s="327"/>
      <c r="DRD456" s="327"/>
      <c r="DRE456" s="327"/>
      <c r="DRF456" s="327"/>
      <c r="DRG456" s="327"/>
      <c r="DRH456" s="327"/>
      <c r="DRI456" s="327"/>
      <c r="DRJ456" s="327"/>
      <c r="DRK456" s="327"/>
      <c r="DRL456" s="327"/>
      <c r="DRM456" s="327"/>
      <c r="DRN456" s="327"/>
      <c r="DRO456" s="327"/>
      <c r="DRP456" s="327"/>
      <c r="DRQ456" s="327"/>
      <c r="DRR456" s="327"/>
      <c r="DRS456" s="327"/>
      <c r="DRT456" s="327"/>
      <c r="DRU456" s="327"/>
      <c r="DRV456" s="327"/>
      <c r="DRW456" s="327"/>
      <c r="DRX456" s="327"/>
      <c r="DRY456" s="327"/>
      <c r="DRZ456" s="327"/>
      <c r="DSA456" s="327"/>
      <c r="DSB456" s="327"/>
      <c r="DSC456" s="327"/>
      <c r="DSD456" s="327"/>
      <c r="DSE456" s="327"/>
      <c r="DSF456" s="327"/>
      <c r="DSG456" s="327"/>
      <c r="DSH456" s="327"/>
      <c r="DSI456" s="327"/>
      <c r="DSJ456" s="327"/>
      <c r="DSK456" s="327"/>
      <c r="DSL456" s="327"/>
      <c r="DSM456" s="327"/>
      <c r="DSN456" s="327"/>
      <c r="DSO456" s="327"/>
      <c r="DSP456" s="327"/>
      <c r="DSQ456" s="327"/>
      <c r="DSR456" s="327"/>
      <c r="DSS456" s="327"/>
      <c r="DST456" s="327"/>
      <c r="DSU456" s="327"/>
      <c r="DSV456" s="327"/>
      <c r="DSW456" s="327"/>
      <c r="DSX456" s="327"/>
      <c r="DSY456" s="327"/>
      <c r="DSZ456" s="327"/>
      <c r="DTA456" s="327"/>
      <c r="DTB456" s="327"/>
      <c r="DTC456" s="327"/>
      <c r="DTD456" s="327"/>
      <c r="DTE456" s="327"/>
      <c r="DTF456" s="327"/>
      <c r="DTG456" s="327"/>
      <c r="DTH456" s="327"/>
      <c r="DTI456" s="327"/>
      <c r="DTJ456" s="327"/>
      <c r="DTK456" s="327"/>
      <c r="DTL456" s="327"/>
      <c r="DTM456" s="327"/>
      <c r="DTN456" s="327"/>
      <c r="DTO456" s="327"/>
      <c r="DTP456" s="327"/>
      <c r="DTQ456" s="327"/>
      <c r="DTR456" s="327"/>
      <c r="DTS456" s="327"/>
      <c r="DTT456" s="327"/>
      <c r="DTU456" s="327"/>
      <c r="DTV456" s="327"/>
      <c r="DTW456" s="327"/>
      <c r="DTX456" s="327"/>
      <c r="DTY456" s="327"/>
      <c r="DTZ456" s="327"/>
      <c r="DUA456" s="327"/>
      <c r="DUB456" s="327"/>
      <c r="DUC456" s="327"/>
      <c r="DUD456" s="327"/>
      <c r="DUE456" s="327"/>
      <c r="DUF456" s="327"/>
      <c r="DUG456" s="327"/>
      <c r="DUH456" s="327"/>
      <c r="DUI456" s="327"/>
      <c r="DUJ456" s="327"/>
      <c r="DUK456" s="327"/>
      <c r="DUL456" s="327"/>
      <c r="DUM456" s="327"/>
      <c r="DUN456" s="327"/>
      <c r="DUO456" s="327"/>
      <c r="DUP456" s="327"/>
      <c r="DUQ456" s="327"/>
      <c r="DUR456" s="327"/>
      <c r="DUS456" s="327"/>
      <c r="DUT456" s="327"/>
      <c r="DUU456" s="327"/>
      <c r="DUV456" s="327"/>
      <c r="DUW456" s="327"/>
      <c r="DUX456" s="327"/>
      <c r="DUY456" s="327"/>
      <c r="DUZ456" s="327"/>
      <c r="DVA456" s="327"/>
      <c r="DVB456" s="327"/>
      <c r="DVC456" s="327"/>
      <c r="DVD456" s="327"/>
      <c r="DVE456" s="327"/>
      <c r="DVF456" s="327"/>
      <c r="DVG456" s="327"/>
      <c r="DVH456" s="327"/>
      <c r="DVI456" s="327"/>
      <c r="DVJ456" s="327"/>
      <c r="DVK456" s="327"/>
      <c r="DVL456" s="327"/>
      <c r="DVM456" s="327"/>
      <c r="DVN456" s="327"/>
      <c r="DVO456" s="327"/>
      <c r="DVP456" s="327"/>
      <c r="DVQ456" s="327"/>
      <c r="DVR456" s="327"/>
      <c r="DVS456" s="327"/>
      <c r="DVT456" s="327"/>
      <c r="DVU456" s="327"/>
      <c r="DVV456" s="327"/>
      <c r="DVW456" s="327"/>
      <c r="DVX456" s="327"/>
      <c r="DVY456" s="327"/>
      <c r="DVZ456" s="327"/>
      <c r="DWA456" s="327"/>
      <c r="DWB456" s="327"/>
      <c r="DWC456" s="327"/>
      <c r="DWD456" s="327"/>
      <c r="DWE456" s="327"/>
      <c r="DWF456" s="327"/>
      <c r="DWG456" s="327"/>
      <c r="DWH456" s="327"/>
      <c r="DWI456" s="327"/>
      <c r="DWJ456" s="327"/>
      <c r="DWK456" s="327"/>
      <c r="DWL456" s="327"/>
      <c r="DWM456" s="327"/>
      <c r="DWN456" s="327"/>
      <c r="DWO456" s="327"/>
      <c r="DWP456" s="327"/>
      <c r="DWQ456" s="327"/>
      <c r="DWR456" s="327"/>
      <c r="DWS456" s="327"/>
      <c r="DWT456" s="327"/>
      <c r="DWU456" s="327"/>
      <c r="DWV456" s="327"/>
      <c r="DWW456" s="327"/>
      <c r="DWX456" s="327"/>
      <c r="DWY456" s="327"/>
      <c r="DWZ456" s="327"/>
      <c r="DXA456" s="327"/>
      <c r="DXB456" s="327"/>
      <c r="DXC456" s="327"/>
      <c r="DXD456" s="327"/>
      <c r="DXE456" s="327"/>
      <c r="DXF456" s="327"/>
      <c r="DXG456" s="327"/>
      <c r="DXH456" s="327"/>
      <c r="DXI456" s="327"/>
      <c r="DXJ456" s="327"/>
      <c r="DXK456" s="327"/>
      <c r="DXL456" s="327"/>
      <c r="DXM456" s="327"/>
      <c r="DXN456" s="327"/>
      <c r="DXO456" s="327"/>
      <c r="DXP456" s="327"/>
      <c r="DXQ456" s="327"/>
      <c r="DXR456" s="327"/>
      <c r="DXS456" s="327"/>
      <c r="DXT456" s="327"/>
      <c r="DXU456" s="327"/>
      <c r="DXV456" s="327"/>
      <c r="DXW456" s="327"/>
      <c r="DXX456" s="327"/>
      <c r="DXY456" s="327"/>
      <c r="DXZ456" s="327"/>
      <c r="DYA456" s="327"/>
      <c r="DYB456" s="327"/>
      <c r="DYC456" s="327"/>
      <c r="DYD456" s="327"/>
      <c r="DYE456" s="327"/>
      <c r="DYF456" s="327"/>
      <c r="DYG456" s="327"/>
      <c r="DYH456" s="327"/>
      <c r="DYI456" s="327"/>
      <c r="DYJ456" s="327"/>
      <c r="DYK456" s="327"/>
      <c r="DYL456" s="327"/>
      <c r="DYM456" s="327"/>
      <c r="DYN456" s="327"/>
      <c r="DYO456" s="327"/>
      <c r="DYP456" s="327"/>
      <c r="DYQ456" s="327"/>
      <c r="DYR456" s="327"/>
      <c r="DYS456" s="327"/>
      <c r="DYT456" s="327"/>
      <c r="DYU456" s="327"/>
      <c r="DYV456" s="327"/>
      <c r="DYW456" s="327"/>
      <c r="DYX456" s="327"/>
      <c r="DYY456" s="327"/>
      <c r="DYZ456" s="327"/>
      <c r="DZA456" s="327"/>
      <c r="DZB456" s="327"/>
      <c r="DZC456" s="327"/>
      <c r="DZD456" s="327"/>
      <c r="DZE456" s="327"/>
      <c r="DZF456" s="327"/>
      <c r="DZG456" s="327"/>
      <c r="DZH456" s="327"/>
      <c r="DZI456" s="327"/>
      <c r="DZJ456" s="327"/>
      <c r="DZK456" s="327"/>
      <c r="DZL456" s="327"/>
      <c r="DZM456" s="327"/>
      <c r="DZN456" s="327"/>
      <c r="DZO456" s="327"/>
      <c r="DZP456" s="327"/>
      <c r="DZQ456" s="327"/>
      <c r="DZR456" s="327"/>
      <c r="DZS456" s="327"/>
      <c r="DZT456" s="327"/>
      <c r="DZU456" s="327"/>
      <c r="DZV456" s="327"/>
      <c r="DZW456" s="327"/>
      <c r="DZX456" s="327"/>
      <c r="DZY456" s="327"/>
      <c r="DZZ456" s="327"/>
      <c r="EAA456" s="327"/>
      <c r="EAB456" s="327"/>
      <c r="EAC456" s="327"/>
      <c r="EAD456" s="327"/>
      <c r="EAE456" s="327"/>
      <c r="EAF456" s="327"/>
      <c r="EAG456" s="327"/>
      <c r="EAH456" s="327"/>
      <c r="EAI456" s="327"/>
      <c r="EAJ456" s="327"/>
      <c r="EAK456" s="327"/>
      <c r="EAL456" s="327"/>
      <c r="EAM456" s="327"/>
      <c r="EAN456" s="327"/>
      <c r="EAO456" s="327"/>
      <c r="EAP456" s="327"/>
      <c r="EAQ456" s="327"/>
      <c r="EAR456" s="327"/>
      <c r="EAS456" s="327"/>
      <c r="EAT456" s="327"/>
      <c r="EAU456" s="327"/>
      <c r="EAV456" s="327"/>
      <c r="EAW456" s="327"/>
      <c r="EAX456" s="327"/>
      <c r="EAY456" s="327"/>
      <c r="EAZ456" s="327"/>
      <c r="EBA456" s="327"/>
      <c r="EBB456" s="327"/>
      <c r="EBC456" s="327"/>
      <c r="EBD456" s="327"/>
      <c r="EBE456" s="327"/>
      <c r="EBF456" s="327"/>
      <c r="EBG456" s="327"/>
      <c r="EBH456" s="327"/>
      <c r="EBI456" s="327"/>
      <c r="EBJ456" s="327"/>
      <c r="EBK456" s="327"/>
      <c r="EBL456" s="327"/>
      <c r="EBM456" s="327"/>
      <c r="EBN456" s="327"/>
      <c r="EBO456" s="327"/>
      <c r="EBP456" s="327"/>
      <c r="EBQ456" s="327"/>
      <c r="EBR456" s="327"/>
      <c r="EBS456" s="327"/>
      <c r="EBT456" s="327"/>
      <c r="EBU456" s="327"/>
      <c r="EBV456" s="327"/>
      <c r="EBW456" s="327"/>
      <c r="EBX456" s="327"/>
      <c r="EBY456" s="327"/>
      <c r="EBZ456" s="327"/>
      <c r="ECA456" s="327"/>
      <c r="ECB456" s="327"/>
      <c r="ECC456" s="327"/>
      <c r="ECD456" s="327"/>
      <c r="ECE456" s="327"/>
      <c r="ECF456" s="327"/>
      <c r="ECG456" s="327"/>
      <c r="ECH456" s="327"/>
      <c r="ECI456" s="327"/>
      <c r="ECJ456" s="327"/>
      <c r="ECK456" s="327"/>
      <c r="ECL456" s="327"/>
      <c r="ECM456" s="327"/>
      <c r="ECN456" s="327"/>
      <c r="ECO456" s="327"/>
      <c r="ECP456" s="327"/>
      <c r="ECQ456" s="327"/>
      <c r="ECR456" s="327"/>
      <c r="ECS456" s="327"/>
      <c r="ECT456" s="327"/>
      <c r="ECU456" s="327"/>
      <c r="ECV456" s="327"/>
      <c r="ECW456" s="327"/>
      <c r="ECX456" s="327"/>
      <c r="ECY456" s="327"/>
      <c r="ECZ456" s="327"/>
      <c r="EDA456" s="327"/>
      <c r="EDB456" s="327"/>
      <c r="EDC456" s="327"/>
      <c r="EDD456" s="327"/>
      <c r="EDE456" s="327"/>
      <c r="EDF456" s="327"/>
      <c r="EDG456" s="327"/>
      <c r="EDH456" s="327"/>
      <c r="EDI456" s="327"/>
      <c r="EDJ456" s="327"/>
      <c r="EDK456" s="327"/>
      <c r="EDL456" s="327"/>
      <c r="EDM456" s="327"/>
      <c r="EDN456" s="327"/>
      <c r="EDO456" s="327"/>
      <c r="EDP456" s="327"/>
      <c r="EDQ456" s="327"/>
      <c r="EDR456" s="327"/>
      <c r="EDS456" s="327"/>
      <c r="EDT456" s="327"/>
      <c r="EDU456" s="327"/>
      <c r="EDV456" s="327"/>
      <c r="EDW456" s="327"/>
      <c r="EDX456" s="327"/>
      <c r="EDY456" s="327"/>
      <c r="EDZ456" s="327"/>
      <c r="EEA456" s="327"/>
      <c r="EEB456" s="327"/>
      <c r="EEC456" s="327"/>
      <c r="EED456" s="327"/>
      <c r="EEE456" s="327"/>
      <c r="EEF456" s="327"/>
      <c r="EEG456" s="327"/>
      <c r="EEH456" s="327"/>
      <c r="EEI456" s="327"/>
      <c r="EEJ456" s="327"/>
      <c r="EEK456" s="327"/>
      <c r="EEL456" s="327"/>
      <c r="EEM456" s="327"/>
      <c r="EEN456" s="327"/>
      <c r="EEO456" s="327"/>
      <c r="EEP456" s="327"/>
      <c r="EEQ456" s="327"/>
      <c r="EER456" s="327"/>
      <c r="EES456" s="327"/>
      <c r="EET456" s="327"/>
      <c r="EEU456" s="327"/>
      <c r="EEV456" s="327"/>
      <c r="EEW456" s="327"/>
      <c r="EEX456" s="327"/>
      <c r="EEY456" s="327"/>
      <c r="EEZ456" s="327"/>
      <c r="EFA456" s="327"/>
      <c r="EFB456" s="327"/>
      <c r="EFC456" s="327"/>
      <c r="EFD456" s="327"/>
      <c r="EFE456" s="327"/>
      <c r="EFF456" s="327"/>
      <c r="EFG456" s="327"/>
      <c r="EFH456" s="327"/>
      <c r="EFI456" s="327"/>
      <c r="EFJ456" s="327"/>
      <c r="EFK456" s="327"/>
      <c r="EFL456" s="327"/>
      <c r="EFM456" s="327"/>
      <c r="EFN456" s="327"/>
      <c r="EFO456" s="327"/>
      <c r="EFP456" s="327"/>
      <c r="EFQ456" s="327"/>
      <c r="EFR456" s="327"/>
      <c r="EFS456" s="327"/>
      <c r="EFT456" s="327"/>
      <c r="EFU456" s="327"/>
      <c r="EFV456" s="327"/>
      <c r="EFW456" s="327"/>
      <c r="EFX456" s="327"/>
      <c r="EFY456" s="327"/>
      <c r="EFZ456" s="327"/>
      <c r="EGA456" s="327"/>
      <c r="EGB456" s="327"/>
      <c r="EGC456" s="327"/>
      <c r="EGD456" s="327"/>
      <c r="EGE456" s="327"/>
      <c r="EGF456" s="327"/>
      <c r="EGG456" s="327"/>
      <c r="EGH456" s="327"/>
      <c r="EGI456" s="327"/>
      <c r="EGJ456" s="327"/>
      <c r="EGK456" s="327"/>
      <c r="EGL456" s="327"/>
      <c r="EGM456" s="327"/>
      <c r="EGN456" s="327"/>
      <c r="EGO456" s="327"/>
      <c r="EGP456" s="327"/>
      <c r="EGQ456" s="327"/>
      <c r="EGR456" s="327"/>
      <c r="EGS456" s="327"/>
      <c r="EGT456" s="327"/>
      <c r="EGU456" s="327"/>
      <c r="EGV456" s="327"/>
      <c r="EGW456" s="327"/>
      <c r="EGX456" s="327"/>
      <c r="EGY456" s="327"/>
      <c r="EGZ456" s="327"/>
      <c r="EHA456" s="327"/>
      <c r="EHB456" s="327"/>
      <c r="EHC456" s="327"/>
      <c r="EHD456" s="327"/>
      <c r="EHE456" s="327"/>
      <c r="EHF456" s="327"/>
      <c r="EHG456" s="327"/>
      <c r="EHH456" s="327"/>
      <c r="EHI456" s="327"/>
      <c r="EHJ456" s="327"/>
      <c r="EHK456" s="327"/>
      <c r="EHL456" s="327"/>
      <c r="EHM456" s="327"/>
      <c r="EHN456" s="327"/>
      <c r="EHO456" s="327"/>
      <c r="EHP456" s="327"/>
      <c r="EHQ456" s="327"/>
      <c r="EHR456" s="327"/>
      <c r="EHS456" s="327"/>
      <c r="EHT456" s="327"/>
      <c r="EHU456" s="327"/>
      <c r="EHV456" s="327"/>
      <c r="EHW456" s="327"/>
      <c r="EHX456" s="327"/>
      <c r="EHY456" s="327"/>
      <c r="EHZ456" s="327"/>
      <c r="EIA456" s="327"/>
      <c r="EIB456" s="327"/>
      <c r="EIC456" s="327"/>
      <c r="EID456" s="327"/>
      <c r="EIE456" s="327"/>
      <c r="EIF456" s="327"/>
      <c r="EIG456" s="327"/>
      <c r="EIH456" s="327"/>
      <c r="EII456" s="327"/>
      <c r="EIJ456" s="327"/>
      <c r="EIK456" s="327"/>
      <c r="EIL456" s="327"/>
      <c r="EIM456" s="327"/>
      <c r="EIN456" s="327"/>
      <c r="EIO456" s="327"/>
      <c r="EIP456" s="327"/>
      <c r="EIQ456" s="327"/>
      <c r="EIR456" s="327"/>
      <c r="EIS456" s="327"/>
      <c r="EIT456" s="327"/>
      <c r="EIU456" s="327"/>
      <c r="EIV456" s="327"/>
      <c r="EIW456" s="327"/>
      <c r="EIX456" s="327"/>
      <c r="EIY456" s="327"/>
      <c r="EIZ456" s="327"/>
      <c r="EJA456" s="327"/>
      <c r="EJB456" s="327"/>
      <c r="EJC456" s="327"/>
      <c r="EJD456" s="327"/>
      <c r="EJE456" s="327"/>
      <c r="EJF456" s="327"/>
      <c r="EJG456" s="327"/>
      <c r="EJH456" s="327"/>
      <c r="EJI456" s="327"/>
      <c r="EJJ456" s="327"/>
      <c r="EJK456" s="327"/>
      <c r="EJL456" s="327"/>
      <c r="EJM456" s="327"/>
      <c r="EJN456" s="327"/>
      <c r="EJO456" s="327"/>
      <c r="EJP456" s="327"/>
      <c r="EJQ456" s="327"/>
      <c r="EJR456" s="327"/>
      <c r="EJS456" s="327"/>
      <c r="EJT456" s="327"/>
      <c r="EJU456" s="327"/>
      <c r="EJV456" s="327"/>
      <c r="EJW456" s="327"/>
      <c r="EJX456" s="327"/>
      <c r="EJY456" s="327"/>
      <c r="EJZ456" s="327"/>
      <c r="EKA456" s="327"/>
      <c r="EKB456" s="327"/>
      <c r="EKC456" s="327"/>
      <c r="EKD456" s="327"/>
      <c r="EKE456" s="327"/>
      <c r="EKF456" s="327"/>
      <c r="EKG456" s="327"/>
      <c r="EKH456" s="327"/>
      <c r="EKI456" s="327"/>
      <c r="EKJ456" s="327"/>
      <c r="EKK456" s="327"/>
      <c r="EKL456" s="327"/>
      <c r="EKM456" s="327"/>
      <c r="EKN456" s="327"/>
      <c r="EKO456" s="327"/>
      <c r="EKP456" s="327"/>
      <c r="EKQ456" s="327"/>
      <c r="EKR456" s="327"/>
      <c r="EKS456" s="327"/>
      <c r="EKT456" s="327"/>
      <c r="EKU456" s="327"/>
      <c r="EKV456" s="327"/>
      <c r="EKW456" s="327"/>
      <c r="EKX456" s="327"/>
      <c r="EKY456" s="327"/>
      <c r="EKZ456" s="327"/>
      <c r="ELA456" s="327"/>
      <c r="ELB456" s="327"/>
      <c r="ELC456" s="327"/>
      <c r="ELD456" s="327"/>
      <c r="ELE456" s="327"/>
      <c r="ELF456" s="327"/>
      <c r="ELG456" s="327"/>
      <c r="ELH456" s="327"/>
      <c r="ELI456" s="327"/>
      <c r="ELJ456" s="327"/>
      <c r="ELK456" s="327"/>
      <c r="ELL456" s="327"/>
      <c r="ELM456" s="327"/>
      <c r="ELN456" s="327"/>
      <c r="ELO456" s="327"/>
      <c r="ELP456" s="327"/>
      <c r="ELQ456" s="327"/>
      <c r="ELR456" s="327"/>
      <c r="ELS456" s="327"/>
      <c r="ELT456" s="327"/>
      <c r="ELU456" s="327"/>
      <c r="ELV456" s="327"/>
      <c r="ELW456" s="327"/>
      <c r="ELX456" s="327"/>
      <c r="ELY456" s="327"/>
      <c r="ELZ456" s="327"/>
      <c r="EMA456" s="327"/>
      <c r="EMB456" s="327"/>
      <c r="EMC456" s="327"/>
      <c r="EMD456" s="327"/>
      <c r="EME456" s="327"/>
      <c r="EMF456" s="327"/>
      <c r="EMG456" s="327"/>
      <c r="EMH456" s="327"/>
      <c r="EMI456" s="327"/>
      <c r="EMJ456" s="327"/>
      <c r="EMK456" s="327"/>
      <c r="EML456" s="327"/>
      <c r="EMM456" s="327"/>
      <c r="EMN456" s="327"/>
      <c r="EMO456" s="327"/>
      <c r="EMP456" s="327"/>
      <c r="EMQ456" s="327"/>
      <c r="EMR456" s="327"/>
      <c r="EMS456" s="327"/>
      <c r="EMT456" s="327"/>
      <c r="EMU456" s="327"/>
      <c r="EMV456" s="327"/>
      <c r="EMW456" s="327"/>
      <c r="EMX456" s="327"/>
      <c r="EMY456" s="327"/>
      <c r="EMZ456" s="327"/>
      <c r="ENA456" s="327"/>
      <c r="ENB456" s="327"/>
      <c r="ENC456" s="327"/>
      <c r="END456" s="327"/>
      <c r="ENE456" s="327"/>
      <c r="ENF456" s="327"/>
      <c r="ENG456" s="327"/>
      <c r="ENH456" s="327"/>
      <c r="ENI456" s="327"/>
      <c r="ENJ456" s="327"/>
      <c r="ENK456" s="327"/>
      <c r="ENL456" s="327"/>
      <c r="ENM456" s="327"/>
      <c r="ENN456" s="327"/>
      <c r="ENO456" s="327"/>
      <c r="ENP456" s="327"/>
      <c r="ENQ456" s="327"/>
      <c r="ENR456" s="327"/>
      <c r="ENS456" s="327"/>
      <c r="ENT456" s="327"/>
      <c r="ENU456" s="327"/>
      <c r="ENV456" s="327"/>
      <c r="ENW456" s="327"/>
      <c r="ENX456" s="327"/>
      <c r="ENY456" s="327"/>
      <c r="ENZ456" s="327"/>
      <c r="EOA456" s="327"/>
      <c r="EOB456" s="327"/>
      <c r="EOC456" s="327"/>
      <c r="EOD456" s="327"/>
      <c r="EOE456" s="327"/>
      <c r="EOF456" s="327"/>
      <c r="EOG456" s="327"/>
      <c r="EOH456" s="327"/>
      <c r="EOI456" s="327"/>
      <c r="EOJ456" s="327"/>
      <c r="EOK456" s="327"/>
      <c r="EOL456" s="327"/>
      <c r="EOM456" s="327"/>
      <c r="EON456" s="327"/>
      <c r="EOO456" s="327"/>
      <c r="EOP456" s="327"/>
      <c r="EOQ456" s="327"/>
      <c r="EOR456" s="327"/>
      <c r="EOS456" s="327"/>
      <c r="EOT456" s="327"/>
      <c r="EOU456" s="327"/>
      <c r="EOV456" s="327"/>
      <c r="EOW456" s="327"/>
      <c r="EOX456" s="327"/>
      <c r="EOY456" s="327"/>
      <c r="EOZ456" s="327"/>
      <c r="EPA456" s="327"/>
      <c r="EPB456" s="327"/>
      <c r="EPC456" s="327"/>
      <c r="EPD456" s="327"/>
      <c r="EPE456" s="327"/>
      <c r="EPF456" s="327"/>
      <c r="EPG456" s="327"/>
      <c r="EPH456" s="327"/>
      <c r="EPI456" s="327"/>
      <c r="EPJ456" s="327"/>
      <c r="EPK456" s="327"/>
      <c r="EPL456" s="327"/>
      <c r="EPM456" s="327"/>
      <c r="EPN456" s="327"/>
      <c r="EPO456" s="327"/>
      <c r="EPP456" s="327"/>
      <c r="EPQ456" s="327"/>
      <c r="EPR456" s="327"/>
      <c r="EPS456" s="327"/>
      <c r="EPT456" s="327"/>
      <c r="EPU456" s="327"/>
      <c r="EPV456" s="327"/>
      <c r="EPW456" s="327"/>
      <c r="EPX456" s="327"/>
      <c r="EPY456" s="327"/>
      <c r="EPZ456" s="327"/>
      <c r="EQA456" s="327"/>
      <c r="EQB456" s="327"/>
      <c r="EQC456" s="327"/>
      <c r="EQD456" s="327"/>
      <c r="EQE456" s="327"/>
      <c r="EQF456" s="327"/>
      <c r="EQG456" s="327"/>
      <c r="EQH456" s="327"/>
      <c r="EQI456" s="327"/>
      <c r="EQJ456" s="327"/>
      <c r="EQK456" s="327"/>
      <c r="EQL456" s="327"/>
      <c r="EQM456" s="327"/>
      <c r="EQN456" s="327"/>
      <c r="EQO456" s="327"/>
      <c r="EQP456" s="327"/>
      <c r="EQQ456" s="327"/>
      <c r="EQR456" s="327"/>
      <c r="EQS456" s="327"/>
      <c r="EQT456" s="327"/>
      <c r="EQU456" s="327"/>
      <c r="EQV456" s="327"/>
      <c r="EQW456" s="327"/>
      <c r="EQX456" s="327"/>
      <c r="EQY456" s="327"/>
      <c r="EQZ456" s="327"/>
      <c r="ERA456" s="327"/>
      <c r="ERB456" s="327"/>
      <c r="ERC456" s="327"/>
      <c r="ERD456" s="327"/>
      <c r="ERE456" s="327"/>
      <c r="ERF456" s="327"/>
      <c r="ERG456" s="327"/>
      <c r="ERH456" s="327"/>
      <c r="ERI456" s="327"/>
      <c r="ERJ456" s="327"/>
      <c r="ERK456" s="327"/>
      <c r="ERL456" s="327"/>
      <c r="ERM456" s="327"/>
      <c r="ERN456" s="327"/>
      <c r="ERO456" s="327"/>
      <c r="ERP456" s="327"/>
      <c r="ERQ456" s="327"/>
      <c r="ERR456" s="327"/>
      <c r="ERS456" s="327"/>
      <c r="ERT456" s="327"/>
      <c r="ERU456" s="327"/>
      <c r="ERV456" s="327"/>
      <c r="ERW456" s="327"/>
      <c r="ERX456" s="327"/>
      <c r="ERY456" s="327"/>
      <c r="ERZ456" s="327"/>
      <c r="ESA456" s="327"/>
      <c r="ESB456" s="327"/>
      <c r="ESC456" s="327"/>
      <c r="ESD456" s="327"/>
      <c r="ESE456" s="327"/>
      <c r="ESF456" s="327"/>
      <c r="ESG456" s="327"/>
      <c r="ESH456" s="327"/>
      <c r="ESI456" s="327"/>
      <c r="ESJ456" s="327"/>
      <c r="ESK456" s="327"/>
      <c r="ESL456" s="327"/>
      <c r="ESM456" s="327"/>
      <c r="ESN456" s="327"/>
      <c r="ESO456" s="327"/>
      <c r="ESP456" s="327"/>
      <c r="ESQ456" s="327"/>
      <c r="ESR456" s="327"/>
      <c r="ESS456" s="327"/>
      <c r="EST456" s="327"/>
      <c r="ESU456" s="327"/>
      <c r="ESV456" s="327"/>
      <c r="ESW456" s="327"/>
      <c r="ESX456" s="327"/>
      <c r="ESY456" s="327"/>
      <c r="ESZ456" s="327"/>
      <c r="ETA456" s="327"/>
      <c r="ETB456" s="327"/>
      <c r="ETC456" s="327"/>
      <c r="ETD456" s="327"/>
      <c r="ETE456" s="327"/>
      <c r="ETF456" s="327"/>
      <c r="ETG456" s="327"/>
      <c r="ETH456" s="327"/>
      <c r="ETI456" s="327"/>
      <c r="ETJ456" s="327"/>
      <c r="ETK456" s="327"/>
      <c r="ETL456" s="327"/>
      <c r="ETM456" s="327"/>
      <c r="ETN456" s="327"/>
      <c r="ETO456" s="327"/>
      <c r="ETP456" s="327"/>
      <c r="ETQ456" s="327"/>
      <c r="ETR456" s="327"/>
      <c r="ETS456" s="327"/>
      <c r="ETT456" s="327"/>
      <c r="ETU456" s="327"/>
      <c r="ETV456" s="327"/>
      <c r="ETW456" s="327"/>
      <c r="ETX456" s="327"/>
      <c r="ETY456" s="327"/>
      <c r="ETZ456" s="327"/>
      <c r="EUA456" s="327"/>
      <c r="EUB456" s="327"/>
      <c r="EUC456" s="327"/>
      <c r="EUD456" s="327"/>
      <c r="EUE456" s="327"/>
      <c r="EUF456" s="327"/>
      <c r="EUG456" s="327"/>
      <c r="EUH456" s="327"/>
      <c r="EUI456" s="327"/>
      <c r="EUJ456" s="327"/>
      <c r="EUK456" s="327"/>
      <c r="EUL456" s="327"/>
      <c r="EUM456" s="327"/>
      <c r="EUN456" s="327"/>
      <c r="EUO456" s="327"/>
      <c r="EUP456" s="327"/>
      <c r="EUQ456" s="327"/>
      <c r="EUR456" s="327"/>
      <c r="EUS456" s="327"/>
      <c r="EUT456" s="327"/>
      <c r="EUU456" s="327"/>
      <c r="EUV456" s="327"/>
      <c r="EUW456" s="327"/>
      <c r="EUX456" s="327"/>
      <c r="EUY456" s="327"/>
      <c r="EUZ456" s="327"/>
      <c r="EVA456" s="327"/>
      <c r="EVB456" s="327"/>
      <c r="EVC456" s="327"/>
      <c r="EVD456" s="327"/>
      <c r="EVE456" s="327"/>
      <c r="EVF456" s="327"/>
      <c r="EVG456" s="327"/>
      <c r="EVH456" s="327"/>
      <c r="EVI456" s="327"/>
      <c r="EVJ456" s="327"/>
      <c r="EVK456" s="327"/>
      <c r="EVL456" s="327"/>
      <c r="EVM456" s="327"/>
      <c r="EVN456" s="327"/>
      <c r="EVO456" s="327"/>
      <c r="EVP456" s="327"/>
      <c r="EVQ456" s="327"/>
      <c r="EVR456" s="327"/>
      <c r="EVS456" s="327"/>
      <c r="EVT456" s="327"/>
      <c r="EVU456" s="327"/>
      <c r="EVV456" s="327"/>
      <c r="EVW456" s="327"/>
      <c r="EVX456" s="327"/>
      <c r="EVY456" s="327"/>
      <c r="EVZ456" s="327"/>
      <c r="EWA456" s="327"/>
      <c r="EWB456" s="327"/>
      <c r="EWC456" s="327"/>
      <c r="EWD456" s="327"/>
      <c r="EWE456" s="327"/>
      <c r="EWF456" s="327"/>
      <c r="EWG456" s="327"/>
      <c r="EWH456" s="327"/>
      <c r="EWI456" s="327"/>
      <c r="EWJ456" s="327"/>
      <c r="EWK456" s="327"/>
      <c r="EWL456" s="327"/>
      <c r="EWM456" s="327"/>
      <c r="EWN456" s="327"/>
      <c r="EWO456" s="327"/>
      <c r="EWP456" s="327"/>
      <c r="EWQ456" s="327"/>
      <c r="EWR456" s="327"/>
      <c r="EWS456" s="327"/>
      <c r="EWT456" s="327"/>
      <c r="EWU456" s="327"/>
      <c r="EWV456" s="327"/>
      <c r="EWW456" s="327"/>
      <c r="EWX456" s="327"/>
      <c r="EWY456" s="327"/>
      <c r="EWZ456" s="327"/>
      <c r="EXA456" s="327"/>
      <c r="EXB456" s="327"/>
      <c r="EXC456" s="327"/>
      <c r="EXD456" s="327"/>
      <c r="EXE456" s="327"/>
      <c r="EXF456" s="327"/>
      <c r="EXG456" s="327"/>
      <c r="EXH456" s="327"/>
      <c r="EXI456" s="327"/>
      <c r="EXJ456" s="327"/>
      <c r="EXK456" s="327"/>
      <c r="EXL456" s="327"/>
      <c r="EXM456" s="327"/>
      <c r="EXN456" s="327"/>
      <c r="EXO456" s="327"/>
      <c r="EXP456" s="327"/>
      <c r="EXQ456" s="327"/>
      <c r="EXR456" s="327"/>
      <c r="EXS456" s="327"/>
      <c r="EXT456" s="327"/>
      <c r="EXU456" s="327"/>
      <c r="EXV456" s="327"/>
      <c r="EXW456" s="327"/>
      <c r="EXX456" s="327"/>
      <c r="EXY456" s="327"/>
      <c r="EXZ456" s="327"/>
      <c r="EYA456" s="327"/>
      <c r="EYB456" s="327"/>
      <c r="EYC456" s="327"/>
      <c r="EYD456" s="327"/>
      <c r="EYE456" s="327"/>
      <c r="EYF456" s="327"/>
      <c r="EYG456" s="327"/>
      <c r="EYH456" s="327"/>
      <c r="EYI456" s="327"/>
      <c r="EYJ456" s="327"/>
      <c r="EYK456" s="327"/>
      <c r="EYL456" s="327"/>
      <c r="EYM456" s="327"/>
      <c r="EYN456" s="327"/>
      <c r="EYO456" s="327"/>
      <c r="EYP456" s="327"/>
      <c r="EYQ456" s="327"/>
      <c r="EYR456" s="327"/>
      <c r="EYS456" s="327"/>
      <c r="EYT456" s="327"/>
      <c r="EYU456" s="327"/>
      <c r="EYV456" s="327"/>
      <c r="EYW456" s="327"/>
      <c r="EYX456" s="327"/>
      <c r="EYY456" s="327"/>
      <c r="EYZ456" s="327"/>
      <c r="EZA456" s="327"/>
      <c r="EZB456" s="327"/>
      <c r="EZC456" s="327"/>
      <c r="EZD456" s="327"/>
      <c r="EZE456" s="327"/>
      <c r="EZF456" s="327"/>
      <c r="EZG456" s="327"/>
      <c r="EZH456" s="327"/>
      <c r="EZI456" s="327"/>
      <c r="EZJ456" s="327"/>
      <c r="EZK456" s="327"/>
      <c r="EZL456" s="327"/>
      <c r="EZM456" s="327"/>
      <c r="EZN456" s="327"/>
      <c r="EZO456" s="327"/>
      <c r="EZP456" s="327"/>
      <c r="EZQ456" s="327"/>
      <c r="EZR456" s="327"/>
      <c r="EZS456" s="327"/>
      <c r="EZT456" s="327"/>
      <c r="EZU456" s="327"/>
      <c r="EZV456" s="327"/>
      <c r="EZW456" s="327"/>
      <c r="EZX456" s="327"/>
      <c r="EZY456" s="327"/>
      <c r="EZZ456" s="327"/>
      <c r="FAA456" s="327"/>
      <c r="FAB456" s="327"/>
      <c r="FAC456" s="327"/>
      <c r="FAD456" s="327"/>
      <c r="FAE456" s="327"/>
      <c r="FAF456" s="327"/>
      <c r="FAG456" s="327"/>
      <c r="FAH456" s="327"/>
      <c r="FAI456" s="327"/>
      <c r="FAJ456" s="327"/>
      <c r="FAK456" s="327"/>
      <c r="FAL456" s="327"/>
      <c r="FAM456" s="327"/>
      <c r="FAN456" s="327"/>
      <c r="FAO456" s="327"/>
      <c r="FAP456" s="327"/>
      <c r="FAQ456" s="327"/>
      <c r="FAR456" s="327"/>
      <c r="FAS456" s="327"/>
      <c r="FAT456" s="327"/>
      <c r="FAU456" s="327"/>
      <c r="FAV456" s="327"/>
      <c r="FAW456" s="327"/>
      <c r="FAX456" s="327"/>
      <c r="FAY456" s="327"/>
      <c r="FAZ456" s="327"/>
      <c r="FBA456" s="327"/>
      <c r="FBB456" s="327"/>
      <c r="FBC456" s="327"/>
      <c r="FBD456" s="327"/>
      <c r="FBE456" s="327"/>
      <c r="FBF456" s="327"/>
      <c r="FBG456" s="327"/>
      <c r="FBH456" s="327"/>
      <c r="FBI456" s="327"/>
      <c r="FBJ456" s="327"/>
      <c r="FBK456" s="327"/>
      <c r="FBL456" s="327"/>
      <c r="FBM456" s="327"/>
      <c r="FBN456" s="327"/>
      <c r="FBO456" s="327"/>
      <c r="FBP456" s="327"/>
      <c r="FBQ456" s="327"/>
      <c r="FBR456" s="327"/>
      <c r="FBS456" s="327"/>
      <c r="FBT456" s="327"/>
      <c r="FBU456" s="327"/>
      <c r="FBV456" s="327"/>
      <c r="FBW456" s="327"/>
      <c r="FBX456" s="327"/>
      <c r="FBY456" s="327"/>
      <c r="FBZ456" s="327"/>
      <c r="FCA456" s="327"/>
      <c r="FCB456" s="327"/>
      <c r="FCC456" s="327"/>
      <c r="FCD456" s="327"/>
      <c r="FCE456" s="327"/>
      <c r="FCF456" s="327"/>
      <c r="FCG456" s="327"/>
      <c r="FCH456" s="327"/>
      <c r="FCI456" s="327"/>
      <c r="FCJ456" s="327"/>
      <c r="FCK456" s="327"/>
      <c r="FCL456" s="327"/>
      <c r="FCM456" s="327"/>
      <c r="FCN456" s="327"/>
      <c r="FCO456" s="327"/>
      <c r="FCP456" s="327"/>
      <c r="FCQ456" s="327"/>
      <c r="FCR456" s="327"/>
      <c r="FCS456" s="327"/>
      <c r="FCT456" s="327"/>
      <c r="FCU456" s="327"/>
      <c r="FCV456" s="327"/>
      <c r="FCW456" s="327"/>
      <c r="FCX456" s="327"/>
      <c r="FCY456" s="327"/>
      <c r="FCZ456" s="327"/>
      <c r="FDA456" s="327"/>
      <c r="FDB456" s="327"/>
      <c r="FDC456" s="327"/>
      <c r="FDD456" s="327"/>
      <c r="FDE456" s="327"/>
      <c r="FDF456" s="327"/>
      <c r="FDG456" s="327"/>
      <c r="FDH456" s="327"/>
      <c r="FDI456" s="327"/>
      <c r="FDJ456" s="327"/>
      <c r="FDK456" s="327"/>
      <c r="FDL456" s="327"/>
      <c r="FDM456" s="327"/>
      <c r="FDN456" s="327"/>
      <c r="FDO456" s="327"/>
      <c r="FDP456" s="327"/>
      <c r="FDQ456" s="327"/>
      <c r="FDR456" s="327"/>
      <c r="FDS456" s="327"/>
      <c r="FDT456" s="327"/>
      <c r="FDU456" s="327"/>
      <c r="FDV456" s="327"/>
      <c r="FDW456" s="327"/>
      <c r="FDX456" s="327"/>
      <c r="FDY456" s="327"/>
      <c r="FDZ456" s="327"/>
      <c r="FEA456" s="327"/>
      <c r="FEB456" s="327"/>
      <c r="FEC456" s="327"/>
      <c r="FED456" s="327"/>
      <c r="FEE456" s="327"/>
      <c r="FEF456" s="327"/>
      <c r="FEG456" s="327"/>
      <c r="FEH456" s="327"/>
      <c r="FEI456" s="327"/>
      <c r="FEJ456" s="327"/>
      <c r="FEK456" s="327"/>
      <c r="FEL456" s="327"/>
      <c r="FEM456" s="327"/>
      <c r="FEN456" s="327"/>
      <c r="FEO456" s="327"/>
      <c r="FEP456" s="327"/>
      <c r="FEQ456" s="327"/>
      <c r="FER456" s="327"/>
      <c r="FES456" s="327"/>
      <c r="FET456" s="327"/>
      <c r="FEU456" s="327"/>
      <c r="FEV456" s="327"/>
      <c r="FEW456" s="327"/>
      <c r="FEX456" s="327"/>
      <c r="FEY456" s="327"/>
      <c r="FEZ456" s="327"/>
      <c r="FFA456" s="327"/>
      <c r="FFB456" s="327"/>
      <c r="FFC456" s="327"/>
      <c r="FFD456" s="327"/>
      <c r="FFE456" s="327"/>
      <c r="FFF456" s="327"/>
      <c r="FFG456" s="327"/>
      <c r="FFH456" s="327"/>
      <c r="FFI456" s="327"/>
      <c r="FFJ456" s="327"/>
      <c r="FFK456" s="327"/>
      <c r="FFL456" s="327"/>
      <c r="FFM456" s="327"/>
      <c r="FFN456" s="327"/>
      <c r="FFO456" s="327"/>
      <c r="FFP456" s="327"/>
      <c r="FFQ456" s="327"/>
      <c r="FFR456" s="327"/>
      <c r="FFS456" s="327"/>
      <c r="FFT456" s="327"/>
      <c r="FFU456" s="327"/>
      <c r="FFV456" s="327"/>
      <c r="FFW456" s="327"/>
      <c r="FFX456" s="327"/>
      <c r="FFY456" s="327"/>
      <c r="FFZ456" s="327"/>
      <c r="FGA456" s="327"/>
      <c r="FGB456" s="327"/>
      <c r="FGC456" s="327"/>
      <c r="FGD456" s="327"/>
      <c r="FGE456" s="327"/>
      <c r="FGF456" s="327"/>
      <c r="FGG456" s="327"/>
      <c r="FGH456" s="327"/>
      <c r="FGI456" s="327"/>
      <c r="FGJ456" s="327"/>
      <c r="FGK456" s="327"/>
      <c r="FGL456" s="327"/>
      <c r="FGM456" s="327"/>
      <c r="FGN456" s="327"/>
      <c r="FGO456" s="327"/>
      <c r="FGP456" s="327"/>
      <c r="FGQ456" s="327"/>
      <c r="FGR456" s="327"/>
      <c r="FGS456" s="327"/>
      <c r="FGT456" s="327"/>
      <c r="FGU456" s="327"/>
      <c r="FGV456" s="327"/>
      <c r="FGW456" s="327"/>
      <c r="FGX456" s="327"/>
      <c r="FGY456" s="327"/>
      <c r="FGZ456" s="327"/>
      <c r="FHA456" s="327"/>
      <c r="FHB456" s="327"/>
      <c r="FHC456" s="327"/>
      <c r="FHD456" s="327"/>
      <c r="FHE456" s="327"/>
      <c r="FHF456" s="327"/>
      <c r="FHG456" s="327"/>
      <c r="FHH456" s="327"/>
      <c r="FHI456" s="327"/>
      <c r="FHJ456" s="327"/>
      <c r="FHK456" s="327"/>
      <c r="FHL456" s="327"/>
      <c r="FHM456" s="327"/>
      <c r="FHN456" s="327"/>
      <c r="FHO456" s="327"/>
      <c r="FHP456" s="327"/>
      <c r="FHQ456" s="327"/>
      <c r="FHR456" s="327"/>
      <c r="FHS456" s="327"/>
      <c r="FHT456" s="327"/>
      <c r="FHU456" s="327"/>
      <c r="FHV456" s="327"/>
      <c r="FHW456" s="327"/>
      <c r="FHX456" s="327"/>
      <c r="FHY456" s="327"/>
      <c r="FHZ456" s="327"/>
      <c r="FIA456" s="327"/>
      <c r="FIB456" s="327"/>
      <c r="FIC456" s="327"/>
      <c r="FID456" s="327"/>
      <c r="FIE456" s="327"/>
      <c r="FIF456" s="327"/>
      <c r="FIG456" s="327"/>
      <c r="FIH456" s="327"/>
      <c r="FII456" s="327"/>
      <c r="FIJ456" s="327"/>
      <c r="FIK456" s="327"/>
      <c r="FIL456" s="327"/>
      <c r="FIM456" s="327"/>
      <c r="FIN456" s="327"/>
      <c r="FIO456" s="327"/>
      <c r="FIP456" s="327"/>
      <c r="FIQ456" s="327"/>
      <c r="FIR456" s="327"/>
      <c r="FIS456" s="327"/>
      <c r="FIT456" s="327"/>
      <c r="FIU456" s="327"/>
      <c r="FIV456" s="327"/>
      <c r="FIW456" s="327"/>
      <c r="FIX456" s="327"/>
      <c r="FIY456" s="327"/>
      <c r="FIZ456" s="327"/>
      <c r="FJA456" s="327"/>
      <c r="FJB456" s="327"/>
      <c r="FJC456" s="327"/>
      <c r="FJD456" s="327"/>
      <c r="FJE456" s="327"/>
      <c r="FJF456" s="327"/>
      <c r="FJG456" s="327"/>
      <c r="FJH456" s="327"/>
      <c r="FJI456" s="327"/>
      <c r="FJJ456" s="327"/>
      <c r="FJK456" s="327"/>
      <c r="FJL456" s="327"/>
      <c r="FJM456" s="327"/>
      <c r="FJN456" s="327"/>
      <c r="FJO456" s="327"/>
      <c r="FJP456" s="327"/>
      <c r="FJQ456" s="327"/>
      <c r="FJR456" s="327"/>
      <c r="FJS456" s="327"/>
      <c r="FJT456" s="327"/>
      <c r="FJU456" s="327"/>
      <c r="FJV456" s="327"/>
      <c r="FJW456" s="327"/>
      <c r="FJX456" s="327"/>
      <c r="FJY456" s="327"/>
      <c r="FJZ456" s="327"/>
      <c r="FKA456" s="327"/>
      <c r="FKB456" s="327"/>
      <c r="FKC456" s="327"/>
      <c r="FKD456" s="327"/>
      <c r="FKE456" s="327"/>
      <c r="FKF456" s="327"/>
      <c r="FKG456" s="327"/>
      <c r="FKH456" s="327"/>
      <c r="FKI456" s="327"/>
      <c r="FKJ456" s="327"/>
      <c r="FKK456" s="327"/>
      <c r="FKL456" s="327"/>
      <c r="FKM456" s="327"/>
      <c r="FKN456" s="327"/>
      <c r="FKO456" s="327"/>
      <c r="FKP456" s="327"/>
      <c r="FKQ456" s="327"/>
      <c r="FKR456" s="327"/>
      <c r="FKS456" s="327"/>
      <c r="FKT456" s="327"/>
      <c r="FKU456" s="327"/>
      <c r="FKV456" s="327"/>
      <c r="FKW456" s="327"/>
      <c r="FKX456" s="327"/>
      <c r="FKY456" s="327"/>
      <c r="FKZ456" s="327"/>
      <c r="FLA456" s="327"/>
      <c r="FLB456" s="327"/>
      <c r="FLC456" s="327"/>
      <c r="FLD456" s="327"/>
      <c r="FLE456" s="327"/>
      <c r="FLF456" s="327"/>
      <c r="FLG456" s="327"/>
      <c r="FLH456" s="327"/>
      <c r="FLI456" s="327"/>
      <c r="FLJ456" s="327"/>
      <c r="FLK456" s="327"/>
      <c r="FLL456" s="327"/>
      <c r="FLM456" s="327"/>
      <c r="FLN456" s="327"/>
      <c r="FLO456" s="327"/>
      <c r="FLP456" s="327"/>
      <c r="FLQ456" s="327"/>
      <c r="FLR456" s="327"/>
      <c r="FLS456" s="327"/>
      <c r="FLT456" s="327"/>
      <c r="FLU456" s="327"/>
      <c r="FLV456" s="327"/>
      <c r="FLW456" s="327"/>
      <c r="FLX456" s="327"/>
      <c r="FLY456" s="327"/>
      <c r="FLZ456" s="327"/>
      <c r="FMA456" s="327"/>
      <c r="FMB456" s="327"/>
      <c r="FMC456" s="327"/>
      <c r="FMD456" s="327"/>
      <c r="FME456" s="327"/>
      <c r="FMF456" s="327"/>
      <c r="FMG456" s="327"/>
      <c r="FMH456" s="327"/>
      <c r="FMI456" s="327"/>
      <c r="FMJ456" s="327"/>
      <c r="FMK456" s="327"/>
      <c r="FML456" s="327"/>
      <c r="FMM456" s="327"/>
      <c r="FMN456" s="327"/>
      <c r="FMO456" s="327"/>
      <c r="FMP456" s="327"/>
      <c r="FMQ456" s="327"/>
      <c r="FMR456" s="327"/>
      <c r="FMS456" s="327"/>
      <c r="FMT456" s="327"/>
      <c r="FMU456" s="327"/>
      <c r="FMV456" s="327"/>
      <c r="FMW456" s="327"/>
      <c r="FMX456" s="327"/>
      <c r="FMY456" s="327"/>
      <c r="FMZ456" s="327"/>
      <c r="FNA456" s="327"/>
      <c r="FNB456" s="327"/>
      <c r="FNC456" s="327"/>
      <c r="FND456" s="327"/>
      <c r="FNE456" s="327"/>
      <c r="FNF456" s="327"/>
      <c r="FNG456" s="327"/>
      <c r="FNH456" s="327"/>
      <c r="FNI456" s="327"/>
      <c r="FNJ456" s="327"/>
      <c r="FNK456" s="327"/>
      <c r="FNL456" s="327"/>
      <c r="FNM456" s="327"/>
      <c r="FNN456" s="327"/>
      <c r="FNO456" s="327"/>
      <c r="FNP456" s="327"/>
      <c r="FNQ456" s="327"/>
      <c r="FNR456" s="327"/>
      <c r="FNS456" s="327"/>
      <c r="FNT456" s="327"/>
      <c r="FNU456" s="327"/>
      <c r="FNV456" s="327"/>
      <c r="FNW456" s="327"/>
      <c r="FNX456" s="327"/>
      <c r="FNY456" s="327"/>
      <c r="FNZ456" s="327"/>
      <c r="FOA456" s="327"/>
      <c r="FOB456" s="327"/>
      <c r="FOC456" s="327"/>
      <c r="FOD456" s="327"/>
      <c r="FOE456" s="327"/>
      <c r="FOF456" s="327"/>
      <c r="FOG456" s="327"/>
      <c r="FOH456" s="327"/>
      <c r="FOI456" s="327"/>
      <c r="FOJ456" s="327"/>
      <c r="FOK456" s="327"/>
      <c r="FOL456" s="327"/>
      <c r="FOM456" s="327"/>
      <c r="FON456" s="327"/>
      <c r="FOO456" s="327"/>
      <c r="FOP456" s="327"/>
      <c r="FOQ456" s="327"/>
      <c r="FOR456" s="327"/>
      <c r="FOS456" s="327"/>
      <c r="FOT456" s="327"/>
      <c r="FOU456" s="327"/>
      <c r="FOV456" s="327"/>
      <c r="FOW456" s="327"/>
      <c r="FOX456" s="327"/>
      <c r="FOY456" s="327"/>
      <c r="FOZ456" s="327"/>
      <c r="FPA456" s="327"/>
      <c r="FPB456" s="327"/>
      <c r="FPC456" s="327"/>
      <c r="FPD456" s="327"/>
      <c r="FPE456" s="327"/>
      <c r="FPF456" s="327"/>
      <c r="FPG456" s="327"/>
      <c r="FPH456" s="327"/>
      <c r="FPI456" s="327"/>
      <c r="FPJ456" s="327"/>
      <c r="FPK456" s="327"/>
      <c r="FPL456" s="327"/>
      <c r="FPM456" s="327"/>
      <c r="FPN456" s="327"/>
      <c r="FPO456" s="327"/>
      <c r="FPP456" s="327"/>
      <c r="FPQ456" s="327"/>
      <c r="FPR456" s="327"/>
      <c r="FPS456" s="327"/>
      <c r="FPT456" s="327"/>
      <c r="FPU456" s="327"/>
      <c r="FPV456" s="327"/>
      <c r="FPW456" s="327"/>
      <c r="FPX456" s="327"/>
      <c r="FPY456" s="327"/>
      <c r="FPZ456" s="327"/>
      <c r="FQA456" s="327"/>
      <c r="FQB456" s="327"/>
      <c r="FQC456" s="327"/>
      <c r="FQD456" s="327"/>
      <c r="FQE456" s="327"/>
      <c r="FQF456" s="327"/>
      <c r="FQG456" s="327"/>
      <c r="FQH456" s="327"/>
      <c r="FQI456" s="327"/>
      <c r="FQJ456" s="327"/>
      <c r="FQK456" s="327"/>
      <c r="FQL456" s="327"/>
      <c r="FQM456" s="327"/>
      <c r="FQN456" s="327"/>
      <c r="FQO456" s="327"/>
      <c r="FQP456" s="327"/>
      <c r="FQQ456" s="327"/>
      <c r="FQR456" s="327"/>
      <c r="FQS456" s="327"/>
      <c r="FQT456" s="327"/>
      <c r="FQU456" s="327"/>
      <c r="FQV456" s="327"/>
      <c r="FQW456" s="327"/>
      <c r="FQX456" s="327"/>
      <c r="FQY456" s="327"/>
      <c r="FQZ456" s="327"/>
      <c r="FRA456" s="327"/>
      <c r="FRB456" s="327"/>
      <c r="FRC456" s="327"/>
      <c r="FRD456" s="327"/>
      <c r="FRE456" s="327"/>
      <c r="FRF456" s="327"/>
      <c r="FRG456" s="327"/>
      <c r="FRH456" s="327"/>
      <c r="FRI456" s="327"/>
      <c r="FRJ456" s="327"/>
      <c r="FRK456" s="327"/>
      <c r="FRL456" s="327"/>
      <c r="FRM456" s="327"/>
      <c r="FRN456" s="327"/>
      <c r="FRO456" s="327"/>
      <c r="FRP456" s="327"/>
      <c r="FRQ456" s="327"/>
      <c r="FRR456" s="327"/>
      <c r="FRS456" s="327"/>
      <c r="FRT456" s="327"/>
      <c r="FRU456" s="327"/>
      <c r="FRV456" s="327"/>
      <c r="FRW456" s="327"/>
      <c r="FRX456" s="327"/>
      <c r="FRY456" s="327"/>
      <c r="FRZ456" s="327"/>
      <c r="FSA456" s="327"/>
      <c r="FSB456" s="327"/>
      <c r="FSC456" s="327"/>
      <c r="FSD456" s="327"/>
      <c r="FSE456" s="327"/>
      <c r="FSF456" s="327"/>
      <c r="FSG456" s="327"/>
      <c r="FSH456" s="327"/>
      <c r="FSI456" s="327"/>
      <c r="FSJ456" s="327"/>
      <c r="FSK456" s="327"/>
      <c r="FSL456" s="327"/>
      <c r="FSM456" s="327"/>
      <c r="FSN456" s="327"/>
      <c r="FSO456" s="327"/>
      <c r="FSP456" s="327"/>
      <c r="FSQ456" s="327"/>
      <c r="FSR456" s="327"/>
      <c r="FSS456" s="327"/>
      <c r="FST456" s="327"/>
      <c r="FSU456" s="327"/>
      <c r="FSV456" s="327"/>
      <c r="FSW456" s="327"/>
      <c r="FSX456" s="327"/>
      <c r="FSY456" s="327"/>
      <c r="FSZ456" s="327"/>
      <c r="FTA456" s="327"/>
      <c r="FTB456" s="327"/>
      <c r="FTC456" s="327"/>
      <c r="FTD456" s="327"/>
      <c r="FTE456" s="327"/>
      <c r="FTF456" s="327"/>
      <c r="FTG456" s="327"/>
      <c r="FTH456" s="327"/>
      <c r="FTI456" s="327"/>
      <c r="FTJ456" s="327"/>
      <c r="FTK456" s="327"/>
      <c r="FTL456" s="327"/>
      <c r="FTM456" s="327"/>
      <c r="FTN456" s="327"/>
      <c r="FTO456" s="327"/>
      <c r="FTP456" s="327"/>
      <c r="FTQ456" s="327"/>
      <c r="FTR456" s="327"/>
      <c r="FTS456" s="327"/>
      <c r="FTT456" s="327"/>
      <c r="FTU456" s="327"/>
      <c r="FTV456" s="327"/>
      <c r="FTW456" s="327"/>
      <c r="FTX456" s="327"/>
      <c r="FTY456" s="327"/>
      <c r="FTZ456" s="327"/>
      <c r="FUA456" s="327"/>
      <c r="FUB456" s="327"/>
      <c r="FUC456" s="327"/>
      <c r="FUD456" s="327"/>
      <c r="FUE456" s="327"/>
      <c r="FUF456" s="327"/>
      <c r="FUG456" s="327"/>
      <c r="FUH456" s="327"/>
      <c r="FUI456" s="327"/>
      <c r="FUJ456" s="327"/>
      <c r="FUK456" s="327"/>
      <c r="FUL456" s="327"/>
      <c r="FUM456" s="327"/>
      <c r="FUN456" s="327"/>
      <c r="FUO456" s="327"/>
      <c r="FUP456" s="327"/>
      <c r="FUQ456" s="327"/>
      <c r="FUR456" s="327"/>
      <c r="FUS456" s="327"/>
      <c r="FUT456" s="327"/>
      <c r="FUU456" s="327"/>
      <c r="FUV456" s="327"/>
      <c r="FUW456" s="327"/>
      <c r="FUX456" s="327"/>
      <c r="FUY456" s="327"/>
      <c r="FUZ456" s="327"/>
      <c r="FVA456" s="327"/>
      <c r="FVB456" s="327"/>
      <c r="FVC456" s="327"/>
      <c r="FVD456" s="327"/>
      <c r="FVE456" s="327"/>
      <c r="FVF456" s="327"/>
      <c r="FVG456" s="327"/>
      <c r="FVH456" s="327"/>
      <c r="FVI456" s="327"/>
      <c r="FVJ456" s="327"/>
      <c r="FVK456" s="327"/>
      <c r="FVL456" s="327"/>
      <c r="FVM456" s="327"/>
      <c r="FVN456" s="327"/>
      <c r="FVO456" s="327"/>
      <c r="FVP456" s="327"/>
      <c r="FVQ456" s="327"/>
      <c r="FVR456" s="327"/>
      <c r="FVS456" s="327"/>
      <c r="FVT456" s="327"/>
      <c r="FVU456" s="327"/>
      <c r="FVV456" s="327"/>
      <c r="FVW456" s="327"/>
      <c r="FVX456" s="327"/>
      <c r="FVY456" s="327"/>
      <c r="FVZ456" s="327"/>
      <c r="FWA456" s="327"/>
      <c r="FWB456" s="327"/>
      <c r="FWC456" s="327"/>
      <c r="FWD456" s="327"/>
      <c r="FWE456" s="327"/>
      <c r="FWF456" s="327"/>
      <c r="FWG456" s="327"/>
      <c r="FWH456" s="327"/>
      <c r="FWI456" s="327"/>
      <c r="FWJ456" s="327"/>
      <c r="FWK456" s="327"/>
      <c r="FWL456" s="327"/>
      <c r="FWM456" s="327"/>
      <c r="FWN456" s="327"/>
      <c r="FWO456" s="327"/>
      <c r="FWP456" s="327"/>
      <c r="FWQ456" s="327"/>
      <c r="FWR456" s="327"/>
      <c r="FWS456" s="327"/>
      <c r="FWT456" s="327"/>
      <c r="FWU456" s="327"/>
      <c r="FWV456" s="327"/>
      <c r="FWW456" s="327"/>
      <c r="FWX456" s="327"/>
      <c r="FWY456" s="327"/>
      <c r="FWZ456" s="327"/>
      <c r="FXA456" s="327"/>
      <c r="FXB456" s="327"/>
      <c r="FXC456" s="327"/>
      <c r="FXD456" s="327"/>
      <c r="FXE456" s="327"/>
      <c r="FXF456" s="327"/>
      <c r="FXG456" s="327"/>
      <c r="FXH456" s="327"/>
      <c r="FXI456" s="327"/>
      <c r="FXJ456" s="327"/>
      <c r="FXK456" s="327"/>
      <c r="FXL456" s="327"/>
      <c r="FXM456" s="327"/>
      <c r="FXN456" s="327"/>
      <c r="FXO456" s="327"/>
      <c r="FXP456" s="327"/>
      <c r="FXQ456" s="327"/>
      <c r="FXR456" s="327"/>
      <c r="FXS456" s="327"/>
      <c r="FXT456" s="327"/>
      <c r="FXU456" s="327"/>
      <c r="FXV456" s="327"/>
      <c r="FXW456" s="327"/>
      <c r="FXX456" s="327"/>
      <c r="FXY456" s="327"/>
      <c r="FXZ456" s="327"/>
      <c r="FYA456" s="327"/>
      <c r="FYB456" s="327"/>
      <c r="FYC456" s="327"/>
      <c r="FYD456" s="327"/>
      <c r="FYE456" s="327"/>
      <c r="FYF456" s="327"/>
      <c r="FYG456" s="327"/>
      <c r="FYH456" s="327"/>
      <c r="FYI456" s="327"/>
      <c r="FYJ456" s="327"/>
      <c r="FYK456" s="327"/>
      <c r="FYL456" s="327"/>
      <c r="FYM456" s="327"/>
      <c r="FYN456" s="327"/>
      <c r="FYO456" s="327"/>
      <c r="FYP456" s="327"/>
      <c r="FYQ456" s="327"/>
      <c r="FYR456" s="327"/>
      <c r="FYS456" s="327"/>
      <c r="FYT456" s="327"/>
      <c r="FYU456" s="327"/>
      <c r="FYV456" s="327"/>
      <c r="FYW456" s="327"/>
      <c r="FYX456" s="327"/>
      <c r="FYY456" s="327"/>
      <c r="FYZ456" s="327"/>
      <c r="FZA456" s="327"/>
      <c r="FZB456" s="327"/>
      <c r="FZC456" s="327"/>
      <c r="FZD456" s="327"/>
      <c r="FZE456" s="327"/>
      <c r="FZF456" s="327"/>
      <c r="FZG456" s="327"/>
      <c r="FZH456" s="327"/>
      <c r="FZI456" s="327"/>
      <c r="FZJ456" s="327"/>
      <c r="FZK456" s="327"/>
      <c r="FZL456" s="327"/>
      <c r="FZM456" s="327"/>
      <c r="FZN456" s="327"/>
      <c r="FZO456" s="327"/>
      <c r="FZP456" s="327"/>
      <c r="FZQ456" s="327"/>
      <c r="FZR456" s="327"/>
      <c r="FZS456" s="327"/>
      <c r="FZT456" s="327"/>
      <c r="FZU456" s="327"/>
      <c r="FZV456" s="327"/>
      <c r="FZW456" s="327"/>
      <c r="FZX456" s="327"/>
      <c r="FZY456" s="327"/>
      <c r="FZZ456" s="327"/>
      <c r="GAA456" s="327"/>
      <c r="GAB456" s="327"/>
      <c r="GAC456" s="327"/>
      <c r="GAD456" s="327"/>
      <c r="GAE456" s="327"/>
      <c r="GAF456" s="327"/>
      <c r="GAG456" s="327"/>
      <c r="GAH456" s="327"/>
      <c r="GAI456" s="327"/>
      <c r="GAJ456" s="327"/>
      <c r="GAK456" s="327"/>
      <c r="GAL456" s="327"/>
      <c r="GAM456" s="327"/>
      <c r="GAN456" s="327"/>
      <c r="GAO456" s="327"/>
      <c r="GAP456" s="327"/>
      <c r="GAQ456" s="327"/>
      <c r="GAR456" s="327"/>
      <c r="GAS456" s="327"/>
      <c r="GAT456" s="327"/>
      <c r="GAU456" s="327"/>
      <c r="GAV456" s="327"/>
      <c r="GAW456" s="327"/>
      <c r="GAX456" s="327"/>
      <c r="GAY456" s="327"/>
      <c r="GAZ456" s="327"/>
      <c r="GBA456" s="327"/>
      <c r="GBB456" s="327"/>
      <c r="GBC456" s="327"/>
      <c r="GBD456" s="327"/>
      <c r="GBE456" s="327"/>
      <c r="GBF456" s="327"/>
      <c r="GBG456" s="327"/>
      <c r="GBH456" s="327"/>
      <c r="GBI456" s="327"/>
      <c r="GBJ456" s="327"/>
      <c r="GBK456" s="327"/>
      <c r="GBL456" s="327"/>
      <c r="GBM456" s="327"/>
      <c r="GBN456" s="327"/>
      <c r="GBO456" s="327"/>
      <c r="GBP456" s="327"/>
      <c r="GBQ456" s="327"/>
      <c r="GBR456" s="327"/>
      <c r="GBS456" s="327"/>
      <c r="GBT456" s="327"/>
      <c r="GBU456" s="327"/>
      <c r="GBV456" s="327"/>
      <c r="GBW456" s="327"/>
      <c r="GBX456" s="327"/>
      <c r="GBY456" s="327"/>
      <c r="GBZ456" s="327"/>
      <c r="GCA456" s="327"/>
      <c r="GCB456" s="327"/>
      <c r="GCC456" s="327"/>
      <c r="GCD456" s="327"/>
      <c r="GCE456" s="327"/>
      <c r="GCF456" s="327"/>
      <c r="GCG456" s="327"/>
      <c r="GCH456" s="327"/>
      <c r="GCI456" s="327"/>
      <c r="GCJ456" s="327"/>
      <c r="GCK456" s="327"/>
      <c r="GCL456" s="327"/>
      <c r="GCM456" s="327"/>
      <c r="GCN456" s="327"/>
      <c r="GCO456" s="327"/>
      <c r="GCP456" s="327"/>
      <c r="GCQ456" s="327"/>
      <c r="GCR456" s="327"/>
      <c r="GCS456" s="327"/>
      <c r="GCT456" s="327"/>
      <c r="GCU456" s="327"/>
      <c r="GCV456" s="327"/>
      <c r="GCW456" s="327"/>
      <c r="GCX456" s="327"/>
      <c r="GCY456" s="327"/>
      <c r="GCZ456" s="327"/>
      <c r="GDA456" s="327"/>
      <c r="GDB456" s="327"/>
      <c r="GDC456" s="327"/>
      <c r="GDD456" s="327"/>
      <c r="GDE456" s="327"/>
      <c r="GDF456" s="327"/>
      <c r="GDG456" s="327"/>
      <c r="GDH456" s="327"/>
      <c r="GDI456" s="327"/>
      <c r="GDJ456" s="327"/>
      <c r="GDK456" s="327"/>
      <c r="GDL456" s="327"/>
      <c r="GDM456" s="327"/>
      <c r="GDN456" s="327"/>
      <c r="GDO456" s="327"/>
      <c r="GDP456" s="327"/>
      <c r="GDQ456" s="327"/>
      <c r="GDR456" s="327"/>
      <c r="GDS456" s="327"/>
      <c r="GDT456" s="327"/>
      <c r="GDU456" s="327"/>
      <c r="GDV456" s="327"/>
      <c r="GDW456" s="327"/>
      <c r="GDX456" s="327"/>
      <c r="GDY456" s="327"/>
      <c r="GDZ456" s="327"/>
      <c r="GEA456" s="327"/>
      <c r="GEB456" s="327"/>
      <c r="GEC456" s="327"/>
      <c r="GED456" s="327"/>
      <c r="GEE456" s="327"/>
      <c r="GEF456" s="327"/>
      <c r="GEG456" s="327"/>
      <c r="GEH456" s="327"/>
      <c r="GEI456" s="327"/>
      <c r="GEJ456" s="327"/>
      <c r="GEK456" s="327"/>
      <c r="GEL456" s="327"/>
      <c r="GEM456" s="327"/>
      <c r="GEN456" s="327"/>
      <c r="GEO456" s="327"/>
      <c r="GEP456" s="327"/>
      <c r="GEQ456" s="327"/>
      <c r="GER456" s="327"/>
      <c r="GES456" s="327"/>
      <c r="GET456" s="327"/>
      <c r="GEU456" s="327"/>
      <c r="GEV456" s="327"/>
      <c r="GEW456" s="327"/>
      <c r="GEX456" s="327"/>
      <c r="GEY456" s="327"/>
      <c r="GEZ456" s="327"/>
      <c r="GFA456" s="327"/>
      <c r="GFB456" s="327"/>
      <c r="GFC456" s="327"/>
      <c r="GFD456" s="327"/>
      <c r="GFE456" s="327"/>
      <c r="GFF456" s="327"/>
      <c r="GFG456" s="327"/>
      <c r="GFH456" s="327"/>
      <c r="GFI456" s="327"/>
      <c r="GFJ456" s="327"/>
      <c r="GFK456" s="327"/>
      <c r="GFL456" s="327"/>
      <c r="GFM456" s="327"/>
      <c r="GFN456" s="327"/>
      <c r="GFO456" s="327"/>
      <c r="GFP456" s="327"/>
      <c r="GFQ456" s="327"/>
      <c r="GFR456" s="327"/>
      <c r="GFS456" s="327"/>
      <c r="GFT456" s="327"/>
      <c r="GFU456" s="327"/>
      <c r="GFV456" s="327"/>
      <c r="GFW456" s="327"/>
      <c r="GFX456" s="327"/>
      <c r="GFY456" s="327"/>
      <c r="GFZ456" s="327"/>
      <c r="GGA456" s="327"/>
      <c r="GGB456" s="327"/>
      <c r="GGC456" s="327"/>
      <c r="GGD456" s="327"/>
      <c r="GGE456" s="327"/>
      <c r="GGF456" s="327"/>
      <c r="GGG456" s="327"/>
      <c r="GGH456" s="327"/>
      <c r="GGI456" s="327"/>
      <c r="GGJ456" s="327"/>
      <c r="GGK456" s="327"/>
      <c r="GGL456" s="327"/>
      <c r="GGM456" s="327"/>
      <c r="GGN456" s="327"/>
      <c r="GGO456" s="327"/>
      <c r="GGP456" s="327"/>
      <c r="GGQ456" s="327"/>
      <c r="GGR456" s="327"/>
      <c r="GGS456" s="327"/>
      <c r="GGT456" s="327"/>
      <c r="GGU456" s="327"/>
      <c r="GGV456" s="327"/>
      <c r="GGW456" s="327"/>
      <c r="GGX456" s="327"/>
      <c r="GGY456" s="327"/>
      <c r="GGZ456" s="327"/>
      <c r="GHA456" s="327"/>
      <c r="GHB456" s="327"/>
      <c r="GHC456" s="327"/>
      <c r="GHD456" s="327"/>
      <c r="GHE456" s="327"/>
      <c r="GHF456" s="327"/>
      <c r="GHG456" s="327"/>
      <c r="GHH456" s="327"/>
      <c r="GHI456" s="327"/>
      <c r="GHJ456" s="327"/>
      <c r="GHK456" s="327"/>
      <c r="GHL456" s="327"/>
      <c r="GHM456" s="327"/>
      <c r="GHN456" s="327"/>
      <c r="GHO456" s="327"/>
      <c r="GHP456" s="327"/>
      <c r="GHQ456" s="327"/>
      <c r="GHR456" s="327"/>
      <c r="GHS456" s="327"/>
      <c r="GHT456" s="327"/>
      <c r="GHU456" s="327"/>
      <c r="GHV456" s="327"/>
      <c r="GHW456" s="327"/>
      <c r="GHX456" s="327"/>
      <c r="GHY456" s="327"/>
      <c r="GHZ456" s="327"/>
      <c r="GIA456" s="327"/>
      <c r="GIB456" s="327"/>
      <c r="GIC456" s="327"/>
      <c r="GID456" s="327"/>
      <c r="GIE456" s="327"/>
      <c r="GIF456" s="327"/>
      <c r="GIG456" s="327"/>
      <c r="GIH456" s="327"/>
      <c r="GII456" s="327"/>
      <c r="GIJ456" s="327"/>
      <c r="GIK456" s="327"/>
      <c r="GIL456" s="327"/>
      <c r="GIM456" s="327"/>
      <c r="GIN456" s="327"/>
      <c r="GIO456" s="327"/>
      <c r="GIP456" s="327"/>
      <c r="GIQ456" s="327"/>
      <c r="GIR456" s="327"/>
      <c r="GIS456" s="327"/>
      <c r="GIT456" s="327"/>
      <c r="GIU456" s="327"/>
      <c r="GIV456" s="327"/>
      <c r="GIW456" s="327"/>
      <c r="GIX456" s="327"/>
      <c r="GIY456" s="327"/>
      <c r="GIZ456" s="327"/>
      <c r="GJA456" s="327"/>
      <c r="GJB456" s="327"/>
      <c r="GJC456" s="327"/>
      <c r="GJD456" s="327"/>
      <c r="GJE456" s="327"/>
      <c r="GJF456" s="327"/>
      <c r="GJG456" s="327"/>
      <c r="GJH456" s="327"/>
      <c r="GJI456" s="327"/>
      <c r="GJJ456" s="327"/>
      <c r="GJK456" s="327"/>
      <c r="GJL456" s="327"/>
      <c r="GJM456" s="327"/>
      <c r="GJN456" s="327"/>
      <c r="GJO456" s="327"/>
      <c r="GJP456" s="327"/>
      <c r="GJQ456" s="327"/>
      <c r="GJR456" s="327"/>
      <c r="GJS456" s="327"/>
      <c r="GJT456" s="327"/>
      <c r="GJU456" s="327"/>
      <c r="GJV456" s="327"/>
      <c r="GJW456" s="327"/>
      <c r="GJX456" s="327"/>
      <c r="GJY456" s="327"/>
      <c r="GJZ456" s="327"/>
      <c r="GKA456" s="327"/>
      <c r="GKB456" s="327"/>
      <c r="GKC456" s="327"/>
      <c r="GKD456" s="327"/>
      <c r="GKE456" s="327"/>
      <c r="GKF456" s="327"/>
      <c r="GKG456" s="327"/>
      <c r="GKH456" s="327"/>
      <c r="GKI456" s="327"/>
      <c r="GKJ456" s="327"/>
      <c r="GKK456" s="327"/>
      <c r="GKL456" s="327"/>
      <c r="GKM456" s="327"/>
      <c r="GKN456" s="327"/>
      <c r="GKO456" s="327"/>
      <c r="GKP456" s="327"/>
      <c r="GKQ456" s="327"/>
      <c r="GKR456" s="327"/>
      <c r="GKS456" s="327"/>
      <c r="GKT456" s="327"/>
      <c r="GKU456" s="327"/>
      <c r="GKV456" s="327"/>
      <c r="GKW456" s="327"/>
      <c r="GKX456" s="327"/>
      <c r="GKY456" s="327"/>
      <c r="GKZ456" s="327"/>
      <c r="GLA456" s="327"/>
      <c r="GLB456" s="327"/>
      <c r="GLC456" s="327"/>
      <c r="GLD456" s="327"/>
      <c r="GLE456" s="327"/>
      <c r="GLF456" s="327"/>
      <c r="GLG456" s="327"/>
      <c r="GLH456" s="327"/>
      <c r="GLI456" s="327"/>
      <c r="GLJ456" s="327"/>
      <c r="GLK456" s="327"/>
      <c r="GLL456" s="327"/>
      <c r="GLM456" s="327"/>
      <c r="GLN456" s="327"/>
      <c r="GLO456" s="327"/>
      <c r="GLP456" s="327"/>
      <c r="GLQ456" s="327"/>
      <c r="GLR456" s="327"/>
      <c r="GLS456" s="327"/>
      <c r="GLT456" s="327"/>
      <c r="GLU456" s="327"/>
      <c r="GLV456" s="327"/>
      <c r="GLW456" s="327"/>
      <c r="GLX456" s="327"/>
      <c r="GLY456" s="327"/>
      <c r="GLZ456" s="327"/>
      <c r="GMA456" s="327"/>
      <c r="GMB456" s="327"/>
      <c r="GMC456" s="327"/>
      <c r="GMD456" s="327"/>
      <c r="GME456" s="327"/>
      <c r="GMF456" s="327"/>
      <c r="GMG456" s="327"/>
      <c r="GMH456" s="327"/>
      <c r="GMI456" s="327"/>
      <c r="GMJ456" s="327"/>
      <c r="GMK456" s="327"/>
      <c r="GML456" s="327"/>
      <c r="GMM456" s="327"/>
      <c r="GMN456" s="327"/>
      <c r="GMO456" s="327"/>
      <c r="GMP456" s="327"/>
      <c r="GMQ456" s="327"/>
      <c r="GMR456" s="327"/>
      <c r="GMS456" s="327"/>
      <c r="GMT456" s="327"/>
      <c r="GMU456" s="327"/>
      <c r="GMV456" s="327"/>
      <c r="GMW456" s="327"/>
      <c r="GMX456" s="327"/>
      <c r="GMY456" s="327"/>
      <c r="GMZ456" s="327"/>
      <c r="GNA456" s="327"/>
      <c r="GNB456" s="327"/>
      <c r="GNC456" s="327"/>
      <c r="GND456" s="327"/>
      <c r="GNE456" s="327"/>
      <c r="GNF456" s="327"/>
      <c r="GNG456" s="327"/>
      <c r="GNH456" s="327"/>
      <c r="GNI456" s="327"/>
      <c r="GNJ456" s="327"/>
      <c r="GNK456" s="327"/>
      <c r="GNL456" s="327"/>
      <c r="GNM456" s="327"/>
      <c r="GNN456" s="327"/>
      <c r="GNO456" s="327"/>
      <c r="GNP456" s="327"/>
      <c r="GNQ456" s="327"/>
      <c r="GNR456" s="327"/>
      <c r="GNS456" s="327"/>
      <c r="GNT456" s="327"/>
      <c r="GNU456" s="327"/>
      <c r="GNV456" s="327"/>
      <c r="GNW456" s="327"/>
      <c r="GNX456" s="327"/>
      <c r="GNY456" s="327"/>
      <c r="GNZ456" s="327"/>
      <c r="GOA456" s="327"/>
      <c r="GOB456" s="327"/>
      <c r="GOC456" s="327"/>
      <c r="GOD456" s="327"/>
      <c r="GOE456" s="327"/>
      <c r="GOF456" s="327"/>
      <c r="GOG456" s="327"/>
      <c r="GOH456" s="327"/>
      <c r="GOI456" s="327"/>
      <c r="GOJ456" s="327"/>
      <c r="GOK456" s="327"/>
      <c r="GOL456" s="327"/>
      <c r="GOM456" s="327"/>
      <c r="GON456" s="327"/>
      <c r="GOO456" s="327"/>
      <c r="GOP456" s="327"/>
      <c r="GOQ456" s="327"/>
      <c r="GOR456" s="327"/>
      <c r="GOS456" s="327"/>
      <c r="GOT456" s="327"/>
      <c r="GOU456" s="327"/>
      <c r="GOV456" s="327"/>
      <c r="GOW456" s="327"/>
      <c r="GOX456" s="327"/>
      <c r="GOY456" s="327"/>
      <c r="GOZ456" s="327"/>
      <c r="GPA456" s="327"/>
      <c r="GPB456" s="327"/>
      <c r="GPC456" s="327"/>
      <c r="GPD456" s="327"/>
      <c r="GPE456" s="327"/>
      <c r="GPF456" s="327"/>
      <c r="GPG456" s="327"/>
      <c r="GPH456" s="327"/>
      <c r="GPI456" s="327"/>
      <c r="GPJ456" s="327"/>
      <c r="GPK456" s="327"/>
      <c r="GPL456" s="327"/>
      <c r="GPM456" s="327"/>
      <c r="GPN456" s="327"/>
      <c r="GPO456" s="327"/>
      <c r="GPP456" s="327"/>
      <c r="GPQ456" s="327"/>
      <c r="GPR456" s="327"/>
      <c r="GPS456" s="327"/>
      <c r="GPT456" s="327"/>
      <c r="GPU456" s="327"/>
      <c r="GPV456" s="327"/>
      <c r="GPW456" s="327"/>
      <c r="GPX456" s="327"/>
      <c r="GPY456" s="327"/>
      <c r="GPZ456" s="327"/>
      <c r="GQA456" s="327"/>
      <c r="GQB456" s="327"/>
      <c r="GQC456" s="327"/>
      <c r="GQD456" s="327"/>
      <c r="GQE456" s="327"/>
      <c r="GQF456" s="327"/>
      <c r="GQG456" s="327"/>
      <c r="GQH456" s="327"/>
      <c r="GQI456" s="327"/>
      <c r="GQJ456" s="327"/>
      <c r="GQK456" s="327"/>
      <c r="GQL456" s="327"/>
      <c r="GQM456" s="327"/>
      <c r="GQN456" s="327"/>
      <c r="GQO456" s="327"/>
      <c r="GQP456" s="327"/>
      <c r="GQQ456" s="327"/>
      <c r="GQR456" s="327"/>
      <c r="GQS456" s="327"/>
      <c r="GQT456" s="327"/>
      <c r="GQU456" s="327"/>
      <c r="GQV456" s="327"/>
      <c r="GQW456" s="327"/>
      <c r="GQX456" s="327"/>
      <c r="GQY456" s="327"/>
      <c r="GQZ456" s="327"/>
      <c r="GRA456" s="327"/>
      <c r="GRB456" s="327"/>
      <c r="GRC456" s="327"/>
      <c r="GRD456" s="327"/>
      <c r="GRE456" s="327"/>
      <c r="GRF456" s="327"/>
      <c r="GRG456" s="327"/>
      <c r="GRH456" s="327"/>
      <c r="GRI456" s="327"/>
      <c r="GRJ456" s="327"/>
      <c r="GRK456" s="327"/>
      <c r="GRL456" s="327"/>
      <c r="GRM456" s="327"/>
      <c r="GRN456" s="327"/>
      <c r="GRO456" s="327"/>
      <c r="GRP456" s="327"/>
      <c r="GRQ456" s="327"/>
      <c r="GRR456" s="327"/>
      <c r="GRS456" s="327"/>
      <c r="GRT456" s="327"/>
      <c r="GRU456" s="327"/>
      <c r="GRV456" s="327"/>
      <c r="GRW456" s="327"/>
      <c r="GRX456" s="327"/>
      <c r="GRY456" s="327"/>
      <c r="GRZ456" s="327"/>
      <c r="GSA456" s="327"/>
      <c r="GSB456" s="327"/>
      <c r="GSC456" s="327"/>
      <c r="GSD456" s="327"/>
      <c r="GSE456" s="327"/>
      <c r="GSF456" s="327"/>
      <c r="GSG456" s="327"/>
      <c r="GSH456" s="327"/>
      <c r="GSI456" s="327"/>
      <c r="GSJ456" s="327"/>
      <c r="GSK456" s="327"/>
      <c r="GSL456" s="327"/>
      <c r="GSM456" s="327"/>
      <c r="GSN456" s="327"/>
      <c r="GSO456" s="327"/>
      <c r="GSP456" s="327"/>
      <c r="GSQ456" s="327"/>
      <c r="GSR456" s="327"/>
      <c r="GSS456" s="327"/>
      <c r="GST456" s="327"/>
      <c r="GSU456" s="327"/>
      <c r="GSV456" s="327"/>
      <c r="GSW456" s="327"/>
      <c r="GSX456" s="327"/>
      <c r="GSY456" s="327"/>
      <c r="GSZ456" s="327"/>
      <c r="GTA456" s="327"/>
      <c r="GTB456" s="327"/>
      <c r="GTC456" s="327"/>
      <c r="GTD456" s="327"/>
      <c r="GTE456" s="327"/>
      <c r="GTF456" s="327"/>
      <c r="GTG456" s="327"/>
      <c r="GTH456" s="327"/>
      <c r="GTI456" s="327"/>
      <c r="GTJ456" s="327"/>
      <c r="GTK456" s="327"/>
      <c r="GTL456" s="327"/>
      <c r="GTM456" s="327"/>
      <c r="GTN456" s="327"/>
      <c r="GTO456" s="327"/>
      <c r="GTP456" s="327"/>
      <c r="GTQ456" s="327"/>
      <c r="GTR456" s="327"/>
      <c r="GTS456" s="327"/>
      <c r="GTT456" s="327"/>
      <c r="GTU456" s="327"/>
      <c r="GTV456" s="327"/>
      <c r="GTW456" s="327"/>
      <c r="GTX456" s="327"/>
      <c r="GTY456" s="327"/>
      <c r="GTZ456" s="327"/>
      <c r="GUA456" s="327"/>
      <c r="GUB456" s="327"/>
      <c r="GUC456" s="327"/>
      <c r="GUD456" s="327"/>
      <c r="GUE456" s="327"/>
      <c r="GUF456" s="327"/>
      <c r="GUG456" s="327"/>
      <c r="GUH456" s="327"/>
      <c r="GUI456" s="327"/>
      <c r="GUJ456" s="327"/>
      <c r="GUK456" s="327"/>
      <c r="GUL456" s="327"/>
      <c r="GUM456" s="327"/>
      <c r="GUN456" s="327"/>
      <c r="GUO456" s="327"/>
      <c r="GUP456" s="327"/>
      <c r="GUQ456" s="327"/>
      <c r="GUR456" s="327"/>
      <c r="GUS456" s="327"/>
      <c r="GUT456" s="327"/>
      <c r="GUU456" s="327"/>
      <c r="GUV456" s="327"/>
      <c r="GUW456" s="327"/>
      <c r="GUX456" s="327"/>
      <c r="GUY456" s="327"/>
      <c r="GUZ456" s="327"/>
      <c r="GVA456" s="327"/>
      <c r="GVB456" s="327"/>
      <c r="GVC456" s="327"/>
      <c r="GVD456" s="327"/>
      <c r="GVE456" s="327"/>
      <c r="GVF456" s="327"/>
      <c r="GVG456" s="327"/>
      <c r="GVH456" s="327"/>
      <c r="GVI456" s="327"/>
      <c r="GVJ456" s="327"/>
      <c r="GVK456" s="327"/>
      <c r="GVL456" s="327"/>
      <c r="GVM456" s="327"/>
      <c r="GVN456" s="327"/>
      <c r="GVO456" s="327"/>
      <c r="GVP456" s="327"/>
      <c r="GVQ456" s="327"/>
      <c r="GVR456" s="327"/>
      <c r="GVS456" s="327"/>
      <c r="GVT456" s="327"/>
      <c r="GVU456" s="327"/>
      <c r="GVV456" s="327"/>
      <c r="GVW456" s="327"/>
      <c r="GVX456" s="327"/>
      <c r="GVY456" s="327"/>
      <c r="GVZ456" s="327"/>
      <c r="GWA456" s="327"/>
      <c r="GWB456" s="327"/>
      <c r="GWC456" s="327"/>
      <c r="GWD456" s="327"/>
      <c r="GWE456" s="327"/>
      <c r="GWF456" s="327"/>
      <c r="GWG456" s="327"/>
      <c r="GWH456" s="327"/>
      <c r="GWI456" s="327"/>
      <c r="GWJ456" s="327"/>
      <c r="GWK456" s="327"/>
      <c r="GWL456" s="327"/>
      <c r="GWM456" s="327"/>
      <c r="GWN456" s="327"/>
      <c r="GWO456" s="327"/>
      <c r="GWP456" s="327"/>
      <c r="GWQ456" s="327"/>
      <c r="GWR456" s="327"/>
      <c r="GWS456" s="327"/>
      <c r="GWT456" s="327"/>
      <c r="GWU456" s="327"/>
      <c r="GWV456" s="327"/>
      <c r="GWW456" s="327"/>
      <c r="GWX456" s="327"/>
      <c r="GWY456" s="327"/>
      <c r="GWZ456" s="327"/>
      <c r="GXA456" s="327"/>
      <c r="GXB456" s="327"/>
      <c r="GXC456" s="327"/>
      <c r="GXD456" s="327"/>
      <c r="GXE456" s="327"/>
      <c r="GXF456" s="327"/>
      <c r="GXG456" s="327"/>
      <c r="GXH456" s="327"/>
      <c r="GXI456" s="327"/>
      <c r="GXJ456" s="327"/>
      <c r="GXK456" s="327"/>
      <c r="GXL456" s="327"/>
      <c r="GXM456" s="327"/>
      <c r="GXN456" s="327"/>
      <c r="GXO456" s="327"/>
      <c r="GXP456" s="327"/>
      <c r="GXQ456" s="327"/>
      <c r="GXR456" s="327"/>
      <c r="GXS456" s="327"/>
      <c r="GXT456" s="327"/>
      <c r="GXU456" s="327"/>
      <c r="GXV456" s="327"/>
      <c r="GXW456" s="327"/>
      <c r="GXX456" s="327"/>
      <c r="GXY456" s="327"/>
      <c r="GXZ456" s="327"/>
      <c r="GYA456" s="327"/>
      <c r="GYB456" s="327"/>
      <c r="GYC456" s="327"/>
      <c r="GYD456" s="327"/>
      <c r="GYE456" s="327"/>
      <c r="GYF456" s="327"/>
      <c r="GYG456" s="327"/>
      <c r="GYH456" s="327"/>
      <c r="GYI456" s="327"/>
      <c r="GYJ456" s="327"/>
      <c r="GYK456" s="327"/>
      <c r="GYL456" s="327"/>
      <c r="GYM456" s="327"/>
      <c r="GYN456" s="327"/>
      <c r="GYO456" s="327"/>
      <c r="GYP456" s="327"/>
      <c r="GYQ456" s="327"/>
      <c r="GYR456" s="327"/>
      <c r="GYS456" s="327"/>
      <c r="GYT456" s="327"/>
      <c r="GYU456" s="327"/>
      <c r="GYV456" s="327"/>
      <c r="GYW456" s="327"/>
      <c r="GYX456" s="327"/>
      <c r="GYY456" s="327"/>
      <c r="GYZ456" s="327"/>
      <c r="GZA456" s="327"/>
      <c r="GZB456" s="327"/>
      <c r="GZC456" s="327"/>
      <c r="GZD456" s="327"/>
      <c r="GZE456" s="327"/>
      <c r="GZF456" s="327"/>
      <c r="GZG456" s="327"/>
      <c r="GZH456" s="327"/>
      <c r="GZI456" s="327"/>
      <c r="GZJ456" s="327"/>
      <c r="GZK456" s="327"/>
      <c r="GZL456" s="327"/>
      <c r="GZM456" s="327"/>
      <c r="GZN456" s="327"/>
      <c r="GZO456" s="327"/>
      <c r="GZP456" s="327"/>
      <c r="GZQ456" s="327"/>
      <c r="GZR456" s="327"/>
      <c r="GZS456" s="327"/>
      <c r="GZT456" s="327"/>
      <c r="GZU456" s="327"/>
      <c r="GZV456" s="327"/>
      <c r="GZW456" s="327"/>
      <c r="GZX456" s="327"/>
      <c r="GZY456" s="327"/>
      <c r="GZZ456" s="327"/>
      <c r="HAA456" s="327"/>
      <c r="HAB456" s="327"/>
      <c r="HAC456" s="327"/>
      <c r="HAD456" s="327"/>
      <c r="HAE456" s="327"/>
      <c r="HAF456" s="327"/>
      <c r="HAG456" s="327"/>
      <c r="HAH456" s="327"/>
      <c r="HAI456" s="327"/>
      <c r="HAJ456" s="327"/>
      <c r="HAK456" s="327"/>
      <c r="HAL456" s="327"/>
      <c r="HAM456" s="327"/>
      <c r="HAN456" s="327"/>
      <c r="HAO456" s="327"/>
      <c r="HAP456" s="327"/>
      <c r="HAQ456" s="327"/>
      <c r="HAR456" s="327"/>
      <c r="HAS456" s="327"/>
      <c r="HAT456" s="327"/>
      <c r="HAU456" s="327"/>
      <c r="HAV456" s="327"/>
      <c r="HAW456" s="327"/>
      <c r="HAX456" s="327"/>
      <c r="HAY456" s="327"/>
      <c r="HAZ456" s="327"/>
      <c r="HBA456" s="327"/>
      <c r="HBB456" s="327"/>
      <c r="HBC456" s="327"/>
      <c r="HBD456" s="327"/>
      <c r="HBE456" s="327"/>
      <c r="HBF456" s="327"/>
      <c r="HBG456" s="327"/>
      <c r="HBH456" s="327"/>
      <c r="HBI456" s="327"/>
      <c r="HBJ456" s="327"/>
      <c r="HBK456" s="327"/>
      <c r="HBL456" s="327"/>
      <c r="HBM456" s="327"/>
      <c r="HBN456" s="327"/>
      <c r="HBO456" s="327"/>
      <c r="HBP456" s="327"/>
      <c r="HBQ456" s="327"/>
      <c r="HBR456" s="327"/>
      <c r="HBS456" s="327"/>
      <c r="HBT456" s="327"/>
      <c r="HBU456" s="327"/>
      <c r="HBV456" s="327"/>
      <c r="HBW456" s="327"/>
      <c r="HBX456" s="327"/>
      <c r="HBY456" s="327"/>
      <c r="HBZ456" s="327"/>
      <c r="HCA456" s="327"/>
      <c r="HCB456" s="327"/>
      <c r="HCC456" s="327"/>
      <c r="HCD456" s="327"/>
      <c r="HCE456" s="327"/>
      <c r="HCF456" s="327"/>
      <c r="HCG456" s="327"/>
      <c r="HCH456" s="327"/>
      <c r="HCI456" s="327"/>
      <c r="HCJ456" s="327"/>
      <c r="HCK456" s="327"/>
      <c r="HCL456" s="327"/>
      <c r="HCM456" s="327"/>
      <c r="HCN456" s="327"/>
      <c r="HCO456" s="327"/>
      <c r="HCP456" s="327"/>
      <c r="HCQ456" s="327"/>
      <c r="HCR456" s="327"/>
      <c r="HCS456" s="327"/>
      <c r="HCT456" s="327"/>
      <c r="HCU456" s="327"/>
      <c r="HCV456" s="327"/>
      <c r="HCW456" s="327"/>
      <c r="HCX456" s="327"/>
      <c r="HCY456" s="327"/>
      <c r="HCZ456" s="327"/>
      <c r="HDA456" s="327"/>
      <c r="HDB456" s="327"/>
      <c r="HDC456" s="327"/>
      <c r="HDD456" s="327"/>
      <c r="HDE456" s="327"/>
      <c r="HDF456" s="327"/>
      <c r="HDG456" s="327"/>
      <c r="HDH456" s="327"/>
      <c r="HDI456" s="327"/>
      <c r="HDJ456" s="327"/>
      <c r="HDK456" s="327"/>
      <c r="HDL456" s="327"/>
      <c r="HDM456" s="327"/>
      <c r="HDN456" s="327"/>
      <c r="HDO456" s="327"/>
      <c r="HDP456" s="327"/>
      <c r="HDQ456" s="327"/>
      <c r="HDR456" s="327"/>
      <c r="HDS456" s="327"/>
      <c r="HDT456" s="327"/>
      <c r="HDU456" s="327"/>
      <c r="HDV456" s="327"/>
      <c r="HDW456" s="327"/>
      <c r="HDX456" s="327"/>
      <c r="HDY456" s="327"/>
      <c r="HDZ456" s="327"/>
      <c r="HEA456" s="327"/>
      <c r="HEB456" s="327"/>
      <c r="HEC456" s="327"/>
      <c r="HED456" s="327"/>
      <c r="HEE456" s="327"/>
      <c r="HEF456" s="327"/>
      <c r="HEG456" s="327"/>
      <c r="HEH456" s="327"/>
      <c r="HEI456" s="327"/>
      <c r="HEJ456" s="327"/>
      <c r="HEK456" s="327"/>
      <c r="HEL456" s="327"/>
      <c r="HEM456" s="327"/>
      <c r="HEN456" s="327"/>
      <c r="HEO456" s="327"/>
      <c r="HEP456" s="327"/>
      <c r="HEQ456" s="327"/>
      <c r="HER456" s="327"/>
      <c r="HES456" s="327"/>
      <c r="HET456" s="327"/>
      <c r="HEU456" s="327"/>
      <c r="HEV456" s="327"/>
      <c r="HEW456" s="327"/>
      <c r="HEX456" s="327"/>
      <c r="HEY456" s="327"/>
      <c r="HEZ456" s="327"/>
      <c r="HFA456" s="327"/>
      <c r="HFB456" s="327"/>
      <c r="HFC456" s="327"/>
      <c r="HFD456" s="327"/>
      <c r="HFE456" s="327"/>
      <c r="HFF456" s="327"/>
      <c r="HFG456" s="327"/>
      <c r="HFH456" s="327"/>
      <c r="HFI456" s="327"/>
      <c r="HFJ456" s="327"/>
      <c r="HFK456" s="327"/>
      <c r="HFL456" s="327"/>
      <c r="HFM456" s="327"/>
      <c r="HFN456" s="327"/>
      <c r="HFO456" s="327"/>
      <c r="HFP456" s="327"/>
      <c r="HFQ456" s="327"/>
      <c r="HFR456" s="327"/>
      <c r="HFS456" s="327"/>
      <c r="HFT456" s="327"/>
      <c r="HFU456" s="327"/>
      <c r="HFV456" s="327"/>
      <c r="HFW456" s="327"/>
      <c r="HFX456" s="327"/>
      <c r="HFY456" s="327"/>
      <c r="HFZ456" s="327"/>
      <c r="HGA456" s="327"/>
      <c r="HGB456" s="327"/>
      <c r="HGC456" s="327"/>
      <c r="HGD456" s="327"/>
      <c r="HGE456" s="327"/>
      <c r="HGF456" s="327"/>
      <c r="HGG456" s="327"/>
      <c r="HGH456" s="327"/>
      <c r="HGI456" s="327"/>
      <c r="HGJ456" s="327"/>
      <c r="HGK456" s="327"/>
      <c r="HGL456" s="327"/>
      <c r="HGM456" s="327"/>
      <c r="HGN456" s="327"/>
      <c r="HGO456" s="327"/>
      <c r="HGP456" s="327"/>
      <c r="HGQ456" s="327"/>
      <c r="HGR456" s="327"/>
      <c r="HGS456" s="327"/>
      <c r="HGT456" s="327"/>
      <c r="HGU456" s="327"/>
      <c r="HGV456" s="327"/>
      <c r="HGW456" s="327"/>
      <c r="HGX456" s="327"/>
      <c r="HGY456" s="327"/>
      <c r="HGZ456" s="327"/>
      <c r="HHA456" s="327"/>
      <c r="HHB456" s="327"/>
      <c r="HHC456" s="327"/>
      <c r="HHD456" s="327"/>
      <c r="HHE456" s="327"/>
      <c r="HHF456" s="327"/>
      <c r="HHG456" s="327"/>
      <c r="HHH456" s="327"/>
      <c r="HHI456" s="327"/>
      <c r="HHJ456" s="327"/>
      <c r="HHK456" s="327"/>
      <c r="HHL456" s="327"/>
      <c r="HHM456" s="327"/>
      <c r="HHN456" s="327"/>
      <c r="HHO456" s="327"/>
      <c r="HHP456" s="327"/>
      <c r="HHQ456" s="327"/>
      <c r="HHR456" s="327"/>
      <c r="HHS456" s="327"/>
      <c r="HHT456" s="327"/>
      <c r="HHU456" s="327"/>
      <c r="HHV456" s="327"/>
      <c r="HHW456" s="327"/>
      <c r="HHX456" s="327"/>
      <c r="HHY456" s="327"/>
      <c r="HHZ456" s="327"/>
      <c r="HIA456" s="327"/>
      <c r="HIB456" s="327"/>
      <c r="HIC456" s="327"/>
      <c r="HID456" s="327"/>
      <c r="HIE456" s="327"/>
      <c r="HIF456" s="327"/>
      <c r="HIG456" s="327"/>
      <c r="HIH456" s="327"/>
      <c r="HII456" s="327"/>
      <c r="HIJ456" s="327"/>
      <c r="HIK456" s="327"/>
      <c r="HIL456" s="327"/>
      <c r="HIM456" s="327"/>
      <c r="HIN456" s="327"/>
      <c r="HIO456" s="327"/>
      <c r="HIP456" s="327"/>
      <c r="HIQ456" s="327"/>
      <c r="HIR456" s="327"/>
      <c r="HIS456" s="327"/>
      <c r="HIT456" s="327"/>
      <c r="HIU456" s="327"/>
      <c r="HIV456" s="327"/>
      <c r="HIW456" s="327"/>
      <c r="HIX456" s="327"/>
      <c r="HIY456" s="327"/>
      <c r="HIZ456" s="327"/>
      <c r="HJA456" s="327"/>
      <c r="HJB456" s="327"/>
      <c r="HJC456" s="327"/>
      <c r="HJD456" s="327"/>
      <c r="HJE456" s="327"/>
      <c r="HJF456" s="327"/>
      <c r="HJG456" s="327"/>
      <c r="HJH456" s="327"/>
      <c r="HJI456" s="327"/>
      <c r="HJJ456" s="327"/>
      <c r="HJK456" s="327"/>
      <c r="HJL456" s="327"/>
      <c r="HJM456" s="327"/>
      <c r="HJN456" s="327"/>
      <c r="HJO456" s="327"/>
      <c r="HJP456" s="327"/>
      <c r="HJQ456" s="327"/>
      <c r="HJR456" s="327"/>
      <c r="HJS456" s="327"/>
      <c r="HJT456" s="327"/>
      <c r="HJU456" s="327"/>
      <c r="HJV456" s="327"/>
      <c r="HJW456" s="327"/>
      <c r="HJX456" s="327"/>
      <c r="HJY456" s="327"/>
      <c r="HJZ456" s="327"/>
      <c r="HKA456" s="327"/>
      <c r="HKB456" s="327"/>
      <c r="HKC456" s="327"/>
      <c r="HKD456" s="327"/>
      <c r="HKE456" s="327"/>
      <c r="HKF456" s="327"/>
      <c r="HKG456" s="327"/>
      <c r="HKH456" s="327"/>
      <c r="HKI456" s="327"/>
      <c r="HKJ456" s="327"/>
      <c r="HKK456" s="327"/>
      <c r="HKL456" s="327"/>
      <c r="HKM456" s="327"/>
      <c r="HKN456" s="327"/>
      <c r="HKO456" s="327"/>
      <c r="HKP456" s="327"/>
      <c r="HKQ456" s="327"/>
      <c r="HKR456" s="327"/>
      <c r="HKS456" s="327"/>
      <c r="HKT456" s="327"/>
      <c r="HKU456" s="327"/>
      <c r="HKV456" s="327"/>
      <c r="HKW456" s="327"/>
      <c r="HKX456" s="327"/>
      <c r="HKY456" s="327"/>
      <c r="HKZ456" s="327"/>
      <c r="HLA456" s="327"/>
      <c r="HLB456" s="327"/>
      <c r="HLC456" s="327"/>
      <c r="HLD456" s="327"/>
      <c r="HLE456" s="327"/>
      <c r="HLF456" s="327"/>
      <c r="HLG456" s="327"/>
      <c r="HLH456" s="327"/>
      <c r="HLI456" s="327"/>
      <c r="HLJ456" s="327"/>
      <c r="HLK456" s="327"/>
      <c r="HLL456" s="327"/>
      <c r="HLM456" s="327"/>
      <c r="HLN456" s="327"/>
      <c r="HLO456" s="327"/>
      <c r="HLP456" s="327"/>
      <c r="HLQ456" s="327"/>
      <c r="HLR456" s="327"/>
      <c r="HLS456" s="327"/>
      <c r="HLT456" s="327"/>
      <c r="HLU456" s="327"/>
      <c r="HLV456" s="327"/>
      <c r="HLW456" s="327"/>
      <c r="HLX456" s="327"/>
      <c r="HLY456" s="327"/>
      <c r="HLZ456" s="327"/>
      <c r="HMA456" s="327"/>
      <c r="HMB456" s="327"/>
      <c r="HMC456" s="327"/>
      <c r="HMD456" s="327"/>
      <c r="HME456" s="327"/>
      <c r="HMF456" s="327"/>
      <c r="HMG456" s="327"/>
      <c r="HMH456" s="327"/>
      <c r="HMI456" s="327"/>
      <c r="HMJ456" s="327"/>
      <c r="HMK456" s="327"/>
      <c r="HML456" s="327"/>
      <c r="HMM456" s="327"/>
      <c r="HMN456" s="327"/>
      <c r="HMO456" s="327"/>
      <c r="HMP456" s="327"/>
      <c r="HMQ456" s="327"/>
      <c r="HMR456" s="327"/>
      <c r="HMS456" s="327"/>
      <c r="HMT456" s="327"/>
      <c r="HMU456" s="327"/>
      <c r="HMV456" s="327"/>
      <c r="HMW456" s="327"/>
      <c r="HMX456" s="327"/>
      <c r="HMY456" s="327"/>
      <c r="HMZ456" s="327"/>
      <c r="HNA456" s="327"/>
      <c r="HNB456" s="327"/>
      <c r="HNC456" s="327"/>
      <c r="HND456" s="327"/>
      <c r="HNE456" s="327"/>
      <c r="HNF456" s="327"/>
      <c r="HNG456" s="327"/>
      <c r="HNH456" s="327"/>
      <c r="HNI456" s="327"/>
      <c r="HNJ456" s="327"/>
      <c r="HNK456" s="327"/>
      <c r="HNL456" s="327"/>
      <c r="HNM456" s="327"/>
      <c r="HNN456" s="327"/>
      <c r="HNO456" s="327"/>
      <c r="HNP456" s="327"/>
      <c r="HNQ456" s="327"/>
      <c r="HNR456" s="327"/>
      <c r="HNS456" s="327"/>
      <c r="HNT456" s="327"/>
      <c r="HNU456" s="327"/>
      <c r="HNV456" s="327"/>
      <c r="HNW456" s="327"/>
      <c r="HNX456" s="327"/>
      <c r="HNY456" s="327"/>
      <c r="HNZ456" s="327"/>
      <c r="HOA456" s="327"/>
      <c r="HOB456" s="327"/>
      <c r="HOC456" s="327"/>
      <c r="HOD456" s="327"/>
      <c r="HOE456" s="327"/>
      <c r="HOF456" s="327"/>
      <c r="HOG456" s="327"/>
      <c r="HOH456" s="327"/>
      <c r="HOI456" s="327"/>
      <c r="HOJ456" s="327"/>
      <c r="HOK456" s="327"/>
      <c r="HOL456" s="327"/>
      <c r="HOM456" s="327"/>
      <c r="HON456" s="327"/>
      <c r="HOO456" s="327"/>
      <c r="HOP456" s="327"/>
      <c r="HOQ456" s="327"/>
      <c r="HOR456" s="327"/>
      <c r="HOS456" s="327"/>
      <c r="HOT456" s="327"/>
      <c r="HOU456" s="327"/>
      <c r="HOV456" s="327"/>
      <c r="HOW456" s="327"/>
      <c r="HOX456" s="327"/>
      <c r="HOY456" s="327"/>
      <c r="HOZ456" s="327"/>
      <c r="HPA456" s="327"/>
      <c r="HPB456" s="327"/>
      <c r="HPC456" s="327"/>
      <c r="HPD456" s="327"/>
      <c r="HPE456" s="327"/>
      <c r="HPF456" s="327"/>
      <c r="HPG456" s="327"/>
      <c r="HPH456" s="327"/>
      <c r="HPI456" s="327"/>
      <c r="HPJ456" s="327"/>
      <c r="HPK456" s="327"/>
      <c r="HPL456" s="327"/>
      <c r="HPM456" s="327"/>
      <c r="HPN456" s="327"/>
      <c r="HPO456" s="327"/>
      <c r="HPP456" s="327"/>
      <c r="HPQ456" s="327"/>
      <c r="HPR456" s="327"/>
      <c r="HPS456" s="327"/>
      <c r="HPT456" s="327"/>
      <c r="HPU456" s="327"/>
      <c r="HPV456" s="327"/>
      <c r="HPW456" s="327"/>
      <c r="HPX456" s="327"/>
      <c r="HPY456" s="327"/>
      <c r="HPZ456" s="327"/>
      <c r="HQA456" s="327"/>
      <c r="HQB456" s="327"/>
      <c r="HQC456" s="327"/>
      <c r="HQD456" s="327"/>
      <c r="HQE456" s="327"/>
      <c r="HQF456" s="327"/>
      <c r="HQG456" s="327"/>
      <c r="HQH456" s="327"/>
      <c r="HQI456" s="327"/>
      <c r="HQJ456" s="327"/>
      <c r="HQK456" s="327"/>
      <c r="HQL456" s="327"/>
      <c r="HQM456" s="327"/>
      <c r="HQN456" s="327"/>
      <c r="HQO456" s="327"/>
      <c r="HQP456" s="327"/>
      <c r="HQQ456" s="327"/>
      <c r="HQR456" s="327"/>
      <c r="HQS456" s="327"/>
      <c r="HQT456" s="327"/>
      <c r="HQU456" s="327"/>
      <c r="HQV456" s="327"/>
      <c r="HQW456" s="327"/>
      <c r="HQX456" s="327"/>
      <c r="HQY456" s="327"/>
      <c r="HQZ456" s="327"/>
      <c r="HRA456" s="327"/>
      <c r="HRB456" s="327"/>
      <c r="HRC456" s="327"/>
      <c r="HRD456" s="327"/>
      <c r="HRE456" s="327"/>
      <c r="HRF456" s="327"/>
      <c r="HRG456" s="327"/>
      <c r="HRH456" s="327"/>
      <c r="HRI456" s="327"/>
      <c r="HRJ456" s="327"/>
      <c r="HRK456" s="327"/>
      <c r="HRL456" s="327"/>
      <c r="HRM456" s="327"/>
      <c r="HRN456" s="327"/>
      <c r="HRO456" s="327"/>
      <c r="HRP456" s="327"/>
      <c r="HRQ456" s="327"/>
      <c r="HRR456" s="327"/>
      <c r="HRS456" s="327"/>
      <c r="HRT456" s="327"/>
      <c r="HRU456" s="327"/>
      <c r="HRV456" s="327"/>
      <c r="HRW456" s="327"/>
      <c r="HRX456" s="327"/>
      <c r="HRY456" s="327"/>
      <c r="HRZ456" s="327"/>
      <c r="HSA456" s="327"/>
      <c r="HSB456" s="327"/>
      <c r="HSC456" s="327"/>
      <c r="HSD456" s="327"/>
      <c r="HSE456" s="327"/>
      <c r="HSF456" s="327"/>
      <c r="HSG456" s="327"/>
      <c r="HSH456" s="327"/>
      <c r="HSI456" s="327"/>
      <c r="HSJ456" s="327"/>
      <c r="HSK456" s="327"/>
      <c r="HSL456" s="327"/>
      <c r="HSM456" s="327"/>
      <c r="HSN456" s="327"/>
      <c r="HSO456" s="327"/>
      <c r="HSP456" s="327"/>
      <c r="HSQ456" s="327"/>
      <c r="HSR456" s="327"/>
      <c r="HSS456" s="327"/>
      <c r="HST456" s="327"/>
      <c r="HSU456" s="327"/>
      <c r="HSV456" s="327"/>
      <c r="HSW456" s="327"/>
      <c r="HSX456" s="327"/>
      <c r="HSY456" s="327"/>
      <c r="HSZ456" s="327"/>
      <c r="HTA456" s="327"/>
      <c r="HTB456" s="327"/>
      <c r="HTC456" s="327"/>
      <c r="HTD456" s="327"/>
      <c r="HTE456" s="327"/>
      <c r="HTF456" s="327"/>
      <c r="HTG456" s="327"/>
      <c r="HTH456" s="327"/>
      <c r="HTI456" s="327"/>
      <c r="HTJ456" s="327"/>
      <c r="HTK456" s="327"/>
      <c r="HTL456" s="327"/>
      <c r="HTM456" s="327"/>
      <c r="HTN456" s="327"/>
      <c r="HTO456" s="327"/>
      <c r="HTP456" s="327"/>
      <c r="HTQ456" s="327"/>
      <c r="HTR456" s="327"/>
      <c r="HTS456" s="327"/>
      <c r="HTT456" s="327"/>
      <c r="HTU456" s="327"/>
      <c r="HTV456" s="327"/>
      <c r="HTW456" s="327"/>
      <c r="HTX456" s="327"/>
      <c r="HTY456" s="327"/>
      <c r="HTZ456" s="327"/>
      <c r="HUA456" s="327"/>
      <c r="HUB456" s="327"/>
      <c r="HUC456" s="327"/>
      <c r="HUD456" s="327"/>
      <c r="HUE456" s="327"/>
      <c r="HUF456" s="327"/>
      <c r="HUG456" s="327"/>
      <c r="HUH456" s="327"/>
      <c r="HUI456" s="327"/>
      <c r="HUJ456" s="327"/>
      <c r="HUK456" s="327"/>
      <c r="HUL456" s="327"/>
      <c r="HUM456" s="327"/>
      <c r="HUN456" s="327"/>
      <c r="HUO456" s="327"/>
      <c r="HUP456" s="327"/>
      <c r="HUQ456" s="327"/>
      <c r="HUR456" s="327"/>
      <c r="HUS456" s="327"/>
      <c r="HUT456" s="327"/>
      <c r="HUU456" s="327"/>
      <c r="HUV456" s="327"/>
      <c r="HUW456" s="327"/>
      <c r="HUX456" s="327"/>
      <c r="HUY456" s="327"/>
      <c r="HUZ456" s="327"/>
      <c r="HVA456" s="327"/>
      <c r="HVB456" s="327"/>
      <c r="HVC456" s="327"/>
      <c r="HVD456" s="327"/>
      <c r="HVE456" s="327"/>
      <c r="HVF456" s="327"/>
      <c r="HVG456" s="327"/>
      <c r="HVH456" s="327"/>
      <c r="HVI456" s="327"/>
      <c r="HVJ456" s="327"/>
      <c r="HVK456" s="327"/>
      <c r="HVL456" s="327"/>
      <c r="HVM456" s="327"/>
      <c r="HVN456" s="327"/>
      <c r="HVO456" s="327"/>
      <c r="HVP456" s="327"/>
      <c r="HVQ456" s="327"/>
      <c r="HVR456" s="327"/>
      <c r="HVS456" s="327"/>
      <c r="HVT456" s="327"/>
      <c r="HVU456" s="327"/>
      <c r="HVV456" s="327"/>
      <c r="HVW456" s="327"/>
      <c r="HVX456" s="327"/>
      <c r="HVY456" s="327"/>
      <c r="HVZ456" s="327"/>
      <c r="HWA456" s="327"/>
      <c r="HWB456" s="327"/>
      <c r="HWC456" s="327"/>
      <c r="HWD456" s="327"/>
      <c r="HWE456" s="327"/>
      <c r="HWF456" s="327"/>
      <c r="HWG456" s="327"/>
      <c r="HWH456" s="327"/>
      <c r="HWI456" s="327"/>
      <c r="HWJ456" s="327"/>
      <c r="HWK456" s="327"/>
      <c r="HWL456" s="327"/>
      <c r="HWM456" s="327"/>
      <c r="HWN456" s="327"/>
      <c r="HWO456" s="327"/>
      <c r="HWP456" s="327"/>
      <c r="HWQ456" s="327"/>
      <c r="HWR456" s="327"/>
      <c r="HWS456" s="327"/>
      <c r="HWT456" s="327"/>
      <c r="HWU456" s="327"/>
      <c r="HWV456" s="327"/>
      <c r="HWW456" s="327"/>
      <c r="HWX456" s="327"/>
      <c r="HWY456" s="327"/>
      <c r="HWZ456" s="327"/>
      <c r="HXA456" s="327"/>
      <c r="HXB456" s="327"/>
      <c r="HXC456" s="327"/>
      <c r="HXD456" s="327"/>
      <c r="HXE456" s="327"/>
      <c r="HXF456" s="327"/>
      <c r="HXG456" s="327"/>
      <c r="HXH456" s="327"/>
      <c r="HXI456" s="327"/>
      <c r="HXJ456" s="327"/>
      <c r="HXK456" s="327"/>
      <c r="HXL456" s="327"/>
      <c r="HXM456" s="327"/>
      <c r="HXN456" s="327"/>
      <c r="HXO456" s="327"/>
      <c r="HXP456" s="327"/>
      <c r="HXQ456" s="327"/>
      <c r="HXR456" s="327"/>
      <c r="HXS456" s="327"/>
      <c r="HXT456" s="327"/>
      <c r="HXU456" s="327"/>
      <c r="HXV456" s="327"/>
      <c r="HXW456" s="327"/>
      <c r="HXX456" s="327"/>
      <c r="HXY456" s="327"/>
      <c r="HXZ456" s="327"/>
      <c r="HYA456" s="327"/>
      <c r="HYB456" s="327"/>
      <c r="HYC456" s="327"/>
      <c r="HYD456" s="327"/>
      <c r="HYE456" s="327"/>
      <c r="HYF456" s="327"/>
      <c r="HYG456" s="327"/>
      <c r="HYH456" s="327"/>
      <c r="HYI456" s="327"/>
      <c r="HYJ456" s="327"/>
      <c r="HYK456" s="327"/>
      <c r="HYL456" s="327"/>
      <c r="HYM456" s="327"/>
      <c r="HYN456" s="327"/>
      <c r="HYO456" s="327"/>
      <c r="HYP456" s="327"/>
      <c r="HYQ456" s="327"/>
      <c r="HYR456" s="327"/>
      <c r="HYS456" s="327"/>
      <c r="HYT456" s="327"/>
      <c r="HYU456" s="327"/>
      <c r="HYV456" s="327"/>
      <c r="HYW456" s="327"/>
      <c r="HYX456" s="327"/>
      <c r="HYY456" s="327"/>
      <c r="HYZ456" s="327"/>
      <c r="HZA456" s="327"/>
      <c r="HZB456" s="327"/>
      <c r="HZC456" s="327"/>
      <c r="HZD456" s="327"/>
      <c r="HZE456" s="327"/>
      <c r="HZF456" s="327"/>
      <c r="HZG456" s="327"/>
      <c r="HZH456" s="327"/>
      <c r="HZI456" s="327"/>
      <c r="HZJ456" s="327"/>
      <c r="HZK456" s="327"/>
      <c r="HZL456" s="327"/>
      <c r="HZM456" s="327"/>
      <c r="HZN456" s="327"/>
      <c r="HZO456" s="327"/>
      <c r="HZP456" s="327"/>
      <c r="HZQ456" s="327"/>
      <c r="HZR456" s="327"/>
      <c r="HZS456" s="327"/>
      <c r="HZT456" s="327"/>
      <c r="HZU456" s="327"/>
      <c r="HZV456" s="327"/>
      <c r="HZW456" s="327"/>
      <c r="HZX456" s="327"/>
      <c r="HZY456" s="327"/>
      <c r="HZZ456" s="327"/>
      <c r="IAA456" s="327"/>
      <c r="IAB456" s="327"/>
      <c r="IAC456" s="327"/>
      <c r="IAD456" s="327"/>
      <c r="IAE456" s="327"/>
      <c r="IAF456" s="327"/>
      <c r="IAG456" s="327"/>
      <c r="IAH456" s="327"/>
      <c r="IAI456" s="327"/>
      <c r="IAJ456" s="327"/>
      <c r="IAK456" s="327"/>
      <c r="IAL456" s="327"/>
      <c r="IAM456" s="327"/>
      <c r="IAN456" s="327"/>
      <c r="IAO456" s="327"/>
      <c r="IAP456" s="327"/>
      <c r="IAQ456" s="327"/>
      <c r="IAR456" s="327"/>
      <c r="IAS456" s="327"/>
      <c r="IAT456" s="327"/>
      <c r="IAU456" s="327"/>
      <c r="IAV456" s="327"/>
      <c r="IAW456" s="327"/>
      <c r="IAX456" s="327"/>
      <c r="IAY456" s="327"/>
      <c r="IAZ456" s="327"/>
      <c r="IBA456" s="327"/>
      <c r="IBB456" s="327"/>
      <c r="IBC456" s="327"/>
      <c r="IBD456" s="327"/>
      <c r="IBE456" s="327"/>
      <c r="IBF456" s="327"/>
      <c r="IBG456" s="327"/>
      <c r="IBH456" s="327"/>
      <c r="IBI456" s="327"/>
      <c r="IBJ456" s="327"/>
      <c r="IBK456" s="327"/>
      <c r="IBL456" s="327"/>
      <c r="IBM456" s="327"/>
      <c r="IBN456" s="327"/>
      <c r="IBO456" s="327"/>
      <c r="IBP456" s="327"/>
      <c r="IBQ456" s="327"/>
      <c r="IBR456" s="327"/>
      <c r="IBS456" s="327"/>
      <c r="IBT456" s="327"/>
      <c r="IBU456" s="327"/>
      <c r="IBV456" s="327"/>
      <c r="IBW456" s="327"/>
      <c r="IBX456" s="327"/>
      <c r="IBY456" s="327"/>
      <c r="IBZ456" s="327"/>
      <c r="ICA456" s="327"/>
      <c r="ICB456" s="327"/>
      <c r="ICC456" s="327"/>
      <c r="ICD456" s="327"/>
      <c r="ICE456" s="327"/>
      <c r="ICF456" s="327"/>
      <c r="ICG456" s="327"/>
      <c r="ICH456" s="327"/>
      <c r="ICI456" s="327"/>
      <c r="ICJ456" s="327"/>
      <c r="ICK456" s="327"/>
      <c r="ICL456" s="327"/>
      <c r="ICM456" s="327"/>
      <c r="ICN456" s="327"/>
      <c r="ICO456" s="327"/>
      <c r="ICP456" s="327"/>
      <c r="ICQ456" s="327"/>
      <c r="ICR456" s="327"/>
      <c r="ICS456" s="327"/>
      <c r="ICT456" s="327"/>
      <c r="ICU456" s="327"/>
      <c r="ICV456" s="327"/>
      <c r="ICW456" s="327"/>
      <c r="ICX456" s="327"/>
      <c r="ICY456" s="327"/>
      <c r="ICZ456" s="327"/>
      <c r="IDA456" s="327"/>
      <c r="IDB456" s="327"/>
      <c r="IDC456" s="327"/>
      <c r="IDD456" s="327"/>
      <c r="IDE456" s="327"/>
      <c r="IDF456" s="327"/>
      <c r="IDG456" s="327"/>
      <c r="IDH456" s="327"/>
      <c r="IDI456" s="327"/>
      <c r="IDJ456" s="327"/>
      <c r="IDK456" s="327"/>
      <c r="IDL456" s="327"/>
      <c r="IDM456" s="327"/>
      <c r="IDN456" s="327"/>
      <c r="IDO456" s="327"/>
      <c r="IDP456" s="327"/>
      <c r="IDQ456" s="327"/>
      <c r="IDR456" s="327"/>
      <c r="IDS456" s="327"/>
      <c r="IDT456" s="327"/>
      <c r="IDU456" s="327"/>
      <c r="IDV456" s="327"/>
      <c r="IDW456" s="327"/>
      <c r="IDX456" s="327"/>
      <c r="IDY456" s="327"/>
      <c r="IDZ456" s="327"/>
      <c r="IEA456" s="327"/>
      <c r="IEB456" s="327"/>
      <c r="IEC456" s="327"/>
      <c r="IED456" s="327"/>
      <c r="IEE456" s="327"/>
      <c r="IEF456" s="327"/>
      <c r="IEG456" s="327"/>
      <c r="IEH456" s="327"/>
      <c r="IEI456" s="327"/>
      <c r="IEJ456" s="327"/>
      <c r="IEK456" s="327"/>
      <c r="IEL456" s="327"/>
      <c r="IEM456" s="327"/>
      <c r="IEN456" s="327"/>
      <c r="IEO456" s="327"/>
      <c r="IEP456" s="327"/>
      <c r="IEQ456" s="327"/>
      <c r="IER456" s="327"/>
      <c r="IES456" s="327"/>
      <c r="IET456" s="327"/>
      <c r="IEU456" s="327"/>
      <c r="IEV456" s="327"/>
      <c r="IEW456" s="327"/>
      <c r="IEX456" s="327"/>
      <c r="IEY456" s="327"/>
      <c r="IEZ456" s="327"/>
      <c r="IFA456" s="327"/>
      <c r="IFB456" s="327"/>
      <c r="IFC456" s="327"/>
      <c r="IFD456" s="327"/>
      <c r="IFE456" s="327"/>
      <c r="IFF456" s="327"/>
      <c r="IFG456" s="327"/>
      <c r="IFH456" s="327"/>
      <c r="IFI456" s="327"/>
      <c r="IFJ456" s="327"/>
      <c r="IFK456" s="327"/>
      <c r="IFL456" s="327"/>
      <c r="IFM456" s="327"/>
      <c r="IFN456" s="327"/>
      <c r="IFO456" s="327"/>
      <c r="IFP456" s="327"/>
      <c r="IFQ456" s="327"/>
      <c r="IFR456" s="327"/>
      <c r="IFS456" s="327"/>
      <c r="IFT456" s="327"/>
      <c r="IFU456" s="327"/>
      <c r="IFV456" s="327"/>
      <c r="IFW456" s="327"/>
      <c r="IFX456" s="327"/>
      <c r="IFY456" s="327"/>
      <c r="IFZ456" s="327"/>
      <c r="IGA456" s="327"/>
      <c r="IGB456" s="327"/>
      <c r="IGC456" s="327"/>
      <c r="IGD456" s="327"/>
      <c r="IGE456" s="327"/>
      <c r="IGF456" s="327"/>
      <c r="IGG456" s="327"/>
      <c r="IGH456" s="327"/>
      <c r="IGI456" s="327"/>
      <c r="IGJ456" s="327"/>
      <c r="IGK456" s="327"/>
      <c r="IGL456" s="327"/>
      <c r="IGM456" s="327"/>
      <c r="IGN456" s="327"/>
      <c r="IGO456" s="327"/>
      <c r="IGP456" s="327"/>
      <c r="IGQ456" s="327"/>
      <c r="IGR456" s="327"/>
      <c r="IGS456" s="327"/>
      <c r="IGT456" s="327"/>
      <c r="IGU456" s="327"/>
      <c r="IGV456" s="327"/>
      <c r="IGW456" s="327"/>
      <c r="IGX456" s="327"/>
      <c r="IGY456" s="327"/>
      <c r="IGZ456" s="327"/>
      <c r="IHA456" s="327"/>
      <c r="IHB456" s="327"/>
      <c r="IHC456" s="327"/>
      <c r="IHD456" s="327"/>
      <c r="IHE456" s="327"/>
      <c r="IHF456" s="327"/>
      <c r="IHG456" s="327"/>
      <c r="IHH456" s="327"/>
      <c r="IHI456" s="327"/>
      <c r="IHJ456" s="327"/>
      <c r="IHK456" s="327"/>
      <c r="IHL456" s="327"/>
      <c r="IHM456" s="327"/>
      <c r="IHN456" s="327"/>
      <c r="IHO456" s="327"/>
      <c r="IHP456" s="327"/>
      <c r="IHQ456" s="327"/>
      <c r="IHR456" s="327"/>
      <c r="IHS456" s="327"/>
      <c r="IHT456" s="327"/>
      <c r="IHU456" s="327"/>
      <c r="IHV456" s="327"/>
      <c r="IHW456" s="327"/>
      <c r="IHX456" s="327"/>
      <c r="IHY456" s="327"/>
      <c r="IHZ456" s="327"/>
      <c r="IIA456" s="327"/>
      <c r="IIB456" s="327"/>
      <c r="IIC456" s="327"/>
      <c r="IID456" s="327"/>
      <c r="IIE456" s="327"/>
      <c r="IIF456" s="327"/>
      <c r="IIG456" s="327"/>
      <c r="IIH456" s="327"/>
      <c r="III456" s="327"/>
      <c r="IIJ456" s="327"/>
      <c r="IIK456" s="327"/>
      <c r="IIL456" s="327"/>
      <c r="IIM456" s="327"/>
      <c r="IIN456" s="327"/>
      <c r="IIO456" s="327"/>
      <c r="IIP456" s="327"/>
      <c r="IIQ456" s="327"/>
      <c r="IIR456" s="327"/>
      <c r="IIS456" s="327"/>
      <c r="IIT456" s="327"/>
      <c r="IIU456" s="327"/>
      <c r="IIV456" s="327"/>
      <c r="IIW456" s="327"/>
      <c r="IIX456" s="327"/>
      <c r="IIY456" s="327"/>
      <c r="IIZ456" s="327"/>
      <c r="IJA456" s="327"/>
      <c r="IJB456" s="327"/>
      <c r="IJC456" s="327"/>
      <c r="IJD456" s="327"/>
      <c r="IJE456" s="327"/>
      <c r="IJF456" s="327"/>
      <c r="IJG456" s="327"/>
      <c r="IJH456" s="327"/>
      <c r="IJI456" s="327"/>
      <c r="IJJ456" s="327"/>
      <c r="IJK456" s="327"/>
      <c r="IJL456" s="327"/>
      <c r="IJM456" s="327"/>
      <c r="IJN456" s="327"/>
      <c r="IJO456" s="327"/>
      <c r="IJP456" s="327"/>
      <c r="IJQ456" s="327"/>
      <c r="IJR456" s="327"/>
      <c r="IJS456" s="327"/>
      <c r="IJT456" s="327"/>
      <c r="IJU456" s="327"/>
      <c r="IJV456" s="327"/>
      <c r="IJW456" s="327"/>
      <c r="IJX456" s="327"/>
      <c r="IJY456" s="327"/>
      <c r="IJZ456" s="327"/>
      <c r="IKA456" s="327"/>
      <c r="IKB456" s="327"/>
      <c r="IKC456" s="327"/>
      <c r="IKD456" s="327"/>
      <c r="IKE456" s="327"/>
      <c r="IKF456" s="327"/>
      <c r="IKG456" s="327"/>
      <c r="IKH456" s="327"/>
      <c r="IKI456" s="327"/>
      <c r="IKJ456" s="327"/>
      <c r="IKK456" s="327"/>
      <c r="IKL456" s="327"/>
      <c r="IKM456" s="327"/>
      <c r="IKN456" s="327"/>
      <c r="IKO456" s="327"/>
      <c r="IKP456" s="327"/>
      <c r="IKQ456" s="327"/>
      <c r="IKR456" s="327"/>
      <c r="IKS456" s="327"/>
      <c r="IKT456" s="327"/>
      <c r="IKU456" s="327"/>
      <c r="IKV456" s="327"/>
      <c r="IKW456" s="327"/>
      <c r="IKX456" s="327"/>
      <c r="IKY456" s="327"/>
      <c r="IKZ456" s="327"/>
      <c r="ILA456" s="327"/>
      <c r="ILB456" s="327"/>
      <c r="ILC456" s="327"/>
      <c r="ILD456" s="327"/>
      <c r="ILE456" s="327"/>
      <c r="ILF456" s="327"/>
      <c r="ILG456" s="327"/>
      <c r="ILH456" s="327"/>
      <c r="ILI456" s="327"/>
      <c r="ILJ456" s="327"/>
      <c r="ILK456" s="327"/>
      <c r="ILL456" s="327"/>
      <c r="ILM456" s="327"/>
      <c r="ILN456" s="327"/>
      <c r="ILO456" s="327"/>
      <c r="ILP456" s="327"/>
      <c r="ILQ456" s="327"/>
      <c r="ILR456" s="327"/>
      <c r="ILS456" s="327"/>
      <c r="ILT456" s="327"/>
      <c r="ILU456" s="327"/>
      <c r="ILV456" s="327"/>
      <c r="ILW456" s="327"/>
      <c r="ILX456" s="327"/>
      <c r="ILY456" s="327"/>
      <c r="ILZ456" s="327"/>
      <c r="IMA456" s="327"/>
      <c r="IMB456" s="327"/>
      <c r="IMC456" s="327"/>
      <c r="IMD456" s="327"/>
      <c r="IME456" s="327"/>
      <c r="IMF456" s="327"/>
      <c r="IMG456" s="327"/>
      <c r="IMH456" s="327"/>
      <c r="IMI456" s="327"/>
      <c r="IMJ456" s="327"/>
      <c r="IMK456" s="327"/>
      <c r="IML456" s="327"/>
      <c r="IMM456" s="327"/>
      <c r="IMN456" s="327"/>
      <c r="IMO456" s="327"/>
      <c r="IMP456" s="327"/>
      <c r="IMQ456" s="327"/>
      <c r="IMR456" s="327"/>
      <c r="IMS456" s="327"/>
      <c r="IMT456" s="327"/>
      <c r="IMU456" s="327"/>
      <c r="IMV456" s="327"/>
      <c r="IMW456" s="327"/>
      <c r="IMX456" s="327"/>
      <c r="IMY456" s="327"/>
      <c r="IMZ456" s="327"/>
      <c r="INA456" s="327"/>
      <c r="INB456" s="327"/>
      <c r="INC456" s="327"/>
      <c r="IND456" s="327"/>
      <c r="INE456" s="327"/>
      <c r="INF456" s="327"/>
      <c r="ING456" s="327"/>
      <c r="INH456" s="327"/>
      <c r="INI456" s="327"/>
      <c r="INJ456" s="327"/>
      <c r="INK456" s="327"/>
      <c r="INL456" s="327"/>
      <c r="INM456" s="327"/>
      <c r="INN456" s="327"/>
      <c r="INO456" s="327"/>
      <c r="INP456" s="327"/>
      <c r="INQ456" s="327"/>
      <c r="INR456" s="327"/>
      <c r="INS456" s="327"/>
      <c r="INT456" s="327"/>
      <c r="INU456" s="327"/>
      <c r="INV456" s="327"/>
      <c r="INW456" s="327"/>
      <c r="INX456" s="327"/>
      <c r="INY456" s="327"/>
      <c r="INZ456" s="327"/>
      <c r="IOA456" s="327"/>
      <c r="IOB456" s="327"/>
      <c r="IOC456" s="327"/>
      <c r="IOD456" s="327"/>
      <c r="IOE456" s="327"/>
      <c r="IOF456" s="327"/>
      <c r="IOG456" s="327"/>
      <c r="IOH456" s="327"/>
      <c r="IOI456" s="327"/>
      <c r="IOJ456" s="327"/>
      <c r="IOK456" s="327"/>
      <c r="IOL456" s="327"/>
      <c r="IOM456" s="327"/>
      <c r="ION456" s="327"/>
      <c r="IOO456" s="327"/>
      <c r="IOP456" s="327"/>
      <c r="IOQ456" s="327"/>
      <c r="IOR456" s="327"/>
      <c r="IOS456" s="327"/>
      <c r="IOT456" s="327"/>
      <c r="IOU456" s="327"/>
      <c r="IOV456" s="327"/>
      <c r="IOW456" s="327"/>
      <c r="IOX456" s="327"/>
      <c r="IOY456" s="327"/>
      <c r="IOZ456" s="327"/>
      <c r="IPA456" s="327"/>
      <c r="IPB456" s="327"/>
      <c r="IPC456" s="327"/>
      <c r="IPD456" s="327"/>
      <c r="IPE456" s="327"/>
      <c r="IPF456" s="327"/>
      <c r="IPG456" s="327"/>
      <c r="IPH456" s="327"/>
      <c r="IPI456" s="327"/>
      <c r="IPJ456" s="327"/>
      <c r="IPK456" s="327"/>
      <c r="IPL456" s="327"/>
      <c r="IPM456" s="327"/>
      <c r="IPN456" s="327"/>
      <c r="IPO456" s="327"/>
      <c r="IPP456" s="327"/>
      <c r="IPQ456" s="327"/>
      <c r="IPR456" s="327"/>
      <c r="IPS456" s="327"/>
      <c r="IPT456" s="327"/>
      <c r="IPU456" s="327"/>
      <c r="IPV456" s="327"/>
      <c r="IPW456" s="327"/>
      <c r="IPX456" s="327"/>
      <c r="IPY456" s="327"/>
      <c r="IPZ456" s="327"/>
      <c r="IQA456" s="327"/>
      <c r="IQB456" s="327"/>
      <c r="IQC456" s="327"/>
      <c r="IQD456" s="327"/>
      <c r="IQE456" s="327"/>
      <c r="IQF456" s="327"/>
      <c r="IQG456" s="327"/>
      <c r="IQH456" s="327"/>
      <c r="IQI456" s="327"/>
      <c r="IQJ456" s="327"/>
      <c r="IQK456" s="327"/>
      <c r="IQL456" s="327"/>
      <c r="IQM456" s="327"/>
      <c r="IQN456" s="327"/>
      <c r="IQO456" s="327"/>
      <c r="IQP456" s="327"/>
      <c r="IQQ456" s="327"/>
      <c r="IQR456" s="327"/>
      <c r="IQS456" s="327"/>
      <c r="IQT456" s="327"/>
      <c r="IQU456" s="327"/>
      <c r="IQV456" s="327"/>
      <c r="IQW456" s="327"/>
      <c r="IQX456" s="327"/>
      <c r="IQY456" s="327"/>
      <c r="IQZ456" s="327"/>
      <c r="IRA456" s="327"/>
      <c r="IRB456" s="327"/>
      <c r="IRC456" s="327"/>
      <c r="IRD456" s="327"/>
      <c r="IRE456" s="327"/>
      <c r="IRF456" s="327"/>
      <c r="IRG456" s="327"/>
      <c r="IRH456" s="327"/>
      <c r="IRI456" s="327"/>
      <c r="IRJ456" s="327"/>
      <c r="IRK456" s="327"/>
      <c r="IRL456" s="327"/>
      <c r="IRM456" s="327"/>
      <c r="IRN456" s="327"/>
      <c r="IRO456" s="327"/>
      <c r="IRP456" s="327"/>
      <c r="IRQ456" s="327"/>
      <c r="IRR456" s="327"/>
      <c r="IRS456" s="327"/>
      <c r="IRT456" s="327"/>
      <c r="IRU456" s="327"/>
      <c r="IRV456" s="327"/>
      <c r="IRW456" s="327"/>
      <c r="IRX456" s="327"/>
      <c r="IRY456" s="327"/>
      <c r="IRZ456" s="327"/>
      <c r="ISA456" s="327"/>
      <c r="ISB456" s="327"/>
      <c r="ISC456" s="327"/>
      <c r="ISD456" s="327"/>
      <c r="ISE456" s="327"/>
      <c r="ISF456" s="327"/>
      <c r="ISG456" s="327"/>
      <c r="ISH456" s="327"/>
      <c r="ISI456" s="327"/>
      <c r="ISJ456" s="327"/>
      <c r="ISK456" s="327"/>
      <c r="ISL456" s="327"/>
      <c r="ISM456" s="327"/>
      <c r="ISN456" s="327"/>
      <c r="ISO456" s="327"/>
      <c r="ISP456" s="327"/>
      <c r="ISQ456" s="327"/>
      <c r="ISR456" s="327"/>
      <c r="ISS456" s="327"/>
      <c r="IST456" s="327"/>
      <c r="ISU456" s="327"/>
      <c r="ISV456" s="327"/>
      <c r="ISW456" s="327"/>
      <c r="ISX456" s="327"/>
      <c r="ISY456" s="327"/>
      <c r="ISZ456" s="327"/>
      <c r="ITA456" s="327"/>
      <c r="ITB456" s="327"/>
      <c r="ITC456" s="327"/>
      <c r="ITD456" s="327"/>
      <c r="ITE456" s="327"/>
      <c r="ITF456" s="327"/>
      <c r="ITG456" s="327"/>
      <c r="ITH456" s="327"/>
      <c r="ITI456" s="327"/>
      <c r="ITJ456" s="327"/>
      <c r="ITK456" s="327"/>
      <c r="ITL456" s="327"/>
      <c r="ITM456" s="327"/>
      <c r="ITN456" s="327"/>
      <c r="ITO456" s="327"/>
      <c r="ITP456" s="327"/>
      <c r="ITQ456" s="327"/>
      <c r="ITR456" s="327"/>
      <c r="ITS456" s="327"/>
      <c r="ITT456" s="327"/>
      <c r="ITU456" s="327"/>
      <c r="ITV456" s="327"/>
      <c r="ITW456" s="327"/>
      <c r="ITX456" s="327"/>
      <c r="ITY456" s="327"/>
      <c r="ITZ456" s="327"/>
      <c r="IUA456" s="327"/>
      <c r="IUB456" s="327"/>
      <c r="IUC456" s="327"/>
      <c r="IUD456" s="327"/>
      <c r="IUE456" s="327"/>
      <c r="IUF456" s="327"/>
      <c r="IUG456" s="327"/>
      <c r="IUH456" s="327"/>
      <c r="IUI456" s="327"/>
      <c r="IUJ456" s="327"/>
      <c r="IUK456" s="327"/>
      <c r="IUL456" s="327"/>
      <c r="IUM456" s="327"/>
      <c r="IUN456" s="327"/>
      <c r="IUO456" s="327"/>
      <c r="IUP456" s="327"/>
      <c r="IUQ456" s="327"/>
      <c r="IUR456" s="327"/>
      <c r="IUS456" s="327"/>
      <c r="IUT456" s="327"/>
      <c r="IUU456" s="327"/>
      <c r="IUV456" s="327"/>
      <c r="IUW456" s="327"/>
      <c r="IUX456" s="327"/>
      <c r="IUY456" s="327"/>
      <c r="IUZ456" s="327"/>
      <c r="IVA456" s="327"/>
      <c r="IVB456" s="327"/>
      <c r="IVC456" s="327"/>
      <c r="IVD456" s="327"/>
      <c r="IVE456" s="327"/>
      <c r="IVF456" s="327"/>
      <c r="IVG456" s="327"/>
      <c r="IVH456" s="327"/>
      <c r="IVI456" s="327"/>
      <c r="IVJ456" s="327"/>
      <c r="IVK456" s="327"/>
      <c r="IVL456" s="327"/>
      <c r="IVM456" s="327"/>
      <c r="IVN456" s="327"/>
      <c r="IVO456" s="327"/>
      <c r="IVP456" s="327"/>
      <c r="IVQ456" s="327"/>
      <c r="IVR456" s="327"/>
      <c r="IVS456" s="327"/>
      <c r="IVT456" s="327"/>
      <c r="IVU456" s="327"/>
      <c r="IVV456" s="327"/>
      <c r="IVW456" s="327"/>
      <c r="IVX456" s="327"/>
      <c r="IVY456" s="327"/>
      <c r="IVZ456" s="327"/>
      <c r="IWA456" s="327"/>
      <c r="IWB456" s="327"/>
      <c r="IWC456" s="327"/>
      <c r="IWD456" s="327"/>
      <c r="IWE456" s="327"/>
      <c r="IWF456" s="327"/>
      <c r="IWG456" s="327"/>
      <c r="IWH456" s="327"/>
      <c r="IWI456" s="327"/>
      <c r="IWJ456" s="327"/>
      <c r="IWK456" s="327"/>
      <c r="IWL456" s="327"/>
      <c r="IWM456" s="327"/>
      <c r="IWN456" s="327"/>
      <c r="IWO456" s="327"/>
      <c r="IWP456" s="327"/>
      <c r="IWQ456" s="327"/>
      <c r="IWR456" s="327"/>
      <c r="IWS456" s="327"/>
      <c r="IWT456" s="327"/>
      <c r="IWU456" s="327"/>
      <c r="IWV456" s="327"/>
      <c r="IWW456" s="327"/>
      <c r="IWX456" s="327"/>
      <c r="IWY456" s="327"/>
      <c r="IWZ456" s="327"/>
      <c r="IXA456" s="327"/>
      <c r="IXB456" s="327"/>
      <c r="IXC456" s="327"/>
      <c r="IXD456" s="327"/>
      <c r="IXE456" s="327"/>
      <c r="IXF456" s="327"/>
      <c r="IXG456" s="327"/>
      <c r="IXH456" s="327"/>
      <c r="IXI456" s="327"/>
      <c r="IXJ456" s="327"/>
      <c r="IXK456" s="327"/>
      <c r="IXL456" s="327"/>
      <c r="IXM456" s="327"/>
      <c r="IXN456" s="327"/>
      <c r="IXO456" s="327"/>
      <c r="IXP456" s="327"/>
      <c r="IXQ456" s="327"/>
      <c r="IXR456" s="327"/>
      <c r="IXS456" s="327"/>
      <c r="IXT456" s="327"/>
      <c r="IXU456" s="327"/>
      <c r="IXV456" s="327"/>
      <c r="IXW456" s="327"/>
      <c r="IXX456" s="327"/>
      <c r="IXY456" s="327"/>
      <c r="IXZ456" s="327"/>
      <c r="IYA456" s="327"/>
      <c r="IYB456" s="327"/>
      <c r="IYC456" s="327"/>
      <c r="IYD456" s="327"/>
      <c r="IYE456" s="327"/>
      <c r="IYF456" s="327"/>
      <c r="IYG456" s="327"/>
      <c r="IYH456" s="327"/>
      <c r="IYI456" s="327"/>
      <c r="IYJ456" s="327"/>
      <c r="IYK456" s="327"/>
      <c r="IYL456" s="327"/>
      <c r="IYM456" s="327"/>
      <c r="IYN456" s="327"/>
      <c r="IYO456" s="327"/>
      <c r="IYP456" s="327"/>
      <c r="IYQ456" s="327"/>
      <c r="IYR456" s="327"/>
      <c r="IYS456" s="327"/>
      <c r="IYT456" s="327"/>
      <c r="IYU456" s="327"/>
      <c r="IYV456" s="327"/>
      <c r="IYW456" s="327"/>
      <c r="IYX456" s="327"/>
      <c r="IYY456" s="327"/>
      <c r="IYZ456" s="327"/>
      <c r="IZA456" s="327"/>
      <c r="IZB456" s="327"/>
      <c r="IZC456" s="327"/>
      <c r="IZD456" s="327"/>
      <c r="IZE456" s="327"/>
      <c r="IZF456" s="327"/>
      <c r="IZG456" s="327"/>
      <c r="IZH456" s="327"/>
      <c r="IZI456" s="327"/>
      <c r="IZJ456" s="327"/>
      <c r="IZK456" s="327"/>
      <c r="IZL456" s="327"/>
      <c r="IZM456" s="327"/>
      <c r="IZN456" s="327"/>
      <c r="IZO456" s="327"/>
      <c r="IZP456" s="327"/>
      <c r="IZQ456" s="327"/>
      <c r="IZR456" s="327"/>
      <c r="IZS456" s="327"/>
      <c r="IZT456" s="327"/>
      <c r="IZU456" s="327"/>
      <c r="IZV456" s="327"/>
      <c r="IZW456" s="327"/>
      <c r="IZX456" s="327"/>
      <c r="IZY456" s="327"/>
      <c r="IZZ456" s="327"/>
      <c r="JAA456" s="327"/>
      <c r="JAB456" s="327"/>
      <c r="JAC456" s="327"/>
      <c r="JAD456" s="327"/>
      <c r="JAE456" s="327"/>
      <c r="JAF456" s="327"/>
      <c r="JAG456" s="327"/>
      <c r="JAH456" s="327"/>
      <c r="JAI456" s="327"/>
      <c r="JAJ456" s="327"/>
      <c r="JAK456" s="327"/>
      <c r="JAL456" s="327"/>
      <c r="JAM456" s="327"/>
      <c r="JAN456" s="327"/>
      <c r="JAO456" s="327"/>
      <c r="JAP456" s="327"/>
      <c r="JAQ456" s="327"/>
      <c r="JAR456" s="327"/>
      <c r="JAS456" s="327"/>
      <c r="JAT456" s="327"/>
      <c r="JAU456" s="327"/>
      <c r="JAV456" s="327"/>
      <c r="JAW456" s="327"/>
      <c r="JAX456" s="327"/>
      <c r="JAY456" s="327"/>
      <c r="JAZ456" s="327"/>
      <c r="JBA456" s="327"/>
      <c r="JBB456" s="327"/>
      <c r="JBC456" s="327"/>
      <c r="JBD456" s="327"/>
      <c r="JBE456" s="327"/>
      <c r="JBF456" s="327"/>
      <c r="JBG456" s="327"/>
      <c r="JBH456" s="327"/>
      <c r="JBI456" s="327"/>
      <c r="JBJ456" s="327"/>
      <c r="JBK456" s="327"/>
      <c r="JBL456" s="327"/>
      <c r="JBM456" s="327"/>
      <c r="JBN456" s="327"/>
      <c r="JBO456" s="327"/>
      <c r="JBP456" s="327"/>
      <c r="JBQ456" s="327"/>
      <c r="JBR456" s="327"/>
      <c r="JBS456" s="327"/>
      <c r="JBT456" s="327"/>
      <c r="JBU456" s="327"/>
      <c r="JBV456" s="327"/>
      <c r="JBW456" s="327"/>
      <c r="JBX456" s="327"/>
      <c r="JBY456" s="327"/>
      <c r="JBZ456" s="327"/>
      <c r="JCA456" s="327"/>
      <c r="JCB456" s="327"/>
      <c r="JCC456" s="327"/>
      <c r="JCD456" s="327"/>
      <c r="JCE456" s="327"/>
      <c r="JCF456" s="327"/>
      <c r="JCG456" s="327"/>
      <c r="JCH456" s="327"/>
      <c r="JCI456" s="327"/>
      <c r="JCJ456" s="327"/>
      <c r="JCK456" s="327"/>
      <c r="JCL456" s="327"/>
      <c r="JCM456" s="327"/>
      <c r="JCN456" s="327"/>
      <c r="JCO456" s="327"/>
      <c r="JCP456" s="327"/>
      <c r="JCQ456" s="327"/>
      <c r="JCR456" s="327"/>
      <c r="JCS456" s="327"/>
      <c r="JCT456" s="327"/>
      <c r="JCU456" s="327"/>
      <c r="JCV456" s="327"/>
      <c r="JCW456" s="327"/>
      <c r="JCX456" s="327"/>
      <c r="JCY456" s="327"/>
      <c r="JCZ456" s="327"/>
      <c r="JDA456" s="327"/>
      <c r="JDB456" s="327"/>
      <c r="JDC456" s="327"/>
      <c r="JDD456" s="327"/>
      <c r="JDE456" s="327"/>
      <c r="JDF456" s="327"/>
      <c r="JDG456" s="327"/>
      <c r="JDH456" s="327"/>
      <c r="JDI456" s="327"/>
      <c r="JDJ456" s="327"/>
      <c r="JDK456" s="327"/>
      <c r="JDL456" s="327"/>
      <c r="JDM456" s="327"/>
      <c r="JDN456" s="327"/>
      <c r="JDO456" s="327"/>
      <c r="JDP456" s="327"/>
      <c r="JDQ456" s="327"/>
      <c r="JDR456" s="327"/>
      <c r="JDS456" s="327"/>
      <c r="JDT456" s="327"/>
      <c r="JDU456" s="327"/>
      <c r="JDV456" s="327"/>
      <c r="JDW456" s="327"/>
      <c r="JDX456" s="327"/>
      <c r="JDY456" s="327"/>
      <c r="JDZ456" s="327"/>
      <c r="JEA456" s="327"/>
      <c r="JEB456" s="327"/>
      <c r="JEC456" s="327"/>
      <c r="JED456" s="327"/>
      <c r="JEE456" s="327"/>
      <c r="JEF456" s="327"/>
      <c r="JEG456" s="327"/>
      <c r="JEH456" s="327"/>
      <c r="JEI456" s="327"/>
      <c r="JEJ456" s="327"/>
      <c r="JEK456" s="327"/>
      <c r="JEL456" s="327"/>
      <c r="JEM456" s="327"/>
      <c r="JEN456" s="327"/>
      <c r="JEO456" s="327"/>
      <c r="JEP456" s="327"/>
      <c r="JEQ456" s="327"/>
      <c r="JER456" s="327"/>
      <c r="JES456" s="327"/>
      <c r="JET456" s="327"/>
      <c r="JEU456" s="327"/>
      <c r="JEV456" s="327"/>
      <c r="JEW456" s="327"/>
      <c r="JEX456" s="327"/>
      <c r="JEY456" s="327"/>
      <c r="JEZ456" s="327"/>
      <c r="JFA456" s="327"/>
      <c r="JFB456" s="327"/>
      <c r="JFC456" s="327"/>
      <c r="JFD456" s="327"/>
      <c r="JFE456" s="327"/>
      <c r="JFF456" s="327"/>
      <c r="JFG456" s="327"/>
      <c r="JFH456" s="327"/>
      <c r="JFI456" s="327"/>
      <c r="JFJ456" s="327"/>
      <c r="JFK456" s="327"/>
      <c r="JFL456" s="327"/>
      <c r="JFM456" s="327"/>
      <c r="JFN456" s="327"/>
      <c r="JFO456" s="327"/>
      <c r="JFP456" s="327"/>
      <c r="JFQ456" s="327"/>
      <c r="JFR456" s="327"/>
      <c r="JFS456" s="327"/>
      <c r="JFT456" s="327"/>
      <c r="JFU456" s="327"/>
      <c r="JFV456" s="327"/>
      <c r="JFW456" s="327"/>
      <c r="JFX456" s="327"/>
      <c r="JFY456" s="327"/>
      <c r="JFZ456" s="327"/>
      <c r="JGA456" s="327"/>
      <c r="JGB456" s="327"/>
      <c r="JGC456" s="327"/>
      <c r="JGD456" s="327"/>
      <c r="JGE456" s="327"/>
      <c r="JGF456" s="327"/>
      <c r="JGG456" s="327"/>
      <c r="JGH456" s="327"/>
      <c r="JGI456" s="327"/>
      <c r="JGJ456" s="327"/>
      <c r="JGK456" s="327"/>
      <c r="JGL456" s="327"/>
      <c r="JGM456" s="327"/>
      <c r="JGN456" s="327"/>
      <c r="JGO456" s="327"/>
      <c r="JGP456" s="327"/>
      <c r="JGQ456" s="327"/>
      <c r="JGR456" s="327"/>
      <c r="JGS456" s="327"/>
      <c r="JGT456" s="327"/>
      <c r="JGU456" s="327"/>
      <c r="JGV456" s="327"/>
      <c r="JGW456" s="327"/>
      <c r="JGX456" s="327"/>
      <c r="JGY456" s="327"/>
      <c r="JGZ456" s="327"/>
      <c r="JHA456" s="327"/>
      <c r="JHB456" s="327"/>
      <c r="JHC456" s="327"/>
      <c r="JHD456" s="327"/>
      <c r="JHE456" s="327"/>
      <c r="JHF456" s="327"/>
      <c r="JHG456" s="327"/>
      <c r="JHH456" s="327"/>
      <c r="JHI456" s="327"/>
      <c r="JHJ456" s="327"/>
      <c r="JHK456" s="327"/>
      <c r="JHL456" s="327"/>
      <c r="JHM456" s="327"/>
      <c r="JHN456" s="327"/>
      <c r="JHO456" s="327"/>
      <c r="JHP456" s="327"/>
      <c r="JHQ456" s="327"/>
      <c r="JHR456" s="327"/>
      <c r="JHS456" s="327"/>
      <c r="JHT456" s="327"/>
      <c r="JHU456" s="327"/>
      <c r="JHV456" s="327"/>
      <c r="JHW456" s="327"/>
      <c r="JHX456" s="327"/>
      <c r="JHY456" s="327"/>
      <c r="JHZ456" s="327"/>
      <c r="JIA456" s="327"/>
      <c r="JIB456" s="327"/>
      <c r="JIC456" s="327"/>
      <c r="JID456" s="327"/>
      <c r="JIE456" s="327"/>
      <c r="JIF456" s="327"/>
      <c r="JIG456" s="327"/>
      <c r="JIH456" s="327"/>
      <c r="JII456" s="327"/>
      <c r="JIJ456" s="327"/>
      <c r="JIK456" s="327"/>
      <c r="JIL456" s="327"/>
      <c r="JIM456" s="327"/>
      <c r="JIN456" s="327"/>
      <c r="JIO456" s="327"/>
      <c r="JIP456" s="327"/>
      <c r="JIQ456" s="327"/>
      <c r="JIR456" s="327"/>
      <c r="JIS456" s="327"/>
      <c r="JIT456" s="327"/>
      <c r="JIU456" s="327"/>
      <c r="JIV456" s="327"/>
      <c r="JIW456" s="327"/>
      <c r="JIX456" s="327"/>
      <c r="JIY456" s="327"/>
      <c r="JIZ456" s="327"/>
      <c r="JJA456" s="327"/>
      <c r="JJB456" s="327"/>
      <c r="JJC456" s="327"/>
      <c r="JJD456" s="327"/>
      <c r="JJE456" s="327"/>
      <c r="JJF456" s="327"/>
      <c r="JJG456" s="327"/>
      <c r="JJH456" s="327"/>
      <c r="JJI456" s="327"/>
      <c r="JJJ456" s="327"/>
      <c r="JJK456" s="327"/>
      <c r="JJL456" s="327"/>
      <c r="JJM456" s="327"/>
      <c r="JJN456" s="327"/>
      <c r="JJO456" s="327"/>
      <c r="JJP456" s="327"/>
      <c r="JJQ456" s="327"/>
      <c r="JJR456" s="327"/>
      <c r="JJS456" s="327"/>
      <c r="JJT456" s="327"/>
      <c r="JJU456" s="327"/>
      <c r="JJV456" s="327"/>
      <c r="JJW456" s="327"/>
      <c r="JJX456" s="327"/>
      <c r="JJY456" s="327"/>
      <c r="JJZ456" s="327"/>
      <c r="JKA456" s="327"/>
      <c r="JKB456" s="327"/>
      <c r="JKC456" s="327"/>
      <c r="JKD456" s="327"/>
      <c r="JKE456" s="327"/>
      <c r="JKF456" s="327"/>
      <c r="JKG456" s="327"/>
      <c r="JKH456" s="327"/>
      <c r="JKI456" s="327"/>
      <c r="JKJ456" s="327"/>
      <c r="JKK456" s="327"/>
      <c r="JKL456" s="327"/>
      <c r="JKM456" s="327"/>
      <c r="JKN456" s="327"/>
      <c r="JKO456" s="327"/>
      <c r="JKP456" s="327"/>
      <c r="JKQ456" s="327"/>
      <c r="JKR456" s="327"/>
      <c r="JKS456" s="327"/>
      <c r="JKT456" s="327"/>
      <c r="JKU456" s="327"/>
      <c r="JKV456" s="327"/>
      <c r="JKW456" s="327"/>
      <c r="JKX456" s="327"/>
      <c r="JKY456" s="327"/>
      <c r="JKZ456" s="327"/>
      <c r="JLA456" s="327"/>
      <c r="JLB456" s="327"/>
      <c r="JLC456" s="327"/>
      <c r="JLD456" s="327"/>
      <c r="JLE456" s="327"/>
      <c r="JLF456" s="327"/>
      <c r="JLG456" s="327"/>
      <c r="JLH456" s="327"/>
      <c r="JLI456" s="327"/>
      <c r="JLJ456" s="327"/>
      <c r="JLK456" s="327"/>
      <c r="JLL456" s="327"/>
      <c r="JLM456" s="327"/>
      <c r="JLN456" s="327"/>
      <c r="JLO456" s="327"/>
      <c r="JLP456" s="327"/>
      <c r="JLQ456" s="327"/>
      <c r="JLR456" s="327"/>
      <c r="JLS456" s="327"/>
      <c r="JLT456" s="327"/>
      <c r="JLU456" s="327"/>
      <c r="JLV456" s="327"/>
      <c r="JLW456" s="327"/>
      <c r="JLX456" s="327"/>
      <c r="JLY456" s="327"/>
      <c r="JLZ456" s="327"/>
      <c r="JMA456" s="327"/>
      <c r="JMB456" s="327"/>
      <c r="JMC456" s="327"/>
      <c r="JMD456" s="327"/>
      <c r="JME456" s="327"/>
      <c r="JMF456" s="327"/>
      <c r="JMG456" s="327"/>
      <c r="JMH456" s="327"/>
      <c r="JMI456" s="327"/>
      <c r="JMJ456" s="327"/>
      <c r="JMK456" s="327"/>
      <c r="JML456" s="327"/>
      <c r="JMM456" s="327"/>
      <c r="JMN456" s="327"/>
      <c r="JMO456" s="327"/>
      <c r="JMP456" s="327"/>
      <c r="JMQ456" s="327"/>
      <c r="JMR456" s="327"/>
      <c r="JMS456" s="327"/>
      <c r="JMT456" s="327"/>
      <c r="JMU456" s="327"/>
      <c r="JMV456" s="327"/>
      <c r="JMW456" s="327"/>
      <c r="JMX456" s="327"/>
      <c r="JMY456" s="327"/>
      <c r="JMZ456" s="327"/>
      <c r="JNA456" s="327"/>
      <c r="JNB456" s="327"/>
      <c r="JNC456" s="327"/>
      <c r="JND456" s="327"/>
      <c r="JNE456" s="327"/>
      <c r="JNF456" s="327"/>
      <c r="JNG456" s="327"/>
      <c r="JNH456" s="327"/>
      <c r="JNI456" s="327"/>
      <c r="JNJ456" s="327"/>
      <c r="JNK456" s="327"/>
      <c r="JNL456" s="327"/>
      <c r="JNM456" s="327"/>
      <c r="JNN456" s="327"/>
      <c r="JNO456" s="327"/>
      <c r="JNP456" s="327"/>
      <c r="JNQ456" s="327"/>
      <c r="JNR456" s="327"/>
      <c r="JNS456" s="327"/>
      <c r="JNT456" s="327"/>
      <c r="JNU456" s="327"/>
      <c r="JNV456" s="327"/>
      <c r="JNW456" s="327"/>
      <c r="JNX456" s="327"/>
      <c r="JNY456" s="327"/>
      <c r="JNZ456" s="327"/>
      <c r="JOA456" s="327"/>
      <c r="JOB456" s="327"/>
      <c r="JOC456" s="327"/>
      <c r="JOD456" s="327"/>
      <c r="JOE456" s="327"/>
      <c r="JOF456" s="327"/>
      <c r="JOG456" s="327"/>
      <c r="JOH456" s="327"/>
      <c r="JOI456" s="327"/>
      <c r="JOJ456" s="327"/>
      <c r="JOK456" s="327"/>
      <c r="JOL456" s="327"/>
      <c r="JOM456" s="327"/>
      <c r="JON456" s="327"/>
      <c r="JOO456" s="327"/>
      <c r="JOP456" s="327"/>
      <c r="JOQ456" s="327"/>
      <c r="JOR456" s="327"/>
      <c r="JOS456" s="327"/>
      <c r="JOT456" s="327"/>
      <c r="JOU456" s="327"/>
      <c r="JOV456" s="327"/>
      <c r="JOW456" s="327"/>
      <c r="JOX456" s="327"/>
      <c r="JOY456" s="327"/>
      <c r="JOZ456" s="327"/>
      <c r="JPA456" s="327"/>
      <c r="JPB456" s="327"/>
      <c r="JPC456" s="327"/>
      <c r="JPD456" s="327"/>
      <c r="JPE456" s="327"/>
      <c r="JPF456" s="327"/>
      <c r="JPG456" s="327"/>
      <c r="JPH456" s="327"/>
      <c r="JPI456" s="327"/>
      <c r="JPJ456" s="327"/>
      <c r="JPK456" s="327"/>
      <c r="JPL456" s="327"/>
      <c r="JPM456" s="327"/>
      <c r="JPN456" s="327"/>
      <c r="JPO456" s="327"/>
      <c r="JPP456" s="327"/>
      <c r="JPQ456" s="327"/>
      <c r="JPR456" s="327"/>
      <c r="JPS456" s="327"/>
      <c r="JPT456" s="327"/>
      <c r="JPU456" s="327"/>
      <c r="JPV456" s="327"/>
      <c r="JPW456" s="327"/>
      <c r="JPX456" s="327"/>
      <c r="JPY456" s="327"/>
      <c r="JPZ456" s="327"/>
      <c r="JQA456" s="327"/>
      <c r="JQB456" s="327"/>
      <c r="JQC456" s="327"/>
      <c r="JQD456" s="327"/>
      <c r="JQE456" s="327"/>
      <c r="JQF456" s="327"/>
      <c r="JQG456" s="327"/>
      <c r="JQH456" s="327"/>
      <c r="JQI456" s="327"/>
      <c r="JQJ456" s="327"/>
      <c r="JQK456" s="327"/>
      <c r="JQL456" s="327"/>
      <c r="JQM456" s="327"/>
      <c r="JQN456" s="327"/>
      <c r="JQO456" s="327"/>
      <c r="JQP456" s="327"/>
      <c r="JQQ456" s="327"/>
      <c r="JQR456" s="327"/>
      <c r="JQS456" s="327"/>
      <c r="JQT456" s="327"/>
      <c r="JQU456" s="327"/>
      <c r="JQV456" s="327"/>
      <c r="JQW456" s="327"/>
      <c r="JQX456" s="327"/>
      <c r="JQY456" s="327"/>
      <c r="JQZ456" s="327"/>
      <c r="JRA456" s="327"/>
      <c r="JRB456" s="327"/>
      <c r="JRC456" s="327"/>
      <c r="JRD456" s="327"/>
      <c r="JRE456" s="327"/>
      <c r="JRF456" s="327"/>
      <c r="JRG456" s="327"/>
      <c r="JRH456" s="327"/>
      <c r="JRI456" s="327"/>
      <c r="JRJ456" s="327"/>
      <c r="JRK456" s="327"/>
      <c r="JRL456" s="327"/>
      <c r="JRM456" s="327"/>
      <c r="JRN456" s="327"/>
      <c r="JRO456" s="327"/>
      <c r="JRP456" s="327"/>
      <c r="JRQ456" s="327"/>
      <c r="JRR456" s="327"/>
      <c r="JRS456" s="327"/>
      <c r="JRT456" s="327"/>
      <c r="JRU456" s="327"/>
      <c r="JRV456" s="327"/>
      <c r="JRW456" s="327"/>
      <c r="JRX456" s="327"/>
      <c r="JRY456" s="327"/>
      <c r="JRZ456" s="327"/>
      <c r="JSA456" s="327"/>
      <c r="JSB456" s="327"/>
      <c r="JSC456" s="327"/>
      <c r="JSD456" s="327"/>
      <c r="JSE456" s="327"/>
      <c r="JSF456" s="327"/>
      <c r="JSG456" s="327"/>
      <c r="JSH456" s="327"/>
      <c r="JSI456" s="327"/>
      <c r="JSJ456" s="327"/>
      <c r="JSK456" s="327"/>
      <c r="JSL456" s="327"/>
      <c r="JSM456" s="327"/>
      <c r="JSN456" s="327"/>
      <c r="JSO456" s="327"/>
      <c r="JSP456" s="327"/>
      <c r="JSQ456" s="327"/>
      <c r="JSR456" s="327"/>
      <c r="JSS456" s="327"/>
      <c r="JST456" s="327"/>
      <c r="JSU456" s="327"/>
      <c r="JSV456" s="327"/>
      <c r="JSW456" s="327"/>
      <c r="JSX456" s="327"/>
      <c r="JSY456" s="327"/>
      <c r="JSZ456" s="327"/>
      <c r="JTA456" s="327"/>
      <c r="JTB456" s="327"/>
      <c r="JTC456" s="327"/>
      <c r="JTD456" s="327"/>
      <c r="JTE456" s="327"/>
      <c r="JTF456" s="327"/>
      <c r="JTG456" s="327"/>
      <c r="JTH456" s="327"/>
      <c r="JTI456" s="327"/>
      <c r="JTJ456" s="327"/>
      <c r="JTK456" s="327"/>
      <c r="JTL456" s="327"/>
      <c r="JTM456" s="327"/>
      <c r="JTN456" s="327"/>
      <c r="JTO456" s="327"/>
      <c r="JTP456" s="327"/>
      <c r="JTQ456" s="327"/>
      <c r="JTR456" s="327"/>
      <c r="JTS456" s="327"/>
      <c r="JTT456" s="327"/>
      <c r="JTU456" s="327"/>
      <c r="JTV456" s="327"/>
      <c r="JTW456" s="327"/>
      <c r="JTX456" s="327"/>
      <c r="JTY456" s="327"/>
      <c r="JTZ456" s="327"/>
      <c r="JUA456" s="327"/>
      <c r="JUB456" s="327"/>
      <c r="JUC456" s="327"/>
      <c r="JUD456" s="327"/>
      <c r="JUE456" s="327"/>
      <c r="JUF456" s="327"/>
      <c r="JUG456" s="327"/>
      <c r="JUH456" s="327"/>
      <c r="JUI456" s="327"/>
      <c r="JUJ456" s="327"/>
      <c r="JUK456" s="327"/>
      <c r="JUL456" s="327"/>
      <c r="JUM456" s="327"/>
      <c r="JUN456" s="327"/>
      <c r="JUO456" s="327"/>
      <c r="JUP456" s="327"/>
      <c r="JUQ456" s="327"/>
      <c r="JUR456" s="327"/>
      <c r="JUS456" s="327"/>
      <c r="JUT456" s="327"/>
      <c r="JUU456" s="327"/>
      <c r="JUV456" s="327"/>
      <c r="JUW456" s="327"/>
      <c r="JUX456" s="327"/>
      <c r="JUY456" s="327"/>
      <c r="JUZ456" s="327"/>
      <c r="JVA456" s="327"/>
      <c r="JVB456" s="327"/>
      <c r="JVC456" s="327"/>
      <c r="JVD456" s="327"/>
      <c r="JVE456" s="327"/>
      <c r="JVF456" s="327"/>
      <c r="JVG456" s="327"/>
      <c r="JVH456" s="327"/>
      <c r="JVI456" s="327"/>
      <c r="JVJ456" s="327"/>
      <c r="JVK456" s="327"/>
      <c r="JVL456" s="327"/>
      <c r="JVM456" s="327"/>
      <c r="JVN456" s="327"/>
      <c r="JVO456" s="327"/>
      <c r="JVP456" s="327"/>
      <c r="JVQ456" s="327"/>
      <c r="JVR456" s="327"/>
      <c r="JVS456" s="327"/>
      <c r="JVT456" s="327"/>
      <c r="JVU456" s="327"/>
      <c r="JVV456" s="327"/>
      <c r="JVW456" s="327"/>
      <c r="JVX456" s="327"/>
      <c r="JVY456" s="327"/>
      <c r="JVZ456" s="327"/>
      <c r="JWA456" s="327"/>
      <c r="JWB456" s="327"/>
      <c r="JWC456" s="327"/>
      <c r="JWD456" s="327"/>
      <c r="JWE456" s="327"/>
      <c r="JWF456" s="327"/>
      <c r="JWG456" s="327"/>
      <c r="JWH456" s="327"/>
      <c r="JWI456" s="327"/>
      <c r="JWJ456" s="327"/>
      <c r="JWK456" s="327"/>
      <c r="JWL456" s="327"/>
      <c r="JWM456" s="327"/>
      <c r="JWN456" s="327"/>
      <c r="JWO456" s="327"/>
      <c r="JWP456" s="327"/>
      <c r="JWQ456" s="327"/>
      <c r="JWR456" s="327"/>
      <c r="JWS456" s="327"/>
      <c r="JWT456" s="327"/>
      <c r="JWU456" s="327"/>
      <c r="JWV456" s="327"/>
      <c r="JWW456" s="327"/>
      <c r="JWX456" s="327"/>
      <c r="JWY456" s="327"/>
      <c r="JWZ456" s="327"/>
      <c r="JXA456" s="327"/>
      <c r="JXB456" s="327"/>
      <c r="JXC456" s="327"/>
      <c r="JXD456" s="327"/>
      <c r="JXE456" s="327"/>
      <c r="JXF456" s="327"/>
      <c r="JXG456" s="327"/>
      <c r="JXH456" s="327"/>
      <c r="JXI456" s="327"/>
      <c r="JXJ456" s="327"/>
      <c r="JXK456" s="327"/>
      <c r="JXL456" s="327"/>
      <c r="JXM456" s="327"/>
      <c r="JXN456" s="327"/>
      <c r="JXO456" s="327"/>
      <c r="JXP456" s="327"/>
      <c r="JXQ456" s="327"/>
      <c r="JXR456" s="327"/>
      <c r="JXS456" s="327"/>
      <c r="JXT456" s="327"/>
      <c r="JXU456" s="327"/>
      <c r="JXV456" s="327"/>
      <c r="JXW456" s="327"/>
      <c r="JXX456" s="327"/>
      <c r="JXY456" s="327"/>
      <c r="JXZ456" s="327"/>
      <c r="JYA456" s="327"/>
      <c r="JYB456" s="327"/>
      <c r="JYC456" s="327"/>
      <c r="JYD456" s="327"/>
      <c r="JYE456" s="327"/>
      <c r="JYF456" s="327"/>
      <c r="JYG456" s="327"/>
      <c r="JYH456" s="327"/>
      <c r="JYI456" s="327"/>
      <c r="JYJ456" s="327"/>
      <c r="JYK456" s="327"/>
      <c r="JYL456" s="327"/>
      <c r="JYM456" s="327"/>
      <c r="JYN456" s="327"/>
      <c r="JYO456" s="327"/>
      <c r="JYP456" s="327"/>
      <c r="JYQ456" s="327"/>
      <c r="JYR456" s="327"/>
      <c r="JYS456" s="327"/>
      <c r="JYT456" s="327"/>
      <c r="JYU456" s="327"/>
      <c r="JYV456" s="327"/>
      <c r="JYW456" s="327"/>
      <c r="JYX456" s="327"/>
      <c r="JYY456" s="327"/>
      <c r="JYZ456" s="327"/>
      <c r="JZA456" s="327"/>
      <c r="JZB456" s="327"/>
      <c r="JZC456" s="327"/>
      <c r="JZD456" s="327"/>
      <c r="JZE456" s="327"/>
      <c r="JZF456" s="327"/>
      <c r="JZG456" s="327"/>
      <c r="JZH456" s="327"/>
      <c r="JZI456" s="327"/>
      <c r="JZJ456" s="327"/>
      <c r="JZK456" s="327"/>
      <c r="JZL456" s="327"/>
      <c r="JZM456" s="327"/>
      <c r="JZN456" s="327"/>
      <c r="JZO456" s="327"/>
      <c r="JZP456" s="327"/>
      <c r="JZQ456" s="327"/>
      <c r="JZR456" s="327"/>
      <c r="JZS456" s="327"/>
      <c r="JZT456" s="327"/>
      <c r="JZU456" s="327"/>
      <c r="JZV456" s="327"/>
      <c r="JZW456" s="327"/>
      <c r="JZX456" s="327"/>
      <c r="JZY456" s="327"/>
      <c r="JZZ456" s="327"/>
      <c r="KAA456" s="327"/>
      <c r="KAB456" s="327"/>
      <c r="KAC456" s="327"/>
      <c r="KAD456" s="327"/>
      <c r="KAE456" s="327"/>
      <c r="KAF456" s="327"/>
      <c r="KAG456" s="327"/>
      <c r="KAH456" s="327"/>
      <c r="KAI456" s="327"/>
      <c r="KAJ456" s="327"/>
      <c r="KAK456" s="327"/>
      <c r="KAL456" s="327"/>
      <c r="KAM456" s="327"/>
      <c r="KAN456" s="327"/>
      <c r="KAO456" s="327"/>
      <c r="KAP456" s="327"/>
      <c r="KAQ456" s="327"/>
      <c r="KAR456" s="327"/>
      <c r="KAS456" s="327"/>
      <c r="KAT456" s="327"/>
      <c r="KAU456" s="327"/>
      <c r="KAV456" s="327"/>
      <c r="KAW456" s="327"/>
      <c r="KAX456" s="327"/>
      <c r="KAY456" s="327"/>
      <c r="KAZ456" s="327"/>
      <c r="KBA456" s="327"/>
      <c r="KBB456" s="327"/>
      <c r="KBC456" s="327"/>
      <c r="KBD456" s="327"/>
      <c r="KBE456" s="327"/>
      <c r="KBF456" s="327"/>
      <c r="KBG456" s="327"/>
      <c r="KBH456" s="327"/>
      <c r="KBI456" s="327"/>
      <c r="KBJ456" s="327"/>
      <c r="KBK456" s="327"/>
      <c r="KBL456" s="327"/>
      <c r="KBM456" s="327"/>
      <c r="KBN456" s="327"/>
      <c r="KBO456" s="327"/>
      <c r="KBP456" s="327"/>
      <c r="KBQ456" s="327"/>
      <c r="KBR456" s="327"/>
      <c r="KBS456" s="327"/>
      <c r="KBT456" s="327"/>
      <c r="KBU456" s="327"/>
      <c r="KBV456" s="327"/>
      <c r="KBW456" s="327"/>
      <c r="KBX456" s="327"/>
      <c r="KBY456" s="327"/>
      <c r="KBZ456" s="327"/>
      <c r="KCA456" s="327"/>
      <c r="KCB456" s="327"/>
      <c r="KCC456" s="327"/>
      <c r="KCD456" s="327"/>
      <c r="KCE456" s="327"/>
      <c r="KCF456" s="327"/>
      <c r="KCG456" s="327"/>
      <c r="KCH456" s="327"/>
      <c r="KCI456" s="327"/>
      <c r="KCJ456" s="327"/>
      <c r="KCK456" s="327"/>
      <c r="KCL456" s="327"/>
      <c r="KCM456" s="327"/>
      <c r="KCN456" s="327"/>
      <c r="KCO456" s="327"/>
      <c r="KCP456" s="327"/>
      <c r="KCQ456" s="327"/>
      <c r="KCR456" s="327"/>
      <c r="KCS456" s="327"/>
      <c r="KCT456" s="327"/>
      <c r="KCU456" s="327"/>
      <c r="KCV456" s="327"/>
      <c r="KCW456" s="327"/>
      <c r="KCX456" s="327"/>
      <c r="KCY456" s="327"/>
      <c r="KCZ456" s="327"/>
      <c r="KDA456" s="327"/>
      <c r="KDB456" s="327"/>
      <c r="KDC456" s="327"/>
      <c r="KDD456" s="327"/>
      <c r="KDE456" s="327"/>
      <c r="KDF456" s="327"/>
      <c r="KDG456" s="327"/>
      <c r="KDH456" s="327"/>
      <c r="KDI456" s="327"/>
      <c r="KDJ456" s="327"/>
      <c r="KDK456" s="327"/>
      <c r="KDL456" s="327"/>
      <c r="KDM456" s="327"/>
      <c r="KDN456" s="327"/>
      <c r="KDO456" s="327"/>
      <c r="KDP456" s="327"/>
      <c r="KDQ456" s="327"/>
      <c r="KDR456" s="327"/>
      <c r="KDS456" s="327"/>
      <c r="KDT456" s="327"/>
      <c r="KDU456" s="327"/>
      <c r="KDV456" s="327"/>
      <c r="KDW456" s="327"/>
      <c r="KDX456" s="327"/>
      <c r="KDY456" s="327"/>
      <c r="KDZ456" s="327"/>
      <c r="KEA456" s="327"/>
      <c r="KEB456" s="327"/>
      <c r="KEC456" s="327"/>
      <c r="KED456" s="327"/>
      <c r="KEE456" s="327"/>
      <c r="KEF456" s="327"/>
      <c r="KEG456" s="327"/>
      <c r="KEH456" s="327"/>
      <c r="KEI456" s="327"/>
      <c r="KEJ456" s="327"/>
      <c r="KEK456" s="327"/>
      <c r="KEL456" s="327"/>
      <c r="KEM456" s="327"/>
      <c r="KEN456" s="327"/>
      <c r="KEO456" s="327"/>
      <c r="KEP456" s="327"/>
      <c r="KEQ456" s="327"/>
      <c r="KER456" s="327"/>
      <c r="KES456" s="327"/>
      <c r="KET456" s="327"/>
      <c r="KEU456" s="327"/>
      <c r="KEV456" s="327"/>
      <c r="KEW456" s="327"/>
      <c r="KEX456" s="327"/>
      <c r="KEY456" s="327"/>
      <c r="KEZ456" s="327"/>
      <c r="KFA456" s="327"/>
      <c r="KFB456" s="327"/>
      <c r="KFC456" s="327"/>
      <c r="KFD456" s="327"/>
      <c r="KFE456" s="327"/>
      <c r="KFF456" s="327"/>
      <c r="KFG456" s="327"/>
      <c r="KFH456" s="327"/>
      <c r="KFI456" s="327"/>
      <c r="KFJ456" s="327"/>
      <c r="KFK456" s="327"/>
      <c r="KFL456" s="327"/>
      <c r="KFM456" s="327"/>
      <c r="KFN456" s="327"/>
      <c r="KFO456" s="327"/>
      <c r="KFP456" s="327"/>
      <c r="KFQ456" s="327"/>
      <c r="KFR456" s="327"/>
      <c r="KFS456" s="327"/>
      <c r="KFT456" s="327"/>
      <c r="KFU456" s="327"/>
      <c r="KFV456" s="327"/>
      <c r="KFW456" s="327"/>
      <c r="KFX456" s="327"/>
      <c r="KFY456" s="327"/>
      <c r="KFZ456" s="327"/>
      <c r="KGA456" s="327"/>
      <c r="KGB456" s="327"/>
      <c r="KGC456" s="327"/>
      <c r="KGD456" s="327"/>
      <c r="KGE456" s="327"/>
      <c r="KGF456" s="327"/>
      <c r="KGG456" s="327"/>
      <c r="KGH456" s="327"/>
      <c r="KGI456" s="327"/>
      <c r="KGJ456" s="327"/>
      <c r="KGK456" s="327"/>
      <c r="KGL456" s="327"/>
      <c r="KGM456" s="327"/>
      <c r="KGN456" s="327"/>
      <c r="KGO456" s="327"/>
      <c r="KGP456" s="327"/>
      <c r="KGQ456" s="327"/>
      <c r="KGR456" s="327"/>
      <c r="KGS456" s="327"/>
      <c r="KGT456" s="327"/>
      <c r="KGU456" s="327"/>
      <c r="KGV456" s="327"/>
      <c r="KGW456" s="327"/>
      <c r="KGX456" s="327"/>
      <c r="KGY456" s="327"/>
      <c r="KGZ456" s="327"/>
      <c r="KHA456" s="327"/>
      <c r="KHB456" s="327"/>
      <c r="KHC456" s="327"/>
      <c r="KHD456" s="327"/>
      <c r="KHE456" s="327"/>
      <c r="KHF456" s="327"/>
      <c r="KHG456" s="327"/>
      <c r="KHH456" s="327"/>
      <c r="KHI456" s="327"/>
      <c r="KHJ456" s="327"/>
      <c r="KHK456" s="327"/>
      <c r="KHL456" s="327"/>
      <c r="KHM456" s="327"/>
      <c r="KHN456" s="327"/>
      <c r="KHO456" s="327"/>
      <c r="KHP456" s="327"/>
      <c r="KHQ456" s="327"/>
      <c r="KHR456" s="327"/>
      <c r="KHS456" s="327"/>
      <c r="KHT456" s="327"/>
      <c r="KHU456" s="327"/>
      <c r="KHV456" s="327"/>
      <c r="KHW456" s="327"/>
      <c r="KHX456" s="327"/>
      <c r="KHY456" s="327"/>
      <c r="KHZ456" s="327"/>
      <c r="KIA456" s="327"/>
      <c r="KIB456" s="327"/>
      <c r="KIC456" s="327"/>
      <c r="KID456" s="327"/>
      <c r="KIE456" s="327"/>
      <c r="KIF456" s="327"/>
      <c r="KIG456" s="327"/>
      <c r="KIH456" s="327"/>
      <c r="KII456" s="327"/>
      <c r="KIJ456" s="327"/>
      <c r="KIK456" s="327"/>
      <c r="KIL456" s="327"/>
      <c r="KIM456" s="327"/>
      <c r="KIN456" s="327"/>
      <c r="KIO456" s="327"/>
      <c r="KIP456" s="327"/>
      <c r="KIQ456" s="327"/>
      <c r="KIR456" s="327"/>
      <c r="KIS456" s="327"/>
      <c r="KIT456" s="327"/>
      <c r="KIU456" s="327"/>
      <c r="KIV456" s="327"/>
      <c r="KIW456" s="327"/>
      <c r="KIX456" s="327"/>
      <c r="KIY456" s="327"/>
      <c r="KIZ456" s="327"/>
      <c r="KJA456" s="327"/>
      <c r="KJB456" s="327"/>
      <c r="KJC456" s="327"/>
      <c r="KJD456" s="327"/>
      <c r="KJE456" s="327"/>
      <c r="KJF456" s="327"/>
      <c r="KJG456" s="327"/>
      <c r="KJH456" s="327"/>
      <c r="KJI456" s="327"/>
      <c r="KJJ456" s="327"/>
      <c r="KJK456" s="327"/>
      <c r="KJL456" s="327"/>
      <c r="KJM456" s="327"/>
      <c r="KJN456" s="327"/>
      <c r="KJO456" s="327"/>
      <c r="KJP456" s="327"/>
      <c r="KJQ456" s="327"/>
      <c r="KJR456" s="327"/>
      <c r="KJS456" s="327"/>
      <c r="KJT456" s="327"/>
      <c r="KJU456" s="327"/>
      <c r="KJV456" s="327"/>
      <c r="KJW456" s="327"/>
      <c r="KJX456" s="327"/>
      <c r="KJY456" s="327"/>
      <c r="KJZ456" s="327"/>
      <c r="KKA456" s="327"/>
      <c r="KKB456" s="327"/>
      <c r="KKC456" s="327"/>
      <c r="KKD456" s="327"/>
      <c r="KKE456" s="327"/>
      <c r="KKF456" s="327"/>
      <c r="KKG456" s="327"/>
      <c r="KKH456" s="327"/>
      <c r="KKI456" s="327"/>
      <c r="KKJ456" s="327"/>
      <c r="KKK456" s="327"/>
      <c r="KKL456" s="327"/>
      <c r="KKM456" s="327"/>
      <c r="KKN456" s="327"/>
      <c r="KKO456" s="327"/>
      <c r="KKP456" s="327"/>
      <c r="KKQ456" s="327"/>
      <c r="KKR456" s="327"/>
      <c r="KKS456" s="327"/>
      <c r="KKT456" s="327"/>
      <c r="KKU456" s="327"/>
      <c r="KKV456" s="327"/>
      <c r="KKW456" s="327"/>
      <c r="KKX456" s="327"/>
      <c r="KKY456" s="327"/>
      <c r="KKZ456" s="327"/>
      <c r="KLA456" s="327"/>
      <c r="KLB456" s="327"/>
      <c r="KLC456" s="327"/>
      <c r="KLD456" s="327"/>
      <c r="KLE456" s="327"/>
      <c r="KLF456" s="327"/>
      <c r="KLG456" s="327"/>
      <c r="KLH456" s="327"/>
      <c r="KLI456" s="327"/>
      <c r="KLJ456" s="327"/>
      <c r="KLK456" s="327"/>
      <c r="KLL456" s="327"/>
      <c r="KLM456" s="327"/>
      <c r="KLN456" s="327"/>
      <c r="KLO456" s="327"/>
      <c r="KLP456" s="327"/>
      <c r="KLQ456" s="327"/>
      <c r="KLR456" s="327"/>
      <c r="KLS456" s="327"/>
      <c r="KLT456" s="327"/>
      <c r="KLU456" s="327"/>
      <c r="KLV456" s="327"/>
      <c r="KLW456" s="327"/>
      <c r="KLX456" s="327"/>
      <c r="KLY456" s="327"/>
      <c r="KLZ456" s="327"/>
      <c r="KMA456" s="327"/>
      <c r="KMB456" s="327"/>
      <c r="KMC456" s="327"/>
      <c r="KMD456" s="327"/>
      <c r="KME456" s="327"/>
      <c r="KMF456" s="327"/>
      <c r="KMG456" s="327"/>
      <c r="KMH456" s="327"/>
      <c r="KMI456" s="327"/>
      <c r="KMJ456" s="327"/>
      <c r="KMK456" s="327"/>
      <c r="KML456" s="327"/>
      <c r="KMM456" s="327"/>
      <c r="KMN456" s="327"/>
      <c r="KMO456" s="327"/>
      <c r="KMP456" s="327"/>
      <c r="KMQ456" s="327"/>
      <c r="KMR456" s="327"/>
      <c r="KMS456" s="327"/>
      <c r="KMT456" s="327"/>
      <c r="KMU456" s="327"/>
      <c r="KMV456" s="327"/>
      <c r="KMW456" s="327"/>
      <c r="KMX456" s="327"/>
      <c r="KMY456" s="327"/>
      <c r="KMZ456" s="327"/>
      <c r="KNA456" s="327"/>
      <c r="KNB456" s="327"/>
      <c r="KNC456" s="327"/>
      <c r="KND456" s="327"/>
      <c r="KNE456" s="327"/>
      <c r="KNF456" s="327"/>
      <c r="KNG456" s="327"/>
      <c r="KNH456" s="327"/>
      <c r="KNI456" s="327"/>
      <c r="KNJ456" s="327"/>
      <c r="KNK456" s="327"/>
      <c r="KNL456" s="327"/>
      <c r="KNM456" s="327"/>
      <c r="KNN456" s="327"/>
      <c r="KNO456" s="327"/>
      <c r="KNP456" s="327"/>
      <c r="KNQ456" s="327"/>
      <c r="KNR456" s="327"/>
      <c r="KNS456" s="327"/>
      <c r="KNT456" s="327"/>
      <c r="KNU456" s="327"/>
      <c r="KNV456" s="327"/>
      <c r="KNW456" s="327"/>
      <c r="KNX456" s="327"/>
      <c r="KNY456" s="327"/>
      <c r="KNZ456" s="327"/>
      <c r="KOA456" s="327"/>
      <c r="KOB456" s="327"/>
      <c r="KOC456" s="327"/>
      <c r="KOD456" s="327"/>
      <c r="KOE456" s="327"/>
      <c r="KOF456" s="327"/>
      <c r="KOG456" s="327"/>
      <c r="KOH456" s="327"/>
      <c r="KOI456" s="327"/>
      <c r="KOJ456" s="327"/>
      <c r="KOK456" s="327"/>
      <c r="KOL456" s="327"/>
      <c r="KOM456" s="327"/>
      <c r="KON456" s="327"/>
      <c r="KOO456" s="327"/>
      <c r="KOP456" s="327"/>
      <c r="KOQ456" s="327"/>
      <c r="KOR456" s="327"/>
      <c r="KOS456" s="327"/>
      <c r="KOT456" s="327"/>
      <c r="KOU456" s="327"/>
      <c r="KOV456" s="327"/>
      <c r="KOW456" s="327"/>
      <c r="KOX456" s="327"/>
      <c r="KOY456" s="327"/>
      <c r="KOZ456" s="327"/>
      <c r="KPA456" s="327"/>
      <c r="KPB456" s="327"/>
      <c r="KPC456" s="327"/>
      <c r="KPD456" s="327"/>
      <c r="KPE456" s="327"/>
      <c r="KPF456" s="327"/>
      <c r="KPG456" s="327"/>
      <c r="KPH456" s="327"/>
      <c r="KPI456" s="327"/>
      <c r="KPJ456" s="327"/>
      <c r="KPK456" s="327"/>
      <c r="KPL456" s="327"/>
      <c r="KPM456" s="327"/>
      <c r="KPN456" s="327"/>
      <c r="KPO456" s="327"/>
      <c r="KPP456" s="327"/>
      <c r="KPQ456" s="327"/>
      <c r="KPR456" s="327"/>
      <c r="KPS456" s="327"/>
      <c r="KPT456" s="327"/>
      <c r="KPU456" s="327"/>
      <c r="KPV456" s="327"/>
      <c r="KPW456" s="327"/>
      <c r="KPX456" s="327"/>
      <c r="KPY456" s="327"/>
      <c r="KPZ456" s="327"/>
      <c r="KQA456" s="327"/>
      <c r="KQB456" s="327"/>
      <c r="KQC456" s="327"/>
      <c r="KQD456" s="327"/>
      <c r="KQE456" s="327"/>
      <c r="KQF456" s="327"/>
      <c r="KQG456" s="327"/>
      <c r="KQH456" s="327"/>
      <c r="KQI456" s="327"/>
      <c r="KQJ456" s="327"/>
      <c r="KQK456" s="327"/>
      <c r="KQL456" s="327"/>
      <c r="KQM456" s="327"/>
      <c r="KQN456" s="327"/>
      <c r="KQO456" s="327"/>
      <c r="KQP456" s="327"/>
      <c r="KQQ456" s="327"/>
      <c r="KQR456" s="327"/>
      <c r="KQS456" s="327"/>
      <c r="KQT456" s="327"/>
      <c r="KQU456" s="327"/>
      <c r="KQV456" s="327"/>
      <c r="KQW456" s="327"/>
      <c r="KQX456" s="327"/>
      <c r="KQY456" s="327"/>
      <c r="KQZ456" s="327"/>
      <c r="KRA456" s="327"/>
      <c r="KRB456" s="327"/>
      <c r="KRC456" s="327"/>
      <c r="KRD456" s="327"/>
      <c r="KRE456" s="327"/>
      <c r="KRF456" s="327"/>
      <c r="KRG456" s="327"/>
      <c r="KRH456" s="327"/>
      <c r="KRI456" s="327"/>
      <c r="KRJ456" s="327"/>
      <c r="KRK456" s="327"/>
      <c r="KRL456" s="327"/>
      <c r="KRM456" s="327"/>
      <c r="KRN456" s="327"/>
      <c r="KRO456" s="327"/>
      <c r="KRP456" s="327"/>
      <c r="KRQ456" s="327"/>
      <c r="KRR456" s="327"/>
      <c r="KRS456" s="327"/>
      <c r="KRT456" s="327"/>
      <c r="KRU456" s="327"/>
      <c r="KRV456" s="327"/>
      <c r="KRW456" s="327"/>
      <c r="KRX456" s="327"/>
      <c r="KRY456" s="327"/>
      <c r="KRZ456" s="327"/>
      <c r="KSA456" s="327"/>
      <c r="KSB456" s="327"/>
      <c r="KSC456" s="327"/>
      <c r="KSD456" s="327"/>
      <c r="KSE456" s="327"/>
      <c r="KSF456" s="327"/>
      <c r="KSG456" s="327"/>
      <c r="KSH456" s="327"/>
      <c r="KSI456" s="327"/>
      <c r="KSJ456" s="327"/>
      <c r="KSK456" s="327"/>
      <c r="KSL456" s="327"/>
      <c r="KSM456" s="327"/>
      <c r="KSN456" s="327"/>
      <c r="KSO456" s="327"/>
      <c r="KSP456" s="327"/>
      <c r="KSQ456" s="327"/>
      <c r="KSR456" s="327"/>
      <c r="KSS456" s="327"/>
      <c r="KST456" s="327"/>
      <c r="KSU456" s="327"/>
      <c r="KSV456" s="327"/>
      <c r="KSW456" s="327"/>
      <c r="KSX456" s="327"/>
      <c r="KSY456" s="327"/>
      <c r="KSZ456" s="327"/>
      <c r="KTA456" s="327"/>
      <c r="KTB456" s="327"/>
      <c r="KTC456" s="327"/>
      <c r="KTD456" s="327"/>
      <c r="KTE456" s="327"/>
      <c r="KTF456" s="327"/>
      <c r="KTG456" s="327"/>
      <c r="KTH456" s="327"/>
      <c r="KTI456" s="327"/>
      <c r="KTJ456" s="327"/>
      <c r="KTK456" s="327"/>
      <c r="KTL456" s="327"/>
      <c r="KTM456" s="327"/>
      <c r="KTN456" s="327"/>
      <c r="KTO456" s="327"/>
      <c r="KTP456" s="327"/>
      <c r="KTQ456" s="327"/>
      <c r="KTR456" s="327"/>
      <c r="KTS456" s="327"/>
      <c r="KTT456" s="327"/>
      <c r="KTU456" s="327"/>
      <c r="KTV456" s="327"/>
      <c r="KTW456" s="327"/>
      <c r="KTX456" s="327"/>
      <c r="KTY456" s="327"/>
      <c r="KTZ456" s="327"/>
      <c r="KUA456" s="327"/>
      <c r="KUB456" s="327"/>
      <c r="KUC456" s="327"/>
      <c r="KUD456" s="327"/>
      <c r="KUE456" s="327"/>
      <c r="KUF456" s="327"/>
      <c r="KUG456" s="327"/>
      <c r="KUH456" s="327"/>
      <c r="KUI456" s="327"/>
      <c r="KUJ456" s="327"/>
      <c r="KUK456" s="327"/>
      <c r="KUL456" s="327"/>
      <c r="KUM456" s="327"/>
      <c r="KUN456" s="327"/>
      <c r="KUO456" s="327"/>
      <c r="KUP456" s="327"/>
      <c r="KUQ456" s="327"/>
      <c r="KUR456" s="327"/>
      <c r="KUS456" s="327"/>
      <c r="KUT456" s="327"/>
      <c r="KUU456" s="327"/>
      <c r="KUV456" s="327"/>
      <c r="KUW456" s="327"/>
      <c r="KUX456" s="327"/>
      <c r="KUY456" s="327"/>
      <c r="KUZ456" s="327"/>
      <c r="KVA456" s="327"/>
      <c r="KVB456" s="327"/>
      <c r="KVC456" s="327"/>
      <c r="KVD456" s="327"/>
      <c r="KVE456" s="327"/>
      <c r="KVF456" s="327"/>
      <c r="KVG456" s="327"/>
      <c r="KVH456" s="327"/>
      <c r="KVI456" s="327"/>
      <c r="KVJ456" s="327"/>
      <c r="KVK456" s="327"/>
      <c r="KVL456" s="327"/>
      <c r="KVM456" s="327"/>
      <c r="KVN456" s="327"/>
      <c r="KVO456" s="327"/>
      <c r="KVP456" s="327"/>
      <c r="KVQ456" s="327"/>
      <c r="KVR456" s="327"/>
      <c r="KVS456" s="327"/>
      <c r="KVT456" s="327"/>
      <c r="KVU456" s="327"/>
      <c r="KVV456" s="327"/>
      <c r="KVW456" s="327"/>
      <c r="KVX456" s="327"/>
      <c r="KVY456" s="327"/>
      <c r="KVZ456" s="327"/>
      <c r="KWA456" s="327"/>
      <c r="KWB456" s="327"/>
      <c r="KWC456" s="327"/>
      <c r="KWD456" s="327"/>
      <c r="KWE456" s="327"/>
      <c r="KWF456" s="327"/>
      <c r="KWG456" s="327"/>
      <c r="KWH456" s="327"/>
      <c r="KWI456" s="327"/>
      <c r="KWJ456" s="327"/>
      <c r="KWK456" s="327"/>
      <c r="KWL456" s="327"/>
      <c r="KWM456" s="327"/>
      <c r="KWN456" s="327"/>
      <c r="KWO456" s="327"/>
      <c r="KWP456" s="327"/>
      <c r="KWQ456" s="327"/>
      <c r="KWR456" s="327"/>
      <c r="KWS456" s="327"/>
      <c r="KWT456" s="327"/>
      <c r="KWU456" s="327"/>
      <c r="KWV456" s="327"/>
      <c r="KWW456" s="327"/>
      <c r="KWX456" s="327"/>
      <c r="KWY456" s="327"/>
      <c r="KWZ456" s="327"/>
      <c r="KXA456" s="327"/>
      <c r="KXB456" s="327"/>
      <c r="KXC456" s="327"/>
      <c r="KXD456" s="327"/>
      <c r="KXE456" s="327"/>
      <c r="KXF456" s="327"/>
      <c r="KXG456" s="327"/>
      <c r="KXH456" s="327"/>
      <c r="KXI456" s="327"/>
      <c r="KXJ456" s="327"/>
      <c r="KXK456" s="327"/>
      <c r="KXL456" s="327"/>
      <c r="KXM456" s="327"/>
      <c r="KXN456" s="327"/>
      <c r="KXO456" s="327"/>
      <c r="KXP456" s="327"/>
      <c r="KXQ456" s="327"/>
      <c r="KXR456" s="327"/>
      <c r="KXS456" s="327"/>
      <c r="KXT456" s="327"/>
      <c r="KXU456" s="327"/>
      <c r="KXV456" s="327"/>
      <c r="KXW456" s="327"/>
      <c r="KXX456" s="327"/>
      <c r="KXY456" s="327"/>
      <c r="KXZ456" s="327"/>
      <c r="KYA456" s="327"/>
      <c r="KYB456" s="327"/>
      <c r="KYC456" s="327"/>
      <c r="KYD456" s="327"/>
      <c r="KYE456" s="327"/>
      <c r="KYF456" s="327"/>
      <c r="KYG456" s="327"/>
      <c r="KYH456" s="327"/>
      <c r="KYI456" s="327"/>
      <c r="KYJ456" s="327"/>
      <c r="KYK456" s="327"/>
      <c r="KYL456" s="327"/>
      <c r="KYM456" s="327"/>
      <c r="KYN456" s="327"/>
      <c r="KYO456" s="327"/>
      <c r="KYP456" s="327"/>
      <c r="KYQ456" s="327"/>
      <c r="KYR456" s="327"/>
      <c r="KYS456" s="327"/>
      <c r="KYT456" s="327"/>
      <c r="KYU456" s="327"/>
      <c r="KYV456" s="327"/>
      <c r="KYW456" s="327"/>
      <c r="KYX456" s="327"/>
      <c r="KYY456" s="327"/>
      <c r="KYZ456" s="327"/>
      <c r="KZA456" s="327"/>
      <c r="KZB456" s="327"/>
      <c r="KZC456" s="327"/>
      <c r="KZD456" s="327"/>
      <c r="KZE456" s="327"/>
      <c r="KZF456" s="327"/>
      <c r="KZG456" s="327"/>
      <c r="KZH456" s="327"/>
      <c r="KZI456" s="327"/>
      <c r="KZJ456" s="327"/>
      <c r="KZK456" s="327"/>
      <c r="KZL456" s="327"/>
      <c r="KZM456" s="327"/>
      <c r="KZN456" s="327"/>
      <c r="KZO456" s="327"/>
      <c r="KZP456" s="327"/>
      <c r="KZQ456" s="327"/>
      <c r="KZR456" s="327"/>
      <c r="KZS456" s="327"/>
      <c r="KZT456" s="327"/>
      <c r="KZU456" s="327"/>
      <c r="KZV456" s="327"/>
      <c r="KZW456" s="327"/>
      <c r="KZX456" s="327"/>
      <c r="KZY456" s="327"/>
      <c r="KZZ456" s="327"/>
      <c r="LAA456" s="327"/>
      <c r="LAB456" s="327"/>
      <c r="LAC456" s="327"/>
      <c r="LAD456" s="327"/>
      <c r="LAE456" s="327"/>
      <c r="LAF456" s="327"/>
      <c r="LAG456" s="327"/>
      <c r="LAH456" s="327"/>
      <c r="LAI456" s="327"/>
      <c r="LAJ456" s="327"/>
      <c r="LAK456" s="327"/>
      <c r="LAL456" s="327"/>
      <c r="LAM456" s="327"/>
      <c r="LAN456" s="327"/>
      <c r="LAO456" s="327"/>
      <c r="LAP456" s="327"/>
      <c r="LAQ456" s="327"/>
      <c r="LAR456" s="327"/>
      <c r="LAS456" s="327"/>
      <c r="LAT456" s="327"/>
      <c r="LAU456" s="327"/>
      <c r="LAV456" s="327"/>
      <c r="LAW456" s="327"/>
      <c r="LAX456" s="327"/>
      <c r="LAY456" s="327"/>
      <c r="LAZ456" s="327"/>
      <c r="LBA456" s="327"/>
      <c r="LBB456" s="327"/>
      <c r="LBC456" s="327"/>
      <c r="LBD456" s="327"/>
      <c r="LBE456" s="327"/>
      <c r="LBF456" s="327"/>
      <c r="LBG456" s="327"/>
      <c r="LBH456" s="327"/>
      <c r="LBI456" s="327"/>
      <c r="LBJ456" s="327"/>
      <c r="LBK456" s="327"/>
      <c r="LBL456" s="327"/>
      <c r="LBM456" s="327"/>
      <c r="LBN456" s="327"/>
      <c r="LBO456" s="327"/>
      <c r="LBP456" s="327"/>
      <c r="LBQ456" s="327"/>
      <c r="LBR456" s="327"/>
      <c r="LBS456" s="327"/>
      <c r="LBT456" s="327"/>
      <c r="LBU456" s="327"/>
      <c r="LBV456" s="327"/>
      <c r="LBW456" s="327"/>
      <c r="LBX456" s="327"/>
      <c r="LBY456" s="327"/>
      <c r="LBZ456" s="327"/>
      <c r="LCA456" s="327"/>
      <c r="LCB456" s="327"/>
      <c r="LCC456" s="327"/>
      <c r="LCD456" s="327"/>
      <c r="LCE456" s="327"/>
      <c r="LCF456" s="327"/>
      <c r="LCG456" s="327"/>
      <c r="LCH456" s="327"/>
      <c r="LCI456" s="327"/>
      <c r="LCJ456" s="327"/>
      <c r="LCK456" s="327"/>
      <c r="LCL456" s="327"/>
      <c r="LCM456" s="327"/>
      <c r="LCN456" s="327"/>
      <c r="LCO456" s="327"/>
      <c r="LCP456" s="327"/>
      <c r="LCQ456" s="327"/>
      <c r="LCR456" s="327"/>
      <c r="LCS456" s="327"/>
      <c r="LCT456" s="327"/>
      <c r="LCU456" s="327"/>
      <c r="LCV456" s="327"/>
      <c r="LCW456" s="327"/>
      <c r="LCX456" s="327"/>
      <c r="LCY456" s="327"/>
      <c r="LCZ456" s="327"/>
      <c r="LDA456" s="327"/>
      <c r="LDB456" s="327"/>
      <c r="LDC456" s="327"/>
      <c r="LDD456" s="327"/>
      <c r="LDE456" s="327"/>
      <c r="LDF456" s="327"/>
      <c r="LDG456" s="327"/>
      <c r="LDH456" s="327"/>
      <c r="LDI456" s="327"/>
      <c r="LDJ456" s="327"/>
      <c r="LDK456" s="327"/>
      <c r="LDL456" s="327"/>
      <c r="LDM456" s="327"/>
      <c r="LDN456" s="327"/>
      <c r="LDO456" s="327"/>
      <c r="LDP456" s="327"/>
      <c r="LDQ456" s="327"/>
      <c r="LDR456" s="327"/>
      <c r="LDS456" s="327"/>
      <c r="LDT456" s="327"/>
      <c r="LDU456" s="327"/>
      <c r="LDV456" s="327"/>
      <c r="LDW456" s="327"/>
      <c r="LDX456" s="327"/>
      <c r="LDY456" s="327"/>
      <c r="LDZ456" s="327"/>
      <c r="LEA456" s="327"/>
      <c r="LEB456" s="327"/>
      <c r="LEC456" s="327"/>
      <c r="LED456" s="327"/>
      <c r="LEE456" s="327"/>
      <c r="LEF456" s="327"/>
      <c r="LEG456" s="327"/>
      <c r="LEH456" s="327"/>
      <c r="LEI456" s="327"/>
      <c r="LEJ456" s="327"/>
      <c r="LEK456" s="327"/>
      <c r="LEL456" s="327"/>
      <c r="LEM456" s="327"/>
      <c r="LEN456" s="327"/>
      <c r="LEO456" s="327"/>
      <c r="LEP456" s="327"/>
      <c r="LEQ456" s="327"/>
      <c r="LER456" s="327"/>
      <c r="LES456" s="327"/>
      <c r="LET456" s="327"/>
      <c r="LEU456" s="327"/>
      <c r="LEV456" s="327"/>
      <c r="LEW456" s="327"/>
      <c r="LEX456" s="327"/>
      <c r="LEY456" s="327"/>
      <c r="LEZ456" s="327"/>
      <c r="LFA456" s="327"/>
      <c r="LFB456" s="327"/>
      <c r="LFC456" s="327"/>
      <c r="LFD456" s="327"/>
      <c r="LFE456" s="327"/>
      <c r="LFF456" s="327"/>
      <c r="LFG456" s="327"/>
      <c r="LFH456" s="327"/>
      <c r="LFI456" s="327"/>
      <c r="LFJ456" s="327"/>
      <c r="LFK456" s="327"/>
      <c r="LFL456" s="327"/>
      <c r="LFM456" s="327"/>
      <c r="LFN456" s="327"/>
      <c r="LFO456" s="327"/>
      <c r="LFP456" s="327"/>
      <c r="LFQ456" s="327"/>
      <c r="LFR456" s="327"/>
      <c r="LFS456" s="327"/>
      <c r="LFT456" s="327"/>
      <c r="LFU456" s="327"/>
      <c r="LFV456" s="327"/>
      <c r="LFW456" s="327"/>
      <c r="LFX456" s="327"/>
      <c r="LFY456" s="327"/>
      <c r="LFZ456" s="327"/>
      <c r="LGA456" s="327"/>
      <c r="LGB456" s="327"/>
      <c r="LGC456" s="327"/>
      <c r="LGD456" s="327"/>
      <c r="LGE456" s="327"/>
      <c r="LGF456" s="327"/>
      <c r="LGG456" s="327"/>
      <c r="LGH456" s="327"/>
      <c r="LGI456" s="327"/>
      <c r="LGJ456" s="327"/>
      <c r="LGK456" s="327"/>
      <c r="LGL456" s="327"/>
      <c r="LGM456" s="327"/>
      <c r="LGN456" s="327"/>
      <c r="LGO456" s="327"/>
      <c r="LGP456" s="327"/>
      <c r="LGQ456" s="327"/>
      <c r="LGR456" s="327"/>
      <c r="LGS456" s="327"/>
      <c r="LGT456" s="327"/>
      <c r="LGU456" s="327"/>
      <c r="LGV456" s="327"/>
      <c r="LGW456" s="327"/>
      <c r="LGX456" s="327"/>
      <c r="LGY456" s="327"/>
      <c r="LGZ456" s="327"/>
      <c r="LHA456" s="327"/>
      <c r="LHB456" s="327"/>
      <c r="LHC456" s="327"/>
      <c r="LHD456" s="327"/>
      <c r="LHE456" s="327"/>
      <c r="LHF456" s="327"/>
      <c r="LHG456" s="327"/>
      <c r="LHH456" s="327"/>
      <c r="LHI456" s="327"/>
      <c r="LHJ456" s="327"/>
      <c r="LHK456" s="327"/>
      <c r="LHL456" s="327"/>
      <c r="LHM456" s="327"/>
      <c r="LHN456" s="327"/>
      <c r="LHO456" s="327"/>
      <c r="LHP456" s="327"/>
      <c r="LHQ456" s="327"/>
      <c r="LHR456" s="327"/>
      <c r="LHS456" s="327"/>
      <c r="LHT456" s="327"/>
      <c r="LHU456" s="327"/>
      <c r="LHV456" s="327"/>
      <c r="LHW456" s="327"/>
      <c r="LHX456" s="327"/>
      <c r="LHY456" s="327"/>
      <c r="LHZ456" s="327"/>
      <c r="LIA456" s="327"/>
      <c r="LIB456" s="327"/>
      <c r="LIC456" s="327"/>
      <c r="LID456" s="327"/>
      <c r="LIE456" s="327"/>
      <c r="LIF456" s="327"/>
      <c r="LIG456" s="327"/>
      <c r="LIH456" s="327"/>
      <c r="LII456" s="327"/>
      <c r="LIJ456" s="327"/>
      <c r="LIK456" s="327"/>
      <c r="LIL456" s="327"/>
      <c r="LIM456" s="327"/>
      <c r="LIN456" s="327"/>
      <c r="LIO456" s="327"/>
      <c r="LIP456" s="327"/>
      <c r="LIQ456" s="327"/>
      <c r="LIR456" s="327"/>
      <c r="LIS456" s="327"/>
      <c r="LIT456" s="327"/>
      <c r="LIU456" s="327"/>
      <c r="LIV456" s="327"/>
      <c r="LIW456" s="327"/>
      <c r="LIX456" s="327"/>
      <c r="LIY456" s="327"/>
      <c r="LIZ456" s="327"/>
      <c r="LJA456" s="327"/>
      <c r="LJB456" s="327"/>
      <c r="LJC456" s="327"/>
      <c r="LJD456" s="327"/>
      <c r="LJE456" s="327"/>
      <c r="LJF456" s="327"/>
      <c r="LJG456" s="327"/>
      <c r="LJH456" s="327"/>
      <c r="LJI456" s="327"/>
      <c r="LJJ456" s="327"/>
      <c r="LJK456" s="327"/>
      <c r="LJL456" s="327"/>
      <c r="LJM456" s="327"/>
      <c r="LJN456" s="327"/>
      <c r="LJO456" s="327"/>
      <c r="LJP456" s="327"/>
      <c r="LJQ456" s="327"/>
      <c r="LJR456" s="327"/>
      <c r="LJS456" s="327"/>
      <c r="LJT456" s="327"/>
      <c r="LJU456" s="327"/>
      <c r="LJV456" s="327"/>
      <c r="LJW456" s="327"/>
      <c r="LJX456" s="327"/>
      <c r="LJY456" s="327"/>
      <c r="LJZ456" s="327"/>
      <c r="LKA456" s="327"/>
      <c r="LKB456" s="327"/>
      <c r="LKC456" s="327"/>
      <c r="LKD456" s="327"/>
      <c r="LKE456" s="327"/>
      <c r="LKF456" s="327"/>
      <c r="LKG456" s="327"/>
      <c r="LKH456" s="327"/>
      <c r="LKI456" s="327"/>
      <c r="LKJ456" s="327"/>
      <c r="LKK456" s="327"/>
      <c r="LKL456" s="327"/>
      <c r="LKM456" s="327"/>
      <c r="LKN456" s="327"/>
      <c r="LKO456" s="327"/>
      <c r="LKP456" s="327"/>
      <c r="LKQ456" s="327"/>
      <c r="LKR456" s="327"/>
      <c r="LKS456" s="327"/>
      <c r="LKT456" s="327"/>
      <c r="LKU456" s="327"/>
      <c r="LKV456" s="327"/>
      <c r="LKW456" s="327"/>
      <c r="LKX456" s="327"/>
      <c r="LKY456" s="327"/>
      <c r="LKZ456" s="327"/>
      <c r="LLA456" s="327"/>
      <c r="LLB456" s="327"/>
      <c r="LLC456" s="327"/>
      <c r="LLD456" s="327"/>
      <c r="LLE456" s="327"/>
      <c r="LLF456" s="327"/>
      <c r="LLG456" s="327"/>
      <c r="LLH456" s="327"/>
      <c r="LLI456" s="327"/>
      <c r="LLJ456" s="327"/>
      <c r="LLK456" s="327"/>
      <c r="LLL456" s="327"/>
      <c r="LLM456" s="327"/>
      <c r="LLN456" s="327"/>
      <c r="LLO456" s="327"/>
      <c r="LLP456" s="327"/>
      <c r="LLQ456" s="327"/>
      <c r="LLR456" s="327"/>
      <c r="LLS456" s="327"/>
      <c r="LLT456" s="327"/>
      <c r="LLU456" s="327"/>
      <c r="LLV456" s="327"/>
      <c r="LLW456" s="327"/>
      <c r="LLX456" s="327"/>
      <c r="LLY456" s="327"/>
      <c r="LLZ456" s="327"/>
      <c r="LMA456" s="327"/>
      <c r="LMB456" s="327"/>
      <c r="LMC456" s="327"/>
      <c r="LMD456" s="327"/>
      <c r="LME456" s="327"/>
      <c r="LMF456" s="327"/>
      <c r="LMG456" s="327"/>
      <c r="LMH456" s="327"/>
      <c r="LMI456" s="327"/>
      <c r="LMJ456" s="327"/>
      <c r="LMK456" s="327"/>
      <c r="LML456" s="327"/>
      <c r="LMM456" s="327"/>
      <c r="LMN456" s="327"/>
      <c r="LMO456" s="327"/>
      <c r="LMP456" s="327"/>
      <c r="LMQ456" s="327"/>
      <c r="LMR456" s="327"/>
      <c r="LMS456" s="327"/>
      <c r="LMT456" s="327"/>
      <c r="LMU456" s="327"/>
      <c r="LMV456" s="327"/>
      <c r="LMW456" s="327"/>
      <c r="LMX456" s="327"/>
      <c r="LMY456" s="327"/>
      <c r="LMZ456" s="327"/>
      <c r="LNA456" s="327"/>
      <c r="LNB456" s="327"/>
      <c r="LNC456" s="327"/>
      <c r="LND456" s="327"/>
      <c r="LNE456" s="327"/>
      <c r="LNF456" s="327"/>
      <c r="LNG456" s="327"/>
      <c r="LNH456" s="327"/>
      <c r="LNI456" s="327"/>
      <c r="LNJ456" s="327"/>
      <c r="LNK456" s="327"/>
      <c r="LNL456" s="327"/>
      <c r="LNM456" s="327"/>
      <c r="LNN456" s="327"/>
      <c r="LNO456" s="327"/>
      <c r="LNP456" s="327"/>
      <c r="LNQ456" s="327"/>
      <c r="LNR456" s="327"/>
      <c r="LNS456" s="327"/>
      <c r="LNT456" s="327"/>
      <c r="LNU456" s="327"/>
      <c r="LNV456" s="327"/>
      <c r="LNW456" s="327"/>
      <c r="LNX456" s="327"/>
      <c r="LNY456" s="327"/>
      <c r="LNZ456" s="327"/>
      <c r="LOA456" s="327"/>
      <c r="LOB456" s="327"/>
      <c r="LOC456" s="327"/>
      <c r="LOD456" s="327"/>
      <c r="LOE456" s="327"/>
      <c r="LOF456" s="327"/>
      <c r="LOG456" s="327"/>
      <c r="LOH456" s="327"/>
      <c r="LOI456" s="327"/>
      <c r="LOJ456" s="327"/>
      <c r="LOK456" s="327"/>
      <c r="LOL456" s="327"/>
      <c r="LOM456" s="327"/>
      <c r="LON456" s="327"/>
      <c r="LOO456" s="327"/>
      <c r="LOP456" s="327"/>
      <c r="LOQ456" s="327"/>
      <c r="LOR456" s="327"/>
      <c r="LOS456" s="327"/>
      <c r="LOT456" s="327"/>
      <c r="LOU456" s="327"/>
      <c r="LOV456" s="327"/>
      <c r="LOW456" s="327"/>
      <c r="LOX456" s="327"/>
      <c r="LOY456" s="327"/>
      <c r="LOZ456" s="327"/>
      <c r="LPA456" s="327"/>
      <c r="LPB456" s="327"/>
      <c r="LPC456" s="327"/>
      <c r="LPD456" s="327"/>
      <c r="LPE456" s="327"/>
      <c r="LPF456" s="327"/>
      <c r="LPG456" s="327"/>
      <c r="LPH456" s="327"/>
      <c r="LPI456" s="327"/>
      <c r="LPJ456" s="327"/>
      <c r="LPK456" s="327"/>
      <c r="LPL456" s="327"/>
      <c r="LPM456" s="327"/>
      <c r="LPN456" s="327"/>
      <c r="LPO456" s="327"/>
      <c r="LPP456" s="327"/>
      <c r="LPQ456" s="327"/>
      <c r="LPR456" s="327"/>
      <c r="LPS456" s="327"/>
      <c r="LPT456" s="327"/>
      <c r="LPU456" s="327"/>
      <c r="LPV456" s="327"/>
      <c r="LPW456" s="327"/>
      <c r="LPX456" s="327"/>
      <c r="LPY456" s="327"/>
      <c r="LPZ456" s="327"/>
      <c r="LQA456" s="327"/>
      <c r="LQB456" s="327"/>
      <c r="LQC456" s="327"/>
      <c r="LQD456" s="327"/>
      <c r="LQE456" s="327"/>
      <c r="LQF456" s="327"/>
      <c r="LQG456" s="327"/>
      <c r="LQH456" s="327"/>
      <c r="LQI456" s="327"/>
      <c r="LQJ456" s="327"/>
      <c r="LQK456" s="327"/>
      <c r="LQL456" s="327"/>
      <c r="LQM456" s="327"/>
      <c r="LQN456" s="327"/>
      <c r="LQO456" s="327"/>
      <c r="LQP456" s="327"/>
      <c r="LQQ456" s="327"/>
      <c r="LQR456" s="327"/>
      <c r="LQS456" s="327"/>
      <c r="LQT456" s="327"/>
      <c r="LQU456" s="327"/>
      <c r="LQV456" s="327"/>
      <c r="LQW456" s="327"/>
      <c r="LQX456" s="327"/>
      <c r="LQY456" s="327"/>
      <c r="LQZ456" s="327"/>
      <c r="LRA456" s="327"/>
      <c r="LRB456" s="327"/>
      <c r="LRC456" s="327"/>
      <c r="LRD456" s="327"/>
      <c r="LRE456" s="327"/>
      <c r="LRF456" s="327"/>
      <c r="LRG456" s="327"/>
      <c r="LRH456" s="327"/>
      <c r="LRI456" s="327"/>
      <c r="LRJ456" s="327"/>
      <c r="LRK456" s="327"/>
      <c r="LRL456" s="327"/>
      <c r="LRM456" s="327"/>
      <c r="LRN456" s="327"/>
      <c r="LRO456" s="327"/>
      <c r="LRP456" s="327"/>
      <c r="LRQ456" s="327"/>
      <c r="LRR456" s="327"/>
      <c r="LRS456" s="327"/>
      <c r="LRT456" s="327"/>
      <c r="LRU456" s="327"/>
      <c r="LRV456" s="327"/>
      <c r="LRW456" s="327"/>
      <c r="LRX456" s="327"/>
      <c r="LRY456" s="327"/>
      <c r="LRZ456" s="327"/>
      <c r="LSA456" s="327"/>
      <c r="LSB456" s="327"/>
      <c r="LSC456" s="327"/>
      <c r="LSD456" s="327"/>
      <c r="LSE456" s="327"/>
      <c r="LSF456" s="327"/>
      <c r="LSG456" s="327"/>
      <c r="LSH456" s="327"/>
      <c r="LSI456" s="327"/>
      <c r="LSJ456" s="327"/>
      <c r="LSK456" s="327"/>
      <c r="LSL456" s="327"/>
      <c r="LSM456" s="327"/>
      <c r="LSN456" s="327"/>
      <c r="LSO456" s="327"/>
      <c r="LSP456" s="327"/>
      <c r="LSQ456" s="327"/>
      <c r="LSR456" s="327"/>
      <c r="LSS456" s="327"/>
      <c r="LST456" s="327"/>
      <c r="LSU456" s="327"/>
      <c r="LSV456" s="327"/>
      <c r="LSW456" s="327"/>
      <c r="LSX456" s="327"/>
      <c r="LSY456" s="327"/>
      <c r="LSZ456" s="327"/>
      <c r="LTA456" s="327"/>
      <c r="LTB456" s="327"/>
      <c r="LTC456" s="327"/>
      <c r="LTD456" s="327"/>
      <c r="LTE456" s="327"/>
      <c r="LTF456" s="327"/>
      <c r="LTG456" s="327"/>
      <c r="LTH456" s="327"/>
      <c r="LTI456" s="327"/>
      <c r="LTJ456" s="327"/>
      <c r="LTK456" s="327"/>
      <c r="LTL456" s="327"/>
      <c r="LTM456" s="327"/>
      <c r="LTN456" s="327"/>
      <c r="LTO456" s="327"/>
      <c r="LTP456" s="327"/>
      <c r="LTQ456" s="327"/>
      <c r="LTR456" s="327"/>
      <c r="LTS456" s="327"/>
      <c r="LTT456" s="327"/>
      <c r="LTU456" s="327"/>
      <c r="LTV456" s="327"/>
      <c r="LTW456" s="327"/>
      <c r="LTX456" s="327"/>
      <c r="LTY456" s="327"/>
      <c r="LTZ456" s="327"/>
      <c r="LUA456" s="327"/>
      <c r="LUB456" s="327"/>
      <c r="LUC456" s="327"/>
      <c r="LUD456" s="327"/>
      <c r="LUE456" s="327"/>
      <c r="LUF456" s="327"/>
      <c r="LUG456" s="327"/>
      <c r="LUH456" s="327"/>
      <c r="LUI456" s="327"/>
      <c r="LUJ456" s="327"/>
      <c r="LUK456" s="327"/>
      <c r="LUL456" s="327"/>
      <c r="LUM456" s="327"/>
      <c r="LUN456" s="327"/>
      <c r="LUO456" s="327"/>
      <c r="LUP456" s="327"/>
      <c r="LUQ456" s="327"/>
      <c r="LUR456" s="327"/>
      <c r="LUS456" s="327"/>
      <c r="LUT456" s="327"/>
      <c r="LUU456" s="327"/>
      <c r="LUV456" s="327"/>
      <c r="LUW456" s="327"/>
      <c r="LUX456" s="327"/>
      <c r="LUY456" s="327"/>
      <c r="LUZ456" s="327"/>
      <c r="LVA456" s="327"/>
      <c r="LVB456" s="327"/>
      <c r="LVC456" s="327"/>
      <c r="LVD456" s="327"/>
      <c r="LVE456" s="327"/>
      <c r="LVF456" s="327"/>
      <c r="LVG456" s="327"/>
      <c r="LVH456" s="327"/>
      <c r="LVI456" s="327"/>
      <c r="LVJ456" s="327"/>
      <c r="LVK456" s="327"/>
      <c r="LVL456" s="327"/>
      <c r="LVM456" s="327"/>
      <c r="LVN456" s="327"/>
      <c r="LVO456" s="327"/>
      <c r="LVP456" s="327"/>
      <c r="LVQ456" s="327"/>
      <c r="LVR456" s="327"/>
      <c r="LVS456" s="327"/>
      <c r="LVT456" s="327"/>
      <c r="LVU456" s="327"/>
      <c r="LVV456" s="327"/>
      <c r="LVW456" s="327"/>
      <c r="LVX456" s="327"/>
      <c r="LVY456" s="327"/>
      <c r="LVZ456" s="327"/>
      <c r="LWA456" s="327"/>
      <c r="LWB456" s="327"/>
      <c r="LWC456" s="327"/>
      <c r="LWD456" s="327"/>
      <c r="LWE456" s="327"/>
      <c r="LWF456" s="327"/>
      <c r="LWG456" s="327"/>
      <c r="LWH456" s="327"/>
      <c r="LWI456" s="327"/>
      <c r="LWJ456" s="327"/>
      <c r="LWK456" s="327"/>
      <c r="LWL456" s="327"/>
      <c r="LWM456" s="327"/>
      <c r="LWN456" s="327"/>
      <c r="LWO456" s="327"/>
      <c r="LWP456" s="327"/>
      <c r="LWQ456" s="327"/>
      <c r="LWR456" s="327"/>
      <c r="LWS456" s="327"/>
      <c r="LWT456" s="327"/>
      <c r="LWU456" s="327"/>
      <c r="LWV456" s="327"/>
      <c r="LWW456" s="327"/>
      <c r="LWX456" s="327"/>
      <c r="LWY456" s="327"/>
      <c r="LWZ456" s="327"/>
      <c r="LXA456" s="327"/>
      <c r="LXB456" s="327"/>
      <c r="LXC456" s="327"/>
      <c r="LXD456" s="327"/>
      <c r="LXE456" s="327"/>
      <c r="LXF456" s="327"/>
      <c r="LXG456" s="327"/>
      <c r="LXH456" s="327"/>
      <c r="LXI456" s="327"/>
      <c r="LXJ456" s="327"/>
      <c r="LXK456" s="327"/>
      <c r="LXL456" s="327"/>
      <c r="LXM456" s="327"/>
      <c r="LXN456" s="327"/>
      <c r="LXO456" s="327"/>
      <c r="LXP456" s="327"/>
      <c r="LXQ456" s="327"/>
      <c r="LXR456" s="327"/>
      <c r="LXS456" s="327"/>
      <c r="LXT456" s="327"/>
      <c r="LXU456" s="327"/>
      <c r="LXV456" s="327"/>
      <c r="LXW456" s="327"/>
      <c r="LXX456" s="327"/>
      <c r="LXY456" s="327"/>
      <c r="LXZ456" s="327"/>
      <c r="LYA456" s="327"/>
      <c r="LYB456" s="327"/>
      <c r="LYC456" s="327"/>
      <c r="LYD456" s="327"/>
      <c r="LYE456" s="327"/>
      <c r="LYF456" s="327"/>
      <c r="LYG456" s="327"/>
      <c r="LYH456" s="327"/>
      <c r="LYI456" s="327"/>
      <c r="LYJ456" s="327"/>
      <c r="LYK456" s="327"/>
      <c r="LYL456" s="327"/>
      <c r="LYM456" s="327"/>
      <c r="LYN456" s="327"/>
      <c r="LYO456" s="327"/>
      <c r="LYP456" s="327"/>
      <c r="LYQ456" s="327"/>
      <c r="LYR456" s="327"/>
      <c r="LYS456" s="327"/>
      <c r="LYT456" s="327"/>
      <c r="LYU456" s="327"/>
      <c r="LYV456" s="327"/>
      <c r="LYW456" s="327"/>
      <c r="LYX456" s="327"/>
      <c r="LYY456" s="327"/>
      <c r="LYZ456" s="327"/>
      <c r="LZA456" s="327"/>
      <c r="LZB456" s="327"/>
      <c r="LZC456" s="327"/>
      <c r="LZD456" s="327"/>
      <c r="LZE456" s="327"/>
      <c r="LZF456" s="327"/>
      <c r="LZG456" s="327"/>
      <c r="LZH456" s="327"/>
      <c r="LZI456" s="327"/>
      <c r="LZJ456" s="327"/>
      <c r="LZK456" s="327"/>
      <c r="LZL456" s="327"/>
      <c r="LZM456" s="327"/>
      <c r="LZN456" s="327"/>
      <c r="LZO456" s="327"/>
      <c r="LZP456" s="327"/>
      <c r="LZQ456" s="327"/>
      <c r="LZR456" s="327"/>
      <c r="LZS456" s="327"/>
      <c r="LZT456" s="327"/>
      <c r="LZU456" s="327"/>
      <c r="LZV456" s="327"/>
      <c r="LZW456" s="327"/>
      <c r="LZX456" s="327"/>
      <c r="LZY456" s="327"/>
      <c r="LZZ456" s="327"/>
      <c r="MAA456" s="327"/>
      <c r="MAB456" s="327"/>
      <c r="MAC456" s="327"/>
      <c r="MAD456" s="327"/>
      <c r="MAE456" s="327"/>
      <c r="MAF456" s="327"/>
      <c r="MAG456" s="327"/>
      <c r="MAH456" s="327"/>
      <c r="MAI456" s="327"/>
      <c r="MAJ456" s="327"/>
      <c r="MAK456" s="327"/>
      <c r="MAL456" s="327"/>
      <c r="MAM456" s="327"/>
      <c r="MAN456" s="327"/>
      <c r="MAO456" s="327"/>
      <c r="MAP456" s="327"/>
      <c r="MAQ456" s="327"/>
      <c r="MAR456" s="327"/>
      <c r="MAS456" s="327"/>
      <c r="MAT456" s="327"/>
      <c r="MAU456" s="327"/>
      <c r="MAV456" s="327"/>
      <c r="MAW456" s="327"/>
      <c r="MAX456" s="327"/>
      <c r="MAY456" s="327"/>
      <c r="MAZ456" s="327"/>
      <c r="MBA456" s="327"/>
      <c r="MBB456" s="327"/>
      <c r="MBC456" s="327"/>
      <c r="MBD456" s="327"/>
      <c r="MBE456" s="327"/>
      <c r="MBF456" s="327"/>
      <c r="MBG456" s="327"/>
      <c r="MBH456" s="327"/>
      <c r="MBI456" s="327"/>
      <c r="MBJ456" s="327"/>
      <c r="MBK456" s="327"/>
      <c r="MBL456" s="327"/>
      <c r="MBM456" s="327"/>
      <c r="MBN456" s="327"/>
      <c r="MBO456" s="327"/>
      <c r="MBP456" s="327"/>
      <c r="MBQ456" s="327"/>
      <c r="MBR456" s="327"/>
      <c r="MBS456" s="327"/>
      <c r="MBT456" s="327"/>
      <c r="MBU456" s="327"/>
      <c r="MBV456" s="327"/>
      <c r="MBW456" s="327"/>
      <c r="MBX456" s="327"/>
      <c r="MBY456" s="327"/>
      <c r="MBZ456" s="327"/>
      <c r="MCA456" s="327"/>
      <c r="MCB456" s="327"/>
      <c r="MCC456" s="327"/>
      <c r="MCD456" s="327"/>
      <c r="MCE456" s="327"/>
      <c r="MCF456" s="327"/>
      <c r="MCG456" s="327"/>
      <c r="MCH456" s="327"/>
      <c r="MCI456" s="327"/>
      <c r="MCJ456" s="327"/>
      <c r="MCK456" s="327"/>
      <c r="MCL456" s="327"/>
      <c r="MCM456" s="327"/>
      <c r="MCN456" s="327"/>
      <c r="MCO456" s="327"/>
      <c r="MCP456" s="327"/>
      <c r="MCQ456" s="327"/>
      <c r="MCR456" s="327"/>
      <c r="MCS456" s="327"/>
      <c r="MCT456" s="327"/>
      <c r="MCU456" s="327"/>
      <c r="MCV456" s="327"/>
      <c r="MCW456" s="327"/>
      <c r="MCX456" s="327"/>
      <c r="MCY456" s="327"/>
      <c r="MCZ456" s="327"/>
      <c r="MDA456" s="327"/>
      <c r="MDB456" s="327"/>
      <c r="MDC456" s="327"/>
      <c r="MDD456" s="327"/>
      <c r="MDE456" s="327"/>
      <c r="MDF456" s="327"/>
      <c r="MDG456" s="327"/>
      <c r="MDH456" s="327"/>
      <c r="MDI456" s="327"/>
      <c r="MDJ456" s="327"/>
      <c r="MDK456" s="327"/>
      <c r="MDL456" s="327"/>
      <c r="MDM456" s="327"/>
      <c r="MDN456" s="327"/>
      <c r="MDO456" s="327"/>
      <c r="MDP456" s="327"/>
      <c r="MDQ456" s="327"/>
      <c r="MDR456" s="327"/>
      <c r="MDS456" s="327"/>
      <c r="MDT456" s="327"/>
      <c r="MDU456" s="327"/>
      <c r="MDV456" s="327"/>
      <c r="MDW456" s="327"/>
      <c r="MDX456" s="327"/>
      <c r="MDY456" s="327"/>
      <c r="MDZ456" s="327"/>
      <c r="MEA456" s="327"/>
      <c r="MEB456" s="327"/>
      <c r="MEC456" s="327"/>
      <c r="MED456" s="327"/>
      <c r="MEE456" s="327"/>
      <c r="MEF456" s="327"/>
      <c r="MEG456" s="327"/>
      <c r="MEH456" s="327"/>
      <c r="MEI456" s="327"/>
      <c r="MEJ456" s="327"/>
      <c r="MEK456" s="327"/>
      <c r="MEL456" s="327"/>
      <c r="MEM456" s="327"/>
      <c r="MEN456" s="327"/>
      <c r="MEO456" s="327"/>
      <c r="MEP456" s="327"/>
      <c r="MEQ456" s="327"/>
      <c r="MER456" s="327"/>
      <c r="MES456" s="327"/>
      <c r="MET456" s="327"/>
      <c r="MEU456" s="327"/>
      <c r="MEV456" s="327"/>
      <c r="MEW456" s="327"/>
      <c r="MEX456" s="327"/>
      <c r="MEY456" s="327"/>
      <c r="MEZ456" s="327"/>
      <c r="MFA456" s="327"/>
      <c r="MFB456" s="327"/>
      <c r="MFC456" s="327"/>
      <c r="MFD456" s="327"/>
      <c r="MFE456" s="327"/>
      <c r="MFF456" s="327"/>
      <c r="MFG456" s="327"/>
      <c r="MFH456" s="327"/>
      <c r="MFI456" s="327"/>
      <c r="MFJ456" s="327"/>
      <c r="MFK456" s="327"/>
      <c r="MFL456" s="327"/>
      <c r="MFM456" s="327"/>
      <c r="MFN456" s="327"/>
      <c r="MFO456" s="327"/>
      <c r="MFP456" s="327"/>
      <c r="MFQ456" s="327"/>
      <c r="MFR456" s="327"/>
      <c r="MFS456" s="327"/>
      <c r="MFT456" s="327"/>
      <c r="MFU456" s="327"/>
      <c r="MFV456" s="327"/>
      <c r="MFW456" s="327"/>
      <c r="MFX456" s="327"/>
      <c r="MFY456" s="327"/>
      <c r="MFZ456" s="327"/>
      <c r="MGA456" s="327"/>
      <c r="MGB456" s="327"/>
      <c r="MGC456" s="327"/>
      <c r="MGD456" s="327"/>
      <c r="MGE456" s="327"/>
      <c r="MGF456" s="327"/>
      <c r="MGG456" s="327"/>
      <c r="MGH456" s="327"/>
      <c r="MGI456" s="327"/>
      <c r="MGJ456" s="327"/>
      <c r="MGK456" s="327"/>
      <c r="MGL456" s="327"/>
      <c r="MGM456" s="327"/>
      <c r="MGN456" s="327"/>
      <c r="MGO456" s="327"/>
      <c r="MGP456" s="327"/>
      <c r="MGQ456" s="327"/>
      <c r="MGR456" s="327"/>
      <c r="MGS456" s="327"/>
      <c r="MGT456" s="327"/>
      <c r="MGU456" s="327"/>
      <c r="MGV456" s="327"/>
      <c r="MGW456" s="327"/>
      <c r="MGX456" s="327"/>
      <c r="MGY456" s="327"/>
      <c r="MGZ456" s="327"/>
      <c r="MHA456" s="327"/>
      <c r="MHB456" s="327"/>
      <c r="MHC456" s="327"/>
      <c r="MHD456" s="327"/>
      <c r="MHE456" s="327"/>
      <c r="MHF456" s="327"/>
      <c r="MHG456" s="327"/>
      <c r="MHH456" s="327"/>
      <c r="MHI456" s="327"/>
      <c r="MHJ456" s="327"/>
      <c r="MHK456" s="327"/>
      <c r="MHL456" s="327"/>
      <c r="MHM456" s="327"/>
      <c r="MHN456" s="327"/>
      <c r="MHO456" s="327"/>
      <c r="MHP456" s="327"/>
      <c r="MHQ456" s="327"/>
      <c r="MHR456" s="327"/>
      <c r="MHS456" s="327"/>
      <c r="MHT456" s="327"/>
      <c r="MHU456" s="327"/>
      <c r="MHV456" s="327"/>
      <c r="MHW456" s="327"/>
      <c r="MHX456" s="327"/>
      <c r="MHY456" s="327"/>
      <c r="MHZ456" s="327"/>
      <c r="MIA456" s="327"/>
      <c r="MIB456" s="327"/>
      <c r="MIC456" s="327"/>
      <c r="MID456" s="327"/>
      <c r="MIE456" s="327"/>
      <c r="MIF456" s="327"/>
      <c r="MIG456" s="327"/>
      <c r="MIH456" s="327"/>
      <c r="MII456" s="327"/>
      <c r="MIJ456" s="327"/>
      <c r="MIK456" s="327"/>
      <c r="MIL456" s="327"/>
      <c r="MIM456" s="327"/>
      <c r="MIN456" s="327"/>
      <c r="MIO456" s="327"/>
      <c r="MIP456" s="327"/>
      <c r="MIQ456" s="327"/>
      <c r="MIR456" s="327"/>
      <c r="MIS456" s="327"/>
      <c r="MIT456" s="327"/>
      <c r="MIU456" s="327"/>
      <c r="MIV456" s="327"/>
      <c r="MIW456" s="327"/>
      <c r="MIX456" s="327"/>
      <c r="MIY456" s="327"/>
      <c r="MIZ456" s="327"/>
      <c r="MJA456" s="327"/>
      <c r="MJB456" s="327"/>
      <c r="MJC456" s="327"/>
      <c r="MJD456" s="327"/>
      <c r="MJE456" s="327"/>
      <c r="MJF456" s="327"/>
      <c r="MJG456" s="327"/>
      <c r="MJH456" s="327"/>
      <c r="MJI456" s="327"/>
      <c r="MJJ456" s="327"/>
      <c r="MJK456" s="327"/>
      <c r="MJL456" s="327"/>
      <c r="MJM456" s="327"/>
      <c r="MJN456" s="327"/>
      <c r="MJO456" s="327"/>
      <c r="MJP456" s="327"/>
      <c r="MJQ456" s="327"/>
      <c r="MJR456" s="327"/>
      <c r="MJS456" s="327"/>
      <c r="MJT456" s="327"/>
      <c r="MJU456" s="327"/>
      <c r="MJV456" s="327"/>
      <c r="MJW456" s="327"/>
      <c r="MJX456" s="327"/>
      <c r="MJY456" s="327"/>
      <c r="MJZ456" s="327"/>
      <c r="MKA456" s="327"/>
      <c r="MKB456" s="327"/>
      <c r="MKC456" s="327"/>
      <c r="MKD456" s="327"/>
      <c r="MKE456" s="327"/>
      <c r="MKF456" s="327"/>
      <c r="MKG456" s="327"/>
      <c r="MKH456" s="327"/>
      <c r="MKI456" s="327"/>
      <c r="MKJ456" s="327"/>
      <c r="MKK456" s="327"/>
      <c r="MKL456" s="327"/>
      <c r="MKM456" s="327"/>
      <c r="MKN456" s="327"/>
      <c r="MKO456" s="327"/>
      <c r="MKP456" s="327"/>
      <c r="MKQ456" s="327"/>
      <c r="MKR456" s="327"/>
      <c r="MKS456" s="327"/>
      <c r="MKT456" s="327"/>
      <c r="MKU456" s="327"/>
      <c r="MKV456" s="327"/>
      <c r="MKW456" s="327"/>
      <c r="MKX456" s="327"/>
      <c r="MKY456" s="327"/>
      <c r="MKZ456" s="327"/>
      <c r="MLA456" s="327"/>
      <c r="MLB456" s="327"/>
      <c r="MLC456" s="327"/>
      <c r="MLD456" s="327"/>
      <c r="MLE456" s="327"/>
      <c r="MLF456" s="327"/>
      <c r="MLG456" s="327"/>
      <c r="MLH456" s="327"/>
      <c r="MLI456" s="327"/>
      <c r="MLJ456" s="327"/>
      <c r="MLK456" s="327"/>
      <c r="MLL456" s="327"/>
      <c r="MLM456" s="327"/>
      <c r="MLN456" s="327"/>
      <c r="MLO456" s="327"/>
      <c r="MLP456" s="327"/>
      <c r="MLQ456" s="327"/>
      <c r="MLR456" s="327"/>
      <c r="MLS456" s="327"/>
      <c r="MLT456" s="327"/>
      <c r="MLU456" s="327"/>
      <c r="MLV456" s="327"/>
      <c r="MLW456" s="327"/>
      <c r="MLX456" s="327"/>
      <c r="MLY456" s="327"/>
      <c r="MLZ456" s="327"/>
      <c r="MMA456" s="327"/>
      <c r="MMB456" s="327"/>
      <c r="MMC456" s="327"/>
      <c r="MMD456" s="327"/>
      <c r="MME456" s="327"/>
      <c r="MMF456" s="327"/>
      <c r="MMG456" s="327"/>
      <c r="MMH456" s="327"/>
      <c r="MMI456" s="327"/>
      <c r="MMJ456" s="327"/>
      <c r="MMK456" s="327"/>
      <c r="MML456" s="327"/>
      <c r="MMM456" s="327"/>
      <c r="MMN456" s="327"/>
      <c r="MMO456" s="327"/>
      <c r="MMP456" s="327"/>
      <c r="MMQ456" s="327"/>
      <c r="MMR456" s="327"/>
      <c r="MMS456" s="327"/>
      <c r="MMT456" s="327"/>
      <c r="MMU456" s="327"/>
      <c r="MMV456" s="327"/>
      <c r="MMW456" s="327"/>
      <c r="MMX456" s="327"/>
      <c r="MMY456" s="327"/>
      <c r="MMZ456" s="327"/>
      <c r="MNA456" s="327"/>
      <c r="MNB456" s="327"/>
      <c r="MNC456" s="327"/>
      <c r="MND456" s="327"/>
      <c r="MNE456" s="327"/>
      <c r="MNF456" s="327"/>
      <c r="MNG456" s="327"/>
      <c r="MNH456" s="327"/>
      <c r="MNI456" s="327"/>
      <c r="MNJ456" s="327"/>
      <c r="MNK456" s="327"/>
      <c r="MNL456" s="327"/>
      <c r="MNM456" s="327"/>
      <c r="MNN456" s="327"/>
      <c r="MNO456" s="327"/>
      <c r="MNP456" s="327"/>
      <c r="MNQ456" s="327"/>
      <c r="MNR456" s="327"/>
      <c r="MNS456" s="327"/>
      <c r="MNT456" s="327"/>
      <c r="MNU456" s="327"/>
      <c r="MNV456" s="327"/>
      <c r="MNW456" s="327"/>
      <c r="MNX456" s="327"/>
      <c r="MNY456" s="327"/>
      <c r="MNZ456" s="327"/>
      <c r="MOA456" s="327"/>
      <c r="MOB456" s="327"/>
      <c r="MOC456" s="327"/>
      <c r="MOD456" s="327"/>
      <c r="MOE456" s="327"/>
      <c r="MOF456" s="327"/>
      <c r="MOG456" s="327"/>
      <c r="MOH456" s="327"/>
      <c r="MOI456" s="327"/>
      <c r="MOJ456" s="327"/>
      <c r="MOK456" s="327"/>
      <c r="MOL456" s="327"/>
      <c r="MOM456" s="327"/>
      <c r="MON456" s="327"/>
      <c r="MOO456" s="327"/>
      <c r="MOP456" s="327"/>
      <c r="MOQ456" s="327"/>
      <c r="MOR456" s="327"/>
      <c r="MOS456" s="327"/>
      <c r="MOT456" s="327"/>
      <c r="MOU456" s="327"/>
      <c r="MOV456" s="327"/>
      <c r="MOW456" s="327"/>
      <c r="MOX456" s="327"/>
      <c r="MOY456" s="327"/>
      <c r="MOZ456" s="327"/>
      <c r="MPA456" s="327"/>
      <c r="MPB456" s="327"/>
      <c r="MPC456" s="327"/>
      <c r="MPD456" s="327"/>
      <c r="MPE456" s="327"/>
      <c r="MPF456" s="327"/>
      <c r="MPG456" s="327"/>
      <c r="MPH456" s="327"/>
      <c r="MPI456" s="327"/>
      <c r="MPJ456" s="327"/>
      <c r="MPK456" s="327"/>
      <c r="MPL456" s="327"/>
      <c r="MPM456" s="327"/>
      <c r="MPN456" s="327"/>
      <c r="MPO456" s="327"/>
      <c r="MPP456" s="327"/>
      <c r="MPQ456" s="327"/>
      <c r="MPR456" s="327"/>
      <c r="MPS456" s="327"/>
      <c r="MPT456" s="327"/>
      <c r="MPU456" s="327"/>
      <c r="MPV456" s="327"/>
      <c r="MPW456" s="327"/>
      <c r="MPX456" s="327"/>
      <c r="MPY456" s="327"/>
      <c r="MPZ456" s="327"/>
      <c r="MQA456" s="327"/>
      <c r="MQB456" s="327"/>
      <c r="MQC456" s="327"/>
      <c r="MQD456" s="327"/>
      <c r="MQE456" s="327"/>
      <c r="MQF456" s="327"/>
      <c r="MQG456" s="327"/>
      <c r="MQH456" s="327"/>
      <c r="MQI456" s="327"/>
      <c r="MQJ456" s="327"/>
      <c r="MQK456" s="327"/>
      <c r="MQL456" s="327"/>
      <c r="MQM456" s="327"/>
      <c r="MQN456" s="327"/>
      <c r="MQO456" s="327"/>
      <c r="MQP456" s="327"/>
      <c r="MQQ456" s="327"/>
      <c r="MQR456" s="327"/>
      <c r="MQS456" s="327"/>
      <c r="MQT456" s="327"/>
      <c r="MQU456" s="327"/>
      <c r="MQV456" s="327"/>
      <c r="MQW456" s="327"/>
      <c r="MQX456" s="327"/>
      <c r="MQY456" s="327"/>
      <c r="MQZ456" s="327"/>
      <c r="MRA456" s="327"/>
      <c r="MRB456" s="327"/>
      <c r="MRC456" s="327"/>
      <c r="MRD456" s="327"/>
      <c r="MRE456" s="327"/>
      <c r="MRF456" s="327"/>
      <c r="MRG456" s="327"/>
      <c r="MRH456" s="327"/>
      <c r="MRI456" s="327"/>
      <c r="MRJ456" s="327"/>
      <c r="MRK456" s="327"/>
      <c r="MRL456" s="327"/>
      <c r="MRM456" s="327"/>
      <c r="MRN456" s="327"/>
      <c r="MRO456" s="327"/>
      <c r="MRP456" s="327"/>
      <c r="MRQ456" s="327"/>
      <c r="MRR456" s="327"/>
      <c r="MRS456" s="327"/>
      <c r="MRT456" s="327"/>
      <c r="MRU456" s="327"/>
      <c r="MRV456" s="327"/>
      <c r="MRW456" s="327"/>
      <c r="MRX456" s="327"/>
      <c r="MRY456" s="327"/>
      <c r="MRZ456" s="327"/>
      <c r="MSA456" s="327"/>
      <c r="MSB456" s="327"/>
      <c r="MSC456" s="327"/>
      <c r="MSD456" s="327"/>
      <c r="MSE456" s="327"/>
      <c r="MSF456" s="327"/>
      <c r="MSG456" s="327"/>
      <c r="MSH456" s="327"/>
      <c r="MSI456" s="327"/>
      <c r="MSJ456" s="327"/>
      <c r="MSK456" s="327"/>
      <c r="MSL456" s="327"/>
      <c r="MSM456" s="327"/>
      <c r="MSN456" s="327"/>
      <c r="MSO456" s="327"/>
      <c r="MSP456" s="327"/>
      <c r="MSQ456" s="327"/>
      <c r="MSR456" s="327"/>
      <c r="MSS456" s="327"/>
      <c r="MST456" s="327"/>
      <c r="MSU456" s="327"/>
      <c r="MSV456" s="327"/>
      <c r="MSW456" s="327"/>
      <c r="MSX456" s="327"/>
      <c r="MSY456" s="327"/>
      <c r="MSZ456" s="327"/>
      <c r="MTA456" s="327"/>
      <c r="MTB456" s="327"/>
      <c r="MTC456" s="327"/>
      <c r="MTD456" s="327"/>
      <c r="MTE456" s="327"/>
      <c r="MTF456" s="327"/>
      <c r="MTG456" s="327"/>
      <c r="MTH456" s="327"/>
      <c r="MTI456" s="327"/>
      <c r="MTJ456" s="327"/>
      <c r="MTK456" s="327"/>
      <c r="MTL456" s="327"/>
      <c r="MTM456" s="327"/>
      <c r="MTN456" s="327"/>
      <c r="MTO456" s="327"/>
      <c r="MTP456" s="327"/>
      <c r="MTQ456" s="327"/>
      <c r="MTR456" s="327"/>
      <c r="MTS456" s="327"/>
      <c r="MTT456" s="327"/>
      <c r="MTU456" s="327"/>
      <c r="MTV456" s="327"/>
      <c r="MTW456" s="327"/>
      <c r="MTX456" s="327"/>
      <c r="MTY456" s="327"/>
      <c r="MTZ456" s="327"/>
      <c r="MUA456" s="327"/>
      <c r="MUB456" s="327"/>
      <c r="MUC456" s="327"/>
      <c r="MUD456" s="327"/>
      <c r="MUE456" s="327"/>
      <c r="MUF456" s="327"/>
      <c r="MUG456" s="327"/>
      <c r="MUH456" s="327"/>
      <c r="MUI456" s="327"/>
      <c r="MUJ456" s="327"/>
      <c r="MUK456" s="327"/>
      <c r="MUL456" s="327"/>
      <c r="MUM456" s="327"/>
      <c r="MUN456" s="327"/>
      <c r="MUO456" s="327"/>
      <c r="MUP456" s="327"/>
      <c r="MUQ456" s="327"/>
      <c r="MUR456" s="327"/>
      <c r="MUS456" s="327"/>
      <c r="MUT456" s="327"/>
      <c r="MUU456" s="327"/>
      <c r="MUV456" s="327"/>
      <c r="MUW456" s="327"/>
      <c r="MUX456" s="327"/>
      <c r="MUY456" s="327"/>
      <c r="MUZ456" s="327"/>
      <c r="MVA456" s="327"/>
      <c r="MVB456" s="327"/>
      <c r="MVC456" s="327"/>
      <c r="MVD456" s="327"/>
      <c r="MVE456" s="327"/>
      <c r="MVF456" s="327"/>
      <c r="MVG456" s="327"/>
      <c r="MVH456" s="327"/>
      <c r="MVI456" s="327"/>
      <c r="MVJ456" s="327"/>
      <c r="MVK456" s="327"/>
      <c r="MVL456" s="327"/>
      <c r="MVM456" s="327"/>
      <c r="MVN456" s="327"/>
      <c r="MVO456" s="327"/>
      <c r="MVP456" s="327"/>
      <c r="MVQ456" s="327"/>
      <c r="MVR456" s="327"/>
      <c r="MVS456" s="327"/>
      <c r="MVT456" s="327"/>
      <c r="MVU456" s="327"/>
      <c r="MVV456" s="327"/>
      <c r="MVW456" s="327"/>
      <c r="MVX456" s="327"/>
      <c r="MVY456" s="327"/>
      <c r="MVZ456" s="327"/>
      <c r="MWA456" s="327"/>
      <c r="MWB456" s="327"/>
      <c r="MWC456" s="327"/>
      <c r="MWD456" s="327"/>
      <c r="MWE456" s="327"/>
      <c r="MWF456" s="327"/>
      <c r="MWG456" s="327"/>
      <c r="MWH456" s="327"/>
      <c r="MWI456" s="327"/>
      <c r="MWJ456" s="327"/>
      <c r="MWK456" s="327"/>
      <c r="MWL456" s="327"/>
      <c r="MWM456" s="327"/>
      <c r="MWN456" s="327"/>
      <c r="MWO456" s="327"/>
      <c r="MWP456" s="327"/>
      <c r="MWQ456" s="327"/>
      <c r="MWR456" s="327"/>
      <c r="MWS456" s="327"/>
      <c r="MWT456" s="327"/>
      <c r="MWU456" s="327"/>
      <c r="MWV456" s="327"/>
      <c r="MWW456" s="327"/>
      <c r="MWX456" s="327"/>
      <c r="MWY456" s="327"/>
      <c r="MWZ456" s="327"/>
      <c r="MXA456" s="327"/>
      <c r="MXB456" s="327"/>
      <c r="MXC456" s="327"/>
      <c r="MXD456" s="327"/>
      <c r="MXE456" s="327"/>
      <c r="MXF456" s="327"/>
      <c r="MXG456" s="327"/>
      <c r="MXH456" s="327"/>
      <c r="MXI456" s="327"/>
      <c r="MXJ456" s="327"/>
      <c r="MXK456" s="327"/>
      <c r="MXL456" s="327"/>
      <c r="MXM456" s="327"/>
      <c r="MXN456" s="327"/>
      <c r="MXO456" s="327"/>
      <c r="MXP456" s="327"/>
      <c r="MXQ456" s="327"/>
      <c r="MXR456" s="327"/>
      <c r="MXS456" s="327"/>
      <c r="MXT456" s="327"/>
      <c r="MXU456" s="327"/>
      <c r="MXV456" s="327"/>
      <c r="MXW456" s="327"/>
      <c r="MXX456" s="327"/>
      <c r="MXY456" s="327"/>
      <c r="MXZ456" s="327"/>
      <c r="MYA456" s="327"/>
      <c r="MYB456" s="327"/>
      <c r="MYC456" s="327"/>
      <c r="MYD456" s="327"/>
      <c r="MYE456" s="327"/>
      <c r="MYF456" s="327"/>
      <c r="MYG456" s="327"/>
      <c r="MYH456" s="327"/>
      <c r="MYI456" s="327"/>
      <c r="MYJ456" s="327"/>
      <c r="MYK456" s="327"/>
      <c r="MYL456" s="327"/>
      <c r="MYM456" s="327"/>
      <c r="MYN456" s="327"/>
      <c r="MYO456" s="327"/>
      <c r="MYP456" s="327"/>
      <c r="MYQ456" s="327"/>
      <c r="MYR456" s="327"/>
      <c r="MYS456" s="327"/>
      <c r="MYT456" s="327"/>
      <c r="MYU456" s="327"/>
      <c r="MYV456" s="327"/>
      <c r="MYW456" s="327"/>
      <c r="MYX456" s="327"/>
      <c r="MYY456" s="327"/>
      <c r="MYZ456" s="327"/>
      <c r="MZA456" s="327"/>
      <c r="MZB456" s="327"/>
      <c r="MZC456" s="327"/>
      <c r="MZD456" s="327"/>
      <c r="MZE456" s="327"/>
      <c r="MZF456" s="327"/>
      <c r="MZG456" s="327"/>
      <c r="MZH456" s="327"/>
      <c r="MZI456" s="327"/>
      <c r="MZJ456" s="327"/>
      <c r="MZK456" s="327"/>
      <c r="MZL456" s="327"/>
      <c r="MZM456" s="327"/>
      <c r="MZN456" s="327"/>
      <c r="MZO456" s="327"/>
      <c r="MZP456" s="327"/>
      <c r="MZQ456" s="327"/>
      <c r="MZR456" s="327"/>
      <c r="MZS456" s="327"/>
      <c r="MZT456" s="327"/>
      <c r="MZU456" s="327"/>
      <c r="MZV456" s="327"/>
      <c r="MZW456" s="327"/>
      <c r="MZX456" s="327"/>
      <c r="MZY456" s="327"/>
      <c r="MZZ456" s="327"/>
      <c r="NAA456" s="327"/>
      <c r="NAB456" s="327"/>
      <c r="NAC456" s="327"/>
      <c r="NAD456" s="327"/>
      <c r="NAE456" s="327"/>
      <c r="NAF456" s="327"/>
      <c r="NAG456" s="327"/>
      <c r="NAH456" s="327"/>
      <c r="NAI456" s="327"/>
      <c r="NAJ456" s="327"/>
      <c r="NAK456" s="327"/>
      <c r="NAL456" s="327"/>
      <c r="NAM456" s="327"/>
      <c r="NAN456" s="327"/>
      <c r="NAO456" s="327"/>
      <c r="NAP456" s="327"/>
      <c r="NAQ456" s="327"/>
      <c r="NAR456" s="327"/>
      <c r="NAS456" s="327"/>
      <c r="NAT456" s="327"/>
      <c r="NAU456" s="327"/>
      <c r="NAV456" s="327"/>
      <c r="NAW456" s="327"/>
      <c r="NAX456" s="327"/>
      <c r="NAY456" s="327"/>
      <c r="NAZ456" s="327"/>
      <c r="NBA456" s="327"/>
      <c r="NBB456" s="327"/>
      <c r="NBC456" s="327"/>
      <c r="NBD456" s="327"/>
      <c r="NBE456" s="327"/>
      <c r="NBF456" s="327"/>
      <c r="NBG456" s="327"/>
      <c r="NBH456" s="327"/>
      <c r="NBI456" s="327"/>
      <c r="NBJ456" s="327"/>
      <c r="NBK456" s="327"/>
      <c r="NBL456" s="327"/>
      <c r="NBM456" s="327"/>
      <c r="NBN456" s="327"/>
      <c r="NBO456" s="327"/>
      <c r="NBP456" s="327"/>
      <c r="NBQ456" s="327"/>
      <c r="NBR456" s="327"/>
      <c r="NBS456" s="327"/>
      <c r="NBT456" s="327"/>
      <c r="NBU456" s="327"/>
      <c r="NBV456" s="327"/>
      <c r="NBW456" s="327"/>
      <c r="NBX456" s="327"/>
      <c r="NBY456" s="327"/>
      <c r="NBZ456" s="327"/>
      <c r="NCA456" s="327"/>
      <c r="NCB456" s="327"/>
      <c r="NCC456" s="327"/>
      <c r="NCD456" s="327"/>
      <c r="NCE456" s="327"/>
      <c r="NCF456" s="327"/>
      <c r="NCG456" s="327"/>
      <c r="NCH456" s="327"/>
      <c r="NCI456" s="327"/>
      <c r="NCJ456" s="327"/>
      <c r="NCK456" s="327"/>
      <c r="NCL456" s="327"/>
      <c r="NCM456" s="327"/>
      <c r="NCN456" s="327"/>
      <c r="NCO456" s="327"/>
      <c r="NCP456" s="327"/>
      <c r="NCQ456" s="327"/>
      <c r="NCR456" s="327"/>
      <c r="NCS456" s="327"/>
      <c r="NCT456" s="327"/>
      <c r="NCU456" s="327"/>
      <c r="NCV456" s="327"/>
      <c r="NCW456" s="327"/>
      <c r="NCX456" s="327"/>
      <c r="NCY456" s="327"/>
      <c r="NCZ456" s="327"/>
      <c r="NDA456" s="327"/>
      <c r="NDB456" s="327"/>
      <c r="NDC456" s="327"/>
      <c r="NDD456" s="327"/>
      <c r="NDE456" s="327"/>
      <c r="NDF456" s="327"/>
      <c r="NDG456" s="327"/>
      <c r="NDH456" s="327"/>
      <c r="NDI456" s="327"/>
      <c r="NDJ456" s="327"/>
      <c r="NDK456" s="327"/>
      <c r="NDL456" s="327"/>
      <c r="NDM456" s="327"/>
      <c r="NDN456" s="327"/>
      <c r="NDO456" s="327"/>
      <c r="NDP456" s="327"/>
      <c r="NDQ456" s="327"/>
      <c r="NDR456" s="327"/>
      <c r="NDS456" s="327"/>
      <c r="NDT456" s="327"/>
      <c r="NDU456" s="327"/>
      <c r="NDV456" s="327"/>
      <c r="NDW456" s="327"/>
      <c r="NDX456" s="327"/>
      <c r="NDY456" s="327"/>
      <c r="NDZ456" s="327"/>
      <c r="NEA456" s="327"/>
      <c r="NEB456" s="327"/>
      <c r="NEC456" s="327"/>
      <c r="NED456" s="327"/>
      <c r="NEE456" s="327"/>
      <c r="NEF456" s="327"/>
      <c r="NEG456" s="327"/>
      <c r="NEH456" s="327"/>
      <c r="NEI456" s="327"/>
      <c r="NEJ456" s="327"/>
      <c r="NEK456" s="327"/>
      <c r="NEL456" s="327"/>
      <c r="NEM456" s="327"/>
      <c r="NEN456" s="327"/>
      <c r="NEO456" s="327"/>
      <c r="NEP456" s="327"/>
      <c r="NEQ456" s="327"/>
      <c r="NER456" s="327"/>
      <c r="NES456" s="327"/>
      <c r="NET456" s="327"/>
      <c r="NEU456" s="327"/>
      <c r="NEV456" s="327"/>
      <c r="NEW456" s="327"/>
      <c r="NEX456" s="327"/>
      <c r="NEY456" s="327"/>
      <c r="NEZ456" s="327"/>
      <c r="NFA456" s="327"/>
      <c r="NFB456" s="327"/>
      <c r="NFC456" s="327"/>
      <c r="NFD456" s="327"/>
      <c r="NFE456" s="327"/>
      <c r="NFF456" s="327"/>
      <c r="NFG456" s="327"/>
      <c r="NFH456" s="327"/>
      <c r="NFI456" s="327"/>
      <c r="NFJ456" s="327"/>
      <c r="NFK456" s="327"/>
      <c r="NFL456" s="327"/>
      <c r="NFM456" s="327"/>
      <c r="NFN456" s="327"/>
      <c r="NFO456" s="327"/>
      <c r="NFP456" s="327"/>
      <c r="NFQ456" s="327"/>
      <c r="NFR456" s="327"/>
      <c r="NFS456" s="327"/>
      <c r="NFT456" s="327"/>
      <c r="NFU456" s="327"/>
      <c r="NFV456" s="327"/>
      <c r="NFW456" s="327"/>
      <c r="NFX456" s="327"/>
      <c r="NFY456" s="327"/>
      <c r="NFZ456" s="327"/>
      <c r="NGA456" s="327"/>
      <c r="NGB456" s="327"/>
      <c r="NGC456" s="327"/>
      <c r="NGD456" s="327"/>
      <c r="NGE456" s="327"/>
      <c r="NGF456" s="327"/>
      <c r="NGG456" s="327"/>
      <c r="NGH456" s="327"/>
      <c r="NGI456" s="327"/>
      <c r="NGJ456" s="327"/>
      <c r="NGK456" s="327"/>
      <c r="NGL456" s="327"/>
      <c r="NGM456" s="327"/>
      <c r="NGN456" s="327"/>
      <c r="NGO456" s="327"/>
      <c r="NGP456" s="327"/>
      <c r="NGQ456" s="327"/>
      <c r="NGR456" s="327"/>
      <c r="NGS456" s="327"/>
      <c r="NGT456" s="327"/>
      <c r="NGU456" s="327"/>
      <c r="NGV456" s="327"/>
      <c r="NGW456" s="327"/>
      <c r="NGX456" s="327"/>
      <c r="NGY456" s="327"/>
      <c r="NGZ456" s="327"/>
      <c r="NHA456" s="327"/>
      <c r="NHB456" s="327"/>
      <c r="NHC456" s="327"/>
      <c r="NHD456" s="327"/>
      <c r="NHE456" s="327"/>
      <c r="NHF456" s="327"/>
      <c r="NHG456" s="327"/>
      <c r="NHH456" s="327"/>
      <c r="NHI456" s="327"/>
      <c r="NHJ456" s="327"/>
      <c r="NHK456" s="327"/>
      <c r="NHL456" s="327"/>
      <c r="NHM456" s="327"/>
      <c r="NHN456" s="327"/>
      <c r="NHO456" s="327"/>
      <c r="NHP456" s="327"/>
      <c r="NHQ456" s="327"/>
      <c r="NHR456" s="327"/>
      <c r="NHS456" s="327"/>
      <c r="NHT456" s="327"/>
      <c r="NHU456" s="327"/>
      <c r="NHV456" s="327"/>
      <c r="NHW456" s="327"/>
      <c r="NHX456" s="327"/>
      <c r="NHY456" s="327"/>
      <c r="NHZ456" s="327"/>
      <c r="NIA456" s="327"/>
      <c r="NIB456" s="327"/>
      <c r="NIC456" s="327"/>
      <c r="NID456" s="327"/>
      <c r="NIE456" s="327"/>
      <c r="NIF456" s="327"/>
      <c r="NIG456" s="327"/>
      <c r="NIH456" s="327"/>
      <c r="NII456" s="327"/>
      <c r="NIJ456" s="327"/>
      <c r="NIK456" s="327"/>
      <c r="NIL456" s="327"/>
      <c r="NIM456" s="327"/>
      <c r="NIN456" s="327"/>
      <c r="NIO456" s="327"/>
      <c r="NIP456" s="327"/>
      <c r="NIQ456" s="327"/>
      <c r="NIR456" s="327"/>
      <c r="NIS456" s="327"/>
      <c r="NIT456" s="327"/>
      <c r="NIU456" s="327"/>
      <c r="NIV456" s="327"/>
      <c r="NIW456" s="327"/>
      <c r="NIX456" s="327"/>
      <c r="NIY456" s="327"/>
      <c r="NIZ456" s="327"/>
      <c r="NJA456" s="327"/>
      <c r="NJB456" s="327"/>
      <c r="NJC456" s="327"/>
      <c r="NJD456" s="327"/>
      <c r="NJE456" s="327"/>
      <c r="NJF456" s="327"/>
      <c r="NJG456" s="327"/>
      <c r="NJH456" s="327"/>
      <c r="NJI456" s="327"/>
      <c r="NJJ456" s="327"/>
      <c r="NJK456" s="327"/>
      <c r="NJL456" s="327"/>
      <c r="NJM456" s="327"/>
      <c r="NJN456" s="327"/>
      <c r="NJO456" s="327"/>
      <c r="NJP456" s="327"/>
      <c r="NJQ456" s="327"/>
      <c r="NJR456" s="327"/>
      <c r="NJS456" s="327"/>
      <c r="NJT456" s="327"/>
      <c r="NJU456" s="327"/>
      <c r="NJV456" s="327"/>
      <c r="NJW456" s="327"/>
      <c r="NJX456" s="327"/>
      <c r="NJY456" s="327"/>
      <c r="NJZ456" s="327"/>
      <c r="NKA456" s="327"/>
      <c r="NKB456" s="327"/>
      <c r="NKC456" s="327"/>
      <c r="NKD456" s="327"/>
      <c r="NKE456" s="327"/>
      <c r="NKF456" s="327"/>
      <c r="NKG456" s="327"/>
      <c r="NKH456" s="327"/>
      <c r="NKI456" s="327"/>
      <c r="NKJ456" s="327"/>
      <c r="NKK456" s="327"/>
      <c r="NKL456" s="327"/>
      <c r="NKM456" s="327"/>
      <c r="NKN456" s="327"/>
      <c r="NKO456" s="327"/>
      <c r="NKP456" s="327"/>
      <c r="NKQ456" s="327"/>
      <c r="NKR456" s="327"/>
      <c r="NKS456" s="327"/>
      <c r="NKT456" s="327"/>
      <c r="NKU456" s="327"/>
      <c r="NKV456" s="327"/>
      <c r="NKW456" s="327"/>
      <c r="NKX456" s="327"/>
      <c r="NKY456" s="327"/>
      <c r="NKZ456" s="327"/>
      <c r="NLA456" s="327"/>
      <c r="NLB456" s="327"/>
      <c r="NLC456" s="327"/>
      <c r="NLD456" s="327"/>
      <c r="NLE456" s="327"/>
      <c r="NLF456" s="327"/>
      <c r="NLG456" s="327"/>
      <c r="NLH456" s="327"/>
      <c r="NLI456" s="327"/>
      <c r="NLJ456" s="327"/>
      <c r="NLK456" s="327"/>
      <c r="NLL456" s="327"/>
      <c r="NLM456" s="327"/>
      <c r="NLN456" s="327"/>
      <c r="NLO456" s="327"/>
      <c r="NLP456" s="327"/>
      <c r="NLQ456" s="327"/>
      <c r="NLR456" s="327"/>
      <c r="NLS456" s="327"/>
      <c r="NLT456" s="327"/>
      <c r="NLU456" s="327"/>
      <c r="NLV456" s="327"/>
      <c r="NLW456" s="327"/>
      <c r="NLX456" s="327"/>
      <c r="NLY456" s="327"/>
      <c r="NLZ456" s="327"/>
      <c r="NMA456" s="327"/>
      <c r="NMB456" s="327"/>
      <c r="NMC456" s="327"/>
      <c r="NMD456" s="327"/>
      <c r="NME456" s="327"/>
      <c r="NMF456" s="327"/>
      <c r="NMG456" s="327"/>
      <c r="NMH456" s="327"/>
      <c r="NMI456" s="327"/>
      <c r="NMJ456" s="327"/>
      <c r="NMK456" s="327"/>
      <c r="NML456" s="327"/>
      <c r="NMM456" s="327"/>
      <c r="NMN456" s="327"/>
      <c r="NMO456" s="327"/>
      <c r="NMP456" s="327"/>
      <c r="NMQ456" s="327"/>
      <c r="NMR456" s="327"/>
      <c r="NMS456" s="327"/>
      <c r="NMT456" s="327"/>
      <c r="NMU456" s="327"/>
      <c r="NMV456" s="327"/>
      <c r="NMW456" s="327"/>
      <c r="NMX456" s="327"/>
      <c r="NMY456" s="327"/>
      <c r="NMZ456" s="327"/>
      <c r="NNA456" s="327"/>
      <c r="NNB456" s="327"/>
      <c r="NNC456" s="327"/>
      <c r="NND456" s="327"/>
      <c r="NNE456" s="327"/>
      <c r="NNF456" s="327"/>
      <c r="NNG456" s="327"/>
      <c r="NNH456" s="327"/>
      <c r="NNI456" s="327"/>
      <c r="NNJ456" s="327"/>
      <c r="NNK456" s="327"/>
      <c r="NNL456" s="327"/>
      <c r="NNM456" s="327"/>
      <c r="NNN456" s="327"/>
      <c r="NNO456" s="327"/>
      <c r="NNP456" s="327"/>
      <c r="NNQ456" s="327"/>
      <c r="NNR456" s="327"/>
      <c r="NNS456" s="327"/>
      <c r="NNT456" s="327"/>
      <c r="NNU456" s="327"/>
      <c r="NNV456" s="327"/>
      <c r="NNW456" s="327"/>
      <c r="NNX456" s="327"/>
      <c r="NNY456" s="327"/>
      <c r="NNZ456" s="327"/>
      <c r="NOA456" s="327"/>
      <c r="NOB456" s="327"/>
      <c r="NOC456" s="327"/>
      <c r="NOD456" s="327"/>
      <c r="NOE456" s="327"/>
      <c r="NOF456" s="327"/>
      <c r="NOG456" s="327"/>
      <c r="NOH456" s="327"/>
      <c r="NOI456" s="327"/>
      <c r="NOJ456" s="327"/>
      <c r="NOK456" s="327"/>
      <c r="NOL456" s="327"/>
      <c r="NOM456" s="327"/>
      <c r="NON456" s="327"/>
      <c r="NOO456" s="327"/>
      <c r="NOP456" s="327"/>
      <c r="NOQ456" s="327"/>
      <c r="NOR456" s="327"/>
      <c r="NOS456" s="327"/>
      <c r="NOT456" s="327"/>
      <c r="NOU456" s="327"/>
      <c r="NOV456" s="327"/>
      <c r="NOW456" s="327"/>
      <c r="NOX456" s="327"/>
      <c r="NOY456" s="327"/>
      <c r="NOZ456" s="327"/>
      <c r="NPA456" s="327"/>
      <c r="NPB456" s="327"/>
      <c r="NPC456" s="327"/>
      <c r="NPD456" s="327"/>
      <c r="NPE456" s="327"/>
      <c r="NPF456" s="327"/>
      <c r="NPG456" s="327"/>
      <c r="NPH456" s="327"/>
      <c r="NPI456" s="327"/>
      <c r="NPJ456" s="327"/>
      <c r="NPK456" s="327"/>
      <c r="NPL456" s="327"/>
      <c r="NPM456" s="327"/>
      <c r="NPN456" s="327"/>
      <c r="NPO456" s="327"/>
      <c r="NPP456" s="327"/>
      <c r="NPQ456" s="327"/>
      <c r="NPR456" s="327"/>
      <c r="NPS456" s="327"/>
      <c r="NPT456" s="327"/>
      <c r="NPU456" s="327"/>
      <c r="NPV456" s="327"/>
      <c r="NPW456" s="327"/>
      <c r="NPX456" s="327"/>
      <c r="NPY456" s="327"/>
      <c r="NPZ456" s="327"/>
      <c r="NQA456" s="327"/>
      <c r="NQB456" s="327"/>
      <c r="NQC456" s="327"/>
      <c r="NQD456" s="327"/>
      <c r="NQE456" s="327"/>
      <c r="NQF456" s="327"/>
      <c r="NQG456" s="327"/>
      <c r="NQH456" s="327"/>
      <c r="NQI456" s="327"/>
      <c r="NQJ456" s="327"/>
      <c r="NQK456" s="327"/>
      <c r="NQL456" s="327"/>
      <c r="NQM456" s="327"/>
      <c r="NQN456" s="327"/>
      <c r="NQO456" s="327"/>
      <c r="NQP456" s="327"/>
      <c r="NQQ456" s="327"/>
      <c r="NQR456" s="327"/>
      <c r="NQS456" s="327"/>
      <c r="NQT456" s="327"/>
      <c r="NQU456" s="327"/>
      <c r="NQV456" s="327"/>
      <c r="NQW456" s="327"/>
      <c r="NQX456" s="327"/>
      <c r="NQY456" s="327"/>
      <c r="NQZ456" s="327"/>
      <c r="NRA456" s="327"/>
      <c r="NRB456" s="327"/>
      <c r="NRC456" s="327"/>
      <c r="NRD456" s="327"/>
      <c r="NRE456" s="327"/>
      <c r="NRF456" s="327"/>
      <c r="NRG456" s="327"/>
      <c r="NRH456" s="327"/>
      <c r="NRI456" s="327"/>
      <c r="NRJ456" s="327"/>
      <c r="NRK456" s="327"/>
      <c r="NRL456" s="327"/>
      <c r="NRM456" s="327"/>
      <c r="NRN456" s="327"/>
      <c r="NRO456" s="327"/>
      <c r="NRP456" s="327"/>
      <c r="NRQ456" s="327"/>
      <c r="NRR456" s="327"/>
      <c r="NRS456" s="327"/>
      <c r="NRT456" s="327"/>
      <c r="NRU456" s="327"/>
      <c r="NRV456" s="327"/>
      <c r="NRW456" s="327"/>
      <c r="NRX456" s="327"/>
      <c r="NRY456" s="327"/>
      <c r="NRZ456" s="327"/>
      <c r="NSA456" s="327"/>
      <c r="NSB456" s="327"/>
      <c r="NSC456" s="327"/>
      <c r="NSD456" s="327"/>
      <c r="NSE456" s="327"/>
      <c r="NSF456" s="327"/>
      <c r="NSG456" s="327"/>
      <c r="NSH456" s="327"/>
      <c r="NSI456" s="327"/>
      <c r="NSJ456" s="327"/>
      <c r="NSK456" s="327"/>
      <c r="NSL456" s="327"/>
      <c r="NSM456" s="327"/>
      <c r="NSN456" s="327"/>
      <c r="NSO456" s="327"/>
      <c r="NSP456" s="327"/>
      <c r="NSQ456" s="327"/>
      <c r="NSR456" s="327"/>
      <c r="NSS456" s="327"/>
      <c r="NST456" s="327"/>
      <c r="NSU456" s="327"/>
      <c r="NSV456" s="327"/>
      <c r="NSW456" s="327"/>
      <c r="NSX456" s="327"/>
      <c r="NSY456" s="327"/>
      <c r="NSZ456" s="327"/>
      <c r="NTA456" s="327"/>
      <c r="NTB456" s="327"/>
      <c r="NTC456" s="327"/>
      <c r="NTD456" s="327"/>
      <c r="NTE456" s="327"/>
      <c r="NTF456" s="327"/>
      <c r="NTG456" s="327"/>
      <c r="NTH456" s="327"/>
      <c r="NTI456" s="327"/>
      <c r="NTJ456" s="327"/>
      <c r="NTK456" s="327"/>
      <c r="NTL456" s="327"/>
      <c r="NTM456" s="327"/>
      <c r="NTN456" s="327"/>
      <c r="NTO456" s="327"/>
      <c r="NTP456" s="327"/>
      <c r="NTQ456" s="327"/>
      <c r="NTR456" s="327"/>
      <c r="NTS456" s="327"/>
      <c r="NTT456" s="327"/>
      <c r="NTU456" s="327"/>
      <c r="NTV456" s="327"/>
      <c r="NTW456" s="327"/>
      <c r="NTX456" s="327"/>
      <c r="NTY456" s="327"/>
      <c r="NTZ456" s="327"/>
      <c r="NUA456" s="327"/>
      <c r="NUB456" s="327"/>
      <c r="NUC456" s="327"/>
      <c r="NUD456" s="327"/>
      <c r="NUE456" s="327"/>
      <c r="NUF456" s="327"/>
      <c r="NUG456" s="327"/>
      <c r="NUH456" s="327"/>
      <c r="NUI456" s="327"/>
      <c r="NUJ456" s="327"/>
      <c r="NUK456" s="327"/>
      <c r="NUL456" s="327"/>
      <c r="NUM456" s="327"/>
      <c r="NUN456" s="327"/>
      <c r="NUO456" s="327"/>
      <c r="NUP456" s="327"/>
      <c r="NUQ456" s="327"/>
      <c r="NUR456" s="327"/>
      <c r="NUS456" s="327"/>
      <c r="NUT456" s="327"/>
      <c r="NUU456" s="327"/>
      <c r="NUV456" s="327"/>
      <c r="NUW456" s="327"/>
      <c r="NUX456" s="327"/>
      <c r="NUY456" s="327"/>
      <c r="NUZ456" s="327"/>
      <c r="NVA456" s="327"/>
      <c r="NVB456" s="327"/>
      <c r="NVC456" s="327"/>
      <c r="NVD456" s="327"/>
      <c r="NVE456" s="327"/>
      <c r="NVF456" s="327"/>
      <c r="NVG456" s="327"/>
      <c r="NVH456" s="327"/>
      <c r="NVI456" s="327"/>
      <c r="NVJ456" s="327"/>
      <c r="NVK456" s="327"/>
      <c r="NVL456" s="327"/>
      <c r="NVM456" s="327"/>
      <c r="NVN456" s="327"/>
      <c r="NVO456" s="327"/>
      <c r="NVP456" s="327"/>
      <c r="NVQ456" s="327"/>
      <c r="NVR456" s="327"/>
      <c r="NVS456" s="327"/>
      <c r="NVT456" s="327"/>
      <c r="NVU456" s="327"/>
      <c r="NVV456" s="327"/>
      <c r="NVW456" s="327"/>
      <c r="NVX456" s="327"/>
      <c r="NVY456" s="327"/>
      <c r="NVZ456" s="327"/>
      <c r="NWA456" s="327"/>
      <c r="NWB456" s="327"/>
      <c r="NWC456" s="327"/>
      <c r="NWD456" s="327"/>
      <c r="NWE456" s="327"/>
      <c r="NWF456" s="327"/>
      <c r="NWG456" s="327"/>
      <c r="NWH456" s="327"/>
      <c r="NWI456" s="327"/>
      <c r="NWJ456" s="327"/>
      <c r="NWK456" s="327"/>
      <c r="NWL456" s="327"/>
      <c r="NWM456" s="327"/>
      <c r="NWN456" s="327"/>
      <c r="NWO456" s="327"/>
      <c r="NWP456" s="327"/>
      <c r="NWQ456" s="327"/>
      <c r="NWR456" s="327"/>
      <c r="NWS456" s="327"/>
      <c r="NWT456" s="327"/>
      <c r="NWU456" s="327"/>
      <c r="NWV456" s="327"/>
      <c r="NWW456" s="327"/>
      <c r="NWX456" s="327"/>
      <c r="NWY456" s="327"/>
      <c r="NWZ456" s="327"/>
      <c r="NXA456" s="327"/>
      <c r="NXB456" s="327"/>
      <c r="NXC456" s="327"/>
      <c r="NXD456" s="327"/>
      <c r="NXE456" s="327"/>
      <c r="NXF456" s="327"/>
      <c r="NXG456" s="327"/>
      <c r="NXH456" s="327"/>
      <c r="NXI456" s="327"/>
      <c r="NXJ456" s="327"/>
      <c r="NXK456" s="327"/>
      <c r="NXL456" s="327"/>
      <c r="NXM456" s="327"/>
      <c r="NXN456" s="327"/>
      <c r="NXO456" s="327"/>
      <c r="NXP456" s="327"/>
      <c r="NXQ456" s="327"/>
      <c r="NXR456" s="327"/>
      <c r="NXS456" s="327"/>
      <c r="NXT456" s="327"/>
      <c r="NXU456" s="327"/>
      <c r="NXV456" s="327"/>
      <c r="NXW456" s="327"/>
      <c r="NXX456" s="327"/>
      <c r="NXY456" s="327"/>
      <c r="NXZ456" s="327"/>
      <c r="NYA456" s="327"/>
      <c r="NYB456" s="327"/>
      <c r="NYC456" s="327"/>
      <c r="NYD456" s="327"/>
      <c r="NYE456" s="327"/>
      <c r="NYF456" s="327"/>
      <c r="NYG456" s="327"/>
      <c r="NYH456" s="327"/>
      <c r="NYI456" s="327"/>
      <c r="NYJ456" s="327"/>
      <c r="NYK456" s="327"/>
      <c r="NYL456" s="327"/>
      <c r="NYM456" s="327"/>
      <c r="NYN456" s="327"/>
      <c r="NYO456" s="327"/>
      <c r="NYP456" s="327"/>
      <c r="NYQ456" s="327"/>
      <c r="NYR456" s="327"/>
      <c r="NYS456" s="327"/>
      <c r="NYT456" s="327"/>
      <c r="NYU456" s="327"/>
      <c r="NYV456" s="327"/>
      <c r="NYW456" s="327"/>
      <c r="NYX456" s="327"/>
      <c r="NYY456" s="327"/>
      <c r="NYZ456" s="327"/>
      <c r="NZA456" s="327"/>
      <c r="NZB456" s="327"/>
      <c r="NZC456" s="327"/>
      <c r="NZD456" s="327"/>
      <c r="NZE456" s="327"/>
      <c r="NZF456" s="327"/>
      <c r="NZG456" s="327"/>
      <c r="NZH456" s="327"/>
      <c r="NZI456" s="327"/>
      <c r="NZJ456" s="327"/>
      <c r="NZK456" s="327"/>
      <c r="NZL456" s="327"/>
      <c r="NZM456" s="327"/>
      <c r="NZN456" s="327"/>
      <c r="NZO456" s="327"/>
      <c r="NZP456" s="327"/>
      <c r="NZQ456" s="327"/>
      <c r="NZR456" s="327"/>
      <c r="NZS456" s="327"/>
      <c r="NZT456" s="327"/>
      <c r="NZU456" s="327"/>
      <c r="NZV456" s="327"/>
      <c r="NZW456" s="327"/>
      <c r="NZX456" s="327"/>
      <c r="NZY456" s="327"/>
      <c r="NZZ456" s="327"/>
      <c r="OAA456" s="327"/>
      <c r="OAB456" s="327"/>
      <c r="OAC456" s="327"/>
      <c r="OAD456" s="327"/>
      <c r="OAE456" s="327"/>
      <c r="OAF456" s="327"/>
      <c r="OAG456" s="327"/>
      <c r="OAH456" s="327"/>
      <c r="OAI456" s="327"/>
      <c r="OAJ456" s="327"/>
      <c r="OAK456" s="327"/>
      <c r="OAL456" s="327"/>
      <c r="OAM456" s="327"/>
      <c r="OAN456" s="327"/>
      <c r="OAO456" s="327"/>
      <c r="OAP456" s="327"/>
      <c r="OAQ456" s="327"/>
      <c r="OAR456" s="327"/>
      <c r="OAS456" s="327"/>
      <c r="OAT456" s="327"/>
      <c r="OAU456" s="327"/>
      <c r="OAV456" s="327"/>
      <c r="OAW456" s="327"/>
      <c r="OAX456" s="327"/>
      <c r="OAY456" s="327"/>
      <c r="OAZ456" s="327"/>
      <c r="OBA456" s="327"/>
      <c r="OBB456" s="327"/>
      <c r="OBC456" s="327"/>
      <c r="OBD456" s="327"/>
      <c r="OBE456" s="327"/>
      <c r="OBF456" s="327"/>
      <c r="OBG456" s="327"/>
      <c r="OBH456" s="327"/>
      <c r="OBI456" s="327"/>
      <c r="OBJ456" s="327"/>
      <c r="OBK456" s="327"/>
      <c r="OBL456" s="327"/>
      <c r="OBM456" s="327"/>
      <c r="OBN456" s="327"/>
      <c r="OBO456" s="327"/>
      <c r="OBP456" s="327"/>
      <c r="OBQ456" s="327"/>
      <c r="OBR456" s="327"/>
      <c r="OBS456" s="327"/>
      <c r="OBT456" s="327"/>
      <c r="OBU456" s="327"/>
      <c r="OBV456" s="327"/>
      <c r="OBW456" s="327"/>
      <c r="OBX456" s="327"/>
      <c r="OBY456" s="327"/>
      <c r="OBZ456" s="327"/>
      <c r="OCA456" s="327"/>
      <c r="OCB456" s="327"/>
      <c r="OCC456" s="327"/>
      <c r="OCD456" s="327"/>
      <c r="OCE456" s="327"/>
      <c r="OCF456" s="327"/>
      <c r="OCG456" s="327"/>
      <c r="OCH456" s="327"/>
      <c r="OCI456" s="327"/>
      <c r="OCJ456" s="327"/>
      <c r="OCK456" s="327"/>
      <c r="OCL456" s="327"/>
      <c r="OCM456" s="327"/>
      <c r="OCN456" s="327"/>
      <c r="OCO456" s="327"/>
      <c r="OCP456" s="327"/>
      <c r="OCQ456" s="327"/>
      <c r="OCR456" s="327"/>
      <c r="OCS456" s="327"/>
      <c r="OCT456" s="327"/>
      <c r="OCU456" s="327"/>
      <c r="OCV456" s="327"/>
      <c r="OCW456" s="327"/>
      <c r="OCX456" s="327"/>
      <c r="OCY456" s="327"/>
      <c r="OCZ456" s="327"/>
      <c r="ODA456" s="327"/>
      <c r="ODB456" s="327"/>
      <c r="ODC456" s="327"/>
      <c r="ODD456" s="327"/>
      <c r="ODE456" s="327"/>
      <c r="ODF456" s="327"/>
      <c r="ODG456" s="327"/>
      <c r="ODH456" s="327"/>
      <c r="ODI456" s="327"/>
      <c r="ODJ456" s="327"/>
      <c r="ODK456" s="327"/>
      <c r="ODL456" s="327"/>
      <c r="ODM456" s="327"/>
      <c r="ODN456" s="327"/>
      <c r="ODO456" s="327"/>
      <c r="ODP456" s="327"/>
      <c r="ODQ456" s="327"/>
      <c r="ODR456" s="327"/>
      <c r="ODS456" s="327"/>
      <c r="ODT456" s="327"/>
      <c r="ODU456" s="327"/>
      <c r="ODV456" s="327"/>
      <c r="ODW456" s="327"/>
      <c r="ODX456" s="327"/>
      <c r="ODY456" s="327"/>
      <c r="ODZ456" s="327"/>
      <c r="OEA456" s="327"/>
      <c r="OEB456" s="327"/>
      <c r="OEC456" s="327"/>
      <c r="OED456" s="327"/>
      <c r="OEE456" s="327"/>
      <c r="OEF456" s="327"/>
      <c r="OEG456" s="327"/>
      <c r="OEH456" s="327"/>
      <c r="OEI456" s="327"/>
      <c r="OEJ456" s="327"/>
      <c r="OEK456" s="327"/>
      <c r="OEL456" s="327"/>
      <c r="OEM456" s="327"/>
      <c r="OEN456" s="327"/>
      <c r="OEO456" s="327"/>
      <c r="OEP456" s="327"/>
      <c r="OEQ456" s="327"/>
      <c r="OER456" s="327"/>
      <c r="OES456" s="327"/>
      <c r="OET456" s="327"/>
      <c r="OEU456" s="327"/>
      <c r="OEV456" s="327"/>
      <c r="OEW456" s="327"/>
      <c r="OEX456" s="327"/>
      <c r="OEY456" s="327"/>
      <c r="OEZ456" s="327"/>
      <c r="OFA456" s="327"/>
      <c r="OFB456" s="327"/>
      <c r="OFC456" s="327"/>
      <c r="OFD456" s="327"/>
      <c r="OFE456" s="327"/>
      <c r="OFF456" s="327"/>
      <c r="OFG456" s="327"/>
      <c r="OFH456" s="327"/>
      <c r="OFI456" s="327"/>
      <c r="OFJ456" s="327"/>
      <c r="OFK456" s="327"/>
      <c r="OFL456" s="327"/>
      <c r="OFM456" s="327"/>
      <c r="OFN456" s="327"/>
      <c r="OFO456" s="327"/>
      <c r="OFP456" s="327"/>
      <c r="OFQ456" s="327"/>
      <c r="OFR456" s="327"/>
      <c r="OFS456" s="327"/>
      <c r="OFT456" s="327"/>
      <c r="OFU456" s="327"/>
      <c r="OFV456" s="327"/>
      <c r="OFW456" s="327"/>
      <c r="OFX456" s="327"/>
      <c r="OFY456" s="327"/>
      <c r="OFZ456" s="327"/>
      <c r="OGA456" s="327"/>
      <c r="OGB456" s="327"/>
      <c r="OGC456" s="327"/>
      <c r="OGD456" s="327"/>
      <c r="OGE456" s="327"/>
      <c r="OGF456" s="327"/>
      <c r="OGG456" s="327"/>
      <c r="OGH456" s="327"/>
      <c r="OGI456" s="327"/>
      <c r="OGJ456" s="327"/>
      <c r="OGK456" s="327"/>
      <c r="OGL456" s="327"/>
      <c r="OGM456" s="327"/>
      <c r="OGN456" s="327"/>
      <c r="OGO456" s="327"/>
      <c r="OGP456" s="327"/>
      <c r="OGQ456" s="327"/>
      <c r="OGR456" s="327"/>
      <c r="OGS456" s="327"/>
      <c r="OGT456" s="327"/>
      <c r="OGU456" s="327"/>
      <c r="OGV456" s="327"/>
      <c r="OGW456" s="327"/>
      <c r="OGX456" s="327"/>
      <c r="OGY456" s="327"/>
      <c r="OGZ456" s="327"/>
      <c r="OHA456" s="327"/>
      <c r="OHB456" s="327"/>
      <c r="OHC456" s="327"/>
      <c r="OHD456" s="327"/>
      <c r="OHE456" s="327"/>
      <c r="OHF456" s="327"/>
      <c r="OHG456" s="327"/>
      <c r="OHH456" s="327"/>
      <c r="OHI456" s="327"/>
      <c r="OHJ456" s="327"/>
      <c r="OHK456" s="327"/>
      <c r="OHL456" s="327"/>
      <c r="OHM456" s="327"/>
      <c r="OHN456" s="327"/>
      <c r="OHO456" s="327"/>
      <c r="OHP456" s="327"/>
      <c r="OHQ456" s="327"/>
      <c r="OHR456" s="327"/>
      <c r="OHS456" s="327"/>
      <c r="OHT456" s="327"/>
      <c r="OHU456" s="327"/>
      <c r="OHV456" s="327"/>
      <c r="OHW456" s="327"/>
      <c r="OHX456" s="327"/>
      <c r="OHY456" s="327"/>
      <c r="OHZ456" s="327"/>
      <c r="OIA456" s="327"/>
      <c r="OIB456" s="327"/>
      <c r="OIC456" s="327"/>
      <c r="OID456" s="327"/>
      <c r="OIE456" s="327"/>
      <c r="OIF456" s="327"/>
      <c r="OIG456" s="327"/>
      <c r="OIH456" s="327"/>
      <c r="OII456" s="327"/>
      <c r="OIJ456" s="327"/>
      <c r="OIK456" s="327"/>
      <c r="OIL456" s="327"/>
      <c r="OIM456" s="327"/>
      <c r="OIN456" s="327"/>
      <c r="OIO456" s="327"/>
      <c r="OIP456" s="327"/>
      <c r="OIQ456" s="327"/>
      <c r="OIR456" s="327"/>
      <c r="OIS456" s="327"/>
      <c r="OIT456" s="327"/>
      <c r="OIU456" s="327"/>
      <c r="OIV456" s="327"/>
      <c r="OIW456" s="327"/>
      <c r="OIX456" s="327"/>
      <c r="OIY456" s="327"/>
      <c r="OIZ456" s="327"/>
      <c r="OJA456" s="327"/>
      <c r="OJB456" s="327"/>
      <c r="OJC456" s="327"/>
      <c r="OJD456" s="327"/>
      <c r="OJE456" s="327"/>
      <c r="OJF456" s="327"/>
      <c r="OJG456" s="327"/>
      <c r="OJH456" s="327"/>
      <c r="OJI456" s="327"/>
      <c r="OJJ456" s="327"/>
      <c r="OJK456" s="327"/>
      <c r="OJL456" s="327"/>
      <c r="OJM456" s="327"/>
      <c r="OJN456" s="327"/>
      <c r="OJO456" s="327"/>
      <c r="OJP456" s="327"/>
      <c r="OJQ456" s="327"/>
      <c r="OJR456" s="327"/>
      <c r="OJS456" s="327"/>
      <c r="OJT456" s="327"/>
      <c r="OJU456" s="327"/>
      <c r="OJV456" s="327"/>
      <c r="OJW456" s="327"/>
      <c r="OJX456" s="327"/>
      <c r="OJY456" s="327"/>
      <c r="OJZ456" s="327"/>
      <c r="OKA456" s="327"/>
      <c r="OKB456" s="327"/>
      <c r="OKC456" s="327"/>
      <c r="OKD456" s="327"/>
      <c r="OKE456" s="327"/>
      <c r="OKF456" s="327"/>
      <c r="OKG456" s="327"/>
      <c r="OKH456" s="327"/>
      <c r="OKI456" s="327"/>
      <c r="OKJ456" s="327"/>
      <c r="OKK456" s="327"/>
      <c r="OKL456" s="327"/>
      <c r="OKM456" s="327"/>
      <c r="OKN456" s="327"/>
      <c r="OKO456" s="327"/>
      <c r="OKP456" s="327"/>
      <c r="OKQ456" s="327"/>
      <c r="OKR456" s="327"/>
      <c r="OKS456" s="327"/>
      <c r="OKT456" s="327"/>
      <c r="OKU456" s="327"/>
      <c r="OKV456" s="327"/>
      <c r="OKW456" s="327"/>
      <c r="OKX456" s="327"/>
      <c r="OKY456" s="327"/>
      <c r="OKZ456" s="327"/>
      <c r="OLA456" s="327"/>
      <c r="OLB456" s="327"/>
      <c r="OLC456" s="327"/>
      <c r="OLD456" s="327"/>
      <c r="OLE456" s="327"/>
      <c r="OLF456" s="327"/>
      <c r="OLG456" s="327"/>
      <c r="OLH456" s="327"/>
      <c r="OLI456" s="327"/>
      <c r="OLJ456" s="327"/>
      <c r="OLK456" s="327"/>
      <c r="OLL456" s="327"/>
      <c r="OLM456" s="327"/>
      <c r="OLN456" s="327"/>
      <c r="OLO456" s="327"/>
      <c r="OLP456" s="327"/>
      <c r="OLQ456" s="327"/>
      <c r="OLR456" s="327"/>
      <c r="OLS456" s="327"/>
      <c r="OLT456" s="327"/>
      <c r="OLU456" s="327"/>
      <c r="OLV456" s="327"/>
      <c r="OLW456" s="327"/>
      <c r="OLX456" s="327"/>
      <c r="OLY456" s="327"/>
      <c r="OLZ456" s="327"/>
      <c r="OMA456" s="327"/>
      <c r="OMB456" s="327"/>
      <c r="OMC456" s="327"/>
      <c r="OMD456" s="327"/>
      <c r="OME456" s="327"/>
      <c r="OMF456" s="327"/>
      <c r="OMG456" s="327"/>
      <c r="OMH456" s="327"/>
      <c r="OMI456" s="327"/>
      <c r="OMJ456" s="327"/>
      <c r="OMK456" s="327"/>
      <c r="OML456" s="327"/>
      <c r="OMM456" s="327"/>
      <c r="OMN456" s="327"/>
      <c r="OMO456" s="327"/>
      <c r="OMP456" s="327"/>
      <c r="OMQ456" s="327"/>
      <c r="OMR456" s="327"/>
      <c r="OMS456" s="327"/>
      <c r="OMT456" s="327"/>
      <c r="OMU456" s="327"/>
      <c r="OMV456" s="327"/>
      <c r="OMW456" s="327"/>
      <c r="OMX456" s="327"/>
      <c r="OMY456" s="327"/>
      <c r="OMZ456" s="327"/>
      <c r="ONA456" s="327"/>
      <c r="ONB456" s="327"/>
      <c r="ONC456" s="327"/>
      <c r="OND456" s="327"/>
      <c r="ONE456" s="327"/>
      <c r="ONF456" s="327"/>
      <c r="ONG456" s="327"/>
      <c r="ONH456" s="327"/>
      <c r="ONI456" s="327"/>
      <c r="ONJ456" s="327"/>
      <c r="ONK456" s="327"/>
      <c r="ONL456" s="327"/>
      <c r="ONM456" s="327"/>
      <c r="ONN456" s="327"/>
      <c r="ONO456" s="327"/>
      <c r="ONP456" s="327"/>
      <c r="ONQ456" s="327"/>
      <c r="ONR456" s="327"/>
      <c r="ONS456" s="327"/>
      <c r="ONT456" s="327"/>
      <c r="ONU456" s="327"/>
      <c r="ONV456" s="327"/>
      <c r="ONW456" s="327"/>
      <c r="ONX456" s="327"/>
      <c r="ONY456" s="327"/>
      <c r="ONZ456" s="327"/>
      <c r="OOA456" s="327"/>
      <c r="OOB456" s="327"/>
      <c r="OOC456" s="327"/>
      <c r="OOD456" s="327"/>
      <c r="OOE456" s="327"/>
      <c r="OOF456" s="327"/>
      <c r="OOG456" s="327"/>
      <c r="OOH456" s="327"/>
      <c r="OOI456" s="327"/>
      <c r="OOJ456" s="327"/>
      <c r="OOK456" s="327"/>
      <c r="OOL456" s="327"/>
      <c r="OOM456" s="327"/>
      <c r="OON456" s="327"/>
      <c r="OOO456" s="327"/>
      <c r="OOP456" s="327"/>
      <c r="OOQ456" s="327"/>
      <c r="OOR456" s="327"/>
      <c r="OOS456" s="327"/>
      <c r="OOT456" s="327"/>
      <c r="OOU456" s="327"/>
      <c r="OOV456" s="327"/>
      <c r="OOW456" s="327"/>
      <c r="OOX456" s="327"/>
      <c r="OOY456" s="327"/>
      <c r="OOZ456" s="327"/>
      <c r="OPA456" s="327"/>
      <c r="OPB456" s="327"/>
      <c r="OPC456" s="327"/>
      <c r="OPD456" s="327"/>
      <c r="OPE456" s="327"/>
      <c r="OPF456" s="327"/>
      <c r="OPG456" s="327"/>
      <c r="OPH456" s="327"/>
      <c r="OPI456" s="327"/>
      <c r="OPJ456" s="327"/>
      <c r="OPK456" s="327"/>
      <c r="OPL456" s="327"/>
      <c r="OPM456" s="327"/>
      <c r="OPN456" s="327"/>
      <c r="OPO456" s="327"/>
      <c r="OPP456" s="327"/>
      <c r="OPQ456" s="327"/>
      <c r="OPR456" s="327"/>
      <c r="OPS456" s="327"/>
      <c r="OPT456" s="327"/>
      <c r="OPU456" s="327"/>
      <c r="OPV456" s="327"/>
      <c r="OPW456" s="327"/>
      <c r="OPX456" s="327"/>
      <c r="OPY456" s="327"/>
      <c r="OPZ456" s="327"/>
      <c r="OQA456" s="327"/>
      <c r="OQB456" s="327"/>
      <c r="OQC456" s="327"/>
      <c r="OQD456" s="327"/>
      <c r="OQE456" s="327"/>
      <c r="OQF456" s="327"/>
      <c r="OQG456" s="327"/>
      <c r="OQH456" s="327"/>
      <c r="OQI456" s="327"/>
      <c r="OQJ456" s="327"/>
      <c r="OQK456" s="327"/>
      <c r="OQL456" s="327"/>
      <c r="OQM456" s="327"/>
      <c r="OQN456" s="327"/>
      <c r="OQO456" s="327"/>
      <c r="OQP456" s="327"/>
      <c r="OQQ456" s="327"/>
      <c r="OQR456" s="327"/>
      <c r="OQS456" s="327"/>
      <c r="OQT456" s="327"/>
      <c r="OQU456" s="327"/>
      <c r="OQV456" s="327"/>
      <c r="OQW456" s="327"/>
      <c r="OQX456" s="327"/>
      <c r="OQY456" s="327"/>
      <c r="OQZ456" s="327"/>
      <c r="ORA456" s="327"/>
      <c r="ORB456" s="327"/>
      <c r="ORC456" s="327"/>
      <c r="ORD456" s="327"/>
      <c r="ORE456" s="327"/>
      <c r="ORF456" s="327"/>
      <c r="ORG456" s="327"/>
      <c r="ORH456" s="327"/>
      <c r="ORI456" s="327"/>
      <c r="ORJ456" s="327"/>
      <c r="ORK456" s="327"/>
      <c r="ORL456" s="327"/>
      <c r="ORM456" s="327"/>
      <c r="ORN456" s="327"/>
      <c r="ORO456" s="327"/>
      <c r="ORP456" s="327"/>
      <c r="ORQ456" s="327"/>
      <c r="ORR456" s="327"/>
      <c r="ORS456" s="327"/>
      <c r="ORT456" s="327"/>
      <c r="ORU456" s="327"/>
      <c r="ORV456" s="327"/>
      <c r="ORW456" s="327"/>
      <c r="ORX456" s="327"/>
      <c r="ORY456" s="327"/>
      <c r="ORZ456" s="327"/>
      <c r="OSA456" s="327"/>
      <c r="OSB456" s="327"/>
      <c r="OSC456" s="327"/>
      <c r="OSD456" s="327"/>
      <c r="OSE456" s="327"/>
      <c r="OSF456" s="327"/>
      <c r="OSG456" s="327"/>
      <c r="OSH456" s="327"/>
      <c r="OSI456" s="327"/>
      <c r="OSJ456" s="327"/>
      <c r="OSK456" s="327"/>
      <c r="OSL456" s="327"/>
      <c r="OSM456" s="327"/>
      <c r="OSN456" s="327"/>
      <c r="OSO456" s="327"/>
      <c r="OSP456" s="327"/>
      <c r="OSQ456" s="327"/>
      <c r="OSR456" s="327"/>
      <c r="OSS456" s="327"/>
      <c r="OST456" s="327"/>
      <c r="OSU456" s="327"/>
      <c r="OSV456" s="327"/>
      <c r="OSW456" s="327"/>
      <c r="OSX456" s="327"/>
      <c r="OSY456" s="327"/>
      <c r="OSZ456" s="327"/>
      <c r="OTA456" s="327"/>
      <c r="OTB456" s="327"/>
      <c r="OTC456" s="327"/>
      <c r="OTD456" s="327"/>
      <c r="OTE456" s="327"/>
      <c r="OTF456" s="327"/>
      <c r="OTG456" s="327"/>
      <c r="OTH456" s="327"/>
      <c r="OTI456" s="327"/>
      <c r="OTJ456" s="327"/>
      <c r="OTK456" s="327"/>
      <c r="OTL456" s="327"/>
      <c r="OTM456" s="327"/>
      <c r="OTN456" s="327"/>
      <c r="OTO456" s="327"/>
      <c r="OTP456" s="327"/>
      <c r="OTQ456" s="327"/>
      <c r="OTR456" s="327"/>
      <c r="OTS456" s="327"/>
      <c r="OTT456" s="327"/>
      <c r="OTU456" s="327"/>
      <c r="OTV456" s="327"/>
      <c r="OTW456" s="327"/>
      <c r="OTX456" s="327"/>
      <c r="OTY456" s="327"/>
      <c r="OTZ456" s="327"/>
      <c r="OUA456" s="327"/>
      <c r="OUB456" s="327"/>
      <c r="OUC456" s="327"/>
      <c r="OUD456" s="327"/>
      <c r="OUE456" s="327"/>
      <c r="OUF456" s="327"/>
      <c r="OUG456" s="327"/>
      <c r="OUH456" s="327"/>
      <c r="OUI456" s="327"/>
      <c r="OUJ456" s="327"/>
      <c r="OUK456" s="327"/>
      <c r="OUL456" s="327"/>
      <c r="OUM456" s="327"/>
      <c r="OUN456" s="327"/>
      <c r="OUO456" s="327"/>
      <c r="OUP456" s="327"/>
      <c r="OUQ456" s="327"/>
      <c r="OUR456" s="327"/>
      <c r="OUS456" s="327"/>
      <c r="OUT456" s="327"/>
      <c r="OUU456" s="327"/>
      <c r="OUV456" s="327"/>
      <c r="OUW456" s="327"/>
      <c r="OUX456" s="327"/>
      <c r="OUY456" s="327"/>
      <c r="OUZ456" s="327"/>
      <c r="OVA456" s="327"/>
      <c r="OVB456" s="327"/>
      <c r="OVC456" s="327"/>
      <c r="OVD456" s="327"/>
      <c r="OVE456" s="327"/>
      <c r="OVF456" s="327"/>
      <c r="OVG456" s="327"/>
      <c r="OVH456" s="327"/>
      <c r="OVI456" s="327"/>
      <c r="OVJ456" s="327"/>
      <c r="OVK456" s="327"/>
      <c r="OVL456" s="327"/>
      <c r="OVM456" s="327"/>
      <c r="OVN456" s="327"/>
      <c r="OVO456" s="327"/>
      <c r="OVP456" s="327"/>
      <c r="OVQ456" s="327"/>
      <c r="OVR456" s="327"/>
      <c r="OVS456" s="327"/>
      <c r="OVT456" s="327"/>
      <c r="OVU456" s="327"/>
      <c r="OVV456" s="327"/>
      <c r="OVW456" s="327"/>
      <c r="OVX456" s="327"/>
      <c r="OVY456" s="327"/>
      <c r="OVZ456" s="327"/>
      <c r="OWA456" s="327"/>
      <c r="OWB456" s="327"/>
      <c r="OWC456" s="327"/>
      <c r="OWD456" s="327"/>
      <c r="OWE456" s="327"/>
      <c r="OWF456" s="327"/>
      <c r="OWG456" s="327"/>
      <c r="OWH456" s="327"/>
      <c r="OWI456" s="327"/>
      <c r="OWJ456" s="327"/>
      <c r="OWK456" s="327"/>
      <c r="OWL456" s="327"/>
      <c r="OWM456" s="327"/>
      <c r="OWN456" s="327"/>
      <c r="OWO456" s="327"/>
      <c r="OWP456" s="327"/>
      <c r="OWQ456" s="327"/>
      <c r="OWR456" s="327"/>
      <c r="OWS456" s="327"/>
      <c r="OWT456" s="327"/>
      <c r="OWU456" s="327"/>
      <c r="OWV456" s="327"/>
      <c r="OWW456" s="327"/>
      <c r="OWX456" s="327"/>
      <c r="OWY456" s="327"/>
      <c r="OWZ456" s="327"/>
      <c r="OXA456" s="327"/>
      <c r="OXB456" s="327"/>
      <c r="OXC456" s="327"/>
      <c r="OXD456" s="327"/>
      <c r="OXE456" s="327"/>
      <c r="OXF456" s="327"/>
      <c r="OXG456" s="327"/>
      <c r="OXH456" s="327"/>
      <c r="OXI456" s="327"/>
      <c r="OXJ456" s="327"/>
      <c r="OXK456" s="327"/>
      <c r="OXL456" s="327"/>
      <c r="OXM456" s="327"/>
      <c r="OXN456" s="327"/>
      <c r="OXO456" s="327"/>
      <c r="OXP456" s="327"/>
      <c r="OXQ456" s="327"/>
      <c r="OXR456" s="327"/>
      <c r="OXS456" s="327"/>
      <c r="OXT456" s="327"/>
      <c r="OXU456" s="327"/>
      <c r="OXV456" s="327"/>
      <c r="OXW456" s="327"/>
      <c r="OXX456" s="327"/>
      <c r="OXY456" s="327"/>
      <c r="OXZ456" s="327"/>
      <c r="OYA456" s="327"/>
      <c r="OYB456" s="327"/>
      <c r="OYC456" s="327"/>
      <c r="OYD456" s="327"/>
      <c r="OYE456" s="327"/>
      <c r="OYF456" s="327"/>
      <c r="OYG456" s="327"/>
      <c r="OYH456" s="327"/>
      <c r="OYI456" s="327"/>
      <c r="OYJ456" s="327"/>
      <c r="OYK456" s="327"/>
      <c r="OYL456" s="327"/>
      <c r="OYM456" s="327"/>
      <c r="OYN456" s="327"/>
      <c r="OYO456" s="327"/>
      <c r="OYP456" s="327"/>
      <c r="OYQ456" s="327"/>
      <c r="OYR456" s="327"/>
      <c r="OYS456" s="327"/>
      <c r="OYT456" s="327"/>
      <c r="OYU456" s="327"/>
      <c r="OYV456" s="327"/>
      <c r="OYW456" s="327"/>
      <c r="OYX456" s="327"/>
      <c r="OYY456" s="327"/>
      <c r="OYZ456" s="327"/>
      <c r="OZA456" s="327"/>
      <c r="OZB456" s="327"/>
      <c r="OZC456" s="327"/>
      <c r="OZD456" s="327"/>
      <c r="OZE456" s="327"/>
      <c r="OZF456" s="327"/>
      <c r="OZG456" s="327"/>
      <c r="OZH456" s="327"/>
      <c r="OZI456" s="327"/>
      <c r="OZJ456" s="327"/>
      <c r="OZK456" s="327"/>
      <c r="OZL456" s="327"/>
      <c r="OZM456" s="327"/>
      <c r="OZN456" s="327"/>
      <c r="OZO456" s="327"/>
      <c r="OZP456" s="327"/>
      <c r="OZQ456" s="327"/>
      <c r="OZR456" s="327"/>
      <c r="OZS456" s="327"/>
      <c r="OZT456" s="327"/>
      <c r="OZU456" s="327"/>
      <c r="OZV456" s="327"/>
      <c r="OZW456" s="327"/>
      <c r="OZX456" s="327"/>
      <c r="OZY456" s="327"/>
      <c r="OZZ456" s="327"/>
      <c r="PAA456" s="327"/>
      <c r="PAB456" s="327"/>
      <c r="PAC456" s="327"/>
      <c r="PAD456" s="327"/>
      <c r="PAE456" s="327"/>
      <c r="PAF456" s="327"/>
      <c r="PAG456" s="327"/>
      <c r="PAH456" s="327"/>
      <c r="PAI456" s="327"/>
      <c r="PAJ456" s="327"/>
      <c r="PAK456" s="327"/>
      <c r="PAL456" s="327"/>
      <c r="PAM456" s="327"/>
      <c r="PAN456" s="327"/>
      <c r="PAO456" s="327"/>
      <c r="PAP456" s="327"/>
      <c r="PAQ456" s="327"/>
      <c r="PAR456" s="327"/>
      <c r="PAS456" s="327"/>
      <c r="PAT456" s="327"/>
      <c r="PAU456" s="327"/>
      <c r="PAV456" s="327"/>
      <c r="PAW456" s="327"/>
      <c r="PAX456" s="327"/>
      <c r="PAY456" s="327"/>
      <c r="PAZ456" s="327"/>
      <c r="PBA456" s="327"/>
      <c r="PBB456" s="327"/>
      <c r="PBC456" s="327"/>
      <c r="PBD456" s="327"/>
      <c r="PBE456" s="327"/>
      <c r="PBF456" s="327"/>
      <c r="PBG456" s="327"/>
      <c r="PBH456" s="327"/>
      <c r="PBI456" s="327"/>
      <c r="PBJ456" s="327"/>
      <c r="PBK456" s="327"/>
      <c r="PBL456" s="327"/>
      <c r="PBM456" s="327"/>
      <c r="PBN456" s="327"/>
      <c r="PBO456" s="327"/>
      <c r="PBP456" s="327"/>
      <c r="PBQ456" s="327"/>
      <c r="PBR456" s="327"/>
      <c r="PBS456" s="327"/>
      <c r="PBT456" s="327"/>
      <c r="PBU456" s="327"/>
      <c r="PBV456" s="327"/>
      <c r="PBW456" s="327"/>
      <c r="PBX456" s="327"/>
      <c r="PBY456" s="327"/>
      <c r="PBZ456" s="327"/>
      <c r="PCA456" s="327"/>
      <c r="PCB456" s="327"/>
      <c r="PCC456" s="327"/>
      <c r="PCD456" s="327"/>
      <c r="PCE456" s="327"/>
      <c r="PCF456" s="327"/>
      <c r="PCG456" s="327"/>
      <c r="PCH456" s="327"/>
      <c r="PCI456" s="327"/>
      <c r="PCJ456" s="327"/>
      <c r="PCK456" s="327"/>
      <c r="PCL456" s="327"/>
      <c r="PCM456" s="327"/>
      <c r="PCN456" s="327"/>
      <c r="PCO456" s="327"/>
      <c r="PCP456" s="327"/>
      <c r="PCQ456" s="327"/>
      <c r="PCR456" s="327"/>
      <c r="PCS456" s="327"/>
      <c r="PCT456" s="327"/>
      <c r="PCU456" s="327"/>
      <c r="PCV456" s="327"/>
      <c r="PCW456" s="327"/>
      <c r="PCX456" s="327"/>
      <c r="PCY456" s="327"/>
      <c r="PCZ456" s="327"/>
      <c r="PDA456" s="327"/>
      <c r="PDB456" s="327"/>
      <c r="PDC456" s="327"/>
      <c r="PDD456" s="327"/>
      <c r="PDE456" s="327"/>
      <c r="PDF456" s="327"/>
      <c r="PDG456" s="327"/>
      <c r="PDH456" s="327"/>
      <c r="PDI456" s="327"/>
      <c r="PDJ456" s="327"/>
      <c r="PDK456" s="327"/>
      <c r="PDL456" s="327"/>
      <c r="PDM456" s="327"/>
      <c r="PDN456" s="327"/>
      <c r="PDO456" s="327"/>
      <c r="PDP456" s="327"/>
      <c r="PDQ456" s="327"/>
      <c r="PDR456" s="327"/>
      <c r="PDS456" s="327"/>
      <c r="PDT456" s="327"/>
      <c r="PDU456" s="327"/>
      <c r="PDV456" s="327"/>
      <c r="PDW456" s="327"/>
      <c r="PDX456" s="327"/>
      <c r="PDY456" s="327"/>
      <c r="PDZ456" s="327"/>
      <c r="PEA456" s="327"/>
      <c r="PEB456" s="327"/>
      <c r="PEC456" s="327"/>
      <c r="PED456" s="327"/>
      <c r="PEE456" s="327"/>
      <c r="PEF456" s="327"/>
      <c r="PEG456" s="327"/>
      <c r="PEH456" s="327"/>
      <c r="PEI456" s="327"/>
      <c r="PEJ456" s="327"/>
      <c r="PEK456" s="327"/>
      <c r="PEL456" s="327"/>
      <c r="PEM456" s="327"/>
      <c r="PEN456" s="327"/>
      <c r="PEO456" s="327"/>
      <c r="PEP456" s="327"/>
      <c r="PEQ456" s="327"/>
      <c r="PER456" s="327"/>
      <c r="PES456" s="327"/>
      <c r="PET456" s="327"/>
      <c r="PEU456" s="327"/>
      <c r="PEV456" s="327"/>
      <c r="PEW456" s="327"/>
      <c r="PEX456" s="327"/>
      <c r="PEY456" s="327"/>
      <c r="PEZ456" s="327"/>
      <c r="PFA456" s="327"/>
      <c r="PFB456" s="327"/>
      <c r="PFC456" s="327"/>
      <c r="PFD456" s="327"/>
      <c r="PFE456" s="327"/>
      <c r="PFF456" s="327"/>
      <c r="PFG456" s="327"/>
      <c r="PFH456" s="327"/>
      <c r="PFI456" s="327"/>
      <c r="PFJ456" s="327"/>
      <c r="PFK456" s="327"/>
      <c r="PFL456" s="327"/>
      <c r="PFM456" s="327"/>
      <c r="PFN456" s="327"/>
      <c r="PFO456" s="327"/>
      <c r="PFP456" s="327"/>
      <c r="PFQ456" s="327"/>
      <c r="PFR456" s="327"/>
      <c r="PFS456" s="327"/>
      <c r="PFT456" s="327"/>
      <c r="PFU456" s="327"/>
      <c r="PFV456" s="327"/>
      <c r="PFW456" s="327"/>
      <c r="PFX456" s="327"/>
      <c r="PFY456" s="327"/>
      <c r="PFZ456" s="327"/>
      <c r="PGA456" s="327"/>
      <c r="PGB456" s="327"/>
      <c r="PGC456" s="327"/>
      <c r="PGD456" s="327"/>
      <c r="PGE456" s="327"/>
      <c r="PGF456" s="327"/>
      <c r="PGG456" s="327"/>
      <c r="PGH456" s="327"/>
      <c r="PGI456" s="327"/>
      <c r="PGJ456" s="327"/>
      <c r="PGK456" s="327"/>
      <c r="PGL456" s="327"/>
      <c r="PGM456" s="327"/>
      <c r="PGN456" s="327"/>
      <c r="PGO456" s="327"/>
      <c r="PGP456" s="327"/>
      <c r="PGQ456" s="327"/>
      <c r="PGR456" s="327"/>
      <c r="PGS456" s="327"/>
      <c r="PGT456" s="327"/>
      <c r="PGU456" s="327"/>
      <c r="PGV456" s="327"/>
      <c r="PGW456" s="327"/>
      <c r="PGX456" s="327"/>
      <c r="PGY456" s="327"/>
      <c r="PGZ456" s="327"/>
      <c r="PHA456" s="327"/>
      <c r="PHB456" s="327"/>
      <c r="PHC456" s="327"/>
      <c r="PHD456" s="327"/>
      <c r="PHE456" s="327"/>
      <c r="PHF456" s="327"/>
      <c r="PHG456" s="327"/>
      <c r="PHH456" s="327"/>
      <c r="PHI456" s="327"/>
      <c r="PHJ456" s="327"/>
      <c r="PHK456" s="327"/>
      <c r="PHL456" s="327"/>
      <c r="PHM456" s="327"/>
      <c r="PHN456" s="327"/>
      <c r="PHO456" s="327"/>
      <c r="PHP456" s="327"/>
      <c r="PHQ456" s="327"/>
      <c r="PHR456" s="327"/>
      <c r="PHS456" s="327"/>
      <c r="PHT456" s="327"/>
      <c r="PHU456" s="327"/>
      <c r="PHV456" s="327"/>
      <c r="PHW456" s="327"/>
      <c r="PHX456" s="327"/>
      <c r="PHY456" s="327"/>
      <c r="PHZ456" s="327"/>
      <c r="PIA456" s="327"/>
      <c r="PIB456" s="327"/>
      <c r="PIC456" s="327"/>
      <c r="PID456" s="327"/>
      <c r="PIE456" s="327"/>
      <c r="PIF456" s="327"/>
      <c r="PIG456" s="327"/>
      <c r="PIH456" s="327"/>
      <c r="PII456" s="327"/>
      <c r="PIJ456" s="327"/>
      <c r="PIK456" s="327"/>
      <c r="PIL456" s="327"/>
      <c r="PIM456" s="327"/>
      <c r="PIN456" s="327"/>
      <c r="PIO456" s="327"/>
      <c r="PIP456" s="327"/>
      <c r="PIQ456" s="327"/>
      <c r="PIR456" s="327"/>
      <c r="PIS456" s="327"/>
      <c r="PIT456" s="327"/>
      <c r="PIU456" s="327"/>
      <c r="PIV456" s="327"/>
      <c r="PIW456" s="327"/>
      <c r="PIX456" s="327"/>
      <c r="PIY456" s="327"/>
      <c r="PIZ456" s="327"/>
      <c r="PJA456" s="327"/>
      <c r="PJB456" s="327"/>
      <c r="PJC456" s="327"/>
      <c r="PJD456" s="327"/>
      <c r="PJE456" s="327"/>
      <c r="PJF456" s="327"/>
      <c r="PJG456" s="327"/>
      <c r="PJH456" s="327"/>
      <c r="PJI456" s="327"/>
      <c r="PJJ456" s="327"/>
      <c r="PJK456" s="327"/>
      <c r="PJL456" s="327"/>
      <c r="PJM456" s="327"/>
      <c r="PJN456" s="327"/>
      <c r="PJO456" s="327"/>
      <c r="PJP456" s="327"/>
      <c r="PJQ456" s="327"/>
      <c r="PJR456" s="327"/>
      <c r="PJS456" s="327"/>
      <c r="PJT456" s="327"/>
      <c r="PJU456" s="327"/>
      <c r="PJV456" s="327"/>
      <c r="PJW456" s="327"/>
      <c r="PJX456" s="327"/>
      <c r="PJY456" s="327"/>
      <c r="PJZ456" s="327"/>
      <c r="PKA456" s="327"/>
      <c r="PKB456" s="327"/>
      <c r="PKC456" s="327"/>
      <c r="PKD456" s="327"/>
      <c r="PKE456" s="327"/>
      <c r="PKF456" s="327"/>
      <c r="PKG456" s="327"/>
      <c r="PKH456" s="327"/>
      <c r="PKI456" s="327"/>
      <c r="PKJ456" s="327"/>
      <c r="PKK456" s="327"/>
      <c r="PKL456" s="327"/>
      <c r="PKM456" s="327"/>
      <c r="PKN456" s="327"/>
      <c r="PKO456" s="327"/>
      <c r="PKP456" s="327"/>
      <c r="PKQ456" s="327"/>
      <c r="PKR456" s="327"/>
      <c r="PKS456" s="327"/>
      <c r="PKT456" s="327"/>
      <c r="PKU456" s="327"/>
      <c r="PKV456" s="327"/>
      <c r="PKW456" s="327"/>
      <c r="PKX456" s="327"/>
      <c r="PKY456" s="327"/>
      <c r="PKZ456" s="327"/>
      <c r="PLA456" s="327"/>
      <c r="PLB456" s="327"/>
      <c r="PLC456" s="327"/>
      <c r="PLD456" s="327"/>
      <c r="PLE456" s="327"/>
      <c r="PLF456" s="327"/>
      <c r="PLG456" s="327"/>
      <c r="PLH456" s="327"/>
      <c r="PLI456" s="327"/>
      <c r="PLJ456" s="327"/>
      <c r="PLK456" s="327"/>
      <c r="PLL456" s="327"/>
      <c r="PLM456" s="327"/>
      <c r="PLN456" s="327"/>
      <c r="PLO456" s="327"/>
      <c r="PLP456" s="327"/>
      <c r="PLQ456" s="327"/>
      <c r="PLR456" s="327"/>
      <c r="PLS456" s="327"/>
      <c r="PLT456" s="327"/>
      <c r="PLU456" s="327"/>
      <c r="PLV456" s="327"/>
      <c r="PLW456" s="327"/>
      <c r="PLX456" s="327"/>
      <c r="PLY456" s="327"/>
      <c r="PLZ456" s="327"/>
      <c r="PMA456" s="327"/>
      <c r="PMB456" s="327"/>
      <c r="PMC456" s="327"/>
      <c r="PMD456" s="327"/>
      <c r="PME456" s="327"/>
      <c r="PMF456" s="327"/>
      <c r="PMG456" s="327"/>
      <c r="PMH456" s="327"/>
      <c r="PMI456" s="327"/>
      <c r="PMJ456" s="327"/>
      <c r="PMK456" s="327"/>
      <c r="PML456" s="327"/>
      <c r="PMM456" s="327"/>
      <c r="PMN456" s="327"/>
      <c r="PMO456" s="327"/>
      <c r="PMP456" s="327"/>
      <c r="PMQ456" s="327"/>
      <c r="PMR456" s="327"/>
      <c r="PMS456" s="327"/>
      <c r="PMT456" s="327"/>
      <c r="PMU456" s="327"/>
      <c r="PMV456" s="327"/>
      <c r="PMW456" s="327"/>
      <c r="PMX456" s="327"/>
      <c r="PMY456" s="327"/>
      <c r="PMZ456" s="327"/>
      <c r="PNA456" s="327"/>
      <c r="PNB456" s="327"/>
      <c r="PNC456" s="327"/>
      <c r="PND456" s="327"/>
      <c r="PNE456" s="327"/>
      <c r="PNF456" s="327"/>
      <c r="PNG456" s="327"/>
      <c r="PNH456" s="327"/>
      <c r="PNI456" s="327"/>
      <c r="PNJ456" s="327"/>
      <c r="PNK456" s="327"/>
      <c r="PNL456" s="327"/>
      <c r="PNM456" s="327"/>
      <c r="PNN456" s="327"/>
      <c r="PNO456" s="327"/>
      <c r="PNP456" s="327"/>
      <c r="PNQ456" s="327"/>
      <c r="PNR456" s="327"/>
      <c r="PNS456" s="327"/>
      <c r="PNT456" s="327"/>
      <c r="PNU456" s="327"/>
      <c r="PNV456" s="327"/>
      <c r="PNW456" s="327"/>
      <c r="PNX456" s="327"/>
      <c r="PNY456" s="327"/>
      <c r="PNZ456" s="327"/>
      <c r="POA456" s="327"/>
      <c r="POB456" s="327"/>
      <c r="POC456" s="327"/>
      <c r="POD456" s="327"/>
      <c r="POE456" s="327"/>
      <c r="POF456" s="327"/>
      <c r="POG456" s="327"/>
      <c r="POH456" s="327"/>
      <c r="POI456" s="327"/>
      <c r="POJ456" s="327"/>
      <c r="POK456" s="327"/>
      <c r="POL456" s="327"/>
      <c r="POM456" s="327"/>
      <c r="PON456" s="327"/>
      <c r="POO456" s="327"/>
      <c r="POP456" s="327"/>
      <c r="POQ456" s="327"/>
      <c r="POR456" s="327"/>
      <c r="POS456" s="327"/>
      <c r="POT456" s="327"/>
      <c r="POU456" s="327"/>
      <c r="POV456" s="327"/>
      <c r="POW456" s="327"/>
      <c r="POX456" s="327"/>
      <c r="POY456" s="327"/>
      <c r="POZ456" s="327"/>
      <c r="PPA456" s="327"/>
      <c r="PPB456" s="327"/>
      <c r="PPC456" s="327"/>
      <c r="PPD456" s="327"/>
      <c r="PPE456" s="327"/>
      <c r="PPF456" s="327"/>
      <c r="PPG456" s="327"/>
      <c r="PPH456" s="327"/>
      <c r="PPI456" s="327"/>
      <c r="PPJ456" s="327"/>
      <c r="PPK456" s="327"/>
      <c r="PPL456" s="327"/>
      <c r="PPM456" s="327"/>
      <c r="PPN456" s="327"/>
      <c r="PPO456" s="327"/>
      <c r="PPP456" s="327"/>
      <c r="PPQ456" s="327"/>
      <c r="PPR456" s="327"/>
      <c r="PPS456" s="327"/>
      <c r="PPT456" s="327"/>
      <c r="PPU456" s="327"/>
      <c r="PPV456" s="327"/>
      <c r="PPW456" s="327"/>
      <c r="PPX456" s="327"/>
      <c r="PPY456" s="327"/>
      <c r="PPZ456" s="327"/>
      <c r="PQA456" s="327"/>
      <c r="PQB456" s="327"/>
      <c r="PQC456" s="327"/>
      <c r="PQD456" s="327"/>
      <c r="PQE456" s="327"/>
      <c r="PQF456" s="327"/>
      <c r="PQG456" s="327"/>
      <c r="PQH456" s="327"/>
      <c r="PQI456" s="327"/>
      <c r="PQJ456" s="327"/>
      <c r="PQK456" s="327"/>
      <c r="PQL456" s="327"/>
      <c r="PQM456" s="327"/>
      <c r="PQN456" s="327"/>
      <c r="PQO456" s="327"/>
      <c r="PQP456" s="327"/>
      <c r="PQQ456" s="327"/>
      <c r="PQR456" s="327"/>
      <c r="PQS456" s="327"/>
      <c r="PQT456" s="327"/>
      <c r="PQU456" s="327"/>
      <c r="PQV456" s="327"/>
      <c r="PQW456" s="327"/>
      <c r="PQX456" s="327"/>
      <c r="PQY456" s="327"/>
      <c r="PQZ456" s="327"/>
      <c r="PRA456" s="327"/>
      <c r="PRB456" s="327"/>
      <c r="PRC456" s="327"/>
      <c r="PRD456" s="327"/>
      <c r="PRE456" s="327"/>
      <c r="PRF456" s="327"/>
      <c r="PRG456" s="327"/>
      <c r="PRH456" s="327"/>
      <c r="PRI456" s="327"/>
      <c r="PRJ456" s="327"/>
      <c r="PRK456" s="327"/>
      <c r="PRL456" s="327"/>
      <c r="PRM456" s="327"/>
      <c r="PRN456" s="327"/>
      <c r="PRO456" s="327"/>
      <c r="PRP456" s="327"/>
      <c r="PRQ456" s="327"/>
      <c r="PRR456" s="327"/>
      <c r="PRS456" s="327"/>
      <c r="PRT456" s="327"/>
      <c r="PRU456" s="327"/>
      <c r="PRV456" s="327"/>
      <c r="PRW456" s="327"/>
      <c r="PRX456" s="327"/>
      <c r="PRY456" s="327"/>
      <c r="PRZ456" s="327"/>
      <c r="PSA456" s="327"/>
      <c r="PSB456" s="327"/>
      <c r="PSC456" s="327"/>
      <c r="PSD456" s="327"/>
      <c r="PSE456" s="327"/>
      <c r="PSF456" s="327"/>
      <c r="PSG456" s="327"/>
      <c r="PSH456" s="327"/>
      <c r="PSI456" s="327"/>
      <c r="PSJ456" s="327"/>
      <c r="PSK456" s="327"/>
      <c r="PSL456" s="327"/>
      <c r="PSM456" s="327"/>
      <c r="PSN456" s="327"/>
      <c r="PSO456" s="327"/>
      <c r="PSP456" s="327"/>
      <c r="PSQ456" s="327"/>
      <c r="PSR456" s="327"/>
      <c r="PSS456" s="327"/>
      <c r="PST456" s="327"/>
      <c r="PSU456" s="327"/>
      <c r="PSV456" s="327"/>
      <c r="PSW456" s="327"/>
      <c r="PSX456" s="327"/>
      <c r="PSY456" s="327"/>
      <c r="PSZ456" s="327"/>
      <c r="PTA456" s="327"/>
      <c r="PTB456" s="327"/>
      <c r="PTC456" s="327"/>
      <c r="PTD456" s="327"/>
      <c r="PTE456" s="327"/>
      <c r="PTF456" s="327"/>
      <c r="PTG456" s="327"/>
      <c r="PTH456" s="327"/>
      <c r="PTI456" s="327"/>
      <c r="PTJ456" s="327"/>
      <c r="PTK456" s="327"/>
      <c r="PTL456" s="327"/>
      <c r="PTM456" s="327"/>
      <c r="PTN456" s="327"/>
      <c r="PTO456" s="327"/>
      <c r="PTP456" s="327"/>
      <c r="PTQ456" s="327"/>
      <c r="PTR456" s="327"/>
      <c r="PTS456" s="327"/>
      <c r="PTT456" s="327"/>
      <c r="PTU456" s="327"/>
      <c r="PTV456" s="327"/>
      <c r="PTW456" s="327"/>
      <c r="PTX456" s="327"/>
      <c r="PTY456" s="327"/>
      <c r="PTZ456" s="327"/>
      <c r="PUA456" s="327"/>
      <c r="PUB456" s="327"/>
      <c r="PUC456" s="327"/>
      <c r="PUD456" s="327"/>
      <c r="PUE456" s="327"/>
      <c r="PUF456" s="327"/>
      <c r="PUG456" s="327"/>
      <c r="PUH456" s="327"/>
      <c r="PUI456" s="327"/>
      <c r="PUJ456" s="327"/>
      <c r="PUK456" s="327"/>
      <c r="PUL456" s="327"/>
      <c r="PUM456" s="327"/>
      <c r="PUN456" s="327"/>
      <c r="PUO456" s="327"/>
      <c r="PUP456" s="327"/>
      <c r="PUQ456" s="327"/>
      <c r="PUR456" s="327"/>
      <c r="PUS456" s="327"/>
      <c r="PUT456" s="327"/>
      <c r="PUU456" s="327"/>
      <c r="PUV456" s="327"/>
      <c r="PUW456" s="327"/>
      <c r="PUX456" s="327"/>
      <c r="PUY456" s="327"/>
      <c r="PUZ456" s="327"/>
      <c r="PVA456" s="327"/>
      <c r="PVB456" s="327"/>
      <c r="PVC456" s="327"/>
      <c r="PVD456" s="327"/>
      <c r="PVE456" s="327"/>
      <c r="PVF456" s="327"/>
      <c r="PVG456" s="327"/>
      <c r="PVH456" s="327"/>
      <c r="PVI456" s="327"/>
      <c r="PVJ456" s="327"/>
      <c r="PVK456" s="327"/>
      <c r="PVL456" s="327"/>
      <c r="PVM456" s="327"/>
      <c r="PVN456" s="327"/>
      <c r="PVO456" s="327"/>
      <c r="PVP456" s="327"/>
      <c r="PVQ456" s="327"/>
      <c r="PVR456" s="327"/>
      <c r="PVS456" s="327"/>
      <c r="PVT456" s="327"/>
      <c r="PVU456" s="327"/>
      <c r="PVV456" s="327"/>
      <c r="PVW456" s="327"/>
      <c r="PVX456" s="327"/>
      <c r="PVY456" s="327"/>
      <c r="PVZ456" s="327"/>
      <c r="PWA456" s="327"/>
      <c r="PWB456" s="327"/>
      <c r="PWC456" s="327"/>
      <c r="PWD456" s="327"/>
      <c r="PWE456" s="327"/>
      <c r="PWF456" s="327"/>
      <c r="PWG456" s="327"/>
      <c r="PWH456" s="327"/>
      <c r="PWI456" s="327"/>
      <c r="PWJ456" s="327"/>
      <c r="PWK456" s="327"/>
      <c r="PWL456" s="327"/>
      <c r="PWM456" s="327"/>
      <c r="PWN456" s="327"/>
      <c r="PWO456" s="327"/>
      <c r="PWP456" s="327"/>
      <c r="PWQ456" s="327"/>
      <c r="PWR456" s="327"/>
      <c r="PWS456" s="327"/>
      <c r="PWT456" s="327"/>
      <c r="PWU456" s="327"/>
      <c r="PWV456" s="327"/>
      <c r="PWW456" s="327"/>
      <c r="PWX456" s="327"/>
      <c r="PWY456" s="327"/>
      <c r="PWZ456" s="327"/>
      <c r="PXA456" s="327"/>
      <c r="PXB456" s="327"/>
      <c r="PXC456" s="327"/>
      <c r="PXD456" s="327"/>
      <c r="PXE456" s="327"/>
      <c r="PXF456" s="327"/>
      <c r="PXG456" s="327"/>
      <c r="PXH456" s="327"/>
      <c r="PXI456" s="327"/>
      <c r="PXJ456" s="327"/>
      <c r="PXK456" s="327"/>
      <c r="PXL456" s="327"/>
      <c r="PXM456" s="327"/>
      <c r="PXN456" s="327"/>
      <c r="PXO456" s="327"/>
      <c r="PXP456" s="327"/>
      <c r="PXQ456" s="327"/>
      <c r="PXR456" s="327"/>
      <c r="PXS456" s="327"/>
      <c r="PXT456" s="327"/>
      <c r="PXU456" s="327"/>
      <c r="PXV456" s="327"/>
      <c r="PXW456" s="327"/>
      <c r="PXX456" s="327"/>
      <c r="PXY456" s="327"/>
      <c r="PXZ456" s="327"/>
      <c r="PYA456" s="327"/>
      <c r="PYB456" s="327"/>
      <c r="PYC456" s="327"/>
      <c r="PYD456" s="327"/>
      <c r="PYE456" s="327"/>
      <c r="PYF456" s="327"/>
      <c r="PYG456" s="327"/>
      <c r="PYH456" s="327"/>
      <c r="PYI456" s="327"/>
      <c r="PYJ456" s="327"/>
      <c r="PYK456" s="327"/>
      <c r="PYL456" s="327"/>
      <c r="PYM456" s="327"/>
      <c r="PYN456" s="327"/>
      <c r="PYO456" s="327"/>
      <c r="PYP456" s="327"/>
      <c r="PYQ456" s="327"/>
      <c r="PYR456" s="327"/>
      <c r="PYS456" s="327"/>
      <c r="PYT456" s="327"/>
      <c r="PYU456" s="327"/>
      <c r="PYV456" s="327"/>
      <c r="PYW456" s="327"/>
      <c r="PYX456" s="327"/>
      <c r="PYY456" s="327"/>
      <c r="PYZ456" s="327"/>
      <c r="PZA456" s="327"/>
      <c r="PZB456" s="327"/>
      <c r="PZC456" s="327"/>
      <c r="PZD456" s="327"/>
      <c r="PZE456" s="327"/>
      <c r="PZF456" s="327"/>
      <c r="PZG456" s="327"/>
      <c r="PZH456" s="327"/>
      <c r="PZI456" s="327"/>
      <c r="PZJ456" s="327"/>
      <c r="PZK456" s="327"/>
      <c r="PZL456" s="327"/>
      <c r="PZM456" s="327"/>
      <c r="PZN456" s="327"/>
      <c r="PZO456" s="327"/>
      <c r="PZP456" s="327"/>
      <c r="PZQ456" s="327"/>
      <c r="PZR456" s="327"/>
      <c r="PZS456" s="327"/>
      <c r="PZT456" s="327"/>
      <c r="PZU456" s="327"/>
      <c r="PZV456" s="327"/>
      <c r="PZW456" s="327"/>
      <c r="PZX456" s="327"/>
      <c r="PZY456" s="327"/>
      <c r="PZZ456" s="327"/>
      <c r="QAA456" s="327"/>
      <c r="QAB456" s="327"/>
      <c r="QAC456" s="327"/>
      <c r="QAD456" s="327"/>
      <c r="QAE456" s="327"/>
      <c r="QAF456" s="327"/>
      <c r="QAG456" s="327"/>
      <c r="QAH456" s="327"/>
      <c r="QAI456" s="327"/>
      <c r="QAJ456" s="327"/>
      <c r="QAK456" s="327"/>
      <c r="QAL456" s="327"/>
      <c r="QAM456" s="327"/>
      <c r="QAN456" s="327"/>
      <c r="QAO456" s="327"/>
      <c r="QAP456" s="327"/>
      <c r="QAQ456" s="327"/>
      <c r="QAR456" s="327"/>
      <c r="QAS456" s="327"/>
      <c r="QAT456" s="327"/>
      <c r="QAU456" s="327"/>
      <c r="QAV456" s="327"/>
      <c r="QAW456" s="327"/>
      <c r="QAX456" s="327"/>
      <c r="QAY456" s="327"/>
      <c r="QAZ456" s="327"/>
      <c r="QBA456" s="327"/>
      <c r="QBB456" s="327"/>
      <c r="QBC456" s="327"/>
      <c r="QBD456" s="327"/>
      <c r="QBE456" s="327"/>
      <c r="QBF456" s="327"/>
      <c r="QBG456" s="327"/>
      <c r="QBH456" s="327"/>
      <c r="QBI456" s="327"/>
      <c r="QBJ456" s="327"/>
      <c r="QBK456" s="327"/>
      <c r="QBL456" s="327"/>
      <c r="QBM456" s="327"/>
      <c r="QBN456" s="327"/>
      <c r="QBO456" s="327"/>
      <c r="QBP456" s="327"/>
      <c r="QBQ456" s="327"/>
      <c r="QBR456" s="327"/>
      <c r="QBS456" s="327"/>
      <c r="QBT456" s="327"/>
      <c r="QBU456" s="327"/>
      <c r="QBV456" s="327"/>
      <c r="QBW456" s="327"/>
      <c r="QBX456" s="327"/>
      <c r="QBY456" s="327"/>
      <c r="QBZ456" s="327"/>
      <c r="QCA456" s="327"/>
      <c r="QCB456" s="327"/>
      <c r="QCC456" s="327"/>
      <c r="QCD456" s="327"/>
      <c r="QCE456" s="327"/>
      <c r="QCF456" s="327"/>
      <c r="QCG456" s="327"/>
      <c r="QCH456" s="327"/>
      <c r="QCI456" s="327"/>
      <c r="QCJ456" s="327"/>
      <c r="QCK456" s="327"/>
      <c r="QCL456" s="327"/>
      <c r="QCM456" s="327"/>
      <c r="QCN456" s="327"/>
      <c r="QCO456" s="327"/>
      <c r="QCP456" s="327"/>
      <c r="QCQ456" s="327"/>
      <c r="QCR456" s="327"/>
      <c r="QCS456" s="327"/>
      <c r="QCT456" s="327"/>
      <c r="QCU456" s="327"/>
      <c r="QCV456" s="327"/>
      <c r="QCW456" s="327"/>
      <c r="QCX456" s="327"/>
      <c r="QCY456" s="327"/>
      <c r="QCZ456" s="327"/>
      <c r="QDA456" s="327"/>
      <c r="QDB456" s="327"/>
      <c r="QDC456" s="327"/>
      <c r="QDD456" s="327"/>
      <c r="QDE456" s="327"/>
      <c r="QDF456" s="327"/>
      <c r="QDG456" s="327"/>
      <c r="QDH456" s="327"/>
      <c r="QDI456" s="327"/>
      <c r="QDJ456" s="327"/>
      <c r="QDK456" s="327"/>
      <c r="QDL456" s="327"/>
      <c r="QDM456" s="327"/>
      <c r="QDN456" s="327"/>
      <c r="QDO456" s="327"/>
      <c r="QDP456" s="327"/>
      <c r="QDQ456" s="327"/>
      <c r="QDR456" s="327"/>
      <c r="QDS456" s="327"/>
      <c r="QDT456" s="327"/>
      <c r="QDU456" s="327"/>
      <c r="QDV456" s="327"/>
      <c r="QDW456" s="327"/>
      <c r="QDX456" s="327"/>
      <c r="QDY456" s="327"/>
      <c r="QDZ456" s="327"/>
      <c r="QEA456" s="327"/>
      <c r="QEB456" s="327"/>
      <c r="QEC456" s="327"/>
      <c r="QED456" s="327"/>
      <c r="QEE456" s="327"/>
      <c r="QEF456" s="327"/>
      <c r="QEG456" s="327"/>
      <c r="QEH456" s="327"/>
      <c r="QEI456" s="327"/>
      <c r="QEJ456" s="327"/>
      <c r="QEK456" s="327"/>
      <c r="QEL456" s="327"/>
      <c r="QEM456" s="327"/>
      <c r="QEN456" s="327"/>
      <c r="QEO456" s="327"/>
      <c r="QEP456" s="327"/>
      <c r="QEQ456" s="327"/>
      <c r="QER456" s="327"/>
      <c r="QES456" s="327"/>
      <c r="QET456" s="327"/>
      <c r="QEU456" s="327"/>
      <c r="QEV456" s="327"/>
      <c r="QEW456" s="327"/>
      <c r="QEX456" s="327"/>
      <c r="QEY456" s="327"/>
      <c r="QEZ456" s="327"/>
      <c r="QFA456" s="327"/>
      <c r="QFB456" s="327"/>
      <c r="QFC456" s="327"/>
      <c r="QFD456" s="327"/>
      <c r="QFE456" s="327"/>
      <c r="QFF456" s="327"/>
      <c r="QFG456" s="327"/>
      <c r="QFH456" s="327"/>
      <c r="QFI456" s="327"/>
      <c r="QFJ456" s="327"/>
      <c r="QFK456" s="327"/>
      <c r="QFL456" s="327"/>
      <c r="QFM456" s="327"/>
      <c r="QFN456" s="327"/>
      <c r="QFO456" s="327"/>
      <c r="QFP456" s="327"/>
      <c r="QFQ456" s="327"/>
      <c r="QFR456" s="327"/>
      <c r="QFS456" s="327"/>
      <c r="QFT456" s="327"/>
      <c r="QFU456" s="327"/>
      <c r="QFV456" s="327"/>
      <c r="QFW456" s="327"/>
      <c r="QFX456" s="327"/>
      <c r="QFY456" s="327"/>
      <c r="QFZ456" s="327"/>
      <c r="QGA456" s="327"/>
      <c r="QGB456" s="327"/>
      <c r="QGC456" s="327"/>
      <c r="QGD456" s="327"/>
      <c r="QGE456" s="327"/>
      <c r="QGF456" s="327"/>
      <c r="QGG456" s="327"/>
      <c r="QGH456" s="327"/>
      <c r="QGI456" s="327"/>
      <c r="QGJ456" s="327"/>
      <c r="QGK456" s="327"/>
      <c r="QGL456" s="327"/>
      <c r="QGM456" s="327"/>
      <c r="QGN456" s="327"/>
      <c r="QGO456" s="327"/>
      <c r="QGP456" s="327"/>
      <c r="QGQ456" s="327"/>
      <c r="QGR456" s="327"/>
      <c r="QGS456" s="327"/>
      <c r="QGT456" s="327"/>
      <c r="QGU456" s="327"/>
      <c r="QGV456" s="327"/>
      <c r="QGW456" s="327"/>
      <c r="QGX456" s="327"/>
      <c r="QGY456" s="327"/>
      <c r="QGZ456" s="327"/>
      <c r="QHA456" s="327"/>
      <c r="QHB456" s="327"/>
      <c r="QHC456" s="327"/>
      <c r="QHD456" s="327"/>
      <c r="QHE456" s="327"/>
      <c r="QHF456" s="327"/>
      <c r="QHG456" s="327"/>
      <c r="QHH456" s="327"/>
      <c r="QHI456" s="327"/>
      <c r="QHJ456" s="327"/>
      <c r="QHK456" s="327"/>
      <c r="QHL456" s="327"/>
      <c r="QHM456" s="327"/>
      <c r="QHN456" s="327"/>
      <c r="QHO456" s="327"/>
      <c r="QHP456" s="327"/>
      <c r="QHQ456" s="327"/>
      <c r="QHR456" s="327"/>
      <c r="QHS456" s="327"/>
      <c r="QHT456" s="327"/>
      <c r="QHU456" s="327"/>
      <c r="QHV456" s="327"/>
      <c r="QHW456" s="327"/>
      <c r="QHX456" s="327"/>
      <c r="QHY456" s="327"/>
      <c r="QHZ456" s="327"/>
      <c r="QIA456" s="327"/>
      <c r="QIB456" s="327"/>
      <c r="QIC456" s="327"/>
      <c r="QID456" s="327"/>
      <c r="QIE456" s="327"/>
      <c r="QIF456" s="327"/>
      <c r="QIG456" s="327"/>
      <c r="QIH456" s="327"/>
      <c r="QII456" s="327"/>
      <c r="QIJ456" s="327"/>
      <c r="QIK456" s="327"/>
      <c r="QIL456" s="327"/>
      <c r="QIM456" s="327"/>
      <c r="QIN456" s="327"/>
      <c r="QIO456" s="327"/>
      <c r="QIP456" s="327"/>
      <c r="QIQ456" s="327"/>
      <c r="QIR456" s="327"/>
      <c r="QIS456" s="327"/>
      <c r="QIT456" s="327"/>
      <c r="QIU456" s="327"/>
      <c r="QIV456" s="327"/>
      <c r="QIW456" s="327"/>
      <c r="QIX456" s="327"/>
      <c r="QIY456" s="327"/>
      <c r="QIZ456" s="327"/>
      <c r="QJA456" s="327"/>
      <c r="QJB456" s="327"/>
      <c r="QJC456" s="327"/>
      <c r="QJD456" s="327"/>
      <c r="QJE456" s="327"/>
      <c r="QJF456" s="327"/>
      <c r="QJG456" s="327"/>
      <c r="QJH456" s="327"/>
      <c r="QJI456" s="327"/>
      <c r="QJJ456" s="327"/>
      <c r="QJK456" s="327"/>
      <c r="QJL456" s="327"/>
      <c r="QJM456" s="327"/>
      <c r="QJN456" s="327"/>
      <c r="QJO456" s="327"/>
      <c r="QJP456" s="327"/>
      <c r="QJQ456" s="327"/>
      <c r="QJR456" s="327"/>
      <c r="QJS456" s="327"/>
      <c r="QJT456" s="327"/>
      <c r="QJU456" s="327"/>
      <c r="QJV456" s="327"/>
      <c r="QJW456" s="327"/>
      <c r="QJX456" s="327"/>
      <c r="QJY456" s="327"/>
      <c r="QJZ456" s="327"/>
      <c r="QKA456" s="327"/>
      <c r="QKB456" s="327"/>
      <c r="QKC456" s="327"/>
      <c r="QKD456" s="327"/>
      <c r="QKE456" s="327"/>
      <c r="QKF456" s="327"/>
      <c r="QKG456" s="327"/>
      <c r="QKH456" s="327"/>
      <c r="QKI456" s="327"/>
      <c r="QKJ456" s="327"/>
      <c r="QKK456" s="327"/>
      <c r="QKL456" s="327"/>
      <c r="QKM456" s="327"/>
      <c r="QKN456" s="327"/>
      <c r="QKO456" s="327"/>
      <c r="QKP456" s="327"/>
      <c r="QKQ456" s="327"/>
      <c r="QKR456" s="327"/>
      <c r="QKS456" s="327"/>
      <c r="QKT456" s="327"/>
      <c r="QKU456" s="327"/>
      <c r="QKV456" s="327"/>
      <c r="QKW456" s="327"/>
      <c r="QKX456" s="327"/>
      <c r="QKY456" s="327"/>
      <c r="QKZ456" s="327"/>
      <c r="QLA456" s="327"/>
      <c r="QLB456" s="327"/>
      <c r="QLC456" s="327"/>
      <c r="QLD456" s="327"/>
      <c r="QLE456" s="327"/>
      <c r="QLF456" s="327"/>
      <c r="QLG456" s="327"/>
      <c r="QLH456" s="327"/>
      <c r="QLI456" s="327"/>
      <c r="QLJ456" s="327"/>
      <c r="QLK456" s="327"/>
      <c r="QLL456" s="327"/>
      <c r="QLM456" s="327"/>
      <c r="QLN456" s="327"/>
      <c r="QLO456" s="327"/>
      <c r="QLP456" s="327"/>
      <c r="QLQ456" s="327"/>
      <c r="QLR456" s="327"/>
      <c r="QLS456" s="327"/>
      <c r="QLT456" s="327"/>
      <c r="QLU456" s="327"/>
      <c r="QLV456" s="327"/>
      <c r="QLW456" s="327"/>
      <c r="QLX456" s="327"/>
      <c r="QLY456" s="327"/>
      <c r="QLZ456" s="327"/>
      <c r="QMA456" s="327"/>
      <c r="QMB456" s="327"/>
      <c r="QMC456" s="327"/>
      <c r="QMD456" s="327"/>
      <c r="QME456" s="327"/>
      <c r="QMF456" s="327"/>
      <c r="QMG456" s="327"/>
      <c r="QMH456" s="327"/>
      <c r="QMI456" s="327"/>
      <c r="QMJ456" s="327"/>
      <c r="QMK456" s="327"/>
      <c r="QML456" s="327"/>
      <c r="QMM456" s="327"/>
      <c r="QMN456" s="327"/>
      <c r="QMO456" s="327"/>
      <c r="QMP456" s="327"/>
      <c r="QMQ456" s="327"/>
      <c r="QMR456" s="327"/>
      <c r="QMS456" s="327"/>
      <c r="QMT456" s="327"/>
      <c r="QMU456" s="327"/>
      <c r="QMV456" s="327"/>
      <c r="QMW456" s="327"/>
      <c r="QMX456" s="327"/>
      <c r="QMY456" s="327"/>
      <c r="QMZ456" s="327"/>
      <c r="QNA456" s="327"/>
      <c r="QNB456" s="327"/>
      <c r="QNC456" s="327"/>
      <c r="QND456" s="327"/>
      <c r="QNE456" s="327"/>
      <c r="QNF456" s="327"/>
      <c r="QNG456" s="327"/>
      <c r="QNH456" s="327"/>
      <c r="QNI456" s="327"/>
      <c r="QNJ456" s="327"/>
      <c r="QNK456" s="327"/>
      <c r="QNL456" s="327"/>
      <c r="QNM456" s="327"/>
      <c r="QNN456" s="327"/>
      <c r="QNO456" s="327"/>
      <c r="QNP456" s="327"/>
      <c r="QNQ456" s="327"/>
      <c r="QNR456" s="327"/>
      <c r="QNS456" s="327"/>
      <c r="QNT456" s="327"/>
      <c r="QNU456" s="327"/>
      <c r="QNV456" s="327"/>
      <c r="QNW456" s="327"/>
      <c r="QNX456" s="327"/>
      <c r="QNY456" s="327"/>
      <c r="QNZ456" s="327"/>
      <c r="QOA456" s="327"/>
      <c r="QOB456" s="327"/>
      <c r="QOC456" s="327"/>
      <c r="QOD456" s="327"/>
      <c r="QOE456" s="327"/>
      <c r="QOF456" s="327"/>
      <c r="QOG456" s="327"/>
      <c r="QOH456" s="327"/>
      <c r="QOI456" s="327"/>
      <c r="QOJ456" s="327"/>
      <c r="QOK456" s="327"/>
      <c r="QOL456" s="327"/>
      <c r="QOM456" s="327"/>
      <c r="QON456" s="327"/>
      <c r="QOO456" s="327"/>
      <c r="QOP456" s="327"/>
      <c r="QOQ456" s="327"/>
      <c r="QOR456" s="327"/>
      <c r="QOS456" s="327"/>
      <c r="QOT456" s="327"/>
      <c r="QOU456" s="327"/>
      <c r="QOV456" s="327"/>
      <c r="QOW456" s="327"/>
      <c r="QOX456" s="327"/>
      <c r="QOY456" s="327"/>
      <c r="QOZ456" s="327"/>
      <c r="QPA456" s="327"/>
      <c r="QPB456" s="327"/>
      <c r="QPC456" s="327"/>
      <c r="QPD456" s="327"/>
      <c r="QPE456" s="327"/>
      <c r="QPF456" s="327"/>
      <c r="QPG456" s="327"/>
      <c r="QPH456" s="327"/>
      <c r="QPI456" s="327"/>
      <c r="QPJ456" s="327"/>
      <c r="QPK456" s="327"/>
      <c r="QPL456" s="327"/>
      <c r="QPM456" s="327"/>
      <c r="QPN456" s="327"/>
      <c r="QPO456" s="327"/>
      <c r="QPP456" s="327"/>
      <c r="QPQ456" s="327"/>
      <c r="QPR456" s="327"/>
      <c r="QPS456" s="327"/>
      <c r="QPT456" s="327"/>
      <c r="QPU456" s="327"/>
      <c r="QPV456" s="327"/>
      <c r="QPW456" s="327"/>
      <c r="QPX456" s="327"/>
      <c r="QPY456" s="327"/>
      <c r="QPZ456" s="327"/>
      <c r="QQA456" s="327"/>
      <c r="QQB456" s="327"/>
      <c r="QQC456" s="327"/>
      <c r="QQD456" s="327"/>
      <c r="QQE456" s="327"/>
      <c r="QQF456" s="327"/>
      <c r="QQG456" s="327"/>
      <c r="QQH456" s="327"/>
      <c r="QQI456" s="327"/>
      <c r="QQJ456" s="327"/>
      <c r="QQK456" s="327"/>
      <c r="QQL456" s="327"/>
      <c r="QQM456" s="327"/>
      <c r="QQN456" s="327"/>
      <c r="QQO456" s="327"/>
      <c r="QQP456" s="327"/>
      <c r="QQQ456" s="327"/>
      <c r="QQR456" s="327"/>
      <c r="QQS456" s="327"/>
      <c r="QQT456" s="327"/>
      <c r="QQU456" s="327"/>
      <c r="QQV456" s="327"/>
      <c r="QQW456" s="327"/>
      <c r="QQX456" s="327"/>
      <c r="QQY456" s="327"/>
      <c r="QQZ456" s="327"/>
      <c r="QRA456" s="327"/>
      <c r="QRB456" s="327"/>
      <c r="QRC456" s="327"/>
      <c r="QRD456" s="327"/>
      <c r="QRE456" s="327"/>
      <c r="QRF456" s="327"/>
      <c r="QRG456" s="327"/>
      <c r="QRH456" s="327"/>
      <c r="QRI456" s="327"/>
      <c r="QRJ456" s="327"/>
      <c r="QRK456" s="327"/>
      <c r="QRL456" s="327"/>
      <c r="QRM456" s="327"/>
      <c r="QRN456" s="327"/>
      <c r="QRO456" s="327"/>
      <c r="QRP456" s="327"/>
      <c r="QRQ456" s="327"/>
      <c r="QRR456" s="327"/>
      <c r="QRS456" s="327"/>
      <c r="QRT456" s="327"/>
      <c r="QRU456" s="327"/>
      <c r="QRV456" s="327"/>
      <c r="QRW456" s="327"/>
      <c r="QRX456" s="327"/>
      <c r="QRY456" s="327"/>
      <c r="QRZ456" s="327"/>
      <c r="QSA456" s="327"/>
      <c r="QSB456" s="327"/>
      <c r="QSC456" s="327"/>
      <c r="QSD456" s="327"/>
      <c r="QSE456" s="327"/>
      <c r="QSF456" s="327"/>
      <c r="QSG456" s="327"/>
      <c r="QSH456" s="327"/>
      <c r="QSI456" s="327"/>
      <c r="QSJ456" s="327"/>
      <c r="QSK456" s="327"/>
      <c r="QSL456" s="327"/>
      <c r="QSM456" s="327"/>
      <c r="QSN456" s="327"/>
      <c r="QSO456" s="327"/>
      <c r="QSP456" s="327"/>
      <c r="QSQ456" s="327"/>
      <c r="QSR456" s="327"/>
      <c r="QSS456" s="327"/>
      <c r="QST456" s="327"/>
      <c r="QSU456" s="327"/>
      <c r="QSV456" s="327"/>
      <c r="QSW456" s="327"/>
      <c r="QSX456" s="327"/>
      <c r="QSY456" s="327"/>
      <c r="QSZ456" s="327"/>
      <c r="QTA456" s="327"/>
      <c r="QTB456" s="327"/>
      <c r="QTC456" s="327"/>
      <c r="QTD456" s="327"/>
      <c r="QTE456" s="327"/>
      <c r="QTF456" s="327"/>
      <c r="QTG456" s="327"/>
      <c r="QTH456" s="327"/>
      <c r="QTI456" s="327"/>
      <c r="QTJ456" s="327"/>
      <c r="QTK456" s="327"/>
      <c r="QTL456" s="327"/>
      <c r="QTM456" s="327"/>
      <c r="QTN456" s="327"/>
      <c r="QTO456" s="327"/>
      <c r="QTP456" s="327"/>
      <c r="QTQ456" s="327"/>
      <c r="QTR456" s="327"/>
      <c r="QTS456" s="327"/>
      <c r="QTT456" s="327"/>
      <c r="QTU456" s="327"/>
      <c r="QTV456" s="327"/>
      <c r="QTW456" s="327"/>
      <c r="QTX456" s="327"/>
      <c r="QTY456" s="327"/>
      <c r="QTZ456" s="327"/>
      <c r="QUA456" s="327"/>
      <c r="QUB456" s="327"/>
      <c r="QUC456" s="327"/>
      <c r="QUD456" s="327"/>
      <c r="QUE456" s="327"/>
      <c r="QUF456" s="327"/>
      <c r="QUG456" s="327"/>
      <c r="QUH456" s="327"/>
      <c r="QUI456" s="327"/>
      <c r="QUJ456" s="327"/>
      <c r="QUK456" s="327"/>
      <c r="QUL456" s="327"/>
      <c r="QUM456" s="327"/>
      <c r="QUN456" s="327"/>
      <c r="QUO456" s="327"/>
      <c r="QUP456" s="327"/>
      <c r="QUQ456" s="327"/>
      <c r="QUR456" s="327"/>
      <c r="QUS456" s="327"/>
      <c r="QUT456" s="327"/>
      <c r="QUU456" s="327"/>
      <c r="QUV456" s="327"/>
      <c r="QUW456" s="327"/>
      <c r="QUX456" s="327"/>
      <c r="QUY456" s="327"/>
      <c r="QUZ456" s="327"/>
      <c r="QVA456" s="327"/>
      <c r="QVB456" s="327"/>
      <c r="QVC456" s="327"/>
      <c r="QVD456" s="327"/>
      <c r="QVE456" s="327"/>
      <c r="QVF456" s="327"/>
      <c r="QVG456" s="327"/>
      <c r="QVH456" s="327"/>
      <c r="QVI456" s="327"/>
      <c r="QVJ456" s="327"/>
      <c r="QVK456" s="327"/>
      <c r="QVL456" s="327"/>
      <c r="QVM456" s="327"/>
      <c r="QVN456" s="327"/>
      <c r="QVO456" s="327"/>
      <c r="QVP456" s="327"/>
      <c r="QVQ456" s="327"/>
      <c r="QVR456" s="327"/>
      <c r="QVS456" s="327"/>
      <c r="QVT456" s="327"/>
      <c r="QVU456" s="327"/>
      <c r="QVV456" s="327"/>
      <c r="QVW456" s="327"/>
      <c r="QVX456" s="327"/>
      <c r="QVY456" s="327"/>
      <c r="QVZ456" s="327"/>
      <c r="QWA456" s="327"/>
      <c r="QWB456" s="327"/>
      <c r="QWC456" s="327"/>
      <c r="QWD456" s="327"/>
      <c r="QWE456" s="327"/>
      <c r="QWF456" s="327"/>
      <c r="QWG456" s="327"/>
      <c r="QWH456" s="327"/>
      <c r="QWI456" s="327"/>
      <c r="QWJ456" s="327"/>
      <c r="QWK456" s="327"/>
      <c r="QWL456" s="327"/>
      <c r="QWM456" s="327"/>
      <c r="QWN456" s="327"/>
      <c r="QWO456" s="327"/>
      <c r="QWP456" s="327"/>
      <c r="QWQ456" s="327"/>
      <c r="QWR456" s="327"/>
      <c r="QWS456" s="327"/>
      <c r="QWT456" s="327"/>
      <c r="QWU456" s="327"/>
      <c r="QWV456" s="327"/>
      <c r="QWW456" s="327"/>
      <c r="QWX456" s="327"/>
      <c r="QWY456" s="327"/>
      <c r="QWZ456" s="327"/>
      <c r="QXA456" s="327"/>
      <c r="QXB456" s="327"/>
      <c r="QXC456" s="327"/>
      <c r="QXD456" s="327"/>
      <c r="QXE456" s="327"/>
      <c r="QXF456" s="327"/>
      <c r="QXG456" s="327"/>
      <c r="QXH456" s="327"/>
      <c r="QXI456" s="327"/>
      <c r="QXJ456" s="327"/>
      <c r="QXK456" s="327"/>
      <c r="QXL456" s="327"/>
      <c r="QXM456" s="327"/>
      <c r="QXN456" s="327"/>
      <c r="QXO456" s="327"/>
      <c r="QXP456" s="327"/>
      <c r="QXQ456" s="327"/>
      <c r="QXR456" s="327"/>
      <c r="QXS456" s="327"/>
      <c r="QXT456" s="327"/>
      <c r="QXU456" s="327"/>
      <c r="QXV456" s="327"/>
      <c r="QXW456" s="327"/>
      <c r="QXX456" s="327"/>
      <c r="QXY456" s="327"/>
      <c r="QXZ456" s="327"/>
      <c r="QYA456" s="327"/>
      <c r="QYB456" s="327"/>
      <c r="QYC456" s="327"/>
      <c r="QYD456" s="327"/>
      <c r="QYE456" s="327"/>
      <c r="QYF456" s="327"/>
      <c r="QYG456" s="327"/>
      <c r="QYH456" s="327"/>
      <c r="QYI456" s="327"/>
      <c r="QYJ456" s="327"/>
      <c r="QYK456" s="327"/>
      <c r="QYL456" s="327"/>
      <c r="QYM456" s="327"/>
      <c r="QYN456" s="327"/>
      <c r="QYO456" s="327"/>
      <c r="QYP456" s="327"/>
      <c r="QYQ456" s="327"/>
      <c r="QYR456" s="327"/>
      <c r="QYS456" s="327"/>
      <c r="QYT456" s="327"/>
      <c r="QYU456" s="327"/>
      <c r="QYV456" s="327"/>
      <c r="QYW456" s="327"/>
      <c r="QYX456" s="327"/>
      <c r="QYY456" s="327"/>
      <c r="QYZ456" s="327"/>
      <c r="QZA456" s="327"/>
      <c r="QZB456" s="327"/>
      <c r="QZC456" s="327"/>
      <c r="QZD456" s="327"/>
      <c r="QZE456" s="327"/>
      <c r="QZF456" s="327"/>
      <c r="QZG456" s="327"/>
      <c r="QZH456" s="327"/>
      <c r="QZI456" s="327"/>
      <c r="QZJ456" s="327"/>
      <c r="QZK456" s="327"/>
      <c r="QZL456" s="327"/>
      <c r="QZM456" s="327"/>
      <c r="QZN456" s="327"/>
      <c r="QZO456" s="327"/>
      <c r="QZP456" s="327"/>
      <c r="QZQ456" s="327"/>
      <c r="QZR456" s="327"/>
      <c r="QZS456" s="327"/>
      <c r="QZT456" s="327"/>
      <c r="QZU456" s="327"/>
      <c r="QZV456" s="327"/>
      <c r="QZW456" s="327"/>
      <c r="QZX456" s="327"/>
      <c r="QZY456" s="327"/>
      <c r="QZZ456" s="327"/>
      <c r="RAA456" s="327"/>
      <c r="RAB456" s="327"/>
      <c r="RAC456" s="327"/>
      <c r="RAD456" s="327"/>
      <c r="RAE456" s="327"/>
      <c r="RAF456" s="327"/>
      <c r="RAG456" s="327"/>
      <c r="RAH456" s="327"/>
      <c r="RAI456" s="327"/>
      <c r="RAJ456" s="327"/>
      <c r="RAK456" s="327"/>
      <c r="RAL456" s="327"/>
      <c r="RAM456" s="327"/>
      <c r="RAN456" s="327"/>
      <c r="RAO456" s="327"/>
      <c r="RAP456" s="327"/>
      <c r="RAQ456" s="327"/>
      <c r="RAR456" s="327"/>
      <c r="RAS456" s="327"/>
      <c r="RAT456" s="327"/>
      <c r="RAU456" s="327"/>
      <c r="RAV456" s="327"/>
      <c r="RAW456" s="327"/>
      <c r="RAX456" s="327"/>
      <c r="RAY456" s="327"/>
      <c r="RAZ456" s="327"/>
      <c r="RBA456" s="327"/>
      <c r="RBB456" s="327"/>
      <c r="RBC456" s="327"/>
      <c r="RBD456" s="327"/>
      <c r="RBE456" s="327"/>
      <c r="RBF456" s="327"/>
      <c r="RBG456" s="327"/>
      <c r="RBH456" s="327"/>
      <c r="RBI456" s="327"/>
      <c r="RBJ456" s="327"/>
      <c r="RBK456" s="327"/>
      <c r="RBL456" s="327"/>
      <c r="RBM456" s="327"/>
      <c r="RBN456" s="327"/>
      <c r="RBO456" s="327"/>
      <c r="RBP456" s="327"/>
      <c r="RBQ456" s="327"/>
      <c r="RBR456" s="327"/>
      <c r="RBS456" s="327"/>
      <c r="RBT456" s="327"/>
      <c r="RBU456" s="327"/>
      <c r="RBV456" s="327"/>
      <c r="RBW456" s="327"/>
      <c r="RBX456" s="327"/>
      <c r="RBY456" s="327"/>
      <c r="RBZ456" s="327"/>
      <c r="RCA456" s="327"/>
      <c r="RCB456" s="327"/>
      <c r="RCC456" s="327"/>
      <c r="RCD456" s="327"/>
      <c r="RCE456" s="327"/>
      <c r="RCF456" s="327"/>
      <c r="RCG456" s="327"/>
      <c r="RCH456" s="327"/>
      <c r="RCI456" s="327"/>
      <c r="RCJ456" s="327"/>
      <c r="RCK456" s="327"/>
      <c r="RCL456" s="327"/>
      <c r="RCM456" s="327"/>
      <c r="RCN456" s="327"/>
      <c r="RCO456" s="327"/>
      <c r="RCP456" s="327"/>
      <c r="RCQ456" s="327"/>
      <c r="RCR456" s="327"/>
      <c r="RCS456" s="327"/>
      <c r="RCT456" s="327"/>
      <c r="RCU456" s="327"/>
      <c r="RCV456" s="327"/>
      <c r="RCW456" s="327"/>
      <c r="RCX456" s="327"/>
      <c r="RCY456" s="327"/>
      <c r="RCZ456" s="327"/>
      <c r="RDA456" s="327"/>
      <c r="RDB456" s="327"/>
      <c r="RDC456" s="327"/>
      <c r="RDD456" s="327"/>
      <c r="RDE456" s="327"/>
      <c r="RDF456" s="327"/>
      <c r="RDG456" s="327"/>
      <c r="RDH456" s="327"/>
      <c r="RDI456" s="327"/>
      <c r="RDJ456" s="327"/>
      <c r="RDK456" s="327"/>
      <c r="RDL456" s="327"/>
      <c r="RDM456" s="327"/>
      <c r="RDN456" s="327"/>
      <c r="RDO456" s="327"/>
      <c r="RDP456" s="327"/>
      <c r="RDQ456" s="327"/>
      <c r="RDR456" s="327"/>
      <c r="RDS456" s="327"/>
      <c r="RDT456" s="327"/>
      <c r="RDU456" s="327"/>
      <c r="RDV456" s="327"/>
      <c r="RDW456" s="327"/>
      <c r="RDX456" s="327"/>
      <c r="RDY456" s="327"/>
      <c r="RDZ456" s="327"/>
      <c r="REA456" s="327"/>
      <c r="REB456" s="327"/>
      <c r="REC456" s="327"/>
      <c r="RED456" s="327"/>
      <c r="REE456" s="327"/>
      <c r="REF456" s="327"/>
      <c r="REG456" s="327"/>
      <c r="REH456" s="327"/>
      <c r="REI456" s="327"/>
      <c r="REJ456" s="327"/>
      <c r="REK456" s="327"/>
      <c r="REL456" s="327"/>
      <c r="REM456" s="327"/>
      <c r="REN456" s="327"/>
      <c r="REO456" s="327"/>
      <c r="REP456" s="327"/>
      <c r="REQ456" s="327"/>
      <c r="RER456" s="327"/>
      <c r="RES456" s="327"/>
      <c r="RET456" s="327"/>
      <c r="REU456" s="327"/>
      <c r="REV456" s="327"/>
      <c r="REW456" s="327"/>
      <c r="REX456" s="327"/>
      <c r="REY456" s="327"/>
      <c r="REZ456" s="327"/>
      <c r="RFA456" s="327"/>
      <c r="RFB456" s="327"/>
      <c r="RFC456" s="327"/>
      <c r="RFD456" s="327"/>
      <c r="RFE456" s="327"/>
      <c r="RFF456" s="327"/>
      <c r="RFG456" s="327"/>
      <c r="RFH456" s="327"/>
      <c r="RFI456" s="327"/>
      <c r="RFJ456" s="327"/>
      <c r="RFK456" s="327"/>
      <c r="RFL456" s="327"/>
      <c r="RFM456" s="327"/>
      <c r="RFN456" s="327"/>
      <c r="RFO456" s="327"/>
      <c r="RFP456" s="327"/>
      <c r="RFQ456" s="327"/>
      <c r="RFR456" s="327"/>
      <c r="RFS456" s="327"/>
      <c r="RFT456" s="327"/>
      <c r="RFU456" s="327"/>
      <c r="RFV456" s="327"/>
      <c r="RFW456" s="327"/>
      <c r="RFX456" s="327"/>
      <c r="RFY456" s="327"/>
      <c r="RFZ456" s="327"/>
      <c r="RGA456" s="327"/>
      <c r="RGB456" s="327"/>
      <c r="RGC456" s="327"/>
      <c r="RGD456" s="327"/>
      <c r="RGE456" s="327"/>
      <c r="RGF456" s="327"/>
      <c r="RGG456" s="327"/>
      <c r="RGH456" s="327"/>
      <c r="RGI456" s="327"/>
      <c r="RGJ456" s="327"/>
      <c r="RGK456" s="327"/>
      <c r="RGL456" s="327"/>
      <c r="RGM456" s="327"/>
      <c r="RGN456" s="327"/>
      <c r="RGO456" s="327"/>
      <c r="RGP456" s="327"/>
      <c r="RGQ456" s="327"/>
      <c r="RGR456" s="327"/>
      <c r="RGS456" s="327"/>
      <c r="RGT456" s="327"/>
      <c r="RGU456" s="327"/>
      <c r="RGV456" s="327"/>
      <c r="RGW456" s="327"/>
      <c r="RGX456" s="327"/>
      <c r="RGY456" s="327"/>
      <c r="RGZ456" s="327"/>
      <c r="RHA456" s="327"/>
      <c r="RHB456" s="327"/>
      <c r="RHC456" s="327"/>
      <c r="RHD456" s="327"/>
      <c r="RHE456" s="327"/>
      <c r="RHF456" s="327"/>
      <c r="RHG456" s="327"/>
      <c r="RHH456" s="327"/>
      <c r="RHI456" s="327"/>
      <c r="RHJ456" s="327"/>
      <c r="RHK456" s="327"/>
      <c r="RHL456" s="327"/>
      <c r="RHM456" s="327"/>
      <c r="RHN456" s="327"/>
      <c r="RHO456" s="327"/>
      <c r="RHP456" s="327"/>
      <c r="RHQ456" s="327"/>
      <c r="RHR456" s="327"/>
      <c r="RHS456" s="327"/>
      <c r="RHT456" s="327"/>
      <c r="RHU456" s="327"/>
      <c r="RHV456" s="327"/>
      <c r="RHW456" s="327"/>
      <c r="RHX456" s="327"/>
      <c r="RHY456" s="327"/>
      <c r="RHZ456" s="327"/>
      <c r="RIA456" s="327"/>
      <c r="RIB456" s="327"/>
      <c r="RIC456" s="327"/>
      <c r="RID456" s="327"/>
      <c r="RIE456" s="327"/>
      <c r="RIF456" s="327"/>
      <c r="RIG456" s="327"/>
      <c r="RIH456" s="327"/>
      <c r="RII456" s="327"/>
      <c r="RIJ456" s="327"/>
      <c r="RIK456" s="327"/>
      <c r="RIL456" s="327"/>
      <c r="RIM456" s="327"/>
      <c r="RIN456" s="327"/>
      <c r="RIO456" s="327"/>
      <c r="RIP456" s="327"/>
      <c r="RIQ456" s="327"/>
      <c r="RIR456" s="327"/>
      <c r="RIS456" s="327"/>
      <c r="RIT456" s="327"/>
      <c r="RIU456" s="327"/>
      <c r="RIV456" s="327"/>
      <c r="RIW456" s="327"/>
      <c r="RIX456" s="327"/>
      <c r="RIY456" s="327"/>
      <c r="RIZ456" s="327"/>
      <c r="RJA456" s="327"/>
      <c r="RJB456" s="327"/>
      <c r="RJC456" s="327"/>
      <c r="RJD456" s="327"/>
      <c r="RJE456" s="327"/>
      <c r="RJF456" s="327"/>
      <c r="RJG456" s="327"/>
      <c r="RJH456" s="327"/>
      <c r="RJI456" s="327"/>
      <c r="RJJ456" s="327"/>
      <c r="RJK456" s="327"/>
      <c r="RJL456" s="327"/>
      <c r="RJM456" s="327"/>
      <c r="RJN456" s="327"/>
      <c r="RJO456" s="327"/>
      <c r="RJP456" s="327"/>
      <c r="RJQ456" s="327"/>
      <c r="RJR456" s="327"/>
      <c r="RJS456" s="327"/>
      <c r="RJT456" s="327"/>
      <c r="RJU456" s="327"/>
      <c r="RJV456" s="327"/>
      <c r="RJW456" s="327"/>
      <c r="RJX456" s="327"/>
      <c r="RJY456" s="327"/>
      <c r="RJZ456" s="327"/>
      <c r="RKA456" s="327"/>
      <c r="RKB456" s="327"/>
      <c r="RKC456" s="327"/>
      <c r="RKD456" s="327"/>
      <c r="RKE456" s="327"/>
      <c r="RKF456" s="327"/>
      <c r="RKG456" s="327"/>
      <c r="RKH456" s="327"/>
      <c r="RKI456" s="327"/>
      <c r="RKJ456" s="327"/>
      <c r="RKK456" s="327"/>
      <c r="RKL456" s="327"/>
      <c r="RKM456" s="327"/>
      <c r="RKN456" s="327"/>
      <c r="RKO456" s="327"/>
      <c r="RKP456" s="327"/>
      <c r="RKQ456" s="327"/>
      <c r="RKR456" s="327"/>
      <c r="RKS456" s="327"/>
      <c r="RKT456" s="327"/>
      <c r="RKU456" s="327"/>
      <c r="RKV456" s="327"/>
      <c r="RKW456" s="327"/>
      <c r="RKX456" s="327"/>
      <c r="RKY456" s="327"/>
      <c r="RKZ456" s="327"/>
      <c r="RLA456" s="327"/>
      <c r="RLB456" s="327"/>
      <c r="RLC456" s="327"/>
      <c r="RLD456" s="327"/>
      <c r="RLE456" s="327"/>
      <c r="RLF456" s="327"/>
      <c r="RLG456" s="327"/>
      <c r="RLH456" s="327"/>
      <c r="RLI456" s="327"/>
      <c r="RLJ456" s="327"/>
      <c r="RLK456" s="327"/>
      <c r="RLL456" s="327"/>
      <c r="RLM456" s="327"/>
      <c r="RLN456" s="327"/>
      <c r="RLO456" s="327"/>
      <c r="RLP456" s="327"/>
      <c r="RLQ456" s="327"/>
      <c r="RLR456" s="327"/>
      <c r="RLS456" s="327"/>
      <c r="RLT456" s="327"/>
      <c r="RLU456" s="327"/>
      <c r="RLV456" s="327"/>
      <c r="RLW456" s="327"/>
      <c r="RLX456" s="327"/>
      <c r="RLY456" s="327"/>
      <c r="RLZ456" s="327"/>
      <c r="RMA456" s="327"/>
      <c r="RMB456" s="327"/>
      <c r="RMC456" s="327"/>
      <c r="RMD456" s="327"/>
      <c r="RME456" s="327"/>
      <c r="RMF456" s="327"/>
      <c r="RMG456" s="327"/>
      <c r="RMH456" s="327"/>
      <c r="RMI456" s="327"/>
      <c r="RMJ456" s="327"/>
      <c r="RMK456" s="327"/>
      <c r="RML456" s="327"/>
      <c r="RMM456" s="327"/>
      <c r="RMN456" s="327"/>
      <c r="RMO456" s="327"/>
      <c r="RMP456" s="327"/>
      <c r="RMQ456" s="327"/>
      <c r="RMR456" s="327"/>
      <c r="RMS456" s="327"/>
      <c r="RMT456" s="327"/>
      <c r="RMU456" s="327"/>
      <c r="RMV456" s="327"/>
      <c r="RMW456" s="327"/>
      <c r="RMX456" s="327"/>
      <c r="RMY456" s="327"/>
      <c r="RMZ456" s="327"/>
      <c r="RNA456" s="327"/>
      <c r="RNB456" s="327"/>
      <c r="RNC456" s="327"/>
      <c r="RND456" s="327"/>
      <c r="RNE456" s="327"/>
      <c r="RNF456" s="327"/>
      <c r="RNG456" s="327"/>
      <c r="RNH456" s="327"/>
      <c r="RNI456" s="327"/>
      <c r="RNJ456" s="327"/>
      <c r="RNK456" s="327"/>
      <c r="RNL456" s="327"/>
      <c r="RNM456" s="327"/>
      <c r="RNN456" s="327"/>
      <c r="RNO456" s="327"/>
      <c r="RNP456" s="327"/>
      <c r="RNQ456" s="327"/>
      <c r="RNR456" s="327"/>
      <c r="RNS456" s="327"/>
      <c r="RNT456" s="327"/>
      <c r="RNU456" s="327"/>
      <c r="RNV456" s="327"/>
      <c r="RNW456" s="327"/>
      <c r="RNX456" s="327"/>
      <c r="RNY456" s="327"/>
      <c r="RNZ456" s="327"/>
      <c r="ROA456" s="327"/>
      <c r="ROB456" s="327"/>
      <c r="ROC456" s="327"/>
      <c r="ROD456" s="327"/>
      <c r="ROE456" s="327"/>
      <c r="ROF456" s="327"/>
      <c r="ROG456" s="327"/>
      <c r="ROH456" s="327"/>
      <c r="ROI456" s="327"/>
      <c r="ROJ456" s="327"/>
      <c r="ROK456" s="327"/>
      <c r="ROL456" s="327"/>
      <c r="ROM456" s="327"/>
      <c r="RON456" s="327"/>
      <c r="ROO456" s="327"/>
      <c r="ROP456" s="327"/>
      <c r="ROQ456" s="327"/>
      <c r="ROR456" s="327"/>
      <c r="ROS456" s="327"/>
      <c r="ROT456" s="327"/>
      <c r="ROU456" s="327"/>
      <c r="ROV456" s="327"/>
      <c r="ROW456" s="327"/>
      <c r="ROX456" s="327"/>
      <c r="ROY456" s="327"/>
      <c r="ROZ456" s="327"/>
      <c r="RPA456" s="327"/>
      <c r="RPB456" s="327"/>
      <c r="RPC456" s="327"/>
      <c r="RPD456" s="327"/>
      <c r="RPE456" s="327"/>
      <c r="RPF456" s="327"/>
      <c r="RPG456" s="327"/>
      <c r="RPH456" s="327"/>
      <c r="RPI456" s="327"/>
      <c r="RPJ456" s="327"/>
      <c r="RPK456" s="327"/>
      <c r="RPL456" s="327"/>
      <c r="RPM456" s="327"/>
      <c r="RPN456" s="327"/>
      <c r="RPO456" s="327"/>
      <c r="RPP456" s="327"/>
      <c r="RPQ456" s="327"/>
      <c r="RPR456" s="327"/>
      <c r="RPS456" s="327"/>
      <c r="RPT456" s="327"/>
      <c r="RPU456" s="327"/>
      <c r="RPV456" s="327"/>
      <c r="RPW456" s="327"/>
      <c r="RPX456" s="327"/>
      <c r="RPY456" s="327"/>
      <c r="RPZ456" s="327"/>
      <c r="RQA456" s="327"/>
      <c r="RQB456" s="327"/>
      <c r="RQC456" s="327"/>
      <c r="RQD456" s="327"/>
      <c r="RQE456" s="327"/>
      <c r="RQF456" s="327"/>
      <c r="RQG456" s="327"/>
      <c r="RQH456" s="327"/>
      <c r="RQI456" s="327"/>
      <c r="RQJ456" s="327"/>
      <c r="RQK456" s="327"/>
      <c r="RQL456" s="327"/>
      <c r="RQM456" s="327"/>
      <c r="RQN456" s="327"/>
      <c r="RQO456" s="327"/>
      <c r="RQP456" s="327"/>
      <c r="RQQ456" s="327"/>
      <c r="RQR456" s="327"/>
      <c r="RQS456" s="327"/>
      <c r="RQT456" s="327"/>
      <c r="RQU456" s="327"/>
      <c r="RQV456" s="327"/>
      <c r="RQW456" s="327"/>
      <c r="RQX456" s="327"/>
      <c r="RQY456" s="327"/>
      <c r="RQZ456" s="327"/>
      <c r="RRA456" s="327"/>
      <c r="RRB456" s="327"/>
      <c r="RRC456" s="327"/>
      <c r="RRD456" s="327"/>
      <c r="RRE456" s="327"/>
      <c r="RRF456" s="327"/>
      <c r="RRG456" s="327"/>
      <c r="RRH456" s="327"/>
      <c r="RRI456" s="327"/>
      <c r="RRJ456" s="327"/>
      <c r="RRK456" s="327"/>
      <c r="RRL456" s="327"/>
      <c r="RRM456" s="327"/>
      <c r="RRN456" s="327"/>
      <c r="RRO456" s="327"/>
      <c r="RRP456" s="327"/>
      <c r="RRQ456" s="327"/>
      <c r="RRR456" s="327"/>
      <c r="RRS456" s="327"/>
      <c r="RRT456" s="327"/>
      <c r="RRU456" s="327"/>
      <c r="RRV456" s="327"/>
      <c r="RRW456" s="327"/>
      <c r="RRX456" s="327"/>
      <c r="RRY456" s="327"/>
      <c r="RRZ456" s="327"/>
      <c r="RSA456" s="327"/>
      <c r="RSB456" s="327"/>
      <c r="RSC456" s="327"/>
      <c r="RSD456" s="327"/>
      <c r="RSE456" s="327"/>
      <c r="RSF456" s="327"/>
      <c r="RSG456" s="327"/>
      <c r="RSH456" s="327"/>
      <c r="RSI456" s="327"/>
      <c r="RSJ456" s="327"/>
      <c r="RSK456" s="327"/>
      <c r="RSL456" s="327"/>
      <c r="RSM456" s="327"/>
      <c r="RSN456" s="327"/>
      <c r="RSO456" s="327"/>
      <c r="RSP456" s="327"/>
      <c r="RSQ456" s="327"/>
      <c r="RSR456" s="327"/>
      <c r="RSS456" s="327"/>
      <c r="RST456" s="327"/>
      <c r="RSU456" s="327"/>
      <c r="RSV456" s="327"/>
      <c r="RSW456" s="327"/>
      <c r="RSX456" s="327"/>
      <c r="RSY456" s="327"/>
      <c r="RSZ456" s="327"/>
      <c r="RTA456" s="327"/>
      <c r="RTB456" s="327"/>
      <c r="RTC456" s="327"/>
      <c r="RTD456" s="327"/>
      <c r="RTE456" s="327"/>
      <c r="RTF456" s="327"/>
      <c r="RTG456" s="327"/>
      <c r="RTH456" s="327"/>
      <c r="RTI456" s="327"/>
      <c r="RTJ456" s="327"/>
      <c r="RTK456" s="327"/>
      <c r="RTL456" s="327"/>
      <c r="RTM456" s="327"/>
      <c r="RTN456" s="327"/>
      <c r="RTO456" s="327"/>
      <c r="RTP456" s="327"/>
      <c r="RTQ456" s="327"/>
      <c r="RTR456" s="327"/>
      <c r="RTS456" s="327"/>
      <c r="RTT456" s="327"/>
      <c r="RTU456" s="327"/>
      <c r="RTV456" s="327"/>
      <c r="RTW456" s="327"/>
      <c r="RTX456" s="327"/>
      <c r="RTY456" s="327"/>
      <c r="RTZ456" s="327"/>
      <c r="RUA456" s="327"/>
      <c r="RUB456" s="327"/>
      <c r="RUC456" s="327"/>
      <c r="RUD456" s="327"/>
      <c r="RUE456" s="327"/>
      <c r="RUF456" s="327"/>
      <c r="RUG456" s="327"/>
      <c r="RUH456" s="327"/>
      <c r="RUI456" s="327"/>
      <c r="RUJ456" s="327"/>
      <c r="RUK456" s="327"/>
      <c r="RUL456" s="327"/>
      <c r="RUM456" s="327"/>
      <c r="RUN456" s="327"/>
      <c r="RUO456" s="327"/>
      <c r="RUP456" s="327"/>
      <c r="RUQ456" s="327"/>
      <c r="RUR456" s="327"/>
      <c r="RUS456" s="327"/>
      <c r="RUT456" s="327"/>
      <c r="RUU456" s="327"/>
      <c r="RUV456" s="327"/>
      <c r="RUW456" s="327"/>
      <c r="RUX456" s="327"/>
      <c r="RUY456" s="327"/>
      <c r="RUZ456" s="327"/>
      <c r="RVA456" s="327"/>
      <c r="RVB456" s="327"/>
      <c r="RVC456" s="327"/>
      <c r="RVD456" s="327"/>
      <c r="RVE456" s="327"/>
      <c r="RVF456" s="327"/>
      <c r="RVG456" s="327"/>
      <c r="RVH456" s="327"/>
      <c r="RVI456" s="327"/>
      <c r="RVJ456" s="327"/>
      <c r="RVK456" s="327"/>
      <c r="RVL456" s="327"/>
      <c r="RVM456" s="327"/>
      <c r="RVN456" s="327"/>
      <c r="RVO456" s="327"/>
      <c r="RVP456" s="327"/>
      <c r="RVQ456" s="327"/>
      <c r="RVR456" s="327"/>
      <c r="RVS456" s="327"/>
      <c r="RVT456" s="327"/>
      <c r="RVU456" s="327"/>
      <c r="RVV456" s="327"/>
      <c r="RVW456" s="327"/>
      <c r="RVX456" s="327"/>
      <c r="RVY456" s="327"/>
      <c r="RVZ456" s="327"/>
      <c r="RWA456" s="327"/>
      <c r="RWB456" s="327"/>
      <c r="RWC456" s="327"/>
      <c r="RWD456" s="327"/>
      <c r="RWE456" s="327"/>
      <c r="RWF456" s="327"/>
      <c r="RWG456" s="327"/>
      <c r="RWH456" s="327"/>
      <c r="RWI456" s="327"/>
      <c r="RWJ456" s="327"/>
      <c r="RWK456" s="327"/>
      <c r="RWL456" s="327"/>
      <c r="RWM456" s="327"/>
      <c r="RWN456" s="327"/>
      <c r="RWO456" s="327"/>
      <c r="RWP456" s="327"/>
      <c r="RWQ456" s="327"/>
      <c r="RWR456" s="327"/>
      <c r="RWS456" s="327"/>
      <c r="RWT456" s="327"/>
      <c r="RWU456" s="327"/>
      <c r="RWV456" s="327"/>
      <c r="RWW456" s="327"/>
      <c r="RWX456" s="327"/>
      <c r="RWY456" s="327"/>
      <c r="RWZ456" s="327"/>
      <c r="RXA456" s="327"/>
      <c r="RXB456" s="327"/>
      <c r="RXC456" s="327"/>
      <c r="RXD456" s="327"/>
      <c r="RXE456" s="327"/>
      <c r="RXF456" s="327"/>
      <c r="RXG456" s="327"/>
      <c r="RXH456" s="327"/>
      <c r="RXI456" s="327"/>
      <c r="RXJ456" s="327"/>
      <c r="RXK456" s="327"/>
      <c r="RXL456" s="327"/>
      <c r="RXM456" s="327"/>
      <c r="RXN456" s="327"/>
      <c r="RXO456" s="327"/>
      <c r="RXP456" s="327"/>
      <c r="RXQ456" s="327"/>
      <c r="RXR456" s="327"/>
      <c r="RXS456" s="327"/>
      <c r="RXT456" s="327"/>
      <c r="RXU456" s="327"/>
      <c r="RXV456" s="327"/>
      <c r="RXW456" s="327"/>
      <c r="RXX456" s="327"/>
      <c r="RXY456" s="327"/>
      <c r="RXZ456" s="327"/>
      <c r="RYA456" s="327"/>
      <c r="RYB456" s="327"/>
      <c r="RYC456" s="327"/>
      <c r="RYD456" s="327"/>
      <c r="RYE456" s="327"/>
      <c r="RYF456" s="327"/>
      <c r="RYG456" s="327"/>
      <c r="RYH456" s="327"/>
      <c r="RYI456" s="327"/>
      <c r="RYJ456" s="327"/>
      <c r="RYK456" s="327"/>
      <c r="RYL456" s="327"/>
      <c r="RYM456" s="327"/>
      <c r="RYN456" s="327"/>
      <c r="RYO456" s="327"/>
      <c r="RYP456" s="327"/>
      <c r="RYQ456" s="327"/>
      <c r="RYR456" s="327"/>
      <c r="RYS456" s="327"/>
      <c r="RYT456" s="327"/>
      <c r="RYU456" s="327"/>
      <c r="RYV456" s="327"/>
      <c r="RYW456" s="327"/>
      <c r="RYX456" s="327"/>
      <c r="RYY456" s="327"/>
      <c r="RYZ456" s="327"/>
      <c r="RZA456" s="327"/>
      <c r="RZB456" s="327"/>
      <c r="RZC456" s="327"/>
      <c r="RZD456" s="327"/>
      <c r="RZE456" s="327"/>
      <c r="RZF456" s="327"/>
      <c r="RZG456" s="327"/>
      <c r="RZH456" s="327"/>
      <c r="RZI456" s="327"/>
      <c r="RZJ456" s="327"/>
      <c r="RZK456" s="327"/>
      <c r="RZL456" s="327"/>
      <c r="RZM456" s="327"/>
      <c r="RZN456" s="327"/>
      <c r="RZO456" s="327"/>
      <c r="RZP456" s="327"/>
      <c r="RZQ456" s="327"/>
      <c r="RZR456" s="327"/>
      <c r="RZS456" s="327"/>
      <c r="RZT456" s="327"/>
      <c r="RZU456" s="327"/>
      <c r="RZV456" s="327"/>
      <c r="RZW456" s="327"/>
      <c r="RZX456" s="327"/>
      <c r="RZY456" s="327"/>
      <c r="RZZ456" s="327"/>
      <c r="SAA456" s="327"/>
      <c r="SAB456" s="327"/>
      <c r="SAC456" s="327"/>
      <c r="SAD456" s="327"/>
      <c r="SAE456" s="327"/>
      <c r="SAF456" s="327"/>
      <c r="SAG456" s="327"/>
      <c r="SAH456" s="327"/>
      <c r="SAI456" s="327"/>
      <c r="SAJ456" s="327"/>
      <c r="SAK456" s="327"/>
      <c r="SAL456" s="327"/>
      <c r="SAM456" s="327"/>
      <c r="SAN456" s="327"/>
      <c r="SAO456" s="327"/>
      <c r="SAP456" s="327"/>
      <c r="SAQ456" s="327"/>
      <c r="SAR456" s="327"/>
      <c r="SAS456" s="327"/>
      <c r="SAT456" s="327"/>
      <c r="SAU456" s="327"/>
      <c r="SAV456" s="327"/>
      <c r="SAW456" s="327"/>
      <c r="SAX456" s="327"/>
      <c r="SAY456" s="327"/>
      <c r="SAZ456" s="327"/>
      <c r="SBA456" s="327"/>
      <c r="SBB456" s="327"/>
      <c r="SBC456" s="327"/>
      <c r="SBD456" s="327"/>
      <c r="SBE456" s="327"/>
      <c r="SBF456" s="327"/>
      <c r="SBG456" s="327"/>
      <c r="SBH456" s="327"/>
      <c r="SBI456" s="327"/>
      <c r="SBJ456" s="327"/>
      <c r="SBK456" s="327"/>
      <c r="SBL456" s="327"/>
      <c r="SBM456" s="327"/>
      <c r="SBN456" s="327"/>
      <c r="SBO456" s="327"/>
      <c r="SBP456" s="327"/>
      <c r="SBQ456" s="327"/>
      <c r="SBR456" s="327"/>
      <c r="SBS456" s="327"/>
      <c r="SBT456" s="327"/>
      <c r="SBU456" s="327"/>
      <c r="SBV456" s="327"/>
      <c r="SBW456" s="327"/>
      <c r="SBX456" s="327"/>
      <c r="SBY456" s="327"/>
      <c r="SBZ456" s="327"/>
      <c r="SCA456" s="327"/>
      <c r="SCB456" s="327"/>
      <c r="SCC456" s="327"/>
      <c r="SCD456" s="327"/>
      <c r="SCE456" s="327"/>
      <c r="SCF456" s="327"/>
      <c r="SCG456" s="327"/>
      <c r="SCH456" s="327"/>
      <c r="SCI456" s="327"/>
      <c r="SCJ456" s="327"/>
      <c r="SCK456" s="327"/>
      <c r="SCL456" s="327"/>
      <c r="SCM456" s="327"/>
      <c r="SCN456" s="327"/>
      <c r="SCO456" s="327"/>
      <c r="SCP456" s="327"/>
      <c r="SCQ456" s="327"/>
      <c r="SCR456" s="327"/>
      <c r="SCS456" s="327"/>
      <c r="SCT456" s="327"/>
      <c r="SCU456" s="327"/>
      <c r="SCV456" s="327"/>
      <c r="SCW456" s="327"/>
      <c r="SCX456" s="327"/>
      <c r="SCY456" s="327"/>
      <c r="SCZ456" s="327"/>
      <c r="SDA456" s="327"/>
      <c r="SDB456" s="327"/>
      <c r="SDC456" s="327"/>
      <c r="SDD456" s="327"/>
      <c r="SDE456" s="327"/>
      <c r="SDF456" s="327"/>
      <c r="SDG456" s="327"/>
      <c r="SDH456" s="327"/>
      <c r="SDI456" s="327"/>
      <c r="SDJ456" s="327"/>
      <c r="SDK456" s="327"/>
      <c r="SDL456" s="327"/>
      <c r="SDM456" s="327"/>
      <c r="SDN456" s="327"/>
      <c r="SDO456" s="327"/>
      <c r="SDP456" s="327"/>
      <c r="SDQ456" s="327"/>
      <c r="SDR456" s="327"/>
      <c r="SDS456" s="327"/>
      <c r="SDT456" s="327"/>
      <c r="SDU456" s="327"/>
      <c r="SDV456" s="327"/>
      <c r="SDW456" s="327"/>
      <c r="SDX456" s="327"/>
      <c r="SDY456" s="327"/>
      <c r="SDZ456" s="327"/>
      <c r="SEA456" s="327"/>
      <c r="SEB456" s="327"/>
      <c r="SEC456" s="327"/>
      <c r="SED456" s="327"/>
      <c r="SEE456" s="327"/>
      <c r="SEF456" s="327"/>
      <c r="SEG456" s="327"/>
      <c r="SEH456" s="327"/>
      <c r="SEI456" s="327"/>
      <c r="SEJ456" s="327"/>
      <c r="SEK456" s="327"/>
      <c r="SEL456" s="327"/>
      <c r="SEM456" s="327"/>
      <c r="SEN456" s="327"/>
      <c r="SEO456" s="327"/>
      <c r="SEP456" s="327"/>
      <c r="SEQ456" s="327"/>
      <c r="SER456" s="327"/>
      <c r="SES456" s="327"/>
      <c r="SET456" s="327"/>
      <c r="SEU456" s="327"/>
      <c r="SEV456" s="327"/>
      <c r="SEW456" s="327"/>
      <c r="SEX456" s="327"/>
      <c r="SEY456" s="327"/>
      <c r="SEZ456" s="327"/>
      <c r="SFA456" s="327"/>
      <c r="SFB456" s="327"/>
      <c r="SFC456" s="327"/>
      <c r="SFD456" s="327"/>
      <c r="SFE456" s="327"/>
      <c r="SFF456" s="327"/>
      <c r="SFG456" s="327"/>
      <c r="SFH456" s="327"/>
      <c r="SFI456" s="327"/>
      <c r="SFJ456" s="327"/>
      <c r="SFK456" s="327"/>
      <c r="SFL456" s="327"/>
      <c r="SFM456" s="327"/>
      <c r="SFN456" s="327"/>
      <c r="SFO456" s="327"/>
      <c r="SFP456" s="327"/>
      <c r="SFQ456" s="327"/>
      <c r="SFR456" s="327"/>
      <c r="SFS456" s="327"/>
      <c r="SFT456" s="327"/>
      <c r="SFU456" s="327"/>
      <c r="SFV456" s="327"/>
      <c r="SFW456" s="327"/>
      <c r="SFX456" s="327"/>
      <c r="SFY456" s="327"/>
      <c r="SFZ456" s="327"/>
      <c r="SGA456" s="327"/>
      <c r="SGB456" s="327"/>
      <c r="SGC456" s="327"/>
      <c r="SGD456" s="327"/>
      <c r="SGE456" s="327"/>
      <c r="SGF456" s="327"/>
      <c r="SGG456" s="327"/>
      <c r="SGH456" s="327"/>
      <c r="SGI456" s="327"/>
      <c r="SGJ456" s="327"/>
      <c r="SGK456" s="327"/>
      <c r="SGL456" s="327"/>
      <c r="SGM456" s="327"/>
      <c r="SGN456" s="327"/>
      <c r="SGO456" s="327"/>
      <c r="SGP456" s="327"/>
      <c r="SGQ456" s="327"/>
      <c r="SGR456" s="327"/>
      <c r="SGS456" s="327"/>
      <c r="SGT456" s="327"/>
      <c r="SGU456" s="327"/>
      <c r="SGV456" s="327"/>
      <c r="SGW456" s="327"/>
      <c r="SGX456" s="327"/>
      <c r="SGY456" s="327"/>
      <c r="SGZ456" s="327"/>
      <c r="SHA456" s="327"/>
      <c r="SHB456" s="327"/>
      <c r="SHC456" s="327"/>
      <c r="SHD456" s="327"/>
      <c r="SHE456" s="327"/>
      <c r="SHF456" s="327"/>
      <c r="SHG456" s="327"/>
      <c r="SHH456" s="327"/>
      <c r="SHI456" s="327"/>
      <c r="SHJ456" s="327"/>
      <c r="SHK456" s="327"/>
      <c r="SHL456" s="327"/>
      <c r="SHM456" s="327"/>
      <c r="SHN456" s="327"/>
      <c r="SHO456" s="327"/>
      <c r="SHP456" s="327"/>
      <c r="SHQ456" s="327"/>
      <c r="SHR456" s="327"/>
      <c r="SHS456" s="327"/>
      <c r="SHT456" s="327"/>
      <c r="SHU456" s="327"/>
      <c r="SHV456" s="327"/>
      <c r="SHW456" s="327"/>
      <c r="SHX456" s="327"/>
      <c r="SHY456" s="327"/>
      <c r="SHZ456" s="327"/>
      <c r="SIA456" s="327"/>
      <c r="SIB456" s="327"/>
      <c r="SIC456" s="327"/>
      <c r="SID456" s="327"/>
      <c r="SIE456" s="327"/>
      <c r="SIF456" s="327"/>
      <c r="SIG456" s="327"/>
      <c r="SIH456" s="327"/>
      <c r="SII456" s="327"/>
      <c r="SIJ456" s="327"/>
      <c r="SIK456" s="327"/>
      <c r="SIL456" s="327"/>
      <c r="SIM456" s="327"/>
      <c r="SIN456" s="327"/>
      <c r="SIO456" s="327"/>
      <c r="SIP456" s="327"/>
      <c r="SIQ456" s="327"/>
      <c r="SIR456" s="327"/>
      <c r="SIS456" s="327"/>
      <c r="SIT456" s="327"/>
      <c r="SIU456" s="327"/>
      <c r="SIV456" s="327"/>
      <c r="SIW456" s="327"/>
      <c r="SIX456" s="327"/>
      <c r="SIY456" s="327"/>
      <c r="SIZ456" s="327"/>
      <c r="SJA456" s="327"/>
      <c r="SJB456" s="327"/>
      <c r="SJC456" s="327"/>
      <c r="SJD456" s="327"/>
      <c r="SJE456" s="327"/>
      <c r="SJF456" s="327"/>
      <c r="SJG456" s="327"/>
      <c r="SJH456" s="327"/>
      <c r="SJI456" s="327"/>
      <c r="SJJ456" s="327"/>
      <c r="SJK456" s="327"/>
      <c r="SJL456" s="327"/>
      <c r="SJM456" s="327"/>
      <c r="SJN456" s="327"/>
      <c r="SJO456" s="327"/>
      <c r="SJP456" s="327"/>
      <c r="SJQ456" s="327"/>
      <c r="SJR456" s="327"/>
      <c r="SJS456" s="327"/>
      <c r="SJT456" s="327"/>
      <c r="SJU456" s="327"/>
      <c r="SJV456" s="327"/>
      <c r="SJW456" s="327"/>
      <c r="SJX456" s="327"/>
      <c r="SJY456" s="327"/>
      <c r="SJZ456" s="327"/>
      <c r="SKA456" s="327"/>
      <c r="SKB456" s="327"/>
      <c r="SKC456" s="327"/>
      <c r="SKD456" s="327"/>
      <c r="SKE456" s="327"/>
      <c r="SKF456" s="327"/>
      <c r="SKG456" s="327"/>
      <c r="SKH456" s="327"/>
      <c r="SKI456" s="327"/>
      <c r="SKJ456" s="327"/>
      <c r="SKK456" s="327"/>
      <c r="SKL456" s="327"/>
      <c r="SKM456" s="327"/>
      <c r="SKN456" s="327"/>
      <c r="SKO456" s="327"/>
      <c r="SKP456" s="327"/>
      <c r="SKQ456" s="327"/>
      <c r="SKR456" s="327"/>
      <c r="SKS456" s="327"/>
      <c r="SKT456" s="327"/>
      <c r="SKU456" s="327"/>
      <c r="SKV456" s="327"/>
      <c r="SKW456" s="327"/>
      <c r="SKX456" s="327"/>
      <c r="SKY456" s="327"/>
      <c r="SKZ456" s="327"/>
      <c r="SLA456" s="327"/>
      <c r="SLB456" s="327"/>
      <c r="SLC456" s="327"/>
      <c r="SLD456" s="327"/>
      <c r="SLE456" s="327"/>
      <c r="SLF456" s="327"/>
      <c r="SLG456" s="327"/>
      <c r="SLH456" s="327"/>
      <c r="SLI456" s="327"/>
      <c r="SLJ456" s="327"/>
      <c r="SLK456" s="327"/>
      <c r="SLL456" s="327"/>
      <c r="SLM456" s="327"/>
      <c r="SLN456" s="327"/>
      <c r="SLO456" s="327"/>
      <c r="SLP456" s="327"/>
      <c r="SLQ456" s="327"/>
      <c r="SLR456" s="327"/>
      <c r="SLS456" s="327"/>
      <c r="SLT456" s="327"/>
      <c r="SLU456" s="327"/>
      <c r="SLV456" s="327"/>
      <c r="SLW456" s="327"/>
      <c r="SLX456" s="327"/>
      <c r="SLY456" s="327"/>
      <c r="SLZ456" s="327"/>
      <c r="SMA456" s="327"/>
      <c r="SMB456" s="327"/>
      <c r="SMC456" s="327"/>
      <c r="SMD456" s="327"/>
      <c r="SME456" s="327"/>
      <c r="SMF456" s="327"/>
      <c r="SMG456" s="327"/>
      <c r="SMH456" s="327"/>
      <c r="SMI456" s="327"/>
      <c r="SMJ456" s="327"/>
      <c r="SMK456" s="327"/>
      <c r="SML456" s="327"/>
      <c r="SMM456" s="327"/>
      <c r="SMN456" s="327"/>
      <c r="SMO456" s="327"/>
      <c r="SMP456" s="327"/>
      <c r="SMQ456" s="327"/>
      <c r="SMR456" s="327"/>
      <c r="SMS456" s="327"/>
      <c r="SMT456" s="327"/>
      <c r="SMU456" s="327"/>
      <c r="SMV456" s="327"/>
      <c r="SMW456" s="327"/>
      <c r="SMX456" s="327"/>
      <c r="SMY456" s="327"/>
      <c r="SMZ456" s="327"/>
      <c r="SNA456" s="327"/>
      <c r="SNB456" s="327"/>
      <c r="SNC456" s="327"/>
      <c r="SND456" s="327"/>
      <c r="SNE456" s="327"/>
      <c r="SNF456" s="327"/>
      <c r="SNG456" s="327"/>
      <c r="SNH456" s="327"/>
      <c r="SNI456" s="327"/>
      <c r="SNJ456" s="327"/>
      <c r="SNK456" s="327"/>
      <c r="SNL456" s="327"/>
      <c r="SNM456" s="327"/>
      <c r="SNN456" s="327"/>
      <c r="SNO456" s="327"/>
      <c r="SNP456" s="327"/>
      <c r="SNQ456" s="327"/>
      <c r="SNR456" s="327"/>
      <c r="SNS456" s="327"/>
      <c r="SNT456" s="327"/>
      <c r="SNU456" s="327"/>
      <c r="SNV456" s="327"/>
      <c r="SNW456" s="327"/>
      <c r="SNX456" s="327"/>
      <c r="SNY456" s="327"/>
      <c r="SNZ456" s="327"/>
      <c r="SOA456" s="327"/>
      <c r="SOB456" s="327"/>
      <c r="SOC456" s="327"/>
      <c r="SOD456" s="327"/>
      <c r="SOE456" s="327"/>
      <c r="SOF456" s="327"/>
      <c r="SOG456" s="327"/>
      <c r="SOH456" s="327"/>
      <c r="SOI456" s="327"/>
      <c r="SOJ456" s="327"/>
      <c r="SOK456" s="327"/>
      <c r="SOL456" s="327"/>
      <c r="SOM456" s="327"/>
      <c r="SON456" s="327"/>
      <c r="SOO456" s="327"/>
      <c r="SOP456" s="327"/>
      <c r="SOQ456" s="327"/>
      <c r="SOR456" s="327"/>
      <c r="SOS456" s="327"/>
      <c r="SOT456" s="327"/>
      <c r="SOU456" s="327"/>
      <c r="SOV456" s="327"/>
      <c r="SOW456" s="327"/>
      <c r="SOX456" s="327"/>
      <c r="SOY456" s="327"/>
      <c r="SOZ456" s="327"/>
      <c r="SPA456" s="327"/>
      <c r="SPB456" s="327"/>
      <c r="SPC456" s="327"/>
      <c r="SPD456" s="327"/>
      <c r="SPE456" s="327"/>
      <c r="SPF456" s="327"/>
      <c r="SPG456" s="327"/>
      <c r="SPH456" s="327"/>
      <c r="SPI456" s="327"/>
      <c r="SPJ456" s="327"/>
      <c r="SPK456" s="327"/>
      <c r="SPL456" s="327"/>
      <c r="SPM456" s="327"/>
      <c r="SPN456" s="327"/>
      <c r="SPO456" s="327"/>
      <c r="SPP456" s="327"/>
      <c r="SPQ456" s="327"/>
      <c r="SPR456" s="327"/>
      <c r="SPS456" s="327"/>
      <c r="SPT456" s="327"/>
      <c r="SPU456" s="327"/>
      <c r="SPV456" s="327"/>
      <c r="SPW456" s="327"/>
      <c r="SPX456" s="327"/>
      <c r="SPY456" s="327"/>
      <c r="SPZ456" s="327"/>
      <c r="SQA456" s="327"/>
      <c r="SQB456" s="327"/>
      <c r="SQC456" s="327"/>
      <c r="SQD456" s="327"/>
      <c r="SQE456" s="327"/>
      <c r="SQF456" s="327"/>
      <c r="SQG456" s="327"/>
      <c r="SQH456" s="327"/>
      <c r="SQI456" s="327"/>
      <c r="SQJ456" s="327"/>
      <c r="SQK456" s="327"/>
      <c r="SQL456" s="327"/>
      <c r="SQM456" s="327"/>
      <c r="SQN456" s="327"/>
      <c r="SQO456" s="327"/>
      <c r="SQP456" s="327"/>
      <c r="SQQ456" s="327"/>
      <c r="SQR456" s="327"/>
      <c r="SQS456" s="327"/>
      <c r="SQT456" s="327"/>
      <c r="SQU456" s="327"/>
      <c r="SQV456" s="327"/>
      <c r="SQW456" s="327"/>
      <c r="SQX456" s="327"/>
      <c r="SQY456" s="327"/>
      <c r="SQZ456" s="327"/>
      <c r="SRA456" s="327"/>
      <c r="SRB456" s="327"/>
      <c r="SRC456" s="327"/>
      <c r="SRD456" s="327"/>
      <c r="SRE456" s="327"/>
      <c r="SRF456" s="327"/>
      <c r="SRG456" s="327"/>
      <c r="SRH456" s="327"/>
      <c r="SRI456" s="327"/>
      <c r="SRJ456" s="327"/>
      <c r="SRK456" s="327"/>
      <c r="SRL456" s="327"/>
      <c r="SRM456" s="327"/>
      <c r="SRN456" s="327"/>
      <c r="SRO456" s="327"/>
      <c r="SRP456" s="327"/>
      <c r="SRQ456" s="327"/>
      <c r="SRR456" s="327"/>
      <c r="SRS456" s="327"/>
      <c r="SRT456" s="327"/>
      <c r="SRU456" s="327"/>
      <c r="SRV456" s="327"/>
      <c r="SRW456" s="327"/>
      <c r="SRX456" s="327"/>
      <c r="SRY456" s="327"/>
      <c r="SRZ456" s="327"/>
      <c r="SSA456" s="327"/>
      <c r="SSB456" s="327"/>
      <c r="SSC456" s="327"/>
      <c r="SSD456" s="327"/>
      <c r="SSE456" s="327"/>
      <c r="SSF456" s="327"/>
      <c r="SSG456" s="327"/>
      <c r="SSH456" s="327"/>
      <c r="SSI456" s="327"/>
      <c r="SSJ456" s="327"/>
      <c r="SSK456" s="327"/>
      <c r="SSL456" s="327"/>
      <c r="SSM456" s="327"/>
      <c r="SSN456" s="327"/>
      <c r="SSO456" s="327"/>
      <c r="SSP456" s="327"/>
      <c r="SSQ456" s="327"/>
      <c r="SSR456" s="327"/>
      <c r="SSS456" s="327"/>
      <c r="SST456" s="327"/>
      <c r="SSU456" s="327"/>
      <c r="SSV456" s="327"/>
      <c r="SSW456" s="327"/>
      <c r="SSX456" s="327"/>
      <c r="SSY456" s="327"/>
      <c r="SSZ456" s="327"/>
      <c r="STA456" s="327"/>
      <c r="STB456" s="327"/>
      <c r="STC456" s="327"/>
      <c r="STD456" s="327"/>
      <c r="STE456" s="327"/>
      <c r="STF456" s="327"/>
      <c r="STG456" s="327"/>
      <c r="STH456" s="327"/>
      <c r="STI456" s="327"/>
      <c r="STJ456" s="327"/>
      <c r="STK456" s="327"/>
      <c r="STL456" s="327"/>
      <c r="STM456" s="327"/>
      <c r="STN456" s="327"/>
      <c r="STO456" s="327"/>
      <c r="STP456" s="327"/>
      <c r="STQ456" s="327"/>
      <c r="STR456" s="327"/>
      <c r="STS456" s="327"/>
      <c r="STT456" s="327"/>
      <c r="STU456" s="327"/>
      <c r="STV456" s="327"/>
      <c r="STW456" s="327"/>
      <c r="STX456" s="327"/>
      <c r="STY456" s="327"/>
      <c r="STZ456" s="327"/>
      <c r="SUA456" s="327"/>
      <c r="SUB456" s="327"/>
      <c r="SUC456" s="327"/>
      <c r="SUD456" s="327"/>
      <c r="SUE456" s="327"/>
      <c r="SUF456" s="327"/>
      <c r="SUG456" s="327"/>
      <c r="SUH456" s="327"/>
      <c r="SUI456" s="327"/>
      <c r="SUJ456" s="327"/>
      <c r="SUK456" s="327"/>
      <c r="SUL456" s="327"/>
      <c r="SUM456" s="327"/>
      <c r="SUN456" s="327"/>
      <c r="SUO456" s="327"/>
      <c r="SUP456" s="327"/>
      <c r="SUQ456" s="327"/>
      <c r="SUR456" s="327"/>
      <c r="SUS456" s="327"/>
      <c r="SUT456" s="327"/>
      <c r="SUU456" s="327"/>
      <c r="SUV456" s="327"/>
      <c r="SUW456" s="327"/>
      <c r="SUX456" s="327"/>
      <c r="SUY456" s="327"/>
      <c r="SUZ456" s="327"/>
      <c r="SVA456" s="327"/>
      <c r="SVB456" s="327"/>
      <c r="SVC456" s="327"/>
      <c r="SVD456" s="327"/>
      <c r="SVE456" s="327"/>
      <c r="SVF456" s="327"/>
      <c r="SVG456" s="327"/>
      <c r="SVH456" s="327"/>
      <c r="SVI456" s="327"/>
      <c r="SVJ456" s="327"/>
      <c r="SVK456" s="327"/>
      <c r="SVL456" s="327"/>
      <c r="SVM456" s="327"/>
      <c r="SVN456" s="327"/>
      <c r="SVO456" s="327"/>
      <c r="SVP456" s="327"/>
      <c r="SVQ456" s="327"/>
      <c r="SVR456" s="327"/>
      <c r="SVS456" s="327"/>
      <c r="SVT456" s="327"/>
      <c r="SVU456" s="327"/>
      <c r="SVV456" s="327"/>
      <c r="SVW456" s="327"/>
      <c r="SVX456" s="327"/>
      <c r="SVY456" s="327"/>
      <c r="SVZ456" s="327"/>
      <c r="SWA456" s="327"/>
      <c r="SWB456" s="327"/>
      <c r="SWC456" s="327"/>
      <c r="SWD456" s="327"/>
      <c r="SWE456" s="327"/>
      <c r="SWF456" s="327"/>
      <c r="SWG456" s="327"/>
      <c r="SWH456" s="327"/>
      <c r="SWI456" s="327"/>
      <c r="SWJ456" s="327"/>
      <c r="SWK456" s="327"/>
      <c r="SWL456" s="327"/>
      <c r="SWM456" s="327"/>
      <c r="SWN456" s="327"/>
      <c r="SWO456" s="327"/>
      <c r="SWP456" s="327"/>
      <c r="SWQ456" s="327"/>
      <c r="SWR456" s="327"/>
      <c r="SWS456" s="327"/>
      <c r="SWT456" s="327"/>
      <c r="SWU456" s="327"/>
      <c r="SWV456" s="327"/>
      <c r="SWW456" s="327"/>
      <c r="SWX456" s="327"/>
      <c r="SWY456" s="327"/>
      <c r="SWZ456" s="327"/>
      <c r="SXA456" s="327"/>
      <c r="SXB456" s="327"/>
      <c r="SXC456" s="327"/>
      <c r="SXD456" s="327"/>
      <c r="SXE456" s="327"/>
      <c r="SXF456" s="327"/>
      <c r="SXG456" s="327"/>
      <c r="SXH456" s="327"/>
      <c r="SXI456" s="327"/>
      <c r="SXJ456" s="327"/>
      <c r="SXK456" s="327"/>
      <c r="SXL456" s="327"/>
      <c r="SXM456" s="327"/>
      <c r="SXN456" s="327"/>
      <c r="SXO456" s="327"/>
      <c r="SXP456" s="327"/>
      <c r="SXQ456" s="327"/>
      <c r="SXR456" s="327"/>
      <c r="SXS456" s="327"/>
      <c r="SXT456" s="327"/>
      <c r="SXU456" s="327"/>
      <c r="SXV456" s="327"/>
      <c r="SXW456" s="327"/>
      <c r="SXX456" s="327"/>
      <c r="SXY456" s="327"/>
      <c r="SXZ456" s="327"/>
      <c r="SYA456" s="327"/>
      <c r="SYB456" s="327"/>
      <c r="SYC456" s="327"/>
      <c r="SYD456" s="327"/>
      <c r="SYE456" s="327"/>
      <c r="SYF456" s="327"/>
      <c r="SYG456" s="327"/>
      <c r="SYH456" s="327"/>
      <c r="SYI456" s="327"/>
      <c r="SYJ456" s="327"/>
      <c r="SYK456" s="327"/>
      <c r="SYL456" s="327"/>
      <c r="SYM456" s="327"/>
      <c r="SYN456" s="327"/>
      <c r="SYO456" s="327"/>
      <c r="SYP456" s="327"/>
      <c r="SYQ456" s="327"/>
      <c r="SYR456" s="327"/>
      <c r="SYS456" s="327"/>
      <c r="SYT456" s="327"/>
      <c r="SYU456" s="327"/>
      <c r="SYV456" s="327"/>
      <c r="SYW456" s="327"/>
      <c r="SYX456" s="327"/>
      <c r="SYY456" s="327"/>
      <c r="SYZ456" s="327"/>
      <c r="SZA456" s="327"/>
      <c r="SZB456" s="327"/>
      <c r="SZC456" s="327"/>
      <c r="SZD456" s="327"/>
      <c r="SZE456" s="327"/>
      <c r="SZF456" s="327"/>
      <c r="SZG456" s="327"/>
      <c r="SZH456" s="327"/>
      <c r="SZI456" s="327"/>
      <c r="SZJ456" s="327"/>
      <c r="SZK456" s="327"/>
      <c r="SZL456" s="327"/>
      <c r="SZM456" s="327"/>
      <c r="SZN456" s="327"/>
      <c r="SZO456" s="327"/>
      <c r="SZP456" s="327"/>
      <c r="SZQ456" s="327"/>
      <c r="SZR456" s="327"/>
      <c r="SZS456" s="327"/>
      <c r="SZT456" s="327"/>
      <c r="SZU456" s="327"/>
      <c r="SZV456" s="327"/>
      <c r="SZW456" s="327"/>
      <c r="SZX456" s="327"/>
      <c r="SZY456" s="327"/>
      <c r="SZZ456" s="327"/>
      <c r="TAA456" s="327"/>
      <c r="TAB456" s="327"/>
      <c r="TAC456" s="327"/>
      <c r="TAD456" s="327"/>
      <c r="TAE456" s="327"/>
      <c r="TAF456" s="327"/>
      <c r="TAG456" s="327"/>
      <c r="TAH456" s="327"/>
      <c r="TAI456" s="327"/>
      <c r="TAJ456" s="327"/>
      <c r="TAK456" s="327"/>
      <c r="TAL456" s="327"/>
      <c r="TAM456" s="327"/>
      <c r="TAN456" s="327"/>
      <c r="TAO456" s="327"/>
      <c r="TAP456" s="327"/>
      <c r="TAQ456" s="327"/>
      <c r="TAR456" s="327"/>
      <c r="TAS456" s="327"/>
      <c r="TAT456" s="327"/>
      <c r="TAU456" s="327"/>
      <c r="TAV456" s="327"/>
      <c r="TAW456" s="327"/>
      <c r="TAX456" s="327"/>
      <c r="TAY456" s="327"/>
      <c r="TAZ456" s="327"/>
      <c r="TBA456" s="327"/>
      <c r="TBB456" s="327"/>
      <c r="TBC456" s="327"/>
      <c r="TBD456" s="327"/>
      <c r="TBE456" s="327"/>
      <c r="TBF456" s="327"/>
      <c r="TBG456" s="327"/>
      <c r="TBH456" s="327"/>
      <c r="TBI456" s="327"/>
      <c r="TBJ456" s="327"/>
      <c r="TBK456" s="327"/>
      <c r="TBL456" s="327"/>
      <c r="TBM456" s="327"/>
      <c r="TBN456" s="327"/>
      <c r="TBO456" s="327"/>
      <c r="TBP456" s="327"/>
      <c r="TBQ456" s="327"/>
      <c r="TBR456" s="327"/>
      <c r="TBS456" s="327"/>
      <c r="TBT456" s="327"/>
      <c r="TBU456" s="327"/>
      <c r="TBV456" s="327"/>
      <c r="TBW456" s="327"/>
      <c r="TBX456" s="327"/>
      <c r="TBY456" s="327"/>
      <c r="TBZ456" s="327"/>
      <c r="TCA456" s="327"/>
      <c r="TCB456" s="327"/>
      <c r="TCC456" s="327"/>
      <c r="TCD456" s="327"/>
      <c r="TCE456" s="327"/>
      <c r="TCF456" s="327"/>
      <c r="TCG456" s="327"/>
      <c r="TCH456" s="327"/>
      <c r="TCI456" s="327"/>
      <c r="TCJ456" s="327"/>
      <c r="TCK456" s="327"/>
      <c r="TCL456" s="327"/>
      <c r="TCM456" s="327"/>
      <c r="TCN456" s="327"/>
      <c r="TCO456" s="327"/>
      <c r="TCP456" s="327"/>
      <c r="TCQ456" s="327"/>
      <c r="TCR456" s="327"/>
      <c r="TCS456" s="327"/>
      <c r="TCT456" s="327"/>
      <c r="TCU456" s="327"/>
      <c r="TCV456" s="327"/>
      <c r="TCW456" s="327"/>
      <c r="TCX456" s="327"/>
      <c r="TCY456" s="327"/>
      <c r="TCZ456" s="327"/>
      <c r="TDA456" s="327"/>
      <c r="TDB456" s="327"/>
      <c r="TDC456" s="327"/>
      <c r="TDD456" s="327"/>
      <c r="TDE456" s="327"/>
      <c r="TDF456" s="327"/>
      <c r="TDG456" s="327"/>
      <c r="TDH456" s="327"/>
      <c r="TDI456" s="327"/>
      <c r="TDJ456" s="327"/>
      <c r="TDK456" s="327"/>
      <c r="TDL456" s="327"/>
      <c r="TDM456" s="327"/>
      <c r="TDN456" s="327"/>
      <c r="TDO456" s="327"/>
      <c r="TDP456" s="327"/>
      <c r="TDQ456" s="327"/>
      <c r="TDR456" s="327"/>
      <c r="TDS456" s="327"/>
      <c r="TDT456" s="327"/>
      <c r="TDU456" s="327"/>
      <c r="TDV456" s="327"/>
      <c r="TDW456" s="327"/>
      <c r="TDX456" s="327"/>
      <c r="TDY456" s="327"/>
      <c r="TDZ456" s="327"/>
      <c r="TEA456" s="327"/>
      <c r="TEB456" s="327"/>
      <c r="TEC456" s="327"/>
      <c r="TED456" s="327"/>
      <c r="TEE456" s="327"/>
      <c r="TEF456" s="327"/>
      <c r="TEG456" s="327"/>
      <c r="TEH456" s="327"/>
      <c r="TEI456" s="327"/>
      <c r="TEJ456" s="327"/>
      <c r="TEK456" s="327"/>
      <c r="TEL456" s="327"/>
      <c r="TEM456" s="327"/>
      <c r="TEN456" s="327"/>
      <c r="TEO456" s="327"/>
      <c r="TEP456" s="327"/>
      <c r="TEQ456" s="327"/>
      <c r="TER456" s="327"/>
      <c r="TES456" s="327"/>
      <c r="TET456" s="327"/>
      <c r="TEU456" s="327"/>
      <c r="TEV456" s="327"/>
      <c r="TEW456" s="327"/>
      <c r="TEX456" s="327"/>
      <c r="TEY456" s="327"/>
      <c r="TEZ456" s="327"/>
      <c r="TFA456" s="327"/>
      <c r="TFB456" s="327"/>
      <c r="TFC456" s="327"/>
      <c r="TFD456" s="327"/>
      <c r="TFE456" s="327"/>
      <c r="TFF456" s="327"/>
      <c r="TFG456" s="327"/>
      <c r="TFH456" s="327"/>
      <c r="TFI456" s="327"/>
      <c r="TFJ456" s="327"/>
      <c r="TFK456" s="327"/>
      <c r="TFL456" s="327"/>
      <c r="TFM456" s="327"/>
      <c r="TFN456" s="327"/>
      <c r="TFO456" s="327"/>
      <c r="TFP456" s="327"/>
      <c r="TFQ456" s="327"/>
      <c r="TFR456" s="327"/>
      <c r="TFS456" s="327"/>
      <c r="TFT456" s="327"/>
      <c r="TFU456" s="327"/>
      <c r="TFV456" s="327"/>
      <c r="TFW456" s="327"/>
      <c r="TFX456" s="327"/>
      <c r="TFY456" s="327"/>
      <c r="TFZ456" s="327"/>
      <c r="TGA456" s="327"/>
      <c r="TGB456" s="327"/>
      <c r="TGC456" s="327"/>
      <c r="TGD456" s="327"/>
      <c r="TGE456" s="327"/>
      <c r="TGF456" s="327"/>
      <c r="TGG456" s="327"/>
      <c r="TGH456" s="327"/>
      <c r="TGI456" s="327"/>
      <c r="TGJ456" s="327"/>
      <c r="TGK456" s="327"/>
      <c r="TGL456" s="327"/>
      <c r="TGM456" s="327"/>
      <c r="TGN456" s="327"/>
      <c r="TGO456" s="327"/>
      <c r="TGP456" s="327"/>
      <c r="TGQ456" s="327"/>
      <c r="TGR456" s="327"/>
      <c r="TGS456" s="327"/>
      <c r="TGT456" s="327"/>
      <c r="TGU456" s="327"/>
      <c r="TGV456" s="327"/>
      <c r="TGW456" s="327"/>
      <c r="TGX456" s="327"/>
      <c r="TGY456" s="327"/>
      <c r="TGZ456" s="327"/>
      <c r="THA456" s="327"/>
      <c r="THB456" s="327"/>
      <c r="THC456" s="327"/>
      <c r="THD456" s="327"/>
      <c r="THE456" s="327"/>
      <c r="THF456" s="327"/>
      <c r="THG456" s="327"/>
      <c r="THH456" s="327"/>
      <c r="THI456" s="327"/>
      <c r="THJ456" s="327"/>
      <c r="THK456" s="327"/>
      <c r="THL456" s="327"/>
      <c r="THM456" s="327"/>
      <c r="THN456" s="327"/>
      <c r="THO456" s="327"/>
      <c r="THP456" s="327"/>
      <c r="THQ456" s="327"/>
      <c r="THR456" s="327"/>
      <c r="THS456" s="327"/>
      <c r="THT456" s="327"/>
      <c r="THU456" s="327"/>
      <c r="THV456" s="327"/>
      <c r="THW456" s="327"/>
      <c r="THX456" s="327"/>
      <c r="THY456" s="327"/>
      <c r="THZ456" s="327"/>
      <c r="TIA456" s="327"/>
      <c r="TIB456" s="327"/>
      <c r="TIC456" s="327"/>
      <c r="TID456" s="327"/>
      <c r="TIE456" s="327"/>
      <c r="TIF456" s="327"/>
      <c r="TIG456" s="327"/>
      <c r="TIH456" s="327"/>
      <c r="TII456" s="327"/>
      <c r="TIJ456" s="327"/>
      <c r="TIK456" s="327"/>
      <c r="TIL456" s="327"/>
      <c r="TIM456" s="327"/>
      <c r="TIN456" s="327"/>
      <c r="TIO456" s="327"/>
      <c r="TIP456" s="327"/>
      <c r="TIQ456" s="327"/>
      <c r="TIR456" s="327"/>
      <c r="TIS456" s="327"/>
      <c r="TIT456" s="327"/>
      <c r="TIU456" s="327"/>
      <c r="TIV456" s="327"/>
      <c r="TIW456" s="327"/>
      <c r="TIX456" s="327"/>
      <c r="TIY456" s="327"/>
      <c r="TIZ456" s="327"/>
      <c r="TJA456" s="327"/>
      <c r="TJB456" s="327"/>
      <c r="TJC456" s="327"/>
      <c r="TJD456" s="327"/>
      <c r="TJE456" s="327"/>
      <c r="TJF456" s="327"/>
      <c r="TJG456" s="327"/>
      <c r="TJH456" s="327"/>
      <c r="TJI456" s="327"/>
      <c r="TJJ456" s="327"/>
      <c r="TJK456" s="327"/>
      <c r="TJL456" s="327"/>
      <c r="TJM456" s="327"/>
      <c r="TJN456" s="327"/>
      <c r="TJO456" s="327"/>
      <c r="TJP456" s="327"/>
      <c r="TJQ456" s="327"/>
      <c r="TJR456" s="327"/>
      <c r="TJS456" s="327"/>
      <c r="TJT456" s="327"/>
      <c r="TJU456" s="327"/>
      <c r="TJV456" s="327"/>
      <c r="TJW456" s="327"/>
      <c r="TJX456" s="327"/>
      <c r="TJY456" s="327"/>
      <c r="TJZ456" s="327"/>
      <c r="TKA456" s="327"/>
      <c r="TKB456" s="327"/>
      <c r="TKC456" s="327"/>
      <c r="TKD456" s="327"/>
      <c r="TKE456" s="327"/>
      <c r="TKF456" s="327"/>
      <c r="TKG456" s="327"/>
      <c r="TKH456" s="327"/>
      <c r="TKI456" s="327"/>
      <c r="TKJ456" s="327"/>
      <c r="TKK456" s="327"/>
      <c r="TKL456" s="327"/>
      <c r="TKM456" s="327"/>
      <c r="TKN456" s="327"/>
      <c r="TKO456" s="327"/>
      <c r="TKP456" s="327"/>
      <c r="TKQ456" s="327"/>
      <c r="TKR456" s="327"/>
      <c r="TKS456" s="327"/>
      <c r="TKT456" s="327"/>
      <c r="TKU456" s="327"/>
      <c r="TKV456" s="327"/>
      <c r="TKW456" s="327"/>
      <c r="TKX456" s="327"/>
      <c r="TKY456" s="327"/>
      <c r="TKZ456" s="327"/>
      <c r="TLA456" s="327"/>
      <c r="TLB456" s="327"/>
      <c r="TLC456" s="327"/>
      <c r="TLD456" s="327"/>
      <c r="TLE456" s="327"/>
      <c r="TLF456" s="327"/>
      <c r="TLG456" s="327"/>
      <c r="TLH456" s="327"/>
      <c r="TLI456" s="327"/>
      <c r="TLJ456" s="327"/>
      <c r="TLK456" s="327"/>
      <c r="TLL456" s="327"/>
      <c r="TLM456" s="327"/>
      <c r="TLN456" s="327"/>
      <c r="TLO456" s="327"/>
      <c r="TLP456" s="327"/>
      <c r="TLQ456" s="327"/>
      <c r="TLR456" s="327"/>
      <c r="TLS456" s="327"/>
      <c r="TLT456" s="327"/>
      <c r="TLU456" s="327"/>
      <c r="TLV456" s="327"/>
      <c r="TLW456" s="327"/>
      <c r="TLX456" s="327"/>
      <c r="TLY456" s="327"/>
      <c r="TLZ456" s="327"/>
      <c r="TMA456" s="327"/>
      <c r="TMB456" s="327"/>
      <c r="TMC456" s="327"/>
      <c r="TMD456" s="327"/>
      <c r="TME456" s="327"/>
      <c r="TMF456" s="327"/>
      <c r="TMG456" s="327"/>
      <c r="TMH456" s="327"/>
      <c r="TMI456" s="327"/>
      <c r="TMJ456" s="327"/>
      <c r="TMK456" s="327"/>
      <c r="TML456" s="327"/>
      <c r="TMM456" s="327"/>
      <c r="TMN456" s="327"/>
      <c r="TMO456" s="327"/>
      <c r="TMP456" s="327"/>
      <c r="TMQ456" s="327"/>
      <c r="TMR456" s="327"/>
      <c r="TMS456" s="327"/>
      <c r="TMT456" s="327"/>
      <c r="TMU456" s="327"/>
      <c r="TMV456" s="327"/>
      <c r="TMW456" s="327"/>
      <c r="TMX456" s="327"/>
      <c r="TMY456" s="327"/>
      <c r="TMZ456" s="327"/>
      <c r="TNA456" s="327"/>
      <c r="TNB456" s="327"/>
      <c r="TNC456" s="327"/>
      <c r="TND456" s="327"/>
      <c r="TNE456" s="327"/>
      <c r="TNF456" s="327"/>
      <c r="TNG456" s="327"/>
      <c r="TNH456" s="327"/>
      <c r="TNI456" s="327"/>
      <c r="TNJ456" s="327"/>
      <c r="TNK456" s="327"/>
      <c r="TNL456" s="327"/>
      <c r="TNM456" s="327"/>
      <c r="TNN456" s="327"/>
      <c r="TNO456" s="327"/>
      <c r="TNP456" s="327"/>
      <c r="TNQ456" s="327"/>
      <c r="TNR456" s="327"/>
      <c r="TNS456" s="327"/>
      <c r="TNT456" s="327"/>
      <c r="TNU456" s="327"/>
      <c r="TNV456" s="327"/>
      <c r="TNW456" s="327"/>
      <c r="TNX456" s="327"/>
      <c r="TNY456" s="327"/>
      <c r="TNZ456" s="327"/>
      <c r="TOA456" s="327"/>
      <c r="TOB456" s="327"/>
      <c r="TOC456" s="327"/>
      <c r="TOD456" s="327"/>
      <c r="TOE456" s="327"/>
      <c r="TOF456" s="327"/>
      <c r="TOG456" s="327"/>
      <c r="TOH456" s="327"/>
      <c r="TOI456" s="327"/>
      <c r="TOJ456" s="327"/>
      <c r="TOK456" s="327"/>
      <c r="TOL456" s="327"/>
      <c r="TOM456" s="327"/>
      <c r="TON456" s="327"/>
      <c r="TOO456" s="327"/>
      <c r="TOP456" s="327"/>
      <c r="TOQ456" s="327"/>
      <c r="TOR456" s="327"/>
      <c r="TOS456" s="327"/>
      <c r="TOT456" s="327"/>
      <c r="TOU456" s="327"/>
      <c r="TOV456" s="327"/>
      <c r="TOW456" s="327"/>
      <c r="TOX456" s="327"/>
      <c r="TOY456" s="327"/>
      <c r="TOZ456" s="327"/>
      <c r="TPA456" s="327"/>
      <c r="TPB456" s="327"/>
      <c r="TPC456" s="327"/>
      <c r="TPD456" s="327"/>
      <c r="TPE456" s="327"/>
      <c r="TPF456" s="327"/>
      <c r="TPG456" s="327"/>
      <c r="TPH456" s="327"/>
      <c r="TPI456" s="327"/>
      <c r="TPJ456" s="327"/>
      <c r="TPK456" s="327"/>
      <c r="TPL456" s="327"/>
      <c r="TPM456" s="327"/>
      <c r="TPN456" s="327"/>
      <c r="TPO456" s="327"/>
      <c r="TPP456" s="327"/>
      <c r="TPQ456" s="327"/>
      <c r="TPR456" s="327"/>
      <c r="TPS456" s="327"/>
      <c r="TPT456" s="327"/>
      <c r="TPU456" s="327"/>
      <c r="TPV456" s="327"/>
      <c r="TPW456" s="327"/>
      <c r="TPX456" s="327"/>
      <c r="TPY456" s="327"/>
      <c r="TPZ456" s="327"/>
      <c r="TQA456" s="327"/>
      <c r="TQB456" s="327"/>
      <c r="TQC456" s="327"/>
      <c r="TQD456" s="327"/>
      <c r="TQE456" s="327"/>
      <c r="TQF456" s="327"/>
      <c r="TQG456" s="327"/>
      <c r="TQH456" s="327"/>
      <c r="TQI456" s="327"/>
      <c r="TQJ456" s="327"/>
      <c r="TQK456" s="327"/>
      <c r="TQL456" s="327"/>
      <c r="TQM456" s="327"/>
      <c r="TQN456" s="327"/>
      <c r="TQO456" s="327"/>
      <c r="TQP456" s="327"/>
      <c r="TQQ456" s="327"/>
      <c r="TQR456" s="327"/>
      <c r="TQS456" s="327"/>
      <c r="TQT456" s="327"/>
      <c r="TQU456" s="327"/>
      <c r="TQV456" s="327"/>
      <c r="TQW456" s="327"/>
      <c r="TQX456" s="327"/>
      <c r="TQY456" s="327"/>
      <c r="TQZ456" s="327"/>
      <c r="TRA456" s="327"/>
      <c r="TRB456" s="327"/>
      <c r="TRC456" s="327"/>
      <c r="TRD456" s="327"/>
      <c r="TRE456" s="327"/>
      <c r="TRF456" s="327"/>
      <c r="TRG456" s="327"/>
      <c r="TRH456" s="327"/>
      <c r="TRI456" s="327"/>
      <c r="TRJ456" s="327"/>
      <c r="TRK456" s="327"/>
      <c r="TRL456" s="327"/>
      <c r="TRM456" s="327"/>
      <c r="TRN456" s="327"/>
      <c r="TRO456" s="327"/>
      <c r="TRP456" s="327"/>
      <c r="TRQ456" s="327"/>
      <c r="TRR456" s="327"/>
      <c r="TRS456" s="327"/>
      <c r="TRT456" s="327"/>
      <c r="TRU456" s="327"/>
      <c r="TRV456" s="327"/>
      <c r="TRW456" s="327"/>
      <c r="TRX456" s="327"/>
      <c r="TRY456" s="327"/>
      <c r="TRZ456" s="327"/>
      <c r="TSA456" s="327"/>
      <c r="TSB456" s="327"/>
      <c r="TSC456" s="327"/>
      <c r="TSD456" s="327"/>
      <c r="TSE456" s="327"/>
      <c r="TSF456" s="327"/>
      <c r="TSG456" s="327"/>
      <c r="TSH456" s="327"/>
      <c r="TSI456" s="327"/>
      <c r="TSJ456" s="327"/>
      <c r="TSK456" s="327"/>
      <c r="TSL456" s="327"/>
      <c r="TSM456" s="327"/>
      <c r="TSN456" s="327"/>
      <c r="TSO456" s="327"/>
      <c r="TSP456" s="327"/>
      <c r="TSQ456" s="327"/>
      <c r="TSR456" s="327"/>
      <c r="TSS456" s="327"/>
      <c r="TST456" s="327"/>
      <c r="TSU456" s="327"/>
      <c r="TSV456" s="327"/>
      <c r="TSW456" s="327"/>
      <c r="TSX456" s="327"/>
      <c r="TSY456" s="327"/>
      <c r="TSZ456" s="327"/>
      <c r="TTA456" s="327"/>
      <c r="TTB456" s="327"/>
      <c r="TTC456" s="327"/>
      <c r="TTD456" s="327"/>
      <c r="TTE456" s="327"/>
      <c r="TTF456" s="327"/>
      <c r="TTG456" s="327"/>
      <c r="TTH456" s="327"/>
      <c r="TTI456" s="327"/>
      <c r="TTJ456" s="327"/>
      <c r="TTK456" s="327"/>
      <c r="TTL456" s="327"/>
      <c r="TTM456" s="327"/>
      <c r="TTN456" s="327"/>
      <c r="TTO456" s="327"/>
      <c r="TTP456" s="327"/>
      <c r="TTQ456" s="327"/>
      <c r="TTR456" s="327"/>
      <c r="TTS456" s="327"/>
      <c r="TTT456" s="327"/>
      <c r="TTU456" s="327"/>
      <c r="TTV456" s="327"/>
      <c r="TTW456" s="327"/>
      <c r="TTX456" s="327"/>
      <c r="TTY456" s="327"/>
      <c r="TTZ456" s="327"/>
      <c r="TUA456" s="327"/>
      <c r="TUB456" s="327"/>
      <c r="TUC456" s="327"/>
      <c r="TUD456" s="327"/>
      <c r="TUE456" s="327"/>
      <c r="TUF456" s="327"/>
      <c r="TUG456" s="327"/>
      <c r="TUH456" s="327"/>
      <c r="TUI456" s="327"/>
      <c r="TUJ456" s="327"/>
      <c r="TUK456" s="327"/>
      <c r="TUL456" s="327"/>
      <c r="TUM456" s="327"/>
      <c r="TUN456" s="327"/>
      <c r="TUO456" s="327"/>
      <c r="TUP456" s="327"/>
      <c r="TUQ456" s="327"/>
      <c r="TUR456" s="327"/>
      <c r="TUS456" s="327"/>
      <c r="TUT456" s="327"/>
      <c r="TUU456" s="327"/>
      <c r="TUV456" s="327"/>
      <c r="TUW456" s="327"/>
      <c r="TUX456" s="327"/>
      <c r="TUY456" s="327"/>
      <c r="TUZ456" s="327"/>
      <c r="TVA456" s="327"/>
      <c r="TVB456" s="327"/>
      <c r="TVC456" s="327"/>
      <c r="TVD456" s="327"/>
      <c r="TVE456" s="327"/>
      <c r="TVF456" s="327"/>
      <c r="TVG456" s="327"/>
      <c r="TVH456" s="327"/>
      <c r="TVI456" s="327"/>
      <c r="TVJ456" s="327"/>
      <c r="TVK456" s="327"/>
      <c r="TVL456" s="327"/>
      <c r="TVM456" s="327"/>
      <c r="TVN456" s="327"/>
      <c r="TVO456" s="327"/>
      <c r="TVP456" s="327"/>
      <c r="TVQ456" s="327"/>
      <c r="TVR456" s="327"/>
      <c r="TVS456" s="327"/>
      <c r="TVT456" s="327"/>
      <c r="TVU456" s="327"/>
      <c r="TVV456" s="327"/>
      <c r="TVW456" s="327"/>
      <c r="TVX456" s="327"/>
      <c r="TVY456" s="327"/>
      <c r="TVZ456" s="327"/>
      <c r="TWA456" s="327"/>
      <c r="TWB456" s="327"/>
      <c r="TWC456" s="327"/>
      <c r="TWD456" s="327"/>
      <c r="TWE456" s="327"/>
      <c r="TWF456" s="327"/>
      <c r="TWG456" s="327"/>
      <c r="TWH456" s="327"/>
      <c r="TWI456" s="327"/>
      <c r="TWJ456" s="327"/>
      <c r="TWK456" s="327"/>
      <c r="TWL456" s="327"/>
      <c r="TWM456" s="327"/>
      <c r="TWN456" s="327"/>
      <c r="TWO456" s="327"/>
      <c r="TWP456" s="327"/>
      <c r="TWQ456" s="327"/>
      <c r="TWR456" s="327"/>
      <c r="TWS456" s="327"/>
      <c r="TWT456" s="327"/>
      <c r="TWU456" s="327"/>
      <c r="TWV456" s="327"/>
      <c r="TWW456" s="327"/>
      <c r="TWX456" s="327"/>
      <c r="TWY456" s="327"/>
      <c r="TWZ456" s="327"/>
      <c r="TXA456" s="327"/>
      <c r="TXB456" s="327"/>
      <c r="TXC456" s="327"/>
      <c r="TXD456" s="327"/>
      <c r="TXE456" s="327"/>
      <c r="TXF456" s="327"/>
      <c r="TXG456" s="327"/>
      <c r="TXH456" s="327"/>
      <c r="TXI456" s="327"/>
      <c r="TXJ456" s="327"/>
      <c r="TXK456" s="327"/>
      <c r="TXL456" s="327"/>
      <c r="TXM456" s="327"/>
      <c r="TXN456" s="327"/>
      <c r="TXO456" s="327"/>
      <c r="TXP456" s="327"/>
      <c r="TXQ456" s="327"/>
      <c r="TXR456" s="327"/>
      <c r="TXS456" s="327"/>
      <c r="TXT456" s="327"/>
      <c r="TXU456" s="327"/>
      <c r="TXV456" s="327"/>
      <c r="TXW456" s="327"/>
      <c r="TXX456" s="327"/>
      <c r="TXY456" s="327"/>
      <c r="TXZ456" s="327"/>
      <c r="TYA456" s="327"/>
      <c r="TYB456" s="327"/>
      <c r="TYC456" s="327"/>
      <c r="TYD456" s="327"/>
      <c r="TYE456" s="327"/>
      <c r="TYF456" s="327"/>
      <c r="TYG456" s="327"/>
      <c r="TYH456" s="327"/>
      <c r="TYI456" s="327"/>
      <c r="TYJ456" s="327"/>
      <c r="TYK456" s="327"/>
      <c r="TYL456" s="327"/>
      <c r="TYM456" s="327"/>
      <c r="TYN456" s="327"/>
      <c r="TYO456" s="327"/>
      <c r="TYP456" s="327"/>
      <c r="TYQ456" s="327"/>
      <c r="TYR456" s="327"/>
      <c r="TYS456" s="327"/>
      <c r="TYT456" s="327"/>
      <c r="TYU456" s="327"/>
      <c r="TYV456" s="327"/>
      <c r="TYW456" s="327"/>
      <c r="TYX456" s="327"/>
      <c r="TYY456" s="327"/>
      <c r="TYZ456" s="327"/>
      <c r="TZA456" s="327"/>
      <c r="TZB456" s="327"/>
      <c r="TZC456" s="327"/>
      <c r="TZD456" s="327"/>
      <c r="TZE456" s="327"/>
      <c r="TZF456" s="327"/>
      <c r="TZG456" s="327"/>
      <c r="TZH456" s="327"/>
      <c r="TZI456" s="327"/>
      <c r="TZJ456" s="327"/>
      <c r="TZK456" s="327"/>
      <c r="TZL456" s="327"/>
      <c r="TZM456" s="327"/>
      <c r="TZN456" s="327"/>
      <c r="TZO456" s="327"/>
      <c r="TZP456" s="327"/>
      <c r="TZQ456" s="327"/>
      <c r="TZR456" s="327"/>
      <c r="TZS456" s="327"/>
      <c r="TZT456" s="327"/>
      <c r="TZU456" s="327"/>
      <c r="TZV456" s="327"/>
      <c r="TZW456" s="327"/>
      <c r="TZX456" s="327"/>
      <c r="TZY456" s="327"/>
      <c r="TZZ456" s="327"/>
      <c r="UAA456" s="327"/>
      <c r="UAB456" s="327"/>
      <c r="UAC456" s="327"/>
      <c r="UAD456" s="327"/>
      <c r="UAE456" s="327"/>
      <c r="UAF456" s="327"/>
      <c r="UAG456" s="327"/>
      <c r="UAH456" s="327"/>
      <c r="UAI456" s="327"/>
      <c r="UAJ456" s="327"/>
      <c r="UAK456" s="327"/>
      <c r="UAL456" s="327"/>
      <c r="UAM456" s="327"/>
      <c r="UAN456" s="327"/>
      <c r="UAO456" s="327"/>
      <c r="UAP456" s="327"/>
      <c r="UAQ456" s="327"/>
      <c r="UAR456" s="327"/>
      <c r="UAS456" s="327"/>
      <c r="UAT456" s="327"/>
      <c r="UAU456" s="327"/>
      <c r="UAV456" s="327"/>
      <c r="UAW456" s="327"/>
      <c r="UAX456" s="327"/>
      <c r="UAY456" s="327"/>
      <c r="UAZ456" s="327"/>
      <c r="UBA456" s="327"/>
      <c r="UBB456" s="327"/>
      <c r="UBC456" s="327"/>
      <c r="UBD456" s="327"/>
      <c r="UBE456" s="327"/>
      <c r="UBF456" s="327"/>
      <c r="UBG456" s="327"/>
      <c r="UBH456" s="327"/>
      <c r="UBI456" s="327"/>
      <c r="UBJ456" s="327"/>
      <c r="UBK456" s="327"/>
      <c r="UBL456" s="327"/>
      <c r="UBM456" s="327"/>
      <c r="UBN456" s="327"/>
      <c r="UBO456" s="327"/>
      <c r="UBP456" s="327"/>
      <c r="UBQ456" s="327"/>
      <c r="UBR456" s="327"/>
      <c r="UBS456" s="327"/>
      <c r="UBT456" s="327"/>
      <c r="UBU456" s="327"/>
      <c r="UBV456" s="327"/>
      <c r="UBW456" s="327"/>
      <c r="UBX456" s="327"/>
      <c r="UBY456" s="327"/>
      <c r="UBZ456" s="327"/>
      <c r="UCA456" s="327"/>
      <c r="UCB456" s="327"/>
      <c r="UCC456" s="327"/>
      <c r="UCD456" s="327"/>
      <c r="UCE456" s="327"/>
      <c r="UCF456" s="327"/>
      <c r="UCG456" s="327"/>
      <c r="UCH456" s="327"/>
      <c r="UCI456" s="327"/>
      <c r="UCJ456" s="327"/>
      <c r="UCK456" s="327"/>
      <c r="UCL456" s="327"/>
      <c r="UCM456" s="327"/>
      <c r="UCN456" s="327"/>
      <c r="UCO456" s="327"/>
      <c r="UCP456" s="327"/>
      <c r="UCQ456" s="327"/>
      <c r="UCR456" s="327"/>
      <c r="UCS456" s="327"/>
      <c r="UCT456" s="327"/>
      <c r="UCU456" s="327"/>
      <c r="UCV456" s="327"/>
      <c r="UCW456" s="327"/>
      <c r="UCX456" s="327"/>
      <c r="UCY456" s="327"/>
      <c r="UCZ456" s="327"/>
      <c r="UDA456" s="327"/>
      <c r="UDB456" s="327"/>
      <c r="UDC456" s="327"/>
      <c r="UDD456" s="327"/>
      <c r="UDE456" s="327"/>
      <c r="UDF456" s="327"/>
      <c r="UDG456" s="327"/>
      <c r="UDH456" s="327"/>
      <c r="UDI456" s="327"/>
      <c r="UDJ456" s="327"/>
      <c r="UDK456" s="327"/>
      <c r="UDL456" s="327"/>
      <c r="UDM456" s="327"/>
      <c r="UDN456" s="327"/>
      <c r="UDO456" s="327"/>
      <c r="UDP456" s="327"/>
      <c r="UDQ456" s="327"/>
      <c r="UDR456" s="327"/>
      <c r="UDS456" s="327"/>
      <c r="UDT456" s="327"/>
      <c r="UDU456" s="327"/>
      <c r="UDV456" s="327"/>
      <c r="UDW456" s="327"/>
      <c r="UDX456" s="327"/>
      <c r="UDY456" s="327"/>
      <c r="UDZ456" s="327"/>
      <c r="UEA456" s="327"/>
      <c r="UEB456" s="327"/>
      <c r="UEC456" s="327"/>
      <c r="UED456" s="327"/>
      <c r="UEE456" s="327"/>
      <c r="UEF456" s="327"/>
      <c r="UEG456" s="327"/>
      <c r="UEH456" s="327"/>
      <c r="UEI456" s="327"/>
      <c r="UEJ456" s="327"/>
      <c r="UEK456" s="327"/>
      <c r="UEL456" s="327"/>
      <c r="UEM456" s="327"/>
      <c r="UEN456" s="327"/>
      <c r="UEO456" s="327"/>
      <c r="UEP456" s="327"/>
      <c r="UEQ456" s="327"/>
      <c r="UER456" s="327"/>
      <c r="UES456" s="327"/>
      <c r="UET456" s="327"/>
      <c r="UEU456" s="327"/>
      <c r="UEV456" s="327"/>
      <c r="UEW456" s="327"/>
      <c r="UEX456" s="327"/>
      <c r="UEY456" s="327"/>
      <c r="UEZ456" s="327"/>
      <c r="UFA456" s="327"/>
      <c r="UFB456" s="327"/>
      <c r="UFC456" s="327"/>
      <c r="UFD456" s="327"/>
      <c r="UFE456" s="327"/>
      <c r="UFF456" s="327"/>
      <c r="UFG456" s="327"/>
      <c r="UFH456" s="327"/>
      <c r="UFI456" s="327"/>
      <c r="UFJ456" s="327"/>
      <c r="UFK456" s="327"/>
      <c r="UFL456" s="327"/>
      <c r="UFM456" s="327"/>
      <c r="UFN456" s="327"/>
      <c r="UFO456" s="327"/>
      <c r="UFP456" s="327"/>
      <c r="UFQ456" s="327"/>
      <c r="UFR456" s="327"/>
      <c r="UFS456" s="327"/>
      <c r="UFT456" s="327"/>
      <c r="UFU456" s="327"/>
      <c r="UFV456" s="327"/>
      <c r="UFW456" s="327"/>
      <c r="UFX456" s="327"/>
      <c r="UFY456" s="327"/>
      <c r="UFZ456" s="327"/>
      <c r="UGA456" s="327"/>
      <c r="UGB456" s="327"/>
      <c r="UGC456" s="327"/>
      <c r="UGD456" s="327"/>
      <c r="UGE456" s="327"/>
      <c r="UGF456" s="327"/>
      <c r="UGG456" s="327"/>
      <c r="UGH456" s="327"/>
      <c r="UGI456" s="327"/>
      <c r="UGJ456" s="327"/>
      <c r="UGK456" s="327"/>
      <c r="UGL456" s="327"/>
      <c r="UGM456" s="327"/>
      <c r="UGN456" s="327"/>
      <c r="UGO456" s="327"/>
      <c r="UGP456" s="327"/>
      <c r="UGQ456" s="327"/>
      <c r="UGR456" s="327"/>
      <c r="UGS456" s="327"/>
      <c r="UGT456" s="327"/>
      <c r="UGU456" s="327"/>
      <c r="UGV456" s="327"/>
      <c r="UGW456" s="327"/>
      <c r="UGX456" s="327"/>
      <c r="UGY456" s="327"/>
      <c r="UGZ456" s="327"/>
      <c r="UHA456" s="327"/>
      <c r="UHB456" s="327"/>
      <c r="UHC456" s="327"/>
      <c r="UHD456" s="327"/>
      <c r="UHE456" s="327"/>
      <c r="UHF456" s="327"/>
      <c r="UHG456" s="327"/>
      <c r="UHH456" s="327"/>
      <c r="UHI456" s="327"/>
      <c r="UHJ456" s="327"/>
      <c r="UHK456" s="327"/>
      <c r="UHL456" s="327"/>
      <c r="UHM456" s="327"/>
      <c r="UHN456" s="327"/>
      <c r="UHO456" s="327"/>
      <c r="UHP456" s="327"/>
      <c r="UHQ456" s="327"/>
      <c r="UHR456" s="327"/>
      <c r="UHS456" s="327"/>
      <c r="UHT456" s="327"/>
      <c r="UHU456" s="327"/>
      <c r="UHV456" s="327"/>
      <c r="UHW456" s="327"/>
      <c r="UHX456" s="327"/>
      <c r="UHY456" s="327"/>
      <c r="UHZ456" s="327"/>
      <c r="UIA456" s="327"/>
      <c r="UIB456" s="327"/>
      <c r="UIC456" s="327"/>
      <c r="UID456" s="327"/>
      <c r="UIE456" s="327"/>
      <c r="UIF456" s="327"/>
      <c r="UIG456" s="327"/>
      <c r="UIH456" s="327"/>
      <c r="UII456" s="327"/>
      <c r="UIJ456" s="327"/>
      <c r="UIK456" s="327"/>
      <c r="UIL456" s="327"/>
      <c r="UIM456" s="327"/>
      <c r="UIN456" s="327"/>
      <c r="UIO456" s="327"/>
      <c r="UIP456" s="327"/>
      <c r="UIQ456" s="327"/>
      <c r="UIR456" s="327"/>
      <c r="UIS456" s="327"/>
      <c r="UIT456" s="327"/>
      <c r="UIU456" s="327"/>
      <c r="UIV456" s="327"/>
      <c r="UIW456" s="327"/>
      <c r="UIX456" s="327"/>
      <c r="UIY456" s="327"/>
      <c r="UIZ456" s="327"/>
      <c r="UJA456" s="327"/>
      <c r="UJB456" s="327"/>
      <c r="UJC456" s="327"/>
      <c r="UJD456" s="327"/>
      <c r="UJE456" s="327"/>
      <c r="UJF456" s="327"/>
      <c r="UJG456" s="327"/>
      <c r="UJH456" s="327"/>
      <c r="UJI456" s="327"/>
      <c r="UJJ456" s="327"/>
      <c r="UJK456" s="327"/>
      <c r="UJL456" s="327"/>
      <c r="UJM456" s="327"/>
      <c r="UJN456" s="327"/>
      <c r="UJO456" s="327"/>
      <c r="UJP456" s="327"/>
      <c r="UJQ456" s="327"/>
      <c r="UJR456" s="327"/>
      <c r="UJS456" s="327"/>
      <c r="UJT456" s="327"/>
      <c r="UJU456" s="327"/>
      <c r="UJV456" s="327"/>
      <c r="UJW456" s="327"/>
      <c r="UJX456" s="327"/>
      <c r="UJY456" s="327"/>
      <c r="UJZ456" s="327"/>
      <c r="UKA456" s="327"/>
      <c r="UKB456" s="327"/>
      <c r="UKC456" s="327"/>
      <c r="UKD456" s="327"/>
      <c r="UKE456" s="327"/>
      <c r="UKF456" s="327"/>
      <c r="UKG456" s="327"/>
      <c r="UKH456" s="327"/>
      <c r="UKI456" s="327"/>
      <c r="UKJ456" s="327"/>
      <c r="UKK456" s="327"/>
      <c r="UKL456" s="327"/>
      <c r="UKM456" s="327"/>
      <c r="UKN456" s="327"/>
      <c r="UKO456" s="327"/>
      <c r="UKP456" s="327"/>
      <c r="UKQ456" s="327"/>
      <c r="UKR456" s="327"/>
      <c r="UKS456" s="327"/>
      <c r="UKT456" s="327"/>
      <c r="UKU456" s="327"/>
      <c r="UKV456" s="327"/>
      <c r="UKW456" s="327"/>
      <c r="UKX456" s="327"/>
      <c r="UKY456" s="327"/>
      <c r="UKZ456" s="327"/>
      <c r="ULA456" s="327"/>
      <c r="ULB456" s="327"/>
      <c r="ULC456" s="327"/>
      <c r="ULD456" s="327"/>
      <c r="ULE456" s="327"/>
      <c r="ULF456" s="327"/>
      <c r="ULG456" s="327"/>
      <c r="ULH456" s="327"/>
      <c r="ULI456" s="327"/>
      <c r="ULJ456" s="327"/>
      <c r="ULK456" s="327"/>
      <c r="ULL456" s="327"/>
      <c r="ULM456" s="327"/>
      <c r="ULN456" s="327"/>
      <c r="ULO456" s="327"/>
      <c r="ULP456" s="327"/>
      <c r="ULQ456" s="327"/>
      <c r="ULR456" s="327"/>
      <c r="ULS456" s="327"/>
      <c r="ULT456" s="327"/>
      <c r="ULU456" s="327"/>
      <c r="ULV456" s="327"/>
      <c r="ULW456" s="327"/>
      <c r="ULX456" s="327"/>
      <c r="ULY456" s="327"/>
      <c r="ULZ456" s="327"/>
      <c r="UMA456" s="327"/>
      <c r="UMB456" s="327"/>
      <c r="UMC456" s="327"/>
      <c r="UMD456" s="327"/>
      <c r="UME456" s="327"/>
      <c r="UMF456" s="327"/>
      <c r="UMG456" s="327"/>
      <c r="UMH456" s="327"/>
      <c r="UMI456" s="327"/>
      <c r="UMJ456" s="327"/>
      <c r="UMK456" s="327"/>
      <c r="UML456" s="327"/>
      <c r="UMM456" s="327"/>
      <c r="UMN456" s="327"/>
      <c r="UMO456" s="327"/>
      <c r="UMP456" s="327"/>
      <c r="UMQ456" s="327"/>
      <c r="UMR456" s="327"/>
      <c r="UMS456" s="327"/>
      <c r="UMT456" s="327"/>
      <c r="UMU456" s="327"/>
      <c r="UMV456" s="327"/>
      <c r="UMW456" s="327"/>
      <c r="UMX456" s="327"/>
      <c r="UMY456" s="327"/>
      <c r="UMZ456" s="327"/>
      <c r="UNA456" s="327"/>
      <c r="UNB456" s="327"/>
      <c r="UNC456" s="327"/>
      <c r="UND456" s="327"/>
      <c r="UNE456" s="327"/>
      <c r="UNF456" s="327"/>
      <c r="UNG456" s="327"/>
      <c r="UNH456" s="327"/>
      <c r="UNI456" s="327"/>
      <c r="UNJ456" s="327"/>
      <c r="UNK456" s="327"/>
      <c r="UNL456" s="327"/>
      <c r="UNM456" s="327"/>
      <c r="UNN456" s="327"/>
      <c r="UNO456" s="327"/>
      <c r="UNP456" s="327"/>
      <c r="UNQ456" s="327"/>
      <c r="UNR456" s="327"/>
      <c r="UNS456" s="327"/>
      <c r="UNT456" s="327"/>
      <c r="UNU456" s="327"/>
      <c r="UNV456" s="327"/>
      <c r="UNW456" s="327"/>
      <c r="UNX456" s="327"/>
      <c r="UNY456" s="327"/>
      <c r="UNZ456" s="327"/>
      <c r="UOA456" s="327"/>
      <c r="UOB456" s="327"/>
      <c r="UOC456" s="327"/>
      <c r="UOD456" s="327"/>
      <c r="UOE456" s="327"/>
      <c r="UOF456" s="327"/>
      <c r="UOG456" s="327"/>
      <c r="UOH456" s="327"/>
      <c r="UOI456" s="327"/>
      <c r="UOJ456" s="327"/>
      <c r="UOK456" s="327"/>
      <c r="UOL456" s="327"/>
      <c r="UOM456" s="327"/>
      <c r="UON456" s="327"/>
      <c r="UOO456" s="327"/>
      <c r="UOP456" s="327"/>
      <c r="UOQ456" s="327"/>
      <c r="UOR456" s="327"/>
      <c r="UOS456" s="327"/>
      <c r="UOT456" s="327"/>
      <c r="UOU456" s="327"/>
      <c r="UOV456" s="327"/>
      <c r="UOW456" s="327"/>
      <c r="UOX456" s="327"/>
      <c r="UOY456" s="327"/>
      <c r="UOZ456" s="327"/>
      <c r="UPA456" s="327"/>
      <c r="UPB456" s="327"/>
      <c r="UPC456" s="327"/>
      <c r="UPD456" s="327"/>
      <c r="UPE456" s="327"/>
      <c r="UPF456" s="327"/>
      <c r="UPG456" s="327"/>
      <c r="UPH456" s="327"/>
      <c r="UPI456" s="327"/>
      <c r="UPJ456" s="327"/>
      <c r="UPK456" s="327"/>
      <c r="UPL456" s="327"/>
      <c r="UPM456" s="327"/>
      <c r="UPN456" s="327"/>
      <c r="UPO456" s="327"/>
      <c r="UPP456" s="327"/>
      <c r="UPQ456" s="327"/>
      <c r="UPR456" s="327"/>
      <c r="UPS456" s="327"/>
      <c r="UPT456" s="327"/>
      <c r="UPU456" s="327"/>
      <c r="UPV456" s="327"/>
      <c r="UPW456" s="327"/>
      <c r="UPX456" s="327"/>
      <c r="UPY456" s="327"/>
      <c r="UPZ456" s="327"/>
      <c r="UQA456" s="327"/>
      <c r="UQB456" s="327"/>
      <c r="UQC456" s="327"/>
      <c r="UQD456" s="327"/>
      <c r="UQE456" s="327"/>
      <c r="UQF456" s="327"/>
      <c r="UQG456" s="327"/>
      <c r="UQH456" s="327"/>
      <c r="UQI456" s="327"/>
      <c r="UQJ456" s="327"/>
      <c r="UQK456" s="327"/>
      <c r="UQL456" s="327"/>
      <c r="UQM456" s="327"/>
      <c r="UQN456" s="327"/>
      <c r="UQO456" s="327"/>
      <c r="UQP456" s="327"/>
      <c r="UQQ456" s="327"/>
      <c r="UQR456" s="327"/>
      <c r="UQS456" s="327"/>
      <c r="UQT456" s="327"/>
      <c r="UQU456" s="327"/>
      <c r="UQV456" s="327"/>
      <c r="UQW456" s="327"/>
      <c r="UQX456" s="327"/>
      <c r="UQY456" s="327"/>
      <c r="UQZ456" s="327"/>
      <c r="URA456" s="327"/>
      <c r="URB456" s="327"/>
      <c r="URC456" s="327"/>
      <c r="URD456" s="327"/>
      <c r="URE456" s="327"/>
      <c r="URF456" s="327"/>
      <c r="URG456" s="327"/>
      <c r="URH456" s="327"/>
      <c r="URI456" s="327"/>
      <c r="URJ456" s="327"/>
      <c r="URK456" s="327"/>
      <c r="URL456" s="327"/>
      <c r="URM456" s="327"/>
      <c r="URN456" s="327"/>
      <c r="URO456" s="327"/>
      <c r="URP456" s="327"/>
      <c r="URQ456" s="327"/>
      <c r="URR456" s="327"/>
      <c r="URS456" s="327"/>
      <c r="URT456" s="327"/>
      <c r="URU456" s="327"/>
      <c r="URV456" s="327"/>
      <c r="URW456" s="327"/>
      <c r="URX456" s="327"/>
      <c r="URY456" s="327"/>
      <c r="URZ456" s="327"/>
      <c r="USA456" s="327"/>
      <c r="USB456" s="327"/>
      <c r="USC456" s="327"/>
      <c r="USD456" s="327"/>
      <c r="USE456" s="327"/>
      <c r="USF456" s="327"/>
      <c r="USG456" s="327"/>
      <c r="USH456" s="327"/>
      <c r="USI456" s="327"/>
      <c r="USJ456" s="327"/>
      <c r="USK456" s="327"/>
      <c r="USL456" s="327"/>
      <c r="USM456" s="327"/>
      <c r="USN456" s="327"/>
      <c r="USO456" s="327"/>
      <c r="USP456" s="327"/>
      <c r="USQ456" s="327"/>
      <c r="USR456" s="327"/>
      <c r="USS456" s="327"/>
      <c r="UST456" s="327"/>
      <c r="USU456" s="327"/>
      <c r="USV456" s="327"/>
      <c r="USW456" s="327"/>
      <c r="USX456" s="327"/>
      <c r="USY456" s="327"/>
      <c r="USZ456" s="327"/>
      <c r="UTA456" s="327"/>
      <c r="UTB456" s="327"/>
      <c r="UTC456" s="327"/>
      <c r="UTD456" s="327"/>
      <c r="UTE456" s="327"/>
      <c r="UTF456" s="327"/>
      <c r="UTG456" s="327"/>
      <c r="UTH456" s="327"/>
      <c r="UTI456" s="327"/>
      <c r="UTJ456" s="327"/>
      <c r="UTK456" s="327"/>
      <c r="UTL456" s="327"/>
      <c r="UTM456" s="327"/>
      <c r="UTN456" s="327"/>
      <c r="UTO456" s="327"/>
      <c r="UTP456" s="327"/>
      <c r="UTQ456" s="327"/>
      <c r="UTR456" s="327"/>
      <c r="UTS456" s="327"/>
      <c r="UTT456" s="327"/>
      <c r="UTU456" s="327"/>
      <c r="UTV456" s="327"/>
      <c r="UTW456" s="327"/>
      <c r="UTX456" s="327"/>
      <c r="UTY456" s="327"/>
      <c r="UTZ456" s="327"/>
      <c r="UUA456" s="327"/>
      <c r="UUB456" s="327"/>
      <c r="UUC456" s="327"/>
      <c r="UUD456" s="327"/>
      <c r="UUE456" s="327"/>
      <c r="UUF456" s="327"/>
      <c r="UUG456" s="327"/>
      <c r="UUH456" s="327"/>
      <c r="UUI456" s="327"/>
      <c r="UUJ456" s="327"/>
      <c r="UUK456" s="327"/>
      <c r="UUL456" s="327"/>
      <c r="UUM456" s="327"/>
      <c r="UUN456" s="327"/>
      <c r="UUO456" s="327"/>
      <c r="UUP456" s="327"/>
      <c r="UUQ456" s="327"/>
      <c r="UUR456" s="327"/>
      <c r="UUS456" s="327"/>
      <c r="UUT456" s="327"/>
      <c r="UUU456" s="327"/>
      <c r="UUV456" s="327"/>
      <c r="UUW456" s="327"/>
      <c r="UUX456" s="327"/>
      <c r="UUY456" s="327"/>
      <c r="UUZ456" s="327"/>
      <c r="UVA456" s="327"/>
      <c r="UVB456" s="327"/>
      <c r="UVC456" s="327"/>
      <c r="UVD456" s="327"/>
      <c r="UVE456" s="327"/>
      <c r="UVF456" s="327"/>
      <c r="UVG456" s="327"/>
      <c r="UVH456" s="327"/>
      <c r="UVI456" s="327"/>
      <c r="UVJ456" s="327"/>
      <c r="UVK456" s="327"/>
      <c r="UVL456" s="327"/>
      <c r="UVM456" s="327"/>
      <c r="UVN456" s="327"/>
      <c r="UVO456" s="327"/>
      <c r="UVP456" s="327"/>
      <c r="UVQ456" s="327"/>
      <c r="UVR456" s="327"/>
      <c r="UVS456" s="327"/>
      <c r="UVT456" s="327"/>
      <c r="UVU456" s="327"/>
      <c r="UVV456" s="327"/>
      <c r="UVW456" s="327"/>
      <c r="UVX456" s="327"/>
      <c r="UVY456" s="327"/>
      <c r="UVZ456" s="327"/>
      <c r="UWA456" s="327"/>
      <c r="UWB456" s="327"/>
      <c r="UWC456" s="327"/>
      <c r="UWD456" s="327"/>
      <c r="UWE456" s="327"/>
      <c r="UWF456" s="327"/>
      <c r="UWG456" s="327"/>
      <c r="UWH456" s="327"/>
      <c r="UWI456" s="327"/>
      <c r="UWJ456" s="327"/>
      <c r="UWK456" s="327"/>
      <c r="UWL456" s="327"/>
      <c r="UWM456" s="327"/>
      <c r="UWN456" s="327"/>
      <c r="UWO456" s="327"/>
      <c r="UWP456" s="327"/>
      <c r="UWQ456" s="327"/>
      <c r="UWR456" s="327"/>
      <c r="UWS456" s="327"/>
      <c r="UWT456" s="327"/>
      <c r="UWU456" s="327"/>
      <c r="UWV456" s="327"/>
      <c r="UWW456" s="327"/>
      <c r="UWX456" s="327"/>
      <c r="UWY456" s="327"/>
      <c r="UWZ456" s="327"/>
      <c r="UXA456" s="327"/>
      <c r="UXB456" s="327"/>
      <c r="UXC456" s="327"/>
      <c r="UXD456" s="327"/>
      <c r="UXE456" s="327"/>
      <c r="UXF456" s="327"/>
      <c r="UXG456" s="327"/>
      <c r="UXH456" s="327"/>
      <c r="UXI456" s="327"/>
      <c r="UXJ456" s="327"/>
      <c r="UXK456" s="327"/>
      <c r="UXL456" s="327"/>
      <c r="UXM456" s="327"/>
      <c r="UXN456" s="327"/>
      <c r="UXO456" s="327"/>
      <c r="UXP456" s="327"/>
      <c r="UXQ456" s="327"/>
      <c r="UXR456" s="327"/>
      <c r="UXS456" s="327"/>
      <c r="UXT456" s="327"/>
      <c r="UXU456" s="327"/>
      <c r="UXV456" s="327"/>
      <c r="UXW456" s="327"/>
      <c r="UXX456" s="327"/>
      <c r="UXY456" s="327"/>
      <c r="UXZ456" s="327"/>
      <c r="UYA456" s="327"/>
      <c r="UYB456" s="327"/>
      <c r="UYC456" s="327"/>
      <c r="UYD456" s="327"/>
      <c r="UYE456" s="327"/>
      <c r="UYF456" s="327"/>
      <c r="UYG456" s="327"/>
      <c r="UYH456" s="327"/>
      <c r="UYI456" s="327"/>
      <c r="UYJ456" s="327"/>
      <c r="UYK456" s="327"/>
      <c r="UYL456" s="327"/>
      <c r="UYM456" s="327"/>
      <c r="UYN456" s="327"/>
      <c r="UYO456" s="327"/>
      <c r="UYP456" s="327"/>
      <c r="UYQ456" s="327"/>
      <c r="UYR456" s="327"/>
      <c r="UYS456" s="327"/>
      <c r="UYT456" s="327"/>
      <c r="UYU456" s="327"/>
      <c r="UYV456" s="327"/>
      <c r="UYW456" s="327"/>
      <c r="UYX456" s="327"/>
      <c r="UYY456" s="327"/>
      <c r="UYZ456" s="327"/>
      <c r="UZA456" s="327"/>
      <c r="UZB456" s="327"/>
      <c r="UZC456" s="327"/>
      <c r="UZD456" s="327"/>
      <c r="UZE456" s="327"/>
      <c r="UZF456" s="327"/>
      <c r="UZG456" s="327"/>
      <c r="UZH456" s="327"/>
      <c r="UZI456" s="327"/>
      <c r="UZJ456" s="327"/>
      <c r="UZK456" s="327"/>
      <c r="UZL456" s="327"/>
      <c r="UZM456" s="327"/>
      <c r="UZN456" s="327"/>
      <c r="UZO456" s="327"/>
      <c r="UZP456" s="327"/>
      <c r="UZQ456" s="327"/>
      <c r="UZR456" s="327"/>
      <c r="UZS456" s="327"/>
      <c r="UZT456" s="327"/>
      <c r="UZU456" s="327"/>
      <c r="UZV456" s="327"/>
      <c r="UZW456" s="327"/>
      <c r="UZX456" s="327"/>
      <c r="UZY456" s="327"/>
      <c r="UZZ456" s="327"/>
      <c r="VAA456" s="327"/>
      <c r="VAB456" s="327"/>
      <c r="VAC456" s="327"/>
      <c r="VAD456" s="327"/>
      <c r="VAE456" s="327"/>
      <c r="VAF456" s="327"/>
      <c r="VAG456" s="327"/>
      <c r="VAH456" s="327"/>
      <c r="VAI456" s="327"/>
      <c r="VAJ456" s="327"/>
      <c r="VAK456" s="327"/>
      <c r="VAL456" s="327"/>
      <c r="VAM456" s="327"/>
      <c r="VAN456" s="327"/>
      <c r="VAO456" s="327"/>
      <c r="VAP456" s="327"/>
      <c r="VAQ456" s="327"/>
      <c r="VAR456" s="327"/>
      <c r="VAS456" s="327"/>
      <c r="VAT456" s="327"/>
      <c r="VAU456" s="327"/>
      <c r="VAV456" s="327"/>
      <c r="VAW456" s="327"/>
      <c r="VAX456" s="327"/>
      <c r="VAY456" s="327"/>
      <c r="VAZ456" s="327"/>
      <c r="VBA456" s="327"/>
      <c r="VBB456" s="327"/>
      <c r="VBC456" s="327"/>
      <c r="VBD456" s="327"/>
      <c r="VBE456" s="327"/>
      <c r="VBF456" s="327"/>
      <c r="VBG456" s="327"/>
      <c r="VBH456" s="327"/>
      <c r="VBI456" s="327"/>
      <c r="VBJ456" s="327"/>
      <c r="VBK456" s="327"/>
      <c r="VBL456" s="327"/>
      <c r="VBM456" s="327"/>
      <c r="VBN456" s="327"/>
      <c r="VBO456" s="327"/>
      <c r="VBP456" s="327"/>
      <c r="VBQ456" s="327"/>
      <c r="VBR456" s="327"/>
      <c r="VBS456" s="327"/>
      <c r="VBT456" s="327"/>
      <c r="VBU456" s="327"/>
      <c r="VBV456" s="327"/>
      <c r="VBW456" s="327"/>
      <c r="VBX456" s="327"/>
      <c r="VBY456" s="327"/>
      <c r="VBZ456" s="327"/>
      <c r="VCA456" s="327"/>
      <c r="VCB456" s="327"/>
      <c r="VCC456" s="327"/>
      <c r="VCD456" s="327"/>
      <c r="VCE456" s="327"/>
      <c r="VCF456" s="327"/>
      <c r="VCG456" s="327"/>
      <c r="VCH456" s="327"/>
      <c r="VCI456" s="327"/>
      <c r="VCJ456" s="327"/>
      <c r="VCK456" s="327"/>
      <c r="VCL456" s="327"/>
      <c r="VCM456" s="327"/>
      <c r="VCN456" s="327"/>
      <c r="VCO456" s="327"/>
      <c r="VCP456" s="327"/>
      <c r="VCQ456" s="327"/>
      <c r="VCR456" s="327"/>
      <c r="VCS456" s="327"/>
      <c r="VCT456" s="327"/>
      <c r="VCU456" s="327"/>
      <c r="VCV456" s="327"/>
      <c r="VCW456" s="327"/>
      <c r="VCX456" s="327"/>
      <c r="VCY456" s="327"/>
      <c r="VCZ456" s="327"/>
      <c r="VDA456" s="327"/>
      <c r="VDB456" s="327"/>
      <c r="VDC456" s="327"/>
      <c r="VDD456" s="327"/>
      <c r="VDE456" s="327"/>
      <c r="VDF456" s="327"/>
      <c r="VDG456" s="327"/>
      <c r="VDH456" s="327"/>
      <c r="VDI456" s="327"/>
      <c r="VDJ456" s="327"/>
      <c r="VDK456" s="327"/>
      <c r="VDL456" s="327"/>
      <c r="VDM456" s="327"/>
      <c r="VDN456" s="327"/>
      <c r="VDO456" s="327"/>
      <c r="VDP456" s="327"/>
      <c r="VDQ456" s="327"/>
      <c r="VDR456" s="327"/>
      <c r="VDS456" s="327"/>
      <c r="VDT456" s="327"/>
      <c r="VDU456" s="327"/>
      <c r="VDV456" s="327"/>
      <c r="VDW456" s="327"/>
      <c r="VDX456" s="327"/>
      <c r="VDY456" s="327"/>
      <c r="VDZ456" s="327"/>
      <c r="VEA456" s="327"/>
      <c r="VEB456" s="327"/>
      <c r="VEC456" s="327"/>
      <c r="VED456" s="327"/>
      <c r="VEE456" s="327"/>
      <c r="VEF456" s="327"/>
      <c r="VEG456" s="327"/>
      <c r="VEH456" s="327"/>
      <c r="VEI456" s="327"/>
      <c r="VEJ456" s="327"/>
      <c r="VEK456" s="327"/>
      <c r="VEL456" s="327"/>
      <c r="VEM456" s="327"/>
      <c r="VEN456" s="327"/>
      <c r="VEO456" s="327"/>
      <c r="VEP456" s="327"/>
      <c r="VEQ456" s="327"/>
      <c r="VER456" s="327"/>
      <c r="VES456" s="327"/>
      <c r="VET456" s="327"/>
      <c r="VEU456" s="327"/>
      <c r="VEV456" s="327"/>
      <c r="VEW456" s="327"/>
      <c r="VEX456" s="327"/>
      <c r="VEY456" s="327"/>
      <c r="VEZ456" s="327"/>
      <c r="VFA456" s="327"/>
      <c r="VFB456" s="327"/>
      <c r="VFC456" s="327"/>
      <c r="VFD456" s="327"/>
      <c r="VFE456" s="327"/>
      <c r="VFF456" s="327"/>
      <c r="VFG456" s="327"/>
      <c r="VFH456" s="327"/>
      <c r="VFI456" s="327"/>
      <c r="VFJ456" s="327"/>
      <c r="VFK456" s="327"/>
      <c r="VFL456" s="327"/>
      <c r="VFM456" s="327"/>
      <c r="VFN456" s="327"/>
      <c r="VFO456" s="327"/>
      <c r="VFP456" s="327"/>
      <c r="VFQ456" s="327"/>
      <c r="VFR456" s="327"/>
      <c r="VFS456" s="327"/>
      <c r="VFT456" s="327"/>
      <c r="VFU456" s="327"/>
      <c r="VFV456" s="327"/>
      <c r="VFW456" s="327"/>
      <c r="VFX456" s="327"/>
      <c r="VFY456" s="327"/>
      <c r="VFZ456" s="327"/>
      <c r="VGA456" s="327"/>
      <c r="VGB456" s="327"/>
      <c r="VGC456" s="327"/>
      <c r="VGD456" s="327"/>
      <c r="VGE456" s="327"/>
      <c r="VGF456" s="327"/>
      <c r="VGG456" s="327"/>
      <c r="VGH456" s="327"/>
      <c r="VGI456" s="327"/>
      <c r="VGJ456" s="327"/>
      <c r="VGK456" s="327"/>
      <c r="VGL456" s="327"/>
      <c r="VGM456" s="327"/>
      <c r="VGN456" s="327"/>
      <c r="VGO456" s="327"/>
      <c r="VGP456" s="327"/>
      <c r="VGQ456" s="327"/>
      <c r="VGR456" s="327"/>
      <c r="VGS456" s="327"/>
      <c r="VGT456" s="327"/>
      <c r="VGU456" s="327"/>
      <c r="VGV456" s="327"/>
      <c r="VGW456" s="327"/>
      <c r="VGX456" s="327"/>
      <c r="VGY456" s="327"/>
      <c r="VGZ456" s="327"/>
      <c r="VHA456" s="327"/>
      <c r="VHB456" s="327"/>
      <c r="VHC456" s="327"/>
      <c r="VHD456" s="327"/>
      <c r="VHE456" s="327"/>
      <c r="VHF456" s="327"/>
      <c r="VHG456" s="327"/>
      <c r="VHH456" s="327"/>
      <c r="VHI456" s="327"/>
      <c r="VHJ456" s="327"/>
      <c r="VHK456" s="327"/>
      <c r="VHL456" s="327"/>
      <c r="VHM456" s="327"/>
      <c r="VHN456" s="327"/>
      <c r="VHO456" s="327"/>
      <c r="VHP456" s="327"/>
      <c r="VHQ456" s="327"/>
      <c r="VHR456" s="327"/>
      <c r="VHS456" s="327"/>
      <c r="VHT456" s="327"/>
      <c r="VHU456" s="327"/>
      <c r="VHV456" s="327"/>
      <c r="VHW456" s="327"/>
      <c r="VHX456" s="327"/>
      <c r="VHY456" s="327"/>
      <c r="VHZ456" s="327"/>
      <c r="VIA456" s="327"/>
      <c r="VIB456" s="327"/>
      <c r="VIC456" s="327"/>
      <c r="VID456" s="327"/>
      <c r="VIE456" s="327"/>
      <c r="VIF456" s="327"/>
      <c r="VIG456" s="327"/>
      <c r="VIH456" s="327"/>
      <c r="VII456" s="327"/>
      <c r="VIJ456" s="327"/>
      <c r="VIK456" s="327"/>
      <c r="VIL456" s="327"/>
      <c r="VIM456" s="327"/>
      <c r="VIN456" s="327"/>
      <c r="VIO456" s="327"/>
      <c r="VIP456" s="327"/>
      <c r="VIQ456" s="327"/>
      <c r="VIR456" s="327"/>
      <c r="VIS456" s="327"/>
      <c r="VIT456" s="327"/>
      <c r="VIU456" s="327"/>
      <c r="VIV456" s="327"/>
      <c r="VIW456" s="327"/>
      <c r="VIX456" s="327"/>
      <c r="VIY456" s="327"/>
      <c r="VIZ456" s="327"/>
      <c r="VJA456" s="327"/>
      <c r="VJB456" s="327"/>
      <c r="VJC456" s="327"/>
      <c r="VJD456" s="327"/>
      <c r="VJE456" s="327"/>
      <c r="VJF456" s="327"/>
      <c r="VJG456" s="327"/>
      <c r="VJH456" s="327"/>
      <c r="VJI456" s="327"/>
      <c r="VJJ456" s="327"/>
      <c r="VJK456" s="327"/>
      <c r="VJL456" s="327"/>
      <c r="VJM456" s="327"/>
      <c r="VJN456" s="327"/>
      <c r="VJO456" s="327"/>
      <c r="VJP456" s="327"/>
      <c r="VJQ456" s="327"/>
      <c r="VJR456" s="327"/>
      <c r="VJS456" s="327"/>
      <c r="VJT456" s="327"/>
      <c r="VJU456" s="327"/>
      <c r="VJV456" s="327"/>
      <c r="VJW456" s="327"/>
      <c r="VJX456" s="327"/>
      <c r="VJY456" s="327"/>
      <c r="VJZ456" s="327"/>
      <c r="VKA456" s="327"/>
      <c r="VKB456" s="327"/>
      <c r="VKC456" s="327"/>
      <c r="VKD456" s="327"/>
      <c r="VKE456" s="327"/>
      <c r="VKF456" s="327"/>
      <c r="VKG456" s="327"/>
      <c r="VKH456" s="327"/>
      <c r="VKI456" s="327"/>
      <c r="VKJ456" s="327"/>
      <c r="VKK456" s="327"/>
      <c r="VKL456" s="327"/>
      <c r="VKM456" s="327"/>
      <c r="VKN456" s="327"/>
      <c r="VKO456" s="327"/>
      <c r="VKP456" s="327"/>
      <c r="VKQ456" s="327"/>
      <c r="VKR456" s="327"/>
      <c r="VKS456" s="327"/>
      <c r="VKT456" s="327"/>
      <c r="VKU456" s="327"/>
      <c r="VKV456" s="327"/>
      <c r="VKW456" s="327"/>
      <c r="VKX456" s="327"/>
      <c r="VKY456" s="327"/>
      <c r="VKZ456" s="327"/>
      <c r="VLA456" s="327"/>
      <c r="VLB456" s="327"/>
      <c r="VLC456" s="327"/>
      <c r="VLD456" s="327"/>
      <c r="VLE456" s="327"/>
      <c r="VLF456" s="327"/>
      <c r="VLG456" s="327"/>
      <c r="VLH456" s="327"/>
      <c r="VLI456" s="327"/>
      <c r="VLJ456" s="327"/>
      <c r="VLK456" s="327"/>
      <c r="VLL456" s="327"/>
      <c r="VLM456" s="327"/>
      <c r="VLN456" s="327"/>
      <c r="VLO456" s="327"/>
      <c r="VLP456" s="327"/>
      <c r="VLQ456" s="327"/>
      <c r="VLR456" s="327"/>
      <c r="VLS456" s="327"/>
      <c r="VLT456" s="327"/>
      <c r="VLU456" s="327"/>
      <c r="VLV456" s="327"/>
      <c r="VLW456" s="327"/>
      <c r="VLX456" s="327"/>
      <c r="VLY456" s="327"/>
      <c r="VLZ456" s="327"/>
      <c r="VMA456" s="327"/>
      <c r="VMB456" s="327"/>
      <c r="VMC456" s="327"/>
      <c r="VMD456" s="327"/>
      <c r="VME456" s="327"/>
      <c r="VMF456" s="327"/>
      <c r="VMG456" s="327"/>
      <c r="VMH456" s="327"/>
      <c r="VMI456" s="327"/>
      <c r="VMJ456" s="327"/>
      <c r="VMK456" s="327"/>
      <c r="VML456" s="327"/>
      <c r="VMM456" s="327"/>
      <c r="VMN456" s="327"/>
      <c r="VMO456" s="327"/>
      <c r="VMP456" s="327"/>
      <c r="VMQ456" s="327"/>
      <c r="VMR456" s="327"/>
      <c r="VMS456" s="327"/>
      <c r="VMT456" s="327"/>
      <c r="VMU456" s="327"/>
      <c r="VMV456" s="327"/>
      <c r="VMW456" s="327"/>
      <c r="VMX456" s="327"/>
      <c r="VMY456" s="327"/>
      <c r="VMZ456" s="327"/>
      <c r="VNA456" s="327"/>
      <c r="VNB456" s="327"/>
      <c r="VNC456" s="327"/>
      <c r="VND456" s="327"/>
      <c r="VNE456" s="327"/>
      <c r="VNF456" s="327"/>
      <c r="VNG456" s="327"/>
      <c r="VNH456" s="327"/>
      <c r="VNI456" s="327"/>
      <c r="VNJ456" s="327"/>
      <c r="VNK456" s="327"/>
      <c r="VNL456" s="327"/>
      <c r="VNM456" s="327"/>
      <c r="VNN456" s="327"/>
      <c r="VNO456" s="327"/>
      <c r="VNP456" s="327"/>
      <c r="VNQ456" s="327"/>
      <c r="VNR456" s="327"/>
      <c r="VNS456" s="327"/>
      <c r="VNT456" s="327"/>
      <c r="VNU456" s="327"/>
      <c r="VNV456" s="327"/>
      <c r="VNW456" s="327"/>
      <c r="VNX456" s="327"/>
      <c r="VNY456" s="327"/>
      <c r="VNZ456" s="327"/>
      <c r="VOA456" s="327"/>
      <c r="VOB456" s="327"/>
      <c r="VOC456" s="327"/>
      <c r="VOD456" s="327"/>
      <c r="VOE456" s="327"/>
      <c r="VOF456" s="327"/>
      <c r="VOG456" s="327"/>
      <c r="VOH456" s="327"/>
      <c r="VOI456" s="327"/>
      <c r="VOJ456" s="327"/>
      <c r="VOK456" s="327"/>
      <c r="VOL456" s="327"/>
      <c r="VOM456" s="327"/>
      <c r="VON456" s="327"/>
      <c r="VOO456" s="327"/>
      <c r="VOP456" s="327"/>
      <c r="VOQ456" s="327"/>
      <c r="VOR456" s="327"/>
      <c r="VOS456" s="327"/>
      <c r="VOT456" s="327"/>
      <c r="VOU456" s="327"/>
      <c r="VOV456" s="327"/>
      <c r="VOW456" s="327"/>
      <c r="VOX456" s="327"/>
      <c r="VOY456" s="327"/>
      <c r="VOZ456" s="327"/>
      <c r="VPA456" s="327"/>
      <c r="VPB456" s="327"/>
      <c r="VPC456" s="327"/>
      <c r="VPD456" s="327"/>
      <c r="VPE456" s="327"/>
      <c r="VPF456" s="327"/>
      <c r="VPG456" s="327"/>
      <c r="VPH456" s="327"/>
      <c r="VPI456" s="327"/>
      <c r="VPJ456" s="327"/>
      <c r="VPK456" s="327"/>
      <c r="VPL456" s="327"/>
      <c r="VPM456" s="327"/>
      <c r="VPN456" s="327"/>
      <c r="VPO456" s="327"/>
      <c r="VPP456" s="327"/>
      <c r="VPQ456" s="327"/>
      <c r="VPR456" s="327"/>
      <c r="VPS456" s="327"/>
      <c r="VPT456" s="327"/>
      <c r="VPU456" s="327"/>
      <c r="VPV456" s="327"/>
      <c r="VPW456" s="327"/>
      <c r="VPX456" s="327"/>
      <c r="VPY456" s="327"/>
      <c r="VPZ456" s="327"/>
      <c r="VQA456" s="327"/>
      <c r="VQB456" s="327"/>
      <c r="VQC456" s="327"/>
      <c r="VQD456" s="327"/>
      <c r="VQE456" s="327"/>
      <c r="VQF456" s="327"/>
      <c r="VQG456" s="327"/>
      <c r="VQH456" s="327"/>
      <c r="VQI456" s="327"/>
      <c r="VQJ456" s="327"/>
      <c r="VQK456" s="327"/>
      <c r="VQL456" s="327"/>
      <c r="VQM456" s="327"/>
      <c r="VQN456" s="327"/>
      <c r="VQO456" s="327"/>
      <c r="VQP456" s="327"/>
      <c r="VQQ456" s="327"/>
      <c r="VQR456" s="327"/>
      <c r="VQS456" s="327"/>
      <c r="VQT456" s="327"/>
      <c r="VQU456" s="327"/>
      <c r="VQV456" s="327"/>
      <c r="VQW456" s="327"/>
      <c r="VQX456" s="327"/>
      <c r="VQY456" s="327"/>
      <c r="VQZ456" s="327"/>
      <c r="VRA456" s="327"/>
      <c r="VRB456" s="327"/>
      <c r="VRC456" s="327"/>
      <c r="VRD456" s="327"/>
      <c r="VRE456" s="327"/>
      <c r="VRF456" s="327"/>
      <c r="VRG456" s="327"/>
      <c r="VRH456" s="327"/>
      <c r="VRI456" s="327"/>
      <c r="VRJ456" s="327"/>
      <c r="VRK456" s="327"/>
      <c r="VRL456" s="327"/>
      <c r="VRM456" s="327"/>
      <c r="VRN456" s="327"/>
      <c r="VRO456" s="327"/>
      <c r="VRP456" s="327"/>
      <c r="VRQ456" s="327"/>
      <c r="VRR456" s="327"/>
      <c r="VRS456" s="327"/>
      <c r="VRT456" s="327"/>
      <c r="VRU456" s="327"/>
      <c r="VRV456" s="327"/>
      <c r="VRW456" s="327"/>
      <c r="VRX456" s="327"/>
      <c r="VRY456" s="327"/>
      <c r="VRZ456" s="327"/>
      <c r="VSA456" s="327"/>
      <c r="VSB456" s="327"/>
      <c r="VSC456" s="327"/>
      <c r="VSD456" s="327"/>
      <c r="VSE456" s="327"/>
      <c r="VSF456" s="327"/>
      <c r="VSG456" s="327"/>
      <c r="VSH456" s="327"/>
      <c r="VSI456" s="327"/>
      <c r="VSJ456" s="327"/>
      <c r="VSK456" s="327"/>
      <c r="VSL456" s="327"/>
      <c r="VSM456" s="327"/>
      <c r="VSN456" s="327"/>
      <c r="VSO456" s="327"/>
      <c r="VSP456" s="327"/>
      <c r="VSQ456" s="327"/>
      <c r="VSR456" s="327"/>
      <c r="VSS456" s="327"/>
      <c r="VST456" s="327"/>
      <c r="VSU456" s="327"/>
      <c r="VSV456" s="327"/>
      <c r="VSW456" s="327"/>
      <c r="VSX456" s="327"/>
      <c r="VSY456" s="327"/>
      <c r="VSZ456" s="327"/>
      <c r="VTA456" s="327"/>
      <c r="VTB456" s="327"/>
      <c r="VTC456" s="327"/>
      <c r="VTD456" s="327"/>
      <c r="VTE456" s="327"/>
      <c r="VTF456" s="327"/>
      <c r="VTG456" s="327"/>
      <c r="VTH456" s="327"/>
      <c r="VTI456" s="327"/>
      <c r="VTJ456" s="327"/>
      <c r="VTK456" s="327"/>
      <c r="VTL456" s="327"/>
      <c r="VTM456" s="327"/>
      <c r="VTN456" s="327"/>
      <c r="VTO456" s="327"/>
      <c r="VTP456" s="327"/>
      <c r="VTQ456" s="327"/>
      <c r="VTR456" s="327"/>
      <c r="VTS456" s="327"/>
      <c r="VTT456" s="327"/>
      <c r="VTU456" s="327"/>
      <c r="VTV456" s="327"/>
      <c r="VTW456" s="327"/>
      <c r="VTX456" s="327"/>
      <c r="VTY456" s="327"/>
      <c r="VTZ456" s="327"/>
      <c r="VUA456" s="327"/>
      <c r="VUB456" s="327"/>
      <c r="VUC456" s="327"/>
      <c r="VUD456" s="327"/>
      <c r="VUE456" s="327"/>
      <c r="VUF456" s="327"/>
      <c r="VUG456" s="327"/>
      <c r="VUH456" s="327"/>
      <c r="VUI456" s="327"/>
      <c r="VUJ456" s="327"/>
      <c r="VUK456" s="327"/>
      <c r="VUL456" s="327"/>
      <c r="VUM456" s="327"/>
      <c r="VUN456" s="327"/>
      <c r="VUO456" s="327"/>
      <c r="VUP456" s="327"/>
      <c r="VUQ456" s="327"/>
      <c r="VUR456" s="327"/>
      <c r="VUS456" s="327"/>
      <c r="VUT456" s="327"/>
      <c r="VUU456" s="327"/>
      <c r="VUV456" s="327"/>
      <c r="VUW456" s="327"/>
      <c r="VUX456" s="327"/>
      <c r="VUY456" s="327"/>
      <c r="VUZ456" s="327"/>
      <c r="VVA456" s="327"/>
      <c r="VVB456" s="327"/>
      <c r="VVC456" s="327"/>
      <c r="VVD456" s="327"/>
      <c r="VVE456" s="327"/>
      <c r="VVF456" s="327"/>
      <c r="VVG456" s="327"/>
      <c r="VVH456" s="327"/>
      <c r="VVI456" s="327"/>
      <c r="VVJ456" s="327"/>
      <c r="VVK456" s="327"/>
      <c r="VVL456" s="327"/>
      <c r="VVM456" s="327"/>
      <c r="VVN456" s="327"/>
      <c r="VVO456" s="327"/>
      <c r="VVP456" s="327"/>
      <c r="VVQ456" s="327"/>
      <c r="VVR456" s="327"/>
      <c r="VVS456" s="327"/>
      <c r="VVT456" s="327"/>
      <c r="VVU456" s="327"/>
      <c r="VVV456" s="327"/>
      <c r="VVW456" s="327"/>
      <c r="VVX456" s="327"/>
      <c r="VVY456" s="327"/>
      <c r="VVZ456" s="327"/>
      <c r="VWA456" s="327"/>
      <c r="VWB456" s="327"/>
      <c r="VWC456" s="327"/>
      <c r="VWD456" s="327"/>
      <c r="VWE456" s="327"/>
      <c r="VWF456" s="327"/>
      <c r="VWG456" s="327"/>
      <c r="VWH456" s="327"/>
      <c r="VWI456" s="327"/>
      <c r="VWJ456" s="327"/>
      <c r="VWK456" s="327"/>
      <c r="VWL456" s="327"/>
      <c r="VWM456" s="327"/>
      <c r="VWN456" s="327"/>
      <c r="VWO456" s="327"/>
      <c r="VWP456" s="327"/>
      <c r="VWQ456" s="327"/>
      <c r="VWR456" s="327"/>
      <c r="VWS456" s="327"/>
      <c r="VWT456" s="327"/>
      <c r="VWU456" s="327"/>
      <c r="VWV456" s="327"/>
      <c r="VWW456" s="327"/>
      <c r="VWX456" s="327"/>
      <c r="VWY456" s="327"/>
      <c r="VWZ456" s="327"/>
      <c r="VXA456" s="327"/>
      <c r="VXB456" s="327"/>
      <c r="VXC456" s="327"/>
      <c r="VXD456" s="327"/>
      <c r="VXE456" s="327"/>
      <c r="VXF456" s="327"/>
      <c r="VXG456" s="327"/>
      <c r="VXH456" s="327"/>
      <c r="VXI456" s="327"/>
      <c r="VXJ456" s="327"/>
      <c r="VXK456" s="327"/>
      <c r="VXL456" s="327"/>
      <c r="VXM456" s="327"/>
      <c r="VXN456" s="327"/>
      <c r="VXO456" s="327"/>
      <c r="VXP456" s="327"/>
      <c r="VXQ456" s="327"/>
      <c r="VXR456" s="327"/>
      <c r="VXS456" s="327"/>
      <c r="VXT456" s="327"/>
      <c r="VXU456" s="327"/>
      <c r="VXV456" s="327"/>
      <c r="VXW456" s="327"/>
      <c r="VXX456" s="327"/>
      <c r="VXY456" s="327"/>
      <c r="VXZ456" s="327"/>
      <c r="VYA456" s="327"/>
      <c r="VYB456" s="327"/>
      <c r="VYC456" s="327"/>
      <c r="VYD456" s="327"/>
      <c r="VYE456" s="327"/>
      <c r="VYF456" s="327"/>
      <c r="VYG456" s="327"/>
      <c r="VYH456" s="327"/>
      <c r="VYI456" s="327"/>
      <c r="VYJ456" s="327"/>
      <c r="VYK456" s="327"/>
      <c r="VYL456" s="327"/>
      <c r="VYM456" s="327"/>
      <c r="VYN456" s="327"/>
      <c r="VYO456" s="327"/>
      <c r="VYP456" s="327"/>
      <c r="VYQ456" s="327"/>
      <c r="VYR456" s="327"/>
      <c r="VYS456" s="327"/>
      <c r="VYT456" s="327"/>
      <c r="VYU456" s="327"/>
      <c r="VYV456" s="327"/>
      <c r="VYW456" s="327"/>
      <c r="VYX456" s="327"/>
      <c r="VYY456" s="327"/>
      <c r="VYZ456" s="327"/>
      <c r="VZA456" s="327"/>
      <c r="VZB456" s="327"/>
      <c r="VZC456" s="327"/>
      <c r="VZD456" s="327"/>
      <c r="VZE456" s="327"/>
      <c r="VZF456" s="327"/>
      <c r="VZG456" s="327"/>
      <c r="VZH456" s="327"/>
      <c r="VZI456" s="327"/>
      <c r="VZJ456" s="327"/>
      <c r="VZK456" s="327"/>
      <c r="VZL456" s="327"/>
      <c r="VZM456" s="327"/>
      <c r="VZN456" s="327"/>
      <c r="VZO456" s="327"/>
      <c r="VZP456" s="327"/>
      <c r="VZQ456" s="327"/>
      <c r="VZR456" s="327"/>
      <c r="VZS456" s="327"/>
      <c r="VZT456" s="327"/>
      <c r="VZU456" s="327"/>
      <c r="VZV456" s="327"/>
      <c r="VZW456" s="327"/>
      <c r="VZX456" s="327"/>
      <c r="VZY456" s="327"/>
      <c r="VZZ456" s="327"/>
      <c r="WAA456" s="327"/>
      <c r="WAB456" s="327"/>
      <c r="WAC456" s="327"/>
      <c r="WAD456" s="327"/>
      <c r="WAE456" s="327"/>
      <c r="WAF456" s="327"/>
      <c r="WAG456" s="327"/>
      <c r="WAH456" s="327"/>
      <c r="WAI456" s="327"/>
      <c r="WAJ456" s="327"/>
      <c r="WAK456" s="327"/>
      <c r="WAL456" s="327"/>
      <c r="WAM456" s="327"/>
      <c r="WAN456" s="327"/>
      <c r="WAO456" s="327"/>
      <c r="WAP456" s="327"/>
      <c r="WAQ456" s="327"/>
      <c r="WAR456" s="327"/>
      <c r="WAS456" s="327"/>
      <c r="WAT456" s="327"/>
      <c r="WAU456" s="327"/>
      <c r="WAV456" s="327"/>
      <c r="WAW456" s="327"/>
      <c r="WAX456" s="327"/>
      <c r="WAY456" s="327"/>
      <c r="WAZ456" s="327"/>
      <c r="WBA456" s="327"/>
      <c r="WBB456" s="327"/>
      <c r="WBC456" s="327"/>
      <c r="WBD456" s="327"/>
      <c r="WBE456" s="327"/>
      <c r="WBF456" s="327"/>
      <c r="WBG456" s="327"/>
      <c r="WBH456" s="327"/>
      <c r="WBI456" s="327"/>
      <c r="WBJ456" s="327"/>
      <c r="WBK456" s="327"/>
      <c r="WBL456" s="327"/>
      <c r="WBM456" s="327"/>
      <c r="WBN456" s="327"/>
      <c r="WBO456" s="327"/>
      <c r="WBP456" s="327"/>
      <c r="WBQ456" s="327"/>
      <c r="WBR456" s="327"/>
      <c r="WBS456" s="327"/>
      <c r="WBT456" s="327"/>
      <c r="WBU456" s="327"/>
      <c r="WBV456" s="327"/>
      <c r="WBW456" s="327"/>
      <c r="WBX456" s="327"/>
      <c r="WBY456" s="327"/>
      <c r="WBZ456" s="327"/>
      <c r="WCA456" s="327"/>
      <c r="WCB456" s="327"/>
      <c r="WCC456" s="327"/>
      <c r="WCD456" s="327"/>
      <c r="WCE456" s="327"/>
      <c r="WCF456" s="327"/>
      <c r="WCG456" s="327"/>
      <c r="WCH456" s="327"/>
      <c r="WCI456" s="327"/>
      <c r="WCJ456" s="327"/>
      <c r="WCK456" s="327"/>
      <c r="WCL456" s="327"/>
      <c r="WCM456" s="327"/>
      <c r="WCN456" s="327"/>
      <c r="WCO456" s="327"/>
      <c r="WCP456" s="327"/>
      <c r="WCQ456" s="327"/>
      <c r="WCR456" s="327"/>
      <c r="WCS456" s="327"/>
      <c r="WCT456" s="327"/>
      <c r="WCU456" s="327"/>
      <c r="WCV456" s="327"/>
      <c r="WCW456" s="327"/>
      <c r="WCX456" s="327"/>
      <c r="WCY456" s="327"/>
      <c r="WCZ456" s="327"/>
      <c r="WDA456" s="327"/>
      <c r="WDB456" s="327"/>
      <c r="WDC456" s="327"/>
      <c r="WDD456" s="327"/>
      <c r="WDE456" s="327"/>
      <c r="WDF456" s="327"/>
      <c r="WDG456" s="327"/>
      <c r="WDH456" s="327"/>
      <c r="WDI456" s="327"/>
      <c r="WDJ456" s="327"/>
      <c r="WDK456" s="327"/>
      <c r="WDL456" s="327"/>
      <c r="WDM456" s="327"/>
      <c r="WDN456" s="327"/>
      <c r="WDO456" s="327"/>
      <c r="WDP456" s="327"/>
      <c r="WDQ456" s="327"/>
      <c r="WDR456" s="327"/>
      <c r="WDS456" s="327"/>
      <c r="WDT456" s="327"/>
      <c r="WDU456" s="327"/>
      <c r="WDV456" s="327"/>
      <c r="WDW456" s="327"/>
      <c r="WDX456" s="327"/>
      <c r="WDY456" s="327"/>
      <c r="WDZ456" s="327"/>
      <c r="WEA456" s="327"/>
      <c r="WEB456" s="327"/>
      <c r="WEC456" s="327"/>
      <c r="WED456" s="327"/>
      <c r="WEE456" s="327"/>
      <c r="WEF456" s="327"/>
      <c r="WEG456" s="327"/>
      <c r="WEH456" s="327"/>
      <c r="WEI456" s="327"/>
      <c r="WEJ456" s="327"/>
      <c r="WEK456" s="327"/>
      <c r="WEL456" s="327"/>
      <c r="WEM456" s="327"/>
      <c r="WEN456" s="327"/>
      <c r="WEO456" s="327"/>
      <c r="WEP456" s="327"/>
      <c r="WEQ456" s="327"/>
      <c r="WER456" s="327"/>
      <c r="WES456" s="327"/>
      <c r="WET456" s="327"/>
      <c r="WEU456" s="327"/>
      <c r="WEV456" s="327"/>
      <c r="WEW456" s="327"/>
      <c r="WEX456" s="327"/>
      <c r="WEY456" s="327"/>
      <c r="WEZ456" s="327"/>
      <c r="WFA456" s="327"/>
      <c r="WFB456" s="327"/>
      <c r="WFC456" s="327"/>
      <c r="WFD456" s="327"/>
      <c r="WFE456" s="327"/>
      <c r="WFF456" s="327"/>
      <c r="WFG456" s="327"/>
      <c r="WFH456" s="327"/>
      <c r="WFI456" s="327"/>
      <c r="WFJ456" s="327"/>
      <c r="WFK456" s="327"/>
      <c r="WFL456" s="327"/>
      <c r="WFM456" s="327"/>
      <c r="WFN456" s="327"/>
      <c r="WFO456" s="327"/>
      <c r="WFP456" s="327"/>
      <c r="WFQ456" s="327"/>
      <c r="WFR456" s="327"/>
      <c r="WFS456" s="327"/>
      <c r="WFT456" s="327"/>
      <c r="WFU456" s="327"/>
      <c r="WFV456" s="327"/>
      <c r="WFW456" s="327"/>
      <c r="WFX456" s="327"/>
      <c r="WFY456" s="327"/>
      <c r="WFZ456" s="327"/>
      <c r="WGA456" s="327"/>
      <c r="WGB456" s="327"/>
      <c r="WGC456" s="327"/>
      <c r="WGD456" s="327"/>
      <c r="WGE456" s="327"/>
      <c r="WGF456" s="327"/>
      <c r="WGG456" s="327"/>
      <c r="WGH456" s="327"/>
      <c r="WGI456" s="327"/>
      <c r="WGJ456" s="327"/>
      <c r="WGK456" s="327"/>
      <c r="WGL456" s="327"/>
      <c r="WGM456" s="327"/>
      <c r="WGN456" s="327"/>
      <c r="WGO456" s="327"/>
      <c r="WGP456" s="327"/>
      <c r="WGQ456" s="327"/>
      <c r="WGR456" s="327"/>
      <c r="WGS456" s="327"/>
      <c r="WGT456" s="327"/>
      <c r="WGU456" s="327"/>
      <c r="WGV456" s="327"/>
      <c r="WGW456" s="327"/>
      <c r="WGX456" s="327"/>
      <c r="WGY456" s="327"/>
      <c r="WGZ456" s="327"/>
      <c r="WHA456" s="327"/>
      <c r="WHB456" s="327"/>
      <c r="WHC456" s="327"/>
      <c r="WHD456" s="327"/>
      <c r="WHE456" s="327"/>
      <c r="WHF456" s="327"/>
      <c r="WHG456" s="327"/>
      <c r="WHH456" s="327"/>
      <c r="WHI456" s="327"/>
      <c r="WHJ456" s="327"/>
      <c r="WHK456" s="327"/>
      <c r="WHL456" s="327"/>
      <c r="WHM456" s="327"/>
      <c r="WHN456" s="327"/>
      <c r="WHO456" s="327"/>
      <c r="WHP456" s="327"/>
      <c r="WHQ456" s="327"/>
      <c r="WHR456" s="327"/>
      <c r="WHS456" s="327"/>
      <c r="WHT456" s="327"/>
      <c r="WHU456" s="327"/>
      <c r="WHV456" s="327"/>
      <c r="WHW456" s="327"/>
      <c r="WHX456" s="327"/>
      <c r="WHY456" s="327"/>
      <c r="WHZ456" s="327"/>
      <c r="WIA456" s="327"/>
      <c r="WIB456" s="327"/>
      <c r="WIC456" s="327"/>
      <c r="WID456" s="327"/>
      <c r="WIE456" s="327"/>
      <c r="WIF456" s="327"/>
      <c r="WIG456" s="327"/>
      <c r="WIH456" s="327"/>
      <c r="WII456" s="327"/>
      <c r="WIJ456" s="327"/>
      <c r="WIK456" s="327"/>
      <c r="WIL456" s="327"/>
      <c r="WIM456" s="327"/>
      <c r="WIN456" s="327"/>
      <c r="WIO456" s="327"/>
      <c r="WIP456" s="327"/>
      <c r="WIQ456" s="327"/>
      <c r="WIR456" s="327"/>
      <c r="WIS456" s="327"/>
      <c r="WIT456" s="327"/>
      <c r="WIU456" s="327"/>
      <c r="WIV456" s="327"/>
      <c r="WIW456" s="327"/>
      <c r="WIX456" s="327"/>
      <c r="WIY456" s="327"/>
      <c r="WIZ456" s="327"/>
      <c r="WJA456" s="327"/>
      <c r="WJB456" s="327"/>
      <c r="WJC456" s="327"/>
      <c r="WJD456" s="327"/>
      <c r="WJE456" s="327"/>
      <c r="WJF456" s="327"/>
      <c r="WJG456" s="327"/>
      <c r="WJH456" s="327"/>
      <c r="WJI456" s="327"/>
      <c r="WJJ456" s="327"/>
      <c r="WJK456" s="327"/>
      <c r="WJL456" s="327"/>
      <c r="WJM456" s="327"/>
      <c r="WJN456" s="327"/>
      <c r="WJO456" s="327"/>
      <c r="WJP456" s="327"/>
      <c r="WJQ456" s="327"/>
      <c r="WJR456" s="327"/>
      <c r="WJS456" s="327"/>
      <c r="WJT456" s="327"/>
      <c r="WJU456" s="327"/>
      <c r="WJV456" s="327"/>
      <c r="WJW456" s="327"/>
      <c r="WJX456" s="327"/>
      <c r="WJY456" s="327"/>
      <c r="WJZ456" s="327"/>
      <c r="WKA456" s="327"/>
      <c r="WKB456" s="327"/>
      <c r="WKC456" s="327"/>
      <c r="WKD456" s="327"/>
      <c r="WKE456" s="327"/>
      <c r="WKF456" s="327"/>
      <c r="WKG456" s="327"/>
      <c r="WKH456" s="327"/>
      <c r="WKI456" s="327"/>
      <c r="WKJ456" s="327"/>
      <c r="WKK456" s="327"/>
      <c r="WKL456" s="327"/>
      <c r="WKM456" s="327"/>
      <c r="WKN456" s="327"/>
      <c r="WKO456" s="327"/>
      <c r="WKP456" s="327"/>
      <c r="WKQ456" s="327"/>
      <c r="WKR456" s="327"/>
      <c r="WKS456" s="327"/>
      <c r="WKT456" s="327"/>
      <c r="WKU456" s="327"/>
      <c r="WKV456" s="327"/>
      <c r="WKW456" s="327"/>
      <c r="WKX456" s="327"/>
      <c r="WKY456" s="327"/>
      <c r="WKZ456" s="327"/>
      <c r="WLA456" s="327"/>
      <c r="WLB456" s="327"/>
      <c r="WLC456" s="327"/>
      <c r="WLD456" s="327"/>
      <c r="WLE456" s="327"/>
      <c r="WLF456" s="327"/>
      <c r="WLG456" s="327"/>
      <c r="WLH456" s="327"/>
      <c r="WLI456" s="327"/>
      <c r="WLJ456" s="327"/>
      <c r="WLK456" s="327"/>
      <c r="WLL456" s="327"/>
      <c r="WLM456" s="327"/>
      <c r="WLN456" s="327"/>
      <c r="WLO456" s="327"/>
      <c r="WLP456" s="327"/>
      <c r="WLQ456" s="327"/>
      <c r="WLR456" s="327"/>
      <c r="WLS456" s="327"/>
      <c r="WLT456" s="327"/>
      <c r="WLU456" s="327"/>
      <c r="WLV456" s="327"/>
      <c r="WLW456" s="327"/>
      <c r="WLX456" s="327"/>
      <c r="WLY456" s="327"/>
      <c r="WLZ456" s="327"/>
      <c r="WMA456" s="327"/>
      <c r="WMB456" s="327"/>
      <c r="WMC456" s="327"/>
      <c r="WMD456" s="327"/>
      <c r="WME456" s="327"/>
      <c r="WMF456" s="327"/>
      <c r="WMG456" s="327"/>
      <c r="WMH456" s="327"/>
      <c r="WMI456" s="327"/>
      <c r="WMJ456" s="327"/>
      <c r="WMK456" s="327"/>
      <c r="WML456" s="327"/>
      <c r="WMM456" s="327"/>
      <c r="WMN456" s="327"/>
      <c r="WMO456" s="327"/>
      <c r="WMP456" s="327"/>
      <c r="WMQ456" s="327"/>
      <c r="WMR456" s="327"/>
      <c r="WMS456" s="327"/>
      <c r="WMT456" s="327"/>
      <c r="WMU456" s="327"/>
      <c r="WMV456" s="327"/>
      <c r="WMW456" s="327"/>
      <c r="WMX456" s="327"/>
      <c r="WMY456" s="327"/>
      <c r="WMZ456" s="327"/>
      <c r="WNA456" s="327"/>
      <c r="WNB456" s="327"/>
      <c r="WNC456" s="327"/>
      <c r="WND456" s="327"/>
      <c r="WNE456" s="327"/>
      <c r="WNF456" s="327"/>
      <c r="WNG456" s="327"/>
      <c r="WNH456" s="327"/>
      <c r="WNI456" s="327"/>
      <c r="WNJ456" s="327"/>
      <c r="WNK456" s="327"/>
      <c r="WNL456" s="327"/>
      <c r="WNM456" s="327"/>
      <c r="WNN456" s="327"/>
      <c r="WNO456" s="327"/>
      <c r="WNP456" s="327"/>
      <c r="WNQ456" s="327"/>
      <c r="WNR456" s="327"/>
      <c r="WNS456" s="327"/>
      <c r="WNT456" s="327"/>
      <c r="WNU456" s="327"/>
      <c r="WNV456" s="327"/>
      <c r="WNW456" s="327"/>
      <c r="WNX456" s="327"/>
      <c r="WNY456" s="327"/>
      <c r="WNZ456" s="327"/>
      <c r="WOA456" s="327"/>
      <c r="WOB456" s="327"/>
      <c r="WOC456" s="327"/>
      <c r="WOD456" s="327"/>
      <c r="WOE456" s="327"/>
      <c r="WOF456" s="327"/>
      <c r="WOG456" s="327"/>
      <c r="WOH456" s="327"/>
      <c r="WOI456" s="327"/>
      <c r="WOJ456" s="327"/>
      <c r="WOK456" s="327"/>
      <c r="WOL456" s="327"/>
      <c r="WOM456" s="327"/>
      <c r="WON456" s="327"/>
      <c r="WOO456" s="327"/>
      <c r="WOP456" s="327"/>
      <c r="WOQ456" s="327"/>
      <c r="WOR456" s="327"/>
      <c r="WOS456" s="327"/>
      <c r="WOT456" s="327"/>
      <c r="WOU456" s="327"/>
      <c r="WOV456" s="327"/>
      <c r="WOW456" s="327"/>
      <c r="WOX456" s="327"/>
      <c r="WOY456" s="327"/>
      <c r="WOZ456" s="327"/>
      <c r="WPA456" s="327"/>
      <c r="WPB456" s="327"/>
      <c r="WPC456" s="327"/>
      <c r="WPD456" s="327"/>
      <c r="WPE456" s="327"/>
      <c r="WPF456" s="327"/>
      <c r="WPG456" s="327"/>
      <c r="WPH456" s="327"/>
      <c r="WPI456" s="327"/>
      <c r="WPJ456" s="327"/>
      <c r="WPK456" s="327"/>
      <c r="WPL456" s="327"/>
      <c r="WPM456" s="327"/>
      <c r="WPN456" s="327"/>
      <c r="WPO456" s="327"/>
      <c r="WPP456" s="327"/>
      <c r="WPQ456" s="327"/>
      <c r="WPR456" s="327"/>
      <c r="WPS456" s="327"/>
      <c r="WPT456" s="327"/>
      <c r="WPU456" s="327"/>
      <c r="WPV456" s="327"/>
      <c r="WPW456" s="327"/>
      <c r="WPX456" s="327"/>
      <c r="WPY456" s="327"/>
      <c r="WPZ456" s="327"/>
      <c r="WQA456" s="327"/>
      <c r="WQB456" s="327"/>
      <c r="WQC456" s="327"/>
      <c r="WQD456" s="327"/>
      <c r="WQE456" s="327"/>
      <c r="WQF456" s="327"/>
      <c r="WQG456" s="327"/>
      <c r="WQH456" s="327"/>
      <c r="WQI456" s="327"/>
      <c r="WQJ456" s="327"/>
      <c r="WQK456" s="327"/>
      <c r="WQL456" s="327"/>
      <c r="WQM456" s="327"/>
      <c r="WQN456" s="327"/>
      <c r="WQO456" s="327"/>
      <c r="WQP456" s="327"/>
      <c r="WQQ456" s="327"/>
      <c r="WQR456" s="327"/>
      <c r="WQS456" s="327"/>
      <c r="WQT456" s="327"/>
      <c r="WQU456" s="327"/>
      <c r="WQV456" s="327"/>
      <c r="WQW456" s="327"/>
      <c r="WQX456" s="327"/>
      <c r="WQY456" s="327"/>
      <c r="WQZ456" s="327"/>
      <c r="WRA456" s="327"/>
      <c r="WRB456" s="327"/>
      <c r="WRC456" s="327"/>
      <c r="WRD456" s="327"/>
      <c r="WRE456" s="327"/>
      <c r="WRF456" s="327"/>
      <c r="WRG456" s="327"/>
      <c r="WRH456" s="327"/>
      <c r="WRI456" s="327"/>
      <c r="WRJ456" s="327"/>
      <c r="WRK456" s="327"/>
      <c r="WRL456" s="327"/>
      <c r="WRM456" s="327"/>
      <c r="WRN456" s="327"/>
      <c r="WRO456" s="327"/>
      <c r="WRP456" s="327"/>
      <c r="WRQ456" s="327"/>
      <c r="WRR456" s="327"/>
      <c r="WRS456" s="327"/>
      <c r="WRT456" s="327"/>
      <c r="WRU456" s="327"/>
      <c r="WRV456" s="327"/>
      <c r="WRW456" s="327"/>
      <c r="WRX456" s="327"/>
      <c r="WRY456" s="327"/>
      <c r="WRZ456" s="327"/>
      <c r="WSA456" s="327"/>
      <c r="WSB456" s="327"/>
      <c r="WSC456" s="327"/>
      <c r="WSD456" s="327"/>
      <c r="WSE456" s="327"/>
      <c r="WSF456" s="327"/>
      <c r="WSG456" s="327"/>
      <c r="WSH456" s="327"/>
      <c r="WSI456" s="327"/>
      <c r="WSJ456" s="327"/>
      <c r="WSK456" s="327"/>
      <c r="WSL456" s="327"/>
      <c r="WSM456" s="327"/>
      <c r="WSN456" s="327"/>
      <c r="WSO456" s="327"/>
      <c r="WSP456" s="327"/>
      <c r="WSQ456" s="327"/>
      <c r="WSR456" s="327"/>
      <c r="WSS456" s="327"/>
      <c r="WST456" s="327"/>
      <c r="WSU456" s="327"/>
      <c r="WSV456" s="327"/>
      <c r="WSW456" s="327"/>
      <c r="WSX456" s="327"/>
      <c r="WSY456" s="327"/>
      <c r="WSZ456" s="327"/>
      <c r="WTA456" s="327"/>
      <c r="WTB456" s="327"/>
      <c r="WTC456" s="327"/>
      <c r="WTD456" s="327"/>
      <c r="WTE456" s="327"/>
      <c r="WTF456" s="327"/>
      <c r="WTG456" s="327"/>
      <c r="WTH456" s="327"/>
      <c r="WTI456" s="327"/>
      <c r="WTJ456" s="327"/>
      <c r="WTK456" s="327"/>
      <c r="WTL456" s="327"/>
      <c r="WTM456" s="327"/>
      <c r="WTN456" s="327"/>
      <c r="WTO456" s="327"/>
      <c r="WTP456" s="327"/>
      <c r="WTQ456" s="327"/>
      <c r="WTR456" s="327"/>
      <c r="WTS456" s="327"/>
      <c r="WTT456" s="327"/>
      <c r="WTU456" s="327"/>
      <c r="WTV456" s="327"/>
      <c r="WTW456" s="327"/>
      <c r="WTX456" s="327"/>
      <c r="WTY456" s="327"/>
      <c r="WTZ456" s="327"/>
      <c r="WUA456" s="327"/>
      <c r="WUB456" s="327"/>
      <c r="WUC456" s="327"/>
      <c r="WUD456" s="327"/>
      <c r="WUE456" s="327"/>
      <c r="WUF456" s="327"/>
      <c r="WUG456" s="327"/>
      <c r="WUH456" s="327"/>
      <c r="WUI456" s="327"/>
      <c r="WUJ456" s="327"/>
      <c r="WUK456" s="327"/>
      <c r="WUL456" s="327"/>
      <c r="WUM456" s="327"/>
      <c r="WUN456" s="327"/>
      <c r="WUO456" s="327"/>
      <c r="WUP456" s="327"/>
      <c r="WUQ456" s="327"/>
      <c r="WUR456" s="327"/>
      <c r="WUS456" s="327"/>
      <c r="WUT456" s="327"/>
      <c r="WUU456" s="327"/>
      <c r="WUV456" s="327"/>
      <c r="WUW456" s="327"/>
      <c r="WUX456" s="327"/>
      <c r="WUY456" s="327"/>
      <c r="WUZ456" s="327"/>
      <c r="WVA456" s="327"/>
      <c r="WVB456" s="327"/>
      <c r="WVC456" s="327"/>
      <c r="WVD456" s="327"/>
      <c r="WVE456" s="327"/>
      <c r="WVF456" s="327"/>
      <c r="WVG456" s="327"/>
      <c r="WVH456" s="327"/>
      <c r="WVI456" s="327"/>
      <c r="WVJ456" s="327"/>
      <c r="WVK456" s="327"/>
      <c r="WVL456" s="327"/>
      <c r="WVM456" s="327"/>
      <c r="WVN456" s="327"/>
      <c r="WVO456" s="327"/>
      <c r="WVP456" s="327"/>
      <c r="WVQ456" s="327"/>
      <c r="WVR456" s="327"/>
      <c r="WVS456" s="327"/>
      <c r="WVT456" s="327"/>
      <c r="WVU456" s="327"/>
      <c r="WVV456" s="327"/>
      <c r="WVW456" s="327"/>
      <c r="WVX456" s="327"/>
      <c r="WVY456" s="327"/>
      <c r="WVZ456" s="327"/>
      <c r="WWA456" s="327"/>
      <c r="WWB456" s="327"/>
      <c r="WWC456" s="327"/>
      <c r="WWD456" s="327"/>
      <c r="WWE456" s="327"/>
      <c r="WWF456" s="327"/>
      <c r="WWG456" s="327"/>
      <c r="WWH456" s="327"/>
      <c r="WWI456" s="327"/>
      <c r="WWJ456" s="327"/>
      <c r="WWK456" s="327"/>
      <c r="WWL456" s="327"/>
      <c r="WWM456" s="327"/>
      <c r="WWN456" s="327"/>
      <c r="WWO456" s="327"/>
      <c r="WWP456" s="327"/>
      <c r="WWQ456" s="327"/>
      <c r="WWR456" s="327"/>
      <c r="WWS456" s="327"/>
      <c r="WWT456" s="327"/>
      <c r="WWU456" s="327"/>
      <c r="WWV456" s="327"/>
      <c r="WWW456" s="327"/>
      <c r="WWX456" s="327"/>
      <c r="WWY456" s="327"/>
      <c r="WWZ456" s="327"/>
      <c r="WXA456" s="327"/>
      <c r="WXB456" s="327"/>
      <c r="WXC456" s="327"/>
      <c r="WXD456" s="327"/>
      <c r="WXE456" s="327"/>
      <c r="WXF456" s="327"/>
      <c r="WXG456" s="327"/>
      <c r="WXH456" s="327"/>
      <c r="WXI456" s="327"/>
      <c r="WXJ456" s="327"/>
      <c r="WXK456" s="327"/>
      <c r="WXL456" s="327"/>
      <c r="WXM456" s="327"/>
      <c r="WXN456" s="327"/>
      <c r="WXO456" s="327"/>
      <c r="WXP456" s="327"/>
      <c r="WXQ456" s="327"/>
      <c r="WXR456" s="327"/>
      <c r="WXS456" s="327"/>
      <c r="WXT456" s="327"/>
      <c r="WXU456" s="327"/>
      <c r="WXV456" s="327"/>
      <c r="WXW456" s="327"/>
      <c r="WXX456" s="327"/>
      <c r="WXY456" s="327"/>
      <c r="WXZ456" s="327"/>
      <c r="WYA456" s="327"/>
      <c r="WYB456" s="327"/>
      <c r="WYC456" s="327"/>
      <c r="WYD456" s="327"/>
      <c r="WYE456" s="327"/>
      <c r="WYF456" s="327"/>
      <c r="WYG456" s="327"/>
      <c r="WYH456" s="327"/>
      <c r="WYI456" s="327"/>
      <c r="WYJ456" s="327"/>
      <c r="WYK456" s="327"/>
      <c r="WYL456" s="327"/>
      <c r="WYM456" s="327"/>
      <c r="WYN456" s="327"/>
      <c r="WYO456" s="327"/>
      <c r="WYP456" s="327"/>
      <c r="WYQ456" s="327"/>
      <c r="WYR456" s="327"/>
      <c r="WYS456" s="327"/>
      <c r="WYT456" s="327"/>
      <c r="WYU456" s="327"/>
      <c r="WYV456" s="327"/>
      <c r="WYW456" s="327"/>
      <c r="WYX456" s="327"/>
      <c r="WYY456" s="327"/>
      <c r="WYZ456" s="327"/>
      <c r="WZA456" s="327"/>
      <c r="WZB456" s="327"/>
      <c r="WZC456" s="327"/>
      <c r="WZD456" s="327"/>
      <c r="WZE456" s="327"/>
      <c r="WZF456" s="327"/>
      <c r="WZG456" s="327"/>
      <c r="WZH456" s="327"/>
      <c r="WZI456" s="327"/>
      <c r="WZJ456" s="327"/>
      <c r="WZK456" s="327"/>
      <c r="WZL456" s="327"/>
      <c r="WZM456" s="327"/>
      <c r="WZN456" s="327"/>
      <c r="WZO456" s="327"/>
      <c r="WZP456" s="327"/>
      <c r="WZQ456" s="327"/>
      <c r="WZR456" s="327"/>
      <c r="WZS456" s="327"/>
      <c r="WZT456" s="327"/>
      <c r="WZU456" s="327"/>
      <c r="WZV456" s="327"/>
      <c r="WZW456" s="327"/>
      <c r="WZX456" s="327"/>
      <c r="WZY456" s="327"/>
      <c r="WZZ456" s="327"/>
      <c r="XAA456" s="327"/>
      <c r="XAB456" s="327"/>
      <c r="XAC456" s="327"/>
      <c r="XAD456" s="327"/>
      <c r="XAE456" s="327"/>
      <c r="XAF456" s="327"/>
      <c r="XAG456" s="327"/>
      <c r="XAH456" s="327"/>
      <c r="XAI456" s="327"/>
      <c r="XAJ456" s="327"/>
      <c r="XAK456" s="327"/>
      <c r="XAL456" s="327"/>
      <c r="XAM456" s="327"/>
      <c r="XAN456" s="327"/>
      <c r="XAO456" s="327"/>
      <c r="XAP456" s="327"/>
      <c r="XAQ456" s="327"/>
      <c r="XAR456" s="327"/>
      <c r="XAS456" s="327"/>
      <c r="XAT456" s="327"/>
      <c r="XAU456" s="327"/>
      <c r="XAV456" s="327"/>
      <c r="XAW456" s="327"/>
      <c r="XAX456" s="327"/>
      <c r="XAY456" s="327"/>
      <c r="XAZ456" s="327"/>
      <c r="XBA456" s="327"/>
      <c r="XBB456" s="327"/>
      <c r="XBC456" s="327"/>
      <c r="XBD456" s="327"/>
      <c r="XBE456" s="327"/>
      <c r="XBF456" s="327"/>
      <c r="XBG456" s="327"/>
      <c r="XBH456" s="327"/>
      <c r="XBI456" s="327"/>
      <c r="XBJ456" s="327"/>
      <c r="XBK456" s="327"/>
      <c r="XBL456" s="327"/>
      <c r="XBM456" s="327"/>
      <c r="XBN456" s="327"/>
      <c r="XBO456" s="327"/>
      <c r="XBP456" s="327"/>
      <c r="XBQ456" s="327"/>
      <c r="XBR456" s="327"/>
      <c r="XBS456" s="327"/>
      <c r="XBT456" s="327"/>
      <c r="XBU456" s="327"/>
      <c r="XBV456" s="327"/>
      <c r="XBW456" s="327"/>
      <c r="XBX456" s="327"/>
      <c r="XBY456" s="327"/>
      <c r="XBZ456" s="327"/>
      <c r="XCA456" s="327"/>
      <c r="XCB456" s="327"/>
      <c r="XCC456" s="327"/>
      <c r="XCD456" s="327"/>
      <c r="XCE456" s="327"/>
      <c r="XCF456" s="327"/>
      <c r="XCG456" s="327"/>
      <c r="XCH456" s="327"/>
      <c r="XCI456" s="327"/>
      <c r="XCJ456" s="327"/>
      <c r="XCK456" s="327"/>
      <c r="XCL456" s="327"/>
      <c r="XCM456" s="327"/>
      <c r="XCN456" s="327"/>
      <c r="XCO456" s="327"/>
      <c r="XCP456" s="327"/>
      <c r="XCQ456" s="327"/>
      <c r="XCR456" s="327"/>
      <c r="XCS456" s="327"/>
      <c r="XCT456" s="327"/>
      <c r="XCU456" s="327"/>
      <c r="XCV456" s="327"/>
      <c r="XCW456" s="327"/>
      <c r="XCX456" s="327"/>
      <c r="XCY456" s="327"/>
      <c r="XCZ456" s="327"/>
      <c r="XDA456" s="327"/>
      <c r="XDB456" s="327"/>
      <c r="XDC456" s="327"/>
      <c r="XDD456" s="327"/>
      <c r="XDE456" s="327"/>
      <c r="XDF456" s="327"/>
      <c r="XDG456" s="327"/>
      <c r="XDH456" s="327"/>
      <c r="XDI456" s="327"/>
      <c r="XDJ456" s="327"/>
      <c r="XDK456" s="327"/>
      <c r="XDL456" s="327"/>
      <c r="XDM456" s="327"/>
      <c r="XDN456" s="327"/>
      <c r="XDO456" s="327"/>
      <c r="XDP456" s="327"/>
      <c r="XDQ456" s="327"/>
      <c r="XDR456" s="327"/>
      <c r="XDS456" s="327"/>
      <c r="XDT456" s="327"/>
      <c r="XDU456" s="327"/>
      <c r="XDV456" s="327"/>
      <c r="XDW456" s="327"/>
      <c r="XDX456" s="327"/>
      <c r="XDY456" s="327"/>
      <c r="XDZ456" s="327"/>
      <c r="XEA456" s="327"/>
      <c r="XEB456" s="327"/>
      <c r="XEC456" s="327"/>
      <c r="XED456" s="327"/>
      <c r="XEE456" s="327"/>
      <c r="XEF456" s="327"/>
      <c r="XEG456" s="327"/>
      <c r="XEH456" s="327"/>
      <c r="XEI456" s="327"/>
      <c r="XEJ456" s="327"/>
      <c r="XEK456" s="327"/>
      <c r="XEL456" s="327"/>
      <c r="XEM456" s="327"/>
      <c r="XEN456" s="327"/>
      <c r="XEO456" s="327"/>
      <c r="XEP456" s="327"/>
      <c r="XEQ456" s="327"/>
      <c r="XER456" s="327"/>
      <c r="XES456" s="327"/>
      <c r="XET456" s="327"/>
      <c r="XEU456" s="327"/>
      <c r="XEV456" s="327"/>
      <c r="XEW456" s="327"/>
      <c r="XEX456" s="327"/>
      <c r="XEY456" s="327"/>
      <c r="XEZ456" s="327"/>
      <c r="XFA456" s="327"/>
      <c r="XFB456" s="327"/>
    </row>
    <row r="457" spans="1:16382" s="343" customFormat="1" x14ac:dyDescent="0.25">
      <c r="A457" s="388" t="s">
        <v>344</v>
      </c>
      <c r="B457" s="389" t="s">
        <v>345</v>
      </c>
      <c r="C457" s="336">
        <f>C458+C488</f>
        <v>0</v>
      </c>
      <c r="D457" s="336">
        <f>D458+D488</f>
        <v>1071228</v>
      </c>
      <c r="E457" s="336">
        <f t="shared" ref="E457:F457" si="47">E458+E488</f>
        <v>700000</v>
      </c>
      <c r="F457" s="336">
        <f t="shared" si="47"/>
        <v>71994.789999999994</v>
      </c>
      <c r="G457" s="520">
        <f t="shared" si="31"/>
        <v>6.7207718618258667</v>
      </c>
      <c r="H457" s="520">
        <f t="shared" si="32"/>
        <v>10.28497</v>
      </c>
      <c r="I457" s="327"/>
      <c r="J457" s="327"/>
      <c r="K457" s="327"/>
      <c r="L457" s="327"/>
      <c r="M457" s="327"/>
      <c r="N457" s="327"/>
      <c r="O457" s="327"/>
      <c r="P457" s="327"/>
      <c r="Q457" s="327"/>
      <c r="R457" s="327"/>
      <c r="S457" s="327"/>
      <c r="T457" s="327"/>
      <c r="U457" s="327"/>
      <c r="V457" s="327"/>
      <c r="W457" s="327"/>
      <c r="X457" s="327"/>
      <c r="Y457" s="327"/>
      <c r="Z457" s="327"/>
      <c r="AA457" s="327"/>
      <c r="AB457" s="327"/>
      <c r="AC457" s="327"/>
      <c r="AD457" s="327"/>
      <c r="AE457" s="327"/>
      <c r="AF457" s="327"/>
      <c r="AG457" s="327"/>
      <c r="AH457" s="327"/>
      <c r="AI457" s="327"/>
      <c r="AJ457" s="327"/>
      <c r="AK457" s="327"/>
      <c r="AL457" s="327"/>
      <c r="AM457" s="327"/>
      <c r="AN457" s="327"/>
      <c r="AO457" s="327"/>
      <c r="AP457" s="327"/>
      <c r="AQ457" s="327"/>
      <c r="AR457" s="327"/>
      <c r="AS457" s="327"/>
      <c r="AT457" s="327"/>
      <c r="AU457" s="327"/>
      <c r="AV457" s="327"/>
      <c r="AW457" s="327"/>
      <c r="AX457" s="327"/>
      <c r="AY457" s="327"/>
      <c r="AZ457" s="327"/>
      <c r="BA457" s="327"/>
      <c r="BB457" s="327"/>
      <c r="BC457" s="327"/>
      <c r="BD457" s="327"/>
      <c r="BE457" s="327"/>
      <c r="BF457" s="327"/>
      <c r="BG457" s="327"/>
      <c r="BH457" s="327"/>
      <c r="BI457" s="327"/>
      <c r="BJ457" s="327"/>
      <c r="BK457" s="327"/>
      <c r="BL457" s="327"/>
      <c r="BM457" s="327"/>
      <c r="BN457" s="327"/>
      <c r="BO457" s="327"/>
      <c r="BP457" s="327"/>
      <c r="BQ457" s="327"/>
      <c r="BR457" s="327"/>
      <c r="BS457" s="327"/>
      <c r="BT457" s="327"/>
      <c r="BU457" s="327"/>
      <c r="BV457" s="327"/>
      <c r="BW457" s="327"/>
      <c r="BX457" s="327"/>
      <c r="BY457" s="327"/>
      <c r="BZ457" s="327"/>
      <c r="CA457" s="327"/>
      <c r="CB457" s="327"/>
      <c r="CC457" s="327"/>
      <c r="CD457" s="327"/>
      <c r="CE457" s="327"/>
      <c r="CF457" s="327"/>
      <c r="CG457" s="327"/>
      <c r="CH457" s="327"/>
      <c r="CI457" s="327"/>
      <c r="CJ457" s="327"/>
      <c r="CK457" s="327"/>
      <c r="CL457" s="327"/>
      <c r="CM457" s="327"/>
      <c r="CN457" s="327"/>
      <c r="CO457" s="327"/>
      <c r="CP457" s="327"/>
      <c r="CQ457" s="327"/>
      <c r="CR457" s="327"/>
      <c r="CS457" s="327"/>
      <c r="CT457" s="327"/>
      <c r="CU457" s="327"/>
      <c r="CV457" s="327"/>
      <c r="CW457" s="327"/>
      <c r="CX457" s="327"/>
      <c r="CY457" s="327"/>
      <c r="CZ457" s="327"/>
      <c r="DA457" s="327"/>
      <c r="DB457" s="327"/>
      <c r="DC457" s="327"/>
      <c r="DD457" s="327"/>
      <c r="DE457" s="327"/>
      <c r="DF457" s="327"/>
      <c r="DG457" s="327"/>
      <c r="DH457" s="327"/>
      <c r="DI457" s="327"/>
      <c r="DJ457" s="327"/>
      <c r="DK457" s="327"/>
      <c r="DL457" s="327"/>
      <c r="DM457" s="327"/>
      <c r="DN457" s="327"/>
      <c r="DO457" s="327"/>
      <c r="DP457" s="327"/>
      <c r="DQ457" s="327"/>
      <c r="DR457" s="327"/>
      <c r="DS457" s="327"/>
      <c r="DT457" s="327"/>
      <c r="DU457" s="327"/>
      <c r="DV457" s="327"/>
      <c r="DW457" s="327"/>
      <c r="DX457" s="327"/>
      <c r="DY457" s="327"/>
      <c r="DZ457" s="327"/>
      <c r="EA457" s="327"/>
      <c r="EB457" s="327"/>
      <c r="EC457" s="327"/>
      <c r="ED457" s="327"/>
      <c r="EE457" s="327"/>
      <c r="EF457" s="327"/>
      <c r="EG457" s="327"/>
      <c r="EH457" s="327"/>
      <c r="EI457" s="327"/>
      <c r="EJ457" s="327"/>
      <c r="EK457" s="327"/>
      <c r="EL457" s="327"/>
      <c r="EM457" s="327"/>
      <c r="EN457" s="327"/>
      <c r="EO457" s="327"/>
      <c r="EP457" s="327"/>
      <c r="EQ457" s="327"/>
      <c r="ER457" s="327"/>
      <c r="ES457" s="327"/>
      <c r="ET457" s="327"/>
      <c r="EU457" s="327"/>
      <c r="EV457" s="327"/>
      <c r="EW457" s="327"/>
      <c r="EX457" s="327"/>
      <c r="EY457" s="327"/>
      <c r="EZ457" s="327"/>
      <c r="FA457" s="327"/>
      <c r="FB457" s="327"/>
      <c r="FC457" s="327"/>
      <c r="FD457" s="327"/>
      <c r="FE457" s="327"/>
      <c r="FF457" s="327"/>
      <c r="FG457" s="327"/>
      <c r="FH457" s="327"/>
      <c r="FI457" s="327"/>
      <c r="FJ457" s="327"/>
      <c r="FK457" s="327"/>
      <c r="FL457" s="327"/>
      <c r="FM457" s="327"/>
      <c r="FN457" s="327"/>
      <c r="FO457" s="327"/>
      <c r="FP457" s="327"/>
      <c r="FQ457" s="327"/>
      <c r="FR457" s="327"/>
      <c r="FS457" s="327"/>
      <c r="FT457" s="327"/>
      <c r="FU457" s="327"/>
      <c r="FV457" s="327"/>
      <c r="FW457" s="327"/>
      <c r="FX457" s="327"/>
      <c r="FY457" s="327"/>
      <c r="FZ457" s="327"/>
      <c r="GA457" s="327"/>
      <c r="GB457" s="327"/>
      <c r="GC457" s="327"/>
      <c r="GD457" s="327"/>
      <c r="GE457" s="327"/>
      <c r="GF457" s="327"/>
      <c r="GG457" s="327"/>
      <c r="GH457" s="327"/>
      <c r="GI457" s="327"/>
      <c r="GJ457" s="327"/>
      <c r="GK457" s="327"/>
      <c r="GL457" s="327"/>
      <c r="GM457" s="327"/>
      <c r="GN457" s="327"/>
      <c r="GO457" s="327"/>
      <c r="GP457" s="327"/>
      <c r="GQ457" s="327"/>
      <c r="GR457" s="327"/>
      <c r="GS457" s="327"/>
      <c r="GT457" s="327"/>
      <c r="GU457" s="327"/>
      <c r="GV457" s="327"/>
      <c r="GW457" s="327"/>
      <c r="GX457" s="327"/>
      <c r="GY457" s="327"/>
      <c r="GZ457" s="327"/>
      <c r="HA457" s="327"/>
      <c r="HB457" s="327"/>
      <c r="HC457" s="327"/>
      <c r="HD457" s="327"/>
      <c r="HE457" s="327"/>
      <c r="HF457" s="327"/>
      <c r="HG457" s="327"/>
      <c r="HH457" s="327"/>
      <c r="HI457" s="327"/>
      <c r="HJ457" s="327"/>
      <c r="HK457" s="327"/>
      <c r="HL457" s="327"/>
      <c r="HM457" s="327"/>
      <c r="HN457" s="327"/>
      <c r="HO457" s="327"/>
      <c r="HP457" s="327"/>
      <c r="HQ457" s="327"/>
      <c r="HR457" s="327"/>
      <c r="HS457" s="327"/>
      <c r="HT457" s="327"/>
      <c r="HU457" s="327"/>
      <c r="HV457" s="327"/>
      <c r="HW457" s="327"/>
      <c r="HX457" s="327"/>
      <c r="HY457" s="327"/>
      <c r="HZ457" s="327"/>
      <c r="IA457" s="327"/>
      <c r="IB457" s="327"/>
      <c r="IC457" s="327"/>
      <c r="ID457" s="327"/>
      <c r="IE457" s="327"/>
      <c r="IF457" s="327"/>
      <c r="IG457" s="327"/>
      <c r="IH457" s="327"/>
      <c r="II457" s="327"/>
      <c r="IJ457" s="327"/>
      <c r="IK457" s="327"/>
      <c r="IL457" s="327"/>
      <c r="IM457" s="327"/>
      <c r="IN457" s="327"/>
      <c r="IO457" s="327"/>
      <c r="IP457" s="327"/>
      <c r="IQ457" s="327"/>
      <c r="IR457" s="327"/>
      <c r="IS457" s="327"/>
      <c r="IT457" s="327"/>
      <c r="IU457" s="327"/>
      <c r="IV457" s="327"/>
      <c r="IW457" s="327"/>
      <c r="IX457" s="327"/>
      <c r="IY457" s="327"/>
      <c r="IZ457" s="327"/>
      <c r="JA457" s="327"/>
      <c r="JB457" s="327"/>
      <c r="JC457" s="327"/>
      <c r="JD457" s="327"/>
      <c r="JE457" s="327"/>
      <c r="JF457" s="327"/>
      <c r="JG457" s="327"/>
      <c r="JH457" s="327"/>
      <c r="JI457" s="327"/>
      <c r="JJ457" s="327"/>
      <c r="JK457" s="327"/>
      <c r="JL457" s="327"/>
      <c r="JM457" s="327"/>
      <c r="JN457" s="327"/>
      <c r="JO457" s="327"/>
      <c r="JP457" s="327"/>
      <c r="JQ457" s="327"/>
      <c r="JR457" s="327"/>
      <c r="JS457" s="327"/>
      <c r="JT457" s="327"/>
      <c r="JU457" s="327"/>
      <c r="JV457" s="327"/>
      <c r="JW457" s="327"/>
      <c r="JX457" s="327"/>
      <c r="JY457" s="327"/>
      <c r="JZ457" s="327"/>
      <c r="KA457" s="327"/>
      <c r="KB457" s="327"/>
      <c r="KC457" s="327"/>
      <c r="KD457" s="327"/>
      <c r="KE457" s="327"/>
      <c r="KF457" s="327"/>
      <c r="KG457" s="327"/>
      <c r="KH457" s="327"/>
      <c r="KI457" s="327"/>
      <c r="KJ457" s="327"/>
      <c r="KK457" s="327"/>
      <c r="KL457" s="327"/>
      <c r="KM457" s="327"/>
      <c r="KN457" s="327"/>
      <c r="KO457" s="327"/>
      <c r="KP457" s="327"/>
      <c r="KQ457" s="327"/>
      <c r="KR457" s="327"/>
      <c r="KS457" s="327"/>
      <c r="KT457" s="327"/>
      <c r="KU457" s="327"/>
      <c r="KV457" s="327"/>
      <c r="KW457" s="327"/>
      <c r="KX457" s="327"/>
      <c r="KY457" s="327"/>
      <c r="KZ457" s="327"/>
      <c r="LA457" s="327"/>
      <c r="LB457" s="327"/>
      <c r="LC457" s="327"/>
      <c r="LD457" s="327"/>
      <c r="LE457" s="327"/>
      <c r="LF457" s="327"/>
      <c r="LG457" s="327"/>
      <c r="LH457" s="327"/>
      <c r="LI457" s="327"/>
      <c r="LJ457" s="327"/>
      <c r="LK457" s="327"/>
      <c r="LL457" s="327"/>
      <c r="LM457" s="327"/>
      <c r="LN457" s="327"/>
      <c r="LO457" s="327"/>
      <c r="LP457" s="327"/>
      <c r="LQ457" s="327"/>
      <c r="LR457" s="327"/>
      <c r="LS457" s="327"/>
      <c r="LT457" s="327"/>
      <c r="LU457" s="327"/>
      <c r="LV457" s="327"/>
      <c r="LW457" s="327"/>
      <c r="LX457" s="327"/>
      <c r="LY457" s="327"/>
      <c r="LZ457" s="327"/>
      <c r="MA457" s="327"/>
      <c r="MB457" s="327"/>
      <c r="MC457" s="327"/>
      <c r="MD457" s="327"/>
      <c r="ME457" s="327"/>
      <c r="MF457" s="327"/>
      <c r="MG457" s="327"/>
      <c r="MH457" s="327"/>
      <c r="MI457" s="327"/>
      <c r="MJ457" s="327"/>
      <c r="MK457" s="327"/>
      <c r="ML457" s="327"/>
      <c r="MM457" s="327"/>
      <c r="MN457" s="327"/>
      <c r="MO457" s="327"/>
      <c r="MP457" s="327"/>
      <c r="MQ457" s="327"/>
      <c r="MR457" s="327"/>
      <c r="MS457" s="327"/>
      <c r="MT457" s="327"/>
      <c r="MU457" s="327"/>
      <c r="MV457" s="327"/>
      <c r="MW457" s="327"/>
      <c r="MX457" s="327"/>
      <c r="MY457" s="327"/>
      <c r="MZ457" s="327"/>
      <c r="NA457" s="327"/>
      <c r="NB457" s="327"/>
      <c r="NC457" s="327"/>
      <c r="ND457" s="327"/>
      <c r="NE457" s="327"/>
      <c r="NF457" s="327"/>
      <c r="NG457" s="327"/>
      <c r="NH457" s="327"/>
      <c r="NI457" s="327"/>
      <c r="NJ457" s="327"/>
      <c r="NK457" s="327"/>
      <c r="NL457" s="327"/>
      <c r="NM457" s="327"/>
      <c r="NN457" s="327"/>
      <c r="NO457" s="327"/>
      <c r="NP457" s="327"/>
      <c r="NQ457" s="327"/>
      <c r="NR457" s="327"/>
      <c r="NS457" s="327"/>
      <c r="NT457" s="327"/>
      <c r="NU457" s="327"/>
      <c r="NV457" s="327"/>
      <c r="NW457" s="327"/>
      <c r="NX457" s="327"/>
      <c r="NY457" s="327"/>
      <c r="NZ457" s="327"/>
      <c r="OA457" s="327"/>
      <c r="OB457" s="327"/>
      <c r="OC457" s="327"/>
      <c r="OD457" s="327"/>
      <c r="OE457" s="327"/>
      <c r="OF457" s="327"/>
      <c r="OG457" s="327"/>
      <c r="OH457" s="327"/>
      <c r="OI457" s="327"/>
      <c r="OJ457" s="327"/>
      <c r="OK457" s="327"/>
      <c r="OL457" s="327"/>
      <c r="OM457" s="327"/>
      <c r="ON457" s="327"/>
      <c r="OO457" s="327"/>
      <c r="OP457" s="327"/>
      <c r="OQ457" s="327"/>
      <c r="OR457" s="327"/>
      <c r="OS457" s="327"/>
      <c r="OT457" s="327"/>
      <c r="OU457" s="327"/>
      <c r="OV457" s="327"/>
      <c r="OW457" s="327"/>
      <c r="OX457" s="327"/>
      <c r="OY457" s="327"/>
      <c r="OZ457" s="327"/>
      <c r="PA457" s="327"/>
      <c r="PB457" s="327"/>
      <c r="PC457" s="327"/>
      <c r="PD457" s="327"/>
      <c r="PE457" s="327"/>
      <c r="PF457" s="327"/>
      <c r="PG457" s="327"/>
      <c r="PH457" s="327"/>
      <c r="PI457" s="327"/>
      <c r="PJ457" s="327"/>
      <c r="PK457" s="327"/>
      <c r="PL457" s="327"/>
      <c r="PM457" s="327"/>
      <c r="PN457" s="327"/>
      <c r="PO457" s="327"/>
      <c r="PP457" s="327"/>
      <c r="PQ457" s="327"/>
      <c r="PR457" s="327"/>
      <c r="PS457" s="327"/>
      <c r="PT457" s="327"/>
      <c r="PU457" s="327"/>
      <c r="PV457" s="327"/>
      <c r="PW457" s="327"/>
      <c r="PX457" s="327"/>
      <c r="PY457" s="327"/>
      <c r="PZ457" s="327"/>
      <c r="QA457" s="327"/>
      <c r="QB457" s="327"/>
      <c r="QC457" s="327"/>
      <c r="QD457" s="327"/>
      <c r="QE457" s="327"/>
      <c r="QF457" s="327"/>
      <c r="QG457" s="327"/>
      <c r="QH457" s="327"/>
      <c r="QI457" s="327"/>
      <c r="QJ457" s="327"/>
      <c r="QK457" s="327"/>
      <c r="QL457" s="327"/>
      <c r="QM457" s="327"/>
      <c r="QN457" s="327"/>
      <c r="QO457" s="327"/>
      <c r="QP457" s="327"/>
      <c r="QQ457" s="327"/>
      <c r="QR457" s="327"/>
      <c r="QS457" s="327"/>
      <c r="QT457" s="327"/>
      <c r="QU457" s="327"/>
      <c r="QV457" s="327"/>
      <c r="QW457" s="327"/>
      <c r="QX457" s="327"/>
      <c r="QY457" s="327"/>
      <c r="QZ457" s="327"/>
      <c r="RA457" s="327"/>
      <c r="RB457" s="327"/>
      <c r="RC457" s="327"/>
      <c r="RD457" s="327"/>
      <c r="RE457" s="327"/>
      <c r="RF457" s="327"/>
      <c r="RG457" s="327"/>
      <c r="RH457" s="327"/>
      <c r="RI457" s="327"/>
      <c r="RJ457" s="327"/>
      <c r="RK457" s="327"/>
      <c r="RL457" s="327"/>
      <c r="RM457" s="327"/>
      <c r="RN457" s="327"/>
      <c r="RO457" s="327"/>
      <c r="RP457" s="327"/>
      <c r="RQ457" s="327"/>
      <c r="RR457" s="327"/>
      <c r="RS457" s="327"/>
      <c r="RT457" s="327"/>
      <c r="RU457" s="327"/>
      <c r="RV457" s="327"/>
      <c r="RW457" s="327"/>
      <c r="RX457" s="327"/>
      <c r="RY457" s="327"/>
      <c r="RZ457" s="327"/>
      <c r="SA457" s="327"/>
      <c r="SB457" s="327"/>
      <c r="SC457" s="327"/>
      <c r="SD457" s="327"/>
      <c r="SE457" s="327"/>
      <c r="SF457" s="327"/>
      <c r="SG457" s="327"/>
      <c r="SH457" s="327"/>
      <c r="SI457" s="327"/>
      <c r="SJ457" s="327"/>
      <c r="SK457" s="327"/>
      <c r="SL457" s="327"/>
      <c r="SM457" s="327"/>
      <c r="SN457" s="327"/>
      <c r="SO457" s="327"/>
      <c r="SP457" s="327"/>
      <c r="SQ457" s="327"/>
      <c r="SR457" s="327"/>
      <c r="SS457" s="327"/>
      <c r="ST457" s="327"/>
      <c r="SU457" s="327"/>
      <c r="SV457" s="327"/>
      <c r="SW457" s="327"/>
      <c r="SX457" s="327"/>
      <c r="SY457" s="327"/>
      <c r="SZ457" s="327"/>
      <c r="TA457" s="327"/>
      <c r="TB457" s="327"/>
      <c r="TC457" s="327"/>
      <c r="TD457" s="327"/>
      <c r="TE457" s="327"/>
      <c r="TF457" s="327"/>
      <c r="TG457" s="327"/>
      <c r="TH457" s="327"/>
      <c r="TI457" s="327"/>
      <c r="TJ457" s="327"/>
      <c r="TK457" s="327"/>
      <c r="TL457" s="327"/>
      <c r="TM457" s="327"/>
      <c r="TN457" s="327"/>
      <c r="TO457" s="327"/>
      <c r="TP457" s="327"/>
      <c r="TQ457" s="327"/>
      <c r="TR457" s="327"/>
      <c r="TS457" s="327"/>
      <c r="TT457" s="327"/>
      <c r="TU457" s="327"/>
      <c r="TV457" s="327"/>
      <c r="TW457" s="327"/>
      <c r="TX457" s="327"/>
      <c r="TY457" s="327"/>
      <c r="TZ457" s="327"/>
      <c r="UA457" s="327"/>
      <c r="UB457" s="327"/>
      <c r="UC457" s="327"/>
      <c r="UD457" s="327"/>
      <c r="UE457" s="327"/>
      <c r="UF457" s="327"/>
      <c r="UG457" s="327"/>
      <c r="UH457" s="327"/>
      <c r="UI457" s="327"/>
      <c r="UJ457" s="327"/>
      <c r="UK457" s="327"/>
      <c r="UL457" s="327"/>
      <c r="UM457" s="327"/>
      <c r="UN457" s="327"/>
      <c r="UO457" s="327"/>
      <c r="UP457" s="327"/>
      <c r="UQ457" s="327"/>
      <c r="UR457" s="327"/>
      <c r="US457" s="327"/>
      <c r="UT457" s="327"/>
      <c r="UU457" s="327"/>
      <c r="UV457" s="327"/>
      <c r="UW457" s="327"/>
      <c r="UX457" s="327"/>
      <c r="UY457" s="327"/>
      <c r="UZ457" s="327"/>
      <c r="VA457" s="327"/>
      <c r="VB457" s="327"/>
      <c r="VC457" s="327"/>
      <c r="VD457" s="327"/>
      <c r="VE457" s="327"/>
      <c r="VF457" s="327"/>
      <c r="VG457" s="327"/>
      <c r="VH457" s="327"/>
      <c r="VI457" s="327"/>
      <c r="VJ457" s="327"/>
      <c r="VK457" s="327"/>
      <c r="VL457" s="327"/>
      <c r="VM457" s="327"/>
      <c r="VN457" s="327"/>
      <c r="VO457" s="327"/>
      <c r="VP457" s="327"/>
      <c r="VQ457" s="327"/>
      <c r="VR457" s="327"/>
      <c r="VS457" s="327"/>
      <c r="VT457" s="327"/>
      <c r="VU457" s="327"/>
      <c r="VV457" s="327"/>
      <c r="VW457" s="327"/>
      <c r="VX457" s="327"/>
      <c r="VY457" s="327"/>
      <c r="VZ457" s="327"/>
      <c r="WA457" s="327"/>
      <c r="WB457" s="327"/>
      <c r="WC457" s="327"/>
      <c r="WD457" s="327"/>
      <c r="WE457" s="327"/>
      <c r="WF457" s="327"/>
      <c r="WG457" s="327"/>
      <c r="WH457" s="327"/>
      <c r="WI457" s="327"/>
      <c r="WJ457" s="327"/>
      <c r="WK457" s="327"/>
      <c r="WL457" s="327"/>
      <c r="WM457" s="327"/>
      <c r="WN457" s="327"/>
      <c r="WO457" s="327"/>
      <c r="WP457" s="327"/>
      <c r="WQ457" s="327"/>
      <c r="WR457" s="327"/>
      <c r="WS457" s="327"/>
      <c r="WT457" s="327"/>
      <c r="WU457" s="327"/>
      <c r="WV457" s="327"/>
      <c r="WW457" s="327"/>
      <c r="WX457" s="327"/>
      <c r="WY457" s="327"/>
      <c r="WZ457" s="327"/>
      <c r="XA457" s="327"/>
      <c r="XB457" s="327"/>
      <c r="XC457" s="327"/>
      <c r="XD457" s="327"/>
      <c r="XE457" s="327"/>
      <c r="XF457" s="327"/>
      <c r="XG457" s="327"/>
      <c r="XH457" s="327"/>
      <c r="XI457" s="327"/>
      <c r="XJ457" s="327"/>
      <c r="XK457" s="327"/>
      <c r="XL457" s="327"/>
      <c r="XM457" s="327"/>
      <c r="XN457" s="327"/>
      <c r="XO457" s="327"/>
      <c r="XP457" s="327"/>
      <c r="XQ457" s="327"/>
      <c r="XR457" s="327"/>
      <c r="XS457" s="327"/>
      <c r="XT457" s="327"/>
      <c r="XU457" s="327"/>
      <c r="XV457" s="327"/>
      <c r="XW457" s="327"/>
      <c r="XX457" s="327"/>
      <c r="XY457" s="327"/>
      <c r="XZ457" s="327"/>
      <c r="YA457" s="327"/>
      <c r="YB457" s="327"/>
      <c r="YC457" s="327"/>
      <c r="YD457" s="327"/>
      <c r="YE457" s="327"/>
      <c r="YF457" s="327"/>
      <c r="YG457" s="327"/>
      <c r="YH457" s="327"/>
      <c r="YI457" s="327"/>
      <c r="YJ457" s="327"/>
      <c r="YK457" s="327"/>
      <c r="YL457" s="327"/>
      <c r="YM457" s="327"/>
      <c r="YN457" s="327"/>
      <c r="YO457" s="327"/>
      <c r="YP457" s="327"/>
      <c r="YQ457" s="327"/>
      <c r="YR457" s="327"/>
      <c r="YS457" s="327"/>
      <c r="YT457" s="327"/>
      <c r="YU457" s="327"/>
      <c r="YV457" s="327"/>
      <c r="YW457" s="327"/>
      <c r="YX457" s="327"/>
      <c r="YY457" s="327"/>
      <c r="YZ457" s="327"/>
      <c r="ZA457" s="327"/>
      <c r="ZB457" s="327"/>
      <c r="ZC457" s="327"/>
      <c r="ZD457" s="327"/>
      <c r="ZE457" s="327"/>
      <c r="ZF457" s="327"/>
      <c r="ZG457" s="327"/>
      <c r="ZH457" s="327"/>
      <c r="ZI457" s="327"/>
      <c r="ZJ457" s="327"/>
      <c r="ZK457" s="327"/>
      <c r="ZL457" s="327"/>
      <c r="ZM457" s="327"/>
      <c r="ZN457" s="327"/>
      <c r="ZO457" s="327"/>
      <c r="ZP457" s="327"/>
      <c r="ZQ457" s="327"/>
      <c r="ZR457" s="327"/>
      <c r="ZS457" s="327"/>
      <c r="ZT457" s="327"/>
      <c r="ZU457" s="327"/>
      <c r="ZV457" s="327"/>
      <c r="ZW457" s="327"/>
      <c r="ZX457" s="327"/>
      <c r="ZY457" s="327"/>
      <c r="ZZ457" s="327"/>
      <c r="AAA457" s="327"/>
      <c r="AAB457" s="327"/>
      <c r="AAC457" s="327"/>
      <c r="AAD457" s="327"/>
      <c r="AAE457" s="327"/>
      <c r="AAF457" s="327"/>
      <c r="AAG457" s="327"/>
      <c r="AAH457" s="327"/>
      <c r="AAI457" s="327"/>
      <c r="AAJ457" s="327"/>
      <c r="AAK457" s="327"/>
      <c r="AAL457" s="327"/>
      <c r="AAM457" s="327"/>
      <c r="AAN457" s="327"/>
      <c r="AAO457" s="327"/>
      <c r="AAP457" s="327"/>
      <c r="AAQ457" s="327"/>
      <c r="AAR457" s="327"/>
      <c r="AAS457" s="327"/>
      <c r="AAT457" s="327"/>
      <c r="AAU457" s="327"/>
      <c r="AAV457" s="327"/>
      <c r="AAW457" s="327"/>
      <c r="AAX457" s="327"/>
      <c r="AAY457" s="327"/>
      <c r="AAZ457" s="327"/>
      <c r="ABA457" s="327"/>
      <c r="ABB457" s="327"/>
      <c r="ABC457" s="327"/>
      <c r="ABD457" s="327"/>
      <c r="ABE457" s="327"/>
      <c r="ABF457" s="327"/>
      <c r="ABG457" s="327"/>
      <c r="ABH457" s="327"/>
      <c r="ABI457" s="327"/>
      <c r="ABJ457" s="327"/>
      <c r="ABK457" s="327"/>
      <c r="ABL457" s="327"/>
      <c r="ABM457" s="327"/>
      <c r="ABN457" s="327"/>
      <c r="ABO457" s="327"/>
      <c r="ABP457" s="327"/>
      <c r="ABQ457" s="327"/>
      <c r="ABR457" s="327"/>
      <c r="ABS457" s="327"/>
      <c r="ABT457" s="327"/>
      <c r="ABU457" s="327"/>
      <c r="ABV457" s="327"/>
      <c r="ABW457" s="327"/>
      <c r="ABX457" s="327"/>
      <c r="ABY457" s="327"/>
      <c r="ABZ457" s="327"/>
      <c r="ACA457" s="327"/>
      <c r="ACB457" s="327"/>
      <c r="ACC457" s="327"/>
      <c r="ACD457" s="327"/>
      <c r="ACE457" s="327"/>
      <c r="ACF457" s="327"/>
      <c r="ACG457" s="327"/>
      <c r="ACH457" s="327"/>
      <c r="ACI457" s="327"/>
      <c r="ACJ457" s="327"/>
      <c r="ACK457" s="327"/>
      <c r="ACL457" s="327"/>
      <c r="ACM457" s="327"/>
      <c r="ACN457" s="327"/>
      <c r="ACO457" s="327"/>
      <c r="ACP457" s="327"/>
      <c r="ACQ457" s="327"/>
      <c r="ACR457" s="327"/>
      <c r="ACS457" s="327"/>
      <c r="ACT457" s="327"/>
      <c r="ACU457" s="327"/>
      <c r="ACV457" s="327"/>
      <c r="ACW457" s="327"/>
      <c r="ACX457" s="327"/>
      <c r="ACY457" s="327"/>
      <c r="ACZ457" s="327"/>
      <c r="ADA457" s="327"/>
      <c r="ADB457" s="327"/>
      <c r="ADC457" s="327"/>
      <c r="ADD457" s="327"/>
      <c r="ADE457" s="327"/>
      <c r="ADF457" s="327"/>
      <c r="ADG457" s="327"/>
      <c r="ADH457" s="327"/>
      <c r="ADI457" s="327"/>
      <c r="ADJ457" s="327"/>
      <c r="ADK457" s="327"/>
      <c r="ADL457" s="327"/>
      <c r="ADM457" s="327"/>
      <c r="ADN457" s="327"/>
      <c r="ADO457" s="327"/>
      <c r="ADP457" s="327"/>
      <c r="ADQ457" s="327"/>
      <c r="ADR457" s="327"/>
      <c r="ADS457" s="327"/>
      <c r="ADT457" s="327"/>
      <c r="ADU457" s="327"/>
      <c r="ADV457" s="327"/>
      <c r="ADW457" s="327"/>
      <c r="ADX457" s="327"/>
      <c r="ADY457" s="327"/>
      <c r="ADZ457" s="327"/>
      <c r="AEA457" s="327"/>
      <c r="AEB457" s="327"/>
      <c r="AEC457" s="327"/>
      <c r="AED457" s="327"/>
      <c r="AEE457" s="327"/>
      <c r="AEF457" s="327"/>
      <c r="AEG457" s="327"/>
      <c r="AEH457" s="327"/>
      <c r="AEI457" s="327"/>
      <c r="AEJ457" s="327"/>
      <c r="AEK457" s="327"/>
      <c r="AEL457" s="327"/>
      <c r="AEM457" s="327"/>
      <c r="AEN457" s="327"/>
      <c r="AEO457" s="327"/>
      <c r="AEP457" s="327"/>
      <c r="AEQ457" s="327"/>
      <c r="AER457" s="327"/>
      <c r="AES457" s="327"/>
      <c r="AET457" s="327"/>
      <c r="AEU457" s="327"/>
      <c r="AEV457" s="327"/>
      <c r="AEW457" s="327"/>
      <c r="AEX457" s="327"/>
      <c r="AEY457" s="327"/>
      <c r="AEZ457" s="327"/>
      <c r="AFA457" s="327"/>
      <c r="AFB457" s="327"/>
      <c r="AFC457" s="327"/>
      <c r="AFD457" s="327"/>
      <c r="AFE457" s="327"/>
      <c r="AFF457" s="327"/>
      <c r="AFG457" s="327"/>
      <c r="AFH457" s="327"/>
      <c r="AFI457" s="327"/>
      <c r="AFJ457" s="327"/>
      <c r="AFK457" s="327"/>
      <c r="AFL457" s="327"/>
      <c r="AFM457" s="327"/>
      <c r="AFN457" s="327"/>
      <c r="AFO457" s="327"/>
      <c r="AFP457" s="327"/>
      <c r="AFQ457" s="327"/>
      <c r="AFR457" s="327"/>
      <c r="AFS457" s="327"/>
      <c r="AFT457" s="327"/>
      <c r="AFU457" s="327"/>
      <c r="AFV457" s="327"/>
      <c r="AFW457" s="327"/>
      <c r="AFX457" s="327"/>
      <c r="AFY457" s="327"/>
      <c r="AFZ457" s="327"/>
      <c r="AGA457" s="327"/>
      <c r="AGB457" s="327"/>
      <c r="AGC457" s="327"/>
      <c r="AGD457" s="327"/>
      <c r="AGE457" s="327"/>
      <c r="AGF457" s="327"/>
      <c r="AGG457" s="327"/>
      <c r="AGH457" s="327"/>
      <c r="AGI457" s="327"/>
      <c r="AGJ457" s="327"/>
      <c r="AGK457" s="327"/>
      <c r="AGL457" s="327"/>
      <c r="AGM457" s="327"/>
      <c r="AGN457" s="327"/>
      <c r="AGO457" s="327"/>
      <c r="AGP457" s="327"/>
      <c r="AGQ457" s="327"/>
      <c r="AGR457" s="327"/>
      <c r="AGS457" s="327"/>
      <c r="AGT457" s="327"/>
      <c r="AGU457" s="327"/>
      <c r="AGV457" s="327"/>
      <c r="AGW457" s="327"/>
      <c r="AGX457" s="327"/>
      <c r="AGY457" s="327"/>
      <c r="AGZ457" s="327"/>
      <c r="AHA457" s="327"/>
      <c r="AHB457" s="327"/>
      <c r="AHC457" s="327"/>
      <c r="AHD457" s="327"/>
      <c r="AHE457" s="327"/>
      <c r="AHF457" s="327"/>
      <c r="AHG457" s="327"/>
      <c r="AHH457" s="327"/>
      <c r="AHI457" s="327"/>
      <c r="AHJ457" s="327"/>
      <c r="AHK457" s="327"/>
      <c r="AHL457" s="327"/>
      <c r="AHM457" s="327"/>
      <c r="AHN457" s="327"/>
      <c r="AHO457" s="327"/>
      <c r="AHP457" s="327"/>
      <c r="AHQ457" s="327"/>
      <c r="AHR457" s="327"/>
      <c r="AHS457" s="327"/>
      <c r="AHT457" s="327"/>
      <c r="AHU457" s="327"/>
      <c r="AHV457" s="327"/>
      <c r="AHW457" s="327"/>
      <c r="AHX457" s="327"/>
      <c r="AHY457" s="327"/>
      <c r="AHZ457" s="327"/>
      <c r="AIA457" s="327"/>
      <c r="AIB457" s="327"/>
      <c r="AIC457" s="327"/>
      <c r="AID457" s="327"/>
      <c r="AIE457" s="327"/>
      <c r="AIF457" s="327"/>
      <c r="AIG457" s="327"/>
      <c r="AIH457" s="327"/>
      <c r="AII457" s="327"/>
      <c r="AIJ457" s="327"/>
      <c r="AIK457" s="327"/>
      <c r="AIL457" s="327"/>
      <c r="AIM457" s="327"/>
      <c r="AIN457" s="327"/>
      <c r="AIO457" s="327"/>
      <c r="AIP457" s="327"/>
      <c r="AIQ457" s="327"/>
      <c r="AIR457" s="327"/>
      <c r="AIS457" s="327"/>
      <c r="AIT457" s="327"/>
      <c r="AIU457" s="327"/>
      <c r="AIV457" s="327"/>
      <c r="AIW457" s="327"/>
      <c r="AIX457" s="327"/>
      <c r="AIY457" s="327"/>
      <c r="AIZ457" s="327"/>
      <c r="AJA457" s="327"/>
      <c r="AJB457" s="327"/>
      <c r="AJC457" s="327"/>
      <c r="AJD457" s="327"/>
      <c r="AJE457" s="327"/>
      <c r="AJF457" s="327"/>
      <c r="AJG457" s="327"/>
      <c r="AJH457" s="327"/>
      <c r="AJI457" s="327"/>
      <c r="AJJ457" s="327"/>
      <c r="AJK457" s="327"/>
      <c r="AJL457" s="327"/>
      <c r="AJM457" s="327"/>
      <c r="AJN457" s="327"/>
      <c r="AJO457" s="327"/>
      <c r="AJP457" s="327"/>
      <c r="AJQ457" s="327"/>
      <c r="AJR457" s="327"/>
      <c r="AJS457" s="327"/>
      <c r="AJT457" s="327"/>
      <c r="AJU457" s="327"/>
      <c r="AJV457" s="327"/>
      <c r="AJW457" s="327"/>
      <c r="AJX457" s="327"/>
      <c r="AJY457" s="327"/>
      <c r="AJZ457" s="327"/>
      <c r="AKA457" s="327"/>
      <c r="AKB457" s="327"/>
      <c r="AKC457" s="327"/>
      <c r="AKD457" s="327"/>
      <c r="AKE457" s="327"/>
      <c r="AKF457" s="327"/>
      <c r="AKG457" s="327"/>
      <c r="AKH457" s="327"/>
      <c r="AKI457" s="327"/>
      <c r="AKJ457" s="327"/>
      <c r="AKK457" s="327"/>
      <c r="AKL457" s="327"/>
      <c r="AKM457" s="327"/>
      <c r="AKN457" s="327"/>
      <c r="AKO457" s="327"/>
      <c r="AKP457" s="327"/>
      <c r="AKQ457" s="327"/>
      <c r="AKR457" s="327"/>
      <c r="AKS457" s="327"/>
      <c r="AKT457" s="327"/>
      <c r="AKU457" s="327"/>
      <c r="AKV457" s="327"/>
      <c r="AKW457" s="327"/>
      <c r="AKX457" s="327"/>
      <c r="AKY457" s="327"/>
      <c r="AKZ457" s="327"/>
      <c r="ALA457" s="327"/>
      <c r="ALB457" s="327"/>
      <c r="ALC457" s="327"/>
      <c r="ALD457" s="327"/>
      <c r="ALE457" s="327"/>
      <c r="ALF457" s="327"/>
      <c r="ALG457" s="327"/>
      <c r="ALH457" s="327"/>
      <c r="ALI457" s="327"/>
      <c r="ALJ457" s="327"/>
      <c r="ALK457" s="327"/>
      <c r="ALL457" s="327"/>
      <c r="ALM457" s="327"/>
      <c r="ALN457" s="327"/>
      <c r="ALO457" s="327"/>
      <c r="ALP457" s="327"/>
      <c r="ALQ457" s="327"/>
      <c r="ALR457" s="327"/>
      <c r="ALS457" s="327"/>
      <c r="ALT457" s="327"/>
      <c r="ALU457" s="327"/>
      <c r="ALV457" s="327"/>
      <c r="ALW457" s="327"/>
      <c r="ALX457" s="327"/>
      <c r="ALY457" s="327"/>
      <c r="ALZ457" s="327"/>
      <c r="AMA457" s="327"/>
      <c r="AMB457" s="327"/>
      <c r="AMC457" s="327"/>
      <c r="AMD457" s="327"/>
      <c r="AME457" s="327"/>
      <c r="AMF457" s="327"/>
      <c r="AMG457" s="327"/>
      <c r="AMH457" s="327"/>
      <c r="AMI457" s="327"/>
      <c r="AMJ457" s="327"/>
      <c r="AMK457" s="327"/>
      <c r="AML457" s="327"/>
      <c r="AMM457" s="327"/>
      <c r="AMN457" s="327"/>
      <c r="AMO457" s="327"/>
      <c r="AMP457" s="327"/>
      <c r="AMQ457" s="327"/>
      <c r="AMR457" s="327"/>
      <c r="AMS457" s="327"/>
      <c r="AMT457" s="327"/>
      <c r="AMU457" s="327"/>
      <c r="AMV457" s="327"/>
      <c r="AMW457" s="327"/>
      <c r="AMX457" s="327"/>
      <c r="AMY457" s="327"/>
      <c r="AMZ457" s="327"/>
      <c r="ANA457" s="327"/>
      <c r="ANB457" s="327"/>
      <c r="ANC457" s="327"/>
      <c r="AND457" s="327"/>
      <c r="ANE457" s="327"/>
      <c r="ANF457" s="327"/>
      <c r="ANG457" s="327"/>
      <c r="ANH457" s="327"/>
      <c r="ANI457" s="327"/>
      <c r="ANJ457" s="327"/>
      <c r="ANK457" s="327"/>
      <c r="ANL457" s="327"/>
      <c r="ANM457" s="327"/>
      <c r="ANN457" s="327"/>
      <c r="ANO457" s="327"/>
      <c r="ANP457" s="327"/>
      <c r="ANQ457" s="327"/>
      <c r="ANR457" s="327"/>
      <c r="ANS457" s="327"/>
      <c r="ANT457" s="327"/>
      <c r="ANU457" s="327"/>
      <c r="ANV457" s="327"/>
      <c r="ANW457" s="327"/>
      <c r="ANX457" s="327"/>
      <c r="ANY457" s="327"/>
      <c r="ANZ457" s="327"/>
      <c r="AOA457" s="327"/>
      <c r="AOB457" s="327"/>
      <c r="AOC457" s="327"/>
      <c r="AOD457" s="327"/>
      <c r="AOE457" s="327"/>
      <c r="AOF457" s="327"/>
      <c r="AOG457" s="327"/>
      <c r="AOH457" s="327"/>
      <c r="AOI457" s="327"/>
      <c r="AOJ457" s="327"/>
      <c r="AOK457" s="327"/>
      <c r="AOL457" s="327"/>
      <c r="AOM457" s="327"/>
      <c r="AON457" s="327"/>
      <c r="AOO457" s="327"/>
      <c r="AOP457" s="327"/>
      <c r="AOQ457" s="327"/>
      <c r="AOR457" s="327"/>
      <c r="AOS457" s="327"/>
      <c r="AOT457" s="327"/>
      <c r="AOU457" s="327"/>
      <c r="AOV457" s="327"/>
      <c r="AOW457" s="327"/>
      <c r="AOX457" s="327"/>
      <c r="AOY457" s="327"/>
      <c r="AOZ457" s="327"/>
      <c r="APA457" s="327"/>
      <c r="APB457" s="327"/>
      <c r="APC457" s="327"/>
      <c r="APD457" s="327"/>
      <c r="APE457" s="327"/>
      <c r="APF457" s="327"/>
      <c r="APG457" s="327"/>
      <c r="APH457" s="327"/>
      <c r="API457" s="327"/>
      <c r="APJ457" s="327"/>
      <c r="APK457" s="327"/>
      <c r="APL457" s="327"/>
      <c r="APM457" s="327"/>
      <c r="APN457" s="327"/>
      <c r="APO457" s="327"/>
      <c r="APP457" s="327"/>
      <c r="APQ457" s="327"/>
      <c r="APR457" s="327"/>
      <c r="APS457" s="327"/>
      <c r="APT457" s="327"/>
      <c r="APU457" s="327"/>
      <c r="APV457" s="327"/>
      <c r="APW457" s="327"/>
      <c r="APX457" s="327"/>
      <c r="APY457" s="327"/>
      <c r="APZ457" s="327"/>
      <c r="AQA457" s="327"/>
      <c r="AQB457" s="327"/>
      <c r="AQC457" s="327"/>
      <c r="AQD457" s="327"/>
      <c r="AQE457" s="327"/>
      <c r="AQF457" s="327"/>
      <c r="AQG457" s="327"/>
      <c r="AQH457" s="327"/>
      <c r="AQI457" s="327"/>
      <c r="AQJ457" s="327"/>
      <c r="AQK457" s="327"/>
      <c r="AQL457" s="327"/>
      <c r="AQM457" s="327"/>
      <c r="AQN457" s="327"/>
      <c r="AQO457" s="327"/>
      <c r="AQP457" s="327"/>
      <c r="AQQ457" s="327"/>
      <c r="AQR457" s="327"/>
      <c r="AQS457" s="327"/>
      <c r="AQT457" s="327"/>
      <c r="AQU457" s="327"/>
      <c r="AQV457" s="327"/>
      <c r="AQW457" s="327"/>
      <c r="AQX457" s="327"/>
      <c r="AQY457" s="327"/>
      <c r="AQZ457" s="327"/>
      <c r="ARA457" s="327"/>
      <c r="ARB457" s="327"/>
      <c r="ARC457" s="327"/>
      <c r="ARD457" s="327"/>
      <c r="ARE457" s="327"/>
      <c r="ARF457" s="327"/>
      <c r="ARG457" s="327"/>
      <c r="ARH457" s="327"/>
      <c r="ARI457" s="327"/>
      <c r="ARJ457" s="327"/>
      <c r="ARK457" s="327"/>
      <c r="ARL457" s="327"/>
      <c r="ARM457" s="327"/>
      <c r="ARN457" s="327"/>
      <c r="ARO457" s="327"/>
      <c r="ARP457" s="327"/>
      <c r="ARQ457" s="327"/>
      <c r="ARR457" s="327"/>
      <c r="ARS457" s="327"/>
      <c r="ART457" s="327"/>
      <c r="ARU457" s="327"/>
      <c r="ARV457" s="327"/>
      <c r="ARW457" s="327"/>
      <c r="ARX457" s="327"/>
      <c r="ARY457" s="327"/>
      <c r="ARZ457" s="327"/>
      <c r="ASA457" s="327"/>
      <c r="ASB457" s="327"/>
      <c r="ASC457" s="327"/>
      <c r="ASD457" s="327"/>
      <c r="ASE457" s="327"/>
      <c r="ASF457" s="327"/>
      <c r="ASG457" s="327"/>
      <c r="ASH457" s="327"/>
      <c r="ASI457" s="327"/>
      <c r="ASJ457" s="327"/>
      <c r="ASK457" s="327"/>
      <c r="ASL457" s="327"/>
      <c r="ASM457" s="327"/>
      <c r="ASN457" s="327"/>
      <c r="ASO457" s="327"/>
      <c r="ASP457" s="327"/>
      <c r="ASQ457" s="327"/>
      <c r="ASR457" s="327"/>
      <c r="ASS457" s="327"/>
      <c r="AST457" s="327"/>
      <c r="ASU457" s="327"/>
      <c r="ASV457" s="327"/>
      <c r="ASW457" s="327"/>
      <c r="ASX457" s="327"/>
      <c r="ASY457" s="327"/>
      <c r="ASZ457" s="327"/>
      <c r="ATA457" s="327"/>
      <c r="ATB457" s="327"/>
      <c r="ATC457" s="327"/>
      <c r="ATD457" s="327"/>
      <c r="ATE457" s="327"/>
      <c r="ATF457" s="327"/>
      <c r="ATG457" s="327"/>
      <c r="ATH457" s="327"/>
      <c r="ATI457" s="327"/>
      <c r="ATJ457" s="327"/>
      <c r="ATK457" s="327"/>
      <c r="ATL457" s="327"/>
      <c r="ATM457" s="327"/>
      <c r="ATN457" s="327"/>
      <c r="ATO457" s="327"/>
      <c r="ATP457" s="327"/>
      <c r="ATQ457" s="327"/>
      <c r="ATR457" s="327"/>
      <c r="ATS457" s="327"/>
      <c r="ATT457" s="327"/>
      <c r="ATU457" s="327"/>
      <c r="ATV457" s="327"/>
      <c r="ATW457" s="327"/>
      <c r="ATX457" s="327"/>
      <c r="ATY457" s="327"/>
      <c r="ATZ457" s="327"/>
      <c r="AUA457" s="327"/>
      <c r="AUB457" s="327"/>
      <c r="AUC457" s="327"/>
      <c r="AUD457" s="327"/>
      <c r="AUE457" s="327"/>
      <c r="AUF457" s="327"/>
      <c r="AUG457" s="327"/>
      <c r="AUH457" s="327"/>
      <c r="AUI457" s="327"/>
      <c r="AUJ457" s="327"/>
      <c r="AUK457" s="327"/>
      <c r="AUL457" s="327"/>
      <c r="AUM457" s="327"/>
      <c r="AUN457" s="327"/>
      <c r="AUO457" s="327"/>
      <c r="AUP457" s="327"/>
      <c r="AUQ457" s="327"/>
      <c r="AUR457" s="327"/>
      <c r="AUS457" s="327"/>
      <c r="AUT457" s="327"/>
      <c r="AUU457" s="327"/>
      <c r="AUV457" s="327"/>
      <c r="AUW457" s="327"/>
      <c r="AUX457" s="327"/>
      <c r="AUY457" s="327"/>
      <c r="AUZ457" s="327"/>
      <c r="AVA457" s="327"/>
      <c r="AVB457" s="327"/>
      <c r="AVC457" s="327"/>
      <c r="AVD457" s="327"/>
      <c r="AVE457" s="327"/>
      <c r="AVF457" s="327"/>
      <c r="AVG457" s="327"/>
      <c r="AVH457" s="327"/>
      <c r="AVI457" s="327"/>
      <c r="AVJ457" s="327"/>
      <c r="AVK457" s="327"/>
      <c r="AVL457" s="327"/>
      <c r="AVM457" s="327"/>
      <c r="AVN457" s="327"/>
      <c r="AVO457" s="327"/>
      <c r="AVP457" s="327"/>
      <c r="AVQ457" s="327"/>
      <c r="AVR457" s="327"/>
      <c r="AVS457" s="327"/>
      <c r="AVT457" s="327"/>
      <c r="AVU457" s="327"/>
      <c r="AVV457" s="327"/>
      <c r="AVW457" s="327"/>
      <c r="AVX457" s="327"/>
      <c r="AVY457" s="327"/>
      <c r="AVZ457" s="327"/>
      <c r="AWA457" s="327"/>
      <c r="AWB457" s="327"/>
      <c r="AWC457" s="327"/>
      <c r="AWD457" s="327"/>
      <c r="AWE457" s="327"/>
      <c r="AWF457" s="327"/>
      <c r="AWG457" s="327"/>
      <c r="AWH457" s="327"/>
      <c r="AWI457" s="327"/>
      <c r="AWJ457" s="327"/>
      <c r="AWK457" s="327"/>
      <c r="AWL457" s="327"/>
      <c r="AWM457" s="327"/>
      <c r="AWN457" s="327"/>
      <c r="AWO457" s="327"/>
      <c r="AWP457" s="327"/>
      <c r="AWQ457" s="327"/>
      <c r="AWR457" s="327"/>
      <c r="AWS457" s="327"/>
      <c r="AWT457" s="327"/>
      <c r="AWU457" s="327"/>
      <c r="AWV457" s="327"/>
      <c r="AWW457" s="327"/>
      <c r="AWX457" s="327"/>
      <c r="AWY457" s="327"/>
      <c r="AWZ457" s="327"/>
      <c r="AXA457" s="327"/>
      <c r="AXB457" s="327"/>
      <c r="AXC457" s="327"/>
      <c r="AXD457" s="327"/>
      <c r="AXE457" s="327"/>
      <c r="AXF457" s="327"/>
      <c r="AXG457" s="327"/>
      <c r="AXH457" s="327"/>
      <c r="AXI457" s="327"/>
      <c r="AXJ457" s="327"/>
      <c r="AXK457" s="327"/>
      <c r="AXL457" s="327"/>
      <c r="AXM457" s="327"/>
      <c r="AXN457" s="327"/>
      <c r="AXO457" s="327"/>
      <c r="AXP457" s="327"/>
      <c r="AXQ457" s="327"/>
      <c r="AXR457" s="327"/>
      <c r="AXS457" s="327"/>
      <c r="AXT457" s="327"/>
      <c r="AXU457" s="327"/>
      <c r="AXV457" s="327"/>
      <c r="AXW457" s="327"/>
      <c r="AXX457" s="327"/>
      <c r="AXY457" s="327"/>
      <c r="AXZ457" s="327"/>
      <c r="AYA457" s="327"/>
      <c r="AYB457" s="327"/>
      <c r="AYC457" s="327"/>
      <c r="AYD457" s="327"/>
      <c r="AYE457" s="327"/>
      <c r="AYF457" s="327"/>
      <c r="AYG457" s="327"/>
      <c r="AYH457" s="327"/>
      <c r="AYI457" s="327"/>
      <c r="AYJ457" s="327"/>
      <c r="AYK457" s="327"/>
      <c r="AYL457" s="327"/>
      <c r="AYM457" s="327"/>
      <c r="AYN457" s="327"/>
      <c r="AYO457" s="327"/>
      <c r="AYP457" s="327"/>
      <c r="AYQ457" s="327"/>
      <c r="AYR457" s="327"/>
      <c r="AYS457" s="327"/>
      <c r="AYT457" s="327"/>
      <c r="AYU457" s="327"/>
      <c r="AYV457" s="327"/>
      <c r="AYW457" s="327"/>
      <c r="AYX457" s="327"/>
      <c r="AYY457" s="327"/>
      <c r="AYZ457" s="327"/>
      <c r="AZA457" s="327"/>
      <c r="AZB457" s="327"/>
      <c r="AZC457" s="327"/>
      <c r="AZD457" s="327"/>
      <c r="AZE457" s="327"/>
      <c r="AZF457" s="327"/>
      <c r="AZG457" s="327"/>
      <c r="AZH457" s="327"/>
      <c r="AZI457" s="327"/>
      <c r="AZJ457" s="327"/>
      <c r="AZK457" s="327"/>
      <c r="AZL457" s="327"/>
      <c r="AZM457" s="327"/>
      <c r="AZN457" s="327"/>
      <c r="AZO457" s="327"/>
      <c r="AZP457" s="327"/>
      <c r="AZQ457" s="327"/>
      <c r="AZR457" s="327"/>
      <c r="AZS457" s="327"/>
      <c r="AZT457" s="327"/>
      <c r="AZU457" s="327"/>
      <c r="AZV457" s="327"/>
      <c r="AZW457" s="327"/>
      <c r="AZX457" s="327"/>
      <c r="AZY457" s="327"/>
      <c r="AZZ457" s="327"/>
      <c r="BAA457" s="327"/>
      <c r="BAB457" s="327"/>
      <c r="BAC457" s="327"/>
      <c r="BAD457" s="327"/>
      <c r="BAE457" s="327"/>
      <c r="BAF457" s="327"/>
      <c r="BAG457" s="327"/>
      <c r="BAH457" s="327"/>
      <c r="BAI457" s="327"/>
      <c r="BAJ457" s="327"/>
      <c r="BAK457" s="327"/>
      <c r="BAL457" s="327"/>
      <c r="BAM457" s="327"/>
      <c r="BAN457" s="327"/>
      <c r="BAO457" s="327"/>
      <c r="BAP457" s="327"/>
      <c r="BAQ457" s="327"/>
      <c r="BAR457" s="327"/>
      <c r="BAS457" s="327"/>
      <c r="BAT457" s="327"/>
      <c r="BAU457" s="327"/>
      <c r="BAV457" s="327"/>
      <c r="BAW457" s="327"/>
      <c r="BAX457" s="327"/>
      <c r="BAY457" s="327"/>
      <c r="BAZ457" s="327"/>
      <c r="BBA457" s="327"/>
      <c r="BBB457" s="327"/>
      <c r="BBC457" s="327"/>
      <c r="BBD457" s="327"/>
      <c r="BBE457" s="327"/>
      <c r="BBF457" s="327"/>
      <c r="BBG457" s="327"/>
      <c r="BBH457" s="327"/>
      <c r="BBI457" s="327"/>
      <c r="BBJ457" s="327"/>
      <c r="BBK457" s="327"/>
      <c r="BBL457" s="327"/>
      <c r="BBM457" s="327"/>
      <c r="BBN457" s="327"/>
      <c r="BBO457" s="327"/>
      <c r="BBP457" s="327"/>
      <c r="BBQ457" s="327"/>
      <c r="BBR457" s="327"/>
      <c r="BBS457" s="327"/>
      <c r="BBT457" s="327"/>
      <c r="BBU457" s="327"/>
      <c r="BBV457" s="327"/>
      <c r="BBW457" s="327"/>
      <c r="BBX457" s="327"/>
      <c r="BBY457" s="327"/>
      <c r="BBZ457" s="327"/>
      <c r="BCA457" s="327"/>
      <c r="BCB457" s="327"/>
      <c r="BCC457" s="327"/>
      <c r="BCD457" s="327"/>
      <c r="BCE457" s="327"/>
      <c r="BCF457" s="327"/>
      <c r="BCG457" s="327"/>
      <c r="BCH457" s="327"/>
      <c r="BCI457" s="327"/>
      <c r="BCJ457" s="327"/>
      <c r="BCK457" s="327"/>
      <c r="BCL457" s="327"/>
      <c r="BCM457" s="327"/>
      <c r="BCN457" s="327"/>
      <c r="BCO457" s="327"/>
      <c r="BCP457" s="327"/>
      <c r="BCQ457" s="327"/>
      <c r="BCR457" s="327"/>
      <c r="BCS457" s="327"/>
      <c r="BCT457" s="327"/>
      <c r="BCU457" s="327"/>
      <c r="BCV457" s="327"/>
      <c r="BCW457" s="327"/>
      <c r="BCX457" s="327"/>
      <c r="BCY457" s="327"/>
      <c r="BCZ457" s="327"/>
      <c r="BDA457" s="327"/>
      <c r="BDB457" s="327"/>
      <c r="BDC457" s="327"/>
      <c r="BDD457" s="327"/>
      <c r="BDE457" s="327"/>
      <c r="BDF457" s="327"/>
      <c r="BDG457" s="327"/>
      <c r="BDH457" s="327"/>
      <c r="BDI457" s="327"/>
      <c r="BDJ457" s="327"/>
      <c r="BDK457" s="327"/>
      <c r="BDL457" s="327"/>
      <c r="BDM457" s="327"/>
      <c r="BDN457" s="327"/>
      <c r="BDO457" s="327"/>
      <c r="BDP457" s="327"/>
      <c r="BDQ457" s="327"/>
      <c r="BDR457" s="327"/>
      <c r="BDS457" s="327"/>
      <c r="BDT457" s="327"/>
      <c r="BDU457" s="327"/>
      <c r="BDV457" s="327"/>
      <c r="BDW457" s="327"/>
      <c r="BDX457" s="327"/>
      <c r="BDY457" s="327"/>
      <c r="BDZ457" s="327"/>
      <c r="BEA457" s="327"/>
      <c r="BEB457" s="327"/>
      <c r="BEC457" s="327"/>
      <c r="BED457" s="327"/>
      <c r="BEE457" s="327"/>
      <c r="BEF457" s="327"/>
      <c r="BEG457" s="327"/>
      <c r="BEH457" s="327"/>
      <c r="BEI457" s="327"/>
      <c r="BEJ457" s="327"/>
      <c r="BEK457" s="327"/>
      <c r="BEL457" s="327"/>
      <c r="BEM457" s="327"/>
      <c r="BEN457" s="327"/>
      <c r="BEO457" s="327"/>
      <c r="BEP457" s="327"/>
      <c r="BEQ457" s="327"/>
      <c r="BER457" s="327"/>
      <c r="BES457" s="327"/>
      <c r="BET457" s="327"/>
      <c r="BEU457" s="327"/>
      <c r="BEV457" s="327"/>
      <c r="BEW457" s="327"/>
      <c r="BEX457" s="327"/>
      <c r="BEY457" s="327"/>
      <c r="BEZ457" s="327"/>
      <c r="BFA457" s="327"/>
      <c r="BFB457" s="327"/>
      <c r="BFC457" s="327"/>
      <c r="BFD457" s="327"/>
      <c r="BFE457" s="327"/>
      <c r="BFF457" s="327"/>
      <c r="BFG457" s="327"/>
      <c r="BFH457" s="327"/>
      <c r="BFI457" s="327"/>
      <c r="BFJ457" s="327"/>
      <c r="BFK457" s="327"/>
      <c r="BFL457" s="327"/>
      <c r="BFM457" s="327"/>
      <c r="BFN457" s="327"/>
      <c r="BFO457" s="327"/>
      <c r="BFP457" s="327"/>
      <c r="BFQ457" s="327"/>
      <c r="BFR457" s="327"/>
      <c r="BFS457" s="327"/>
      <c r="BFT457" s="327"/>
      <c r="BFU457" s="327"/>
      <c r="BFV457" s="327"/>
      <c r="BFW457" s="327"/>
      <c r="BFX457" s="327"/>
      <c r="BFY457" s="327"/>
      <c r="BFZ457" s="327"/>
      <c r="BGA457" s="327"/>
      <c r="BGB457" s="327"/>
      <c r="BGC457" s="327"/>
      <c r="BGD457" s="327"/>
      <c r="BGE457" s="327"/>
      <c r="BGF457" s="327"/>
      <c r="BGG457" s="327"/>
      <c r="BGH457" s="327"/>
      <c r="BGI457" s="327"/>
      <c r="BGJ457" s="327"/>
      <c r="BGK457" s="327"/>
      <c r="BGL457" s="327"/>
      <c r="BGM457" s="327"/>
      <c r="BGN457" s="327"/>
      <c r="BGO457" s="327"/>
      <c r="BGP457" s="327"/>
      <c r="BGQ457" s="327"/>
      <c r="BGR457" s="327"/>
      <c r="BGS457" s="327"/>
      <c r="BGT457" s="327"/>
      <c r="BGU457" s="327"/>
      <c r="BGV457" s="327"/>
      <c r="BGW457" s="327"/>
      <c r="BGX457" s="327"/>
      <c r="BGY457" s="327"/>
      <c r="BGZ457" s="327"/>
      <c r="BHA457" s="327"/>
      <c r="BHB457" s="327"/>
      <c r="BHC457" s="327"/>
      <c r="BHD457" s="327"/>
      <c r="BHE457" s="327"/>
      <c r="BHF457" s="327"/>
      <c r="BHG457" s="327"/>
      <c r="BHH457" s="327"/>
      <c r="BHI457" s="327"/>
      <c r="BHJ457" s="327"/>
      <c r="BHK457" s="327"/>
      <c r="BHL457" s="327"/>
      <c r="BHM457" s="327"/>
      <c r="BHN457" s="327"/>
      <c r="BHO457" s="327"/>
      <c r="BHP457" s="327"/>
      <c r="BHQ457" s="327"/>
      <c r="BHR457" s="327"/>
      <c r="BHS457" s="327"/>
      <c r="BHT457" s="327"/>
      <c r="BHU457" s="327"/>
      <c r="BHV457" s="327"/>
      <c r="BHW457" s="327"/>
      <c r="BHX457" s="327"/>
      <c r="BHY457" s="327"/>
      <c r="BHZ457" s="327"/>
      <c r="BIA457" s="327"/>
      <c r="BIB457" s="327"/>
      <c r="BIC457" s="327"/>
      <c r="BID457" s="327"/>
      <c r="BIE457" s="327"/>
      <c r="BIF457" s="327"/>
      <c r="BIG457" s="327"/>
      <c r="BIH457" s="327"/>
      <c r="BII457" s="327"/>
      <c r="BIJ457" s="327"/>
      <c r="BIK457" s="327"/>
      <c r="BIL457" s="327"/>
      <c r="BIM457" s="327"/>
      <c r="BIN457" s="327"/>
      <c r="BIO457" s="327"/>
      <c r="BIP457" s="327"/>
      <c r="BIQ457" s="327"/>
      <c r="BIR457" s="327"/>
      <c r="BIS457" s="327"/>
      <c r="BIT457" s="327"/>
      <c r="BIU457" s="327"/>
      <c r="BIV457" s="327"/>
      <c r="BIW457" s="327"/>
      <c r="BIX457" s="327"/>
      <c r="BIY457" s="327"/>
      <c r="BIZ457" s="327"/>
      <c r="BJA457" s="327"/>
      <c r="BJB457" s="327"/>
      <c r="BJC457" s="327"/>
      <c r="BJD457" s="327"/>
      <c r="BJE457" s="327"/>
      <c r="BJF457" s="327"/>
      <c r="BJG457" s="327"/>
      <c r="BJH457" s="327"/>
      <c r="BJI457" s="327"/>
      <c r="BJJ457" s="327"/>
      <c r="BJK457" s="327"/>
      <c r="BJL457" s="327"/>
      <c r="BJM457" s="327"/>
      <c r="BJN457" s="327"/>
      <c r="BJO457" s="327"/>
      <c r="BJP457" s="327"/>
      <c r="BJQ457" s="327"/>
      <c r="BJR457" s="327"/>
      <c r="BJS457" s="327"/>
      <c r="BJT457" s="327"/>
      <c r="BJU457" s="327"/>
      <c r="BJV457" s="327"/>
      <c r="BJW457" s="327"/>
      <c r="BJX457" s="327"/>
      <c r="BJY457" s="327"/>
      <c r="BJZ457" s="327"/>
      <c r="BKA457" s="327"/>
      <c r="BKB457" s="327"/>
      <c r="BKC457" s="327"/>
      <c r="BKD457" s="327"/>
      <c r="BKE457" s="327"/>
      <c r="BKF457" s="327"/>
      <c r="BKG457" s="327"/>
      <c r="BKH457" s="327"/>
      <c r="BKI457" s="327"/>
      <c r="BKJ457" s="327"/>
      <c r="BKK457" s="327"/>
      <c r="BKL457" s="327"/>
      <c r="BKM457" s="327"/>
      <c r="BKN457" s="327"/>
      <c r="BKO457" s="327"/>
      <c r="BKP457" s="327"/>
      <c r="BKQ457" s="327"/>
      <c r="BKR457" s="327"/>
      <c r="BKS457" s="327"/>
      <c r="BKT457" s="327"/>
      <c r="BKU457" s="327"/>
      <c r="BKV457" s="327"/>
      <c r="BKW457" s="327"/>
      <c r="BKX457" s="327"/>
      <c r="BKY457" s="327"/>
      <c r="BKZ457" s="327"/>
      <c r="BLA457" s="327"/>
      <c r="BLB457" s="327"/>
      <c r="BLC457" s="327"/>
      <c r="BLD457" s="327"/>
      <c r="BLE457" s="327"/>
      <c r="BLF457" s="327"/>
      <c r="BLG457" s="327"/>
      <c r="BLH457" s="327"/>
      <c r="BLI457" s="327"/>
      <c r="BLJ457" s="327"/>
      <c r="BLK457" s="327"/>
      <c r="BLL457" s="327"/>
      <c r="BLM457" s="327"/>
      <c r="BLN457" s="327"/>
      <c r="BLO457" s="327"/>
      <c r="BLP457" s="327"/>
      <c r="BLQ457" s="327"/>
      <c r="BLR457" s="327"/>
      <c r="BLS457" s="327"/>
      <c r="BLT457" s="327"/>
      <c r="BLU457" s="327"/>
      <c r="BLV457" s="327"/>
      <c r="BLW457" s="327"/>
      <c r="BLX457" s="327"/>
      <c r="BLY457" s="327"/>
      <c r="BLZ457" s="327"/>
      <c r="BMA457" s="327"/>
      <c r="BMB457" s="327"/>
      <c r="BMC457" s="327"/>
      <c r="BMD457" s="327"/>
      <c r="BME457" s="327"/>
      <c r="BMF457" s="327"/>
      <c r="BMG457" s="327"/>
      <c r="BMH457" s="327"/>
      <c r="BMI457" s="327"/>
      <c r="BMJ457" s="327"/>
      <c r="BMK457" s="327"/>
      <c r="BML457" s="327"/>
      <c r="BMM457" s="327"/>
      <c r="BMN457" s="327"/>
      <c r="BMO457" s="327"/>
      <c r="BMP457" s="327"/>
      <c r="BMQ457" s="327"/>
      <c r="BMR457" s="327"/>
      <c r="BMS457" s="327"/>
      <c r="BMT457" s="327"/>
      <c r="BMU457" s="327"/>
      <c r="BMV457" s="327"/>
      <c r="BMW457" s="327"/>
      <c r="BMX457" s="327"/>
      <c r="BMY457" s="327"/>
      <c r="BMZ457" s="327"/>
      <c r="BNA457" s="327"/>
      <c r="BNB457" s="327"/>
      <c r="BNC457" s="327"/>
      <c r="BND457" s="327"/>
      <c r="BNE457" s="327"/>
      <c r="BNF457" s="327"/>
      <c r="BNG457" s="327"/>
      <c r="BNH457" s="327"/>
      <c r="BNI457" s="327"/>
      <c r="BNJ457" s="327"/>
      <c r="BNK457" s="327"/>
      <c r="BNL457" s="327"/>
      <c r="BNM457" s="327"/>
      <c r="BNN457" s="327"/>
      <c r="BNO457" s="327"/>
      <c r="BNP457" s="327"/>
      <c r="BNQ457" s="327"/>
      <c r="BNR457" s="327"/>
      <c r="BNS457" s="327"/>
      <c r="BNT457" s="327"/>
      <c r="BNU457" s="327"/>
      <c r="BNV457" s="327"/>
      <c r="BNW457" s="327"/>
      <c r="BNX457" s="327"/>
      <c r="BNY457" s="327"/>
      <c r="BNZ457" s="327"/>
      <c r="BOA457" s="327"/>
      <c r="BOB457" s="327"/>
      <c r="BOC457" s="327"/>
      <c r="BOD457" s="327"/>
      <c r="BOE457" s="327"/>
      <c r="BOF457" s="327"/>
      <c r="BOG457" s="327"/>
      <c r="BOH457" s="327"/>
      <c r="BOI457" s="327"/>
      <c r="BOJ457" s="327"/>
      <c r="BOK457" s="327"/>
      <c r="BOL457" s="327"/>
      <c r="BOM457" s="327"/>
      <c r="BON457" s="327"/>
      <c r="BOO457" s="327"/>
      <c r="BOP457" s="327"/>
      <c r="BOQ457" s="327"/>
      <c r="BOR457" s="327"/>
      <c r="BOS457" s="327"/>
      <c r="BOT457" s="327"/>
      <c r="BOU457" s="327"/>
      <c r="BOV457" s="327"/>
      <c r="BOW457" s="327"/>
      <c r="BOX457" s="327"/>
      <c r="BOY457" s="327"/>
      <c r="BOZ457" s="327"/>
      <c r="BPA457" s="327"/>
      <c r="BPB457" s="327"/>
      <c r="BPC457" s="327"/>
      <c r="BPD457" s="327"/>
      <c r="BPE457" s="327"/>
      <c r="BPF457" s="327"/>
      <c r="BPG457" s="327"/>
      <c r="BPH457" s="327"/>
      <c r="BPI457" s="327"/>
      <c r="BPJ457" s="327"/>
      <c r="BPK457" s="327"/>
      <c r="BPL457" s="327"/>
      <c r="BPM457" s="327"/>
      <c r="BPN457" s="327"/>
      <c r="BPO457" s="327"/>
      <c r="BPP457" s="327"/>
      <c r="BPQ457" s="327"/>
      <c r="BPR457" s="327"/>
      <c r="BPS457" s="327"/>
      <c r="BPT457" s="327"/>
      <c r="BPU457" s="327"/>
      <c r="BPV457" s="327"/>
      <c r="BPW457" s="327"/>
      <c r="BPX457" s="327"/>
      <c r="BPY457" s="327"/>
      <c r="BPZ457" s="327"/>
      <c r="BQA457" s="327"/>
      <c r="BQB457" s="327"/>
      <c r="BQC457" s="327"/>
      <c r="BQD457" s="327"/>
      <c r="BQE457" s="327"/>
      <c r="BQF457" s="327"/>
      <c r="BQG457" s="327"/>
      <c r="BQH457" s="327"/>
      <c r="BQI457" s="327"/>
      <c r="BQJ457" s="327"/>
      <c r="BQK457" s="327"/>
      <c r="BQL457" s="327"/>
      <c r="BQM457" s="327"/>
      <c r="BQN457" s="327"/>
      <c r="BQO457" s="327"/>
      <c r="BQP457" s="327"/>
      <c r="BQQ457" s="327"/>
      <c r="BQR457" s="327"/>
      <c r="BQS457" s="327"/>
      <c r="BQT457" s="327"/>
      <c r="BQU457" s="327"/>
      <c r="BQV457" s="327"/>
      <c r="BQW457" s="327"/>
      <c r="BQX457" s="327"/>
      <c r="BQY457" s="327"/>
      <c r="BQZ457" s="327"/>
      <c r="BRA457" s="327"/>
      <c r="BRB457" s="327"/>
      <c r="BRC457" s="327"/>
      <c r="BRD457" s="327"/>
      <c r="BRE457" s="327"/>
      <c r="BRF457" s="327"/>
      <c r="BRG457" s="327"/>
      <c r="BRH457" s="327"/>
      <c r="BRI457" s="327"/>
      <c r="BRJ457" s="327"/>
      <c r="BRK457" s="327"/>
      <c r="BRL457" s="327"/>
      <c r="BRM457" s="327"/>
      <c r="BRN457" s="327"/>
      <c r="BRO457" s="327"/>
      <c r="BRP457" s="327"/>
      <c r="BRQ457" s="327"/>
      <c r="BRR457" s="327"/>
      <c r="BRS457" s="327"/>
      <c r="BRT457" s="327"/>
      <c r="BRU457" s="327"/>
      <c r="BRV457" s="327"/>
      <c r="BRW457" s="327"/>
      <c r="BRX457" s="327"/>
      <c r="BRY457" s="327"/>
      <c r="BRZ457" s="327"/>
      <c r="BSA457" s="327"/>
      <c r="BSB457" s="327"/>
      <c r="BSC457" s="327"/>
      <c r="BSD457" s="327"/>
      <c r="BSE457" s="327"/>
      <c r="BSF457" s="327"/>
      <c r="BSG457" s="327"/>
      <c r="BSH457" s="327"/>
      <c r="BSI457" s="327"/>
      <c r="BSJ457" s="327"/>
      <c r="BSK457" s="327"/>
      <c r="BSL457" s="327"/>
      <c r="BSM457" s="327"/>
      <c r="BSN457" s="327"/>
      <c r="BSO457" s="327"/>
      <c r="BSP457" s="327"/>
      <c r="BSQ457" s="327"/>
      <c r="BSR457" s="327"/>
      <c r="BSS457" s="327"/>
      <c r="BST457" s="327"/>
      <c r="BSU457" s="327"/>
      <c r="BSV457" s="327"/>
      <c r="BSW457" s="327"/>
      <c r="BSX457" s="327"/>
      <c r="BSY457" s="327"/>
      <c r="BSZ457" s="327"/>
      <c r="BTA457" s="327"/>
      <c r="BTB457" s="327"/>
      <c r="BTC457" s="327"/>
      <c r="BTD457" s="327"/>
      <c r="BTE457" s="327"/>
      <c r="BTF457" s="327"/>
      <c r="BTG457" s="327"/>
      <c r="BTH457" s="327"/>
      <c r="BTI457" s="327"/>
      <c r="BTJ457" s="327"/>
      <c r="BTK457" s="327"/>
      <c r="BTL457" s="327"/>
      <c r="BTM457" s="327"/>
      <c r="BTN457" s="327"/>
      <c r="BTO457" s="327"/>
      <c r="BTP457" s="327"/>
      <c r="BTQ457" s="327"/>
      <c r="BTR457" s="327"/>
      <c r="BTS457" s="327"/>
      <c r="BTT457" s="327"/>
      <c r="BTU457" s="327"/>
      <c r="BTV457" s="327"/>
      <c r="BTW457" s="327"/>
      <c r="BTX457" s="327"/>
      <c r="BTY457" s="327"/>
      <c r="BTZ457" s="327"/>
      <c r="BUA457" s="327"/>
      <c r="BUB457" s="327"/>
      <c r="BUC457" s="327"/>
      <c r="BUD457" s="327"/>
      <c r="BUE457" s="327"/>
      <c r="BUF457" s="327"/>
      <c r="BUG457" s="327"/>
      <c r="BUH457" s="327"/>
      <c r="BUI457" s="327"/>
      <c r="BUJ457" s="327"/>
      <c r="BUK457" s="327"/>
      <c r="BUL457" s="327"/>
      <c r="BUM457" s="327"/>
      <c r="BUN457" s="327"/>
      <c r="BUO457" s="327"/>
      <c r="BUP457" s="327"/>
      <c r="BUQ457" s="327"/>
      <c r="BUR457" s="327"/>
      <c r="BUS457" s="327"/>
      <c r="BUT457" s="327"/>
      <c r="BUU457" s="327"/>
      <c r="BUV457" s="327"/>
      <c r="BUW457" s="327"/>
      <c r="BUX457" s="327"/>
      <c r="BUY457" s="327"/>
      <c r="BUZ457" s="327"/>
      <c r="BVA457" s="327"/>
      <c r="BVB457" s="327"/>
      <c r="BVC457" s="327"/>
      <c r="BVD457" s="327"/>
      <c r="BVE457" s="327"/>
      <c r="BVF457" s="327"/>
      <c r="BVG457" s="327"/>
      <c r="BVH457" s="327"/>
      <c r="BVI457" s="327"/>
      <c r="BVJ457" s="327"/>
      <c r="BVK457" s="327"/>
      <c r="BVL457" s="327"/>
      <c r="BVM457" s="327"/>
      <c r="BVN457" s="327"/>
      <c r="BVO457" s="327"/>
      <c r="BVP457" s="327"/>
      <c r="BVQ457" s="327"/>
      <c r="BVR457" s="327"/>
      <c r="BVS457" s="327"/>
      <c r="BVT457" s="327"/>
      <c r="BVU457" s="327"/>
      <c r="BVV457" s="327"/>
      <c r="BVW457" s="327"/>
      <c r="BVX457" s="327"/>
      <c r="BVY457" s="327"/>
      <c r="BVZ457" s="327"/>
      <c r="BWA457" s="327"/>
      <c r="BWB457" s="327"/>
      <c r="BWC457" s="327"/>
      <c r="BWD457" s="327"/>
      <c r="BWE457" s="327"/>
      <c r="BWF457" s="327"/>
      <c r="BWG457" s="327"/>
      <c r="BWH457" s="327"/>
      <c r="BWI457" s="327"/>
      <c r="BWJ457" s="327"/>
      <c r="BWK457" s="327"/>
      <c r="BWL457" s="327"/>
      <c r="BWM457" s="327"/>
      <c r="BWN457" s="327"/>
      <c r="BWO457" s="327"/>
      <c r="BWP457" s="327"/>
      <c r="BWQ457" s="327"/>
      <c r="BWR457" s="327"/>
      <c r="BWS457" s="327"/>
      <c r="BWT457" s="327"/>
      <c r="BWU457" s="327"/>
      <c r="BWV457" s="327"/>
      <c r="BWW457" s="327"/>
      <c r="BWX457" s="327"/>
      <c r="BWY457" s="327"/>
      <c r="BWZ457" s="327"/>
      <c r="BXA457" s="327"/>
      <c r="BXB457" s="327"/>
      <c r="BXC457" s="327"/>
      <c r="BXD457" s="327"/>
      <c r="BXE457" s="327"/>
      <c r="BXF457" s="327"/>
      <c r="BXG457" s="327"/>
      <c r="BXH457" s="327"/>
      <c r="BXI457" s="327"/>
      <c r="BXJ457" s="327"/>
      <c r="BXK457" s="327"/>
      <c r="BXL457" s="327"/>
      <c r="BXM457" s="327"/>
      <c r="BXN457" s="327"/>
      <c r="BXO457" s="327"/>
      <c r="BXP457" s="327"/>
      <c r="BXQ457" s="327"/>
      <c r="BXR457" s="327"/>
      <c r="BXS457" s="327"/>
      <c r="BXT457" s="327"/>
      <c r="BXU457" s="327"/>
      <c r="BXV457" s="327"/>
      <c r="BXW457" s="327"/>
      <c r="BXX457" s="327"/>
      <c r="BXY457" s="327"/>
      <c r="BXZ457" s="327"/>
      <c r="BYA457" s="327"/>
      <c r="BYB457" s="327"/>
      <c r="BYC457" s="327"/>
      <c r="BYD457" s="327"/>
      <c r="BYE457" s="327"/>
      <c r="BYF457" s="327"/>
      <c r="BYG457" s="327"/>
      <c r="BYH457" s="327"/>
      <c r="BYI457" s="327"/>
      <c r="BYJ457" s="327"/>
      <c r="BYK457" s="327"/>
      <c r="BYL457" s="327"/>
      <c r="BYM457" s="327"/>
      <c r="BYN457" s="327"/>
      <c r="BYO457" s="327"/>
      <c r="BYP457" s="327"/>
      <c r="BYQ457" s="327"/>
      <c r="BYR457" s="327"/>
      <c r="BYS457" s="327"/>
      <c r="BYT457" s="327"/>
      <c r="BYU457" s="327"/>
      <c r="BYV457" s="327"/>
      <c r="BYW457" s="327"/>
      <c r="BYX457" s="327"/>
      <c r="BYY457" s="327"/>
      <c r="BYZ457" s="327"/>
      <c r="BZA457" s="327"/>
      <c r="BZB457" s="327"/>
      <c r="BZC457" s="327"/>
      <c r="BZD457" s="327"/>
      <c r="BZE457" s="327"/>
      <c r="BZF457" s="327"/>
      <c r="BZG457" s="327"/>
      <c r="BZH457" s="327"/>
      <c r="BZI457" s="327"/>
      <c r="BZJ457" s="327"/>
      <c r="BZK457" s="327"/>
      <c r="BZL457" s="327"/>
      <c r="BZM457" s="327"/>
      <c r="BZN457" s="327"/>
      <c r="BZO457" s="327"/>
      <c r="BZP457" s="327"/>
      <c r="BZQ457" s="327"/>
      <c r="BZR457" s="327"/>
      <c r="BZS457" s="327"/>
      <c r="BZT457" s="327"/>
      <c r="BZU457" s="327"/>
      <c r="BZV457" s="327"/>
      <c r="BZW457" s="327"/>
      <c r="BZX457" s="327"/>
      <c r="BZY457" s="327"/>
      <c r="BZZ457" s="327"/>
      <c r="CAA457" s="327"/>
      <c r="CAB457" s="327"/>
      <c r="CAC457" s="327"/>
      <c r="CAD457" s="327"/>
      <c r="CAE457" s="327"/>
      <c r="CAF457" s="327"/>
      <c r="CAG457" s="327"/>
      <c r="CAH457" s="327"/>
      <c r="CAI457" s="327"/>
      <c r="CAJ457" s="327"/>
      <c r="CAK457" s="327"/>
      <c r="CAL457" s="327"/>
      <c r="CAM457" s="327"/>
      <c r="CAN457" s="327"/>
      <c r="CAO457" s="327"/>
      <c r="CAP457" s="327"/>
      <c r="CAQ457" s="327"/>
      <c r="CAR457" s="327"/>
      <c r="CAS457" s="327"/>
      <c r="CAT457" s="327"/>
      <c r="CAU457" s="327"/>
      <c r="CAV457" s="327"/>
      <c r="CAW457" s="327"/>
      <c r="CAX457" s="327"/>
      <c r="CAY457" s="327"/>
      <c r="CAZ457" s="327"/>
      <c r="CBA457" s="327"/>
      <c r="CBB457" s="327"/>
      <c r="CBC457" s="327"/>
      <c r="CBD457" s="327"/>
      <c r="CBE457" s="327"/>
      <c r="CBF457" s="327"/>
      <c r="CBG457" s="327"/>
      <c r="CBH457" s="327"/>
      <c r="CBI457" s="327"/>
      <c r="CBJ457" s="327"/>
      <c r="CBK457" s="327"/>
      <c r="CBL457" s="327"/>
      <c r="CBM457" s="327"/>
      <c r="CBN457" s="327"/>
      <c r="CBO457" s="327"/>
      <c r="CBP457" s="327"/>
      <c r="CBQ457" s="327"/>
      <c r="CBR457" s="327"/>
      <c r="CBS457" s="327"/>
      <c r="CBT457" s="327"/>
      <c r="CBU457" s="327"/>
      <c r="CBV457" s="327"/>
      <c r="CBW457" s="327"/>
      <c r="CBX457" s="327"/>
      <c r="CBY457" s="327"/>
      <c r="CBZ457" s="327"/>
      <c r="CCA457" s="327"/>
      <c r="CCB457" s="327"/>
      <c r="CCC457" s="327"/>
      <c r="CCD457" s="327"/>
      <c r="CCE457" s="327"/>
      <c r="CCF457" s="327"/>
      <c r="CCG457" s="327"/>
      <c r="CCH457" s="327"/>
      <c r="CCI457" s="327"/>
      <c r="CCJ457" s="327"/>
      <c r="CCK457" s="327"/>
      <c r="CCL457" s="327"/>
      <c r="CCM457" s="327"/>
      <c r="CCN457" s="327"/>
      <c r="CCO457" s="327"/>
      <c r="CCP457" s="327"/>
      <c r="CCQ457" s="327"/>
      <c r="CCR457" s="327"/>
      <c r="CCS457" s="327"/>
      <c r="CCT457" s="327"/>
      <c r="CCU457" s="327"/>
      <c r="CCV457" s="327"/>
      <c r="CCW457" s="327"/>
      <c r="CCX457" s="327"/>
      <c r="CCY457" s="327"/>
      <c r="CCZ457" s="327"/>
      <c r="CDA457" s="327"/>
      <c r="CDB457" s="327"/>
      <c r="CDC457" s="327"/>
      <c r="CDD457" s="327"/>
      <c r="CDE457" s="327"/>
      <c r="CDF457" s="327"/>
      <c r="CDG457" s="327"/>
      <c r="CDH457" s="327"/>
      <c r="CDI457" s="327"/>
      <c r="CDJ457" s="327"/>
      <c r="CDK457" s="327"/>
      <c r="CDL457" s="327"/>
      <c r="CDM457" s="327"/>
      <c r="CDN457" s="327"/>
      <c r="CDO457" s="327"/>
      <c r="CDP457" s="327"/>
      <c r="CDQ457" s="327"/>
      <c r="CDR457" s="327"/>
      <c r="CDS457" s="327"/>
      <c r="CDT457" s="327"/>
      <c r="CDU457" s="327"/>
      <c r="CDV457" s="327"/>
      <c r="CDW457" s="327"/>
      <c r="CDX457" s="327"/>
      <c r="CDY457" s="327"/>
      <c r="CDZ457" s="327"/>
      <c r="CEA457" s="327"/>
      <c r="CEB457" s="327"/>
      <c r="CEC457" s="327"/>
      <c r="CED457" s="327"/>
      <c r="CEE457" s="327"/>
      <c r="CEF457" s="327"/>
      <c r="CEG457" s="327"/>
      <c r="CEH457" s="327"/>
      <c r="CEI457" s="327"/>
      <c r="CEJ457" s="327"/>
      <c r="CEK457" s="327"/>
      <c r="CEL457" s="327"/>
      <c r="CEM457" s="327"/>
      <c r="CEN457" s="327"/>
      <c r="CEO457" s="327"/>
      <c r="CEP457" s="327"/>
      <c r="CEQ457" s="327"/>
      <c r="CER457" s="327"/>
      <c r="CES457" s="327"/>
      <c r="CET457" s="327"/>
      <c r="CEU457" s="327"/>
      <c r="CEV457" s="327"/>
      <c r="CEW457" s="327"/>
      <c r="CEX457" s="327"/>
      <c r="CEY457" s="327"/>
      <c r="CEZ457" s="327"/>
      <c r="CFA457" s="327"/>
      <c r="CFB457" s="327"/>
      <c r="CFC457" s="327"/>
      <c r="CFD457" s="327"/>
      <c r="CFE457" s="327"/>
      <c r="CFF457" s="327"/>
      <c r="CFG457" s="327"/>
      <c r="CFH457" s="327"/>
      <c r="CFI457" s="327"/>
      <c r="CFJ457" s="327"/>
      <c r="CFK457" s="327"/>
      <c r="CFL457" s="327"/>
      <c r="CFM457" s="327"/>
      <c r="CFN457" s="327"/>
      <c r="CFO457" s="327"/>
      <c r="CFP457" s="327"/>
      <c r="CFQ457" s="327"/>
      <c r="CFR457" s="327"/>
      <c r="CFS457" s="327"/>
      <c r="CFT457" s="327"/>
      <c r="CFU457" s="327"/>
      <c r="CFV457" s="327"/>
      <c r="CFW457" s="327"/>
      <c r="CFX457" s="327"/>
      <c r="CFY457" s="327"/>
      <c r="CFZ457" s="327"/>
      <c r="CGA457" s="327"/>
      <c r="CGB457" s="327"/>
      <c r="CGC457" s="327"/>
      <c r="CGD457" s="327"/>
      <c r="CGE457" s="327"/>
      <c r="CGF457" s="327"/>
      <c r="CGG457" s="327"/>
      <c r="CGH457" s="327"/>
      <c r="CGI457" s="327"/>
      <c r="CGJ457" s="327"/>
      <c r="CGK457" s="327"/>
      <c r="CGL457" s="327"/>
      <c r="CGM457" s="327"/>
      <c r="CGN457" s="327"/>
      <c r="CGO457" s="327"/>
      <c r="CGP457" s="327"/>
      <c r="CGQ457" s="327"/>
      <c r="CGR457" s="327"/>
      <c r="CGS457" s="327"/>
      <c r="CGT457" s="327"/>
      <c r="CGU457" s="327"/>
      <c r="CGV457" s="327"/>
      <c r="CGW457" s="327"/>
      <c r="CGX457" s="327"/>
      <c r="CGY457" s="327"/>
      <c r="CGZ457" s="327"/>
      <c r="CHA457" s="327"/>
      <c r="CHB457" s="327"/>
      <c r="CHC457" s="327"/>
      <c r="CHD457" s="327"/>
      <c r="CHE457" s="327"/>
      <c r="CHF457" s="327"/>
      <c r="CHG457" s="327"/>
      <c r="CHH457" s="327"/>
      <c r="CHI457" s="327"/>
      <c r="CHJ457" s="327"/>
      <c r="CHK457" s="327"/>
      <c r="CHL457" s="327"/>
      <c r="CHM457" s="327"/>
      <c r="CHN457" s="327"/>
      <c r="CHO457" s="327"/>
      <c r="CHP457" s="327"/>
      <c r="CHQ457" s="327"/>
      <c r="CHR457" s="327"/>
      <c r="CHS457" s="327"/>
      <c r="CHT457" s="327"/>
      <c r="CHU457" s="327"/>
      <c r="CHV457" s="327"/>
      <c r="CHW457" s="327"/>
      <c r="CHX457" s="327"/>
      <c r="CHY457" s="327"/>
      <c r="CHZ457" s="327"/>
      <c r="CIA457" s="327"/>
      <c r="CIB457" s="327"/>
      <c r="CIC457" s="327"/>
      <c r="CID457" s="327"/>
      <c r="CIE457" s="327"/>
      <c r="CIF457" s="327"/>
      <c r="CIG457" s="327"/>
      <c r="CIH457" s="327"/>
      <c r="CII457" s="327"/>
      <c r="CIJ457" s="327"/>
      <c r="CIK457" s="327"/>
      <c r="CIL457" s="327"/>
      <c r="CIM457" s="327"/>
      <c r="CIN457" s="327"/>
      <c r="CIO457" s="327"/>
      <c r="CIP457" s="327"/>
      <c r="CIQ457" s="327"/>
      <c r="CIR457" s="327"/>
      <c r="CIS457" s="327"/>
      <c r="CIT457" s="327"/>
      <c r="CIU457" s="327"/>
      <c r="CIV457" s="327"/>
      <c r="CIW457" s="327"/>
      <c r="CIX457" s="327"/>
      <c r="CIY457" s="327"/>
      <c r="CIZ457" s="327"/>
      <c r="CJA457" s="327"/>
      <c r="CJB457" s="327"/>
      <c r="CJC457" s="327"/>
      <c r="CJD457" s="327"/>
      <c r="CJE457" s="327"/>
      <c r="CJF457" s="327"/>
      <c r="CJG457" s="327"/>
      <c r="CJH457" s="327"/>
      <c r="CJI457" s="327"/>
      <c r="CJJ457" s="327"/>
      <c r="CJK457" s="327"/>
      <c r="CJL457" s="327"/>
      <c r="CJM457" s="327"/>
      <c r="CJN457" s="327"/>
      <c r="CJO457" s="327"/>
      <c r="CJP457" s="327"/>
      <c r="CJQ457" s="327"/>
      <c r="CJR457" s="327"/>
      <c r="CJS457" s="327"/>
      <c r="CJT457" s="327"/>
      <c r="CJU457" s="327"/>
      <c r="CJV457" s="327"/>
      <c r="CJW457" s="327"/>
      <c r="CJX457" s="327"/>
      <c r="CJY457" s="327"/>
      <c r="CJZ457" s="327"/>
      <c r="CKA457" s="327"/>
      <c r="CKB457" s="327"/>
      <c r="CKC457" s="327"/>
      <c r="CKD457" s="327"/>
      <c r="CKE457" s="327"/>
      <c r="CKF457" s="327"/>
      <c r="CKG457" s="327"/>
      <c r="CKH457" s="327"/>
      <c r="CKI457" s="327"/>
      <c r="CKJ457" s="327"/>
      <c r="CKK457" s="327"/>
      <c r="CKL457" s="327"/>
      <c r="CKM457" s="327"/>
      <c r="CKN457" s="327"/>
      <c r="CKO457" s="327"/>
      <c r="CKP457" s="327"/>
      <c r="CKQ457" s="327"/>
      <c r="CKR457" s="327"/>
      <c r="CKS457" s="327"/>
      <c r="CKT457" s="327"/>
      <c r="CKU457" s="327"/>
      <c r="CKV457" s="327"/>
      <c r="CKW457" s="327"/>
      <c r="CKX457" s="327"/>
      <c r="CKY457" s="327"/>
      <c r="CKZ457" s="327"/>
      <c r="CLA457" s="327"/>
      <c r="CLB457" s="327"/>
      <c r="CLC457" s="327"/>
      <c r="CLD457" s="327"/>
      <c r="CLE457" s="327"/>
      <c r="CLF457" s="327"/>
      <c r="CLG457" s="327"/>
      <c r="CLH457" s="327"/>
      <c r="CLI457" s="327"/>
      <c r="CLJ457" s="327"/>
      <c r="CLK457" s="327"/>
      <c r="CLL457" s="327"/>
      <c r="CLM457" s="327"/>
      <c r="CLN457" s="327"/>
      <c r="CLO457" s="327"/>
      <c r="CLP457" s="327"/>
      <c r="CLQ457" s="327"/>
      <c r="CLR457" s="327"/>
      <c r="CLS457" s="327"/>
      <c r="CLT457" s="327"/>
      <c r="CLU457" s="327"/>
      <c r="CLV457" s="327"/>
      <c r="CLW457" s="327"/>
      <c r="CLX457" s="327"/>
      <c r="CLY457" s="327"/>
      <c r="CLZ457" s="327"/>
      <c r="CMA457" s="327"/>
      <c r="CMB457" s="327"/>
      <c r="CMC457" s="327"/>
      <c r="CMD457" s="327"/>
      <c r="CME457" s="327"/>
      <c r="CMF457" s="327"/>
      <c r="CMG457" s="327"/>
      <c r="CMH457" s="327"/>
      <c r="CMI457" s="327"/>
      <c r="CMJ457" s="327"/>
      <c r="CMK457" s="327"/>
      <c r="CML457" s="327"/>
      <c r="CMM457" s="327"/>
      <c r="CMN457" s="327"/>
      <c r="CMO457" s="327"/>
      <c r="CMP457" s="327"/>
      <c r="CMQ457" s="327"/>
      <c r="CMR457" s="327"/>
      <c r="CMS457" s="327"/>
      <c r="CMT457" s="327"/>
      <c r="CMU457" s="327"/>
      <c r="CMV457" s="327"/>
      <c r="CMW457" s="327"/>
      <c r="CMX457" s="327"/>
      <c r="CMY457" s="327"/>
      <c r="CMZ457" s="327"/>
      <c r="CNA457" s="327"/>
      <c r="CNB457" s="327"/>
      <c r="CNC457" s="327"/>
      <c r="CND457" s="327"/>
      <c r="CNE457" s="327"/>
      <c r="CNF457" s="327"/>
      <c r="CNG457" s="327"/>
      <c r="CNH457" s="327"/>
      <c r="CNI457" s="327"/>
      <c r="CNJ457" s="327"/>
      <c r="CNK457" s="327"/>
      <c r="CNL457" s="327"/>
      <c r="CNM457" s="327"/>
      <c r="CNN457" s="327"/>
      <c r="CNO457" s="327"/>
      <c r="CNP457" s="327"/>
      <c r="CNQ457" s="327"/>
      <c r="CNR457" s="327"/>
      <c r="CNS457" s="327"/>
      <c r="CNT457" s="327"/>
      <c r="CNU457" s="327"/>
      <c r="CNV457" s="327"/>
      <c r="CNW457" s="327"/>
      <c r="CNX457" s="327"/>
      <c r="CNY457" s="327"/>
      <c r="CNZ457" s="327"/>
      <c r="COA457" s="327"/>
      <c r="COB457" s="327"/>
      <c r="COC457" s="327"/>
      <c r="COD457" s="327"/>
      <c r="COE457" s="327"/>
      <c r="COF457" s="327"/>
      <c r="COG457" s="327"/>
      <c r="COH457" s="327"/>
      <c r="COI457" s="327"/>
      <c r="COJ457" s="327"/>
      <c r="COK457" s="327"/>
      <c r="COL457" s="327"/>
      <c r="COM457" s="327"/>
      <c r="CON457" s="327"/>
      <c r="COO457" s="327"/>
      <c r="COP457" s="327"/>
      <c r="COQ457" s="327"/>
      <c r="COR457" s="327"/>
      <c r="COS457" s="327"/>
      <c r="COT457" s="327"/>
      <c r="COU457" s="327"/>
      <c r="COV457" s="327"/>
      <c r="COW457" s="327"/>
      <c r="COX457" s="327"/>
      <c r="COY457" s="327"/>
      <c r="COZ457" s="327"/>
      <c r="CPA457" s="327"/>
      <c r="CPB457" s="327"/>
      <c r="CPC457" s="327"/>
      <c r="CPD457" s="327"/>
      <c r="CPE457" s="327"/>
      <c r="CPF457" s="327"/>
      <c r="CPG457" s="327"/>
      <c r="CPH457" s="327"/>
      <c r="CPI457" s="327"/>
      <c r="CPJ457" s="327"/>
      <c r="CPK457" s="327"/>
      <c r="CPL457" s="327"/>
      <c r="CPM457" s="327"/>
      <c r="CPN457" s="327"/>
      <c r="CPO457" s="327"/>
      <c r="CPP457" s="327"/>
      <c r="CPQ457" s="327"/>
      <c r="CPR457" s="327"/>
      <c r="CPS457" s="327"/>
      <c r="CPT457" s="327"/>
      <c r="CPU457" s="327"/>
      <c r="CPV457" s="327"/>
      <c r="CPW457" s="327"/>
      <c r="CPX457" s="327"/>
      <c r="CPY457" s="327"/>
      <c r="CPZ457" s="327"/>
      <c r="CQA457" s="327"/>
      <c r="CQB457" s="327"/>
      <c r="CQC457" s="327"/>
      <c r="CQD457" s="327"/>
      <c r="CQE457" s="327"/>
      <c r="CQF457" s="327"/>
      <c r="CQG457" s="327"/>
      <c r="CQH457" s="327"/>
      <c r="CQI457" s="327"/>
      <c r="CQJ457" s="327"/>
      <c r="CQK457" s="327"/>
      <c r="CQL457" s="327"/>
      <c r="CQM457" s="327"/>
      <c r="CQN457" s="327"/>
      <c r="CQO457" s="327"/>
      <c r="CQP457" s="327"/>
      <c r="CQQ457" s="327"/>
      <c r="CQR457" s="327"/>
      <c r="CQS457" s="327"/>
      <c r="CQT457" s="327"/>
      <c r="CQU457" s="327"/>
      <c r="CQV457" s="327"/>
      <c r="CQW457" s="327"/>
      <c r="CQX457" s="327"/>
      <c r="CQY457" s="327"/>
      <c r="CQZ457" s="327"/>
      <c r="CRA457" s="327"/>
      <c r="CRB457" s="327"/>
      <c r="CRC457" s="327"/>
      <c r="CRD457" s="327"/>
      <c r="CRE457" s="327"/>
      <c r="CRF457" s="327"/>
      <c r="CRG457" s="327"/>
      <c r="CRH457" s="327"/>
      <c r="CRI457" s="327"/>
      <c r="CRJ457" s="327"/>
      <c r="CRK457" s="327"/>
      <c r="CRL457" s="327"/>
      <c r="CRM457" s="327"/>
      <c r="CRN457" s="327"/>
      <c r="CRO457" s="327"/>
      <c r="CRP457" s="327"/>
      <c r="CRQ457" s="327"/>
      <c r="CRR457" s="327"/>
      <c r="CRS457" s="327"/>
      <c r="CRT457" s="327"/>
      <c r="CRU457" s="327"/>
      <c r="CRV457" s="327"/>
      <c r="CRW457" s="327"/>
      <c r="CRX457" s="327"/>
      <c r="CRY457" s="327"/>
      <c r="CRZ457" s="327"/>
      <c r="CSA457" s="327"/>
      <c r="CSB457" s="327"/>
      <c r="CSC457" s="327"/>
      <c r="CSD457" s="327"/>
      <c r="CSE457" s="327"/>
      <c r="CSF457" s="327"/>
      <c r="CSG457" s="327"/>
      <c r="CSH457" s="327"/>
      <c r="CSI457" s="327"/>
      <c r="CSJ457" s="327"/>
      <c r="CSK457" s="327"/>
      <c r="CSL457" s="327"/>
      <c r="CSM457" s="327"/>
      <c r="CSN457" s="327"/>
      <c r="CSO457" s="327"/>
      <c r="CSP457" s="327"/>
      <c r="CSQ457" s="327"/>
      <c r="CSR457" s="327"/>
      <c r="CSS457" s="327"/>
      <c r="CST457" s="327"/>
      <c r="CSU457" s="327"/>
      <c r="CSV457" s="327"/>
      <c r="CSW457" s="327"/>
      <c r="CSX457" s="327"/>
      <c r="CSY457" s="327"/>
      <c r="CSZ457" s="327"/>
      <c r="CTA457" s="327"/>
      <c r="CTB457" s="327"/>
      <c r="CTC457" s="327"/>
      <c r="CTD457" s="327"/>
      <c r="CTE457" s="327"/>
      <c r="CTF457" s="327"/>
      <c r="CTG457" s="327"/>
      <c r="CTH457" s="327"/>
      <c r="CTI457" s="327"/>
      <c r="CTJ457" s="327"/>
      <c r="CTK457" s="327"/>
      <c r="CTL457" s="327"/>
      <c r="CTM457" s="327"/>
      <c r="CTN457" s="327"/>
      <c r="CTO457" s="327"/>
      <c r="CTP457" s="327"/>
      <c r="CTQ457" s="327"/>
      <c r="CTR457" s="327"/>
      <c r="CTS457" s="327"/>
      <c r="CTT457" s="327"/>
      <c r="CTU457" s="327"/>
      <c r="CTV457" s="327"/>
      <c r="CTW457" s="327"/>
      <c r="CTX457" s="327"/>
      <c r="CTY457" s="327"/>
      <c r="CTZ457" s="327"/>
      <c r="CUA457" s="327"/>
      <c r="CUB457" s="327"/>
      <c r="CUC457" s="327"/>
      <c r="CUD457" s="327"/>
      <c r="CUE457" s="327"/>
      <c r="CUF457" s="327"/>
      <c r="CUG457" s="327"/>
      <c r="CUH457" s="327"/>
      <c r="CUI457" s="327"/>
      <c r="CUJ457" s="327"/>
      <c r="CUK457" s="327"/>
      <c r="CUL457" s="327"/>
      <c r="CUM457" s="327"/>
      <c r="CUN457" s="327"/>
      <c r="CUO457" s="327"/>
      <c r="CUP457" s="327"/>
      <c r="CUQ457" s="327"/>
      <c r="CUR457" s="327"/>
      <c r="CUS457" s="327"/>
      <c r="CUT457" s="327"/>
      <c r="CUU457" s="327"/>
      <c r="CUV457" s="327"/>
      <c r="CUW457" s="327"/>
      <c r="CUX457" s="327"/>
      <c r="CUY457" s="327"/>
      <c r="CUZ457" s="327"/>
      <c r="CVA457" s="327"/>
      <c r="CVB457" s="327"/>
      <c r="CVC457" s="327"/>
      <c r="CVD457" s="327"/>
      <c r="CVE457" s="327"/>
      <c r="CVF457" s="327"/>
      <c r="CVG457" s="327"/>
      <c r="CVH457" s="327"/>
      <c r="CVI457" s="327"/>
      <c r="CVJ457" s="327"/>
      <c r="CVK457" s="327"/>
      <c r="CVL457" s="327"/>
      <c r="CVM457" s="327"/>
      <c r="CVN457" s="327"/>
      <c r="CVO457" s="327"/>
      <c r="CVP457" s="327"/>
      <c r="CVQ457" s="327"/>
      <c r="CVR457" s="327"/>
      <c r="CVS457" s="327"/>
      <c r="CVT457" s="327"/>
      <c r="CVU457" s="327"/>
      <c r="CVV457" s="327"/>
      <c r="CVW457" s="327"/>
      <c r="CVX457" s="327"/>
      <c r="CVY457" s="327"/>
      <c r="CVZ457" s="327"/>
      <c r="CWA457" s="327"/>
      <c r="CWB457" s="327"/>
      <c r="CWC457" s="327"/>
      <c r="CWD457" s="327"/>
      <c r="CWE457" s="327"/>
      <c r="CWF457" s="327"/>
      <c r="CWG457" s="327"/>
      <c r="CWH457" s="327"/>
      <c r="CWI457" s="327"/>
      <c r="CWJ457" s="327"/>
      <c r="CWK457" s="327"/>
      <c r="CWL457" s="327"/>
      <c r="CWM457" s="327"/>
      <c r="CWN457" s="327"/>
      <c r="CWO457" s="327"/>
      <c r="CWP457" s="327"/>
      <c r="CWQ457" s="327"/>
      <c r="CWR457" s="327"/>
      <c r="CWS457" s="327"/>
      <c r="CWT457" s="327"/>
      <c r="CWU457" s="327"/>
      <c r="CWV457" s="327"/>
      <c r="CWW457" s="327"/>
      <c r="CWX457" s="327"/>
      <c r="CWY457" s="327"/>
      <c r="CWZ457" s="327"/>
      <c r="CXA457" s="327"/>
      <c r="CXB457" s="327"/>
      <c r="CXC457" s="327"/>
      <c r="CXD457" s="327"/>
      <c r="CXE457" s="327"/>
      <c r="CXF457" s="327"/>
      <c r="CXG457" s="327"/>
      <c r="CXH457" s="327"/>
      <c r="CXI457" s="327"/>
      <c r="CXJ457" s="327"/>
      <c r="CXK457" s="327"/>
      <c r="CXL457" s="327"/>
      <c r="CXM457" s="327"/>
      <c r="CXN457" s="327"/>
      <c r="CXO457" s="327"/>
      <c r="CXP457" s="327"/>
      <c r="CXQ457" s="327"/>
      <c r="CXR457" s="327"/>
      <c r="CXS457" s="327"/>
      <c r="CXT457" s="327"/>
      <c r="CXU457" s="327"/>
      <c r="CXV457" s="327"/>
      <c r="CXW457" s="327"/>
      <c r="CXX457" s="327"/>
      <c r="CXY457" s="327"/>
      <c r="CXZ457" s="327"/>
      <c r="CYA457" s="327"/>
      <c r="CYB457" s="327"/>
      <c r="CYC457" s="327"/>
      <c r="CYD457" s="327"/>
      <c r="CYE457" s="327"/>
      <c r="CYF457" s="327"/>
      <c r="CYG457" s="327"/>
      <c r="CYH457" s="327"/>
      <c r="CYI457" s="327"/>
      <c r="CYJ457" s="327"/>
      <c r="CYK457" s="327"/>
      <c r="CYL457" s="327"/>
      <c r="CYM457" s="327"/>
      <c r="CYN457" s="327"/>
      <c r="CYO457" s="327"/>
      <c r="CYP457" s="327"/>
      <c r="CYQ457" s="327"/>
      <c r="CYR457" s="327"/>
      <c r="CYS457" s="327"/>
      <c r="CYT457" s="327"/>
      <c r="CYU457" s="327"/>
      <c r="CYV457" s="327"/>
      <c r="CYW457" s="327"/>
      <c r="CYX457" s="327"/>
      <c r="CYY457" s="327"/>
      <c r="CYZ457" s="327"/>
      <c r="CZA457" s="327"/>
      <c r="CZB457" s="327"/>
      <c r="CZC457" s="327"/>
      <c r="CZD457" s="327"/>
      <c r="CZE457" s="327"/>
      <c r="CZF457" s="327"/>
      <c r="CZG457" s="327"/>
      <c r="CZH457" s="327"/>
      <c r="CZI457" s="327"/>
      <c r="CZJ457" s="327"/>
      <c r="CZK457" s="327"/>
      <c r="CZL457" s="327"/>
      <c r="CZM457" s="327"/>
      <c r="CZN457" s="327"/>
      <c r="CZO457" s="327"/>
      <c r="CZP457" s="327"/>
      <c r="CZQ457" s="327"/>
      <c r="CZR457" s="327"/>
      <c r="CZS457" s="327"/>
      <c r="CZT457" s="327"/>
      <c r="CZU457" s="327"/>
      <c r="CZV457" s="327"/>
      <c r="CZW457" s="327"/>
      <c r="CZX457" s="327"/>
      <c r="CZY457" s="327"/>
      <c r="CZZ457" s="327"/>
      <c r="DAA457" s="327"/>
      <c r="DAB457" s="327"/>
      <c r="DAC457" s="327"/>
      <c r="DAD457" s="327"/>
      <c r="DAE457" s="327"/>
      <c r="DAF457" s="327"/>
      <c r="DAG457" s="327"/>
      <c r="DAH457" s="327"/>
      <c r="DAI457" s="327"/>
      <c r="DAJ457" s="327"/>
      <c r="DAK457" s="327"/>
      <c r="DAL457" s="327"/>
      <c r="DAM457" s="327"/>
      <c r="DAN457" s="327"/>
      <c r="DAO457" s="327"/>
      <c r="DAP457" s="327"/>
      <c r="DAQ457" s="327"/>
      <c r="DAR457" s="327"/>
      <c r="DAS457" s="327"/>
      <c r="DAT457" s="327"/>
      <c r="DAU457" s="327"/>
      <c r="DAV457" s="327"/>
      <c r="DAW457" s="327"/>
      <c r="DAX457" s="327"/>
      <c r="DAY457" s="327"/>
      <c r="DAZ457" s="327"/>
      <c r="DBA457" s="327"/>
      <c r="DBB457" s="327"/>
      <c r="DBC457" s="327"/>
      <c r="DBD457" s="327"/>
      <c r="DBE457" s="327"/>
      <c r="DBF457" s="327"/>
      <c r="DBG457" s="327"/>
      <c r="DBH457" s="327"/>
      <c r="DBI457" s="327"/>
      <c r="DBJ457" s="327"/>
      <c r="DBK457" s="327"/>
      <c r="DBL457" s="327"/>
      <c r="DBM457" s="327"/>
      <c r="DBN457" s="327"/>
      <c r="DBO457" s="327"/>
      <c r="DBP457" s="327"/>
      <c r="DBQ457" s="327"/>
      <c r="DBR457" s="327"/>
      <c r="DBS457" s="327"/>
      <c r="DBT457" s="327"/>
      <c r="DBU457" s="327"/>
      <c r="DBV457" s="327"/>
      <c r="DBW457" s="327"/>
      <c r="DBX457" s="327"/>
      <c r="DBY457" s="327"/>
      <c r="DBZ457" s="327"/>
      <c r="DCA457" s="327"/>
      <c r="DCB457" s="327"/>
      <c r="DCC457" s="327"/>
      <c r="DCD457" s="327"/>
      <c r="DCE457" s="327"/>
      <c r="DCF457" s="327"/>
      <c r="DCG457" s="327"/>
      <c r="DCH457" s="327"/>
      <c r="DCI457" s="327"/>
      <c r="DCJ457" s="327"/>
      <c r="DCK457" s="327"/>
      <c r="DCL457" s="327"/>
      <c r="DCM457" s="327"/>
      <c r="DCN457" s="327"/>
      <c r="DCO457" s="327"/>
      <c r="DCP457" s="327"/>
      <c r="DCQ457" s="327"/>
      <c r="DCR457" s="327"/>
      <c r="DCS457" s="327"/>
      <c r="DCT457" s="327"/>
      <c r="DCU457" s="327"/>
      <c r="DCV457" s="327"/>
      <c r="DCW457" s="327"/>
      <c r="DCX457" s="327"/>
      <c r="DCY457" s="327"/>
      <c r="DCZ457" s="327"/>
      <c r="DDA457" s="327"/>
      <c r="DDB457" s="327"/>
      <c r="DDC457" s="327"/>
      <c r="DDD457" s="327"/>
      <c r="DDE457" s="327"/>
      <c r="DDF457" s="327"/>
      <c r="DDG457" s="327"/>
      <c r="DDH457" s="327"/>
      <c r="DDI457" s="327"/>
      <c r="DDJ457" s="327"/>
      <c r="DDK457" s="327"/>
      <c r="DDL457" s="327"/>
      <c r="DDM457" s="327"/>
      <c r="DDN457" s="327"/>
      <c r="DDO457" s="327"/>
      <c r="DDP457" s="327"/>
      <c r="DDQ457" s="327"/>
      <c r="DDR457" s="327"/>
      <c r="DDS457" s="327"/>
      <c r="DDT457" s="327"/>
      <c r="DDU457" s="327"/>
      <c r="DDV457" s="327"/>
      <c r="DDW457" s="327"/>
      <c r="DDX457" s="327"/>
      <c r="DDY457" s="327"/>
      <c r="DDZ457" s="327"/>
      <c r="DEA457" s="327"/>
      <c r="DEB457" s="327"/>
      <c r="DEC457" s="327"/>
      <c r="DED457" s="327"/>
      <c r="DEE457" s="327"/>
      <c r="DEF457" s="327"/>
      <c r="DEG457" s="327"/>
      <c r="DEH457" s="327"/>
      <c r="DEI457" s="327"/>
      <c r="DEJ457" s="327"/>
      <c r="DEK457" s="327"/>
      <c r="DEL457" s="327"/>
      <c r="DEM457" s="327"/>
      <c r="DEN457" s="327"/>
      <c r="DEO457" s="327"/>
      <c r="DEP457" s="327"/>
      <c r="DEQ457" s="327"/>
      <c r="DER457" s="327"/>
      <c r="DES457" s="327"/>
      <c r="DET457" s="327"/>
      <c r="DEU457" s="327"/>
      <c r="DEV457" s="327"/>
      <c r="DEW457" s="327"/>
      <c r="DEX457" s="327"/>
      <c r="DEY457" s="327"/>
      <c r="DEZ457" s="327"/>
      <c r="DFA457" s="327"/>
      <c r="DFB457" s="327"/>
      <c r="DFC457" s="327"/>
      <c r="DFD457" s="327"/>
      <c r="DFE457" s="327"/>
      <c r="DFF457" s="327"/>
      <c r="DFG457" s="327"/>
      <c r="DFH457" s="327"/>
      <c r="DFI457" s="327"/>
      <c r="DFJ457" s="327"/>
      <c r="DFK457" s="327"/>
      <c r="DFL457" s="327"/>
      <c r="DFM457" s="327"/>
      <c r="DFN457" s="327"/>
      <c r="DFO457" s="327"/>
      <c r="DFP457" s="327"/>
      <c r="DFQ457" s="327"/>
      <c r="DFR457" s="327"/>
      <c r="DFS457" s="327"/>
      <c r="DFT457" s="327"/>
      <c r="DFU457" s="327"/>
      <c r="DFV457" s="327"/>
      <c r="DFW457" s="327"/>
      <c r="DFX457" s="327"/>
      <c r="DFY457" s="327"/>
      <c r="DFZ457" s="327"/>
      <c r="DGA457" s="327"/>
      <c r="DGB457" s="327"/>
      <c r="DGC457" s="327"/>
      <c r="DGD457" s="327"/>
      <c r="DGE457" s="327"/>
      <c r="DGF457" s="327"/>
      <c r="DGG457" s="327"/>
      <c r="DGH457" s="327"/>
      <c r="DGI457" s="327"/>
      <c r="DGJ457" s="327"/>
      <c r="DGK457" s="327"/>
      <c r="DGL457" s="327"/>
      <c r="DGM457" s="327"/>
      <c r="DGN457" s="327"/>
      <c r="DGO457" s="327"/>
      <c r="DGP457" s="327"/>
      <c r="DGQ457" s="327"/>
      <c r="DGR457" s="327"/>
      <c r="DGS457" s="327"/>
      <c r="DGT457" s="327"/>
      <c r="DGU457" s="327"/>
      <c r="DGV457" s="327"/>
      <c r="DGW457" s="327"/>
      <c r="DGX457" s="327"/>
      <c r="DGY457" s="327"/>
      <c r="DGZ457" s="327"/>
      <c r="DHA457" s="327"/>
      <c r="DHB457" s="327"/>
      <c r="DHC457" s="327"/>
      <c r="DHD457" s="327"/>
      <c r="DHE457" s="327"/>
      <c r="DHF457" s="327"/>
      <c r="DHG457" s="327"/>
      <c r="DHH457" s="327"/>
      <c r="DHI457" s="327"/>
      <c r="DHJ457" s="327"/>
      <c r="DHK457" s="327"/>
      <c r="DHL457" s="327"/>
      <c r="DHM457" s="327"/>
      <c r="DHN457" s="327"/>
      <c r="DHO457" s="327"/>
      <c r="DHP457" s="327"/>
      <c r="DHQ457" s="327"/>
      <c r="DHR457" s="327"/>
      <c r="DHS457" s="327"/>
      <c r="DHT457" s="327"/>
      <c r="DHU457" s="327"/>
      <c r="DHV457" s="327"/>
      <c r="DHW457" s="327"/>
      <c r="DHX457" s="327"/>
      <c r="DHY457" s="327"/>
      <c r="DHZ457" s="327"/>
      <c r="DIA457" s="327"/>
      <c r="DIB457" s="327"/>
      <c r="DIC457" s="327"/>
      <c r="DID457" s="327"/>
      <c r="DIE457" s="327"/>
      <c r="DIF457" s="327"/>
      <c r="DIG457" s="327"/>
      <c r="DIH457" s="327"/>
      <c r="DII457" s="327"/>
      <c r="DIJ457" s="327"/>
      <c r="DIK457" s="327"/>
      <c r="DIL457" s="327"/>
      <c r="DIM457" s="327"/>
      <c r="DIN457" s="327"/>
      <c r="DIO457" s="327"/>
      <c r="DIP457" s="327"/>
      <c r="DIQ457" s="327"/>
      <c r="DIR457" s="327"/>
      <c r="DIS457" s="327"/>
      <c r="DIT457" s="327"/>
      <c r="DIU457" s="327"/>
      <c r="DIV457" s="327"/>
      <c r="DIW457" s="327"/>
      <c r="DIX457" s="327"/>
      <c r="DIY457" s="327"/>
      <c r="DIZ457" s="327"/>
      <c r="DJA457" s="327"/>
      <c r="DJB457" s="327"/>
      <c r="DJC457" s="327"/>
      <c r="DJD457" s="327"/>
      <c r="DJE457" s="327"/>
      <c r="DJF457" s="327"/>
      <c r="DJG457" s="327"/>
      <c r="DJH457" s="327"/>
      <c r="DJI457" s="327"/>
      <c r="DJJ457" s="327"/>
      <c r="DJK457" s="327"/>
      <c r="DJL457" s="327"/>
      <c r="DJM457" s="327"/>
      <c r="DJN457" s="327"/>
      <c r="DJO457" s="327"/>
      <c r="DJP457" s="327"/>
      <c r="DJQ457" s="327"/>
      <c r="DJR457" s="327"/>
      <c r="DJS457" s="327"/>
      <c r="DJT457" s="327"/>
      <c r="DJU457" s="327"/>
      <c r="DJV457" s="327"/>
      <c r="DJW457" s="327"/>
      <c r="DJX457" s="327"/>
      <c r="DJY457" s="327"/>
      <c r="DJZ457" s="327"/>
      <c r="DKA457" s="327"/>
      <c r="DKB457" s="327"/>
      <c r="DKC457" s="327"/>
      <c r="DKD457" s="327"/>
      <c r="DKE457" s="327"/>
      <c r="DKF457" s="327"/>
      <c r="DKG457" s="327"/>
      <c r="DKH457" s="327"/>
      <c r="DKI457" s="327"/>
      <c r="DKJ457" s="327"/>
      <c r="DKK457" s="327"/>
      <c r="DKL457" s="327"/>
      <c r="DKM457" s="327"/>
      <c r="DKN457" s="327"/>
      <c r="DKO457" s="327"/>
      <c r="DKP457" s="327"/>
      <c r="DKQ457" s="327"/>
      <c r="DKR457" s="327"/>
      <c r="DKS457" s="327"/>
      <c r="DKT457" s="327"/>
      <c r="DKU457" s="327"/>
      <c r="DKV457" s="327"/>
      <c r="DKW457" s="327"/>
      <c r="DKX457" s="327"/>
      <c r="DKY457" s="327"/>
      <c r="DKZ457" s="327"/>
      <c r="DLA457" s="327"/>
      <c r="DLB457" s="327"/>
      <c r="DLC457" s="327"/>
      <c r="DLD457" s="327"/>
      <c r="DLE457" s="327"/>
      <c r="DLF457" s="327"/>
      <c r="DLG457" s="327"/>
      <c r="DLH457" s="327"/>
      <c r="DLI457" s="327"/>
      <c r="DLJ457" s="327"/>
      <c r="DLK457" s="327"/>
      <c r="DLL457" s="327"/>
      <c r="DLM457" s="327"/>
      <c r="DLN457" s="327"/>
      <c r="DLO457" s="327"/>
      <c r="DLP457" s="327"/>
      <c r="DLQ457" s="327"/>
      <c r="DLR457" s="327"/>
      <c r="DLS457" s="327"/>
      <c r="DLT457" s="327"/>
      <c r="DLU457" s="327"/>
      <c r="DLV457" s="327"/>
      <c r="DLW457" s="327"/>
      <c r="DLX457" s="327"/>
      <c r="DLY457" s="327"/>
      <c r="DLZ457" s="327"/>
      <c r="DMA457" s="327"/>
      <c r="DMB457" s="327"/>
      <c r="DMC457" s="327"/>
      <c r="DMD457" s="327"/>
      <c r="DME457" s="327"/>
      <c r="DMF457" s="327"/>
      <c r="DMG457" s="327"/>
      <c r="DMH457" s="327"/>
      <c r="DMI457" s="327"/>
      <c r="DMJ457" s="327"/>
      <c r="DMK457" s="327"/>
      <c r="DML457" s="327"/>
      <c r="DMM457" s="327"/>
      <c r="DMN457" s="327"/>
      <c r="DMO457" s="327"/>
      <c r="DMP457" s="327"/>
      <c r="DMQ457" s="327"/>
      <c r="DMR457" s="327"/>
      <c r="DMS457" s="327"/>
      <c r="DMT457" s="327"/>
      <c r="DMU457" s="327"/>
      <c r="DMV457" s="327"/>
      <c r="DMW457" s="327"/>
      <c r="DMX457" s="327"/>
      <c r="DMY457" s="327"/>
      <c r="DMZ457" s="327"/>
      <c r="DNA457" s="327"/>
      <c r="DNB457" s="327"/>
      <c r="DNC457" s="327"/>
      <c r="DND457" s="327"/>
      <c r="DNE457" s="327"/>
      <c r="DNF457" s="327"/>
      <c r="DNG457" s="327"/>
      <c r="DNH457" s="327"/>
      <c r="DNI457" s="327"/>
      <c r="DNJ457" s="327"/>
      <c r="DNK457" s="327"/>
      <c r="DNL457" s="327"/>
      <c r="DNM457" s="327"/>
      <c r="DNN457" s="327"/>
      <c r="DNO457" s="327"/>
      <c r="DNP457" s="327"/>
      <c r="DNQ457" s="327"/>
      <c r="DNR457" s="327"/>
      <c r="DNS457" s="327"/>
      <c r="DNT457" s="327"/>
      <c r="DNU457" s="327"/>
      <c r="DNV457" s="327"/>
      <c r="DNW457" s="327"/>
      <c r="DNX457" s="327"/>
      <c r="DNY457" s="327"/>
      <c r="DNZ457" s="327"/>
      <c r="DOA457" s="327"/>
      <c r="DOB457" s="327"/>
      <c r="DOC457" s="327"/>
      <c r="DOD457" s="327"/>
      <c r="DOE457" s="327"/>
      <c r="DOF457" s="327"/>
      <c r="DOG457" s="327"/>
      <c r="DOH457" s="327"/>
      <c r="DOI457" s="327"/>
      <c r="DOJ457" s="327"/>
      <c r="DOK457" s="327"/>
      <c r="DOL457" s="327"/>
      <c r="DOM457" s="327"/>
      <c r="DON457" s="327"/>
      <c r="DOO457" s="327"/>
      <c r="DOP457" s="327"/>
      <c r="DOQ457" s="327"/>
      <c r="DOR457" s="327"/>
      <c r="DOS457" s="327"/>
      <c r="DOT457" s="327"/>
      <c r="DOU457" s="327"/>
      <c r="DOV457" s="327"/>
      <c r="DOW457" s="327"/>
      <c r="DOX457" s="327"/>
      <c r="DOY457" s="327"/>
      <c r="DOZ457" s="327"/>
      <c r="DPA457" s="327"/>
      <c r="DPB457" s="327"/>
      <c r="DPC457" s="327"/>
      <c r="DPD457" s="327"/>
      <c r="DPE457" s="327"/>
      <c r="DPF457" s="327"/>
      <c r="DPG457" s="327"/>
      <c r="DPH457" s="327"/>
      <c r="DPI457" s="327"/>
      <c r="DPJ457" s="327"/>
      <c r="DPK457" s="327"/>
      <c r="DPL457" s="327"/>
      <c r="DPM457" s="327"/>
      <c r="DPN457" s="327"/>
      <c r="DPO457" s="327"/>
      <c r="DPP457" s="327"/>
      <c r="DPQ457" s="327"/>
      <c r="DPR457" s="327"/>
      <c r="DPS457" s="327"/>
      <c r="DPT457" s="327"/>
      <c r="DPU457" s="327"/>
      <c r="DPV457" s="327"/>
      <c r="DPW457" s="327"/>
      <c r="DPX457" s="327"/>
      <c r="DPY457" s="327"/>
      <c r="DPZ457" s="327"/>
      <c r="DQA457" s="327"/>
      <c r="DQB457" s="327"/>
      <c r="DQC457" s="327"/>
      <c r="DQD457" s="327"/>
      <c r="DQE457" s="327"/>
      <c r="DQF457" s="327"/>
      <c r="DQG457" s="327"/>
      <c r="DQH457" s="327"/>
      <c r="DQI457" s="327"/>
      <c r="DQJ457" s="327"/>
      <c r="DQK457" s="327"/>
      <c r="DQL457" s="327"/>
      <c r="DQM457" s="327"/>
      <c r="DQN457" s="327"/>
      <c r="DQO457" s="327"/>
      <c r="DQP457" s="327"/>
      <c r="DQQ457" s="327"/>
      <c r="DQR457" s="327"/>
      <c r="DQS457" s="327"/>
      <c r="DQT457" s="327"/>
      <c r="DQU457" s="327"/>
      <c r="DQV457" s="327"/>
      <c r="DQW457" s="327"/>
      <c r="DQX457" s="327"/>
      <c r="DQY457" s="327"/>
      <c r="DQZ457" s="327"/>
      <c r="DRA457" s="327"/>
      <c r="DRB457" s="327"/>
      <c r="DRC457" s="327"/>
      <c r="DRD457" s="327"/>
      <c r="DRE457" s="327"/>
      <c r="DRF457" s="327"/>
      <c r="DRG457" s="327"/>
      <c r="DRH457" s="327"/>
      <c r="DRI457" s="327"/>
      <c r="DRJ457" s="327"/>
      <c r="DRK457" s="327"/>
      <c r="DRL457" s="327"/>
      <c r="DRM457" s="327"/>
      <c r="DRN457" s="327"/>
      <c r="DRO457" s="327"/>
      <c r="DRP457" s="327"/>
      <c r="DRQ457" s="327"/>
      <c r="DRR457" s="327"/>
      <c r="DRS457" s="327"/>
      <c r="DRT457" s="327"/>
      <c r="DRU457" s="327"/>
      <c r="DRV457" s="327"/>
      <c r="DRW457" s="327"/>
      <c r="DRX457" s="327"/>
      <c r="DRY457" s="327"/>
      <c r="DRZ457" s="327"/>
      <c r="DSA457" s="327"/>
      <c r="DSB457" s="327"/>
      <c r="DSC457" s="327"/>
      <c r="DSD457" s="327"/>
      <c r="DSE457" s="327"/>
      <c r="DSF457" s="327"/>
      <c r="DSG457" s="327"/>
      <c r="DSH457" s="327"/>
      <c r="DSI457" s="327"/>
      <c r="DSJ457" s="327"/>
      <c r="DSK457" s="327"/>
      <c r="DSL457" s="327"/>
      <c r="DSM457" s="327"/>
      <c r="DSN457" s="327"/>
      <c r="DSO457" s="327"/>
      <c r="DSP457" s="327"/>
      <c r="DSQ457" s="327"/>
      <c r="DSR457" s="327"/>
      <c r="DSS457" s="327"/>
      <c r="DST457" s="327"/>
      <c r="DSU457" s="327"/>
      <c r="DSV457" s="327"/>
      <c r="DSW457" s="327"/>
      <c r="DSX457" s="327"/>
      <c r="DSY457" s="327"/>
      <c r="DSZ457" s="327"/>
      <c r="DTA457" s="327"/>
      <c r="DTB457" s="327"/>
      <c r="DTC457" s="327"/>
      <c r="DTD457" s="327"/>
      <c r="DTE457" s="327"/>
      <c r="DTF457" s="327"/>
      <c r="DTG457" s="327"/>
      <c r="DTH457" s="327"/>
      <c r="DTI457" s="327"/>
      <c r="DTJ457" s="327"/>
      <c r="DTK457" s="327"/>
      <c r="DTL457" s="327"/>
      <c r="DTM457" s="327"/>
      <c r="DTN457" s="327"/>
      <c r="DTO457" s="327"/>
      <c r="DTP457" s="327"/>
      <c r="DTQ457" s="327"/>
      <c r="DTR457" s="327"/>
      <c r="DTS457" s="327"/>
      <c r="DTT457" s="327"/>
      <c r="DTU457" s="327"/>
      <c r="DTV457" s="327"/>
      <c r="DTW457" s="327"/>
      <c r="DTX457" s="327"/>
      <c r="DTY457" s="327"/>
      <c r="DTZ457" s="327"/>
      <c r="DUA457" s="327"/>
      <c r="DUB457" s="327"/>
      <c r="DUC457" s="327"/>
      <c r="DUD457" s="327"/>
      <c r="DUE457" s="327"/>
      <c r="DUF457" s="327"/>
      <c r="DUG457" s="327"/>
      <c r="DUH457" s="327"/>
      <c r="DUI457" s="327"/>
      <c r="DUJ457" s="327"/>
      <c r="DUK457" s="327"/>
      <c r="DUL457" s="327"/>
      <c r="DUM457" s="327"/>
      <c r="DUN457" s="327"/>
      <c r="DUO457" s="327"/>
      <c r="DUP457" s="327"/>
      <c r="DUQ457" s="327"/>
      <c r="DUR457" s="327"/>
      <c r="DUS457" s="327"/>
      <c r="DUT457" s="327"/>
      <c r="DUU457" s="327"/>
      <c r="DUV457" s="327"/>
      <c r="DUW457" s="327"/>
      <c r="DUX457" s="327"/>
      <c r="DUY457" s="327"/>
      <c r="DUZ457" s="327"/>
      <c r="DVA457" s="327"/>
      <c r="DVB457" s="327"/>
      <c r="DVC457" s="327"/>
      <c r="DVD457" s="327"/>
      <c r="DVE457" s="327"/>
      <c r="DVF457" s="327"/>
      <c r="DVG457" s="327"/>
      <c r="DVH457" s="327"/>
      <c r="DVI457" s="327"/>
      <c r="DVJ457" s="327"/>
      <c r="DVK457" s="327"/>
      <c r="DVL457" s="327"/>
      <c r="DVM457" s="327"/>
      <c r="DVN457" s="327"/>
      <c r="DVO457" s="327"/>
      <c r="DVP457" s="327"/>
      <c r="DVQ457" s="327"/>
      <c r="DVR457" s="327"/>
      <c r="DVS457" s="327"/>
      <c r="DVT457" s="327"/>
      <c r="DVU457" s="327"/>
      <c r="DVV457" s="327"/>
      <c r="DVW457" s="327"/>
      <c r="DVX457" s="327"/>
      <c r="DVY457" s="327"/>
      <c r="DVZ457" s="327"/>
      <c r="DWA457" s="327"/>
      <c r="DWB457" s="327"/>
      <c r="DWC457" s="327"/>
      <c r="DWD457" s="327"/>
      <c r="DWE457" s="327"/>
      <c r="DWF457" s="327"/>
      <c r="DWG457" s="327"/>
      <c r="DWH457" s="327"/>
      <c r="DWI457" s="327"/>
      <c r="DWJ457" s="327"/>
      <c r="DWK457" s="327"/>
      <c r="DWL457" s="327"/>
      <c r="DWM457" s="327"/>
      <c r="DWN457" s="327"/>
      <c r="DWO457" s="327"/>
      <c r="DWP457" s="327"/>
      <c r="DWQ457" s="327"/>
      <c r="DWR457" s="327"/>
      <c r="DWS457" s="327"/>
      <c r="DWT457" s="327"/>
      <c r="DWU457" s="327"/>
      <c r="DWV457" s="327"/>
      <c r="DWW457" s="327"/>
      <c r="DWX457" s="327"/>
      <c r="DWY457" s="327"/>
      <c r="DWZ457" s="327"/>
      <c r="DXA457" s="327"/>
      <c r="DXB457" s="327"/>
      <c r="DXC457" s="327"/>
      <c r="DXD457" s="327"/>
      <c r="DXE457" s="327"/>
      <c r="DXF457" s="327"/>
      <c r="DXG457" s="327"/>
      <c r="DXH457" s="327"/>
      <c r="DXI457" s="327"/>
      <c r="DXJ457" s="327"/>
      <c r="DXK457" s="327"/>
      <c r="DXL457" s="327"/>
      <c r="DXM457" s="327"/>
      <c r="DXN457" s="327"/>
      <c r="DXO457" s="327"/>
      <c r="DXP457" s="327"/>
      <c r="DXQ457" s="327"/>
      <c r="DXR457" s="327"/>
      <c r="DXS457" s="327"/>
      <c r="DXT457" s="327"/>
      <c r="DXU457" s="327"/>
      <c r="DXV457" s="327"/>
      <c r="DXW457" s="327"/>
      <c r="DXX457" s="327"/>
      <c r="DXY457" s="327"/>
      <c r="DXZ457" s="327"/>
      <c r="DYA457" s="327"/>
      <c r="DYB457" s="327"/>
      <c r="DYC457" s="327"/>
      <c r="DYD457" s="327"/>
      <c r="DYE457" s="327"/>
      <c r="DYF457" s="327"/>
      <c r="DYG457" s="327"/>
      <c r="DYH457" s="327"/>
      <c r="DYI457" s="327"/>
      <c r="DYJ457" s="327"/>
      <c r="DYK457" s="327"/>
      <c r="DYL457" s="327"/>
      <c r="DYM457" s="327"/>
      <c r="DYN457" s="327"/>
      <c r="DYO457" s="327"/>
      <c r="DYP457" s="327"/>
      <c r="DYQ457" s="327"/>
      <c r="DYR457" s="327"/>
      <c r="DYS457" s="327"/>
      <c r="DYT457" s="327"/>
      <c r="DYU457" s="327"/>
      <c r="DYV457" s="327"/>
      <c r="DYW457" s="327"/>
      <c r="DYX457" s="327"/>
      <c r="DYY457" s="327"/>
      <c r="DYZ457" s="327"/>
      <c r="DZA457" s="327"/>
      <c r="DZB457" s="327"/>
      <c r="DZC457" s="327"/>
      <c r="DZD457" s="327"/>
      <c r="DZE457" s="327"/>
      <c r="DZF457" s="327"/>
      <c r="DZG457" s="327"/>
      <c r="DZH457" s="327"/>
      <c r="DZI457" s="327"/>
      <c r="DZJ457" s="327"/>
      <c r="DZK457" s="327"/>
      <c r="DZL457" s="327"/>
      <c r="DZM457" s="327"/>
      <c r="DZN457" s="327"/>
      <c r="DZO457" s="327"/>
      <c r="DZP457" s="327"/>
      <c r="DZQ457" s="327"/>
      <c r="DZR457" s="327"/>
      <c r="DZS457" s="327"/>
      <c r="DZT457" s="327"/>
      <c r="DZU457" s="327"/>
      <c r="DZV457" s="327"/>
      <c r="DZW457" s="327"/>
      <c r="DZX457" s="327"/>
      <c r="DZY457" s="327"/>
      <c r="DZZ457" s="327"/>
      <c r="EAA457" s="327"/>
      <c r="EAB457" s="327"/>
      <c r="EAC457" s="327"/>
      <c r="EAD457" s="327"/>
      <c r="EAE457" s="327"/>
      <c r="EAF457" s="327"/>
      <c r="EAG457" s="327"/>
      <c r="EAH457" s="327"/>
      <c r="EAI457" s="327"/>
      <c r="EAJ457" s="327"/>
      <c r="EAK457" s="327"/>
      <c r="EAL457" s="327"/>
      <c r="EAM457" s="327"/>
      <c r="EAN457" s="327"/>
      <c r="EAO457" s="327"/>
      <c r="EAP457" s="327"/>
      <c r="EAQ457" s="327"/>
      <c r="EAR457" s="327"/>
      <c r="EAS457" s="327"/>
      <c r="EAT457" s="327"/>
      <c r="EAU457" s="327"/>
      <c r="EAV457" s="327"/>
      <c r="EAW457" s="327"/>
      <c r="EAX457" s="327"/>
      <c r="EAY457" s="327"/>
      <c r="EAZ457" s="327"/>
      <c r="EBA457" s="327"/>
      <c r="EBB457" s="327"/>
      <c r="EBC457" s="327"/>
      <c r="EBD457" s="327"/>
      <c r="EBE457" s="327"/>
      <c r="EBF457" s="327"/>
      <c r="EBG457" s="327"/>
      <c r="EBH457" s="327"/>
      <c r="EBI457" s="327"/>
      <c r="EBJ457" s="327"/>
      <c r="EBK457" s="327"/>
      <c r="EBL457" s="327"/>
      <c r="EBM457" s="327"/>
      <c r="EBN457" s="327"/>
      <c r="EBO457" s="327"/>
      <c r="EBP457" s="327"/>
      <c r="EBQ457" s="327"/>
      <c r="EBR457" s="327"/>
      <c r="EBS457" s="327"/>
      <c r="EBT457" s="327"/>
      <c r="EBU457" s="327"/>
      <c r="EBV457" s="327"/>
      <c r="EBW457" s="327"/>
      <c r="EBX457" s="327"/>
      <c r="EBY457" s="327"/>
      <c r="EBZ457" s="327"/>
      <c r="ECA457" s="327"/>
      <c r="ECB457" s="327"/>
      <c r="ECC457" s="327"/>
      <c r="ECD457" s="327"/>
      <c r="ECE457" s="327"/>
      <c r="ECF457" s="327"/>
      <c r="ECG457" s="327"/>
      <c r="ECH457" s="327"/>
      <c r="ECI457" s="327"/>
      <c r="ECJ457" s="327"/>
      <c r="ECK457" s="327"/>
      <c r="ECL457" s="327"/>
      <c r="ECM457" s="327"/>
      <c r="ECN457" s="327"/>
      <c r="ECO457" s="327"/>
      <c r="ECP457" s="327"/>
      <c r="ECQ457" s="327"/>
      <c r="ECR457" s="327"/>
      <c r="ECS457" s="327"/>
      <c r="ECT457" s="327"/>
      <c r="ECU457" s="327"/>
      <c r="ECV457" s="327"/>
      <c r="ECW457" s="327"/>
      <c r="ECX457" s="327"/>
      <c r="ECY457" s="327"/>
      <c r="ECZ457" s="327"/>
      <c r="EDA457" s="327"/>
      <c r="EDB457" s="327"/>
      <c r="EDC457" s="327"/>
      <c r="EDD457" s="327"/>
      <c r="EDE457" s="327"/>
      <c r="EDF457" s="327"/>
      <c r="EDG457" s="327"/>
      <c r="EDH457" s="327"/>
      <c r="EDI457" s="327"/>
      <c r="EDJ457" s="327"/>
      <c r="EDK457" s="327"/>
      <c r="EDL457" s="327"/>
      <c r="EDM457" s="327"/>
      <c r="EDN457" s="327"/>
      <c r="EDO457" s="327"/>
      <c r="EDP457" s="327"/>
      <c r="EDQ457" s="327"/>
      <c r="EDR457" s="327"/>
      <c r="EDS457" s="327"/>
      <c r="EDT457" s="327"/>
      <c r="EDU457" s="327"/>
      <c r="EDV457" s="327"/>
      <c r="EDW457" s="327"/>
      <c r="EDX457" s="327"/>
      <c r="EDY457" s="327"/>
      <c r="EDZ457" s="327"/>
      <c r="EEA457" s="327"/>
      <c r="EEB457" s="327"/>
      <c r="EEC457" s="327"/>
      <c r="EED457" s="327"/>
      <c r="EEE457" s="327"/>
      <c r="EEF457" s="327"/>
      <c r="EEG457" s="327"/>
      <c r="EEH457" s="327"/>
      <c r="EEI457" s="327"/>
      <c r="EEJ457" s="327"/>
      <c r="EEK457" s="327"/>
      <c r="EEL457" s="327"/>
      <c r="EEM457" s="327"/>
      <c r="EEN457" s="327"/>
      <c r="EEO457" s="327"/>
      <c r="EEP457" s="327"/>
      <c r="EEQ457" s="327"/>
      <c r="EER457" s="327"/>
      <c r="EES457" s="327"/>
      <c r="EET457" s="327"/>
      <c r="EEU457" s="327"/>
      <c r="EEV457" s="327"/>
      <c r="EEW457" s="327"/>
      <c r="EEX457" s="327"/>
      <c r="EEY457" s="327"/>
      <c r="EEZ457" s="327"/>
      <c r="EFA457" s="327"/>
      <c r="EFB457" s="327"/>
      <c r="EFC457" s="327"/>
      <c r="EFD457" s="327"/>
      <c r="EFE457" s="327"/>
      <c r="EFF457" s="327"/>
      <c r="EFG457" s="327"/>
      <c r="EFH457" s="327"/>
      <c r="EFI457" s="327"/>
      <c r="EFJ457" s="327"/>
      <c r="EFK457" s="327"/>
      <c r="EFL457" s="327"/>
      <c r="EFM457" s="327"/>
      <c r="EFN457" s="327"/>
      <c r="EFO457" s="327"/>
      <c r="EFP457" s="327"/>
      <c r="EFQ457" s="327"/>
      <c r="EFR457" s="327"/>
      <c r="EFS457" s="327"/>
      <c r="EFT457" s="327"/>
      <c r="EFU457" s="327"/>
      <c r="EFV457" s="327"/>
      <c r="EFW457" s="327"/>
      <c r="EFX457" s="327"/>
      <c r="EFY457" s="327"/>
      <c r="EFZ457" s="327"/>
      <c r="EGA457" s="327"/>
      <c r="EGB457" s="327"/>
      <c r="EGC457" s="327"/>
      <c r="EGD457" s="327"/>
      <c r="EGE457" s="327"/>
      <c r="EGF457" s="327"/>
      <c r="EGG457" s="327"/>
      <c r="EGH457" s="327"/>
      <c r="EGI457" s="327"/>
      <c r="EGJ457" s="327"/>
      <c r="EGK457" s="327"/>
      <c r="EGL457" s="327"/>
      <c r="EGM457" s="327"/>
      <c r="EGN457" s="327"/>
      <c r="EGO457" s="327"/>
      <c r="EGP457" s="327"/>
      <c r="EGQ457" s="327"/>
      <c r="EGR457" s="327"/>
      <c r="EGS457" s="327"/>
      <c r="EGT457" s="327"/>
      <c r="EGU457" s="327"/>
      <c r="EGV457" s="327"/>
      <c r="EGW457" s="327"/>
      <c r="EGX457" s="327"/>
      <c r="EGY457" s="327"/>
      <c r="EGZ457" s="327"/>
      <c r="EHA457" s="327"/>
      <c r="EHB457" s="327"/>
      <c r="EHC457" s="327"/>
      <c r="EHD457" s="327"/>
      <c r="EHE457" s="327"/>
      <c r="EHF457" s="327"/>
      <c r="EHG457" s="327"/>
      <c r="EHH457" s="327"/>
      <c r="EHI457" s="327"/>
      <c r="EHJ457" s="327"/>
      <c r="EHK457" s="327"/>
      <c r="EHL457" s="327"/>
      <c r="EHM457" s="327"/>
      <c r="EHN457" s="327"/>
      <c r="EHO457" s="327"/>
      <c r="EHP457" s="327"/>
      <c r="EHQ457" s="327"/>
      <c r="EHR457" s="327"/>
      <c r="EHS457" s="327"/>
      <c r="EHT457" s="327"/>
      <c r="EHU457" s="327"/>
      <c r="EHV457" s="327"/>
      <c r="EHW457" s="327"/>
      <c r="EHX457" s="327"/>
      <c r="EHY457" s="327"/>
      <c r="EHZ457" s="327"/>
      <c r="EIA457" s="327"/>
      <c r="EIB457" s="327"/>
      <c r="EIC457" s="327"/>
      <c r="EID457" s="327"/>
      <c r="EIE457" s="327"/>
      <c r="EIF457" s="327"/>
      <c r="EIG457" s="327"/>
      <c r="EIH457" s="327"/>
      <c r="EII457" s="327"/>
      <c r="EIJ457" s="327"/>
      <c r="EIK457" s="327"/>
      <c r="EIL457" s="327"/>
      <c r="EIM457" s="327"/>
      <c r="EIN457" s="327"/>
      <c r="EIO457" s="327"/>
      <c r="EIP457" s="327"/>
      <c r="EIQ457" s="327"/>
      <c r="EIR457" s="327"/>
      <c r="EIS457" s="327"/>
      <c r="EIT457" s="327"/>
      <c r="EIU457" s="327"/>
      <c r="EIV457" s="327"/>
      <c r="EIW457" s="327"/>
      <c r="EIX457" s="327"/>
      <c r="EIY457" s="327"/>
      <c r="EIZ457" s="327"/>
      <c r="EJA457" s="327"/>
      <c r="EJB457" s="327"/>
      <c r="EJC457" s="327"/>
      <c r="EJD457" s="327"/>
      <c r="EJE457" s="327"/>
      <c r="EJF457" s="327"/>
      <c r="EJG457" s="327"/>
      <c r="EJH457" s="327"/>
      <c r="EJI457" s="327"/>
      <c r="EJJ457" s="327"/>
      <c r="EJK457" s="327"/>
      <c r="EJL457" s="327"/>
      <c r="EJM457" s="327"/>
      <c r="EJN457" s="327"/>
      <c r="EJO457" s="327"/>
      <c r="EJP457" s="327"/>
      <c r="EJQ457" s="327"/>
      <c r="EJR457" s="327"/>
      <c r="EJS457" s="327"/>
      <c r="EJT457" s="327"/>
      <c r="EJU457" s="327"/>
      <c r="EJV457" s="327"/>
      <c r="EJW457" s="327"/>
      <c r="EJX457" s="327"/>
      <c r="EJY457" s="327"/>
      <c r="EJZ457" s="327"/>
      <c r="EKA457" s="327"/>
      <c r="EKB457" s="327"/>
      <c r="EKC457" s="327"/>
      <c r="EKD457" s="327"/>
      <c r="EKE457" s="327"/>
      <c r="EKF457" s="327"/>
      <c r="EKG457" s="327"/>
      <c r="EKH457" s="327"/>
      <c r="EKI457" s="327"/>
      <c r="EKJ457" s="327"/>
      <c r="EKK457" s="327"/>
      <c r="EKL457" s="327"/>
      <c r="EKM457" s="327"/>
      <c r="EKN457" s="327"/>
      <c r="EKO457" s="327"/>
      <c r="EKP457" s="327"/>
      <c r="EKQ457" s="327"/>
      <c r="EKR457" s="327"/>
      <c r="EKS457" s="327"/>
      <c r="EKT457" s="327"/>
      <c r="EKU457" s="327"/>
      <c r="EKV457" s="327"/>
      <c r="EKW457" s="327"/>
      <c r="EKX457" s="327"/>
      <c r="EKY457" s="327"/>
      <c r="EKZ457" s="327"/>
      <c r="ELA457" s="327"/>
      <c r="ELB457" s="327"/>
      <c r="ELC457" s="327"/>
      <c r="ELD457" s="327"/>
      <c r="ELE457" s="327"/>
      <c r="ELF457" s="327"/>
      <c r="ELG457" s="327"/>
      <c r="ELH457" s="327"/>
      <c r="ELI457" s="327"/>
      <c r="ELJ457" s="327"/>
      <c r="ELK457" s="327"/>
      <c r="ELL457" s="327"/>
      <c r="ELM457" s="327"/>
      <c r="ELN457" s="327"/>
      <c r="ELO457" s="327"/>
      <c r="ELP457" s="327"/>
      <c r="ELQ457" s="327"/>
      <c r="ELR457" s="327"/>
      <c r="ELS457" s="327"/>
      <c r="ELT457" s="327"/>
      <c r="ELU457" s="327"/>
      <c r="ELV457" s="327"/>
      <c r="ELW457" s="327"/>
      <c r="ELX457" s="327"/>
      <c r="ELY457" s="327"/>
      <c r="ELZ457" s="327"/>
      <c r="EMA457" s="327"/>
      <c r="EMB457" s="327"/>
      <c r="EMC457" s="327"/>
      <c r="EMD457" s="327"/>
      <c r="EME457" s="327"/>
      <c r="EMF457" s="327"/>
      <c r="EMG457" s="327"/>
      <c r="EMH457" s="327"/>
      <c r="EMI457" s="327"/>
      <c r="EMJ457" s="327"/>
      <c r="EMK457" s="327"/>
      <c r="EML457" s="327"/>
      <c r="EMM457" s="327"/>
      <c r="EMN457" s="327"/>
      <c r="EMO457" s="327"/>
      <c r="EMP457" s="327"/>
      <c r="EMQ457" s="327"/>
      <c r="EMR457" s="327"/>
      <c r="EMS457" s="327"/>
      <c r="EMT457" s="327"/>
      <c r="EMU457" s="327"/>
      <c r="EMV457" s="327"/>
      <c r="EMW457" s="327"/>
      <c r="EMX457" s="327"/>
      <c r="EMY457" s="327"/>
      <c r="EMZ457" s="327"/>
      <c r="ENA457" s="327"/>
      <c r="ENB457" s="327"/>
      <c r="ENC457" s="327"/>
      <c r="END457" s="327"/>
      <c r="ENE457" s="327"/>
      <c r="ENF457" s="327"/>
      <c r="ENG457" s="327"/>
      <c r="ENH457" s="327"/>
      <c r="ENI457" s="327"/>
      <c r="ENJ457" s="327"/>
      <c r="ENK457" s="327"/>
      <c r="ENL457" s="327"/>
      <c r="ENM457" s="327"/>
      <c r="ENN457" s="327"/>
      <c r="ENO457" s="327"/>
      <c r="ENP457" s="327"/>
      <c r="ENQ457" s="327"/>
      <c r="ENR457" s="327"/>
      <c r="ENS457" s="327"/>
      <c r="ENT457" s="327"/>
      <c r="ENU457" s="327"/>
      <c r="ENV457" s="327"/>
      <c r="ENW457" s="327"/>
      <c r="ENX457" s="327"/>
      <c r="ENY457" s="327"/>
      <c r="ENZ457" s="327"/>
      <c r="EOA457" s="327"/>
      <c r="EOB457" s="327"/>
      <c r="EOC457" s="327"/>
      <c r="EOD457" s="327"/>
      <c r="EOE457" s="327"/>
      <c r="EOF457" s="327"/>
      <c r="EOG457" s="327"/>
      <c r="EOH457" s="327"/>
      <c r="EOI457" s="327"/>
      <c r="EOJ457" s="327"/>
      <c r="EOK457" s="327"/>
      <c r="EOL457" s="327"/>
      <c r="EOM457" s="327"/>
      <c r="EON457" s="327"/>
      <c r="EOO457" s="327"/>
      <c r="EOP457" s="327"/>
      <c r="EOQ457" s="327"/>
      <c r="EOR457" s="327"/>
      <c r="EOS457" s="327"/>
      <c r="EOT457" s="327"/>
      <c r="EOU457" s="327"/>
      <c r="EOV457" s="327"/>
      <c r="EOW457" s="327"/>
      <c r="EOX457" s="327"/>
      <c r="EOY457" s="327"/>
      <c r="EOZ457" s="327"/>
      <c r="EPA457" s="327"/>
      <c r="EPB457" s="327"/>
      <c r="EPC457" s="327"/>
      <c r="EPD457" s="327"/>
      <c r="EPE457" s="327"/>
      <c r="EPF457" s="327"/>
      <c r="EPG457" s="327"/>
      <c r="EPH457" s="327"/>
      <c r="EPI457" s="327"/>
      <c r="EPJ457" s="327"/>
      <c r="EPK457" s="327"/>
      <c r="EPL457" s="327"/>
      <c r="EPM457" s="327"/>
      <c r="EPN457" s="327"/>
      <c r="EPO457" s="327"/>
      <c r="EPP457" s="327"/>
      <c r="EPQ457" s="327"/>
      <c r="EPR457" s="327"/>
      <c r="EPS457" s="327"/>
      <c r="EPT457" s="327"/>
      <c r="EPU457" s="327"/>
      <c r="EPV457" s="327"/>
      <c r="EPW457" s="327"/>
      <c r="EPX457" s="327"/>
      <c r="EPY457" s="327"/>
      <c r="EPZ457" s="327"/>
      <c r="EQA457" s="327"/>
      <c r="EQB457" s="327"/>
      <c r="EQC457" s="327"/>
      <c r="EQD457" s="327"/>
      <c r="EQE457" s="327"/>
      <c r="EQF457" s="327"/>
      <c r="EQG457" s="327"/>
      <c r="EQH457" s="327"/>
      <c r="EQI457" s="327"/>
      <c r="EQJ457" s="327"/>
      <c r="EQK457" s="327"/>
      <c r="EQL457" s="327"/>
      <c r="EQM457" s="327"/>
      <c r="EQN457" s="327"/>
      <c r="EQO457" s="327"/>
      <c r="EQP457" s="327"/>
      <c r="EQQ457" s="327"/>
      <c r="EQR457" s="327"/>
      <c r="EQS457" s="327"/>
      <c r="EQT457" s="327"/>
      <c r="EQU457" s="327"/>
      <c r="EQV457" s="327"/>
      <c r="EQW457" s="327"/>
      <c r="EQX457" s="327"/>
      <c r="EQY457" s="327"/>
      <c r="EQZ457" s="327"/>
      <c r="ERA457" s="327"/>
      <c r="ERB457" s="327"/>
      <c r="ERC457" s="327"/>
      <c r="ERD457" s="327"/>
      <c r="ERE457" s="327"/>
      <c r="ERF457" s="327"/>
      <c r="ERG457" s="327"/>
      <c r="ERH457" s="327"/>
      <c r="ERI457" s="327"/>
      <c r="ERJ457" s="327"/>
      <c r="ERK457" s="327"/>
      <c r="ERL457" s="327"/>
      <c r="ERM457" s="327"/>
      <c r="ERN457" s="327"/>
      <c r="ERO457" s="327"/>
      <c r="ERP457" s="327"/>
      <c r="ERQ457" s="327"/>
      <c r="ERR457" s="327"/>
      <c r="ERS457" s="327"/>
      <c r="ERT457" s="327"/>
      <c r="ERU457" s="327"/>
      <c r="ERV457" s="327"/>
      <c r="ERW457" s="327"/>
      <c r="ERX457" s="327"/>
      <c r="ERY457" s="327"/>
      <c r="ERZ457" s="327"/>
      <c r="ESA457" s="327"/>
      <c r="ESB457" s="327"/>
      <c r="ESC457" s="327"/>
      <c r="ESD457" s="327"/>
      <c r="ESE457" s="327"/>
      <c r="ESF457" s="327"/>
      <c r="ESG457" s="327"/>
      <c r="ESH457" s="327"/>
      <c r="ESI457" s="327"/>
      <c r="ESJ457" s="327"/>
      <c r="ESK457" s="327"/>
      <c r="ESL457" s="327"/>
      <c r="ESM457" s="327"/>
      <c r="ESN457" s="327"/>
      <c r="ESO457" s="327"/>
      <c r="ESP457" s="327"/>
      <c r="ESQ457" s="327"/>
      <c r="ESR457" s="327"/>
      <c r="ESS457" s="327"/>
      <c r="EST457" s="327"/>
      <c r="ESU457" s="327"/>
      <c r="ESV457" s="327"/>
      <c r="ESW457" s="327"/>
      <c r="ESX457" s="327"/>
      <c r="ESY457" s="327"/>
      <c r="ESZ457" s="327"/>
      <c r="ETA457" s="327"/>
      <c r="ETB457" s="327"/>
      <c r="ETC457" s="327"/>
      <c r="ETD457" s="327"/>
      <c r="ETE457" s="327"/>
      <c r="ETF457" s="327"/>
      <c r="ETG457" s="327"/>
      <c r="ETH457" s="327"/>
      <c r="ETI457" s="327"/>
      <c r="ETJ457" s="327"/>
      <c r="ETK457" s="327"/>
      <c r="ETL457" s="327"/>
      <c r="ETM457" s="327"/>
      <c r="ETN457" s="327"/>
      <c r="ETO457" s="327"/>
      <c r="ETP457" s="327"/>
      <c r="ETQ457" s="327"/>
      <c r="ETR457" s="327"/>
      <c r="ETS457" s="327"/>
      <c r="ETT457" s="327"/>
      <c r="ETU457" s="327"/>
      <c r="ETV457" s="327"/>
      <c r="ETW457" s="327"/>
      <c r="ETX457" s="327"/>
      <c r="ETY457" s="327"/>
      <c r="ETZ457" s="327"/>
      <c r="EUA457" s="327"/>
      <c r="EUB457" s="327"/>
      <c r="EUC457" s="327"/>
      <c r="EUD457" s="327"/>
      <c r="EUE457" s="327"/>
      <c r="EUF457" s="327"/>
      <c r="EUG457" s="327"/>
      <c r="EUH457" s="327"/>
      <c r="EUI457" s="327"/>
      <c r="EUJ457" s="327"/>
      <c r="EUK457" s="327"/>
      <c r="EUL457" s="327"/>
      <c r="EUM457" s="327"/>
      <c r="EUN457" s="327"/>
      <c r="EUO457" s="327"/>
      <c r="EUP457" s="327"/>
      <c r="EUQ457" s="327"/>
      <c r="EUR457" s="327"/>
      <c r="EUS457" s="327"/>
      <c r="EUT457" s="327"/>
      <c r="EUU457" s="327"/>
      <c r="EUV457" s="327"/>
      <c r="EUW457" s="327"/>
      <c r="EUX457" s="327"/>
      <c r="EUY457" s="327"/>
      <c r="EUZ457" s="327"/>
      <c r="EVA457" s="327"/>
      <c r="EVB457" s="327"/>
      <c r="EVC457" s="327"/>
      <c r="EVD457" s="327"/>
      <c r="EVE457" s="327"/>
      <c r="EVF457" s="327"/>
      <c r="EVG457" s="327"/>
      <c r="EVH457" s="327"/>
      <c r="EVI457" s="327"/>
      <c r="EVJ457" s="327"/>
      <c r="EVK457" s="327"/>
      <c r="EVL457" s="327"/>
      <c r="EVM457" s="327"/>
      <c r="EVN457" s="327"/>
      <c r="EVO457" s="327"/>
      <c r="EVP457" s="327"/>
      <c r="EVQ457" s="327"/>
      <c r="EVR457" s="327"/>
      <c r="EVS457" s="327"/>
      <c r="EVT457" s="327"/>
      <c r="EVU457" s="327"/>
      <c r="EVV457" s="327"/>
      <c r="EVW457" s="327"/>
      <c r="EVX457" s="327"/>
      <c r="EVY457" s="327"/>
      <c r="EVZ457" s="327"/>
      <c r="EWA457" s="327"/>
      <c r="EWB457" s="327"/>
      <c r="EWC457" s="327"/>
      <c r="EWD457" s="327"/>
      <c r="EWE457" s="327"/>
      <c r="EWF457" s="327"/>
      <c r="EWG457" s="327"/>
      <c r="EWH457" s="327"/>
      <c r="EWI457" s="327"/>
      <c r="EWJ457" s="327"/>
      <c r="EWK457" s="327"/>
      <c r="EWL457" s="327"/>
      <c r="EWM457" s="327"/>
      <c r="EWN457" s="327"/>
      <c r="EWO457" s="327"/>
      <c r="EWP457" s="327"/>
      <c r="EWQ457" s="327"/>
      <c r="EWR457" s="327"/>
      <c r="EWS457" s="327"/>
      <c r="EWT457" s="327"/>
      <c r="EWU457" s="327"/>
      <c r="EWV457" s="327"/>
      <c r="EWW457" s="327"/>
      <c r="EWX457" s="327"/>
      <c r="EWY457" s="327"/>
      <c r="EWZ457" s="327"/>
      <c r="EXA457" s="327"/>
      <c r="EXB457" s="327"/>
      <c r="EXC457" s="327"/>
      <c r="EXD457" s="327"/>
      <c r="EXE457" s="327"/>
      <c r="EXF457" s="327"/>
      <c r="EXG457" s="327"/>
      <c r="EXH457" s="327"/>
      <c r="EXI457" s="327"/>
      <c r="EXJ457" s="327"/>
      <c r="EXK457" s="327"/>
      <c r="EXL457" s="327"/>
      <c r="EXM457" s="327"/>
      <c r="EXN457" s="327"/>
      <c r="EXO457" s="327"/>
      <c r="EXP457" s="327"/>
      <c r="EXQ457" s="327"/>
      <c r="EXR457" s="327"/>
      <c r="EXS457" s="327"/>
      <c r="EXT457" s="327"/>
      <c r="EXU457" s="327"/>
      <c r="EXV457" s="327"/>
      <c r="EXW457" s="327"/>
      <c r="EXX457" s="327"/>
      <c r="EXY457" s="327"/>
      <c r="EXZ457" s="327"/>
      <c r="EYA457" s="327"/>
      <c r="EYB457" s="327"/>
      <c r="EYC457" s="327"/>
      <c r="EYD457" s="327"/>
      <c r="EYE457" s="327"/>
      <c r="EYF457" s="327"/>
      <c r="EYG457" s="327"/>
      <c r="EYH457" s="327"/>
      <c r="EYI457" s="327"/>
      <c r="EYJ457" s="327"/>
      <c r="EYK457" s="327"/>
      <c r="EYL457" s="327"/>
      <c r="EYM457" s="327"/>
      <c r="EYN457" s="327"/>
      <c r="EYO457" s="327"/>
      <c r="EYP457" s="327"/>
      <c r="EYQ457" s="327"/>
      <c r="EYR457" s="327"/>
      <c r="EYS457" s="327"/>
      <c r="EYT457" s="327"/>
      <c r="EYU457" s="327"/>
      <c r="EYV457" s="327"/>
      <c r="EYW457" s="327"/>
      <c r="EYX457" s="327"/>
      <c r="EYY457" s="327"/>
      <c r="EYZ457" s="327"/>
      <c r="EZA457" s="327"/>
      <c r="EZB457" s="327"/>
      <c r="EZC457" s="327"/>
      <c r="EZD457" s="327"/>
      <c r="EZE457" s="327"/>
      <c r="EZF457" s="327"/>
      <c r="EZG457" s="327"/>
      <c r="EZH457" s="327"/>
      <c r="EZI457" s="327"/>
      <c r="EZJ457" s="327"/>
      <c r="EZK457" s="327"/>
      <c r="EZL457" s="327"/>
      <c r="EZM457" s="327"/>
      <c r="EZN457" s="327"/>
      <c r="EZO457" s="327"/>
      <c r="EZP457" s="327"/>
      <c r="EZQ457" s="327"/>
      <c r="EZR457" s="327"/>
      <c r="EZS457" s="327"/>
      <c r="EZT457" s="327"/>
      <c r="EZU457" s="327"/>
      <c r="EZV457" s="327"/>
      <c r="EZW457" s="327"/>
      <c r="EZX457" s="327"/>
      <c r="EZY457" s="327"/>
      <c r="EZZ457" s="327"/>
      <c r="FAA457" s="327"/>
      <c r="FAB457" s="327"/>
      <c r="FAC457" s="327"/>
      <c r="FAD457" s="327"/>
      <c r="FAE457" s="327"/>
      <c r="FAF457" s="327"/>
      <c r="FAG457" s="327"/>
      <c r="FAH457" s="327"/>
      <c r="FAI457" s="327"/>
      <c r="FAJ457" s="327"/>
      <c r="FAK457" s="327"/>
      <c r="FAL457" s="327"/>
      <c r="FAM457" s="327"/>
      <c r="FAN457" s="327"/>
      <c r="FAO457" s="327"/>
      <c r="FAP457" s="327"/>
      <c r="FAQ457" s="327"/>
      <c r="FAR457" s="327"/>
      <c r="FAS457" s="327"/>
      <c r="FAT457" s="327"/>
      <c r="FAU457" s="327"/>
      <c r="FAV457" s="327"/>
      <c r="FAW457" s="327"/>
      <c r="FAX457" s="327"/>
      <c r="FAY457" s="327"/>
      <c r="FAZ457" s="327"/>
      <c r="FBA457" s="327"/>
      <c r="FBB457" s="327"/>
      <c r="FBC457" s="327"/>
      <c r="FBD457" s="327"/>
      <c r="FBE457" s="327"/>
      <c r="FBF457" s="327"/>
      <c r="FBG457" s="327"/>
      <c r="FBH457" s="327"/>
      <c r="FBI457" s="327"/>
      <c r="FBJ457" s="327"/>
      <c r="FBK457" s="327"/>
      <c r="FBL457" s="327"/>
      <c r="FBM457" s="327"/>
      <c r="FBN457" s="327"/>
      <c r="FBO457" s="327"/>
      <c r="FBP457" s="327"/>
      <c r="FBQ457" s="327"/>
      <c r="FBR457" s="327"/>
      <c r="FBS457" s="327"/>
      <c r="FBT457" s="327"/>
      <c r="FBU457" s="327"/>
      <c r="FBV457" s="327"/>
      <c r="FBW457" s="327"/>
      <c r="FBX457" s="327"/>
      <c r="FBY457" s="327"/>
      <c r="FBZ457" s="327"/>
      <c r="FCA457" s="327"/>
      <c r="FCB457" s="327"/>
      <c r="FCC457" s="327"/>
      <c r="FCD457" s="327"/>
      <c r="FCE457" s="327"/>
      <c r="FCF457" s="327"/>
      <c r="FCG457" s="327"/>
      <c r="FCH457" s="327"/>
      <c r="FCI457" s="327"/>
      <c r="FCJ457" s="327"/>
      <c r="FCK457" s="327"/>
      <c r="FCL457" s="327"/>
      <c r="FCM457" s="327"/>
      <c r="FCN457" s="327"/>
      <c r="FCO457" s="327"/>
      <c r="FCP457" s="327"/>
      <c r="FCQ457" s="327"/>
      <c r="FCR457" s="327"/>
      <c r="FCS457" s="327"/>
      <c r="FCT457" s="327"/>
      <c r="FCU457" s="327"/>
      <c r="FCV457" s="327"/>
      <c r="FCW457" s="327"/>
      <c r="FCX457" s="327"/>
      <c r="FCY457" s="327"/>
      <c r="FCZ457" s="327"/>
      <c r="FDA457" s="327"/>
      <c r="FDB457" s="327"/>
      <c r="FDC457" s="327"/>
      <c r="FDD457" s="327"/>
      <c r="FDE457" s="327"/>
      <c r="FDF457" s="327"/>
      <c r="FDG457" s="327"/>
      <c r="FDH457" s="327"/>
      <c r="FDI457" s="327"/>
      <c r="FDJ457" s="327"/>
      <c r="FDK457" s="327"/>
      <c r="FDL457" s="327"/>
      <c r="FDM457" s="327"/>
      <c r="FDN457" s="327"/>
      <c r="FDO457" s="327"/>
      <c r="FDP457" s="327"/>
      <c r="FDQ457" s="327"/>
      <c r="FDR457" s="327"/>
      <c r="FDS457" s="327"/>
      <c r="FDT457" s="327"/>
      <c r="FDU457" s="327"/>
      <c r="FDV457" s="327"/>
      <c r="FDW457" s="327"/>
      <c r="FDX457" s="327"/>
      <c r="FDY457" s="327"/>
      <c r="FDZ457" s="327"/>
      <c r="FEA457" s="327"/>
      <c r="FEB457" s="327"/>
      <c r="FEC457" s="327"/>
      <c r="FED457" s="327"/>
      <c r="FEE457" s="327"/>
      <c r="FEF457" s="327"/>
      <c r="FEG457" s="327"/>
      <c r="FEH457" s="327"/>
      <c r="FEI457" s="327"/>
      <c r="FEJ457" s="327"/>
      <c r="FEK457" s="327"/>
      <c r="FEL457" s="327"/>
      <c r="FEM457" s="327"/>
      <c r="FEN457" s="327"/>
      <c r="FEO457" s="327"/>
      <c r="FEP457" s="327"/>
      <c r="FEQ457" s="327"/>
      <c r="FER457" s="327"/>
      <c r="FES457" s="327"/>
      <c r="FET457" s="327"/>
      <c r="FEU457" s="327"/>
      <c r="FEV457" s="327"/>
      <c r="FEW457" s="327"/>
      <c r="FEX457" s="327"/>
      <c r="FEY457" s="327"/>
      <c r="FEZ457" s="327"/>
      <c r="FFA457" s="327"/>
      <c r="FFB457" s="327"/>
      <c r="FFC457" s="327"/>
      <c r="FFD457" s="327"/>
      <c r="FFE457" s="327"/>
      <c r="FFF457" s="327"/>
      <c r="FFG457" s="327"/>
      <c r="FFH457" s="327"/>
      <c r="FFI457" s="327"/>
      <c r="FFJ457" s="327"/>
      <c r="FFK457" s="327"/>
      <c r="FFL457" s="327"/>
      <c r="FFM457" s="327"/>
      <c r="FFN457" s="327"/>
      <c r="FFO457" s="327"/>
      <c r="FFP457" s="327"/>
      <c r="FFQ457" s="327"/>
      <c r="FFR457" s="327"/>
      <c r="FFS457" s="327"/>
      <c r="FFT457" s="327"/>
      <c r="FFU457" s="327"/>
      <c r="FFV457" s="327"/>
      <c r="FFW457" s="327"/>
      <c r="FFX457" s="327"/>
      <c r="FFY457" s="327"/>
      <c r="FFZ457" s="327"/>
      <c r="FGA457" s="327"/>
      <c r="FGB457" s="327"/>
      <c r="FGC457" s="327"/>
      <c r="FGD457" s="327"/>
      <c r="FGE457" s="327"/>
      <c r="FGF457" s="327"/>
      <c r="FGG457" s="327"/>
      <c r="FGH457" s="327"/>
      <c r="FGI457" s="327"/>
      <c r="FGJ457" s="327"/>
      <c r="FGK457" s="327"/>
      <c r="FGL457" s="327"/>
      <c r="FGM457" s="327"/>
      <c r="FGN457" s="327"/>
      <c r="FGO457" s="327"/>
      <c r="FGP457" s="327"/>
      <c r="FGQ457" s="327"/>
      <c r="FGR457" s="327"/>
      <c r="FGS457" s="327"/>
      <c r="FGT457" s="327"/>
      <c r="FGU457" s="327"/>
      <c r="FGV457" s="327"/>
      <c r="FGW457" s="327"/>
      <c r="FGX457" s="327"/>
      <c r="FGY457" s="327"/>
      <c r="FGZ457" s="327"/>
      <c r="FHA457" s="327"/>
      <c r="FHB457" s="327"/>
      <c r="FHC457" s="327"/>
      <c r="FHD457" s="327"/>
      <c r="FHE457" s="327"/>
      <c r="FHF457" s="327"/>
      <c r="FHG457" s="327"/>
      <c r="FHH457" s="327"/>
      <c r="FHI457" s="327"/>
      <c r="FHJ457" s="327"/>
      <c r="FHK457" s="327"/>
      <c r="FHL457" s="327"/>
      <c r="FHM457" s="327"/>
      <c r="FHN457" s="327"/>
      <c r="FHO457" s="327"/>
      <c r="FHP457" s="327"/>
      <c r="FHQ457" s="327"/>
      <c r="FHR457" s="327"/>
      <c r="FHS457" s="327"/>
      <c r="FHT457" s="327"/>
      <c r="FHU457" s="327"/>
      <c r="FHV457" s="327"/>
      <c r="FHW457" s="327"/>
      <c r="FHX457" s="327"/>
      <c r="FHY457" s="327"/>
      <c r="FHZ457" s="327"/>
      <c r="FIA457" s="327"/>
      <c r="FIB457" s="327"/>
      <c r="FIC457" s="327"/>
      <c r="FID457" s="327"/>
      <c r="FIE457" s="327"/>
      <c r="FIF457" s="327"/>
      <c r="FIG457" s="327"/>
      <c r="FIH457" s="327"/>
      <c r="FII457" s="327"/>
      <c r="FIJ457" s="327"/>
      <c r="FIK457" s="327"/>
      <c r="FIL457" s="327"/>
      <c r="FIM457" s="327"/>
      <c r="FIN457" s="327"/>
      <c r="FIO457" s="327"/>
      <c r="FIP457" s="327"/>
      <c r="FIQ457" s="327"/>
      <c r="FIR457" s="327"/>
      <c r="FIS457" s="327"/>
      <c r="FIT457" s="327"/>
      <c r="FIU457" s="327"/>
      <c r="FIV457" s="327"/>
      <c r="FIW457" s="327"/>
      <c r="FIX457" s="327"/>
      <c r="FIY457" s="327"/>
      <c r="FIZ457" s="327"/>
      <c r="FJA457" s="327"/>
      <c r="FJB457" s="327"/>
      <c r="FJC457" s="327"/>
      <c r="FJD457" s="327"/>
      <c r="FJE457" s="327"/>
      <c r="FJF457" s="327"/>
      <c r="FJG457" s="327"/>
      <c r="FJH457" s="327"/>
      <c r="FJI457" s="327"/>
      <c r="FJJ457" s="327"/>
      <c r="FJK457" s="327"/>
      <c r="FJL457" s="327"/>
      <c r="FJM457" s="327"/>
      <c r="FJN457" s="327"/>
      <c r="FJO457" s="327"/>
      <c r="FJP457" s="327"/>
      <c r="FJQ457" s="327"/>
      <c r="FJR457" s="327"/>
      <c r="FJS457" s="327"/>
      <c r="FJT457" s="327"/>
      <c r="FJU457" s="327"/>
      <c r="FJV457" s="327"/>
      <c r="FJW457" s="327"/>
      <c r="FJX457" s="327"/>
      <c r="FJY457" s="327"/>
      <c r="FJZ457" s="327"/>
      <c r="FKA457" s="327"/>
      <c r="FKB457" s="327"/>
      <c r="FKC457" s="327"/>
      <c r="FKD457" s="327"/>
      <c r="FKE457" s="327"/>
      <c r="FKF457" s="327"/>
      <c r="FKG457" s="327"/>
      <c r="FKH457" s="327"/>
      <c r="FKI457" s="327"/>
      <c r="FKJ457" s="327"/>
      <c r="FKK457" s="327"/>
      <c r="FKL457" s="327"/>
      <c r="FKM457" s="327"/>
      <c r="FKN457" s="327"/>
      <c r="FKO457" s="327"/>
      <c r="FKP457" s="327"/>
      <c r="FKQ457" s="327"/>
      <c r="FKR457" s="327"/>
      <c r="FKS457" s="327"/>
      <c r="FKT457" s="327"/>
      <c r="FKU457" s="327"/>
      <c r="FKV457" s="327"/>
      <c r="FKW457" s="327"/>
      <c r="FKX457" s="327"/>
      <c r="FKY457" s="327"/>
      <c r="FKZ457" s="327"/>
      <c r="FLA457" s="327"/>
      <c r="FLB457" s="327"/>
      <c r="FLC457" s="327"/>
      <c r="FLD457" s="327"/>
      <c r="FLE457" s="327"/>
      <c r="FLF457" s="327"/>
      <c r="FLG457" s="327"/>
      <c r="FLH457" s="327"/>
      <c r="FLI457" s="327"/>
      <c r="FLJ457" s="327"/>
      <c r="FLK457" s="327"/>
      <c r="FLL457" s="327"/>
      <c r="FLM457" s="327"/>
      <c r="FLN457" s="327"/>
      <c r="FLO457" s="327"/>
      <c r="FLP457" s="327"/>
      <c r="FLQ457" s="327"/>
      <c r="FLR457" s="327"/>
      <c r="FLS457" s="327"/>
      <c r="FLT457" s="327"/>
      <c r="FLU457" s="327"/>
      <c r="FLV457" s="327"/>
      <c r="FLW457" s="327"/>
      <c r="FLX457" s="327"/>
      <c r="FLY457" s="327"/>
      <c r="FLZ457" s="327"/>
      <c r="FMA457" s="327"/>
      <c r="FMB457" s="327"/>
      <c r="FMC457" s="327"/>
      <c r="FMD457" s="327"/>
      <c r="FME457" s="327"/>
      <c r="FMF457" s="327"/>
      <c r="FMG457" s="327"/>
      <c r="FMH457" s="327"/>
      <c r="FMI457" s="327"/>
      <c r="FMJ457" s="327"/>
      <c r="FMK457" s="327"/>
      <c r="FML457" s="327"/>
      <c r="FMM457" s="327"/>
      <c r="FMN457" s="327"/>
      <c r="FMO457" s="327"/>
      <c r="FMP457" s="327"/>
      <c r="FMQ457" s="327"/>
      <c r="FMR457" s="327"/>
      <c r="FMS457" s="327"/>
      <c r="FMT457" s="327"/>
      <c r="FMU457" s="327"/>
      <c r="FMV457" s="327"/>
      <c r="FMW457" s="327"/>
      <c r="FMX457" s="327"/>
      <c r="FMY457" s="327"/>
      <c r="FMZ457" s="327"/>
      <c r="FNA457" s="327"/>
      <c r="FNB457" s="327"/>
      <c r="FNC457" s="327"/>
      <c r="FND457" s="327"/>
      <c r="FNE457" s="327"/>
      <c r="FNF457" s="327"/>
      <c r="FNG457" s="327"/>
      <c r="FNH457" s="327"/>
      <c r="FNI457" s="327"/>
      <c r="FNJ457" s="327"/>
      <c r="FNK457" s="327"/>
      <c r="FNL457" s="327"/>
      <c r="FNM457" s="327"/>
      <c r="FNN457" s="327"/>
      <c r="FNO457" s="327"/>
      <c r="FNP457" s="327"/>
      <c r="FNQ457" s="327"/>
      <c r="FNR457" s="327"/>
      <c r="FNS457" s="327"/>
      <c r="FNT457" s="327"/>
      <c r="FNU457" s="327"/>
      <c r="FNV457" s="327"/>
      <c r="FNW457" s="327"/>
      <c r="FNX457" s="327"/>
      <c r="FNY457" s="327"/>
      <c r="FNZ457" s="327"/>
      <c r="FOA457" s="327"/>
      <c r="FOB457" s="327"/>
      <c r="FOC457" s="327"/>
      <c r="FOD457" s="327"/>
      <c r="FOE457" s="327"/>
      <c r="FOF457" s="327"/>
      <c r="FOG457" s="327"/>
      <c r="FOH457" s="327"/>
      <c r="FOI457" s="327"/>
      <c r="FOJ457" s="327"/>
      <c r="FOK457" s="327"/>
      <c r="FOL457" s="327"/>
      <c r="FOM457" s="327"/>
      <c r="FON457" s="327"/>
      <c r="FOO457" s="327"/>
      <c r="FOP457" s="327"/>
      <c r="FOQ457" s="327"/>
      <c r="FOR457" s="327"/>
      <c r="FOS457" s="327"/>
      <c r="FOT457" s="327"/>
      <c r="FOU457" s="327"/>
      <c r="FOV457" s="327"/>
      <c r="FOW457" s="327"/>
      <c r="FOX457" s="327"/>
      <c r="FOY457" s="327"/>
      <c r="FOZ457" s="327"/>
      <c r="FPA457" s="327"/>
      <c r="FPB457" s="327"/>
      <c r="FPC457" s="327"/>
      <c r="FPD457" s="327"/>
      <c r="FPE457" s="327"/>
      <c r="FPF457" s="327"/>
      <c r="FPG457" s="327"/>
      <c r="FPH457" s="327"/>
      <c r="FPI457" s="327"/>
      <c r="FPJ457" s="327"/>
      <c r="FPK457" s="327"/>
      <c r="FPL457" s="327"/>
      <c r="FPM457" s="327"/>
      <c r="FPN457" s="327"/>
      <c r="FPO457" s="327"/>
      <c r="FPP457" s="327"/>
      <c r="FPQ457" s="327"/>
      <c r="FPR457" s="327"/>
      <c r="FPS457" s="327"/>
      <c r="FPT457" s="327"/>
      <c r="FPU457" s="327"/>
      <c r="FPV457" s="327"/>
      <c r="FPW457" s="327"/>
      <c r="FPX457" s="327"/>
      <c r="FPY457" s="327"/>
      <c r="FPZ457" s="327"/>
      <c r="FQA457" s="327"/>
      <c r="FQB457" s="327"/>
      <c r="FQC457" s="327"/>
      <c r="FQD457" s="327"/>
      <c r="FQE457" s="327"/>
      <c r="FQF457" s="327"/>
      <c r="FQG457" s="327"/>
      <c r="FQH457" s="327"/>
      <c r="FQI457" s="327"/>
      <c r="FQJ457" s="327"/>
      <c r="FQK457" s="327"/>
      <c r="FQL457" s="327"/>
      <c r="FQM457" s="327"/>
      <c r="FQN457" s="327"/>
      <c r="FQO457" s="327"/>
      <c r="FQP457" s="327"/>
      <c r="FQQ457" s="327"/>
      <c r="FQR457" s="327"/>
      <c r="FQS457" s="327"/>
      <c r="FQT457" s="327"/>
      <c r="FQU457" s="327"/>
      <c r="FQV457" s="327"/>
      <c r="FQW457" s="327"/>
      <c r="FQX457" s="327"/>
      <c r="FQY457" s="327"/>
      <c r="FQZ457" s="327"/>
      <c r="FRA457" s="327"/>
      <c r="FRB457" s="327"/>
      <c r="FRC457" s="327"/>
      <c r="FRD457" s="327"/>
      <c r="FRE457" s="327"/>
      <c r="FRF457" s="327"/>
      <c r="FRG457" s="327"/>
      <c r="FRH457" s="327"/>
      <c r="FRI457" s="327"/>
      <c r="FRJ457" s="327"/>
      <c r="FRK457" s="327"/>
      <c r="FRL457" s="327"/>
      <c r="FRM457" s="327"/>
      <c r="FRN457" s="327"/>
      <c r="FRO457" s="327"/>
      <c r="FRP457" s="327"/>
      <c r="FRQ457" s="327"/>
      <c r="FRR457" s="327"/>
      <c r="FRS457" s="327"/>
      <c r="FRT457" s="327"/>
      <c r="FRU457" s="327"/>
      <c r="FRV457" s="327"/>
      <c r="FRW457" s="327"/>
      <c r="FRX457" s="327"/>
      <c r="FRY457" s="327"/>
      <c r="FRZ457" s="327"/>
      <c r="FSA457" s="327"/>
      <c r="FSB457" s="327"/>
      <c r="FSC457" s="327"/>
      <c r="FSD457" s="327"/>
      <c r="FSE457" s="327"/>
      <c r="FSF457" s="327"/>
      <c r="FSG457" s="327"/>
      <c r="FSH457" s="327"/>
      <c r="FSI457" s="327"/>
      <c r="FSJ457" s="327"/>
      <c r="FSK457" s="327"/>
      <c r="FSL457" s="327"/>
      <c r="FSM457" s="327"/>
      <c r="FSN457" s="327"/>
      <c r="FSO457" s="327"/>
      <c r="FSP457" s="327"/>
      <c r="FSQ457" s="327"/>
      <c r="FSR457" s="327"/>
      <c r="FSS457" s="327"/>
      <c r="FST457" s="327"/>
      <c r="FSU457" s="327"/>
      <c r="FSV457" s="327"/>
      <c r="FSW457" s="327"/>
      <c r="FSX457" s="327"/>
      <c r="FSY457" s="327"/>
      <c r="FSZ457" s="327"/>
      <c r="FTA457" s="327"/>
      <c r="FTB457" s="327"/>
      <c r="FTC457" s="327"/>
      <c r="FTD457" s="327"/>
      <c r="FTE457" s="327"/>
      <c r="FTF457" s="327"/>
      <c r="FTG457" s="327"/>
      <c r="FTH457" s="327"/>
      <c r="FTI457" s="327"/>
      <c r="FTJ457" s="327"/>
      <c r="FTK457" s="327"/>
      <c r="FTL457" s="327"/>
      <c r="FTM457" s="327"/>
      <c r="FTN457" s="327"/>
      <c r="FTO457" s="327"/>
      <c r="FTP457" s="327"/>
      <c r="FTQ457" s="327"/>
      <c r="FTR457" s="327"/>
      <c r="FTS457" s="327"/>
      <c r="FTT457" s="327"/>
      <c r="FTU457" s="327"/>
      <c r="FTV457" s="327"/>
      <c r="FTW457" s="327"/>
      <c r="FTX457" s="327"/>
      <c r="FTY457" s="327"/>
      <c r="FTZ457" s="327"/>
      <c r="FUA457" s="327"/>
      <c r="FUB457" s="327"/>
      <c r="FUC457" s="327"/>
      <c r="FUD457" s="327"/>
      <c r="FUE457" s="327"/>
      <c r="FUF457" s="327"/>
      <c r="FUG457" s="327"/>
      <c r="FUH457" s="327"/>
      <c r="FUI457" s="327"/>
      <c r="FUJ457" s="327"/>
      <c r="FUK457" s="327"/>
      <c r="FUL457" s="327"/>
      <c r="FUM457" s="327"/>
      <c r="FUN457" s="327"/>
      <c r="FUO457" s="327"/>
      <c r="FUP457" s="327"/>
      <c r="FUQ457" s="327"/>
      <c r="FUR457" s="327"/>
      <c r="FUS457" s="327"/>
      <c r="FUT457" s="327"/>
      <c r="FUU457" s="327"/>
      <c r="FUV457" s="327"/>
      <c r="FUW457" s="327"/>
      <c r="FUX457" s="327"/>
      <c r="FUY457" s="327"/>
      <c r="FUZ457" s="327"/>
      <c r="FVA457" s="327"/>
      <c r="FVB457" s="327"/>
      <c r="FVC457" s="327"/>
      <c r="FVD457" s="327"/>
      <c r="FVE457" s="327"/>
      <c r="FVF457" s="327"/>
      <c r="FVG457" s="327"/>
      <c r="FVH457" s="327"/>
      <c r="FVI457" s="327"/>
      <c r="FVJ457" s="327"/>
      <c r="FVK457" s="327"/>
      <c r="FVL457" s="327"/>
      <c r="FVM457" s="327"/>
      <c r="FVN457" s="327"/>
      <c r="FVO457" s="327"/>
      <c r="FVP457" s="327"/>
      <c r="FVQ457" s="327"/>
      <c r="FVR457" s="327"/>
      <c r="FVS457" s="327"/>
      <c r="FVT457" s="327"/>
      <c r="FVU457" s="327"/>
      <c r="FVV457" s="327"/>
      <c r="FVW457" s="327"/>
      <c r="FVX457" s="327"/>
      <c r="FVY457" s="327"/>
      <c r="FVZ457" s="327"/>
      <c r="FWA457" s="327"/>
      <c r="FWB457" s="327"/>
      <c r="FWC457" s="327"/>
      <c r="FWD457" s="327"/>
      <c r="FWE457" s="327"/>
      <c r="FWF457" s="327"/>
      <c r="FWG457" s="327"/>
      <c r="FWH457" s="327"/>
      <c r="FWI457" s="327"/>
      <c r="FWJ457" s="327"/>
      <c r="FWK457" s="327"/>
      <c r="FWL457" s="327"/>
      <c r="FWM457" s="327"/>
      <c r="FWN457" s="327"/>
      <c r="FWO457" s="327"/>
      <c r="FWP457" s="327"/>
      <c r="FWQ457" s="327"/>
      <c r="FWR457" s="327"/>
      <c r="FWS457" s="327"/>
      <c r="FWT457" s="327"/>
      <c r="FWU457" s="327"/>
      <c r="FWV457" s="327"/>
      <c r="FWW457" s="327"/>
      <c r="FWX457" s="327"/>
      <c r="FWY457" s="327"/>
      <c r="FWZ457" s="327"/>
      <c r="FXA457" s="327"/>
      <c r="FXB457" s="327"/>
      <c r="FXC457" s="327"/>
      <c r="FXD457" s="327"/>
      <c r="FXE457" s="327"/>
      <c r="FXF457" s="327"/>
      <c r="FXG457" s="327"/>
      <c r="FXH457" s="327"/>
      <c r="FXI457" s="327"/>
      <c r="FXJ457" s="327"/>
      <c r="FXK457" s="327"/>
      <c r="FXL457" s="327"/>
      <c r="FXM457" s="327"/>
      <c r="FXN457" s="327"/>
      <c r="FXO457" s="327"/>
      <c r="FXP457" s="327"/>
      <c r="FXQ457" s="327"/>
      <c r="FXR457" s="327"/>
      <c r="FXS457" s="327"/>
      <c r="FXT457" s="327"/>
      <c r="FXU457" s="327"/>
      <c r="FXV457" s="327"/>
      <c r="FXW457" s="327"/>
      <c r="FXX457" s="327"/>
      <c r="FXY457" s="327"/>
      <c r="FXZ457" s="327"/>
      <c r="FYA457" s="327"/>
      <c r="FYB457" s="327"/>
      <c r="FYC457" s="327"/>
      <c r="FYD457" s="327"/>
      <c r="FYE457" s="327"/>
      <c r="FYF457" s="327"/>
      <c r="FYG457" s="327"/>
      <c r="FYH457" s="327"/>
      <c r="FYI457" s="327"/>
      <c r="FYJ457" s="327"/>
      <c r="FYK457" s="327"/>
      <c r="FYL457" s="327"/>
      <c r="FYM457" s="327"/>
      <c r="FYN457" s="327"/>
      <c r="FYO457" s="327"/>
      <c r="FYP457" s="327"/>
      <c r="FYQ457" s="327"/>
      <c r="FYR457" s="327"/>
      <c r="FYS457" s="327"/>
      <c r="FYT457" s="327"/>
      <c r="FYU457" s="327"/>
      <c r="FYV457" s="327"/>
      <c r="FYW457" s="327"/>
      <c r="FYX457" s="327"/>
      <c r="FYY457" s="327"/>
      <c r="FYZ457" s="327"/>
      <c r="FZA457" s="327"/>
      <c r="FZB457" s="327"/>
      <c r="FZC457" s="327"/>
      <c r="FZD457" s="327"/>
      <c r="FZE457" s="327"/>
      <c r="FZF457" s="327"/>
      <c r="FZG457" s="327"/>
      <c r="FZH457" s="327"/>
      <c r="FZI457" s="327"/>
      <c r="FZJ457" s="327"/>
      <c r="FZK457" s="327"/>
      <c r="FZL457" s="327"/>
      <c r="FZM457" s="327"/>
      <c r="FZN457" s="327"/>
      <c r="FZO457" s="327"/>
      <c r="FZP457" s="327"/>
      <c r="FZQ457" s="327"/>
      <c r="FZR457" s="327"/>
      <c r="FZS457" s="327"/>
      <c r="FZT457" s="327"/>
      <c r="FZU457" s="327"/>
      <c r="FZV457" s="327"/>
      <c r="FZW457" s="327"/>
      <c r="FZX457" s="327"/>
      <c r="FZY457" s="327"/>
      <c r="FZZ457" s="327"/>
      <c r="GAA457" s="327"/>
      <c r="GAB457" s="327"/>
      <c r="GAC457" s="327"/>
      <c r="GAD457" s="327"/>
      <c r="GAE457" s="327"/>
      <c r="GAF457" s="327"/>
      <c r="GAG457" s="327"/>
      <c r="GAH457" s="327"/>
      <c r="GAI457" s="327"/>
      <c r="GAJ457" s="327"/>
      <c r="GAK457" s="327"/>
      <c r="GAL457" s="327"/>
      <c r="GAM457" s="327"/>
      <c r="GAN457" s="327"/>
      <c r="GAO457" s="327"/>
      <c r="GAP457" s="327"/>
      <c r="GAQ457" s="327"/>
      <c r="GAR457" s="327"/>
      <c r="GAS457" s="327"/>
      <c r="GAT457" s="327"/>
      <c r="GAU457" s="327"/>
      <c r="GAV457" s="327"/>
      <c r="GAW457" s="327"/>
      <c r="GAX457" s="327"/>
      <c r="GAY457" s="327"/>
      <c r="GAZ457" s="327"/>
      <c r="GBA457" s="327"/>
      <c r="GBB457" s="327"/>
      <c r="GBC457" s="327"/>
      <c r="GBD457" s="327"/>
      <c r="GBE457" s="327"/>
      <c r="GBF457" s="327"/>
      <c r="GBG457" s="327"/>
      <c r="GBH457" s="327"/>
      <c r="GBI457" s="327"/>
      <c r="GBJ457" s="327"/>
      <c r="GBK457" s="327"/>
      <c r="GBL457" s="327"/>
      <c r="GBM457" s="327"/>
      <c r="GBN457" s="327"/>
      <c r="GBO457" s="327"/>
      <c r="GBP457" s="327"/>
      <c r="GBQ457" s="327"/>
      <c r="GBR457" s="327"/>
      <c r="GBS457" s="327"/>
      <c r="GBT457" s="327"/>
      <c r="GBU457" s="327"/>
      <c r="GBV457" s="327"/>
      <c r="GBW457" s="327"/>
      <c r="GBX457" s="327"/>
      <c r="GBY457" s="327"/>
      <c r="GBZ457" s="327"/>
      <c r="GCA457" s="327"/>
      <c r="GCB457" s="327"/>
      <c r="GCC457" s="327"/>
      <c r="GCD457" s="327"/>
      <c r="GCE457" s="327"/>
      <c r="GCF457" s="327"/>
      <c r="GCG457" s="327"/>
      <c r="GCH457" s="327"/>
      <c r="GCI457" s="327"/>
      <c r="GCJ457" s="327"/>
      <c r="GCK457" s="327"/>
      <c r="GCL457" s="327"/>
      <c r="GCM457" s="327"/>
      <c r="GCN457" s="327"/>
      <c r="GCO457" s="327"/>
      <c r="GCP457" s="327"/>
      <c r="GCQ457" s="327"/>
      <c r="GCR457" s="327"/>
      <c r="GCS457" s="327"/>
      <c r="GCT457" s="327"/>
      <c r="GCU457" s="327"/>
      <c r="GCV457" s="327"/>
      <c r="GCW457" s="327"/>
      <c r="GCX457" s="327"/>
      <c r="GCY457" s="327"/>
      <c r="GCZ457" s="327"/>
      <c r="GDA457" s="327"/>
      <c r="GDB457" s="327"/>
      <c r="GDC457" s="327"/>
      <c r="GDD457" s="327"/>
      <c r="GDE457" s="327"/>
      <c r="GDF457" s="327"/>
      <c r="GDG457" s="327"/>
      <c r="GDH457" s="327"/>
      <c r="GDI457" s="327"/>
      <c r="GDJ457" s="327"/>
      <c r="GDK457" s="327"/>
      <c r="GDL457" s="327"/>
      <c r="GDM457" s="327"/>
      <c r="GDN457" s="327"/>
      <c r="GDO457" s="327"/>
      <c r="GDP457" s="327"/>
      <c r="GDQ457" s="327"/>
      <c r="GDR457" s="327"/>
      <c r="GDS457" s="327"/>
      <c r="GDT457" s="327"/>
      <c r="GDU457" s="327"/>
      <c r="GDV457" s="327"/>
      <c r="GDW457" s="327"/>
      <c r="GDX457" s="327"/>
      <c r="GDY457" s="327"/>
      <c r="GDZ457" s="327"/>
      <c r="GEA457" s="327"/>
      <c r="GEB457" s="327"/>
      <c r="GEC457" s="327"/>
      <c r="GED457" s="327"/>
      <c r="GEE457" s="327"/>
      <c r="GEF457" s="327"/>
      <c r="GEG457" s="327"/>
      <c r="GEH457" s="327"/>
      <c r="GEI457" s="327"/>
      <c r="GEJ457" s="327"/>
      <c r="GEK457" s="327"/>
      <c r="GEL457" s="327"/>
      <c r="GEM457" s="327"/>
      <c r="GEN457" s="327"/>
      <c r="GEO457" s="327"/>
      <c r="GEP457" s="327"/>
      <c r="GEQ457" s="327"/>
      <c r="GER457" s="327"/>
      <c r="GES457" s="327"/>
      <c r="GET457" s="327"/>
      <c r="GEU457" s="327"/>
      <c r="GEV457" s="327"/>
      <c r="GEW457" s="327"/>
      <c r="GEX457" s="327"/>
      <c r="GEY457" s="327"/>
      <c r="GEZ457" s="327"/>
      <c r="GFA457" s="327"/>
      <c r="GFB457" s="327"/>
      <c r="GFC457" s="327"/>
      <c r="GFD457" s="327"/>
      <c r="GFE457" s="327"/>
      <c r="GFF457" s="327"/>
      <c r="GFG457" s="327"/>
      <c r="GFH457" s="327"/>
      <c r="GFI457" s="327"/>
      <c r="GFJ457" s="327"/>
      <c r="GFK457" s="327"/>
      <c r="GFL457" s="327"/>
      <c r="GFM457" s="327"/>
      <c r="GFN457" s="327"/>
      <c r="GFO457" s="327"/>
      <c r="GFP457" s="327"/>
      <c r="GFQ457" s="327"/>
      <c r="GFR457" s="327"/>
      <c r="GFS457" s="327"/>
      <c r="GFT457" s="327"/>
      <c r="GFU457" s="327"/>
      <c r="GFV457" s="327"/>
      <c r="GFW457" s="327"/>
      <c r="GFX457" s="327"/>
      <c r="GFY457" s="327"/>
      <c r="GFZ457" s="327"/>
      <c r="GGA457" s="327"/>
      <c r="GGB457" s="327"/>
      <c r="GGC457" s="327"/>
      <c r="GGD457" s="327"/>
      <c r="GGE457" s="327"/>
      <c r="GGF457" s="327"/>
      <c r="GGG457" s="327"/>
      <c r="GGH457" s="327"/>
      <c r="GGI457" s="327"/>
      <c r="GGJ457" s="327"/>
      <c r="GGK457" s="327"/>
      <c r="GGL457" s="327"/>
      <c r="GGM457" s="327"/>
      <c r="GGN457" s="327"/>
      <c r="GGO457" s="327"/>
      <c r="GGP457" s="327"/>
      <c r="GGQ457" s="327"/>
      <c r="GGR457" s="327"/>
      <c r="GGS457" s="327"/>
      <c r="GGT457" s="327"/>
      <c r="GGU457" s="327"/>
      <c r="GGV457" s="327"/>
      <c r="GGW457" s="327"/>
      <c r="GGX457" s="327"/>
      <c r="GGY457" s="327"/>
      <c r="GGZ457" s="327"/>
      <c r="GHA457" s="327"/>
      <c r="GHB457" s="327"/>
      <c r="GHC457" s="327"/>
      <c r="GHD457" s="327"/>
      <c r="GHE457" s="327"/>
      <c r="GHF457" s="327"/>
      <c r="GHG457" s="327"/>
      <c r="GHH457" s="327"/>
      <c r="GHI457" s="327"/>
      <c r="GHJ457" s="327"/>
      <c r="GHK457" s="327"/>
      <c r="GHL457" s="327"/>
      <c r="GHM457" s="327"/>
      <c r="GHN457" s="327"/>
      <c r="GHO457" s="327"/>
      <c r="GHP457" s="327"/>
      <c r="GHQ457" s="327"/>
      <c r="GHR457" s="327"/>
      <c r="GHS457" s="327"/>
      <c r="GHT457" s="327"/>
      <c r="GHU457" s="327"/>
      <c r="GHV457" s="327"/>
      <c r="GHW457" s="327"/>
      <c r="GHX457" s="327"/>
      <c r="GHY457" s="327"/>
      <c r="GHZ457" s="327"/>
      <c r="GIA457" s="327"/>
      <c r="GIB457" s="327"/>
      <c r="GIC457" s="327"/>
      <c r="GID457" s="327"/>
      <c r="GIE457" s="327"/>
      <c r="GIF457" s="327"/>
      <c r="GIG457" s="327"/>
      <c r="GIH457" s="327"/>
      <c r="GII457" s="327"/>
      <c r="GIJ457" s="327"/>
      <c r="GIK457" s="327"/>
      <c r="GIL457" s="327"/>
      <c r="GIM457" s="327"/>
      <c r="GIN457" s="327"/>
      <c r="GIO457" s="327"/>
      <c r="GIP457" s="327"/>
      <c r="GIQ457" s="327"/>
      <c r="GIR457" s="327"/>
      <c r="GIS457" s="327"/>
      <c r="GIT457" s="327"/>
      <c r="GIU457" s="327"/>
      <c r="GIV457" s="327"/>
      <c r="GIW457" s="327"/>
      <c r="GIX457" s="327"/>
      <c r="GIY457" s="327"/>
      <c r="GIZ457" s="327"/>
      <c r="GJA457" s="327"/>
      <c r="GJB457" s="327"/>
      <c r="GJC457" s="327"/>
      <c r="GJD457" s="327"/>
      <c r="GJE457" s="327"/>
      <c r="GJF457" s="327"/>
      <c r="GJG457" s="327"/>
      <c r="GJH457" s="327"/>
      <c r="GJI457" s="327"/>
      <c r="GJJ457" s="327"/>
      <c r="GJK457" s="327"/>
      <c r="GJL457" s="327"/>
      <c r="GJM457" s="327"/>
      <c r="GJN457" s="327"/>
      <c r="GJO457" s="327"/>
      <c r="GJP457" s="327"/>
      <c r="GJQ457" s="327"/>
      <c r="GJR457" s="327"/>
      <c r="GJS457" s="327"/>
      <c r="GJT457" s="327"/>
      <c r="GJU457" s="327"/>
      <c r="GJV457" s="327"/>
      <c r="GJW457" s="327"/>
      <c r="GJX457" s="327"/>
      <c r="GJY457" s="327"/>
      <c r="GJZ457" s="327"/>
      <c r="GKA457" s="327"/>
      <c r="GKB457" s="327"/>
      <c r="GKC457" s="327"/>
      <c r="GKD457" s="327"/>
      <c r="GKE457" s="327"/>
      <c r="GKF457" s="327"/>
      <c r="GKG457" s="327"/>
      <c r="GKH457" s="327"/>
      <c r="GKI457" s="327"/>
      <c r="GKJ457" s="327"/>
      <c r="GKK457" s="327"/>
      <c r="GKL457" s="327"/>
      <c r="GKM457" s="327"/>
      <c r="GKN457" s="327"/>
      <c r="GKO457" s="327"/>
      <c r="GKP457" s="327"/>
      <c r="GKQ457" s="327"/>
      <c r="GKR457" s="327"/>
      <c r="GKS457" s="327"/>
      <c r="GKT457" s="327"/>
      <c r="GKU457" s="327"/>
      <c r="GKV457" s="327"/>
      <c r="GKW457" s="327"/>
      <c r="GKX457" s="327"/>
      <c r="GKY457" s="327"/>
      <c r="GKZ457" s="327"/>
      <c r="GLA457" s="327"/>
      <c r="GLB457" s="327"/>
      <c r="GLC457" s="327"/>
      <c r="GLD457" s="327"/>
      <c r="GLE457" s="327"/>
      <c r="GLF457" s="327"/>
      <c r="GLG457" s="327"/>
      <c r="GLH457" s="327"/>
      <c r="GLI457" s="327"/>
      <c r="GLJ457" s="327"/>
      <c r="GLK457" s="327"/>
      <c r="GLL457" s="327"/>
      <c r="GLM457" s="327"/>
      <c r="GLN457" s="327"/>
      <c r="GLO457" s="327"/>
      <c r="GLP457" s="327"/>
      <c r="GLQ457" s="327"/>
      <c r="GLR457" s="327"/>
      <c r="GLS457" s="327"/>
      <c r="GLT457" s="327"/>
      <c r="GLU457" s="327"/>
      <c r="GLV457" s="327"/>
      <c r="GLW457" s="327"/>
      <c r="GLX457" s="327"/>
      <c r="GLY457" s="327"/>
      <c r="GLZ457" s="327"/>
      <c r="GMA457" s="327"/>
      <c r="GMB457" s="327"/>
      <c r="GMC457" s="327"/>
      <c r="GMD457" s="327"/>
      <c r="GME457" s="327"/>
      <c r="GMF457" s="327"/>
      <c r="GMG457" s="327"/>
      <c r="GMH457" s="327"/>
      <c r="GMI457" s="327"/>
      <c r="GMJ457" s="327"/>
      <c r="GMK457" s="327"/>
      <c r="GML457" s="327"/>
      <c r="GMM457" s="327"/>
      <c r="GMN457" s="327"/>
      <c r="GMO457" s="327"/>
      <c r="GMP457" s="327"/>
      <c r="GMQ457" s="327"/>
      <c r="GMR457" s="327"/>
      <c r="GMS457" s="327"/>
      <c r="GMT457" s="327"/>
      <c r="GMU457" s="327"/>
      <c r="GMV457" s="327"/>
      <c r="GMW457" s="327"/>
      <c r="GMX457" s="327"/>
      <c r="GMY457" s="327"/>
      <c r="GMZ457" s="327"/>
      <c r="GNA457" s="327"/>
      <c r="GNB457" s="327"/>
      <c r="GNC457" s="327"/>
      <c r="GND457" s="327"/>
      <c r="GNE457" s="327"/>
      <c r="GNF457" s="327"/>
      <c r="GNG457" s="327"/>
      <c r="GNH457" s="327"/>
      <c r="GNI457" s="327"/>
      <c r="GNJ457" s="327"/>
      <c r="GNK457" s="327"/>
      <c r="GNL457" s="327"/>
      <c r="GNM457" s="327"/>
      <c r="GNN457" s="327"/>
      <c r="GNO457" s="327"/>
      <c r="GNP457" s="327"/>
      <c r="GNQ457" s="327"/>
      <c r="GNR457" s="327"/>
      <c r="GNS457" s="327"/>
      <c r="GNT457" s="327"/>
      <c r="GNU457" s="327"/>
      <c r="GNV457" s="327"/>
      <c r="GNW457" s="327"/>
      <c r="GNX457" s="327"/>
      <c r="GNY457" s="327"/>
      <c r="GNZ457" s="327"/>
      <c r="GOA457" s="327"/>
      <c r="GOB457" s="327"/>
      <c r="GOC457" s="327"/>
      <c r="GOD457" s="327"/>
      <c r="GOE457" s="327"/>
      <c r="GOF457" s="327"/>
      <c r="GOG457" s="327"/>
      <c r="GOH457" s="327"/>
      <c r="GOI457" s="327"/>
      <c r="GOJ457" s="327"/>
      <c r="GOK457" s="327"/>
      <c r="GOL457" s="327"/>
      <c r="GOM457" s="327"/>
      <c r="GON457" s="327"/>
      <c r="GOO457" s="327"/>
      <c r="GOP457" s="327"/>
      <c r="GOQ457" s="327"/>
      <c r="GOR457" s="327"/>
      <c r="GOS457" s="327"/>
      <c r="GOT457" s="327"/>
      <c r="GOU457" s="327"/>
      <c r="GOV457" s="327"/>
      <c r="GOW457" s="327"/>
      <c r="GOX457" s="327"/>
      <c r="GOY457" s="327"/>
      <c r="GOZ457" s="327"/>
      <c r="GPA457" s="327"/>
      <c r="GPB457" s="327"/>
      <c r="GPC457" s="327"/>
      <c r="GPD457" s="327"/>
      <c r="GPE457" s="327"/>
      <c r="GPF457" s="327"/>
      <c r="GPG457" s="327"/>
      <c r="GPH457" s="327"/>
      <c r="GPI457" s="327"/>
      <c r="GPJ457" s="327"/>
      <c r="GPK457" s="327"/>
      <c r="GPL457" s="327"/>
      <c r="GPM457" s="327"/>
      <c r="GPN457" s="327"/>
      <c r="GPO457" s="327"/>
      <c r="GPP457" s="327"/>
      <c r="GPQ457" s="327"/>
      <c r="GPR457" s="327"/>
      <c r="GPS457" s="327"/>
      <c r="GPT457" s="327"/>
      <c r="GPU457" s="327"/>
      <c r="GPV457" s="327"/>
      <c r="GPW457" s="327"/>
      <c r="GPX457" s="327"/>
      <c r="GPY457" s="327"/>
      <c r="GPZ457" s="327"/>
      <c r="GQA457" s="327"/>
      <c r="GQB457" s="327"/>
      <c r="GQC457" s="327"/>
      <c r="GQD457" s="327"/>
      <c r="GQE457" s="327"/>
      <c r="GQF457" s="327"/>
      <c r="GQG457" s="327"/>
      <c r="GQH457" s="327"/>
      <c r="GQI457" s="327"/>
      <c r="GQJ457" s="327"/>
      <c r="GQK457" s="327"/>
      <c r="GQL457" s="327"/>
      <c r="GQM457" s="327"/>
      <c r="GQN457" s="327"/>
      <c r="GQO457" s="327"/>
      <c r="GQP457" s="327"/>
      <c r="GQQ457" s="327"/>
      <c r="GQR457" s="327"/>
      <c r="GQS457" s="327"/>
      <c r="GQT457" s="327"/>
      <c r="GQU457" s="327"/>
      <c r="GQV457" s="327"/>
      <c r="GQW457" s="327"/>
      <c r="GQX457" s="327"/>
      <c r="GQY457" s="327"/>
      <c r="GQZ457" s="327"/>
      <c r="GRA457" s="327"/>
      <c r="GRB457" s="327"/>
      <c r="GRC457" s="327"/>
      <c r="GRD457" s="327"/>
      <c r="GRE457" s="327"/>
      <c r="GRF457" s="327"/>
      <c r="GRG457" s="327"/>
      <c r="GRH457" s="327"/>
      <c r="GRI457" s="327"/>
      <c r="GRJ457" s="327"/>
      <c r="GRK457" s="327"/>
      <c r="GRL457" s="327"/>
      <c r="GRM457" s="327"/>
      <c r="GRN457" s="327"/>
      <c r="GRO457" s="327"/>
      <c r="GRP457" s="327"/>
      <c r="GRQ457" s="327"/>
      <c r="GRR457" s="327"/>
      <c r="GRS457" s="327"/>
      <c r="GRT457" s="327"/>
      <c r="GRU457" s="327"/>
      <c r="GRV457" s="327"/>
      <c r="GRW457" s="327"/>
      <c r="GRX457" s="327"/>
      <c r="GRY457" s="327"/>
      <c r="GRZ457" s="327"/>
      <c r="GSA457" s="327"/>
      <c r="GSB457" s="327"/>
      <c r="GSC457" s="327"/>
      <c r="GSD457" s="327"/>
      <c r="GSE457" s="327"/>
      <c r="GSF457" s="327"/>
      <c r="GSG457" s="327"/>
      <c r="GSH457" s="327"/>
      <c r="GSI457" s="327"/>
      <c r="GSJ457" s="327"/>
      <c r="GSK457" s="327"/>
      <c r="GSL457" s="327"/>
      <c r="GSM457" s="327"/>
      <c r="GSN457" s="327"/>
      <c r="GSO457" s="327"/>
      <c r="GSP457" s="327"/>
      <c r="GSQ457" s="327"/>
      <c r="GSR457" s="327"/>
      <c r="GSS457" s="327"/>
      <c r="GST457" s="327"/>
      <c r="GSU457" s="327"/>
      <c r="GSV457" s="327"/>
      <c r="GSW457" s="327"/>
      <c r="GSX457" s="327"/>
      <c r="GSY457" s="327"/>
      <c r="GSZ457" s="327"/>
      <c r="GTA457" s="327"/>
      <c r="GTB457" s="327"/>
      <c r="GTC457" s="327"/>
      <c r="GTD457" s="327"/>
      <c r="GTE457" s="327"/>
      <c r="GTF457" s="327"/>
      <c r="GTG457" s="327"/>
      <c r="GTH457" s="327"/>
      <c r="GTI457" s="327"/>
      <c r="GTJ457" s="327"/>
      <c r="GTK457" s="327"/>
      <c r="GTL457" s="327"/>
      <c r="GTM457" s="327"/>
      <c r="GTN457" s="327"/>
      <c r="GTO457" s="327"/>
      <c r="GTP457" s="327"/>
      <c r="GTQ457" s="327"/>
      <c r="GTR457" s="327"/>
      <c r="GTS457" s="327"/>
      <c r="GTT457" s="327"/>
      <c r="GTU457" s="327"/>
      <c r="GTV457" s="327"/>
      <c r="GTW457" s="327"/>
      <c r="GTX457" s="327"/>
      <c r="GTY457" s="327"/>
      <c r="GTZ457" s="327"/>
      <c r="GUA457" s="327"/>
      <c r="GUB457" s="327"/>
      <c r="GUC457" s="327"/>
      <c r="GUD457" s="327"/>
      <c r="GUE457" s="327"/>
      <c r="GUF457" s="327"/>
      <c r="GUG457" s="327"/>
      <c r="GUH457" s="327"/>
      <c r="GUI457" s="327"/>
      <c r="GUJ457" s="327"/>
      <c r="GUK457" s="327"/>
      <c r="GUL457" s="327"/>
      <c r="GUM457" s="327"/>
      <c r="GUN457" s="327"/>
      <c r="GUO457" s="327"/>
      <c r="GUP457" s="327"/>
      <c r="GUQ457" s="327"/>
      <c r="GUR457" s="327"/>
      <c r="GUS457" s="327"/>
      <c r="GUT457" s="327"/>
      <c r="GUU457" s="327"/>
      <c r="GUV457" s="327"/>
      <c r="GUW457" s="327"/>
      <c r="GUX457" s="327"/>
      <c r="GUY457" s="327"/>
      <c r="GUZ457" s="327"/>
      <c r="GVA457" s="327"/>
      <c r="GVB457" s="327"/>
      <c r="GVC457" s="327"/>
      <c r="GVD457" s="327"/>
      <c r="GVE457" s="327"/>
      <c r="GVF457" s="327"/>
      <c r="GVG457" s="327"/>
      <c r="GVH457" s="327"/>
      <c r="GVI457" s="327"/>
      <c r="GVJ457" s="327"/>
      <c r="GVK457" s="327"/>
      <c r="GVL457" s="327"/>
      <c r="GVM457" s="327"/>
      <c r="GVN457" s="327"/>
      <c r="GVO457" s="327"/>
      <c r="GVP457" s="327"/>
      <c r="GVQ457" s="327"/>
      <c r="GVR457" s="327"/>
      <c r="GVS457" s="327"/>
      <c r="GVT457" s="327"/>
      <c r="GVU457" s="327"/>
      <c r="GVV457" s="327"/>
      <c r="GVW457" s="327"/>
      <c r="GVX457" s="327"/>
      <c r="GVY457" s="327"/>
      <c r="GVZ457" s="327"/>
      <c r="GWA457" s="327"/>
      <c r="GWB457" s="327"/>
      <c r="GWC457" s="327"/>
      <c r="GWD457" s="327"/>
      <c r="GWE457" s="327"/>
      <c r="GWF457" s="327"/>
      <c r="GWG457" s="327"/>
      <c r="GWH457" s="327"/>
      <c r="GWI457" s="327"/>
      <c r="GWJ457" s="327"/>
      <c r="GWK457" s="327"/>
      <c r="GWL457" s="327"/>
      <c r="GWM457" s="327"/>
      <c r="GWN457" s="327"/>
      <c r="GWO457" s="327"/>
      <c r="GWP457" s="327"/>
      <c r="GWQ457" s="327"/>
      <c r="GWR457" s="327"/>
      <c r="GWS457" s="327"/>
      <c r="GWT457" s="327"/>
      <c r="GWU457" s="327"/>
      <c r="GWV457" s="327"/>
      <c r="GWW457" s="327"/>
      <c r="GWX457" s="327"/>
      <c r="GWY457" s="327"/>
      <c r="GWZ457" s="327"/>
      <c r="GXA457" s="327"/>
      <c r="GXB457" s="327"/>
      <c r="GXC457" s="327"/>
      <c r="GXD457" s="327"/>
      <c r="GXE457" s="327"/>
      <c r="GXF457" s="327"/>
      <c r="GXG457" s="327"/>
      <c r="GXH457" s="327"/>
      <c r="GXI457" s="327"/>
      <c r="GXJ457" s="327"/>
      <c r="GXK457" s="327"/>
      <c r="GXL457" s="327"/>
      <c r="GXM457" s="327"/>
      <c r="GXN457" s="327"/>
      <c r="GXO457" s="327"/>
      <c r="GXP457" s="327"/>
      <c r="GXQ457" s="327"/>
      <c r="GXR457" s="327"/>
      <c r="GXS457" s="327"/>
      <c r="GXT457" s="327"/>
      <c r="GXU457" s="327"/>
      <c r="GXV457" s="327"/>
      <c r="GXW457" s="327"/>
      <c r="GXX457" s="327"/>
      <c r="GXY457" s="327"/>
      <c r="GXZ457" s="327"/>
      <c r="GYA457" s="327"/>
      <c r="GYB457" s="327"/>
      <c r="GYC457" s="327"/>
      <c r="GYD457" s="327"/>
      <c r="GYE457" s="327"/>
      <c r="GYF457" s="327"/>
      <c r="GYG457" s="327"/>
      <c r="GYH457" s="327"/>
      <c r="GYI457" s="327"/>
      <c r="GYJ457" s="327"/>
      <c r="GYK457" s="327"/>
      <c r="GYL457" s="327"/>
      <c r="GYM457" s="327"/>
      <c r="GYN457" s="327"/>
      <c r="GYO457" s="327"/>
      <c r="GYP457" s="327"/>
      <c r="GYQ457" s="327"/>
      <c r="GYR457" s="327"/>
      <c r="GYS457" s="327"/>
      <c r="GYT457" s="327"/>
      <c r="GYU457" s="327"/>
      <c r="GYV457" s="327"/>
      <c r="GYW457" s="327"/>
      <c r="GYX457" s="327"/>
      <c r="GYY457" s="327"/>
      <c r="GYZ457" s="327"/>
      <c r="GZA457" s="327"/>
      <c r="GZB457" s="327"/>
      <c r="GZC457" s="327"/>
      <c r="GZD457" s="327"/>
      <c r="GZE457" s="327"/>
      <c r="GZF457" s="327"/>
      <c r="GZG457" s="327"/>
      <c r="GZH457" s="327"/>
      <c r="GZI457" s="327"/>
      <c r="GZJ457" s="327"/>
      <c r="GZK457" s="327"/>
      <c r="GZL457" s="327"/>
      <c r="GZM457" s="327"/>
      <c r="GZN457" s="327"/>
      <c r="GZO457" s="327"/>
      <c r="GZP457" s="327"/>
      <c r="GZQ457" s="327"/>
      <c r="GZR457" s="327"/>
      <c r="GZS457" s="327"/>
      <c r="GZT457" s="327"/>
      <c r="GZU457" s="327"/>
      <c r="GZV457" s="327"/>
      <c r="GZW457" s="327"/>
      <c r="GZX457" s="327"/>
      <c r="GZY457" s="327"/>
      <c r="GZZ457" s="327"/>
      <c r="HAA457" s="327"/>
      <c r="HAB457" s="327"/>
      <c r="HAC457" s="327"/>
      <c r="HAD457" s="327"/>
      <c r="HAE457" s="327"/>
      <c r="HAF457" s="327"/>
      <c r="HAG457" s="327"/>
      <c r="HAH457" s="327"/>
      <c r="HAI457" s="327"/>
      <c r="HAJ457" s="327"/>
      <c r="HAK457" s="327"/>
      <c r="HAL457" s="327"/>
      <c r="HAM457" s="327"/>
      <c r="HAN457" s="327"/>
      <c r="HAO457" s="327"/>
      <c r="HAP457" s="327"/>
      <c r="HAQ457" s="327"/>
      <c r="HAR457" s="327"/>
      <c r="HAS457" s="327"/>
      <c r="HAT457" s="327"/>
      <c r="HAU457" s="327"/>
      <c r="HAV457" s="327"/>
      <c r="HAW457" s="327"/>
      <c r="HAX457" s="327"/>
      <c r="HAY457" s="327"/>
      <c r="HAZ457" s="327"/>
      <c r="HBA457" s="327"/>
      <c r="HBB457" s="327"/>
      <c r="HBC457" s="327"/>
      <c r="HBD457" s="327"/>
      <c r="HBE457" s="327"/>
      <c r="HBF457" s="327"/>
      <c r="HBG457" s="327"/>
      <c r="HBH457" s="327"/>
      <c r="HBI457" s="327"/>
      <c r="HBJ457" s="327"/>
      <c r="HBK457" s="327"/>
      <c r="HBL457" s="327"/>
      <c r="HBM457" s="327"/>
      <c r="HBN457" s="327"/>
      <c r="HBO457" s="327"/>
      <c r="HBP457" s="327"/>
      <c r="HBQ457" s="327"/>
      <c r="HBR457" s="327"/>
      <c r="HBS457" s="327"/>
      <c r="HBT457" s="327"/>
      <c r="HBU457" s="327"/>
      <c r="HBV457" s="327"/>
      <c r="HBW457" s="327"/>
      <c r="HBX457" s="327"/>
      <c r="HBY457" s="327"/>
      <c r="HBZ457" s="327"/>
      <c r="HCA457" s="327"/>
      <c r="HCB457" s="327"/>
      <c r="HCC457" s="327"/>
      <c r="HCD457" s="327"/>
      <c r="HCE457" s="327"/>
      <c r="HCF457" s="327"/>
      <c r="HCG457" s="327"/>
      <c r="HCH457" s="327"/>
      <c r="HCI457" s="327"/>
      <c r="HCJ457" s="327"/>
      <c r="HCK457" s="327"/>
      <c r="HCL457" s="327"/>
      <c r="HCM457" s="327"/>
      <c r="HCN457" s="327"/>
      <c r="HCO457" s="327"/>
      <c r="HCP457" s="327"/>
      <c r="HCQ457" s="327"/>
      <c r="HCR457" s="327"/>
      <c r="HCS457" s="327"/>
      <c r="HCT457" s="327"/>
      <c r="HCU457" s="327"/>
      <c r="HCV457" s="327"/>
      <c r="HCW457" s="327"/>
      <c r="HCX457" s="327"/>
      <c r="HCY457" s="327"/>
      <c r="HCZ457" s="327"/>
      <c r="HDA457" s="327"/>
      <c r="HDB457" s="327"/>
      <c r="HDC457" s="327"/>
      <c r="HDD457" s="327"/>
      <c r="HDE457" s="327"/>
      <c r="HDF457" s="327"/>
      <c r="HDG457" s="327"/>
      <c r="HDH457" s="327"/>
      <c r="HDI457" s="327"/>
      <c r="HDJ457" s="327"/>
      <c r="HDK457" s="327"/>
      <c r="HDL457" s="327"/>
      <c r="HDM457" s="327"/>
      <c r="HDN457" s="327"/>
      <c r="HDO457" s="327"/>
      <c r="HDP457" s="327"/>
      <c r="HDQ457" s="327"/>
      <c r="HDR457" s="327"/>
      <c r="HDS457" s="327"/>
      <c r="HDT457" s="327"/>
      <c r="HDU457" s="327"/>
      <c r="HDV457" s="327"/>
      <c r="HDW457" s="327"/>
      <c r="HDX457" s="327"/>
      <c r="HDY457" s="327"/>
      <c r="HDZ457" s="327"/>
      <c r="HEA457" s="327"/>
      <c r="HEB457" s="327"/>
      <c r="HEC457" s="327"/>
      <c r="HED457" s="327"/>
      <c r="HEE457" s="327"/>
      <c r="HEF457" s="327"/>
      <c r="HEG457" s="327"/>
      <c r="HEH457" s="327"/>
      <c r="HEI457" s="327"/>
      <c r="HEJ457" s="327"/>
      <c r="HEK457" s="327"/>
      <c r="HEL457" s="327"/>
      <c r="HEM457" s="327"/>
      <c r="HEN457" s="327"/>
      <c r="HEO457" s="327"/>
      <c r="HEP457" s="327"/>
      <c r="HEQ457" s="327"/>
      <c r="HER457" s="327"/>
      <c r="HES457" s="327"/>
      <c r="HET457" s="327"/>
      <c r="HEU457" s="327"/>
      <c r="HEV457" s="327"/>
      <c r="HEW457" s="327"/>
      <c r="HEX457" s="327"/>
      <c r="HEY457" s="327"/>
      <c r="HEZ457" s="327"/>
      <c r="HFA457" s="327"/>
      <c r="HFB457" s="327"/>
      <c r="HFC457" s="327"/>
      <c r="HFD457" s="327"/>
      <c r="HFE457" s="327"/>
      <c r="HFF457" s="327"/>
      <c r="HFG457" s="327"/>
      <c r="HFH457" s="327"/>
      <c r="HFI457" s="327"/>
      <c r="HFJ457" s="327"/>
      <c r="HFK457" s="327"/>
      <c r="HFL457" s="327"/>
      <c r="HFM457" s="327"/>
      <c r="HFN457" s="327"/>
      <c r="HFO457" s="327"/>
      <c r="HFP457" s="327"/>
      <c r="HFQ457" s="327"/>
      <c r="HFR457" s="327"/>
      <c r="HFS457" s="327"/>
      <c r="HFT457" s="327"/>
      <c r="HFU457" s="327"/>
      <c r="HFV457" s="327"/>
      <c r="HFW457" s="327"/>
      <c r="HFX457" s="327"/>
      <c r="HFY457" s="327"/>
      <c r="HFZ457" s="327"/>
      <c r="HGA457" s="327"/>
      <c r="HGB457" s="327"/>
      <c r="HGC457" s="327"/>
      <c r="HGD457" s="327"/>
      <c r="HGE457" s="327"/>
      <c r="HGF457" s="327"/>
      <c r="HGG457" s="327"/>
      <c r="HGH457" s="327"/>
      <c r="HGI457" s="327"/>
      <c r="HGJ457" s="327"/>
      <c r="HGK457" s="327"/>
      <c r="HGL457" s="327"/>
      <c r="HGM457" s="327"/>
      <c r="HGN457" s="327"/>
      <c r="HGO457" s="327"/>
      <c r="HGP457" s="327"/>
      <c r="HGQ457" s="327"/>
      <c r="HGR457" s="327"/>
      <c r="HGS457" s="327"/>
      <c r="HGT457" s="327"/>
      <c r="HGU457" s="327"/>
      <c r="HGV457" s="327"/>
      <c r="HGW457" s="327"/>
      <c r="HGX457" s="327"/>
      <c r="HGY457" s="327"/>
      <c r="HGZ457" s="327"/>
      <c r="HHA457" s="327"/>
      <c r="HHB457" s="327"/>
      <c r="HHC457" s="327"/>
      <c r="HHD457" s="327"/>
      <c r="HHE457" s="327"/>
      <c r="HHF457" s="327"/>
      <c r="HHG457" s="327"/>
      <c r="HHH457" s="327"/>
      <c r="HHI457" s="327"/>
      <c r="HHJ457" s="327"/>
      <c r="HHK457" s="327"/>
      <c r="HHL457" s="327"/>
      <c r="HHM457" s="327"/>
      <c r="HHN457" s="327"/>
      <c r="HHO457" s="327"/>
      <c r="HHP457" s="327"/>
      <c r="HHQ457" s="327"/>
      <c r="HHR457" s="327"/>
      <c r="HHS457" s="327"/>
      <c r="HHT457" s="327"/>
      <c r="HHU457" s="327"/>
      <c r="HHV457" s="327"/>
      <c r="HHW457" s="327"/>
      <c r="HHX457" s="327"/>
      <c r="HHY457" s="327"/>
      <c r="HHZ457" s="327"/>
      <c r="HIA457" s="327"/>
      <c r="HIB457" s="327"/>
      <c r="HIC457" s="327"/>
      <c r="HID457" s="327"/>
      <c r="HIE457" s="327"/>
      <c r="HIF457" s="327"/>
      <c r="HIG457" s="327"/>
      <c r="HIH457" s="327"/>
      <c r="HII457" s="327"/>
      <c r="HIJ457" s="327"/>
      <c r="HIK457" s="327"/>
      <c r="HIL457" s="327"/>
      <c r="HIM457" s="327"/>
      <c r="HIN457" s="327"/>
      <c r="HIO457" s="327"/>
      <c r="HIP457" s="327"/>
      <c r="HIQ457" s="327"/>
      <c r="HIR457" s="327"/>
      <c r="HIS457" s="327"/>
      <c r="HIT457" s="327"/>
      <c r="HIU457" s="327"/>
      <c r="HIV457" s="327"/>
      <c r="HIW457" s="327"/>
      <c r="HIX457" s="327"/>
      <c r="HIY457" s="327"/>
      <c r="HIZ457" s="327"/>
      <c r="HJA457" s="327"/>
      <c r="HJB457" s="327"/>
      <c r="HJC457" s="327"/>
      <c r="HJD457" s="327"/>
      <c r="HJE457" s="327"/>
      <c r="HJF457" s="327"/>
      <c r="HJG457" s="327"/>
      <c r="HJH457" s="327"/>
      <c r="HJI457" s="327"/>
      <c r="HJJ457" s="327"/>
      <c r="HJK457" s="327"/>
      <c r="HJL457" s="327"/>
      <c r="HJM457" s="327"/>
      <c r="HJN457" s="327"/>
      <c r="HJO457" s="327"/>
      <c r="HJP457" s="327"/>
      <c r="HJQ457" s="327"/>
      <c r="HJR457" s="327"/>
      <c r="HJS457" s="327"/>
      <c r="HJT457" s="327"/>
      <c r="HJU457" s="327"/>
      <c r="HJV457" s="327"/>
      <c r="HJW457" s="327"/>
      <c r="HJX457" s="327"/>
      <c r="HJY457" s="327"/>
      <c r="HJZ457" s="327"/>
      <c r="HKA457" s="327"/>
      <c r="HKB457" s="327"/>
      <c r="HKC457" s="327"/>
      <c r="HKD457" s="327"/>
      <c r="HKE457" s="327"/>
      <c r="HKF457" s="327"/>
      <c r="HKG457" s="327"/>
      <c r="HKH457" s="327"/>
      <c r="HKI457" s="327"/>
      <c r="HKJ457" s="327"/>
      <c r="HKK457" s="327"/>
      <c r="HKL457" s="327"/>
      <c r="HKM457" s="327"/>
      <c r="HKN457" s="327"/>
      <c r="HKO457" s="327"/>
      <c r="HKP457" s="327"/>
      <c r="HKQ457" s="327"/>
      <c r="HKR457" s="327"/>
      <c r="HKS457" s="327"/>
      <c r="HKT457" s="327"/>
      <c r="HKU457" s="327"/>
      <c r="HKV457" s="327"/>
      <c r="HKW457" s="327"/>
      <c r="HKX457" s="327"/>
      <c r="HKY457" s="327"/>
      <c r="HKZ457" s="327"/>
      <c r="HLA457" s="327"/>
      <c r="HLB457" s="327"/>
      <c r="HLC457" s="327"/>
      <c r="HLD457" s="327"/>
      <c r="HLE457" s="327"/>
      <c r="HLF457" s="327"/>
      <c r="HLG457" s="327"/>
      <c r="HLH457" s="327"/>
      <c r="HLI457" s="327"/>
      <c r="HLJ457" s="327"/>
      <c r="HLK457" s="327"/>
      <c r="HLL457" s="327"/>
      <c r="HLM457" s="327"/>
      <c r="HLN457" s="327"/>
      <c r="HLO457" s="327"/>
      <c r="HLP457" s="327"/>
      <c r="HLQ457" s="327"/>
      <c r="HLR457" s="327"/>
      <c r="HLS457" s="327"/>
      <c r="HLT457" s="327"/>
      <c r="HLU457" s="327"/>
      <c r="HLV457" s="327"/>
      <c r="HLW457" s="327"/>
      <c r="HLX457" s="327"/>
      <c r="HLY457" s="327"/>
      <c r="HLZ457" s="327"/>
      <c r="HMA457" s="327"/>
      <c r="HMB457" s="327"/>
      <c r="HMC457" s="327"/>
      <c r="HMD457" s="327"/>
      <c r="HME457" s="327"/>
      <c r="HMF457" s="327"/>
      <c r="HMG457" s="327"/>
      <c r="HMH457" s="327"/>
      <c r="HMI457" s="327"/>
      <c r="HMJ457" s="327"/>
      <c r="HMK457" s="327"/>
      <c r="HML457" s="327"/>
      <c r="HMM457" s="327"/>
      <c r="HMN457" s="327"/>
      <c r="HMO457" s="327"/>
      <c r="HMP457" s="327"/>
      <c r="HMQ457" s="327"/>
      <c r="HMR457" s="327"/>
      <c r="HMS457" s="327"/>
      <c r="HMT457" s="327"/>
      <c r="HMU457" s="327"/>
      <c r="HMV457" s="327"/>
      <c r="HMW457" s="327"/>
      <c r="HMX457" s="327"/>
      <c r="HMY457" s="327"/>
      <c r="HMZ457" s="327"/>
      <c r="HNA457" s="327"/>
      <c r="HNB457" s="327"/>
      <c r="HNC457" s="327"/>
      <c r="HND457" s="327"/>
      <c r="HNE457" s="327"/>
      <c r="HNF457" s="327"/>
      <c r="HNG457" s="327"/>
      <c r="HNH457" s="327"/>
      <c r="HNI457" s="327"/>
      <c r="HNJ457" s="327"/>
      <c r="HNK457" s="327"/>
      <c r="HNL457" s="327"/>
      <c r="HNM457" s="327"/>
      <c r="HNN457" s="327"/>
      <c r="HNO457" s="327"/>
      <c r="HNP457" s="327"/>
      <c r="HNQ457" s="327"/>
      <c r="HNR457" s="327"/>
      <c r="HNS457" s="327"/>
      <c r="HNT457" s="327"/>
      <c r="HNU457" s="327"/>
      <c r="HNV457" s="327"/>
      <c r="HNW457" s="327"/>
      <c r="HNX457" s="327"/>
      <c r="HNY457" s="327"/>
      <c r="HNZ457" s="327"/>
      <c r="HOA457" s="327"/>
      <c r="HOB457" s="327"/>
      <c r="HOC457" s="327"/>
      <c r="HOD457" s="327"/>
      <c r="HOE457" s="327"/>
      <c r="HOF457" s="327"/>
      <c r="HOG457" s="327"/>
      <c r="HOH457" s="327"/>
      <c r="HOI457" s="327"/>
      <c r="HOJ457" s="327"/>
      <c r="HOK457" s="327"/>
      <c r="HOL457" s="327"/>
      <c r="HOM457" s="327"/>
      <c r="HON457" s="327"/>
      <c r="HOO457" s="327"/>
      <c r="HOP457" s="327"/>
      <c r="HOQ457" s="327"/>
      <c r="HOR457" s="327"/>
      <c r="HOS457" s="327"/>
      <c r="HOT457" s="327"/>
      <c r="HOU457" s="327"/>
      <c r="HOV457" s="327"/>
      <c r="HOW457" s="327"/>
      <c r="HOX457" s="327"/>
      <c r="HOY457" s="327"/>
      <c r="HOZ457" s="327"/>
      <c r="HPA457" s="327"/>
      <c r="HPB457" s="327"/>
      <c r="HPC457" s="327"/>
      <c r="HPD457" s="327"/>
      <c r="HPE457" s="327"/>
      <c r="HPF457" s="327"/>
      <c r="HPG457" s="327"/>
      <c r="HPH457" s="327"/>
      <c r="HPI457" s="327"/>
      <c r="HPJ457" s="327"/>
      <c r="HPK457" s="327"/>
      <c r="HPL457" s="327"/>
      <c r="HPM457" s="327"/>
      <c r="HPN457" s="327"/>
      <c r="HPO457" s="327"/>
      <c r="HPP457" s="327"/>
      <c r="HPQ457" s="327"/>
      <c r="HPR457" s="327"/>
      <c r="HPS457" s="327"/>
      <c r="HPT457" s="327"/>
      <c r="HPU457" s="327"/>
      <c r="HPV457" s="327"/>
      <c r="HPW457" s="327"/>
      <c r="HPX457" s="327"/>
      <c r="HPY457" s="327"/>
      <c r="HPZ457" s="327"/>
      <c r="HQA457" s="327"/>
      <c r="HQB457" s="327"/>
      <c r="HQC457" s="327"/>
      <c r="HQD457" s="327"/>
      <c r="HQE457" s="327"/>
      <c r="HQF457" s="327"/>
      <c r="HQG457" s="327"/>
      <c r="HQH457" s="327"/>
      <c r="HQI457" s="327"/>
      <c r="HQJ457" s="327"/>
      <c r="HQK457" s="327"/>
      <c r="HQL457" s="327"/>
      <c r="HQM457" s="327"/>
      <c r="HQN457" s="327"/>
      <c r="HQO457" s="327"/>
      <c r="HQP457" s="327"/>
      <c r="HQQ457" s="327"/>
      <c r="HQR457" s="327"/>
      <c r="HQS457" s="327"/>
      <c r="HQT457" s="327"/>
      <c r="HQU457" s="327"/>
      <c r="HQV457" s="327"/>
      <c r="HQW457" s="327"/>
      <c r="HQX457" s="327"/>
      <c r="HQY457" s="327"/>
      <c r="HQZ457" s="327"/>
      <c r="HRA457" s="327"/>
      <c r="HRB457" s="327"/>
      <c r="HRC457" s="327"/>
      <c r="HRD457" s="327"/>
      <c r="HRE457" s="327"/>
      <c r="HRF457" s="327"/>
      <c r="HRG457" s="327"/>
      <c r="HRH457" s="327"/>
      <c r="HRI457" s="327"/>
      <c r="HRJ457" s="327"/>
      <c r="HRK457" s="327"/>
      <c r="HRL457" s="327"/>
      <c r="HRM457" s="327"/>
      <c r="HRN457" s="327"/>
      <c r="HRO457" s="327"/>
      <c r="HRP457" s="327"/>
      <c r="HRQ457" s="327"/>
      <c r="HRR457" s="327"/>
      <c r="HRS457" s="327"/>
      <c r="HRT457" s="327"/>
      <c r="HRU457" s="327"/>
      <c r="HRV457" s="327"/>
      <c r="HRW457" s="327"/>
      <c r="HRX457" s="327"/>
      <c r="HRY457" s="327"/>
      <c r="HRZ457" s="327"/>
      <c r="HSA457" s="327"/>
      <c r="HSB457" s="327"/>
      <c r="HSC457" s="327"/>
      <c r="HSD457" s="327"/>
      <c r="HSE457" s="327"/>
      <c r="HSF457" s="327"/>
      <c r="HSG457" s="327"/>
      <c r="HSH457" s="327"/>
      <c r="HSI457" s="327"/>
      <c r="HSJ457" s="327"/>
      <c r="HSK457" s="327"/>
      <c r="HSL457" s="327"/>
      <c r="HSM457" s="327"/>
      <c r="HSN457" s="327"/>
      <c r="HSO457" s="327"/>
      <c r="HSP457" s="327"/>
      <c r="HSQ457" s="327"/>
      <c r="HSR457" s="327"/>
      <c r="HSS457" s="327"/>
      <c r="HST457" s="327"/>
      <c r="HSU457" s="327"/>
      <c r="HSV457" s="327"/>
      <c r="HSW457" s="327"/>
      <c r="HSX457" s="327"/>
      <c r="HSY457" s="327"/>
      <c r="HSZ457" s="327"/>
      <c r="HTA457" s="327"/>
      <c r="HTB457" s="327"/>
      <c r="HTC457" s="327"/>
      <c r="HTD457" s="327"/>
      <c r="HTE457" s="327"/>
      <c r="HTF457" s="327"/>
      <c r="HTG457" s="327"/>
      <c r="HTH457" s="327"/>
      <c r="HTI457" s="327"/>
      <c r="HTJ457" s="327"/>
      <c r="HTK457" s="327"/>
      <c r="HTL457" s="327"/>
      <c r="HTM457" s="327"/>
      <c r="HTN457" s="327"/>
      <c r="HTO457" s="327"/>
      <c r="HTP457" s="327"/>
      <c r="HTQ457" s="327"/>
      <c r="HTR457" s="327"/>
      <c r="HTS457" s="327"/>
      <c r="HTT457" s="327"/>
      <c r="HTU457" s="327"/>
      <c r="HTV457" s="327"/>
      <c r="HTW457" s="327"/>
      <c r="HTX457" s="327"/>
      <c r="HTY457" s="327"/>
      <c r="HTZ457" s="327"/>
      <c r="HUA457" s="327"/>
      <c r="HUB457" s="327"/>
      <c r="HUC457" s="327"/>
      <c r="HUD457" s="327"/>
      <c r="HUE457" s="327"/>
      <c r="HUF457" s="327"/>
      <c r="HUG457" s="327"/>
      <c r="HUH457" s="327"/>
      <c r="HUI457" s="327"/>
      <c r="HUJ457" s="327"/>
      <c r="HUK457" s="327"/>
      <c r="HUL457" s="327"/>
      <c r="HUM457" s="327"/>
      <c r="HUN457" s="327"/>
      <c r="HUO457" s="327"/>
      <c r="HUP457" s="327"/>
      <c r="HUQ457" s="327"/>
      <c r="HUR457" s="327"/>
      <c r="HUS457" s="327"/>
      <c r="HUT457" s="327"/>
      <c r="HUU457" s="327"/>
      <c r="HUV457" s="327"/>
      <c r="HUW457" s="327"/>
      <c r="HUX457" s="327"/>
      <c r="HUY457" s="327"/>
      <c r="HUZ457" s="327"/>
      <c r="HVA457" s="327"/>
      <c r="HVB457" s="327"/>
      <c r="HVC457" s="327"/>
      <c r="HVD457" s="327"/>
      <c r="HVE457" s="327"/>
      <c r="HVF457" s="327"/>
      <c r="HVG457" s="327"/>
      <c r="HVH457" s="327"/>
      <c r="HVI457" s="327"/>
      <c r="HVJ457" s="327"/>
      <c r="HVK457" s="327"/>
      <c r="HVL457" s="327"/>
      <c r="HVM457" s="327"/>
      <c r="HVN457" s="327"/>
      <c r="HVO457" s="327"/>
      <c r="HVP457" s="327"/>
      <c r="HVQ457" s="327"/>
      <c r="HVR457" s="327"/>
      <c r="HVS457" s="327"/>
      <c r="HVT457" s="327"/>
      <c r="HVU457" s="327"/>
      <c r="HVV457" s="327"/>
      <c r="HVW457" s="327"/>
      <c r="HVX457" s="327"/>
      <c r="HVY457" s="327"/>
      <c r="HVZ457" s="327"/>
      <c r="HWA457" s="327"/>
      <c r="HWB457" s="327"/>
      <c r="HWC457" s="327"/>
      <c r="HWD457" s="327"/>
      <c r="HWE457" s="327"/>
      <c r="HWF457" s="327"/>
      <c r="HWG457" s="327"/>
      <c r="HWH457" s="327"/>
      <c r="HWI457" s="327"/>
      <c r="HWJ457" s="327"/>
      <c r="HWK457" s="327"/>
      <c r="HWL457" s="327"/>
      <c r="HWM457" s="327"/>
      <c r="HWN457" s="327"/>
      <c r="HWO457" s="327"/>
      <c r="HWP457" s="327"/>
      <c r="HWQ457" s="327"/>
      <c r="HWR457" s="327"/>
      <c r="HWS457" s="327"/>
      <c r="HWT457" s="327"/>
      <c r="HWU457" s="327"/>
      <c r="HWV457" s="327"/>
      <c r="HWW457" s="327"/>
      <c r="HWX457" s="327"/>
      <c r="HWY457" s="327"/>
      <c r="HWZ457" s="327"/>
      <c r="HXA457" s="327"/>
      <c r="HXB457" s="327"/>
      <c r="HXC457" s="327"/>
      <c r="HXD457" s="327"/>
      <c r="HXE457" s="327"/>
      <c r="HXF457" s="327"/>
      <c r="HXG457" s="327"/>
      <c r="HXH457" s="327"/>
      <c r="HXI457" s="327"/>
      <c r="HXJ457" s="327"/>
      <c r="HXK457" s="327"/>
      <c r="HXL457" s="327"/>
      <c r="HXM457" s="327"/>
      <c r="HXN457" s="327"/>
      <c r="HXO457" s="327"/>
      <c r="HXP457" s="327"/>
      <c r="HXQ457" s="327"/>
      <c r="HXR457" s="327"/>
      <c r="HXS457" s="327"/>
      <c r="HXT457" s="327"/>
      <c r="HXU457" s="327"/>
      <c r="HXV457" s="327"/>
      <c r="HXW457" s="327"/>
      <c r="HXX457" s="327"/>
      <c r="HXY457" s="327"/>
      <c r="HXZ457" s="327"/>
      <c r="HYA457" s="327"/>
      <c r="HYB457" s="327"/>
      <c r="HYC457" s="327"/>
      <c r="HYD457" s="327"/>
      <c r="HYE457" s="327"/>
      <c r="HYF457" s="327"/>
      <c r="HYG457" s="327"/>
      <c r="HYH457" s="327"/>
      <c r="HYI457" s="327"/>
      <c r="HYJ457" s="327"/>
      <c r="HYK457" s="327"/>
      <c r="HYL457" s="327"/>
      <c r="HYM457" s="327"/>
      <c r="HYN457" s="327"/>
      <c r="HYO457" s="327"/>
      <c r="HYP457" s="327"/>
      <c r="HYQ457" s="327"/>
      <c r="HYR457" s="327"/>
      <c r="HYS457" s="327"/>
      <c r="HYT457" s="327"/>
      <c r="HYU457" s="327"/>
      <c r="HYV457" s="327"/>
      <c r="HYW457" s="327"/>
      <c r="HYX457" s="327"/>
      <c r="HYY457" s="327"/>
      <c r="HYZ457" s="327"/>
      <c r="HZA457" s="327"/>
      <c r="HZB457" s="327"/>
      <c r="HZC457" s="327"/>
      <c r="HZD457" s="327"/>
      <c r="HZE457" s="327"/>
      <c r="HZF457" s="327"/>
      <c r="HZG457" s="327"/>
      <c r="HZH457" s="327"/>
      <c r="HZI457" s="327"/>
      <c r="HZJ457" s="327"/>
      <c r="HZK457" s="327"/>
      <c r="HZL457" s="327"/>
      <c r="HZM457" s="327"/>
      <c r="HZN457" s="327"/>
      <c r="HZO457" s="327"/>
      <c r="HZP457" s="327"/>
      <c r="HZQ457" s="327"/>
      <c r="HZR457" s="327"/>
      <c r="HZS457" s="327"/>
      <c r="HZT457" s="327"/>
      <c r="HZU457" s="327"/>
      <c r="HZV457" s="327"/>
      <c r="HZW457" s="327"/>
      <c r="HZX457" s="327"/>
      <c r="HZY457" s="327"/>
      <c r="HZZ457" s="327"/>
      <c r="IAA457" s="327"/>
      <c r="IAB457" s="327"/>
      <c r="IAC457" s="327"/>
      <c r="IAD457" s="327"/>
      <c r="IAE457" s="327"/>
      <c r="IAF457" s="327"/>
      <c r="IAG457" s="327"/>
      <c r="IAH457" s="327"/>
      <c r="IAI457" s="327"/>
      <c r="IAJ457" s="327"/>
      <c r="IAK457" s="327"/>
      <c r="IAL457" s="327"/>
      <c r="IAM457" s="327"/>
      <c r="IAN457" s="327"/>
      <c r="IAO457" s="327"/>
      <c r="IAP457" s="327"/>
      <c r="IAQ457" s="327"/>
      <c r="IAR457" s="327"/>
      <c r="IAS457" s="327"/>
      <c r="IAT457" s="327"/>
      <c r="IAU457" s="327"/>
      <c r="IAV457" s="327"/>
      <c r="IAW457" s="327"/>
      <c r="IAX457" s="327"/>
      <c r="IAY457" s="327"/>
      <c r="IAZ457" s="327"/>
      <c r="IBA457" s="327"/>
      <c r="IBB457" s="327"/>
      <c r="IBC457" s="327"/>
      <c r="IBD457" s="327"/>
      <c r="IBE457" s="327"/>
      <c r="IBF457" s="327"/>
      <c r="IBG457" s="327"/>
      <c r="IBH457" s="327"/>
      <c r="IBI457" s="327"/>
      <c r="IBJ457" s="327"/>
      <c r="IBK457" s="327"/>
      <c r="IBL457" s="327"/>
      <c r="IBM457" s="327"/>
      <c r="IBN457" s="327"/>
      <c r="IBO457" s="327"/>
      <c r="IBP457" s="327"/>
      <c r="IBQ457" s="327"/>
      <c r="IBR457" s="327"/>
      <c r="IBS457" s="327"/>
      <c r="IBT457" s="327"/>
      <c r="IBU457" s="327"/>
      <c r="IBV457" s="327"/>
      <c r="IBW457" s="327"/>
      <c r="IBX457" s="327"/>
      <c r="IBY457" s="327"/>
      <c r="IBZ457" s="327"/>
      <c r="ICA457" s="327"/>
      <c r="ICB457" s="327"/>
      <c r="ICC457" s="327"/>
      <c r="ICD457" s="327"/>
      <c r="ICE457" s="327"/>
      <c r="ICF457" s="327"/>
      <c r="ICG457" s="327"/>
      <c r="ICH457" s="327"/>
      <c r="ICI457" s="327"/>
      <c r="ICJ457" s="327"/>
      <c r="ICK457" s="327"/>
      <c r="ICL457" s="327"/>
      <c r="ICM457" s="327"/>
      <c r="ICN457" s="327"/>
      <c r="ICO457" s="327"/>
      <c r="ICP457" s="327"/>
      <c r="ICQ457" s="327"/>
      <c r="ICR457" s="327"/>
      <c r="ICS457" s="327"/>
      <c r="ICT457" s="327"/>
      <c r="ICU457" s="327"/>
      <c r="ICV457" s="327"/>
      <c r="ICW457" s="327"/>
      <c r="ICX457" s="327"/>
      <c r="ICY457" s="327"/>
      <c r="ICZ457" s="327"/>
      <c r="IDA457" s="327"/>
      <c r="IDB457" s="327"/>
      <c r="IDC457" s="327"/>
      <c r="IDD457" s="327"/>
      <c r="IDE457" s="327"/>
      <c r="IDF457" s="327"/>
      <c r="IDG457" s="327"/>
      <c r="IDH457" s="327"/>
      <c r="IDI457" s="327"/>
      <c r="IDJ457" s="327"/>
      <c r="IDK457" s="327"/>
      <c r="IDL457" s="327"/>
      <c r="IDM457" s="327"/>
      <c r="IDN457" s="327"/>
      <c r="IDO457" s="327"/>
      <c r="IDP457" s="327"/>
      <c r="IDQ457" s="327"/>
      <c r="IDR457" s="327"/>
      <c r="IDS457" s="327"/>
      <c r="IDT457" s="327"/>
      <c r="IDU457" s="327"/>
      <c r="IDV457" s="327"/>
      <c r="IDW457" s="327"/>
      <c r="IDX457" s="327"/>
      <c r="IDY457" s="327"/>
      <c r="IDZ457" s="327"/>
      <c r="IEA457" s="327"/>
      <c r="IEB457" s="327"/>
      <c r="IEC457" s="327"/>
      <c r="IED457" s="327"/>
      <c r="IEE457" s="327"/>
      <c r="IEF457" s="327"/>
      <c r="IEG457" s="327"/>
      <c r="IEH457" s="327"/>
      <c r="IEI457" s="327"/>
      <c r="IEJ457" s="327"/>
      <c r="IEK457" s="327"/>
      <c r="IEL457" s="327"/>
      <c r="IEM457" s="327"/>
      <c r="IEN457" s="327"/>
      <c r="IEO457" s="327"/>
      <c r="IEP457" s="327"/>
      <c r="IEQ457" s="327"/>
      <c r="IER457" s="327"/>
      <c r="IES457" s="327"/>
      <c r="IET457" s="327"/>
      <c r="IEU457" s="327"/>
      <c r="IEV457" s="327"/>
      <c r="IEW457" s="327"/>
      <c r="IEX457" s="327"/>
      <c r="IEY457" s="327"/>
      <c r="IEZ457" s="327"/>
      <c r="IFA457" s="327"/>
      <c r="IFB457" s="327"/>
      <c r="IFC457" s="327"/>
      <c r="IFD457" s="327"/>
      <c r="IFE457" s="327"/>
      <c r="IFF457" s="327"/>
      <c r="IFG457" s="327"/>
      <c r="IFH457" s="327"/>
      <c r="IFI457" s="327"/>
      <c r="IFJ457" s="327"/>
      <c r="IFK457" s="327"/>
      <c r="IFL457" s="327"/>
      <c r="IFM457" s="327"/>
      <c r="IFN457" s="327"/>
      <c r="IFO457" s="327"/>
      <c r="IFP457" s="327"/>
      <c r="IFQ457" s="327"/>
      <c r="IFR457" s="327"/>
      <c r="IFS457" s="327"/>
      <c r="IFT457" s="327"/>
      <c r="IFU457" s="327"/>
      <c r="IFV457" s="327"/>
      <c r="IFW457" s="327"/>
      <c r="IFX457" s="327"/>
      <c r="IFY457" s="327"/>
      <c r="IFZ457" s="327"/>
      <c r="IGA457" s="327"/>
      <c r="IGB457" s="327"/>
      <c r="IGC457" s="327"/>
      <c r="IGD457" s="327"/>
      <c r="IGE457" s="327"/>
      <c r="IGF457" s="327"/>
      <c r="IGG457" s="327"/>
      <c r="IGH457" s="327"/>
      <c r="IGI457" s="327"/>
      <c r="IGJ457" s="327"/>
      <c r="IGK457" s="327"/>
      <c r="IGL457" s="327"/>
      <c r="IGM457" s="327"/>
      <c r="IGN457" s="327"/>
      <c r="IGO457" s="327"/>
      <c r="IGP457" s="327"/>
      <c r="IGQ457" s="327"/>
      <c r="IGR457" s="327"/>
      <c r="IGS457" s="327"/>
      <c r="IGT457" s="327"/>
      <c r="IGU457" s="327"/>
      <c r="IGV457" s="327"/>
      <c r="IGW457" s="327"/>
      <c r="IGX457" s="327"/>
      <c r="IGY457" s="327"/>
      <c r="IGZ457" s="327"/>
      <c r="IHA457" s="327"/>
      <c r="IHB457" s="327"/>
      <c r="IHC457" s="327"/>
      <c r="IHD457" s="327"/>
      <c r="IHE457" s="327"/>
      <c r="IHF457" s="327"/>
      <c r="IHG457" s="327"/>
      <c r="IHH457" s="327"/>
      <c r="IHI457" s="327"/>
      <c r="IHJ457" s="327"/>
      <c r="IHK457" s="327"/>
      <c r="IHL457" s="327"/>
      <c r="IHM457" s="327"/>
      <c r="IHN457" s="327"/>
      <c r="IHO457" s="327"/>
      <c r="IHP457" s="327"/>
      <c r="IHQ457" s="327"/>
      <c r="IHR457" s="327"/>
      <c r="IHS457" s="327"/>
      <c r="IHT457" s="327"/>
      <c r="IHU457" s="327"/>
      <c r="IHV457" s="327"/>
      <c r="IHW457" s="327"/>
      <c r="IHX457" s="327"/>
      <c r="IHY457" s="327"/>
      <c r="IHZ457" s="327"/>
      <c r="IIA457" s="327"/>
      <c r="IIB457" s="327"/>
      <c r="IIC457" s="327"/>
      <c r="IID457" s="327"/>
      <c r="IIE457" s="327"/>
      <c r="IIF457" s="327"/>
      <c r="IIG457" s="327"/>
      <c r="IIH457" s="327"/>
      <c r="III457" s="327"/>
      <c r="IIJ457" s="327"/>
      <c r="IIK457" s="327"/>
      <c r="IIL457" s="327"/>
      <c r="IIM457" s="327"/>
      <c r="IIN457" s="327"/>
      <c r="IIO457" s="327"/>
      <c r="IIP457" s="327"/>
      <c r="IIQ457" s="327"/>
      <c r="IIR457" s="327"/>
      <c r="IIS457" s="327"/>
      <c r="IIT457" s="327"/>
      <c r="IIU457" s="327"/>
      <c r="IIV457" s="327"/>
      <c r="IIW457" s="327"/>
      <c r="IIX457" s="327"/>
      <c r="IIY457" s="327"/>
      <c r="IIZ457" s="327"/>
      <c r="IJA457" s="327"/>
      <c r="IJB457" s="327"/>
      <c r="IJC457" s="327"/>
      <c r="IJD457" s="327"/>
      <c r="IJE457" s="327"/>
      <c r="IJF457" s="327"/>
      <c r="IJG457" s="327"/>
      <c r="IJH457" s="327"/>
      <c r="IJI457" s="327"/>
      <c r="IJJ457" s="327"/>
      <c r="IJK457" s="327"/>
      <c r="IJL457" s="327"/>
      <c r="IJM457" s="327"/>
      <c r="IJN457" s="327"/>
      <c r="IJO457" s="327"/>
      <c r="IJP457" s="327"/>
      <c r="IJQ457" s="327"/>
      <c r="IJR457" s="327"/>
      <c r="IJS457" s="327"/>
      <c r="IJT457" s="327"/>
      <c r="IJU457" s="327"/>
      <c r="IJV457" s="327"/>
      <c r="IJW457" s="327"/>
      <c r="IJX457" s="327"/>
      <c r="IJY457" s="327"/>
      <c r="IJZ457" s="327"/>
      <c r="IKA457" s="327"/>
      <c r="IKB457" s="327"/>
      <c r="IKC457" s="327"/>
      <c r="IKD457" s="327"/>
      <c r="IKE457" s="327"/>
      <c r="IKF457" s="327"/>
      <c r="IKG457" s="327"/>
      <c r="IKH457" s="327"/>
      <c r="IKI457" s="327"/>
      <c r="IKJ457" s="327"/>
      <c r="IKK457" s="327"/>
      <c r="IKL457" s="327"/>
      <c r="IKM457" s="327"/>
      <c r="IKN457" s="327"/>
      <c r="IKO457" s="327"/>
      <c r="IKP457" s="327"/>
      <c r="IKQ457" s="327"/>
      <c r="IKR457" s="327"/>
      <c r="IKS457" s="327"/>
      <c r="IKT457" s="327"/>
      <c r="IKU457" s="327"/>
      <c r="IKV457" s="327"/>
      <c r="IKW457" s="327"/>
      <c r="IKX457" s="327"/>
      <c r="IKY457" s="327"/>
      <c r="IKZ457" s="327"/>
      <c r="ILA457" s="327"/>
      <c r="ILB457" s="327"/>
      <c r="ILC457" s="327"/>
      <c r="ILD457" s="327"/>
      <c r="ILE457" s="327"/>
      <c r="ILF457" s="327"/>
      <c r="ILG457" s="327"/>
      <c r="ILH457" s="327"/>
      <c r="ILI457" s="327"/>
      <c r="ILJ457" s="327"/>
      <c r="ILK457" s="327"/>
      <c r="ILL457" s="327"/>
      <c r="ILM457" s="327"/>
      <c r="ILN457" s="327"/>
      <c r="ILO457" s="327"/>
      <c r="ILP457" s="327"/>
      <c r="ILQ457" s="327"/>
      <c r="ILR457" s="327"/>
      <c r="ILS457" s="327"/>
      <c r="ILT457" s="327"/>
      <c r="ILU457" s="327"/>
      <c r="ILV457" s="327"/>
      <c r="ILW457" s="327"/>
      <c r="ILX457" s="327"/>
      <c r="ILY457" s="327"/>
      <c r="ILZ457" s="327"/>
      <c r="IMA457" s="327"/>
      <c r="IMB457" s="327"/>
      <c r="IMC457" s="327"/>
      <c r="IMD457" s="327"/>
      <c r="IME457" s="327"/>
      <c r="IMF457" s="327"/>
      <c r="IMG457" s="327"/>
      <c r="IMH457" s="327"/>
      <c r="IMI457" s="327"/>
      <c r="IMJ457" s="327"/>
      <c r="IMK457" s="327"/>
      <c r="IML457" s="327"/>
      <c r="IMM457" s="327"/>
      <c r="IMN457" s="327"/>
      <c r="IMO457" s="327"/>
      <c r="IMP457" s="327"/>
      <c r="IMQ457" s="327"/>
      <c r="IMR457" s="327"/>
      <c r="IMS457" s="327"/>
      <c r="IMT457" s="327"/>
      <c r="IMU457" s="327"/>
      <c r="IMV457" s="327"/>
      <c r="IMW457" s="327"/>
      <c r="IMX457" s="327"/>
      <c r="IMY457" s="327"/>
      <c r="IMZ457" s="327"/>
      <c r="INA457" s="327"/>
      <c r="INB457" s="327"/>
      <c r="INC457" s="327"/>
      <c r="IND457" s="327"/>
      <c r="INE457" s="327"/>
      <c r="INF457" s="327"/>
      <c r="ING457" s="327"/>
      <c r="INH457" s="327"/>
      <c r="INI457" s="327"/>
      <c r="INJ457" s="327"/>
      <c r="INK457" s="327"/>
      <c r="INL457" s="327"/>
      <c r="INM457" s="327"/>
      <c r="INN457" s="327"/>
      <c r="INO457" s="327"/>
      <c r="INP457" s="327"/>
      <c r="INQ457" s="327"/>
      <c r="INR457" s="327"/>
      <c r="INS457" s="327"/>
      <c r="INT457" s="327"/>
      <c r="INU457" s="327"/>
      <c r="INV457" s="327"/>
      <c r="INW457" s="327"/>
      <c r="INX457" s="327"/>
      <c r="INY457" s="327"/>
      <c r="INZ457" s="327"/>
      <c r="IOA457" s="327"/>
      <c r="IOB457" s="327"/>
      <c r="IOC457" s="327"/>
      <c r="IOD457" s="327"/>
      <c r="IOE457" s="327"/>
      <c r="IOF457" s="327"/>
      <c r="IOG457" s="327"/>
      <c r="IOH457" s="327"/>
      <c r="IOI457" s="327"/>
      <c r="IOJ457" s="327"/>
      <c r="IOK457" s="327"/>
      <c r="IOL457" s="327"/>
      <c r="IOM457" s="327"/>
      <c r="ION457" s="327"/>
      <c r="IOO457" s="327"/>
      <c r="IOP457" s="327"/>
      <c r="IOQ457" s="327"/>
      <c r="IOR457" s="327"/>
      <c r="IOS457" s="327"/>
      <c r="IOT457" s="327"/>
      <c r="IOU457" s="327"/>
      <c r="IOV457" s="327"/>
      <c r="IOW457" s="327"/>
      <c r="IOX457" s="327"/>
      <c r="IOY457" s="327"/>
      <c r="IOZ457" s="327"/>
      <c r="IPA457" s="327"/>
      <c r="IPB457" s="327"/>
      <c r="IPC457" s="327"/>
      <c r="IPD457" s="327"/>
      <c r="IPE457" s="327"/>
      <c r="IPF457" s="327"/>
      <c r="IPG457" s="327"/>
      <c r="IPH457" s="327"/>
      <c r="IPI457" s="327"/>
      <c r="IPJ457" s="327"/>
      <c r="IPK457" s="327"/>
      <c r="IPL457" s="327"/>
      <c r="IPM457" s="327"/>
      <c r="IPN457" s="327"/>
      <c r="IPO457" s="327"/>
      <c r="IPP457" s="327"/>
      <c r="IPQ457" s="327"/>
      <c r="IPR457" s="327"/>
      <c r="IPS457" s="327"/>
      <c r="IPT457" s="327"/>
      <c r="IPU457" s="327"/>
      <c r="IPV457" s="327"/>
      <c r="IPW457" s="327"/>
      <c r="IPX457" s="327"/>
      <c r="IPY457" s="327"/>
      <c r="IPZ457" s="327"/>
      <c r="IQA457" s="327"/>
      <c r="IQB457" s="327"/>
      <c r="IQC457" s="327"/>
      <c r="IQD457" s="327"/>
      <c r="IQE457" s="327"/>
      <c r="IQF457" s="327"/>
      <c r="IQG457" s="327"/>
      <c r="IQH457" s="327"/>
      <c r="IQI457" s="327"/>
      <c r="IQJ457" s="327"/>
      <c r="IQK457" s="327"/>
      <c r="IQL457" s="327"/>
      <c r="IQM457" s="327"/>
      <c r="IQN457" s="327"/>
      <c r="IQO457" s="327"/>
      <c r="IQP457" s="327"/>
      <c r="IQQ457" s="327"/>
      <c r="IQR457" s="327"/>
      <c r="IQS457" s="327"/>
      <c r="IQT457" s="327"/>
      <c r="IQU457" s="327"/>
      <c r="IQV457" s="327"/>
      <c r="IQW457" s="327"/>
      <c r="IQX457" s="327"/>
      <c r="IQY457" s="327"/>
      <c r="IQZ457" s="327"/>
      <c r="IRA457" s="327"/>
      <c r="IRB457" s="327"/>
      <c r="IRC457" s="327"/>
      <c r="IRD457" s="327"/>
      <c r="IRE457" s="327"/>
      <c r="IRF457" s="327"/>
      <c r="IRG457" s="327"/>
      <c r="IRH457" s="327"/>
      <c r="IRI457" s="327"/>
      <c r="IRJ457" s="327"/>
      <c r="IRK457" s="327"/>
      <c r="IRL457" s="327"/>
      <c r="IRM457" s="327"/>
      <c r="IRN457" s="327"/>
      <c r="IRO457" s="327"/>
      <c r="IRP457" s="327"/>
      <c r="IRQ457" s="327"/>
      <c r="IRR457" s="327"/>
      <c r="IRS457" s="327"/>
      <c r="IRT457" s="327"/>
      <c r="IRU457" s="327"/>
      <c r="IRV457" s="327"/>
      <c r="IRW457" s="327"/>
      <c r="IRX457" s="327"/>
      <c r="IRY457" s="327"/>
      <c r="IRZ457" s="327"/>
      <c r="ISA457" s="327"/>
      <c r="ISB457" s="327"/>
      <c r="ISC457" s="327"/>
      <c r="ISD457" s="327"/>
      <c r="ISE457" s="327"/>
      <c r="ISF457" s="327"/>
      <c r="ISG457" s="327"/>
      <c r="ISH457" s="327"/>
      <c r="ISI457" s="327"/>
      <c r="ISJ457" s="327"/>
      <c r="ISK457" s="327"/>
      <c r="ISL457" s="327"/>
      <c r="ISM457" s="327"/>
      <c r="ISN457" s="327"/>
      <c r="ISO457" s="327"/>
      <c r="ISP457" s="327"/>
      <c r="ISQ457" s="327"/>
      <c r="ISR457" s="327"/>
      <c r="ISS457" s="327"/>
      <c r="IST457" s="327"/>
      <c r="ISU457" s="327"/>
      <c r="ISV457" s="327"/>
      <c r="ISW457" s="327"/>
      <c r="ISX457" s="327"/>
      <c r="ISY457" s="327"/>
      <c r="ISZ457" s="327"/>
      <c r="ITA457" s="327"/>
      <c r="ITB457" s="327"/>
      <c r="ITC457" s="327"/>
      <c r="ITD457" s="327"/>
      <c r="ITE457" s="327"/>
      <c r="ITF457" s="327"/>
      <c r="ITG457" s="327"/>
      <c r="ITH457" s="327"/>
      <c r="ITI457" s="327"/>
      <c r="ITJ457" s="327"/>
      <c r="ITK457" s="327"/>
      <c r="ITL457" s="327"/>
      <c r="ITM457" s="327"/>
      <c r="ITN457" s="327"/>
      <c r="ITO457" s="327"/>
      <c r="ITP457" s="327"/>
      <c r="ITQ457" s="327"/>
      <c r="ITR457" s="327"/>
      <c r="ITS457" s="327"/>
      <c r="ITT457" s="327"/>
      <c r="ITU457" s="327"/>
      <c r="ITV457" s="327"/>
      <c r="ITW457" s="327"/>
      <c r="ITX457" s="327"/>
      <c r="ITY457" s="327"/>
      <c r="ITZ457" s="327"/>
      <c r="IUA457" s="327"/>
      <c r="IUB457" s="327"/>
      <c r="IUC457" s="327"/>
      <c r="IUD457" s="327"/>
      <c r="IUE457" s="327"/>
      <c r="IUF457" s="327"/>
      <c r="IUG457" s="327"/>
      <c r="IUH457" s="327"/>
      <c r="IUI457" s="327"/>
      <c r="IUJ457" s="327"/>
      <c r="IUK457" s="327"/>
      <c r="IUL457" s="327"/>
      <c r="IUM457" s="327"/>
      <c r="IUN457" s="327"/>
      <c r="IUO457" s="327"/>
      <c r="IUP457" s="327"/>
      <c r="IUQ457" s="327"/>
      <c r="IUR457" s="327"/>
      <c r="IUS457" s="327"/>
      <c r="IUT457" s="327"/>
      <c r="IUU457" s="327"/>
      <c r="IUV457" s="327"/>
      <c r="IUW457" s="327"/>
      <c r="IUX457" s="327"/>
      <c r="IUY457" s="327"/>
      <c r="IUZ457" s="327"/>
      <c r="IVA457" s="327"/>
      <c r="IVB457" s="327"/>
      <c r="IVC457" s="327"/>
      <c r="IVD457" s="327"/>
      <c r="IVE457" s="327"/>
      <c r="IVF457" s="327"/>
      <c r="IVG457" s="327"/>
      <c r="IVH457" s="327"/>
      <c r="IVI457" s="327"/>
      <c r="IVJ457" s="327"/>
      <c r="IVK457" s="327"/>
      <c r="IVL457" s="327"/>
      <c r="IVM457" s="327"/>
      <c r="IVN457" s="327"/>
      <c r="IVO457" s="327"/>
      <c r="IVP457" s="327"/>
      <c r="IVQ457" s="327"/>
      <c r="IVR457" s="327"/>
      <c r="IVS457" s="327"/>
      <c r="IVT457" s="327"/>
      <c r="IVU457" s="327"/>
      <c r="IVV457" s="327"/>
      <c r="IVW457" s="327"/>
      <c r="IVX457" s="327"/>
      <c r="IVY457" s="327"/>
      <c r="IVZ457" s="327"/>
      <c r="IWA457" s="327"/>
      <c r="IWB457" s="327"/>
      <c r="IWC457" s="327"/>
      <c r="IWD457" s="327"/>
      <c r="IWE457" s="327"/>
      <c r="IWF457" s="327"/>
      <c r="IWG457" s="327"/>
      <c r="IWH457" s="327"/>
      <c r="IWI457" s="327"/>
      <c r="IWJ457" s="327"/>
      <c r="IWK457" s="327"/>
      <c r="IWL457" s="327"/>
      <c r="IWM457" s="327"/>
      <c r="IWN457" s="327"/>
      <c r="IWO457" s="327"/>
      <c r="IWP457" s="327"/>
      <c r="IWQ457" s="327"/>
      <c r="IWR457" s="327"/>
      <c r="IWS457" s="327"/>
      <c r="IWT457" s="327"/>
      <c r="IWU457" s="327"/>
      <c r="IWV457" s="327"/>
      <c r="IWW457" s="327"/>
      <c r="IWX457" s="327"/>
      <c r="IWY457" s="327"/>
      <c r="IWZ457" s="327"/>
      <c r="IXA457" s="327"/>
      <c r="IXB457" s="327"/>
      <c r="IXC457" s="327"/>
      <c r="IXD457" s="327"/>
      <c r="IXE457" s="327"/>
      <c r="IXF457" s="327"/>
      <c r="IXG457" s="327"/>
      <c r="IXH457" s="327"/>
      <c r="IXI457" s="327"/>
      <c r="IXJ457" s="327"/>
      <c r="IXK457" s="327"/>
      <c r="IXL457" s="327"/>
      <c r="IXM457" s="327"/>
      <c r="IXN457" s="327"/>
      <c r="IXO457" s="327"/>
      <c r="IXP457" s="327"/>
      <c r="IXQ457" s="327"/>
      <c r="IXR457" s="327"/>
      <c r="IXS457" s="327"/>
      <c r="IXT457" s="327"/>
      <c r="IXU457" s="327"/>
      <c r="IXV457" s="327"/>
      <c r="IXW457" s="327"/>
      <c r="IXX457" s="327"/>
      <c r="IXY457" s="327"/>
      <c r="IXZ457" s="327"/>
      <c r="IYA457" s="327"/>
      <c r="IYB457" s="327"/>
      <c r="IYC457" s="327"/>
      <c r="IYD457" s="327"/>
      <c r="IYE457" s="327"/>
      <c r="IYF457" s="327"/>
      <c r="IYG457" s="327"/>
      <c r="IYH457" s="327"/>
      <c r="IYI457" s="327"/>
      <c r="IYJ457" s="327"/>
      <c r="IYK457" s="327"/>
      <c r="IYL457" s="327"/>
      <c r="IYM457" s="327"/>
      <c r="IYN457" s="327"/>
      <c r="IYO457" s="327"/>
      <c r="IYP457" s="327"/>
      <c r="IYQ457" s="327"/>
      <c r="IYR457" s="327"/>
      <c r="IYS457" s="327"/>
      <c r="IYT457" s="327"/>
      <c r="IYU457" s="327"/>
      <c r="IYV457" s="327"/>
      <c r="IYW457" s="327"/>
      <c r="IYX457" s="327"/>
      <c r="IYY457" s="327"/>
      <c r="IYZ457" s="327"/>
      <c r="IZA457" s="327"/>
      <c r="IZB457" s="327"/>
      <c r="IZC457" s="327"/>
      <c r="IZD457" s="327"/>
      <c r="IZE457" s="327"/>
      <c r="IZF457" s="327"/>
      <c r="IZG457" s="327"/>
      <c r="IZH457" s="327"/>
      <c r="IZI457" s="327"/>
      <c r="IZJ457" s="327"/>
      <c r="IZK457" s="327"/>
      <c r="IZL457" s="327"/>
      <c r="IZM457" s="327"/>
      <c r="IZN457" s="327"/>
      <c r="IZO457" s="327"/>
      <c r="IZP457" s="327"/>
      <c r="IZQ457" s="327"/>
      <c r="IZR457" s="327"/>
      <c r="IZS457" s="327"/>
      <c r="IZT457" s="327"/>
      <c r="IZU457" s="327"/>
      <c r="IZV457" s="327"/>
      <c r="IZW457" s="327"/>
      <c r="IZX457" s="327"/>
      <c r="IZY457" s="327"/>
      <c r="IZZ457" s="327"/>
      <c r="JAA457" s="327"/>
      <c r="JAB457" s="327"/>
      <c r="JAC457" s="327"/>
      <c r="JAD457" s="327"/>
      <c r="JAE457" s="327"/>
      <c r="JAF457" s="327"/>
      <c r="JAG457" s="327"/>
      <c r="JAH457" s="327"/>
      <c r="JAI457" s="327"/>
      <c r="JAJ457" s="327"/>
      <c r="JAK457" s="327"/>
      <c r="JAL457" s="327"/>
      <c r="JAM457" s="327"/>
      <c r="JAN457" s="327"/>
      <c r="JAO457" s="327"/>
      <c r="JAP457" s="327"/>
      <c r="JAQ457" s="327"/>
      <c r="JAR457" s="327"/>
      <c r="JAS457" s="327"/>
      <c r="JAT457" s="327"/>
      <c r="JAU457" s="327"/>
      <c r="JAV457" s="327"/>
      <c r="JAW457" s="327"/>
      <c r="JAX457" s="327"/>
      <c r="JAY457" s="327"/>
      <c r="JAZ457" s="327"/>
      <c r="JBA457" s="327"/>
      <c r="JBB457" s="327"/>
      <c r="JBC457" s="327"/>
      <c r="JBD457" s="327"/>
      <c r="JBE457" s="327"/>
      <c r="JBF457" s="327"/>
      <c r="JBG457" s="327"/>
      <c r="JBH457" s="327"/>
      <c r="JBI457" s="327"/>
      <c r="JBJ457" s="327"/>
      <c r="JBK457" s="327"/>
      <c r="JBL457" s="327"/>
      <c r="JBM457" s="327"/>
      <c r="JBN457" s="327"/>
      <c r="JBO457" s="327"/>
      <c r="JBP457" s="327"/>
      <c r="JBQ457" s="327"/>
      <c r="JBR457" s="327"/>
      <c r="JBS457" s="327"/>
      <c r="JBT457" s="327"/>
      <c r="JBU457" s="327"/>
      <c r="JBV457" s="327"/>
      <c r="JBW457" s="327"/>
      <c r="JBX457" s="327"/>
      <c r="JBY457" s="327"/>
      <c r="JBZ457" s="327"/>
      <c r="JCA457" s="327"/>
      <c r="JCB457" s="327"/>
      <c r="JCC457" s="327"/>
      <c r="JCD457" s="327"/>
      <c r="JCE457" s="327"/>
      <c r="JCF457" s="327"/>
      <c r="JCG457" s="327"/>
      <c r="JCH457" s="327"/>
      <c r="JCI457" s="327"/>
      <c r="JCJ457" s="327"/>
      <c r="JCK457" s="327"/>
      <c r="JCL457" s="327"/>
      <c r="JCM457" s="327"/>
      <c r="JCN457" s="327"/>
      <c r="JCO457" s="327"/>
      <c r="JCP457" s="327"/>
      <c r="JCQ457" s="327"/>
      <c r="JCR457" s="327"/>
      <c r="JCS457" s="327"/>
      <c r="JCT457" s="327"/>
      <c r="JCU457" s="327"/>
      <c r="JCV457" s="327"/>
      <c r="JCW457" s="327"/>
      <c r="JCX457" s="327"/>
      <c r="JCY457" s="327"/>
      <c r="JCZ457" s="327"/>
      <c r="JDA457" s="327"/>
      <c r="JDB457" s="327"/>
      <c r="JDC457" s="327"/>
      <c r="JDD457" s="327"/>
      <c r="JDE457" s="327"/>
      <c r="JDF457" s="327"/>
      <c r="JDG457" s="327"/>
      <c r="JDH457" s="327"/>
      <c r="JDI457" s="327"/>
      <c r="JDJ457" s="327"/>
      <c r="JDK457" s="327"/>
      <c r="JDL457" s="327"/>
      <c r="JDM457" s="327"/>
      <c r="JDN457" s="327"/>
      <c r="JDO457" s="327"/>
      <c r="JDP457" s="327"/>
      <c r="JDQ457" s="327"/>
      <c r="JDR457" s="327"/>
      <c r="JDS457" s="327"/>
      <c r="JDT457" s="327"/>
      <c r="JDU457" s="327"/>
      <c r="JDV457" s="327"/>
      <c r="JDW457" s="327"/>
      <c r="JDX457" s="327"/>
      <c r="JDY457" s="327"/>
      <c r="JDZ457" s="327"/>
      <c r="JEA457" s="327"/>
      <c r="JEB457" s="327"/>
      <c r="JEC457" s="327"/>
      <c r="JED457" s="327"/>
      <c r="JEE457" s="327"/>
      <c r="JEF457" s="327"/>
      <c r="JEG457" s="327"/>
      <c r="JEH457" s="327"/>
      <c r="JEI457" s="327"/>
      <c r="JEJ457" s="327"/>
      <c r="JEK457" s="327"/>
      <c r="JEL457" s="327"/>
      <c r="JEM457" s="327"/>
      <c r="JEN457" s="327"/>
      <c r="JEO457" s="327"/>
      <c r="JEP457" s="327"/>
      <c r="JEQ457" s="327"/>
      <c r="JER457" s="327"/>
      <c r="JES457" s="327"/>
      <c r="JET457" s="327"/>
      <c r="JEU457" s="327"/>
      <c r="JEV457" s="327"/>
      <c r="JEW457" s="327"/>
      <c r="JEX457" s="327"/>
      <c r="JEY457" s="327"/>
      <c r="JEZ457" s="327"/>
      <c r="JFA457" s="327"/>
      <c r="JFB457" s="327"/>
      <c r="JFC457" s="327"/>
      <c r="JFD457" s="327"/>
      <c r="JFE457" s="327"/>
      <c r="JFF457" s="327"/>
      <c r="JFG457" s="327"/>
      <c r="JFH457" s="327"/>
      <c r="JFI457" s="327"/>
      <c r="JFJ457" s="327"/>
      <c r="JFK457" s="327"/>
      <c r="JFL457" s="327"/>
      <c r="JFM457" s="327"/>
      <c r="JFN457" s="327"/>
      <c r="JFO457" s="327"/>
      <c r="JFP457" s="327"/>
      <c r="JFQ457" s="327"/>
      <c r="JFR457" s="327"/>
      <c r="JFS457" s="327"/>
      <c r="JFT457" s="327"/>
      <c r="JFU457" s="327"/>
      <c r="JFV457" s="327"/>
      <c r="JFW457" s="327"/>
      <c r="JFX457" s="327"/>
      <c r="JFY457" s="327"/>
      <c r="JFZ457" s="327"/>
      <c r="JGA457" s="327"/>
      <c r="JGB457" s="327"/>
      <c r="JGC457" s="327"/>
      <c r="JGD457" s="327"/>
      <c r="JGE457" s="327"/>
      <c r="JGF457" s="327"/>
      <c r="JGG457" s="327"/>
      <c r="JGH457" s="327"/>
      <c r="JGI457" s="327"/>
      <c r="JGJ457" s="327"/>
      <c r="JGK457" s="327"/>
      <c r="JGL457" s="327"/>
      <c r="JGM457" s="327"/>
      <c r="JGN457" s="327"/>
      <c r="JGO457" s="327"/>
      <c r="JGP457" s="327"/>
      <c r="JGQ457" s="327"/>
      <c r="JGR457" s="327"/>
      <c r="JGS457" s="327"/>
      <c r="JGT457" s="327"/>
      <c r="JGU457" s="327"/>
      <c r="JGV457" s="327"/>
      <c r="JGW457" s="327"/>
      <c r="JGX457" s="327"/>
      <c r="JGY457" s="327"/>
      <c r="JGZ457" s="327"/>
      <c r="JHA457" s="327"/>
      <c r="JHB457" s="327"/>
      <c r="JHC457" s="327"/>
      <c r="JHD457" s="327"/>
      <c r="JHE457" s="327"/>
      <c r="JHF457" s="327"/>
      <c r="JHG457" s="327"/>
      <c r="JHH457" s="327"/>
      <c r="JHI457" s="327"/>
      <c r="JHJ457" s="327"/>
      <c r="JHK457" s="327"/>
      <c r="JHL457" s="327"/>
      <c r="JHM457" s="327"/>
      <c r="JHN457" s="327"/>
      <c r="JHO457" s="327"/>
      <c r="JHP457" s="327"/>
      <c r="JHQ457" s="327"/>
      <c r="JHR457" s="327"/>
      <c r="JHS457" s="327"/>
      <c r="JHT457" s="327"/>
      <c r="JHU457" s="327"/>
      <c r="JHV457" s="327"/>
      <c r="JHW457" s="327"/>
      <c r="JHX457" s="327"/>
      <c r="JHY457" s="327"/>
      <c r="JHZ457" s="327"/>
      <c r="JIA457" s="327"/>
      <c r="JIB457" s="327"/>
      <c r="JIC457" s="327"/>
      <c r="JID457" s="327"/>
      <c r="JIE457" s="327"/>
      <c r="JIF457" s="327"/>
      <c r="JIG457" s="327"/>
      <c r="JIH457" s="327"/>
      <c r="JII457" s="327"/>
      <c r="JIJ457" s="327"/>
      <c r="JIK457" s="327"/>
      <c r="JIL457" s="327"/>
      <c r="JIM457" s="327"/>
      <c r="JIN457" s="327"/>
      <c r="JIO457" s="327"/>
      <c r="JIP457" s="327"/>
      <c r="JIQ457" s="327"/>
      <c r="JIR457" s="327"/>
      <c r="JIS457" s="327"/>
      <c r="JIT457" s="327"/>
      <c r="JIU457" s="327"/>
      <c r="JIV457" s="327"/>
      <c r="JIW457" s="327"/>
      <c r="JIX457" s="327"/>
      <c r="JIY457" s="327"/>
      <c r="JIZ457" s="327"/>
      <c r="JJA457" s="327"/>
      <c r="JJB457" s="327"/>
      <c r="JJC457" s="327"/>
      <c r="JJD457" s="327"/>
      <c r="JJE457" s="327"/>
      <c r="JJF457" s="327"/>
      <c r="JJG457" s="327"/>
      <c r="JJH457" s="327"/>
      <c r="JJI457" s="327"/>
      <c r="JJJ457" s="327"/>
      <c r="JJK457" s="327"/>
      <c r="JJL457" s="327"/>
      <c r="JJM457" s="327"/>
      <c r="JJN457" s="327"/>
      <c r="JJO457" s="327"/>
      <c r="JJP457" s="327"/>
      <c r="JJQ457" s="327"/>
      <c r="JJR457" s="327"/>
      <c r="JJS457" s="327"/>
      <c r="JJT457" s="327"/>
      <c r="JJU457" s="327"/>
      <c r="JJV457" s="327"/>
      <c r="JJW457" s="327"/>
      <c r="JJX457" s="327"/>
      <c r="JJY457" s="327"/>
      <c r="JJZ457" s="327"/>
      <c r="JKA457" s="327"/>
      <c r="JKB457" s="327"/>
      <c r="JKC457" s="327"/>
      <c r="JKD457" s="327"/>
      <c r="JKE457" s="327"/>
      <c r="JKF457" s="327"/>
      <c r="JKG457" s="327"/>
      <c r="JKH457" s="327"/>
      <c r="JKI457" s="327"/>
      <c r="JKJ457" s="327"/>
      <c r="JKK457" s="327"/>
      <c r="JKL457" s="327"/>
      <c r="JKM457" s="327"/>
      <c r="JKN457" s="327"/>
      <c r="JKO457" s="327"/>
      <c r="JKP457" s="327"/>
      <c r="JKQ457" s="327"/>
      <c r="JKR457" s="327"/>
      <c r="JKS457" s="327"/>
      <c r="JKT457" s="327"/>
      <c r="JKU457" s="327"/>
      <c r="JKV457" s="327"/>
      <c r="JKW457" s="327"/>
      <c r="JKX457" s="327"/>
      <c r="JKY457" s="327"/>
      <c r="JKZ457" s="327"/>
      <c r="JLA457" s="327"/>
      <c r="JLB457" s="327"/>
      <c r="JLC457" s="327"/>
      <c r="JLD457" s="327"/>
      <c r="JLE457" s="327"/>
      <c r="JLF457" s="327"/>
      <c r="JLG457" s="327"/>
      <c r="JLH457" s="327"/>
      <c r="JLI457" s="327"/>
      <c r="JLJ457" s="327"/>
      <c r="JLK457" s="327"/>
      <c r="JLL457" s="327"/>
      <c r="JLM457" s="327"/>
      <c r="JLN457" s="327"/>
      <c r="JLO457" s="327"/>
      <c r="JLP457" s="327"/>
      <c r="JLQ457" s="327"/>
      <c r="JLR457" s="327"/>
      <c r="JLS457" s="327"/>
      <c r="JLT457" s="327"/>
      <c r="JLU457" s="327"/>
      <c r="JLV457" s="327"/>
      <c r="JLW457" s="327"/>
      <c r="JLX457" s="327"/>
      <c r="JLY457" s="327"/>
      <c r="JLZ457" s="327"/>
      <c r="JMA457" s="327"/>
      <c r="JMB457" s="327"/>
      <c r="JMC457" s="327"/>
      <c r="JMD457" s="327"/>
      <c r="JME457" s="327"/>
      <c r="JMF457" s="327"/>
      <c r="JMG457" s="327"/>
      <c r="JMH457" s="327"/>
      <c r="JMI457" s="327"/>
      <c r="JMJ457" s="327"/>
      <c r="JMK457" s="327"/>
      <c r="JML457" s="327"/>
      <c r="JMM457" s="327"/>
      <c r="JMN457" s="327"/>
      <c r="JMO457" s="327"/>
      <c r="JMP457" s="327"/>
      <c r="JMQ457" s="327"/>
      <c r="JMR457" s="327"/>
      <c r="JMS457" s="327"/>
      <c r="JMT457" s="327"/>
      <c r="JMU457" s="327"/>
      <c r="JMV457" s="327"/>
      <c r="JMW457" s="327"/>
      <c r="JMX457" s="327"/>
      <c r="JMY457" s="327"/>
      <c r="JMZ457" s="327"/>
      <c r="JNA457" s="327"/>
      <c r="JNB457" s="327"/>
      <c r="JNC457" s="327"/>
      <c r="JND457" s="327"/>
      <c r="JNE457" s="327"/>
      <c r="JNF457" s="327"/>
      <c r="JNG457" s="327"/>
      <c r="JNH457" s="327"/>
      <c r="JNI457" s="327"/>
      <c r="JNJ457" s="327"/>
      <c r="JNK457" s="327"/>
      <c r="JNL457" s="327"/>
      <c r="JNM457" s="327"/>
      <c r="JNN457" s="327"/>
      <c r="JNO457" s="327"/>
      <c r="JNP457" s="327"/>
      <c r="JNQ457" s="327"/>
      <c r="JNR457" s="327"/>
      <c r="JNS457" s="327"/>
      <c r="JNT457" s="327"/>
      <c r="JNU457" s="327"/>
      <c r="JNV457" s="327"/>
      <c r="JNW457" s="327"/>
      <c r="JNX457" s="327"/>
      <c r="JNY457" s="327"/>
      <c r="JNZ457" s="327"/>
      <c r="JOA457" s="327"/>
      <c r="JOB457" s="327"/>
      <c r="JOC457" s="327"/>
      <c r="JOD457" s="327"/>
      <c r="JOE457" s="327"/>
      <c r="JOF457" s="327"/>
      <c r="JOG457" s="327"/>
      <c r="JOH457" s="327"/>
      <c r="JOI457" s="327"/>
      <c r="JOJ457" s="327"/>
      <c r="JOK457" s="327"/>
      <c r="JOL457" s="327"/>
      <c r="JOM457" s="327"/>
      <c r="JON457" s="327"/>
      <c r="JOO457" s="327"/>
      <c r="JOP457" s="327"/>
      <c r="JOQ457" s="327"/>
      <c r="JOR457" s="327"/>
      <c r="JOS457" s="327"/>
      <c r="JOT457" s="327"/>
      <c r="JOU457" s="327"/>
      <c r="JOV457" s="327"/>
      <c r="JOW457" s="327"/>
      <c r="JOX457" s="327"/>
      <c r="JOY457" s="327"/>
      <c r="JOZ457" s="327"/>
      <c r="JPA457" s="327"/>
      <c r="JPB457" s="327"/>
      <c r="JPC457" s="327"/>
      <c r="JPD457" s="327"/>
      <c r="JPE457" s="327"/>
      <c r="JPF457" s="327"/>
      <c r="JPG457" s="327"/>
      <c r="JPH457" s="327"/>
      <c r="JPI457" s="327"/>
      <c r="JPJ457" s="327"/>
      <c r="JPK457" s="327"/>
      <c r="JPL457" s="327"/>
      <c r="JPM457" s="327"/>
      <c r="JPN457" s="327"/>
      <c r="JPO457" s="327"/>
      <c r="JPP457" s="327"/>
      <c r="JPQ457" s="327"/>
      <c r="JPR457" s="327"/>
      <c r="JPS457" s="327"/>
      <c r="JPT457" s="327"/>
      <c r="JPU457" s="327"/>
      <c r="JPV457" s="327"/>
      <c r="JPW457" s="327"/>
      <c r="JPX457" s="327"/>
      <c r="JPY457" s="327"/>
      <c r="JPZ457" s="327"/>
      <c r="JQA457" s="327"/>
      <c r="JQB457" s="327"/>
      <c r="JQC457" s="327"/>
      <c r="JQD457" s="327"/>
      <c r="JQE457" s="327"/>
      <c r="JQF457" s="327"/>
      <c r="JQG457" s="327"/>
      <c r="JQH457" s="327"/>
      <c r="JQI457" s="327"/>
      <c r="JQJ457" s="327"/>
      <c r="JQK457" s="327"/>
      <c r="JQL457" s="327"/>
      <c r="JQM457" s="327"/>
      <c r="JQN457" s="327"/>
      <c r="JQO457" s="327"/>
      <c r="JQP457" s="327"/>
      <c r="JQQ457" s="327"/>
      <c r="JQR457" s="327"/>
      <c r="JQS457" s="327"/>
      <c r="JQT457" s="327"/>
      <c r="JQU457" s="327"/>
      <c r="JQV457" s="327"/>
      <c r="JQW457" s="327"/>
      <c r="JQX457" s="327"/>
      <c r="JQY457" s="327"/>
      <c r="JQZ457" s="327"/>
      <c r="JRA457" s="327"/>
      <c r="JRB457" s="327"/>
      <c r="JRC457" s="327"/>
      <c r="JRD457" s="327"/>
      <c r="JRE457" s="327"/>
      <c r="JRF457" s="327"/>
      <c r="JRG457" s="327"/>
      <c r="JRH457" s="327"/>
      <c r="JRI457" s="327"/>
      <c r="JRJ457" s="327"/>
      <c r="JRK457" s="327"/>
      <c r="JRL457" s="327"/>
      <c r="JRM457" s="327"/>
      <c r="JRN457" s="327"/>
      <c r="JRO457" s="327"/>
      <c r="JRP457" s="327"/>
      <c r="JRQ457" s="327"/>
      <c r="JRR457" s="327"/>
      <c r="JRS457" s="327"/>
      <c r="JRT457" s="327"/>
      <c r="JRU457" s="327"/>
      <c r="JRV457" s="327"/>
      <c r="JRW457" s="327"/>
      <c r="JRX457" s="327"/>
      <c r="JRY457" s="327"/>
      <c r="JRZ457" s="327"/>
      <c r="JSA457" s="327"/>
      <c r="JSB457" s="327"/>
      <c r="JSC457" s="327"/>
      <c r="JSD457" s="327"/>
      <c r="JSE457" s="327"/>
      <c r="JSF457" s="327"/>
      <c r="JSG457" s="327"/>
      <c r="JSH457" s="327"/>
      <c r="JSI457" s="327"/>
      <c r="JSJ457" s="327"/>
      <c r="JSK457" s="327"/>
      <c r="JSL457" s="327"/>
      <c r="JSM457" s="327"/>
      <c r="JSN457" s="327"/>
      <c r="JSO457" s="327"/>
      <c r="JSP457" s="327"/>
      <c r="JSQ457" s="327"/>
      <c r="JSR457" s="327"/>
      <c r="JSS457" s="327"/>
      <c r="JST457" s="327"/>
      <c r="JSU457" s="327"/>
      <c r="JSV457" s="327"/>
      <c r="JSW457" s="327"/>
      <c r="JSX457" s="327"/>
      <c r="JSY457" s="327"/>
      <c r="JSZ457" s="327"/>
      <c r="JTA457" s="327"/>
      <c r="JTB457" s="327"/>
      <c r="JTC457" s="327"/>
      <c r="JTD457" s="327"/>
      <c r="JTE457" s="327"/>
      <c r="JTF457" s="327"/>
      <c r="JTG457" s="327"/>
      <c r="JTH457" s="327"/>
      <c r="JTI457" s="327"/>
      <c r="JTJ457" s="327"/>
      <c r="JTK457" s="327"/>
      <c r="JTL457" s="327"/>
      <c r="JTM457" s="327"/>
      <c r="JTN457" s="327"/>
      <c r="JTO457" s="327"/>
      <c r="JTP457" s="327"/>
      <c r="JTQ457" s="327"/>
      <c r="JTR457" s="327"/>
      <c r="JTS457" s="327"/>
      <c r="JTT457" s="327"/>
      <c r="JTU457" s="327"/>
      <c r="JTV457" s="327"/>
      <c r="JTW457" s="327"/>
      <c r="JTX457" s="327"/>
      <c r="JTY457" s="327"/>
      <c r="JTZ457" s="327"/>
      <c r="JUA457" s="327"/>
      <c r="JUB457" s="327"/>
      <c r="JUC457" s="327"/>
      <c r="JUD457" s="327"/>
      <c r="JUE457" s="327"/>
      <c r="JUF457" s="327"/>
      <c r="JUG457" s="327"/>
      <c r="JUH457" s="327"/>
      <c r="JUI457" s="327"/>
      <c r="JUJ457" s="327"/>
      <c r="JUK457" s="327"/>
      <c r="JUL457" s="327"/>
      <c r="JUM457" s="327"/>
      <c r="JUN457" s="327"/>
      <c r="JUO457" s="327"/>
      <c r="JUP457" s="327"/>
      <c r="JUQ457" s="327"/>
      <c r="JUR457" s="327"/>
      <c r="JUS457" s="327"/>
      <c r="JUT457" s="327"/>
      <c r="JUU457" s="327"/>
      <c r="JUV457" s="327"/>
      <c r="JUW457" s="327"/>
      <c r="JUX457" s="327"/>
      <c r="JUY457" s="327"/>
      <c r="JUZ457" s="327"/>
      <c r="JVA457" s="327"/>
      <c r="JVB457" s="327"/>
      <c r="JVC457" s="327"/>
      <c r="JVD457" s="327"/>
      <c r="JVE457" s="327"/>
      <c r="JVF457" s="327"/>
      <c r="JVG457" s="327"/>
      <c r="JVH457" s="327"/>
      <c r="JVI457" s="327"/>
      <c r="JVJ457" s="327"/>
      <c r="JVK457" s="327"/>
      <c r="JVL457" s="327"/>
      <c r="JVM457" s="327"/>
      <c r="JVN457" s="327"/>
      <c r="JVO457" s="327"/>
      <c r="JVP457" s="327"/>
      <c r="JVQ457" s="327"/>
      <c r="JVR457" s="327"/>
      <c r="JVS457" s="327"/>
      <c r="JVT457" s="327"/>
      <c r="JVU457" s="327"/>
      <c r="JVV457" s="327"/>
      <c r="JVW457" s="327"/>
      <c r="JVX457" s="327"/>
      <c r="JVY457" s="327"/>
      <c r="JVZ457" s="327"/>
      <c r="JWA457" s="327"/>
      <c r="JWB457" s="327"/>
      <c r="JWC457" s="327"/>
      <c r="JWD457" s="327"/>
      <c r="JWE457" s="327"/>
      <c r="JWF457" s="327"/>
      <c r="JWG457" s="327"/>
      <c r="JWH457" s="327"/>
      <c r="JWI457" s="327"/>
      <c r="JWJ457" s="327"/>
      <c r="JWK457" s="327"/>
      <c r="JWL457" s="327"/>
      <c r="JWM457" s="327"/>
      <c r="JWN457" s="327"/>
      <c r="JWO457" s="327"/>
      <c r="JWP457" s="327"/>
      <c r="JWQ457" s="327"/>
      <c r="JWR457" s="327"/>
      <c r="JWS457" s="327"/>
      <c r="JWT457" s="327"/>
      <c r="JWU457" s="327"/>
      <c r="JWV457" s="327"/>
      <c r="JWW457" s="327"/>
      <c r="JWX457" s="327"/>
      <c r="JWY457" s="327"/>
      <c r="JWZ457" s="327"/>
      <c r="JXA457" s="327"/>
      <c r="JXB457" s="327"/>
      <c r="JXC457" s="327"/>
      <c r="JXD457" s="327"/>
      <c r="JXE457" s="327"/>
      <c r="JXF457" s="327"/>
      <c r="JXG457" s="327"/>
      <c r="JXH457" s="327"/>
      <c r="JXI457" s="327"/>
      <c r="JXJ457" s="327"/>
      <c r="JXK457" s="327"/>
      <c r="JXL457" s="327"/>
      <c r="JXM457" s="327"/>
      <c r="JXN457" s="327"/>
      <c r="JXO457" s="327"/>
      <c r="JXP457" s="327"/>
      <c r="JXQ457" s="327"/>
      <c r="JXR457" s="327"/>
      <c r="JXS457" s="327"/>
      <c r="JXT457" s="327"/>
      <c r="JXU457" s="327"/>
      <c r="JXV457" s="327"/>
      <c r="JXW457" s="327"/>
      <c r="JXX457" s="327"/>
      <c r="JXY457" s="327"/>
      <c r="JXZ457" s="327"/>
      <c r="JYA457" s="327"/>
      <c r="JYB457" s="327"/>
      <c r="JYC457" s="327"/>
      <c r="JYD457" s="327"/>
      <c r="JYE457" s="327"/>
      <c r="JYF457" s="327"/>
      <c r="JYG457" s="327"/>
      <c r="JYH457" s="327"/>
      <c r="JYI457" s="327"/>
      <c r="JYJ457" s="327"/>
      <c r="JYK457" s="327"/>
      <c r="JYL457" s="327"/>
      <c r="JYM457" s="327"/>
      <c r="JYN457" s="327"/>
      <c r="JYO457" s="327"/>
      <c r="JYP457" s="327"/>
      <c r="JYQ457" s="327"/>
      <c r="JYR457" s="327"/>
      <c r="JYS457" s="327"/>
      <c r="JYT457" s="327"/>
      <c r="JYU457" s="327"/>
      <c r="JYV457" s="327"/>
      <c r="JYW457" s="327"/>
      <c r="JYX457" s="327"/>
      <c r="JYY457" s="327"/>
      <c r="JYZ457" s="327"/>
      <c r="JZA457" s="327"/>
      <c r="JZB457" s="327"/>
      <c r="JZC457" s="327"/>
      <c r="JZD457" s="327"/>
      <c r="JZE457" s="327"/>
      <c r="JZF457" s="327"/>
      <c r="JZG457" s="327"/>
      <c r="JZH457" s="327"/>
      <c r="JZI457" s="327"/>
      <c r="JZJ457" s="327"/>
      <c r="JZK457" s="327"/>
      <c r="JZL457" s="327"/>
      <c r="JZM457" s="327"/>
      <c r="JZN457" s="327"/>
      <c r="JZO457" s="327"/>
      <c r="JZP457" s="327"/>
      <c r="JZQ457" s="327"/>
      <c r="JZR457" s="327"/>
      <c r="JZS457" s="327"/>
      <c r="JZT457" s="327"/>
      <c r="JZU457" s="327"/>
      <c r="JZV457" s="327"/>
      <c r="JZW457" s="327"/>
      <c r="JZX457" s="327"/>
      <c r="JZY457" s="327"/>
      <c r="JZZ457" s="327"/>
      <c r="KAA457" s="327"/>
      <c r="KAB457" s="327"/>
      <c r="KAC457" s="327"/>
      <c r="KAD457" s="327"/>
      <c r="KAE457" s="327"/>
      <c r="KAF457" s="327"/>
      <c r="KAG457" s="327"/>
      <c r="KAH457" s="327"/>
      <c r="KAI457" s="327"/>
      <c r="KAJ457" s="327"/>
      <c r="KAK457" s="327"/>
      <c r="KAL457" s="327"/>
      <c r="KAM457" s="327"/>
      <c r="KAN457" s="327"/>
      <c r="KAO457" s="327"/>
      <c r="KAP457" s="327"/>
      <c r="KAQ457" s="327"/>
      <c r="KAR457" s="327"/>
      <c r="KAS457" s="327"/>
      <c r="KAT457" s="327"/>
      <c r="KAU457" s="327"/>
      <c r="KAV457" s="327"/>
      <c r="KAW457" s="327"/>
      <c r="KAX457" s="327"/>
      <c r="KAY457" s="327"/>
      <c r="KAZ457" s="327"/>
      <c r="KBA457" s="327"/>
      <c r="KBB457" s="327"/>
      <c r="KBC457" s="327"/>
      <c r="KBD457" s="327"/>
      <c r="KBE457" s="327"/>
      <c r="KBF457" s="327"/>
      <c r="KBG457" s="327"/>
      <c r="KBH457" s="327"/>
      <c r="KBI457" s="327"/>
      <c r="KBJ457" s="327"/>
      <c r="KBK457" s="327"/>
      <c r="KBL457" s="327"/>
      <c r="KBM457" s="327"/>
      <c r="KBN457" s="327"/>
      <c r="KBO457" s="327"/>
      <c r="KBP457" s="327"/>
      <c r="KBQ457" s="327"/>
      <c r="KBR457" s="327"/>
      <c r="KBS457" s="327"/>
      <c r="KBT457" s="327"/>
      <c r="KBU457" s="327"/>
      <c r="KBV457" s="327"/>
      <c r="KBW457" s="327"/>
      <c r="KBX457" s="327"/>
      <c r="KBY457" s="327"/>
      <c r="KBZ457" s="327"/>
      <c r="KCA457" s="327"/>
      <c r="KCB457" s="327"/>
      <c r="KCC457" s="327"/>
      <c r="KCD457" s="327"/>
      <c r="KCE457" s="327"/>
      <c r="KCF457" s="327"/>
      <c r="KCG457" s="327"/>
      <c r="KCH457" s="327"/>
      <c r="KCI457" s="327"/>
      <c r="KCJ457" s="327"/>
      <c r="KCK457" s="327"/>
      <c r="KCL457" s="327"/>
      <c r="KCM457" s="327"/>
      <c r="KCN457" s="327"/>
      <c r="KCO457" s="327"/>
      <c r="KCP457" s="327"/>
      <c r="KCQ457" s="327"/>
      <c r="KCR457" s="327"/>
      <c r="KCS457" s="327"/>
      <c r="KCT457" s="327"/>
      <c r="KCU457" s="327"/>
      <c r="KCV457" s="327"/>
      <c r="KCW457" s="327"/>
      <c r="KCX457" s="327"/>
      <c r="KCY457" s="327"/>
      <c r="KCZ457" s="327"/>
      <c r="KDA457" s="327"/>
      <c r="KDB457" s="327"/>
      <c r="KDC457" s="327"/>
      <c r="KDD457" s="327"/>
      <c r="KDE457" s="327"/>
      <c r="KDF457" s="327"/>
      <c r="KDG457" s="327"/>
      <c r="KDH457" s="327"/>
      <c r="KDI457" s="327"/>
      <c r="KDJ457" s="327"/>
      <c r="KDK457" s="327"/>
      <c r="KDL457" s="327"/>
      <c r="KDM457" s="327"/>
      <c r="KDN457" s="327"/>
      <c r="KDO457" s="327"/>
      <c r="KDP457" s="327"/>
      <c r="KDQ457" s="327"/>
      <c r="KDR457" s="327"/>
      <c r="KDS457" s="327"/>
      <c r="KDT457" s="327"/>
      <c r="KDU457" s="327"/>
      <c r="KDV457" s="327"/>
      <c r="KDW457" s="327"/>
      <c r="KDX457" s="327"/>
      <c r="KDY457" s="327"/>
      <c r="KDZ457" s="327"/>
      <c r="KEA457" s="327"/>
      <c r="KEB457" s="327"/>
      <c r="KEC457" s="327"/>
      <c r="KED457" s="327"/>
      <c r="KEE457" s="327"/>
      <c r="KEF457" s="327"/>
      <c r="KEG457" s="327"/>
      <c r="KEH457" s="327"/>
      <c r="KEI457" s="327"/>
      <c r="KEJ457" s="327"/>
      <c r="KEK457" s="327"/>
      <c r="KEL457" s="327"/>
      <c r="KEM457" s="327"/>
      <c r="KEN457" s="327"/>
      <c r="KEO457" s="327"/>
      <c r="KEP457" s="327"/>
      <c r="KEQ457" s="327"/>
      <c r="KER457" s="327"/>
      <c r="KES457" s="327"/>
      <c r="KET457" s="327"/>
      <c r="KEU457" s="327"/>
      <c r="KEV457" s="327"/>
      <c r="KEW457" s="327"/>
      <c r="KEX457" s="327"/>
      <c r="KEY457" s="327"/>
      <c r="KEZ457" s="327"/>
      <c r="KFA457" s="327"/>
      <c r="KFB457" s="327"/>
      <c r="KFC457" s="327"/>
      <c r="KFD457" s="327"/>
      <c r="KFE457" s="327"/>
      <c r="KFF457" s="327"/>
      <c r="KFG457" s="327"/>
      <c r="KFH457" s="327"/>
      <c r="KFI457" s="327"/>
      <c r="KFJ457" s="327"/>
      <c r="KFK457" s="327"/>
      <c r="KFL457" s="327"/>
      <c r="KFM457" s="327"/>
      <c r="KFN457" s="327"/>
      <c r="KFO457" s="327"/>
      <c r="KFP457" s="327"/>
      <c r="KFQ457" s="327"/>
      <c r="KFR457" s="327"/>
      <c r="KFS457" s="327"/>
      <c r="KFT457" s="327"/>
      <c r="KFU457" s="327"/>
      <c r="KFV457" s="327"/>
      <c r="KFW457" s="327"/>
      <c r="KFX457" s="327"/>
      <c r="KFY457" s="327"/>
      <c r="KFZ457" s="327"/>
      <c r="KGA457" s="327"/>
      <c r="KGB457" s="327"/>
      <c r="KGC457" s="327"/>
      <c r="KGD457" s="327"/>
      <c r="KGE457" s="327"/>
      <c r="KGF457" s="327"/>
      <c r="KGG457" s="327"/>
      <c r="KGH457" s="327"/>
      <c r="KGI457" s="327"/>
      <c r="KGJ457" s="327"/>
      <c r="KGK457" s="327"/>
      <c r="KGL457" s="327"/>
      <c r="KGM457" s="327"/>
      <c r="KGN457" s="327"/>
      <c r="KGO457" s="327"/>
      <c r="KGP457" s="327"/>
      <c r="KGQ457" s="327"/>
      <c r="KGR457" s="327"/>
      <c r="KGS457" s="327"/>
      <c r="KGT457" s="327"/>
      <c r="KGU457" s="327"/>
      <c r="KGV457" s="327"/>
      <c r="KGW457" s="327"/>
      <c r="KGX457" s="327"/>
      <c r="KGY457" s="327"/>
      <c r="KGZ457" s="327"/>
      <c r="KHA457" s="327"/>
      <c r="KHB457" s="327"/>
      <c r="KHC457" s="327"/>
      <c r="KHD457" s="327"/>
      <c r="KHE457" s="327"/>
      <c r="KHF457" s="327"/>
      <c r="KHG457" s="327"/>
      <c r="KHH457" s="327"/>
      <c r="KHI457" s="327"/>
      <c r="KHJ457" s="327"/>
      <c r="KHK457" s="327"/>
      <c r="KHL457" s="327"/>
      <c r="KHM457" s="327"/>
      <c r="KHN457" s="327"/>
      <c r="KHO457" s="327"/>
      <c r="KHP457" s="327"/>
      <c r="KHQ457" s="327"/>
      <c r="KHR457" s="327"/>
      <c r="KHS457" s="327"/>
      <c r="KHT457" s="327"/>
      <c r="KHU457" s="327"/>
      <c r="KHV457" s="327"/>
      <c r="KHW457" s="327"/>
      <c r="KHX457" s="327"/>
      <c r="KHY457" s="327"/>
      <c r="KHZ457" s="327"/>
      <c r="KIA457" s="327"/>
      <c r="KIB457" s="327"/>
      <c r="KIC457" s="327"/>
      <c r="KID457" s="327"/>
      <c r="KIE457" s="327"/>
      <c r="KIF457" s="327"/>
      <c r="KIG457" s="327"/>
      <c r="KIH457" s="327"/>
      <c r="KII457" s="327"/>
      <c r="KIJ457" s="327"/>
      <c r="KIK457" s="327"/>
      <c r="KIL457" s="327"/>
      <c r="KIM457" s="327"/>
      <c r="KIN457" s="327"/>
      <c r="KIO457" s="327"/>
      <c r="KIP457" s="327"/>
      <c r="KIQ457" s="327"/>
      <c r="KIR457" s="327"/>
      <c r="KIS457" s="327"/>
      <c r="KIT457" s="327"/>
      <c r="KIU457" s="327"/>
      <c r="KIV457" s="327"/>
      <c r="KIW457" s="327"/>
      <c r="KIX457" s="327"/>
      <c r="KIY457" s="327"/>
      <c r="KIZ457" s="327"/>
      <c r="KJA457" s="327"/>
      <c r="KJB457" s="327"/>
      <c r="KJC457" s="327"/>
      <c r="KJD457" s="327"/>
      <c r="KJE457" s="327"/>
      <c r="KJF457" s="327"/>
      <c r="KJG457" s="327"/>
      <c r="KJH457" s="327"/>
      <c r="KJI457" s="327"/>
      <c r="KJJ457" s="327"/>
      <c r="KJK457" s="327"/>
      <c r="KJL457" s="327"/>
      <c r="KJM457" s="327"/>
      <c r="KJN457" s="327"/>
      <c r="KJO457" s="327"/>
      <c r="KJP457" s="327"/>
      <c r="KJQ457" s="327"/>
      <c r="KJR457" s="327"/>
      <c r="KJS457" s="327"/>
      <c r="KJT457" s="327"/>
      <c r="KJU457" s="327"/>
      <c r="KJV457" s="327"/>
      <c r="KJW457" s="327"/>
      <c r="KJX457" s="327"/>
      <c r="KJY457" s="327"/>
      <c r="KJZ457" s="327"/>
      <c r="KKA457" s="327"/>
      <c r="KKB457" s="327"/>
      <c r="KKC457" s="327"/>
      <c r="KKD457" s="327"/>
      <c r="KKE457" s="327"/>
      <c r="KKF457" s="327"/>
      <c r="KKG457" s="327"/>
      <c r="KKH457" s="327"/>
      <c r="KKI457" s="327"/>
      <c r="KKJ457" s="327"/>
      <c r="KKK457" s="327"/>
      <c r="KKL457" s="327"/>
      <c r="KKM457" s="327"/>
      <c r="KKN457" s="327"/>
      <c r="KKO457" s="327"/>
      <c r="KKP457" s="327"/>
      <c r="KKQ457" s="327"/>
      <c r="KKR457" s="327"/>
      <c r="KKS457" s="327"/>
      <c r="KKT457" s="327"/>
      <c r="KKU457" s="327"/>
      <c r="KKV457" s="327"/>
      <c r="KKW457" s="327"/>
      <c r="KKX457" s="327"/>
      <c r="KKY457" s="327"/>
      <c r="KKZ457" s="327"/>
      <c r="KLA457" s="327"/>
      <c r="KLB457" s="327"/>
      <c r="KLC457" s="327"/>
      <c r="KLD457" s="327"/>
      <c r="KLE457" s="327"/>
      <c r="KLF457" s="327"/>
      <c r="KLG457" s="327"/>
      <c r="KLH457" s="327"/>
      <c r="KLI457" s="327"/>
      <c r="KLJ457" s="327"/>
      <c r="KLK457" s="327"/>
      <c r="KLL457" s="327"/>
      <c r="KLM457" s="327"/>
      <c r="KLN457" s="327"/>
      <c r="KLO457" s="327"/>
      <c r="KLP457" s="327"/>
      <c r="KLQ457" s="327"/>
      <c r="KLR457" s="327"/>
      <c r="KLS457" s="327"/>
      <c r="KLT457" s="327"/>
      <c r="KLU457" s="327"/>
      <c r="KLV457" s="327"/>
      <c r="KLW457" s="327"/>
      <c r="KLX457" s="327"/>
      <c r="KLY457" s="327"/>
      <c r="KLZ457" s="327"/>
      <c r="KMA457" s="327"/>
      <c r="KMB457" s="327"/>
      <c r="KMC457" s="327"/>
      <c r="KMD457" s="327"/>
      <c r="KME457" s="327"/>
      <c r="KMF457" s="327"/>
      <c r="KMG457" s="327"/>
      <c r="KMH457" s="327"/>
      <c r="KMI457" s="327"/>
      <c r="KMJ457" s="327"/>
      <c r="KMK457" s="327"/>
      <c r="KML457" s="327"/>
      <c r="KMM457" s="327"/>
      <c r="KMN457" s="327"/>
      <c r="KMO457" s="327"/>
      <c r="KMP457" s="327"/>
      <c r="KMQ457" s="327"/>
      <c r="KMR457" s="327"/>
      <c r="KMS457" s="327"/>
      <c r="KMT457" s="327"/>
      <c r="KMU457" s="327"/>
      <c r="KMV457" s="327"/>
      <c r="KMW457" s="327"/>
      <c r="KMX457" s="327"/>
      <c r="KMY457" s="327"/>
      <c r="KMZ457" s="327"/>
      <c r="KNA457" s="327"/>
      <c r="KNB457" s="327"/>
      <c r="KNC457" s="327"/>
      <c r="KND457" s="327"/>
      <c r="KNE457" s="327"/>
      <c r="KNF457" s="327"/>
      <c r="KNG457" s="327"/>
      <c r="KNH457" s="327"/>
      <c r="KNI457" s="327"/>
      <c r="KNJ457" s="327"/>
      <c r="KNK457" s="327"/>
      <c r="KNL457" s="327"/>
      <c r="KNM457" s="327"/>
      <c r="KNN457" s="327"/>
      <c r="KNO457" s="327"/>
      <c r="KNP457" s="327"/>
      <c r="KNQ457" s="327"/>
      <c r="KNR457" s="327"/>
      <c r="KNS457" s="327"/>
      <c r="KNT457" s="327"/>
      <c r="KNU457" s="327"/>
      <c r="KNV457" s="327"/>
      <c r="KNW457" s="327"/>
      <c r="KNX457" s="327"/>
      <c r="KNY457" s="327"/>
      <c r="KNZ457" s="327"/>
      <c r="KOA457" s="327"/>
      <c r="KOB457" s="327"/>
      <c r="KOC457" s="327"/>
      <c r="KOD457" s="327"/>
      <c r="KOE457" s="327"/>
      <c r="KOF457" s="327"/>
      <c r="KOG457" s="327"/>
      <c r="KOH457" s="327"/>
      <c r="KOI457" s="327"/>
      <c r="KOJ457" s="327"/>
      <c r="KOK457" s="327"/>
      <c r="KOL457" s="327"/>
      <c r="KOM457" s="327"/>
      <c r="KON457" s="327"/>
      <c r="KOO457" s="327"/>
      <c r="KOP457" s="327"/>
      <c r="KOQ457" s="327"/>
      <c r="KOR457" s="327"/>
      <c r="KOS457" s="327"/>
      <c r="KOT457" s="327"/>
      <c r="KOU457" s="327"/>
      <c r="KOV457" s="327"/>
      <c r="KOW457" s="327"/>
      <c r="KOX457" s="327"/>
      <c r="KOY457" s="327"/>
      <c r="KOZ457" s="327"/>
      <c r="KPA457" s="327"/>
      <c r="KPB457" s="327"/>
      <c r="KPC457" s="327"/>
      <c r="KPD457" s="327"/>
      <c r="KPE457" s="327"/>
      <c r="KPF457" s="327"/>
      <c r="KPG457" s="327"/>
      <c r="KPH457" s="327"/>
      <c r="KPI457" s="327"/>
      <c r="KPJ457" s="327"/>
      <c r="KPK457" s="327"/>
      <c r="KPL457" s="327"/>
      <c r="KPM457" s="327"/>
      <c r="KPN457" s="327"/>
      <c r="KPO457" s="327"/>
      <c r="KPP457" s="327"/>
      <c r="KPQ457" s="327"/>
      <c r="KPR457" s="327"/>
      <c r="KPS457" s="327"/>
      <c r="KPT457" s="327"/>
      <c r="KPU457" s="327"/>
      <c r="KPV457" s="327"/>
      <c r="KPW457" s="327"/>
      <c r="KPX457" s="327"/>
      <c r="KPY457" s="327"/>
      <c r="KPZ457" s="327"/>
      <c r="KQA457" s="327"/>
      <c r="KQB457" s="327"/>
      <c r="KQC457" s="327"/>
      <c r="KQD457" s="327"/>
      <c r="KQE457" s="327"/>
      <c r="KQF457" s="327"/>
      <c r="KQG457" s="327"/>
      <c r="KQH457" s="327"/>
      <c r="KQI457" s="327"/>
      <c r="KQJ457" s="327"/>
      <c r="KQK457" s="327"/>
      <c r="KQL457" s="327"/>
      <c r="KQM457" s="327"/>
      <c r="KQN457" s="327"/>
      <c r="KQO457" s="327"/>
      <c r="KQP457" s="327"/>
      <c r="KQQ457" s="327"/>
      <c r="KQR457" s="327"/>
      <c r="KQS457" s="327"/>
      <c r="KQT457" s="327"/>
      <c r="KQU457" s="327"/>
      <c r="KQV457" s="327"/>
      <c r="KQW457" s="327"/>
      <c r="KQX457" s="327"/>
      <c r="KQY457" s="327"/>
      <c r="KQZ457" s="327"/>
      <c r="KRA457" s="327"/>
      <c r="KRB457" s="327"/>
      <c r="KRC457" s="327"/>
      <c r="KRD457" s="327"/>
      <c r="KRE457" s="327"/>
      <c r="KRF457" s="327"/>
      <c r="KRG457" s="327"/>
      <c r="KRH457" s="327"/>
      <c r="KRI457" s="327"/>
      <c r="KRJ457" s="327"/>
      <c r="KRK457" s="327"/>
      <c r="KRL457" s="327"/>
      <c r="KRM457" s="327"/>
      <c r="KRN457" s="327"/>
      <c r="KRO457" s="327"/>
      <c r="KRP457" s="327"/>
      <c r="KRQ457" s="327"/>
      <c r="KRR457" s="327"/>
      <c r="KRS457" s="327"/>
      <c r="KRT457" s="327"/>
      <c r="KRU457" s="327"/>
      <c r="KRV457" s="327"/>
      <c r="KRW457" s="327"/>
      <c r="KRX457" s="327"/>
      <c r="KRY457" s="327"/>
      <c r="KRZ457" s="327"/>
      <c r="KSA457" s="327"/>
      <c r="KSB457" s="327"/>
      <c r="KSC457" s="327"/>
      <c r="KSD457" s="327"/>
      <c r="KSE457" s="327"/>
      <c r="KSF457" s="327"/>
      <c r="KSG457" s="327"/>
      <c r="KSH457" s="327"/>
      <c r="KSI457" s="327"/>
      <c r="KSJ457" s="327"/>
      <c r="KSK457" s="327"/>
      <c r="KSL457" s="327"/>
      <c r="KSM457" s="327"/>
      <c r="KSN457" s="327"/>
      <c r="KSO457" s="327"/>
      <c r="KSP457" s="327"/>
      <c r="KSQ457" s="327"/>
      <c r="KSR457" s="327"/>
      <c r="KSS457" s="327"/>
      <c r="KST457" s="327"/>
      <c r="KSU457" s="327"/>
      <c r="KSV457" s="327"/>
      <c r="KSW457" s="327"/>
      <c r="KSX457" s="327"/>
      <c r="KSY457" s="327"/>
      <c r="KSZ457" s="327"/>
      <c r="KTA457" s="327"/>
      <c r="KTB457" s="327"/>
      <c r="KTC457" s="327"/>
      <c r="KTD457" s="327"/>
      <c r="KTE457" s="327"/>
      <c r="KTF457" s="327"/>
      <c r="KTG457" s="327"/>
      <c r="KTH457" s="327"/>
      <c r="KTI457" s="327"/>
      <c r="KTJ457" s="327"/>
      <c r="KTK457" s="327"/>
      <c r="KTL457" s="327"/>
      <c r="KTM457" s="327"/>
      <c r="KTN457" s="327"/>
      <c r="KTO457" s="327"/>
      <c r="KTP457" s="327"/>
      <c r="KTQ457" s="327"/>
      <c r="KTR457" s="327"/>
      <c r="KTS457" s="327"/>
      <c r="KTT457" s="327"/>
      <c r="KTU457" s="327"/>
      <c r="KTV457" s="327"/>
      <c r="KTW457" s="327"/>
      <c r="KTX457" s="327"/>
      <c r="KTY457" s="327"/>
      <c r="KTZ457" s="327"/>
      <c r="KUA457" s="327"/>
      <c r="KUB457" s="327"/>
      <c r="KUC457" s="327"/>
      <c r="KUD457" s="327"/>
      <c r="KUE457" s="327"/>
      <c r="KUF457" s="327"/>
      <c r="KUG457" s="327"/>
      <c r="KUH457" s="327"/>
      <c r="KUI457" s="327"/>
      <c r="KUJ457" s="327"/>
      <c r="KUK457" s="327"/>
      <c r="KUL457" s="327"/>
      <c r="KUM457" s="327"/>
      <c r="KUN457" s="327"/>
      <c r="KUO457" s="327"/>
      <c r="KUP457" s="327"/>
      <c r="KUQ457" s="327"/>
      <c r="KUR457" s="327"/>
      <c r="KUS457" s="327"/>
      <c r="KUT457" s="327"/>
      <c r="KUU457" s="327"/>
      <c r="KUV457" s="327"/>
      <c r="KUW457" s="327"/>
      <c r="KUX457" s="327"/>
      <c r="KUY457" s="327"/>
      <c r="KUZ457" s="327"/>
      <c r="KVA457" s="327"/>
      <c r="KVB457" s="327"/>
      <c r="KVC457" s="327"/>
      <c r="KVD457" s="327"/>
      <c r="KVE457" s="327"/>
      <c r="KVF457" s="327"/>
      <c r="KVG457" s="327"/>
      <c r="KVH457" s="327"/>
      <c r="KVI457" s="327"/>
      <c r="KVJ457" s="327"/>
      <c r="KVK457" s="327"/>
      <c r="KVL457" s="327"/>
      <c r="KVM457" s="327"/>
      <c r="KVN457" s="327"/>
      <c r="KVO457" s="327"/>
      <c r="KVP457" s="327"/>
      <c r="KVQ457" s="327"/>
      <c r="KVR457" s="327"/>
      <c r="KVS457" s="327"/>
      <c r="KVT457" s="327"/>
      <c r="KVU457" s="327"/>
      <c r="KVV457" s="327"/>
      <c r="KVW457" s="327"/>
      <c r="KVX457" s="327"/>
      <c r="KVY457" s="327"/>
      <c r="KVZ457" s="327"/>
      <c r="KWA457" s="327"/>
      <c r="KWB457" s="327"/>
      <c r="KWC457" s="327"/>
      <c r="KWD457" s="327"/>
      <c r="KWE457" s="327"/>
      <c r="KWF457" s="327"/>
      <c r="KWG457" s="327"/>
      <c r="KWH457" s="327"/>
      <c r="KWI457" s="327"/>
      <c r="KWJ457" s="327"/>
      <c r="KWK457" s="327"/>
      <c r="KWL457" s="327"/>
      <c r="KWM457" s="327"/>
      <c r="KWN457" s="327"/>
      <c r="KWO457" s="327"/>
      <c r="KWP457" s="327"/>
      <c r="KWQ457" s="327"/>
      <c r="KWR457" s="327"/>
      <c r="KWS457" s="327"/>
      <c r="KWT457" s="327"/>
      <c r="KWU457" s="327"/>
      <c r="KWV457" s="327"/>
      <c r="KWW457" s="327"/>
      <c r="KWX457" s="327"/>
      <c r="KWY457" s="327"/>
      <c r="KWZ457" s="327"/>
      <c r="KXA457" s="327"/>
      <c r="KXB457" s="327"/>
      <c r="KXC457" s="327"/>
      <c r="KXD457" s="327"/>
      <c r="KXE457" s="327"/>
      <c r="KXF457" s="327"/>
      <c r="KXG457" s="327"/>
      <c r="KXH457" s="327"/>
      <c r="KXI457" s="327"/>
      <c r="KXJ457" s="327"/>
      <c r="KXK457" s="327"/>
      <c r="KXL457" s="327"/>
      <c r="KXM457" s="327"/>
      <c r="KXN457" s="327"/>
      <c r="KXO457" s="327"/>
      <c r="KXP457" s="327"/>
      <c r="KXQ457" s="327"/>
      <c r="KXR457" s="327"/>
      <c r="KXS457" s="327"/>
      <c r="KXT457" s="327"/>
      <c r="KXU457" s="327"/>
      <c r="KXV457" s="327"/>
      <c r="KXW457" s="327"/>
      <c r="KXX457" s="327"/>
      <c r="KXY457" s="327"/>
      <c r="KXZ457" s="327"/>
      <c r="KYA457" s="327"/>
      <c r="KYB457" s="327"/>
      <c r="KYC457" s="327"/>
      <c r="KYD457" s="327"/>
      <c r="KYE457" s="327"/>
      <c r="KYF457" s="327"/>
      <c r="KYG457" s="327"/>
      <c r="KYH457" s="327"/>
      <c r="KYI457" s="327"/>
      <c r="KYJ457" s="327"/>
      <c r="KYK457" s="327"/>
      <c r="KYL457" s="327"/>
      <c r="KYM457" s="327"/>
      <c r="KYN457" s="327"/>
      <c r="KYO457" s="327"/>
      <c r="KYP457" s="327"/>
      <c r="KYQ457" s="327"/>
      <c r="KYR457" s="327"/>
      <c r="KYS457" s="327"/>
      <c r="KYT457" s="327"/>
      <c r="KYU457" s="327"/>
      <c r="KYV457" s="327"/>
      <c r="KYW457" s="327"/>
      <c r="KYX457" s="327"/>
      <c r="KYY457" s="327"/>
      <c r="KYZ457" s="327"/>
      <c r="KZA457" s="327"/>
      <c r="KZB457" s="327"/>
      <c r="KZC457" s="327"/>
      <c r="KZD457" s="327"/>
      <c r="KZE457" s="327"/>
      <c r="KZF457" s="327"/>
      <c r="KZG457" s="327"/>
      <c r="KZH457" s="327"/>
      <c r="KZI457" s="327"/>
      <c r="KZJ457" s="327"/>
      <c r="KZK457" s="327"/>
      <c r="KZL457" s="327"/>
      <c r="KZM457" s="327"/>
      <c r="KZN457" s="327"/>
      <c r="KZO457" s="327"/>
      <c r="KZP457" s="327"/>
      <c r="KZQ457" s="327"/>
      <c r="KZR457" s="327"/>
      <c r="KZS457" s="327"/>
      <c r="KZT457" s="327"/>
      <c r="KZU457" s="327"/>
      <c r="KZV457" s="327"/>
      <c r="KZW457" s="327"/>
      <c r="KZX457" s="327"/>
      <c r="KZY457" s="327"/>
      <c r="KZZ457" s="327"/>
      <c r="LAA457" s="327"/>
      <c r="LAB457" s="327"/>
      <c r="LAC457" s="327"/>
      <c r="LAD457" s="327"/>
      <c r="LAE457" s="327"/>
      <c r="LAF457" s="327"/>
      <c r="LAG457" s="327"/>
      <c r="LAH457" s="327"/>
      <c r="LAI457" s="327"/>
      <c r="LAJ457" s="327"/>
      <c r="LAK457" s="327"/>
      <c r="LAL457" s="327"/>
      <c r="LAM457" s="327"/>
      <c r="LAN457" s="327"/>
      <c r="LAO457" s="327"/>
      <c r="LAP457" s="327"/>
      <c r="LAQ457" s="327"/>
      <c r="LAR457" s="327"/>
      <c r="LAS457" s="327"/>
      <c r="LAT457" s="327"/>
      <c r="LAU457" s="327"/>
      <c r="LAV457" s="327"/>
      <c r="LAW457" s="327"/>
      <c r="LAX457" s="327"/>
      <c r="LAY457" s="327"/>
      <c r="LAZ457" s="327"/>
      <c r="LBA457" s="327"/>
      <c r="LBB457" s="327"/>
      <c r="LBC457" s="327"/>
      <c r="LBD457" s="327"/>
      <c r="LBE457" s="327"/>
      <c r="LBF457" s="327"/>
      <c r="LBG457" s="327"/>
      <c r="LBH457" s="327"/>
      <c r="LBI457" s="327"/>
      <c r="LBJ457" s="327"/>
      <c r="LBK457" s="327"/>
      <c r="LBL457" s="327"/>
      <c r="LBM457" s="327"/>
      <c r="LBN457" s="327"/>
      <c r="LBO457" s="327"/>
      <c r="LBP457" s="327"/>
      <c r="LBQ457" s="327"/>
      <c r="LBR457" s="327"/>
      <c r="LBS457" s="327"/>
      <c r="LBT457" s="327"/>
      <c r="LBU457" s="327"/>
      <c r="LBV457" s="327"/>
      <c r="LBW457" s="327"/>
      <c r="LBX457" s="327"/>
      <c r="LBY457" s="327"/>
      <c r="LBZ457" s="327"/>
      <c r="LCA457" s="327"/>
      <c r="LCB457" s="327"/>
      <c r="LCC457" s="327"/>
      <c r="LCD457" s="327"/>
      <c r="LCE457" s="327"/>
      <c r="LCF457" s="327"/>
      <c r="LCG457" s="327"/>
      <c r="LCH457" s="327"/>
      <c r="LCI457" s="327"/>
      <c r="LCJ457" s="327"/>
      <c r="LCK457" s="327"/>
      <c r="LCL457" s="327"/>
      <c r="LCM457" s="327"/>
      <c r="LCN457" s="327"/>
      <c r="LCO457" s="327"/>
      <c r="LCP457" s="327"/>
      <c r="LCQ457" s="327"/>
      <c r="LCR457" s="327"/>
      <c r="LCS457" s="327"/>
      <c r="LCT457" s="327"/>
      <c r="LCU457" s="327"/>
      <c r="LCV457" s="327"/>
      <c r="LCW457" s="327"/>
      <c r="LCX457" s="327"/>
      <c r="LCY457" s="327"/>
      <c r="LCZ457" s="327"/>
      <c r="LDA457" s="327"/>
      <c r="LDB457" s="327"/>
      <c r="LDC457" s="327"/>
      <c r="LDD457" s="327"/>
      <c r="LDE457" s="327"/>
      <c r="LDF457" s="327"/>
      <c r="LDG457" s="327"/>
      <c r="LDH457" s="327"/>
      <c r="LDI457" s="327"/>
      <c r="LDJ457" s="327"/>
      <c r="LDK457" s="327"/>
      <c r="LDL457" s="327"/>
      <c r="LDM457" s="327"/>
      <c r="LDN457" s="327"/>
      <c r="LDO457" s="327"/>
      <c r="LDP457" s="327"/>
      <c r="LDQ457" s="327"/>
      <c r="LDR457" s="327"/>
      <c r="LDS457" s="327"/>
      <c r="LDT457" s="327"/>
      <c r="LDU457" s="327"/>
      <c r="LDV457" s="327"/>
      <c r="LDW457" s="327"/>
      <c r="LDX457" s="327"/>
      <c r="LDY457" s="327"/>
      <c r="LDZ457" s="327"/>
      <c r="LEA457" s="327"/>
      <c r="LEB457" s="327"/>
      <c r="LEC457" s="327"/>
      <c r="LED457" s="327"/>
      <c r="LEE457" s="327"/>
      <c r="LEF457" s="327"/>
      <c r="LEG457" s="327"/>
      <c r="LEH457" s="327"/>
      <c r="LEI457" s="327"/>
      <c r="LEJ457" s="327"/>
      <c r="LEK457" s="327"/>
      <c r="LEL457" s="327"/>
      <c r="LEM457" s="327"/>
      <c r="LEN457" s="327"/>
      <c r="LEO457" s="327"/>
      <c r="LEP457" s="327"/>
      <c r="LEQ457" s="327"/>
      <c r="LER457" s="327"/>
      <c r="LES457" s="327"/>
      <c r="LET457" s="327"/>
      <c r="LEU457" s="327"/>
      <c r="LEV457" s="327"/>
      <c r="LEW457" s="327"/>
      <c r="LEX457" s="327"/>
      <c r="LEY457" s="327"/>
      <c r="LEZ457" s="327"/>
      <c r="LFA457" s="327"/>
      <c r="LFB457" s="327"/>
      <c r="LFC457" s="327"/>
      <c r="LFD457" s="327"/>
      <c r="LFE457" s="327"/>
      <c r="LFF457" s="327"/>
      <c r="LFG457" s="327"/>
      <c r="LFH457" s="327"/>
      <c r="LFI457" s="327"/>
      <c r="LFJ457" s="327"/>
      <c r="LFK457" s="327"/>
      <c r="LFL457" s="327"/>
      <c r="LFM457" s="327"/>
      <c r="LFN457" s="327"/>
      <c r="LFO457" s="327"/>
      <c r="LFP457" s="327"/>
      <c r="LFQ457" s="327"/>
      <c r="LFR457" s="327"/>
      <c r="LFS457" s="327"/>
      <c r="LFT457" s="327"/>
      <c r="LFU457" s="327"/>
      <c r="LFV457" s="327"/>
      <c r="LFW457" s="327"/>
      <c r="LFX457" s="327"/>
      <c r="LFY457" s="327"/>
      <c r="LFZ457" s="327"/>
      <c r="LGA457" s="327"/>
      <c r="LGB457" s="327"/>
      <c r="LGC457" s="327"/>
      <c r="LGD457" s="327"/>
      <c r="LGE457" s="327"/>
      <c r="LGF457" s="327"/>
      <c r="LGG457" s="327"/>
      <c r="LGH457" s="327"/>
      <c r="LGI457" s="327"/>
      <c r="LGJ457" s="327"/>
      <c r="LGK457" s="327"/>
      <c r="LGL457" s="327"/>
      <c r="LGM457" s="327"/>
      <c r="LGN457" s="327"/>
      <c r="LGO457" s="327"/>
      <c r="LGP457" s="327"/>
      <c r="LGQ457" s="327"/>
      <c r="LGR457" s="327"/>
      <c r="LGS457" s="327"/>
      <c r="LGT457" s="327"/>
      <c r="LGU457" s="327"/>
      <c r="LGV457" s="327"/>
      <c r="LGW457" s="327"/>
      <c r="LGX457" s="327"/>
      <c r="LGY457" s="327"/>
      <c r="LGZ457" s="327"/>
      <c r="LHA457" s="327"/>
      <c r="LHB457" s="327"/>
      <c r="LHC457" s="327"/>
      <c r="LHD457" s="327"/>
      <c r="LHE457" s="327"/>
      <c r="LHF457" s="327"/>
      <c r="LHG457" s="327"/>
      <c r="LHH457" s="327"/>
      <c r="LHI457" s="327"/>
      <c r="LHJ457" s="327"/>
      <c r="LHK457" s="327"/>
      <c r="LHL457" s="327"/>
      <c r="LHM457" s="327"/>
      <c r="LHN457" s="327"/>
      <c r="LHO457" s="327"/>
      <c r="LHP457" s="327"/>
      <c r="LHQ457" s="327"/>
      <c r="LHR457" s="327"/>
      <c r="LHS457" s="327"/>
      <c r="LHT457" s="327"/>
      <c r="LHU457" s="327"/>
      <c r="LHV457" s="327"/>
      <c r="LHW457" s="327"/>
      <c r="LHX457" s="327"/>
      <c r="LHY457" s="327"/>
      <c r="LHZ457" s="327"/>
      <c r="LIA457" s="327"/>
      <c r="LIB457" s="327"/>
      <c r="LIC457" s="327"/>
      <c r="LID457" s="327"/>
      <c r="LIE457" s="327"/>
      <c r="LIF457" s="327"/>
      <c r="LIG457" s="327"/>
      <c r="LIH457" s="327"/>
      <c r="LII457" s="327"/>
      <c r="LIJ457" s="327"/>
      <c r="LIK457" s="327"/>
      <c r="LIL457" s="327"/>
      <c r="LIM457" s="327"/>
      <c r="LIN457" s="327"/>
      <c r="LIO457" s="327"/>
      <c r="LIP457" s="327"/>
      <c r="LIQ457" s="327"/>
      <c r="LIR457" s="327"/>
      <c r="LIS457" s="327"/>
      <c r="LIT457" s="327"/>
      <c r="LIU457" s="327"/>
      <c r="LIV457" s="327"/>
      <c r="LIW457" s="327"/>
      <c r="LIX457" s="327"/>
      <c r="LIY457" s="327"/>
      <c r="LIZ457" s="327"/>
      <c r="LJA457" s="327"/>
      <c r="LJB457" s="327"/>
      <c r="LJC457" s="327"/>
      <c r="LJD457" s="327"/>
      <c r="LJE457" s="327"/>
      <c r="LJF457" s="327"/>
      <c r="LJG457" s="327"/>
      <c r="LJH457" s="327"/>
      <c r="LJI457" s="327"/>
      <c r="LJJ457" s="327"/>
      <c r="LJK457" s="327"/>
      <c r="LJL457" s="327"/>
      <c r="LJM457" s="327"/>
      <c r="LJN457" s="327"/>
      <c r="LJO457" s="327"/>
      <c r="LJP457" s="327"/>
      <c r="LJQ457" s="327"/>
      <c r="LJR457" s="327"/>
      <c r="LJS457" s="327"/>
      <c r="LJT457" s="327"/>
      <c r="LJU457" s="327"/>
      <c r="LJV457" s="327"/>
      <c r="LJW457" s="327"/>
      <c r="LJX457" s="327"/>
      <c r="LJY457" s="327"/>
      <c r="LJZ457" s="327"/>
      <c r="LKA457" s="327"/>
      <c r="LKB457" s="327"/>
      <c r="LKC457" s="327"/>
      <c r="LKD457" s="327"/>
      <c r="LKE457" s="327"/>
      <c r="LKF457" s="327"/>
      <c r="LKG457" s="327"/>
      <c r="LKH457" s="327"/>
      <c r="LKI457" s="327"/>
      <c r="LKJ457" s="327"/>
      <c r="LKK457" s="327"/>
      <c r="LKL457" s="327"/>
      <c r="LKM457" s="327"/>
      <c r="LKN457" s="327"/>
      <c r="LKO457" s="327"/>
      <c r="LKP457" s="327"/>
      <c r="LKQ457" s="327"/>
      <c r="LKR457" s="327"/>
      <c r="LKS457" s="327"/>
      <c r="LKT457" s="327"/>
      <c r="LKU457" s="327"/>
      <c r="LKV457" s="327"/>
      <c r="LKW457" s="327"/>
      <c r="LKX457" s="327"/>
      <c r="LKY457" s="327"/>
      <c r="LKZ457" s="327"/>
      <c r="LLA457" s="327"/>
      <c r="LLB457" s="327"/>
      <c r="LLC457" s="327"/>
      <c r="LLD457" s="327"/>
      <c r="LLE457" s="327"/>
      <c r="LLF457" s="327"/>
      <c r="LLG457" s="327"/>
      <c r="LLH457" s="327"/>
      <c r="LLI457" s="327"/>
      <c r="LLJ457" s="327"/>
      <c r="LLK457" s="327"/>
      <c r="LLL457" s="327"/>
      <c r="LLM457" s="327"/>
      <c r="LLN457" s="327"/>
      <c r="LLO457" s="327"/>
      <c r="LLP457" s="327"/>
      <c r="LLQ457" s="327"/>
      <c r="LLR457" s="327"/>
      <c r="LLS457" s="327"/>
      <c r="LLT457" s="327"/>
      <c r="LLU457" s="327"/>
      <c r="LLV457" s="327"/>
      <c r="LLW457" s="327"/>
      <c r="LLX457" s="327"/>
      <c r="LLY457" s="327"/>
      <c r="LLZ457" s="327"/>
      <c r="LMA457" s="327"/>
      <c r="LMB457" s="327"/>
      <c r="LMC457" s="327"/>
      <c r="LMD457" s="327"/>
      <c r="LME457" s="327"/>
      <c r="LMF457" s="327"/>
      <c r="LMG457" s="327"/>
      <c r="LMH457" s="327"/>
      <c r="LMI457" s="327"/>
      <c r="LMJ457" s="327"/>
      <c r="LMK457" s="327"/>
      <c r="LML457" s="327"/>
      <c r="LMM457" s="327"/>
      <c r="LMN457" s="327"/>
      <c r="LMO457" s="327"/>
      <c r="LMP457" s="327"/>
      <c r="LMQ457" s="327"/>
      <c r="LMR457" s="327"/>
      <c r="LMS457" s="327"/>
      <c r="LMT457" s="327"/>
      <c r="LMU457" s="327"/>
      <c r="LMV457" s="327"/>
      <c r="LMW457" s="327"/>
      <c r="LMX457" s="327"/>
      <c r="LMY457" s="327"/>
      <c r="LMZ457" s="327"/>
      <c r="LNA457" s="327"/>
      <c r="LNB457" s="327"/>
      <c r="LNC457" s="327"/>
      <c r="LND457" s="327"/>
      <c r="LNE457" s="327"/>
      <c r="LNF457" s="327"/>
      <c r="LNG457" s="327"/>
      <c r="LNH457" s="327"/>
      <c r="LNI457" s="327"/>
      <c r="LNJ457" s="327"/>
      <c r="LNK457" s="327"/>
      <c r="LNL457" s="327"/>
      <c r="LNM457" s="327"/>
      <c r="LNN457" s="327"/>
      <c r="LNO457" s="327"/>
      <c r="LNP457" s="327"/>
      <c r="LNQ457" s="327"/>
      <c r="LNR457" s="327"/>
      <c r="LNS457" s="327"/>
      <c r="LNT457" s="327"/>
      <c r="LNU457" s="327"/>
      <c r="LNV457" s="327"/>
      <c r="LNW457" s="327"/>
      <c r="LNX457" s="327"/>
      <c r="LNY457" s="327"/>
      <c r="LNZ457" s="327"/>
      <c r="LOA457" s="327"/>
      <c r="LOB457" s="327"/>
      <c r="LOC457" s="327"/>
      <c r="LOD457" s="327"/>
      <c r="LOE457" s="327"/>
      <c r="LOF457" s="327"/>
      <c r="LOG457" s="327"/>
      <c r="LOH457" s="327"/>
      <c r="LOI457" s="327"/>
      <c r="LOJ457" s="327"/>
      <c r="LOK457" s="327"/>
      <c r="LOL457" s="327"/>
      <c r="LOM457" s="327"/>
      <c r="LON457" s="327"/>
      <c r="LOO457" s="327"/>
      <c r="LOP457" s="327"/>
      <c r="LOQ457" s="327"/>
      <c r="LOR457" s="327"/>
      <c r="LOS457" s="327"/>
      <c r="LOT457" s="327"/>
      <c r="LOU457" s="327"/>
      <c r="LOV457" s="327"/>
      <c r="LOW457" s="327"/>
      <c r="LOX457" s="327"/>
      <c r="LOY457" s="327"/>
      <c r="LOZ457" s="327"/>
      <c r="LPA457" s="327"/>
      <c r="LPB457" s="327"/>
      <c r="LPC457" s="327"/>
      <c r="LPD457" s="327"/>
      <c r="LPE457" s="327"/>
      <c r="LPF457" s="327"/>
      <c r="LPG457" s="327"/>
      <c r="LPH457" s="327"/>
      <c r="LPI457" s="327"/>
      <c r="LPJ457" s="327"/>
      <c r="LPK457" s="327"/>
      <c r="LPL457" s="327"/>
      <c r="LPM457" s="327"/>
      <c r="LPN457" s="327"/>
      <c r="LPO457" s="327"/>
      <c r="LPP457" s="327"/>
      <c r="LPQ457" s="327"/>
      <c r="LPR457" s="327"/>
      <c r="LPS457" s="327"/>
      <c r="LPT457" s="327"/>
      <c r="LPU457" s="327"/>
      <c r="LPV457" s="327"/>
      <c r="LPW457" s="327"/>
      <c r="LPX457" s="327"/>
      <c r="LPY457" s="327"/>
      <c r="LPZ457" s="327"/>
      <c r="LQA457" s="327"/>
      <c r="LQB457" s="327"/>
      <c r="LQC457" s="327"/>
      <c r="LQD457" s="327"/>
      <c r="LQE457" s="327"/>
      <c r="LQF457" s="327"/>
      <c r="LQG457" s="327"/>
      <c r="LQH457" s="327"/>
      <c r="LQI457" s="327"/>
      <c r="LQJ457" s="327"/>
      <c r="LQK457" s="327"/>
      <c r="LQL457" s="327"/>
      <c r="LQM457" s="327"/>
      <c r="LQN457" s="327"/>
      <c r="LQO457" s="327"/>
      <c r="LQP457" s="327"/>
      <c r="LQQ457" s="327"/>
      <c r="LQR457" s="327"/>
      <c r="LQS457" s="327"/>
      <c r="LQT457" s="327"/>
      <c r="LQU457" s="327"/>
      <c r="LQV457" s="327"/>
      <c r="LQW457" s="327"/>
      <c r="LQX457" s="327"/>
      <c r="LQY457" s="327"/>
      <c r="LQZ457" s="327"/>
      <c r="LRA457" s="327"/>
      <c r="LRB457" s="327"/>
      <c r="LRC457" s="327"/>
      <c r="LRD457" s="327"/>
      <c r="LRE457" s="327"/>
      <c r="LRF457" s="327"/>
      <c r="LRG457" s="327"/>
      <c r="LRH457" s="327"/>
      <c r="LRI457" s="327"/>
      <c r="LRJ457" s="327"/>
      <c r="LRK457" s="327"/>
      <c r="LRL457" s="327"/>
      <c r="LRM457" s="327"/>
      <c r="LRN457" s="327"/>
      <c r="LRO457" s="327"/>
      <c r="LRP457" s="327"/>
      <c r="LRQ457" s="327"/>
      <c r="LRR457" s="327"/>
      <c r="LRS457" s="327"/>
      <c r="LRT457" s="327"/>
      <c r="LRU457" s="327"/>
      <c r="LRV457" s="327"/>
      <c r="LRW457" s="327"/>
      <c r="LRX457" s="327"/>
      <c r="LRY457" s="327"/>
      <c r="LRZ457" s="327"/>
      <c r="LSA457" s="327"/>
      <c r="LSB457" s="327"/>
      <c r="LSC457" s="327"/>
      <c r="LSD457" s="327"/>
      <c r="LSE457" s="327"/>
      <c r="LSF457" s="327"/>
      <c r="LSG457" s="327"/>
      <c r="LSH457" s="327"/>
      <c r="LSI457" s="327"/>
      <c r="LSJ457" s="327"/>
      <c r="LSK457" s="327"/>
      <c r="LSL457" s="327"/>
      <c r="LSM457" s="327"/>
      <c r="LSN457" s="327"/>
      <c r="LSO457" s="327"/>
      <c r="LSP457" s="327"/>
      <c r="LSQ457" s="327"/>
      <c r="LSR457" s="327"/>
      <c r="LSS457" s="327"/>
      <c r="LST457" s="327"/>
      <c r="LSU457" s="327"/>
      <c r="LSV457" s="327"/>
      <c r="LSW457" s="327"/>
      <c r="LSX457" s="327"/>
      <c r="LSY457" s="327"/>
      <c r="LSZ457" s="327"/>
      <c r="LTA457" s="327"/>
      <c r="LTB457" s="327"/>
      <c r="LTC457" s="327"/>
      <c r="LTD457" s="327"/>
      <c r="LTE457" s="327"/>
      <c r="LTF457" s="327"/>
      <c r="LTG457" s="327"/>
      <c r="LTH457" s="327"/>
      <c r="LTI457" s="327"/>
      <c r="LTJ457" s="327"/>
      <c r="LTK457" s="327"/>
      <c r="LTL457" s="327"/>
      <c r="LTM457" s="327"/>
      <c r="LTN457" s="327"/>
      <c r="LTO457" s="327"/>
      <c r="LTP457" s="327"/>
      <c r="LTQ457" s="327"/>
      <c r="LTR457" s="327"/>
      <c r="LTS457" s="327"/>
      <c r="LTT457" s="327"/>
      <c r="LTU457" s="327"/>
      <c r="LTV457" s="327"/>
      <c r="LTW457" s="327"/>
      <c r="LTX457" s="327"/>
      <c r="LTY457" s="327"/>
      <c r="LTZ457" s="327"/>
      <c r="LUA457" s="327"/>
      <c r="LUB457" s="327"/>
      <c r="LUC457" s="327"/>
      <c r="LUD457" s="327"/>
      <c r="LUE457" s="327"/>
      <c r="LUF457" s="327"/>
      <c r="LUG457" s="327"/>
      <c r="LUH457" s="327"/>
      <c r="LUI457" s="327"/>
      <c r="LUJ457" s="327"/>
      <c r="LUK457" s="327"/>
      <c r="LUL457" s="327"/>
      <c r="LUM457" s="327"/>
      <c r="LUN457" s="327"/>
      <c r="LUO457" s="327"/>
      <c r="LUP457" s="327"/>
      <c r="LUQ457" s="327"/>
      <c r="LUR457" s="327"/>
      <c r="LUS457" s="327"/>
      <c r="LUT457" s="327"/>
      <c r="LUU457" s="327"/>
      <c r="LUV457" s="327"/>
      <c r="LUW457" s="327"/>
      <c r="LUX457" s="327"/>
      <c r="LUY457" s="327"/>
      <c r="LUZ457" s="327"/>
      <c r="LVA457" s="327"/>
      <c r="LVB457" s="327"/>
      <c r="LVC457" s="327"/>
      <c r="LVD457" s="327"/>
      <c r="LVE457" s="327"/>
      <c r="LVF457" s="327"/>
      <c r="LVG457" s="327"/>
      <c r="LVH457" s="327"/>
      <c r="LVI457" s="327"/>
      <c r="LVJ457" s="327"/>
      <c r="LVK457" s="327"/>
      <c r="LVL457" s="327"/>
      <c r="LVM457" s="327"/>
      <c r="LVN457" s="327"/>
      <c r="LVO457" s="327"/>
      <c r="LVP457" s="327"/>
      <c r="LVQ457" s="327"/>
      <c r="LVR457" s="327"/>
      <c r="LVS457" s="327"/>
      <c r="LVT457" s="327"/>
      <c r="LVU457" s="327"/>
      <c r="LVV457" s="327"/>
      <c r="LVW457" s="327"/>
      <c r="LVX457" s="327"/>
      <c r="LVY457" s="327"/>
      <c r="LVZ457" s="327"/>
      <c r="LWA457" s="327"/>
      <c r="LWB457" s="327"/>
      <c r="LWC457" s="327"/>
      <c r="LWD457" s="327"/>
      <c r="LWE457" s="327"/>
      <c r="LWF457" s="327"/>
      <c r="LWG457" s="327"/>
      <c r="LWH457" s="327"/>
      <c r="LWI457" s="327"/>
      <c r="LWJ457" s="327"/>
      <c r="LWK457" s="327"/>
      <c r="LWL457" s="327"/>
      <c r="LWM457" s="327"/>
      <c r="LWN457" s="327"/>
      <c r="LWO457" s="327"/>
      <c r="LWP457" s="327"/>
      <c r="LWQ457" s="327"/>
      <c r="LWR457" s="327"/>
      <c r="LWS457" s="327"/>
      <c r="LWT457" s="327"/>
      <c r="LWU457" s="327"/>
      <c r="LWV457" s="327"/>
      <c r="LWW457" s="327"/>
      <c r="LWX457" s="327"/>
      <c r="LWY457" s="327"/>
      <c r="LWZ457" s="327"/>
      <c r="LXA457" s="327"/>
      <c r="LXB457" s="327"/>
      <c r="LXC457" s="327"/>
      <c r="LXD457" s="327"/>
      <c r="LXE457" s="327"/>
      <c r="LXF457" s="327"/>
      <c r="LXG457" s="327"/>
      <c r="LXH457" s="327"/>
      <c r="LXI457" s="327"/>
      <c r="LXJ457" s="327"/>
      <c r="LXK457" s="327"/>
      <c r="LXL457" s="327"/>
      <c r="LXM457" s="327"/>
      <c r="LXN457" s="327"/>
      <c r="LXO457" s="327"/>
      <c r="LXP457" s="327"/>
      <c r="LXQ457" s="327"/>
      <c r="LXR457" s="327"/>
      <c r="LXS457" s="327"/>
      <c r="LXT457" s="327"/>
      <c r="LXU457" s="327"/>
      <c r="LXV457" s="327"/>
      <c r="LXW457" s="327"/>
      <c r="LXX457" s="327"/>
      <c r="LXY457" s="327"/>
      <c r="LXZ457" s="327"/>
      <c r="LYA457" s="327"/>
      <c r="LYB457" s="327"/>
      <c r="LYC457" s="327"/>
      <c r="LYD457" s="327"/>
      <c r="LYE457" s="327"/>
      <c r="LYF457" s="327"/>
      <c r="LYG457" s="327"/>
      <c r="LYH457" s="327"/>
      <c r="LYI457" s="327"/>
      <c r="LYJ457" s="327"/>
      <c r="LYK457" s="327"/>
      <c r="LYL457" s="327"/>
      <c r="LYM457" s="327"/>
      <c r="LYN457" s="327"/>
      <c r="LYO457" s="327"/>
      <c r="LYP457" s="327"/>
      <c r="LYQ457" s="327"/>
      <c r="LYR457" s="327"/>
      <c r="LYS457" s="327"/>
      <c r="LYT457" s="327"/>
      <c r="LYU457" s="327"/>
      <c r="LYV457" s="327"/>
      <c r="LYW457" s="327"/>
      <c r="LYX457" s="327"/>
      <c r="LYY457" s="327"/>
      <c r="LYZ457" s="327"/>
      <c r="LZA457" s="327"/>
      <c r="LZB457" s="327"/>
      <c r="LZC457" s="327"/>
      <c r="LZD457" s="327"/>
      <c r="LZE457" s="327"/>
      <c r="LZF457" s="327"/>
      <c r="LZG457" s="327"/>
      <c r="LZH457" s="327"/>
      <c r="LZI457" s="327"/>
      <c r="LZJ457" s="327"/>
      <c r="LZK457" s="327"/>
      <c r="LZL457" s="327"/>
      <c r="LZM457" s="327"/>
      <c r="LZN457" s="327"/>
      <c r="LZO457" s="327"/>
      <c r="LZP457" s="327"/>
      <c r="LZQ457" s="327"/>
      <c r="LZR457" s="327"/>
      <c r="LZS457" s="327"/>
      <c r="LZT457" s="327"/>
      <c r="LZU457" s="327"/>
      <c r="LZV457" s="327"/>
      <c r="LZW457" s="327"/>
      <c r="LZX457" s="327"/>
      <c r="LZY457" s="327"/>
      <c r="LZZ457" s="327"/>
      <c r="MAA457" s="327"/>
      <c r="MAB457" s="327"/>
      <c r="MAC457" s="327"/>
      <c r="MAD457" s="327"/>
      <c r="MAE457" s="327"/>
      <c r="MAF457" s="327"/>
      <c r="MAG457" s="327"/>
      <c r="MAH457" s="327"/>
      <c r="MAI457" s="327"/>
      <c r="MAJ457" s="327"/>
      <c r="MAK457" s="327"/>
      <c r="MAL457" s="327"/>
      <c r="MAM457" s="327"/>
      <c r="MAN457" s="327"/>
      <c r="MAO457" s="327"/>
      <c r="MAP457" s="327"/>
      <c r="MAQ457" s="327"/>
      <c r="MAR457" s="327"/>
      <c r="MAS457" s="327"/>
      <c r="MAT457" s="327"/>
      <c r="MAU457" s="327"/>
      <c r="MAV457" s="327"/>
      <c r="MAW457" s="327"/>
      <c r="MAX457" s="327"/>
      <c r="MAY457" s="327"/>
      <c r="MAZ457" s="327"/>
      <c r="MBA457" s="327"/>
      <c r="MBB457" s="327"/>
      <c r="MBC457" s="327"/>
      <c r="MBD457" s="327"/>
      <c r="MBE457" s="327"/>
      <c r="MBF457" s="327"/>
      <c r="MBG457" s="327"/>
      <c r="MBH457" s="327"/>
      <c r="MBI457" s="327"/>
      <c r="MBJ457" s="327"/>
      <c r="MBK457" s="327"/>
      <c r="MBL457" s="327"/>
      <c r="MBM457" s="327"/>
      <c r="MBN457" s="327"/>
      <c r="MBO457" s="327"/>
      <c r="MBP457" s="327"/>
      <c r="MBQ457" s="327"/>
      <c r="MBR457" s="327"/>
      <c r="MBS457" s="327"/>
      <c r="MBT457" s="327"/>
      <c r="MBU457" s="327"/>
      <c r="MBV457" s="327"/>
      <c r="MBW457" s="327"/>
      <c r="MBX457" s="327"/>
      <c r="MBY457" s="327"/>
      <c r="MBZ457" s="327"/>
      <c r="MCA457" s="327"/>
      <c r="MCB457" s="327"/>
      <c r="MCC457" s="327"/>
      <c r="MCD457" s="327"/>
      <c r="MCE457" s="327"/>
      <c r="MCF457" s="327"/>
      <c r="MCG457" s="327"/>
      <c r="MCH457" s="327"/>
      <c r="MCI457" s="327"/>
      <c r="MCJ457" s="327"/>
      <c r="MCK457" s="327"/>
      <c r="MCL457" s="327"/>
      <c r="MCM457" s="327"/>
      <c r="MCN457" s="327"/>
      <c r="MCO457" s="327"/>
      <c r="MCP457" s="327"/>
      <c r="MCQ457" s="327"/>
      <c r="MCR457" s="327"/>
      <c r="MCS457" s="327"/>
      <c r="MCT457" s="327"/>
      <c r="MCU457" s="327"/>
      <c r="MCV457" s="327"/>
      <c r="MCW457" s="327"/>
      <c r="MCX457" s="327"/>
      <c r="MCY457" s="327"/>
      <c r="MCZ457" s="327"/>
      <c r="MDA457" s="327"/>
      <c r="MDB457" s="327"/>
      <c r="MDC457" s="327"/>
      <c r="MDD457" s="327"/>
      <c r="MDE457" s="327"/>
      <c r="MDF457" s="327"/>
      <c r="MDG457" s="327"/>
      <c r="MDH457" s="327"/>
      <c r="MDI457" s="327"/>
      <c r="MDJ457" s="327"/>
      <c r="MDK457" s="327"/>
      <c r="MDL457" s="327"/>
      <c r="MDM457" s="327"/>
      <c r="MDN457" s="327"/>
      <c r="MDO457" s="327"/>
      <c r="MDP457" s="327"/>
      <c r="MDQ457" s="327"/>
      <c r="MDR457" s="327"/>
      <c r="MDS457" s="327"/>
      <c r="MDT457" s="327"/>
      <c r="MDU457" s="327"/>
      <c r="MDV457" s="327"/>
      <c r="MDW457" s="327"/>
      <c r="MDX457" s="327"/>
      <c r="MDY457" s="327"/>
      <c r="MDZ457" s="327"/>
      <c r="MEA457" s="327"/>
      <c r="MEB457" s="327"/>
      <c r="MEC457" s="327"/>
      <c r="MED457" s="327"/>
      <c r="MEE457" s="327"/>
      <c r="MEF457" s="327"/>
      <c r="MEG457" s="327"/>
      <c r="MEH457" s="327"/>
      <c r="MEI457" s="327"/>
      <c r="MEJ457" s="327"/>
      <c r="MEK457" s="327"/>
      <c r="MEL457" s="327"/>
      <c r="MEM457" s="327"/>
      <c r="MEN457" s="327"/>
      <c r="MEO457" s="327"/>
      <c r="MEP457" s="327"/>
      <c r="MEQ457" s="327"/>
      <c r="MER457" s="327"/>
      <c r="MES457" s="327"/>
      <c r="MET457" s="327"/>
      <c r="MEU457" s="327"/>
      <c r="MEV457" s="327"/>
      <c r="MEW457" s="327"/>
      <c r="MEX457" s="327"/>
      <c r="MEY457" s="327"/>
      <c r="MEZ457" s="327"/>
      <c r="MFA457" s="327"/>
      <c r="MFB457" s="327"/>
      <c r="MFC457" s="327"/>
      <c r="MFD457" s="327"/>
      <c r="MFE457" s="327"/>
      <c r="MFF457" s="327"/>
      <c r="MFG457" s="327"/>
      <c r="MFH457" s="327"/>
      <c r="MFI457" s="327"/>
      <c r="MFJ457" s="327"/>
      <c r="MFK457" s="327"/>
      <c r="MFL457" s="327"/>
      <c r="MFM457" s="327"/>
      <c r="MFN457" s="327"/>
      <c r="MFO457" s="327"/>
      <c r="MFP457" s="327"/>
      <c r="MFQ457" s="327"/>
      <c r="MFR457" s="327"/>
      <c r="MFS457" s="327"/>
      <c r="MFT457" s="327"/>
      <c r="MFU457" s="327"/>
      <c r="MFV457" s="327"/>
      <c r="MFW457" s="327"/>
      <c r="MFX457" s="327"/>
      <c r="MFY457" s="327"/>
      <c r="MFZ457" s="327"/>
      <c r="MGA457" s="327"/>
      <c r="MGB457" s="327"/>
      <c r="MGC457" s="327"/>
      <c r="MGD457" s="327"/>
      <c r="MGE457" s="327"/>
      <c r="MGF457" s="327"/>
      <c r="MGG457" s="327"/>
      <c r="MGH457" s="327"/>
      <c r="MGI457" s="327"/>
      <c r="MGJ457" s="327"/>
      <c r="MGK457" s="327"/>
      <c r="MGL457" s="327"/>
      <c r="MGM457" s="327"/>
      <c r="MGN457" s="327"/>
      <c r="MGO457" s="327"/>
      <c r="MGP457" s="327"/>
      <c r="MGQ457" s="327"/>
      <c r="MGR457" s="327"/>
      <c r="MGS457" s="327"/>
      <c r="MGT457" s="327"/>
      <c r="MGU457" s="327"/>
      <c r="MGV457" s="327"/>
      <c r="MGW457" s="327"/>
      <c r="MGX457" s="327"/>
      <c r="MGY457" s="327"/>
      <c r="MGZ457" s="327"/>
      <c r="MHA457" s="327"/>
      <c r="MHB457" s="327"/>
      <c r="MHC457" s="327"/>
      <c r="MHD457" s="327"/>
      <c r="MHE457" s="327"/>
      <c r="MHF457" s="327"/>
      <c r="MHG457" s="327"/>
      <c r="MHH457" s="327"/>
      <c r="MHI457" s="327"/>
      <c r="MHJ457" s="327"/>
      <c r="MHK457" s="327"/>
      <c r="MHL457" s="327"/>
      <c r="MHM457" s="327"/>
      <c r="MHN457" s="327"/>
      <c r="MHO457" s="327"/>
      <c r="MHP457" s="327"/>
      <c r="MHQ457" s="327"/>
      <c r="MHR457" s="327"/>
      <c r="MHS457" s="327"/>
      <c r="MHT457" s="327"/>
      <c r="MHU457" s="327"/>
      <c r="MHV457" s="327"/>
      <c r="MHW457" s="327"/>
      <c r="MHX457" s="327"/>
      <c r="MHY457" s="327"/>
      <c r="MHZ457" s="327"/>
      <c r="MIA457" s="327"/>
      <c r="MIB457" s="327"/>
      <c r="MIC457" s="327"/>
      <c r="MID457" s="327"/>
      <c r="MIE457" s="327"/>
      <c r="MIF457" s="327"/>
      <c r="MIG457" s="327"/>
      <c r="MIH457" s="327"/>
      <c r="MII457" s="327"/>
      <c r="MIJ457" s="327"/>
      <c r="MIK457" s="327"/>
      <c r="MIL457" s="327"/>
      <c r="MIM457" s="327"/>
      <c r="MIN457" s="327"/>
      <c r="MIO457" s="327"/>
      <c r="MIP457" s="327"/>
      <c r="MIQ457" s="327"/>
      <c r="MIR457" s="327"/>
      <c r="MIS457" s="327"/>
      <c r="MIT457" s="327"/>
      <c r="MIU457" s="327"/>
      <c r="MIV457" s="327"/>
      <c r="MIW457" s="327"/>
      <c r="MIX457" s="327"/>
      <c r="MIY457" s="327"/>
      <c r="MIZ457" s="327"/>
      <c r="MJA457" s="327"/>
      <c r="MJB457" s="327"/>
      <c r="MJC457" s="327"/>
      <c r="MJD457" s="327"/>
      <c r="MJE457" s="327"/>
      <c r="MJF457" s="327"/>
      <c r="MJG457" s="327"/>
      <c r="MJH457" s="327"/>
      <c r="MJI457" s="327"/>
      <c r="MJJ457" s="327"/>
      <c r="MJK457" s="327"/>
      <c r="MJL457" s="327"/>
      <c r="MJM457" s="327"/>
      <c r="MJN457" s="327"/>
      <c r="MJO457" s="327"/>
      <c r="MJP457" s="327"/>
      <c r="MJQ457" s="327"/>
      <c r="MJR457" s="327"/>
      <c r="MJS457" s="327"/>
      <c r="MJT457" s="327"/>
      <c r="MJU457" s="327"/>
      <c r="MJV457" s="327"/>
      <c r="MJW457" s="327"/>
      <c r="MJX457" s="327"/>
      <c r="MJY457" s="327"/>
      <c r="MJZ457" s="327"/>
      <c r="MKA457" s="327"/>
      <c r="MKB457" s="327"/>
      <c r="MKC457" s="327"/>
      <c r="MKD457" s="327"/>
      <c r="MKE457" s="327"/>
      <c r="MKF457" s="327"/>
      <c r="MKG457" s="327"/>
      <c r="MKH457" s="327"/>
      <c r="MKI457" s="327"/>
      <c r="MKJ457" s="327"/>
      <c r="MKK457" s="327"/>
      <c r="MKL457" s="327"/>
      <c r="MKM457" s="327"/>
      <c r="MKN457" s="327"/>
      <c r="MKO457" s="327"/>
      <c r="MKP457" s="327"/>
      <c r="MKQ457" s="327"/>
      <c r="MKR457" s="327"/>
      <c r="MKS457" s="327"/>
      <c r="MKT457" s="327"/>
      <c r="MKU457" s="327"/>
      <c r="MKV457" s="327"/>
      <c r="MKW457" s="327"/>
      <c r="MKX457" s="327"/>
      <c r="MKY457" s="327"/>
      <c r="MKZ457" s="327"/>
      <c r="MLA457" s="327"/>
      <c r="MLB457" s="327"/>
      <c r="MLC457" s="327"/>
      <c r="MLD457" s="327"/>
      <c r="MLE457" s="327"/>
      <c r="MLF457" s="327"/>
      <c r="MLG457" s="327"/>
      <c r="MLH457" s="327"/>
      <c r="MLI457" s="327"/>
      <c r="MLJ457" s="327"/>
      <c r="MLK457" s="327"/>
      <c r="MLL457" s="327"/>
      <c r="MLM457" s="327"/>
      <c r="MLN457" s="327"/>
      <c r="MLO457" s="327"/>
      <c r="MLP457" s="327"/>
      <c r="MLQ457" s="327"/>
      <c r="MLR457" s="327"/>
      <c r="MLS457" s="327"/>
      <c r="MLT457" s="327"/>
      <c r="MLU457" s="327"/>
      <c r="MLV457" s="327"/>
      <c r="MLW457" s="327"/>
      <c r="MLX457" s="327"/>
      <c r="MLY457" s="327"/>
      <c r="MLZ457" s="327"/>
      <c r="MMA457" s="327"/>
      <c r="MMB457" s="327"/>
      <c r="MMC457" s="327"/>
      <c r="MMD457" s="327"/>
      <c r="MME457" s="327"/>
      <c r="MMF457" s="327"/>
      <c r="MMG457" s="327"/>
      <c r="MMH457" s="327"/>
      <c r="MMI457" s="327"/>
      <c r="MMJ457" s="327"/>
      <c r="MMK457" s="327"/>
      <c r="MML457" s="327"/>
      <c r="MMM457" s="327"/>
      <c r="MMN457" s="327"/>
      <c r="MMO457" s="327"/>
      <c r="MMP457" s="327"/>
      <c r="MMQ457" s="327"/>
      <c r="MMR457" s="327"/>
      <c r="MMS457" s="327"/>
      <c r="MMT457" s="327"/>
      <c r="MMU457" s="327"/>
      <c r="MMV457" s="327"/>
      <c r="MMW457" s="327"/>
      <c r="MMX457" s="327"/>
      <c r="MMY457" s="327"/>
      <c r="MMZ457" s="327"/>
      <c r="MNA457" s="327"/>
      <c r="MNB457" s="327"/>
      <c r="MNC457" s="327"/>
      <c r="MND457" s="327"/>
      <c r="MNE457" s="327"/>
      <c r="MNF457" s="327"/>
      <c r="MNG457" s="327"/>
      <c r="MNH457" s="327"/>
      <c r="MNI457" s="327"/>
      <c r="MNJ457" s="327"/>
      <c r="MNK457" s="327"/>
      <c r="MNL457" s="327"/>
      <c r="MNM457" s="327"/>
      <c r="MNN457" s="327"/>
      <c r="MNO457" s="327"/>
      <c r="MNP457" s="327"/>
      <c r="MNQ457" s="327"/>
      <c r="MNR457" s="327"/>
      <c r="MNS457" s="327"/>
      <c r="MNT457" s="327"/>
      <c r="MNU457" s="327"/>
      <c r="MNV457" s="327"/>
      <c r="MNW457" s="327"/>
      <c r="MNX457" s="327"/>
      <c r="MNY457" s="327"/>
      <c r="MNZ457" s="327"/>
      <c r="MOA457" s="327"/>
      <c r="MOB457" s="327"/>
      <c r="MOC457" s="327"/>
      <c r="MOD457" s="327"/>
      <c r="MOE457" s="327"/>
      <c r="MOF457" s="327"/>
      <c r="MOG457" s="327"/>
      <c r="MOH457" s="327"/>
      <c r="MOI457" s="327"/>
      <c r="MOJ457" s="327"/>
      <c r="MOK457" s="327"/>
      <c r="MOL457" s="327"/>
      <c r="MOM457" s="327"/>
      <c r="MON457" s="327"/>
      <c r="MOO457" s="327"/>
      <c r="MOP457" s="327"/>
      <c r="MOQ457" s="327"/>
      <c r="MOR457" s="327"/>
      <c r="MOS457" s="327"/>
      <c r="MOT457" s="327"/>
      <c r="MOU457" s="327"/>
      <c r="MOV457" s="327"/>
      <c r="MOW457" s="327"/>
      <c r="MOX457" s="327"/>
      <c r="MOY457" s="327"/>
      <c r="MOZ457" s="327"/>
      <c r="MPA457" s="327"/>
      <c r="MPB457" s="327"/>
      <c r="MPC457" s="327"/>
      <c r="MPD457" s="327"/>
      <c r="MPE457" s="327"/>
      <c r="MPF457" s="327"/>
      <c r="MPG457" s="327"/>
      <c r="MPH457" s="327"/>
      <c r="MPI457" s="327"/>
      <c r="MPJ457" s="327"/>
      <c r="MPK457" s="327"/>
      <c r="MPL457" s="327"/>
      <c r="MPM457" s="327"/>
      <c r="MPN457" s="327"/>
      <c r="MPO457" s="327"/>
      <c r="MPP457" s="327"/>
      <c r="MPQ457" s="327"/>
      <c r="MPR457" s="327"/>
      <c r="MPS457" s="327"/>
      <c r="MPT457" s="327"/>
      <c r="MPU457" s="327"/>
      <c r="MPV457" s="327"/>
      <c r="MPW457" s="327"/>
      <c r="MPX457" s="327"/>
      <c r="MPY457" s="327"/>
      <c r="MPZ457" s="327"/>
      <c r="MQA457" s="327"/>
      <c r="MQB457" s="327"/>
      <c r="MQC457" s="327"/>
      <c r="MQD457" s="327"/>
      <c r="MQE457" s="327"/>
      <c r="MQF457" s="327"/>
      <c r="MQG457" s="327"/>
      <c r="MQH457" s="327"/>
      <c r="MQI457" s="327"/>
      <c r="MQJ457" s="327"/>
      <c r="MQK457" s="327"/>
      <c r="MQL457" s="327"/>
      <c r="MQM457" s="327"/>
      <c r="MQN457" s="327"/>
      <c r="MQO457" s="327"/>
      <c r="MQP457" s="327"/>
      <c r="MQQ457" s="327"/>
      <c r="MQR457" s="327"/>
      <c r="MQS457" s="327"/>
      <c r="MQT457" s="327"/>
      <c r="MQU457" s="327"/>
      <c r="MQV457" s="327"/>
      <c r="MQW457" s="327"/>
      <c r="MQX457" s="327"/>
      <c r="MQY457" s="327"/>
      <c r="MQZ457" s="327"/>
      <c r="MRA457" s="327"/>
      <c r="MRB457" s="327"/>
      <c r="MRC457" s="327"/>
      <c r="MRD457" s="327"/>
      <c r="MRE457" s="327"/>
      <c r="MRF457" s="327"/>
      <c r="MRG457" s="327"/>
      <c r="MRH457" s="327"/>
      <c r="MRI457" s="327"/>
      <c r="MRJ457" s="327"/>
      <c r="MRK457" s="327"/>
      <c r="MRL457" s="327"/>
      <c r="MRM457" s="327"/>
      <c r="MRN457" s="327"/>
      <c r="MRO457" s="327"/>
      <c r="MRP457" s="327"/>
      <c r="MRQ457" s="327"/>
      <c r="MRR457" s="327"/>
      <c r="MRS457" s="327"/>
      <c r="MRT457" s="327"/>
      <c r="MRU457" s="327"/>
      <c r="MRV457" s="327"/>
      <c r="MRW457" s="327"/>
      <c r="MRX457" s="327"/>
      <c r="MRY457" s="327"/>
      <c r="MRZ457" s="327"/>
      <c r="MSA457" s="327"/>
      <c r="MSB457" s="327"/>
      <c r="MSC457" s="327"/>
      <c r="MSD457" s="327"/>
      <c r="MSE457" s="327"/>
      <c r="MSF457" s="327"/>
      <c r="MSG457" s="327"/>
      <c r="MSH457" s="327"/>
      <c r="MSI457" s="327"/>
      <c r="MSJ457" s="327"/>
      <c r="MSK457" s="327"/>
      <c r="MSL457" s="327"/>
      <c r="MSM457" s="327"/>
      <c r="MSN457" s="327"/>
      <c r="MSO457" s="327"/>
      <c r="MSP457" s="327"/>
      <c r="MSQ457" s="327"/>
      <c r="MSR457" s="327"/>
      <c r="MSS457" s="327"/>
      <c r="MST457" s="327"/>
      <c r="MSU457" s="327"/>
      <c r="MSV457" s="327"/>
      <c r="MSW457" s="327"/>
      <c r="MSX457" s="327"/>
      <c r="MSY457" s="327"/>
      <c r="MSZ457" s="327"/>
      <c r="MTA457" s="327"/>
      <c r="MTB457" s="327"/>
      <c r="MTC457" s="327"/>
      <c r="MTD457" s="327"/>
      <c r="MTE457" s="327"/>
      <c r="MTF457" s="327"/>
      <c r="MTG457" s="327"/>
      <c r="MTH457" s="327"/>
      <c r="MTI457" s="327"/>
      <c r="MTJ457" s="327"/>
      <c r="MTK457" s="327"/>
      <c r="MTL457" s="327"/>
      <c r="MTM457" s="327"/>
      <c r="MTN457" s="327"/>
      <c r="MTO457" s="327"/>
      <c r="MTP457" s="327"/>
      <c r="MTQ457" s="327"/>
      <c r="MTR457" s="327"/>
      <c r="MTS457" s="327"/>
      <c r="MTT457" s="327"/>
      <c r="MTU457" s="327"/>
      <c r="MTV457" s="327"/>
      <c r="MTW457" s="327"/>
      <c r="MTX457" s="327"/>
      <c r="MTY457" s="327"/>
      <c r="MTZ457" s="327"/>
      <c r="MUA457" s="327"/>
      <c r="MUB457" s="327"/>
      <c r="MUC457" s="327"/>
      <c r="MUD457" s="327"/>
      <c r="MUE457" s="327"/>
      <c r="MUF457" s="327"/>
      <c r="MUG457" s="327"/>
      <c r="MUH457" s="327"/>
      <c r="MUI457" s="327"/>
      <c r="MUJ457" s="327"/>
      <c r="MUK457" s="327"/>
      <c r="MUL457" s="327"/>
      <c r="MUM457" s="327"/>
      <c r="MUN457" s="327"/>
      <c r="MUO457" s="327"/>
      <c r="MUP457" s="327"/>
      <c r="MUQ457" s="327"/>
      <c r="MUR457" s="327"/>
      <c r="MUS457" s="327"/>
      <c r="MUT457" s="327"/>
      <c r="MUU457" s="327"/>
      <c r="MUV457" s="327"/>
      <c r="MUW457" s="327"/>
      <c r="MUX457" s="327"/>
      <c r="MUY457" s="327"/>
      <c r="MUZ457" s="327"/>
      <c r="MVA457" s="327"/>
      <c r="MVB457" s="327"/>
      <c r="MVC457" s="327"/>
      <c r="MVD457" s="327"/>
      <c r="MVE457" s="327"/>
      <c r="MVF457" s="327"/>
      <c r="MVG457" s="327"/>
      <c r="MVH457" s="327"/>
      <c r="MVI457" s="327"/>
      <c r="MVJ457" s="327"/>
      <c r="MVK457" s="327"/>
      <c r="MVL457" s="327"/>
      <c r="MVM457" s="327"/>
      <c r="MVN457" s="327"/>
      <c r="MVO457" s="327"/>
      <c r="MVP457" s="327"/>
      <c r="MVQ457" s="327"/>
      <c r="MVR457" s="327"/>
      <c r="MVS457" s="327"/>
      <c r="MVT457" s="327"/>
      <c r="MVU457" s="327"/>
      <c r="MVV457" s="327"/>
      <c r="MVW457" s="327"/>
      <c r="MVX457" s="327"/>
      <c r="MVY457" s="327"/>
      <c r="MVZ457" s="327"/>
      <c r="MWA457" s="327"/>
      <c r="MWB457" s="327"/>
      <c r="MWC457" s="327"/>
      <c r="MWD457" s="327"/>
      <c r="MWE457" s="327"/>
      <c r="MWF457" s="327"/>
      <c r="MWG457" s="327"/>
      <c r="MWH457" s="327"/>
      <c r="MWI457" s="327"/>
      <c r="MWJ457" s="327"/>
      <c r="MWK457" s="327"/>
      <c r="MWL457" s="327"/>
      <c r="MWM457" s="327"/>
      <c r="MWN457" s="327"/>
      <c r="MWO457" s="327"/>
      <c r="MWP457" s="327"/>
      <c r="MWQ457" s="327"/>
      <c r="MWR457" s="327"/>
      <c r="MWS457" s="327"/>
      <c r="MWT457" s="327"/>
      <c r="MWU457" s="327"/>
      <c r="MWV457" s="327"/>
      <c r="MWW457" s="327"/>
      <c r="MWX457" s="327"/>
      <c r="MWY457" s="327"/>
      <c r="MWZ457" s="327"/>
      <c r="MXA457" s="327"/>
      <c r="MXB457" s="327"/>
      <c r="MXC457" s="327"/>
      <c r="MXD457" s="327"/>
      <c r="MXE457" s="327"/>
      <c r="MXF457" s="327"/>
      <c r="MXG457" s="327"/>
      <c r="MXH457" s="327"/>
      <c r="MXI457" s="327"/>
      <c r="MXJ457" s="327"/>
      <c r="MXK457" s="327"/>
      <c r="MXL457" s="327"/>
      <c r="MXM457" s="327"/>
      <c r="MXN457" s="327"/>
      <c r="MXO457" s="327"/>
      <c r="MXP457" s="327"/>
      <c r="MXQ457" s="327"/>
      <c r="MXR457" s="327"/>
      <c r="MXS457" s="327"/>
      <c r="MXT457" s="327"/>
      <c r="MXU457" s="327"/>
      <c r="MXV457" s="327"/>
      <c r="MXW457" s="327"/>
      <c r="MXX457" s="327"/>
      <c r="MXY457" s="327"/>
      <c r="MXZ457" s="327"/>
      <c r="MYA457" s="327"/>
      <c r="MYB457" s="327"/>
      <c r="MYC457" s="327"/>
      <c r="MYD457" s="327"/>
      <c r="MYE457" s="327"/>
      <c r="MYF457" s="327"/>
      <c r="MYG457" s="327"/>
      <c r="MYH457" s="327"/>
      <c r="MYI457" s="327"/>
      <c r="MYJ457" s="327"/>
      <c r="MYK457" s="327"/>
      <c r="MYL457" s="327"/>
      <c r="MYM457" s="327"/>
      <c r="MYN457" s="327"/>
      <c r="MYO457" s="327"/>
      <c r="MYP457" s="327"/>
      <c r="MYQ457" s="327"/>
      <c r="MYR457" s="327"/>
      <c r="MYS457" s="327"/>
      <c r="MYT457" s="327"/>
      <c r="MYU457" s="327"/>
      <c r="MYV457" s="327"/>
      <c r="MYW457" s="327"/>
      <c r="MYX457" s="327"/>
      <c r="MYY457" s="327"/>
      <c r="MYZ457" s="327"/>
      <c r="MZA457" s="327"/>
      <c r="MZB457" s="327"/>
      <c r="MZC457" s="327"/>
      <c r="MZD457" s="327"/>
      <c r="MZE457" s="327"/>
      <c r="MZF457" s="327"/>
      <c r="MZG457" s="327"/>
      <c r="MZH457" s="327"/>
      <c r="MZI457" s="327"/>
      <c r="MZJ457" s="327"/>
      <c r="MZK457" s="327"/>
      <c r="MZL457" s="327"/>
      <c r="MZM457" s="327"/>
      <c r="MZN457" s="327"/>
      <c r="MZO457" s="327"/>
      <c r="MZP457" s="327"/>
      <c r="MZQ457" s="327"/>
      <c r="MZR457" s="327"/>
      <c r="MZS457" s="327"/>
      <c r="MZT457" s="327"/>
      <c r="MZU457" s="327"/>
      <c r="MZV457" s="327"/>
      <c r="MZW457" s="327"/>
      <c r="MZX457" s="327"/>
      <c r="MZY457" s="327"/>
      <c r="MZZ457" s="327"/>
      <c r="NAA457" s="327"/>
      <c r="NAB457" s="327"/>
      <c r="NAC457" s="327"/>
      <c r="NAD457" s="327"/>
      <c r="NAE457" s="327"/>
      <c r="NAF457" s="327"/>
      <c r="NAG457" s="327"/>
      <c r="NAH457" s="327"/>
      <c r="NAI457" s="327"/>
      <c r="NAJ457" s="327"/>
      <c r="NAK457" s="327"/>
      <c r="NAL457" s="327"/>
      <c r="NAM457" s="327"/>
      <c r="NAN457" s="327"/>
      <c r="NAO457" s="327"/>
      <c r="NAP457" s="327"/>
      <c r="NAQ457" s="327"/>
      <c r="NAR457" s="327"/>
      <c r="NAS457" s="327"/>
      <c r="NAT457" s="327"/>
      <c r="NAU457" s="327"/>
      <c r="NAV457" s="327"/>
      <c r="NAW457" s="327"/>
      <c r="NAX457" s="327"/>
      <c r="NAY457" s="327"/>
      <c r="NAZ457" s="327"/>
      <c r="NBA457" s="327"/>
      <c r="NBB457" s="327"/>
      <c r="NBC457" s="327"/>
      <c r="NBD457" s="327"/>
      <c r="NBE457" s="327"/>
      <c r="NBF457" s="327"/>
      <c r="NBG457" s="327"/>
      <c r="NBH457" s="327"/>
      <c r="NBI457" s="327"/>
      <c r="NBJ457" s="327"/>
      <c r="NBK457" s="327"/>
      <c r="NBL457" s="327"/>
      <c r="NBM457" s="327"/>
      <c r="NBN457" s="327"/>
      <c r="NBO457" s="327"/>
      <c r="NBP457" s="327"/>
      <c r="NBQ457" s="327"/>
      <c r="NBR457" s="327"/>
      <c r="NBS457" s="327"/>
      <c r="NBT457" s="327"/>
      <c r="NBU457" s="327"/>
      <c r="NBV457" s="327"/>
      <c r="NBW457" s="327"/>
      <c r="NBX457" s="327"/>
      <c r="NBY457" s="327"/>
      <c r="NBZ457" s="327"/>
      <c r="NCA457" s="327"/>
      <c r="NCB457" s="327"/>
      <c r="NCC457" s="327"/>
      <c r="NCD457" s="327"/>
      <c r="NCE457" s="327"/>
      <c r="NCF457" s="327"/>
      <c r="NCG457" s="327"/>
      <c r="NCH457" s="327"/>
      <c r="NCI457" s="327"/>
      <c r="NCJ457" s="327"/>
      <c r="NCK457" s="327"/>
      <c r="NCL457" s="327"/>
      <c r="NCM457" s="327"/>
      <c r="NCN457" s="327"/>
      <c r="NCO457" s="327"/>
      <c r="NCP457" s="327"/>
      <c r="NCQ457" s="327"/>
      <c r="NCR457" s="327"/>
      <c r="NCS457" s="327"/>
      <c r="NCT457" s="327"/>
      <c r="NCU457" s="327"/>
      <c r="NCV457" s="327"/>
      <c r="NCW457" s="327"/>
      <c r="NCX457" s="327"/>
      <c r="NCY457" s="327"/>
      <c r="NCZ457" s="327"/>
      <c r="NDA457" s="327"/>
      <c r="NDB457" s="327"/>
      <c r="NDC457" s="327"/>
      <c r="NDD457" s="327"/>
      <c r="NDE457" s="327"/>
      <c r="NDF457" s="327"/>
      <c r="NDG457" s="327"/>
      <c r="NDH457" s="327"/>
      <c r="NDI457" s="327"/>
      <c r="NDJ457" s="327"/>
      <c r="NDK457" s="327"/>
      <c r="NDL457" s="327"/>
      <c r="NDM457" s="327"/>
      <c r="NDN457" s="327"/>
      <c r="NDO457" s="327"/>
      <c r="NDP457" s="327"/>
      <c r="NDQ457" s="327"/>
      <c r="NDR457" s="327"/>
      <c r="NDS457" s="327"/>
      <c r="NDT457" s="327"/>
      <c r="NDU457" s="327"/>
      <c r="NDV457" s="327"/>
      <c r="NDW457" s="327"/>
      <c r="NDX457" s="327"/>
      <c r="NDY457" s="327"/>
      <c r="NDZ457" s="327"/>
      <c r="NEA457" s="327"/>
      <c r="NEB457" s="327"/>
      <c r="NEC457" s="327"/>
      <c r="NED457" s="327"/>
      <c r="NEE457" s="327"/>
      <c r="NEF457" s="327"/>
      <c r="NEG457" s="327"/>
      <c r="NEH457" s="327"/>
      <c r="NEI457" s="327"/>
      <c r="NEJ457" s="327"/>
      <c r="NEK457" s="327"/>
      <c r="NEL457" s="327"/>
      <c r="NEM457" s="327"/>
      <c r="NEN457" s="327"/>
      <c r="NEO457" s="327"/>
      <c r="NEP457" s="327"/>
      <c r="NEQ457" s="327"/>
      <c r="NER457" s="327"/>
      <c r="NES457" s="327"/>
      <c r="NET457" s="327"/>
      <c r="NEU457" s="327"/>
      <c r="NEV457" s="327"/>
      <c r="NEW457" s="327"/>
      <c r="NEX457" s="327"/>
      <c r="NEY457" s="327"/>
      <c r="NEZ457" s="327"/>
      <c r="NFA457" s="327"/>
      <c r="NFB457" s="327"/>
      <c r="NFC457" s="327"/>
      <c r="NFD457" s="327"/>
      <c r="NFE457" s="327"/>
      <c r="NFF457" s="327"/>
      <c r="NFG457" s="327"/>
      <c r="NFH457" s="327"/>
      <c r="NFI457" s="327"/>
      <c r="NFJ457" s="327"/>
      <c r="NFK457" s="327"/>
      <c r="NFL457" s="327"/>
      <c r="NFM457" s="327"/>
      <c r="NFN457" s="327"/>
      <c r="NFO457" s="327"/>
      <c r="NFP457" s="327"/>
      <c r="NFQ457" s="327"/>
      <c r="NFR457" s="327"/>
      <c r="NFS457" s="327"/>
      <c r="NFT457" s="327"/>
      <c r="NFU457" s="327"/>
      <c r="NFV457" s="327"/>
      <c r="NFW457" s="327"/>
      <c r="NFX457" s="327"/>
      <c r="NFY457" s="327"/>
      <c r="NFZ457" s="327"/>
      <c r="NGA457" s="327"/>
      <c r="NGB457" s="327"/>
      <c r="NGC457" s="327"/>
      <c r="NGD457" s="327"/>
      <c r="NGE457" s="327"/>
      <c r="NGF457" s="327"/>
      <c r="NGG457" s="327"/>
      <c r="NGH457" s="327"/>
      <c r="NGI457" s="327"/>
      <c r="NGJ457" s="327"/>
      <c r="NGK457" s="327"/>
      <c r="NGL457" s="327"/>
      <c r="NGM457" s="327"/>
      <c r="NGN457" s="327"/>
      <c r="NGO457" s="327"/>
      <c r="NGP457" s="327"/>
      <c r="NGQ457" s="327"/>
      <c r="NGR457" s="327"/>
      <c r="NGS457" s="327"/>
      <c r="NGT457" s="327"/>
      <c r="NGU457" s="327"/>
      <c r="NGV457" s="327"/>
      <c r="NGW457" s="327"/>
      <c r="NGX457" s="327"/>
      <c r="NGY457" s="327"/>
      <c r="NGZ457" s="327"/>
      <c r="NHA457" s="327"/>
      <c r="NHB457" s="327"/>
      <c r="NHC457" s="327"/>
      <c r="NHD457" s="327"/>
      <c r="NHE457" s="327"/>
      <c r="NHF457" s="327"/>
      <c r="NHG457" s="327"/>
      <c r="NHH457" s="327"/>
      <c r="NHI457" s="327"/>
      <c r="NHJ457" s="327"/>
      <c r="NHK457" s="327"/>
      <c r="NHL457" s="327"/>
      <c r="NHM457" s="327"/>
      <c r="NHN457" s="327"/>
      <c r="NHO457" s="327"/>
      <c r="NHP457" s="327"/>
      <c r="NHQ457" s="327"/>
      <c r="NHR457" s="327"/>
      <c r="NHS457" s="327"/>
      <c r="NHT457" s="327"/>
      <c r="NHU457" s="327"/>
      <c r="NHV457" s="327"/>
      <c r="NHW457" s="327"/>
      <c r="NHX457" s="327"/>
      <c r="NHY457" s="327"/>
      <c r="NHZ457" s="327"/>
      <c r="NIA457" s="327"/>
      <c r="NIB457" s="327"/>
      <c r="NIC457" s="327"/>
      <c r="NID457" s="327"/>
      <c r="NIE457" s="327"/>
      <c r="NIF457" s="327"/>
      <c r="NIG457" s="327"/>
      <c r="NIH457" s="327"/>
      <c r="NII457" s="327"/>
      <c r="NIJ457" s="327"/>
      <c r="NIK457" s="327"/>
      <c r="NIL457" s="327"/>
      <c r="NIM457" s="327"/>
      <c r="NIN457" s="327"/>
      <c r="NIO457" s="327"/>
      <c r="NIP457" s="327"/>
      <c r="NIQ457" s="327"/>
      <c r="NIR457" s="327"/>
      <c r="NIS457" s="327"/>
      <c r="NIT457" s="327"/>
      <c r="NIU457" s="327"/>
      <c r="NIV457" s="327"/>
      <c r="NIW457" s="327"/>
      <c r="NIX457" s="327"/>
      <c r="NIY457" s="327"/>
      <c r="NIZ457" s="327"/>
      <c r="NJA457" s="327"/>
      <c r="NJB457" s="327"/>
      <c r="NJC457" s="327"/>
      <c r="NJD457" s="327"/>
      <c r="NJE457" s="327"/>
      <c r="NJF457" s="327"/>
      <c r="NJG457" s="327"/>
      <c r="NJH457" s="327"/>
      <c r="NJI457" s="327"/>
      <c r="NJJ457" s="327"/>
      <c r="NJK457" s="327"/>
      <c r="NJL457" s="327"/>
      <c r="NJM457" s="327"/>
      <c r="NJN457" s="327"/>
      <c r="NJO457" s="327"/>
      <c r="NJP457" s="327"/>
      <c r="NJQ457" s="327"/>
      <c r="NJR457" s="327"/>
      <c r="NJS457" s="327"/>
      <c r="NJT457" s="327"/>
      <c r="NJU457" s="327"/>
      <c r="NJV457" s="327"/>
      <c r="NJW457" s="327"/>
      <c r="NJX457" s="327"/>
      <c r="NJY457" s="327"/>
      <c r="NJZ457" s="327"/>
      <c r="NKA457" s="327"/>
      <c r="NKB457" s="327"/>
      <c r="NKC457" s="327"/>
      <c r="NKD457" s="327"/>
      <c r="NKE457" s="327"/>
      <c r="NKF457" s="327"/>
      <c r="NKG457" s="327"/>
      <c r="NKH457" s="327"/>
      <c r="NKI457" s="327"/>
      <c r="NKJ457" s="327"/>
      <c r="NKK457" s="327"/>
      <c r="NKL457" s="327"/>
      <c r="NKM457" s="327"/>
      <c r="NKN457" s="327"/>
      <c r="NKO457" s="327"/>
      <c r="NKP457" s="327"/>
      <c r="NKQ457" s="327"/>
      <c r="NKR457" s="327"/>
      <c r="NKS457" s="327"/>
      <c r="NKT457" s="327"/>
      <c r="NKU457" s="327"/>
      <c r="NKV457" s="327"/>
      <c r="NKW457" s="327"/>
      <c r="NKX457" s="327"/>
      <c r="NKY457" s="327"/>
      <c r="NKZ457" s="327"/>
      <c r="NLA457" s="327"/>
      <c r="NLB457" s="327"/>
      <c r="NLC457" s="327"/>
      <c r="NLD457" s="327"/>
      <c r="NLE457" s="327"/>
      <c r="NLF457" s="327"/>
      <c r="NLG457" s="327"/>
      <c r="NLH457" s="327"/>
      <c r="NLI457" s="327"/>
      <c r="NLJ457" s="327"/>
      <c r="NLK457" s="327"/>
      <c r="NLL457" s="327"/>
      <c r="NLM457" s="327"/>
      <c r="NLN457" s="327"/>
      <c r="NLO457" s="327"/>
      <c r="NLP457" s="327"/>
      <c r="NLQ457" s="327"/>
      <c r="NLR457" s="327"/>
      <c r="NLS457" s="327"/>
      <c r="NLT457" s="327"/>
      <c r="NLU457" s="327"/>
      <c r="NLV457" s="327"/>
      <c r="NLW457" s="327"/>
      <c r="NLX457" s="327"/>
      <c r="NLY457" s="327"/>
      <c r="NLZ457" s="327"/>
      <c r="NMA457" s="327"/>
      <c r="NMB457" s="327"/>
      <c r="NMC457" s="327"/>
      <c r="NMD457" s="327"/>
      <c r="NME457" s="327"/>
      <c r="NMF457" s="327"/>
      <c r="NMG457" s="327"/>
      <c r="NMH457" s="327"/>
      <c r="NMI457" s="327"/>
      <c r="NMJ457" s="327"/>
      <c r="NMK457" s="327"/>
      <c r="NML457" s="327"/>
      <c r="NMM457" s="327"/>
      <c r="NMN457" s="327"/>
      <c r="NMO457" s="327"/>
      <c r="NMP457" s="327"/>
      <c r="NMQ457" s="327"/>
      <c r="NMR457" s="327"/>
      <c r="NMS457" s="327"/>
      <c r="NMT457" s="327"/>
      <c r="NMU457" s="327"/>
      <c r="NMV457" s="327"/>
      <c r="NMW457" s="327"/>
      <c r="NMX457" s="327"/>
      <c r="NMY457" s="327"/>
      <c r="NMZ457" s="327"/>
      <c r="NNA457" s="327"/>
      <c r="NNB457" s="327"/>
      <c r="NNC457" s="327"/>
      <c r="NND457" s="327"/>
      <c r="NNE457" s="327"/>
      <c r="NNF457" s="327"/>
      <c r="NNG457" s="327"/>
      <c r="NNH457" s="327"/>
      <c r="NNI457" s="327"/>
      <c r="NNJ457" s="327"/>
      <c r="NNK457" s="327"/>
      <c r="NNL457" s="327"/>
      <c r="NNM457" s="327"/>
      <c r="NNN457" s="327"/>
      <c r="NNO457" s="327"/>
      <c r="NNP457" s="327"/>
      <c r="NNQ457" s="327"/>
      <c r="NNR457" s="327"/>
      <c r="NNS457" s="327"/>
      <c r="NNT457" s="327"/>
      <c r="NNU457" s="327"/>
      <c r="NNV457" s="327"/>
      <c r="NNW457" s="327"/>
      <c r="NNX457" s="327"/>
      <c r="NNY457" s="327"/>
      <c r="NNZ457" s="327"/>
      <c r="NOA457" s="327"/>
      <c r="NOB457" s="327"/>
      <c r="NOC457" s="327"/>
      <c r="NOD457" s="327"/>
      <c r="NOE457" s="327"/>
      <c r="NOF457" s="327"/>
      <c r="NOG457" s="327"/>
      <c r="NOH457" s="327"/>
      <c r="NOI457" s="327"/>
      <c r="NOJ457" s="327"/>
      <c r="NOK457" s="327"/>
      <c r="NOL457" s="327"/>
      <c r="NOM457" s="327"/>
      <c r="NON457" s="327"/>
      <c r="NOO457" s="327"/>
      <c r="NOP457" s="327"/>
      <c r="NOQ457" s="327"/>
      <c r="NOR457" s="327"/>
      <c r="NOS457" s="327"/>
      <c r="NOT457" s="327"/>
      <c r="NOU457" s="327"/>
      <c r="NOV457" s="327"/>
      <c r="NOW457" s="327"/>
      <c r="NOX457" s="327"/>
      <c r="NOY457" s="327"/>
      <c r="NOZ457" s="327"/>
      <c r="NPA457" s="327"/>
      <c r="NPB457" s="327"/>
      <c r="NPC457" s="327"/>
      <c r="NPD457" s="327"/>
      <c r="NPE457" s="327"/>
      <c r="NPF457" s="327"/>
      <c r="NPG457" s="327"/>
      <c r="NPH457" s="327"/>
      <c r="NPI457" s="327"/>
      <c r="NPJ457" s="327"/>
      <c r="NPK457" s="327"/>
      <c r="NPL457" s="327"/>
      <c r="NPM457" s="327"/>
      <c r="NPN457" s="327"/>
      <c r="NPO457" s="327"/>
      <c r="NPP457" s="327"/>
      <c r="NPQ457" s="327"/>
      <c r="NPR457" s="327"/>
      <c r="NPS457" s="327"/>
      <c r="NPT457" s="327"/>
      <c r="NPU457" s="327"/>
      <c r="NPV457" s="327"/>
      <c r="NPW457" s="327"/>
      <c r="NPX457" s="327"/>
      <c r="NPY457" s="327"/>
      <c r="NPZ457" s="327"/>
      <c r="NQA457" s="327"/>
      <c r="NQB457" s="327"/>
      <c r="NQC457" s="327"/>
      <c r="NQD457" s="327"/>
      <c r="NQE457" s="327"/>
      <c r="NQF457" s="327"/>
      <c r="NQG457" s="327"/>
      <c r="NQH457" s="327"/>
      <c r="NQI457" s="327"/>
      <c r="NQJ457" s="327"/>
      <c r="NQK457" s="327"/>
      <c r="NQL457" s="327"/>
      <c r="NQM457" s="327"/>
      <c r="NQN457" s="327"/>
      <c r="NQO457" s="327"/>
      <c r="NQP457" s="327"/>
      <c r="NQQ457" s="327"/>
      <c r="NQR457" s="327"/>
      <c r="NQS457" s="327"/>
      <c r="NQT457" s="327"/>
      <c r="NQU457" s="327"/>
      <c r="NQV457" s="327"/>
      <c r="NQW457" s="327"/>
      <c r="NQX457" s="327"/>
      <c r="NQY457" s="327"/>
      <c r="NQZ457" s="327"/>
      <c r="NRA457" s="327"/>
      <c r="NRB457" s="327"/>
      <c r="NRC457" s="327"/>
      <c r="NRD457" s="327"/>
      <c r="NRE457" s="327"/>
      <c r="NRF457" s="327"/>
      <c r="NRG457" s="327"/>
      <c r="NRH457" s="327"/>
      <c r="NRI457" s="327"/>
      <c r="NRJ457" s="327"/>
      <c r="NRK457" s="327"/>
      <c r="NRL457" s="327"/>
      <c r="NRM457" s="327"/>
      <c r="NRN457" s="327"/>
      <c r="NRO457" s="327"/>
      <c r="NRP457" s="327"/>
      <c r="NRQ457" s="327"/>
      <c r="NRR457" s="327"/>
      <c r="NRS457" s="327"/>
      <c r="NRT457" s="327"/>
      <c r="NRU457" s="327"/>
      <c r="NRV457" s="327"/>
      <c r="NRW457" s="327"/>
      <c r="NRX457" s="327"/>
      <c r="NRY457" s="327"/>
      <c r="NRZ457" s="327"/>
      <c r="NSA457" s="327"/>
      <c r="NSB457" s="327"/>
      <c r="NSC457" s="327"/>
      <c r="NSD457" s="327"/>
      <c r="NSE457" s="327"/>
      <c r="NSF457" s="327"/>
      <c r="NSG457" s="327"/>
      <c r="NSH457" s="327"/>
      <c r="NSI457" s="327"/>
      <c r="NSJ457" s="327"/>
      <c r="NSK457" s="327"/>
      <c r="NSL457" s="327"/>
      <c r="NSM457" s="327"/>
      <c r="NSN457" s="327"/>
      <c r="NSO457" s="327"/>
      <c r="NSP457" s="327"/>
      <c r="NSQ457" s="327"/>
      <c r="NSR457" s="327"/>
      <c r="NSS457" s="327"/>
      <c r="NST457" s="327"/>
      <c r="NSU457" s="327"/>
      <c r="NSV457" s="327"/>
      <c r="NSW457" s="327"/>
      <c r="NSX457" s="327"/>
      <c r="NSY457" s="327"/>
      <c r="NSZ457" s="327"/>
      <c r="NTA457" s="327"/>
      <c r="NTB457" s="327"/>
      <c r="NTC457" s="327"/>
      <c r="NTD457" s="327"/>
      <c r="NTE457" s="327"/>
      <c r="NTF457" s="327"/>
      <c r="NTG457" s="327"/>
      <c r="NTH457" s="327"/>
      <c r="NTI457" s="327"/>
      <c r="NTJ457" s="327"/>
      <c r="NTK457" s="327"/>
      <c r="NTL457" s="327"/>
      <c r="NTM457" s="327"/>
      <c r="NTN457" s="327"/>
      <c r="NTO457" s="327"/>
      <c r="NTP457" s="327"/>
      <c r="NTQ457" s="327"/>
      <c r="NTR457" s="327"/>
      <c r="NTS457" s="327"/>
      <c r="NTT457" s="327"/>
      <c r="NTU457" s="327"/>
      <c r="NTV457" s="327"/>
      <c r="NTW457" s="327"/>
      <c r="NTX457" s="327"/>
      <c r="NTY457" s="327"/>
      <c r="NTZ457" s="327"/>
      <c r="NUA457" s="327"/>
      <c r="NUB457" s="327"/>
      <c r="NUC457" s="327"/>
      <c r="NUD457" s="327"/>
      <c r="NUE457" s="327"/>
      <c r="NUF457" s="327"/>
      <c r="NUG457" s="327"/>
      <c r="NUH457" s="327"/>
      <c r="NUI457" s="327"/>
      <c r="NUJ457" s="327"/>
      <c r="NUK457" s="327"/>
      <c r="NUL457" s="327"/>
      <c r="NUM457" s="327"/>
      <c r="NUN457" s="327"/>
      <c r="NUO457" s="327"/>
      <c r="NUP457" s="327"/>
      <c r="NUQ457" s="327"/>
      <c r="NUR457" s="327"/>
      <c r="NUS457" s="327"/>
      <c r="NUT457" s="327"/>
      <c r="NUU457" s="327"/>
      <c r="NUV457" s="327"/>
      <c r="NUW457" s="327"/>
      <c r="NUX457" s="327"/>
      <c r="NUY457" s="327"/>
      <c r="NUZ457" s="327"/>
      <c r="NVA457" s="327"/>
      <c r="NVB457" s="327"/>
      <c r="NVC457" s="327"/>
      <c r="NVD457" s="327"/>
      <c r="NVE457" s="327"/>
      <c r="NVF457" s="327"/>
      <c r="NVG457" s="327"/>
      <c r="NVH457" s="327"/>
      <c r="NVI457" s="327"/>
      <c r="NVJ457" s="327"/>
      <c r="NVK457" s="327"/>
      <c r="NVL457" s="327"/>
      <c r="NVM457" s="327"/>
      <c r="NVN457" s="327"/>
      <c r="NVO457" s="327"/>
      <c r="NVP457" s="327"/>
      <c r="NVQ457" s="327"/>
      <c r="NVR457" s="327"/>
      <c r="NVS457" s="327"/>
      <c r="NVT457" s="327"/>
      <c r="NVU457" s="327"/>
      <c r="NVV457" s="327"/>
      <c r="NVW457" s="327"/>
      <c r="NVX457" s="327"/>
      <c r="NVY457" s="327"/>
      <c r="NVZ457" s="327"/>
      <c r="NWA457" s="327"/>
      <c r="NWB457" s="327"/>
      <c r="NWC457" s="327"/>
      <c r="NWD457" s="327"/>
      <c r="NWE457" s="327"/>
      <c r="NWF457" s="327"/>
      <c r="NWG457" s="327"/>
      <c r="NWH457" s="327"/>
      <c r="NWI457" s="327"/>
      <c r="NWJ457" s="327"/>
      <c r="NWK457" s="327"/>
      <c r="NWL457" s="327"/>
      <c r="NWM457" s="327"/>
      <c r="NWN457" s="327"/>
      <c r="NWO457" s="327"/>
      <c r="NWP457" s="327"/>
      <c r="NWQ457" s="327"/>
      <c r="NWR457" s="327"/>
      <c r="NWS457" s="327"/>
      <c r="NWT457" s="327"/>
      <c r="NWU457" s="327"/>
      <c r="NWV457" s="327"/>
      <c r="NWW457" s="327"/>
      <c r="NWX457" s="327"/>
      <c r="NWY457" s="327"/>
      <c r="NWZ457" s="327"/>
      <c r="NXA457" s="327"/>
      <c r="NXB457" s="327"/>
      <c r="NXC457" s="327"/>
      <c r="NXD457" s="327"/>
      <c r="NXE457" s="327"/>
      <c r="NXF457" s="327"/>
      <c r="NXG457" s="327"/>
      <c r="NXH457" s="327"/>
      <c r="NXI457" s="327"/>
      <c r="NXJ457" s="327"/>
      <c r="NXK457" s="327"/>
      <c r="NXL457" s="327"/>
      <c r="NXM457" s="327"/>
      <c r="NXN457" s="327"/>
      <c r="NXO457" s="327"/>
      <c r="NXP457" s="327"/>
      <c r="NXQ457" s="327"/>
      <c r="NXR457" s="327"/>
      <c r="NXS457" s="327"/>
      <c r="NXT457" s="327"/>
      <c r="NXU457" s="327"/>
      <c r="NXV457" s="327"/>
      <c r="NXW457" s="327"/>
      <c r="NXX457" s="327"/>
      <c r="NXY457" s="327"/>
      <c r="NXZ457" s="327"/>
      <c r="NYA457" s="327"/>
      <c r="NYB457" s="327"/>
      <c r="NYC457" s="327"/>
      <c r="NYD457" s="327"/>
      <c r="NYE457" s="327"/>
      <c r="NYF457" s="327"/>
      <c r="NYG457" s="327"/>
      <c r="NYH457" s="327"/>
      <c r="NYI457" s="327"/>
      <c r="NYJ457" s="327"/>
      <c r="NYK457" s="327"/>
      <c r="NYL457" s="327"/>
      <c r="NYM457" s="327"/>
      <c r="NYN457" s="327"/>
      <c r="NYO457" s="327"/>
      <c r="NYP457" s="327"/>
      <c r="NYQ457" s="327"/>
      <c r="NYR457" s="327"/>
      <c r="NYS457" s="327"/>
      <c r="NYT457" s="327"/>
      <c r="NYU457" s="327"/>
      <c r="NYV457" s="327"/>
      <c r="NYW457" s="327"/>
      <c r="NYX457" s="327"/>
      <c r="NYY457" s="327"/>
      <c r="NYZ457" s="327"/>
      <c r="NZA457" s="327"/>
      <c r="NZB457" s="327"/>
      <c r="NZC457" s="327"/>
      <c r="NZD457" s="327"/>
      <c r="NZE457" s="327"/>
      <c r="NZF457" s="327"/>
      <c r="NZG457" s="327"/>
      <c r="NZH457" s="327"/>
      <c r="NZI457" s="327"/>
      <c r="NZJ457" s="327"/>
      <c r="NZK457" s="327"/>
      <c r="NZL457" s="327"/>
      <c r="NZM457" s="327"/>
      <c r="NZN457" s="327"/>
      <c r="NZO457" s="327"/>
      <c r="NZP457" s="327"/>
      <c r="NZQ457" s="327"/>
      <c r="NZR457" s="327"/>
      <c r="NZS457" s="327"/>
      <c r="NZT457" s="327"/>
      <c r="NZU457" s="327"/>
      <c r="NZV457" s="327"/>
      <c r="NZW457" s="327"/>
      <c r="NZX457" s="327"/>
      <c r="NZY457" s="327"/>
      <c r="NZZ457" s="327"/>
      <c r="OAA457" s="327"/>
      <c r="OAB457" s="327"/>
      <c r="OAC457" s="327"/>
      <c r="OAD457" s="327"/>
      <c r="OAE457" s="327"/>
      <c r="OAF457" s="327"/>
      <c r="OAG457" s="327"/>
      <c r="OAH457" s="327"/>
      <c r="OAI457" s="327"/>
      <c r="OAJ457" s="327"/>
      <c r="OAK457" s="327"/>
      <c r="OAL457" s="327"/>
      <c r="OAM457" s="327"/>
      <c r="OAN457" s="327"/>
      <c r="OAO457" s="327"/>
      <c r="OAP457" s="327"/>
      <c r="OAQ457" s="327"/>
      <c r="OAR457" s="327"/>
      <c r="OAS457" s="327"/>
      <c r="OAT457" s="327"/>
      <c r="OAU457" s="327"/>
      <c r="OAV457" s="327"/>
      <c r="OAW457" s="327"/>
      <c r="OAX457" s="327"/>
      <c r="OAY457" s="327"/>
      <c r="OAZ457" s="327"/>
      <c r="OBA457" s="327"/>
      <c r="OBB457" s="327"/>
      <c r="OBC457" s="327"/>
      <c r="OBD457" s="327"/>
      <c r="OBE457" s="327"/>
      <c r="OBF457" s="327"/>
      <c r="OBG457" s="327"/>
      <c r="OBH457" s="327"/>
      <c r="OBI457" s="327"/>
      <c r="OBJ457" s="327"/>
      <c r="OBK457" s="327"/>
      <c r="OBL457" s="327"/>
      <c r="OBM457" s="327"/>
      <c r="OBN457" s="327"/>
      <c r="OBO457" s="327"/>
      <c r="OBP457" s="327"/>
      <c r="OBQ457" s="327"/>
      <c r="OBR457" s="327"/>
      <c r="OBS457" s="327"/>
      <c r="OBT457" s="327"/>
      <c r="OBU457" s="327"/>
      <c r="OBV457" s="327"/>
      <c r="OBW457" s="327"/>
      <c r="OBX457" s="327"/>
      <c r="OBY457" s="327"/>
      <c r="OBZ457" s="327"/>
      <c r="OCA457" s="327"/>
      <c r="OCB457" s="327"/>
      <c r="OCC457" s="327"/>
      <c r="OCD457" s="327"/>
      <c r="OCE457" s="327"/>
      <c r="OCF457" s="327"/>
      <c r="OCG457" s="327"/>
      <c r="OCH457" s="327"/>
      <c r="OCI457" s="327"/>
      <c r="OCJ457" s="327"/>
      <c r="OCK457" s="327"/>
      <c r="OCL457" s="327"/>
      <c r="OCM457" s="327"/>
      <c r="OCN457" s="327"/>
      <c r="OCO457" s="327"/>
      <c r="OCP457" s="327"/>
      <c r="OCQ457" s="327"/>
      <c r="OCR457" s="327"/>
      <c r="OCS457" s="327"/>
      <c r="OCT457" s="327"/>
      <c r="OCU457" s="327"/>
      <c r="OCV457" s="327"/>
      <c r="OCW457" s="327"/>
      <c r="OCX457" s="327"/>
      <c r="OCY457" s="327"/>
      <c r="OCZ457" s="327"/>
      <c r="ODA457" s="327"/>
      <c r="ODB457" s="327"/>
      <c r="ODC457" s="327"/>
      <c r="ODD457" s="327"/>
      <c r="ODE457" s="327"/>
      <c r="ODF457" s="327"/>
      <c r="ODG457" s="327"/>
      <c r="ODH457" s="327"/>
      <c r="ODI457" s="327"/>
      <c r="ODJ457" s="327"/>
      <c r="ODK457" s="327"/>
      <c r="ODL457" s="327"/>
      <c r="ODM457" s="327"/>
      <c r="ODN457" s="327"/>
      <c r="ODO457" s="327"/>
      <c r="ODP457" s="327"/>
      <c r="ODQ457" s="327"/>
      <c r="ODR457" s="327"/>
      <c r="ODS457" s="327"/>
      <c r="ODT457" s="327"/>
      <c r="ODU457" s="327"/>
      <c r="ODV457" s="327"/>
      <c r="ODW457" s="327"/>
      <c r="ODX457" s="327"/>
      <c r="ODY457" s="327"/>
      <c r="ODZ457" s="327"/>
      <c r="OEA457" s="327"/>
      <c r="OEB457" s="327"/>
      <c r="OEC457" s="327"/>
      <c r="OED457" s="327"/>
      <c r="OEE457" s="327"/>
      <c r="OEF457" s="327"/>
      <c r="OEG457" s="327"/>
      <c r="OEH457" s="327"/>
      <c r="OEI457" s="327"/>
      <c r="OEJ457" s="327"/>
      <c r="OEK457" s="327"/>
      <c r="OEL457" s="327"/>
      <c r="OEM457" s="327"/>
      <c r="OEN457" s="327"/>
      <c r="OEO457" s="327"/>
      <c r="OEP457" s="327"/>
      <c r="OEQ457" s="327"/>
      <c r="OER457" s="327"/>
      <c r="OES457" s="327"/>
      <c r="OET457" s="327"/>
      <c r="OEU457" s="327"/>
      <c r="OEV457" s="327"/>
      <c r="OEW457" s="327"/>
      <c r="OEX457" s="327"/>
      <c r="OEY457" s="327"/>
      <c r="OEZ457" s="327"/>
      <c r="OFA457" s="327"/>
      <c r="OFB457" s="327"/>
      <c r="OFC457" s="327"/>
      <c r="OFD457" s="327"/>
      <c r="OFE457" s="327"/>
      <c r="OFF457" s="327"/>
      <c r="OFG457" s="327"/>
      <c r="OFH457" s="327"/>
      <c r="OFI457" s="327"/>
      <c r="OFJ457" s="327"/>
      <c r="OFK457" s="327"/>
      <c r="OFL457" s="327"/>
      <c r="OFM457" s="327"/>
      <c r="OFN457" s="327"/>
      <c r="OFO457" s="327"/>
      <c r="OFP457" s="327"/>
      <c r="OFQ457" s="327"/>
      <c r="OFR457" s="327"/>
      <c r="OFS457" s="327"/>
      <c r="OFT457" s="327"/>
      <c r="OFU457" s="327"/>
      <c r="OFV457" s="327"/>
      <c r="OFW457" s="327"/>
      <c r="OFX457" s="327"/>
      <c r="OFY457" s="327"/>
      <c r="OFZ457" s="327"/>
      <c r="OGA457" s="327"/>
      <c r="OGB457" s="327"/>
      <c r="OGC457" s="327"/>
      <c r="OGD457" s="327"/>
      <c r="OGE457" s="327"/>
      <c r="OGF457" s="327"/>
      <c r="OGG457" s="327"/>
      <c r="OGH457" s="327"/>
      <c r="OGI457" s="327"/>
      <c r="OGJ457" s="327"/>
      <c r="OGK457" s="327"/>
      <c r="OGL457" s="327"/>
      <c r="OGM457" s="327"/>
      <c r="OGN457" s="327"/>
      <c r="OGO457" s="327"/>
      <c r="OGP457" s="327"/>
      <c r="OGQ457" s="327"/>
      <c r="OGR457" s="327"/>
      <c r="OGS457" s="327"/>
      <c r="OGT457" s="327"/>
      <c r="OGU457" s="327"/>
      <c r="OGV457" s="327"/>
      <c r="OGW457" s="327"/>
      <c r="OGX457" s="327"/>
      <c r="OGY457" s="327"/>
      <c r="OGZ457" s="327"/>
      <c r="OHA457" s="327"/>
      <c r="OHB457" s="327"/>
      <c r="OHC457" s="327"/>
      <c r="OHD457" s="327"/>
      <c r="OHE457" s="327"/>
      <c r="OHF457" s="327"/>
      <c r="OHG457" s="327"/>
      <c r="OHH457" s="327"/>
      <c r="OHI457" s="327"/>
      <c r="OHJ457" s="327"/>
      <c r="OHK457" s="327"/>
      <c r="OHL457" s="327"/>
      <c r="OHM457" s="327"/>
      <c r="OHN457" s="327"/>
      <c r="OHO457" s="327"/>
      <c r="OHP457" s="327"/>
      <c r="OHQ457" s="327"/>
      <c r="OHR457" s="327"/>
      <c r="OHS457" s="327"/>
      <c r="OHT457" s="327"/>
      <c r="OHU457" s="327"/>
      <c r="OHV457" s="327"/>
      <c r="OHW457" s="327"/>
      <c r="OHX457" s="327"/>
      <c r="OHY457" s="327"/>
      <c r="OHZ457" s="327"/>
      <c r="OIA457" s="327"/>
      <c r="OIB457" s="327"/>
      <c r="OIC457" s="327"/>
      <c r="OID457" s="327"/>
      <c r="OIE457" s="327"/>
      <c r="OIF457" s="327"/>
      <c r="OIG457" s="327"/>
      <c r="OIH457" s="327"/>
      <c r="OII457" s="327"/>
      <c r="OIJ457" s="327"/>
      <c r="OIK457" s="327"/>
      <c r="OIL457" s="327"/>
      <c r="OIM457" s="327"/>
      <c r="OIN457" s="327"/>
      <c r="OIO457" s="327"/>
      <c r="OIP457" s="327"/>
      <c r="OIQ457" s="327"/>
      <c r="OIR457" s="327"/>
      <c r="OIS457" s="327"/>
      <c r="OIT457" s="327"/>
      <c r="OIU457" s="327"/>
      <c r="OIV457" s="327"/>
      <c r="OIW457" s="327"/>
      <c r="OIX457" s="327"/>
      <c r="OIY457" s="327"/>
      <c r="OIZ457" s="327"/>
      <c r="OJA457" s="327"/>
      <c r="OJB457" s="327"/>
      <c r="OJC457" s="327"/>
      <c r="OJD457" s="327"/>
      <c r="OJE457" s="327"/>
      <c r="OJF457" s="327"/>
      <c r="OJG457" s="327"/>
      <c r="OJH457" s="327"/>
      <c r="OJI457" s="327"/>
      <c r="OJJ457" s="327"/>
      <c r="OJK457" s="327"/>
      <c r="OJL457" s="327"/>
      <c r="OJM457" s="327"/>
      <c r="OJN457" s="327"/>
      <c r="OJO457" s="327"/>
      <c r="OJP457" s="327"/>
      <c r="OJQ457" s="327"/>
      <c r="OJR457" s="327"/>
      <c r="OJS457" s="327"/>
      <c r="OJT457" s="327"/>
      <c r="OJU457" s="327"/>
      <c r="OJV457" s="327"/>
      <c r="OJW457" s="327"/>
      <c r="OJX457" s="327"/>
      <c r="OJY457" s="327"/>
      <c r="OJZ457" s="327"/>
      <c r="OKA457" s="327"/>
      <c r="OKB457" s="327"/>
      <c r="OKC457" s="327"/>
      <c r="OKD457" s="327"/>
      <c r="OKE457" s="327"/>
      <c r="OKF457" s="327"/>
      <c r="OKG457" s="327"/>
      <c r="OKH457" s="327"/>
      <c r="OKI457" s="327"/>
      <c r="OKJ457" s="327"/>
      <c r="OKK457" s="327"/>
      <c r="OKL457" s="327"/>
      <c r="OKM457" s="327"/>
      <c r="OKN457" s="327"/>
      <c r="OKO457" s="327"/>
      <c r="OKP457" s="327"/>
      <c r="OKQ457" s="327"/>
      <c r="OKR457" s="327"/>
      <c r="OKS457" s="327"/>
      <c r="OKT457" s="327"/>
      <c r="OKU457" s="327"/>
      <c r="OKV457" s="327"/>
      <c r="OKW457" s="327"/>
      <c r="OKX457" s="327"/>
      <c r="OKY457" s="327"/>
      <c r="OKZ457" s="327"/>
      <c r="OLA457" s="327"/>
      <c r="OLB457" s="327"/>
      <c r="OLC457" s="327"/>
      <c r="OLD457" s="327"/>
      <c r="OLE457" s="327"/>
      <c r="OLF457" s="327"/>
      <c r="OLG457" s="327"/>
      <c r="OLH457" s="327"/>
      <c r="OLI457" s="327"/>
      <c r="OLJ457" s="327"/>
      <c r="OLK457" s="327"/>
      <c r="OLL457" s="327"/>
      <c r="OLM457" s="327"/>
      <c r="OLN457" s="327"/>
      <c r="OLO457" s="327"/>
      <c r="OLP457" s="327"/>
      <c r="OLQ457" s="327"/>
      <c r="OLR457" s="327"/>
      <c r="OLS457" s="327"/>
      <c r="OLT457" s="327"/>
      <c r="OLU457" s="327"/>
      <c r="OLV457" s="327"/>
      <c r="OLW457" s="327"/>
      <c r="OLX457" s="327"/>
      <c r="OLY457" s="327"/>
      <c r="OLZ457" s="327"/>
      <c r="OMA457" s="327"/>
      <c r="OMB457" s="327"/>
      <c r="OMC457" s="327"/>
      <c r="OMD457" s="327"/>
      <c r="OME457" s="327"/>
      <c r="OMF457" s="327"/>
      <c r="OMG457" s="327"/>
      <c r="OMH457" s="327"/>
      <c r="OMI457" s="327"/>
      <c r="OMJ457" s="327"/>
      <c r="OMK457" s="327"/>
      <c r="OML457" s="327"/>
      <c r="OMM457" s="327"/>
      <c r="OMN457" s="327"/>
      <c r="OMO457" s="327"/>
      <c r="OMP457" s="327"/>
      <c r="OMQ457" s="327"/>
      <c r="OMR457" s="327"/>
      <c r="OMS457" s="327"/>
      <c r="OMT457" s="327"/>
      <c r="OMU457" s="327"/>
      <c r="OMV457" s="327"/>
      <c r="OMW457" s="327"/>
      <c r="OMX457" s="327"/>
      <c r="OMY457" s="327"/>
      <c r="OMZ457" s="327"/>
      <c r="ONA457" s="327"/>
      <c r="ONB457" s="327"/>
      <c r="ONC457" s="327"/>
      <c r="OND457" s="327"/>
      <c r="ONE457" s="327"/>
      <c r="ONF457" s="327"/>
      <c r="ONG457" s="327"/>
      <c r="ONH457" s="327"/>
      <c r="ONI457" s="327"/>
      <c r="ONJ457" s="327"/>
      <c r="ONK457" s="327"/>
      <c r="ONL457" s="327"/>
      <c r="ONM457" s="327"/>
      <c r="ONN457" s="327"/>
      <c r="ONO457" s="327"/>
      <c r="ONP457" s="327"/>
      <c r="ONQ457" s="327"/>
      <c r="ONR457" s="327"/>
      <c r="ONS457" s="327"/>
      <c r="ONT457" s="327"/>
      <c r="ONU457" s="327"/>
      <c r="ONV457" s="327"/>
      <c r="ONW457" s="327"/>
      <c r="ONX457" s="327"/>
      <c r="ONY457" s="327"/>
      <c r="ONZ457" s="327"/>
      <c r="OOA457" s="327"/>
      <c r="OOB457" s="327"/>
      <c r="OOC457" s="327"/>
      <c r="OOD457" s="327"/>
      <c r="OOE457" s="327"/>
      <c r="OOF457" s="327"/>
      <c r="OOG457" s="327"/>
      <c r="OOH457" s="327"/>
      <c r="OOI457" s="327"/>
      <c r="OOJ457" s="327"/>
      <c r="OOK457" s="327"/>
      <c r="OOL457" s="327"/>
      <c r="OOM457" s="327"/>
      <c r="OON457" s="327"/>
      <c r="OOO457" s="327"/>
      <c r="OOP457" s="327"/>
      <c r="OOQ457" s="327"/>
      <c r="OOR457" s="327"/>
      <c r="OOS457" s="327"/>
      <c r="OOT457" s="327"/>
      <c r="OOU457" s="327"/>
      <c r="OOV457" s="327"/>
      <c r="OOW457" s="327"/>
      <c r="OOX457" s="327"/>
      <c r="OOY457" s="327"/>
      <c r="OOZ457" s="327"/>
      <c r="OPA457" s="327"/>
      <c r="OPB457" s="327"/>
      <c r="OPC457" s="327"/>
      <c r="OPD457" s="327"/>
      <c r="OPE457" s="327"/>
      <c r="OPF457" s="327"/>
      <c r="OPG457" s="327"/>
      <c r="OPH457" s="327"/>
      <c r="OPI457" s="327"/>
      <c r="OPJ457" s="327"/>
      <c r="OPK457" s="327"/>
      <c r="OPL457" s="327"/>
      <c r="OPM457" s="327"/>
      <c r="OPN457" s="327"/>
      <c r="OPO457" s="327"/>
      <c r="OPP457" s="327"/>
      <c r="OPQ457" s="327"/>
      <c r="OPR457" s="327"/>
      <c r="OPS457" s="327"/>
      <c r="OPT457" s="327"/>
      <c r="OPU457" s="327"/>
      <c r="OPV457" s="327"/>
      <c r="OPW457" s="327"/>
      <c r="OPX457" s="327"/>
      <c r="OPY457" s="327"/>
      <c r="OPZ457" s="327"/>
      <c r="OQA457" s="327"/>
      <c r="OQB457" s="327"/>
      <c r="OQC457" s="327"/>
      <c r="OQD457" s="327"/>
      <c r="OQE457" s="327"/>
      <c r="OQF457" s="327"/>
      <c r="OQG457" s="327"/>
      <c r="OQH457" s="327"/>
      <c r="OQI457" s="327"/>
      <c r="OQJ457" s="327"/>
      <c r="OQK457" s="327"/>
      <c r="OQL457" s="327"/>
      <c r="OQM457" s="327"/>
      <c r="OQN457" s="327"/>
      <c r="OQO457" s="327"/>
      <c r="OQP457" s="327"/>
      <c r="OQQ457" s="327"/>
      <c r="OQR457" s="327"/>
      <c r="OQS457" s="327"/>
      <c r="OQT457" s="327"/>
      <c r="OQU457" s="327"/>
      <c r="OQV457" s="327"/>
      <c r="OQW457" s="327"/>
      <c r="OQX457" s="327"/>
      <c r="OQY457" s="327"/>
      <c r="OQZ457" s="327"/>
      <c r="ORA457" s="327"/>
      <c r="ORB457" s="327"/>
      <c r="ORC457" s="327"/>
      <c r="ORD457" s="327"/>
      <c r="ORE457" s="327"/>
      <c r="ORF457" s="327"/>
      <c r="ORG457" s="327"/>
      <c r="ORH457" s="327"/>
      <c r="ORI457" s="327"/>
      <c r="ORJ457" s="327"/>
      <c r="ORK457" s="327"/>
      <c r="ORL457" s="327"/>
      <c r="ORM457" s="327"/>
      <c r="ORN457" s="327"/>
      <c r="ORO457" s="327"/>
      <c r="ORP457" s="327"/>
      <c r="ORQ457" s="327"/>
      <c r="ORR457" s="327"/>
      <c r="ORS457" s="327"/>
      <c r="ORT457" s="327"/>
      <c r="ORU457" s="327"/>
      <c r="ORV457" s="327"/>
      <c r="ORW457" s="327"/>
      <c r="ORX457" s="327"/>
      <c r="ORY457" s="327"/>
      <c r="ORZ457" s="327"/>
      <c r="OSA457" s="327"/>
      <c r="OSB457" s="327"/>
      <c r="OSC457" s="327"/>
      <c r="OSD457" s="327"/>
      <c r="OSE457" s="327"/>
      <c r="OSF457" s="327"/>
      <c r="OSG457" s="327"/>
      <c r="OSH457" s="327"/>
      <c r="OSI457" s="327"/>
      <c r="OSJ457" s="327"/>
      <c r="OSK457" s="327"/>
      <c r="OSL457" s="327"/>
      <c r="OSM457" s="327"/>
      <c r="OSN457" s="327"/>
      <c r="OSO457" s="327"/>
      <c r="OSP457" s="327"/>
      <c r="OSQ457" s="327"/>
      <c r="OSR457" s="327"/>
      <c r="OSS457" s="327"/>
      <c r="OST457" s="327"/>
      <c r="OSU457" s="327"/>
      <c r="OSV457" s="327"/>
      <c r="OSW457" s="327"/>
      <c r="OSX457" s="327"/>
      <c r="OSY457" s="327"/>
      <c r="OSZ457" s="327"/>
      <c r="OTA457" s="327"/>
      <c r="OTB457" s="327"/>
      <c r="OTC457" s="327"/>
      <c r="OTD457" s="327"/>
      <c r="OTE457" s="327"/>
      <c r="OTF457" s="327"/>
      <c r="OTG457" s="327"/>
      <c r="OTH457" s="327"/>
      <c r="OTI457" s="327"/>
      <c r="OTJ457" s="327"/>
      <c r="OTK457" s="327"/>
      <c r="OTL457" s="327"/>
      <c r="OTM457" s="327"/>
      <c r="OTN457" s="327"/>
      <c r="OTO457" s="327"/>
      <c r="OTP457" s="327"/>
      <c r="OTQ457" s="327"/>
      <c r="OTR457" s="327"/>
      <c r="OTS457" s="327"/>
      <c r="OTT457" s="327"/>
      <c r="OTU457" s="327"/>
      <c r="OTV457" s="327"/>
      <c r="OTW457" s="327"/>
      <c r="OTX457" s="327"/>
      <c r="OTY457" s="327"/>
      <c r="OTZ457" s="327"/>
      <c r="OUA457" s="327"/>
      <c r="OUB457" s="327"/>
      <c r="OUC457" s="327"/>
      <c r="OUD457" s="327"/>
      <c r="OUE457" s="327"/>
      <c r="OUF457" s="327"/>
      <c r="OUG457" s="327"/>
      <c r="OUH457" s="327"/>
      <c r="OUI457" s="327"/>
      <c r="OUJ457" s="327"/>
      <c r="OUK457" s="327"/>
      <c r="OUL457" s="327"/>
      <c r="OUM457" s="327"/>
      <c r="OUN457" s="327"/>
      <c r="OUO457" s="327"/>
      <c r="OUP457" s="327"/>
      <c r="OUQ457" s="327"/>
      <c r="OUR457" s="327"/>
      <c r="OUS457" s="327"/>
      <c r="OUT457" s="327"/>
      <c r="OUU457" s="327"/>
      <c r="OUV457" s="327"/>
      <c r="OUW457" s="327"/>
      <c r="OUX457" s="327"/>
      <c r="OUY457" s="327"/>
      <c r="OUZ457" s="327"/>
      <c r="OVA457" s="327"/>
      <c r="OVB457" s="327"/>
      <c r="OVC457" s="327"/>
      <c r="OVD457" s="327"/>
      <c r="OVE457" s="327"/>
      <c r="OVF457" s="327"/>
      <c r="OVG457" s="327"/>
      <c r="OVH457" s="327"/>
      <c r="OVI457" s="327"/>
      <c r="OVJ457" s="327"/>
      <c r="OVK457" s="327"/>
      <c r="OVL457" s="327"/>
      <c r="OVM457" s="327"/>
      <c r="OVN457" s="327"/>
      <c r="OVO457" s="327"/>
      <c r="OVP457" s="327"/>
      <c r="OVQ457" s="327"/>
      <c r="OVR457" s="327"/>
      <c r="OVS457" s="327"/>
      <c r="OVT457" s="327"/>
      <c r="OVU457" s="327"/>
      <c r="OVV457" s="327"/>
      <c r="OVW457" s="327"/>
      <c r="OVX457" s="327"/>
      <c r="OVY457" s="327"/>
      <c r="OVZ457" s="327"/>
      <c r="OWA457" s="327"/>
      <c r="OWB457" s="327"/>
      <c r="OWC457" s="327"/>
      <c r="OWD457" s="327"/>
      <c r="OWE457" s="327"/>
      <c r="OWF457" s="327"/>
      <c r="OWG457" s="327"/>
      <c r="OWH457" s="327"/>
      <c r="OWI457" s="327"/>
      <c r="OWJ457" s="327"/>
      <c r="OWK457" s="327"/>
      <c r="OWL457" s="327"/>
      <c r="OWM457" s="327"/>
      <c r="OWN457" s="327"/>
      <c r="OWO457" s="327"/>
      <c r="OWP457" s="327"/>
      <c r="OWQ457" s="327"/>
      <c r="OWR457" s="327"/>
      <c r="OWS457" s="327"/>
      <c r="OWT457" s="327"/>
      <c r="OWU457" s="327"/>
      <c r="OWV457" s="327"/>
      <c r="OWW457" s="327"/>
      <c r="OWX457" s="327"/>
      <c r="OWY457" s="327"/>
      <c r="OWZ457" s="327"/>
      <c r="OXA457" s="327"/>
      <c r="OXB457" s="327"/>
      <c r="OXC457" s="327"/>
      <c r="OXD457" s="327"/>
      <c r="OXE457" s="327"/>
      <c r="OXF457" s="327"/>
      <c r="OXG457" s="327"/>
      <c r="OXH457" s="327"/>
      <c r="OXI457" s="327"/>
      <c r="OXJ457" s="327"/>
      <c r="OXK457" s="327"/>
      <c r="OXL457" s="327"/>
      <c r="OXM457" s="327"/>
      <c r="OXN457" s="327"/>
      <c r="OXO457" s="327"/>
      <c r="OXP457" s="327"/>
      <c r="OXQ457" s="327"/>
      <c r="OXR457" s="327"/>
      <c r="OXS457" s="327"/>
      <c r="OXT457" s="327"/>
      <c r="OXU457" s="327"/>
      <c r="OXV457" s="327"/>
      <c r="OXW457" s="327"/>
      <c r="OXX457" s="327"/>
      <c r="OXY457" s="327"/>
      <c r="OXZ457" s="327"/>
      <c r="OYA457" s="327"/>
      <c r="OYB457" s="327"/>
      <c r="OYC457" s="327"/>
      <c r="OYD457" s="327"/>
      <c r="OYE457" s="327"/>
      <c r="OYF457" s="327"/>
      <c r="OYG457" s="327"/>
      <c r="OYH457" s="327"/>
      <c r="OYI457" s="327"/>
      <c r="OYJ457" s="327"/>
      <c r="OYK457" s="327"/>
      <c r="OYL457" s="327"/>
      <c r="OYM457" s="327"/>
      <c r="OYN457" s="327"/>
      <c r="OYO457" s="327"/>
      <c r="OYP457" s="327"/>
      <c r="OYQ457" s="327"/>
      <c r="OYR457" s="327"/>
      <c r="OYS457" s="327"/>
      <c r="OYT457" s="327"/>
      <c r="OYU457" s="327"/>
      <c r="OYV457" s="327"/>
      <c r="OYW457" s="327"/>
      <c r="OYX457" s="327"/>
      <c r="OYY457" s="327"/>
      <c r="OYZ457" s="327"/>
      <c r="OZA457" s="327"/>
      <c r="OZB457" s="327"/>
      <c r="OZC457" s="327"/>
      <c r="OZD457" s="327"/>
      <c r="OZE457" s="327"/>
      <c r="OZF457" s="327"/>
      <c r="OZG457" s="327"/>
      <c r="OZH457" s="327"/>
      <c r="OZI457" s="327"/>
      <c r="OZJ457" s="327"/>
      <c r="OZK457" s="327"/>
      <c r="OZL457" s="327"/>
      <c r="OZM457" s="327"/>
      <c r="OZN457" s="327"/>
      <c r="OZO457" s="327"/>
      <c r="OZP457" s="327"/>
      <c r="OZQ457" s="327"/>
      <c r="OZR457" s="327"/>
      <c r="OZS457" s="327"/>
      <c r="OZT457" s="327"/>
      <c r="OZU457" s="327"/>
      <c r="OZV457" s="327"/>
      <c r="OZW457" s="327"/>
      <c r="OZX457" s="327"/>
      <c r="OZY457" s="327"/>
      <c r="OZZ457" s="327"/>
      <c r="PAA457" s="327"/>
      <c r="PAB457" s="327"/>
      <c r="PAC457" s="327"/>
      <c r="PAD457" s="327"/>
      <c r="PAE457" s="327"/>
      <c r="PAF457" s="327"/>
      <c r="PAG457" s="327"/>
      <c r="PAH457" s="327"/>
      <c r="PAI457" s="327"/>
      <c r="PAJ457" s="327"/>
      <c r="PAK457" s="327"/>
      <c r="PAL457" s="327"/>
      <c r="PAM457" s="327"/>
      <c r="PAN457" s="327"/>
      <c r="PAO457" s="327"/>
      <c r="PAP457" s="327"/>
      <c r="PAQ457" s="327"/>
      <c r="PAR457" s="327"/>
      <c r="PAS457" s="327"/>
      <c r="PAT457" s="327"/>
      <c r="PAU457" s="327"/>
      <c r="PAV457" s="327"/>
      <c r="PAW457" s="327"/>
      <c r="PAX457" s="327"/>
      <c r="PAY457" s="327"/>
      <c r="PAZ457" s="327"/>
      <c r="PBA457" s="327"/>
      <c r="PBB457" s="327"/>
      <c r="PBC457" s="327"/>
      <c r="PBD457" s="327"/>
      <c r="PBE457" s="327"/>
      <c r="PBF457" s="327"/>
      <c r="PBG457" s="327"/>
      <c r="PBH457" s="327"/>
      <c r="PBI457" s="327"/>
      <c r="PBJ457" s="327"/>
      <c r="PBK457" s="327"/>
      <c r="PBL457" s="327"/>
      <c r="PBM457" s="327"/>
      <c r="PBN457" s="327"/>
      <c r="PBO457" s="327"/>
      <c r="PBP457" s="327"/>
      <c r="PBQ457" s="327"/>
      <c r="PBR457" s="327"/>
      <c r="PBS457" s="327"/>
      <c r="PBT457" s="327"/>
      <c r="PBU457" s="327"/>
      <c r="PBV457" s="327"/>
      <c r="PBW457" s="327"/>
      <c r="PBX457" s="327"/>
      <c r="PBY457" s="327"/>
      <c r="PBZ457" s="327"/>
      <c r="PCA457" s="327"/>
      <c r="PCB457" s="327"/>
      <c r="PCC457" s="327"/>
      <c r="PCD457" s="327"/>
      <c r="PCE457" s="327"/>
      <c r="PCF457" s="327"/>
      <c r="PCG457" s="327"/>
      <c r="PCH457" s="327"/>
      <c r="PCI457" s="327"/>
      <c r="PCJ457" s="327"/>
      <c r="PCK457" s="327"/>
      <c r="PCL457" s="327"/>
      <c r="PCM457" s="327"/>
      <c r="PCN457" s="327"/>
      <c r="PCO457" s="327"/>
      <c r="PCP457" s="327"/>
      <c r="PCQ457" s="327"/>
      <c r="PCR457" s="327"/>
      <c r="PCS457" s="327"/>
      <c r="PCT457" s="327"/>
      <c r="PCU457" s="327"/>
      <c r="PCV457" s="327"/>
      <c r="PCW457" s="327"/>
      <c r="PCX457" s="327"/>
      <c r="PCY457" s="327"/>
      <c r="PCZ457" s="327"/>
      <c r="PDA457" s="327"/>
      <c r="PDB457" s="327"/>
      <c r="PDC457" s="327"/>
      <c r="PDD457" s="327"/>
      <c r="PDE457" s="327"/>
      <c r="PDF457" s="327"/>
      <c r="PDG457" s="327"/>
      <c r="PDH457" s="327"/>
      <c r="PDI457" s="327"/>
      <c r="PDJ457" s="327"/>
      <c r="PDK457" s="327"/>
      <c r="PDL457" s="327"/>
      <c r="PDM457" s="327"/>
      <c r="PDN457" s="327"/>
      <c r="PDO457" s="327"/>
      <c r="PDP457" s="327"/>
      <c r="PDQ457" s="327"/>
      <c r="PDR457" s="327"/>
      <c r="PDS457" s="327"/>
      <c r="PDT457" s="327"/>
      <c r="PDU457" s="327"/>
      <c r="PDV457" s="327"/>
      <c r="PDW457" s="327"/>
      <c r="PDX457" s="327"/>
      <c r="PDY457" s="327"/>
      <c r="PDZ457" s="327"/>
      <c r="PEA457" s="327"/>
      <c r="PEB457" s="327"/>
      <c r="PEC457" s="327"/>
      <c r="PED457" s="327"/>
      <c r="PEE457" s="327"/>
      <c r="PEF457" s="327"/>
      <c r="PEG457" s="327"/>
      <c r="PEH457" s="327"/>
      <c r="PEI457" s="327"/>
      <c r="PEJ457" s="327"/>
      <c r="PEK457" s="327"/>
      <c r="PEL457" s="327"/>
      <c r="PEM457" s="327"/>
      <c r="PEN457" s="327"/>
      <c r="PEO457" s="327"/>
      <c r="PEP457" s="327"/>
      <c r="PEQ457" s="327"/>
      <c r="PER457" s="327"/>
      <c r="PES457" s="327"/>
      <c r="PET457" s="327"/>
      <c r="PEU457" s="327"/>
      <c r="PEV457" s="327"/>
      <c r="PEW457" s="327"/>
      <c r="PEX457" s="327"/>
      <c r="PEY457" s="327"/>
      <c r="PEZ457" s="327"/>
      <c r="PFA457" s="327"/>
      <c r="PFB457" s="327"/>
      <c r="PFC457" s="327"/>
      <c r="PFD457" s="327"/>
      <c r="PFE457" s="327"/>
      <c r="PFF457" s="327"/>
      <c r="PFG457" s="327"/>
      <c r="PFH457" s="327"/>
      <c r="PFI457" s="327"/>
      <c r="PFJ457" s="327"/>
      <c r="PFK457" s="327"/>
      <c r="PFL457" s="327"/>
      <c r="PFM457" s="327"/>
      <c r="PFN457" s="327"/>
      <c r="PFO457" s="327"/>
      <c r="PFP457" s="327"/>
      <c r="PFQ457" s="327"/>
      <c r="PFR457" s="327"/>
      <c r="PFS457" s="327"/>
      <c r="PFT457" s="327"/>
      <c r="PFU457" s="327"/>
      <c r="PFV457" s="327"/>
      <c r="PFW457" s="327"/>
      <c r="PFX457" s="327"/>
      <c r="PFY457" s="327"/>
      <c r="PFZ457" s="327"/>
      <c r="PGA457" s="327"/>
      <c r="PGB457" s="327"/>
      <c r="PGC457" s="327"/>
      <c r="PGD457" s="327"/>
      <c r="PGE457" s="327"/>
      <c r="PGF457" s="327"/>
      <c r="PGG457" s="327"/>
      <c r="PGH457" s="327"/>
      <c r="PGI457" s="327"/>
      <c r="PGJ457" s="327"/>
      <c r="PGK457" s="327"/>
      <c r="PGL457" s="327"/>
      <c r="PGM457" s="327"/>
      <c r="PGN457" s="327"/>
      <c r="PGO457" s="327"/>
      <c r="PGP457" s="327"/>
      <c r="PGQ457" s="327"/>
      <c r="PGR457" s="327"/>
      <c r="PGS457" s="327"/>
      <c r="PGT457" s="327"/>
      <c r="PGU457" s="327"/>
      <c r="PGV457" s="327"/>
      <c r="PGW457" s="327"/>
      <c r="PGX457" s="327"/>
      <c r="PGY457" s="327"/>
      <c r="PGZ457" s="327"/>
      <c r="PHA457" s="327"/>
      <c r="PHB457" s="327"/>
      <c r="PHC457" s="327"/>
      <c r="PHD457" s="327"/>
      <c r="PHE457" s="327"/>
      <c r="PHF457" s="327"/>
      <c r="PHG457" s="327"/>
      <c r="PHH457" s="327"/>
      <c r="PHI457" s="327"/>
      <c r="PHJ457" s="327"/>
      <c r="PHK457" s="327"/>
      <c r="PHL457" s="327"/>
      <c r="PHM457" s="327"/>
      <c r="PHN457" s="327"/>
      <c r="PHO457" s="327"/>
      <c r="PHP457" s="327"/>
      <c r="PHQ457" s="327"/>
      <c r="PHR457" s="327"/>
      <c r="PHS457" s="327"/>
      <c r="PHT457" s="327"/>
      <c r="PHU457" s="327"/>
      <c r="PHV457" s="327"/>
      <c r="PHW457" s="327"/>
      <c r="PHX457" s="327"/>
      <c r="PHY457" s="327"/>
      <c r="PHZ457" s="327"/>
      <c r="PIA457" s="327"/>
      <c r="PIB457" s="327"/>
      <c r="PIC457" s="327"/>
      <c r="PID457" s="327"/>
      <c r="PIE457" s="327"/>
      <c r="PIF457" s="327"/>
      <c r="PIG457" s="327"/>
      <c r="PIH457" s="327"/>
      <c r="PII457" s="327"/>
      <c r="PIJ457" s="327"/>
      <c r="PIK457" s="327"/>
      <c r="PIL457" s="327"/>
      <c r="PIM457" s="327"/>
      <c r="PIN457" s="327"/>
      <c r="PIO457" s="327"/>
      <c r="PIP457" s="327"/>
      <c r="PIQ457" s="327"/>
      <c r="PIR457" s="327"/>
      <c r="PIS457" s="327"/>
      <c r="PIT457" s="327"/>
      <c r="PIU457" s="327"/>
      <c r="PIV457" s="327"/>
      <c r="PIW457" s="327"/>
      <c r="PIX457" s="327"/>
      <c r="PIY457" s="327"/>
      <c r="PIZ457" s="327"/>
      <c r="PJA457" s="327"/>
      <c r="PJB457" s="327"/>
      <c r="PJC457" s="327"/>
      <c r="PJD457" s="327"/>
      <c r="PJE457" s="327"/>
      <c r="PJF457" s="327"/>
      <c r="PJG457" s="327"/>
      <c r="PJH457" s="327"/>
      <c r="PJI457" s="327"/>
      <c r="PJJ457" s="327"/>
      <c r="PJK457" s="327"/>
      <c r="PJL457" s="327"/>
      <c r="PJM457" s="327"/>
      <c r="PJN457" s="327"/>
      <c r="PJO457" s="327"/>
      <c r="PJP457" s="327"/>
      <c r="PJQ457" s="327"/>
      <c r="PJR457" s="327"/>
      <c r="PJS457" s="327"/>
      <c r="PJT457" s="327"/>
      <c r="PJU457" s="327"/>
      <c r="PJV457" s="327"/>
      <c r="PJW457" s="327"/>
      <c r="PJX457" s="327"/>
      <c r="PJY457" s="327"/>
      <c r="PJZ457" s="327"/>
      <c r="PKA457" s="327"/>
      <c r="PKB457" s="327"/>
      <c r="PKC457" s="327"/>
      <c r="PKD457" s="327"/>
      <c r="PKE457" s="327"/>
      <c r="PKF457" s="327"/>
      <c r="PKG457" s="327"/>
      <c r="PKH457" s="327"/>
      <c r="PKI457" s="327"/>
      <c r="PKJ457" s="327"/>
      <c r="PKK457" s="327"/>
      <c r="PKL457" s="327"/>
      <c r="PKM457" s="327"/>
      <c r="PKN457" s="327"/>
      <c r="PKO457" s="327"/>
      <c r="PKP457" s="327"/>
      <c r="PKQ457" s="327"/>
      <c r="PKR457" s="327"/>
      <c r="PKS457" s="327"/>
      <c r="PKT457" s="327"/>
      <c r="PKU457" s="327"/>
      <c r="PKV457" s="327"/>
      <c r="PKW457" s="327"/>
      <c r="PKX457" s="327"/>
      <c r="PKY457" s="327"/>
      <c r="PKZ457" s="327"/>
      <c r="PLA457" s="327"/>
      <c r="PLB457" s="327"/>
      <c r="PLC457" s="327"/>
      <c r="PLD457" s="327"/>
      <c r="PLE457" s="327"/>
      <c r="PLF457" s="327"/>
      <c r="PLG457" s="327"/>
      <c r="PLH457" s="327"/>
      <c r="PLI457" s="327"/>
      <c r="PLJ457" s="327"/>
      <c r="PLK457" s="327"/>
      <c r="PLL457" s="327"/>
      <c r="PLM457" s="327"/>
      <c r="PLN457" s="327"/>
      <c r="PLO457" s="327"/>
      <c r="PLP457" s="327"/>
      <c r="PLQ457" s="327"/>
      <c r="PLR457" s="327"/>
      <c r="PLS457" s="327"/>
      <c r="PLT457" s="327"/>
      <c r="PLU457" s="327"/>
      <c r="PLV457" s="327"/>
      <c r="PLW457" s="327"/>
      <c r="PLX457" s="327"/>
      <c r="PLY457" s="327"/>
      <c r="PLZ457" s="327"/>
      <c r="PMA457" s="327"/>
      <c r="PMB457" s="327"/>
      <c r="PMC457" s="327"/>
      <c r="PMD457" s="327"/>
      <c r="PME457" s="327"/>
      <c r="PMF457" s="327"/>
      <c r="PMG457" s="327"/>
      <c r="PMH457" s="327"/>
      <c r="PMI457" s="327"/>
      <c r="PMJ457" s="327"/>
      <c r="PMK457" s="327"/>
      <c r="PML457" s="327"/>
      <c r="PMM457" s="327"/>
      <c r="PMN457" s="327"/>
      <c r="PMO457" s="327"/>
      <c r="PMP457" s="327"/>
      <c r="PMQ457" s="327"/>
      <c r="PMR457" s="327"/>
      <c r="PMS457" s="327"/>
      <c r="PMT457" s="327"/>
      <c r="PMU457" s="327"/>
      <c r="PMV457" s="327"/>
      <c r="PMW457" s="327"/>
      <c r="PMX457" s="327"/>
      <c r="PMY457" s="327"/>
      <c r="PMZ457" s="327"/>
      <c r="PNA457" s="327"/>
      <c r="PNB457" s="327"/>
      <c r="PNC457" s="327"/>
      <c r="PND457" s="327"/>
      <c r="PNE457" s="327"/>
      <c r="PNF457" s="327"/>
      <c r="PNG457" s="327"/>
      <c r="PNH457" s="327"/>
      <c r="PNI457" s="327"/>
      <c r="PNJ457" s="327"/>
      <c r="PNK457" s="327"/>
      <c r="PNL457" s="327"/>
      <c r="PNM457" s="327"/>
      <c r="PNN457" s="327"/>
      <c r="PNO457" s="327"/>
      <c r="PNP457" s="327"/>
      <c r="PNQ457" s="327"/>
      <c r="PNR457" s="327"/>
      <c r="PNS457" s="327"/>
      <c r="PNT457" s="327"/>
      <c r="PNU457" s="327"/>
      <c r="PNV457" s="327"/>
      <c r="PNW457" s="327"/>
      <c r="PNX457" s="327"/>
      <c r="PNY457" s="327"/>
      <c r="PNZ457" s="327"/>
      <c r="POA457" s="327"/>
      <c r="POB457" s="327"/>
      <c r="POC457" s="327"/>
      <c r="POD457" s="327"/>
      <c r="POE457" s="327"/>
      <c r="POF457" s="327"/>
      <c r="POG457" s="327"/>
      <c r="POH457" s="327"/>
      <c r="POI457" s="327"/>
      <c r="POJ457" s="327"/>
      <c r="POK457" s="327"/>
      <c r="POL457" s="327"/>
      <c r="POM457" s="327"/>
      <c r="PON457" s="327"/>
      <c r="POO457" s="327"/>
      <c r="POP457" s="327"/>
      <c r="POQ457" s="327"/>
      <c r="POR457" s="327"/>
      <c r="POS457" s="327"/>
      <c r="POT457" s="327"/>
      <c r="POU457" s="327"/>
      <c r="POV457" s="327"/>
      <c r="POW457" s="327"/>
      <c r="POX457" s="327"/>
      <c r="POY457" s="327"/>
      <c r="POZ457" s="327"/>
      <c r="PPA457" s="327"/>
      <c r="PPB457" s="327"/>
      <c r="PPC457" s="327"/>
      <c r="PPD457" s="327"/>
      <c r="PPE457" s="327"/>
      <c r="PPF457" s="327"/>
      <c r="PPG457" s="327"/>
      <c r="PPH457" s="327"/>
      <c r="PPI457" s="327"/>
      <c r="PPJ457" s="327"/>
      <c r="PPK457" s="327"/>
      <c r="PPL457" s="327"/>
      <c r="PPM457" s="327"/>
      <c r="PPN457" s="327"/>
      <c r="PPO457" s="327"/>
      <c r="PPP457" s="327"/>
      <c r="PPQ457" s="327"/>
      <c r="PPR457" s="327"/>
      <c r="PPS457" s="327"/>
      <c r="PPT457" s="327"/>
      <c r="PPU457" s="327"/>
      <c r="PPV457" s="327"/>
      <c r="PPW457" s="327"/>
      <c r="PPX457" s="327"/>
      <c r="PPY457" s="327"/>
      <c r="PPZ457" s="327"/>
      <c r="PQA457" s="327"/>
      <c r="PQB457" s="327"/>
      <c r="PQC457" s="327"/>
      <c r="PQD457" s="327"/>
      <c r="PQE457" s="327"/>
      <c r="PQF457" s="327"/>
      <c r="PQG457" s="327"/>
      <c r="PQH457" s="327"/>
      <c r="PQI457" s="327"/>
      <c r="PQJ457" s="327"/>
      <c r="PQK457" s="327"/>
      <c r="PQL457" s="327"/>
      <c r="PQM457" s="327"/>
      <c r="PQN457" s="327"/>
      <c r="PQO457" s="327"/>
      <c r="PQP457" s="327"/>
      <c r="PQQ457" s="327"/>
      <c r="PQR457" s="327"/>
      <c r="PQS457" s="327"/>
      <c r="PQT457" s="327"/>
      <c r="PQU457" s="327"/>
      <c r="PQV457" s="327"/>
      <c r="PQW457" s="327"/>
      <c r="PQX457" s="327"/>
      <c r="PQY457" s="327"/>
      <c r="PQZ457" s="327"/>
      <c r="PRA457" s="327"/>
      <c r="PRB457" s="327"/>
      <c r="PRC457" s="327"/>
      <c r="PRD457" s="327"/>
      <c r="PRE457" s="327"/>
      <c r="PRF457" s="327"/>
      <c r="PRG457" s="327"/>
      <c r="PRH457" s="327"/>
      <c r="PRI457" s="327"/>
      <c r="PRJ457" s="327"/>
      <c r="PRK457" s="327"/>
      <c r="PRL457" s="327"/>
      <c r="PRM457" s="327"/>
      <c r="PRN457" s="327"/>
      <c r="PRO457" s="327"/>
      <c r="PRP457" s="327"/>
      <c r="PRQ457" s="327"/>
      <c r="PRR457" s="327"/>
      <c r="PRS457" s="327"/>
      <c r="PRT457" s="327"/>
      <c r="PRU457" s="327"/>
      <c r="PRV457" s="327"/>
      <c r="PRW457" s="327"/>
      <c r="PRX457" s="327"/>
      <c r="PRY457" s="327"/>
      <c r="PRZ457" s="327"/>
      <c r="PSA457" s="327"/>
      <c r="PSB457" s="327"/>
      <c r="PSC457" s="327"/>
      <c r="PSD457" s="327"/>
      <c r="PSE457" s="327"/>
      <c r="PSF457" s="327"/>
      <c r="PSG457" s="327"/>
      <c r="PSH457" s="327"/>
      <c r="PSI457" s="327"/>
      <c r="PSJ457" s="327"/>
      <c r="PSK457" s="327"/>
      <c r="PSL457" s="327"/>
      <c r="PSM457" s="327"/>
      <c r="PSN457" s="327"/>
      <c r="PSO457" s="327"/>
      <c r="PSP457" s="327"/>
      <c r="PSQ457" s="327"/>
      <c r="PSR457" s="327"/>
      <c r="PSS457" s="327"/>
      <c r="PST457" s="327"/>
      <c r="PSU457" s="327"/>
      <c r="PSV457" s="327"/>
      <c r="PSW457" s="327"/>
      <c r="PSX457" s="327"/>
      <c r="PSY457" s="327"/>
      <c r="PSZ457" s="327"/>
      <c r="PTA457" s="327"/>
      <c r="PTB457" s="327"/>
      <c r="PTC457" s="327"/>
      <c r="PTD457" s="327"/>
      <c r="PTE457" s="327"/>
      <c r="PTF457" s="327"/>
      <c r="PTG457" s="327"/>
      <c r="PTH457" s="327"/>
      <c r="PTI457" s="327"/>
      <c r="PTJ457" s="327"/>
      <c r="PTK457" s="327"/>
      <c r="PTL457" s="327"/>
      <c r="PTM457" s="327"/>
      <c r="PTN457" s="327"/>
      <c r="PTO457" s="327"/>
      <c r="PTP457" s="327"/>
      <c r="PTQ457" s="327"/>
      <c r="PTR457" s="327"/>
      <c r="PTS457" s="327"/>
      <c r="PTT457" s="327"/>
      <c r="PTU457" s="327"/>
      <c r="PTV457" s="327"/>
      <c r="PTW457" s="327"/>
      <c r="PTX457" s="327"/>
      <c r="PTY457" s="327"/>
      <c r="PTZ457" s="327"/>
      <c r="PUA457" s="327"/>
      <c r="PUB457" s="327"/>
      <c r="PUC457" s="327"/>
      <c r="PUD457" s="327"/>
      <c r="PUE457" s="327"/>
      <c r="PUF457" s="327"/>
      <c r="PUG457" s="327"/>
      <c r="PUH457" s="327"/>
      <c r="PUI457" s="327"/>
      <c r="PUJ457" s="327"/>
      <c r="PUK457" s="327"/>
      <c r="PUL457" s="327"/>
      <c r="PUM457" s="327"/>
      <c r="PUN457" s="327"/>
      <c r="PUO457" s="327"/>
      <c r="PUP457" s="327"/>
      <c r="PUQ457" s="327"/>
      <c r="PUR457" s="327"/>
      <c r="PUS457" s="327"/>
      <c r="PUT457" s="327"/>
      <c r="PUU457" s="327"/>
      <c r="PUV457" s="327"/>
      <c r="PUW457" s="327"/>
      <c r="PUX457" s="327"/>
      <c r="PUY457" s="327"/>
      <c r="PUZ457" s="327"/>
      <c r="PVA457" s="327"/>
      <c r="PVB457" s="327"/>
      <c r="PVC457" s="327"/>
      <c r="PVD457" s="327"/>
      <c r="PVE457" s="327"/>
      <c r="PVF457" s="327"/>
      <c r="PVG457" s="327"/>
      <c r="PVH457" s="327"/>
      <c r="PVI457" s="327"/>
      <c r="PVJ457" s="327"/>
      <c r="PVK457" s="327"/>
      <c r="PVL457" s="327"/>
      <c r="PVM457" s="327"/>
      <c r="PVN457" s="327"/>
      <c r="PVO457" s="327"/>
      <c r="PVP457" s="327"/>
      <c r="PVQ457" s="327"/>
      <c r="PVR457" s="327"/>
      <c r="PVS457" s="327"/>
      <c r="PVT457" s="327"/>
      <c r="PVU457" s="327"/>
      <c r="PVV457" s="327"/>
      <c r="PVW457" s="327"/>
      <c r="PVX457" s="327"/>
      <c r="PVY457" s="327"/>
      <c r="PVZ457" s="327"/>
      <c r="PWA457" s="327"/>
      <c r="PWB457" s="327"/>
      <c r="PWC457" s="327"/>
      <c r="PWD457" s="327"/>
      <c r="PWE457" s="327"/>
      <c r="PWF457" s="327"/>
      <c r="PWG457" s="327"/>
      <c r="PWH457" s="327"/>
      <c r="PWI457" s="327"/>
      <c r="PWJ457" s="327"/>
      <c r="PWK457" s="327"/>
      <c r="PWL457" s="327"/>
      <c r="PWM457" s="327"/>
      <c r="PWN457" s="327"/>
      <c r="PWO457" s="327"/>
      <c r="PWP457" s="327"/>
      <c r="PWQ457" s="327"/>
      <c r="PWR457" s="327"/>
      <c r="PWS457" s="327"/>
      <c r="PWT457" s="327"/>
      <c r="PWU457" s="327"/>
      <c r="PWV457" s="327"/>
      <c r="PWW457" s="327"/>
      <c r="PWX457" s="327"/>
      <c r="PWY457" s="327"/>
      <c r="PWZ457" s="327"/>
      <c r="PXA457" s="327"/>
      <c r="PXB457" s="327"/>
      <c r="PXC457" s="327"/>
      <c r="PXD457" s="327"/>
      <c r="PXE457" s="327"/>
      <c r="PXF457" s="327"/>
      <c r="PXG457" s="327"/>
      <c r="PXH457" s="327"/>
      <c r="PXI457" s="327"/>
      <c r="PXJ457" s="327"/>
      <c r="PXK457" s="327"/>
      <c r="PXL457" s="327"/>
      <c r="PXM457" s="327"/>
      <c r="PXN457" s="327"/>
      <c r="PXO457" s="327"/>
      <c r="PXP457" s="327"/>
      <c r="PXQ457" s="327"/>
      <c r="PXR457" s="327"/>
      <c r="PXS457" s="327"/>
      <c r="PXT457" s="327"/>
      <c r="PXU457" s="327"/>
      <c r="PXV457" s="327"/>
      <c r="PXW457" s="327"/>
      <c r="PXX457" s="327"/>
      <c r="PXY457" s="327"/>
      <c r="PXZ457" s="327"/>
      <c r="PYA457" s="327"/>
      <c r="PYB457" s="327"/>
      <c r="PYC457" s="327"/>
      <c r="PYD457" s="327"/>
      <c r="PYE457" s="327"/>
      <c r="PYF457" s="327"/>
      <c r="PYG457" s="327"/>
      <c r="PYH457" s="327"/>
      <c r="PYI457" s="327"/>
      <c r="PYJ457" s="327"/>
      <c r="PYK457" s="327"/>
      <c r="PYL457" s="327"/>
      <c r="PYM457" s="327"/>
      <c r="PYN457" s="327"/>
      <c r="PYO457" s="327"/>
      <c r="PYP457" s="327"/>
      <c r="PYQ457" s="327"/>
      <c r="PYR457" s="327"/>
      <c r="PYS457" s="327"/>
      <c r="PYT457" s="327"/>
      <c r="PYU457" s="327"/>
      <c r="PYV457" s="327"/>
      <c r="PYW457" s="327"/>
      <c r="PYX457" s="327"/>
      <c r="PYY457" s="327"/>
      <c r="PYZ457" s="327"/>
      <c r="PZA457" s="327"/>
      <c r="PZB457" s="327"/>
      <c r="PZC457" s="327"/>
      <c r="PZD457" s="327"/>
      <c r="PZE457" s="327"/>
      <c r="PZF457" s="327"/>
      <c r="PZG457" s="327"/>
      <c r="PZH457" s="327"/>
      <c r="PZI457" s="327"/>
      <c r="PZJ457" s="327"/>
      <c r="PZK457" s="327"/>
      <c r="PZL457" s="327"/>
      <c r="PZM457" s="327"/>
      <c r="PZN457" s="327"/>
      <c r="PZO457" s="327"/>
      <c r="PZP457" s="327"/>
      <c r="PZQ457" s="327"/>
      <c r="PZR457" s="327"/>
      <c r="PZS457" s="327"/>
      <c r="PZT457" s="327"/>
      <c r="PZU457" s="327"/>
      <c r="PZV457" s="327"/>
      <c r="PZW457" s="327"/>
      <c r="PZX457" s="327"/>
      <c r="PZY457" s="327"/>
      <c r="PZZ457" s="327"/>
      <c r="QAA457" s="327"/>
      <c r="QAB457" s="327"/>
      <c r="QAC457" s="327"/>
      <c r="QAD457" s="327"/>
      <c r="QAE457" s="327"/>
      <c r="QAF457" s="327"/>
      <c r="QAG457" s="327"/>
      <c r="QAH457" s="327"/>
      <c r="QAI457" s="327"/>
      <c r="QAJ457" s="327"/>
      <c r="QAK457" s="327"/>
      <c r="QAL457" s="327"/>
      <c r="QAM457" s="327"/>
      <c r="QAN457" s="327"/>
      <c r="QAO457" s="327"/>
      <c r="QAP457" s="327"/>
      <c r="QAQ457" s="327"/>
      <c r="QAR457" s="327"/>
      <c r="QAS457" s="327"/>
      <c r="QAT457" s="327"/>
      <c r="QAU457" s="327"/>
      <c r="QAV457" s="327"/>
      <c r="QAW457" s="327"/>
      <c r="QAX457" s="327"/>
      <c r="QAY457" s="327"/>
      <c r="QAZ457" s="327"/>
      <c r="QBA457" s="327"/>
      <c r="QBB457" s="327"/>
      <c r="QBC457" s="327"/>
      <c r="QBD457" s="327"/>
      <c r="QBE457" s="327"/>
      <c r="QBF457" s="327"/>
      <c r="QBG457" s="327"/>
      <c r="QBH457" s="327"/>
      <c r="QBI457" s="327"/>
      <c r="QBJ457" s="327"/>
      <c r="QBK457" s="327"/>
      <c r="QBL457" s="327"/>
      <c r="QBM457" s="327"/>
      <c r="QBN457" s="327"/>
      <c r="QBO457" s="327"/>
      <c r="QBP457" s="327"/>
      <c r="QBQ457" s="327"/>
      <c r="QBR457" s="327"/>
      <c r="QBS457" s="327"/>
      <c r="QBT457" s="327"/>
      <c r="QBU457" s="327"/>
      <c r="QBV457" s="327"/>
      <c r="QBW457" s="327"/>
      <c r="QBX457" s="327"/>
      <c r="QBY457" s="327"/>
      <c r="QBZ457" s="327"/>
      <c r="QCA457" s="327"/>
      <c r="QCB457" s="327"/>
      <c r="QCC457" s="327"/>
      <c r="QCD457" s="327"/>
      <c r="QCE457" s="327"/>
      <c r="QCF457" s="327"/>
      <c r="QCG457" s="327"/>
      <c r="QCH457" s="327"/>
      <c r="QCI457" s="327"/>
      <c r="QCJ457" s="327"/>
      <c r="QCK457" s="327"/>
      <c r="QCL457" s="327"/>
      <c r="QCM457" s="327"/>
      <c r="QCN457" s="327"/>
      <c r="QCO457" s="327"/>
      <c r="QCP457" s="327"/>
      <c r="QCQ457" s="327"/>
      <c r="QCR457" s="327"/>
      <c r="QCS457" s="327"/>
      <c r="QCT457" s="327"/>
      <c r="QCU457" s="327"/>
      <c r="QCV457" s="327"/>
      <c r="QCW457" s="327"/>
      <c r="QCX457" s="327"/>
      <c r="QCY457" s="327"/>
      <c r="QCZ457" s="327"/>
      <c r="QDA457" s="327"/>
      <c r="QDB457" s="327"/>
      <c r="QDC457" s="327"/>
      <c r="QDD457" s="327"/>
      <c r="QDE457" s="327"/>
      <c r="QDF457" s="327"/>
      <c r="QDG457" s="327"/>
      <c r="QDH457" s="327"/>
      <c r="QDI457" s="327"/>
      <c r="QDJ457" s="327"/>
      <c r="QDK457" s="327"/>
      <c r="QDL457" s="327"/>
      <c r="QDM457" s="327"/>
      <c r="QDN457" s="327"/>
      <c r="QDO457" s="327"/>
      <c r="QDP457" s="327"/>
      <c r="QDQ457" s="327"/>
      <c r="QDR457" s="327"/>
      <c r="QDS457" s="327"/>
      <c r="QDT457" s="327"/>
      <c r="QDU457" s="327"/>
      <c r="QDV457" s="327"/>
      <c r="QDW457" s="327"/>
      <c r="QDX457" s="327"/>
      <c r="QDY457" s="327"/>
      <c r="QDZ457" s="327"/>
      <c r="QEA457" s="327"/>
      <c r="QEB457" s="327"/>
      <c r="QEC457" s="327"/>
      <c r="QED457" s="327"/>
      <c r="QEE457" s="327"/>
      <c r="QEF457" s="327"/>
      <c r="QEG457" s="327"/>
      <c r="QEH457" s="327"/>
      <c r="QEI457" s="327"/>
      <c r="QEJ457" s="327"/>
      <c r="QEK457" s="327"/>
      <c r="QEL457" s="327"/>
      <c r="QEM457" s="327"/>
      <c r="QEN457" s="327"/>
      <c r="QEO457" s="327"/>
      <c r="QEP457" s="327"/>
      <c r="QEQ457" s="327"/>
      <c r="QER457" s="327"/>
      <c r="QES457" s="327"/>
      <c r="QET457" s="327"/>
      <c r="QEU457" s="327"/>
      <c r="QEV457" s="327"/>
      <c r="QEW457" s="327"/>
      <c r="QEX457" s="327"/>
      <c r="QEY457" s="327"/>
      <c r="QEZ457" s="327"/>
      <c r="QFA457" s="327"/>
      <c r="QFB457" s="327"/>
      <c r="QFC457" s="327"/>
      <c r="QFD457" s="327"/>
      <c r="QFE457" s="327"/>
      <c r="QFF457" s="327"/>
      <c r="QFG457" s="327"/>
      <c r="QFH457" s="327"/>
      <c r="QFI457" s="327"/>
      <c r="QFJ457" s="327"/>
      <c r="QFK457" s="327"/>
      <c r="QFL457" s="327"/>
      <c r="QFM457" s="327"/>
      <c r="QFN457" s="327"/>
      <c r="QFO457" s="327"/>
      <c r="QFP457" s="327"/>
      <c r="QFQ457" s="327"/>
      <c r="QFR457" s="327"/>
      <c r="QFS457" s="327"/>
      <c r="QFT457" s="327"/>
      <c r="QFU457" s="327"/>
      <c r="QFV457" s="327"/>
      <c r="QFW457" s="327"/>
      <c r="QFX457" s="327"/>
      <c r="QFY457" s="327"/>
      <c r="QFZ457" s="327"/>
      <c r="QGA457" s="327"/>
      <c r="QGB457" s="327"/>
      <c r="QGC457" s="327"/>
      <c r="QGD457" s="327"/>
      <c r="QGE457" s="327"/>
      <c r="QGF457" s="327"/>
      <c r="QGG457" s="327"/>
      <c r="QGH457" s="327"/>
      <c r="QGI457" s="327"/>
      <c r="QGJ457" s="327"/>
      <c r="QGK457" s="327"/>
      <c r="QGL457" s="327"/>
      <c r="QGM457" s="327"/>
      <c r="QGN457" s="327"/>
      <c r="QGO457" s="327"/>
      <c r="QGP457" s="327"/>
      <c r="QGQ457" s="327"/>
      <c r="QGR457" s="327"/>
      <c r="QGS457" s="327"/>
      <c r="QGT457" s="327"/>
      <c r="QGU457" s="327"/>
      <c r="QGV457" s="327"/>
      <c r="QGW457" s="327"/>
      <c r="QGX457" s="327"/>
      <c r="QGY457" s="327"/>
      <c r="QGZ457" s="327"/>
      <c r="QHA457" s="327"/>
      <c r="QHB457" s="327"/>
      <c r="QHC457" s="327"/>
      <c r="QHD457" s="327"/>
      <c r="QHE457" s="327"/>
      <c r="QHF457" s="327"/>
      <c r="QHG457" s="327"/>
      <c r="QHH457" s="327"/>
      <c r="QHI457" s="327"/>
      <c r="QHJ457" s="327"/>
      <c r="QHK457" s="327"/>
      <c r="QHL457" s="327"/>
      <c r="QHM457" s="327"/>
      <c r="QHN457" s="327"/>
      <c r="QHO457" s="327"/>
      <c r="QHP457" s="327"/>
      <c r="QHQ457" s="327"/>
      <c r="QHR457" s="327"/>
      <c r="QHS457" s="327"/>
      <c r="QHT457" s="327"/>
      <c r="QHU457" s="327"/>
      <c r="QHV457" s="327"/>
      <c r="QHW457" s="327"/>
      <c r="QHX457" s="327"/>
      <c r="QHY457" s="327"/>
      <c r="QHZ457" s="327"/>
      <c r="QIA457" s="327"/>
      <c r="QIB457" s="327"/>
      <c r="QIC457" s="327"/>
      <c r="QID457" s="327"/>
      <c r="QIE457" s="327"/>
      <c r="QIF457" s="327"/>
      <c r="QIG457" s="327"/>
      <c r="QIH457" s="327"/>
      <c r="QII457" s="327"/>
      <c r="QIJ457" s="327"/>
      <c r="QIK457" s="327"/>
      <c r="QIL457" s="327"/>
      <c r="QIM457" s="327"/>
      <c r="QIN457" s="327"/>
      <c r="QIO457" s="327"/>
      <c r="QIP457" s="327"/>
      <c r="QIQ457" s="327"/>
      <c r="QIR457" s="327"/>
      <c r="QIS457" s="327"/>
      <c r="QIT457" s="327"/>
      <c r="QIU457" s="327"/>
      <c r="QIV457" s="327"/>
      <c r="QIW457" s="327"/>
      <c r="QIX457" s="327"/>
      <c r="QIY457" s="327"/>
      <c r="QIZ457" s="327"/>
      <c r="QJA457" s="327"/>
      <c r="QJB457" s="327"/>
      <c r="QJC457" s="327"/>
      <c r="QJD457" s="327"/>
      <c r="QJE457" s="327"/>
      <c r="QJF457" s="327"/>
      <c r="QJG457" s="327"/>
      <c r="QJH457" s="327"/>
      <c r="QJI457" s="327"/>
      <c r="QJJ457" s="327"/>
      <c r="QJK457" s="327"/>
      <c r="QJL457" s="327"/>
      <c r="QJM457" s="327"/>
      <c r="QJN457" s="327"/>
      <c r="QJO457" s="327"/>
      <c r="QJP457" s="327"/>
      <c r="QJQ457" s="327"/>
      <c r="QJR457" s="327"/>
      <c r="QJS457" s="327"/>
      <c r="QJT457" s="327"/>
      <c r="QJU457" s="327"/>
      <c r="QJV457" s="327"/>
      <c r="QJW457" s="327"/>
      <c r="QJX457" s="327"/>
      <c r="QJY457" s="327"/>
      <c r="QJZ457" s="327"/>
      <c r="QKA457" s="327"/>
      <c r="QKB457" s="327"/>
      <c r="QKC457" s="327"/>
      <c r="QKD457" s="327"/>
      <c r="QKE457" s="327"/>
      <c r="QKF457" s="327"/>
      <c r="QKG457" s="327"/>
      <c r="QKH457" s="327"/>
      <c r="QKI457" s="327"/>
      <c r="QKJ457" s="327"/>
      <c r="QKK457" s="327"/>
      <c r="QKL457" s="327"/>
      <c r="QKM457" s="327"/>
      <c r="QKN457" s="327"/>
      <c r="QKO457" s="327"/>
      <c r="QKP457" s="327"/>
      <c r="QKQ457" s="327"/>
      <c r="QKR457" s="327"/>
      <c r="QKS457" s="327"/>
      <c r="QKT457" s="327"/>
      <c r="QKU457" s="327"/>
      <c r="QKV457" s="327"/>
      <c r="QKW457" s="327"/>
      <c r="QKX457" s="327"/>
      <c r="QKY457" s="327"/>
      <c r="QKZ457" s="327"/>
      <c r="QLA457" s="327"/>
      <c r="QLB457" s="327"/>
      <c r="QLC457" s="327"/>
      <c r="QLD457" s="327"/>
      <c r="QLE457" s="327"/>
      <c r="QLF457" s="327"/>
      <c r="QLG457" s="327"/>
      <c r="QLH457" s="327"/>
      <c r="QLI457" s="327"/>
      <c r="QLJ457" s="327"/>
      <c r="QLK457" s="327"/>
      <c r="QLL457" s="327"/>
      <c r="QLM457" s="327"/>
      <c r="QLN457" s="327"/>
      <c r="QLO457" s="327"/>
      <c r="QLP457" s="327"/>
      <c r="QLQ457" s="327"/>
      <c r="QLR457" s="327"/>
      <c r="QLS457" s="327"/>
      <c r="QLT457" s="327"/>
      <c r="QLU457" s="327"/>
      <c r="QLV457" s="327"/>
      <c r="QLW457" s="327"/>
      <c r="QLX457" s="327"/>
      <c r="QLY457" s="327"/>
      <c r="QLZ457" s="327"/>
      <c r="QMA457" s="327"/>
      <c r="QMB457" s="327"/>
      <c r="QMC457" s="327"/>
      <c r="QMD457" s="327"/>
      <c r="QME457" s="327"/>
      <c r="QMF457" s="327"/>
      <c r="QMG457" s="327"/>
      <c r="QMH457" s="327"/>
      <c r="QMI457" s="327"/>
      <c r="QMJ457" s="327"/>
      <c r="QMK457" s="327"/>
      <c r="QML457" s="327"/>
      <c r="QMM457" s="327"/>
      <c r="QMN457" s="327"/>
      <c r="QMO457" s="327"/>
      <c r="QMP457" s="327"/>
      <c r="QMQ457" s="327"/>
      <c r="QMR457" s="327"/>
      <c r="QMS457" s="327"/>
      <c r="QMT457" s="327"/>
      <c r="QMU457" s="327"/>
      <c r="QMV457" s="327"/>
      <c r="QMW457" s="327"/>
      <c r="QMX457" s="327"/>
      <c r="QMY457" s="327"/>
      <c r="QMZ457" s="327"/>
      <c r="QNA457" s="327"/>
      <c r="QNB457" s="327"/>
      <c r="QNC457" s="327"/>
      <c r="QND457" s="327"/>
      <c r="QNE457" s="327"/>
      <c r="QNF457" s="327"/>
      <c r="QNG457" s="327"/>
      <c r="QNH457" s="327"/>
      <c r="QNI457" s="327"/>
      <c r="QNJ457" s="327"/>
      <c r="QNK457" s="327"/>
      <c r="QNL457" s="327"/>
      <c r="QNM457" s="327"/>
      <c r="QNN457" s="327"/>
      <c r="QNO457" s="327"/>
      <c r="QNP457" s="327"/>
      <c r="QNQ457" s="327"/>
      <c r="QNR457" s="327"/>
      <c r="QNS457" s="327"/>
      <c r="QNT457" s="327"/>
      <c r="QNU457" s="327"/>
      <c r="QNV457" s="327"/>
      <c r="QNW457" s="327"/>
      <c r="QNX457" s="327"/>
      <c r="QNY457" s="327"/>
      <c r="QNZ457" s="327"/>
      <c r="QOA457" s="327"/>
      <c r="QOB457" s="327"/>
      <c r="QOC457" s="327"/>
      <c r="QOD457" s="327"/>
      <c r="QOE457" s="327"/>
      <c r="QOF457" s="327"/>
      <c r="QOG457" s="327"/>
      <c r="QOH457" s="327"/>
      <c r="QOI457" s="327"/>
      <c r="QOJ457" s="327"/>
      <c r="QOK457" s="327"/>
      <c r="QOL457" s="327"/>
      <c r="QOM457" s="327"/>
      <c r="QON457" s="327"/>
      <c r="QOO457" s="327"/>
      <c r="QOP457" s="327"/>
      <c r="QOQ457" s="327"/>
      <c r="QOR457" s="327"/>
      <c r="QOS457" s="327"/>
      <c r="QOT457" s="327"/>
      <c r="QOU457" s="327"/>
      <c r="QOV457" s="327"/>
      <c r="QOW457" s="327"/>
      <c r="QOX457" s="327"/>
      <c r="QOY457" s="327"/>
      <c r="QOZ457" s="327"/>
      <c r="QPA457" s="327"/>
      <c r="QPB457" s="327"/>
      <c r="QPC457" s="327"/>
      <c r="QPD457" s="327"/>
      <c r="QPE457" s="327"/>
      <c r="QPF457" s="327"/>
      <c r="QPG457" s="327"/>
      <c r="QPH457" s="327"/>
      <c r="QPI457" s="327"/>
      <c r="QPJ457" s="327"/>
      <c r="QPK457" s="327"/>
      <c r="QPL457" s="327"/>
      <c r="QPM457" s="327"/>
      <c r="QPN457" s="327"/>
      <c r="QPO457" s="327"/>
      <c r="QPP457" s="327"/>
      <c r="QPQ457" s="327"/>
      <c r="QPR457" s="327"/>
      <c r="QPS457" s="327"/>
      <c r="QPT457" s="327"/>
      <c r="QPU457" s="327"/>
      <c r="QPV457" s="327"/>
      <c r="QPW457" s="327"/>
      <c r="QPX457" s="327"/>
      <c r="QPY457" s="327"/>
      <c r="QPZ457" s="327"/>
      <c r="QQA457" s="327"/>
      <c r="QQB457" s="327"/>
      <c r="QQC457" s="327"/>
      <c r="QQD457" s="327"/>
      <c r="QQE457" s="327"/>
      <c r="QQF457" s="327"/>
      <c r="QQG457" s="327"/>
      <c r="QQH457" s="327"/>
      <c r="QQI457" s="327"/>
      <c r="QQJ457" s="327"/>
      <c r="QQK457" s="327"/>
      <c r="QQL457" s="327"/>
      <c r="QQM457" s="327"/>
      <c r="QQN457" s="327"/>
      <c r="QQO457" s="327"/>
      <c r="QQP457" s="327"/>
      <c r="QQQ457" s="327"/>
      <c r="QQR457" s="327"/>
      <c r="QQS457" s="327"/>
      <c r="QQT457" s="327"/>
      <c r="QQU457" s="327"/>
      <c r="QQV457" s="327"/>
      <c r="QQW457" s="327"/>
      <c r="QQX457" s="327"/>
      <c r="QQY457" s="327"/>
      <c r="QQZ457" s="327"/>
      <c r="QRA457" s="327"/>
      <c r="QRB457" s="327"/>
      <c r="QRC457" s="327"/>
      <c r="QRD457" s="327"/>
      <c r="QRE457" s="327"/>
      <c r="QRF457" s="327"/>
      <c r="QRG457" s="327"/>
      <c r="QRH457" s="327"/>
      <c r="QRI457" s="327"/>
      <c r="QRJ457" s="327"/>
      <c r="QRK457" s="327"/>
      <c r="QRL457" s="327"/>
      <c r="QRM457" s="327"/>
      <c r="QRN457" s="327"/>
      <c r="QRO457" s="327"/>
      <c r="QRP457" s="327"/>
      <c r="QRQ457" s="327"/>
      <c r="QRR457" s="327"/>
      <c r="QRS457" s="327"/>
      <c r="QRT457" s="327"/>
      <c r="QRU457" s="327"/>
      <c r="QRV457" s="327"/>
      <c r="QRW457" s="327"/>
      <c r="QRX457" s="327"/>
      <c r="QRY457" s="327"/>
      <c r="QRZ457" s="327"/>
      <c r="QSA457" s="327"/>
      <c r="QSB457" s="327"/>
      <c r="QSC457" s="327"/>
      <c r="QSD457" s="327"/>
      <c r="QSE457" s="327"/>
      <c r="QSF457" s="327"/>
      <c r="QSG457" s="327"/>
      <c r="QSH457" s="327"/>
      <c r="QSI457" s="327"/>
      <c r="QSJ457" s="327"/>
      <c r="QSK457" s="327"/>
      <c r="QSL457" s="327"/>
      <c r="QSM457" s="327"/>
      <c r="QSN457" s="327"/>
      <c r="QSO457" s="327"/>
      <c r="QSP457" s="327"/>
      <c r="QSQ457" s="327"/>
      <c r="QSR457" s="327"/>
      <c r="QSS457" s="327"/>
      <c r="QST457" s="327"/>
      <c r="QSU457" s="327"/>
      <c r="QSV457" s="327"/>
      <c r="QSW457" s="327"/>
      <c r="QSX457" s="327"/>
      <c r="QSY457" s="327"/>
      <c r="QSZ457" s="327"/>
      <c r="QTA457" s="327"/>
      <c r="QTB457" s="327"/>
      <c r="QTC457" s="327"/>
      <c r="QTD457" s="327"/>
      <c r="QTE457" s="327"/>
      <c r="QTF457" s="327"/>
      <c r="QTG457" s="327"/>
      <c r="QTH457" s="327"/>
      <c r="QTI457" s="327"/>
      <c r="QTJ457" s="327"/>
      <c r="QTK457" s="327"/>
      <c r="QTL457" s="327"/>
      <c r="QTM457" s="327"/>
      <c r="QTN457" s="327"/>
      <c r="QTO457" s="327"/>
      <c r="QTP457" s="327"/>
      <c r="QTQ457" s="327"/>
      <c r="QTR457" s="327"/>
      <c r="QTS457" s="327"/>
      <c r="QTT457" s="327"/>
      <c r="QTU457" s="327"/>
      <c r="QTV457" s="327"/>
      <c r="QTW457" s="327"/>
      <c r="QTX457" s="327"/>
      <c r="QTY457" s="327"/>
      <c r="QTZ457" s="327"/>
      <c r="QUA457" s="327"/>
      <c r="QUB457" s="327"/>
      <c r="QUC457" s="327"/>
      <c r="QUD457" s="327"/>
      <c r="QUE457" s="327"/>
      <c r="QUF457" s="327"/>
      <c r="QUG457" s="327"/>
      <c r="QUH457" s="327"/>
      <c r="QUI457" s="327"/>
      <c r="QUJ457" s="327"/>
      <c r="QUK457" s="327"/>
      <c r="QUL457" s="327"/>
      <c r="QUM457" s="327"/>
      <c r="QUN457" s="327"/>
      <c r="QUO457" s="327"/>
      <c r="QUP457" s="327"/>
      <c r="QUQ457" s="327"/>
      <c r="QUR457" s="327"/>
      <c r="QUS457" s="327"/>
      <c r="QUT457" s="327"/>
      <c r="QUU457" s="327"/>
      <c r="QUV457" s="327"/>
      <c r="QUW457" s="327"/>
      <c r="QUX457" s="327"/>
      <c r="QUY457" s="327"/>
      <c r="QUZ457" s="327"/>
      <c r="QVA457" s="327"/>
      <c r="QVB457" s="327"/>
      <c r="QVC457" s="327"/>
      <c r="QVD457" s="327"/>
      <c r="QVE457" s="327"/>
      <c r="QVF457" s="327"/>
      <c r="QVG457" s="327"/>
      <c r="QVH457" s="327"/>
      <c r="QVI457" s="327"/>
      <c r="QVJ457" s="327"/>
      <c r="QVK457" s="327"/>
      <c r="QVL457" s="327"/>
      <c r="QVM457" s="327"/>
      <c r="QVN457" s="327"/>
      <c r="QVO457" s="327"/>
      <c r="QVP457" s="327"/>
      <c r="QVQ457" s="327"/>
      <c r="QVR457" s="327"/>
      <c r="QVS457" s="327"/>
      <c r="QVT457" s="327"/>
      <c r="QVU457" s="327"/>
      <c r="QVV457" s="327"/>
      <c r="QVW457" s="327"/>
      <c r="QVX457" s="327"/>
      <c r="QVY457" s="327"/>
      <c r="QVZ457" s="327"/>
      <c r="QWA457" s="327"/>
      <c r="QWB457" s="327"/>
      <c r="QWC457" s="327"/>
      <c r="QWD457" s="327"/>
      <c r="QWE457" s="327"/>
      <c r="QWF457" s="327"/>
      <c r="QWG457" s="327"/>
      <c r="QWH457" s="327"/>
      <c r="QWI457" s="327"/>
      <c r="QWJ457" s="327"/>
      <c r="QWK457" s="327"/>
      <c r="QWL457" s="327"/>
      <c r="QWM457" s="327"/>
      <c r="QWN457" s="327"/>
      <c r="QWO457" s="327"/>
      <c r="QWP457" s="327"/>
      <c r="QWQ457" s="327"/>
      <c r="QWR457" s="327"/>
      <c r="QWS457" s="327"/>
      <c r="QWT457" s="327"/>
      <c r="QWU457" s="327"/>
      <c r="QWV457" s="327"/>
      <c r="QWW457" s="327"/>
      <c r="QWX457" s="327"/>
      <c r="QWY457" s="327"/>
      <c r="QWZ457" s="327"/>
      <c r="QXA457" s="327"/>
      <c r="QXB457" s="327"/>
      <c r="QXC457" s="327"/>
      <c r="QXD457" s="327"/>
      <c r="QXE457" s="327"/>
      <c r="QXF457" s="327"/>
      <c r="QXG457" s="327"/>
      <c r="QXH457" s="327"/>
      <c r="QXI457" s="327"/>
      <c r="QXJ457" s="327"/>
      <c r="QXK457" s="327"/>
      <c r="QXL457" s="327"/>
      <c r="QXM457" s="327"/>
      <c r="QXN457" s="327"/>
      <c r="QXO457" s="327"/>
      <c r="QXP457" s="327"/>
      <c r="QXQ457" s="327"/>
      <c r="QXR457" s="327"/>
      <c r="QXS457" s="327"/>
      <c r="QXT457" s="327"/>
      <c r="QXU457" s="327"/>
      <c r="QXV457" s="327"/>
      <c r="QXW457" s="327"/>
      <c r="QXX457" s="327"/>
      <c r="QXY457" s="327"/>
      <c r="QXZ457" s="327"/>
      <c r="QYA457" s="327"/>
      <c r="QYB457" s="327"/>
      <c r="QYC457" s="327"/>
      <c r="QYD457" s="327"/>
      <c r="QYE457" s="327"/>
      <c r="QYF457" s="327"/>
      <c r="QYG457" s="327"/>
      <c r="QYH457" s="327"/>
      <c r="QYI457" s="327"/>
      <c r="QYJ457" s="327"/>
      <c r="QYK457" s="327"/>
      <c r="QYL457" s="327"/>
      <c r="QYM457" s="327"/>
      <c r="QYN457" s="327"/>
      <c r="QYO457" s="327"/>
      <c r="QYP457" s="327"/>
      <c r="QYQ457" s="327"/>
      <c r="QYR457" s="327"/>
      <c r="QYS457" s="327"/>
      <c r="QYT457" s="327"/>
      <c r="QYU457" s="327"/>
      <c r="QYV457" s="327"/>
      <c r="QYW457" s="327"/>
      <c r="QYX457" s="327"/>
      <c r="QYY457" s="327"/>
      <c r="QYZ457" s="327"/>
      <c r="QZA457" s="327"/>
      <c r="QZB457" s="327"/>
      <c r="QZC457" s="327"/>
      <c r="QZD457" s="327"/>
      <c r="QZE457" s="327"/>
      <c r="QZF457" s="327"/>
      <c r="QZG457" s="327"/>
      <c r="QZH457" s="327"/>
      <c r="QZI457" s="327"/>
      <c r="QZJ457" s="327"/>
      <c r="QZK457" s="327"/>
      <c r="QZL457" s="327"/>
      <c r="QZM457" s="327"/>
      <c r="QZN457" s="327"/>
      <c r="QZO457" s="327"/>
      <c r="QZP457" s="327"/>
      <c r="QZQ457" s="327"/>
      <c r="QZR457" s="327"/>
      <c r="QZS457" s="327"/>
      <c r="QZT457" s="327"/>
      <c r="QZU457" s="327"/>
      <c r="QZV457" s="327"/>
      <c r="QZW457" s="327"/>
      <c r="QZX457" s="327"/>
      <c r="QZY457" s="327"/>
      <c r="QZZ457" s="327"/>
      <c r="RAA457" s="327"/>
      <c r="RAB457" s="327"/>
      <c r="RAC457" s="327"/>
      <c r="RAD457" s="327"/>
      <c r="RAE457" s="327"/>
      <c r="RAF457" s="327"/>
      <c r="RAG457" s="327"/>
      <c r="RAH457" s="327"/>
      <c r="RAI457" s="327"/>
      <c r="RAJ457" s="327"/>
      <c r="RAK457" s="327"/>
      <c r="RAL457" s="327"/>
      <c r="RAM457" s="327"/>
      <c r="RAN457" s="327"/>
      <c r="RAO457" s="327"/>
      <c r="RAP457" s="327"/>
      <c r="RAQ457" s="327"/>
      <c r="RAR457" s="327"/>
      <c r="RAS457" s="327"/>
      <c r="RAT457" s="327"/>
      <c r="RAU457" s="327"/>
      <c r="RAV457" s="327"/>
      <c r="RAW457" s="327"/>
      <c r="RAX457" s="327"/>
      <c r="RAY457" s="327"/>
      <c r="RAZ457" s="327"/>
      <c r="RBA457" s="327"/>
      <c r="RBB457" s="327"/>
      <c r="RBC457" s="327"/>
      <c r="RBD457" s="327"/>
      <c r="RBE457" s="327"/>
      <c r="RBF457" s="327"/>
      <c r="RBG457" s="327"/>
      <c r="RBH457" s="327"/>
      <c r="RBI457" s="327"/>
      <c r="RBJ457" s="327"/>
      <c r="RBK457" s="327"/>
      <c r="RBL457" s="327"/>
      <c r="RBM457" s="327"/>
      <c r="RBN457" s="327"/>
      <c r="RBO457" s="327"/>
      <c r="RBP457" s="327"/>
      <c r="RBQ457" s="327"/>
      <c r="RBR457" s="327"/>
      <c r="RBS457" s="327"/>
      <c r="RBT457" s="327"/>
      <c r="RBU457" s="327"/>
      <c r="RBV457" s="327"/>
      <c r="RBW457" s="327"/>
      <c r="RBX457" s="327"/>
      <c r="RBY457" s="327"/>
      <c r="RBZ457" s="327"/>
      <c r="RCA457" s="327"/>
      <c r="RCB457" s="327"/>
      <c r="RCC457" s="327"/>
      <c r="RCD457" s="327"/>
      <c r="RCE457" s="327"/>
      <c r="RCF457" s="327"/>
      <c r="RCG457" s="327"/>
      <c r="RCH457" s="327"/>
      <c r="RCI457" s="327"/>
      <c r="RCJ457" s="327"/>
      <c r="RCK457" s="327"/>
      <c r="RCL457" s="327"/>
      <c r="RCM457" s="327"/>
      <c r="RCN457" s="327"/>
      <c r="RCO457" s="327"/>
      <c r="RCP457" s="327"/>
      <c r="RCQ457" s="327"/>
      <c r="RCR457" s="327"/>
      <c r="RCS457" s="327"/>
      <c r="RCT457" s="327"/>
      <c r="RCU457" s="327"/>
      <c r="RCV457" s="327"/>
      <c r="RCW457" s="327"/>
      <c r="RCX457" s="327"/>
      <c r="RCY457" s="327"/>
      <c r="RCZ457" s="327"/>
      <c r="RDA457" s="327"/>
      <c r="RDB457" s="327"/>
      <c r="RDC457" s="327"/>
      <c r="RDD457" s="327"/>
      <c r="RDE457" s="327"/>
      <c r="RDF457" s="327"/>
      <c r="RDG457" s="327"/>
      <c r="RDH457" s="327"/>
      <c r="RDI457" s="327"/>
      <c r="RDJ457" s="327"/>
      <c r="RDK457" s="327"/>
      <c r="RDL457" s="327"/>
      <c r="RDM457" s="327"/>
      <c r="RDN457" s="327"/>
      <c r="RDO457" s="327"/>
      <c r="RDP457" s="327"/>
      <c r="RDQ457" s="327"/>
      <c r="RDR457" s="327"/>
      <c r="RDS457" s="327"/>
      <c r="RDT457" s="327"/>
      <c r="RDU457" s="327"/>
      <c r="RDV457" s="327"/>
      <c r="RDW457" s="327"/>
      <c r="RDX457" s="327"/>
      <c r="RDY457" s="327"/>
      <c r="RDZ457" s="327"/>
      <c r="REA457" s="327"/>
      <c r="REB457" s="327"/>
      <c r="REC457" s="327"/>
      <c r="RED457" s="327"/>
      <c r="REE457" s="327"/>
      <c r="REF457" s="327"/>
      <c r="REG457" s="327"/>
      <c r="REH457" s="327"/>
      <c r="REI457" s="327"/>
      <c r="REJ457" s="327"/>
      <c r="REK457" s="327"/>
      <c r="REL457" s="327"/>
      <c r="REM457" s="327"/>
      <c r="REN457" s="327"/>
      <c r="REO457" s="327"/>
      <c r="REP457" s="327"/>
      <c r="REQ457" s="327"/>
      <c r="RER457" s="327"/>
      <c r="RES457" s="327"/>
      <c r="RET457" s="327"/>
      <c r="REU457" s="327"/>
      <c r="REV457" s="327"/>
      <c r="REW457" s="327"/>
      <c r="REX457" s="327"/>
      <c r="REY457" s="327"/>
      <c r="REZ457" s="327"/>
      <c r="RFA457" s="327"/>
      <c r="RFB457" s="327"/>
      <c r="RFC457" s="327"/>
      <c r="RFD457" s="327"/>
      <c r="RFE457" s="327"/>
      <c r="RFF457" s="327"/>
      <c r="RFG457" s="327"/>
      <c r="RFH457" s="327"/>
      <c r="RFI457" s="327"/>
      <c r="RFJ457" s="327"/>
      <c r="RFK457" s="327"/>
      <c r="RFL457" s="327"/>
      <c r="RFM457" s="327"/>
      <c r="RFN457" s="327"/>
      <c r="RFO457" s="327"/>
      <c r="RFP457" s="327"/>
      <c r="RFQ457" s="327"/>
      <c r="RFR457" s="327"/>
      <c r="RFS457" s="327"/>
      <c r="RFT457" s="327"/>
      <c r="RFU457" s="327"/>
      <c r="RFV457" s="327"/>
      <c r="RFW457" s="327"/>
      <c r="RFX457" s="327"/>
      <c r="RFY457" s="327"/>
      <c r="RFZ457" s="327"/>
      <c r="RGA457" s="327"/>
      <c r="RGB457" s="327"/>
      <c r="RGC457" s="327"/>
      <c r="RGD457" s="327"/>
      <c r="RGE457" s="327"/>
      <c r="RGF457" s="327"/>
      <c r="RGG457" s="327"/>
      <c r="RGH457" s="327"/>
      <c r="RGI457" s="327"/>
      <c r="RGJ457" s="327"/>
      <c r="RGK457" s="327"/>
      <c r="RGL457" s="327"/>
      <c r="RGM457" s="327"/>
      <c r="RGN457" s="327"/>
      <c r="RGO457" s="327"/>
      <c r="RGP457" s="327"/>
      <c r="RGQ457" s="327"/>
      <c r="RGR457" s="327"/>
      <c r="RGS457" s="327"/>
      <c r="RGT457" s="327"/>
      <c r="RGU457" s="327"/>
      <c r="RGV457" s="327"/>
      <c r="RGW457" s="327"/>
      <c r="RGX457" s="327"/>
      <c r="RGY457" s="327"/>
      <c r="RGZ457" s="327"/>
      <c r="RHA457" s="327"/>
      <c r="RHB457" s="327"/>
      <c r="RHC457" s="327"/>
      <c r="RHD457" s="327"/>
      <c r="RHE457" s="327"/>
      <c r="RHF457" s="327"/>
      <c r="RHG457" s="327"/>
      <c r="RHH457" s="327"/>
      <c r="RHI457" s="327"/>
      <c r="RHJ457" s="327"/>
      <c r="RHK457" s="327"/>
      <c r="RHL457" s="327"/>
      <c r="RHM457" s="327"/>
      <c r="RHN457" s="327"/>
      <c r="RHO457" s="327"/>
      <c r="RHP457" s="327"/>
      <c r="RHQ457" s="327"/>
      <c r="RHR457" s="327"/>
      <c r="RHS457" s="327"/>
      <c r="RHT457" s="327"/>
      <c r="RHU457" s="327"/>
      <c r="RHV457" s="327"/>
      <c r="RHW457" s="327"/>
      <c r="RHX457" s="327"/>
      <c r="RHY457" s="327"/>
      <c r="RHZ457" s="327"/>
      <c r="RIA457" s="327"/>
      <c r="RIB457" s="327"/>
      <c r="RIC457" s="327"/>
      <c r="RID457" s="327"/>
      <c r="RIE457" s="327"/>
      <c r="RIF457" s="327"/>
      <c r="RIG457" s="327"/>
      <c r="RIH457" s="327"/>
      <c r="RII457" s="327"/>
      <c r="RIJ457" s="327"/>
      <c r="RIK457" s="327"/>
      <c r="RIL457" s="327"/>
      <c r="RIM457" s="327"/>
      <c r="RIN457" s="327"/>
      <c r="RIO457" s="327"/>
      <c r="RIP457" s="327"/>
      <c r="RIQ457" s="327"/>
      <c r="RIR457" s="327"/>
      <c r="RIS457" s="327"/>
      <c r="RIT457" s="327"/>
      <c r="RIU457" s="327"/>
      <c r="RIV457" s="327"/>
      <c r="RIW457" s="327"/>
      <c r="RIX457" s="327"/>
      <c r="RIY457" s="327"/>
      <c r="RIZ457" s="327"/>
      <c r="RJA457" s="327"/>
      <c r="RJB457" s="327"/>
      <c r="RJC457" s="327"/>
      <c r="RJD457" s="327"/>
      <c r="RJE457" s="327"/>
      <c r="RJF457" s="327"/>
      <c r="RJG457" s="327"/>
      <c r="RJH457" s="327"/>
      <c r="RJI457" s="327"/>
      <c r="RJJ457" s="327"/>
      <c r="RJK457" s="327"/>
      <c r="RJL457" s="327"/>
      <c r="RJM457" s="327"/>
      <c r="RJN457" s="327"/>
      <c r="RJO457" s="327"/>
      <c r="RJP457" s="327"/>
      <c r="RJQ457" s="327"/>
      <c r="RJR457" s="327"/>
      <c r="RJS457" s="327"/>
      <c r="RJT457" s="327"/>
      <c r="RJU457" s="327"/>
      <c r="RJV457" s="327"/>
      <c r="RJW457" s="327"/>
      <c r="RJX457" s="327"/>
      <c r="RJY457" s="327"/>
      <c r="RJZ457" s="327"/>
      <c r="RKA457" s="327"/>
      <c r="RKB457" s="327"/>
      <c r="RKC457" s="327"/>
      <c r="RKD457" s="327"/>
      <c r="RKE457" s="327"/>
      <c r="RKF457" s="327"/>
      <c r="RKG457" s="327"/>
      <c r="RKH457" s="327"/>
      <c r="RKI457" s="327"/>
      <c r="RKJ457" s="327"/>
      <c r="RKK457" s="327"/>
      <c r="RKL457" s="327"/>
      <c r="RKM457" s="327"/>
      <c r="RKN457" s="327"/>
      <c r="RKO457" s="327"/>
      <c r="RKP457" s="327"/>
      <c r="RKQ457" s="327"/>
      <c r="RKR457" s="327"/>
      <c r="RKS457" s="327"/>
      <c r="RKT457" s="327"/>
      <c r="RKU457" s="327"/>
      <c r="RKV457" s="327"/>
      <c r="RKW457" s="327"/>
      <c r="RKX457" s="327"/>
      <c r="RKY457" s="327"/>
      <c r="RKZ457" s="327"/>
      <c r="RLA457" s="327"/>
      <c r="RLB457" s="327"/>
      <c r="RLC457" s="327"/>
      <c r="RLD457" s="327"/>
      <c r="RLE457" s="327"/>
      <c r="RLF457" s="327"/>
      <c r="RLG457" s="327"/>
      <c r="RLH457" s="327"/>
      <c r="RLI457" s="327"/>
      <c r="RLJ457" s="327"/>
      <c r="RLK457" s="327"/>
      <c r="RLL457" s="327"/>
      <c r="RLM457" s="327"/>
      <c r="RLN457" s="327"/>
      <c r="RLO457" s="327"/>
      <c r="RLP457" s="327"/>
      <c r="RLQ457" s="327"/>
      <c r="RLR457" s="327"/>
      <c r="RLS457" s="327"/>
      <c r="RLT457" s="327"/>
      <c r="RLU457" s="327"/>
      <c r="RLV457" s="327"/>
      <c r="RLW457" s="327"/>
      <c r="RLX457" s="327"/>
      <c r="RLY457" s="327"/>
      <c r="RLZ457" s="327"/>
      <c r="RMA457" s="327"/>
      <c r="RMB457" s="327"/>
      <c r="RMC457" s="327"/>
      <c r="RMD457" s="327"/>
      <c r="RME457" s="327"/>
      <c r="RMF457" s="327"/>
      <c r="RMG457" s="327"/>
      <c r="RMH457" s="327"/>
      <c r="RMI457" s="327"/>
      <c r="RMJ457" s="327"/>
      <c r="RMK457" s="327"/>
      <c r="RML457" s="327"/>
      <c r="RMM457" s="327"/>
      <c r="RMN457" s="327"/>
      <c r="RMO457" s="327"/>
      <c r="RMP457" s="327"/>
      <c r="RMQ457" s="327"/>
      <c r="RMR457" s="327"/>
      <c r="RMS457" s="327"/>
      <c r="RMT457" s="327"/>
      <c r="RMU457" s="327"/>
      <c r="RMV457" s="327"/>
      <c r="RMW457" s="327"/>
      <c r="RMX457" s="327"/>
      <c r="RMY457" s="327"/>
      <c r="RMZ457" s="327"/>
      <c r="RNA457" s="327"/>
      <c r="RNB457" s="327"/>
      <c r="RNC457" s="327"/>
      <c r="RND457" s="327"/>
      <c r="RNE457" s="327"/>
      <c r="RNF457" s="327"/>
      <c r="RNG457" s="327"/>
      <c r="RNH457" s="327"/>
      <c r="RNI457" s="327"/>
      <c r="RNJ457" s="327"/>
      <c r="RNK457" s="327"/>
      <c r="RNL457" s="327"/>
      <c r="RNM457" s="327"/>
      <c r="RNN457" s="327"/>
      <c r="RNO457" s="327"/>
      <c r="RNP457" s="327"/>
      <c r="RNQ457" s="327"/>
      <c r="RNR457" s="327"/>
      <c r="RNS457" s="327"/>
      <c r="RNT457" s="327"/>
      <c r="RNU457" s="327"/>
      <c r="RNV457" s="327"/>
      <c r="RNW457" s="327"/>
      <c r="RNX457" s="327"/>
      <c r="RNY457" s="327"/>
      <c r="RNZ457" s="327"/>
      <c r="ROA457" s="327"/>
      <c r="ROB457" s="327"/>
      <c r="ROC457" s="327"/>
      <c r="ROD457" s="327"/>
      <c r="ROE457" s="327"/>
      <c r="ROF457" s="327"/>
      <c r="ROG457" s="327"/>
      <c r="ROH457" s="327"/>
      <c r="ROI457" s="327"/>
      <c r="ROJ457" s="327"/>
      <c r="ROK457" s="327"/>
      <c r="ROL457" s="327"/>
      <c r="ROM457" s="327"/>
      <c r="RON457" s="327"/>
      <c r="ROO457" s="327"/>
      <c r="ROP457" s="327"/>
      <c r="ROQ457" s="327"/>
      <c r="ROR457" s="327"/>
      <c r="ROS457" s="327"/>
      <c r="ROT457" s="327"/>
      <c r="ROU457" s="327"/>
      <c r="ROV457" s="327"/>
      <c r="ROW457" s="327"/>
      <c r="ROX457" s="327"/>
      <c r="ROY457" s="327"/>
      <c r="ROZ457" s="327"/>
      <c r="RPA457" s="327"/>
      <c r="RPB457" s="327"/>
      <c r="RPC457" s="327"/>
      <c r="RPD457" s="327"/>
      <c r="RPE457" s="327"/>
      <c r="RPF457" s="327"/>
      <c r="RPG457" s="327"/>
      <c r="RPH457" s="327"/>
      <c r="RPI457" s="327"/>
      <c r="RPJ457" s="327"/>
      <c r="RPK457" s="327"/>
      <c r="RPL457" s="327"/>
      <c r="RPM457" s="327"/>
      <c r="RPN457" s="327"/>
      <c r="RPO457" s="327"/>
      <c r="RPP457" s="327"/>
      <c r="RPQ457" s="327"/>
      <c r="RPR457" s="327"/>
      <c r="RPS457" s="327"/>
      <c r="RPT457" s="327"/>
      <c r="RPU457" s="327"/>
      <c r="RPV457" s="327"/>
      <c r="RPW457" s="327"/>
      <c r="RPX457" s="327"/>
      <c r="RPY457" s="327"/>
      <c r="RPZ457" s="327"/>
      <c r="RQA457" s="327"/>
      <c r="RQB457" s="327"/>
      <c r="RQC457" s="327"/>
      <c r="RQD457" s="327"/>
      <c r="RQE457" s="327"/>
      <c r="RQF457" s="327"/>
      <c r="RQG457" s="327"/>
      <c r="RQH457" s="327"/>
      <c r="RQI457" s="327"/>
      <c r="RQJ457" s="327"/>
      <c r="RQK457" s="327"/>
      <c r="RQL457" s="327"/>
      <c r="RQM457" s="327"/>
      <c r="RQN457" s="327"/>
      <c r="RQO457" s="327"/>
      <c r="RQP457" s="327"/>
      <c r="RQQ457" s="327"/>
      <c r="RQR457" s="327"/>
      <c r="RQS457" s="327"/>
      <c r="RQT457" s="327"/>
      <c r="RQU457" s="327"/>
      <c r="RQV457" s="327"/>
      <c r="RQW457" s="327"/>
      <c r="RQX457" s="327"/>
      <c r="RQY457" s="327"/>
      <c r="RQZ457" s="327"/>
      <c r="RRA457" s="327"/>
      <c r="RRB457" s="327"/>
      <c r="RRC457" s="327"/>
      <c r="RRD457" s="327"/>
      <c r="RRE457" s="327"/>
      <c r="RRF457" s="327"/>
      <c r="RRG457" s="327"/>
      <c r="RRH457" s="327"/>
      <c r="RRI457" s="327"/>
      <c r="RRJ457" s="327"/>
      <c r="RRK457" s="327"/>
      <c r="RRL457" s="327"/>
      <c r="RRM457" s="327"/>
      <c r="RRN457" s="327"/>
      <c r="RRO457" s="327"/>
      <c r="RRP457" s="327"/>
      <c r="RRQ457" s="327"/>
      <c r="RRR457" s="327"/>
      <c r="RRS457" s="327"/>
      <c r="RRT457" s="327"/>
      <c r="RRU457" s="327"/>
      <c r="RRV457" s="327"/>
      <c r="RRW457" s="327"/>
      <c r="RRX457" s="327"/>
      <c r="RRY457" s="327"/>
      <c r="RRZ457" s="327"/>
      <c r="RSA457" s="327"/>
      <c r="RSB457" s="327"/>
      <c r="RSC457" s="327"/>
      <c r="RSD457" s="327"/>
      <c r="RSE457" s="327"/>
      <c r="RSF457" s="327"/>
      <c r="RSG457" s="327"/>
      <c r="RSH457" s="327"/>
      <c r="RSI457" s="327"/>
      <c r="RSJ457" s="327"/>
      <c r="RSK457" s="327"/>
      <c r="RSL457" s="327"/>
      <c r="RSM457" s="327"/>
      <c r="RSN457" s="327"/>
      <c r="RSO457" s="327"/>
      <c r="RSP457" s="327"/>
      <c r="RSQ457" s="327"/>
      <c r="RSR457" s="327"/>
      <c r="RSS457" s="327"/>
      <c r="RST457" s="327"/>
      <c r="RSU457" s="327"/>
      <c r="RSV457" s="327"/>
      <c r="RSW457" s="327"/>
      <c r="RSX457" s="327"/>
      <c r="RSY457" s="327"/>
      <c r="RSZ457" s="327"/>
      <c r="RTA457" s="327"/>
      <c r="RTB457" s="327"/>
      <c r="RTC457" s="327"/>
      <c r="RTD457" s="327"/>
      <c r="RTE457" s="327"/>
      <c r="RTF457" s="327"/>
      <c r="RTG457" s="327"/>
      <c r="RTH457" s="327"/>
      <c r="RTI457" s="327"/>
      <c r="RTJ457" s="327"/>
      <c r="RTK457" s="327"/>
      <c r="RTL457" s="327"/>
      <c r="RTM457" s="327"/>
      <c r="RTN457" s="327"/>
      <c r="RTO457" s="327"/>
      <c r="RTP457" s="327"/>
      <c r="RTQ457" s="327"/>
      <c r="RTR457" s="327"/>
      <c r="RTS457" s="327"/>
      <c r="RTT457" s="327"/>
      <c r="RTU457" s="327"/>
      <c r="RTV457" s="327"/>
      <c r="RTW457" s="327"/>
      <c r="RTX457" s="327"/>
      <c r="RTY457" s="327"/>
      <c r="RTZ457" s="327"/>
      <c r="RUA457" s="327"/>
      <c r="RUB457" s="327"/>
      <c r="RUC457" s="327"/>
      <c r="RUD457" s="327"/>
      <c r="RUE457" s="327"/>
      <c r="RUF457" s="327"/>
      <c r="RUG457" s="327"/>
      <c r="RUH457" s="327"/>
      <c r="RUI457" s="327"/>
      <c r="RUJ457" s="327"/>
      <c r="RUK457" s="327"/>
      <c r="RUL457" s="327"/>
      <c r="RUM457" s="327"/>
      <c r="RUN457" s="327"/>
      <c r="RUO457" s="327"/>
      <c r="RUP457" s="327"/>
      <c r="RUQ457" s="327"/>
      <c r="RUR457" s="327"/>
      <c r="RUS457" s="327"/>
      <c r="RUT457" s="327"/>
      <c r="RUU457" s="327"/>
      <c r="RUV457" s="327"/>
      <c r="RUW457" s="327"/>
      <c r="RUX457" s="327"/>
      <c r="RUY457" s="327"/>
      <c r="RUZ457" s="327"/>
      <c r="RVA457" s="327"/>
      <c r="RVB457" s="327"/>
      <c r="RVC457" s="327"/>
      <c r="RVD457" s="327"/>
      <c r="RVE457" s="327"/>
      <c r="RVF457" s="327"/>
      <c r="RVG457" s="327"/>
      <c r="RVH457" s="327"/>
      <c r="RVI457" s="327"/>
      <c r="RVJ457" s="327"/>
      <c r="RVK457" s="327"/>
      <c r="RVL457" s="327"/>
      <c r="RVM457" s="327"/>
      <c r="RVN457" s="327"/>
      <c r="RVO457" s="327"/>
      <c r="RVP457" s="327"/>
      <c r="RVQ457" s="327"/>
      <c r="RVR457" s="327"/>
      <c r="RVS457" s="327"/>
      <c r="RVT457" s="327"/>
      <c r="RVU457" s="327"/>
      <c r="RVV457" s="327"/>
      <c r="RVW457" s="327"/>
      <c r="RVX457" s="327"/>
      <c r="RVY457" s="327"/>
      <c r="RVZ457" s="327"/>
      <c r="RWA457" s="327"/>
      <c r="RWB457" s="327"/>
      <c r="RWC457" s="327"/>
      <c r="RWD457" s="327"/>
      <c r="RWE457" s="327"/>
      <c r="RWF457" s="327"/>
      <c r="RWG457" s="327"/>
      <c r="RWH457" s="327"/>
      <c r="RWI457" s="327"/>
      <c r="RWJ457" s="327"/>
      <c r="RWK457" s="327"/>
      <c r="RWL457" s="327"/>
      <c r="RWM457" s="327"/>
      <c r="RWN457" s="327"/>
      <c r="RWO457" s="327"/>
      <c r="RWP457" s="327"/>
      <c r="RWQ457" s="327"/>
      <c r="RWR457" s="327"/>
      <c r="RWS457" s="327"/>
      <c r="RWT457" s="327"/>
      <c r="RWU457" s="327"/>
      <c r="RWV457" s="327"/>
      <c r="RWW457" s="327"/>
      <c r="RWX457" s="327"/>
      <c r="RWY457" s="327"/>
      <c r="RWZ457" s="327"/>
      <c r="RXA457" s="327"/>
      <c r="RXB457" s="327"/>
      <c r="RXC457" s="327"/>
      <c r="RXD457" s="327"/>
      <c r="RXE457" s="327"/>
      <c r="RXF457" s="327"/>
      <c r="RXG457" s="327"/>
      <c r="RXH457" s="327"/>
      <c r="RXI457" s="327"/>
      <c r="RXJ457" s="327"/>
      <c r="RXK457" s="327"/>
      <c r="RXL457" s="327"/>
      <c r="RXM457" s="327"/>
      <c r="RXN457" s="327"/>
      <c r="RXO457" s="327"/>
      <c r="RXP457" s="327"/>
      <c r="RXQ457" s="327"/>
      <c r="RXR457" s="327"/>
      <c r="RXS457" s="327"/>
      <c r="RXT457" s="327"/>
      <c r="RXU457" s="327"/>
      <c r="RXV457" s="327"/>
      <c r="RXW457" s="327"/>
      <c r="RXX457" s="327"/>
      <c r="RXY457" s="327"/>
      <c r="RXZ457" s="327"/>
      <c r="RYA457" s="327"/>
      <c r="RYB457" s="327"/>
      <c r="RYC457" s="327"/>
      <c r="RYD457" s="327"/>
      <c r="RYE457" s="327"/>
      <c r="RYF457" s="327"/>
      <c r="RYG457" s="327"/>
      <c r="RYH457" s="327"/>
      <c r="RYI457" s="327"/>
      <c r="RYJ457" s="327"/>
      <c r="RYK457" s="327"/>
      <c r="RYL457" s="327"/>
      <c r="RYM457" s="327"/>
      <c r="RYN457" s="327"/>
      <c r="RYO457" s="327"/>
      <c r="RYP457" s="327"/>
      <c r="RYQ457" s="327"/>
      <c r="RYR457" s="327"/>
      <c r="RYS457" s="327"/>
      <c r="RYT457" s="327"/>
      <c r="RYU457" s="327"/>
      <c r="RYV457" s="327"/>
      <c r="RYW457" s="327"/>
      <c r="RYX457" s="327"/>
      <c r="RYY457" s="327"/>
      <c r="RYZ457" s="327"/>
      <c r="RZA457" s="327"/>
      <c r="RZB457" s="327"/>
      <c r="RZC457" s="327"/>
      <c r="RZD457" s="327"/>
      <c r="RZE457" s="327"/>
      <c r="RZF457" s="327"/>
      <c r="RZG457" s="327"/>
      <c r="RZH457" s="327"/>
      <c r="RZI457" s="327"/>
      <c r="RZJ457" s="327"/>
      <c r="RZK457" s="327"/>
      <c r="RZL457" s="327"/>
      <c r="RZM457" s="327"/>
      <c r="RZN457" s="327"/>
      <c r="RZO457" s="327"/>
      <c r="RZP457" s="327"/>
      <c r="RZQ457" s="327"/>
      <c r="RZR457" s="327"/>
      <c r="RZS457" s="327"/>
      <c r="RZT457" s="327"/>
      <c r="RZU457" s="327"/>
      <c r="RZV457" s="327"/>
      <c r="RZW457" s="327"/>
      <c r="RZX457" s="327"/>
      <c r="RZY457" s="327"/>
      <c r="RZZ457" s="327"/>
      <c r="SAA457" s="327"/>
      <c r="SAB457" s="327"/>
      <c r="SAC457" s="327"/>
      <c r="SAD457" s="327"/>
      <c r="SAE457" s="327"/>
      <c r="SAF457" s="327"/>
      <c r="SAG457" s="327"/>
      <c r="SAH457" s="327"/>
      <c r="SAI457" s="327"/>
      <c r="SAJ457" s="327"/>
      <c r="SAK457" s="327"/>
      <c r="SAL457" s="327"/>
      <c r="SAM457" s="327"/>
      <c r="SAN457" s="327"/>
      <c r="SAO457" s="327"/>
      <c r="SAP457" s="327"/>
      <c r="SAQ457" s="327"/>
      <c r="SAR457" s="327"/>
      <c r="SAS457" s="327"/>
      <c r="SAT457" s="327"/>
      <c r="SAU457" s="327"/>
      <c r="SAV457" s="327"/>
      <c r="SAW457" s="327"/>
      <c r="SAX457" s="327"/>
      <c r="SAY457" s="327"/>
      <c r="SAZ457" s="327"/>
      <c r="SBA457" s="327"/>
      <c r="SBB457" s="327"/>
      <c r="SBC457" s="327"/>
      <c r="SBD457" s="327"/>
      <c r="SBE457" s="327"/>
      <c r="SBF457" s="327"/>
      <c r="SBG457" s="327"/>
      <c r="SBH457" s="327"/>
      <c r="SBI457" s="327"/>
      <c r="SBJ457" s="327"/>
      <c r="SBK457" s="327"/>
      <c r="SBL457" s="327"/>
      <c r="SBM457" s="327"/>
      <c r="SBN457" s="327"/>
      <c r="SBO457" s="327"/>
      <c r="SBP457" s="327"/>
      <c r="SBQ457" s="327"/>
      <c r="SBR457" s="327"/>
      <c r="SBS457" s="327"/>
      <c r="SBT457" s="327"/>
      <c r="SBU457" s="327"/>
      <c r="SBV457" s="327"/>
      <c r="SBW457" s="327"/>
      <c r="SBX457" s="327"/>
      <c r="SBY457" s="327"/>
      <c r="SBZ457" s="327"/>
      <c r="SCA457" s="327"/>
      <c r="SCB457" s="327"/>
      <c r="SCC457" s="327"/>
      <c r="SCD457" s="327"/>
      <c r="SCE457" s="327"/>
      <c r="SCF457" s="327"/>
      <c r="SCG457" s="327"/>
      <c r="SCH457" s="327"/>
      <c r="SCI457" s="327"/>
      <c r="SCJ457" s="327"/>
      <c r="SCK457" s="327"/>
      <c r="SCL457" s="327"/>
      <c r="SCM457" s="327"/>
      <c r="SCN457" s="327"/>
      <c r="SCO457" s="327"/>
      <c r="SCP457" s="327"/>
      <c r="SCQ457" s="327"/>
      <c r="SCR457" s="327"/>
      <c r="SCS457" s="327"/>
      <c r="SCT457" s="327"/>
      <c r="SCU457" s="327"/>
      <c r="SCV457" s="327"/>
      <c r="SCW457" s="327"/>
      <c r="SCX457" s="327"/>
      <c r="SCY457" s="327"/>
      <c r="SCZ457" s="327"/>
      <c r="SDA457" s="327"/>
      <c r="SDB457" s="327"/>
      <c r="SDC457" s="327"/>
      <c r="SDD457" s="327"/>
      <c r="SDE457" s="327"/>
      <c r="SDF457" s="327"/>
      <c r="SDG457" s="327"/>
      <c r="SDH457" s="327"/>
      <c r="SDI457" s="327"/>
      <c r="SDJ457" s="327"/>
      <c r="SDK457" s="327"/>
      <c r="SDL457" s="327"/>
      <c r="SDM457" s="327"/>
      <c r="SDN457" s="327"/>
      <c r="SDO457" s="327"/>
      <c r="SDP457" s="327"/>
      <c r="SDQ457" s="327"/>
      <c r="SDR457" s="327"/>
      <c r="SDS457" s="327"/>
      <c r="SDT457" s="327"/>
      <c r="SDU457" s="327"/>
      <c r="SDV457" s="327"/>
      <c r="SDW457" s="327"/>
      <c r="SDX457" s="327"/>
      <c r="SDY457" s="327"/>
      <c r="SDZ457" s="327"/>
      <c r="SEA457" s="327"/>
      <c r="SEB457" s="327"/>
      <c r="SEC457" s="327"/>
      <c r="SED457" s="327"/>
      <c r="SEE457" s="327"/>
      <c r="SEF457" s="327"/>
      <c r="SEG457" s="327"/>
      <c r="SEH457" s="327"/>
      <c r="SEI457" s="327"/>
      <c r="SEJ457" s="327"/>
      <c r="SEK457" s="327"/>
      <c r="SEL457" s="327"/>
      <c r="SEM457" s="327"/>
      <c r="SEN457" s="327"/>
      <c r="SEO457" s="327"/>
      <c r="SEP457" s="327"/>
      <c r="SEQ457" s="327"/>
      <c r="SER457" s="327"/>
      <c r="SES457" s="327"/>
      <c r="SET457" s="327"/>
      <c r="SEU457" s="327"/>
      <c r="SEV457" s="327"/>
      <c r="SEW457" s="327"/>
      <c r="SEX457" s="327"/>
      <c r="SEY457" s="327"/>
      <c r="SEZ457" s="327"/>
      <c r="SFA457" s="327"/>
      <c r="SFB457" s="327"/>
      <c r="SFC457" s="327"/>
      <c r="SFD457" s="327"/>
      <c r="SFE457" s="327"/>
      <c r="SFF457" s="327"/>
      <c r="SFG457" s="327"/>
      <c r="SFH457" s="327"/>
      <c r="SFI457" s="327"/>
      <c r="SFJ457" s="327"/>
      <c r="SFK457" s="327"/>
      <c r="SFL457" s="327"/>
      <c r="SFM457" s="327"/>
      <c r="SFN457" s="327"/>
      <c r="SFO457" s="327"/>
      <c r="SFP457" s="327"/>
      <c r="SFQ457" s="327"/>
      <c r="SFR457" s="327"/>
      <c r="SFS457" s="327"/>
      <c r="SFT457" s="327"/>
      <c r="SFU457" s="327"/>
      <c r="SFV457" s="327"/>
      <c r="SFW457" s="327"/>
      <c r="SFX457" s="327"/>
      <c r="SFY457" s="327"/>
      <c r="SFZ457" s="327"/>
      <c r="SGA457" s="327"/>
      <c r="SGB457" s="327"/>
      <c r="SGC457" s="327"/>
      <c r="SGD457" s="327"/>
      <c r="SGE457" s="327"/>
      <c r="SGF457" s="327"/>
      <c r="SGG457" s="327"/>
      <c r="SGH457" s="327"/>
      <c r="SGI457" s="327"/>
      <c r="SGJ457" s="327"/>
      <c r="SGK457" s="327"/>
      <c r="SGL457" s="327"/>
      <c r="SGM457" s="327"/>
      <c r="SGN457" s="327"/>
      <c r="SGO457" s="327"/>
      <c r="SGP457" s="327"/>
      <c r="SGQ457" s="327"/>
      <c r="SGR457" s="327"/>
      <c r="SGS457" s="327"/>
      <c r="SGT457" s="327"/>
      <c r="SGU457" s="327"/>
      <c r="SGV457" s="327"/>
      <c r="SGW457" s="327"/>
      <c r="SGX457" s="327"/>
      <c r="SGY457" s="327"/>
      <c r="SGZ457" s="327"/>
      <c r="SHA457" s="327"/>
      <c r="SHB457" s="327"/>
      <c r="SHC457" s="327"/>
      <c r="SHD457" s="327"/>
      <c r="SHE457" s="327"/>
      <c r="SHF457" s="327"/>
      <c r="SHG457" s="327"/>
      <c r="SHH457" s="327"/>
      <c r="SHI457" s="327"/>
      <c r="SHJ457" s="327"/>
      <c r="SHK457" s="327"/>
      <c r="SHL457" s="327"/>
      <c r="SHM457" s="327"/>
      <c r="SHN457" s="327"/>
      <c r="SHO457" s="327"/>
      <c r="SHP457" s="327"/>
      <c r="SHQ457" s="327"/>
      <c r="SHR457" s="327"/>
      <c r="SHS457" s="327"/>
      <c r="SHT457" s="327"/>
      <c r="SHU457" s="327"/>
      <c r="SHV457" s="327"/>
      <c r="SHW457" s="327"/>
      <c r="SHX457" s="327"/>
      <c r="SHY457" s="327"/>
      <c r="SHZ457" s="327"/>
      <c r="SIA457" s="327"/>
      <c r="SIB457" s="327"/>
      <c r="SIC457" s="327"/>
      <c r="SID457" s="327"/>
      <c r="SIE457" s="327"/>
      <c r="SIF457" s="327"/>
      <c r="SIG457" s="327"/>
      <c r="SIH457" s="327"/>
      <c r="SII457" s="327"/>
      <c r="SIJ457" s="327"/>
      <c r="SIK457" s="327"/>
      <c r="SIL457" s="327"/>
      <c r="SIM457" s="327"/>
      <c r="SIN457" s="327"/>
      <c r="SIO457" s="327"/>
      <c r="SIP457" s="327"/>
      <c r="SIQ457" s="327"/>
      <c r="SIR457" s="327"/>
      <c r="SIS457" s="327"/>
      <c r="SIT457" s="327"/>
      <c r="SIU457" s="327"/>
      <c r="SIV457" s="327"/>
      <c r="SIW457" s="327"/>
      <c r="SIX457" s="327"/>
      <c r="SIY457" s="327"/>
      <c r="SIZ457" s="327"/>
      <c r="SJA457" s="327"/>
      <c r="SJB457" s="327"/>
      <c r="SJC457" s="327"/>
      <c r="SJD457" s="327"/>
      <c r="SJE457" s="327"/>
      <c r="SJF457" s="327"/>
      <c r="SJG457" s="327"/>
      <c r="SJH457" s="327"/>
      <c r="SJI457" s="327"/>
      <c r="SJJ457" s="327"/>
      <c r="SJK457" s="327"/>
      <c r="SJL457" s="327"/>
      <c r="SJM457" s="327"/>
      <c r="SJN457" s="327"/>
      <c r="SJO457" s="327"/>
      <c r="SJP457" s="327"/>
      <c r="SJQ457" s="327"/>
      <c r="SJR457" s="327"/>
      <c r="SJS457" s="327"/>
      <c r="SJT457" s="327"/>
      <c r="SJU457" s="327"/>
      <c r="SJV457" s="327"/>
      <c r="SJW457" s="327"/>
      <c r="SJX457" s="327"/>
      <c r="SJY457" s="327"/>
      <c r="SJZ457" s="327"/>
      <c r="SKA457" s="327"/>
      <c r="SKB457" s="327"/>
      <c r="SKC457" s="327"/>
      <c r="SKD457" s="327"/>
      <c r="SKE457" s="327"/>
      <c r="SKF457" s="327"/>
      <c r="SKG457" s="327"/>
      <c r="SKH457" s="327"/>
      <c r="SKI457" s="327"/>
      <c r="SKJ457" s="327"/>
      <c r="SKK457" s="327"/>
      <c r="SKL457" s="327"/>
      <c r="SKM457" s="327"/>
      <c r="SKN457" s="327"/>
      <c r="SKO457" s="327"/>
      <c r="SKP457" s="327"/>
      <c r="SKQ457" s="327"/>
      <c r="SKR457" s="327"/>
      <c r="SKS457" s="327"/>
      <c r="SKT457" s="327"/>
      <c r="SKU457" s="327"/>
      <c r="SKV457" s="327"/>
      <c r="SKW457" s="327"/>
      <c r="SKX457" s="327"/>
      <c r="SKY457" s="327"/>
      <c r="SKZ457" s="327"/>
      <c r="SLA457" s="327"/>
      <c r="SLB457" s="327"/>
      <c r="SLC457" s="327"/>
      <c r="SLD457" s="327"/>
      <c r="SLE457" s="327"/>
      <c r="SLF457" s="327"/>
      <c r="SLG457" s="327"/>
      <c r="SLH457" s="327"/>
      <c r="SLI457" s="327"/>
      <c r="SLJ457" s="327"/>
      <c r="SLK457" s="327"/>
      <c r="SLL457" s="327"/>
      <c r="SLM457" s="327"/>
      <c r="SLN457" s="327"/>
      <c r="SLO457" s="327"/>
      <c r="SLP457" s="327"/>
      <c r="SLQ457" s="327"/>
      <c r="SLR457" s="327"/>
      <c r="SLS457" s="327"/>
      <c r="SLT457" s="327"/>
      <c r="SLU457" s="327"/>
      <c r="SLV457" s="327"/>
      <c r="SLW457" s="327"/>
      <c r="SLX457" s="327"/>
      <c r="SLY457" s="327"/>
      <c r="SLZ457" s="327"/>
      <c r="SMA457" s="327"/>
      <c r="SMB457" s="327"/>
      <c r="SMC457" s="327"/>
      <c r="SMD457" s="327"/>
      <c r="SME457" s="327"/>
      <c r="SMF457" s="327"/>
      <c r="SMG457" s="327"/>
      <c r="SMH457" s="327"/>
      <c r="SMI457" s="327"/>
      <c r="SMJ457" s="327"/>
      <c r="SMK457" s="327"/>
      <c r="SML457" s="327"/>
      <c r="SMM457" s="327"/>
      <c r="SMN457" s="327"/>
      <c r="SMO457" s="327"/>
      <c r="SMP457" s="327"/>
      <c r="SMQ457" s="327"/>
      <c r="SMR457" s="327"/>
      <c r="SMS457" s="327"/>
      <c r="SMT457" s="327"/>
      <c r="SMU457" s="327"/>
      <c r="SMV457" s="327"/>
      <c r="SMW457" s="327"/>
      <c r="SMX457" s="327"/>
      <c r="SMY457" s="327"/>
      <c r="SMZ457" s="327"/>
      <c r="SNA457" s="327"/>
      <c r="SNB457" s="327"/>
      <c r="SNC457" s="327"/>
      <c r="SND457" s="327"/>
      <c r="SNE457" s="327"/>
      <c r="SNF457" s="327"/>
      <c r="SNG457" s="327"/>
      <c r="SNH457" s="327"/>
      <c r="SNI457" s="327"/>
      <c r="SNJ457" s="327"/>
      <c r="SNK457" s="327"/>
      <c r="SNL457" s="327"/>
      <c r="SNM457" s="327"/>
      <c r="SNN457" s="327"/>
      <c r="SNO457" s="327"/>
      <c r="SNP457" s="327"/>
      <c r="SNQ457" s="327"/>
      <c r="SNR457" s="327"/>
      <c r="SNS457" s="327"/>
      <c r="SNT457" s="327"/>
      <c r="SNU457" s="327"/>
      <c r="SNV457" s="327"/>
      <c r="SNW457" s="327"/>
      <c r="SNX457" s="327"/>
      <c r="SNY457" s="327"/>
      <c r="SNZ457" s="327"/>
      <c r="SOA457" s="327"/>
      <c r="SOB457" s="327"/>
      <c r="SOC457" s="327"/>
      <c r="SOD457" s="327"/>
      <c r="SOE457" s="327"/>
      <c r="SOF457" s="327"/>
      <c r="SOG457" s="327"/>
      <c r="SOH457" s="327"/>
      <c r="SOI457" s="327"/>
      <c r="SOJ457" s="327"/>
      <c r="SOK457" s="327"/>
      <c r="SOL457" s="327"/>
      <c r="SOM457" s="327"/>
      <c r="SON457" s="327"/>
      <c r="SOO457" s="327"/>
      <c r="SOP457" s="327"/>
      <c r="SOQ457" s="327"/>
      <c r="SOR457" s="327"/>
      <c r="SOS457" s="327"/>
      <c r="SOT457" s="327"/>
      <c r="SOU457" s="327"/>
      <c r="SOV457" s="327"/>
      <c r="SOW457" s="327"/>
      <c r="SOX457" s="327"/>
      <c r="SOY457" s="327"/>
      <c r="SOZ457" s="327"/>
      <c r="SPA457" s="327"/>
      <c r="SPB457" s="327"/>
      <c r="SPC457" s="327"/>
      <c r="SPD457" s="327"/>
      <c r="SPE457" s="327"/>
      <c r="SPF457" s="327"/>
      <c r="SPG457" s="327"/>
      <c r="SPH457" s="327"/>
      <c r="SPI457" s="327"/>
      <c r="SPJ457" s="327"/>
      <c r="SPK457" s="327"/>
      <c r="SPL457" s="327"/>
      <c r="SPM457" s="327"/>
      <c r="SPN457" s="327"/>
      <c r="SPO457" s="327"/>
      <c r="SPP457" s="327"/>
      <c r="SPQ457" s="327"/>
      <c r="SPR457" s="327"/>
      <c r="SPS457" s="327"/>
      <c r="SPT457" s="327"/>
      <c r="SPU457" s="327"/>
      <c r="SPV457" s="327"/>
      <c r="SPW457" s="327"/>
      <c r="SPX457" s="327"/>
      <c r="SPY457" s="327"/>
      <c r="SPZ457" s="327"/>
      <c r="SQA457" s="327"/>
      <c r="SQB457" s="327"/>
      <c r="SQC457" s="327"/>
      <c r="SQD457" s="327"/>
      <c r="SQE457" s="327"/>
      <c r="SQF457" s="327"/>
      <c r="SQG457" s="327"/>
      <c r="SQH457" s="327"/>
      <c r="SQI457" s="327"/>
      <c r="SQJ457" s="327"/>
      <c r="SQK457" s="327"/>
      <c r="SQL457" s="327"/>
      <c r="SQM457" s="327"/>
      <c r="SQN457" s="327"/>
      <c r="SQO457" s="327"/>
      <c r="SQP457" s="327"/>
      <c r="SQQ457" s="327"/>
      <c r="SQR457" s="327"/>
      <c r="SQS457" s="327"/>
      <c r="SQT457" s="327"/>
      <c r="SQU457" s="327"/>
      <c r="SQV457" s="327"/>
      <c r="SQW457" s="327"/>
      <c r="SQX457" s="327"/>
      <c r="SQY457" s="327"/>
      <c r="SQZ457" s="327"/>
      <c r="SRA457" s="327"/>
      <c r="SRB457" s="327"/>
      <c r="SRC457" s="327"/>
      <c r="SRD457" s="327"/>
      <c r="SRE457" s="327"/>
      <c r="SRF457" s="327"/>
      <c r="SRG457" s="327"/>
      <c r="SRH457" s="327"/>
      <c r="SRI457" s="327"/>
      <c r="SRJ457" s="327"/>
      <c r="SRK457" s="327"/>
      <c r="SRL457" s="327"/>
      <c r="SRM457" s="327"/>
      <c r="SRN457" s="327"/>
      <c r="SRO457" s="327"/>
      <c r="SRP457" s="327"/>
      <c r="SRQ457" s="327"/>
      <c r="SRR457" s="327"/>
      <c r="SRS457" s="327"/>
      <c r="SRT457" s="327"/>
      <c r="SRU457" s="327"/>
      <c r="SRV457" s="327"/>
      <c r="SRW457" s="327"/>
      <c r="SRX457" s="327"/>
      <c r="SRY457" s="327"/>
      <c r="SRZ457" s="327"/>
      <c r="SSA457" s="327"/>
      <c r="SSB457" s="327"/>
      <c r="SSC457" s="327"/>
      <c r="SSD457" s="327"/>
      <c r="SSE457" s="327"/>
      <c r="SSF457" s="327"/>
      <c r="SSG457" s="327"/>
      <c r="SSH457" s="327"/>
      <c r="SSI457" s="327"/>
      <c r="SSJ457" s="327"/>
      <c r="SSK457" s="327"/>
      <c r="SSL457" s="327"/>
      <c r="SSM457" s="327"/>
      <c r="SSN457" s="327"/>
      <c r="SSO457" s="327"/>
      <c r="SSP457" s="327"/>
      <c r="SSQ457" s="327"/>
      <c r="SSR457" s="327"/>
      <c r="SSS457" s="327"/>
      <c r="SST457" s="327"/>
      <c r="SSU457" s="327"/>
      <c r="SSV457" s="327"/>
      <c r="SSW457" s="327"/>
      <c r="SSX457" s="327"/>
      <c r="SSY457" s="327"/>
      <c r="SSZ457" s="327"/>
      <c r="STA457" s="327"/>
      <c r="STB457" s="327"/>
      <c r="STC457" s="327"/>
      <c r="STD457" s="327"/>
      <c r="STE457" s="327"/>
      <c r="STF457" s="327"/>
      <c r="STG457" s="327"/>
      <c r="STH457" s="327"/>
      <c r="STI457" s="327"/>
      <c r="STJ457" s="327"/>
      <c r="STK457" s="327"/>
      <c r="STL457" s="327"/>
      <c r="STM457" s="327"/>
      <c r="STN457" s="327"/>
      <c r="STO457" s="327"/>
      <c r="STP457" s="327"/>
      <c r="STQ457" s="327"/>
      <c r="STR457" s="327"/>
      <c r="STS457" s="327"/>
      <c r="STT457" s="327"/>
      <c r="STU457" s="327"/>
      <c r="STV457" s="327"/>
      <c r="STW457" s="327"/>
      <c r="STX457" s="327"/>
      <c r="STY457" s="327"/>
      <c r="STZ457" s="327"/>
      <c r="SUA457" s="327"/>
      <c r="SUB457" s="327"/>
      <c r="SUC457" s="327"/>
      <c r="SUD457" s="327"/>
      <c r="SUE457" s="327"/>
      <c r="SUF457" s="327"/>
      <c r="SUG457" s="327"/>
      <c r="SUH457" s="327"/>
      <c r="SUI457" s="327"/>
      <c r="SUJ457" s="327"/>
      <c r="SUK457" s="327"/>
      <c r="SUL457" s="327"/>
      <c r="SUM457" s="327"/>
      <c r="SUN457" s="327"/>
      <c r="SUO457" s="327"/>
      <c r="SUP457" s="327"/>
      <c r="SUQ457" s="327"/>
      <c r="SUR457" s="327"/>
      <c r="SUS457" s="327"/>
      <c r="SUT457" s="327"/>
      <c r="SUU457" s="327"/>
      <c r="SUV457" s="327"/>
      <c r="SUW457" s="327"/>
      <c r="SUX457" s="327"/>
      <c r="SUY457" s="327"/>
      <c r="SUZ457" s="327"/>
      <c r="SVA457" s="327"/>
      <c r="SVB457" s="327"/>
      <c r="SVC457" s="327"/>
      <c r="SVD457" s="327"/>
      <c r="SVE457" s="327"/>
      <c r="SVF457" s="327"/>
      <c r="SVG457" s="327"/>
      <c r="SVH457" s="327"/>
      <c r="SVI457" s="327"/>
      <c r="SVJ457" s="327"/>
      <c r="SVK457" s="327"/>
      <c r="SVL457" s="327"/>
      <c r="SVM457" s="327"/>
      <c r="SVN457" s="327"/>
      <c r="SVO457" s="327"/>
      <c r="SVP457" s="327"/>
      <c r="SVQ457" s="327"/>
      <c r="SVR457" s="327"/>
      <c r="SVS457" s="327"/>
      <c r="SVT457" s="327"/>
      <c r="SVU457" s="327"/>
      <c r="SVV457" s="327"/>
      <c r="SVW457" s="327"/>
      <c r="SVX457" s="327"/>
      <c r="SVY457" s="327"/>
      <c r="SVZ457" s="327"/>
      <c r="SWA457" s="327"/>
      <c r="SWB457" s="327"/>
      <c r="SWC457" s="327"/>
      <c r="SWD457" s="327"/>
      <c r="SWE457" s="327"/>
      <c r="SWF457" s="327"/>
      <c r="SWG457" s="327"/>
      <c r="SWH457" s="327"/>
      <c r="SWI457" s="327"/>
      <c r="SWJ457" s="327"/>
      <c r="SWK457" s="327"/>
      <c r="SWL457" s="327"/>
      <c r="SWM457" s="327"/>
      <c r="SWN457" s="327"/>
      <c r="SWO457" s="327"/>
      <c r="SWP457" s="327"/>
      <c r="SWQ457" s="327"/>
      <c r="SWR457" s="327"/>
      <c r="SWS457" s="327"/>
      <c r="SWT457" s="327"/>
      <c r="SWU457" s="327"/>
      <c r="SWV457" s="327"/>
      <c r="SWW457" s="327"/>
      <c r="SWX457" s="327"/>
      <c r="SWY457" s="327"/>
      <c r="SWZ457" s="327"/>
      <c r="SXA457" s="327"/>
      <c r="SXB457" s="327"/>
      <c r="SXC457" s="327"/>
      <c r="SXD457" s="327"/>
      <c r="SXE457" s="327"/>
      <c r="SXF457" s="327"/>
      <c r="SXG457" s="327"/>
      <c r="SXH457" s="327"/>
      <c r="SXI457" s="327"/>
      <c r="SXJ457" s="327"/>
      <c r="SXK457" s="327"/>
      <c r="SXL457" s="327"/>
      <c r="SXM457" s="327"/>
      <c r="SXN457" s="327"/>
      <c r="SXO457" s="327"/>
      <c r="SXP457" s="327"/>
      <c r="SXQ457" s="327"/>
      <c r="SXR457" s="327"/>
      <c r="SXS457" s="327"/>
      <c r="SXT457" s="327"/>
      <c r="SXU457" s="327"/>
      <c r="SXV457" s="327"/>
      <c r="SXW457" s="327"/>
      <c r="SXX457" s="327"/>
      <c r="SXY457" s="327"/>
      <c r="SXZ457" s="327"/>
      <c r="SYA457" s="327"/>
      <c r="SYB457" s="327"/>
      <c r="SYC457" s="327"/>
      <c r="SYD457" s="327"/>
      <c r="SYE457" s="327"/>
      <c r="SYF457" s="327"/>
      <c r="SYG457" s="327"/>
      <c r="SYH457" s="327"/>
      <c r="SYI457" s="327"/>
      <c r="SYJ457" s="327"/>
      <c r="SYK457" s="327"/>
      <c r="SYL457" s="327"/>
      <c r="SYM457" s="327"/>
      <c r="SYN457" s="327"/>
      <c r="SYO457" s="327"/>
      <c r="SYP457" s="327"/>
      <c r="SYQ457" s="327"/>
      <c r="SYR457" s="327"/>
      <c r="SYS457" s="327"/>
      <c r="SYT457" s="327"/>
      <c r="SYU457" s="327"/>
      <c r="SYV457" s="327"/>
      <c r="SYW457" s="327"/>
      <c r="SYX457" s="327"/>
      <c r="SYY457" s="327"/>
      <c r="SYZ457" s="327"/>
      <c r="SZA457" s="327"/>
      <c r="SZB457" s="327"/>
      <c r="SZC457" s="327"/>
      <c r="SZD457" s="327"/>
      <c r="SZE457" s="327"/>
      <c r="SZF457" s="327"/>
      <c r="SZG457" s="327"/>
      <c r="SZH457" s="327"/>
      <c r="SZI457" s="327"/>
      <c r="SZJ457" s="327"/>
      <c r="SZK457" s="327"/>
      <c r="SZL457" s="327"/>
      <c r="SZM457" s="327"/>
      <c r="SZN457" s="327"/>
      <c r="SZO457" s="327"/>
      <c r="SZP457" s="327"/>
      <c r="SZQ457" s="327"/>
      <c r="SZR457" s="327"/>
      <c r="SZS457" s="327"/>
      <c r="SZT457" s="327"/>
      <c r="SZU457" s="327"/>
      <c r="SZV457" s="327"/>
      <c r="SZW457" s="327"/>
      <c r="SZX457" s="327"/>
      <c r="SZY457" s="327"/>
      <c r="SZZ457" s="327"/>
      <c r="TAA457" s="327"/>
      <c r="TAB457" s="327"/>
      <c r="TAC457" s="327"/>
      <c r="TAD457" s="327"/>
      <c r="TAE457" s="327"/>
      <c r="TAF457" s="327"/>
      <c r="TAG457" s="327"/>
      <c r="TAH457" s="327"/>
      <c r="TAI457" s="327"/>
      <c r="TAJ457" s="327"/>
      <c r="TAK457" s="327"/>
      <c r="TAL457" s="327"/>
      <c r="TAM457" s="327"/>
      <c r="TAN457" s="327"/>
      <c r="TAO457" s="327"/>
      <c r="TAP457" s="327"/>
      <c r="TAQ457" s="327"/>
      <c r="TAR457" s="327"/>
      <c r="TAS457" s="327"/>
      <c r="TAT457" s="327"/>
      <c r="TAU457" s="327"/>
      <c r="TAV457" s="327"/>
      <c r="TAW457" s="327"/>
      <c r="TAX457" s="327"/>
      <c r="TAY457" s="327"/>
      <c r="TAZ457" s="327"/>
      <c r="TBA457" s="327"/>
      <c r="TBB457" s="327"/>
      <c r="TBC457" s="327"/>
      <c r="TBD457" s="327"/>
      <c r="TBE457" s="327"/>
      <c r="TBF457" s="327"/>
      <c r="TBG457" s="327"/>
      <c r="TBH457" s="327"/>
      <c r="TBI457" s="327"/>
      <c r="TBJ457" s="327"/>
      <c r="TBK457" s="327"/>
      <c r="TBL457" s="327"/>
      <c r="TBM457" s="327"/>
      <c r="TBN457" s="327"/>
      <c r="TBO457" s="327"/>
      <c r="TBP457" s="327"/>
      <c r="TBQ457" s="327"/>
      <c r="TBR457" s="327"/>
      <c r="TBS457" s="327"/>
      <c r="TBT457" s="327"/>
      <c r="TBU457" s="327"/>
      <c r="TBV457" s="327"/>
      <c r="TBW457" s="327"/>
      <c r="TBX457" s="327"/>
      <c r="TBY457" s="327"/>
      <c r="TBZ457" s="327"/>
      <c r="TCA457" s="327"/>
      <c r="TCB457" s="327"/>
      <c r="TCC457" s="327"/>
      <c r="TCD457" s="327"/>
      <c r="TCE457" s="327"/>
      <c r="TCF457" s="327"/>
      <c r="TCG457" s="327"/>
      <c r="TCH457" s="327"/>
      <c r="TCI457" s="327"/>
      <c r="TCJ457" s="327"/>
      <c r="TCK457" s="327"/>
      <c r="TCL457" s="327"/>
      <c r="TCM457" s="327"/>
      <c r="TCN457" s="327"/>
      <c r="TCO457" s="327"/>
      <c r="TCP457" s="327"/>
      <c r="TCQ457" s="327"/>
      <c r="TCR457" s="327"/>
      <c r="TCS457" s="327"/>
      <c r="TCT457" s="327"/>
      <c r="TCU457" s="327"/>
      <c r="TCV457" s="327"/>
      <c r="TCW457" s="327"/>
      <c r="TCX457" s="327"/>
      <c r="TCY457" s="327"/>
      <c r="TCZ457" s="327"/>
      <c r="TDA457" s="327"/>
      <c r="TDB457" s="327"/>
      <c r="TDC457" s="327"/>
      <c r="TDD457" s="327"/>
      <c r="TDE457" s="327"/>
      <c r="TDF457" s="327"/>
      <c r="TDG457" s="327"/>
      <c r="TDH457" s="327"/>
      <c r="TDI457" s="327"/>
      <c r="TDJ457" s="327"/>
      <c r="TDK457" s="327"/>
      <c r="TDL457" s="327"/>
      <c r="TDM457" s="327"/>
      <c r="TDN457" s="327"/>
      <c r="TDO457" s="327"/>
      <c r="TDP457" s="327"/>
      <c r="TDQ457" s="327"/>
      <c r="TDR457" s="327"/>
      <c r="TDS457" s="327"/>
      <c r="TDT457" s="327"/>
      <c r="TDU457" s="327"/>
      <c r="TDV457" s="327"/>
      <c r="TDW457" s="327"/>
      <c r="TDX457" s="327"/>
      <c r="TDY457" s="327"/>
      <c r="TDZ457" s="327"/>
      <c r="TEA457" s="327"/>
      <c r="TEB457" s="327"/>
      <c r="TEC457" s="327"/>
      <c r="TED457" s="327"/>
      <c r="TEE457" s="327"/>
      <c r="TEF457" s="327"/>
      <c r="TEG457" s="327"/>
      <c r="TEH457" s="327"/>
      <c r="TEI457" s="327"/>
      <c r="TEJ457" s="327"/>
      <c r="TEK457" s="327"/>
      <c r="TEL457" s="327"/>
      <c r="TEM457" s="327"/>
      <c r="TEN457" s="327"/>
      <c r="TEO457" s="327"/>
      <c r="TEP457" s="327"/>
      <c r="TEQ457" s="327"/>
      <c r="TER457" s="327"/>
      <c r="TES457" s="327"/>
      <c r="TET457" s="327"/>
      <c r="TEU457" s="327"/>
      <c r="TEV457" s="327"/>
      <c r="TEW457" s="327"/>
      <c r="TEX457" s="327"/>
      <c r="TEY457" s="327"/>
      <c r="TEZ457" s="327"/>
      <c r="TFA457" s="327"/>
      <c r="TFB457" s="327"/>
      <c r="TFC457" s="327"/>
      <c r="TFD457" s="327"/>
      <c r="TFE457" s="327"/>
      <c r="TFF457" s="327"/>
      <c r="TFG457" s="327"/>
      <c r="TFH457" s="327"/>
      <c r="TFI457" s="327"/>
      <c r="TFJ457" s="327"/>
      <c r="TFK457" s="327"/>
      <c r="TFL457" s="327"/>
      <c r="TFM457" s="327"/>
      <c r="TFN457" s="327"/>
      <c r="TFO457" s="327"/>
      <c r="TFP457" s="327"/>
      <c r="TFQ457" s="327"/>
      <c r="TFR457" s="327"/>
      <c r="TFS457" s="327"/>
      <c r="TFT457" s="327"/>
      <c r="TFU457" s="327"/>
      <c r="TFV457" s="327"/>
      <c r="TFW457" s="327"/>
      <c r="TFX457" s="327"/>
      <c r="TFY457" s="327"/>
      <c r="TFZ457" s="327"/>
      <c r="TGA457" s="327"/>
      <c r="TGB457" s="327"/>
      <c r="TGC457" s="327"/>
      <c r="TGD457" s="327"/>
      <c r="TGE457" s="327"/>
      <c r="TGF457" s="327"/>
      <c r="TGG457" s="327"/>
      <c r="TGH457" s="327"/>
      <c r="TGI457" s="327"/>
      <c r="TGJ457" s="327"/>
      <c r="TGK457" s="327"/>
      <c r="TGL457" s="327"/>
      <c r="TGM457" s="327"/>
      <c r="TGN457" s="327"/>
      <c r="TGO457" s="327"/>
      <c r="TGP457" s="327"/>
      <c r="TGQ457" s="327"/>
      <c r="TGR457" s="327"/>
      <c r="TGS457" s="327"/>
      <c r="TGT457" s="327"/>
      <c r="TGU457" s="327"/>
      <c r="TGV457" s="327"/>
      <c r="TGW457" s="327"/>
      <c r="TGX457" s="327"/>
      <c r="TGY457" s="327"/>
      <c r="TGZ457" s="327"/>
      <c r="THA457" s="327"/>
      <c r="THB457" s="327"/>
      <c r="THC457" s="327"/>
      <c r="THD457" s="327"/>
      <c r="THE457" s="327"/>
      <c r="THF457" s="327"/>
      <c r="THG457" s="327"/>
      <c r="THH457" s="327"/>
      <c r="THI457" s="327"/>
      <c r="THJ457" s="327"/>
      <c r="THK457" s="327"/>
      <c r="THL457" s="327"/>
      <c r="THM457" s="327"/>
      <c r="THN457" s="327"/>
      <c r="THO457" s="327"/>
      <c r="THP457" s="327"/>
      <c r="THQ457" s="327"/>
      <c r="THR457" s="327"/>
      <c r="THS457" s="327"/>
      <c r="THT457" s="327"/>
      <c r="THU457" s="327"/>
      <c r="THV457" s="327"/>
      <c r="THW457" s="327"/>
      <c r="THX457" s="327"/>
      <c r="THY457" s="327"/>
      <c r="THZ457" s="327"/>
      <c r="TIA457" s="327"/>
      <c r="TIB457" s="327"/>
      <c r="TIC457" s="327"/>
      <c r="TID457" s="327"/>
      <c r="TIE457" s="327"/>
      <c r="TIF457" s="327"/>
      <c r="TIG457" s="327"/>
      <c r="TIH457" s="327"/>
      <c r="TII457" s="327"/>
      <c r="TIJ457" s="327"/>
      <c r="TIK457" s="327"/>
      <c r="TIL457" s="327"/>
      <c r="TIM457" s="327"/>
      <c r="TIN457" s="327"/>
      <c r="TIO457" s="327"/>
      <c r="TIP457" s="327"/>
      <c r="TIQ457" s="327"/>
      <c r="TIR457" s="327"/>
      <c r="TIS457" s="327"/>
      <c r="TIT457" s="327"/>
      <c r="TIU457" s="327"/>
      <c r="TIV457" s="327"/>
      <c r="TIW457" s="327"/>
      <c r="TIX457" s="327"/>
      <c r="TIY457" s="327"/>
      <c r="TIZ457" s="327"/>
      <c r="TJA457" s="327"/>
      <c r="TJB457" s="327"/>
      <c r="TJC457" s="327"/>
      <c r="TJD457" s="327"/>
      <c r="TJE457" s="327"/>
      <c r="TJF457" s="327"/>
      <c r="TJG457" s="327"/>
      <c r="TJH457" s="327"/>
      <c r="TJI457" s="327"/>
      <c r="TJJ457" s="327"/>
      <c r="TJK457" s="327"/>
      <c r="TJL457" s="327"/>
      <c r="TJM457" s="327"/>
      <c r="TJN457" s="327"/>
      <c r="TJO457" s="327"/>
      <c r="TJP457" s="327"/>
      <c r="TJQ457" s="327"/>
      <c r="TJR457" s="327"/>
      <c r="TJS457" s="327"/>
      <c r="TJT457" s="327"/>
      <c r="TJU457" s="327"/>
      <c r="TJV457" s="327"/>
      <c r="TJW457" s="327"/>
      <c r="TJX457" s="327"/>
      <c r="TJY457" s="327"/>
      <c r="TJZ457" s="327"/>
      <c r="TKA457" s="327"/>
      <c r="TKB457" s="327"/>
      <c r="TKC457" s="327"/>
      <c r="TKD457" s="327"/>
      <c r="TKE457" s="327"/>
      <c r="TKF457" s="327"/>
      <c r="TKG457" s="327"/>
      <c r="TKH457" s="327"/>
      <c r="TKI457" s="327"/>
      <c r="TKJ457" s="327"/>
      <c r="TKK457" s="327"/>
      <c r="TKL457" s="327"/>
      <c r="TKM457" s="327"/>
      <c r="TKN457" s="327"/>
      <c r="TKO457" s="327"/>
      <c r="TKP457" s="327"/>
      <c r="TKQ457" s="327"/>
      <c r="TKR457" s="327"/>
      <c r="TKS457" s="327"/>
      <c r="TKT457" s="327"/>
      <c r="TKU457" s="327"/>
      <c r="TKV457" s="327"/>
      <c r="TKW457" s="327"/>
      <c r="TKX457" s="327"/>
      <c r="TKY457" s="327"/>
      <c r="TKZ457" s="327"/>
      <c r="TLA457" s="327"/>
      <c r="TLB457" s="327"/>
      <c r="TLC457" s="327"/>
      <c r="TLD457" s="327"/>
      <c r="TLE457" s="327"/>
      <c r="TLF457" s="327"/>
      <c r="TLG457" s="327"/>
      <c r="TLH457" s="327"/>
      <c r="TLI457" s="327"/>
      <c r="TLJ457" s="327"/>
      <c r="TLK457" s="327"/>
      <c r="TLL457" s="327"/>
      <c r="TLM457" s="327"/>
      <c r="TLN457" s="327"/>
      <c r="TLO457" s="327"/>
      <c r="TLP457" s="327"/>
      <c r="TLQ457" s="327"/>
      <c r="TLR457" s="327"/>
      <c r="TLS457" s="327"/>
      <c r="TLT457" s="327"/>
      <c r="TLU457" s="327"/>
      <c r="TLV457" s="327"/>
      <c r="TLW457" s="327"/>
      <c r="TLX457" s="327"/>
      <c r="TLY457" s="327"/>
      <c r="TLZ457" s="327"/>
      <c r="TMA457" s="327"/>
      <c r="TMB457" s="327"/>
      <c r="TMC457" s="327"/>
      <c r="TMD457" s="327"/>
      <c r="TME457" s="327"/>
      <c r="TMF457" s="327"/>
      <c r="TMG457" s="327"/>
      <c r="TMH457" s="327"/>
      <c r="TMI457" s="327"/>
      <c r="TMJ457" s="327"/>
      <c r="TMK457" s="327"/>
      <c r="TML457" s="327"/>
      <c r="TMM457" s="327"/>
      <c r="TMN457" s="327"/>
      <c r="TMO457" s="327"/>
      <c r="TMP457" s="327"/>
      <c r="TMQ457" s="327"/>
      <c r="TMR457" s="327"/>
      <c r="TMS457" s="327"/>
      <c r="TMT457" s="327"/>
      <c r="TMU457" s="327"/>
      <c r="TMV457" s="327"/>
      <c r="TMW457" s="327"/>
      <c r="TMX457" s="327"/>
      <c r="TMY457" s="327"/>
      <c r="TMZ457" s="327"/>
      <c r="TNA457" s="327"/>
      <c r="TNB457" s="327"/>
      <c r="TNC457" s="327"/>
      <c r="TND457" s="327"/>
      <c r="TNE457" s="327"/>
      <c r="TNF457" s="327"/>
      <c r="TNG457" s="327"/>
      <c r="TNH457" s="327"/>
      <c r="TNI457" s="327"/>
      <c r="TNJ457" s="327"/>
      <c r="TNK457" s="327"/>
      <c r="TNL457" s="327"/>
      <c r="TNM457" s="327"/>
      <c r="TNN457" s="327"/>
      <c r="TNO457" s="327"/>
      <c r="TNP457" s="327"/>
      <c r="TNQ457" s="327"/>
      <c r="TNR457" s="327"/>
      <c r="TNS457" s="327"/>
      <c r="TNT457" s="327"/>
      <c r="TNU457" s="327"/>
      <c r="TNV457" s="327"/>
      <c r="TNW457" s="327"/>
      <c r="TNX457" s="327"/>
      <c r="TNY457" s="327"/>
      <c r="TNZ457" s="327"/>
      <c r="TOA457" s="327"/>
      <c r="TOB457" s="327"/>
      <c r="TOC457" s="327"/>
      <c r="TOD457" s="327"/>
      <c r="TOE457" s="327"/>
      <c r="TOF457" s="327"/>
      <c r="TOG457" s="327"/>
      <c r="TOH457" s="327"/>
      <c r="TOI457" s="327"/>
      <c r="TOJ457" s="327"/>
      <c r="TOK457" s="327"/>
      <c r="TOL457" s="327"/>
      <c r="TOM457" s="327"/>
      <c r="TON457" s="327"/>
      <c r="TOO457" s="327"/>
      <c r="TOP457" s="327"/>
      <c r="TOQ457" s="327"/>
      <c r="TOR457" s="327"/>
      <c r="TOS457" s="327"/>
      <c r="TOT457" s="327"/>
      <c r="TOU457" s="327"/>
      <c r="TOV457" s="327"/>
      <c r="TOW457" s="327"/>
      <c r="TOX457" s="327"/>
      <c r="TOY457" s="327"/>
      <c r="TOZ457" s="327"/>
      <c r="TPA457" s="327"/>
      <c r="TPB457" s="327"/>
      <c r="TPC457" s="327"/>
      <c r="TPD457" s="327"/>
      <c r="TPE457" s="327"/>
      <c r="TPF457" s="327"/>
      <c r="TPG457" s="327"/>
      <c r="TPH457" s="327"/>
      <c r="TPI457" s="327"/>
      <c r="TPJ457" s="327"/>
      <c r="TPK457" s="327"/>
      <c r="TPL457" s="327"/>
      <c r="TPM457" s="327"/>
      <c r="TPN457" s="327"/>
      <c r="TPO457" s="327"/>
      <c r="TPP457" s="327"/>
      <c r="TPQ457" s="327"/>
      <c r="TPR457" s="327"/>
      <c r="TPS457" s="327"/>
      <c r="TPT457" s="327"/>
      <c r="TPU457" s="327"/>
      <c r="TPV457" s="327"/>
      <c r="TPW457" s="327"/>
      <c r="TPX457" s="327"/>
      <c r="TPY457" s="327"/>
      <c r="TPZ457" s="327"/>
      <c r="TQA457" s="327"/>
      <c r="TQB457" s="327"/>
      <c r="TQC457" s="327"/>
      <c r="TQD457" s="327"/>
      <c r="TQE457" s="327"/>
      <c r="TQF457" s="327"/>
      <c r="TQG457" s="327"/>
      <c r="TQH457" s="327"/>
      <c r="TQI457" s="327"/>
      <c r="TQJ457" s="327"/>
      <c r="TQK457" s="327"/>
      <c r="TQL457" s="327"/>
      <c r="TQM457" s="327"/>
      <c r="TQN457" s="327"/>
      <c r="TQO457" s="327"/>
      <c r="TQP457" s="327"/>
      <c r="TQQ457" s="327"/>
      <c r="TQR457" s="327"/>
      <c r="TQS457" s="327"/>
      <c r="TQT457" s="327"/>
      <c r="TQU457" s="327"/>
      <c r="TQV457" s="327"/>
      <c r="TQW457" s="327"/>
      <c r="TQX457" s="327"/>
      <c r="TQY457" s="327"/>
      <c r="TQZ457" s="327"/>
      <c r="TRA457" s="327"/>
      <c r="TRB457" s="327"/>
      <c r="TRC457" s="327"/>
      <c r="TRD457" s="327"/>
      <c r="TRE457" s="327"/>
      <c r="TRF457" s="327"/>
      <c r="TRG457" s="327"/>
      <c r="TRH457" s="327"/>
      <c r="TRI457" s="327"/>
      <c r="TRJ457" s="327"/>
      <c r="TRK457" s="327"/>
      <c r="TRL457" s="327"/>
      <c r="TRM457" s="327"/>
      <c r="TRN457" s="327"/>
      <c r="TRO457" s="327"/>
      <c r="TRP457" s="327"/>
      <c r="TRQ457" s="327"/>
      <c r="TRR457" s="327"/>
      <c r="TRS457" s="327"/>
      <c r="TRT457" s="327"/>
      <c r="TRU457" s="327"/>
      <c r="TRV457" s="327"/>
      <c r="TRW457" s="327"/>
      <c r="TRX457" s="327"/>
      <c r="TRY457" s="327"/>
      <c r="TRZ457" s="327"/>
      <c r="TSA457" s="327"/>
      <c r="TSB457" s="327"/>
      <c r="TSC457" s="327"/>
      <c r="TSD457" s="327"/>
      <c r="TSE457" s="327"/>
      <c r="TSF457" s="327"/>
      <c r="TSG457" s="327"/>
      <c r="TSH457" s="327"/>
      <c r="TSI457" s="327"/>
      <c r="TSJ457" s="327"/>
      <c r="TSK457" s="327"/>
      <c r="TSL457" s="327"/>
      <c r="TSM457" s="327"/>
      <c r="TSN457" s="327"/>
      <c r="TSO457" s="327"/>
      <c r="TSP457" s="327"/>
      <c r="TSQ457" s="327"/>
      <c r="TSR457" s="327"/>
      <c r="TSS457" s="327"/>
      <c r="TST457" s="327"/>
      <c r="TSU457" s="327"/>
      <c r="TSV457" s="327"/>
      <c r="TSW457" s="327"/>
      <c r="TSX457" s="327"/>
      <c r="TSY457" s="327"/>
      <c r="TSZ457" s="327"/>
      <c r="TTA457" s="327"/>
      <c r="TTB457" s="327"/>
      <c r="TTC457" s="327"/>
      <c r="TTD457" s="327"/>
      <c r="TTE457" s="327"/>
      <c r="TTF457" s="327"/>
      <c r="TTG457" s="327"/>
      <c r="TTH457" s="327"/>
      <c r="TTI457" s="327"/>
      <c r="TTJ457" s="327"/>
      <c r="TTK457" s="327"/>
      <c r="TTL457" s="327"/>
      <c r="TTM457" s="327"/>
      <c r="TTN457" s="327"/>
      <c r="TTO457" s="327"/>
      <c r="TTP457" s="327"/>
      <c r="TTQ457" s="327"/>
      <c r="TTR457" s="327"/>
      <c r="TTS457" s="327"/>
      <c r="TTT457" s="327"/>
      <c r="TTU457" s="327"/>
      <c r="TTV457" s="327"/>
      <c r="TTW457" s="327"/>
      <c r="TTX457" s="327"/>
      <c r="TTY457" s="327"/>
      <c r="TTZ457" s="327"/>
      <c r="TUA457" s="327"/>
      <c r="TUB457" s="327"/>
      <c r="TUC457" s="327"/>
      <c r="TUD457" s="327"/>
      <c r="TUE457" s="327"/>
      <c r="TUF457" s="327"/>
      <c r="TUG457" s="327"/>
      <c r="TUH457" s="327"/>
      <c r="TUI457" s="327"/>
      <c r="TUJ457" s="327"/>
      <c r="TUK457" s="327"/>
      <c r="TUL457" s="327"/>
      <c r="TUM457" s="327"/>
      <c r="TUN457" s="327"/>
      <c r="TUO457" s="327"/>
      <c r="TUP457" s="327"/>
      <c r="TUQ457" s="327"/>
      <c r="TUR457" s="327"/>
      <c r="TUS457" s="327"/>
      <c r="TUT457" s="327"/>
      <c r="TUU457" s="327"/>
      <c r="TUV457" s="327"/>
      <c r="TUW457" s="327"/>
      <c r="TUX457" s="327"/>
      <c r="TUY457" s="327"/>
      <c r="TUZ457" s="327"/>
      <c r="TVA457" s="327"/>
      <c r="TVB457" s="327"/>
      <c r="TVC457" s="327"/>
      <c r="TVD457" s="327"/>
      <c r="TVE457" s="327"/>
      <c r="TVF457" s="327"/>
      <c r="TVG457" s="327"/>
      <c r="TVH457" s="327"/>
      <c r="TVI457" s="327"/>
      <c r="TVJ457" s="327"/>
      <c r="TVK457" s="327"/>
      <c r="TVL457" s="327"/>
      <c r="TVM457" s="327"/>
      <c r="TVN457" s="327"/>
      <c r="TVO457" s="327"/>
      <c r="TVP457" s="327"/>
      <c r="TVQ457" s="327"/>
      <c r="TVR457" s="327"/>
      <c r="TVS457" s="327"/>
      <c r="TVT457" s="327"/>
      <c r="TVU457" s="327"/>
      <c r="TVV457" s="327"/>
      <c r="TVW457" s="327"/>
      <c r="TVX457" s="327"/>
      <c r="TVY457" s="327"/>
      <c r="TVZ457" s="327"/>
      <c r="TWA457" s="327"/>
      <c r="TWB457" s="327"/>
      <c r="TWC457" s="327"/>
      <c r="TWD457" s="327"/>
      <c r="TWE457" s="327"/>
      <c r="TWF457" s="327"/>
      <c r="TWG457" s="327"/>
      <c r="TWH457" s="327"/>
      <c r="TWI457" s="327"/>
      <c r="TWJ457" s="327"/>
      <c r="TWK457" s="327"/>
      <c r="TWL457" s="327"/>
      <c r="TWM457" s="327"/>
      <c r="TWN457" s="327"/>
      <c r="TWO457" s="327"/>
      <c r="TWP457" s="327"/>
      <c r="TWQ457" s="327"/>
      <c r="TWR457" s="327"/>
      <c r="TWS457" s="327"/>
      <c r="TWT457" s="327"/>
      <c r="TWU457" s="327"/>
      <c r="TWV457" s="327"/>
      <c r="TWW457" s="327"/>
      <c r="TWX457" s="327"/>
      <c r="TWY457" s="327"/>
      <c r="TWZ457" s="327"/>
      <c r="TXA457" s="327"/>
      <c r="TXB457" s="327"/>
      <c r="TXC457" s="327"/>
      <c r="TXD457" s="327"/>
      <c r="TXE457" s="327"/>
      <c r="TXF457" s="327"/>
      <c r="TXG457" s="327"/>
      <c r="TXH457" s="327"/>
      <c r="TXI457" s="327"/>
      <c r="TXJ457" s="327"/>
      <c r="TXK457" s="327"/>
      <c r="TXL457" s="327"/>
      <c r="TXM457" s="327"/>
      <c r="TXN457" s="327"/>
      <c r="TXO457" s="327"/>
      <c r="TXP457" s="327"/>
      <c r="TXQ457" s="327"/>
      <c r="TXR457" s="327"/>
      <c r="TXS457" s="327"/>
      <c r="TXT457" s="327"/>
      <c r="TXU457" s="327"/>
      <c r="TXV457" s="327"/>
      <c r="TXW457" s="327"/>
      <c r="TXX457" s="327"/>
      <c r="TXY457" s="327"/>
      <c r="TXZ457" s="327"/>
      <c r="TYA457" s="327"/>
      <c r="TYB457" s="327"/>
      <c r="TYC457" s="327"/>
      <c r="TYD457" s="327"/>
      <c r="TYE457" s="327"/>
      <c r="TYF457" s="327"/>
      <c r="TYG457" s="327"/>
      <c r="TYH457" s="327"/>
      <c r="TYI457" s="327"/>
      <c r="TYJ457" s="327"/>
      <c r="TYK457" s="327"/>
      <c r="TYL457" s="327"/>
      <c r="TYM457" s="327"/>
      <c r="TYN457" s="327"/>
      <c r="TYO457" s="327"/>
      <c r="TYP457" s="327"/>
      <c r="TYQ457" s="327"/>
      <c r="TYR457" s="327"/>
      <c r="TYS457" s="327"/>
      <c r="TYT457" s="327"/>
      <c r="TYU457" s="327"/>
      <c r="TYV457" s="327"/>
      <c r="TYW457" s="327"/>
      <c r="TYX457" s="327"/>
      <c r="TYY457" s="327"/>
      <c r="TYZ457" s="327"/>
      <c r="TZA457" s="327"/>
      <c r="TZB457" s="327"/>
      <c r="TZC457" s="327"/>
      <c r="TZD457" s="327"/>
      <c r="TZE457" s="327"/>
      <c r="TZF457" s="327"/>
      <c r="TZG457" s="327"/>
      <c r="TZH457" s="327"/>
      <c r="TZI457" s="327"/>
      <c r="TZJ457" s="327"/>
      <c r="TZK457" s="327"/>
      <c r="TZL457" s="327"/>
      <c r="TZM457" s="327"/>
      <c r="TZN457" s="327"/>
      <c r="TZO457" s="327"/>
      <c r="TZP457" s="327"/>
      <c r="TZQ457" s="327"/>
      <c r="TZR457" s="327"/>
      <c r="TZS457" s="327"/>
      <c r="TZT457" s="327"/>
      <c r="TZU457" s="327"/>
      <c r="TZV457" s="327"/>
      <c r="TZW457" s="327"/>
      <c r="TZX457" s="327"/>
      <c r="TZY457" s="327"/>
      <c r="TZZ457" s="327"/>
      <c r="UAA457" s="327"/>
      <c r="UAB457" s="327"/>
      <c r="UAC457" s="327"/>
      <c r="UAD457" s="327"/>
      <c r="UAE457" s="327"/>
      <c r="UAF457" s="327"/>
      <c r="UAG457" s="327"/>
      <c r="UAH457" s="327"/>
      <c r="UAI457" s="327"/>
      <c r="UAJ457" s="327"/>
      <c r="UAK457" s="327"/>
      <c r="UAL457" s="327"/>
      <c r="UAM457" s="327"/>
      <c r="UAN457" s="327"/>
      <c r="UAO457" s="327"/>
      <c r="UAP457" s="327"/>
      <c r="UAQ457" s="327"/>
      <c r="UAR457" s="327"/>
      <c r="UAS457" s="327"/>
      <c r="UAT457" s="327"/>
      <c r="UAU457" s="327"/>
      <c r="UAV457" s="327"/>
      <c r="UAW457" s="327"/>
      <c r="UAX457" s="327"/>
      <c r="UAY457" s="327"/>
      <c r="UAZ457" s="327"/>
      <c r="UBA457" s="327"/>
      <c r="UBB457" s="327"/>
      <c r="UBC457" s="327"/>
      <c r="UBD457" s="327"/>
      <c r="UBE457" s="327"/>
      <c r="UBF457" s="327"/>
      <c r="UBG457" s="327"/>
      <c r="UBH457" s="327"/>
      <c r="UBI457" s="327"/>
      <c r="UBJ457" s="327"/>
      <c r="UBK457" s="327"/>
      <c r="UBL457" s="327"/>
      <c r="UBM457" s="327"/>
      <c r="UBN457" s="327"/>
      <c r="UBO457" s="327"/>
      <c r="UBP457" s="327"/>
      <c r="UBQ457" s="327"/>
      <c r="UBR457" s="327"/>
      <c r="UBS457" s="327"/>
      <c r="UBT457" s="327"/>
      <c r="UBU457" s="327"/>
      <c r="UBV457" s="327"/>
      <c r="UBW457" s="327"/>
      <c r="UBX457" s="327"/>
      <c r="UBY457" s="327"/>
      <c r="UBZ457" s="327"/>
      <c r="UCA457" s="327"/>
      <c r="UCB457" s="327"/>
      <c r="UCC457" s="327"/>
      <c r="UCD457" s="327"/>
      <c r="UCE457" s="327"/>
      <c r="UCF457" s="327"/>
      <c r="UCG457" s="327"/>
      <c r="UCH457" s="327"/>
      <c r="UCI457" s="327"/>
      <c r="UCJ457" s="327"/>
      <c r="UCK457" s="327"/>
      <c r="UCL457" s="327"/>
      <c r="UCM457" s="327"/>
      <c r="UCN457" s="327"/>
      <c r="UCO457" s="327"/>
      <c r="UCP457" s="327"/>
      <c r="UCQ457" s="327"/>
      <c r="UCR457" s="327"/>
      <c r="UCS457" s="327"/>
      <c r="UCT457" s="327"/>
      <c r="UCU457" s="327"/>
      <c r="UCV457" s="327"/>
      <c r="UCW457" s="327"/>
      <c r="UCX457" s="327"/>
      <c r="UCY457" s="327"/>
      <c r="UCZ457" s="327"/>
      <c r="UDA457" s="327"/>
      <c r="UDB457" s="327"/>
      <c r="UDC457" s="327"/>
      <c r="UDD457" s="327"/>
      <c r="UDE457" s="327"/>
      <c r="UDF457" s="327"/>
      <c r="UDG457" s="327"/>
      <c r="UDH457" s="327"/>
      <c r="UDI457" s="327"/>
      <c r="UDJ457" s="327"/>
      <c r="UDK457" s="327"/>
      <c r="UDL457" s="327"/>
      <c r="UDM457" s="327"/>
      <c r="UDN457" s="327"/>
      <c r="UDO457" s="327"/>
      <c r="UDP457" s="327"/>
      <c r="UDQ457" s="327"/>
      <c r="UDR457" s="327"/>
      <c r="UDS457" s="327"/>
      <c r="UDT457" s="327"/>
      <c r="UDU457" s="327"/>
      <c r="UDV457" s="327"/>
      <c r="UDW457" s="327"/>
      <c r="UDX457" s="327"/>
      <c r="UDY457" s="327"/>
      <c r="UDZ457" s="327"/>
      <c r="UEA457" s="327"/>
      <c r="UEB457" s="327"/>
      <c r="UEC457" s="327"/>
      <c r="UED457" s="327"/>
      <c r="UEE457" s="327"/>
      <c r="UEF457" s="327"/>
      <c r="UEG457" s="327"/>
      <c r="UEH457" s="327"/>
      <c r="UEI457" s="327"/>
      <c r="UEJ457" s="327"/>
      <c r="UEK457" s="327"/>
      <c r="UEL457" s="327"/>
      <c r="UEM457" s="327"/>
      <c r="UEN457" s="327"/>
      <c r="UEO457" s="327"/>
      <c r="UEP457" s="327"/>
      <c r="UEQ457" s="327"/>
      <c r="UER457" s="327"/>
      <c r="UES457" s="327"/>
      <c r="UET457" s="327"/>
      <c r="UEU457" s="327"/>
      <c r="UEV457" s="327"/>
      <c r="UEW457" s="327"/>
      <c r="UEX457" s="327"/>
      <c r="UEY457" s="327"/>
      <c r="UEZ457" s="327"/>
      <c r="UFA457" s="327"/>
      <c r="UFB457" s="327"/>
      <c r="UFC457" s="327"/>
      <c r="UFD457" s="327"/>
      <c r="UFE457" s="327"/>
      <c r="UFF457" s="327"/>
      <c r="UFG457" s="327"/>
      <c r="UFH457" s="327"/>
      <c r="UFI457" s="327"/>
      <c r="UFJ457" s="327"/>
      <c r="UFK457" s="327"/>
      <c r="UFL457" s="327"/>
      <c r="UFM457" s="327"/>
      <c r="UFN457" s="327"/>
      <c r="UFO457" s="327"/>
      <c r="UFP457" s="327"/>
      <c r="UFQ457" s="327"/>
      <c r="UFR457" s="327"/>
      <c r="UFS457" s="327"/>
      <c r="UFT457" s="327"/>
      <c r="UFU457" s="327"/>
      <c r="UFV457" s="327"/>
      <c r="UFW457" s="327"/>
      <c r="UFX457" s="327"/>
      <c r="UFY457" s="327"/>
      <c r="UFZ457" s="327"/>
      <c r="UGA457" s="327"/>
      <c r="UGB457" s="327"/>
      <c r="UGC457" s="327"/>
      <c r="UGD457" s="327"/>
      <c r="UGE457" s="327"/>
      <c r="UGF457" s="327"/>
      <c r="UGG457" s="327"/>
      <c r="UGH457" s="327"/>
      <c r="UGI457" s="327"/>
      <c r="UGJ457" s="327"/>
      <c r="UGK457" s="327"/>
      <c r="UGL457" s="327"/>
      <c r="UGM457" s="327"/>
      <c r="UGN457" s="327"/>
      <c r="UGO457" s="327"/>
      <c r="UGP457" s="327"/>
      <c r="UGQ457" s="327"/>
      <c r="UGR457" s="327"/>
      <c r="UGS457" s="327"/>
      <c r="UGT457" s="327"/>
      <c r="UGU457" s="327"/>
      <c r="UGV457" s="327"/>
      <c r="UGW457" s="327"/>
      <c r="UGX457" s="327"/>
      <c r="UGY457" s="327"/>
      <c r="UGZ457" s="327"/>
      <c r="UHA457" s="327"/>
      <c r="UHB457" s="327"/>
      <c r="UHC457" s="327"/>
      <c r="UHD457" s="327"/>
      <c r="UHE457" s="327"/>
      <c r="UHF457" s="327"/>
      <c r="UHG457" s="327"/>
      <c r="UHH457" s="327"/>
      <c r="UHI457" s="327"/>
      <c r="UHJ457" s="327"/>
      <c r="UHK457" s="327"/>
      <c r="UHL457" s="327"/>
      <c r="UHM457" s="327"/>
      <c r="UHN457" s="327"/>
      <c r="UHO457" s="327"/>
      <c r="UHP457" s="327"/>
      <c r="UHQ457" s="327"/>
      <c r="UHR457" s="327"/>
      <c r="UHS457" s="327"/>
      <c r="UHT457" s="327"/>
      <c r="UHU457" s="327"/>
      <c r="UHV457" s="327"/>
      <c r="UHW457" s="327"/>
      <c r="UHX457" s="327"/>
      <c r="UHY457" s="327"/>
      <c r="UHZ457" s="327"/>
      <c r="UIA457" s="327"/>
      <c r="UIB457" s="327"/>
      <c r="UIC457" s="327"/>
      <c r="UID457" s="327"/>
      <c r="UIE457" s="327"/>
      <c r="UIF457" s="327"/>
      <c r="UIG457" s="327"/>
      <c r="UIH457" s="327"/>
      <c r="UII457" s="327"/>
      <c r="UIJ457" s="327"/>
      <c r="UIK457" s="327"/>
      <c r="UIL457" s="327"/>
      <c r="UIM457" s="327"/>
      <c r="UIN457" s="327"/>
      <c r="UIO457" s="327"/>
      <c r="UIP457" s="327"/>
      <c r="UIQ457" s="327"/>
      <c r="UIR457" s="327"/>
      <c r="UIS457" s="327"/>
      <c r="UIT457" s="327"/>
      <c r="UIU457" s="327"/>
      <c r="UIV457" s="327"/>
      <c r="UIW457" s="327"/>
      <c r="UIX457" s="327"/>
      <c r="UIY457" s="327"/>
      <c r="UIZ457" s="327"/>
      <c r="UJA457" s="327"/>
      <c r="UJB457" s="327"/>
      <c r="UJC457" s="327"/>
      <c r="UJD457" s="327"/>
      <c r="UJE457" s="327"/>
      <c r="UJF457" s="327"/>
      <c r="UJG457" s="327"/>
      <c r="UJH457" s="327"/>
      <c r="UJI457" s="327"/>
      <c r="UJJ457" s="327"/>
      <c r="UJK457" s="327"/>
      <c r="UJL457" s="327"/>
      <c r="UJM457" s="327"/>
      <c r="UJN457" s="327"/>
      <c r="UJO457" s="327"/>
      <c r="UJP457" s="327"/>
      <c r="UJQ457" s="327"/>
      <c r="UJR457" s="327"/>
      <c r="UJS457" s="327"/>
      <c r="UJT457" s="327"/>
      <c r="UJU457" s="327"/>
      <c r="UJV457" s="327"/>
      <c r="UJW457" s="327"/>
      <c r="UJX457" s="327"/>
      <c r="UJY457" s="327"/>
      <c r="UJZ457" s="327"/>
      <c r="UKA457" s="327"/>
      <c r="UKB457" s="327"/>
      <c r="UKC457" s="327"/>
      <c r="UKD457" s="327"/>
      <c r="UKE457" s="327"/>
      <c r="UKF457" s="327"/>
      <c r="UKG457" s="327"/>
      <c r="UKH457" s="327"/>
      <c r="UKI457" s="327"/>
      <c r="UKJ457" s="327"/>
      <c r="UKK457" s="327"/>
      <c r="UKL457" s="327"/>
      <c r="UKM457" s="327"/>
      <c r="UKN457" s="327"/>
      <c r="UKO457" s="327"/>
      <c r="UKP457" s="327"/>
      <c r="UKQ457" s="327"/>
      <c r="UKR457" s="327"/>
      <c r="UKS457" s="327"/>
      <c r="UKT457" s="327"/>
      <c r="UKU457" s="327"/>
      <c r="UKV457" s="327"/>
      <c r="UKW457" s="327"/>
      <c r="UKX457" s="327"/>
      <c r="UKY457" s="327"/>
      <c r="UKZ457" s="327"/>
      <c r="ULA457" s="327"/>
      <c r="ULB457" s="327"/>
      <c r="ULC457" s="327"/>
      <c r="ULD457" s="327"/>
      <c r="ULE457" s="327"/>
      <c r="ULF457" s="327"/>
      <c r="ULG457" s="327"/>
      <c r="ULH457" s="327"/>
      <c r="ULI457" s="327"/>
      <c r="ULJ457" s="327"/>
      <c r="ULK457" s="327"/>
      <c r="ULL457" s="327"/>
      <c r="ULM457" s="327"/>
      <c r="ULN457" s="327"/>
      <c r="ULO457" s="327"/>
      <c r="ULP457" s="327"/>
      <c r="ULQ457" s="327"/>
      <c r="ULR457" s="327"/>
      <c r="ULS457" s="327"/>
      <c r="ULT457" s="327"/>
      <c r="ULU457" s="327"/>
      <c r="ULV457" s="327"/>
      <c r="ULW457" s="327"/>
      <c r="ULX457" s="327"/>
      <c r="ULY457" s="327"/>
      <c r="ULZ457" s="327"/>
      <c r="UMA457" s="327"/>
      <c r="UMB457" s="327"/>
      <c r="UMC457" s="327"/>
      <c r="UMD457" s="327"/>
      <c r="UME457" s="327"/>
      <c r="UMF457" s="327"/>
      <c r="UMG457" s="327"/>
      <c r="UMH457" s="327"/>
      <c r="UMI457" s="327"/>
      <c r="UMJ457" s="327"/>
      <c r="UMK457" s="327"/>
      <c r="UML457" s="327"/>
      <c r="UMM457" s="327"/>
      <c r="UMN457" s="327"/>
      <c r="UMO457" s="327"/>
      <c r="UMP457" s="327"/>
      <c r="UMQ457" s="327"/>
      <c r="UMR457" s="327"/>
      <c r="UMS457" s="327"/>
      <c r="UMT457" s="327"/>
      <c r="UMU457" s="327"/>
      <c r="UMV457" s="327"/>
      <c r="UMW457" s="327"/>
      <c r="UMX457" s="327"/>
      <c r="UMY457" s="327"/>
      <c r="UMZ457" s="327"/>
      <c r="UNA457" s="327"/>
      <c r="UNB457" s="327"/>
      <c r="UNC457" s="327"/>
      <c r="UND457" s="327"/>
      <c r="UNE457" s="327"/>
      <c r="UNF457" s="327"/>
      <c r="UNG457" s="327"/>
      <c r="UNH457" s="327"/>
      <c r="UNI457" s="327"/>
      <c r="UNJ457" s="327"/>
      <c r="UNK457" s="327"/>
      <c r="UNL457" s="327"/>
      <c r="UNM457" s="327"/>
      <c r="UNN457" s="327"/>
      <c r="UNO457" s="327"/>
      <c r="UNP457" s="327"/>
      <c r="UNQ457" s="327"/>
      <c r="UNR457" s="327"/>
      <c r="UNS457" s="327"/>
      <c r="UNT457" s="327"/>
      <c r="UNU457" s="327"/>
      <c r="UNV457" s="327"/>
      <c r="UNW457" s="327"/>
      <c r="UNX457" s="327"/>
      <c r="UNY457" s="327"/>
      <c r="UNZ457" s="327"/>
      <c r="UOA457" s="327"/>
      <c r="UOB457" s="327"/>
      <c r="UOC457" s="327"/>
      <c r="UOD457" s="327"/>
      <c r="UOE457" s="327"/>
      <c r="UOF457" s="327"/>
      <c r="UOG457" s="327"/>
      <c r="UOH457" s="327"/>
      <c r="UOI457" s="327"/>
      <c r="UOJ457" s="327"/>
      <c r="UOK457" s="327"/>
      <c r="UOL457" s="327"/>
      <c r="UOM457" s="327"/>
      <c r="UON457" s="327"/>
      <c r="UOO457" s="327"/>
      <c r="UOP457" s="327"/>
      <c r="UOQ457" s="327"/>
      <c r="UOR457" s="327"/>
      <c r="UOS457" s="327"/>
      <c r="UOT457" s="327"/>
      <c r="UOU457" s="327"/>
      <c r="UOV457" s="327"/>
      <c r="UOW457" s="327"/>
      <c r="UOX457" s="327"/>
      <c r="UOY457" s="327"/>
      <c r="UOZ457" s="327"/>
      <c r="UPA457" s="327"/>
      <c r="UPB457" s="327"/>
      <c r="UPC457" s="327"/>
      <c r="UPD457" s="327"/>
      <c r="UPE457" s="327"/>
      <c r="UPF457" s="327"/>
      <c r="UPG457" s="327"/>
      <c r="UPH457" s="327"/>
      <c r="UPI457" s="327"/>
      <c r="UPJ457" s="327"/>
      <c r="UPK457" s="327"/>
      <c r="UPL457" s="327"/>
      <c r="UPM457" s="327"/>
      <c r="UPN457" s="327"/>
      <c r="UPO457" s="327"/>
      <c r="UPP457" s="327"/>
      <c r="UPQ457" s="327"/>
      <c r="UPR457" s="327"/>
      <c r="UPS457" s="327"/>
      <c r="UPT457" s="327"/>
      <c r="UPU457" s="327"/>
      <c r="UPV457" s="327"/>
      <c r="UPW457" s="327"/>
      <c r="UPX457" s="327"/>
      <c r="UPY457" s="327"/>
      <c r="UPZ457" s="327"/>
      <c r="UQA457" s="327"/>
      <c r="UQB457" s="327"/>
      <c r="UQC457" s="327"/>
      <c r="UQD457" s="327"/>
      <c r="UQE457" s="327"/>
      <c r="UQF457" s="327"/>
      <c r="UQG457" s="327"/>
      <c r="UQH457" s="327"/>
      <c r="UQI457" s="327"/>
      <c r="UQJ457" s="327"/>
      <c r="UQK457" s="327"/>
      <c r="UQL457" s="327"/>
      <c r="UQM457" s="327"/>
      <c r="UQN457" s="327"/>
      <c r="UQO457" s="327"/>
      <c r="UQP457" s="327"/>
      <c r="UQQ457" s="327"/>
      <c r="UQR457" s="327"/>
      <c r="UQS457" s="327"/>
      <c r="UQT457" s="327"/>
      <c r="UQU457" s="327"/>
      <c r="UQV457" s="327"/>
      <c r="UQW457" s="327"/>
      <c r="UQX457" s="327"/>
      <c r="UQY457" s="327"/>
      <c r="UQZ457" s="327"/>
      <c r="URA457" s="327"/>
      <c r="URB457" s="327"/>
      <c r="URC457" s="327"/>
      <c r="URD457" s="327"/>
      <c r="URE457" s="327"/>
      <c r="URF457" s="327"/>
      <c r="URG457" s="327"/>
      <c r="URH457" s="327"/>
      <c r="URI457" s="327"/>
      <c r="URJ457" s="327"/>
      <c r="URK457" s="327"/>
      <c r="URL457" s="327"/>
      <c r="URM457" s="327"/>
      <c r="URN457" s="327"/>
      <c r="URO457" s="327"/>
      <c r="URP457" s="327"/>
      <c r="URQ457" s="327"/>
      <c r="URR457" s="327"/>
      <c r="URS457" s="327"/>
      <c r="URT457" s="327"/>
      <c r="URU457" s="327"/>
      <c r="URV457" s="327"/>
      <c r="URW457" s="327"/>
      <c r="URX457" s="327"/>
      <c r="URY457" s="327"/>
      <c r="URZ457" s="327"/>
      <c r="USA457" s="327"/>
      <c r="USB457" s="327"/>
      <c r="USC457" s="327"/>
      <c r="USD457" s="327"/>
      <c r="USE457" s="327"/>
      <c r="USF457" s="327"/>
      <c r="USG457" s="327"/>
      <c r="USH457" s="327"/>
      <c r="USI457" s="327"/>
      <c r="USJ457" s="327"/>
      <c r="USK457" s="327"/>
      <c r="USL457" s="327"/>
      <c r="USM457" s="327"/>
      <c r="USN457" s="327"/>
      <c r="USO457" s="327"/>
      <c r="USP457" s="327"/>
      <c r="USQ457" s="327"/>
      <c r="USR457" s="327"/>
      <c r="USS457" s="327"/>
      <c r="UST457" s="327"/>
      <c r="USU457" s="327"/>
      <c r="USV457" s="327"/>
      <c r="USW457" s="327"/>
      <c r="USX457" s="327"/>
      <c r="USY457" s="327"/>
      <c r="USZ457" s="327"/>
      <c r="UTA457" s="327"/>
      <c r="UTB457" s="327"/>
      <c r="UTC457" s="327"/>
      <c r="UTD457" s="327"/>
      <c r="UTE457" s="327"/>
      <c r="UTF457" s="327"/>
      <c r="UTG457" s="327"/>
      <c r="UTH457" s="327"/>
      <c r="UTI457" s="327"/>
      <c r="UTJ457" s="327"/>
      <c r="UTK457" s="327"/>
      <c r="UTL457" s="327"/>
      <c r="UTM457" s="327"/>
      <c r="UTN457" s="327"/>
      <c r="UTO457" s="327"/>
      <c r="UTP457" s="327"/>
      <c r="UTQ457" s="327"/>
      <c r="UTR457" s="327"/>
      <c r="UTS457" s="327"/>
      <c r="UTT457" s="327"/>
      <c r="UTU457" s="327"/>
      <c r="UTV457" s="327"/>
      <c r="UTW457" s="327"/>
      <c r="UTX457" s="327"/>
      <c r="UTY457" s="327"/>
      <c r="UTZ457" s="327"/>
      <c r="UUA457" s="327"/>
      <c r="UUB457" s="327"/>
      <c r="UUC457" s="327"/>
      <c r="UUD457" s="327"/>
      <c r="UUE457" s="327"/>
      <c r="UUF457" s="327"/>
      <c r="UUG457" s="327"/>
      <c r="UUH457" s="327"/>
      <c r="UUI457" s="327"/>
      <c r="UUJ457" s="327"/>
      <c r="UUK457" s="327"/>
      <c r="UUL457" s="327"/>
      <c r="UUM457" s="327"/>
      <c r="UUN457" s="327"/>
      <c r="UUO457" s="327"/>
      <c r="UUP457" s="327"/>
      <c r="UUQ457" s="327"/>
      <c r="UUR457" s="327"/>
      <c r="UUS457" s="327"/>
      <c r="UUT457" s="327"/>
      <c r="UUU457" s="327"/>
      <c r="UUV457" s="327"/>
      <c r="UUW457" s="327"/>
      <c r="UUX457" s="327"/>
      <c r="UUY457" s="327"/>
      <c r="UUZ457" s="327"/>
      <c r="UVA457" s="327"/>
      <c r="UVB457" s="327"/>
      <c r="UVC457" s="327"/>
      <c r="UVD457" s="327"/>
      <c r="UVE457" s="327"/>
      <c r="UVF457" s="327"/>
      <c r="UVG457" s="327"/>
      <c r="UVH457" s="327"/>
      <c r="UVI457" s="327"/>
      <c r="UVJ457" s="327"/>
      <c r="UVK457" s="327"/>
      <c r="UVL457" s="327"/>
      <c r="UVM457" s="327"/>
      <c r="UVN457" s="327"/>
      <c r="UVO457" s="327"/>
      <c r="UVP457" s="327"/>
      <c r="UVQ457" s="327"/>
      <c r="UVR457" s="327"/>
      <c r="UVS457" s="327"/>
      <c r="UVT457" s="327"/>
      <c r="UVU457" s="327"/>
      <c r="UVV457" s="327"/>
      <c r="UVW457" s="327"/>
      <c r="UVX457" s="327"/>
      <c r="UVY457" s="327"/>
      <c r="UVZ457" s="327"/>
      <c r="UWA457" s="327"/>
      <c r="UWB457" s="327"/>
      <c r="UWC457" s="327"/>
      <c r="UWD457" s="327"/>
      <c r="UWE457" s="327"/>
      <c r="UWF457" s="327"/>
      <c r="UWG457" s="327"/>
      <c r="UWH457" s="327"/>
      <c r="UWI457" s="327"/>
      <c r="UWJ457" s="327"/>
      <c r="UWK457" s="327"/>
      <c r="UWL457" s="327"/>
      <c r="UWM457" s="327"/>
      <c r="UWN457" s="327"/>
      <c r="UWO457" s="327"/>
      <c r="UWP457" s="327"/>
      <c r="UWQ457" s="327"/>
      <c r="UWR457" s="327"/>
      <c r="UWS457" s="327"/>
      <c r="UWT457" s="327"/>
      <c r="UWU457" s="327"/>
      <c r="UWV457" s="327"/>
      <c r="UWW457" s="327"/>
      <c r="UWX457" s="327"/>
      <c r="UWY457" s="327"/>
      <c r="UWZ457" s="327"/>
      <c r="UXA457" s="327"/>
      <c r="UXB457" s="327"/>
      <c r="UXC457" s="327"/>
      <c r="UXD457" s="327"/>
      <c r="UXE457" s="327"/>
      <c r="UXF457" s="327"/>
      <c r="UXG457" s="327"/>
      <c r="UXH457" s="327"/>
      <c r="UXI457" s="327"/>
      <c r="UXJ457" s="327"/>
      <c r="UXK457" s="327"/>
      <c r="UXL457" s="327"/>
      <c r="UXM457" s="327"/>
      <c r="UXN457" s="327"/>
      <c r="UXO457" s="327"/>
      <c r="UXP457" s="327"/>
      <c r="UXQ457" s="327"/>
      <c r="UXR457" s="327"/>
      <c r="UXS457" s="327"/>
      <c r="UXT457" s="327"/>
      <c r="UXU457" s="327"/>
      <c r="UXV457" s="327"/>
      <c r="UXW457" s="327"/>
      <c r="UXX457" s="327"/>
      <c r="UXY457" s="327"/>
      <c r="UXZ457" s="327"/>
      <c r="UYA457" s="327"/>
      <c r="UYB457" s="327"/>
      <c r="UYC457" s="327"/>
      <c r="UYD457" s="327"/>
      <c r="UYE457" s="327"/>
      <c r="UYF457" s="327"/>
      <c r="UYG457" s="327"/>
      <c r="UYH457" s="327"/>
      <c r="UYI457" s="327"/>
      <c r="UYJ457" s="327"/>
      <c r="UYK457" s="327"/>
      <c r="UYL457" s="327"/>
      <c r="UYM457" s="327"/>
      <c r="UYN457" s="327"/>
      <c r="UYO457" s="327"/>
      <c r="UYP457" s="327"/>
      <c r="UYQ457" s="327"/>
      <c r="UYR457" s="327"/>
      <c r="UYS457" s="327"/>
      <c r="UYT457" s="327"/>
      <c r="UYU457" s="327"/>
      <c r="UYV457" s="327"/>
      <c r="UYW457" s="327"/>
      <c r="UYX457" s="327"/>
      <c r="UYY457" s="327"/>
      <c r="UYZ457" s="327"/>
      <c r="UZA457" s="327"/>
      <c r="UZB457" s="327"/>
      <c r="UZC457" s="327"/>
      <c r="UZD457" s="327"/>
      <c r="UZE457" s="327"/>
      <c r="UZF457" s="327"/>
      <c r="UZG457" s="327"/>
      <c r="UZH457" s="327"/>
      <c r="UZI457" s="327"/>
      <c r="UZJ457" s="327"/>
      <c r="UZK457" s="327"/>
      <c r="UZL457" s="327"/>
      <c r="UZM457" s="327"/>
      <c r="UZN457" s="327"/>
      <c r="UZO457" s="327"/>
      <c r="UZP457" s="327"/>
      <c r="UZQ457" s="327"/>
      <c r="UZR457" s="327"/>
      <c r="UZS457" s="327"/>
      <c r="UZT457" s="327"/>
      <c r="UZU457" s="327"/>
      <c r="UZV457" s="327"/>
      <c r="UZW457" s="327"/>
      <c r="UZX457" s="327"/>
      <c r="UZY457" s="327"/>
      <c r="UZZ457" s="327"/>
      <c r="VAA457" s="327"/>
      <c r="VAB457" s="327"/>
      <c r="VAC457" s="327"/>
      <c r="VAD457" s="327"/>
      <c r="VAE457" s="327"/>
      <c r="VAF457" s="327"/>
      <c r="VAG457" s="327"/>
      <c r="VAH457" s="327"/>
      <c r="VAI457" s="327"/>
      <c r="VAJ457" s="327"/>
      <c r="VAK457" s="327"/>
      <c r="VAL457" s="327"/>
      <c r="VAM457" s="327"/>
      <c r="VAN457" s="327"/>
      <c r="VAO457" s="327"/>
      <c r="VAP457" s="327"/>
      <c r="VAQ457" s="327"/>
      <c r="VAR457" s="327"/>
      <c r="VAS457" s="327"/>
      <c r="VAT457" s="327"/>
      <c r="VAU457" s="327"/>
      <c r="VAV457" s="327"/>
      <c r="VAW457" s="327"/>
      <c r="VAX457" s="327"/>
      <c r="VAY457" s="327"/>
      <c r="VAZ457" s="327"/>
      <c r="VBA457" s="327"/>
      <c r="VBB457" s="327"/>
      <c r="VBC457" s="327"/>
      <c r="VBD457" s="327"/>
      <c r="VBE457" s="327"/>
      <c r="VBF457" s="327"/>
      <c r="VBG457" s="327"/>
      <c r="VBH457" s="327"/>
      <c r="VBI457" s="327"/>
      <c r="VBJ457" s="327"/>
      <c r="VBK457" s="327"/>
      <c r="VBL457" s="327"/>
      <c r="VBM457" s="327"/>
      <c r="VBN457" s="327"/>
      <c r="VBO457" s="327"/>
      <c r="VBP457" s="327"/>
      <c r="VBQ457" s="327"/>
      <c r="VBR457" s="327"/>
      <c r="VBS457" s="327"/>
      <c r="VBT457" s="327"/>
      <c r="VBU457" s="327"/>
      <c r="VBV457" s="327"/>
      <c r="VBW457" s="327"/>
      <c r="VBX457" s="327"/>
      <c r="VBY457" s="327"/>
      <c r="VBZ457" s="327"/>
      <c r="VCA457" s="327"/>
      <c r="VCB457" s="327"/>
      <c r="VCC457" s="327"/>
      <c r="VCD457" s="327"/>
      <c r="VCE457" s="327"/>
      <c r="VCF457" s="327"/>
      <c r="VCG457" s="327"/>
      <c r="VCH457" s="327"/>
      <c r="VCI457" s="327"/>
      <c r="VCJ457" s="327"/>
      <c r="VCK457" s="327"/>
      <c r="VCL457" s="327"/>
      <c r="VCM457" s="327"/>
      <c r="VCN457" s="327"/>
      <c r="VCO457" s="327"/>
      <c r="VCP457" s="327"/>
      <c r="VCQ457" s="327"/>
      <c r="VCR457" s="327"/>
      <c r="VCS457" s="327"/>
      <c r="VCT457" s="327"/>
      <c r="VCU457" s="327"/>
      <c r="VCV457" s="327"/>
      <c r="VCW457" s="327"/>
      <c r="VCX457" s="327"/>
      <c r="VCY457" s="327"/>
      <c r="VCZ457" s="327"/>
      <c r="VDA457" s="327"/>
      <c r="VDB457" s="327"/>
      <c r="VDC457" s="327"/>
      <c r="VDD457" s="327"/>
      <c r="VDE457" s="327"/>
      <c r="VDF457" s="327"/>
      <c r="VDG457" s="327"/>
      <c r="VDH457" s="327"/>
      <c r="VDI457" s="327"/>
      <c r="VDJ457" s="327"/>
      <c r="VDK457" s="327"/>
      <c r="VDL457" s="327"/>
      <c r="VDM457" s="327"/>
      <c r="VDN457" s="327"/>
      <c r="VDO457" s="327"/>
      <c r="VDP457" s="327"/>
      <c r="VDQ457" s="327"/>
      <c r="VDR457" s="327"/>
      <c r="VDS457" s="327"/>
      <c r="VDT457" s="327"/>
      <c r="VDU457" s="327"/>
      <c r="VDV457" s="327"/>
      <c r="VDW457" s="327"/>
      <c r="VDX457" s="327"/>
      <c r="VDY457" s="327"/>
      <c r="VDZ457" s="327"/>
      <c r="VEA457" s="327"/>
      <c r="VEB457" s="327"/>
      <c r="VEC457" s="327"/>
      <c r="VED457" s="327"/>
      <c r="VEE457" s="327"/>
      <c r="VEF457" s="327"/>
      <c r="VEG457" s="327"/>
      <c r="VEH457" s="327"/>
      <c r="VEI457" s="327"/>
      <c r="VEJ457" s="327"/>
      <c r="VEK457" s="327"/>
      <c r="VEL457" s="327"/>
      <c r="VEM457" s="327"/>
      <c r="VEN457" s="327"/>
      <c r="VEO457" s="327"/>
      <c r="VEP457" s="327"/>
      <c r="VEQ457" s="327"/>
      <c r="VER457" s="327"/>
      <c r="VES457" s="327"/>
      <c r="VET457" s="327"/>
      <c r="VEU457" s="327"/>
      <c r="VEV457" s="327"/>
      <c r="VEW457" s="327"/>
      <c r="VEX457" s="327"/>
      <c r="VEY457" s="327"/>
      <c r="VEZ457" s="327"/>
      <c r="VFA457" s="327"/>
      <c r="VFB457" s="327"/>
      <c r="VFC457" s="327"/>
      <c r="VFD457" s="327"/>
      <c r="VFE457" s="327"/>
      <c r="VFF457" s="327"/>
      <c r="VFG457" s="327"/>
      <c r="VFH457" s="327"/>
      <c r="VFI457" s="327"/>
      <c r="VFJ457" s="327"/>
      <c r="VFK457" s="327"/>
      <c r="VFL457" s="327"/>
      <c r="VFM457" s="327"/>
      <c r="VFN457" s="327"/>
      <c r="VFO457" s="327"/>
      <c r="VFP457" s="327"/>
      <c r="VFQ457" s="327"/>
      <c r="VFR457" s="327"/>
      <c r="VFS457" s="327"/>
      <c r="VFT457" s="327"/>
      <c r="VFU457" s="327"/>
      <c r="VFV457" s="327"/>
      <c r="VFW457" s="327"/>
      <c r="VFX457" s="327"/>
      <c r="VFY457" s="327"/>
      <c r="VFZ457" s="327"/>
      <c r="VGA457" s="327"/>
      <c r="VGB457" s="327"/>
      <c r="VGC457" s="327"/>
      <c r="VGD457" s="327"/>
      <c r="VGE457" s="327"/>
      <c r="VGF457" s="327"/>
      <c r="VGG457" s="327"/>
      <c r="VGH457" s="327"/>
      <c r="VGI457" s="327"/>
      <c r="VGJ457" s="327"/>
      <c r="VGK457" s="327"/>
      <c r="VGL457" s="327"/>
      <c r="VGM457" s="327"/>
      <c r="VGN457" s="327"/>
      <c r="VGO457" s="327"/>
      <c r="VGP457" s="327"/>
      <c r="VGQ457" s="327"/>
      <c r="VGR457" s="327"/>
      <c r="VGS457" s="327"/>
      <c r="VGT457" s="327"/>
      <c r="VGU457" s="327"/>
      <c r="VGV457" s="327"/>
      <c r="VGW457" s="327"/>
      <c r="VGX457" s="327"/>
      <c r="VGY457" s="327"/>
      <c r="VGZ457" s="327"/>
      <c r="VHA457" s="327"/>
      <c r="VHB457" s="327"/>
      <c r="VHC457" s="327"/>
      <c r="VHD457" s="327"/>
      <c r="VHE457" s="327"/>
      <c r="VHF457" s="327"/>
      <c r="VHG457" s="327"/>
      <c r="VHH457" s="327"/>
      <c r="VHI457" s="327"/>
      <c r="VHJ457" s="327"/>
      <c r="VHK457" s="327"/>
      <c r="VHL457" s="327"/>
      <c r="VHM457" s="327"/>
      <c r="VHN457" s="327"/>
      <c r="VHO457" s="327"/>
      <c r="VHP457" s="327"/>
      <c r="VHQ457" s="327"/>
      <c r="VHR457" s="327"/>
      <c r="VHS457" s="327"/>
      <c r="VHT457" s="327"/>
      <c r="VHU457" s="327"/>
      <c r="VHV457" s="327"/>
      <c r="VHW457" s="327"/>
      <c r="VHX457" s="327"/>
      <c r="VHY457" s="327"/>
      <c r="VHZ457" s="327"/>
      <c r="VIA457" s="327"/>
      <c r="VIB457" s="327"/>
      <c r="VIC457" s="327"/>
      <c r="VID457" s="327"/>
      <c r="VIE457" s="327"/>
      <c r="VIF457" s="327"/>
      <c r="VIG457" s="327"/>
      <c r="VIH457" s="327"/>
      <c r="VII457" s="327"/>
      <c r="VIJ457" s="327"/>
      <c r="VIK457" s="327"/>
      <c r="VIL457" s="327"/>
      <c r="VIM457" s="327"/>
      <c r="VIN457" s="327"/>
      <c r="VIO457" s="327"/>
      <c r="VIP457" s="327"/>
      <c r="VIQ457" s="327"/>
      <c r="VIR457" s="327"/>
      <c r="VIS457" s="327"/>
      <c r="VIT457" s="327"/>
      <c r="VIU457" s="327"/>
      <c r="VIV457" s="327"/>
      <c r="VIW457" s="327"/>
      <c r="VIX457" s="327"/>
      <c r="VIY457" s="327"/>
      <c r="VIZ457" s="327"/>
      <c r="VJA457" s="327"/>
      <c r="VJB457" s="327"/>
      <c r="VJC457" s="327"/>
      <c r="VJD457" s="327"/>
      <c r="VJE457" s="327"/>
      <c r="VJF457" s="327"/>
      <c r="VJG457" s="327"/>
      <c r="VJH457" s="327"/>
      <c r="VJI457" s="327"/>
      <c r="VJJ457" s="327"/>
      <c r="VJK457" s="327"/>
      <c r="VJL457" s="327"/>
      <c r="VJM457" s="327"/>
      <c r="VJN457" s="327"/>
      <c r="VJO457" s="327"/>
      <c r="VJP457" s="327"/>
      <c r="VJQ457" s="327"/>
      <c r="VJR457" s="327"/>
      <c r="VJS457" s="327"/>
      <c r="VJT457" s="327"/>
      <c r="VJU457" s="327"/>
      <c r="VJV457" s="327"/>
      <c r="VJW457" s="327"/>
      <c r="VJX457" s="327"/>
      <c r="VJY457" s="327"/>
      <c r="VJZ457" s="327"/>
      <c r="VKA457" s="327"/>
      <c r="VKB457" s="327"/>
      <c r="VKC457" s="327"/>
      <c r="VKD457" s="327"/>
      <c r="VKE457" s="327"/>
      <c r="VKF457" s="327"/>
      <c r="VKG457" s="327"/>
      <c r="VKH457" s="327"/>
      <c r="VKI457" s="327"/>
      <c r="VKJ457" s="327"/>
      <c r="VKK457" s="327"/>
      <c r="VKL457" s="327"/>
      <c r="VKM457" s="327"/>
      <c r="VKN457" s="327"/>
      <c r="VKO457" s="327"/>
      <c r="VKP457" s="327"/>
      <c r="VKQ457" s="327"/>
      <c r="VKR457" s="327"/>
      <c r="VKS457" s="327"/>
      <c r="VKT457" s="327"/>
      <c r="VKU457" s="327"/>
      <c r="VKV457" s="327"/>
      <c r="VKW457" s="327"/>
      <c r="VKX457" s="327"/>
      <c r="VKY457" s="327"/>
      <c r="VKZ457" s="327"/>
      <c r="VLA457" s="327"/>
      <c r="VLB457" s="327"/>
      <c r="VLC457" s="327"/>
      <c r="VLD457" s="327"/>
      <c r="VLE457" s="327"/>
      <c r="VLF457" s="327"/>
      <c r="VLG457" s="327"/>
      <c r="VLH457" s="327"/>
      <c r="VLI457" s="327"/>
      <c r="VLJ457" s="327"/>
      <c r="VLK457" s="327"/>
      <c r="VLL457" s="327"/>
      <c r="VLM457" s="327"/>
      <c r="VLN457" s="327"/>
      <c r="VLO457" s="327"/>
      <c r="VLP457" s="327"/>
      <c r="VLQ457" s="327"/>
      <c r="VLR457" s="327"/>
      <c r="VLS457" s="327"/>
      <c r="VLT457" s="327"/>
      <c r="VLU457" s="327"/>
      <c r="VLV457" s="327"/>
      <c r="VLW457" s="327"/>
      <c r="VLX457" s="327"/>
      <c r="VLY457" s="327"/>
      <c r="VLZ457" s="327"/>
      <c r="VMA457" s="327"/>
      <c r="VMB457" s="327"/>
      <c r="VMC457" s="327"/>
      <c r="VMD457" s="327"/>
      <c r="VME457" s="327"/>
      <c r="VMF457" s="327"/>
      <c r="VMG457" s="327"/>
      <c r="VMH457" s="327"/>
      <c r="VMI457" s="327"/>
      <c r="VMJ457" s="327"/>
      <c r="VMK457" s="327"/>
      <c r="VML457" s="327"/>
      <c r="VMM457" s="327"/>
      <c r="VMN457" s="327"/>
      <c r="VMO457" s="327"/>
      <c r="VMP457" s="327"/>
      <c r="VMQ457" s="327"/>
      <c r="VMR457" s="327"/>
      <c r="VMS457" s="327"/>
      <c r="VMT457" s="327"/>
      <c r="VMU457" s="327"/>
      <c r="VMV457" s="327"/>
      <c r="VMW457" s="327"/>
      <c r="VMX457" s="327"/>
      <c r="VMY457" s="327"/>
      <c r="VMZ457" s="327"/>
      <c r="VNA457" s="327"/>
      <c r="VNB457" s="327"/>
      <c r="VNC457" s="327"/>
      <c r="VND457" s="327"/>
      <c r="VNE457" s="327"/>
      <c r="VNF457" s="327"/>
      <c r="VNG457" s="327"/>
      <c r="VNH457" s="327"/>
      <c r="VNI457" s="327"/>
      <c r="VNJ457" s="327"/>
      <c r="VNK457" s="327"/>
      <c r="VNL457" s="327"/>
      <c r="VNM457" s="327"/>
      <c r="VNN457" s="327"/>
      <c r="VNO457" s="327"/>
      <c r="VNP457" s="327"/>
      <c r="VNQ457" s="327"/>
      <c r="VNR457" s="327"/>
      <c r="VNS457" s="327"/>
      <c r="VNT457" s="327"/>
      <c r="VNU457" s="327"/>
      <c r="VNV457" s="327"/>
      <c r="VNW457" s="327"/>
      <c r="VNX457" s="327"/>
      <c r="VNY457" s="327"/>
      <c r="VNZ457" s="327"/>
      <c r="VOA457" s="327"/>
      <c r="VOB457" s="327"/>
      <c r="VOC457" s="327"/>
      <c r="VOD457" s="327"/>
      <c r="VOE457" s="327"/>
      <c r="VOF457" s="327"/>
      <c r="VOG457" s="327"/>
      <c r="VOH457" s="327"/>
      <c r="VOI457" s="327"/>
      <c r="VOJ457" s="327"/>
      <c r="VOK457" s="327"/>
      <c r="VOL457" s="327"/>
      <c r="VOM457" s="327"/>
      <c r="VON457" s="327"/>
      <c r="VOO457" s="327"/>
      <c r="VOP457" s="327"/>
      <c r="VOQ457" s="327"/>
      <c r="VOR457" s="327"/>
      <c r="VOS457" s="327"/>
      <c r="VOT457" s="327"/>
      <c r="VOU457" s="327"/>
      <c r="VOV457" s="327"/>
      <c r="VOW457" s="327"/>
      <c r="VOX457" s="327"/>
      <c r="VOY457" s="327"/>
      <c r="VOZ457" s="327"/>
      <c r="VPA457" s="327"/>
      <c r="VPB457" s="327"/>
      <c r="VPC457" s="327"/>
      <c r="VPD457" s="327"/>
      <c r="VPE457" s="327"/>
      <c r="VPF457" s="327"/>
      <c r="VPG457" s="327"/>
      <c r="VPH457" s="327"/>
      <c r="VPI457" s="327"/>
      <c r="VPJ457" s="327"/>
      <c r="VPK457" s="327"/>
      <c r="VPL457" s="327"/>
      <c r="VPM457" s="327"/>
      <c r="VPN457" s="327"/>
      <c r="VPO457" s="327"/>
      <c r="VPP457" s="327"/>
      <c r="VPQ457" s="327"/>
      <c r="VPR457" s="327"/>
      <c r="VPS457" s="327"/>
      <c r="VPT457" s="327"/>
      <c r="VPU457" s="327"/>
      <c r="VPV457" s="327"/>
      <c r="VPW457" s="327"/>
      <c r="VPX457" s="327"/>
      <c r="VPY457" s="327"/>
      <c r="VPZ457" s="327"/>
      <c r="VQA457" s="327"/>
      <c r="VQB457" s="327"/>
      <c r="VQC457" s="327"/>
      <c r="VQD457" s="327"/>
      <c r="VQE457" s="327"/>
      <c r="VQF457" s="327"/>
      <c r="VQG457" s="327"/>
      <c r="VQH457" s="327"/>
      <c r="VQI457" s="327"/>
      <c r="VQJ457" s="327"/>
      <c r="VQK457" s="327"/>
      <c r="VQL457" s="327"/>
      <c r="VQM457" s="327"/>
      <c r="VQN457" s="327"/>
      <c r="VQO457" s="327"/>
      <c r="VQP457" s="327"/>
      <c r="VQQ457" s="327"/>
      <c r="VQR457" s="327"/>
      <c r="VQS457" s="327"/>
      <c r="VQT457" s="327"/>
      <c r="VQU457" s="327"/>
      <c r="VQV457" s="327"/>
      <c r="VQW457" s="327"/>
      <c r="VQX457" s="327"/>
      <c r="VQY457" s="327"/>
      <c r="VQZ457" s="327"/>
      <c r="VRA457" s="327"/>
      <c r="VRB457" s="327"/>
      <c r="VRC457" s="327"/>
      <c r="VRD457" s="327"/>
      <c r="VRE457" s="327"/>
      <c r="VRF457" s="327"/>
      <c r="VRG457" s="327"/>
      <c r="VRH457" s="327"/>
      <c r="VRI457" s="327"/>
      <c r="VRJ457" s="327"/>
      <c r="VRK457" s="327"/>
      <c r="VRL457" s="327"/>
      <c r="VRM457" s="327"/>
      <c r="VRN457" s="327"/>
      <c r="VRO457" s="327"/>
      <c r="VRP457" s="327"/>
      <c r="VRQ457" s="327"/>
      <c r="VRR457" s="327"/>
      <c r="VRS457" s="327"/>
      <c r="VRT457" s="327"/>
      <c r="VRU457" s="327"/>
      <c r="VRV457" s="327"/>
      <c r="VRW457" s="327"/>
      <c r="VRX457" s="327"/>
      <c r="VRY457" s="327"/>
      <c r="VRZ457" s="327"/>
      <c r="VSA457" s="327"/>
      <c r="VSB457" s="327"/>
      <c r="VSC457" s="327"/>
      <c r="VSD457" s="327"/>
      <c r="VSE457" s="327"/>
      <c r="VSF457" s="327"/>
      <c r="VSG457" s="327"/>
      <c r="VSH457" s="327"/>
      <c r="VSI457" s="327"/>
      <c r="VSJ457" s="327"/>
      <c r="VSK457" s="327"/>
      <c r="VSL457" s="327"/>
      <c r="VSM457" s="327"/>
      <c r="VSN457" s="327"/>
      <c r="VSO457" s="327"/>
      <c r="VSP457" s="327"/>
      <c r="VSQ457" s="327"/>
      <c r="VSR457" s="327"/>
      <c r="VSS457" s="327"/>
      <c r="VST457" s="327"/>
      <c r="VSU457" s="327"/>
      <c r="VSV457" s="327"/>
      <c r="VSW457" s="327"/>
      <c r="VSX457" s="327"/>
      <c r="VSY457" s="327"/>
      <c r="VSZ457" s="327"/>
      <c r="VTA457" s="327"/>
      <c r="VTB457" s="327"/>
      <c r="VTC457" s="327"/>
      <c r="VTD457" s="327"/>
      <c r="VTE457" s="327"/>
      <c r="VTF457" s="327"/>
      <c r="VTG457" s="327"/>
      <c r="VTH457" s="327"/>
      <c r="VTI457" s="327"/>
      <c r="VTJ457" s="327"/>
      <c r="VTK457" s="327"/>
      <c r="VTL457" s="327"/>
      <c r="VTM457" s="327"/>
      <c r="VTN457" s="327"/>
      <c r="VTO457" s="327"/>
      <c r="VTP457" s="327"/>
      <c r="VTQ457" s="327"/>
      <c r="VTR457" s="327"/>
      <c r="VTS457" s="327"/>
      <c r="VTT457" s="327"/>
      <c r="VTU457" s="327"/>
      <c r="VTV457" s="327"/>
      <c r="VTW457" s="327"/>
      <c r="VTX457" s="327"/>
      <c r="VTY457" s="327"/>
      <c r="VTZ457" s="327"/>
      <c r="VUA457" s="327"/>
      <c r="VUB457" s="327"/>
      <c r="VUC457" s="327"/>
      <c r="VUD457" s="327"/>
      <c r="VUE457" s="327"/>
      <c r="VUF457" s="327"/>
      <c r="VUG457" s="327"/>
      <c r="VUH457" s="327"/>
      <c r="VUI457" s="327"/>
      <c r="VUJ457" s="327"/>
      <c r="VUK457" s="327"/>
      <c r="VUL457" s="327"/>
      <c r="VUM457" s="327"/>
      <c r="VUN457" s="327"/>
      <c r="VUO457" s="327"/>
      <c r="VUP457" s="327"/>
      <c r="VUQ457" s="327"/>
      <c r="VUR457" s="327"/>
      <c r="VUS457" s="327"/>
      <c r="VUT457" s="327"/>
      <c r="VUU457" s="327"/>
      <c r="VUV457" s="327"/>
      <c r="VUW457" s="327"/>
      <c r="VUX457" s="327"/>
      <c r="VUY457" s="327"/>
      <c r="VUZ457" s="327"/>
      <c r="VVA457" s="327"/>
      <c r="VVB457" s="327"/>
      <c r="VVC457" s="327"/>
      <c r="VVD457" s="327"/>
      <c r="VVE457" s="327"/>
      <c r="VVF457" s="327"/>
      <c r="VVG457" s="327"/>
      <c r="VVH457" s="327"/>
      <c r="VVI457" s="327"/>
      <c r="VVJ457" s="327"/>
      <c r="VVK457" s="327"/>
      <c r="VVL457" s="327"/>
      <c r="VVM457" s="327"/>
      <c r="VVN457" s="327"/>
      <c r="VVO457" s="327"/>
      <c r="VVP457" s="327"/>
      <c r="VVQ457" s="327"/>
      <c r="VVR457" s="327"/>
      <c r="VVS457" s="327"/>
      <c r="VVT457" s="327"/>
      <c r="VVU457" s="327"/>
      <c r="VVV457" s="327"/>
      <c r="VVW457" s="327"/>
      <c r="VVX457" s="327"/>
      <c r="VVY457" s="327"/>
      <c r="VVZ457" s="327"/>
      <c r="VWA457" s="327"/>
      <c r="VWB457" s="327"/>
      <c r="VWC457" s="327"/>
      <c r="VWD457" s="327"/>
      <c r="VWE457" s="327"/>
      <c r="VWF457" s="327"/>
      <c r="VWG457" s="327"/>
      <c r="VWH457" s="327"/>
      <c r="VWI457" s="327"/>
      <c r="VWJ457" s="327"/>
      <c r="VWK457" s="327"/>
      <c r="VWL457" s="327"/>
      <c r="VWM457" s="327"/>
      <c r="VWN457" s="327"/>
      <c r="VWO457" s="327"/>
      <c r="VWP457" s="327"/>
      <c r="VWQ457" s="327"/>
      <c r="VWR457" s="327"/>
      <c r="VWS457" s="327"/>
      <c r="VWT457" s="327"/>
      <c r="VWU457" s="327"/>
      <c r="VWV457" s="327"/>
      <c r="VWW457" s="327"/>
      <c r="VWX457" s="327"/>
      <c r="VWY457" s="327"/>
      <c r="VWZ457" s="327"/>
      <c r="VXA457" s="327"/>
      <c r="VXB457" s="327"/>
      <c r="VXC457" s="327"/>
      <c r="VXD457" s="327"/>
      <c r="VXE457" s="327"/>
      <c r="VXF457" s="327"/>
      <c r="VXG457" s="327"/>
      <c r="VXH457" s="327"/>
      <c r="VXI457" s="327"/>
      <c r="VXJ457" s="327"/>
      <c r="VXK457" s="327"/>
      <c r="VXL457" s="327"/>
      <c r="VXM457" s="327"/>
      <c r="VXN457" s="327"/>
      <c r="VXO457" s="327"/>
      <c r="VXP457" s="327"/>
      <c r="VXQ457" s="327"/>
      <c r="VXR457" s="327"/>
      <c r="VXS457" s="327"/>
      <c r="VXT457" s="327"/>
      <c r="VXU457" s="327"/>
      <c r="VXV457" s="327"/>
      <c r="VXW457" s="327"/>
      <c r="VXX457" s="327"/>
      <c r="VXY457" s="327"/>
      <c r="VXZ457" s="327"/>
      <c r="VYA457" s="327"/>
      <c r="VYB457" s="327"/>
      <c r="VYC457" s="327"/>
      <c r="VYD457" s="327"/>
      <c r="VYE457" s="327"/>
      <c r="VYF457" s="327"/>
      <c r="VYG457" s="327"/>
      <c r="VYH457" s="327"/>
      <c r="VYI457" s="327"/>
      <c r="VYJ457" s="327"/>
      <c r="VYK457" s="327"/>
      <c r="VYL457" s="327"/>
      <c r="VYM457" s="327"/>
      <c r="VYN457" s="327"/>
      <c r="VYO457" s="327"/>
      <c r="VYP457" s="327"/>
      <c r="VYQ457" s="327"/>
      <c r="VYR457" s="327"/>
      <c r="VYS457" s="327"/>
      <c r="VYT457" s="327"/>
      <c r="VYU457" s="327"/>
      <c r="VYV457" s="327"/>
      <c r="VYW457" s="327"/>
      <c r="VYX457" s="327"/>
      <c r="VYY457" s="327"/>
      <c r="VYZ457" s="327"/>
      <c r="VZA457" s="327"/>
      <c r="VZB457" s="327"/>
      <c r="VZC457" s="327"/>
      <c r="VZD457" s="327"/>
      <c r="VZE457" s="327"/>
      <c r="VZF457" s="327"/>
      <c r="VZG457" s="327"/>
      <c r="VZH457" s="327"/>
      <c r="VZI457" s="327"/>
      <c r="VZJ457" s="327"/>
      <c r="VZK457" s="327"/>
      <c r="VZL457" s="327"/>
      <c r="VZM457" s="327"/>
      <c r="VZN457" s="327"/>
      <c r="VZO457" s="327"/>
      <c r="VZP457" s="327"/>
      <c r="VZQ457" s="327"/>
      <c r="VZR457" s="327"/>
      <c r="VZS457" s="327"/>
      <c r="VZT457" s="327"/>
      <c r="VZU457" s="327"/>
      <c r="VZV457" s="327"/>
      <c r="VZW457" s="327"/>
      <c r="VZX457" s="327"/>
      <c r="VZY457" s="327"/>
      <c r="VZZ457" s="327"/>
      <c r="WAA457" s="327"/>
      <c r="WAB457" s="327"/>
      <c r="WAC457" s="327"/>
      <c r="WAD457" s="327"/>
      <c r="WAE457" s="327"/>
      <c r="WAF457" s="327"/>
      <c r="WAG457" s="327"/>
      <c r="WAH457" s="327"/>
      <c r="WAI457" s="327"/>
      <c r="WAJ457" s="327"/>
      <c r="WAK457" s="327"/>
      <c r="WAL457" s="327"/>
      <c r="WAM457" s="327"/>
      <c r="WAN457" s="327"/>
      <c r="WAO457" s="327"/>
      <c r="WAP457" s="327"/>
      <c r="WAQ457" s="327"/>
      <c r="WAR457" s="327"/>
      <c r="WAS457" s="327"/>
      <c r="WAT457" s="327"/>
      <c r="WAU457" s="327"/>
      <c r="WAV457" s="327"/>
      <c r="WAW457" s="327"/>
      <c r="WAX457" s="327"/>
      <c r="WAY457" s="327"/>
      <c r="WAZ457" s="327"/>
      <c r="WBA457" s="327"/>
      <c r="WBB457" s="327"/>
      <c r="WBC457" s="327"/>
      <c r="WBD457" s="327"/>
      <c r="WBE457" s="327"/>
      <c r="WBF457" s="327"/>
      <c r="WBG457" s="327"/>
      <c r="WBH457" s="327"/>
      <c r="WBI457" s="327"/>
      <c r="WBJ457" s="327"/>
      <c r="WBK457" s="327"/>
      <c r="WBL457" s="327"/>
      <c r="WBM457" s="327"/>
      <c r="WBN457" s="327"/>
      <c r="WBO457" s="327"/>
      <c r="WBP457" s="327"/>
      <c r="WBQ457" s="327"/>
      <c r="WBR457" s="327"/>
      <c r="WBS457" s="327"/>
      <c r="WBT457" s="327"/>
      <c r="WBU457" s="327"/>
      <c r="WBV457" s="327"/>
      <c r="WBW457" s="327"/>
      <c r="WBX457" s="327"/>
      <c r="WBY457" s="327"/>
      <c r="WBZ457" s="327"/>
      <c r="WCA457" s="327"/>
      <c r="WCB457" s="327"/>
      <c r="WCC457" s="327"/>
      <c r="WCD457" s="327"/>
      <c r="WCE457" s="327"/>
      <c r="WCF457" s="327"/>
      <c r="WCG457" s="327"/>
      <c r="WCH457" s="327"/>
      <c r="WCI457" s="327"/>
      <c r="WCJ457" s="327"/>
      <c r="WCK457" s="327"/>
      <c r="WCL457" s="327"/>
      <c r="WCM457" s="327"/>
      <c r="WCN457" s="327"/>
      <c r="WCO457" s="327"/>
      <c r="WCP457" s="327"/>
      <c r="WCQ457" s="327"/>
      <c r="WCR457" s="327"/>
      <c r="WCS457" s="327"/>
      <c r="WCT457" s="327"/>
      <c r="WCU457" s="327"/>
      <c r="WCV457" s="327"/>
      <c r="WCW457" s="327"/>
      <c r="WCX457" s="327"/>
      <c r="WCY457" s="327"/>
      <c r="WCZ457" s="327"/>
      <c r="WDA457" s="327"/>
      <c r="WDB457" s="327"/>
      <c r="WDC457" s="327"/>
      <c r="WDD457" s="327"/>
      <c r="WDE457" s="327"/>
      <c r="WDF457" s="327"/>
      <c r="WDG457" s="327"/>
      <c r="WDH457" s="327"/>
      <c r="WDI457" s="327"/>
      <c r="WDJ457" s="327"/>
      <c r="WDK457" s="327"/>
      <c r="WDL457" s="327"/>
      <c r="WDM457" s="327"/>
      <c r="WDN457" s="327"/>
      <c r="WDO457" s="327"/>
      <c r="WDP457" s="327"/>
      <c r="WDQ457" s="327"/>
      <c r="WDR457" s="327"/>
      <c r="WDS457" s="327"/>
      <c r="WDT457" s="327"/>
      <c r="WDU457" s="327"/>
      <c r="WDV457" s="327"/>
      <c r="WDW457" s="327"/>
      <c r="WDX457" s="327"/>
      <c r="WDY457" s="327"/>
      <c r="WDZ457" s="327"/>
      <c r="WEA457" s="327"/>
      <c r="WEB457" s="327"/>
      <c r="WEC457" s="327"/>
      <c r="WED457" s="327"/>
      <c r="WEE457" s="327"/>
      <c r="WEF457" s="327"/>
      <c r="WEG457" s="327"/>
      <c r="WEH457" s="327"/>
      <c r="WEI457" s="327"/>
      <c r="WEJ457" s="327"/>
      <c r="WEK457" s="327"/>
      <c r="WEL457" s="327"/>
      <c r="WEM457" s="327"/>
      <c r="WEN457" s="327"/>
      <c r="WEO457" s="327"/>
      <c r="WEP457" s="327"/>
      <c r="WEQ457" s="327"/>
      <c r="WER457" s="327"/>
      <c r="WES457" s="327"/>
      <c r="WET457" s="327"/>
      <c r="WEU457" s="327"/>
      <c r="WEV457" s="327"/>
      <c r="WEW457" s="327"/>
      <c r="WEX457" s="327"/>
      <c r="WEY457" s="327"/>
      <c r="WEZ457" s="327"/>
      <c r="WFA457" s="327"/>
      <c r="WFB457" s="327"/>
      <c r="WFC457" s="327"/>
      <c r="WFD457" s="327"/>
      <c r="WFE457" s="327"/>
      <c r="WFF457" s="327"/>
      <c r="WFG457" s="327"/>
      <c r="WFH457" s="327"/>
      <c r="WFI457" s="327"/>
      <c r="WFJ457" s="327"/>
      <c r="WFK457" s="327"/>
      <c r="WFL457" s="327"/>
      <c r="WFM457" s="327"/>
      <c r="WFN457" s="327"/>
      <c r="WFO457" s="327"/>
      <c r="WFP457" s="327"/>
      <c r="WFQ457" s="327"/>
      <c r="WFR457" s="327"/>
      <c r="WFS457" s="327"/>
      <c r="WFT457" s="327"/>
      <c r="WFU457" s="327"/>
      <c r="WFV457" s="327"/>
      <c r="WFW457" s="327"/>
      <c r="WFX457" s="327"/>
      <c r="WFY457" s="327"/>
      <c r="WFZ457" s="327"/>
      <c r="WGA457" s="327"/>
      <c r="WGB457" s="327"/>
      <c r="WGC457" s="327"/>
      <c r="WGD457" s="327"/>
      <c r="WGE457" s="327"/>
      <c r="WGF457" s="327"/>
      <c r="WGG457" s="327"/>
      <c r="WGH457" s="327"/>
      <c r="WGI457" s="327"/>
      <c r="WGJ457" s="327"/>
      <c r="WGK457" s="327"/>
      <c r="WGL457" s="327"/>
      <c r="WGM457" s="327"/>
      <c r="WGN457" s="327"/>
      <c r="WGO457" s="327"/>
      <c r="WGP457" s="327"/>
      <c r="WGQ457" s="327"/>
      <c r="WGR457" s="327"/>
      <c r="WGS457" s="327"/>
      <c r="WGT457" s="327"/>
      <c r="WGU457" s="327"/>
      <c r="WGV457" s="327"/>
      <c r="WGW457" s="327"/>
      <c r="WGX457" s="327"/>
      <c r="WGY457" s="327"/>
      <c r="WGZ457" s="327"/>
      <c r="WHA457" s="327"/>
      <c r="WHB457" s="327"/>
      <c r="WHC457" s="327"/>
      <c r="WHD457" s="327"/>
      <c r="WHE457" s="327"/>
      <c r="WHF457" s="327"/>
      <c r="WHG457" s="327"/>
      <c r="WHH457" s="327"/>
      <c r="WHI457" s="327"/>
      <c r="WHJ457" s="327"/>
      <c r="WHK457" s="327"/>
      <c r="WHL457" s="327"/>
      <c r="WHM457" s="327"/>
      <c r="WHN457" s="327"/>
      <c r="WHO457" s="327"/>
      <c r="WHP457" s="327"/>
      <c r="WHQ457" s="327"/>
      <c r="WHR457" s="327"/>
      <c r="WHS457" s="327"/>
      <c r="WHT457" s="327"/>
      <c r="WHU457" s="327"/>
      <c r="WHV457" s="327"/>
      <c r="WHW457" s="327"/>
      <c r="WHX457" s="327"/>
      <c r="WHY457" s="327"/>
      <c r="WHZ457" s="327"/>
      <c r="WIA457" s="327"/>
      <c r="WIB457" s="327"/>
      <c r="WIC457" s="327"/>
      <c r="WID457" s="327"/>
      <c r="WIE457" s="327"/>
      <c r="WIF457" s="327"/>
      <c r="WIG457" s="327"/>
      <c r="WIH457" s="327"/>
      <c r="WII457" s="327"/>
      <c r="WIJ457" s="327"/>
      <c r="WIK457" s="327"/>
      <c r="WIL457" s="327"/>
      <c r="WIM457" s="327"/>
      <c r="WIN457" s="327"/>
      <c r="WIO457" s="327"/>
      <c r="WIP457" s="327"/>
      <c r="WIQ457" s="327"/>
      <c r="WIR457" s="327"/>
      <c r="WIS457" s="327"/>
      <c r="WIT457" s="327"/>
      <c r="WIU457" s="327"/>
      <c r="WIV457" s="327"/>
      <c r="WIW457" s="327"/>
      <c r="WIX457" s="327"/>
      <c r="WIY457" s="327"/>
      <c r="WIZ457" s="327"/>
      <c r="WJA457" s="327"/>
      <c r="WJB457" s="327"/>
      <c r="WJC457" s="327"/>
      <c r="WJD457" s="327"/>
      <c r="WJE457" s="327"/>
      <c r="WJF457" s="327"/>
      <c r="WJG457" s="327"/>
      <c r="WJH457" s="327"/>
      <c r="WJI457" s="327"/>
      <c r="WJJ457" s="327"/>
      <c r="WJK457" s="327"/>
      <c r="WJL457" s="327"/>
      <c r="WJM457" s="327"/>
      <c r="WJN457" s="327"/>
      <c r="WJO457" s="327"/>
      <c r="WJP457" s="327"/>
      <c r="WJQ457" s="327"/>
      <c r="WJR457" s="327"/>
      <c r="WJS457" s="327"/>
      <c r="WJT457" s="327"/>
      <c r="WJU457" s="327"/>
      <c r="WJV457" s="327"/>
      <c r="WJW457" s="327"/>
      <c r="WJX457" s="327"/>
      <c r="WJY457" s="327"/>
      <c r="WJZ457" s="327"/>
      <c r="WKA457" s="327"/>
      <c r="WKB457" s="327"/>
      <c r="WKC457" s="327"/>
      <c r="WKD457" s="327"/>
      <c r="WKE457" s="327"/>
      <c r="WKF457" s="327"/>
      <c r="WKG457" s="327"/>
      <c r="WKH457" s="327"/>
      <c r="WKI457" s="327"/>
      <c r="WKJ457" s="327"/>
      <c r="WKK457" s="327"/>
      <c r="WKL457" s="327"/>
      <c r="WKM457" s="327"/>
      <c r="WKN457" s="327"/>
      <c r="WKO457" s="327"/>
      <c r="WKP457" s="327"/>
      <c r="WKQ457" s="327"/>
      <c r="WKR457" s="327"/>
      <c r="WKS457" s="327"/>
      <c r="WKT457" s="327"/>
      <c r="WKU457" s="327"/>
      <c r="WKV457" s="327"/>
      <c r="WKW457" s="327"/>
      <c r="WKX457" s="327"/>
      <c r="WKY457" s="327"/>
      <c r="WKZ457" s="327"/>
      <c r="WLA457" s="327"/>
      <c r="WLB457" s="327"/>
      <c r="WLC457" s="327"/>
      <c r="WLD457" s="327"/>
      <c r="WLE457" s="327"/>
      <c r="WLF457" s="327"/>
      <c r="WLG457" s="327"/>
      <c r="WLH457" s="327"/>
      <c r="WLI457" s="327"/>
      <c r="WLJ457" s="327"/>
      <c r="WLK457" s="327"/>
      <c r="WLL457" s="327"/>
      <c r="WLM457" s="327"/>
      <c r="WLN457" s="327"/>
      <c r="WLO457" s="327"/>
      <c r="WLP457" s="327"/>
      <c r="WLQ457" s="327"/>
      <c r="WLR457" s="327"/>
      <c r="WLS457" s="327"/>
      <c r="WLT457" s="327"/>
      <c r="WLU457" s="327"/>
      <c r="WLV457" s="327"/>
      <c r="WLW457" s="327"/>
      <c r="WLX457" s="327"/>
      <c r="WLY457" s="327"/>
      <c r="WLZ457" s="327"/>
      <c r="WMA457" s="327"/>
      <c r="WMB457" s="327"/>
      <c r="WMC457" s="327"/>
      <c r="WMD457" s="327"/>
      <c r="WME457" s="327"/>
      <c r="WMF457" s="327"/>
      <c r="WMG457" s="327"/>
      <c r="WMH457" s="327"/>
      <c r="WMI457" s="327"/>
      <c r="WMJ457" s="327"/>
      <c r="WMK457" s="327"/>
      <c r="WML457" s="327"/>
      <c r="WMM457" s="327"/>
      <c r="WMN457" s="327"/>
      <c r="WMO457" s="327"/>
      <c r="WMP457" s="327"/>
      <c r="WMQ457" s="327"/>
      <c r="WMR457" s="327"/>
      <c r="WMS457" s="327"/>
      <c r="WMT457" s="327"/>
      <c r="WMU457" s="327"/>
      <c r="WMV457" s="327"/>
      <c r="WMW457" s="327"/>
      <c r="WMX457" s="327"/>
      <c r="WMY457" s="327"/>
      <c r="WMZ457" s="327"/>
      <c r="WNA457" s="327"/>
      <c r="WNB457" s="327"/>
      <c r="WNC457" s="327"/>
      <c r="WND457" s="327"/>
      <c r="WNE457" s="327"/>
      <c r="WNF457" s="327"/>
      <c r="WNG457" s="327"/>
      <c r="WNH457" s="327"/>
      <c r="WNI457" s="327"/>
      <c r="WNJ457" s="327"/>
      <c r="WNK457" s="327"/>
      <c r="WNL457" s="327"/>
      <c r="WNM457" s="327"/>
      <c r="WNN457" s="327"/>
      <c r="WNO457" s="327"/>
      <c r="WNP457" s="327"/>
      <c r="WNQ457" s="327"/>
      <c r="WNR457" s="327"/>
      <c r="WNS457" s="327"/>
      <c r="WNT457" s="327"/>
      <c r="WNU457" s="327"/>
      <c r="WNV457" s="327"/>
      <c r="WNW457" s="327"/>
      <c r="WNX457" s="327"/>
      <c r="WNY457" s="327"/>
      <c r="WNZ457" s="327"/>
      <c r="WOA457" s="327"/>
      <c r="WOB457" s="327"/>
      <c r="WOC457" s="327"/>
      <c r="WOD457" s="327"/>
      <c r="WOE457" s="327"/>
      <c r="WOF457" s="327"/>
      <c r="WOG457" s="327"/>
      <c r="WOH457" s="327"/>
      <c r="WOI457" s="327"/>
      <c r="WOJ457" s="327"/>
      <c r="WOK457" s="327"/>
      <c r="WOL457" s="327"/>
      <c r="WOM457" s="327"/>
      <c r="WON457" s="327"/>
      <c r="WOO457" s="327"/>
      <c r="WOP457" s="327"/>
      <c r="WOQ457" s="327"/>
      <c r="WOR457" s="327"/>
      <c r="WOS457" s="327"/>
      <c r="WOT457" s="327"/>
      <c r="WOU457" s="327"/>
      <c r="WOV457" s="327"/>
      <c r="WOW457" s="327"/>
      <c r="WOX457" s="327"/>
      <c r="WOY457" s="327"/>
      <c r="WOZ457" s="327"/>
      <c r="WPA457" s="327"/>
      <c r="WPB457" s="327"/>
      <c r="WPC457" s="327"/>
      <c r="WPD457" s="327"/>
      <c r="WPE457" s="327"/>
      <c r="WPF457" s="327"/>
      <c r="WPG457" s="327"/>
      <c r="WPH457" s="327"/>
      <c r="WPI457" s="327"/>
      <c r="WPJ457" s="327"/>
      <c r="WPK457" s="327"/>
      <c r="WPL457" s="327"/>
      <c r="WPM457" s="327"/>
      <c r="WPN457" s="327"/>
      <c r="WPO457" s="327"/>
      <c r="WPP457" s="327"/>
      <c r="WPQ457" s="327"/>
      <c r="WPR457" s="327"/>
      <c r="WPS457" s="327"/>
      <c r="WPT457" s="327"/>
      <c r="WPU457" s="327"/>
      <c r="WPV457" s="327"/>
      <c r="WPW457" s="327"/>
      <c r="WPX457" s="327"/>
      <c r="WPY457" s="327"/>
      <c r="WPZ457" s="327"/>
      <c r="WQA457" s="327"/>
      <c r="WQB457" s="327"/>
      <c r="WQC457" s="327"/>
      <c r="WQD457" s="327"/>
      <c r="WQE457" s="327"/>
      <c r="WQF457" s="327"/>
      <c r="WQG457" s="327"/>
      <c r="WQH457" s="327"/>
      <c r="WQI457" s="327"/>
      <c r="WQJ457" s="327"/>
      <c r="WQK457" s="327"/>
      <c r="WQL457" s="327"/>
      <c r="WQM457" s="327"/>
      <c r="WQN457" s="327"/>
      <c r="WQO457" s="327"/>
      <c r="WQP457" s="327"/>
      <c r="WQQ457" s="327"/>
      <c r="WQR457" s="327"/>
      <c r="WQS457" s="327"/>
      <c r="WQT457" s="327"/>
      <c r="WQU457" s="327"/>
      <c r="WQV457" s="327"/>
      <c r="WQW457" s="327"/>
      <c r="WQX457" s="327"/>
      <c r="WQY457" s="327"/>
      <c r="WQZ457" s="327"/>
      <c r="WRA457" s="327"/>
      <c r="WRB457" s="327"/>
      <c r="WRC457" s="327"/>
      <c r="WRD457" s="327"/>
      <c r="WRE457" s="327"/>
      <c r="WRF457" s="327"/>
      <c r="WRG457" s="327"/>
      <c r="WRH457" s="327"/>
      <c r="WRI457" s="327"/>
      <c r="WRJ457" s="327"/>
      <c r="WRK457" s="327"/>
      <c r="WRL457" s="327"/>
      <c r="WRM457" s="327"/>
      <c r="WRN457" s="327"/>
      <c r="WRO457" s="327"/>
      <c r="WRP457" s="327"/>
      <c r="WRQ457" s="327"/>
      <c r="WRR457" s="327"/>
      <c r="WRS457" s="327"/>
      <c r="WRT457" s="327"/>
      <c r="WRU457" s="327"/>
      <c r="WRV457" s="327"/>
      <c r="WRW457" s="327"/>
      <c r="WRX457" s="327"/>
      <c r="WRY457" s="327"/>
      <c r="WRZ457" s="327"/>
      <c r="WSA457" s="327"/>
      <c r="WSB457" s="327"/>
      <c r="WSC457" s="327"/>
      <c r="WSD457" s="327"/>
      <c r="WSE457" s="327"/>
      <c r="WSF457" s="327"/>
      <c r="WSG457" s="327"/>
      <c r="WSH457" s="327"/>
      <c r="WSI457" s="327"/>
      <c r="WSJ457" s="327"/>
      <c r="WSK457" s="327"/>
      <c r="WSL457" s="327"/>
      <c r="WSM457" s="327"/>
      <c r="WSN457" s="327"/>
      <c r="WSO457" s="327"/>
      <c r="WSP457" s="327"/>
      <c r="WSQ457" s="327"/>
      <c r="WSR457" s="327"/>
      <c r="WSS457" s="327"/>
      <c r="WST457" s="327"/>
      <c r="WSU457" s="327"/>
      <c r="WSV457" s="327"/>
      <c r="WSW457" s="327"/>
      <c r="WSX457" s="327"/>
      <c r="WSY457" s="327"/>
      <c r="WSZ457" s="327"/>
      <c r="WTA457" s="327"/>
      <c r="WTB457" s="327"/>
      <c r="WTC457" s="327"/>
      <c r="WTD457" s="327"/>
      <c r="WTE457" s="327"/>
      <c r="WTF457" s="327"/>
      <c r="WTG457" s="327"/>
      <c r="WTH457" s="327"/>
      <c r="WTI457" s="327"/>
      <c r="WTJ457" s="327"/>
      <c r="WTK457" s="327"/>
      <c r="WTL457" s="327"/>
      <c r="WTM457" s="327"/>
      <c r="WTN457" s="327"/>
      <c r="WTO457" s="327"/>
      <c r="WTP457" s="327"/>
      <c r="WTQ457" s="327"/>
      <c r="WTR457" s="327"/>
      <c r="WTS457" s="327"/>
      <c r="WTT457" s="327"/>
      <c r="WTU457" s="327"/>
      <c r="WTV457" s="327"/>
      <c r="WTW457" s="327"/>
      <c r="WTX457" s="327"/>
      <c r="WTY457" s="327"/>
      <c r="WTZ457" s="327"/>
      <c r="WUA457" s="327"/>
      <c r="WUB457" s="327"/>
      <c r="WUC457" s="327"/>
      <c r="WUD457" s="327"/>
      <c r="WUE457" s="327"/>
      <c r="WUF457" s="327"/>
      <c r="WUG457" s="327"/>
      <c r="WUH457" s="327"/>
      <c r="WUI457" s="327"/>
      <c r="WUJ457" s="327"/>
      <c r="WUK457" s="327"/>
      <c r="WUL457" s="327"/>
      <c r="WUM457" s="327"/>
      <c r="WUN457" s="327"/>
      <c r="WUO457" s="327"/>
      <c r="WUP457" s="327"/>
      <c r="WUQ457" s="327"/>
      <c r="WUR457" s="327"/>
      <c r="WUS457" s="327"/>
      <c r="WUT457" s="327"/>
      <c r="WUU457" s="327"/>
      <c r="WUV457" s="327"/>
      <c r="WUW457" s="327"/>
      <c r="WUX457" s="327"/>
      <c r="WUY457" s="327"/>
      <c r="WUZ457" s="327"/>
      <c r="WVA457" s="327"/>
      <c r="WVB457" s="327"/>
      <c r="WVC457" s="327"/>
      <c r="WVD457" s="327"/>
      <c r="WVE457" s="327"/>
      <c r="WVF457" s="327"/>
      <c r="WVG457" s="327"/>
      <c r="WVH457" s="327"/>
      <c r="WVI457" s="327"/>
      <c r="WVJ457" s="327"/>
      <c r="WVK457" s="327"/>
      <c r="WVL457" s="327"/>
      <c r="WVM457" s="327"/>
      <c r="WVN457" s="327"/>
      <c r="WVO457" s="327"/>
      <c r="WVP457" s="327"/>
      <c r="WVQ457" s="327"/>
      <c r="WVR457" s="327"/>
      <c r="WVS457" s="327"/>
      <c r="WVT457" s="327"/>
      <c r="WVU457" s="327"/>
      <c r="WVV457" s="327"/>
      <c r="WVW457" s="327"/>
      <c r="WVX457" s="327"/>
      <c r="WVY457" s="327"/>
      <c r="WVZ457" s="327"/>
      <c r="WWA457" s="327"/>
      <c r="WWB457" s="327"/>
      <c r="WWC457" s="327"/>
      <c r="WWD457" s="327"/>
      <c r="WWE457" s="327"/>
      <c r="WWF457" s="327"/>
      <c r="WWG457" s="327"/>
      <c r="WWH457" s="327"/>
      <c r="WWI457" s="327"/>
      <c r="WWJ457" s="327"/>
      <c r="WWK457" s="327"/>
      <c r="WWL457" s="327"/>
      <c r="WWM457" s="327"/>
      <c r="WWN457" s="327"/>
      <c r="WWO457" s="327"/>
      <c r="WWP457" s="327"/>
      <c r="WWQ457" s="327"/>
      <c r="WWR457" s="327"/>
      <c r="WWS457" s="327"/>
      <c r="WWT457" s="327"/>
      <c r="WWU457" s="327"/>
      <c r="WWV457" s="327"/>
      <c r="WWW457" s="327"/>
      <c r="WWX457" s="327"/>
      <c r="WWY457" s="327"/>
      <c r="WWZ457" s="327"/>
      <c r="WXA457" s="327"/>
      <c r="WXB457" s="327"/>
      <c r="WXC457" s="327"/>
      <c r="WXD457" s="327"/>
      <c r="WXE457" s="327"/>
      <c r="WXF457" s="327"/>
      <c r="WXG457" s="327"/>
      <c r="WXH457" s="327"/>
      <c r="WXI457" s="327"/>
      <c r="WXJ457" s="327"/>
      <c r="WXK457" s="327"/>
      <c r="WXL457" s="327"/>
      <c r="WXM457" s="327"/>
      <c r="WXN457" s="327"/>
      <c r="WXO457" s="327"/>
      <c r="WXP457" s="327"/>
      <c r="WXQ457" s="327"/>
      <c r="WXR457" s="327"/>
      <c r="WXS457" s="327"/>
      <c r="WXT457" s="327"/>
      <c r="WXU457" s="327"/>
      <c r="WXV457" s="327"/>
      <c r="WXW457" s="327"/>
      <c r="WXX457" s="327"/>
      <c r="WXY457" s="327"/>
      <c r="WXZ457" s="327"/>
      <c r="WYA457" s="327"/>
      <c r="WYB457" s="327"/>
      <c r="WYC457" s="327"/>
      <c r="WYD457" s="327"/>
      <c r="WYE457" s="327"/>
      <c r="WYF457" s="327"/>
      <c r="WYG457" s="327"/>
      <c r="WYH457" s="327"/>
      <c r="WYI457" s="327"/>
      <c r="WYJ457" s="327"/>
      <c r="WYK457" s="327"/>
      <c r="WYL457" s="327"/>
      <c r="WYM457" s="327"/>
      <c r="WYN457" s="327"/>
      <c r="WYO457" s="327"/>
      <c r="WYP457" s="327"/>
      <c r="WYQ457" s="327"/>
      <c r="WYR457" s="327"/>
      <c r="WYS457" s="327"/>
      <c r="WYT457" s="327"/>
      <c r="WYU457" s="327"/>
      <c r="WYV457" s="327"/>
      <c r="WYW457" s="327"/>
      <c r="WYX457" s="327"/>
      <c r="WYY457" s="327"/>
      <c r="WYZ457" s="327"/>
      <c r="WZA457" s="327"/>
      <c r="WZB457" s="327"/>
      <c r="WZC457" s="327"/>
      <c r="WZD457" s="327"/>
      <c r="WZE457" s="327"/>
      <c r="WZF457" s="327"/>
      <c r="WZG457" s="327"/>
      <c r="WZH457" s="327"/>
      <c r="WZI457" s="327"/>
      <c r="WZJ457" s="327"/>
      <c r="WZK457" s="327"/>
      <c r="WZL457" s="327"/>
      <c r="WZM457" s="327"/>
      <c r="WZN457" s="327"/>
      <c r="WZO457" s="327"/>
      <c r="WZP457" s="327"/>
      <c r="WZQ457" s="327"/>
      <c r="WZR457" s="327"/>
      <c r="WZS457" s="327"/>
      <c r="WZT457" s="327"/>
      <c r="WZU457" s="327"/>
      <c r="WZV457" s="327"/>
      <c r="WZW457" s="327"/>
      <c r="WZX457" s="327"/>
      <c r="WZY457" s="327"/>
      <c r="WZZ457" s="327"/>
      <c r="XAA457" s="327"/>
      <c r="XAB457" s="327"/>
      <c r="XAC457" s="327"/>
      <c r="XAD457" s="327"/>
      <c r="XAE457" s="327"/>
      <c r="XAF457" s="327"/>
      <c r="XAG457" s="327"/>
      <c r="XAH457" s="327"/>
      <c r="XAI457" s="327"/>
      <c r="XAJ457" s="327"/>
      <c r="XAK457" s="327"/>
      <c r="XAL457" s="327"/>
      <c r="XAM457" s="327"/>
      <c r="XAN457" s="327"/>
      <c r="XAO457" s="327"/>
      <c r="XAP457" s="327"/>
      <c r="XAQ457" s="327"/>
      <c r="XAR457" s="327"/>
      <c r="XAS457" s="327"/>
      <c r="XAT457" s="327"/>
      <c r="XAU457" s="327"/>
      <c r="XAV457" s="327"/>
      <c r="XAW457" s="327"/>
      <c r="XAX457" s="327"/>
      <c r="XAY457" s="327"/>
      <c r="XAZ457" s="327"/>
      <c r="XBA457" s="327"/>
      <c r="XBB457" s="327"/>
      <c r="XBC457" s="327"/>
      <c r="XBD457" s="327"/>
      <c r="XBE457" s="327"/>
      <c r="XBF457" s="327"/>
      <c r="XBG457" s="327"/>
      <c r="XBH457" s="327"/>
      <c r="XBI457" s="327"/>
      <c r="XBJ457" s="327"/>
      <c r="XBK457" s="327"/>
      <c r="XBL457" s="327"/>
      <c r="XBM457" s="327"/>
      <c r="XBN457" s="327"/>
      <c r="XBO457" s="327"/>
      <c r="XBP457" s="327"/>
      <c r="XBQ457" s="327"/>
      <c r="XBR457" s="327"/>
      <c r="XBS457" s="327"/>
      <c r="XBT457" s="327"/>
      <c r="XBU457" s="327"/>
      <c r="XBV457" s="327"/>
      <c r="XBW457" s="327"/>
      <c r="XBX457" s="327"/>
      <c r="XBY457" s="327"/>
      <c r="XBZ457" s="327"/>
      <c r="XCA457" s="327"/>
      <c r="XCB457" s="327"/>
      <c r="XCC457" s="327"/>
      <c r="XCD457" s="327"/>
      <c r="XCE457" s="327"/>
      <c r="XCF457" s="327"/>
      <c r="XCG457" s="327"/>
      <c r="XCH457" s="327"/>
      <c r="XCI457" s="327"/>
      <c r="XCJ457" s="327"/>
      <c r="XCK457" s="327"/>
      <c r="XCL457" s="327"/>
      <c r="XCM457" s="327"/>
      <c r="XCN457" s="327"/>
      <c r="XCO457" s="327"/>
      <c r="XCP457" s="327"/>
      <c r="XCQ457" s="327"/>
      <c r="XCR457" s="327"/>
      <c r="XCS457" s="327"/>
      <c r="XCT457" s="327"/>
      <c r="XCU457" s="327"/>
      <c r="XCV457" s="327"/>
      <c r="XCW457" s="327"/>
      <c r="XCX457" s="327"/>
      <c r="XCY457" s="327"/>
      <c r="XCZ457" s="327"/>
      <c r="XDA457" s="327"/>
      <c r="XDB457" s="327"/>
      <c r="XDC457" s="327"/>
      <c r="XDD457" s="327"/>
      <c r="XDE457" s="327"/>
      <c r="XDF457" s="327"/>
      <c r="XDG457" s="327"/>
      <c r="XDH457" s="327"/>
      <c r="XDI457" s="327"/>
      <c r="XDJ457" s="327"/>
      <c r="XDK457" s="327"/>
      <c r="XDL457" s="327"/>
      <c r="XDM457" s="327"/>
      <c r="XDN457" s="327"/>
      <c r="XDO457" s="327"/>
      <c r="XDP457" s="327"/>
      <c r="XDQ457" s="327"/>
      <c r="XDR457" s="327"/>
      <c r="XDS457" s="327"/>
      <c r="XDT457" s="327"/>
      <c r="XDU457" s="327"/>
      <c r="XDV457" s="327"/>
      <c r="XDW457" s="327"/>
      <c r="XDX457" s="327"/>
      <c r="XDY457" s="327"/>
      <c r="XDZ457" s="327"/>
      <c r="XEA457" s="327"/>
      <c r="XEB457" s="327"/>
      <c r="XEC457" s="327"/>
      <c r="XED457" s="327"/>
      <c r="XEE457" s="327"/>
      <c r="XEF457" s="327"/>
      <c r="XEG457" s="327"/>
      <c r="XEH457" s="327"/>
      <c r="XEI457" s="327"/>
      <c r="XEJ457" s="327"/>
      <c r="XEK457" s="327"/>
      <c r="XEL457" s="327"/>
      <c r="XEM457" s="327"/>
      <c r="XEN457" s="327"/>
      <c r="XEO457" s="327"/>
      <c r="XEP457" s="327"/>
      <c r="XEQ457" s="327"/>
      <c r="XER457" s="327"/>
      <c r="XES457" s="327"/>
      <c r="XET457" s="327"/>
      <c r="XEU457" s="327"/>
      <c r="XEV457" s="327"/>
      <c r="XEW457" s="327"/>
      <c r="XEX457" s="327"/>
      <c r="XEY457" s="327"/>
      <c r="XEZ457" s="327"/>
      <c r="XFA457" s="327"/>
      <c r="XFB457" s="327"/>
    </row>
    <row r="458" spans="1:16382" s="343" customFormat="1" x14ac:dyDescent="0.25">
      <c r="A458" s="459" t="s">
        <v>81</v>
      </c>
      <c r="B458" s="460" t="s">
        <v>82</v>
      </c>
      <c r="C458" s="340">
        <f>C459+C468</f>
        <v>0</v>
      </c>
      <c r="D458" s="340">
        <f>D459+D468</f>
        <v>301725.00999999995</v>
      </c>
      <c r="E458" s="340">
        <f t="shared" ref="E458:F458" si="48">E459+E468</f>
        <v>424600</v>
      </c>
      <c r="F458" s="340">
        <f t="shared" si="48"/>
        <v>65624.099999999991</v>
      </c>
      <c r="G458" s="521">
        <f t="shared" si="31"/>
        <v>21.749638851615252</v>
      </c>
      <c r="H458" s="521">
        <f t="shared" si="32"/>
        <v>15.455511069241638</v>
      </c>
      <c r="I458" s="342"/>
      <c r="J458" s="342"/>
      <c r="K458" s="342"/>
      <c r="L458" s="342"/>
      <c r="M458" s="342"/>
      <c r="N458" s="342"/>
      <c r="O458" s="342"/>
      <c r="P458" s="342"/>
      <c r="Q458" s="342"/>
      <c r="R458" s="342"/>
      <c r="S458" s="342"/>
      <c r="T458" s="342"/>
      <c r="U458" s="342"/>
      <c r="V458" s="342"/>
      <c r="W458" s="342"/>
      <c r="X458" s="342"/>
      <c r="Y458" s="342"/>
      <c r="Z458" s="342"/>
      <c r="AA458" s="342"/>
      <c r="AB458" s="342"/>
      <c r="AC458" s="342"/>
      <c r="AD458" s="342"/>
      <c r="AE458" s="342"/>
      <c r="AF458" s="342"/>
      <c r="AG458" s="342"/>
      <c r="AH458" s="342"/>
      <c r="AI458" s="342"/>
      <c r="AJ458" s="342"/>
      <c r="AK458" s="342"/>
      <c r="AL458" s="342"/>
      <c r="AM458" s="342"/>
      <c r="AN458" s="342"/>
      <c r="AO458" s="342"/>
      <c r="AP458" s="342"/>
      <c r="AQ458" s="342"/>
      <c r="AR458" s="342"/>
      <c r="AS458" s="342"/>
      <c r="AT458" s="342"/>
      <c r="AU458" s="342"/>
      <c r="AV458" s="342"/>
      <c r="AW458" s="342"/>
      <c r="AX458" s="342"/>
      <c r="AY458" s="342"/>
      <c r="AZ458" s="342"/>
      <c r="BA458" s="342"/>
      <c r="BB458" s="342"/>
      <c r="BC458" s="342"/>
      <c r="BD458" s="342"/>
      <c r="BE458" s="342"/>
      <c r="BF458" s="342"/>
      <c r="BG458" s="342"/>
      <c r="BH458" s="342"/>
      <c r="BI458" s="342"/>
      <c r="BJ458" s="342"/>
      <c r="BK458" s="342"/>
      <c r="BL458" s="342"/>
      <c r="BM458" s="342"/>
      <c r="BN458" s="342"/>
      <c r="BO458" s="342"/>
      <c r="BP458" s="342"/>
      <c r="BQ458" s="342"/>
      <c r="BR458" s="342"/>
      <c r="BS458" s="342"/>
      <c r="BT458" s="342"/>
      <c r="BU458" s="342"/>
      <c r="BV458" s="342"/>
      <c r="BW458" s="342"/>
      <c r="BX458" s="342"/>
      <c r="BY458" s="342"/>
      <c r="BZ458" s="342"/>
      <c r="CA458" s="342"/>
      <c r="CB458" s="342"/>
      <c r="CC458" s="342"/>
      <c r="CD458" s="342"/>
      <c r="CE458" s="342"/>
      <c r="CF458" s="342"/>
      <c r="CG458" s="342"/>
      <c r="CH458" s="342"/>
      <c r="CI458" s="342"/>
      <c r="CJ458" s="342"/>
      <c r="CK458" s="342"/>
      <c r="CL458" s="342"/>
      <c r="CM458" s="342"/>
      <c r="CN458" s="342"/>
      <c r="CO458" s="342"/>
      <c r="CP458" s="342"/>
      <c r="CQ458" s="342"/>
      <c r="CR458" s="342"/>
      <c r="CS458" s="342"/>
      <c r="CT458" s="342"/>
      <c r="CU458" s="342"/>
      <c r="CV458" s="342"/>
      <c r="CW458" s="342"/>
      <c r="CX458" s="342"/>
      <c r="CY458" s="342"/>
      <c r="CZ458" s="342"/>
      <c r="DA458" s="342"/>
      <c r="DB458" s="342"/>
      <c r="DC458" s="342"/>
      <c r="DD458" s="342"/>
      <c r="DE458" s="342"/>
      <c r="DF458" s="342"/>
      <c r="DG458" s="342"/>
      <c r="DH458" s="342"/>
      <c r="DI458" s="342"/>
      <c r="DJ458" s="342"/>
      <c r="DK458" s="342"/>
      <c r="DL458" s="342"/>
      <c r="DM458" s="342"/>
      <c r="DN458" s="342"/>
      <c r="DO458" s="342"/>
      <c r="DP458" s="342"/>
      <c r="DQ458" s="342"/>
      <c r="DR458" s="342"/>
      <c r="DS458" s="342"/>
      <c r="DT458" s="342"/>
      <c r="DU458" s="342"/>
      <c r="DV458" s="342"/>
      <c r="DW458" s="342"/>
      <c r="DX458" s="342"/>
      <c r="DY458" s="342"/>
      <c r="DZ458" s="342"/>
      <c r="EA458" s="342"/>
      <c r="EB458" s="342"/>
      <c r="EC458" s="342"/>
      <c r="ED458" s="342"/>
      <c r="EE458" s="342"/>
      <c r="EF458" s="342"/>
      <c r="EG458" s="342"/>
      <c r="EH458" s="342"/>
      <c r="EI458" s="342"/>
      <c r="EJ458" s="342"/>
      <c r="EK458" s="342"/>
      <c r="EL458" s="342"/>
      <c r="EM458" s="342"/>
      <c r="EN458" s="342"/>
      <c r="EO458" s="342"/>
      <c r="EP458" s="342"/>
      <c r="EQ458" s="342"/>
      <c r="ER458" s="342"/>
      <c r="ES458" s="342"/>
      <c r="ET458" s="342"/>
      <c r="EU458" s="342"/>
      <c r="EV458" s="342"/>
      <c r="EW458" s="342"/>
      <c r="EX458" s="342"/>
      <c r="EY458" s="342"/>
      <c r="EZ458" s="342"/>
      <c r="FA458" s="342"/>
      <c r="FB458" s="342"/>
      <c r="FC458" s="342"/>
      <c r="FD458" s="342"/>
      <c r="FE458" s="342"/>
      <c r="FF458" s="342"/>
      <c r="FG458" s="342"/>
      <c r="FH458" s="342"/>
      <c r="FI458" s="342"/>
      <c r="FJ458" s="342"/>
      <c r="FK458" s="342"/>
      <c r="FL458" s="342"/>
      <c r="FM458" s="342"/>
      <c r="FN458" s="342"/>
      <c r="FO458" s="342"/>
      <c r="FP458" s="342"/>
      <c r="FQ458" s="342"/>
      <c r="FR458" s="342"/>
      <c r="FS458" s="342"/>
      <c r="FT458" s="342"/>
      <c r="FU458" s="342"/>
      <c r="FV458" s="342"/>
      <c r="FW458" s="342"/>
      <c r="FX458" s="342"/>
      <c r="FY458" s="342"/>
      <c r="FZ458" s="342"/>
      <c r="GA458" s="342"/>
      <c r="GB458" s="342"/>
      <c r="GC458" s="342"/>
      <c r="GD458" s="342"/>
      <c r="GE458" s="342"/>
      <c r="GF458" s="342"/>
      <c r="GG458" s="342"/>
      <c r="GH458" s="342"/>
      <c r="GI458" s="342"/>
      <c r="GJ458" s="342"/>
      <c r="GK458" s="342"/>
      <c r="GL458" s="342"/>
      <c r="GM458" s="342"/>
      <c r="GN458" s="342"/>
      <c r="GO458" s="342"/>
      <c r="GP458" s="342"/>
      <c r="GQ458" s="342"/>
      <c r="GR458" s="342"/>
      <c r="GS458" s="342"/>
      <c r="GT458" s="342"/>
      <c r="GU458" s="342"/>
      <c r="GV458" s="342"/>
      <c r="GW458" s="342"/>
      <c r="GX458" s="342"/>
      <c r="GY458" s="342"/>
      <c r="GZ458" s="342"/>
      <c r="HA458" s="342"/>
      <c r="HB458" s="342"/>
      <c r="HC458" s="342"/>
      <c r="HD458" s="342"/>
      <c r="HE458" s="342"/>
      <c r="HF458" s="342"/>
      <c r="HG458" s="342"/>
      <c r="HH458" s="342"/>
      <c r="HI458" s="342"/>
      <c r="HJ458" s="342"/>
      <c r="HK458" s="342"/>
      <c r="HL458" s="342"/>
      <c r="HM458" s="342"/>
      <c r="HN458" s="342"/>
      <c r="HO458" s="342"/>
      <c r="HP458" s="342"/>
      <c r="HQ458" s="342"/>
      <c r="HR458" s="342"/>
      <c r="HS458" s="342"/>
      <c r="HT458" s="342"/>
      <c r="HU458" s="342"/>
      <c r="HV458" s="342"/>
      <c r="HW458" s="342"/>
      <c r="HX458" s="342"/>
      <c r="HY458" s="342"/>
      <c r="HZ458" s="342"/>
      <c r="IA458" s="342"/>
      <c r="IB458" s="342"/>
      <c r="IC458" s="342"/>
      <c r="ID458" s="342"/>
      <c r="IE458" s="342"/>
      <c r="IF458" s="342"/>
      <c r="IG458" s="342"/>
      <c r="IH458" s="342"/>
      <c r="II458" s="342"/>
      <c r="IJ458" s="342"/>
      <c r="IK458" s="342"/>
      <c r="IL458" s="342"/>
      <c r="IM458" s="342"/>
      <c r="IN458" s="342"/>
      <c r="IO458" s="342"/>
      <c r="IP458" s="342"/>
      <c r="IQ458" s="342"/>
      <c r="IR458" s="342"/>
      <c r="IS458" s="342"/>
      <c r="IT458" s="342"/>
      <c r="IU458" s="342"/>
      <c r="IV458" s="342"/>
      <c r="IW458" s="342"/>
      <c r="IX458" s="342"/>
      <c r="IY458" s="342"/>
      <c r="IZ458" s="342"/>
      <c r="JA458" s="342"/>
      <c r="JB458" s="342"/>
      <c r="JC458" s="342"/>
      <c r="JD458" s="342"/>
      <c r="JE458" s="342"/>
      <c r="JF458" s="342"/>
      <c r="JG458" s="342"/>
      <c r="JH458" s="342"/>
      <c r="JI458" s="342"/>
      <c r="JJ458" s="342"/>
      <c r="JK458" s="342"/>
      <c r="JL458" s="342"/>
      <c r="JM458" s="342"/>
      <c r="JN458" s="342"/>
      <c r="JO458" s="342"/>
      <c r="JP458" s="342"/>
      <c r="JQ458" s="342"/>
      <c r="JR458" s="342"/>
      <c r="JS458" s="342"/>
      <c r="JT458" s="342"/>
      <c r="JU458" s="342"/>
      <c r="JV458" s="342"/>
      <c r="JW458" s="342"/>
      <c r="JX458" s="342"/>
      <c r="JY458" s="342"/>
      <c r="JZ458" s="342"/>
      <c r="KA458" s="342"/>
      <c r="KB458" s="342"/>
      <c r="KC458" s="342"/>
      <c r="KD458" s="342"/>
      <c r="KE458" s="342"/>
      <c r="KF458" s="342"/>
      <c r="KG458" s="342"/>
      <c r="KH458" s="342"/>
      <c r="KI458" s="342"/>
      <c r="KJ458" s="342"/>
      <c r="KK458" s="342"/>
      <c r="KL458" s="342"/>
      <c r="KM458" s="342"/>
      <c r="KN458" s="342"/>
      <c r="KO458" s="342"/>
      <c r="KP458" s="342"/>
      <c r="KQ458" s="342"/>
      <c r="KR458" s="342"/>
      <c r="KS458" s="342"/>
      <c r="KT458" s="342"/>
      <c r="KU458" s="342"/>
      <c r="KV458" s="342"/>
      <c r="KW458" s="342"/>
      <c r="KX458" s="342"/>
      <c r="KY458" s="342"/>
      <c r="KZ458" s="342"/>
      <c r="LA458" s="342"/>
      <c r="LB458" s="342"/>
      <c r="LC458" s="342"/>
      <c r="LD458" s="342"/>
      <c r="LE458" s="342"/>
      <c r="LF458" s="342"/>
      <c r="LG458" s="342"/>
      <c r="LH458" s="342"/>
      <c r="LI458" s="342"/>
      <c r="LJ458" s="342"/>
      <c r="LK458" s="342"/>
      <c r="LL458" s="342"/>
      <c r="LM458" s="342"/>
      <c r="LN458" s="342"/>
      <c r="LO458" s="342"/>
      <c r="LP458" s="342"/>
      <c r="LQ458" s="342"/>
      <c r="LR458" s="342"/>
      <c r="LS458" s="342"/>
      <c r="LT458" s="342"/>
      <c r="LU458" s="342"/>
      <c r="LV458" s="342"/>
      <c r="LW458" s="342"/>
      <c r="LX458" s="342"/>
      <c r="LY458" s="342"/>
      <c r="LZ458" s="342"/>
      <c r="MA458" s="342"/>
      <c r="MB458" s="342"/>
      <c r="MC458" s="342"/>
      <c r="MD458" s="342"/>
      <c r="ME458" s="342"/>
      <c r="MF458" s="342"/>
      <c r="MG458" s="342"/>
      <c r="MH458" s="342"/>
      <c r="MI458" s="342"/>
      <c r="MJ458" s="342"/>
      <c r="MK458" s="342"/>
      <c r="ML458" s="342"/>
      <c r="MM458" s="342"/>
      <c r="MN458" s="342"/>
      <c r="MO458" s="342"/>
      <c r="MP458" s="342"/>
      <c r="MQ458" s="342"/>
      <c r="MR458" s="342"/>
      <c r="MS458" s="342"/>
      <c r="MT458" s="342"/>
      <c r="MU458" s="342"/>
      <c r="MV458" s="342"/>
      <c r="MW458" s="342"/>
      <c r="MX458" s="342"/>
      <c r="MY458" s="342"/>
      <c r="MZ458" s="342"/>
      <c r="NA458" s="342"/>
      <c r="NB458" s="342"/>
      <c r="NC458" s="342"/>
      <c r="ND458" s="342"/>
      <c r="NE458" s="342"/>
      <c r="NF458" s="342"/>
      <c r="NG458" s="342"/>
      <c r="NH458" s="342"/>
      <c r="NI458" s="342"/>
      <c r="NJ458" s="342"/>
      <c r="NK458" s="342"/>
      <c r="NL458" s="342"/>
      <c r="NM458" s="342"/>
      <c r="NN458" s="342"/>
      <c r="NO458" s="342"/>
      <c r="NP458" s="342"/>
      <c r="NQ458" s="342"/>
      <c r="NR458" s="342"/>
      <c r="NS458" s="342"/>
      <c r="NT458" s="342"/>
      <c r="NU458" s="342"/>
      <c r="NV458" s="342"/>
      <c r="NW458" s="342"/>
      <c r="NX458" s="342"/>
      <c r="NY458" s="342"/>
      <c r="NZ458" s="342"/>
      <c r="OA458" s="342"/>
      <c r="OB458" s="342"/>
      <c r="OC458" s="342"/>
      <c r="OD458" s="342"/>
      <c r="OE458" s="342"/>
      <c r="OF458" s="342"/>
      <c r="OG458" s="342"/>
      <c r="OH458" s="342"/>
      <c r="OI458" s="342"/>
      <c r="OJ458" s="342"/>
      <c r="OK458" s="342"/>
      <c r="OL458" s="342"/>
      <c r="OM458" s="342"/>
      <c r="ON458" s="342"/>
      <c r="OO458" s="342"/>
      <c r="OP458" s="342"/>
      <c r="OQ458" s="342"/>
      <c r="OR458" s="342"/>
      <c r="OS458" s="342"/>
      <c r="OT458" s="342"/>
      <c r="OU458" s="342"/>
      <c r="OV458" s="342"/>
      <c r="OW458" s="342"/>
      <c r="OX458" s="342"/>
      <c r="OY458" s="342"/>
      <c r="OZ458" s="342"/>
      <c r="PA458" s="342"/>
      <c r="PB458" s="342"/>
      <c r="PC458" s="342"/>
      <c r="PD458" s="342"/>
      <c r="PE458" s="342"/>
      <c r="PF458" s="342"/>
      <c r="PG458" s="342"/>
      <c r="PH458" s="342"/>
      <c r="PI458" s="342"/>
      <c r="PJ458" s="342"/>
      <c r="PK458" s="342"/>
      <c r="PL458" s="342"/>
      <c r="PM458" s="342"/>
      <c r="PN458" s="342"/>
      <c r="PO458" s="342"/>
      <c r="PP458" s="342"/>
      <c r="PQ458" s="342"/>
      <c r="PR458" s="342"/>
      <c r="PS458" s="342"/>
      <c r="PT458" s="342"/>
      <c r="PU458" s="342"/>
      <c r="PV458" s="342"/>
      <c r="PW458" s="342"/>
      <c r="PX458" s="342"/>
      <c r="PY458" s="342"/>
      <c r="PZ458" s="342"/>
      <c r="QA458" s="342"/>
      <c r="QB458" s="342"/>
      <c r="QC458" s="342"/>
      <c r="QD458" s="342"/>
      <c r="QE458" s="342"/>
      <c r="QF458" s="342"/>
      <c r="QG458" s="342"/>
      <c r="QH458" s="342"/>
      <c r="QI458" s="342"/>
      <c r="QJ458" s="342"/>
      <c r="QK458" s="342"/>
      <c r="QL458" s="342"/>
      <c r="QM458" s="342"/>
      <c r="QN458" s="342"/>
      <c r="QO458" s="342"/>
      <c r="QP458" s="342"/>
      <c r="QQ458" s="342"/>
      <c r="QR458" s="342"/>
      <c r="QS458" s="342"/>
      <c r="QT458" s="342"/>
      <c r="QU458" s="342"/>
      <c r="QV458" s="342"/>
      <c r="QW458" s="342"/>
      <c r="QX458" s="342"/>
      <c r="QY458" s="342"/>
      <c r="QZ458" s="342"/>
      <c r="RA458" s="342"/>
      <c r="RB458" s="342"/>
      <c r="RC458" s="342"/>
      <c r="RD458" s="342"/>
      <c r="RE458" s="342"/>
      <c r="RF458" s="342"/>
      <c r="RG458" s="342"/>
      <c r="RH458" s="342"/>
      <c r="RI458" s="342"/>
      <c r="RJ458" s="342"/>
      <c r="RK458" s="342"/>
      <c r="RL458" s="342"/>
      <c r="RM458" s="342"/>
      <c r="RN458" s="342"/>
      <c r="RO458" s="342"/>
      <c r="RP458" s="342"/>
      <c r="RQ458" s="342"/>
      <c r="RR458" s="342"/>
      <c r="RS458" s="342"/>
      <c r="RT458" s="342"/>
      <c r="RU458" s="342"/>
      <c r="RV458" s="342"/>
      <c r="RW458" s="342"/>
      <c r="RX458" s="342"/>
      <c r="RY458" s="342"/>
      <c r="RZ458" s="342"/>
      <c r="SA458" s="342"/>
      <c r="SB458" s="342"/>
      <c r="SC458" s="342"/>
      <c r="SD458" s="342"/>
      <c r="SE458" s="342"/>
      <c r="SF458" s="342"/>
      <c r="SG458" s="342"/>
      <c r="SH458" s="342"/>
      <c r="SI458" s="342"/>
      <c r="SJ458" s="342"/>
      <c r="SK458" s="342"/>
      <c r="SL458" s="342"/>
      <c r="SM458" s="342"/>
      <c r="SN458" s="342"/>
      <c r="SO458" s="342"/>
      <c r="SP458" s="342"/>
      <c r="SQ458" s="342"/>
      <c r="SR458" s="342"/>
      <c r="SS458" s="342"/>
      <c r="ST458" s="342"/>
      <c r="SU458" s="342"/>
      <c r="SV458" s="342"/>
      <c r="SW458" s="342"/>
      <c r="SX458" s="342"/>
      <c r="SY458" s="342"/>
      <c r="SZ458" s="342"/>
      <c r="TA458" s="342"/>
      <c r="TB458" s="342"/>
      <c r="TC458" s="342"/>
      <c r="TD458" s="342"/>
      <c r="TE458" s="342"/>
      <c r="TF458" s="342"/>
      <c r="TG458" s="342"/>
      <c r="TH458" s="342"/>
      <c r="TI458" s="342"/>
      <c r="TJ458" s="342"/>
      <c r="TK458" s="342"/>
      <c r="TL458" s="342"/>
      <c r="TM458" s="342"/>
      <c r="TN458" s="342"/>
      <c r="TO458" s="342"/>
      <c r="TP458" s="342"/>
      <c r="TQ458" s="342"/>
      <c r="TR458" s="342"/>
      <c r="TS458" s="342"/>
      <c r="TT458" s="342"/>
      <c r="TU458" s="342"/>
      <c r="TV458" s="342"/>
      <c r="TW458" s="342"/>
      <c r="TX458" s="342"/>
      <c r="TY458" s="342"/>
      <c r="TZ458" s="342"/>
      <c r="UA458" s="342"/>
      <c r="UB458" s="342"/>
      <c r="UC458" s="342"/>
      <c r="UD458" s="342"/>
      <c r="UE458" s="342"/>
      <c r="UF458" s="342"/>
      <c r="UG458" s="342"/>
      <c r="UH458" s="342"/>
      <c r="UI458" s="342"/>
      <c r="UJ458" s="342"/>
      <c r="UK458" s="342"/>
      <c r="UL458" s="342"/>
      <c r="UM458" s="342"/>
      <c r="UN458" s="342"/>
      <c r="UO458" s="342"/>
      <c r="UP458" s="342"/>
      <c r="UQ458" s="342"/>
      <c r="UR458" s="342"/>
      <c r="US458" s="342"/>
      <c r="UT458" s="342"/>
      <c r="UU458" s="342"/>
      <c r="UV458" s="342"/>
      <c r="UW458" s="342"/>
      <c r="UX458" s="342"/>
      <c r="UY458" s="342"/>
      <c r="UZ458" s="342"/>
      <c r="VA458" s="342"/>
      <c r="VB458" s="342"/>
      <c r="VC458" s="342"/>
      <c r="VD458" s="342"/>
      <c r="VE458" s="342"/>
      <c r="VF458" s="342"/>
      <c r="VG458" s="342"/>
      <c r="VH458" s="342"/>
      <c r="VI458" s="342"/>
      <c r="VJ458" s="342"/>
      <c r="VK458" s="342"/>
      <c r="VL458" s="342"/>
      <c r="VM458" s="342"/>
      <c r="VN458" s="342"/>
      <c r="VO458" s="342"/>
      <c r="VP458" s="342"/>
      <c r="VQ458" s="342"/>
      <c r="VR458" s="342"/>
      <c r="VS458" s="342"/>
      <c r="VT458" s="342"/>
      <c r="VU458" s="342"/>
      <c r="VV458" s="342"/>
      <c r="VW458" s="342"/>
      <c r="VX458" s="342"/>
      <c r="VY458" s="342"/>
      <c r="VZ458" s="342"/>
      <c r="WA458" s="342"/>
      <c r="WB458" s="342"/>
      <c r="WC458" s="342"/>
      <c r="WD458" s="342"/>
      <c r="WE458" s="342"/>
      <c r="WF458" s="342"/>
      <c r="WG458" s="342"/>
      <c r="WH458" s="342"/>
      <c r="WI458" s="342"/>
      <c r="WJ458" s="342"/>
      <c r="WK458" s="342"/>
      <c r="WL458" s="342"/>
      <c r="WM458" s="342"/>
      <c r="WN458" s="342"/>
      <c r="WO458" s="342"/>
      <c r="WP458" s="342"/>
      <c r="WQ458" s="342"/>
      <c r="WR458" s="342"/>
      <c r="WS458" s="342"/>
      <c r="WT458" s="342"/>
      <c r="WU458" s="342"/>
      <c r="WV458" s="342"/>
      <c r="WW458" s="342"/>
      <c r="WX458" s="342"/>
      <c r="WY458" s="342"/>
      <c r="WZ458" s="342"/>
      <c r="XA458" s="342"/>
      <c r="XB458" s="342"/>
      <c r="XC458" s="342"/>
      <c r="XD458" s="342"/>
      <c r="XE458" s="342"/>
      <c r="XF458" s="342"/>
      <c r="XG458" s="342"/>
      <c r="XH458" s="342"/>
      <c r="XI458" s="342"/>
      <c r="XJ458" s="342"/>
      <c r="XK458" s="342"/>
      <c r="XL458" s="342"/>
      <c r="XM458" s="342"/>
      <c r="XN458" s="342"/>
      <c r="XO458" s="342"/>
      <c r="XP458" s="342"/>
      <c r="XQ458" s="342"/>
      <c r="XR458" s="342"/>
      <c r="XS458" s="342"/>
      <c r="XT458" s="342"/>
      <c r="XU458" s="342"/>
      <c r="XV458" s="342"/>
      <c r="XW458" s="342"/>
      <c r="XX458" s="342"/>
      <c r="XY458" s="342"/>
      <c r="XZ458" s="342"/>
      <c r="YA458" s="342"/>
      <c r="YB458" s="342"/>
      <c r="YC458" s="342"/>
      <c r="YD458" s="342"/>
      <c r="YE458" s="342"/>
      <c r="YF458" s="342"/>
      <c r="YG458" s="342"/>
      <c r="YH458" s="342"/>
      <c r="YI458" s="342"/>
      <c r="YJ458" s="342"/>
      <c r="YK458" s="342"/>
      <c r="YL458" s="342"/>
      <c r="YM458" s="342"/>
      <c r="YN458" s="342"/>
      <c r="YO458" s="342"/>
      <c r="YP458" s="342"/>
      <c r="YQ458" s="342"/>
      <c r="YR458" s="342"/>
      <c r="YS458" s="342"/>
      <c r="YT458" s="342"/>
      <c r="YU458" s="342"/>
      <c r="YV458" s="342"/>
      <c r="YW458" s="342"/>
      <c r="YX458" s="342"/>
      <c r="YY458" s="342"/>
      <c r="YZ458" s="342"/>
      <c r="ZA458" s="342"/>
      <c r="ZB458" s="342"/>
      <c r="ZC458" s="342"/>
      <c r="ZD458" s="342"/>
      <c r="ZE458" s="342"/>
      <c r="ZF458" s="342"/>
      <c r="ZG458" s="342"/>
      <c r="ZH458" s="342"/>
      <c r="ZI458" s="342"/>
      <c r="ZJ458" s="342"/>
      <c r="ZK458" s="342"/>
      <c r="ZL458" s="342"/>
      <c r="ZM458" s="342"/>
      <c r="ZN458" s="342"/>
      <c r="ZO458" s="342"/>
      <c r="ZP458" s="342"/>
      <c r="ZQ458" s="342"/>
      <c r="ZR458" s="342"/>
      <c r="ZS458" s="342"/>
      <c r="ZT458" s="342"/>
      <c r="ZU458" s="342"/>
      <c r="ZV458" s="342"/>
      <c r="ZW458" s="342"/>
      <c r="ZX458" s="342"/>
      <c r="ZY458" s="342"/>
      <c r="ZZ458" s="342"/>
      <c r="AAA458" s="342"/>
      <c r="AAB458" s="342"/>
      <c r="AAC458" s="342"/>
      <c r="AAD458" s="342"/>
      <c r="AAE458" s="342"/>
      <c r="AAF458" s="342"/>
      <c r="AAG458" s="342"/>
      <c r="AAH458" s="342"/>
      <c r="AAI458" s="342"/>
      <c r="AAJ458" s="342"/>
      <c r="AAK458" s="342"/>
      <c r="AAL458" s="342"/>
      <c r="AAM458" s="342"/>
      <c r="AAN458" s="342"/>
      <c r="AAO458" s="342"/>
      <c r="AAP458" s="342"/>
      <c r="AAQ458" s="342"/>
      <c r="AAR458" s="342"/>
      <c r="AAS458" s="342"/>
      <c r="AAT458" s="342"/>
      <c r="AAU458" s="342"/>
      <c r="AAV458" s="342"/>
      <c r="AAW458" s="342"/>
      <c r="AAX458" s="342"/>
      <c r="AAY458" s="342"/>
      <c r="AAZ458" s="342"/>
      <c r="ABA458" s="342"/>
      <c r="ABB458" s="342"/>
      <c r="ABC458" s="342"/>
      <c r="ABD458" s="342"/>
      <c r="ABE458" s="342"/>
      <c r="ABF458" s="342"/>
      <c r="ABG458" s="342"/>
      <c r="ABH458" s="342"/>
      <c r="ABI458" s="342"/>
      <c r="ABJ458" s="342"/>
      <c r="ABK458" s="342"/>
      <c r="ABL458" s="342"/>
      <c r="ABM458" s="342"/>
      <c r="ABN458" s="342"/>
      <c r="ABO458" s="342"/>
      <c r="ABP458" s="342"/>
      <c r="ABQ458" s="342"/>
      <c r="ABR458" s="342"/>
      <c r="ABS458" s="342"/>
      <c r="ABT458" s="342"/>
      <c r="ABU458" s="342"/>
      <c r="ABV458" s="342"/>
      <c r="ABW458" s="342"/>
      <c r="ABX458" s="342"/>
      <c r="ABY458" s="342"/>
      <c r="ABZ458" s="342"/>
      <c r="ACA458" s="342"/>
      <c r="ACB458" s="342"/>
      <c r="ACC458" s="342"/>
      <c r="ACD458" s="342"/>
      <c r="ACE458" s="342"/>
      <c r="ACF458" s="342"/>
      <c r="ACG458" s="342"/>
      <c r="ACH458" s="342"/>
      <c r="ACI458" s="342"/>
      <c r="ACJ458" s="342"/>
      <c r="ACK458" s="342"/>
      <c r="ACL458" s="342"/>
      <c r="ACM458" s="342"/>
      <c r="ACN458" s="342"/>
      <c r="ACO458" s="342"/>
      <c r="ACP458" s="342"/>
      <c r="ACQ458" s="342"/>
      <c r="ACR458" s="342"/>
      <c r="ACS458" s="342"/>
      <c r="ACT458" s="342"/>
      <c r="ACU458" s="342"/>
      <c r="ACV458" s="342"/>
      <c r="ACW458" s="342"/>
      <c r="ACX458" s="342"/>
      <c r="ACY458" s="342"/>
      <c r="ACZ458" s="342"/>
      <c r="ADA458" s="342"/>
      <c r="ADB458" s="342"/>
      <c r="ADC458" s="342"/>
      <c r="ADD458" s="342"/>
      <c r="ADE458" s="342"/>
      <c r="ADF458" s="342"/>
      <c r="ADG458" s="342"/>
      <c r="ADH458" s="342"/>
      <c r="ADI458" s="342"/>
      <c r="ADJ458" s="342"/>
      <c r="ADK458" s="342"/>
      <c r="ADL458" s="342"/>
      <c r="ADM458" s="342"/>
      <c r="ADN458" s="342"/>
      <c r="ADO458" s="342"/>
      <c r="ADP458" s="342"/>
      <c r="ADQ458" s="342"/>
      <c r="ADR458" s="342"/>
      <c r="ADS458" s="342"/>
      <c r="ADT458" s="342"/>
      <c r="ADU458" s="342"/>
      <c r="ADV458" s="342"/>
      <c r="ADW458" s="342"/>
      <c r="ADX458" s="342"/>
      <c r="ADY458" s="342"/>
      <c r="ADZ458" s="342"/>
      <c r="AEA458" s="342"/>
      <c r="AEB458" s="342"/>
      <c r="AEC458" s="342"/>
      <c r="AED458" s="342"/>
      <c r="AEE458" s="342"/>
      <c r="AEF458" s="342"/>
      <c r="AEG458" s="342"/>
      <c r="AEH458" s="342"/>
      <c r="AEI458" s="342"/>
      <c r="AEJ458" s="342"/>
      <c r="AEK458" s="342"/>
      <c r="AEL458" s="342"/>
      <c r="AEM458" s="342"/>
      <c r="AEN458" s="342"/>
      <c r="AEO458" s="342"/>
      <c r="AEP458" s="342"/>
      <c r="AEQ458" s="342"/>
      <c r="AER458" s="342"/>
      <c r="AES458" s="342"/>
      <c r="AET458" s="342"/>
      <c r="AEU458" s="342"/>
      <c r="AEV458" s="342"/>
      <c r="AEW458" s="342"/>
      <c r="AEX458" s="342"/>
      <c r="AEY458" s="342"/>
      <c r="AEZ458" s="342"/>
      <c r="AFA458" s="342"/>
      <c r="AFB458" s="342"/>
      <c r="AFC458" s="342"/>
      <c r="AFD458" s="342"/>
      <c r="AFE458" s="342"/>
      <c r="AFF458" s="342"/>
      <c r="AFG458" s="342"/>
      <c r="AFH458" s="342"/>
      <c r="AFI458" s="342"/>
      <c r="AFJ458" s="342"/>
      <c r="AFK458" s="342"/>
      <c r="AFL458" s="342"/>
      <c r="AFM458" s="342"/>
      <c r="AFN458" s="342"/>
      <c r="AFO458" s="342"/>
      <c r="AFP458" s="342"/>
      <c r="AFQ458" s="342"/>
      <c r="AFR458" s="342"/>
      <c r="AFS458" s="342"/>
      <c r="AFT458" s="342"/>
      <c r="AFU458" s="342"/>
      <c r="AFV458" s="342"/>
      <c r="AFW458" s="342"/>
      <c r="AFX458" s="342"/>
      <c r="AFY458" s="342"/>
      <c r="AFZ458" s="342"/>
      <c r="AGA458" s="342"/>
      <c r="AGB458" s="342"/>
      <c r="AGC458" s="342"/>
      <c r="AGD458" s="342"/>
      <c r="AGE458" s="342"/>
      <c r="AGF458" s="342"/>
      <c r="AGG458" s="342"/>
      <c r="AGH458" s="342"/>
      <c r="AGI458" s="342"/>
      <c r="AGJ458" s="342"/>
      <c r="AGK458" s="342"/>
      <c r="AGL458" s="342"/>
      <c r="AGM458" s="342"/>
      <c r="AGN458" s="342"/>
      <c r="AGO458" s="342"/>
      <c r="AGP458" s="342"/>
      <c r="AGQ458" s="342"/>
      <c r="AGR458" s="342"/>
      <c r="AGS458" s="342"/>
      <c r="AGT458" s="342"/>
      <c r="AGU458" s="342"/>
      <c r="AGV458" s="342"/>
      <c r="AGW458" s="342"/>
      <c r="AGX458" s="342"/>
      <c r="AGY458" s="342"/>
      <c r="AGZ458" s="342"/>
      <c r="AHA458" s="342"/>
      <c r="AHB458" s="342"/>
      <c r="AHC458" s="342"/>
      <c r="AHD458" s="342"/>
      <c r="AHE458" s="342"/>
      <c r="AHF458" s="342"/>
      <c r="AHG458" s="342"/>
      <c r="AHH458" s="342"/>
      <c r="AHI458" s="342"/>
      <c r="AHJ458" s="342"/>
      <c r="AHK458" s="342"/>
      <c r="AHL458" s="342"/>
      <c r="AHM458" s="342"/>
      <c r="AHN458" s="342"/>
      <c r="AHO458" s="342"/>
      <c r="AHP458" s="342"/>
      <c r="AHQ458" s="342"/>
      <c r="AHR458" s="342"/>
      <c r="AHS458" s="342"/>
      <c r="AHT458" s="342"/>
      <c r="AHU458" s="342"/>
      <c r="AHV458" s="342"/>
      <c r="AHW458" s="342"/>
      <c r="AHX458" s="342"/>
      <c r="AHY458" s="342"/>
      <c r="AHZ458" s="342"/>
      <c r="AIA458" s="342"/>
      <c r="AIB458" s="342"/>
      <c r="AIC458" s="342"/>
      <c r="AID458" s="342"/>
      <c r="AIE458" s="342"/>
      <c r="AIF458" s="342"/>
      <c r="AIG458" s="342"/>
      <c r="AIH458" s="342"/>
      <c r="AII458" s="342"/>
      <c r="AIJ458" s="342"/>
      <c r="AIK458" s="342"/>
      <c r="AIL458" s="342"/>
      <c r="AIM458" s="342"/>
      <c r="AIN458" s="342"/>
      <c r="AIO458" s="342"/>
      <c r="AIP458" s="342"/>
      <c r="AIQ458" s="342"/>
      <c r="AIR458" s="342"/>
      <c r="AIS458" s="342"/>
      <c r="AIT458" s="342"/>
      <c r="AIU458" s="342"/>
      <c r="AIV458" s="342"/>
      <c r="AIW458" s="342"/>
      <c r="AIX458" s="342"/>
      <c r="AIY458" s="342"/>
      <c r="AIZ458" s="342"/>
      <c r="AJA458" s="342"/>
      <c r="AJB458" s="342"/>
      <c r="AJC458" s="342"/>
      <c r="AJD458" s="342"/>
      <c r="AJE458" s="342"/>
      <c r="AJF458" s="342"/>
      <c r="AJG458" s="342"/>
      <c r="AJH458" s="342"/>
      <c r="AJI458" s="342"/>
      <c r="AJJ458" s="342"/>
      <c r="AJK458" s="342"/>
      <c r="AJL458" s="342"/>
      <c r="AJM458" s="342"/>
      <c r="AJN458" s="342"/>
      <c r="AJO458" s="342"/>
      <c r="AJP458" s="342"/>
      <c r="AJQ458" s="342"/>
      <c r="AJR458" s="342"/>
      <c r="AJS458" s="342"/>
      <c r="AJT458" s="342"/>
      <c r="AJU458" s="342"/>
      <c r="AJV458" s="342"/>
      <c r="AJW458" s="342"/>
      <c r="AJX458" s="342"/>
      <c r="AJY458" s="342"/>
      <c r="AJZ458" s="342"/>
      <c r="AKA458" s="342"/>
      <c r="AKB458" s="342"/>
      <c r="AKC458" s="342"/>
      <c r="AKD458" s="342"/>
      <c r="AKE458" s="342"/>
      <c r="AKF458" s="342"/>
      <c r="AKG458" s="342"/>
      <c r="AKH458" s="342"/>
      <c r="AKI458" s="342"/>
      <c r="AKJ458" s="342"/>
      <c r="AKK458" s="342"/>
      <c r="AKL458" s="342"/>
      <c r="AKM458" s="342"/>
      <c r="AKN458" s="342"/>
      <c r="AKO458" s="342"/>
      <c r="AKP458" s="342"/>
      <c r="AKQ458" s="342"/>
      <c r="AKR458" s="342"/>
      <c r="AKS458" s="342"/>
      <c r="AKT458" s="342"/>
      <c r="AKU458" s="342"/>
      <c r="AKV458" s="342"/>
      <c r="AKW458" s="342"/>
      <c r="AKX458" s="342"/>
      <c r="AKY458" s="342"/>
      <c r="AKZ458" s="342"/>
      <c r="ALA458" s="342"/>
      <c r="ALB458" s="342"/>
      <c r="ALC458" s="342"/>
      <c r="ALD458" s="342"/>
      <c r="ALE458" s="342"/>
      <c r="ALF458" s="342"/>
      <c r="ALG458" s="342"/>
      <c r="ALH458" s="342"/>
      <c r="ALI458" s="342"/>
      <c r="ALJ458" s="342"/>
      <c r="ALK458" s="342"/>
      <c r="ALL458" s="342"/>
      <c r="ALM458" s="342"/>
      <c r="ALN458" s="342"/>
      <c r="ALO458" s="342"/>
      <c r="ALP458" s="342"/>
      <c r="ALQ458" s="342"/>
      <c r="ALR458" s="342"/>
      <c r="ALS458" s="342"/>
      <c r="ALT458" s="342"/>
      <c r="ALU458" s="342"/>
      <c r="ALV458" s="342"/>
      <c r="ALW458" s="342"/>
      <c r="ALX458" s="342"/>
      <c r="ALY458" s="342"/>
      <c r="ALZ458" s="342"/>
      <c r="AMA458" s="342"/>
      <c r="AMB458" s="342"/>
      <c r="AMC458" s="342"/>
      <c r="AMD458" s="342"/>
      <c r="AME458" s="342"/>
      <c r="AMF458" s="342"/>
      <c r="AMG458" s="342"/>
      <c r="AMH458" s="342"/>
      <c r="AMI458" s="342"/>
      <c r="AMJ458" s="342"/>
      <c r="AMK458" s="342"/>
      <c r="AML458" s="342"/>
      <c r="AMM458" s="342"/>
      <c r="AMN458" s="342"/>
      <c r="AMO458" s="342"/>
      <c r="AMP458" s="342"/>
      <c r="AMQ458" s="342"/>
      <c r="AMR458" s="342"/>
      <c r="AMS458" s="342"/>
      <c r="AMT458" s="342"/>
      <c r="AMU458" s="342"/>
      <c r="AMV458" s="342"/>
      <c r="AMW458" s="342"/>
      <c r="AMX458" s="342"/>
      <c r="AMY458" s="342"/>
      <c r="AMZ458" s="342"/>
      <c r="ANA458" s="342"/>
      <c r="ANB458" s="342"/>
      <c r="ANC458" s="342"/>
      <c r="AND458" s="342"/>
      <c r="ANE458" s="342"/>
      <c r="ANF458" s="342"/>
      <c r="ANG458" s="342"/>
      <c r="ANH458" s="342"/>
      <c r="ANI458" s="342"/>
      <c r="ANJ458" s="342"/>
      <c r="ANK458" s="342"/>
      <c r="ANL458" s="342"/>
      <c r="ANM458" s="342"/>
      <c r="ANN458" s="342"/>
      <c r="ANO458" s="342"/>
      <c r="ANP458" s="342"/>
      <c r="ANQ458" s="342"/>
      <c r="ANR458" s="342"/>
      <c r="ANS458" s="342"/>
      <c r="ANT458" s="342"/>
      <c r="ANU458" s="342"/>
      <c r="ANV458" s="342"/>
      <c r="ANW458" s="342"/>
      <c r="ANX458" s="342"/>
      <c r="ANY458" s="342"/>
      <c r="ANZ458" s="342"/>
      <c r="AOA458" s="342"/>
      <c r="AOB458" s="342"/>
      <c r="AOC458" s="342"/>
      <c r="AOD458" s="342"/>
      <c r="AOE458" s="342"/>
      <c r="AOF458" s="342"/>
      <c r="AOG458" s="342"/>
      <c r="AOH458" s="342"/>
      <c r="AOI458" s="342"/>
      <c r="AOJ458" s="342"/>
      <c r="AOK458" s="342"/>
      <c r="AOL458" s="342"/>
      <c r="AOM458" s="342"/>
      <c r="AON458" s="342"/>
      <c r="AOO458" s="342"/>
      <c r="AOP458" s="342"/>
      <c r="AOQ458" s="342"/>
      <c r="AOR458" s="342"/>
      <c r="AOS458" s="342"/>
      <c r="AOT458" s="342"/>
      <c r="AOU458" s="342"/>
      <c r="AOV458" s="342"/>
      <c r="AOW458" s="342"/>
      <c r="AOX458" s="342"/>
      <c r="AOY458" s="342"/>
      <c r="AOZ458" s="342"/>
      <c r="APA458" s="342"/>
      <c r="APB458" s="342"/>
      <c r="APC458" s="342"/>
      <c r="APD458" s="342"/>
      <c r="APE458" s="342"/>
      <c r="APF458" s="342"/>
      <c r="APG458" s="342"/>
      <c r="APH458" s="342"/>
      <c r="API458" s="342"/>
      <c r="APJ458" s="342"/>
      <c r="APK458" s="342"/>
      <c r="APL458" s="342"/>
      <c r="APM458" s="342"/>
      <c r="APN458" s="342"/>
      <c r="APO458" s="342"/>
      <c r="APP458" s="342"/>
      <c r="APQ458" s="342"/>
      <c r="APR458" s="342"/>
      <c r="APS458" s="342"/>
      <c r="APT458" s="342"/>
      <c r="APU458" s="342"/>
      <c r="APV458" s="342"/>
      <c r="APW458" s="342"/>
      <c r="APX458" s="342"/>
      <c r="APY458" s="342"/>
      <c r="APZ458" s="342"/>
      <c r="AQA458" s="342"/>
      <c r="AQB458" s="342"/>
      <c r="AQC458" s="342"/>
      <c r="AQD458" s="342"/>
      <c r="AQE458" s="342"/>
      <c r="AQF458" s="342"/>
      <c r="AQG458" s="342"/>
      <c r="AQH458" s="342"/>
      <c r="AQI458" s="342"/>
      <c r="AQJ458" s="342"/>
      <c r="AQK458" s="342"/>
      <c r="AQL458" s="342"/>
      <c r="AQM458" s="342"/>
      <c r="AQN458" s="342"/>
      <c r="AQO458" s="342"/>
      <c r="AQP458" s="342"/>
      <c r="AQQ458" s="342"/>
      <c r="AQR458" s="342"/>
      <c r="AQS458" s="342"/>
      <c r="AQT458" s="342"/>
      <c r="AQU458" s="342"/>
      <c r="AQV458" s="342"/>
      <c r="AQW458" s="342"/>
      <c r="AQX458" s="342"/>
      <c r="AQY458" s="342"/>
      <c r="AQZ458" s="342"/>
      <c r="ARA458" s="342"/>
      <c r="ARB458" s="342"/>
      <c r="ARC458" s="342"/>
      <c r="ARD458" s="342"/>
      <c r="ARE458" s="342"/>
      <c r="ARF458" s="342"/>
      <c r="ARG458" s="342"/>
      <c r="ARH458" s="342"/>
      <c r="ARI458" s="342"/>
      <c r="ARJ458" s="342"/>
      <c r="ARK458" s="342"/>
      <c r="ARL458" s="342"/>
      <c r="ARM458" s="342"/>
      <c r="ARN458" s="342"/>
      <c r="ARO458" s="342"/>
      <c r="ARP458" s="342"/>
      <c r="ARQ458" s="342"/>
      <c r="ARR458" s="342"/>
      <c r="ARS458" s="342"/>
      <c r="ART458" s="342"/>
      <c r="ARU458" s="342"/>
      <c r="ARV458" s="342"/>
      <c r="ARW458" s="342"/>
      <c r="ARX458" s="342"/>
      <c r="ARY458" s="342"/>
      <c r="ARZ458" s="342"/>
      <c r="ASA458" s="342"/>
      <c r="ASB458" s="342"/>
      <c r="ASC458" s="342"/>
      <c r="ASD458" s="342"/>
      <c r="ASE458" s="342"/>
      <c r="ASF458" s="342"/>
      <c r="ASG458" s="342"/>
      <c r="ASH458" s="342"/>
      <c r="ASI458" s="342"/>
      <c r="ASJ458" s="342"/>
      <c r="ASK458" s="342"/>
      <c r="ASL458" s="342"/>
      <c r="ASM458" s="342"/>
      <c r="ASN458" s="342"/>
      <c r="ASO458" s="342"/>
      <c r="ASP458" s="342"/>
      <c r="ASQ458" s="342"/>
      <c r="ASR458" s="342"/>
      <c r="ASS458" s="342"/>
      <c r="AST458" s="342"/>
      <c r="ASU458" s="342"/>
      <c r="ASV458" s="342"/>
      <c r="ASW458" s="342"/>
      <c r="ASX458" s="342"/>
      <c r="ASY458" s="342"/>
      <c r="ASZ458" s="342"/>
      <c r="ATA458" s="342"/>
      <c r="ATB458" s="342"/>
      <c r="ATC458" s="342"/>
      <c r="ATD458" s="342"/>
      <c r="ATE458" s="342"/>
      <c r="ATF458" s="342"/>
      <c r="ATG458" s="342"/>
      <c r="ATH458" s="342"/>
      <c r="ATI458" s="342"/>
      <c r="ATJ458" s="342"/>
      <c r="ATK458" s="342"/>
      <c r="ATL458" s="342"/>
      <c r="ATM458" s="342"/>
      <c r="ATN458" s="342"/>
      <c r="ATO458" s="342"/>
      <c r="ATP458" s="342"/>
      <c r="ATQ458" s="342"/>
      <c r="ATR458" s="342"/>
      <c r="ATS458" s="342"/>
      <c r="ATT458" s="342"/>
      <c r="ATU458" s="342"/>
      <c r="ATV458" s="342"/>
      <c r="ATW458" s="342"/>
      <c r="ATX458" s="342"/>
      <c r="ATY458" s="342"/>
      <c r="ATZ458" s="342"/>
      <c r="AUA458" s="342"/>
      <c r="AUB458" s="342"/>
      <c r="AUC458" s="342"/>
      <c r="AUD458" s="342"/>
      <c r="AUE458" s="342"/>
      <c r="AUF458" s="342"/>
      <c r="AUG458" s="342"/>
      <c r="AUH458" s="342"/>
      <c r="AUI458" s="342"/>
      <c r="AUJ458" s="342"/>
      <c r="AUK458" s="342"/>
      <c r="AUL458" s="342"/>
      <c r="AUM458" s="342"/>
      <c r="AUN458" s="342"/>
      <c r="AUO458" s="342"/>
      <c r="AUP458" s="342"/>
      <c r="AUQ458" s="342"/>
      <c r="AUR458" s="342"/>
      <c r="AUS458" s="342"/>
      <c r="AUT458" s="342"/>
      <c r="AUU458" s="342"/>
      <c r="AUV458" s="342"/>
      <c r="AUW458" s="342"/>
      <c r="AUX458" s="342"/>
      <c r="AUY458" s="342"/>
      <c r="AUZ458" s="342"/>
      <c r="AVA458" s="342"/>
      <c r="AVB458" s="342"/>
      <c r="AVC458" s="342"/>
      <c r="AVD458" s="342"/>
      <c r="AVE458" s="342"/>
      <c r="AVF458" s="342"/>
      <c r="AVG458" s="342"/>
      <c r="AVH458" s="342"/>
      <c r="AVI458" s="342"/>
      <c r="AVJ458" s="342"/>
      <c r="AVK458" s="342"/>
      <c r="AVL458" s="342"/>
      <c r="AVM458" s="342"/>
      <c r="AVN458" s="342"/>
      <c r="AVO458" s="342"/>
      <c r="AVP458" s="342"/>
      <c r="AVQ458" s="342"/>
      <c r="AVR458" s="342"/>
      <c r="AVS458" s="342"/>
      <c r="AVT458" s="342"/>
      <c r="AVU458" s="342"/>
      <c r="AVV458" s="342"/>
      <c r="AVW458" s="342"/>
      <c r="AVX458" s="342"/>
      <c r="AVY458" s="342"/>
      <c r="AVZ458" s="342"/>
      <c r="AWA458" s="342"/>
      <c r="AWB458" s="342"/>
      <c r="AWC458" s="342"/>
      <c r="AWD458" s="342"/>
      <c r="AWE458" s="342"/>
      <c r="AWF458" s="342"/>
      <c r="AWG458" s="342"/>
      <c r="AWH458" s="342"/>
      <c r="AWI458" s="342"/>
      <c r="AWJ458" s="342"/>
      <c r="AWK458" s="342"/>
      <c r="AWL458" s="342"/>
      <c r="AWM458" s="342"/>
      <c r="AWN458" s="342"/>
      <c r="AWO458" s="342"/>
      <c r="AWP458" s="342"/>
      <c r="AWQ458" s="342"/>
      <c r="AWR458" s="342"/>
      <c r="AWS458" s="342"/>
      <c r="AWT458" s="342"/>
      <c r="AWU458" s="342"/>
      <c r="AWV458" s="342"/>
      <c r="AWW458" s="342"/>
      <c r="AWX458" s="342"/>
      <c r="AWY458" s="342"/>
      <c r="AWZ458" s="342"/>
      <c r="AXA458" s="342"/>
      <c r="AXB458" s="342"/>
      <c r="AXC458" s="342"/>
      <c r="AXD458" s="342"/>
      <c r="AXE458" s="342"/>
      <c r="AXF458" s="342"/>
      <c r="AXG458" s="342"/>
      <c r="AXH458" s="342"/>
      <c r="AXI458" s="342"/>
      <c r="AXJ458" s="342"/>
      <c r="AXK458" s="342"/>
      <c r="AXL458" s="342"/>
      <c r="AXM458" s="342"/>
      <c r="AXN458" s="342"/>
      <c r="AXO458" s="342"/>
      <c r="AXP458" s="342"/>
      <c r="AXQ458" s="342"/>
      <c r="AXR458" s="342"/>
      <c r="AXS458" s="342"/>
      <c r="AXT458" s="342"/>
      <c r="AXU458" s="342"/>
      <c r="AXV458" s="342"/>
      <c r="AXW458" s="342"/>
      <c r="AXX458" s="342"/>
      <c r="AXY458" s="342"/>
      <c r="AXZ458" s="342"/>
      <c r="AYA458" s="342"/>
      <c r="AYB458" s="342"/>
      <c r="AYC458" s="342"/>
      <c r="AYD458" s="342"/>
      <c r="AYE458" s="342"/>
      <c r="AYF458" s="342"/>
      <c r="AYG458" s="342"/>
      <c r="AYH458" s="342"/>
      <c r="AYI458" s="342"/>
      <c r="AYJ458" s="342"/>
      <c r="AYK458" s="342"/>
      <c r="AYL458" s="342"/>
      <c r="AYM458" s="342"/>
      <c r="AYN458" s="342"/>
      <c r="AYO458" s="342"/>
      <c r="AYP458" s="342"/>
      <c r="AYQ458" s="342"/>
      <c r="AYR458" s="342"/>
      <c r="AYS458" s="342"/>
      <c r="AYT458" s="342"/>
      <c r="AYU458" s="342"/>
      <c r="AYV458" s="342"/>
      <c r="AYW458" s="342"/>
      <c r="AYX458" s="342"/>
      <c r="AYY458" s="342"/>
      <c r="AYZ458" s="342"/>
      <c r="AZA458" s="342"/>
      <c r="AZB458" s="342"/>
      <c r="AZC458" s="342"/>
      <c r="AZD458" s="342"/>
      <c r="AZE458" s="342"/>
      <c r="AZF458" s="342"/>
      <c r="AZG458" s="342"/>
      <c r="AZH458" s="342"/>
      <c r="AZI458" s="342"/>
      <c r="AZJ458" s="342"/>
      <c r="AZK458" s="342"/>
      <c r="AZL458" s="342"/>
      <c r="AZM458" s="342"/>
      <c r="AZN458" s="342"/>
      <c r="AZO458" s="342"/>
      <c r="AZP458" s="342"/>
      <c r="AZQ458" s="342"/>
      <c r="AZR458" s="342"/>
      <c r="AZS458" s="342"/>
      <c r="AZT458" s="342"/>
      <c r="AZU458" s="342"/>
      <c r="AZV458" s="342"/>
      <c r="AZW458" s="342"/>
      <c r="AZX458" s="342"/>
      <c r="AZY458" s="342"/>
      <c r="AZZ458" s="342"/>
      <c r="BAA458" s="342"/>
      <c r="BAB458" s="342"/>
      <c r="BAC458" s="342"/>
      <c r="BAD458" s="342"/>
      <c r="BAE458" s="342"/>
      <c r="BAF458" s="342"/>
      <c r="BAG458" s="342"/>
      <c r="BAH458" s="342"/>
      <c r="BAI458" s="342"/>
      <c r="BAJ458" s="342"/>
      <c r="BAK458" s="342"/>
      <c r="BAL458" s="342"/>
      <c r="BAM458" s="342"/>
      <c r="BAN458" s="342"/>
      <c r="BAO458" s="342"/>
      <c r="BAP458" s="342"/>
      <c r="BAQ458" s="342"/>
      <c r="BAR458" s="342"/>
      <c r="BAS458" s="342"/>
      <c r="BAT458" s="342"/>
      <c r="BAU458" s="342"/>
      <c r="BAV458" s="342"/>
      <c r="BAW458" s="342"/>
      <c r="BAX458" s="342"/>
      <c r="BAY458" s="342"/>
      <c r="BAZ458" s="342"/>
      <c r="BBA458" s="342"/>
      <c r="BBB458" s="342"/>
      <c r="BBC458" s="342"/>
      <c r="BBD458" s="342"/>
      <c r="BBE458" s="342"/>
      <c r="BBF458" s="342"/>
      <c r="BBG458" s="342"/>
      <c r="BBH458" s="342"/>
      <c r="BBI458" s="342"/>
      <c r="BBJ458" s="342"/>
      <c r="BBK458" s="342"/>
      <c r="BBL458" s="342"/>
      <c r="BBM458" s="342"/>
      <c r="BBN458" s="342"/>
      <c r="BBO458" s="342"/>
      <c r="BBP458" s="342"/>
      <c r="BBQ458" s="342"/>
      <c r="BBR458" s="342"/>
      <c r="BBS458" s="342"/>
      <c r="BBT458" s="342"/>
      <c r="BBU458" s="342"/>
      <c r="BBV458" s="342"/>
      <c r="BBW458" s="342"/>
      <c r="BBX458" s="342"/>
      <c r="BBY458" s="342"/>
      <c r="BBZ458" s="342"/>
      <c r="BCA458" s="342"/>
      <c r="BCB458" s="342"/>
      <c r="BCC458" s="342"/>
      <c r="BCD458" s="342"/>
      <c r="BCE458" s="342"/>
      <c r="BCF458" s="342"/>
      <c r="BCG458" s="342"/>
      <c r="BCH458" s="342"/>
      <c r="BCI458" s="342"/>
      <c r="BCJ458" s="342"/>
      <c r="BCK458" s="342"/>
      <c r="BCL458" s="342"/>
      <c r="BCM458" s="342"/>
      <c r="BCN458" s="342"/>
      <c r="BCO458" s="342"/>
      <c r="BCP458" s="342"/>
      <c r="BCQ458" s="342"/>
      <c r="BCR458" s="342"/>
      <c r="BCS458" s="342"/>
      <c r="BCT458" s="342"/>
      <c r="BCU458" s="342"/>
      <c r="BCV458" s="342"/>
      <c r="BCW458" s="342"/>
      <c r="BCX458" s="342"/>
      <c r="BCY458" s="342"/>
      <c r="BCZ458" s="342"/>
      <c r="BDA458" s="342"/>
      <c r="BDB458" s="342"/>
      <c r="BDC458" s="342"/>
      <c r="BDD458" s="342"/>
      <c r="BDE458" s="342"/>
      <c r="BDF458" s="342"/>
      <c r="BDG458" s="342"/>
      <c r="BDH458" s="342"/>
      <c r="BDI458" s="342"/>
      <c r="BDJ458" s="342"/>
      <c r="BDK458" s="342"/>
      <c r="BDL458" s="342"/>
      <c r="BDM458" s="342"/>
      <c r="BDN458" s="342"/>
      <c r="BDO458" s="342"/>
      <c r="BDP458" s="342"/>
      <c r="BDQ458" s="342"/>
      <c r="BDR458" s="342"/>
      <c r="BDS458" s="342"/>
      <c r="BDT458" s="342"/>
      <c r="BDU458" s="342"/>
      <c r="BDV458" s="342"/>
      <c r="BDW458" s="342"/>
      <c r="BDX458" s="342"/>
      <c r="BDY458" s="342"/>
      <c r="BDZ458" s="342"/>
      <c r="BEA458" s="342"/>
      <c r="BEB458" s="342"/>
      <c r="BEC458" s="342"/>
      <c r="BED458" s="342"/>
      <c r="BEE458" s="342"/>
      <c r="BEF458" s="342"/>
      <c r="BEG458" s="342"/>
      <c r="BEH458" s="342"/>
      <c r="BEI458" s="342"/>
      <c r="BEJ458" s="342"/>
      <c r="BEK458" s="342"/>
      <c r="BEL458" s="342"/>
      <c r="BEM458" s="342"/>
      <c r="BEN458" s="342"/>
      <c r="BEO458" s="342"/>
      <c r="BEP458" s="342"/>
      <c r="BEQ458" s="342"/>
      <c r="BER458" s="342"/>
      <c r="BES458" s="342"/>
      <c r="BET458" s="342"/>
      <c r="BEU458" s="342"/>
      <c r="BEV458" s="342"/>
      <c r="BEW458" s="342"/>
      <c r="BEX458" s="342"/>
      <c r="BEY458" s="342"/>
      <c r="BEZ458" s="342"/>
      <c r="BFA458" s="342"/>
      <c r="BFB458" s="342"/>
      <c r="BFC458" s="342"/>
      <c r="BFD458" s="342"/>
      <c r="BFE458" s="342"/>
      <c r="BFF458" s="342"/>
      <c r="BFG458" s="342"/>
      <c r="BFH458" s="342"/>
      <c r="BFI458" s="342"/>
      <c r="BFJ458" s="342"/>
      <c r="BFK458" s="342"/>
      <c r="BFL458" s="342"/>
      <c r="BFM458" s="342"/>
      <c r="BFN458" s="342"/>
      <c r="BFO458" s="342"/>
      <c r="BFP458" s="342"/>
      <c r="BFQ458" s="342"/>
      <c r="BFR458" s="342"/>
      <c r="BFS458" s="342"/>
      <c r="BFT458" s="342"/>
      <c r="BFU458" s="342"/>
      <c r="BFV458" s="342"/>
      <c r="BFW458" s="342"/>
      <c r="BFX458" s="342"/>
      <c r="BFY458" s="342"/>
      <c r="BFZ458" s="342"/>
      <c r="BGA458" s="342"/>
      <c r="BGB458" s="342"/>
      <c r="BGC458" s="342"/>
      <c r="BGD458" s="342"/>
      <c r="BGE458" s="342"/>
      <c r="BGF458" s="342"/>
      <c r="BGG458" s="342"/>
      <c r="BGH458" s="342"/>
      <c r="BGI458" s="342"/>
      <c r="BGJ458" s="342"/>
      <c r="BGK458" s="342"/>
      <c r="BGL458" s="342"/>
      <c r="BGM458" s="342"/>
      <c r="BGN458" s="342"/>
      <c r="BGO458" s="342"/>
      <c r="BGP458" s="342"/>
      <c r="BGQ458" s="342"/>
      <c r="BGR458" s="342"/>
      <c r="BGS458" s="342"/>
      <c r="BGT458" s="342"/>
      <c r="BGU458" s="342"/>
      <c r="BGV458" s="342"/>
      <c r="BGW458" s="342"/>
      <c r="BGX458" s="342"/>
      <c r="BGY458" s="342"/>
      <c r="BGZ458" s="342"/>
      <c r="BHA458" s="342"/>
      <c r="BHB458" s="342"/>
      <c r="BHC458" s="342"/>
      <c r="BHD458" s="342"/>
      <c r="BHE458" s="342"/>
      <c r="BHF458" s="342"/>
      <c r="BHG458" s="342"/>
      <c r="BHH458" s="342"/>
      <c r="BHI458" s="342"/>
      <c r="BHJ458" s="342"/>
      <c r="BHK458" s="342"/>
      <c r="BHL458" s="342"/>
      <c r="BHM458" s="342"/>
      <c r="BHN458" s="342"/>
      <c r="BHO458" s="342"/>
      <c r="BHP458" s="342"/>
      <c r="BHQ458" s="342"/>
      <c r="BHR458" s="342"/>
      <c r="BHS458" s="342"/>
      <c r="BHT458" s="342"/>
      <c r="BHU458" s="342"/>
      <c r="BHV458" s="342"/>
      <c r="BHW458" s="342"/>
      <c r="BHX458" s="342"/>
      <c r="BHY458" s="342"/>
      <c r="BHZ458" s="342"/>
      <c r="BIA458" s="342"/>
      <c r="BIB458" s="342"/>
      <c r="BIC458" s="342"/>
      <c r="BID458" s="342"/>
      <c r="BIE458" s="342"/>
      <c r="BIF458" s="342"/>
      <c r="BIG458" s="342"/>
      <c r="BIH458" s="342"/>
      <c r="BII458" s="342"/>
      <c r="BIJ458" s="342"/>
      <c r="BIK458" s="342"/>
      <c r="BIL458" s="342"/>
      <c r="BIM458" s="342"/>
      <c r="BIN458" s="342"/>
      <c r="BIO458" s="342"/>
      <c r="BIP458" s="342"/>
      <c r="BIQ458" s="342"/>
      <c r="BIR458" s="342"/>
      <c r="BIS458" s="342"/>
      <c r="BIT458" s="342"/>
      <c r="BIU458" s="342"/>
      <c r="BIV458" s="342"/>
      <c r="BIW458" s="342"/>
      <c r="BIX458" s="342"/>
      <c r="BIY458" s="342"/>
      <c r="BIZ458" s="342"/>
      <c r="BJA458" s="342"/>
      <c r="BJB458" s="342"/>
      <c r="BJC458" s="342"/>
      <c r="BJD458" s="342"/>
      <c r="BJE458" s="342"/>
      <c r="BJF458" s="342"/>
      <c r="BJG458" s="342"/>
      <c r="BJH458" s="342"/>
      <c r="BJI458" s="342"/>
      <c r="BJJ458" s="342"/>
      <c r="BJK458" s="342"/>
      <c r="BJL458" s="342"/>
      <c r="BJM458" s="342"/>
      <c r="BJN458" s="342"/>
      <c r="BJO458" s="342"/>
      <c r="BJP458" s="342"/>
      <c r="BJQ458" s="342"/>
      <c r="BJR458" s="342"/>
      <c r="BJS458" s="342"/>
      <c r="BJT458" s="342"/>
      <c r="BJU458" s="342"/>
      <c r="BJV458" s="342"/>
      <c r="BJW458" s="342"/>
      <c r="BJX458" s="342"/>
      <c r="BJY458" s="342"/>
      <c r="BJZ458" s="342"/>
      <c r="BKA458" s="342"/>
      <c r="BKB458" s="342"/>
      <c r="BKC458" s="342"/>
      <c r="BKD458" s="342"/>
      <c r="BKE458" s="342"/>
      <c r="BKF458" s="342"/>
      <c r="BKG458" s="342"/>
      <c r="BKH458" s="342"/>
      <c r="BKI458" s="342"/>
      <c r="BKJ458" s="342"/>
      <c r="BKK458" s="342"/>
      <c r="BKL458" s="342"/>
      <c r="BKM458" s="342"/>
      <c r="BKN458" s="342"/>
      <c r="BKO458" s="342"/>
      <c r="BKP458" s="342"/>
      <c r="BKQ458" s="342"/>
      <c r="BKR458" s="342"/>
      <c r="BKS458" s="342"/>
      <c r="BKT458" s="342"/>
      <c r="BKU458" s="342"/>
      <c r="BKV458" s="342"/>
      <c r="BKW458" s="342"/>
      <c r="BKX458" s="342"/>
      <c r="BKY458" s="342"/>
      <c r="BKZ458" s="342"/>
      <c r="BLA458" s="342"/>
      <c r="BLB458" s="342"/>
      <c r="BLC458" s="342"/>
      <c r="BLD458" s="342"/>
      <c r="BLE458" s="342"/>
      <c r="BLF458" s="342"/>
      <c r="BLG458" s="342"/>
      <c r="BLH458" s="342"/>
      <c r="BLI458" s="342"/>
      <c r="BLJ458" s="342"/>
      <c r="BLK458" s="342"/>
      <c r="BLL458" s="342"/>
      <c r="BLM458" s="342"/>
      <c r="BLN458" s="342"/>
      <c r="BLO458" s="342"/>
      <c r="BLP458" s="342"/>
      <c r="BLQ458" s="342"/>
      <c r="BLR458" s="342"/>
      <c r="BLS458" s="342"/>
      <c r="BLT458" s="342"/>
      <c r="BLU458" s="342"/>
      <c r="BLV458" s="342"/>
      <c r="BLW458" s="342"/>
      <c r="BLX458" s="342"/>
      <c r="BLY458" s="342"/>
      <c r="BLZ458" s="342"/>
      <c r="BMA458" s="342"/>
      <c r="BMB458" s="342"/>
      <c r="BMC458" s="342"/>
      <c r="BMD458" s="342"/>
      <c r="BME458" s="342"/>
      <c r="BMF458" s="342"/>
      <c r="BMG458" s="342"/>
      <c r="BMH458" s="342"/>
      <c r="BMI458" s="342"/>
      <c r="BMJ458" s="342"/>
      <c r="BMK458" s="342"/>
      <c r="BML458" s="342"/>
      <c r="BMM458" s="342"/>
      <c r="BMN458" s="342"/>
      <c r="BMO458" s="342"/>
      <c r="BMP458" s="342"/>
      <c r="BMQ458" s="342"/>
      <c r="BMR458" s="342"/>
      <c r="BMS458" s="342"/>
      <c r="BMT458" s="342"/>
      <c r="BMU458" s="342"/>
      <c r="BMV458" s="342"/>
      <c r="BMW458" s="342"/>
      <c r="BMX458" s="342"/>
      <c r="BMY458" s="342"/>
      <c r="BMZ458" s="342"/>
      <c r="BNA458" s="342"/>
      <c r="BNB458" s="342"/>
      <c r="BNC458" s="342"/>
      <c r="BND458" s="342"/>
      <c r="BNE458" s="342"/>
      <c r="BNF458" s="342"/>
      <c r="BNG458" s="342"/>
      <c r="BNH458" s="342"/>
      <c r="BNI458" s="342"/>
      <c r="BNJ458" s="342"/>
      <c r="BNK458" s="342"/>
      <c r="BNL458" s="342"/>
      <c r="BNM458" s="342"/>
      <c r="BNN458" s="342"/>
      <c r="BNO458" s="342"/>
      <c r="BNP458" s="342"/>
      <c r="BNQ458" s="342"/>
      <c r="BNR458" s="342"/>
      <c r="BNS458" s="342"/>
      <c r="BNT458" s="342"/>
      <c r="BNU458" s="342"/>
      <c r="BNV458" s="342"/>
      <c r="BNW458" s="342"/>
      <c r="BNX458" s="342"/>
      <c r="BNY458" s="342"/>
      <c r="BNZ458" s="342"/>
      <c r="BOA458" s="342"/>
      <c r="BOB458" s="342"/>
      <c r="BOC458" s="342"/>
      <c r="BOD458" s="342"/>
      <c r="BOE458" s="342"/>
      <c r="BOF458" s="342"/>
      <c r="BOG458" s="342"/>
      <c r="BOH458" s="342"/>
      <c r="BOI458" s="342"/>
      <c r="BOJ458" s="342"/>
      <c r="BOK458" s="342"/>
      <c r="BOL458" s="342"/>
      <c r="BOM458" s="342"/>
      <c r="BON458" s="342"/>
      <c r="BOO458" s="342"/>
      <c r="BOP458" s="342"/>
      <c r="BOQ458" s="342"/>
      <c r="BOR458" s="342"/>
      <c r="BOS458" s="342"/>
      <c r="BOT458" s="342"/>
      <c r="BOU458" s="342"/>
      <c r="BOV458" s="342"/>
      <c r="BOW458" s="342"/>
      <c r="BOX458" s="342"/>
      <c r="BOY458" s="342"/>
      <c r="BOZ458" s="342"/>
      <c r="BPA458" s="342"/>
      <c r="BPB458" s="342"/>
      <c r="BPC458" s="342"/>
      <c r="BPD458" s="342"/>
      <c r="BPE458" s="342"/>
      <c r="BPF458" s="342"/>
      <c r="BPG458" s="342"/>
      <c r="BPH458" s="342"/>
      <c r="BPI458" s="342"/>
      <c r="BPJ458" s="342"/>
      <c r="BPK458" s="342"/>
      <c r="BPL458" s="342"/>
      <c r="BPM458" s="342"/>
      <c r="BPN458" s="342"/>
      <c r="BPO458" s="342"/>
      <c r="BPP458" s="342"/>
      <c r="BPQ458" s="342"/>
      <c r="BPR458" s="342"/>
      <c r="BPS458" s="342"/>
      <c r="BPT458" s="342"/>
      <c r="BPU458" s="342"/>
      <c r="BPV458" s="342"/>
      <c r="BPW458" s="342"/>
      <c r="BPX458" s="342"/>
      <c r="BPY458" s="342"/>
      <c r="BPZ458" s="342"/>
      <c r="BQA458" s="342"/>
      <c r="BQB458" s="342"/>
      <c r="BQC458" s="342"/>
      <c r="BQD458" s="342"/>
      <c r="BQE458" s="342"/>
      <c r="BQF458" s="342"/>
      <c r="BQG458" s="342"/>
      <c r="BQH458" s="342"/>
      <c r="BQI458" s="342"/>
      <c r="BQJ458" s="342"/>
      <c r="BQK458" s="342"/>
      <c r="BQL458" s="342"/>
      <c r="BQM458" s="342"/>
      <c r="BQN458" s="342"/>
      <c r="BQO458" s="342"/>
      <c r="BQP458" s="342"/>
      <c r="BQQ458" s="342"/>
      <c r="BQR458" s="342"/>
      <c r="BQS458" s="342"/>
      <c r="BQT458" s="342"/>
      <c r="BQU458" s="342"/>
      <c r="BQV458" s="342"/>
      <c r="BQW458" s="342"/>
      <c r="BQX458" s="342"/>
      <c r="BQY458" s="342"/>
      <c r="BQZ458" s="342"/>
      <c r="BRA458" s="342"/>
      <c r="BRB458" s="342"/>
      <c r="BRC458" s="342"/>
      <c r="BRD458" s="342"/>
      <c r="BRE458" s="342"/>
      <c r="BRF458" s="342"/>
      <c r="BRG458" s="342"/>
      <c r="BRH458" s="342"/>
      <c r="BRI458" s="342"/>
      <c r="BRJ458" s="342"/>
      <c r="BRK458" s="342"/>
      <c r="BRL458" s="342"/>
      <c r="BRM458" s="342"/>
      <c r="BRN458" s="342"/>
      <c r="BRO458" s="342"/>
      <c r="BRP458" s="342"/>
      <c r="BRQ458" s="342"/>
      <c r="BRR458" s="342"/>
      <c r="BRS458" s="342"/>
      <c r="BRT458" s="342"/>
      <c r="BRU458" s="342"/>
      <c r="BRV458" s="342"/>
      <c r="BRW458" s="342"/>
      <c r="BRX458" s="342"/>
      <c r="BRY458" s="342"/>
      <c r="BRZ458" s="342"/>
      <c r="BSA458" s="342"/>
      <c r="BSB458" s="342"/>
      <c r="BSC458" s="342"/>
      <c r="BSD458" s="342"/>
      <c r="BSE458" s="342"/>
      <c r="BSF458" s="342"/>
      <c r="BSG458" s="342"/>
      <c r="BSH458" s="342"/>
      <c r="BSI458" s="342"/>
      <c r="BSJ458" s="342"/>
      <c r="BSK458" s="342"/>
      <c r="BSL458" s="342"/>
      <c r="BSM458" s="342"/>
      <c r="BSN458" s="342"/>
      <c r="BSO458" s="342"/>
      <c r="BSP458" s="342"/>
      <c r="BSQ458" s="342"/>
      <c r="BSR458" s="342"/>
      <c r="BSS458" s="342"/>
      <c r="BST458" s="342"/>
      <c r="BSU458" s="342"/>
      <c r="BSV458" s="342"/>
      <c r="BSW458" s="342"/>
      <c r="BSX458" s="342"/>
      <c r="BSY458" s="342"/>
      <c r="BSZ458" s="342"/>
      <c r="BTA458" s="342"/>
      <c r="BTB458" s="342"/>
      <c r="BTC458" s="342"/>
      <c r="BTD458" s="342"/>
      <c r="BTE458" s="342"/>
      <c r="BTF458" s="342"/>
      <c r="BTG458" s="342"/>
      <c r="BTH458" s="342"/>
      <c r="BTI458" s="342"/>
      <c r="BTJ458" s="342"/>
      <c r="BTK458" s="342"/>
      <c r="BTL458" s="342"/>
      <c r="BTM458" s="342"/>
      <c r="BTN458" s="342"/>
      <c r="BTO458" s="342"/>
      <c r="BTP458" s="342"/>
      <c r="BTQ458" s="342"/>
      <c r="BTR458" s="342"/>
      <c r="BTS458" s="342"/>
      <c r="BTT458" s="342"/>
      <c r="BTU458" s="342"/>
      <c r="BTV458" s="342"/>
      <c r="BTW458" s="342"/>
      <c r="BTX458" s="342"/>
      <c r="BTY458" s="342"/>
      <c r="BTZ458" s="342"/>
      <c r="BUA458" s="342"/>
      <c r="BUB458" s="342"/>
      <c r="BUC458" s="342"/>
      <c r="BUD458" s="342"/>
      <c r="BUE458" s="342"/>
      <c r="BUF458" s="342"/>
      <c r="BUG458" s="342"/>
      <c r="BUH458" s="342"/>
      <c r="BUI458" s="342"/>
      <c r="BUJ458" s="342"/>
      <c r="BUK458" s="342"/>
      <c r="BUL458" s="342"/>
      <c r="BUM458" s="342"/>
      <c r="BUN458" s="342"/>
      <c r="BUO458" s="342"/>
      <c r="BUP458" s="342"/>
      <c r="BUQ458" s="342"/>
      <c r="BUR458" s="342"/>
      <c r="BUS458" s="342"/>
      <c r="BUT458" s="342"/>
      <c r="BUU458" s="342"/>
      <c r="BUV458" s="342"/>
      <c r="BUW458" s="342"/>
      <c r="BUX458" s="342"/>
      <c r="BUY458" s="342"/>
      <c r="BUZ458" s="342"/>
      <c r="BVA458" s="342"/>
      <c r="BVB458" s="342"/>
      <c r="BVC458" s="342"/>
      <c r="BVD458" s="342"/>
      <c r="BVE458" s="342"/>
      <c r="BVF458" s="342"/>
      <c r="BVG458" s="342"/>
      <c r="BVH458" s="342"/>
      <c r="BVI458" s="342"/>
      <c r="BVJ458" s="342"/>
      <c r="BVK458" s="342"/>
      <c r="BVL458" s="342"/>
      <c r="BVM458" s="342"/>
      <c r="BVN458" s="342"/>
      <c r="BVO458" s="342"/>
      <c r="BVP458" s="342"/>
      <c r="BVQ458" s="342"/>
      <c r="BVR458" s="342"/>
      <c r="BVS458" s="342"/>
      <c r="BVT458" s="342"/>
      <c r="BVU458" s="342"/>
      <c r="BVV458" s="342"/>
      <c r="BVW458" s="342"/>
      <c r="BVX458" s="342"/>
      <c r="BVY458" s="342"/>
      <c r="BVZ458" s="342"/>
      <c r="BWA458" s="342"/>
      <c r="BWB458" s="342"/>
      <c r="BWC458" s="342"/>
      <c r="BWD458" s="342"/>
      <c r="BWE458" s="342"/>
      <c r="BWF458" s="342"/>
      <c r="BWG458" s="342"/>
      <c r="BWH458" s="342"/>
      <c r="BWI458" s="342"/>
      <c r="BWJ458" s="342"/>
      <c r="BWK458" s="342"/>
      <c r="BWL458" s="342"/>
      <c r="BWM458" s="342"/>
      <c r="BWN458" s="342"/>
      <c r="BWO458" s="342"/>
      <c r="BWP458" s="342"/>
      <c r="BWQ458" s="342"/>
      <c r="BWR458" s="342"/>
      <c r="BWS458" s="342"/>
      <c r="BWT458" s="342"/>
      <c r="BWU458" s="342"/>
      <c r="BWV458" s="342"/>
      <c r="BWW458" s="342"/>
      <c r="BWX458" s="342"/>
      <c r="BWY458" s="342"/>
      <c r="BWZ458" s="342"/>
      <c r="BXA458" s="342"/>
      <c r="BXB458" s="342"/>
      <c r="BXC458" s="342"/>
      <c r="BXD458" s="342"/>
      <c r="BXE458" s="342"/>
      <c r="BXF458" s="342"/>
      <c r="BXG458" s="342"/>
      <c r="BXH458" s="342"/>
      <c r="BXI458" s="342"/>
      <c r="BXJ458" s="342"/>
      <c r="BXK458" s="342"/>
      <c r="BXL458" s="342"/>
      <c r="BXM458" s="342"/>
      <c r="BXN458" s="342"/>
      <c r="BXO458" s="342"/>
      <c r="BXP458" s="342"/>
      <c r="BXQ458" s="342"/>
      <c r="BXR458" s="342"/>
      <c r="BXS458" s="342"/>
      <c r="BXT458" s="342"/>
      <c r="BXU458" s="342"/>
      <c r="BXV458" s="342"/>
      <c r="BXW458" s="342"/>
      <c r="BXX458" s="342"/>
      <c r="BXY458" s="342"/>
      <c r="BXZ458" s="342"/>
      <c r="BYA458" s="342"/>
      <c r="BYB458" s="342"/>
      <c r="BYC458" s="342"/>
      <c r="BYD458" s="342"/>
      <c r="BYE458" s="342"/>
      <c r="BYF458" s="342"/>
      <c r="BYG458" s="342"/>
      <c r="BYH458" s="342"/>
      <c r="BYI458" s="342"/>
      <c r="BYJ458" s="342"/>
      <c r="BYK458" s="342"/>
      <c r="BYL458" s="342"/>
      <c r="BYM458" s="342"/>
      <c r="BYN458" s="342"/>
      <c r="BYO458" s="342"/>
      <c r="BYP458" s="342"/>
      <c r="BYQ458" s="342"/>
      <c r="BYR458" s="342"/>
      <c r="BYS458" s="342"/>
      <c r="BYT458" s="342"/>
      <c r="BYU458" s="342"/>
      <c r="BYV458" s="342"/>
      <c r="BYW458" s="342"/>
      <c r="BYX458" s="342"/>
      <c r="BYY458" s="342"/>
      <c r="BYZ458" s="342"/>
      <c r="BZA458" s="342"/>
      <c r="BZB458" s="342"/>
      <c r="BZC458" s="342"/>
      <c r="BZD458" s="342"/>
      <c r="BZE458" s="342"/>
      <c r="BZF458" s="342"/>
      <c r="BZG458" s="342"/>
      <c r="BZH458" s="342"/>
      <c r="BZI458" s="342"/>
      <c r="BZJ458" s="342"/>
      <c r="BZK458" s="342"/>
      <c r="BZL458" s="342"/>
      <c r="BZM458" s="342"/>
      <c r="BZN458" s="342"/>
      <c r="BZO458" s="342"/>
      <c r="BZP458" s="342"/>
      <c r="BZQ458" s="342"/>
      <c r="BZR458" s="342"/>
      <c r="BZS458" s="342"/>
      <c r="BZT458" s="342"/>
      <c r="BZU458" s="342"/>
      <c r="BZV458" s="342"/>
      <c r="BZW458" s="342"/>
      <c r="BZX458" s="342"/>
      <c r="BZY458" s="342"/>
      <c r="BZZ458" s="342"/>
      <c r="CAA458" s="342"/>
      <c r="CAB458" s="342"/>
      <c r="CAC458" s="342"/>
      <c r="CAD458" s="342"/>
      <c r="CAE458" s="342"/>
      <c r="CAF458" s="342"/>
      <c r="CAG458" s="342"/>
      <c r="CAH458" s="342"/>
      <c r="CAI458" s="342"/>
      <c r="CAJ458" s="342"/>
      <c r="CAK458" s="342"/>
      <c r="CAL458" s="342"/>
      <c r="CAM458" s="342"/>
      <c r="CAN458" s="342"/>
      <c r="CAO458" s="342"/>
      <c r="CAP458" s="342"/>
      <c r="CAQ458" s="342"/>
      <c r="CAR458" s="342"/>
      <c r="CAS458" s="342"/>
      <c r="CAT458" s="342"/>
      <c r="CAU458" s="342"/>
      <c r="CAV458" s="342"/>
      <c r="CAW458" s="342"/>
      <c r="CAX458" s="342"/>
      <c r="CAY458" s="342"/>
      <c r="CAZ458" s="342"/>
      <c r="CBA458" s="342"/>
      <c r="CBB458" s="342"/>
      <c r="CBC458" s="342"/>
      <c r="CBD458" s="342"/>
      <c r="CBE458" s="342"/>
      <c r="CBF458" s="342"/>
      <c r="CBG458" s="342"/>
      <c r="CBH458" s="342"/>
      <c r="CBI458" s="342"/>
      <c r="CBJ458" s="342"/>
      <c r="CBK458" s="342"/>
      <c r="CBL458" s="342"/>
      <c r="CBM458" s="342"/>
      <c r="CBN458" s="342"/>
      <c r="CBO458" s="342"/>
      <c r="CBP458" s="342"/>
      <c r="CBQ458" s="342"/>
      <c r="CBR458" s="342"/>
      <c r="CBS458" s="342"/>
      <c r="CBT458" s="342"/>
      <c r="CBU458" s="342"/>
      <c r="CBV458" s="342"/>
      <c r="CBW458" s="342"/>
      <c r="CBX458" s="342"/>
      <c r="CBY458" s="342"/>
      <c r="CBZ458" s="342"/>
      <c r="CCA458" s="342"/>
      <c r="CCB458" s="342"/>
      <c r="CCC458" s="342"/>
      <c r="CCD458" s="342"/>
      <c r="CCE458" s="342"/>
      <c r="CCF458" s="342"/>
      <c r="CCG458" s="342"/>
      <c r="CCH458" s="342"/>
      <c r="CCI458" s="342"/>
      <c r="CCJ458" s="342"/>
      <c r="CCK458" s="342"/>
      <c r="CCL458" s="342"/>
      <c r="CCM458" s="342"/>
      <c r="CCN458" s="342"/>
      <c r="CCO458" s="342"/>
      <c r="CCP458" s="342"/>
      <c r="CCQ458" s="342"/>
      <c r="CCR458" s="342"/>
      <c r="CCS458" s="342"/>
      <c r="CCT458" s="342"/>
      <c r="CCU458" s="342"/>
      <c r="CCV458" s="342"/>
      <c r="CCW458" s="342"/>
      <c r="CCX458" s="342"/>
      <c r="CCY458" s="342"/>
      <c r="CCZ458" s="342"/>
      <c r="CDA458" s="342"/>
      <c r="CDB458" s="342"/>
      <c r="CDC458" s="342"/>
      <c r="CDD458" s="342"/>
      <c r="CDE458" s="342"/>
      <c r="CDF458" s="342"/>
      <c r="CDG458" s="342"/>
      <c r="CDH458" s="342"/>
      <c r="CDI458" s="342"/>
      <c r="CDJ458" s="342"/>
      <c r="CDK458" s="342"/>
      <c r="CDL458" s="342"/>
      <c r="CDM458" s="342"/>
      <c r="CDN458" s="342"/>
      <c r="CDO458" s="342"/>
      <c r="CDP458" s="342"/>
      <c r="CDQ458" s="342"/>
      <c r="CDR458" s="342"/>
      <c r="CDS458" s="342"/>
      <c r="CDT458" s="342"/>
      <c r="CDU458" s="342"/>
      <c r="CDV458" s="342"/>
      <c r="CDW458" s="342"/>
      <c r="CDX458" s="342"/>
      <c r="CDY458" s="342"/>
      <c r="CDZ458" s="342"/>
      <c r="CEA458" s="342"/>
      <c r="CEB458" s="342"/>
      <c r="CEC458" s="342"/>
      <c r="CED458" s="342"/>
      <c r="CEE458" s="342"/>
      <c r="CEF458" s="342"/>
      <c r="CEG458" s="342"/>
      <c r="CEH458" s="342"/>
      <c r="CEI458" s="342"/>
      <c r="CEJ458" s="342"/>
      <c r="CEK458" s="342"/>
      <c r="CEL458" s="342"/>
      <c r="CEM458" s="342"/>
      <c r="CEN458" s="342"/>
      <c r="CEO458" s="342"/>
      <c r="CEP458" s="342"/>
      <c r="CEQ458" s="342"/>
      <c r="CER458" s="342"/>
      <c r="CES458" s="342"/>
      <c r="CET458" s="342"/>
      <c r="CEU458" s="342"/>
      <c r="CEV458" s="342"/>
      <c r="CEW458" s="342"/>
      <c r="CEX458" s="342"/>
      <c r="CEY458" s="342"/>
      <c r="CEZ458" s="342"/>
      <c r="CFA458" s="342"/>
      <c r="CFB458" s="342"/>
      <c r="CFC458" s="342"/>
      <c r="CFD458" s="342"/>
      <c r="CFE458" s="342"/>
      <c r="CFF458" s="342"/>
      <c r="CFG458" s="342"/>
      <c r="CFH458" s="342"/>
      <c r="CFI458" s="342"/>
      <c r="CFJ458" s="342"/>
      <c r="CFK458" s="342"/>
      <c r="CFL458" s="342"/>
      <c r="CFM458" s="342"/>
      <c r="CFN458" s="342"/>
      <c r="CFO458" s="342"/>
      <c r="CFP458" s="342"/>
      <c r="CFQ458" s="342"/>
      <c r="CFR458" s="342"/>
      <c r="CFS458" s="342"/>
      <c r="CFT458" s="342"/>
      <c r="CFU458" s="342"/>
      <c r="CFV458" s="342"/>
      <c r="CFW458" s="342"/>
      <c r="CFX458" s="342"/>
      <c r="CFY458" s="342"/>
      <c r="CFZ458" s="342"/>
      <c r="CGA458" s="342"/>
      <c r="CGB458" s="342"/>
      <c r="CGC458" s="342"/>
      <c r="CGD458" s="342"/>
      <c r="CGE458" s="342"/>
      <c r="CGF458" s="342"/>
      <c r="CGG458" s="342"/>
      <c r="CGH458" s="342"/>
      <c r="CGI458" s="342"/>
      <c r="CGJ458" s="342"/>
      <c r="CGK458" s="342"/>
      <c r="CGL458" s="342"/>
      <c r="CGM458" s="342"/>
      <c r="CGN458" s="342"/>
      <c r="CGO458" s="342"/>
      <c r="CGP458" s="342"/>
      <c r="CGQ458" s="342"/>
      <c r="CGR458" s="342"/>
      <c r="CGS458" s="342"/>
      <c r="CGT458" s="342"/>
      <c r="CGU458" s="342"/>
      <c r="CGV458" s="342"/>
      <c r="CGW458" s="342"/>
      <c r="CGX458" s="342"/>
      <c r="CGY458" s="342"/>
      <c r="CGZ458" s="342"/>
      <c r="CHA458" s="342"/>
      <c r="CHB458" s="342"/>
      <c r="CHC458" s="342"/>
      <c r="CHD458" s="342"/>
      <c r="CHE458" s="342"/>
      <c r="CHF458" s="342"/>
      <c r="CHG458" s="342"/>
      <c r="CHH458" s="342"/>
      <c r="CHI458" s="342"/>
      <c r="CHJ458" s="342"/>
      <c r="CHK458" s="342"/>
      <c r="CHL458" s="342"/>
      <c r="CHM458" s="342"/>
      <c r="CHN458" s="342"/>
      <c r="CHO458" s="342"/>
      <c r="CHP458" s="342"/>
      <c r="CHQ458" s="342"/>
      <c r="CHR458" s="342"/>
      <c r="CHS458" s="342"/>
      <c r="CHT458" s="342"/>
      <c r="CHU458" s="342"/>
      <c r="CHV458" s="342"/>
      <c r="CHW458" s="342"/>
      <c r="CHX458" s="342"/>
      <c r="CHY458" s="342"/>
      <c r="CHZ458" s="342"/>
      <c r="CIA458" s="342"/>
      <c r="CIB458" s="342"/>
      <c r="CIC458" s="342"/>
      <c r="CID458" s="342"/>
      <c r="CIE458" s="342"/>
      <c r="CIF458" s="342"/>
      <c r="CIG458" s="342"/>
      <c r="CIH458" s="342"/>
      <c r="CII458" s="342"/>
      <c r="CIJ458" s="342"/>
      <c r="CIK458" s="342"/>
      <c r="CIL458" s="342"/>
      <c r="CIM458" s="342"/>
      <c r="CIN458" s="342"/>
      <c r="CIO458" s="342"/>
      <c r="CIP458" s="342"/>
      <c r="CIQ458" s="342"/>
      <c r="CIR458" s="342"/>
      <c r="CIS458" s="342"/>
      <c r="CIT458" s="342"/>
      <c r="CIU458" s="342"/>
      <c r="CIV458" s="342"/>
      <c r="CIW458" s="342"/>
      <c r="CIX458" s="342"/>
      <c r="CIY458" s="342"/>
      <c r="CIZ458" s="342"/>
      <c r="CJA458" s="342"/>
      <c r="CJB458" s="342"/>
      <c r="CJC458" s="342"/>
      <c r="CJD458" s="342"/>
      <c r="CJE458" s="342"/>
      <c r="CJF458" s="342"/>
      <c r="CJG458" s="342"/>
      <c r="CJH458" s="342"/>
      <c r="CJI458" s="342"/>
      <c r="CJJ458" s="342"/>
      <c r="CJK458" s="342"/>
      <c r="CJL458" s="342"/>
      <c r="CJM458" s="342"/>
      <c r="CJN458" s="342"/>
      <c r="CJO458" s="342"/>
      <c r="CJP458" s="342"/>
      <c r="CJQ458" s="342"/>
      <c r="CJR458" s="342"/>
      <c r="CJS458" s="342"/>
      <c r="CJT458" s="342"/>
      <c r="CJU458" s="342"/>
      <c r="CJV458" s="342"/>
      <c r="CJW458" s="342"/>
      <c r="CJX458" s="342"/>
      <c r="CJY458" s="342"/>
      <c r="CJZ458" s="342"/>
      <c r="CKA458" s="342"/>
      <c r="CKB458" s="342"/>
      <c r="CKC458" s="342"/>
      <c r="CKD458" s="342"/>
      <c r="CKE458" s="342"/>
      <c r="CKF458" s="342"/>
      <c r="CKG458" s="342"/>
      <c r="CKH458" s="342"/>
      <c r="CKI458" s="342"/>
      <c r="CKJ458" s="342"/>
      <c r="CKK458" s="342"/>
      <c r="CKL458" s="342"/>
      <c r="CKM458" s="342"/>
      <c r="CKN458" s="342"/>
      <c r="CKO458" s="342"/>
      <c r="CKP458" s="342"/>
      <c r="CKQ458" s="342"/>
      <c r="CKR458" s="342"/>
      <c r="CKS458" s="342"/>
      <c r="CKT458" s="342"/>
      <c r="CKU458" s="342"/>
      <c r="CKV458" s="342"/>
      <c r="CKW458" s="342"/>
      <c r="CKX458" s="342"/>
      <c r="CKY458" s="342"/>
      <c r="CKZ458" s="342"/>
      <c r="CLA458" s="342"/>
      <c r="CLB458" s="342"/>
      <c r="CLC458" s="342"/>
      <c r="CLD458" s="342"/>
      <c r="CLE458" s="342"/>
      <c r="CLF458" s="342"/>
      <c r="CLG458" s="342"/>
      <c r="CLH458" s="342"/>
      <c r="CLI458" s="342"/>
      <c r="CLJ458" s="342"/>
      <c r="CLK458" s="342"/>
      <c r="CLL458" s="342"/>
      <c r="CLM458" s="342"/>
      <c r="CLN458" s="342"/>
      <c r="CLO458" s="342"/>
      <c r="CLP458" s="342"/>
      <c r="CLQ458" s="342"/>
      <c r="CLR458" s="342"/>
      <c r="CLS458" s="342"/>
      <c r="CLT458" s="342"/>
      <c r="CLU458" s="342"/>
      <c r="CLV458" s="342"/>
      <c r="CLW458" s="342"/>
      <c r="CLX458" s="342"/>
      <c r="CLY458" s="342"/>
      <c r="CLZ458" s="342"/>
      <c r="CMA458" s="342"/>
      <c r="CMB458" s="342"/>
      <c r="CMC458" s="342"/>
      <c r="CMD458" s="342"/>
      <c r="CME458" s="342"/>
      <c r="CMF458" s="342"/>
      <c r="CMG458" s="342"/>
      <c r="CMH458" s="342"/>
      <c r="CMI458" s="342"/>
      <c r="CMJ458" s="342"/>
      <c r="CMK458" s="342"/>
      <c r="CML458" s="342"/>
      <c r="CMM458" s="342"/>
      <c r="CMN458" s="342"/>
      <c r="CMO458" s="342"/>
      <c r="CMP458" s="342"/>
      <c r="CMQ458" s="342"/>
      <c r="CMR458" s="342"/>
      <c r="CMS458" s="342"/>
      <c r="CMT458" s="342"/>
      <c r="CMU458" s="342"/>
      <c r="CMV458" s="342"/>
      <c r="CMW458" s="342"/>
      <c r="CMX458" s="342"/>
      <c r="CMY458" s="342"/>
      <c r="CMZ458" s="342"/>
      <c r="CNA458" s="342"/>
      <c r="CNB458" s="342"/>
      <c r="CNC458" s="342"/>
      <c r="CND458" s="342"/>
      <c r="CNE458" s="342"/>
      <c r="CNF458" s="342"/>
      <c r="CNG458" s="342"/>
      <c r="CNH458" s="342"/>
      <c r="CNI458" s="342"/>
      <c r="CNJ458" s="342"/>
      <c r="CNK458" s="342"/>
      <c r="CNL458" s="342"/>
      <c r="CNM458" s="342"/>
      <c r="CNN458" s="342"/>
      <c r="CNO458" s="342"/>
      <c r="CNP458" s="342"/>
      <c r="CNQ458" s="342"/>
      <c r="CNR458" s="342"/>
      <c r="CNS458" s="342"/>
      <c r="CNT458" s="342"/>
      <c r="CNU458" s="342"/>
      <c r="CNV458" s="342"/>
      <c r="CNW458" s="342"/>
      <c r="CNX458" s="342"/>
      <c r="CNY458" s="342"/>
      <c r="CNZ458" s="342"/>
      <c r="COA458" s="342"/>
      <c r="COB458" s="342"/>
      <c r="COC458" s="342"/>
      <c r="COD458" s="342"/>
      <c r="COE458" s="342"/>
      <c r="COF458" s="342"/>
      <c r="COG458" s="342"/>
      <c r="COH458" s="342"/>
      <c r="COI458" s="342"/>
      <c r="COJ458" s="342"/>
      <c r="COK458" s="342"/>
      <c r="COL458" s="342"/>
      <c r="COM458" s="342"/>
      <c r="CON458" s="342"/>
      <c r="COO458" s="342"/>
      <c r="COP458" s="342"/>
      <c r="COQ458" s="342"/>
      <c r="COR458" s="342"/>
      <c r="COS458" s="342"/>
      <c r="COT458" s="342"/>
      <c r="COU458" s="342"/>
      <c r="COV458" s="342"/>
      <c r="COW458" s="342"/>
      <c r="COX458" s="342"/>
      <c r="COY458" s="342"/>
      <c r="COZ458" s="342"/>
      <c r="CPA458" s="342"/>
      <c r="CPB458" s="342"/>
      <c r="CPC458" s="342"/>
      <c r="CPD458" s="342"/>
      <c r="CPE458" s="342"/>
      <c r="CPF458" s="342"/>
      <c r="CPG458" s="342"/>
      <c r="CPH458" s="342"/>
      <c r="CPI458" s="342"/>
      <c r="CPJ458" s="342"/>
      <c r="CPK458" s="342"/>
      <c r="CPL458" s="342"/>
      <c r="CPM458" s="342"/>
      <c r="CPN458" s="342"/>
      <c r="CPO458" s="342"/>
      <c r="CPP458" s="342"/>
      <c r="CPQ458" s="342"/>
      <c r="CPR458" s="342"/>
      <c r="CPS458" s="342"/>
      <c r="CPT458" s="342"/>
      <c r="CPU458" s="342"/>
      <c r="CPV458" s="342"/>
      <c r="CPW458" s="342"/>
      <c r="CPX458" s="342"/>
      <c r="CPY458" s="342"/>
      <c r="CPZ458" s="342"/>
      <c r="CQA458" s="342"/>
      <c r="CQB458" s="342"/>
      <c r="CQC458" s="342"/>
      <c r="CQD458" s="342"/>
      <c r="CQE458" s="342"/>
      <c r="CQF458" s="342"/>
      <c r="CQG458" s="342"/>
      <c r="CQH458" s="342"/>
      <c r="CQI458" s="342"/>
      <c r="CQJ458" s="342"/>
      <c r="CQK458" s="342"/>
      <c r="CQL458" s="342"/>
      <c r="CQM458" s="342"/>
      <c r="CQN458" s="342"/>
      <c r="CQO458" s="342"/>
      <c r="CQP458" s="342"/>
      <c r="CQQ458" s="342"/>
      <c r="CQR458" s="342"/>
      <c r="CQS458" s="342"/>
      <c r="CQT458" s="342"/>
      <c r="CQU458" s="342"/>
      <c r="CQV458" s="342"/>
      <c r="CQW458" s="342"/>
      <c r="CQX458" s="342"/>
      <c r="CQY458" s="342"/>
      <c r="CQZ458" s="342"/>
      <c r="CRA458" s="342"/>
      <c r="CRB458" s="342"/>
      <c r="CRC458" s="342"/>
      <c r="CRD458" s="342"/>
      <c r="CRE458" s="342"/>
      <c r="CRF458" s="342"/>
      <c r="CRG458" s="342"/>
      <c r="CRH458" s="342"/>
      <c r="CRI458" s="342"/>
      <c r="CRJ458" s="342"/>
      <c r="CRK458" s="342"/>
      <c r="CRL458" s="342"/>
      <c r="CRM458" s="342"/>
      <c r="CRN458" s="342"/>
      <c r="CRO458" s="342"/>
      <c r="CRP458" s="342"/>
      <c r="CRQ458" s="342"/>
      <c r="CRR458" s="342"/>
      <c r="CRS458" s="342"/>
      <c r="CRT458" s="342"/>
      <c r="CRU458" s="342"/>
      <c r="CRV458" s="342"/>
      <c r="CRW458" s="342"/>
      <c r="CRX458" s="342"/>
      <c r="CRY458" s="342"/>
      <c r="CRZ458" s="342"/>
      <c r="CSA458" s="342"/>
      <c r="CSB458" s="342"/>
      <c r="CSC458" s="342"/>
      <c r="CSD458" s="342"/>
      <c r="CSE458" s="342"/>
      <c r="CSF458" s="342"/>
      <c r="CSG458" s="342"/>
      <c r="CSH458" s="342"/>
      <c r="CSI458" s="342"/>
      <c r="CSJ458" s="342"/>
      <c r="CSK458" s="342"/>
      <c r="CSL458" s="342"/>
      <c r="CSM458" s="342"/>
      <c r="CSN458" s="342"/>
      <c r="CSO458" s="342"/>
      <c r="CSP458" s="342"/>
      <c r="CSQ458" s="342"/>
      <c r="CSR458" s="342"/>
      <c r="CSS458" s="342"/>
      <c r="CST458" s="342"/>
      <c r="CSU458" s="342"/>
      <c r="CSV458" s="342"/>
      <c r="CSW458" s="342"/>
      <c r="CSX458" s="342"/>
      <c r="CSY458" s="342"/>
      <c r="CSZ458" s="342"/>
      <c r="CTA458" s="342"/>
      <c r="CTB458" s="342"/>
      <c r="CTC458" s="342"/>
      <c r="CTD458" s="342"/>
      <c r="CTE458" s="342"/>
      <c r="CTF458" s="342"/>
      <c r="CTG458" s="342"/>
      <c r="CTH458" s="342"/>
      <c r="CTI458" s="342"/>
      <c r="CTJ458" s="342"/>
      <c r="CTK458" s="342"/>
      <c r="CTL458" s="342"/>
      <c r="CTM458" s="342"/>
      <c r="CTN458" s="342"/>
      <c r="CTO458" s="342"/>
      <c r="CTP458" s="342"/>
      <c r="CTQ458" s="342"/>
      <c r="CTR458" s="342"/>
      <c r="CTS458" s="342"/>
      <c r="CTT458" s="342"/>
      <c r="CTU458" s="342"/>
      <c r="CTV458" s="342"/>
      <c r="CTW458" s="342"/>
      <c r="CTX458" s="342"/>
      <c r="CTY458" s="342"/>
      <c r="CTZ458" s="342"/>
      <c r="CUA458" s="342"/>
      <c r="CUB458" s="342"/>
      <c r="CUC458" s="342"/>
      <c r="CUD458" s="342"/>
      <c r="CUE458" s="342"/>
      <c r="CUF458" s="342"/>
      <c r="CUG458" s="342"/>
      <c r="CUH458" s="342"/>
      <c r="CUI458" s="342"/>
      <c r="CUJ458" s="342"/>
      <c r="CUK458" s="342"/>
      <c r="CUL458" s="342"/>
      <c r="CUM458" s="342"/>
      <c r="CUN458" s="342"/>
      <c r="CUO458" s="342"/>
      <c r="CUP458" s="342"/>
      <c r="CUQ458" s="342"/>
      <c r="CUR458" s="342"/>
      <c r="CUS458" s="342"/>
      <c r="CUT458" s="342"/>
      <c r="CUU458" s="342"/>
      <c r="CUV458" s="342"/>
      <c r="CUW458" s="342"/>
      <c r="CUX458" s="342"/>
      <c r="CUY458" s="342"/>
      <c r="CUZ458" s="342"/>
      <c r="CVA458" s="342"/>
      <c r="CVB458" s="342"/>
      <c r="CVC458" s="342"/>
      <c r="CVD458" s="342"/>
      <c r="CVE458" s="342"/>
      <c r="CVF458" s="342"/>
      <c r="CVG458" s="342"/>
      <c r="CVH458" s="342"/>
      <c r="CVI458" s="342"/>
      <c r="CVJ458" s="342"/>
      <c r="CVK458" s="342"/>
      <c r="CVL458" s="342"/>
      <c r="CVM458" s="342"/>
      <c r="CVN458" s="342"/>
      <c r="CVO458" s="342"/>
      <c r="CVP458" s="342"/>
      <c r="CVQ458" s="342"/>
      <c r="CVR458" s="342"/>
      <c r="CVS458" s="342"/>
      <c r="CVT458" s="342"/>
      <c r="CVU458" s="342"/>
      <c r="CVV458" s="342"/>
      <c r="CVW458" s="342"/>
      <c r="CVX458" s="342"/>
      <c r="CVY458" s="342"/>
      <c r="CVZ458" s="342"/>
      <c r="CWA458" s="342"/>
      <c r="CWB458" s="342"/>
      <c r="CWC458" s="342"/>
      <c r="CWD458" s="342"/>
      <c r="CWE458" s="342"/>
      <c r="CWF458" s="342"/>
      <c r="CWG458" s="342"/>
      <c r="CWH458" s="342"/>
      <c r="CWI458" s="342"/>
      <c r="CWJ458" s="342"/>
      <c r="CWK458" s="342"/>
      <c r="CWL458" s="342"/>
      <c r="CWM458" s="342"/>
      <c r="CWN458" s="342"/>
      <c r="CWO458" s="342"/>
      <c r="CWP458" s="342"/>
      <c r="CWQ458" s="342"/>
      <c r="CWR458" s="342"/>
      <c r="CWS458" s="342"/>
      <c r="CWT458" s="342"/>
      <c r="CWU458" s="342"/>
      <c r="CWV458" s="342"/>
      <c r="CWW458" s="342"/>
      <c r="CWX458" s="342"/>
      <c r="CWY458" s="342"/>
      <c r="CWZ458" s="342"/>
      <c r="CXA458" s="342"/>
      <c r="CXB458" s="342"/>
      <c r="CXC458" s="342"/>
      <c r="CXD458" s="342"/>
      <c r="CXE458" s="342"/>
      <c r="CXF458" s="342"/>
      <c r="CXG458" s="342"/>
      <c r="CXH458" s="342"/>
      <c r="CXI458" s="342"/>
      <c r="CXJ458" s="342"/>
      <c r="CXK458" s="342"/>
      <c r="CXL458" s="342"/>
      <c r="CXM458" s="342"/>
      <c r="CXN458" s="342"/>
      <c r="CXO458" s="342"/>
      <c r="CXP458" s="342"/>
      <c r="CXQ458" s="342"/>
      <c r="CXR458" s="342"/>
      <c r="CXS458" s="342"/>
      <c r="CXT458" s="342"/>
      <c r="CXU458" s="342"/>
      <c r="CXV458" s="342"/>
      <c r="CXW458" s="342"/>
      <c r="CXX458" s="342"/>
      <c r="CXY458" s="342"/>
      <c r="CXZ458" s="342"/>
      <c r="CYA458" s="342"/>
      <c r="CYB458" s="342"/>
      <c r="CYC458" s="342"/>
      <c r="CYD458" s="342"/>
      <c r="CYE458" s="342"/>
      <c r="CYF458" s="342"/>
      <c r="CYG458" s="342"/>
      <c r="CYH458" s="342"/>
      <c r="CYI458" s="342"/>
      <c r="CYJ458" s="342"/>
      <c r="CYK458" s="342"/>
      <c r="CYL458" s="342"/>
      <c r="CYM458" s="342"/>
      <c r="CYN458" s="342"/>
      <c r="CYO458" s="342"/>
      <c r="CYP458" s="342"/>
      <c r="CYQ458" s="342"/>
      <c r="CYR458" s="342"/>
      <c r="CYS458" s="342"/>
      <c r="CYT458" s="342"/>
      <c r="CYU458" s="342"/>
      <c r="CYV458" s="342"/>
      <c r="CYW458" s="342"/>
      <c r="CYX458" s="342"/>
      <c r="CYY458" s="342"/>
      <c r="CYZ458" s="342"/>
      <c r="CZA458" s="342"/>
      <c r="CZB458" s="342"/>
      <c r="CZC458" s="342"/>
      <c r="CZD458" s="342"/>
      <c r="CZE458" s="342"/>
      <c r="CZF458" s="342"/>
      <c r="CZG458" s="342"/>
      <c r="CZH458" s="342"/>
      <c r="CZI458" s="342"/>
      <c r="CZJ458" s="342"/>
      <c r="CZK458" s="342"/>
      <c r="CZL458" s="342"/>
      <c r="CZM458" s="342"/>
      <c r="CZN458" s="342"/>
      <c r="CZO458" s="342"/>
      <c r="CZP458" s="342"/>
      <c r="CZQ458" s="342"/>
      <c r="CZR458" s="342"/>
      <c r="CZS458" s="342"/>
      <c r="CZT458" s="342"/>
      <c r="CZU458" s="342"/>
      <c r="CZV458" s="342"/>
      <c r="CZW458" s="342"/>
      <c r="CZX458" s="342"/>
      <c r="CZY458" s="342"/>
      <c r="CZZ458" s="342"/>
      <c r="DAA458" s="342"/>
      <c r="DAB458" s="342"/>
      <c r="DAC458" s="342"/>
      <c r="DAD458" s="342"/>
      <c r="DAE458" s="342"/>
      <c r="DAF458" s="342"/>
      <c r="DAG458" s="342"/>
      <c r="DAH458" s="342"/>
      <c r="DAI458" s="342"/>
      <c r="DAJ458" s="342"/>
      <c r="DAK458" s="342"/>
      <c r="DAL458" s="342"/>
      <c r="DAM458" s="342"/>
      <c r="DAN458" s="342"/>
      <c r="DAO458" s="342"/>
      <c r="DAP458" s="342"/>
      <c r="DAQ458" s="342"/>
      <c r="DAR458" s="342"/>
      <c r="DAS458" s="342"/>
      <c r="DAT458" s="342"/>
      <c r="DAU458" s="342"/>
      <c r="DAV458" s="342"/>
      <c r="DAW458" s="342"/>
      <c r="DAX458" s="342"/>
      <c r="DAY458" s="342"/>
      <c r="DAZ458" s="342"/>
      <c r="DBA458" s="342"/>
      <c r="DBB458" s="342"/>
      <c r="DBC458" s="342"/>
      <c r="DBD458" s="342"/>
      <c r="DBE458" s="342"/>
      <c r="DBF458" s="342"/>
      <c r="DBG458" s="342"/>
      <c r="DBH458" s="342"/>
      <c r="DBI458" s="342"/>
      <c r="DBJ458" s="342"/>
      <c r="DBK458" s="342"/>
      <c r="DBL458" s="342"/>
      <c r="DBM458" s="342"/>
      <c r="DBN458" s="342"/>
      <c r="DBO458" s="342"/>
      <c r="DBP458" s="342"/>
      <c r="DBQ458" s="342"/>
      <c r="DBR458" s="342"/>
      <c r="DBS458" s="342"/>
      <c r="DBT458" s="342"/>
      <c r="DBU458" s="342"/>
      <c r="DBV458" s="342"/>
      <c r="DBW458" s="342"/>
      <c r="DBX458" s="342"/>
      <c r="DBY458" s="342"/>
      <c r="DBZ458" s="342"/>
      <c r="DCA458" s="342"/>
      <c r="DCB458" s="342"/>
      <c r="DCC458" s="342"/>
      <c r="DCD458" s="342"/>
      <c r="DCE458" s="342"/>
      <c r="DCF458" s="342"/>
      <c r="DCG458" s="342"/>
      <c r="DCH458" s="342"/>
      <c r="DCI458" s="342"/>
      <c r="DCJ458" s="342"/>
      <c r="DCK458" s="342"/>
      <c r="DCL458" s="342"/>
      <c r="DCM458" s="342"/>
      <c r="DCN458" s="342"/>
      <c r="DCO458" s="342"/>
      <c r="DCP458" s="342"/>
      <c r="DCQ458" s="342"/>
      <c r="DCR458" s="342"/>
      <c r="DCS458" s="342"/>
      <c r="DCT458" s="342"/>
      <c r="DCU458" s="342"/>
      <c r="DCV458" s="342"/>
      <c r="DCW458" s="342"/>
      <c r="DCX458" s="342"/>
      <c r="DCY458" s="342"/>
      <c r="DCZ458" s="342"/>
      <c r="DDA458" s="342"/>
      <c r="DDB458" s="342"/>
      <c r="DDC458" s="342"/>
      <c r="DDD458" s="342"/>
      <c r="DDE458" s="342"/>
      <c r="DDF458" s="342"/>
      <c r="DDG458" s="342"/>
      <c r="DDH458" s="342"/>
      <c r="DDI458" s="342"/>
      <c r="DDJ458" s="342"/>
      <c r="DDK458" s="342"/>
      <c r="DDL458" s="342"/>
      <c r="DDM458" s="342"/>
      <c r="DDN458" s="342"/>
      <c r="DDO458" s="342"/>
      <c r="DDP458" s="342"/>
      <c r="DDQ458" s="342"/>
      <c r="DDR458" s="342"/>
      <c r="DDS458" s="342"/>
      <c r="DDT458" s="342"/>
      <c r="DDU458" s="342"/>
      <c r="DDV458" s="342"/>
      <c r="DDW458" s="342"/>
      <c r="DDX458" s="342"/>
      <c r="DDY458" s="342"/>
      <c r="DDZ458" s="342"/>
      <c r="DEA458" s="342"/>
      <c r="DEB458" s="342"/>
      <c r="DEC458" s="342"/>
      <c r="DED458" s="342"/>
      <c r="DEE458" s="342"/>
      <c r="DEF458" s="342"/>
      <c r="DEG458" s="342"/>
      <c r="DEH458" s="342"/>
      <c r="DEI458" s="342"/>
      <c r="DEJ458" s="342"/>
      <c r="DEK458" s="342"/>
      <c r="DEL458" s="342"/>
      <c r="DEM458" s="342"/>
      <c r="DEN458" s="342"/>
      <c r="DEO458" s="342"/>
      <c r="DEP458" s="342"/>
      <c r="DEQ458" s="342"/>
      <c r="DER458" s="342"/>
      <c r="DES458" s="342"/>
      <c r="DET458" s="342"/>
      <c r="DEU458" s="342"/>
      <c r="DEV458" s="342"/>
      <c r="DEW458" s="342"/>
      <c r="DEX458" s="342"/>
      <c r="DEY458" s="342"/>
      <c r="DEZ458" s="342"/>
      <c r="DFA458" s="342"/>
      <c r="DFB458" s="342"/>
      <c r="DFC458" s="342"/>
      <c r="DFD458" s="342"/>
      <c r="DFE458" s="342"/>
      <c r="DFF458" s="342"/>
      <c r="DFG458" s="342"/>
      <c r="DFH458" s="342"/>
      <c r="DFI458" s="342"/>
      <c r="DFJ458" s="342"/>
      <c r="DFK458" s="342"/>
      <c r="DFL458" s="342"/>
      <c r="DFM458" s="342"/>
      <c r="DFN458" s="342"/>
      <c r="DFO458" s="342"/>
      <c r="DFP458" s="342"/>
      <c r="DFQ458" s="342"/>
      <c r="DFR458" s="342"/>
      <c r="DFS458" s="342"/>
      <c r="DFT458" s="342"/>
      <c r="DFU458" s="342"/>
      <c r="DFV458" s="342"/>
      <c r="DFW458" s="342"/>
      <c r="DFX458" s="342"/>
      <c r="DFY458" s="342"/>
      <c r="DFZ458" s="342"/>
      <c r="DGA458" s="342"/>
      <c r="DGB458" s="342"/>
      <c r="DGC458" s="342"/>
      <c r="DGD458" s="342"/>
      <c r="DGE458" s="342"/>
      <c r="DGF458" s="342"/>
      <c r="DGG458" s="342"/>
      <c r="DGH458" s="342"/>
      <c r="DGI458" s="342"/>
      <c r="DGJ458" s="342"/>
      <c r="DGK458" s="342"/>
      <c r="DGL458" s="342"/>
      <c r="DGM458" s="342"/>
      <c r="DGN458" s="342"/>
      <c r="DGO458" s="342"/>
      <c r="DGP458" s="342"/>
      <c r="DGQ458" s="342"/>
      <c r="DGR458" s="342"/>
      <c r="DGS458" s="342"/>
      <c r="DGT458" s="342"/>
      <c r="DGU458" s="342"/>
      <c r="DGV458" s="342"/>
      <c r="DGW458" s="342"/>
      <c r="DGX458" s="342"/>
      <c r="DGY458" s="342"/>
      <c r="DGZ458" s="342"/>
      <c r="DHA458" s="342"/>
      <c r="DHB458" s="342"/>
      <c r="DHC458" s="342"/>
      <c r="DHD458" s="342"/>
      <c r="DHE458" s="342"/>
      <c r="DHF458" s="342"/>
      <c r="DHG458" s="342"/>
      <c r="DHH458" s="342"/>
      <c r="DHI458" s="342"/>
      <c r="DHJ458" s="342"/>
      <c r="DHK458" s="342"/>
      <c r="DHL458" s="342"/>
      <c r="DHM458" s="342"/>
      <c r="DHN458" s="342"/>
      <c r="DHO458" s="342"/>
      <c r="DHP458" s="342"/>
      <c r="DHQ458" s="342"/>
      <c r="DHR458" s="342"/>
      <c r="DHS458" s="342"/>
      <c r="DHT458" s="342"/>
      <c r="DHU458" s="342"/>
      <c r="DHV458" s="342"/>
      <c r="DHW458" s="342"/>
      <c r="DHX458" s="342"/>
      <c r="DHY458" s="342"/>
      <c r="DHZ458" s="342"/>
      <c r="DIA458" s="342"/>
      <c r="DIB458" s="342"/>
      <c r="DIC458" s="342"/>
      <c r="DID458" s="342"/>
      <c r="DIE458" s="342"/>
      <c r="DIF458" s="342"/>
      <c r="DIG458" s="342"/>
      <c r="DIH458" s="342"/>
      <c r="DII458" s="342"/>
      <c r="DIJ458" s="342"/>
      <c r="DIK458" s="342"/>
      <c r="DIL458" s="342"/>
      <c r="DIM458" s="342"/>
      <c r="DIN458" s="342"/>
      <c r="DIO458" s="342"/>
      <c r="DIP458" s="342"/>
      <c r="DIQ458" s="342"/>
      <c r="DIR458" s="342"/>
      <c r="DIS458" s="342"/>
      <c r="DIT458" s="342"/>
      <c r="DIU458" s="342"/>
      <c r="DIV458" s="342"/>
      <c r="DIW458" s="342"/>
      <c r="DIX458" s="342"/>
      <c r="DIY458" s="342"/>
      <c r="DIZ458" s="342"/>
      <c r="DJA458" s="342"/>
      <c r="DJB458" s="342"/>
      <c r="DJC458" s="342"/>
      <c r="DJD458" s="342"/>
      <c r="DJE458" s="342"/>
      <c r="DJF458" s="342"/>
      <c r="DJG458" s="342"/>
      <c r="DJH458" s="342"/>
      <c r="DJI458" s="342"/>
      <c r="DJJ458" s="342"/>
      <c r="DJK458" s="342"/>
      <c r="DJL458" s="342"/>
      <c r="DJM458" s="342"/>
      <c r="DJN458" s="342"/>
      <c r="DJO458" s="342"/>
      <c r="DJP458" s="342"/>
      <c r="DJQ458" s="342"/>
      <c r="DJR458" s="342"/>
      <c r="DJS458" s="342"/>
      <c r="DJT458" s="342"/>
      <c r="DJU458" s="342"/>
      <c r="DJV458" s="342"/>
      <c r="DJW458" s="342"/>
      <c r="DJX458" s="342"/>
      <c r="DJY458" s="342"/>
      <c r="DJZ458" s="342"/>
      <c r="DKA458" s="342"/>
      <c r="DKB458" s="342"/>
      <c r="DKC458" s="342"/>
      <c r="DKD458" s="342"/>
      <c r="DKE458" s="342"/>
      <c r="DKF458" s="342"/>
      <c r="DKG458" s="342"/>
      <c r="DKH458" s="342"/>
      <c r="DKI458" s="342"/>
      <c r="DKJ458" s="342"/>
      <c r="DKK458" s="342"/>
      <c r="DKL458" s="342"/>
      <c r="DKM458" s="342"/>
      <c r="DKN458" s="342"/>
      <c r="DKO458" s="342"/>
      <c r="DKP458" s="342"/>
      <c r="DKQ458" s="342"/>
      <c r="DKR458" s="342"/>
      <c r="DKS458" s="342"/>
      <c r="DKT458" s="342"/>
      <c r="DKU458" s="342"/>
      <c r="DKV458" s="342"/>
      <c r="DKW458" s="342"/>
      <c r="DKX458" s="342"/>
      <c r="DKY458" s="342"/>
      <c r="DKZ458" s="342"/>
      <c r="DLA458" s="342"/>
      <c r="DLB458" s="342"/>
      <c r="DLC458" s="342"/>
      <c r="DLD458" s="342"/>
      <c r="DLE458" s="342"/>
      <c r="DLF458" s="342"/>
      <c r="DLG458" s="342"/>
      <c r="DLH458" s="342"/>
      <c r="DLI458" s="342"/>
      <c r="DLJ458" s="342"/>
      <c r="DLK458" s="342"/>
      <c r="DLL458" s="342"/>
      <c r="DLM458" s="342"/>
      <c r="DLN458" s="342"/>
      <c r="DLO458" s="342"/>
      <c r="DLP458" s="342"/>
      <c r="DLQ458" s="342"/>
      <c r="DLR458" s="342"/>
      <c r="DLS458" s="342"/>
      <c r="DLT458" s="342"/>
      <c r="DLU458" s="342"/>
      <c r="DLV458" s="342"/>
      <c r="DLW458" s="342"/>
      <c r="DLX458" s="342"/>
      <c r="DLY458" s="342"/>
      <c r="DLZ458" s="342"/>
      <c r="DMA458" s="342"/>
      <c r="DMB458" s="342"/>
      <c r="DMC458" s="342"/>
      <c r="DMD458" s="342"/>
      <c r="DME458" s="342"/>
      <c r="DMF458" s="342"/>
      <c r="DMG458" s="342"/>
      <c r="DMH458" s="342"/>
      <c r="DMI458" s="342"/>
      <c r="DMJ458" s="342"/>
      <c r="DMK458" s="342"/>
      <c r="DML458" s="342"/>
      <c r="DMM458" s="342"/>
      <c r="DMN458" s="342"/>
      <c r="DMO458" s="342"/>
      <c r="DMP458" s="342"/>
      <c r="DMQ458" s="342"/>
      <c r="DMR458" s="342"/>
      <c r="DMS458" s="342"/>
      <c r="DMT458" s="342"/>
      <c r="DMU458" s="342"/>
      <c r="DMV458" s="342"/>
      <c r="DMW458" s="342"/>
      <c r="DMX458" s="342"/>
      <c r="DMY458" s="342"/>
      <c r="DMZ458" s="342"/>
      <c r="DNA458" s="342"/>
      <c r="DNB458" s="342"/>
      <c r="DNC458" s="342"/>
      <c r="DND458" s="342"/>
      <c r="DNE458" s="342"/>
      <c r="DNF458" s="342"/>
      <c r="DNG458" s="342"/>
      <c r="DNH458" s="342"/>
      <c r="DNI458" s="342"/>
      <c r="DNJ458" s="342"/>
      <c r="DNK458" s="342"/>
      <c r="DNL458" s="342"/>
      <c r="DNM458" s="342"/>
      <c r="DNN458" s="342"/>
      <c r="DNO458" s="342"/>
      <c r="DNP458" s="342"/>
      <c r="DNQ458" s="342"/>
      <c r="DNR458" s="342"/>
      <c r="DNS458" s="342"/>
      <c r="DNT458" s="342"/>
      <c r="DNU458" s="342"/>
      <c r="DNV458" s="342"/>
      <c r="DNW458" s="342"/>
      <c r="DNX458" s="342"/>
      <c r="DNY458" s="342"/>
      <c r="DNZ458" s="342"/>
      <c r="DOA458" s="342"/>
      <c r="DOB458" s="342"/>
      <c r="DOC458" s="342"/>
      <c r="DOD458" s="342"/>
      <c r="DOE458" s="342"/>
      <c r="DOF458" s="342"/>
      <c r="DOG458" s="342"/>
      <c r="DOH458" s="342"/>
      <c r="DOI458" s="342"/>
      <c r="DOJ458" s="342"/>
      <c r="DOK458" s="342"/>
      <c r="DOL458" s="342"/>
      <c r="DOM458" s="342"/>
      <c r="DON458" s="342"/>
      <c r="DOO458" s="342"/>
      <c r="DOP458" s="342"/>
      <c r="DOQ458" s="342"/>
      <c r="DOR458" s="342"/>
      <c r="DOS458" s="342"/>
      <c r="DOT458" s="342"/>
      <c r="DOU458" s="342"/>
      <c r="DOV458" s="342"/>
      <c r="DOW458" s="342"/>
      <c r="DOX458" s="342"/>
      <c r="DOY458" s="342"/>
      <c r="DOZ458" s="342"/>
      <c r="DPA458" s="342"/>
      <c r="DPB458" s="342"/>
      <c r="DPC458" s="342"/>
      <c r="DPD458" s="342"/>
      <c r="DPE458" s="342"/>
      <c r="DPF458" s="342"/>
      <c r="DPG458" s="342"/>
      <c r="DPH458" s="342"/>
      <c r="DPI458" s="342"/>
      <c r="DPJ458" s="342"/>
      <c r="DPK458" s="342"/>
      <c r="DPL458" s="342"/>
      <c r="DPM458" s="342"/>
      <c r="DPN458" s="342"/>
      <c r="DPO458" s="342"/>
      <c r="DPP458" s="342"/>
      <c r="DPQ458" s="342"/>
      <c r="DPR458" s="342"/>
      <c r="DPS458" s="342"/>
      <c r="DPT458" s="342"/>
      <c r="DPU458" s="342"/>
      <c r="DPV458" s="342"/>
      <c r="DPW458" s="342"/>
      <c r="DPX458" s="342"/>
      <c r="DPY458" s="342"/>
      <c r="DPZ458" s="342"/>
      <c r="DQA458" s="342"/>
      <c r="DQB458" s="342"/>
      <c r="DQC458" s="342"/>
      <c r="DQD458" s="342"/>
      <c r="DQE458" s="342"/>
      <c r="DQF458" s="342"/>
      <c r="DQG458" s="342"/>
      <c r="DQH458" s="342"/>
      <c r="DQI458" s="342"/>
      <c r="DQJ458" s="342"/>
      <c r="DQK458" s="342"/>
      <c r="DQL458" s="342"/>
      <c r="DQM458" s="342"/>
      <c r="DQN458" s="342"/>
      <c r="DQO458" s="342"/>
      <c r="DQP458" s="342"/>
      <c r="DQQ458" s="342"/>
      <c r="DQR458" s="342"/>
      <c r="DQS458" s="342"/>
      <c r="DQT458" s="342"/>
      <c r="DQU458" s="342"/>
      <c r="DQV458" s="342"/>
      <c r="DQW458" s="342"/>
      <c r="DQX458" s="342"/>
      <c r="DQY458" s="342"/>
      <c r="DQZ458" s="342"/>
      <c r="DRA458" s="342"/>
      <c r="DRB458" s="342"/>
      <c r="DRC458" s="342"/>
      <c r="DRD458" s="342"/>
      <c r="DRE458" s="342"/>
      <c r="DRF458" s="342"/>
      <c r="DRG458" s="342"/>
      <c r="DRH458" s="342"/>
      <c r="DRI458" s="342"/>
      <c r="DRJ458" s="342"/>
      <c r="DRK458" s="342"/>
      <c r="DRL458" s="342"/>
      <c r="DRM458" s="342"/>
      <c r="DRN458" s="342"/>
      <c r="DRO458" s="342"/>
      <c r="DRP458" s="342"/>
      <c r="DRQ458" s="342"/>
      <c r="DRR458" s="342"/>
      <c r="DRS458" s="342"/>
      <c r="DRT458" s="342"/>
      <c r="DRU458" s="342"/>
      <c r="DRV458" s="342"/>
      <c r="DRW458" s="342"/>
      <c r="DRX458" s="342"/>
      <c r="DRY458" s="342"/>
      <c r="DRZ458" s="342"/>
      <c r="DSA458" s="342"/>
      <c r="DSB458" s="342"/>
      <c r="DSC458" s="342"/>
      <c r="DSD458" s="342"/>
      <c r="DSE458" s="342"/>
      <c r="DSF458" s="342"/>
      <c r="DSG458" s="342"/>
      <c r="DSH458" s="342"/>
      <c r="DSI458" s="342"/>
      <c r="DSJ458" s="342"/>
      <c r="DSK458" s="342"/>
      <c r="DSL458" s="342"/>
      <c r="DSM458" s="342"/>
      <c r="DSN458" s="342"/>
      <c r="DSO458" s="342"/>
      <c r="DSP458" s="342"/>
      <c r="DSQ458" s="342"/>
      <c r="DSR458" s="342"/>
      <c r="DSS458" s="342"/>
      <c r="DST458" s="342"/>
      <c r="DSU458" s="342"/>
      <c r="DSV458" s="342"/>
      <c r="DSW458" s="342"/>
      <c r="DSX458" s="342"/>
      <c r="DSY458" s="342"/>
      <c r="DSZ458" s="342"/>
      <c r="DTA458" s="342"/>
      <c r="DTB458" s="342"/>
      <c r="DTC458" s="342"/>
      <c r="DTD458" s="342"/>
      <c r="DTE458" s="342"/>
      <c r="DTF458" s="342"/>
      <c r="DTG458" s="342"/>
      <c r="DTH458" s="342"/>
      <c r="DTI458" s="342"/>
      <c r="DTJ458" s="342"/>
      <c r="DTK458" s="342"/>
      <c r="DTL458" s="342"/>
      <c r="DTM458" s="342"/>
      <c r="DTN458" s="342"/>
      <c r="DTO458" s="342"/>
      <c r="DTP458" s="342"/>
      <c r="DTQ458" s="342"/>
      <c r="DTR458" s="342"/>
      <c r="DTS458" s="342"/>
      <c r="DTT458" s="342"/>
      <c r="DTU458" s="342"/>
      <c r="DTV458" s="342"/>
      <c r="DTW458" s="342"/>
      <c r="DTX458" s="342"/>
      <c r="DTY458" s="342"/>
      <c r="DTZ458" s="342"/>
      <c r="DUA458" s="342"/>
      <c r="DUB458" s="342"/>
      <c r="DUC458" s="342"/>
      <c r="DUD458" s="342"/>
      <c r="DUE458" s="342"/>
      <c r="DUF458" s="342"/>
      <c r="DUG458" s="342"/>
      <c r="DUH458" s="342"/>
      <c r="DUI458" s="342"/>
      <c r="DUJ458" s="342"/>
      <c r="DUK458" s="342"/>
      <c r="DUL458" s="342"/>
      <c r="DUM458" s="342"/>
      <c r="DUN458" s="342"/>
      <c r="DUO458" s="342"/>
      <c r="DUP458" s="342"/>
      <c r="DUQ458" s="342"/>
      <c r="DUR458" s="342"/>
      <c r="DUS458" s="342"/>
      <c r="DUT458" s="342"/>
      <c r="DUU458" s="342"/>
      <c r="DUV458" s="342"/>
      <c r="DUW458" s="342"/>
      <c r="DUX458" s="342"/>
      <c r="DUY458" s="342"/>
      <c r="DUZ458" s="342"/>
      <c r="DVA458" s="342"/>
      <c r="DVB458" s="342"/>
      <c r="DVC458" s="342"/>
      <c r="DVD458" s="342"/>
      <c r="DVE458" s="342"/>
      <c r="DVF458" s="342"/>
      <c r="DVG458" s="342"/>
      <c r="DVH458" s="342"/>
      <c r="DVI458" s="342"/>
      <c r="DVJ458" s="342"/>
      <c r="DVK458" s="342"/>
      <c r="DVL458" s="342"/>
      <c r="DVM458" s="342"/>
      <c r="DVN458" s="342"/>
      <c r="DVO458" s="342"/>
      <c r="DVP458" s="342"/>
      <c r="DVQ458" s="342"/>
      <c r="DVR458" s="342"/>
      <c r="DVS458" s="342"/>
      <c r="DVT458" s="342"/>
      <c r="DVU458" s="342"/>
      <c r="DVV458" s="342"/>
      <c r="DVW458" s="342"/>
      <c r="DVX458" s="342"/>
      <c r="DVY458" s="342"/>
      <c r="DVZ458" s="342"/>
      <c r="DWA458" s="342"/>
      <c r="DWB458" s="342"/>
      <c r="DWC458" s="342"/>
      <c r="DWD458" s="342"/>
      <c r="DWE458" s="342"/>
      <c r="DWF458" s="342"/>
      <c r="DWG458" s="342"/>
      <c r="DWH458" s="342"/>
      <c r="DWI458" s="342"/>
      <c r="DWJ458" s="342"/>
      <c r="DWK458" s="342"/>
      <c r="DWL458" s="342"/>
      <c r="DWM458" s="342"/>
      <c r="DWN458" s="342"/>
      <c r="DWO458" s="342"/>
      <c r="DWP458" s="342"/>
      <c r="DWQ458" s="342"/>
      <c r="DWR458" s="342"/>
      <c r="DWS458" s="342"/>
      <c r="DWT458" s="342"/>
      <c r="DWU458" s="342"/>
      <c r="DWV458" s="342"/>
      <c r="DWW458" s="342"/>
      <c r="DWX458" s="342"/>
      <c r="DWY458" s="342"/>
      <c r="DWZ458" s="342"/>
      <c r="DXA458" s="342"/>
      <c r="DXB458" s="342"/>
      <c r="DXC458" s="342"/>
      <c r="DXD458" s="342"/>
      <c r="DXE458" s="342"/>
      <c r="DXF458" s="342"/>
      <c r="DXG458" s="342"/>
      <c r="DXH458" s="342"/>
      <c r="DXI458" s="342"/>
      <c r="DXJ458" s="342"/>
      <c r="DXK458" s="342"/>
      <c r="DXL458" s="342"/>
      <c r="DXM458" s="342"/>
      <c r="DXN458" s="342"/>
      <c r="DXO458" s="342"/>
      <c r="DXP458" s="342"/>
      <c r="DXQ458" s="342"/>
      <c r="DXR458" s="342"/>
      <c r="DXS458" s="342"/>
      <c r="DXT458" s="342"/>
      <c r="DXU458" s="342"/>
      <c r="DXV458" s="342"/>
      <c r="DXW458" s="342"/>
      <c r="DXX458" s="342"/>
      <c r="DXY458" s="342"/>
      <c r="DXZ458" s="342"/>
      <c r="DYA458" s="342"/>
      <c r="DYB458" s="342"/>
      <c r="DYC458" s="342"/>
      <c r="DYD458" s="342"/>
      <c r="DYE458" s="342"/>
      <c r="DYF458" s="342"/>
      <c r="DYG458" s="342"/>
      <c r="DYH458" s="342"/>
      <c r="DYI458" s="342"/>
      <c r="DYJ458" s="342"/>
      <c r="DYK458" s="342"/>
      <c r="DYL458" s="342"/>
      <c r="DYM458" s="342"/>
      <c r="DYN458" s="342"/>
      <c r="DYO458" s="342"/>
      <c r="DYP458" s="342"/>
      <c r="DYQ458" s="342"/>
      <c r="DYR458" s="342"/>
      <c r="DYS458" s="342"/>
      <c r="DYT458" s="342"/>
      <c r="DYU458" s="342"/>
      <c r="DYV458" s="342"/>
      <c r="DYW458" s="342"/>
      <c r="DYX458" s="342"/>
      <c r="DYY458" s="342"/>
      <c r="DYZ458" s="342"/>
      <c r="DZA458" s="342"/>
      <c r="DZB458" s="342"/>
      <c r="DZC458" s="342"/>
      <c r="DZD458" s="342"/>
      <c r="DZE458" s="342"/>
      <c r="DZF458" s="342"/>
      <c r="DZG458" s="342"/>
      <c r="DZH458" s="342"/>
      <c r="DZI458" s="342"/>
      <c r="DZJ458" s="342"/>
      <c r="DZK458" s="342"/>
      <c r="DZL458" s="342"/>
      <c r="DZM458" s="342"/>
      <c r="DZN458" s="342"/>
      <c r="DZO458" s="342"/>
      <c r="DZP458" s="342"/>
      <c r="DZQ458" s="342"/>
      <c r="DZR458" s="342"/>
      <c r="DZS458" s="342"/>
      <c r="DZT458" s="342"/>
      <c r="DZU458" s="342"/>
      <c r="DZV458" s="342"/>
      <c r="DZW458" s="342"/>
      <c r="DZX458" s="342"/>
      <c r="DZY458" s="342"/>
      <c r="DZZ458" s="342"/>
      <c r="EAA458" s="342"/>
      <c r="EAB458" s="342"/>
      <c r="EAC458" s="342"/>
      <c r="EAD458" s="342"/>
      <c r="EAE458" s="342"/>
      <c r="EAF458" s="342"/>
      <c r="EAG458" s="342"/>
      <c r="EAH458" s="342"/>
      <c r="EAI458" s="342"/>
      <c r="EAJ458" s="342"/>
      <c r="EAK458" s="342"/>
      <c r="EAL458" s="342"/>
      <c r="EAM458" s="342"/>
      <c r="EAN458" s="342"/>
      <c r="EAO458" s="342"/>
      <c r="EAP458" s="342"/>
      <c r="EAQ458" s="342"/>
      <c r="EAR458" s="342"/>
      <c r="EAS458" s="342"/>
      <c r="EAT458" s="342"/>
      <c r="EAU458" s="342"/>
      <c r="EAV458" s="342"/>
      <c r="EAW458" s="342"/>
      <c r="EAX458" s="342"/>
      <c r="EAY458" s="342"/>
      <c r="EAZ458" s="342"/>
      <c r="EBA458" s="342"/>
      <c r="EBB458" s="342"/>
      <c r="EBC458" s="342"/>
      <c r="EBD458" s="342"/>
      <c r="EBE458" s="342"/>
      <c r="EBF458" s="342"/>
      <c r="EBG458" s="342"/>
      <c r="EBH458" s="342"/>
      <c r="EBI458" s="342"/>
      <c r="EBJ458" s="342"/>
      <c r="EBK458" s="342"/>
      <c r="EBL458" s="342"/>
      <c r="EBM458" s="342"/>
      <c r="EBN458" s="342"/>
      <c r="EBO458" s="342"/>
      <c r="EBP458" s="342"/>
      <c r="EBQ458" s="342"/>
      <c r="EBR458" s="342"/>
      <c r="EBS458" s="342"/>
      <c r="EBT458" s="342"/>
      <c r="EBU458" s="342"/>
      <c r="EBV458" s="342"/>
      <c r="EBW458" s="342"/>
      <c r="EBX458" s="342"/>
      <c r="EBY458" s="342"/>
      <c r="EBZ458" s="342"/>
      <c r="ECA458" s="342"/>
      <c r="ECB458" s="342"/>
      <c r="ECC458" s="342"/>
      <c r="ECD458" s="342"/>
      <c r="ECE458" s="342"/>
      <c r="ECF458" s="342"/>
      <c r="ECG458" s="342"/>
      <c r="ECH458" s="342"/>
      <c r="ECI458" s="342"/>
      <c r="ECJ458" s="342"/>
      <c r="ECK458" s="342"/>
      <c r="ECL458" s="342"/>
      <c r="ECM458" s="342"/>
      <c r="ECN458" s="342"/>
      <c r="ECO458" s="342"/>
      <c r="ECP458" s="342"/>
      <c r="ECQ458" s="342"/>
      <c r="ECR458" s="342"/>
      <c r="ECS458" s="342"/>
      <c r="ECT458" s="342"/>
      <c r="ECU458" s="342"/>
      <c r="ECV458" s="342"/>
      <c r="ECW458" s="342"/>
      <c r="ECX458" s="342"/>
      <c r="ECY458" s="342"/>
      <c r="ECZ458" s="342"/>
      <c r="EDA458" s="342"/>
      <c r="EDB458" s="342"/>
      <c r="EDC458" s="342"/>
      <c r="EDD458" s="342"/>
      <c r="EDE458" s="342"/>
      <c r="EDF458" s="342"/>
      <c r="EDG458" s="342"/>
      <c r="EDH458" s="342"/>
      <c r="EDI458" s="342"/>
      <c r="EDJ458" s="342"/>
      <c r="EDK458" s="342"/>
      <c r="EDL458" s="342"/>
      <c r="EDM458" s="342"/>
      <c r="EDN458" s="342"/>
      <c r="EDO458" s="342"/>
      <c r="EDP458" s="342"/>
      <c r="EDQ458" s="342"/>
      <c r="EDR458" s="342"/>
      <c r="EDS458" s="342"/>
      <c r="EDT458" s="342"/>
      <c r="EDU458" s="342"/>
      <c r="EDV458" s="342"/>
      <c r="EDW458" s="342"/>
      <c r="EDX458" s="342"/>
      <c r="EDY458" s="342"/>
      <c r="EDZ458" s="342"/>
      <c r="EEA458" s="342"/>
      <c r="EEB458" s="342"/>
      <c r="EEC458" s="342"/>
      <c r="EED458" s="342"/>
      <c r="EEE458" s="342"/>
      <c r="EEF458" s="342"/>
      <c r="EEG458" s="342"/>
      <c r="EEH458" s="342"/>
      <c r="EEI458" s="342"/>
      <c r="EEJ458" s="342"/>
      <c r="EEK458" s="342"/>
      <c r="EEL458" s="342"/>
      <c r="EEM458" s="342"/>
      <c r="EEN458" s="342"/>
      <c r="EEO458" s="342"/>
      <c r="EEP458" s="342"/>
      <c r="EEQ458" s="342"/>
      <c r="EER458" s="342"/>
      <c r="EES458" s="342"/>
      <c r="EET458" s="342"/>
      <c r="EEU458" s="342"/>
      <c r="EEV458" s="342"/>
      <c r="EEW458" s="342"/>
      <c r="EEX458" s="342"/>
      <c r="EEY458" s="342"/>
      <c r="EEZ458" s="342"/>
      <c r="EFA458" s="342"/>
      <c r="EFB458" s="342"/>
      <c r="EFC458" s="342"/>
      <c r="EFD458" s="342"/>
      <c r="EFE458" s="342"/>
      <c r="EFF458" s="342"/>
      <c r="EFG458" s="342"/>
      <c r="EFH458" s="342"/>
      <c r="EFI458" s="342"/>
      <c r="EFJ458" s="342"/>
      <c r="EFK458" s="342"/>
      <c r="EFL458" s="342"/>
      <c r="EFM458" s="342"/>
      <c r="EFN458" s="342"/>
      <c r="EFO458" s="342"/>
      <c r="EFP458" s="342"/>
      <c r="EFQ458" s="342"/>
      <c r="EFR458" s="342"/>
      <c r="EFS458" s="342"/>
      <c r="EFT458" s="342"/>
      <c r="EFU458" s="342"/>
      <c r="EFV458" s="342"/>
      <c r="EFW458" s="342"/>
      <c r="EFX458" s="342"/>
      <c r="EFY458" s="342"/>
      <c r="EFZ458" s="342"/>
      <c r="EGA458" s="342"/>
      <c r="EGB458" s="342"/>
      <c r="EGC458" s="342"/>
      <c r="EGD458" s="342"/>
      <c r="EGE458" s="342"/>
      <c r="EGF458" s="342"/>
      <c r="EGG458" s="342"/>
      <c r="EGH458" s="342"/>
      <c r="EGI458" s="342"/>
      <c r="EGJ458" s="342"/>
      <c r="EGK458" s="342"/>
      <c r="EGL458" s="342"/>
      <c r="EGM458" s="342"/>
      <c r="EGN458" s="342"/>
      <c r="EGO458" s="342"/>
      <c r="EGP458" s="342"/>
      <c r="EGQ458" s="342"/>
      <c r="EGR458" s="342"/>
      <c r="EGS458" s="342"/>
      <c r="EGT458" s="342"/>
      <c r="EGU458" s="342"/>
      <c r="EGV458" s="342"/>
      <c r="EGW458" s="342"/>
      <c r="EGX458" s="342"/>
      <c r="EGY458" s="342"/>
      <c r="EGZ458" s="342"/>
      <c r="EHA458" s="342"/>
      <c r="EHB458" s="342"/>
      <c r="EHC458" s="342"/>
      <c r="EHD458" s="342"/>
      <c r="EHE458" s="342"/>
      <c r="EHF458" s="342"/>
      <c r="EHG458" s="342"/>
      <c r="EHH458" s="342"/>
      <c r="EHI458" s="342"/>
      <c r="EHJ458" s="342"/>
      <c r="EHK458" s="342"/>
      <c r="EHL458" s="342"/>
      <c r="EHM458" s="342"/>
      <c r="EHN458" s="342"/>
      <c r="EHO458" s="342"/>
      <c r="EHP458" s="342"/>
      <c r="EHQ458" s="342"/>
      <c r="EHR458" s="342"/>
      <c r="EHS458" s="342"/>
      <c r="EHT458" s="342"/>
      <c r="EHU458" s="342"/>
      <c r="EHV458" s="342"/>
      <c r="EHW458" s="342"/>
      <c r="EHX458" s="342"/>
      <c r="EHY458" s="342"/>
      <c r="EHZ458" s="342"/>
      <c r="EIA458" s="342"/>
      <c r="EIB458" s="342"/>
      <c r="EIC458" s="342"/>
      <c r="EID458" s="342"/>
      <c r="EIE458" s="342"/>
      <c r="EIF458" s="342"/>
      <c r="EIG458" s="342"/>
      <c r="EIH458" s="342"/>
      <c r="EII458" s="342"/>
      <c r="EIJ458" s="342"/>
      <c r="EIK458" s="342"/>
      <c r="EIL458" s="342"/>
      <c r="EIM458" s="342"/>
      <c r="EIN458" s="342"/>
      <c r="EIO458" s="342"/>
      <c r="EIP458" s="342"/>
      <c r="EIQ458" s="342"/>
      <c r="EIR458" s="342"/>
      <c r="EIS458" s="342"/>
      <c r="EIT458" s="342"/>
      <c r="EIU458" s="342"/>
      <c r="EIV458" s="342"/>
      <c r="EIW458" s="342"/>
      <c r="EIX458" s="342"/>
      <c r="EIY458" s="342"/>
      <c r="EIZ458" s="342"/>
      <c r="EJA458" s="342"/>
      <c r="EJB458" s="342"/>
      <c r="EJC458" s="342"/>
      <c r="EJD458" s="342"/>
      <c r="EJE458" s="342"/>
      <c r="EJF458" s="342"/>
      <c r="EJG458" s="342"/>
      <c r="EJH458" s="342"/>
      <c r="EJI458" s="342"/>
      <c r="EJJ458" s="342"/>
      <c r="EJK458" s="342"/>
      <c r="EJL458" s="342"/>
      <c r="EJM458" s="342"/>
      <c r="EJN458" s="342"/>
      <c r="EJO458" s="342"/>
      <c r="EJP458" s="342"/>
      <c r="EJQ458" s="342"/>
      <c r="EJR458" s="342"/>
      <c r="EJS458" s="342"/>
      <c r="EJT458" s="342"/>
      <c r="EJU458" s="342"/>
      <c r="EJV458" s="342"/>
      <c r="EJW458" s="342"/>
      <c r="EJX458" s="342"/>
      <c r="EJY458" s="342"/>
      <c r="EJZ458" s="342"/>
      <c r="EKA458" s="342"/>
      <c r="EKB458" s="342"/>
      <c r="EKC458" s="342"/>
      <c r="EKD458" s="342"/>
      <c r="EKE458" s="342"/>
      <c r="EKF458" s="342"/>
      <c r="EKG458" s="342"/>
      <c r="EKH458" s="342"/>
      <c r="EKI458" s="342"/>
      <c r="EKJ458" s="342"/>
      <c r="EKK458" s="342"/>
      <c r="EKL458" s="342"/>
      <c r="EKM458" s="342"/>
      <c r="EKN458" s="342"/>
      <c r="EKO458" s="342"/>
      <c r="EKP458" s="342"/>
      <c r="EKQ458" s="342"/>
      <c r="EKR458" s="342"/>
      <c r="EKS458" s="342"/>
      <c r="EKT458" s="342"/>
      <c r="EKU458" s="342"/>
      <c r="EKV458" s="342"/>
      <c r="EKW458" s="342"/>
      <c r="EKX458" s="342"/>
      <c r="EKY458" s="342"/>
      <c r="EKZ458" s="342"/>
      <c r="ELA458" s="342"/>
      <c r="ELB458" s="342"/>
      <c r="ELC458" s="342"/>
      <c r="ELD458" s="342"/>
      <c r="ELE458" s="342"/>
      <c r="ELF458" s="342"/>
      <c r="ELG458" s="342"/>
      <c r="ELH458" s="342"/>
      <c r="ELI458" s="342"/>
      <c r="ELJ458" s="342"/>
      <c r="ELK458" s="342"/>
      <c r="ELL458" s="342"/>
      <c r="ELM458" s="342"/>
      <c r="ELN458" s="342"/>
      <c r="ELO458" s="342"/>
      <c r="ELP458" s="342"/>
      <c r="ELQ458" s="342"/>
      <c r="ELR458" s="342"/>
      <c r="ELS458" s="342"/>
      <c r="ELT458" s="342"/>
      <c r="ELU458" s="342"/>
      <c r="ELV458" s="342"/>
      <c r="ELW458" s="342"/>
      <c r="ELX458" s="342"/>
      <c r="ELY458" s="342"/>
      <c r="ELZ458" s="342"/>
      <c r="EMA458" s="342"/>
      <c r="EMB458" s="342"/>
      <c r="EMC458" s="342"/>
      <c r="EMD458" s="342"/>
      <c r="EME458" s="342"/>
      <c r="EMF458" s="342"/>
      <c r="EMG458" s="342"/>
      <c r="EMH458" s="342"/>
      <c r="EMI458" s="342"/>
      <c r="EMJ458" s="342"/>
      <c r="EMK458" s="342"/>
      <c r="EML458" s="342"/>
      <c r="EMM458" s="342"/>
      <c r="EMN458" s="342"/>
      <c r="EMO458" s="342"/>
      <c r="EMP458" s="342"/>
      <c r="EMQ458" s="342"/>
      <c r="EMR458" s="342"/>
      <c r="EMS458" s="342"/>
      <c r="EMT458" s="342"/>
      <c r="EMU458" s="342"/>
      <c r="EMV458" s="342"/>
      <c r="EMW458" s="342"/>
      <c r="EMX458" s="342"/>
      <c r="EMY458" s="342"/>
      <c r="EMZ458" s="342"/>
      <c r="ENA458" s="342"/>
      <c r="ENB458" s="342"/>
      <c r="ENC458" s="342"/>
      <c r="END458" s="342"/>
      <c r="ENE458" s="342"/>
      <c r="ENF458" s="342"/>
      <c r="ENG458" s="342"/>
      <c r="ENH458" s="342"/>
      <c r="ENI458" s="342"/>
      <c r="ENJ458" s="342"/>
      <c r="ENK458" s="342"/>
      <c r="ENL458" s="342"/>
      <c r="ENM458" s="342"/>
      <c r="ENN458" s="342"/>
      <c r="ENO458" s="342"/>
      <c r="ENP458" s="342"/>
      <c r="ENQ458" s="342"/>
      <c r="ENR458" s="342"/>
      <c r="ENS458" s="342"/>
      <c r="ENT458" s="342"/>
      <c r="ENU458" s="342"/>
      <c r="ENV458" s="342"/>
      <c r="ENW458" s="342"/>
      <c r="ENX458" s="342"/>
      <c r="ENY458" s="342"/>
      <c r="ENZ458" s="342"/>
      <c r="EOA458" s="342"/>
      <c r="EOB458" s="342"/>
      <c r="EOC458" s="342"/>
      <c r="EOD458" s="342"/>
      <c r="EOE458" s="342"/>
      <c r="EOF458" s="342"/>
      <c r="EOG458" s="342"/>
      <c r="EOH458" s="342"/>
      <c r="EOI458" s="342"/>
      <c r="EOJ458" s="342"/>
      <c r="EOK458" s="342"/>
      <c r="EOL458" s="342"/>
      <c r="EOM458" s="342"/>
      <c r="EON458" s="342"/>
      <c r="EOO458" s="342"/>
      <c r="EOP458" s="342"/>
      <c r="EOQ458" s="342"/>
      <c r="EOR458" s="342"/>
      <c r="EOS458" s="342"/>
      <c r="EOT458" s="342"/>
      <c r="EOU458" s="342"/>
      <c r="EOV458" s="342"/>
      <c r="EOW458" s="342"/>
      <c r="EOX458" s="342"/>
      <c r="EOY458" s="342"/>
      <c r="EOZ458" s="342"/>
      <c r="EPA458" s="342"/>
      <c r="EPB458" s="342"/>
      <c r="EPC458" s="342"/>
      <c r="EPD458" s="342"/>
      <c r="EPE458" s="342"/>
      <c r="EPF458" s="342"/>
      <c r="EPG458" s="342"/>
      <c r="EPH458" s="342"/>
      <c r="EPI458" s="342"/>
      <c r="EPJ458" s="342"/>
      <c r="EPK458" s="342"/>
      <c r="EPL458" s="342"/>
      <c r="EPM458" s="342"/>
      <c r="EPN458" s="342"/>
      <c r="EPO458" s="342"/>
      <c r="EPP458" s="342"/>
      <c r="EPQ458" s="342"/>
      <c r="EPR458" s="342"/>
      <c r="EPS458" s="342"/>
      <c r="EPT458" s="342"/>
      <c r="EPU458" s="342"/>
      <c r="EPV458" s="342"/>
      <c r="EPW458" s="342"/>
      <c r="EPX458" s="342"/>
      <c r="EPY458" s="342"/>
      <c r="EPZ458" s="342"/>
      <c r="EQA458" s="342"/>
      <c r="EQB458" s="342"/>
      <c r="EQC458" s="342"/>
      <c r="EQD458" s="342"/>
      <c r="EQE458" s="342"/>
      <c r="EQF458" s="342"/>
      <c r="EQG458" s="342"/>
      <c r="EQH458" s="342"/>
      <c r="EQI458" s="342"/>
      <c r="EQJ458" s="342"/>
      <c r="EQK458" s="342"/>
      <c r="EQL458" s="342"/>
      <c r="EQM458" s="342"/>
      <c r="EQN458" s="342"/>
      <c r="EQO458" s="342"/>
      <c r="EQP458" s="342"/>
      <c r="EQQ458" s="342"/>
      <c r="EQR458" s="342"/>
      <c r="EQS458" s="342"/>
      <c r="EQT458" s="342"/>
      <c r="EQU458" s="342"/>
      <c r="EQV458" s="342"/>
      <c r="EQW458" s="342"/>
      <c r="EQX458" s="342"/>
      <c r="EQY458" s="342"/>
      <c r="EQZ458" s="342"/>
      <c r="ERA458" s="342"/>
      <c r="ERB458" s="342"/>
      <c r="ERC458" s="342"/>
      <c r="ERD458" s="342"/>
      <c r="ERE458" s="342"/>
      <c r="ERF458" s="342"/>
      <c r="ERG458" s="342"/>
      <c r="ERH458" s="342"/>
      <c r="ERI458" s="342"/>
      <c r="ERJ458" s="342"/>
      <c r="ERK458" s="342"/>
      <c r="ERL458" s="342"/>
      <c r="ERM458" s="342"/>
      <c r="ERN458" s="342"/>
      <c r="ERO458" s="342"/>
      <c r="ERP458" s="342"/>
      <c r="ERQ458" s="342"/>
      <c r="ERR458" s="342"/>
      <c r="ERS458" s="342"/>
      <c r="ERT458" s="342"/>
      <c r="ERU458" s="342"/>
      <c r="ERV458" s="342"/>
      <c r="ERW458" s="342"/>
      <c r="ERX458" s="342"/>
      <c r="ERY458" s="342"/>
      <c r="ERZ458" s="342"/>
      <c r="ESA458" s="342"/>
      <c r="ESB458" s="342"/>
      <c r="ESC458" s="342"/>
      <c r="ESD458" s="342"/>
      <c r="ESE458" s="342"/>
      <c r="ESF458" s="342"/>
      <c r="ESG458" s="342"/>
      <c r="ESH458" s="342"/>
      <c r="ESI458" s="342"/>
      <c r="ESJ458" s="342"/>
      <c r="ESK458" s="342"/>
      <c r="ESL458" s="342"/>
      <c r="ESM458" s="342"/>
      <c r="ESN458" s="342"/>
      <c r="ESO458" s="342"/>
      <c r="ESP458" s="342"/>
      <c r="ESQ458" s="342"/>
      <c r="ESR458" s="342"/>
      <c r="ESS458" s="342"/>
      <c r="EST458" s="342"/>
      <c r="ESU458" s="342"/>
      <c r="ESV458" s="342"/>
      <c r="ESW458" s="342"/>
      <c r="ESX458" s="342"/>
      <c r="ESY458" s="342"/>
      <c r="ESZ458" s="342"/>
      <c r="ETA458" s="342"/>
      <c r="ETB458" s="342"/>
      <c r="ETC458" s="342"/>
      <c r="ETD458" s="342"/>
      <c r="ETE458" s="342"/>
      <c r="ETF458" s="342"/>
      <c r="ETG458" s="342"/>
      <c r="ETH458" s="342"/>
      <c r="ETI458" s="342"/>
      <c r="ETJ458" s="342"/>
      <c r="ETK458" s="342"/>
      <c r="ETL458" s="342"/>
      <c r="ETM458" s="342"/>
      <c r="ETN458" s="342"/>
      <c r="ETO458" s="342"/>
      <c r="ETP458" s="342"/>
      <c r="ETQ458" s="342"/>
      <c r="ETR458" s="342"/>
      <c r="ETS458" s="342"/>
      <c r="ETT458" s="342"/>
      <c r="ETU458" s="342"/>
      <c r="ETV458" s="342"/>
      <c r="ETW458" s="342"/>
      <c r="ETX458" s="342"/>
      <c r="ETY458" s="342"/>
      <c r="ETZ458" s="342"/>
      <c r="EUA458" s="342"/>
      <c r="EUB458" s="342"/>
      <c r="EUC458" s="342"/>
      <c r="EUD458" s="342"/>
      <c r="EUE458" s="342"/>
      <c r="EUF458" s="342"/>
      <c r="EUG458" s="342"/>
      <c r="EUH458" s="342"/>
      <c r="EUI458" s="342"/>
      <c r="EUJ458" s="342"/>
      <c r="EUK458" s="342"/>
      <c r="EUL458" s="342"/>
      <c r="EUM458" s="342"/>
      <c r="EUN458" s="342"/>
      <c r="EUO458" s="342"/>
      <c r="EUP458" s="342"/>
      <c r="EUQ458" s="342"/>
      <c r="EUR458" s="342"/>
      <c r="EUS458" s="342"/>
      <c r="EUT458" s="342"/>
      <c r="EUU458" s="342"/>
      <c r="EUV458" s="342"/>
      <c r="EUW458" s="342"/>
      <c r="EUX458" s="342"/>
      <c r="EUY458" s="342"/>
      <c r="EUZ458" s="342"/>
      <c r="EVA458" s="342"/>
      <c r="EVB458" s="342"/>
      <c r="EVC458" s="342"/>
      <c r="EVD458" s="342"/>
      <c r="EVE458" s="342"/>
      <c r="EVF458" s="342"/>
      <c r="EVG458" s="342"/>
      <c r="EVH458" s="342"/>
      <c r="EVI458" s="342"/>
      <c r="EVJ458" s="342"/>
      <c r="EVK458" s="342"/>
      <c r="EVL458" s="342"/>
      <c r="EVM458" s="342"/>
      <c r="EVN458" s="342"/>
      <c r="EVO458" s="342"/>
      <c r="EVP458" s="342"/>
      <c r="EVQ458" s="342"/>
      <c r="EVR458" s="342"/>
      <c r="EVS458" s="342"/>
      <c r="EVT458" s="342"/>
      <c r="EVU458" s="342"/>
      <c r="EVV458" s="342"/>
      <c r="EVW458" s="342"/>
      <c r="EVX458" s="342"/>
      <c r="EVY458" s="342"/>
      <c r="EVZ458" s="342"/>
      <c r="EWA458" s="342"/>
      <c r="EWB458" s="342"/>
      <c r="EWC458" s="342"/>
      <c r="EWD458" s="342"/>
      <c r="EWE458" s="342"/>
      <c r="EWF458" s="342"/>
      <c r="EWG458" s="342"/>
      <c r="EWH458" s="342"/>
      <c r="EWI458" s="342"/>
      <c r="EWJ458" s="342"/>
      <c r="EWK458" s="342"/>
      <c r="EWL458" s="342"/>
      <c r="EWM458" s="342"/>
      <c r="EWN458" s="342"/>
      <c r="EWO458" s="342"/>
      <c r="EWP458" s="342"/>
      <c r="EWQ458" s="342"/>
      <c r="EWR458" s="342"/>
      <c r="EWS458" s="342"/>
      <c r="EWT458" s="342"/>
      <c r="EWU458" s="342"/>
      <c r="EWV458" s="342"/>
      <c r="EWW458" s="342"/>
      <c r="EWX458" s="342"/>
      <c r="EWY458" s="342"/>
      <c r="EWZ458" s="342"/>
      <c r="EXA458" s="342"/>
      <c r="EXB458" s="342"/>
      <c r="EXC458" s="342"/>
      <c r="EXD458" s="342"/>
      <c r="EXE458" s="342"/>
      <c r="EXF458" s="342"/>
      <c r="EXG458" s="342"/>
      <c r="EXH458" s="342"/>
      <c r="EXI458" s="342"/>
      <c r="EXJ458" s="342"/>
      <c r="EXK458" s="342"/>
      <c r="EXL458" s="342"/>
      <c r="EXM458" s="342"/>
      <c r="EXN458" s="342"/>
      <c r="EXO458" s="342"/>
      <c r="EXP458" s="342"/>
      <c r="EXQ458" s="342"/>
      <c r="EXR458" s="342"/>
      <c r="EXS458" s="342"/>
      <c r="EXT458" s="342"/>
      <c r="EXU458" s="342"/>
      <c r="EXV458" s="342"/>
      <c r="EXW458" s="342"/>
      <c r="EXX458" s="342"/>
      <c r="EXY458" s="342"/>
      <c r="EXZ458" s="342"/>
      <c r="EYA458" s="342"/>
      <c r="EYB458" s="342"/>
      <c r="EYC458" s="342"/>
      <c r="EYD458" s="342"/>
      <c r="EYE458" s="342"/>
      <c r="EYF458" s="342"/>
      <c r="EYG458" s="342"/>
      <c r="EYH458" s="342"/>
      <c r="EYI458" s="342"/>
      <c r="EYJ458" s="342"/>
      <c r="EYK458" s="342"/>
      <c r="EYL458" s="342"/>
      <c r="EYM458" s="342"/>
      <c r="EYN458" s="342"/>
      <c r="EYO458" s="342"/>
      <c r="EYP458" s="342"/>
      <c r="EYQ458" s="342"/>
      <c r="EYR458" s="342"/>
      <c r="EYS458" s="342"/>
      <c r="EYT458" s="342"/>
      <c r="EYU458" s="342"/>
      <c r="EYV458" s="342"/>
      <c r="EYW458" s="342"/>
      <c r="EYX458" s="342"/>
      <c r="EYY458" s="342"/>
      <c r="EYZ458" s="342"/>
      <c r="EZA458" s="342"/>
      <c r="EZB458" s="342"/>
      <c r="EZC458" s="342"/>
      <c r="EZD458" s="342"/>
      <c r="EZE458" s="342"/>
      <c r="EZF458" s="342"/>
      <c r="EZG458" s="342"/>
      <c r="EZH458" s="342"/>
      <c r="EZI458" s="342"/>
      <c r="EZJ458" s="342"/>
      <c r="EZK458" s="342"/>
      <c r="EZL458" s="342"/>
      <c r="EZM458" s="342"/>
      <c r="EZN458" s="342"/>
      <c r="EZO458" s="342"/>
      <c r="EZP458" s="342"/>
      <c r="EZQ458" s="342"/>
      <c r="EZR458" s="342"/>
      <c r="EZS458" s="342"/>
      <c r="EZT458" s="342"/>
      <c r="EZU458" s="342"/>
      <c r="EZV458" s="342"/>
      <c r="EZW458" s="342"/>
      <c r="EZX458" s="342"/>
      <c r="EZY458" s="342"/>
      <c r="EZZ458" s="342"/>
      <c r="FAA458" s="342"/>
      <c r="FAB458" s="342"/>
      <c r="FAC458" s="342"/>
      <c r="FAD458" s="342"/>
      <c r="FAE458" s="342"/>
      <c r="FAF458" s="342"/>
      <c r="FAG458" s="342"/>
      <c r="FAH458" s="342"/>
      <c r="FAI458" s="342"/>
      <c r="FAJ458" s="342"/>
      <c r="FAK458" s="342"/>
      <c r="FAL458" s="342"/>
      <c r="FAM458" s="342"/>
      <c r="FAN458" s="342"/>
      <c r="FAO458" s="342"/>
      <c r="FAP458" s="342"/>
      <c r="FAQ458" s="342"/>
      <c r="FAR458" s="342"/>
      <c r="FAS458" s="342"/>
      <c r="FAT458" s="342"/>
      <c r="FAU458" s="342"/>
      <c r="FAV458" s="342"/>
      <c r="FAW458" s="342"/>
      <c r="FAX458" s="342"/>
      <c r="FAY458" s="342"/>
      <c r="FAZ458" s="342"/>
      <c r="FBA458" s="342"/>
      <c r="FBB458" s="342"/>
      <c r="FBC458" s="342"/>
      <c r="FBD458" s="342"/>
      <c r="FBE458" s="342"/>
      <c r="FBF458" s="342"/>
      <c r="FBG458" s="342"/>
      <c r="FBH458" s="342"/>
      <c r="FBI458" s="342"/>
      <c r="FBJ458" s="342"/>
      <c r="FBK458" s="342"/>
      <c r="FBL458" s="342"/>
      <c r="FBM458" s="342"/>
      <c r="FBN458" s="342"/>
      <c r="FBO458" s="342"/>
      <c r="FBP458" s="342"/>
      <c r="FBQ458" s="342"/>
      <c r="FBR458" s="342"/>
      <c r="FBS458" s="342"/>
      <c r="FBT458" s="342"/>
      <c r="FBU458" s="342"/>
      <c r="FBV458" s="342"/>
      <c r="FBW458" s="342"/>
      <c r="FBX458" s="342"/>
      <c r="FBY458" s="342"/>
      <c r="FBZ458" s="342"/>
      <c r="FCA458" s="342"/>
      <c r="FCB458" s="342"/>
      <c r="FCC458" s="342"/>
      <c r="FCD458" s="342"/>
      <c r="FCE458" s="342"/>
      <c r="FCF458" s="342"/>
      <c r="FCG458" s="342"/>
      <c r="FCH458" s="342"/>
      <c r="FCI458" s="342"/>
      <c r="FCJ458" s="342"/>
      <c r="FCK458" s="342"/>
      <c r="FCL458" s="342"/>
      <c r="FCM458" s="342"/>
      <c r="FCN458" s="342"/>
      <c r="FCO458" s="342"/>
      <c r="FCP458" s="342"/>
      <c r="FCQ458" s="342"/>
      <c r="FCR458" s="342"/>
      <c r="FCS458" s="342"/>
      <c r="FCT458" s="342"/>
      <c r="FCU458" s="342"/>
      <c r="FCV458" s="342"/>
      <c r="FCW458" s="342"/>
      <c r="FCX458" s="342"/>
      <c r="FCY458" s="342"/>
      <c r="FCZ458" s="342"/>
      <c r="FDA458" s="342"/>
      <c r="FDB458" s="342"/>
      <c r="FDC458" s="342"/>
      <c r="FDD458" s="342"/>
      <c r="FDE458" s="342"/>
      <c r="FDF458" s="342"/>
      <c r="FDG458" s="342"/>
      <c r="FDH458" s="342"/>
      <c r="FDI458" s="342"/>
      <c r="FDJ458" s="342"/>
      <c r="FDK458" s="342"/>
      <c r="FDL458" s="342"/>
      <c r="FDM458" s="342"/>
      <c r="FDN458" s="342"/>
      <c r="FDO458" s="342"/>
      <c r="FDP458" s="342"/>
      <c r="FDQ458" s="342"/>
      <c r="FDR458" s="342"/>
      <c r="FDS458" s="342"/>
      <c r="FDT458" s="342"/>
      <c r="FDU458" s="342"/>
      <c r="FDV458" s="342"/>
      <c r="FDW458" s="342"/>
      <c r="FDX458" s="342"/>
      <c r="FDY458" s="342"/>
      <c r="FDZ458" s="342"/>
      <c r="FEA458" s="342"/>
      <c r="FEB458" s="342"/>
      <c r="FEC458" s="342"/>
      <c r="FED458" s="342"/>
      <c r="FEE458" s="342"/>
      <c r="FEF458" s="342"/>
      <c r="FEG458" s="342"/>
      <c r="FEH458" s="342"/>
      <c r="FEI458" s="342"/>
      <c r="FEJ458" s="342"/>
      <c r="FEK458" s="342"/>
      <c r="FEL458" s="342"/>
      <c r="FEM458" s="342"/>
      <c r="FEN458" s="342"/>
      <c r="FEO458" s="342"/>
      <c r="FEP458" s="342"/>
      <c r="FEQ458" s="342"/>
      <c r="FER458" s="342"/>
      <c r="FES458" s="342"/>
      <c r="FET458" s="342"/>
      <c r="FEU458" s="342"/>
      <c r="FEV458" s="342"/>
      <c r="FEW458" s="342"/>
      <c r="FEX458" s="342"/>
      <c r="FEY458" s="342"/>
      <c r="FEZ458" s="342"/>
      <c r="FFA458" s="342"/>
      <c r="FFB458" s="342"/>
      <c r="FFC458" s="342"/>
      <c r="FFD458" s="342"/>
      <c r="FFE458" s="342"/>
      <c r="FFF458" s="342"/>
      <c r="FFG458" s="342"/>
      <c r="FFH458" s="342"/>
      <c r="FFI458" s="342"/>
      <c r="FFJ458" s="342"/>
      <c r="FFK458" s="342"/>
      <c r="FFL458" s="342"/>
      <c r="FFM458" s="342"/>
      <c r="FFN458" s="342"/>
      <c r="FFO458" s="342"/>
      <c r="FFP458" s="342"/>
      <c r="FFQ458" s="342"/>
      <c r="FFR458" s="342"/>
      <c r="FFS458" s="342"/>
      <c r="FFT458" s="342"/>
      <c r="FFU458" s="342"/>
      <c r="FFV458" s="342"/>
      <c r="FFW458" s="342"/>
      <c r="FFX458" s="342"/>
      <c r="FFY458" s="342"/>
      <c r="FFZ458" s="342"/>
      <c r="FGA458" s="342"/>
      <c r="FGB458" s="342"/>
      <c r="FGC458" s="342"/>
      <c r="FGD458" s="342"/>
      <c r="FGE458" s="342"/>
      <c r="FGF458" s="342"/>
      <c r="FGG458" s="342"/>
      <c r="FGH458" s="342"/>
      <c r="FGI458" s="342"/>
      <c r="FGJ458" s="342"/>
      <c r="FGK458" s="342"/>
      <c r="FGL458" s="342"/>
      <c r="FGM458" s="342"/>
      <c r="FGN458" s="342"/>
      <c r="FGO458" s="342"/>
      <c r="FGP458" s="342"/>
      <c r="FGQ458" s="342"/>
      <c r="FGR458" s="342"/>
      <c r="FGS458" s="342"/>
      <c r="FGT458" s="342"/>
      <c r="FGU458" s="342"/>
      <c r="FGV458" s="342"/>
      <c r="FGW458" s="342"/>
      <c r="FGX458" s="342"/>
      <c r="FGY458" s="342"/>
      <c r="FGZ458" s="342"/>
      <c r="FHA458" s="342"/>
      <c r="FHB458" s="342"/>
      <c r="FHC458" s="342"/>
      <c r="FHD458" s="342"/>
      <c r="FHE458" s="342"/>
      <c r="FHF458" s="342"/>
      <c r="FHG458" s="342"/>
      <c r="FHH458" s="342"/>
      <c r="FHI458" s="342"/>
      <c r="FHJ458" s="342"/>
      <c r="FHK458" s="342"/>
      <c r="FHL458" s="342"/>
      <c r="FHM458" s="342"/>
      <c r="FHN458" s="342"/>
      <c r="FHO458" s="342"/>
      <c r="FHP458" s="342"/>
      <c r="FHQ458" s="342"/>
      <c r="FHR458" s="342"/>
      <c r="FHS458" s="342"/>
      <c r="FHT458" s="342"/>
      <c r="FHU458" s="342"/>
      <c r="FHV458" s="342"/>
      <c r="FHW458" s="342"/>
      <c r="FHX458" s="342"/>
      <c r="FHY458" s="342"/>
      <c r="FHZ458" s="342"/>
      <c r="FIA458" s="342"/>
      <c r="FIB458" s="342"/>
      <c r="FIC458" s="342"/>
      <c r="FID458" s="342"/>
      <c r="FIE458" s="342"/>
      <c r="FIF458" s="342"/>
      <c r="FIG458" s="342"/>
      <c r="FIH458" s="342"/>
      <c r="FII458" s="342"/>
      <c r="FIJ458" s="342"/>
      <c r="FIK458" s="342"/>
      <c r="FIL458" s="342"/>
      <c r="FIM458" s="342"/>
      <c r="FIN458" s="342"/>
      <c r="FIO458" s="342"/>
      <c r="FIP458" s="342"/>
      <c r="FIQ458" s="342"/>
      <c r="FIR458" s="342"/>
      <c r="FIS458" s="342"/>
      <c r="FIT458" s="342"/>
      <c r="FIU458" s="342"/>
      <c r="FIV458" s="342"/>
      <c r="FIW458" s="342"/>
      <c r="FIX458" s="342"/>
      <c r="FIY458" s="342"/>
      <c r="FIZ458" s="342"/>
      <c r="FJA458" s="342"/>
      <c r="FJB458" s="342"/>
      <c r="FJC458" s="342"/>
      <c r="FJD458" s="342"/>
      <c r="FJE458" s="342"/>
      <c r="FJF458" s="342"/>
      <c r="FJG458" s="342"/>
      <c r="FJH458" s="342"/>
      <c r="FJI458" s="342"/>
      <c r="FJJ458" s="342"/>
      <c r="FJK458" s="342"/>
      <c r="FJL458" s="342"/>
      <c r="FJM458" s="342"/>
      <c r="FJN458" s="342"/>
      <c r="FJO458" s="342"/>
      <c r="FJP458" s="342"/>
      <c r="FJQ458" s="342"/>
      <c r="FJR458" s="342"/>
      <c r="FJS458" s="342"/>
      <c r="FJT458" s="342"/>
      <c r="FJU458" s="342"/>
      <c r="FJV458" s="342"/>
      <c r="FJW458" s="342"/>
      <c r="FJX458" s="342"/>
      <c r="FJY458" s="342"/>
      <c r="FJZ458" s="342"/>
      <c r="FKA458" s="342"/>
      <c r="FKB458" s="342"/>
      <c r="FKC458" s="342"/>
      <c r="FKD458" s="342"/>
      <c r="FKE458" s="342"/>
      <c r="FKF458" s="342"/>
      <c r="FKG458" s="342"/>
      <c r="FKH458" s="342"/>
      <c r="FKI458" s="342"/>
      <c r="FKJ458" s="342"/>
      <c r="FKK458" s="342"/>
      <c r="FKL458" s="342"/>
      <c r="FKM458" s="342"/>
      <c r="FKN458" s="342"/>
      <c r="FKO458" s="342"/>
      <c r="FKP458" s="342"/>
      <c r="FKQ458" s="342"/>
      <c r="FKR458" s="342"/>
      <c r="FKS458" s="342"/>
      <c r="FKT458" s="342"/>
      <c r="FKU458" s="342"/>
      <c r="FKV458" s="342"/>
      <c r="FKW458" s="342"/>
      <c r="FKX458" s="342"/>
      <c r="FKY458" s="342"/>
      <c r="FKZ458" s="342"/>
      <c r="FLA458" s="342"/>
      <c r="FLB458" s="342"/>
      <c r="FLC458" s="342"/>
      <c r="FLD458" s="342"/>
      <c r="FLE458" s="342"/>
      <c r="FLF458" s="342"/>
      <c r="FLG458" s="342"/>
      <c r="FLH458" s="342"/>
      <c r="FLI458" s="342"/>
      <c r="FLJ458" s="342"/>
      <c r="FLK458" s="342"/>
      <c r="FLL458" s="342"/>
      <c r="FLM458" s="342"/>
      <c r="FLN458" s="342"/>
      <c r="FLO458" s="342"/>
      <c r="FLP458" s="342"/>
      <c r="FLQ458" s="342"/>
      <c r="FLR458" s="342"/>
      <c r="FLS458" s="342"/>
      <c r="FLT458" s="342"/>
      <c r="FLU458" s="342"/>
      <c r="FLV458" s="342"/>
      <c r="FLW458" s="342"/>
      <c r="FLX458" s="342"/>
      <c r="FLY458" s="342"/>
      <c r="FLZ458" s="342"/>
      <c r="FMA458" s="342"/>
      <c r="FMB458" s="342"/>
      <c r="FMC458" s="342"/>
      <c r="FMD458" s="342"/>
      <c r="FME458" s="342"/>
      <c r="FMF458" s="342"/>
      <c r="FMG458" s="342"/>
      <c r="FMH458" s="342"/>
      <c r="FMI458" s="342"/>
      <c r="FMJ458" s="342"/>
      <c r="FMK458" s="342"/>
      <c r="FML458" s="342"/>
      <c r="FMM458" s="342"/>
      <c r="FMN458" s="342"/>
      <c r="FMO458" s="342"/>
      <c r="FMP458" s="342"/>
      <c r="FMQ458" s="342"/>
      <c r="FMR458" s="342"/>
      <c r="FMS458" s="342"/>
      <c r="FMT458" s="342"/>
      <c r="FMU458" s="342"/>
      <c r="FMV458" s="342"/>
      <c r="FMW458" s="342"/>
      <c r="FMX458" s="342"/>
      <c r="FMY458" s="342"/>
      <c r="FMZ458" s="342"/>
      <c r="FNA458" s="342"/>
      <c r="FNB458" s="342"/>
      <c r="FNC458" s="342"/>
      <c r="FND458" s="342"/>
      <c r="FNE458" s="342"/>
      <c r="FNF458" s="342"/>
      <c r="FNG458" s="342"/>
      <c r="FNH458" s="342"/>
      <c r="FNI458" s="342"/>
      <c r="FNJ458" s="342"/>
      <c r="FNK458" s="342"/>
      <c r="FNL458" s="342"/>
      <c r="FNM458" s="342"/>
      <c r="FNN458" s="342"/>
      <c r="FNO458" s="342"/>
      <c r="FNP458" s="342"/>
      <c r="FNQ458" s="342"/>
      <c r="FNR458" s="342"/>
      <c r="FNS458" s="342"/>
      <c r="FNT458" s="342"/>
      <c r="FNU458" s="342"/>
      <c r="FNV458" s="342"/>
      <c r="FNW458" s="342"/>
      <c r="FNX458" s="342"/>
      <c r="FNY458" s="342"/>
      <c r="FNZ458" s="342"/>
      <c r="FOA458" s="342"/>
      <c r="FOB458" s="342"/>
      <c r="FOC458" s="342"/>
      <c r="FOD458" s="342"/>
      <c r="FOE458" s="342"/>
      <c r="FOF458" s="342"/>
      <c r="FOG458" s="342"/>
      <c r="FOH458" s="342"/>
      <c r="FOI458" s="342"/>
      <c r="FOJ458" s="342"/>
      <c r="FOK458" s="342"/>
      <c r="FOL458" s="342"/>
      <c r="FOM458" s="342"/>
      <c r="FON458" s="342"/>
      <c r="FOO458" s="342"/>
      <c r="FOP458" s="342"/>
      <c r="FOQ458" s="342"/>
      <c r="FOR458" s="342"/>
      <c r="FOS458" s="342"/>
      <c r="FOT458" s="342"/>
      <c r="FOU458" s="342"/>
      <c r="FOV458" s="342"/>
      <c r="FOW458" s="342"/>
      <c r="FOX458" s="342"/>
      <c r="FOY458" s="342"/>
      <c r="FOZ458" s="342"/>
      <c r="FPA458" s="342"/>
      <c r="FPB458" s="342"/>
      <c r="FPC458" s="342"/>
      <c r="FPD458" s="342"/>
      <c r="FPE458" s="342"/>
      <c r="FPF458" s="342"/>
      <c r="FPG458" s="342"/>
      <c r="FPH458" s="342"/>
      <c r="FPI458" s="342"/>
      <c r="FPJ458" s="342"/>
      <c r="FPK458" s="342"/>
      <c r="FPL458" s="342"/>
      <c r="FPM458" s="342"/>
      <c r="FPN458" s="342"/>
      <c r="FPO458" s="342"/>
      <c r="FPP458" s="342"/>
      <c r="FPQ458" s="342"/>
      <c r="FPR458" s="342"/>
      <c r="FPS458" s="342"/>
      <c r="FPT458" s="342"/>
      <c r="FPU458" s="342"/>
      <c r="FPV458" s="342"/>
      <c r="FPW458" s="342"/>
      <c r="FPX458" s="342"/>
      <c r="FPY458" s="342"/>
      <c r="FPZ458" s="342"/>
      <c r="FQA458" s="342"/>
      <c r="FQB458" s="342"/>
      <c r="FQC458" s="342"/>
      <c r="FQD458" s="342"/>
      <c r="FQE458" s="342"/>
      <c r="FQF458" s="342"/>
      <c r="FQG458" s="342"/>
      <c r="FQH458" s="342"/>
      <c r="FQI458" s="342"/>
      <c r="FQJ458" s="342"/>
      <c r="FQK458" s="342"/>
      <c r="FQL458" s="342"/>
      <c r="FQM458" s="342"/>
      <c r="FQN458" s="342"/>
      <c r="FQO458" s="342"/>
      <c r="FQP458" s="342"/>
      <c r="FQQ458" s="342"/>
      <c r="FQR458" s="342"/>
      <c r="FQS458" s="342"/>
      <c r="FQT458" s="342"/>
      <c r="FQU458" s="342"/>
      <c r="FQV458" s="342"/>
      <c r="FQW458" s="342"/>
      <c r="FQX458" s="342"/>
      <c r="FQY458" s="342"/>
      <c r="FQZ458" s="342"/>
      <c r="FRA458" s="342"/>
      <c r="FRB458" s="342"/>
      <c r="FRC458" s="342"/>
      <c r="FRD458" s="342"/>
      <c r="FRE458" s="342"/>
      <c r="FRF458" s="342"/>
      <c r="FRG458" s="342"/>
      <c r="FRH458" s="342"/>
      <c r="FRI458" s="342"/>
      <c r="FRJ458" s="342"/>
      <c r="FRK458" s="342"/>
      <c r="FRL458" s="342"/>
      <c r="FRM458" s="342"/>
      <c r="FRN458" s="342"/>
      <c r="FRO458" s="342"/>
      <c r="FRP458" s="342"/>
      <c r="FRQ458" s="342"/>
      <c r="FRR458" s="342"/>
      <c r="FRS458" s="342"/>
      <c r="FRT458" s="342"/>
      <c r="FRU458" s="342"/>
      <c r="FRV458" s="342"/>
      <c r="FRW458" s="342"/>
      <c r="FRX458" s="342"/>
      <c r="FRY458" s="342"/>
      <c r="FRZ458" s="342"/>
      <c r="FSA458" s="342"/>
      <c r="FSB458" s="342"/>
      <c r="FSC458" s="342"/>
      <c r="FSD458" s="342"/>
      <c r="FSE458" s="342"/>
      <c r="FSF458" s="342"/>
      <c r="FSG458" s="342"/>
      <c r="FSH458" s="342"/>
      <c r="FSI458" s="342"/>
      <c r="FSJ458" s="342"/>
      <c r="FSK458" s="342"/>
      <c r="FSL458" s="342"/>
      <c r="FSM458" s="342"/>
      <c r="FSN458" s="342"/>
      <c r="FSO458" s="342"/>
      <c r="FSP458" s="342"/>
      <c r="FSQ458" s="342"/>
      <c r="FSR458" s="342"/>
      <c r="FSS458" s="342"/>
      <c r="FST458" s="342"/>
      <c r="FSU458" s="342"/>
      <c r="FSV458" s="342"/>
      <c r="FSW458" s="342"/>
      <c r="FSX458" s="342"/>
      <c r="FSY458" s="342"/>
      <c r="FSZ458" s="342"/>
      <c r="FTA458" s="342"/>
      <c r="FTB458" s="342"/>
      <c r="FTC458" s="342"/>
      <c r="FTD458" s="342"/>
      <c r="FTE458" s="342"/>
      <c r="FTF458" s="342"/>
      <c r="FTG458" s="342"/>
      <c r="FTH458" s="342"/>
      <c r="FTI458" s="342"/>
      <c r="FTJ458" s="342"/>
      <c r="FTK458" s="342"/>
      <c r="FTL458" s="342"/>
      <c r="FTM458" s="342"/>
      <c r="FTN458" s="342"/>
      <c r="FTO458" s="342"/>
      <c r="FTP458" s="342"/>
      <c r="FTQ458" s="342"/>
      <c r="FTR458" s="342"/>
      <c r="FTS458" s="342"/>
      <c r="FTT458" s="342"/>
      <c r="FTU458" s="342"/>
      <c r="FTV458" s="342"/>
      <c r="FTW458" s="342"/>
      <c r="FTX458" s="342"/>
      <c r="FTY458" s="342"/>
      <c r="FTZ458" s="342"/>
      <c r="FUA458" s="342"/>
      <c r="FUB458" s="342"/>
      <c r="FUC458" s="342"/>
      <c r="FUD458" s="342"/>
      <c r="FUE458" s="342"/>
      <c r="FUF458" s="342"/>
      <c r="FUG458" s="342"/>
      <c r="FUH458" s="342"/>
      <c r="FUI458" s="342"/>
      <c r="FUJ458" s="342"/>
      <c r="FUK458" s="342"/>
      <c r="FUL458" s="342"/>
      <c r="FUM458" s="342"/>
      <c r="FUN458" s="342"/>
      <c r="FUO458" s="342"/>
      <c r="FUP458" s="342"/>
      <c r="FUQ458" s="342"/>
      <c r="FUR458" s="342"/>
      <c r="FUS458" s="342"/>
      <c r="FUT458" s="342"/>
      <c r="FUU458" s="342"/>
      <c r="FUV458" s="342"/>
      <c r="FUW458" s="342"/>
      <c r="FUX458" s="342"/>
      <c r="FUY458" s="342"/>
      <c r="FUZ458" s="342"/>
      <c r="FVA458" s="342"/>
      <c r="FVB458" s="342"/>
      <c r="FVC458" s="342"/>
      <c r="FVD458" s="342"/>
      <c r="FVE458" s="342"/>
      <c r="FVF458" s="342"/>
      <c r="FVG458" s="342"/>
      <c r="FVH458" s="342"/>
      <c r="FVI458" s="342"/>
      <c r="FVJ458" s="342"/>
      <c r="FVK458" s="342"/>
      <c r="FVL458" s="342"/>
      <c r="FVM458" s="342"/>
      <c r="FVN458" s="342"/>
      <c r="FVO458" s="342"/>
      <c r="FVP458" s="342"/>
      <c r="FVQ458" s="342"/>
      <c r="FVR458" s="342"/>
      <c r="FVS458" s="342"/>
      <c r="FVT458" s="342"/>
      <c r="FVU458" s="342"/>
      <c r="FVV458" s="342"/>
      <c r="FVW458" s="342"/>
      <c r="FVX458" s="342"/>
      <c r="FVY458" s="342"/>
      <c r="FVZ458" s="342"/>
      <c r="FWA458" s="342"/>
      <c r="FWB458" s="342"/>
      <c r="FWC458" s="342"/>
      <c r="FWD458" s="342"/>
      <c r="FWE458" s="342"/>
      <c r="FWF458" s="342"/>
      <c r="FWG458" s="342"/>
      <c r="FWH458" s="342"/>
      <c r="FWI458" s="342"/>
      <c r="FWJ458" s="342"/>
      <c r="FWK458" s="342"/>
      <c r="FWL458" s="342"/>
      <c r="FWM458" s="342"/>
      <c r="FWN458" s="342"/>
      <c r="FWO458" s="342"/>
      <c r="FWP458" s="342"/>
      <c r="FWQ458" s="342"/>
      <c r="FWR458" s="342"/>
      <c r="FWS458" s="342"/>
      <c r="FWT458" s="342"/>
      <c r="FWU458" s="342"/>
      <c r="FWV458" s="342"/>
      <c r="FWW458" s="342"/>
      <c r="FWX458" s="342"/>
      <c r="FWY458" s="342"/>
      <c r="FWZ458" s="342"/>
      <c r="FXA458" s="342"/>
      <c r="FXB458" s="342"/>
      <c r="FXC458" s="342"/>
      <c r="FXD458" s="342"/>
      <c r="FXE458" s="342"/>
      <c r="FXF458" s="342"/>
      <c r="FXG458" s="342"/>
      <c r="FXH458" s="342"/>
      <c r="FXI458" s="342"/>
      <c r="FXJ458" s="342"/>
      <c r="FXK458" s="342"/>
      <c r="FXL458" s="342"/>
      <c r="FXM458" s="342"/>
      <c r="FXN458" s="342"/>
      <c r="FXO458" s="342"/>
      <c r="FXP458" s="342"/>
      <c r="FXQ458" s="342"/>
      <c r="FXR458" s="342"/>
      <c r="FXS458" s="342"/>
      <c r="FXT458" s="342"/>
      <c r="FXU458" s="342"/>
      <c r="FXV458" s="342"/>
      <c r="FXW458" s="342"/>
      <c r="FXX458" s="342"/>
      <c r="FXY458" s="342"/>
      <c r="FXZ458" s="342"/>
      <c r="FYA458" s="342"/>
      <c r="FYB458" s="342"/>
      <c r="FYC458" s="342"/>
      <c r="FYD458" s="342"/>
      <c r="FYE458" s="342"/>
      <c r="FYF458" s="342"/>
      <c r="FYG458" s="342"/>
      <c r="FYH458" s="342"/>
      <c r="FYI458" s="342"/>
      <c r="FYJ458" s="342"/>
      <c r="FYK458" s="342"/>
      <c r="FYL458" s="342"/>
      <c r="FYM458" s="342"/>
      <c r="FYN458" s="342"/>
      <c r="FYO458" s="342"/>
      <c r="FYP458" s="342"/>
      <c r="FYQ458" s="342"/>
      <c r="FYR458" s="342"/>
      <c r="FYS458" s="342"/>
      <c r="FYT458" s="342"/>
      <c r="FYU458" s="342"/>
      <c r="FYV458" s="342"/>
      <c r="FYW458" s="342"/>
      <c r="FYX458" s="342"/>
      <c r="FYY458" s="342"/>
      <c r="FYZ458" s="342"/>
      <c r="FZA458" s="342"/>
      <c r="FZB458" s="342"/>
      <c r="FZC458" s="342"/>
      <c r="FZD458" s="342"/>
      <c r="FZE458" s="342"/>
      <c r="FZF458" s="342"/>
      <c r="FZG458" s="342"/>
      <c r="FZH458" s="342"/>
      <c r="FZI458" s="342"/>
      <c r="FZJ458" s="342"/>
      <c r="FZK458" s="342"/>
      <c r="FZL458" s="342"/>
      <c r="FZM458" s="342"/>
      <c r="FZN458" s="342"/>
      <c r="FZO458" s="342"/>
      <c r="FZP458" s="342"/>
      <c r="FZQ458" s="342"/>
      <c r="FZR458" s="342"/>
      <c r="FZS458" s="342"/>
      <c r="FZT458" s="342"/>
      <c r="FZU458" s="342"/>
      <c r="FZV458" s="342"/>
      <c r="FZW458" s="342"/>
      <c r="FZX458" s="342"/>
      <c r="FZY458" s="342"/>
      <c r="FZZ458" s="342"/>
      <c r="GAA458" s="342"/>
      <c r="GAB458" s="342"/>
      <c r="GAC458" s="342"/>
      <c r="GAD458" s="342"/>
      <c r="GAE458" s="342"/>
      <c r="GAF458" s="342"/>
      <c r="GAG458" s="342"/>
      <c r="GAH458" s="342"/>
      <c r="GAI458" s="342"/>
      <c r="GAJ458" s="342"/>
      <c r="GAK458" s="342"/>
      <c r="GAL458" s="342"/>
      <c r="GAM458" s="342"/>
      <c r="GAN458" s="342"/>
      <c r="GAO458" s="342"/>
      <c r="GAP458" s="342"/>
      <c r="GAQ458" s="342"/>
      <c r="GAR458" s="342"/>
      <c r="GAS458" s="342"/>
      <c r="GAT458" s="342"/>
      <c r="GAU458" s="342"/>
      <c r="GAV458" s="342"/>
      <c r="GAW458" s="342"/>
      <c r="GAX458" s="342"/>
      <c r="GAY458" s="342"/>
      <c r="GAZ458" s="342"/>
      <c r="GBA458" s="342"/>
      <c r="GBB458" s="342"/>
      <c r="GBC458" s="342"/>
      <c r="GBD458" s="342"/>
      <c r="GBE458" s="342"/>
      <c r="GBF458" s="342"/>
      <c r="GBG458" s="342"/>
      <c r="GBH458" s="342"/>
      <c r="GBI458" s="342"/>
      <c r="GBJ458" s="342"/>
      <c r="GBK458" s="342"/>
      <c r="GBL458" s="342"/>
      <c r="GBM458" s="342"/>
      <c r="GBN458" s="342"/>
      <c r="GBO458" s="342"/>
      <c r="GBP458" s="342"/>
      <c r="GBQ458" s="342"/>
      <c r="GBR458" s="342"/>
      <c r="GBS458" s="342"/>
      <c r="GBT458" s="342"/>
      <c r="GBU458" s="342"/>
      <c r="GBV458" s="342"/>
      <c r="GBW458" s="342"/>
      <c r="GBX458" s="342"/>
      <c r="GBY458" s="342"/>
      <c r="GBZ458" s="342"/>
      <c r="GCA458" s="342"/>
      <c r="GCB458" s="342"/>
      <c r="GCC458" s="342"/>
      <c r="GCD458" s="342"/>
      <c r="GCE458" s="342"/>
      <c r="GCF458" s="342"/>
      <c r="GCG458" s="342"/>
      <c r="GCH458" s="342"/>
      <c r="GCI458" s="342"/>
      <c r="GCJ458" s="342"/>
      <c r="GCK458" s="342"/>
      <c r="GCL458" s="342"/>
      <c r="GCM458" s="342"/>
      <c r="GCN458" s="342"/>
      <c r="GCO458" s="342"/>
      <c r="GCP458" s="342"/>
      <c r="GCQ458" s="342"/>
      <c r="GCR458" s="342"/>
      <c r="GCS458" s="342"/>
      <c r="GCT458" s="342"/>
      <c r="GCU458" s="342"/>
      <c r="GCV458" s="342"/>
      <c r="GCW458" s="342"/>
      <c r="GCX458" s="342"/>
      <c r="GCY458" s="342"/>
      <c r="GCZ458" s="342"/>
      <c r="GDA458" s="342"/>
      <c r="GDB458" s="342"/>
      <c r="GDC458" s="342"/>
      <c r="GDD458" s="342"/>
      <c r="GDE458" s="342"/>
      <c r="GDF458" s="342"/>
      <c r="GDG458" s="342"/>
      <c r="GDH458" s="342"/>
      <c r="GDI458" s="342"/>
      <c r="GDJ458" s="342"/>
      <c r="GDK458" s="342"/>
      <c r="GDL458" s="342"/>
      <c r="GDM458" s="342"/>
      <c r="GDN458" s="342"/>
      <c r="GDO458" s="342"/>
      <c r="GDP458" s="342"/>
      <c r="GDQ458" s="342"/>
      <c r="GDR458" s="342"/>
      <c r="GDS458" s="342"/>
      <c r="GDT458" s="342"/>
      <c r="GDU458" s="342"/>
      <c r="GDV458" s="342"/>
      <c r="GDW458" s="342"/>
      <c r="GDX458" s="342"/>
      <c r="GDY458" s="342"/>
      <c r="GDZ458" s="342"/>
      <c r="GEA458" s="342"/>
      <c r="GEB458" s="342"/>
      <c r="GEC458" s="342"/>
      <c r="GED458" s="342"/>
      <c r="GEE458" s="342"/>
      <c r="GEF458" s="342"/>
      <c r="GEG458" s="342"/>
      <c r="GEH458" s="342"/>
      <c r="GEI458" s="342"/>
      <c r="GEJ458" s="342"/>
      <c r="GEK458" s="342"/>
      <c r="GEL458" s="342"/>
      <c r="GEM458" s="342"/>
      <c r="GEN458" s="342"/>
      <c r="GEO458" s="342"/>
      <c r="GEP458" s="342"/>
      <c r="GEQ458" s="342"/>
      <c r="GER458" s="342"/>
      <c r="GES458" s="342"/>
      <c r="GET458" s="342"/>
      <c r="GEU458" s="342"/>
      <c r="GEV458" s="342"/>
      <c r="GEW458" s="342"/>
      <c r="GEX458" s="342"/>
      <c r="GEY458" s="342"/>
      <c r="GEZ458" s="342"/>
      <c r="GFA458" s="342"/>
      <c r="GFB458" s="342"/>
      <c r="GFC458" s="342"/>
      <c r="GFD458" s="342"/>
      <c r="GFE458" s="342"/>
      <c r="GFF458" s="342"/>
      <c r="GFG458" s="342"/>
      <c r="GFH458" s="342"/>
      <c r="GFI458" s="342"/>
      <c r="GFJ458" s="342"/>
      <c r="GFK458" s="342"/>
      <c r="GFL458" s="342"/>
      <c r="GFM458" s="342"/>
      <c r="GFN458" s="342"/>
      <c r="GFO458" s="342"/>
      <c r="GFP458" s="342"/>
      <c r="GFQ458" s="342"/>
      <c r="GFR458" s="342"/>
      <c r="GFS458" s="342"/>
      <c r="GFT458" s="342"/>
      <c r="GFU458" s="342"/>
      <c r="GFV458" s="342"/>
      <c r="GFW458" s="342"/>
      <c r="GFX458" s="342"/>
      <c r="GFY458" s="342"/>
      <c r="GFZ458" s="342"/>
      <c r="GGA458" s="342"/>
      <c r="GGB458" s="342"/>
      <c r="GGC458" s="342"/>
      <c r="GGD458" s="342"/>
      <c r="GGE458" s="342"/>
      <c r="GGF458" s="342"/>
      <c r="GGG458" s="342"/>
      <c r="GGH458" s="342"/>
      <c r="GGI458" s="342"/>
      <c r="GGJ458" s="342"/>
      <c r="GGK458" s="342"/>
      <c r="GGL458" s="342"/>
      <c r="GGM458" s="342"/>
      <c r="GGN458" s="342"/>
      <c r="GGO458" s="342"/>
      <c r="GGP458" s="342"/>
      <c r="GGQ458" s="342"/>
      <c r="GGR458" s="342"/>
      <c r="GGS458" s="342"/>
      <c r="GGT458" s="342"/>
      <c r="GGU458" s="342"/>
      <c r="GGV458" s="342"/>
      <c r="GGW458" s="342"/>
      <c r="GGX458" s="342"/>
      <c r="GGY458" s="342"/>
      <c r="GGZ458" s="342"/>
      <c r="GHA458" s="342"/>
      <c r="GHB458" s="342"/>
      <c r="GHC458" s="342"/>
      <c r="GHD458" s="342"/>
      <c r="GHE458" s="342"/>
      <c r="GHF458" s="342"/>
      <c r="GHG458" s="342"/>
      <c r="GHH458" s="342"/>
      <c r="GHI458" s="342"/>
      <c r="GHJ458" s="342"/>
      <c r="GHK458" s="342"/>
      <c r="GHL458" s="342"/>
      <c r="GHM458" s="342"/>
      <c r="GHN458" s="342"/>
      <c r="GHO458" s="342"/>
      <c r="GHP458" s="342"/>
      <c r="GHQ458" s="342"/>
      <c r="GHR458" s="342"/>
      <c r="GHS458" s="342"/>
      <c r="GHT458" s="342"/>
      <c r="GHU458" s="342"/>
      <c r="GHV458" s="342"/>
      <c r="GHW458" s="342"/>
      <c r="GHX458" s="342"/>
      <c r="GHY458" s="342"/>
      <c r="GHZ458" s="342"/>
      <c r="GIA458" s="342"/>
      <c r="GIB458" s="342"/>
      <c r="GIC458" s="342"/>
      <c r="GID458" s="342"/>
      <c r="GIE458" s="342"/>
      <c r="GIF458" s="342"/>
      <c r="GIG458" s="342"/>
      <c r="GIH458" s="342"/>
      <c r="GII458" s="342"/>
      <c r="GIJ458" s="342"/>
      <c r="GIK458" s="342"/>
      <c r="GIL458" s="342"/>
      <c r="GIM458" s="342"/>
      <c r="GIN458" s="342"/>
      <c r="GIO458" s="342"/>
      <c r="GIP458" s="342"/>
      <c r="GIQ458" s="342"/>
      <c r="GIR458" s="342"/>
      <c r="GIS458" s="342"/>
      <c r="GIT458" s="342"/>
      <c r="GIU458" s="342"/>
      <c r="GIV458" s="342"/>
      <c r="GIW458" s="342"/>
      <c r="GIX458" s="342"/>
      <c r="GIY458" s="342"/>
      <c r="GIZ458" s="342"/>
      <c r="GJA458" s="342"/>
      <c r="GJB458" s="342"/>
      <c r="GJC458" s="342"/>
      <c r="GJD458" s="342"/>
      <c r="GJE458" s="342"/>
      <c r="GJF458" s="342"/>
      <c r="GJG458" s="342"/>
      <c r="GJH458" s="342"/>
      <c r="GJI458" s="342"/>
      <c r="GJJ458" s="342"/>
      <c r="GJK458" s="342"/>
      <c r="GJL458" s="342"/>
      <c r="GJM458" s="342"/>
      <c r="GJN458" s="342"/>
      <c r="GJO458" s="342"/>
      <c r="GJP458" s="342"/>
      <c r="GJQ458" s="342"/>
      <c r="GJR458" s="342"/>
      <c r="GJS458" s="342"/>
      <c r="GJT458" s="342"/>
      <c r="GJU458" s="342"/>
      <c r="GJV458" s="342"/>
      <c r="GJW458" s="342"/>
      <c r="GJX458" s="342"/>
      <c r="GJY458" s="342"/>
      <c r="GJZ458" s="342"/>
      <c r="GKA458" s="342"/>
      <c r="GKB458" s="342"/>
      <c r="GKC458" s="342"/>
      <c r="GKD458" s="342"/>
      <c r="GKE458" s="342"/>
      <c r="GKF458" s="342"/>
      <c r="GKG458" s="342"/>
      <c r="GKH458" s="342"/>
      <c r="GKI458" s="342"/>
      <c r="GKJ458" s="342"/>
      <c r="GKK458" s="342"/>
      <c r="GKL458" s="342"/>
      <c r="GKM458" s="342"/>
      <c r="GKN458" s="342"/>
      <c r="GKO458" s="342"/>
      <c r="GKP458" s="342"/>
      <c r="GKQ458" s="342"/>
      <c r="GKR458" s="342"/>
      <c r="GKS458" s="342"/>
      <c r="GKT458" s="342"/>
      <c r="GKU458" s="342"/>
      <c r="GKV458" s="342"/>
      <c r="GKW458" s="342"/>
      <c r="GKX458" s="342"/>
      <c r="GKY458" s="342"/>
      <c r="GKZ458" s="342"/>
      <c r="GLA458" s="342"/>
      <c r="GLB458" s="342"/>
      <c r="GLC458" s="342"/>
      <c r="GLD458" s="342"/>
      <c r="GLE458" s="342"/>
      <c r="GLF458" s="342"/>
      <c r="GLG458" s="342"/>
      <c r="GLH458" s="342"/>
      <c r="GLI458" s="342"/>
      <c r="GLJ458" s="342"/>
      <c r="GLK458" s="342"/>
      <c r="GLL458" s="342"/>
      <c r="GLM458" s="342"/>
      <c r="GLN458" s="342"/>
      <c r="GLO458" s="342"/>
      <c r="GLP458" s="342"/>
      <c r="GLQ458" s="342"/>
      <c r="GLR458" s="342"/>
      <c r="GLS458" s="342"/>
      <c r="GLT458" s="342"/>
      <c r="GLU458" s="342"/>
      <c r="GLV458" s="342"/>
      <c r="GLW458" s="342"/>
      <c r="GLX458" s="342"/>
      <c r="GLY458" s="342"/>
      <c r="GLZ458" s="342"/>
      <c r="GMA458" s="342"/>
      <c r="GMB458" s="342"/>
      <c r="GMC458" s="342"/>
      <c r="GMD458" s="342"/>
      <c r="GME458" s="342"/>
      <c r="GMF458" s="342"/>
      <c r="GMG458" s="342"/>
      <c r="GMH458" s="342"/>
      <c r="GMI458" s="342"/>
      <c r="GMJ458" s="342"/>
      <c r="GMK458" s="342"/>
      <c r="GML458" s="342"/>
      <c r="GMM458" s="342"/>
      <c r="GMN458" s="342"/>
      <c r="GMO458" s="342"/>
      <c r="GMP458" s="342"/>
      <c r="GMQ458" s="342"/>
      <c r="GMR458" s="342"/>
      <c r="GMS458" s="342"/>
      <c r="GMT458" s="342"/>
      <c r="GMU458" s="342"/>
      <c r="GMV458" s="342"/>
      <c r="GMW458" s="342"/>
      <c r="GMX458" s="342"/>
      <c r="GMY458" s="342"/>
      <c r="GMZ458" s="342"/>
      <c r="GNA458" s="342"/>
      <c r="GNB458" s="342"/>
      <c r="GNC458" s="342"/>
      <c r="GND458" s="342"/>
      <c r="GNE458" s="342"/>
      <c r="GNF458" s="342"/>
      <c r="GNG458" s="342"/>
      <c r="GNH458" s="342"/>
      <c r="GNI458" s="342"/>
      <c r="GNJ458" s="342"/>
      <c r="GNK458" s="342"/>
      <c r="GNL458" s="342"/>
      <c r="GNM458" s="342"/>
      <c r="GNN458" s="342"/>
      <c r="GNO458" s="342"/>
      <c r="GNP458" s="342"/>
      <c r="GNQ458" s="342"/>
      <c r="GNR458" s="342"/>
      <c r="GNS458" s="342"/>
      <c r="GNT458" s="342"/>
      <c r="GNU458" s="342"/>
      <c r="GNV458" s="342"/>
      <c r="GNW458" s="342"/>
      <c r="GNX458" s="342"/>
      <c r="GNY458" s="342"/>
      <c r="GNZ458" s="342"/>
      <c r="GOA458" s="342"/>
      <c r="GOB458" s="342"/>
      <c r="GOC458" s="342"/>
      <c r="GOD458" s="342"/>
      <c r="GOE458" s="342"/>
      <c r="GOF458" s="342"/>
      <c r="GOG458" s="342"/>
      <c r="GOH458" s="342"/>
      <c r="GOI458" s="342"/>
      <c r="GOJ458" s="342"/>
      <c r="GOK458" s="342"/>
      <c r="GOL458" s="342"/>
      <c r="GOM458" s="342"/>
      <c r="GON458" s="342"/>
      <c r="GOO458" s="342"/>
      <c r="GOP458" s="342"/>
      <c r="GOQ458" s="342"/>
      <c r="GOR458" s="342"/>
      <c r="GOS458" s="342"/>
      <c r="GOT458" s="342"/>
      <c r="GOU458" s="342"/>
      <c r="GOV458" s="342"/>
      <c r="GOW458" s="342"/>
      <c r="GOX458" s="342"/>
      <c r="GOY458" s="342"/>
      <c r="GOZ458" s="342"/>
      <c r="GPA458" s="342"/>
      <c r="GPB458" s="342"/>
      <c r="GPC458" s="342"/>
      <c r="GPD458" s="342"/>
      <c r="GPE458" s="342"/>
      <c r="GPF458" s="342"/>
      <c r="GPG458" s="342"/>
      <c r="GPH458" s="342"/>
      <c r="GPI458" s="342"/>
      <c r="GPJ458" s="342"/>
      <c r="GPK458" s="342"/>
      <c r="GPL458" s="342"/>
      <c r="GPM458" s="342"/>
      <c r="GPN458" s="342"/>
      <c r="GPO458" s="342"/>
      <c r="GPP458" s="342"/>
      <c r="GPQ458" s="342"/>
      <c r="GPR458" s="342"/>
      <c r="GPS458" s="342"/>
      <c r="GPT458" s="342"/>
      <c r="GPU458" s="342"/>
      <c r="GPV458" s="342"/>
      <c r="GPW458" s="342"/>
      <c r="GPX458" s="342"/>
      <c r="GPY458" s="342"/>
      <c r="GPZ458" s="342"/>
      <c r="GQA458" s="342"/>
      <c r="GQB458" s="342"/>
      <c r="GQC458" s="342"/>
      <c r="GQD458" s="342"/>
      <c r="GQE458" s="342"/>
      <c r="GQF458" s="342"/>
      <c r="GQG458" s="342"/>
      <c r="GQH458" s="342"/>
      <c r="GQI458" s="342"/>
      <c r="GQJ458" s="342"/>
      <c r="GQK458" s="342"/>
      <c r="GQL458" s="342"/>
      <c r="GQM458" s="342"/>
      <c r="GQN458" s="342"/>
      <c r="GQO458" s="342"/>
      <c r="GQP458" s="342"/>
      <c r="GQQ458" s="342"/>
      <c r="GQR458" s="342"/>
      <c r="GQS458" s="342"/>
      <c r="GQT458" s="342"/>
      <c r="GQU458" s="342"/>
      <c r="GQV458" s="342"/>
      <c r="GQW458" s="342"/>
      <c r="GQX458" s="342"/>
      <c r="GQY458" s="342"/>
      <c r="GQZ458" s="342"/>
      <c r="GRA458" s="342"/>
      <c r="GRB458" s="342"/>
      <c r="GRC458" s="342"/>
      <c r="GRD458" s="342"/>
      <c r="GRE458" s="342"/>
      <c r="GRF458" s="342"/>
      <c r="GRG458" s="342"/>
      <c r="GRH458" s="342"/>
      <c r="GRI458" s="342"/>
      <c r="GRJ458" s="342"/>
      <c r="GRK458" s="342"/>
      <c r="GRL458" s="342"/>
      <c r="GRM458" s="342"/>
      <c r="GRN458" s="342"/>
      <c r="GRO458" s="342"/>
      <c r="GRP458" s="342"/>
      <c r="GRQ458" s="342"/>
      <c r="GRR458" s="342"/>
      <c r="GRS458" s="342"/>
      <c r="GRT458" s="342"/>
      <c r="GRU458" s="342"/>
      <c r="GRV458" s="342"/>
      <c r="GRW458" s="342"/>
      <c r="GRX458" s="342"/>
      <c r="GRY458" s="342"/>
      <c r="GRZ458" s="342"/>
      <c r="GSA458" s="342"/>
      <c r="GSB458" s="342"/>
      <c r="GSC458" s="342"/>
      <c r="GSD458" s="342"/>
      <c r="GSE458" s="342"/>
      <c r="GSF458" s="342"/>
      <c r="GSG458" s="342"/>
      <c r="GSH458" s="342"/>
      <c r="GSI458" s="342"/>
      <c r="GSJ458" s="342"/>
      <c r="GSK458" s="342"/>
      <c r="GSL458" s="342"/>
      <c r="GSM458" s="342"/>
      <c r="GSN458" s="342"/>
      <c r="GSO458" s="342"/>
      <c r="GSP458" s="342"/>
      <c r="GSQ458" s="342"/>
      <c r="GSR458" s="342"/>
      <c r="GSS458" s="342"/>
      <c r="GST458" s="342"/>
      <c r="GSU458" s="342"/>
      <c r="GSV458" s="342"/>
      <c r="GSW458" s="342"/>
      <c r="GSX458" s="342"/>
      <c r="GSY458" s="342"/>
      <c r="GSZ458" s="342"/>
      <c r="GTA458" s="342"/>
      <c r="GTB458" s="342"/>
      <c r="GTC458" s="342"/>
      <c r="GTD458" s="342"/>
      <c r="GTE458" s="342"/>
      <c r="GTF458" s="342"/>
      <c r="GTG458" s="342"/>
      <c r="GTH458" s="342"/>
      <c r="GTI458" s="342"/>
      <c r="GTJ458" s="342"/>
      <c r="GTK458" s="342"/>
      <c r="GTL458" s="342"/>
      <c r="GTM458" s="342"/>
      <c r="GTN458" s="342"/>
      <c r="GTO458" s="342"/>
      <c r="GTP458" s="342"/>
      <c r="GTQ458" s="342"/>
      <c r="GTR458" s="342"/>
      <c r="GTS458" s="342"/>
      <c r="GTT458" s="342"/>
      <c r="GTU458" s="342"/>
      <c r="GTV458" s="342"/>
      <c r="GTW458" s="342"/>
      <c r="GTX458" s="342"/>
      <c r="GTY458" s="342"/>
      <c r="GTZ458" s="342"/>
      <c r="GUA458" s="342"/>
      <c r="GUB458" s="342"/>
      <c r="GUC458" s="342"/>
      <c r="GUD458" s="342"/>
      <c r="GUE458" s="342"/>
      <c r="GUF458" s="342"/>
      <c r="GUG458" s="342"/>
      <c r="GUH458" s="342"/>
      <c r="GUI458" s="342"/>
      <c r="GUJ458" s="342"/>
      <c r="GUK458" s="342"/>
      <c r="GUL458" s="342"/>
      <c r="GUM458" s="342"/>
      <c r="GUN458" s="342"/>
      <c r="GUO458" s="342"/>
      <c r="GUP458" s="342"/>
      <c r="GUQ458" s="342"/>
      <c r="GUR458" s="342"/>
      <c r="GUS458" s="342"/>
      <c r="GUT458" s="342"/>
      <c r="GUU458" s="342"/>
      <c r="GUV458" s="342"/>
      <c r="GUW458" s="342"/>
      <c r="GUX458" s="342"/>
      <c r="GUY458" s="342"/>
      <c r="GUZ458" s="342"/>
      <c r="GVA458" s="342"/>
      <c r="GVB458" s="342"/>
      <c r="GVC458" s="342"/>
      <c r="GVD458" s="342"/>
      <c r="GVE458" s="342"/>
      <c r="GVF458" s="342"/>
      <c r="GVG458" s="342"/>
      <c r="GVH458" s="342"/>
      <c r="GVI458" s="342"/>
      <c r="GVJ458" s="342"/>
      <c r="GVK458" s="342"/>
      <c r="GVL458" s="342"/>
      <c r="GVM458" s="342"/>
      <c r="GVN458" s="342"/>
      <c r="GVO458" s="342"/>
      <c r="GVP458" s="342"/>
      <c r="GVQ458" s="342"/>
      <c r="GVR458" s="342"/>
      <c r="GVS458" s="342"/>
      <c r="GVT458" s="342"/>
      <c r="GVU458" s="342"/>
      <c r="GVV458" s="342"/>
      <c r="GVW458" s="342"/>
      <c r="GVX458" s="342"/>
      <c r="GVY458" s="342"/>
      <c r="GVZ458" s="342"/>
      <c r="GWA458" s="342"/>
      <c r="GWB458" s="342"/>
      <c r="GWC458" s="342"/>
      <c r="GWD458" s="342"/>
      <c r="GWE458" s="342"/>
      <c r="GWF458" s="342"/>
      <c r="GWG458" s="342"/>
      <c r="GWH458" s="342"/>
      <c r="GWI458" s="342"/>
      <c r="GWJ458" s="342"/>
      <c r="GWK458" s="342"/>
      <c r="GWL458" s="342"/>
      <c r="GWM458" s="342"/>
      <c r="GWN458" s="342"/>
      <c r="GWO458" s="342"/>
      <c r="GWP458" s="342"/>
      <c r="GWQ458" s="342"/>
      <c r="GWR458" s="342"/>
      <c r="GWS458" s="342"/>
      <c r="GWT458" s="342"/>
      <c r="GWU458" s="342"/>
      <c r="GWV458" s="342"/>
      <c r="GWW458" s="342"/>
      <c r="GWX458" s="342"/>
      <c r="GWY458" s="342"/>
      <c r="GWZ458" s="342"/>
      <c r="GXA458" s="342"/>
      <c r="GXB458" s="342"/>
      <c r="GXC458" s="342"/>
      <c r="GXD458" s="342"/>
      <c r="GXE458" s="342"/>
      <c r="GXF458" s="342"/>
      <c r="GXG458" s="342"/>
      <c r="GXH458" s="342"/>
      <c r="GXI458" s="342"/>
      <c r="GXJ458" s="342"/>
      <c r="GXK458" s="342"/>
      <c r="GXL458" s="342"/>
      <c r="GXM458" s="342"/>
      <c r="GXN458" s="342"/>
      <c r="GXO458" s="342"/>
      <c r="GXP458" s="342"/>
      <c r="GXQ458" s="342"/>
      <c r="GXR458" s="342"/>
      <c r="GXS458" s="342"/>
      <c r="GXT458" s="342"/>
      <c r="GXU458" s="342"/>
      <c r="GXV458" s="342"/>
      <c r="GXW458" s="342"/>
      <c r="GXX458" s="342"/>
      <c r="GXY458" s="342"/>
      <c r="GXZ458" s="342"/>
      <c r="GYA458" s="342"/>
      <c r="GYB458" s="342"/>
      <c r="GYC458" s="342"/>
      <c r="GYD458" s="342"/>
      <c r="GYE458" s="342"/>
      <c r="GYF458" s="342"/>
      <c r="GYG458" s="342"/>
      <c r="GYH458" s="342"/>
      <c r="GYI458" s="342"/>
      <c r="GYJ458" s="342"/>
      <c r="GYK458" s="342"/>
      <c r="GYL458" s="342"/>
      <c r="GYM458" s="342"/>
      <c r="GYN458" s="342"/>
      <c r="GYO458" s="342"/>
      <c r="GYP458" s="342"/>
      <c r="GYQ458" s="342"/>
      <c r="GYR458" s="342"/>
      <c r="GYS458" s="342"/>
      <c r="GYT458" s="342"/>
      <c r="GYU458" s="342"/>
      <c r="GYV458" s="342"/>
      <c r="GYW458" s="342"/>
      <c r="GYX458" s="342"/>
      <c r="GYY458" s="342"/>
      <c r="GYZ458" s="342"/>
      <c r="GZA458" s="342"/>
      <c r="GZB458" s="342"/>
      <c r="GZC458" s="342"/>
      <c r="GZD458" s="342"/>
      <c r="GZE458" s="342"/>
      <c r="GZF458" s="342"/>
      <c r="GZG458" s="342"/>
      <c r="GZH458" s="342"/>
      <c r="GZI458" s="342"/>
      <c r="GZJ458" s="342"/>
      <c r="GZK458" s="342"/>
      <c r="GZL458" s="342"/>
      <c r="GZM458" s="342"/>
      <c r="GZN458" s="342"/>
      <c r="GZO458" s="342"/>
      <c r="GZP458" s="342"/>
      <c r="GZQ458" s="342"/>
      <c r="GZR458" s="342"/>
      <c r="GZS458" s="342"/>
      <c r="GZT458" s="342"/>
      <c r="GZU458" s="342"/>
      <c r="GZV458" s="342"/>
      <c r="GZW458" s="342"/>
      <c r="GZX458" s="342"/>
      <c r="GZY458" s="342"/>
      <c r="GZZ458" s="342"/>
      <c r="HAA458" s="342"/>
      <c r="HAB458" s="342"/>
      <c r="HAC458" s="342"/>
      <c r="HAD458" s="342"/>
      <c r="HAE458" s="342"/>
      <c r="HAF458" s="342"/>
      <c r="HAG458" s="342"/>
      <c r="HAH458" s="342"/>
      <c r="HAI458" s="342"/>
      <c r="HAJ458" s="342"/>
      <c r="HAK458" s="342"/>
      <c r="HAL458" s="342"/>
      <c r="HAM458" s="342"/>
      <c r="HAN458" s="342"/>
      <c r="HAO458" s="342"/>
      <c r="HAP458" s="342"/>
      <c r="HAQ458" s="342"/>
      <c r="HAR458" s="342"/>
      <c r="HAS458" s="342"/>
      <c r="HAT458" s="342"/>
      <c r="HAU458" s="342"/>
      <c r="HAV458" s="342"/>
      <c r="HAW458" s="342"/>
      <c r="HAX458" s="342"/>
      <c r="HAY458" s="342"/>
      <c r="HAZ458" s="342"/>
      <c r="HBA458" s="342"/>
      <c r="HBB458" s="342"/>
      <c r="HBC458" s="342"/>
      <c r="HBD458" s="342"/>
      <c r="HBE458" s="342"/>
      <c r="HBF458" s="342"/>
      <c r="HBG458" s="342"/>
      <c r="HBH458" s="342"/>
      <c r="HBI458" s="342"/>
      <c r="HBJ458" s="342"/>
      <c r="HBK458" s="342"/>
      <c r="HBL458" s="342"/>
      <c r="HBM458" s="342"/>
      <c r="HBN458" s="342"/>
      <c r="HBO458" s="342"/>
      <c r="HBP458" s="342"/>
      <c r="HBQ458" s="342"/>
      <c r="HBR458" s="342"/>
      <c r="HBS458" s="342"/>
      <c r="HBT458" s="342"/>
      <c r="HBU458" s="342"/>
      <c r="HBV458" s="342"/>
      <c r="HBW458" s="342"/>
      <c r="HBX458" s="342"/>
      <c r="HBY458" s="342"/>
      <c r="HBZ458" s="342"/>
      <c r="HCA458" s="342"/>
      <c r="HCB458" s="342"/>
      <c r="HCC458" s="342"/>
      <c r="HCD458" s="342"/>
      <c r="HCE458" s="342"/>
      <c r="HCF458" s="342"/>
      <c r="HCG458" s="342"/>
      <c r="HCH458" s="342"/>
      <c r="HCI458" s="342"/>
      <c r="HCJ458" s="342"/>
      <c r="HCK458" s="342"/>
      <c r="HCL458" s="342"/>
      <c r="HCM458" s="342"/>
      <c r="HCN458" s="342"/>
      <c r="HCO458" s="342"/>
      <c r="HCP458" s="342"/>
      <c r="HCQ458" s="342"/>
      <c r="HCR458" s="342"/>
      <c r="HCS458" s="342"/>
      <c r="HCT458" s="342"/>
      <c r="HCU458" s="342"/>
      <c r="HCV458" s="342"/>
      <c r="HCW458" s="342"/>
      <c r="HCX458" s="342"/>
      <c r="HCY458" s="342"/>
      <c r="HCZ458" s="342"/>
      <c r="HDA458" s="342"/>
      <c r="HDB458" s="342"/>
      <c r="HDC458" s="342"/>
      <c r="HDD458" s="342"/>
      <c r="HDE458" s="342"/>
      <c r="HDF458" s="342"/>
      <c r="HDG458" s="342"/>
      <c r="HDH458" s="342"/>
      <c r="HDI458" s="342"/>
      <c r="HDJ458" s="342"/>
      <c r="HDK458" s="342"/>
      <c r="HDL458" s="342"/>
      <c r="HDM458" s="342"/>
      <c r="HDN458" s="342"/>
      <c r="HDO458" s="342"/>
      <c r="HDP458" s="342"/>
      <c r="HDQ458" s="342"/>
      <c r="HDR458" s="342"/>
      <c r="HDS458" s="342"/>
      <c r="HDT458" s="342"/>
      <c r="HDU458" s="342"/>
      <c r="HDV458" s="342"/>
      <c r="HDW458" s="342"/>
      <c r="HDX458" s="342"/>
      <c r="HDY458" s="342"/>
      <c r="HDZ458" s="342"/>
      <c r="HEA458" s="342"/>
      <c r="HEB458" s="342"/>
      <c r="HEC458" s="342"/>
      <c r="HED458" s="342"/>
      <c r="HEE458" s="342"/>
      <c r="HEF458" s="342"/>
      <c r="HEG458" s="342"/>
      <c r="HEH458" s="342"/>
      <c r="HEI458" s="342"/>
      <c r="HEJ458" s="342"/>
      <c r="HEK458" s="342"/>
      <c r="HEL458" s="342"/>
      <c r="HEM458" s="342"/>
      <c r="HEN458" s="342"/>
      <c r="HEO458" s="342"/>
      <c r="HEP458" s="342"/>
      <c r="HEQ458" s="342"/>
      <c r="HER458" s="342"/>
      <c r="HES458" s="342"/>
      <c r="HET458" s="342"/>
      <c r="HEU458" s="342"/>
      <c r="HEV458" s="342"/>
      <c r="HEW458" s="342"/>
      <c r="HEX458" s="342"/>
      <c r="HEY458" s="342"/>
      <c r="HEZ458" s="342"/>
      <c r="HFA458" s="342"/>
      <c r="HFB458" s="342"/>
      <c r="HFC458" s="342"/>
      <c r="HFD458" s="342"/>
      <c r="HFE458" s="342"/>
      <c r="HFF458" s="342"/>
      <c r="HFG458" s="342"/>
      <c r="HFH458" s="342"/>
      <c r="HFI458" s="342"/>
      <c r="HFJ458" s="342"/>
      <c r="HFK458" s="342"/>
      <c r="HFL458" s="342"/>
      <c r="HFM458" s="342"/>
      <c r="HFN458" s="342"/>
      <c r="HFO458" s="342"/>
      <c r="HFP458" s="342"/>
      <c r="HFQ458" s="342"/>
      <c r="HFR458" s="342"/>
      <c r="HFS458" s="342"/>
      <c r="HFT458" s="342"/>
      <c r="HFU458" s="342"/>
      <c r="HFV458" s="342"/>
      <c r="HFW458" s="342"/>
      <c r="HFX458" s="342"/>
      <c r="HFY458" s="342"/>
      <c r="HFZ458" s="342"/>
      <c r="HGA458" s="342"/>
      <c r="HGB458" s="342"/>
      <c r="HGC458" s="342"/>
      <c r="HGD458" s="342"/>
      <c r="HGE458" s="342"/>
      <c r="HGF458" s="342"/>
      <c r="HGG458" s="342"/>
      <c r="HGH458" s="342"/>
      <c r="HGI458" s="342"/>
      <c r="HGJ458" s="342"/>
      <c r="HGK458" s="342"/>
      <c r="HGL458" s="342"/>
      <c r="HGM458" s="342"/>
      <c r="HGN458" s="342"/>
      <c r="HGO458" s="342"/>
      <c r="HGP458" s="342"/>
      <c r="HGQ458" s="342"/>
      <c r="HGR458" s="342"/>
      <c r="HGS458" s="342"/>
      <c r="HGT458" s="342"/>
      <c r="HGU458" s="342"/>
      <c r="HGV458" s="342"/>
      <c r="HGW458" s="342"/>
      <c r="HGX458" s="342"/>
      <c r="HGY458" s="342"/>
      <c r="HGZ458" s="342"/>
      <c r="HHA458" s="342"/>
      <c r="HHB458" s="342"/>
      <c r="HHC458" s="342"/>
      <c r="HHD458" s="342"/>
      <c r="HHE458" s="342"/>
      <c r="HHF458" s="342"/>
      <c r="HHG458" s="342"/>
      <c r="HHH458" s="342"/>
      <c r="HHI458" s="342"/>
      <c r="HHJ458" s="342"/>
      <c r="HHK458" s="342"/>
      <c r="HHL458" s="342"/>
      <c r="HHM458" s="342"/>
      <c r="HHN458" s="342"/>
      <c r="HHO458" s="342"/>
      <c r="HHP458" s="342"/>
      <c r="HHQ458" s="342"/>
      <c r="HHR458" s="342"/>
      <c r="HHS458" s="342"/>
      <c r="HHT458" s="342"/>
      <c r="HHU458" s="342"/>
      <c r="HHV458" s="342"/>
      <c r="HHW458" s="342"/>
      <c r="HHX458" s="342"/>
      <c r="HHY458" s="342"/>
      <c r="HHZ458" s="342"/>
      <c r="HIA458" s="342"/>
      <c r="HIB458" s="342"/>
      <c r="HIC458" s="342"/>
      <c r="HID458" s="342"/>
      <c r="HIE458" s="342"/>
      <c r="HIF458" s="342"/>
      <c r="HIG458" s="342"/>
      <c r="HIH458" s="342"/>
      <c r="HII458" s="342"/>
      <c r="HIJ458" s="342"/>
      <c r="HIK458" s="342"/>
      <c r="HIL458" s="342"/>
      <c r="HIM458" s="342"/>
      <c r="HIN458" s="342"/>
      <c r="HIO458" s="342"/>
      <c r="HIP458" s="342"/>
      <c r="HIQ458" s="342"/>
      <c r="HIR458" s="342"/>
      <c r="HIS458" s="342"/>
      <c r="HIT458" s="342"/>
      <c r="HIU458" s="342"/>
      <c r="HIV458" s="342"/>
      <c r="HIW458" s="342"/>
      <c r="HIX458" s="342"/>
      <c r="HIY458" s="342"/>
      <c r="HIZ458" s="342"/>
      <c r="HJA458" s="342"/>
      <c r="HJB458" s="342"/>
      <c r="HJC458" s="342"/>
      <c r="HJD458" s="342"/>
      <c r="HJE458" s="342"/>
      <c r="HJF458" s="342"/>
      <c r="HJG458" s="342"/>
      <c r="HJH458" s="342"/>
      <c r="HJI458" s="342"/>
      <c r="HJJ458" s="342"/>
      <c r="HJK458" s="342"/>
      <c r="HJL458" s="342"/>
      <c r="HJM458" s="342"/>
      <c r="HJN458" s="342"/>
      <c r="HJO458" s="342"/>
      <c r="HJP458" s="342"/>
      <c r="HJQ458" s="342"/>
      <c r="HJR458" s="342"/>
      <c r="HJS458" s="342"/>
      <c r="HJT458" s="342"/>
      <c r="HJU458" s="342"/>
      <c r="HJV458" s="342"/>
      <c r="HJW458" s="342"/>
      <c r="HJX458" s="342"/>
      <c r="HJY458" s="342"/>
      <c r="HJZ458" s="342"/>
      <c r="HKA458" s="342"/>
      <c r="HKB458" s="342"/>
      <c r="HKC458" s="342"/>
      <c r="HKD458" s="342"/>
      <c r="HKE458" s="342"/>
      <c r="HKF458" s="342"/>
      <c r="HKG458" s="342"/>
      <c r="HKH458" s="342"/>
      <c r="HKI458" s="342"/>
      <c r="HKJ458" s="342"/>
      <c r="HKK458" s="342"/>
      <c r="HKL458" s="342"/>
      <c r="HKM458" s="342"/>
      <c r="HKN458" s="342"/>
      <c r="HKO458" s="342"/>
      <c r="HKP458" s="342"/>
      <c r="HKQ458" s="342"/>
      <c r="HKR458" s="342"/>
      <c r="HKS458" s="342"/>
      <c r="HKT458" s="342"/>
      <c r="HKU458" s="342"/>
      <c r="HKV458" s="342"/>
      <c r="HKW458" s="342"/>
      <c r="HKX458" s="342"/>
      <c r="HKY458" s="342"/>
      <c r="HKZ458" s="342"/>
      <c r="HLA458" s="342"/>
      <c r="HLB458" s="342"/>
      <c r="HLC458" s="342"/>
      <c r="HLD458" s="342"/>
      <c r="HLE458" s="342"/>
      <c r="HLF458" s="342"/>
      <c r="HLG458" s="342"/>
      <c r="HLH458" s="342"/>
      <c r="HLI458" s="342"/>
      <c r="HLJ458" s="342"/>
      <c r="HLK458" s="342"/>
      <c r="HLL458" s="342"/>
      <c r="HLM458" s="342"/>
      <c r="HLN458" s="342"/>
      <c r="HLO458" s="342"/>
      <c r="HLP458" s="342"/>
      <c r="HLQ458" s="342"/>
      <c r="HLR458" s="342"/>
      <c r="HLS458" s="342"/>
      <c r="HLT458" s="342"/>
      <c r="HLU458" s="342"/>
      <c r="HLV458" s="342"/>
      <c r="HLW458" s="342"/>
      <c r="HLX458" s="342"/>
      <c r="HLY458" s="342"/>
      <c r="HLZ458" s="342"/>
      <c r="HMA458" s="342"/>
      <c r="HMB458" s="342"/>
      <c r="HMC458" s="342"/>
      <c r="HMD458" s="342"/>
      <c r="HME458" s="342"/>
      <c r="HMF458" s="342"/>
      <c r="HMG458" s="342"/>
      <c r="HMH458" s="342"/>
      <c r="HMI458" s="342"/>
      <c r="HMJ458" s="342"/>
      <c r="HMK458" s="342"/>
      <c r="HML458" s="342"/>
      <c r="HMM458" s="342"/>
      <c r="HMN458" s="342"/>
      <c r="HMO458" s="342"/>
      <c r="HMP458" s="342"/>
      <c r="HMQ458" s="342"/>
      <c r="HMR458" s="342"/>
      <c r="HMS458" s="342"/>
      <c r="HMT458" s="342"/>
      <c r="HMU458" s="342"/>
      <c r="HMV458" s="342"/>
      <c r="HMW458" s="342"/>
      <c r="HMX458" s="342"/>
      <c r="HMY458" s="342"/>
      <c r="HMZ458" s="342"/>
      <c r="HNA458" s="342"/>
      <c r="HNB458" s="342"/>
      <c r="HNC458" s="342"/>
      <c r="HND458" s="342"/>
      <c r="HNE458" s="342"/>
      <c r="HNF458" s="342"/>
      <c r="HNG458" s="342"/>
      <c r="HNH458" s="342"/>
      <c r="HNI458" s="342"/>
      <c r="HNJ458" s="342"/>
      <c r="HNK458" s="342"/>
      <c r="HNL458" s="342"/>
      <c r="HNM458" s="342"/>
      <c r="HNN458" s="342"/>
      <c r="HNO458" s="342"/>
      <c r="HNP458" s="342"/>
      <c r="HNQ458" s="342"/>
      <c r="HNR458" s="342"/>
      <c r="HNS458" s="342"/>
      <c r="HNT458" s="342"/>
      <c r="HNU458" s="342"/>
      <c r="HNV458" s="342"/>
      <c r="HNW458" s="342"/>
      <c r="HNX458" s="342"/>
      <c r="HNY458" s="342"/>
      <c r="HNZ458" s="342"/>
      <c r="HOA458" s="342"/>
      <c r="HOB458" s="342"/>
      <c r="HOC458" s="342"/>
      <c r="HOD458" s="342"/>
      <c r="HOE458" s="342"/>
      <c r="HOF458" s="342"/>
      <c r="HOG458" s="342"/>
      <c r="HOH458" s="342"/>
      <c r="HOI458" s="342"/>
      <c r="HOJ458" s="342"/>
      <c r="HOK458" s="342"/>
      <c r="HOL458" s="342"/>
      <c r="HOM458" s="342"/>
      <c r="HON458" s="342"/>
      <c r="HOO458" s="342"/>
      <c r="HOP458" s="342"/>
      <c r="HOQ458" s="342"/>
      <c r="HOR458" s="342"/>
      <c r="HOS458" s="342"/>
      <c r="HOT458" s="342"/>
      <c r="HOU458" s="342"/>
      <c r="HOV458" s="342"/>
      <c r="HOW458" s="342"/>
      <c r="HOX458" s="342"/>
      <c r="HOY458" s="342"/>
      <c r="HOZ458" s="342"/>
      <c r="HPA458" s="342"/>
      <c r="HPB458" s="342"/>
      <c r="HPC458" s="342"/>
      <c r="HPD458" s="342"/>
      <c r="HPE458" s="342"/>
      <c r="HPF458" s="342"/>
      <c r="HPG458" s="342"/>
      <c r="HPH458" s="342"/>
      <c r="HPI458" s="342"/>
      <c r="HPJ458" s="342"/>
      <c r="HPK458" s="342"/>
      <c r="HPL458" s="342"/>
      <c r="HPM458" s="342"/>
      <c r="HPN458" s="342"/>
      <c r="HPO458" s="342"/>
      <c r="HPP458" s="342"/>
      <c r="HPQ458" s="342"/>
      <c r="HPR458" s="342"/>
      <c r="HPS458" s="342"/>
      <c r="HPT458" s="342"/>
      <c r="HPU458" s="342"/>
      <c r="HPV458" s="342"/>
      <c r="HPW458" s="342"/>
      <c r="HPX458" s="342"/>
      <c r="HPY458" s="342"/>
      <c r="HPZ458" s="342"/>
      <c r="HQA458" s="342"/>
      <c r="HQB458" s="342"/>
      <c r="HQC458" s="342"/>
      <c r="HQD458" s="342"/>
      <c r="HQE458" s="342"/>
      <c r="HQF458" s="342"/>
      <c r="HQG458" s="342"/>
      <c r="HQH458" s="342"/>
      <c r="HQI458" s="342"/>
      <c r="HQJ458" s="342"/>
      <c r="HQK458" s="342"/>
      <c r="HQL458" s="342"/>
      <c r="HQM458" s="342"/>
      <c r="HQN458" s="342"/>
      <c r="HQO458" s="342"/>
      <c r="HQP458" s="342"/>
      <c r="HQQ458" s="342"/>
      <c r="HQR458" s="342"/>
      <c r="HQS458" s="342"/>
      <c r="HQT458" s="342"/>
      <c r="HQU458" s="342"/>
      <c r="HQV458" s="342"/>
      <c r="HQW458" s="342"/>
      <c r="HQX458" s="342"/>
      <c r="HQY458" s="342"/>
      <c r="HQZ458" s="342"/>
      <c r="HRA458" s="342"/>
      <c r="HRB458" s="342"/>
      <c r="HRC458" s="342"/>
      <c r="HRD458" s="342"/>
      <c r="HRE458" s="342"/>
      <c r="HRF458" s="342"/>
      <c r="HRG458" s="342"/>
      <c r="HRH458" s="342"/>
      <c r="HRI458" s="342"/>
      <c r="HRJ458" s="342"/>
      <c r="HRK458" s="342"/>
      <c r="HRL458" s="342"/>
      <c r="HRM458" s="342"/>
      <c r="HRN458" s="342"/>
      <c r="HRO458" s="342"/>
      <c r="HRP458" s="342"/>
      <c r="HRQ458" s="342"/>
      <c r="HRR458" s="342"/>
      <c r="HRS458" s="342"/>
      <c r="HRT458" s="342"/>
      <c r="HRU458" s="342"/>
      <c r="HRV458" s="342"/>
      <c r="HRW458" s="342"/>
      <c r="HRX458" s="342"/>
      <c r="HRY458" s="342"/>
      <c r="HRZ458" s="342"/>
      <c r="HSA458" s="342"/>
      <c r="HSB458" s="342"/>
      <c r="HSC458" s="342"/>
      <c r="HSD458" s="342"/>
      <c r="HSE458" s="342"/>
      <c r="HSF458" s="342"/>
      <c r="HSG458" s="342"/>
      <c r="HSH458" s="342"/>
      <c r="HSI458" s="342"/>
      <c r="HSJ458" s="342"/>
      <c r="HSK458" s="342"/>
      <c r="HSL458" s="342"/>
      <c r="HSM458" s="342"/>
      <c r="HSN458" s="342"/>
      <c r="HSO458" s="342"/>
      <c r="HSP458" s="342"/>
      <c r="HSQ458" s="342"/>
      <c r="HSR458" s="342"/>
      <c r="HSS458" s="342"/>
      <c r="HST458" s="342"/>
      <c r="HSU458" s="342"/>
      <c r="HSV458" s="342"/>
      <c r="HSW458" s="342"/>
      <c r="HSX458" s="342"/>
      <c r="HSY458" s="342"/>
      <c r="HSZ458" s="342"/>
      <c r="HTA458" s="342"/>
      <c r="HTB458" s="342"/>
      <c r="HTC458" s="342"/>
      <c r="HTD458" s="342"/>
      <c r="HTE458" s="342"/>
      <c r="HTF458" s="342"/>
      <c r="HTG458" s="342"/>
      <c r="HTH458" s="342"/>
      <c r="HTI458" s="342"/>
      <c r="HTJ458" s="342"/>
      <c r="HTK458" s="342"/>
      <c r="HTL458" s="342"/>
      <c r="HTM458" s="342"/>
      <c r="HTN458" s="342"/>
      <c r="HTO458" s="342"/>
      <c r="HTP458" s="342"/>
      <c r="HTQ458" s="342"/>
      <c r="HTR458" s="342"/>
      <c r="HTS458" s="342"/>
      <c r="HTT458" s="342"/>
      <c r="HTU458" s="342"/>
      <c r="HTV458" s="342"/>
      <c r="HTW458" s="342"/>
      <c r="HTX458" s="342"/>
      <c r="HTY458" s="342"/>
      <c r="HTZ458" s="342"/>
      <c r="HUA458" s="342"/>
      <c r="HUB458" s="342"/>
      <c r="HUC458" s="342"/>
      <c r="HUD458" s="342"/>
      <c r="HUE458" s="342"/>
      <c r="HUF458" s="342"/>
      <c r="HUG458" s="342"/>
      <c r="HUH458" s="342"/>
      <c r="HUI458" s="342"/>
      <c r="HUJ458" s="342"/>
      <c r="HUK458" s="342"/>
      <c r="HUL458" s="342"/>
      <c r="HUM458" s="342"/>
      <c r="HUN458" s="342"/>
      <c r="HUO458" s="342"/>
      <c r="HUP458" s="342"/>
      <c r="HUQ458" s="342"/>
      <c r="HUR458" s="342"/>
      <c r="HUS458" s="342"/>
      <c r="HUT458" s="342"/>
      <c r="HUU458" s="342"/>
      <c r="HUV458" s="342"/>
      <c r="HUW458" s="342"/>
      <c r="HUX458" s="342"/>
      <c r="HUY458" s="342"/>
      <c r="HUZ458" s="342"/>
      <c r="HVA458" s="342"/>
      <c r="HVB458" s="342"/>
      <c r="HVC458" s="342"/>
      <c r="HVD458" s="342"/>
      <c r="HVE458" s="342"/>
      <c r="HVF458" s="342"/>
      <c r="HVG458" s="342"/>
      <c r="HVH458" s="342"/>
      <c r="HVI458" s="342"/>
      <c r="HVJ458" s="342"/>
      <c r="HVK458" s="342"/>
      <c r="HVL458" s="342"/>
      <c r="HVM458" s="342"/>
      <c r="HVN458" s="342"/>
      <c r="HVO458" s="342"/>
      <c r="HVP458" s="342"/>
      <c r="HVQ458" s="342"/>
      <c r="HVR458" s="342"/>
      <c r="HVS458" s="342"/>
      <c r="HVT458" s="342"/>
      <c r="HVU458" s="342"/>
      <c r="HVV458" s="342"/>
      <c r="HVW458" s="342"/>
      <c r="HVX458" s="342"/>
      <c r="HVY458" s="342"/>
      <c r="HVZ458" s="342"/>
      <c r="HWA458" s="342"/>
      <c r="HWB458" s="342"/>
      <c r="HWC458" s="342"/>
      <c r="HWD458" s="342"/>
      <c r="HWE458" s="342"/>
      <c r="HWF458" s="342"/>
      <c r="HWG458" s="342"/>
      <c r="HWH458" s="342"/>
      <c r="HWI458" s="342"/>
      <c r="HWJ458" s="342"/>
      <c r="HWK458" s="342"/>
      <c r="HWL458" s="342"/>
      <c r="HWM458" s="342"/>
      <c r="HWN458" s="342"/>
      <c r="HWO458" s="342"/>
      <c r="HWP458" s="342"/>
      <c r="HWQ458" s="342"/>
      <c r="HWR458" s="342"/>
      <c r="HWS458" s="342"/>
      <c r="HWT458" s="342"/>
      <c r="HWU458" s="342"/>
      <c r="HWV458" s="342"/>
      <c r="HWW458" s="342"/>
      <c r="HWX458" s="342"/>
      <c r="HWY458" s="342"/>
      <c r="HWZ458" s="342"/>
      <c r="HXA458" s="342"/>
      <c r="HXB458" s="342"/>
      <c r="HXC458" s="342"/>
      <c r="HXD458" s="342"/>
      <c r="HXE458" s="342"/>
      <c r="HXF458" s="342"/>
      <c r="HXG458" s="342"/>
      <c r="HXH458" s="342"/>
      <c r="HXI458" s="342"/>
      <c r="HXJ458" s="342"/>
      <c r="HXK458" s="342"/>
      <c r="HXL458" s="342"/>
      <c r="HXM458" s="342"/>
      <c r="HXN458" s="342"/>
      <c r="HXO458" s="342"/>
      <c r="HXP458" s="342"/>
      <c r="HXQ458" s="342"/>
      <c r="HXR458" s="342"/>
      <c r="HXS458" s="342"/>
      <c r="HXT458" s="342"/>
      <c r="HXU458" s="342"/>
      <c r="HXV458" s="342"/>
      <c r="HXW458" s="342"/>
      <c r="HXX458" s="342"/>
      <c r="HXY458" s="342"/>
      <c r="HXZ458" s="342"/>
      <c r="HYA458" s="342"/>
      <c r="HYB458" s="342"/>
      <c r="HYC458" s="342"/>
      <c r="HYD458" s="342"/>
      <c r="HYE458" s="342"/>
      <c r="HYF458" s="342"/>
      <c r="HYG458" s="342"/>
      <c r="HYH458" s="342"/>
      <c r="HYI458" s="342"/>
      <c r="HYJ458" s="342"/>
      <c r="HYK458" s="342"/>
      <c r="HYL458" s="342"/>
      <c r="HYM458" s="342"/>
      <c r="HYN458" s="342"/>
      <c r="HYO458" s="342"/>
      <c r="HYP458" s="342"/>
      <c r="HYQ458" s="342"/>
      <c r="HYR458" s="342"/>
      <c r="HYS458" s="342"/>
      <c r="HYT458" s="342"/>
      <c r="HYU458" s="342"/>
      <c r="HYV458" s="342"/>
      <c r="HYW458" s="342"/>
      <c r="HYX458" s="342"/>
      <c r="HYY458" s="342"/>
      <c r="HYZ458" s="342"/>
      <c r="HZA458" s="342"/>
      <c r="HZB458" s="342"/>
      <c r="HZC458" s="342"/>
      <c r="HZD458" s="342"/>
      <c r="HZE458" s="342"/>
      <c r="HZF458" s="342"/>
      <c r="HZG458" s="342"/>
      <c r="HZH458" s="342"/>
      <c r="HZI458" s="342"/>
      <c r="HZJ458" s="342"/>
      <c r="HZK458" s="342"/>
      <c r="HZL458" s="342"/>
      <c r="HZM458" s="342"/>
      <c r="HZN458" s="342"/>
      <c r="HZO458" s="342"/>
      <c r="HZP458" s="342"/>
      <c r="HZQ458" s="342"/>
      <c r="HZR458" s="342"/>
      <c r="HZS458" s="342"/>
      <c r="HZT458" s="342"/>
      <c r="HZU458" s="342"/>
      <c r="HZV458" s="342"/>
      <c r="HZW458" s="342"/>
      <c r="HZX458" s="342"/>
      <c r="HZY458" s="342"/>
      <c r="HZZ458" s="342"/>
      <c r="IAA458" s="342"/>
      <c r="IAB458" s="342"/>
      <c r="IAC458" s="342"/>
      <c r="IAD458" s="342"/>
      <c r="IAE458" s="342"/>
      <c r="IAF458" s="342"/>
      <c r="IAG458" s="342"/>
      <c r="IAH458" s="342"/>
      <c r="IAI458" s="342"/>
      <c r="IAJ458" s="342"/>
      <c r="IAK458" s="342"/>
      <c r="IAL458" s="342"/>
      <c r="IAM458" s="342"/>
      <c r="IAN458" s="342"/>
      <c r="IAO458" s="342"/>
      <c r="IAP458" s="342"/>
      <c r="IAQ458" s="342"/>
      <c r="IAR458" s="342"/>
      <c r="IAS458" s="342"/>
      <c r="IAT458" s="342"/>
      <c r="IAU458" s="342"/>
      <c r="IAV458" s="342"/>
      <c r="IAW458" s="342"/>
      <c r="IAX458" s="342"/>
      <c r="IAY458" s="342"/>
      <c r="IAZ458" s="342"/>
      <c r="IBA458" s="342"/>
      <c r="IBB458" s="342"/>
      <c r="IBC458" s="342"/>
      <c r="IBD458" s="342"/>
      <c r="IBE458" s="342"/>
      <c r="IBF458" s="342"/>
      <c r="IBG458" s="342"/>
      <c r="IBH458" s="342"/>
      <c r="IBI458" s="342"/>
      <c r="IBJ458" s="342"/>
      <c r="IBK458" s="342"/>
      <c r="IBL458" s="342"/>
      <c r="IBM458" s="342"/>
      <c r="IBN458" s="342"/>
      <c r="IBO458" s="342"/>
      <c r="IBP458" s="342"/>
      <c r="IBQ458" s="342"/>
      <c r="IBR458" s="342"/>
      <c r="IBS458" s="342"/>
      <c r="IBT458" s="342"/>
      <c r="IBU458" s="342"/>
      <c r="IBV458" s="342"/>
      <c r="IBW458" s="342"/>
      <c r="IBX458" s="342"/>
      <c r="IBY458" s="342"/>
      <c r="IBZ458" s="342"/>
      <c r="ICA458" s="342"/>
      <c r="ICB458" s="342"/>
      <c r="ICC458" s="342"/>
      <c r="ICD458" s="342"/>
      <c r="ICE458" s="342"/>
      <c r="ICF458" s="342"/>
      <c r="ICG458" s="342"/>
      <c r="ICH458" s="342"/>
      <c r="ICI458" s="342"/>
      <c r="ICJ458" s="342"/>
      <c r="ICK458" s="342"/>
      <c r="ICL458" s="342"/>
      <c r="ICM458" s="342"/>
      <c r="ICN458" s="342"/>
      <c r="ICO458" s="342"/>
      <c r="ICP458" s="342"/>
      <c r="ICQ458" s="342"/>
      <c r="ICR458" s="342"/>
      <c r="ICS458" s="342"/>
      <c r="ICT458" s="342"/>
      <c r="ICU458" s="342"/>
      <c r="ICV458" s="342"/>
      <c r="ICW458" s="342"/>
      <c r="ICX458" s="342"/>
      <c r="ICY458" s="342"/>
      <c r="ICZ458" s="342"/>
      <c r="IDA458" s="342"/>
      <c r="IDB458" s="342"/>
      <c r="IDC458" s="342"/>
      <c r="IDD458" s="342"/>
      <c r="IDE458" s="342"/>
      <c r="IDF458" s="342"/>
      <c r="IDG458" s="342"/>
      <c r="IDH458" s="342"/>
      <c r="IDI458" s="342"/>
      <c r="IDJ458" s="342"/>
      <c r="IDK458" s="342"/>
      <c r="IDL458" s="342"/>
      <c r="IDM458" s="342"/>
      <c r="IDN458" s="342"/>
      <c r="IDO458" s="342"/>
      <c r="IDP458" s="342"/>
      <c r="IDQ458" s="342"/>
      <c r="IDR458" s="342"/>
      <c r="IDS458" s="342"/>
      <c r="IDT458" s="342"/>
      <c r="IDU458" s="342"/>
      <c r="IDV458" s="342"/>
      <c r="IDW458" s="342"/>
      <c r="IDX458" s="342"/>
      <c r="IDY458" s="342"/>
      <c r="IDZ458" s="342"/>
      <c r="IEA458" s="342"/>
      <c r="IEB458" s="342"/>
      <c r="IEC458" s="342"/>
      <c r="IED458" s="342"/>
      <c r="IEE458" s="342"/>
      <c r="IEF458" s="342"/>
      <c r="IEG458" s="342"/>
      <c r="IEH458" s="342"/>
      <c r="IEI458" s="342"/>
      <c r="IEJ458" s="342"/>
      <c r="IEK458" s="342"/>
      <c r="IEL458" s="342"/>
      <c r="IEM458" s="342"/>
      <c r="IEN458" s="342"/>
      <c r="IEO458" s="342"/>
      <c r="IEP458" s="342"/>
      <c r="IEQ458" s="342"/>
      <c r="IER458" s="342"/>
      <c r="IES458" s="342"/>
      <c r="IET458" s="342"/>
      <c r="IEU458" s="342"/>
      <c r="IEV458" s="342"/>
      <c r="IEW458" s="342"/>
      <c r="IEX458" s="342"/>
      <c r="IEY458" s="342"/>
      <c r="IEZ458" s="342"/>
      <c r="IFA458" s="342"/>
      <c r="IFB458" s="342"/>
      <c r="IFC458" s="342"/>
      <c r="IFD458" s="342"/>
      <c r="IFE458" s="342"/>
      <c r="IFF458" s="342"/>
      <c r="IFG458" s="342"/>
      <c r="IFH458" s="342"/>
      <c r="IFI458" s="342"/>
      <c r="IFJ458" s="342"/>
      <c r="IFK458" s="342"/>
      <c r="IFL458" s="342"/>
      <c r="IFM458" s="342"/>
      <c r="IFN458" s="342"/>
      <c r="IFO458" s="342"/>
      <c r="IFP458" s="342"/>
      <c r="IFQ458" s="342"/>
      <c r="IFR458" s="342"/>
      <c r="IFS458" s="342"/>
      <c r="IFT458" s="342"/>
      <c r="IFU458" s="342"/>
      <c r="IFV458" s="342"/>
      <c r="IFW458" s="342"/>
      <c r="IFX458" s="342"/>
      <c r="IFY458" s="342"/>
      <c r="IFZ458" s="342"/>
      <c r="IGA458" s="342"/>
      <c r="IGB458" s="342"/>
      <c r="IGC458" s="342"/>
      <c r="IGD458" s="342"/>
      <c r="IGE458" s="342"/>
      <c r="IGF458" s="342"/>
      <c r="IGG458" s="342"/>
      <c r="IGH458" s="342"/>
      <c r="IGI458" s="342"/>
      <c r="IGJ458" s="342"/>
      <c r="IGK458" s="342"/>
      <c r="IGL458" s="342"/>
      <c r="IGM458" s="342"/>
      <c r="IGN458" s="342"/>
      <c r="IGO458" s="342"/>
      <c r="IGP458" s="342"/>
      <c r="IGQ458" s="342"/>
      <c r="IGR458" s="342"/>
      <c r="IGS458" s="342"/>
      <c r="IGT458" s="342"/>
      <c r="IGU458" s="342"/>
      <c r="IGV458" s="342"/>
      <c r="IGW458" s="342"/>
      <c r="IGX458" s="342"/>
      <c r="IGY458" s="342"/>
      <c r="IGZ458" s="342"/>
      <c r="IHA458" s="342"/>
      <c r="IHB458" s="342"/>
      <c r="IHC458" s="342"/>
      <c r="IHD458" s="342"/>
      <c r="IHE458" s="342"/>
      <c r="IHF458" s="342"/>
      <c r="IHG458" s="342"/>
      <c r="IHH458" s="342"/>
      <c r="IHI458" s="342"/>
      <c r="IHJ458" s="342"/>
      <c r="IHK458" s="342"/>
      <c r="IHL458" s="342"/>
      <c r="IHM458" s="342"/>
      <c r="IHN458" s="342"/>
      <c r="IHO458" s="342"/>
      <c r="IHP458" s="342"/>
      <c r="IHQ458" s="342"/>
      <c r="IHR458" s="342"/>
      <c r="IHS458" s="342"/>
      <c r="IHT458" s="342"/>
      <c r="IHU458" s="342"/>
      <c r="IHV458" s="342"/>
      <c r="IHW458" s="342"/>
      <c r="IHX458" s="342"/>
      <c r="IHY458" s="342"/>
      <c r="IHZ458" s="342"/>
      <c r="IIA458" s="342"/>
      <c r="IIB458" s="342"/>
      <c r="IIC458" s="342"/>
      <c r="IID458" s="342"/>
      <c r="IIE458" s="342"/>
      <c r="IIF458" s="342"/>
      <c r="IIG458" s="342"/>
      <c r="IIH458" s="342"/>
      <c r="III458" s="342"/>
      <c r="IIJ458" s="342"/>
      <c r="IIK458" s="342"/>
      <c r="IIL458" s="342"/>
      <c r="IIM458" s="342"/>
      <c r="IIN458" s="342"/>
      <c r="IIO458" s="342"/>
      <c r="IIP458" s="342"/>
      <c r="IIQ458" s="342"/>
      <c r="IIR458" s="342"/>
      <c r="IIS458" s="342"/>
      <c r="IIT458" s="342"/>
      <c r="IIU458" s="342"/>
      <c r="IIV458" s="342"/>
      <c r="IIW458" s="342"/>
      <c r="IIX458" s="342"/>
      <c r="IIY458" s="342"/>
      <c r="IIZ458" s="342"/>
      <c r="IJA458" s="342"/>
      <c r="IJB458" s="342"/>
      <c r="IJC458" s="342"/>
      <c r="IJD458" s="342"/>
      <c r="IJE458" s="342"/>
      <c r="IJF458" s="342"/>
      <c r="IJG458" s="342"/>
      <c r="IJH458" s="342"/>
      <c r="IJI458" s="342"/>
      <c r="IJJ458" s="342"/>
      <c r="IJK458" s="342"/>
      <c r="IJL458" s="342"/>
      <c r="IJM458" s="342"/>
      <c r="IJN458" s="342"/>
      <c r="IJO458" s="342"/>
      <c r="IJP458" s="342"/>
      <c r="IJQ458" s="342"/>
      <c r="IJR458" s="342"/>
      <c r="IJS458" s="342"/>
      <c r="IJT458" s="342"/>
      <c r="IJU458" s="342"/>
      <c r="IJV458" s="342"/>
      <c r="IJW458" s="342"/>
      <c r="IJX458" s="342"/>
      <c r="IJY458" s="342"/>
      <c r="IJZ458" s="342"/>
      <c r="IKA458" s="342"/>
      <c r="IKB458" s="342"/>
      <c r="IKC458" s="342"/>
      <c r="IKD458" s="342"/>
      <c r="IKE458" s="342"/>
      <c r="IKF458" s="342"/>
      <c r="IKG458" s="342"/>
      <c r="IKH458" s="342"/>
      <c r="IKI458" s="342"/>
      <c r="IKJ458" s="342"/>
      <c r="IKK458" s="342"/>
      <c r="IKL458" s="342"/>
      <c r="IKM458" s="342"/>
      <c r="IKN458" s="342"/>
      <c r="IKO458" s="342"/>
      <c r="IKP458" s="342"/>
      <c r="IKQ458" s="342"/>
      <c r="IKR458" s="342"/>
      <c r="IKS458" s="342"/>
      <c r="IKT458" s="342"/>
      <c r="IKU458" s="342"/>
      <c r="IKV458" s="342"/>
      <c r="IKW458" s="342"/>
      <c r="IKX458" s="342"/>
      <c r="IKY458" s="342"/>
      <c r="IKZ458" s="342"/>
      <c r="ILA458" s="342"/>
      <c r="ILB458" s="342"/>
      <c r="ILC458" s="342"/>
      <c r="ILD458" s="342"/>
      <c r="ILE458" s="342"/>
      <c r="ILF458" s="342"/>
      <c r="ILG458" s="342"/>
      <c r="ILH458" s="342"/>
      <c r="ILI458" s="342"/>
      <c r="ILJ458" s="342"/>
      <c r="ILK458" s="342"/>
      <c r="ILL458" s="342"/>
      <c r="ILM458" s="342"/>
      <c r="ILN458" s="342"/>
      <c r="ILO458" s="342"/>
      <c r="ILP458" s="342"/>
      <c r="ILQ458" s="342"/>
      <c r="ILR458" s="342"/>
      <c r="ILS458" s="342"/>
      <c r="ILT458" s="342"/>
      <c r="ILU458" s="342"/>
      <c r="ILV458" s="342"/>
      <c r="ILW458" s="342"/>
      <c r="ILX458" s="342"/>
      <c r="ILY458" s="342"/>
      <c r="ILZ458" s="342"/>
      <c r="IMA458" s="342"/>
      <c r="IMB458" s="342"/>
      <c r="IMC458" s="342"/>
      <c r="IMD458" s="342"/>
      <c r="IME458" s="342"/>
      <c r="IMF458" s="342"/>
      <c r="IMG458" s="342"/>
      <c r="IMH458" s="342"/>
      <c r="IMI458" s="342"/>
      <c r="IMJ458" s="342"/>
      <c r="IMK458" s="342"/>
      <c r="IML458" s="342"/>
      <c r="IMM458" s="342"/>
      <c r="IMN458" s="342"/>
      <c r="IMO458" s="342"/>
      <c r="IMP458" s="342"/>
      <c r="IMQ458" s="342"/>
      <c r="IMR458" s="342"/>
      <c r="IMS458" s="342"/>
      <c r="IMT458" s="342"/>
      <c r="IMU458" s="342"/>
      <c r="IMV458" s="342"/>
      <c r="IMW458" s="342"/>
      <c r="IMX458" s="342"/>
      <c r="IMY458" s="342"/>
      <c r="IMZ458" s="342"/>
      <c r="INA458" s="342"/>
      <c r="INB458" s="342"/>
      <c r="INC458" s="342"/>
      <c r="IND458" s="342"/>
      <c r="INE458" s="342"/>
      <c r="INF458" s="342"/>
      <c r="ING458" s="342"/>
      <c r="INH458" s="342"/>
      <c r="INI458" s="342"/>
      <c r="INJ458" s="342"/>
      <c r="INK458" s="342"/>
      <c r="INL458" s="342"/>
      <c r="INM458" s="342"/>
      <c r="INN458" s="342"/>
      <c r="INO458" s="342"/>
      <c r="INP458" s="342"/>
      <c r="INQ458" s="342"/>
      <c r="INR458" s="342"/>
      <c r="INS458" s="342"/>
      <c r="INT458" s="342"/>
      <c r="INU458" s="342"/>
      <c r="INV458" s="342"/>
      <c r="INW458" s="342"/>
      <c r="INX458" s="342"/>
      <c r="INY458" s="342"/>
      <c r="INZ458" s="342"/>
      <c r="IOA458" s="342"/>
      <c r="IOB458" s="342"/>
      <c r="IOC458" s="342"/>
      <c r="IOD458" s="342"/>
      <c r="IOE458" s="342"/>
      <c r="IOF458" s="342"/>
      <c r="IOG458" s="342"/>
      <c r="IOH458" s="342"/>
      <c r="IOI458" s="342"/>
      <c r="IOJ458" s="342"/>
      <c r="IOK458" s="342"/>
      <c r="IOL458" s="342"/>
      <c r="IOM458" s="342"/>
      <c r="ION458" s="342"/>
      <c r="IOO458" s="342"/>
      <c r="IOP458" s="342"/>
      <c r="IOQ458" s="342"/>
      <c r="IOR458" s="342"/>
      <c r="IOS458" s="342"/>
      <c r="IOT458" s="342"/>
      <c r="IOU458" s="342"/>
      <c r="IOV458" s="342"/>
      <c r="IOW458" s="342"/>
      <c r="IOX458" s="342"/>
      <c r="IOY458" s="342"/>
      <c r="IOZ458" s="342"/>
      <c r="IPA458" s="342"/>
      <c r="IPB458" s="342"/>
      <c r="IPC458" s="342"/>
      <c r="IPD458" s="342"/>
      <c r="IPE458" s="342"/>
      <c r="IPF458" s="342"/>
      <c r="IPG458" s="342"/>
      <c r="IPH458" s="342"/>
      <c r="IPI458" s="342"/>
      <c r="IPJ458" s="342"/>
      <c r="IPK458" s="342"/>
      <c r="IPL458" s="342"/>
      <c r="IPM458" s="342"/>
      <c r="IPN458" s="342"/>
      <c r="IPO458" s="342"/>
      <c r="IPP458" s="342"/>
      <c r="IPQ458" s="342"/>
      <c r="IPR458" s="342"/>
      <c r="IPS458" s="342"/>
      <c r="IPT458" s="342"/>
      <c r="IPU458" s="342"/>
      <c r="IPV458" s="342"/>
      <c r="IPW458" s="342"/>
      <c r="IPX458" s="342"/>
      <c r="IPY458" s="342"/>
      <c r="IPZ458" s="342"/>
      <c r="IQA458" s="342"/>
      <c r="IQB458" s="342"/>
      <c r="IQC458" s="342"/>
      <c r="IQD458" s="342"/>
      <c r="IQE458" s="342"/>
      <c r="IQF458" s="342"/>
      <c r="IQG458" s="342"/>
      <c r="IQH458" s="342"/>
      <c r="IQI458" s="342"/>
      <c r="IQJ458" s="342"/>
      <c r="IQK458" s="342"/>
      <c r="IQL458" s="342"/>
      <c r="IQM458" s="342"/>
      <c r="IQN458" s="342"/>
      <c r="IQO458" s="342"/>
      <c r="IQP458" s="342"/>
      <c r="IQQ458" s="342"/>
      <c r="IQR458" s="342"/>
      <c r="IQS458" s="342"/>
      <c r="IQT458" s="342"/>
      <c r="IQU458" s="342"/>
      <c r="IQV458" s="342"/>
      <c r="IQW458" s="342"/>
      <c r="IQX458" s="342"/>
      <c r="IQY458" s="342"/>
      <c r="IQZ458" s="342"/>
      <c r="IRA458" s="342"/>
      <c r="IRB458" s="342"/>
      <c r="IRC458" s="342"/>
      <c r="IRD458" s="342"/>
      <c r="IRE458" s="342"/>
      <c r="IRF458" s="342"/>
      <c r="IRG458" s="342"/>
      <c r="IRH458" s="342"/>
      <c r="IRI458" s="342"/>
      <c r="IRJ458" s="342"/>
      <c r="IRK458" s="342"/>
      <c r="IRL458" s="342"/>
      <c r="IRM458" s="342"/>
      <c r="IRN458" s="342"/>
      <c r="IRO458" s="342"/>
      <c r="IRP458" s="342"/>
      <c r="IRQ458" s="342"/>
      <c r="IRR458" s="342"/>
      <c r="IRS458" s="342"/>
      <c r="IRT458" s="342"/>
      <c r="IRU458" s="342"/>
      <c r="IRV458" s="342"/>
      <c r="IRW458" s="342"/>
      <c r="IRX458" s="342"/>
      <c r="IRY458" s="342"/>
      <c r="IRZ458" s="342"/>
      <c r="ISA458" s="342"/>
      <c r="ISB458" s="342"/>
      <c r="ISC458" s="342"/>
      <c r="ISD458" s="342"/>
      <c r="ISE458" s="342"/>
      <c r="ISF458" s="342"/>
      <c r="ISG458" s="342"/>
      <c r="ISH458" s="342"/>
      <c r="ISI458" s="342"/>
      <c r="ISJ458" s="342"/>
      <c r="ISK458" s="342"/>
      <c r="ISL458" s="342"/>
      <c r="ISM458" s="342"/>
      <c r="ISN458" s="342"/>
      <c r="ISO458" s="342"/>
      <c r="ISP458" s="342"/>
      <c r="ISQ458" s="342"/>
      <c r="ISR458" s="342"/>
      <c r="ISS458" s="342"/>
      <c r="IST458" s="342"/>
      <c r="ISU458" s="342"/>
      <c r="ISV458" s="342"/>
      <c r="ISW458" s="342"/>
      <c r="ISX458" s="342"/>
      <c r="ISY458" s="342"/>
      <c r="ISZ458" s="342"/>
      <c r="ITA458" s="342"/>
      <c r="ITB458" s="342"/>
      <c r="ITC458" s="342"/>
      <c r="ITD458" s="342"/>
      <c r="ITE458" s="342"/>
      <c r="ITF458" s="342"/>
      <c r="ITG458" s="342"/>
      <c r="ITH458" s="342"/>
      <c r="ITI458" s="342"/>
      <c r="ITJ458" s="342"/>
      <c r="ITK458" s="342"/>
      <c r="ITL458" s="342"/>
      <c r="ITM458" s="342"/>
      <c r="ITN458" s="342"/>
      <c r="ITO458" s="342"/>
      <c r="ITP458" s="342"/>
      <c r="ITQ458" s="342"/>
      <c r="ITR458" s="342"/>
      <c r="ITS458" s="342"/>
      <c r="ITT458" s="342"/>
      <c r="ITU458" s="342"/>
      <c r="ITV458" s="342"/>
      <c r="ITW458" s="342"/>
      <c r="ITX458" s="342"/>
      <c r="ITY458" s="342"/>
      <c r="ITZ458" s="342"/>
      <c r="IUA458" s="342"/>
      <c r="IUB458" s="342"/>
      <c r="IUC458" s="342"/>
      <c r="IUD458" s="342"/>
      <c r="IUE458" s="342"/>
      <c r="IUF458" s="342"/>
      <c r="IUG458" s="342"/>
      <c r="IUH458" s="342"/>
      <c r="IUI458" s="342"/>
      <c r="IUJ458" s="342"/>
      <c r="IUK458" s="342"/>
      <c r="IUL458" s="342"/>
      <c r="IUM458" s="342"/>
      <c r="IUN458" s="342"/>
      <c r="IUO458" s="342"/>
      <c r="IUP458" s="342"/>
      <c r="IUQ458" s="342"/>
      <c r="IUR458" s="342"/>
      <c r="IUS458" s="342"/>
      <c r="IUT458" s="342"/>
      <c r="IUU458" s="342"/>
      <c r="IUV458" s="342"/>
      <c r="IUW458" s="342"/>
      <c r="IUX458" s="342"/>
      <c r="IUY458" s="342"/>
      <c r="IUZ458" s="342"/>
      <c r="IVA458" s="342"/>
      <c r="IVB458" s="342"/>
      <c r="IVC458" s="342"/>
      <c r="IVD458" s="342"/>
      <c r="IVE458" s="342"/>
      <c r="IVF458" s="342"/>
      <c r="IVG458" s="342"/>
      <c r="IVH458" s="342"/>
      <c r="IVI458" s="342"/>
      <c r="IVJ458" s="342"/>
      <c r="IVK458" s="342"/>
      <c r="IVL458" s="342"/>
      <c r="IVM458" s="342"/>
      <c r="IVN458" s="342"/>
      <c r="IVO458" s="342"/>
      <c r="IVP458" s="342"/>
      <c r="IVQ458" s="342"/>
      <c r="IVR458" s="342"/>
      <c r="IVS458" s="342"/>
      <c r="IVT458" s="342"/>
      <c r="IVU458" s="342"/>
      <c r="IVV458" s="342"/>
      <c r="IVW458" s="342"/>
      <c r="IVX458" s="342"/>
      <c r="IVY458" s="342"/>
      <c r="IVZ458" s="342"/>
      <c r="IWA458" s="342"/>
      <c r="IWB458" s="342"/>
      <c r="IWC458" s="342"/>
      <c r="IWD458" s="342"/>
      <c r="IWE458" s="342"/>
      <c r="IWF458" s="342"/>
      <c r="IWG458" s="342"/>
      <c r="IWH458" s="342"/>
      <c r="IWI458" s="342"/>
      <c r="IWJ458" s="342"/>
      <c r="IWK458" s="342"/>
      <c r="IWL458" s="342"/>
      <c r="IWM458" s="342"/>
      <c r="IWN458" s="342"/>
      <c r="IWO458" s="342"/>
      <c r="IWP458" s="342"/>
      <c r="IWQ458" s="342"/>
      <c r="IWR458" s="342"/>
      <c r="IWS458" s="342"/>
      <c r="IWT458" s="342"/>
      <c r="IWU458" s="342"/>
      <c r="IWV458" s="342"/>
      <c r="IWW458" s="342"/>
      <c r="IWX458" s="342"/>
      <c r="IWY458" s="342"/>
      <c r="IWZ458" s="342"/>
      <c r="IXA458" s="342"/>
      <c r="IXB458" s="342"/>
      <c r="IXC458" s="342"/>
      <c r="IXD458" s="342"/>
      <c r="IXE458" s="342"/>
      <c r="IXF458" s="342"/>
      <c r="IXG458" s="342"/>
      <c r="IXH458" s="342"/>
      <c r="IXI458" s="342"/>
      <c r="IXJ458" s="342"/>
      <c r="IXK458" s="342"/>
      <c r="IXL458" s="342"/>
      <c r="IXM458" s="342"/>
      <c r="IXN458" s="342"/>
      <c r="IXO458" s="342"/>
      <c r="IXP458" s="342"/>
      <c r="IXQ458" s="342"/>
      <c r="IXR458" s="342"/>
      <c r="IXS458" s="342"/>
      <c r="IXT458" s="342"/>
      <c r="IXU458" s="342"/>
      <c r="IXV458" s="342"/>
      <c r="IXW458" s="342"/>
      <c r="IXX458" s="342"/>
      <c r="IXY458" s="342"/>
      <c r="IXZ458" s="342"/>
      <c r="IYA458" s="342"/>
      <c r="IYB458" s="342"/>
      <c r="IYC458" s="342"/>
      <c r="IYD458" s="342"/>
      <c r="IYE458" s="342"/>
      <c r="IYF458" s="342"/>
      <c r="IYG458" s="342"/>
      <c r="IYH458" s="342"/>
      <c r="IYI458" s="342"/>
      <c r="IYJ458" s="342"/>
      <c r="IYK458" s="342"/>
      <c r="IYL458" s="342"/>
      <c r="IYM458" s="342"/>
      <c r="IYN458" s="342"/>
      <c r="IYO458" s="342"/>
      <c r="IYP458" s="342"/>
      <c r="IYQ458" s="342"/>
      <c r="IYR458" s="342"/>
      <c r="IYS458" s="342"/>
      <c r="IYT458" s="342"/>
      <c r="IYU458" s="342"/>
      <c r="IYV458" s="342"/>
      <c r="IYW458" s="342"/>
      <c r="IYX458" s="342"/>
      <c r="IYY458" s="342"/>
      <c r="IYZ458" s="342"/>
      <c r="IZA458" s="342"/>
      <c r="IZB458" s="342"/>
      <c r="IZC458" s="342"/>
      <c r="IZD458" s="342"/>
      <c r="IZE458" s="342"/>
      <c r="IZF458" s="342"/>
      <c r="IZG458" s="342"/>
      <c r="IZH458" s="342"/>
      <c r="IZI458" s="342"/>
      <c r="IZJ458" s="342"/>
      <c r="IZK458" s="342"/>
      <c r="IZL458" s="342"/>
      <c r="IZM458" s="342"/>
      <c r="IZN458" s="342"/>
      <c r="IZO458" s="342"/>
      <c r="IZP458" s="342"/>
      <c r="IZQ458" s="342"/>
      <c r="IZR458" s="342"/>
      <c r="IZS458" s="342"/>
      <c r="IZT458" s="342"/>
      <c r="IZU458" s="342"/>
      <c r="IZV458" s="342"/>
      <c r="IZW458" s="342"/>
      <c r="IZX458" s="342"/>
      <c r="IZY458" s="342"/>
      <c r="IZZ458" s="342"/>
      <c r="JAA458" s="342"/>
      <c r="JAB458" s="342"/>
      <c r="JAC458" s="342"/>
      <c r="JAD458" s="342"/>
      <c r="JAE458" s="342"/>
      <c r="JAF458" s="342"/>
      <c r="JAG458" s="342"/>
      <c r="JAH458" s="342"/>
      <c r="JAI458" s="342"/>
      <c r="JAJ458" s="342"/>
      <c r="JAK458" s="342"/>
      <c r="JAL458" s="342"/>
      <c r="JAM458" s="342"/>
      <c r="JAN458" s="342"/>
      <c r="JAO458" s="342"/>
      <c r="JAP458" s="342"/>
      <c r="JAQ458" s="342"/>
      <c r="JAR458" s="342"/>
      <c r="JAS458" s="342"/>
      <c r="JAT458" s="342"/>
      <c r="JAU458" s="342"/>
      <c r="JAV458" s="342"/>
      <c r="JAW458" s="342"/>
      <c r="JAX458" s="342"/>
      <c r="JAY458" s="342"/>
      <c r="JAZ458" s="342"/>
      <c r="JBA458" s="342"/>
      <c r="JBB458" s="342"/>
      <c r="JBC458" s="342"/>
      <c r="JBD458" s="342"/>
      <c r="JBE458" s="342"/>
      <c r="JBF458" s="342"/>
      <c r="JBG458" s="342"/>
      <c r="JBH458" s="342"/>
      <c r="JBI458" s="342"/>
      <c r="JBJ458" s="342"/>
      <c r="JBK458" s="342"/>
      <c r="JBL458" s="342"/>
      <c r="JBM458" s="342"/>
      <c r="JBN458" s="342"/>
      <c r="JBO458" s="342"/>
      <c r="JBP458" s="342"/>
      <c r="JBQ458" s="342"/>
      <c r="JBR458" s="342"/>
      <c r="JBS458" s="342"/>
      <c r="JBT458" s="342"/>
      <c r="JBU458" s="342"/>
      <c r="JBV458" s="342"/>
      <c r="JBW458" s="342"/>
      <c r="JBX458" s="342"/>
      <c r="JBY458" s="342"/>
      <c r="JBZ458" s="342"/>
      <c r="JCA458" s="342"/>
      <c r="JCB458" s="342"/>
      <c r="JCC458" s="342"/>
      <c r="JCD458" s="342"/>
      <c r="JCE458" s="342"/>
      <c r="JCF458" s="342"/>
      <c r="JCG458" s="342"/>
      <c r="JCH458" s="342"/>
      <c r="JCI458" s="342"/>
      <c r="JCJ458" s="342"/>
      <c r="JCK458" s="342"/>
      <c r="JCL458" s="342"/>
      <c r="JCM458" s="342"/>
      <c r="JCN458" s="342"/>
      <c r="JCO458" s="342"/>
      <c r="JCP458" s="342"/>
      <c r="JCQ458" s="342"/>
      <c r="JCR458" s="342"/>
      <c r="JCS458" s="342"/>
      <c r="JCT458" s="342"/>
      <c r="JCU458" s="342"/>
      <c r="JCV458" s="342"/>
      <c r="JCW458" s="342"/>
      <c r="JCX458" s="342"/>
      <c r="JCY458" s="342"/>
      <c r="JCZ458" s="342"/>
      <c r="JDA458" s="342"/>
      <c r="JDB458" s="342"/>
      <c r="JDC458" s="342"/>
      <c r="JDD458" s="342"/>
      <c r="JDE458" s="342"/>
      <c r="JDF458" s="342"/>
      <c r="JDG458" s="342"/>
      <c r="JDH458" s="342"/>
      <c r="JDI458" s="342"/>
      <c r="JDJ458" s="342"/>
      <c r="JDK458" s="342"/>
      <c r="JDL458" s="342"/>
      <c r="JDM458" s="342"/>
      <c r="JDN458" s="342"/>
      <c r="JDO458" s="342"/>
      <c r="JDP458" s="342"/>
      <c r="JDQ458" s="342"/>
      <c r="JDR458" s="342"/>
      <c r="JDS458" s="342"/>
      <c r="JDT458" s="342"/>
      <c r="JDU458" s="342"/>
      <c r="JDV458" s="342"/>
      <c r="JDW458" s="342"/>
      <c r="JDX458" s="342"/>
      <c r="JDY458" s="342"/>
      <c r="JDZ458" s="342"/>
      <c r="JEA458" s="342"/>
      <c r="JEB458" s="342"/>
      <c r="JEC458" s="342"/>
      <c r="JED458" s="342"/>
      <c r="JEE458" s="342"/>
      <c r="JEF458" s="342"/>
      <c r="JEG458" s="342"/>
      <c r="JEH458" s="342"/>
      <c r="JEI458" s="342"/>
      <c r="JEJ458" s="342"/>
      <c r="JEK458" s="342"/>
      <c r="JEL458" s="342"/>
      <c r="JEM458" s="342"/>
      <c r="JEN458" s="342"/>
      <c r="JEO458" s="342"/>
      <c r="JEP458" s="342"/>
      <c r="JEQ458" s="342"/>
      <c r="JER458" s="342"/>
      <c r="JES458" s="342"/>
      <c r="JET458" s="342"/>
      <c r="JEU458" s="342"/>
      <c r="JEV458" s="342"/>
      <c r="JEW458" s="342"/>
      <c r="JEX458" s="342"/>
      <c r="JEY458" s="342"/>
      <c r="JEZ458" s="342"/>
      <c r="JFA458" s="342"/>
      <c r="JFB458" s="342"/>
      <c r="JFC458" s="342"/>
      <c r="JFD458" s="342"/>
      <c r="JFE458" s="342"/>
      <c r="JFF458" s="342"/>
      <c r="JFG458" s="342"/>
      <c r="JFH458" s="342"/>
      <c r="JFI458" s="342"/>
      <c r="JFJ458" s="342"/>
      <c r="JFK458" s="342"/>
      <c r="JFL458" s="342"/>
      <c r="JFM458" s="342"/>
      <c r="JFN458" s="342"/>
      <c r="JFO458" s="342"/>
      <c r="JFP458" s="342"/>
      <c r="JFQ458" s="342"/>
      <c r="JFR458" s="342"/>
      <c r="JFS458" s="342"/>
      <c r="JFT458" s="342"/>
      <c r="JFU458" s="342"/>
      <c r="JFV458" s="342"/>
      <c r="JFW458" s="342"/>
      <c r="JFX458" s="342"/>
      <c r="JFY458" s="342"/>
      <c r="JFZ458" s="342"/>
      <c r="JGA458" s="342"/>
      <c r="JGB458" s="342"/>
      <c r="JGC458" s="342"/>
      <c r="JGD458" s="342"/>
      <c r="JGE458" s="342"/>
      <c r="JGF458" s="342"/>
      <c r="JGG458" s="342"/>
      <c r="JGH458" s="342"/>
      <c r="JGI458" s="342"/>
      <c r="JGJ458" s="342"/>
      <c r="JGK458" s="342"/>
      <c r="JGL458" s="342"/>
      <c r="JGM458" s="342"/>
      <c r="JGN458" s="342"/>
      <c r="JGO458" s="342"/>
      <c r="JGP458" s="342"/>
      <c r="JGQ458" s="342"/>
      <c r="JGR458" s="342"/>
      <c r="JGS458" s="342"/>
      <c r="JGT458" s="342"/>
      <c r="JGU458" s="342"/>
      <c r="JGV458" s="342"/>
      <c r="JGW458" s="342"/>
      <c r="JGX458" s="342"/>
      <c r="JGY458" s="342"/>
      <c r="JGZ458" s="342"/>
      <c r="JHA458" s="342"/>
      <c r="JHB458" s="342"/>
      <c r="JHC458" s="342"/>
      <c r="JHD458" s="342"/>
      <c r="JHE458" s="342"/>
      <c r="JHF458" s="342"/>
      <c r="JHG458" s="342"/>
      <c r="JHH458" s="342"/>
      <c r="JHI458" s="342"/>
      <c r="JHJ458" s="342"/>
      <c r="JHK458" s="342"/>
      <c r="JHL458" s="342"/>
      <c r="JHM458" s="342"/>
      <c r="JHN458" s="342"/>
      <c r="JHO458" s="342"/>
      <c r="JHP458" s="342"/>
      <c r="JHQ458" s="342"/>
      <c r="JHR458" s="342"/>
      <c r="JHS458" s="342"/>
      <c r="JHT458" s="342"/>
      <c r="JHU458" s="342"/>
      <c r="JHV458" s="342"/>
      <c r="JHW458" s="342"/>
      <c r="JHX458" s="342"/>
      <c r="JHY458" s="342"/>
      <c r="JHZ458" s="342"/>
      <c r="JIA458" s="342"/>
      <c r="JIB458" s="342"/>
      <c r="JIC458" s="342"/>
      <c r="JID458" s="342"/>
      <c r="JIE458" s="342"/>
      <c r="JIF458" s="342"/>
      <c r="JIG458" s="342"/>
      <c r="JIH458" s="342"/>
      <c r="JII458" s="342"/>
      <c r="JIJ458" s="342"/>
      <c r="JIK458" s="342"/>
      <c r="JIL458" s="342"/>
      <c r="JIM458" s="342"/>
      <c r="JIN458" s="342"/>
      <c r="JIO458" s="342"/>
      <c r="JIP458" s="342"/>
      <c r="JIQ458" s="342"/>
      <c r="JIR458" s="342"/>
      <c r="JIS458" s="342"/>
      <c r="JIT458" s="342"/>
      <c r="JIU458" s="342"/>
      <c r="JIV458" s="342"/>
      <c r="JIW458" s="342"/>
      <c r="JIX458" s="342"/>
      <c r="JIY458" s="342"/>
      <c r="JIZ458" s="342"/>
      <c r="JJA458" s="342"/>
      <c r="JJB458" s="342"/>
      <c r="JJC458" s="342"/>
      <c r="JJD458" s="342"/>
      <c r="JJE458" s="342"/>
      <c r="JJF458" s="342"/>
      <c r="JJG458" s="342"/>
      <c r="JJH458" s="342"/>
      <c r="JJI458" s="342"/>
      <c r="JJJ458" s="342"/>
      <c r="JJK458" s="342"/>
      <c r="JJL458" s="342"/>
      <c r="JJM458" s="342"/>
      <c r="JJN458" s="342"/>
      <c r="JJO458" s="342"/>
      <c r="JJP458" s="342"/>
      <c r="JJQ458" s="342"/>
      <c r="JJR458" s="342"/>
      <c r="JJS458" s="342"/>
      <c r="JJT458" s="342"/>
      <c r="JJU458" s="342"/>
      <c r="JJV458" s="342"/>
      <c r="JJW458" s="342"/>
      <c r="JJX458" s="342"/>
      <c r="JJY458" s="342"/>
      <c r="JJZ458" s="342"/>
      <c r="JKA458" s="342"/>
      <c r="JKB458" s="342"/>
      <c r="JKC458" s="342"/>
      <c r="JKD458" s="342"/>
      <c r="JKE458" s="342"/>
      <c r="JKF458" s="342"/>
      <c r="JKG458" s="342"/>
      <c r="JKH458" s="342"/>
      <c r="JKI458" s="342"/>
      <c r="JKJ458" s="342"/>
      <c r="JKK458" s="342"/>
      <c r="JKL458" s="342"/>
      <c r="JKM458" s="342"/>
      <c r="JKN458" s="342"/>
      <c r="JKO458" s="342"/>
      <c r="JKP458" s="342"/>
      <c r="JKQ458" s="342"/>
      <c r="JKR458" s="342"/>
      <c r="JKS458" s="342"/>
      <c r="JKT458" s="342"/>
      <c r="JKU458" s="342"/>
      <c r="JKV458" s="342"/>
      <c r="JKW458" s="342"/>
      <c r="JKX458" s="342"/>
      <c r="JKY458" s="342"/>
      <c r="JKZ458" s="342"/>
      <c r="JLA458" s="342"/>
      <c r="JLB458" s="342"/>
      <c r="JLC458" s="342"/>
      <c r="JLD458" s="342"/>
      <c r="JLE458" s="342"/>
      <c r="JLF458" s="342"/>
      <c r="JLG458" s="342"/>
      <c r="JLH458" s="342"/>
      <c r="JLI458" s="342"/>
      <c r="JLJ458" s="342"/>
      <c r="JLK458" s="342"/>
      <c r="JLL458" s="342"/>
      <c r="JLM458" s="342"/>
      <c r="JLN458" s="342"/>
      <c r="JLO458" s="342"/>
      <c r="JLP458" s="342"/>
      <c r="JLQ458" s="342"/>
      <c r="JLR458" s="342"/>
      <c r="JLS458" s="342"/>
      <c r="JLT458" s="342"/>
      <c r="JLU458" s="342"/>
      <c r="JLV458" s="342"/>
      <c r="JLW458" s="342"/>
      <c r="JLX458" s="342"/>
      <c r="JLY458" s="342"/>
      <c r="JLZ458" s="342"/>
      <c r="JMA458" s="342"/>
      <c r="JMB458" s="342"/>
      <c r="JMC458" s="342"/>
      <c r="JMD458" s="342"/>
      <c r="JME458" s="342"/>
      <c r="JMF458" s="342"/>
      <c r="JMG458" s="342"/>
      <c r="JMH458" s="342"/>
      <c r="JMI458" s="342"/>
      <c r="JMJ458" s="342"/>
      <c r="JMK458" s="342"/>
      <c r="JML458" s="342"/>
      <c r="JMM458" s="342"/>
      <c r="JMN458" s="342"/>
      <c r="JMO458" s="342"/>
      <c r="JMP458" s="342"/>
      <c r="JMQ458" s="342"/>
      <c r="JMR458" s="342"/>
      <c r="JMS458" s="342"/>
      <c r="JMT458" s="342"/>
      <c r="JMU458" s="342"/>
      <c r="JMV458" s="342"/>
      <c r="JMW458" s="342"/>
      <c r="JMX458" s="342"/>
      <c r="JMY458" s="342"/>
      <c r="JMZ458" s="342"/>
      <c r="JNA458" s="342"/>
      <c r="JNB458" s="342"/>
      <c r="JNC458" s="342"/>
      <c r="JND458" s="342"/>
      <c r="JNE458" s="342"/>
      <c r="JNF458" s="342"/>
      <c r="JNG458" s="342"/>
      <c r="JNH458" s="342"/>
      <c r="JNI458" s="342"/>
      <c r="JNJ458" s="342"/>
      <c r="JNK458" s="342"/>
      <c r="JNL458" s="342"/>
      <c r="JNM458" s="342"/>
      <c r="JNN458" s="342"/>
      <c r="JNO458" s="342"/>
      <c r="JNP458" s="342"/>
      <c r="JNQ458" s="342"/>
      <c r="JNR458" s="342"/>
      <c r="JNS458" s="342"/>
      <c r="JNT458" s="342"/>
      <c r="JNU458" s="342"/>
      <c r="JNV458" s="342"/>
      <c r="JNW458" s="342"/>
      <c r="JNX458" s="342"/>
      <c r="JNY458" s="342"/>
      <c r="JNZ458" s="342"/>
      <c r="JOA458" s="342"/>
      <c r="JOB458" s="342"/>
      <c r="JOC458" s="342"/>
      <c r="JOD458" s="342"/>
      <c r="JOE458" s="342"/>
      <c r="JOF458" s="342"/>
      <c r="JOG458" s="342"/>
      <c r="JOH458" s="342"/>
      <c r="JOI458" s="342"/>
      <c r="JOJ458" s="342"/>
      <c r="JOK458" s="342"/>
      <c r="JOL458" s="342"/>
      <c r="JOM458" s="342"/>
      <c r="JON458" s="342"/>
      <c r="JOO458" s="342"/>
      <c r="JOP458" s="342"/>
      <c r="JOQ458" s="342"/>
      <c r="JOR458" s="342"/>
      <c r="JOS458" s="342"/>
      <c r="JOT458" s="342"/>
      <c r="JOU458" s="342"/>
      <c r="JOV458" s="342"/>
      <c r="JOW458" s="342"/>
      <c r="JOX458" s="342"/>
      <c r="JOY458" s="342"/>
      <c r="JOZ458" s="342"/>
      <c r="JPA458" s="342"/>
      <c r="JPB458" s="342"/>
      <c r="JPC458" s="342"/>
      <c r="JPD458" s="342"/>
      <c r="JPE458" s="342"/>
      <c r="JPF458" s="342"/>
      <c r="JPG458" s="342"/>
      <c r="JPH458" s="342"/>
      <c r="JPI458" s="342"/>
      <c r="JPJ458" s="342"/>
      <c r="JPK458" s="342"/>
      <c r="JPL458" s="342"/>
      <c r="JPM458" s="342"/>
      <c r="JPN458" s="342"/>
      <c r="JPO458" s="342"/>
      <c r="JPP458" s="342"/>
      <c r="JPQ458" s="342"/>
      <c r="JPR458" s="342"/>
      <c r="JPS458" s="342"/>
      <c r="JPT458" s="342"/>
      <c r="JPU458" s="342"/>
      <c r="JPV458" s="342"/>
      <c r="JPW458" s="342"/>
      <c r="JPX458" s="342"/>
      <c r="JPY458" s="342"/>
      <c r="JPZ458" s="342"/>
      <c r="JQA458" s="342"/>
      <c r="JQB458" s="342"/>
      <c r="JQC458" s="342"/>
      <c r="JQD458" s="342"/>
      <c r="JQE458" s="342"/>
      <c r="JQF458" s="342"/>
      <c r="JQG458" s="342"/>
      <c r="JQH458" s="342"/>
      <c r="JQI458" s="342"/>
      <c r="JQJ458" s="342"/>
      <c r="JQK458" s="342"/>
      <c r="JQL458" s="342"/>
      <c r="JQM458" s="342"/>
      <c r="JQN458" s="342"/>
      <c r="JQO458" s="342"/>
      <c r="JQP458" s="342"/>
      <c r="JQQ458" s="342"/>
      <c r="JQR458" s="342"/>
      <c r="JQS458" s="342"/>
      <c r="JQT458" s="342"/>
      <c r="JQU458" s="342"/>
      <c r="JQV458" s="342"/>
      <c r="JQW458" s="342"/>
      <c r="JQX458" s="342"/>
      <c r="JQY458" s="342"/>
      <c r="JQZ458" s="342"/>
      <c r="JRA458" s="342"/>
      <c r="JRB458" s="342"/>
      <c r="JRC458" s="342"/>
      <c r="JRD458" s="342"/>
      <c r="JRE458" s="342"/>
      <c r="JRF458" s="342"/>
      <c r="JRG458" s="342"/>
      <c r="JRH458" s="342"/>
      <c r="JRI458" s="342"/>
      <c r="JRJ458" s="342"/>
      <c r="JRK458" s="342"/>
      <c r="JRL458" s="342"/>
      <c r="JRM458" s="342"/>
      <c r="JRN458" s="342"/>
      <c r="JRO458" s="342"/>
      <c r="JRP458" s="342"/>
      <c r="JRQ458" s="342"/>
      <c r="JRR458" s="342"/>
      <c r="JRS458" s="342"/>
      <c r="JRT458" s="342"/>
      <c r="JRU458" s="342"/>
      <c r="JRV458" s="342"/>
      <c r="JRW458" s="342"/>
      <c r="JRX458" s="342"/>
      <c r="JRY458" s="342"/>
      <c r="JRZ458" s="342"/>
      <c r="JSA458" s="342"/>
      <c r="JSB458" s="342"/>
      <c r="JSC458" s="342"/>
      <c r="JSD458" s="342"/>
      <c r="JSE458" s="342"/>
      <c r="JSF458" s="342"/>
      <c r="JSG458" s="342"/>
      <c r="JSH458" s="342"/>
      <c r="JSI458" s="342"/>
      <c r="JSJ458" s="342"/>
      <c r="JSK458" s="342"/>
      <c r="JSL458" s="342"/>
      <c r="JSM458" s="342"/>
      <c r="JSN458" s="342"/>
      <c r="JSO458" s="342"/>
      <c r="JSP458" s="342"/>
      <c r="JSQ458" s="342"/>
      <c r="JSR458" s="342"/>
      <c r="JSS458" s="342"/>
      <c r="JST458" s="342"/>
      <c r="JSU458" s="342"/>
      <c r="JSV458" s="342"/>
      <c r="JSW458" s="342"/>
      <c r="JSX458" s="342"/>
      <c r="JSY458" s="342"/>
      <c r="JSZ458" s="342"/>
      <c r="JTA458" s="342"/>
      <c r="JTB458" s="342"/>
      <c r="JTC458" s="342"/>
      <c r="JTD458" s="342"/>
      <c r="JTE458" s="342"/>
      <c r="JTF458" s="342"/>
      <c r="JTG458" s="342"/>
      <c r="JTH458" s="342"/>
      <c r="JTI458" s="342"/>
      <c r="JTJ458" s="342"/>
      <c r="JTK458" s="342"/>
      <c r="JTL458" s="342"/>
      <c r="JTM458" s="342"/>
      <c r="JTN458" s="342"/>
      <c r="JTO458" s="342"/>
      <c r="JTP458" s="342"/>
      <c r="JTQ458" s="342"/>
      <c r="JTR458" s="342"/>
      <c r="JTS458" s="342"/>
      <c r="JTT458" s="342"/>
      <c r="JTU458" s="342"/>
      <c r="JTV458" s="342"/>
      <c r="JTW458" s="342"/>
      <c r="JTX458" s="342"/>
      <c r="JTY458" s="342"/>
      <c r="JTZ458" s="342"/>
      <c r="JUA458" s="342"/>
      <c r="JUB458" s="342"/>
      <c r="JUC458" s="342"/>
      <c r="JUD458" s="342"/>
      <c r="JUE458" s="342"/>
      <c r="JUF458" s="342"/>
      <c r="JUG458" s="342"/>
      <c r="JUH458" s="342"/>
      <c r="JUI458" s="342"/>
      <c r="JUJ458" s="342"/>
      <c r="JUK458" s="342"/>
      <c r="JUL458" s="342"/>
      <c r="JUM458" s="342"/>
      <c r="JUN458" s="342"/>
      <c r="JUO458" s="342"/>
      <c r="JUP458" s="342"/>
      <c r="JUQ458" s="342"/>
      <c r="JUR458" s="342"/>
      <c r="JUS458" s="342"/>
      <c r="JUT458" s="342"/>
      <c r="JUU458" s="342"/>
      <c r="JUV458" s="342"/>
      <c r="JUW458" s="342"/>
      <c r="JUX458" s="342"/>
      <c r="JUY458" s="342"/>
      <c r="JUZ458" s="342"/>
      <c r="JVA458" s="342"/>
      <c r="JVB458" s="342"/>
      <c r="JVC458" s="342"/>
      <c r="JVD458" s="342"/>
      <c r="JVE458" s="342"/>
      <c r="JVF458" s="342"/>
      <c r="JVG458" s="342"/>
      <c r="JVH458" s="342"/>
      <c r="JVI458" s="342"/>
      <c r="JVJ458" s="342"/>
      <c r="JVK458" s="342"/>
      <c r="JVL458" s="342"/>
      <c r="JVM458" s="342"/>
      <c r="JVN458" s="342"/>
      <c r="JVO458" s="342"/>
      <c r="JVP458" s="342"/>
      <c r="JVQ458" s="342"/>
      <c r="JVR458" s="342"/>
      <c r="JVS458" s="342"/>
      <c r="JVT458" s="342"/>
      <c r="JVU458" s="342"/>
      <c r="JVV458" s="342"/>
      <c r="JVW458" s="342"/>
      <c r="JVX458" s="342"/>
      <c r="JVY458" s="342"/>
      <c r="JVZ458" s="342"/>
      <c r="JWA458" s="342"/>
      <c r="JWB458" s="342"/>
      <c r="JWC458" s="342"/>
      <c r="JWD458" s="342"/>
      <c r="JWE458" s="342"/>
      <c r="JWF458" s="342"/>
      <c r="JWG458" s="342"/>
      <c r="JWH458" s="342"/>
      <c r="JWI458" s="342"/>
      <c r="JWJ458" s="342"/>
      <c r="JWK458" s="342"/>
      <c r="JWL458" s="342"/>
      <c r="JWM458" s="342"/>
      <c r="JWN458" s="342"/>
      <c r="JWO458" s="342"/>
      <c r="JWP458" s="342"/>
      <c r="JWQ458" s="342"/>
      <c r="JWR458" s="342"/>
      <c r="JWS458" s="342"/>
      <c r="JWT458" s="342"/>
      <c r="JWU458" s="342"/>
      <c r="JWV458" s="342"/>
      <c r="JWW458" s="342"/>
      <c r="JWX458" s="342"/>
      <c r="JWY458" s="342"/>
      <c r="JWZ458" s="342"/>
      <c r="JXA458" s="342"/>
      <c r="JXB458" s="342"/>
      <c r="JXC458" s="342"/>
      <c r="JXD458" s="342"/>
      <c r="JXE458" s="342"/>
      <c r="JXF458" s="342"/>
      <c r="JXG458" s="342"/>
      <c r="JXH458" s="342"/>
      <c r="JXI458" s="342"/>
      <c r="JXJ458" s="342"/>
      <c r="JXK458" s="342"/>
      <c r="JXL458" s="342"/>
      <c r="JXM458" s="342"/>
      <c r="JXN458" s="342"/>
      <c r="JXO458" s="342"/>
      <c r="JXP458" s="342"/>
      <c r="JXQ458" s="342"/>
      <c r="JXR458" s="342"/>
      <c r="JXS458" s="342"/>
      <c r="JXT458" s="342"/>
      <c r="JXU458" s="342"/>
      <c r="JXV458" s="342"/>
      <c r="JXW458" s="342"/>
      <c r="JXX458" s="342"/>
      <c r="JXY458" s="342"/>
      <c r="JXZ458" s="342"/>
      <c r="JYA458" s="342"/>
      <c r="JYB458" s="342"/>
      <c r="JYC458" s="342"/>
      <c r="JYD458" s="342"/>
      <c r="JYE458" s="342"/>
      <c r="JYF458" s="342"/>
      <c r="JYG458" s="342"/>
      <c r="JYH458" s="342"/>
      <c r="JYI458" s="342"/>
      <c r="JYJ458" s="342"/>
      <c r="JYK458" s="342"/>
      <c r="JYL458" s="342"/>
      <c r="JYM458" s="342"/>
      <c r="JYN458" s="342"/>
      <c r="JYO458" s="342"/>
      <c r="JYP458" s="342"/>
      <c r="JYQ458" s="342"/>
      <c r="JYR458" s="342"/>
      <c r="JYS458" s="342"/>
      <c r="JYT458" s="342"/>
      <c r="JYU458" s="342"/>
      <c r="JYV458" s="342"/>
      <c r="JYW458" s="342"/>
      <c r="JYX458" s="342"/>
      <c r="JYY458" s="342"/>
      <c r="JYZ458" s="342"/>
      <c r="JZA458" s="342"/>
      <c r="JZB458" s="342"/>
      <c r="JZC458" s="342"/>
      <c r="JZD458" s="342"/>
      <c r="JZE458" s="342"/>
      <c r="JZF458" s="342"/>
      <c r="JZG458" s="342"/>
      <c r="JZH458" s="342"/>
      <c r="JZI458" s="342"/>
      <c r="JZJ458" s="342"/>
      <c r="JZK458" s="342"/>
      <c r="JZL458" s="342"/>
      <c r="JZM458" s="342"/>
      <c r="JZN458" s="342"/>
      <c r="JZO458" s="342"/>
      <c r="JZP458" s="342"/>
      <c r="JZQ458" s="342"/>
      <c r="JZR458" s="342"/>
      <c r="JZS458" s="342"/>
      <c r="JZT458" s="342"/>
      <c r="JZU458" s="342"/>
      <c r="JZV458" s="342"/>
      <c r="JZW458" s="342"/>
      <c r="JZX458" s="342"/>
      <c r="JZY458" s="342"/>
      <c r="JZZ458" s="342"/>
      <c r="KAA458" s="342"/>
      <c r="KAB458" s="342"/>
      <c r="KAC458" s="342"/>
      <c r="KAD458" s="342"/>
      <c r="KAE458" s="342"/>
      <c r="KAF458" s="342"/>
      <c r="KAG458" s="342"/>
      <c r="KAH458" s="342"/>
      <c r="KAI458" s="342"/>
      <c r="KAJ458" s="342"/>
      <c r="KAK458" s="342"/>
      <c r="KAL458" s="342"/>
      <c r="KAM458" s="342"/>
      <c r="KAN458" s="342"/>
      <c r="KAO458" s="342"/>
      <c r="KAP458" s="342"/>
      <c r="KAQ458" s="342"/>
      <c r="KAR458" s="342"/>
      <c r="KAS458" s="342"/>
      <c r="KAT458" s="342"/>
      <c r="KAU458" s="342"/>
      <c r="KAV458" s="342"/>
      <c r="KAW458" s="342"/>
      <c r="KAX458" s="342"/>
      <c r="KAY458" s="342"/>
      <c r="KAZ458" s="342"/>
      <c r="KBA458" s="342"/>
      <c r="KBB458" s="342"/>
      <c r="KBC458" s="342"/>
      <c r="KBD458" s="342"/>
      <c r="KBE458" s="342"/>
      <c r="KBF458" s="342"/>
      <c r="KBG458" s="342"/>
      <c r="KBH458" s="342"/>
      <c r="KBI458" s="342"/>
      <c r="KBJ458" s="342"/>
      <c r="KBK458" s="342"/>
      <c r="KBL458" s="342"/>
      <c r="KBM458" s="342"/>
      <c r="KBN458" s="342"/>
      <c r="KBO458" s="342"/>
      <c r="KBP458" s="342"/>
      <c r="KBQ458" s="342"/>
      <c r="KBR458" s="342"/>
      <c r="KBS458" s="342"/>
      <c r="KBT458" s="342"/>
      <c r="KBU458" s="342"/>
      <c r="KBV458" s="342"/>
      <c r="KBW458" s="342"/>
      <c r="KBX458" s="342"/>
      <c r="KBY458" s="342"/>
      <c r="KBZ458" s="342"/>
      <c r="KCA458" s="342"/>
      <c r="KCB458" s="342"/>
      <c r="KCC458" s="342"/>
      <c r="KCD458" s="342"/>
      <c r="KCE458" s="342"/>
      <c r="KCF458" s="342"/>
      <c r="KCG458" s="342"/>
      <c r="KCH458" s="342"/>
      <c r="KCI458" s="342"/>
      <c r="KCJ458" s="342"/>
      <c r="KCK458" s="342"/>
      <c r="KCL458" s="342"/>
      <c r="KCM458" s="342"/>
      <c r="KCN458" s="342"/>
      <c r="KCO458" s="342"/>
      <c r="KCP458" s="342"/>
      <c r="KCQ458" s="342"/>
      <c r="KCR458" s="342"/>
      <c r="KCS458" s="342"/>
      <c r="KCT458" s="342"/>
      <c r="KCU458" s="342"/>
      <c r="KCV458" s="342"/>
      <c r="KCW458" s="342"/>
      <c r="KCX458" s="342"/>
      <c r="KCY458" s="342"/>
      <c r="KCZ458" s="342"/>
      <c r="KDA458" s="342"/>
      <c r="KDB458" s="342"/>
      <c r="KDC458" s="342"/>
      <c r="KDD458" s="342"/>
      <c r="KDE458" s="342"/>
      <c r="KDF458" s="342"/>
      <c r="KDG458" s="342"/>
      <c r="KDH458" s="342"/>
      <c r="KDI458" s="342"/>
      <c r="KDJ458" s="342"/>
      <c r="KDK458" s="342"/>
      <c r="KDL458" s="342"/>
      <c r="KDM458" s="342"/>
      <c r="KDN458" s="342"/>
      <c r="KDO458" s="342"/>
      <c r="KDP458" s="342"/>
      <c r="KDQ458" s="342"/>
      <c r="KDR458" s="342"/>
      <c r="KDS458" s="342"/>
      <c r="KDT458" s="342"/>
      <c r="KDU458" s="342"/>
      <c r="KDV458" s="342"/>
      <c r="KDW458" s="342"/>
      <c r="KDX458" s="342"/>
      <c r="KDY458" s="342"/>
      <c r="KDZ458" s="342"/>
      <c r="KEA458" s="342"/>
      <c r="KEB458" s="342"/>
      <c r="KEC458" s="342"/>
      <c r="KED458" s="342"/>
      <c r="KEE458" s="342"/>
      <c r="KEF458" s="342"/>
      <c r="KEG458" s="342"/>
      <c r="KEH458" s="342"/>
      <c r="KEI458" s="342"/>
      <c r="KEJ458" s="342"/>
      <c r="KEK458" s="342"/>
      <c r="KEL458" s="342"/>
      <c r="KEM458" s="342"/>
      <c r="KEN458" s="342"/>
      <c r="KEO458" s="342"/>
      <c r="KEP458" s="342"/>
      <c r="KEQ458" s="342"/>
      <c r="KER458" s="342"/>
      <c r="KES458" s="342"/>
      <c r="KET458" s="342"/>
      <c r="KEU458" s="342"/>
      <c r="KEV458" s="342"/>
      <c r="KEW458" s="342"/>
      <c r="KEX458" s="342"/>
      <c r="KEY458" s="342"/>
      <c r="KEZ458" s="342"/>
      <c r="KFA458" s="342"/>
      <c r="KFB458" s="342"/>
      <c r="KFC458" s="342"/>
      <c r="KFD458" s="342"/>
      <c r="KFE458" s="342"/>
      <c r="KFF458" s="342"/>
      <c r="KFG458" s="342"/>
      <c r="KFH458" s="342"/>
      <c r="KFI458" s="342"/>
      <c r="KFJ458" s="342"/>
      <c r="KFK458" s="342"/>
      <c r="KFL458" s="342"/>
      <c r="KFM458" s="342"/>
      <c r="KFN458" s="342"/>
      <c r="KFO458" s="342"/>
      <c r="KFP458" s="342"/>
      <c r="KFQ458" s="342"/>
      <c r="KFR458" s="342"/>
      <c r="KFS458" s="342"/>
      <c r="KFT458" s="342"/>
      <c r="KFU458" s="342"/>
      <c r="KFV458" s="342"/>
      <c r="KFW458" s="342"/>
      <c r="KFX458" s="342"/>
      <c r="KFY458" s="342"/>
      <c r="KFZ458" s="342"/>
      <c r="KGA458" s="342"/>
      <c r="KGB458" s="342"/>
      <c r="KGC458" s="342"/>
      <c r="KGD458" s="342"/>
      <c r="KGE458" s="342"/>
      <c r="KGF458" s="342"/>
      <c r="KGG458" s="342"/>
      <c r="KGH458" s="342"/>
      <c r="KGI458" s="342"/>
      <c r="KGJ458" s="342"/>
      <c r="KGK458" s="342"/>
      <c r="KGL458" s="342"/>
      <c r="KGM458" s="342"/>
      <c r="KGN458" s="342"/>
      <c r="KGO458" s="342"/>
      <c r="KGP458" s="342"/>
      <c r="KGQ458" s="342"/>
      <c r="KGR458" s="342"/>
      <c r="KGS458" s="342"/>
      <c r="KGT458" s="342"/>
      <c r="KGU458" s="342"/>
      <c r="KGV458" s="342"/>
      <c r="KGW458" s="342"/>
      <c r="KGX458" s="342"/>
      <c r="KGY458" s="342"/>
      <c r="KGZ458" s="342"/>
      <c r="KHA458" s="342"/>
      <c r="KHB458" s="342"/>
      <c r="KHC458" s="342"/>
      <c r="KHD458" s="342"/>
      <c r="KHE458" s="342"/>
      <c r="KHF458" s="342"/>
      <c r="KHG458" s="342"/>
      <c r="KHH458" s="342"/>
      <c r="KHI458" s="342"/>
      <c r="KHJ458" s="342"/>
      <c r="KHK458" s="342"/>
      <c r="KHL458" s="342"/>
      <c r="KHM458" s="342"/>
      <c r="KHN458" s="342"/>
      <c r="KHO458" s="342"/>
      <c r="KHP458" s="342"/>
      <c r="KHQ458" s="342"/>
      <c r="KHR458" s="342"/>
      <c r="KHS458" s="342"/>
      <c r="KHT458" s="342"/>
      <c r="KHU458" s="342"/>
      <c r="KHV458" s="342"/>
      <c r="KHW458" s="342"/>
      <c r="KHX458" s="342"/>
      <c r="KHY458" s="342"/>
      <c r="KHZ458" s="342"/>
      <c r="KIA458" s="342"/>
      <c r="KIB458" s="342"/>
      <c r="KIC458" s="342"/>
      <c r="KID458" s="342"/>
      <c r="KIE458" s="342"/>
      <c r="KIF458" s="342"/>
      <c r="KIG458" s="342"/>
      <c r="KIH458" s="342"/>
      <c r="KII458" s="342"/>
      <c r="KIJ458" s="342"/>
      <c r="KIK458" s="342"/>
      <c r="KIL458" s="342"/>
      <c r="KIM458" s="342"/>
      <c r="KIN458" s="342"/>
      <c r="KIO458" s="342"/>
      <c r="KIP458" s="342"/>
      <c r="KIQ458" s="342"/>
      <c r="KIR458" s="342"/>
      <c r="KIS458" s="342"/>
      <c r="KIT458" s="342"/>
      <c r="KIU458" s="342"/>
      <c r="KIV458" s="342"/>
      <c r="KIW458" s="342"/>
      <c r="KIX458" s="342"/>
      <c r="KIY458" s="342"/>
      <c r="KIZ458" s="342"/>
      <c r="KJA458" s="342"/>
      <c r="KJB458" s="342"/>
      <c r="KJC458" s="342"/>
      <c r="KJD458" s="342"/>
      <c r="KJE458" s="342"/>
      <c r="KJF458" s="342"/>
      <c r="KJG458" s="342"/>
      <c r="KJH458" s="342"/>
      <c r="KJI458" s="342"/>
      <c r="KJJ458" s="342"/>
      <c r="KJK458" s="342"/>
      <c r="KJL458" s="342"/>
      <c r="KJM458" s="342"/>
      <c r="KJN458" s="342"/>
      <c r="KJO458" s="342"/>
      <c r="KJP458" s="342"/>
      <c r="KJQ458" s="342"/>
      <c r="KJR458" s="342"/>
      <c r="KJS458" s="342"/>
      <c r="KJT458" s="342"/>
      <c r="KJU458" s="342"/>
      <c r="KJV458" s="342"/>
      <c r="KJW458" s="342"/>
      <c r="KJX458" s="342"/>
      <c r="KJY458" s="342"/>
      <c r="KJZ458" s="342"/>
      <c r="KKA458" s="342"/>
      <c r="KKB458" s="342"/>
      <c r="KKC458" s="342"/>
      <c r="KKD458" s="342"/>
      <c r="KKE458" s="342"/>
      <c r="KKF458" s="342"/>
      <c r="KKG458" s="342"/>
      <c r="KKH458" s="342"/>
      <c r="KKI458" s="342"/>
      <c r="KKJ458" s="342"/>
      <c r="KKK458" s="342"/>
      <c r="KKL458" s="342"/>
      <c r="KKM458" s="342"/>
      <c r="KKN458" s="342"/>
      <c r="KKO458" s="342"/>
      <c r="KKP458" s="342"/>
      <c r="KKQ458" s="342"/>
      <c r="KKR458" s="342"/>
      <c r="KKS458" s="342"/>
      <c r="KKT458" s="342"/>
      <c r="KKU458" s="342"/>
      <c r="KKV458" s="342"/>
      <c r="KKW458" s="342"/>
      <c r="KKX458" s="342"/>
      <c r="KKY458" s="342"/>
      <c r="KKZ458" s="342"/>
      <c r="KLA458" s="342"/>
      <c r="KLB458" s="342"/>
      <c r="KLC458" s="342"/>
      <c r="KLD458" s="342"/>
      <c r="KLE458" s="342"/>
      <c r="KLF458" s="342"/>
      <c r="KLG458" s="342"/>
      <c r="KLH458" s="342"/>
      <c r="KLI458" s="342"/>
      <c r="KLJ458" s="342"/>
      <c r="KLK458" s="342"/>
      <c r="KLL458" s="342"/>
      <c r="KLM458" s="342"/>
      <c r="KLN458" s="342"/>
      <c r="KLO458" s="342"/>
      <c r="KLP458" s="342"/>
      <c r="KLQ458" s="342"/>
      <c r="KLR458" s="342"/>
      <c r="KLS458" s="342"/>
      <c r="KLT458" s="342"/>
      <c r="KLU458" s="342"/>
      <c r="KLV458" s="342"/>
      <c r="KLW458" s="342"/>
      <c r="KLX458" s="342"/>
      <c r="KLY458" s="342"/>
      <c r="KLZ458" s="342"/>
      <c r="KMA458" s="342"/>
      <c r="KMB458" s="342"/>
      <c r="KMC458" s="342"/>
      <c r="KMD458" s="342"/>
      <c r="KME458" s="342"/>
      <c r="KMF458" s="342"/>
      <c r="KMG458" s="342"/>
      <c r="KMH458" s="342"/>
      <c r="KMI458" s="342"/>
      <c r="KMJ458" s="342"/>
      <c r="KMK458" s="342"/>
      <c r="KML458" s="342"/>
      <c r="KMM458" s="342"/>
      <c r="KMN458" s="342"/>
      <c r="KMO458" s="342"/>
      <c r="KMP458" s="342"/>
      <c r="KMQ458" s="342"/>
      <c r="KMR458" s="342"/>
      <c r="KMS458" s="342"/>
      <c r="KMT458" s="342"/>
      <c r="KMU458" s="342"/>
      <c r="KMV458" s="342"/>
      <c r="KMW458" s="342"/>
      <c r="KMX458" s="342"/>
      <c r="KMY458" s="342"/>
      <c r="KMZ458" s="342"/>
      <c r="KNA458" s="342"/>
      <c r="KNB458" s="342"/>
      <c r="KNC458" s="342"/>
      <c r="KND458" s="342"/>
      <c r="KNE458" s="342"/>
      <c r="KNF458" s="342"/>
      <c r="KNG458" s="342"/>
      <c r="KNH458" s="342"/>
      <c r="KNI458" s="342"/>
      <c r="KNJ458" s="342"/>
      <c r="KNK458" s="342"/>
      <c r="KNL458" s="342"/>
      <c r="KNM458" s="342"/>
      <c r="KNN458" s="342"/>
      <c r="KNO458" s="342"/>
      <c r="KNP458" s="342"/>
      <c r="KNQ458" s="342"/>
      <c r="KNR458" s="342"/>
      <c r="KNS458" s="342"/>
      <c r="KNT458" s="342"/>
      <c r="KNU458" s="342"/>
      <c r="KNV458" s="342"/>
      <c r="KNW458" s="342"/>
      <c r="KNX458" s="342"/>
      <c r="KNY458" s="342"/>
      <c r="KNZ458" s="342"/>
      <c r="KOA458" s="342"/>
      <c r="KOB458" s="342"/>
      <c r="KOC458" s="342"/>
      <c r="KOD458" s="342"/>
      <c r="KOE458" s="342"/>
      <c r="KOF458" s="342"/>
      <c r="KOG458" s="342"/>
      <c r="KOH458" s="342"/>
      <c r="KOI458" s="342"/>
      <c r="KOJ458" s="342"/>
      <c r="KOK458" s="342"/>
      <c r="KOL458" s="342"/>
      <c r="KOM458" s="342"/>
      <c r="KON458" s="342"/>
      <c r="KOO458" s="342"/>
      <c r="KOP458" s="342"/>
      <c r="KOQ458" s="342"/>
      <c r="KOR458" s="342"/>
      <c r="KOS458" s="342"/>
      <c r="KOT458" s="342"/>
      <c r="KOU458" s="342"/>
      <c r="KOV458" s="342"/>
      <c r="KOW458" s="342"/>
      <c r="KOX458" s="342"/>
      <c r="KOY458" s="342"/>
      <c r="KOZ458" s="342"/>
      <c r="KPA458" s="342"/>
      <c r="KPB458" s="342"/>
      <c r="KPC458" s="342"/>
      <c r="KPD458" s="342"/>
      <c r="KPE458" s="342"/>
      <c r="KPF458" s="342"/>
      <c r="KPG458" s="342"/>
      <c r="KPH458" s="342"/>
      <c r="KPI458" s="342"/>
      <c r="KPJ458" s="342"/>
      <c r="KPK458" s="342"/>
      <c r="KPL458" s="342"/>
      <c r="KPM458" s="342"/>
      <c r="KPN458" s="342"/>
      <c r="KPO458" s="342"/>
      <c r="KPP458" s="342"/>
      <c r="KPQ458" s="342"/>
      <c r="KPR458" s="342"/>
      <c r="KPS458" s="342"/>
      <c r="KPT458" s="342"/>
      <c r="KPU458" s="342"/>
      <c r="KPV458" s="342"/>
      <c r="KPW458" s="342"/>
      <c r="KPX458" s="342"/>
      <c r="KPY458" s="342"/>
      <c r="KPZ458" s="342"/>
      <c r="KQA458" s="342"/>
      <c r="KQB458" s="342"/>
      <c r="KQC458" s="342"/>
      <c r="KQD458" s="342"/>
      <c r="KQE458" s="342"/>
      <c r="KQF458" s="342"/>
      <c r="KQG458" s="342"/>
      <c r="KQH458" s="342"/>
      <c r="KQI458" s="342"/>
      <c r="KQJ458" s="342"/>
      <c r="KQK458" s="342"/>
      <c r="KQL458" s="342"/>
      <c r="KQM458" s="342"/>
      <c r="KQN458" s="342"/>
      <c r="KQO458" s="342"/>
      <c r="KQP458" s="342"/>
      <c r="KQQ458" s="342"/>
      <c r="KQR458" s="342"/>
      <c r="KQS458" s="342"/>
      <c r="KQT458" s="342"/>
      <c r="KQU458" s="342"/>
      <c r="KQV458" s="342"/>
      <c r="KQW458" s="342"/>
      <c r="KQX458" s="342"/>
      <c r="KQY458" s="342"/>
      <c r="KQZ458" s="342"/>
      <c r="KRA458" s="342"/>
      <c r="KRB458" s="342"/>
      <c r="KRC458" s="342"/>
      <c r="KRD458" s="342"/>
      <c r="KRE458" s="342"/>
      <c r="KRF458" s="342"/>
      <c r="KRG458" s="342"/>
      <c r="KRH458" s="342"/>
      <c r="KRI458" s="342"/>
      <c r="KRJ458" s="342"/>
      <c r="KRK458" s="342"/>
      <c r="KRL458" s="342"/>
      <c r="KRM458" s="342"/>
      <c r="KRN458" s="342"/>
      <c r="KRO458" s="342"/>
      <c r="KRP458" s="342"/>
      <c r="KRQ458" s="342"/>
      <c r="KRR458" s="342"/>
      <c r="KRS458" s="342"/>
      <c r="KRT458" s="342"/>
      <c r="KRU458" s="342"/>
      <c r="KRV458" s="342"/>
      <c r="KRW458" s="342"/>
      <c r="KRX458" s="342"/>
      <c r="KRY458" s="342"/>
      <c r="KRZ458" s="342"/>
      <c r="KSA458" s="342"/>
      <c r="KSB458" s="342"/>
      <c r="KSC458" s="342"/>
      <c r="KSD458" s="342"/>
      <c r="KSE458" s="342"/>
      <c r="KSF458" s="342"/>
      <c r="KSG458" s="342"/>
      <c r="KSH458" s="342"/>
      <c r="KSI458" s="342"/>
      <c r="KSJ458" s="342"/>
      <c r="KSK458" s="342"/>
      <c r="KSL458" s="342"/>
      <c r="KSM458" s="342"/>
      <c r="KSN458" s="342"/>
      <c r="KSO458" s="342"/>
      <c r="KSP458" s="342"/>
      <c r="KSQ458" s="342"/>
      <c r="KSR458" s="342"/>
      <c r="KSS458" s="342"/>
      <c r="KST458" s="342"/>
      <c r="KSU458" s="342"/>
      <c r="KSV458" s="342"/>
      <c r="KSW458" s="342"/>
      <c r="KSX458" s="342"/>
      <c r="KSY458" s="342"/>
      <c r="KSZ458" s="342"/>
      <c r="KTA458" s="342"/>
      <c r="KTB458" s="342"/>
      <c r="KTC458" s="342"/>
      <c r="KTD458" s="342"/>
      <c r="KTE458" s="342"/>
      <c r="KTF458" s="342"/>
      <c r="KTG458" s="342"/>
      <c r="KTH458" s="342"/>
      <c r="KTI458" s="342"/>
      <c r="KTJ458" s="342"/>
      <c r="KTK458" s="342"/>
      <c r="KTL458" s="342"/>
      <c r="KTM458" s="342"/>
      <c r="KTN458" s="342"/>
      <c r="KTO458" s="342"/>
      <c r="KTP458" s="342"/>
      <c r="KTQ458" s="342"/>
      <c r="KTR458" s="342"/>
      <c r="KTS458" s="342"/>
      <c r="KTT458" s="342"/>
      <c r="KTU458" s="342"/>
      <c r="KTV458" s="342"/>
      <c r="KTW458" s="342"/>
      <c r="KTX458" s="342"/>
      <c r="KTY458" s="342"/>
      <c r="KTZ458" s="342"/>
      <c r="KUA458" s="342"/>
      <c r="KUB458" s="342"/>
      <c r="KUC458" s="342"/>
      <c r="KUD458" s="342"/>
      <c r="KUE458" s="342"/>
      <c r="KUF458" s="342"/>
      <c r="KUG458" s="342"/>
      <c r="KUH458" s="342"/>
      <c r="KUI458" s="342"/>
      <c r="KUJ458" s="342"/>
      <c r="KUK458" s="342"/>
      <c r="KUL458" s="342"/>
      <c r="KUM458" s="342"/>
      <c r="KUN458" s="342"/>
      <c r="KUO458" s="342"/>
      <c r="KUP458" s="342"/>
      <c r="KUQ458" s="342"/>
      <c r="KUR458" s="342"/>
      <c r="KUS458" s="342"/>
      <c r="KUT458" s="342"/>
      <c r="KUU458" s="342"/>
      <c r="KUV458" s="342"/>
      <c r="KUW458" s="342"/>
      <c r="KUX458" s="342"/>
      <c r="KUY458" s="342"/>
      <c r="KUZ458" s="342"/>
      <c r="KVA458" s="342"/>
      <c r="KVB458" s="342"/>
      <c r="KVC458" s="342"/>
      <c r="KVD458" s="342"/>
      <c r="KVE458" s="342"/>
      <c r="KVF458" s="342"/>
      <c r="KVG458" s="342"/>
      <c r="KVH458" s="342"/>
      <c r="KVI458" s="342"/>
      <c r="KVJ458" s="342"/>
      <c r="KVK458" s="342"/>
      <c r="KVL458" s="342"/>
      <c r="KVM458" s="342"/>
      <c r="KVN458" s="342"/>
      <c r="KVO458" s="342"/>
      <c r="KVP458" s="342"/>
      <c r="KVQ458" s="342"/>
      <c r="KVR458" s="342"/>
      <c r="KVS458" s="342"/>
      <c r="KVT458" s="342"/>
      <c r="KVU458" s="342"/>
      <c r="KVV458" s="342"/>
      <c r="KVW458" s="342"/>
      <c r="KVX458" s="342"/>
      <c r="KVY458" s="342"/>
      <c r="KVZ458" s="342"/>
      <c r="KWA458" s="342"/>
      <c r="KWB458" s="342"/>
      <c r="KWC458" s="342"/>
      <c r="KWD458" s="342"/>
      <c r="KWE458" s="342"/>
      <c r="KWF458" s="342"/>
      <c r="KWG458" s="342"/>
      <c r="KWH458" s="342"/>
      <c r="KWI458" s="342"/>
      <c r="KWJ458" s="342"/>
      <c r="KWK458" s="342"/>
      <c r="KWL458" s="342"/>
      <c r="KWM458" s="342"/>
      <c r="KWN458" s="342"/>
      <c r="KWO458" s="342"/>
      <c r="KWP458" s="342"/>
      <c r="KWQ458" s="342"/>
      <c r="KWR458" s="342"/>
      <c r="KWS458" s="342"/>
      <c r="KWT458" s="342"/>
      <c r="KWU458" s="342"/>
      <c r="KWV458" s="342"/>
      <c r="KWW458" s="342"/>
      <c r="KWX458" s="342"/>
      <c r="KWY458" s="342"/>
      <c r="KWZ458" s="342"/>
      <c r="KXA458" s="342"/>
      <c r="KXB458" s="342"/>
      <c r="KXC458" s="342"/>
      <c r="KXD458" s="342"/>
      <c r="KXE458" s="342"/>
      <c r="KXF458" s="342"/>
      <c r="KXG458" s="342"/>
      <c r="KXH458" s="342"/>
      <c r="KXI458" s="342"/>
      <c r="KXJ458" s="342"/>
      <c r="KXK458" s="342"/>
      <c r="KXL458" s="342"/>
      <c r="KXM458" s="342"/>
      <c r="KXN458" s="342"/>
      <c r="KXO458" s="342"/>
      <c r="KXP458" s="342"/>
      <c r="KXQ458" s="342"/>
      <c r="KXR458" s="342"/>
      <c r="KXS458" s="342"/>
      <c r="KXT458" s="342"/>
      <c r="KXU458" s="342"/>
      <c r="KXV458" s="342"/>
      <c r="KXW458" s="342"/>
      <c r="KXX458" s="342"/>
      <c r="KXY458" s="342"/>
      <c r="KXZ458" s="342"/>
      <c r="KYA458" s="342"/>
      <c r="KYB458" s="342"/>
      <c r="KYC458" s="342"/>
      <c r="KYD458" s="342"/>
      <c r="KYE458" s="342"/>
      <c r="KYF458" s="342"/>
      <c r="KYG458" s="342"/>
      <c r="KYH458" s="342"/>
      <c r="KYI458" s="342"/>
      <c r="KYJ458" s="342"/>
      <c r="KYK458" s="342"/>
      <c r="KYL458" s="342"/>
      <c r="KYM458" s="342"/>
      <c r="KYN458" s="342"/>
      <c r="KYO458" s="342"/>
      <c r="KYP458" s="342"/>
      <c r="KYQ458" s="342"/>
      <c r="KYR458" s="342"/>
      <c r="KYS458" s="342"/>
      <c r="KYT458" s="342"/>
      <c r="KYU458" s="342"/>
      <c r="KYV458" s="342"/>
      <c r="KYW458" s="342"/>
      <c r="KYX458" s="342"/>
      <c r="KYY458" s="342"/>
      <c r="KYZ458" s="342"/>
      <c r="KZA458" s="342"/>
      <c r="KZB458" s="342"/>
      <c r="KZC458" s="342"/>
      <c r="KZD458" s="342"/>
      <c r="KZE458" s="342"/>
      <c r="KZF458" s="342"/>
      <c r="KZG458" s="342"/>
      <c r="KZH458" s="342"/>
      <c r="KZI458" s="342"/>
      <c r="KZJ458" s="342"/>
      <c r="KZK458" s="342"/>
      <c r="KZL458" s="342"/>
      <c r="KZM458" s="342"/>
      <c r="KZN458" s="342"/>
      <c r="KZO458" s="342"/>
      <c r="KZP458" s="342"/>
      <c r="KZQ458" s="342"/>
      <c r="KZR458" s="342"/>
      <c r="KZS458" s="342"/>
      <c r="KZT458" s="342"/>
      <c r="KZU458" s="342"/>
      <c r="KZV458" s="342"/>
      <c r="KZW458" s="342"/>
      <c r="KZX458" s="342"/>
      <c r="KZY458" s="342"/>
      <c r="KZZ458" s="342"/>
      <c r="LAA458" s="342"/>
      <c r="LAB458" s="342"/>
      <c r="LAC458" s="342"/>
      <c r="LAD458" s="342"/>
      <c r="LAE458" s="342"/>
      <c r="LAF458" s="342"/>
      <c r="LAG458" s="342"/>
      <c r="LAH458" s="342"/>
      <c r="LAI458" s="342"/>
      <c r="LAJ458" s="342"/>
      <c r="LAK458" s="342"/>
      <c r="LAL458" s="342"/>
      <c r="LAM458" s="342"/>
      <c r="LAN458" s="342"/>
      <c r="LAO458" s="342"/>
      <c r="LAP458" s="342"/>
      <c r="LAQ458" s="342"/>
      <c r="LAR458" s="342"/>
      <c r="LAS458" s="342"/>
      <c r="LAT458" s="342"/>
      <c r="LAU458" s="342"/>
      <c r="LAV458" s="342"/>
      <c r="LAW458" s="342"/>
      <c r="LAX458" s="342"/>
      <c r="LAY458" s="342"/>
      <c r="LAZ458" s="342"/>
      <c r="LBA458" s="342"/>
      <c r="LBB458" s="342"/>
      <c r="LBC458" s="342"/>
      <c r="LBD458" s="342"/>
      <c r="LBE458" s="342"/>
      <c r="LBF458" s="342"/>
      <c r="LBG458" s="342"/>
      <c r="LBH458" s="342"/>
      <c r="LBI458" s="342"/>
      <c r="LBJ458" s="342"/>
      <c r="LBK458" s="342"/>
      <c r="LBL458" s="342"/>
      <c r="LBM458" s="342"/>
      <c r="LBN458" s="342"/>
      <c r="LBO458" s="342"/>
      <c r="LBP458" s="342"/>
      <c r="LBQ458" s="342"/>
      <c r="LBR458" s="342"/>
      <c r="LBS458" s="342"/>
      <c r="LBT458" s="342"/>
      <c r="LBU458" s="342"/>
      <c r="LBV458" s="342"/>
      <c r="LBW458" s="342"/>
      <c r="LBX458" s="342"/>
      <c r="LBY458" s="342"/>
      <c r="LBZ458" s="342"/>
      <c r="LCA458" s="342"/>
      <c r="LCB458" s="342"/>
      <c r="LCC458" s="342"/>
      <c r="LCD458" s="342"/>
      <c r="LCE458" s="342"/>
      <c r="LCF458" s="342"/>
      <c r="LCG458" s="342"/>
      <c r="LCH458" s="342"/>
      <c r="LCI458" s="342"/>
      <c r="LCJ458" s="342"/>
      <c r="LCK458" s="342"/>
      <c r="LCL458" s="342"/>
      <c r="LCM458" s="342"/>
      <c r="LCN458" s="342"/>
      <c r="LCO458" s="342"/>
      <c r="LCP458" s="342"/>
      <c r="LCQ458" s="342"/>
      <c r="LCR458" s="342"/>
      <c r="LCS458" s="342"/>
      <c r="LCT458" s="342"/>
      <c r="LCU458" s="342"/>
      <c r="LCV458" s="342"/>
      <c r="LCW458" s="342"/>
      <c r="LCX458" s="342"/>
      <c r="LCY458" s="342"/>
      <c r="LCZ458" s="342"/>
      <c r="LDA458" s="342"/>
      <c r="LDB458" s="342"/>
      <c r="LDC458" s="342"/>
      <c r="LDD458" s="342"/>
      <c r="LDE458" s="342"/>
      <c r="LDF458" s="342"/>
      <c r="LDG458" s="342"/>
      <c r="LDH458" s="342"/>
      <c r="LDI458" s="342"/>
      <c r="LDJ458" s="342"/>
      <c r="LDK458" s="342"/>
      <c r="LDL458" s="342"/>
      <c r="LDM458" s="342"/>
      <c r="LDN458" s="342"/>
      <c r="LDO458" s="342"/>
      <c r="LDP458" s="342"/>
      <c r="LDQ458" s="342"/>
      <c r="LDR458" s="342"/>
      <c r="LDS458" s="342"/>
      <c r="LDT458" s="342"/>
      <c r="LDU458" s="342"/>
      <c r="LDV458" s="342"/>
      <c r="LDW458" s="342"/>
      <c r="LDX458" s="342"/>
      <c r="LDY458" s="342"/>
      <c r="LDZ458" s="342"/>
      <c r="LEA458" s="342"/>
      <c r="LEB458" s="342"/>
      <c r="LEC458" s="342"/>
      <c r="LED458" s="342"/>
      <c r="LEE458" s="342"/>
      <c r="LEF458" s="342"/>
      <c r="LEG458" s="342"/>
      <c r="LEH458" s="342"/>
      <c r="LEI458" s="342"/>
      <c r="LEJ458" s="342"/>
      <c r="LEK458" s="342"/>
      <c r="LEL458" s="342"/>
      <c r="LEM458" s="342"/>
      <c r="LEN458" s="342"/>
      <c r="LEO458" s="342"/>
      <c r="LEP458" s="342"/>
      <c r="LEQ458" s="342"/>
      <c r="LER458" s="342"/>
      <c r="LES458" s="342"/>
      <c r="LET458" s="342"/>
      <c r="LEU458" s="342"/>
      <c r="LEV458" s="342"/>
      <c r="LEW458" s="342"/>
      <c r="LEX458" s="342"/>
      <c r="LEY458" s="342"/>
      <c r="LEZ458" s="342"/>
      <c r="LFA458" s="342"/>
      <c r="LFB458" s="342"/>
      <c r="LFC458" s="342"/>
      <c r="LFD458" s="342"/>
      <c r="LFE458" s="342"/>
      <c r="LFF458" s="342"/>
      <c r="LFG458" s="342"/>
      <c r="LFH458" s="342"/>
      <c r="LFI458" s="342"/>
      <c r="LFJ458" s="342"/>
      <c r="LFK458" s="342"/>
      <c r="LFL458" s="342"/>
      <c r="LFM458" s="342"/>
      <c r="LFN458" s="342"/>
      <c r="LFO458" s="342"/>
      <c r="LFP458" s="342"/>
      <c r="LFQ458" s="342"/>
      <c r="LFR458" s="342"/>
      <c r="LFS458" s="342"/>
      <c r="LFT458" s="342"/>
      <c r="LFU458" s="342"/>
      <c r="LFV458" s="342"/>
      <c r="LFW458" s="342"/>
      <c r="LFX458" s="342"/>
      <c r="LFY458" s="342"/>
      <c r="LFZ458" s="342"/>
      <c r="LGA458" s="342"/>
      <c r="LGB458" s="342"/>
      <c r="LGC458" s="342"/>
      <c r="LGD458" s="342"/>
      <c r="LGE458" s="342"/>
      <c r="LGF458" s="342"/>
      <c r="LGG458" s="342"/>
      <c r="LGH458" s="342"/>
      <c r="LGI458" s="342"/>
      <c r="LGJ458" s="342"/>
      <c r="LGK458" s="342"/>
      <c r="LGL458" s="342"/>
      <c r="LGM458" s="342"/>
      <c r="LGN458" s="342"/>
      <c r="LGO458" s="342"/>
      <c r="LGP458" s="342"/>
      <c r="LGQ458" s="342"/>
      <c r="LGR458" s="342"/>
      <c r="LGS458" s="342"/>
      <c r="LGT458" s="342"/>
      <c r="LGU458" s="342"/>
      <c r="LGV458" s="342"/>
      <c r="LGW458" s="342"/>
      <c r="LGX458" s="342"/>
      <c r="LGY458" s="342"/>
      <c r="LGZ458" s="342"/>
      <c r="LHA458" s="342"/>
      <c r="LHB458" s="342"/>
      <c r="LHC458" s="342"/>
      <c r="LHD458" s="342"/>
      <c r="LHE458" s="342"/>
      <c r="LHF458" s="342"/>
      <c r="LHG458" s="342"/>
      <c r="LHH458" s="342"/>
      <c r="LHI458" s="342"/>
      <c r="LHJ458" s="342"/>
      <c r="LHK458" s="342"/>
      <c r="LHL458" s="342"/>
      <c r="LHM458" s="342"/>
      <c r="LHN458" s="342"/>
      <c r="LHO458" s="342"/>
      <c r="LHP458" s="342"/>
      <c r="LHQ458" s="342"/>
      <c r="LHR458" s="342"/>
      <c r="LHS458" s="342"/>
      <c r="LHT458" s="342"/>
      <c r="LHU458" s="342"/>
      <c r="LHV458" s="342"/>
      <c r="LHW458" s="342"/>
      <c r="LHX458" s="342"/>
      <c r="LHY458" s="342"/>
      <c r="LHZ458" s="342"/>
      <c r="LIA458" s="342"/>
      <c r="LIB458" s="342"/>
      <c r="LIC458" s="342"/>
      <c r="LID458" s="342"/>
      <c r="LIE458" s="342"/>
      <c r="LIF458" s="342"/>
      <c r="LIG458" s="342"/>
      <c r="LIH458" s="342"/>
      <c r="LII458" s="342"/>
      <c r="LIJ458" s="342"/>
      <c r="LIK458" s="342"/>
      <c r="LIL458" s="342"/>
      <c r="LIM458" s="342"/>
      <c r="LIN458" s="342"/>
      <c r="LIO458" s="342"/>
      <c r="LIP458" s="342"/>
      <c r="LIQ458" s="342"/>
      <c r="LIR458" s="342"/>
      <c r="LIS458" s="342"/>
      <c r="LIT458" s="342"/>
      <c r="LIU458" s="342"/>
      <c r="LIV458" s="342"/>
      <c r="LIW458" s="342"/>
      <c r="LIX458" s="342"/>
      <c r="LIY458" s="342"/>
      <c r="LIZ458" s="342"/>
      <c r="LJA458" s="342"/>
      <c r="LJB458" s="342"/>
      <c r="LJC458" s="342"/>
      <c r="LJD458" s="342"/>
      <c r="LJE458" s="342"/>
      <c r="LJF458" s="342"/>
      <c r="LJG458" s="342"/>
      <c r="LJH458" s="342"/>
      <c r="LJI458" s="342"/>
      <c r="LJJ458" s="342"/>
      <c r="LJK458" s="342"/>
      <c r="LJL458" s="342"/>
      <c r="LJM458" s="342"/>
      <c r="LJN458" s="342"/>
      <c r="LJO458" s="342"/>
      <c r="LJP458" s="342"/>
      <c r="LJQ458" s="342"/>
      <c r="LJR458" s="342"/>
      <c r="LJS458" s="342"/>
      <c r="LJT458" s="342"/>
      <c r="LJU458" s="342"/>
      <c r="LJV458" s="342"/>
      <c r="LJW458" s="342"/>
      <c r="LJX458" s="342"/>
      <c r="LJY458" s="342"/>
      <c r="LJZ458" s="342"/>
      <c r="LKA458" s="342"/>
      <c r="LKB458" s="342"/>
      <c r="LKC458" s="342"/>
      <c r="LKD458" s="342"/>
      <c r="LKE458" s="342"/>
      <c r="LKF458" s="342"/>
      <c r="LKG458" s="342"/>
      <c r="LKH458" s="342"/>
      <c r="LKI458" s="342"/>
      <c r="LKJ458" s="342"/>
      <c r="LKK458" s="342"/>
      <c r="LKL458" s="342"/>
      <c r="LKM458" s="342"/>
      <c r="LKN458" s="342"/>
      <c r="LKO458" s="342"/>
      <c r="LKP458" s="342"/>
      <c r="LKQ458" s="342"/>
      <c r="LKR458" s="342"/>
      <c r="LKS458" s="342"/>
      <c r="LKT458" s="342"/>
      <c r="LKU458" s="342"/>
      <c r="LKV458" s="342"/>
      <c r="LKW458" s="342"/>
      <c r="LKX458" s="342"/>
      <c r="LKY458" s="342"/>
      <c r="LKZ458" s="342"/>
      <c r="LLA458" s="342"/>
      <c r="LLB458" s="342"/>
      <c r="LLC458" s="342"/>
      <c r="LLD458" s="342"/>
      <c r="LLE458" s="342"/>
      <c r="LLF458" s="342"/>
      <c r="LLG458" s="342"/>
      <c r="LLH458" s="342"/>
      <c r="LLI458" s="342"/>
      <c r="LLJ458" s="342"/>
      <c r="LLK458" s="342"/>
      <c r="LLL458" s="342"/>
      <c r="LLM458" s="342"/>
      <c r="LLN458" s="342"/>
      <c r="LLO458" s="342"/>
      <c r="LLP458" s="342"/>
      <c r="LLQ458" s="342"/>
      <c r="LLR458" s="342"/>
      <c r="LLS458" s="342"/>
      <c r="LLT458" s="342"/>
      <c r="LLU458" s="342"/>
      <c r="LLV458" s="342"/>
      <c r="LLW458" s="342"/>
      <c r="LLX458" s="342"/>
      <c r="LLY458" s="342"/>
      <c r="LLZ458" s="342"/>
      <c r="LMA458" s="342"/>
      <c r="LMB458" s="342"/>
      <c r="LMC458" s="342"/>
      <c r="LMD458" s="342"/>
      <c r="LME458" s="342"/>
      <c r="LMF458" s="342"/>
      <c r="LMG458" s="342"/>
      <c r="LMH458" s="342"/>
      <c r="LMI458" s="342"/>
      <c r="LMJ458" s="342"/>
      <c r="LMK458" s="342"/>
      <c r="LML458" s="342"/>
      <c r="LMM458" s="342"/>
      <c r="LMN458" s="342"/>
      <c r="LMO458" s="342"/>
      <c r="LMP458" s="342"/>
      <c r="LMQ458" s="342"/>
      <c r="LMR458" s="342"/>
      <c r="LMS458" s="342"/>
      <c r="LMT458" s="342"/>
      <c r="LMU458" s="342"/>
      <c r="LMV458" s="342"/>
      <c r="LMW458" s="342"/>
      <c r="LMX458" s="342"/>
      <c r="LMY458" s="342"/>
      <c r="LMZ458" s="342"/>
      <c r="LNA458" s="342"/>
      <c r="LNB458" s="342"/>
      <c r="LNC458" s="342"/>
      <c r="LND458" s="342"/>
      <c r="LNE458" s="342"/>
      <c r="LNF458" s="342"/>
      <c r="LNG458" s="342"/>
      <c r="LNH458" s="342"/>
      <c r="LNI458" s="342"/>
      <c r="LNJ458" s="342"/>
      <c r="LNK458" s="342"/>
      <c r="LNL458" s="342"/>
      <c r="LNM458" s="342"/>
      <c r="LNN458" s="342"/>
      <c r="LNO458" s="342"/>
      <c r="LNP458" s="342"/>
      <c r="LNQ458" s="342"/>
      <c r="LNR458" s="342"/>
      <c r="LNS458" s="342"/>
      <c r="LNT458" s="342"/>
      <c r="LNU458" s="342"/>
      <c r="LNV458" s="342"/>
      <c r="LNW458" s="342"/>
      <c r="LNX458" s="342"/>
      <c r="LNY458" s="342"/>
      <c r="LNZ458" s="342"/>
      <c r="LOA458" s="342"/>
      <c r="LOB458" s="342"/>
      <c r="LOC458" s="342"/>
      <c r="LOD458" s="342"/>
      <c r="LOE458" s="342"/>
      <c r="LOF458" s="342"/>
      <c r="LOG458" s="342"/>
      <c r="LOH458" s="342"/>
      <c r="LOI458" s="342"/>
      <c r="LOJ458" s="342"/>
      <c r="LOK458" s="342"/>
      <c r="LOL458" s="342"/>
      <c r="LOM458" s="342"/>
      <c r="LON458" s="342"/>
      <c r="LOO458" s="342"/>
      <c r="LOP458" s="342"/>
      <c r="LOQ458" s="342"/>
      <c r="LOR458" s="342"/>
      <c r="LOS458" s="342"/>
      <c r="LOT458" s="342"/>
      <c r="LOU458" s="342"/>
      <c r="LOV458" s="342"/>
      <c r="LOW458" s="342"/>
      <c r="LOX458" s="342"/>
      <c r="LOY458" s="342"/>
      <c r="LOZ458" s="342"/>
      <c r="LPA458" s="342"/>
      <c r="LPB458" s="342"/>
      <c r="LPC458" s="342"/>
      <c r="LPD458" s="342"/>
      <c r="LPE458" s="342"/>
      <c r="LPF458" s="342"/>
      <c r="LPG458" s="342"/>
      <c r="LPH458" s="342"/>
      <c r="LPI458" s="342"/>
      <c r="LPJ458" s="342"/>
      <c r="LPK458" s="342"/>
      <c r="LPL458" s="342"/>
      <c r="LPM458" s="342"/>
      <c r="LPN458" s="342"/>
      <c r="LPO458" s="342"/>
      <c r="LPP458" s="342"/>
      <c r="LPQ458" s="342"/>
      <c r="LPR458" s="342"/>
      <c r="LPS458" s="342"/>
      <c r="LPT458" s="342"/>
      <c r="LPU458" s="342"/>
      <c r="LPV458" s="342"/>
      <c r="LPW458" s="342"/>
      <c r="LPX458" s="342"/>
      <c r="LPY458" s="342"/>
      <c r="LPZ458" s="342"/>
      <c r="LQA458" s="342"/>
      <c r="LQB458" s="342"/>
      <c r="LQC458" s="342"/>
      <c r="LQD458" s="342"/>
      <c r="LQE458" s="342"/>
      <c r="LQF458" s="342"/>
      <c r="LQG458" s="342"/>
      <c r="LQH458" s="342"/>
      <c r="LQI458" s="342"/>
      <c r="LQJ458" s="342"/>
      <c r="LQK458" s="342"/>
      <c r="LQL458" s="342"/>
      <c r="LQM458" s="342"/>
      <c r="LQN458" s="342"/>
      <c r="LQO458" s="342"/>
      <c r="LQP458" s="342"/>
      <c r="LQQ458" s="342"/>
      <c r="LQR458" s="342"/>
      <c r="LQS458" s="342"/>
      <c r="LQT458" s="342"/>
      <c r="LQU458" s="342"/>
      <c r="LQV458" s="342"/>
      <c r="LQW458" s="342"/>
      <c r="LQX458" s="342"/>
      <c r="LQY458" s="342"/>
      <c r="LQZ458" s="342"/>
      <c r="LRA458" s="342"/>
      <c r="LRB458" s="342"/>
      <c r="LRC458" s="342"/>
      <c r="LRD458" s="342"/>
      <c r="LRE458" s="342"/>
      <c r="LRF458" s="342"/>
      <c r="LRG458" s="342"/>
      <c r="LRH458" s="342"/>
      <c r="LRI458" s="342"/>
      <c r="LRJ458" s="342"/>
      <c r="LRK458" s="342"/>
      <c r="LRL458" s="342"/>
      <c r="LRM458" s="342"/>
      <c r="LRN458" s="342"/>
      <c r="LRO458" s="342"/>
      <c r="LRP458" s="342"/>
      <c r="LRQ458" s="342"/>
      <c r="LRR458" s="342"/>
      <c r="LRS458" s="342"/>
      <c r="LRT458" s="342"/>
      <c r="LRU458" s="342"/>
      <c r="LRV458" s="342"/>
      <c r="LRW458" s="342"/>
      <c r="LRX458" s="342"/>
      <c r="LRY458" s="342"/>
      <c r="LRZ458" s="342"/>
      <c r="LSA458" s="342"/>
      <c r="LSB458" s="342"/>
      <c r="LSC458" s="342"/>
      <c r="LSD458" s="342"/>
      <c r="LSE458" s="342"/>
      <c r="LSF458" s="342"/>
      <c r="LSG458" s="342"/>
      <c r="LSH458" s="342"/>
      <c r="LSI458" s="342"/>
      <c r="LSJ458" s="342"/>
      <c r="LSK458" s="342"/>
      <c r="LSL458" s="342"/>
      <c r="LSM458" s="342"/>
      <c r="LSN458" s="342"/>
      <c r="LSO458" s="342"/>
      <c r="LSP458" s="342"/>
      <c r="LSQ458" s="342"/>
      <c r="LSR458" s="342"/>
      <c r="LSS458" s="342"/>
      <c r="LST458" s="342"/>
      <c r="LSU458" s="342"/>
      <c r="LSV458" s="342"/>
      <c r="LSW458" s="342"/>
      <c r="LSX458" s="342"/>
      <c r="LSY458" s="342"/>
      <c r="LSZ458" s="342"/>
      <c r="LTA458" s="342"/>
      <c r="LTB458" s="342"/>
      <c r="LTC458" s="342"/>
      <c r="LTD458" s="342"/>
      <c r="LTE458" s="342"/>
      <c r="LTF458" s="342"/>
      <c r="LTG458" s="342"/>
      <c r="LTH458" s="342"/>
      <c r="LTI458" s="342"/>
      <c r="LTJ458" s="342"/>
      <c r="LTK458" s="342"/>
      <c r="LTL458" s="342"/>
      <c r="LTM458" s="342"/>
      <c r="LTN458" s="342"/>
      <c r="LTO458" s="342"/>
      <c r="LTP458" s="342"/>
      <c r="LTQ458" s="342"/>
      <c r="LTR458" s="342"/>
      <c r="LTS458" s="342"/>
      <c r="LTT458" s="342"/>
      <c r="LTU458" s="342"/>
      <c r="LTV458" s="342"/>
      <c r="LTW458" s="342"/>
      <c r="LTX458" s="342"/>
      <c r="LTY458" s="342"/>
      <c r="LTZ458" s="342"/>
      <c r="LUA458" s="342"/>
      <c r="LUB458" s="342"/>
      <c r="LUC458" s="342"/>
      <c r="LUD458" s="342"/>
      <c r="LUE458" s="342"/>
      <c r="LUF458" s="342"/>
      <c r="LUG458" s="342"/>
      <c r="LUH458" s="342"/>
      <c r="LUI458" s="342"/>
      <c r="LUJ458" s="342"/>
      <c r="LUK458" s="342"/>
      <c r="LUL458" s="342"/>
      <c r="LUM458" s="342"/>
      <c r="LUN458" s="342"/>
      <c r="LUO458" s="342"/>
      <c r="LUP458" s="342"/>
      <c r="LUQ458" s="342"/>
      <c r="LUR458" s="342"/>
      <c r="LUS458" s="342"/>
      <c r="LUT458" s="342"/>
      <c r="LUU458" s="342"/>
      <c r="LUV458" s="342"/>
      <c r="LUW458" s="342"/>
      <c r="LUX458" s="342"/>
      <c r="LUY458" s="342"/>
      <c r="LUZ458" s="342"/>
      <c r="LVA458" s="342"/>
      <c r="LVB458" s="342"/>
      <c r="LVC458" s="342"/>
      <c r="LVD458" s="342"/>
      <c r="LVE458" s="342"/>
      <c r="LVF458" s="342"/>
      <c r="LVG458" s="342"/>
      <c r="LVH458" s="342"/>
      <c r="LVI458" s="342"/>
      <c r="LVJ458" s="342"/>
      <c r="LVK458" s="342"/>
      <c r="LVL458" s="342"/>
      <c r="LVM458" s="342"/>
      <c r="LVN458" s="342"/>
      <c r="LVO458" s="342"/>
      <c r="LVP458" s="342"/>
      <c r="LVQ458" s="342"/>
      <c r="LVR458" s="342"/>
      <c r="LVS458" s="342"/>
      <c r="LVT458" s="342"/>
      <c r="LVU458" s="342"/>
      <c r="LVV458" s="342"/>
      <c r="LVW458" s="342"/>
      <c r="LVX458" s="342"/>
      <c r="LVY458" s="342"/>
      <c r="LVZ458" s="342"/>
      <c r="LWA458" s="342"/>
      <c r="LWB458" s="342"/>
      <c r="LWC458" s="342"/>
      <c r="LWD458" s="342"/>
      <c r="LWE458" s="342"/>
      <c r="LWF458" s="342"/>
      <c r="LWG458" s="342"/>
      <c r="LWH458" s="342"/>
      <c r="LWI458" s="342"/>
      <c r="LWJ458" s="342"/>
      <c r="LWK458" s="342"/>
      <c r="LWL458" s="342"/>
      <c r="LWM458" s="342"/>
      <c r="LWN458" s="342"/>
      <c r="LWO458" s="342"/>
      <c r="LWP458" s="342"/>
      <c r="LWQ458" s="342"/>
      <c r="LWR458" s="342"/>
      <c r="LWS458" s="342"/>
      <c r="LWT458" s="342"/>
      <c r="LWU458" s="342"/>
      <c r="LWV458" s="342"/>
      <c r="LWW458" s="342"/>
      <c r="LWX458" s="342"/>
      <c r="LWY458" s="342"/>
      <c r="LWZ458" s="342"/>
      <c r="LXA458" s="342"/>
      <c r="LXB458" s="342"/>
      <c r="LXC458" s="342"/>
      <c r="LXD458" s="342"/>
      <c r="LXE458" s="342"/>
      <c r="LXF458" s="342"/>
      <c r="LXG458" s="342"/>
      <c r="LXH458" s="342"/>
      <c r="LXI458" s="342"/>
      <c r="LXJ458" s="342"/>
      <c r="LXK458" s="342"/>
      <c r="LXL458" s="342"/>
      <c r="LXM458" s="342"/>
      <c r="LXN458" s="342"/>
      <c r="LXO458" s="342"/>
      <c r="LXP458" s="342"/>
      <c r="LXQ458" s="342"/>
      <c r="LXR458" s="342"/>
      <c r="LXS458" s="342"/>
      <c r="LXT458" s="342"/>
      <c r="LXU458" s="342"/>
      <c r="LXV458" s="342"/>
      <c r="LXW458" s="342"/>
      <c r="LXX458" s="342"/>
      <c r="LXY458" s="342"/>
      <c r="LXZ458" s="342"/>
      <c r="LYA458" s="342"/>
      <c r="LYB458" s="342"/>
      <c r="LYC458" s="342"/>
      <c r="LYD458" s="342"/>
      <c r="LYE458" s="342"/>
      <c r="LYF458" s="342"/>
      <c r="LYG458" s="342"/>
      <c r="LYH458" s="342"/>
      <c r="LYI458" s="342"/>
      <c r="LYJ458" s="342"/>
      <c r="LYK458" s="342"/>
      <c r="LYL458" s="342"/>
      <c r="LYM458" s="342"/>
      <c r="LYN458" s="342"/>
      <c r="LYO458" s="342"/>
      <c r="LYP458" s="342"/>
      <c r="LYQ458" s="342"/>
      <c r="LYR458" s="342"/>
      <c r="LYS458" s="342"/>
      <c r="LYT458" s="342"/>
      <c r="LYU458" s="342"/>
      <c r="LYV458" s="342"/>
      <c r="LYW458" s="342"/>
      <c r="LYX458" s="342"/>
      <c r="LYY458" s="342"/>
      <c r="LYZ458" s="342"/>
      <c r="LZA458" s="342"/>
      <c r="LZB458" s="342"/>
      <c r="LZC458" s="342"/>
      <c r="LZD458" s="342"/>
      <c r="LZE458" s="342"/>
      <c r="LZF458" s="342"/>
      <c r="LZG458" s="342"/>
      <c r="LZH458" s="342"/>
      <c r="LZI458" s="342"/>
      <c r="LZJ458" s="342"/>
      <c r="LZK458" s="342"/>
      <c r="LZL458" s="342"/>
      <c r="LZM458" s="342"/>
      <c r="LZN458" s="342"/>
      <c r="LZO458" s="342"/>
      <c r="LZP458" s="342"/>
      <c r="LZQ458" s="342"/>
      <c r="LZR458" s="342"/>
      <c r="LZS458" s="342"/>
      <c r="LZT458" s="342"/>
      <c r="LZU458" s="342"/>
      <c r="LZV458" s="342"/>
      <c r="LZW458" s="342"/>
      <c r="LZX458" s="342"/>
      <c r="LZY458" s="342"/>
      <c r="LZZ458" s="342"/>
      <c r="MAA458" s="342"/>
      <c r="MAB458" s="342"/>
      <c r="MAC458" s="342"/>
      <c r="MAD458" s="342"/>
      <c r="MAE458" s="342"/>
      <c r="MAF458" s="342"/>
      <c r="MAG458" s="342"/>
      <c r="MAH458" s="342"/>
      <c r="MAI458" s="342"/>
      <c r="MAJ458" s="342"/>
      <c r="MAK458" s="342"/>
      <c r="MAL458" s="342"/>
      <c r="MAM458" s="342"/>
      <c r="MAN458" s="342"/>
      <c r="MAO458" s="342"/>
      <c r="MAP458" s="342"/>
      <c r="MAQ458" s="342"/>
      <c r="MAR458" s="342"/>
      <c r="MAS458" s="342"/>
      <c r="MAT458" s="342"/>
      <c r="MAU458" s="342"/>
      <c r="MAV458" s="342"/>
      <c r="MAW458" s="342"/>
      <c r="MAX458" s="342"/>
      <c r="MAY458" s="342"/>
      <c r="MAZ458" s="342"/>
      <c r="MBA458" s="342"/>
      <c r="MBB458" s="342"/>
      <c r="MBC458" s="342"/>
      <c r="MBD458" s="342"/>
      <c r="MBE458" s="342"/>
      <c r="MBF458" s="342"/>
      <c r="MBG458" s="342"/>
      <c r="MBH458" s="342"/>
      <c r="MBI458" s="342"/>
      <c r="MBJ458" s="342"/>
      <c r="MBK458" s="342"/>
      <c r="MBL458" s="342"/>
      <c r="MBM458" s="342"/>
      <c r="MBN458" s="342"/>
      <c r="MBO458" s="342"/>
      <c r="MBP458" s="342"/>
      <c r="MBQ458" s="342"/>
      <c r="MBR458" s="342"/>
      <c r="MBS458" s="342"/>
      <c r="MBT458" s="342"/>
      <c r="MBU458" s="342"/>
      <c r="MBV458" s="342"/>
      <c r="MBW458" s="342"/>
      <c r="MBX458" s="342"/>
      <c r="MBY458" s="342"/>
      <c r="MBZ458" s="342"/>
      <c r="MCA458" s="342"/>
      <c r="MCB458" s="342"/>
      <c r="MCC458" s="342"/>
      <c r="MCD458" s="342"/>
      <c r="MCE458" s="342"/>
      <c r="MCF458" s="342"/>
      <c r="MCG458" s="342"/>
      <c r="MCH458" s="342"/>
      <c r="MCI458" s="342"/>
      <c r="MCJ458" s="342"/>
      <c r="MCK458" s="342"/>
      <c r="MCL458" s="342"/>
      <c r="MCM458" s="342"/>
      <c r="MCN458" s="342"/>
      <c r="MCO458" s="342"/>
      <c r="MCP458" s="342"/>
      <c r="MCQ458" s="342"/>
      <c r="MCR458" s="342"/>
      <c r="MCS458" s="342"/>
      <c r="MCT458" s="342"/>
      <c r="MCU458" s="342"/>
      <c r="MCV458" s="342"/>
      <c r="MCW458" s="342"/>
      <c r="MCX458" s="342"/>
      <c r="MCY458" s="342"/>
      <c r="MCZ458" s="342"/>
      <c r="MDA458" s="342"/>
      <c r="MDB458" s="342"/>
      <c r="MDC458" s="342"/>
      <c r="MDD458" s="342"/>
      <c r="MDE458" s="342"/>
      <c r="MDF458" s="342"/>
      <c r="MDG458" s="342"/>
      <c r="MDH458" s="342"/>
      <c r="MDI458" s="342"/>
      <c r="MDJ458" s="342"/>
      <c r="MDK458" s="342"/>
      <c r="MDL458" s="342"/>
      <c r="MDM458" s="342"/>
      <c r="MDN458" s="342"/>
      <c r="MDO458" s="342"/>
      <c r="MDP458" s="342"/>
      <c r="MDQ458" s="342"/>
      <c r="MDR458" s="342"/>
      <c r="MDS458" s="342"/>
      <c r="MDT458" s="342"/>
      <c r="MDU458" s="342"/>
      <c r="MDV458" s="342"/>
      <c r="MDW458" s="342"/>
      <c r="MDX458" s="342"/>
      <c r="MDY458" s="342"/>
      <c r="MDZ458" s="342"/>
      <c r="MEA458" s="342"/>
      <c r="MEB458" s="342"/>
      <c r="MEC458" s="342"/>
      <c r="MED458" s="342"/>
      <c r="MEE458" s="342"/>
      <c r="MEF458" s="342"/>
      <c r="MEG458" s="342"/>
      <c r="MEH458" s="342"/>
      <c r="MEI458" s="342"/>
      <c r="MEJ458" s="342"/>
      <c r="MEK458" s="342"/>
      <c r="MEL458" s="342"/>
      <c r="MEM458" s="342"/>
      <c r="MEN458" s="342"/>
      <c r="MEO458" s="342"/>
      <c r="MEP458" s="342"/>
      <c r="MEQ458" s="342"/>
      <c r="MER458" s="342"/>
      <c r="MES458" s="342"/>
      <c r="MET458" s="342"/>
      <c r="MEU458" s="342"/>
      <c r="MEV458" s="342"/>
      <c r="MEW458" s="342"/>
      <c r="MEX458" s="342"/>
      <c r="MEY458" s="342"/>
      <c r="MEZ458" s="342"/>
      <c r="MFA458" s="342"/>
      <c r="MFB458" s="342"/>
      <c r="MFC458" s="342"/>
      <c r="MFD458" s="342"/>
      <c r="MFE458" s="342"/>
      <c r="MFF458" s="342"/>
      <c r="MFG458" s="342"/>
      <c r="MFH458" s="342"/>
      <c r="MFI458" s="342"/>
      <c r="MFJ458" s="342"/>
      <c r="MFK458" s="342"/>
      <c r="MFL458" s="342"/>
      <c r="MFM458" s="342"/>
      <c r="MFN458" s="342"/>
      <c r="MFO458" s="342"/>
      <c r="MFP458" s="342"/>
      <c r="MFQ458" s="342"/>
      <c r="MFR458" s="342"/>
      <c r="MFS458" s="342"/>
      <c r="MFT458" s="342"/>
      <c r="MFU458" s="342"/>
      <c r="MFV458" s="342"/>
      <c r="MFW458" s="342"/>
      <c r="MFX458" s="342"/>
      <c r="MFY458" s="342"/>
      <c r="MFZ458" s="342"/>
      <c r="MGA458" s="342"/>
      <c r="MGB458" s="342"/>
      <c r="MGC458" s="342"/>
      <c r="MGD458" s="342"/>
      <c r="MGE458" s="342"/>
      <c r="MGF458" s="342"/>
      <c r="MGG458" s="342"/>
      <c r="MGH458" s="342"/>
      <c r="MGI458" s="342"/>
      <c r="MGJ458" s="342"/>
      <c r="MGK458" s="342"/>
      <c r="MGL458" s="342"/>
      <c r="MGM458" s="342"/>
      <c r="MGN458" s="342"/>
      <c r="MGO458" s="342"/>
      <c r="MGP458" s="342"/>
      <c r="MGQ458" s="342"/>
      <c r="MGR458" s="342"/>
      <c r="MGS458" s="342"/>
      <c r="MGT458" s="342"/>
      <c r="MGU458" s="342"/>
      <c r="MGV458" s="342"/>
      <c r="MGW458" s="342"/>
      <c r="MGX458" s="342"/>
      <c r="MGY458" s="342"/>
      <c r="MGZ458" s="342"/>
      <c r="MHA458" s="342"/>
      <c r="MHB458" s="342"/>
      <c r="MHC458" s="342"/>
      <c r="MHD458" s="342"/>
      <c r="MHE458" s="342"/>
      <c r="MHF458" s="342"/>
      <c r="MHG458" s="342"/>
      <c r="MHH458" s="342"/>
      <c r="MHI458" s="342"/>
      <c r="MHJ458" s="342"/>
      <c r="MHK458" s="342"/>
      <c r="MHL458" s="342"/>
      <c r="MHM458" s="342"/>
      <c r="MHN458" s="342"/>
      <c r="MHO458" s="342"/>
      <c r="MHP458" s="342"/>
      <c r="MHQ458" s="342"/>
      <c r="MHR458" s="342"/>
      <c r="MHS458" s="342"/>
      <c r="MHT458" s="342"/>
      <c r="MHU458" s="342"/>
      <c r="MHV458" s="342"/>
      <c r="MHW458" s="342"/>
      <c r="MHX458" s="342"/>
      <c r="MHY458" s="342"/>
      <c r="MHZ458" s="342"/>
      <c r="MIA458" s="342"/>
      <c r="MIB458" s="342"/>
      <c r="MIC458" s="342"/>
      <c r="MID458" s="342"/>
      <c r="MIE458" s="342"/>
      <c r="MIF458" s="342"/>
      <c r="MIG458" s="342"/>
      <c r="MIH458" s="342"/>
      <c r="MII458" s="342"/>
      <c r="MIJ458" s="342"/>
      <c r="MIK458" s="342"/>
      <c r="MIL458" s="342"/>
      <c r="MIM458" s="342"/>
      <c r="MIN458" s="342"/>
      <c r="MIO458" s="342"/>
      <c r="MIP458" s="342"/>
      <c r="MIQ458" s="342"/>
      <c r="MIR458" s="342"/>
      <c r="MIS458" s="342"/>
      <c r="MIT458" s="342"/>
      <c r="MIU458" s="342"/>
      <c r="MIV458" s="342"/>
      <c r="MIW458" s="342"/>
      <c r="MIX458" s="342"/>
      <c r="MIY458" s="342"/>
      <c r="MIZ458" s="342"/>
      <c r="MJA458" s="342"/>
      <c r="MJB458" s="342"/>
      <c r="MJC458" s="342"/>
      <c r="MJD458" s="342"/>
      <c r="MJE458" s="342"/>
      <c r="MJF458" s="342"/>
      <c r="MJG458" s="342"/>
      <c r="MJH458" s="342"/>
      <c r="MJI458" s="342"/>
      <c r="MJJ458" s="342"/>
      <c r="MJK458" s="342"/>
      <c r="MJL458" s="342"/>
      <c r="MJM458" s="342"/>
      <c r="MJN458" s="342"/>
      <c r="MJO458" s="342"/>
      <c r="MJP458" s="342"/>
      <c r="MJQ458" s="342"/>
      <c r="MJR458" s="342"/>
      <c r="MJS458" s="342"/>
      <c r="MJT458" s="342"/>
      <c r="MJU458" s="342"/>
      <c r="MJV458" s="342"/>
      <c r="MJW458" s="342"/>
      <c r="MJX458" s="342"/>
      <c r="MJY458" s="342"/>
      <c r="MJZ458" s="342"/>
      <c r="MKA458" s="342"/>
      <c r="MKB458" s="342"/>
      <c r="MKC458" s="342"/>
      <c r="MKD458" s="342"/>
      <c r="MKE458" s="342"/>
      <c r="MKF458" s="342"/>
      <c r="MKG458" s="342"/>
      <c r="MKH458" s="342"/>
      <c r="MKI458" s="342"/>
      <c r="MKJ458" s="342"/>
      <c r="MKK458" s="342"/>
      <c r="MKL458" s="342"/>
      <c r="MKM458" s="342"/>
      <c r="MKN458" s="342"/>
      <c r="MKO458" s="342"/>
      <c r="MKP458" s="342"/>
      <c r="MKQ458" s="342"/>
      <c r="MKR458" s="342"/>
      <c r="MKS458" s="342"/>
      <c r="MKT458" s="342"/>
      <c r="MKU458" s="342"/>
      <c r="MKV458" s="342"/>
      <c r="MKW458" s="342"/>
      <c r="MKX458" s="342"/>
      <c r="MKY458" s="342"/>
      <c r="MKZ458" s="342"/>
      <c r="MLA458" s="342"/>
      <c r="MLB458" s="342"/>
      <c r="MLC458" s="342"/>
      <c r="MLD458" s="342"/>
      <c r="MLE458" s="342"/>
      <c r="MLF458" s="342"/>
      <c r="MLG458" s="342"/>
      <c r="MLH458" s="342"/>
      <c r="MLI458" s="342"/>
      <c r="MLJ458" s="342"/>
      <c r="MLK458" s="342"/>
      <c r="MLL458" s="342"/>
      <c r="MLM458" s="342"/>
      <c r="MLN458" s="342"/>
      <c r="MLO458" s="342"/>
      <c r="MLP458" s="342"/>
      <c r="MLQ458" s="342"/>
      <c r="MLR458" s="342"/>
      <c r="MLS458" s="342"/>
      <c r="MLT458" s="342"/>
      <c r="MLU458" s="342"/>
      <c r="MLV458" s="342"/>
      <c r="MLW458" s="342"/>
      <c r="MLX458" s="342"/>
      <c r="MLY458" s="342"/>
      <c r="MLZ458" s="342"/>
      <c r="MMA458" s="342"/>
      <c r="MMB458" s="342"/>
      <c r="MMC458" s="342"/>
      <c r="MMD458" s="342"/>
      <c r="MME458" s="342"/>
      <c r="MMF458" s="342"/>
      <c r="MMG458" s="342"/>
      <c r="MMH458" s="342"/>
      <c r="MMI458" s="342"/>
      <c r="MMJ458" s="342"/>
      <c r="MMK458" s="342"/>
      <c r="MML458" s="342"/>
      <c r="MMM458" s="342"/>
      <c r="MMN458" s="342"/>
      <c r="MMO458" s="342"/>
      <c r="MMP458" s="342"/>
      <c r="MMQ458" s="342"/>
      <c r="MMR458" s="342"/>
      <c r="MMS458" s="342"/>
      <c r="MMT458" s="342"/>
      <c r="MMU458" s="342"/>
      <c r="MMV458" s="342"/>
      <c r="MMW458" s="342"/>
      <c r="MMX458" s="342"/>
      <c r="MMY458" s="342"/>
      <c r="MMZ458" s="342"/>
      <c r="MNA458" s="342"/>
      <c r="MNB458" s="342"/>
      <c r="MNC458" s="342"/>
      <c r="MND458" s="342"/>
      <c r="MNE458" s="342"/>
      <c r="MNF458" s="342"/>
      <c r="MNG458" s="342"/>
      <c r="MNH458" s="342"/>
      <c r="MNI458" s="342"/>
      <c r="MNJ458" s="342"/>
      <c r="MNK458" s="342"/>
      <c r="MNL458" s="342"/>
      <c r="MNM458" s="342"/>
      <c r="MNN458" s="342"/>
      <c r="MNO458" s="342"/>
      <c r="MNP458" s="342"/>
      <c r="MNQ458" s="342"/>
      <c r="MNR458" s="342"/>
      <c r="MNS458" s="342"/>
      <c r="MNT458" s="342"/>
      <c r="MNU458" s="342"/>
      <c r="MNV458" s="342"/>
      <c r="MNW458" s="342"/>
      <c r="MNX458" s="342"/>
      <c r="MNY458" s="342"/>
      <c r="MNZ458" s="342"/>
      <c r="MOA458" s="342"/>
      <c r="MOB458" s="342"/>
      <c r="MOC458" s="342"/>
      <c r="MOD458" s="342"/>
      <c r="MOE458" s="342"/>
      <c r="MOF458" s="342"/>
      <c r="MOG458" s="342"/>
      <c r="MOH458" s="342"/>
      <c r="MOI458" s="342"/>
      <c r="MOJ458" s="342"/>
      <c r="MOK458" s="342"/>
      <c r="MOL458" s="342"/>
      <c r="MOM458" s="342"/>
      <c r="MON458" s="342"/>
      <c r="MOO458" s="342"/>
      <c r="MOP458" s="342"/>
      <c r="MOQ458" s="342"/>
      <c r="MOR458" s="342"/>
      <c r="MOS458" s="342"/>
      <c r="MOT458" s="342"/>
      <c r="MOU458" s="342"/>
      <c r="MOV458" s="342"/>
      <c r="MOW458" s="342"/>
      <c r="MOX458" s="342"/>
      <c r="MOY458" s="342"/>
      <c r="MOZ458" s="342"/>
      <c r="MPA458" s="342"/>
      <c r="MPB458" s="342"/>
      <c r="MPC458" s="342"/>
      <c r="MPD458" s="342"/>
      <c r="MPE458" s="342"/>
      <c r="MPF458" s="342"/>
      <c r="MPG458" s="342"/>
      <c r="MPH458" s="342"/>
      <c r="MPI458" s="342"/>
      <c r="MPJ458" s="342"/>
      <c r="MPK458" s="342"/>
      <c r="MPL458" s="342"/>
      <c r="MPM458" s="342"/>
      <c r="MPN458" s="342"/>
      <c r="MPO458" s="342"/>
      <c r="MPP458" s="342"/>
      <c r="MPQ458" s="342"/>
      <c r="MPR458" s="342"/>
      <c r="MPS458" s="342"/>
      <c r="MPT458" s="342"/>
      <c r="MPU458" s="342"/>
      <c r="MPV458" s="342"/>
      <c r="MPW458" s="342"/>
      <c r="MPX458" s="342"/>
      <c r="MPY458" s="342"/>
      <c r="MPZ458" s="342"/>
      <c r="MQA458" s="342"/>
      <c r="MQB458" s="342"/>
      <c r="MQC458" s="342"/>
      <c r="MQD458" s="342"/>
      <c r="MQE458" s="342"/>
      <c r="MQF458" s="342"/>
      <c r="MQG458" s="342"/>
      <c r="MQH458" s="342"/>
      <c r="MQI458" s="342"/>
      <c r="MQJ458" s="342"/>
      <c r="MQK458" s="342"/>
      <c r="MQL458" s="342"/>
      <c r="MQM458" s="342"/>
      <c r="MQN458" s="342"/>
      <c r="MQO458" s="342"/>
      <c r="MQP458" s="342"/>
      <c r="MQQ458" s="342"/>
      <c r="MQR458" s="342"/>
      <c r="MQS458" s="342"/>
      <c r="MQT458" s="342"/>
      <c r="MQU458" s="342"/>
      <c r="MQV458" s="342"/>
      <c r="MQW458" s="342"/>
      <c r="MQX458" s="342"/>
      <c r="MQY458" s="342"/>
      <c r="MQZ458" s="342"/>
      <c r="MRA458" s="342"/>
      <c r="MRB458" s="342"/>
      <c r="MRC458" s="342"/>
      <c r="MRD458" s="342"/>
      <c r="MRE458" s="342"/>
      <c r="MRF458" s="342"/>
      <c r="MRG458" s="342"/>
      <c r="MRH458" s="342"/>
      <c r="MRI458" s="342"/>
      <c r="MRJ458" s="342"/>
      <c r="MRK458" s="342"/>
      <c r="MRL458" s="342"/>
      <c r="MRM458" s="342"/>
      <c r="MRN458" s="342"/>
      <c r="MRO458" s="342"/>
      <c r="MRP458" s="342"/>
      <c r="MRQ458" s="342"/>
      <c r="MRR458" s="342"/>
      <c r="MRS458" s="342"/>
      <c r="MRT458" s="342"/>
      <c r="MRU458" s="342"/>
      <c r="MRV458" s="342"/>
      <c r="MRW458" s="342"/>
      <c r="MRX458" s="342"/>
      <c r="MRY458" s="342"/>
      <c r="MRZ458" s="342"/>
      <c r="MSA458" s="342"/>
      <c r="MSB458" s="342"/>
      <c r="MSC458" s="342"/>
      <c r="MSD458" s="342"/>
      <c r="MSE458" s="342"/>
      <c r="MSF458" s="342"/>
      <c r="MSG458" s="342"/>
      <c r="MSH458" s="342"/>
      <c r="MSI458" s="342"/>
      <c r="MSJ458" s="342"/>
      <c r="MSK458" s="342"/>
      <c r="MSL458" s="342"/>
      <c r="MSM458" s="342"/>
      <c r="MSN458" s="342"/>
      <c r="MSO458" s="342"/>
      <c r="MSP458" s="342"/>
      <c r="MSQ458" s="342"/>
      <c r="MSR458" s="342"/>
      <c r="MSS458" s="342"/>
      <c r="MST458" s="342"/>
      <c r="MSU458" s="342"/>
      <c r="MSV458" s="342"/>
      <c r="MSW458" s="342"/>
      <c r="MSX458" s="342"/>
      <c r="MSY458" s="342"/>
      <c r="MSZ458" s="342"/>
      <c r="MTA458" s="342"/>
      <c r="MTB458" s="342"/>
      <c r="MTC458" s="342"/>
      <c r="MTD458" s="342"/>
      <c r="MTE458" s="342"/>
      <c r="MTF458" s="342"/>
      <c r="MTG458" s="342"/>
      <c r="MTH458" s="342"/>
      <c r="MTI458" s="342"/>
      <c r="MTJ458" s="342"/>
      <c r="MTK458" s="342"/>
      <c r="MTL458" s="342"/>
      <c r="MTM458" s="342"/>
      <c r="MTN458" s="342"/>
      <c r="MTO458" s="342"/>
      <c r="MTP458" s="342"/>
      <c r="MTQ458" s="342"/>
      <c r="MTR458" s="342"/>
      <c r="MTS458" s="342"/>
      <c r="MTT458" s="342"/>
      <c r="MTU458" s="342"/>
      <c r="MTV458" s="342"/>
      <c r="MTW458" s="342"/>
      <c r="MTX458" s="342"/>
      <c r="MTY458" s="342"/>
      <c r="MTZ458" s="342"/>
      <c r="MUA458" s="342"/>
      <c r="MUB458" s="342"/>
      <c r="MUC458" s="342"/>
      <c r="MUD458" s="342"/>
      <c r="MUE458" s="342"/>
      <c r="MUF458" s="342"/>
      <c r="MUG458" s="342"/>
      <c r="MUH458" s="342"/>
      <c r="MUI458" s="342"/>
      <c r="MUJ458" s="342"/>
      <c r="MUK458" s="342"/>
      <c r="MUL458" s="342"/>
      <c r="MUM458" s="342"/>
      <c r="MUN458" s="342"/>
      <c r="MUO458" s="342"/>
      <c r="MUP458" s="342"/>
      <c r="MUQ458" s="342"/>
      <c r="MUR458" s="342"/>
      <c r="MUS458" s="342"/>
      <c r="MUT458" s="342"/>
      <c r="MUU458" s="342"/>
      <c r="MUV458" s="342"/>
      <c r="MUW458" s="342"/>
      <c r="MUX458" s="342"/>
      <c r="MUY458" s="342"/>
      <c r="MUZ458" s="342"/>
      <c r="MVA458" s="342"/>
      <c r="MVB458" s="342"/>
      <c r="MVC458" s="342"/>
      <c r="MVD458" s="342"/>
      <c r="MVE458" s="342"/>
      <c r="MVF458" s="342"/>
      <c r="MVG458" s="342"/>
      <c r="MVH458" s="342"/>
      <c r="MVI458" s="342"/>
      <c r="MVJ458" s="342"/>
      <c r="MVK458" s="342"/>
      <c r="MVL458" s="342"/>
      <c r="MVM458" s="342"/>
      <c r="MVN458" s="342"/>
      <c r="MVO458" s="342"/>
      <c r="MVP458" s="342"/>
      <c r="MVQ458" s="342"/>
      <c r="MVR458" s="342"/>
      <c r="MVS458" s="342"/>
      <c r="MVT458" s="342"/>
      <c r="MVU458" s="342"/>
      <c r="MVV458" s="342"/>
      <c r="MVW458" s="342"/>
      <c r="MVX458" s="342"/>
      <c r="MVY458" s="342"/>
      <c r="MVZ458" s="342"/>
      <c r="MWA458" s="342"/>
      <c r="MWB458" s="342"/>
      <c r="MWC458" s="342"/>
      <c r="MWD458" s="342"/>
      <c r="MWE458" s="342"/>
      <c r="MWF458" s="342"/>
      <c r="MWG458" s="342"/>
      <c r="MWH458" s="342"/>
      <c r="MWI458" s="342"/>
      <c r="MWJ458" s="342"/>
      <c r="MWK458" s="342"/>
      <c r="MWL458" s="342"/>
      <c r="MWM458" s="342"/>
      <c r="MWN458" s="342"/>
      <c r="MWO458" s="342"/>
      <c r="MWP458" s="342"/>
      <c r="MWQ458" s="342"/>
      <c r="MWR458" s="342"/>
      <c r="MWS458" s="342"/>
      <c r="MWT458" s="342"/>
      <c r="MWU458" s="342"/>
      <c r="MWV458" s="342"/>
      <c r="MWW458" s="342"/>
      <c r="MWX458" s="342"/>
      <c r="MWY458" s="342"/>
      <c r="MWZ458" s="342"/>
      <c r="MXA458" s="342"/>
      <c r="MXB458" s="342"/>
      <c r="MXC458" s="342"/>
      <c r="MXD458" s="342"/>
      <c r="MXE458" s="342"/>
      <c r="MXF458" s="342"/>
      <c r="MXG458" s="342"/>
      <c r="MXH458" s="342"/>
      <c r="MXI458" s="342"/>
      <c r="MXJ458" s="342"/>
      <c r="MXK458" s="342"/>
      <c r="MXL458" s="342"/>
      <c r="MXM458" s="342"/>
      <c r="MXN458" s="342"/>
      <c r="MXO458" s="342"/>
      <c r="MXP458" s="342"/>
      <c r="MXQ458" s="342"/>
      <c r="MXR458" s="342"/>
      <c r="MXS458" s="342"/>
      <c r="MXT458" s="342"/>
      <c r="MXU458" s="342"/>
      <c r="MXV458" s="342"/>
      <c r="MXW458" s="342"/>
      <c r="MXX458" s="342"/>
      <c r="MXY458" s="342"/>
      <c r="MXZ458" s="342"/>
      <c r="MYA458" s="342"/>
      <c r="MYB458" s="342"/>
      <c r="MYC458" s="342"/>
      <c r="MYD458" s="342"/>
      <c r="MYE458" s="342"/>
      <c r="MYF458" s="342"/>
      <c r="MYG458" s="342"/>
      <c r="MYH458" s="342"/>
      <c r="MYI458" s="342"/>
      <c r="MYJ458" s="342"/>
      <c r="MYK458" s="342"/>
      <c r="MYL458" s="342"/>
      <c r="MYM458" s="342"/>
      <c r="MYN458" s="342"/>
      <c r="MYO458" s="342"/>
      <c r="MYP458" s="342"/>
      <c r="MYQ458" s="342"/>
      <c r="MYR458" s="342"/>
      <c r="MYS458" s="342"/>
      <c r="MYT458" s="342"/>
      <c r="MYU458" s="342"/>
      <c r="MYV458" s="342"/>
      <c r="MYW458" s="342"/>
      <c r="MYX458" s="342"/>
      <c r="MYY458" s="342"/>
      <c r="MYZ458" s="342"/>
      <c r="MZA458" s="342"/>
      <c r="MZB458" s="342"/>
      <c r="MZC458" s="342"/>
      <c r="MZD458" s="342"/>
      <c r="MZE458" s="342"/>
      <c r="MZF458" s="342"/>
      <c r="MZG458" s="342"/>
      <c r="MZH458" s="342"/>
      <c r="MZI458" s="342"/>
      <c r="MZJ458" s="342"/>
      <c r="MZK458" s="342"/>
      <c r="MZL458" s="342"/>
      <c r="MZM458" s="342"/>
      <c r="MZN458" s="342"/>
      <c r="MZO458" s="342"/>
      <c r="MZP458" s="342"/>
      <c r="MZQ458" s="342"/>
      <c r="MZR458" s="342"/>
      <c r="MZS458" s="342"/>
      <c r="MZT458" s="342"/>
      <c r="MZU458" s="342"/>
      <c r="MZV458" s="342"/>
      <c r="MZW458" s="342"/>
      <c r="MZX458" s="342"/>
      <c r="MZY458" s="342"/>
      <c r="MZZ458" s="342"/>
      <c r="NAA458" s="342"/>
      <c r="NAB458" s="342"/>
      <c r="NAC458" s="342"/>
      <c r="NAD458" s="342"/>
      <c r="NAE458" s="342"/>
      <c r="NAF458" s="342"/>
      <c r="NAG458" s="342"/>
      <c r="NAH458" s="342"/>
      <c r="NAI458" s="342"/>
      <c r="NAJ458" s="342"/>
      <c r="NAK458" s="342"/>
      <c r="NAL458" s="342"/>
      <c r="NAM458" s="342"/>
      <c r="NAN458" s="342"/>
      <c r="NAO458" s="342"/>
      <c r="NAP458" s="342"/>
      <c r="NAQ458" s="342"/>
      <c r="NAR458" s="342"/>
      <c r="NAS458" s="342"/>
      <c r="NAT458" s="342"/>
      <c r="NAU458" s="342"/>
      <c r="NAV458" s="342"/>
      <c r="NAW458" s="342"/>
      <c r="NAX458" s="342"/>
      <c r="NAY458" s="342"/>
      <c r="NAZ458" s="342"/>
      <c r="NBA458" s="342"/>
      <c r="NBB458" s="342"/>
      <c r="NBC458" s="342"/>
      <c r="NBD458" s="342"/>
      <c r="NBE458" s="342"/>
      <c r="NBF458" s="342"/>
      <c r="NBG458" s="342"/>
      <c r="NBH458" s="342"/>
      <c r="NBI458" s="342"/>
      <c r="NBJ458" s="342"/>
      <c r="NBK458" s="342"/>
      <c r="NBL458" s="342"/>
      <c r="NBM458" s="342"/>
      <c r="NBN458" s="342"/>
      <c r="NBO458" s="342"/>
      <c r="NBP458" s="342"/>
      <c r="NBQ458" s="342"/>
      <c r="NBR458" s="342"/>
      <c r="NBS458" s="342"/>
      <c r="NBT458" s="342"/>
      <c r="NBU458" s="342"/>
      <c r="NBV458" s="342"/>
      <c r="NBW458" s="342"/>
      <c r="NBX458" s="342"/>
      <c r="NBY458" s="342"/>
      <c r="NBZ458" s="342"/>
      <c r="NCA458" s="342"/>
      <c r="NCB458" s="342"/>
      <c r="NCC458" s="342"/>
      <c r="NCD458" s="342"/>
      <c r="NCE458" s="342"/>
      <c r="NCF458" s="342"/>
      <c r="NCG458" s="342"/>
      <c r="NCH458" s="342"/>
      <c r="NCI458" s="342"/>
      <c r="NCJ458" s="342"/>
      <c r="NCK458" s="342"/>
      <c r="NCL458" s="342"/>
      <c r="NCM458" s="342"/>
      <c r="NCN458" s="342"/>
      <c r="NCO458" s="342"/>
      <c r="NCP458" s="342"/>
      <c r="NCQ458" s="342"/>
      <c r="NCR458" s="342"/>
      <c r="NCS458" s="342"/>
      <c r="NCT458" s="342"/>
      <c r="NCU458" s="342"/>
      <c r="NCV458" s="342"/>
      <c r="NCW458" s="342"/>
      <c r="NCX458" s="342"/>
      <c r="NCY458" s="342"/>
      <c r="NCZ458" s="342"/>
      <c r="NDA458" s="342"/>
      <c r="NDB458" s="342"/>
      <c r="NDC458" s="342"/>
      <c r="NDD458" s="342"/>
      <c r="NDE458" s="342"/>
      <c r="NDF458" s="342"/>
      <c r="NDG458" s="342"/>
      <c r="NDH458" s="342"/>
      <c r="NDI458" s="342"/>
      <c r="NDJ458" s="342"/>
      <c r="NDK458" s="342"/>
      <c r="NDL458" s="342"/>
      <c r="NDM458" s="342"/>
      <c r="NDN458" s="342"/>
      <c r="NDO458" s="342"/>
      <c r="NDP458" s="342"/>
      <c r="NDQ458" s="342"/>
      <c r="NDR458" s="342"/>
      <c r="NDS458" s="342"/>
      <c r="NDT458" s="342"/>
      <c r="NDU458" s="342"/>
      <c r="NDV458" s="342"/>
      <c r="NDW458" s="342"/>
      <c r="NDX458" s="342"/>
      <c r="NDY458" s="342"/>
      <c r="NDZ458" s="342"/>
      <c r="NEA458" s="342"/>
      <c r="NEB458" s="342"/>
      <c r="NEC458" s="342"/>
      <c r="NED458" s="342"/>
      <c r="NEE458" s="342"/>
      <c r="NEF458" s="342"/>
      <c r="NEG458" s="342"/>
      <c r="NEH458" s="342"/>
      <c r="NEI458" s="342"/>
      <c r="NEJ458" s="342"/>
      <c r="NEK458" s="342"/>
      <c r="NEL458" s="342"/>
      <c r="NEM458" s="342"/>
      <c r="NEN458" s="342"/>
      <c r="NEO458" s="342"/>
      <c r="NEP458" s="342"/>
      <c r="NEQ458" s="342"/>
      <c r="NER458" s="342"/>
      <c r="NES458" s="342"/>
      <c r="NET458" s="342"/>
      <c r="NEU458" s="342"/>
      <c r="NEV458" s="342"/>
      <c r="NEW458" s="342"/>
      <c r="NEX458" s="342"/>
      <c r="NEY458" s="342"/>
      <c r="NEZ458" s="342"/>
      <c r="NFA458" s="342"/>
      <c r="NFB458" s="342"/>
      <c r="NFC458" s="342"/>
      <c r="NFD458" s="342"/>
      <c r="NFE458" s="342"/>
      <c r="NFF458" s="342"/>
      <c r="NFG458" s="342"/>
      <c r="NFH458" s="342"/>
      <c r="NFI458" s="342"/>
      <c r="NFJ458" s="342"/>
      <c r="NFK458" s="342"/>
      <c r="NFL458" s="342"/>
      <c r="NFM458" s="342"/>
      <c r="NFN458" s="342"/>
      <c r="NFO458" s="342"/>
      <c r="NFP458" s="342"/>
      <c r="NFQ458" s="342"/>
      <c r="NFR458" s="342"/>
      <c r="NFS458" s="342"/>
      <c r="NFT458" s="342"/>
      <c r="NFU458" s="342"/>
      <c r="NFV458" s="342"/>
      <c r="NFW458" s="342"/>
      <c r="NFX458" s="342"/>
      <c r="NFY458" s="342"/>
      <c r="NFZ458" s="342"/>
      <c r="NGA458" s="342"/>
      <c r="NGB458" s="342"/>
      <c r="NGC458" s="342"/>
      <c r="NGD458" s="342"/>
      <c r="NGE458" s="342"/>
      <c r="NGF458" s="342"/>
      <c r="NGG458" s="342"/>
      <c r="NGH458" s="342"/>
      <c r="NGI458" s="342"/>
      <c r="NGJ458" s="342"/>
      <c r="NGK458" s="342"/>
      <c r="NGL458" s="342"/>
      <c r="NGM458" s="342"/>
      <c r="NGN458" s="342"/>
      <c r="NGO458" s="342"/>
      <c r="NGP458" s="342"/>
      <c r="NGQ458" s="342"/>
      <c r="NGR458" s="342"/>
      <c r="NGS458" s="342"/>
      <c r="NGT458" s="342"/>
      <c r="NGU458" s="342"/>
      <c r="NGV458" s="342"/>
      <c r="NGW458" s="342"/>
      <c r="NGX458" s="342"/>
      <c r="NGY458" s="342"/>
      <c r="NGZ458" s="342"/>
      <c r="NHA458" s="342"/>
      <c r="NHB458" s="342"/>
      <c r="NHC458" s="342"/>
      <c r="NHD458" s="342"/>
      <c r="NHE458" s="342"/>
      <c r="NHF458" s="342"/>
      <c r="NHG458" s="342"/>
      <c r="NHH458" s="342"/>
      <c r="NHI458" s="342"/>
      <c r="NHJ458" s="342"/>
      <c r="NHK458" s="342"/>
      <c r="NHL458" s="342"/>
      <c r="NHM458" s="342"/>
      <c r="NHN458" s="342"/>
      <c r="NHO458" s="342"/>
      <c r="NHP458" s="342"/>
      <c r="NHQ458" s="342"/>
      <c r="NHR458" s="342"/>
      <c r="NHS458" s="342"/>
      <c r="NHT458" s="342"/>
      <c r="NHU458" s="342"/>
      <c r="NHV458" s="342"/>
      <c r="NHW458" s="342"/>
      <c r="NHX458" s="342"/>
      <c r="NHY458" s="342"/>
      <c r="NHZ458" s="342"/>
      <c r="NIA458" s="342"/>
      <c r="NIB458" s="342"/>
      <c r="NIC458" s="342"/>
      <c r="NID458" s="342"/>
      <c r="NIE458" s="342"/>
      <c r="NIF458" s="342"/>
      <c r="NIG458" s="342"/>
      <c r="NIH458" s="342"/>
      <c r="NII458" s="342"/>
      <c r="NIJ458" s="342"/>
      <c r="NIK458" s="342"/>
      <c r="NIL458" s="342"/>
      <c r="NIM458" s="342"/>
      <c r="NIN458" s="342"/>
      <c r="NIO458" s="342"/>
      <c r="NIP458" s="342"/>
      <c r="NIQ458" s="342"/>
      <c r="NIR458" s="342"/>
      <c r="NIS458" s="342"/>
      <c r="NIT458" s="342"/>
      <c r="NIU458" s="342"/>
      <c r="NIV458" s="342"/>
      <c r="NIW458" s="342"/>
      <c r="NIX458" s="342"/>
      <c r="NIY458" s="342"/>
      <c r="NIZ458" s="342"/>
      <c r="NJA458" s="342"/>
      <c r="NJB458" s="342"/>
      <c r="NJC458" s="342"/>
      <c r="NJD458" s="342"/>
      <c r="NJE458" s="342"/>
      <c r="NJF458" s="342"/>
      <c r="NJG458" s="342"/>
      <c r="NJH458" s="342"/>
      <c r="NJI458" s="342"/>
      <c r="NJJ458" s="342"/>
      <c r="NJK458" s="342"/>
      <c r="NJL458" s="342"/>
      <c r="NJM458" s="342"/>
      <c r="NJN458" s="342"/>
      <c r="NJO458" s="342"/>
      <c r="NJP458" s="342"/>
      <c r="NJQ458" s="342"/>
      <c r="NJR458" s="342"/>
      <c r="NJS458" s="342"/>
      <c r="NJT458" s="342"/>
      <c r="NJU458" s="342"/>
      <c r="NJV458" s="342"/>
      <c r="NJW458" s="342"/>
      <c r="NJX458" s="342"/>
      <c r="NJY458" s="342"/>
      <c r="NJZ458" s="342"/>
      <c r="NKA458" s="342"/>
      <c r="NKB458" s="342"/>
      <c r="NKC458" s="342"/>
      <c r="NKD458" s="342"/>
      <c r="NKE458" s="342"/>
      <c r="NKF458" s="342"/>
      <c r="NKG458" s="342"/>
      <c r="NKH458" s="342"/>
      <c r="NKI458" s="342"/>
      <c r="NKJ458" s="342"/>
      <c r="NKK458" s="342"/>
      <c r="NKL458" s="342"/>
      <c r="NKM458" s="342"/>
      <c r="NKN458" s="342"/>
      <c r="NKO458" s="342"/>
      <c r="NKP458" s="342"/>
      <c r="NKQ458" s="342"/>
      <c r="NKR458" s="342"/>
      <c r="NKS458" s="342"/>
      <c r="NKT458" s="342"/>
      <c r="NKU458" s="342"/>
      <c r="NKV458" s="342"/>
      <c r="NKW458" s="342"/>
      <c r="NKX458" s="342"/>
      <c r="NKY458" s="342"/>
      <c r="NKZ458" s="342"/>
      <c r="NLA458" s="342"/>
      <c r="NLB458" s="342"/>
      <c r="NLC458" s="342"/>
      <c r="NLD458" s="342"/>
      <c r="NLE458" s="342"/>
      <c r="NLF458" s="342"/>
      <c r="NLG458" s="342"/>
      <c r="NLH458" s="342"/>
      <c r="NLI458" s="342"/>
      <c r="NLJ458" s="342"/>
      <c r="NLK458" s="342"/>
      <c r="NLL458" s="342"/>
      <c r="NLM458" s="342"/>
      <c r="NLN458" s="342"/>
      <c r="NLO458" s="342"/>
      <c r="NLP458" s="342"/>
      <c r="NLQ458" s="342"/>
      <c r="NLR458" s="342"/>
      <c r="NLS458" s="342"/>
      <c r="NLT458" s="342"/>
      <c r="NLU458" s="342"/>
      <c r="NLV458" s="342"/>
      <c r="NLW458" s="342"/>
      <c r="NLX458" s="342"/>
      <c r="NLY458" s="342"/>
      <c r="NLZ458" s="342"/>
      <c r="NMA458" s="342"/>
      <c r="NMB458" s="342"/>
      <c r="NMC458" s="342"/>
      <c r="NMD458" s="342"/>
      <c r="NME458" s="342"/>
      <c r="NMF458" s="342"/>
      <c r="NMG458" s="342"/>
      <c r="NMH458" s="342"/>
      <c r="NMI458" s="342"/>
      <c r="NMJ458" s="342"/>
      <c r="NMK458" s="342"/>
      <c r="NML458" s="342"/>
      <c r="NMM458" s="342"/>
      <c r="NMN458" s="342"/>
      <c r="NMO458" s="342"/>
      <c r="NMP458" s="342"/>
      <c r="NMQ458" s="342"/>
      <c r="NMR458" s="342"/>
      <c r="NMS458" s="342"/>
      <c r="NMT458" s="342"/>
      <c r="NMU458" s="342"/>
      <c r="NMV458" s="342"/>
      <c r="NMW458" s="342"/>
      <c r="NMX458" s="342"/>
      <c r="NMY458" s="342"/>
      <c r="NMZ458" s="342"/>
      <c r="NNA458" s="342"/>
      <c r="NNB458" s="342"/>
      <c r="NNC458" s="342"/>
      <c r="NND458" s="342"/>
      <c r="NNE458" s="342"/>
      <c r="NNF458" s="342"/>
      <c r="NNG458" s="342"/>
      <c r="NNH458" s="342"/>
      <c r="NNI458" s="342"/>
      <c r="NNJ458" s="342"/>
      <c r="NNK458" s="342"/>
      <c r="NNL458" s="342"/>
      <c r="NNM458" s="342"/>
      <c r="NNN458" s="342"/>
      <c r="NNO458" s="342"/>
      <c r="NNP458" s="342"/>
      <c r="NNQ458" s="342"/>
      <c r="NNR458" s="342"/>
      <c r="NNS458" s="342"/>
      <c r="NNT458" s="342"/>
      <c r="NNU458" s="342"/>
      <c r="NNV458" s="342"/>
      <c r="NNW458" s="342"/>
      <c r="NNX458" s="342"/>
      <c r="NNY458" s="342"/>
      <c r="NNZ458" s="342"/>
      <c r="NOA458" s="342"/>
      <c r="NOB458" s="342"/>
      <c r="NOC458" s="342"/>
      <c r="NOD458" s="342"/>
      <c r="NOE458" s="342"/>
      <c r="NOF458" s="342"/>
      <c r="NOG458" s="342"/>
      <c r="NOH458" s="342"/>
      <c r="NOI458" s="342"/>
      <c r="NOJ458" s="342"/>
      <c r="NOK458" s="342"/>
      <c r="NOL458" s="342"/>
      <c r="NOM458" s="342"/>
      <c r="NON458" s="342"/>
      <c r="NOO458" s="342"/>
      <c r="NOP458" s="342"/>
      <c r="NOQ458" s="342"/>
      <c r="NOR458" s="342"/>
      <c r="NOS458" s="342"/>
      <c r="NOT458" s="342"/>
      <c r="NOU458" s="342"/>
      <c r="NOV458" s="342"/>
      <c r="NOW458" s="342"/>
      <c r="NOX458" s="342"/>
      <c r="NOY458" s="342"/>
      <c r="NOZ458" s="342"/>
      <c r="NPA458" s="342"/>
      <c r="NPB458" s="342"/>
      <c r="NPC458" s="342"/>
      <c r="NPD458" s="342"/>
      <c r="NPE458" s="342"/>
      <c r="NPF458" s="342"/>
      <c r="NPG458" s="342"/>
      <c r="NPH458" s="342"/>
      <c r="NPI458" s="342"/>
      <c r="NPJ458" s="342"/>
      <c r="NPK458" s="342"/>
      <c r="NPL458" s="342"/>
      <c r="NPM458" s="342"/>
      <c r="NPN458" s="342"/>
      <c r="NPO458" s="342"/>
      <c r="NPP458" s="342"/>
      <c r="NPQ458" s="342"/>
      <c r="NPR458" s="342"/>
      <c r="NPS458" s="342"/>
      <c r="NPT458" s="342"/>
      <c r="NPU458" s="342"/>
      <c r="NPV458" s="342"/>
      <c r="NPW458" s="342"/>
      <c r="NPX458" s="342"/>
      <c r="NPY458" s="342"/>
      <c r="NPZ458" s="342"/>
      <c r="NQA458" s="342"/>
      <c r="NQB458" s="342"/>
      <c r="NQC458" s="342"/>
      <c r="NQD458" s="342"/>
      <c r="NQE458" s="342"/>
      <c r="NQF458" s="342"/>
      <c r="NQG458" s="342"/>
      <c r="NQH458" s="342"/>
      <c r="NQI458" s="342"/>
      <c r="NQJ458" s="342"/>
      <c r="NQK458" s="342"/>
      <c r="NQL458" s="342"/>
      <c r="NQM458" s="342"/>
      <c r="NQN458" s="342"/>
      <c r="NQO458" s="342"/>
      <c r="NQP458" s="342"/>
      <c r="NQQ458" s="342"/>
      <c r="NQR458" s="342"/>
      <c r="NQS458" s="342"/>
      <c r="NQT458" s="342"/>
      <c r="NQU458" s="342"/>
      <c r="NQV458" s="342"/>
      <c r="NQW458" s="342"/>
      <c r="NQX458" s="342"/>
      <c r="NQY458" s="342"/>
      <c r="NQZ458" s="342"/>
      <c r="NRA458" s="342"/>
      <c r="NRB458" s="342"/>
      <c r="NRC458" s="342"/>
      <c r="NRD458" s="342"/>
      <c r="NRE458" s="342"/>
      <c r="NRF458" s="342"/>
      <c r="NRG458" s="342"/>
      <c r="NRH458" s="342"/>
      <c r="NRI458" s="342"/>
      <c r="NRJ458" s="342"/>
      <c r="NRK458" s="342"/>
      <c r="NRL458" s="342"/>
      <c r="NRM458" s="342"/>
      <c r="NRN458" s="342"/>
      <c r="NRO458" s="342"/>
      <c r="NRP458" s="342"/>
      <c r="NRQ458" s="342"/>
      <c r="NRR458" s="342"/>
      <c r="NRS458" s="342"/>
      <c r="NRT458" s="342"/>
      <c r="NRU458" s="342"/>
      <c r="NRV458" s="342"/>
      <c r="NRW458" s="342"/>
      <c r="NRX458" s="342"/>
      <c r="NRY458" s="342"/>
      <c r="NRZ458" s="342"/>
      <c r="NSA458" s="342"/>
      <c r="NSB458" s="342"/>
      <c r="NSC458" s="342"/>
      <c r="NSD458" s="342"/>
      <c r="NSE458" s="342"/>
      <c r="NSF458" s="342"/>
      <c r="NSG458" s="342"/>
      <c r="NSH458" s="342"/>
      <c r="NSI458" s="342"/>
      <c r="NSJ458" s="342"/>
      <c r="NSK458" s="342"/>
      <c r="NSL458" s="342"/>
      <c r="NSM458" s="342"/>
      <c r="NSN458" s="342"/>
      <c r="NSO458" s="342"/>
      <c r="NSP458" s="342"/>
      <c r="NSQ458" s="342"/>
      <c r="NSR458" s="342"/>
      <c r="NSS458" s="342"/>
      <c r="NST458" s="342"/>
      <c r="NSU458" s="342"/>
      <c r="NSV458" s="342"/>
      <c r="NSW458" s="342"/>
      <c r="NSX458" s="342"/>
      <c r="NSY458" s="342"/>
      <c r="NSZ458" s="342"/>
      <c r="NTA458" s="342"/>
      <c r="NTB458" s="342"/>
      <c r="NTC458" s="342"/>
      <c r="NTD458" s="342"/>
      <c r="NTE458" s="342"/>
      <c r="NTF458" s="342"/>
      <c r="NTG458" s="342"/>
      <c r="NTH458" s="342"/>
      <c r="NTI458" s="342"/>
      <c r="NTJ458" s="342"/>
      <c r="NTK458" s="342"/>
      <c r="NTL458" s="342"/>
      <c r="NTM458" s="342"/>
      <c r="NTN458" s="342"/>
      <c r="NTO458" s="342"/>
      <c r="NTP458" s="342"/>
      <c r="NTQ458" s="342"/>
      <c r="NTR458" s="342"/>
      <c r="NTS458" s="342"/>
      <c r="NTT458" s="342"/>
      <c r="NTU458" s="342"/>
      <c r="NTV458" s="342"/>
      <c r="NTW458" s="342"/>
      <c r="NTX458" s="342"/>
      <c r="NTY458" s="342"/>
      <c r="NTZ458" s="342"/>
      <c r="NUA458" s="342"/>
      <c r="NUB458" s="342"/>
      <c r="NUC458" s="342"/>
      <c r="NUD458" s="342"/>
      <c r="NUE458" s="342"/>
      <c r="NUF458" s="342"/>
      <c r="NUG458" s="342"/>
      <c r="NUH458" s="342"/>
      <c r="NUI458" s="342"/>
      <c r="NUJ458" s="342"/>
      <c r="NUK458" s="342"/>
      <c r="NUL458" s="342"/>
      <c r="NUM458" s="342"/>
      <c r="NUN458" s="342"/>
      <c r="NUO458" s="342"/>
      <c r="NUP458" s="342"/>
      <c r="NUQ458" s="342"/>
      <c r="NUR458" s="342"/>
      <c r="NUS458" s="342"/>
      <c r="NUT458" s="342"/>
      <c r="NUU458" s="342"/>
      <c r="NUV458" s="342"/>
      <c r="NUW458" s="342"/>
      <c r="NUX458" s="342"/>
      <c r="NUY458" s="342"/>
      <c r="NUZ458" s="342"/>
      <c r="NVA458" s="342"/>
      <c r="NVB458" s="342"/>
      <c r="NVC458" s="342"/>
      <c r="NVD458" s="342"/>
      <c r="NVE458" s="342"/>
      <c r="NVF458" s="342"/>
      <c r="NVG458" s="342"/>
      <c r="NVH458" s="342"/>
      <c r="NVI458" s="342"/>
      <c r="NVJ458" s="342"/>
      <c r="NVK458" s="342"/>
      <c r="NVL458" s="342"/>
      <c r="NVM458" s="342"/>
      <c r="NVN458" s="342"/>
      <c r="NVO458" s="342"/>
      <c r="NVP458" s="342"/>
      <c r="NVQ458" s="342"/>
      <c r="NVR458" s="342"/>
      <c r="NVS458" s="342"/>
      <c r="NVT458" s="342"/>
      <c r="NVU458" s="342"/>
      <c r="NVV458" s="342"/>
      <c r="NVW458" s="342"/>
      <c r="NVX458" s="342"/>
      <c r="NVY458" s="342"/>
      <c r="NVZ458" s="342"/>
      <c r="NWA458" s="342"/>
      <c r="NWB458" s="342"/>
      <c r="NWC458" s="342"/>
      <c r="NWD458" s="342"/>
      <c r="NWE458" s="342"/>
      <c r="NWF458" s="342"/>
      <c r="NWG458" s="342"/>
      <c r="NWH458" s="342"/>
      <c r="NWI458" s="342"/>
      <c r="NWJ458" s="342"/>
      <c r="NWK458" s="342"/>
      <c r="NWL458" s="342"/>
      <c r="NWM458" s="342"/>
      <c r="NWN458" s="342"/>
      <c r="NWO458" s="342"/>
      <c r="NWP458" s="342"/>
      <c r="NWQ458" s="342"/>
      <c r="NWR458" s="342"/>
      <c r="NWS458" s="342"/>
      <c r="NWT458" s="342"/>
      <c r="NWU458" s="342"/>
      <c r="NWV458" s="342"/>
      <c r="NWW458" s="342"/>
      <c r="NWX458" s="342"/>
      <c r="NWY458" s="342"/>
      <c r="NWZ458" s="342"/>
      <c r="NXA458" s="342"/>
      <c r="NXB458" s="342"/>
      <c r="NXC458" s="342"/>
      <c r="NXD458" s="342"/>
      <c r="NXE458" s="342"/>
      <c r="NXF458" s="342"/>
      <c r="NXG458" s="342"/>
      <c r="NXH458" s="342"/>
      <c r="NXI458" s="342"/>
      <c r="NXJ458" s="342"/>
      <c r="NXK458" s="342"/>
      <c r="NXL458" s="342"/>
      <c r="NXM458" s="342"/>
      <c r="NXN458" s="342"/>
      <c r="NXO458" s="342"/>
      <c r="NXP458" s="342"/>
      <c r="NXQ458" s="342"/>
      <c r="NXR458" s="342"/>
      <c r="NXS458" s="342"/>
      <c r="NXT458" s="342"/>
      <c r="NXU458" s="342"/>
      <c r="NXV458" s="342"/>
      <c r="NXW458" s="342"/>
      <c r="NXX458" s="342"/>
      <c r="NXY458" s="342"/>
      <c r="NXZ458" s="342"/>
      <c r="NYA458" s="342"/>
      <c r="NYB458" s="342"/>
      <c r="NYC458" s="342"/>
      <c r="NYD458" s="342"/>
      <c r="NYE458" s="342"/>
      <c r="NYF458" s="342"/>
      <c r="NYG458" s="342"/>
      <c r="NYH458" s="342"/>
      <c r="NYI458" s="342"/>
      <c r="NYJ458" s="342"/>
      <c r="NYK458" s="342"/>
      <c r="NYL458" s="342"/>
      <c r="NYM458" s="342"/>
      <c r="NYN458" s="342"/>
      <c r="NYO458" s="342"/>
      <c r="NYP458" s="342"/>
      <c r="NYQ458" s="342"/>
      <c r="NYR458" s="342"/>
      <c r="NYS458" s="342"/>
      <c r="NYT458" s="342"/>
      <c r="NYU458" s="342"/>
      <c r="NYV458" s="342"/>
      <c r="NYW458" s="342"/>
      <c r="NYX458" s="342"/>
      <c r="NYY458" s="342"/>
      <c r="NYZ458" s="342"/>
      <c r="NZA458" s="342"/>
      <c r="NZB458" s="342"/>
      <c r="NZC458" s="342"/>
      <c r="NZD458" s="342"/>
      <c r="NZE458" s="342"/>
      <c r="NZF458" s="342"/>
      <c r="NZG458" s="342"/>
      <c r="NZH458" s="342"/>
      <c r="NZI458" s="342"/>
      <c r="NZJ458" s="342"/>
      <c r="NZK458" s="342"/>
      <c r="NZL458" s="342"/>
      <c r="NZM458" s="342"/>
      <c r="NZN458" s="342"/>
      <c r="NZO458" s="342"/>
      <c r="NZP458" s="342"/>
      <c r="NZQ458" s="342"/>
      <c r="NZR458" s="342"/>
      <c r="NZS458" s="342"/>
      <c r="NZT458" s="342"/>
      <c r="NZU458" s="342"/>
      <c r="NZV458" s="342"/>
      <c r="NZW458" s="342"/>
      <c r="NZX458" s="342"/>
      <c r="NZY458" s="342"/>
      <c r="NZZ458" s="342"/>
      <c r="OAA458" s="342"/>
      <c r="OAB458" s="342"/>
      <c r="OAC458" s="342"/>
      <c r="OAD458" s="342"/>
      <c r="OAE458" s="342"/>
      <c r="OAF458" s="342"/>
      <c r="OAG458" s="342"/>
      <c r="OAH458" s="342"/>
      <c r="OAI458" s="342"/>
      <c r="OAJ458" s="342"/>
      <c r="OAK458" s="342"/>
      <c r="OAL458" s="342"/>
      <c r="OAM458" s="342"/>
      <c r="OAN458" s="342"/>
      <c r="OAO458" s="342"/>
      <c r="OAP458" s="342"/>
      <c r="OAQ458" s="342"/>
      <c r="OAR458" s="342"/>
      <c r="OAS458" s="342"/>
      <c r="OAT458" s="342"/>
      <c r="OAU458" s="342"/>
      <c r="OAV458" s="342"/>
      <c r="OAW458" s="342"/>
      <c r="OAX458" s="342"/>
      <c r="OAY458" s="342"/>
      <c r="OAZ458" s="342"/>
      <c r="OBA458" s="342"/>
      <c r="OBB458" s="342"/>
      <c r="OBC458" s="342"/>
      <c r="OBD458" s="342"/>
      <c r="OBE458" s="342"/>
      <c r="OBF458" s="342"/>
      <c r="OBG458" s="342"/>
      <c r="OBH458" s="342"/>
      <c r="OBI458" s="342"/>
      <c r="OBJ458" s="342"/>
      <c r="OBK458" s="342"/>
      <c r="OBL458" s="342"/>
      <c r="OBM458" s="342"/>
      <c r="OBN458" s="342"/>
      <c r="OBO458" s="342"/>
      <c r="OBP458" s="342"/>
      <c r="OBQ458" s="342"/>
      <c r="OBR458" s="342"/>
      <c r="OBS458" s="342"/>
      <c r="OBT458" s="342"/>
      <c r="OBU458" s="342"/>
      <c r="OBV458" s="342"/>
      <c r="OBW458" s="342"/>
      <c r="OBX458" s="342"/>
      <c r="OBY458" s="342"/>
      <c r="OBZ458" s="342"/>
      <c r="OCA458" s="342"/>
      <c r="OCB458" s="342"/>
      <c r="OCC458" s="342"/>
      <c r="OCD458" s="342"/>
      <c r="OCE458" s="342"/>
      <c r="OCF458" s="342"/>
      <c r="OCG458" s="342"/>
      <c r="OCH458" s="342"/>
      <c r="OCI458" s="342"/>
      <c r="OCJ458" s="342"/>
      <c r="OCK458" s="342"/>
      <c r="OCL458" s="342"/>
      <c r="OCM458" s="342"/>
      <c r="OCN458" s="342"/>
      <c r="OCO458" s="342"/>
      <c r="OCP458" s="342"/>
      <c r="OCQ458" s="342"/>
      <c r="OCR458" s="342"/>
      <c r="OCS458" s="342"/>
      <c r="OCT458" s="342"/>
      <c r="OCU458" s="342"/>
      <c r="OCV458" s="342"/>
      <c r="OCW458" s="342"/>
      <c r="OCX458" s="342"/>
      <c r="OCY458" s="342"/>
      <c r="OCZ458" s="342"/>
      <c r="ODA458" s="342"/>
      <c r="ODB458" s="342"/>
      <c r="ODC458" s="342"/>
      <c r="ODD458" s="342"/>
      <c r="ODE458" s="342"/>
      <c r="ODF458" s="342"/>
      <c r="ODG458" s="342"/>
      <c r="ODH458" s="342"/>
      <c r="ODI458" s="342"/>
      <c r="ODJ458" s="342"/>
      <c r="ODK458" s="342"/>
      <c r="ODL458" s="342"/>
      <c r="ODM458" s="342"/>
      <c r="ODN458" s="342"/>
      <c r="ODO458" s="342"/>
      <c r="ODP458" s="342"/>
      <c r="ODQ458" s="342"/>
      <c r="ODR458" s="342"/>
      <c r="ODS458" s="342"/>
      <c r="ODT458" s="342"/>
      <c r="ODU458" s="342"/>
      <c r="ODV458" s="342"/>
      <c r="ODW458" s="342"/>
      <c r="ODX458" s="342"/>
      <c r="ODY458" s="342"/>
      <c r="ODZ458" s="342"/>
      <c r="OEA458" s="342"/>
      <c r="OEB458" s="342"/>
      <c r="OEC458" s="342"/>
      <c r="OED458" s="342"/>
      <c r="OEE458" s="342"/>
      <c r="OEF458" s="342"/>
      <c r="OEG458" s="342"/>
      <c r="OEH458" s="342"/>
      <c r="OEI458" s="342"/>
      <c r="OEJ458" s="342"/>
      <c r="OEK458" s="342"/>
      <c r="OEL458" s="342"/>
      <c r="OEM458" s="342"/>
      <c r="OEN458" s="342"/>
      <c r="OEO458" s="342"/>
      <c r="OEP458" s="342"/>
      <c r="OEQ458" s="342"/>
      <c r="OER458" s="342"/>
      <c r="OES458" s="342"/>
      <c r="OET458" s="342"/>
      <c r="OEU458" s="342"/>
      <c r="OEV458" s="342"/>
      <c r="OEW458" s="342"/>
      <c r="OEX458" s="342"/>
      <c r="OEY458" s="342"/>
      <c r="OEZ458" s="342"/>
      <c r="OFA458" s="342"/>
      <c r="OFB458" s="342"/>
      <c r="OFC458" s="342"/>
      <c r="OFD458" s="342"/>
      <c r="OFE458" s="342"/>
      <c r="OFF458" s="342"/>
      <c r="OFG458" s="342"/>
      <c r="OFH458" s="342"/>
      <c r="OFI458" s="342"/>
      <c r="OFJ458" s="342"/>
      <c r="OFK458" s="342"/>
      <c r="OFL458" s="342"/>
      <c r="OFM458" s="342"/>
      <c r="OFN458" s="342"/>
      <c r="OFO458" s="342"/>
      <c r="OFP458" s="342"/>
      <c r="OFQ458" s="342"/>
      <c r="OFR458" s="342"/>
      <c r="OFS458" s="342"/>
      <c r="OFT458" s="342"/>
      <c r="OFU458" s="342"/>
      <c r="OFV458" s="342"/>
      <c r="OFW458" s="342"/>
      <c r="OFX458" s="342"/>
      <c r="OFY458" s="342"/>
      <c r="OFZ458" s="342"/>
      <c r="OGA458" s="342"/>
      <c r="OGB458" s="342"/>
      <c r="OGC458" s="342"/>
      <c r="OGD458" s="342"/>
      <c r="OGE458" s="342"/>
      <c r="OGF458" s="342"/>
      <c r="OGG458" s="342"/>
      <c r="OGH458" s="342"/>
      <c r="OGI458" s="342"/>
      <c r="OGJ458" s="342"/>
      <c r="OGK458" s="342"/>
      <c r="OGL458" s="342"/>
      <c r="OGM458" s="342"/>
      <c r="OGN458" s="342"/>
      <c r="OGO458" s="342"/>
      <c r="OGP458" s="342"/>
      <c r="OGQ458" s="342"/>
      <c r="OGR458" s="342"/>
      <c r="OGS458" s="342"/>
      <c r="OGT458" s="342"/>
      <c r="OGU458" s="342"/>
      <c r="OGV458" s="342"/>
      <c r="OGW458" s="342"/>
      <c r="OGX458" s="342"/>
      <c r="OGY458" s="342"/>
      <c r="OGZ458" s="342"/>
      <c r="OHA458" s="342"/>
      <c r="OHB458" s="342"/>
      <c r="OHC458" s="342"/>
      <c r="OHD458" s="342"/>
      <c r="OHE458" s="342"/>
      <c r="OHF458" s="342"/>
      <c r="OHG458" s="342"/>
      <c r="OHH458" s="342"/>
      <c r="OHI458" s="342"/>
      <c r="OHJ458" s="342"/>
      <c r="OHK458" s="342"/>
      <c r="OHL458" s="342"/>
      <c r="OHM458" s="342"/>
      <c r="OHN458" s="342"/>
      <c r="OHO458" s="342"/>
      <c r="OHP458" s="342"/>
      <c r="OHQ458" s="342"/>
      <c r="OHR458" s="342"/>
      <c r="OHS458" s="342"/>
      <c r="OHT458" s="342"/>
      <c r="OHU458" s="342"/>
      <c r="OHV458" s="342"/>
      <c r="OHW458" s="342"/>
      <c r="OHX458" s="342"/>
      <c r="OHY458" s="342"/>
      <c r="OHZ458" s="342"/>
      <c r="OIA458" s="342"/>
      <c r="OIB458" s="342"/>
      <c r="OIC458" s="342"/>
      <c r="OID458" s="342"/>
      <c r="OIE458" s="342"/>
      <c r="OIF458" s="342"/>
      <c r="OIG458" s="342"/>
      <c r="OIH458" s="342"/>
      <c r="OII458" s="342"/>
      <c r="OIJ458" s="342"/>
      <c r="OIK458" s="342"/>
      <c r="OIL458" s="342"/>
      <c r="OIM458" s="342"/>
      <c r="OIN458" s="342"/>
      <c r="OIO458" s="342"/>
      <c r="OIP458" s="342"/>
      <c r="OIQ458" s="342"/>
      <c r="OIR458" s="342"/>
      <c r="OIS458" s="342"/>
      <c r="OIT458" s="342"/>
      <c r="OIU458" s="342"/>
      <c r="OIV458" s="342"/>
      <c r="OIW458" s="342"/>
      <c r="OIX458" s="342"/>
      <c r="OIY458" s="342"/>
      <c r="OIZ458" s="342"/>
      <c r="OJA458" s="342"/>
      <c r="OJB458" s="342"/>
      <c r="OJC458" s="342"/>
      <c r="OJD458" s="342"/>
      <c r="OJE458" s="342"/>
      <c r="OJF458" s="342"/>
      <c r="OJG458" s="342"/>
      <c r="OJH458" s="342"/>
      <c r="OJI458" s="342"/>
      <c r="OJJ458" s="342"/>
      <c r="OJK458" s="342"/>
      <c r="OJL458" s="342"/>
      <c r="OJM458" s="342"/>
      <c r="OJN458" s="342"/>
      <c r="OJO458" s="342"/>
      <c r="OJP458" s="342"/>
      <c r="OJQ458" s="342"/>
      <c r="OJR458" s="342"/>
      <c r="OJS458" s="342"/>
      <c r="OJT458" s="342"/>
      <c r="OJU458" s="342"/>
      <c r="OJV458" s="342"/>
      <c r="OJW458" s="342"/>
      <c r="OJX458" s="342"/>
      <c r="OJY458" s="342"/>
      <c r="OJZ458" s="342"/>
      <c r="OKA458" s="342"/>
      <c r="OKB458" s="342"/>
      <c r="OKC458" s="342"/>
      <c r="OKD458" s="342"/>
      <c r="OKE458" s="342"/>
      <c r="OKF458" s="342"/>
      <c r="OKG458" s="342"/>
      <c r="OKH458" s="342"/>
      <c r="OKI458" s="342"/>
      <c r="OKJ458" s="342"/>
      <c r="OKK458" s="342"/>
      <c r="OKL458" s="342"/>
      <c r="OKM458" s="342"/>
      <c r="OKN458" s="342"/>
      <c r="OKO458" s="342"/>
      <c r="OKP458" s="342"/>
      <c r="OKQ458" s="342"/>
      <c r="OKR458" s="342"/>
      <c r="OKS458" s="342"/>
      <c r="OKT458" s="342"/>
      <c r="OKU458" s="342"/>
      <c r="OKV458" s="342"/>
      <c r="OKW458" s="342"/>
      <c r="OKX458" s="342"/>
      <c r="OKY458" s="342"/>
      <c r="OKZ458" s="342"/>
      <c r="OLA458" s="342"/>
      <c r="OLB458" s="342"/>
      <c r="OLC458" s="342"/>
      <c r="OLD458" s="342"/>
      <c r="OLE458" s="342"/>
      <c r="OLF458" s="342"/>
      <c r="OLG458" s="342"/>
      <c r="OLH458" s="342"/>
      <c r="OLI458" s="342"/>
      <c r="OLJ458" s="342"/>
      <c r="OLK458" s="342"/>
      <c r="OLL458" s="342"/>
      <c r="OLM458" s="342"/>
      <c r="OLN458" s="342"/>
      <c r="OLO458" s="342"/>
      <c r="OLP458" s="342"/>
      <c r="OLQ458" s="342"/>
      <c r="OLR458" s="342"/>
      <c r="OLS458" s="342"/>
      <c r="OLT458" s="342"/>
      <c r="OLU458" s="342"/>
      <c r="OLV458" s="342"/>
      <c r="OLW458" s="342"/>
      <c r="OLX458" s="342"/>
      <c r="OLY458" s="342"/>
      <c r="OLZ458" s="342"/>
      <c r="OMA458" s="342"/>
      <c r="OMB458" s="342"/>
      <c r="OMC458" s="342"/>
      <c r="OMD458" s="342"/>
      <c r="OME458" s="342"/>
      <c r="OMF458" s="342"/>
      <c r="OMG458" s="342"/>
      <c r="OMH458" s="342"/>
      <c r="OMI458" s="342"/>
      <c r="OMJ458" s="342"/>
      <c r="OMK458" s="342"/>
      <c r="OML458" s="342"/>
      <c r="OMM458" s="342"/>
      <c r="OMN458" s="342"/>
      <c r="OMO458" s="342"/>
      <c r="OMP458" s="342"/>
      <c r="OMQ458" s="342"/>
      <c r="OMR458" s="342"/>
      <c r="OMS458" s="342"/>
      <c r="OMT458" s="342"/>
      <c r="OMU458" s="342"/>
      <c r="OMV458" s="342"/>
      <c r="OMW458" s="342"/>
      <c r="OMX458" s="342"/>
      <c r="OMY458" s="342"/>
      <c r="OMZ458" s="342"/>
      <c r="ONA458" s="342"/>
      <c r="ONB458" s="342"/>
      <c r="ONC458" s="342"/>
      <c r="OND458" s="342"/>
      <c r="ONE458" s="342"/>
      <c r="ONF458" s="342"/>
      <c r="ONG458" s="342"/>
      <c r="ONH458" s="342"/>
      <c r="ONI458" s="342"/>
      <c r="ONJ458" s="342"/>
      <c r="ONK458" s="342"/>
      <c r="ONL458" s="342"/>
      <c r="ONM458" s="342"/>
      <c r="ONN458" s="342"/>
      <c r="ONO458" s="342"/>
      <c r="ONP458" s="342"/>
      <c r="ONQ458" s="342"/>
      <c r="ONR458" s="342"/>
      <c r="ONS458" s="342"/>
      <c r="ONT458" s="342"/>
      <c r="ONU458" s="342"/>
      <c r="ONV458" s="342"/>
      <c r="ONW458" s="342"/>
      <c r="ONX458" s="342"/>
      <c r="ONY458" s="342"/>
      <c r="ONZ458" s="342"/>
      <c r="OOA458" s="342"/>
      <c r="OOB458" s="342"/>
      <c r="OOC458" s="342"/>
      <c r="OOD458" s="342"/>
      <c r="OOE458" s="342"/>
      <c r="OOF458" s="342"/>
      <c r="OOG458" s="342"/>
      <c r="OOH458" s="342"/>
      <c r="OOI458" s="342"/>
      <c r="OOJ458" s="342"/>
      <c r="OOK458" s="342"/>
      <c r="OOL458" s="342"/>
      <c r="OOM458" s="342"/>
      <c r="OON458" s="342"/>
      <c r="OOO458" s="342"/>
      <c r="OOP458" s="342"/>
      <c r="OOQ458" s="342"/>
      <c r="OOR458" s="342"/>
      <c r="OOS458" s="342"/>
      <c r="OOT458" s="342"/>
      <c r="OOU458" s="342"/>
      <c r="OOV458" s="342"/>
      <c r="OOW458" s="342"/>
      <c r="OOX458" s="342"/>
      <c r="OOY458" s="342"/>
      <c r="OOZ458" s="342"/>
      <c r="OPA458" s="342"/>
      <c r="OPB458" s="342"/>
      <c r="OPC458" s="342"/>
      <c r="OPD458" s="342"/>
      <c r="OPE458" s="342"/>
      <c r="OPF458" s="342"/>
      <c r="OPG458" s="342"/>
      <c r="OPH458" s="342"/>
      <c r="OPI458" s="342"/>
      <c r="OPJ458" s="342"/>
      <c r="OPK458" s="342"/>
      <c r="OPL458" s="342"/>
      <c r="OPM458" s="342"/>
      <c r="OPN458" s="342"/>
      <c r="OPO458" s="342"/>
      <c r="OPP458" s="342"/>
      <c r="OPQ458" s="342"/>
      <c r="OPR458" s="342"/>
      <c r="OPS458" s="342"/>
      <c r="OPT458" s="342"/>
      <c r="OPU458" s="342"/>
      <c r="OPV458" s="342"/>
      <c r="OPW458" s="342"/>
      <c r="OPX458" s="342"/>
      <c r="OPY458" s="342"/>
      <c r="OPZ458" s="342"/>
      <c r="OQA458" s="342"/>
      <c r="OQB458" s="342"/>
      <c r="OQC458" s="342"/>
      <c r="OQD458" s="342"/>
      <c r="OQE458" s="342"/>
      <c r="OQF458" s="342"/>
      <c r="OQG458" s="342"/>
      <c r="OQH458" s="342"/>
      <c r="OQI458" s="342"/>
      <c r="OQJ458" s="342"/>
      <c r="OQK458" s="342"/>
      <c r="OQL458" s="342"/>
      <c r="OQM458" s="342"/>
      <c r="OQN458" s="342"/>
      <c r="OQO458" s="342"/>
      <c r="OQP458" s="342"/>
      <c r="OQQ458" s="342"/>
      <c r="OQR458" s="342"/>
      <c r="OQS458" s="342"/>
      <c r="OQT458" s="342"/>
      <c r="OQU458" s="342"/>
      <c r="OQV458" s="342"/>
      <c r="OQW458" s="342"/>
      <c r="OQX458" s="342"/>
      <c r="OQY458" s="342"/>
      <c r="OQZ458" s="342"/>
      <c r="ORA458" s="342"/>
      <c r="ORB458" s="342"/>
      <c r="ORC458" s="342"/>
      <c r="ORD458" s="342"/>
      <c r="ORE458" s="342"/>
      <c r="ORF458" s="342"/>
      <c r="ORG458" s="342"/>
      <c r="ORH458" s="342"/>
      <c r="ORI458" s="342"/>
      <c r="ORJ458" s="342"/>
      <c r="ORK458" s="342"/>
      <c r="ORL458" s="342"/>
      <c r="ORM458" s="342"/>
      <c r="ORN458" s="342"/>
      <c r="ORO458" s="342"/>
      <c r="ORP458" s="342"/>
      <c r="ORQ458" s="342"/>
      <c r="ORR458" s="342"/>
      <c r="ORS458" s="342"/>
      <c r="ORT458" s="342"/>
      <c r="ORU458" s="342"/>
      <c r="ORV458" s="342"/>
      <c r="ORW458" s="342"/>
      <c r="ORX458" s="342"/>
      <c r="ORY458" s="342"/>
      <c r="ORZ458" s="342"/>
      <c r="OSA458" s="342"/>
      <c r="OSB458" s="342"/>
      <c r="OSC458" s="342"/>
      <c r="OSD458" s="342"/>
      <c r="OSE458" s="342"/>
      <c r="OSF458" s="342"/>
      <c r="OSG458" s="342"/>
      <c r="OSH458" s="342"/>
      <c r="OSI458" s="342"/>
      <c r="OSJ458" s="342"/>
      <c r="OSK458" s="342"/>
      <c r="OSL458" s="342"/>
      <c r="OSM458" s="342"/>
      <c r="OSN458" s="342"/>
      <c r="OSO458" s="342"/>
      <c r="OSP458" s="342"/>
      <c r="OSQ458" s="342"/>
      <c r="OSR458" s="342"/>
      <c r="OSS458" s="342"/>
      <c r="OST458" s="342"/>
      <c r="OSU458" s="342"/>
      <c r="OSV458" s="342"/>
      <c r="OSW458" s="342"/>
      <c r="OSX458" s="342"/>
      <c r="OSY458" s="342"/>
      <c r="OSZ458" s="342"/>
      <c r="OTA458" s="342"/>
      <c r="OTB458" s="342"/>
      <c r="OTC458" s="342"/>
      <c r="OTD458" s="342"/>
      <c r="OTE458" s="342"/>
      <c r="OTF458" s="342"/>
      <c r="OTG458" s="342"/>
      <c r="OTH458" s="342"/>
      <c r="OTI458" s="342"/>
      <c r="OTJ458" s="342"/>
      <c r="OTK458" s="342"/>
      <c r="OTL458" s="342"/>
      <c r="OTM458" s="342"/>
      <c r="OTN458" s="342"/>
      <c r="OTO458" s="342"/>
      <c r="OTP458" s="342"/>
      <c r="OTQ458" s="342"/>
      <c r="OTR458" s="342"/>
      <c r="OTS458" s="342"/>
      <c r="OTT458" s="342"/>
      <c r="OTU458" s="342"/>
      <c r="OTV458" s="342"/>
      <c r="OTW458" s="342"/>
      <c r="OTX458" s="342"/>
      <c r="OTY458" s="342"/>
      <c r="OTZ458" s="342"/>
      <c r="OUA458" s="342"/>
      <c r="OUB458" s="342"/>
      <c r="OUC458" s="342"/>
      <c r="OUD458" s="342"/>
      <c r="OUE458" s="342"/>
      <c r="OUF458" s="342"/>
      <c r="OUG458" s="342"/>
      <c r="OUH458" s="342"/>
      <c r="OUI458" s="342"/>
      <c r="OUJ458" s="342"/>
      <c r="OUK458" s="342"/>
      <c r="OUL458" s="342"/>
      <c r="OUM458" s="342"/>
      <c r="OUN458" s="342"/>
      <c r="OUO458" s="342"/>
      <c r="OUP458" s="342"/>
      <c r="OUQ458" s="342"/>
      <c r="OUR458" s="342"/>
      <c r="OUS458" s="342"/>
      <c r="OUT458" s="342"/>
      <c r="OUU458" s="342"/>
      <c r="OUV458" s="342"/>
      <c r="OUW458" s="342"/>
      <c r="OUX458" s="342"/>
      <c r="OUY458" s="342"/>
      <c r="OUZ458" s="342"/>
      <c r="OVA458" s="342"/>
      <c r="OVB458" s="342"/>
      <c r="OVC458" s="342"/>
      <c r="OVD458" s="342"/>
      <c r="OVE458" s="342"/>
      <c r="OVF458" s="342"/>
      <c r="OVG458" s="342"/>
      <c r="OVH458" s="342"/>
      <c r="OVI458" s="342"/>
      <c r="OVJ458" s="342"/>
      <c r="OVK458" s="342"/>
      <c r="OVL458" s="342"/>
      <c r="OVM458" s="342"/>
      <c r="OVN458" s="342"/>
      <c r="OVO458" s="342"/>
      <c r="OVP458" s="342"/>
      <c r="OVQ458" s="342"/>
      <c r="OVR458" s="342"/>
      <c r="OVS458" s="342"/>
      <c r="OVT458" s="342"/>
      <c r="OVU458" s="342"/>
      <c r="OVV458" s="342"/>
      <c r="OVW458" s="342"/>
      <c r="OVX458" s="342"/>
      <c r="OVY458" s="342"/>
      <c r="OVZ458" s="342"/>
      <c r="OWA458" s="342"/>
      <c r="OWB458" s="342"/>
      <c r="OWC458" s="342"/>
      <c r="OWD458" s="342"/>
      <c r="OWE458" s="342"/>
      <c r="OWF458" s="342"/>
      <c r="OWG458" s="342"/>
      <c r="OWH458" s="342"/>
      <c r="OWI458" s="342"/>
      <c r="OWJ458" s="342"/>
      <c r="OWK458" s="342"/>
      <c r="OWL458" s="342"/>
      <c r="OWM458" s="342"/>
      <c r="OWN458" s="342"/>
      <c r="OWO458" s="342"/>
      <c r="OWP458" s="342"/>
      <c r="OWQ458" s="342"/>
      <c r="OWR458" s="342"/>
      <c r="OWS458" s="342"/>
      <c r="OWT458" s="342"/>
      <c r="OWU458" s="342"/>
      <c r="OWV458" s="342"/>
      <c r="OWW458" s="342"/>
      <c r="OWX458" s="342"/>
      <c r="OWY458" s="342"/>
      <c r="OWZ458" s="342"/>
      <c r="OXA458" s="342"/>
      <c r="OXB458" s="342"/>
      <c r="OXC458" s="342"/>
      <c r="OXD458" s="342"/>
      <c r="OXE458" s="342"/>
      <c r="OXF458" s="342"/>
      <c r="OXG458" s="342"/>
      <c r="OXH458" s="342"/>
      <c r="OXI458" s="342"/>
      <c r="OXJ458" s="342"/>
      <c r="OXK458" s="342"/>
      <c r="OXL458" s="342"/>
      <c r="OXM458" s="342"/>
      <c r="OXN458" s="342"/>
      <c r="OXO458" s="342"/>
      <c r="OXP458" s="342"/>
      <c r="OXQ458" s="342"/>
      <c r="OXR458" s="342"/>
      <c r="OXS458" s="342"/>
      <c r="OXT458" s="342"/>
      <c r="OXU458" s="342"/>
      <c r="OXV458" s="342"/>
      <c r="OXW458" s="342"/>
      <c r="OXX458" s="342"/>
      <c r="OXY458" s="342"/>
      <c r="OXZ458" s="342"/>
      <c r="OYA458" s="342"/>
      <c r="OYB458" s="342"/>
      <c r="OYC458" s="342"/>
      <c r="OYD458" s="342"/>
      <c r="OYE458" s="342"/>
      <c r="OYF458" s="342"/>
      <c r="OYG458" s="342"/>
      <c r="OYH458" s="342"/>
      <c r="OYI458" s="342"/>
      <c r="OYJ458" s="342"/>
      <c r="OYK458" s="342"/>
      <c r="OYL458" s="342"/>
      <c r="OYM458" s="342"/>
      <c r="OYN458" s="342"/>
      <c r="OYO458" s="342"/>
      <c r="OYP458" s="342"/>
      <c r="OYQ458" s="342"/>
      <c r="OYR458" s="342"/>
      <c r="OYS458" s="342"/>
      <c r="OYT458" s="342"/>
      <c r="OYU458" s="342"/>
      <c r="OYV458" s="342"/>
      <c r="OYW458" s="342"/>
      <c r="OYX458" s="342"/>
      <c r="OYY458" s="342"/>
      <c r="OYZ458" s="342"/>
      <c r="OZA458" s="342"/>
      <c r="OZB458" s="342"/>
      <c r="OZC458" s="342"/>
      <c r="OZD458" s="342"/>
      <c r="OZE458" s="342"/>
      <c r="OZF458" s="342"/>
      <c r="OZG458" s="342"/>
      <c r="OZH458" s="342"/>
      <c r="OZI458" s="342"/>
      <c r="OZJ458" s="342"/>
      <c r="OZK458" s="342"/>
      <c r="OZL458" s="342"/>
      <c r="OZM458" s="342"/>
      <c r="OZN458" s="342"/>
      <c r="OZO458" s="342"/>
      <c r="OZP458" s="342"/>
      <c r="OZQ458" s="342"/>
      <c r="OZR458" s="342"/>
      <c r="OZS458" s="342"/>
      <c r="OZT458" s="342"/>
      <c r="OZU458" s="342"/>
      <c r="OZV458" s="342"/>
      <c r="OZW458" s="342"/>
      <c r="OZX458" s="342"/>
      <c r="OZY458" s="342"/>
      <c r="OZZ458" s="342"/>
      <c r="PAA458" s="342"/>
      <c r="PAB458" s="342"/>
      <c r="PAC458" s="342"/>
      <c r="PAD458" s="342"/>
      <c r="PAE458" s="342"/>
      <c r="PAF458" s="342"/>
      <c r="PAG458" s="342"/>
      <c r="PAH458" s="342"/>
      <c r="PAI458" s="342"/>
      <c r="PAJ458" s="342"/>
      <c r="PAK458" s="342"/>
      <c r="PAL458" s="342"/>
      <c r="PAM458" s="342"/>
      <c r="PAN458" s="342"/>
      <c r="PAO458" s="342"/>
      <c r="PAP458" s="342"/>
      <c r="PAQ458" s="342"/>
      <c r="PAR458" s="342"/>
      <c r="PAS458" s="342"/>
      <c r="PAT458" s="342"/>
      <c r="PAU458" s="342"/>
      <c r="PAV458" s="342"/>
      <c r="PAW458" s="342"/>
      <c r="PAX458" s="342"/>
      <c r="PAY458" s="342"/>
      <c r="PAZ458" s="342"/>
      <c r="PBA458" s="342"/>
      <c r="PBB458" s="342"/>
      <c r="PBC458" s="342"/>
      <c r="PBD458" s="342"/>
      <c r="PBE458" s="342"/>
      <c r="PBF458" s="342"/>
      <c r="PBG458" s="342"/>
      <c r="PBH458" s="342"/>
      <c r="PBI458" s="342"/>
      <c r="PBJ458" s="342"/>
      <c r="PBK458" s="342"/>
      <c r="PBL458" s="342"/>
      <c r="PBM458" s="342"/>
      <c r="PBN458" s="342"/>
      <c r="PBO458" s="342"/>
      <c r="PBP458" s="342"/>
      <c r="PBQ458" s="342"/>
      <c r="PBR458" s="342"/>
      <c r="PBS458" s="342"/>
      <c r="PBT458" s="342"/>
      <c r="PBU458" s="342"/>
      <c r="PBV458" s="342"/>
      <c r="PBW458" s="342"/>
      <c r="PBX458" s="342"/>
      <c r="PBY458" s="342"/>
      <c r="PBZ458" s="342"/>
      <c r="PCA458" s="342"/>
      <c r="PCB458" s="342"/>
      <c r="PCC458" s="342"/>
      <c r="PCD458" s="342"/>
      <c r="PCE458" s="342"/>
      <c r="PCF458" s="342"/>
      <c r="PCG458" s="342"/>
      <c r="PCH458" s="342"/>
      <c r="PCI458" s="342"/>
      <c r="PCJ458" s="342"/>
      <c r="PCK458" s="342"/>
      <c r="PCL458" s="342"/>
      <c r="PCM458" s="342"/>
      <c r="PCN458" s="342"/>
      <c r="PCO458" s="342"/>
      <c r="PCP458" s="342"/>
      <c r="PCQ458" s="342"/>
      <c r="PCR458" s="342"/>
      <c r="PCS458" s="342"/>
      <c r="PCT458" s="342"/>
      <c r="PCU458" s="342"/>
      <c r="PCV458" s="342"/>
      <c r="PCW458" s="342"/>
      <c r="PCX458" s="342"/>
      <c r="PCY458" s="342"/>
      <c r="PCZ458" s="342"/>
      <c r="PDA458" s="342"/>
      <c r="PDB458" s="342"/>
      <c r="PDC458" s="342"/>
      <c r="PDD458" s="342"/>
      <c r="PDE458" s="342"/>
      <c r="PDF458" s="342"/>
      <c r="PDG458" s="342"/>
      <c r="PDH458" s="342"/>
      <c r="PDI458" s="342"/>
      <c r="PDJ458" s="342"/>
      <c r="PDK458" s="342"/>
      <c r="PDL458" s="342"/>
      <c r="PDM458" s="342"/>
      <c r="PDN458" s="342"/>
      <c r="PDO458" s="342"/>
      <c r="PDP458" s="342"/>
      <c r="PDQ458" s="342"/>
      <c r="PDR458" s="342"/>
      <c r="PDS458" s="342"/>
      <c r="PDT458" s="342"/>
      <c r="PDU458" s="342"/>
      <c r="PDV458" s="342"/>
      <c r="PDW458" s="342"/>
      <c r="PDX458" s="342"/>
      <c r="PDY458" s="342"/>
      <c r="PDZ458" s="342"/>
      <c r="PEA458" s="342"/>
      <c r="PEB458" s="342"/>
      <c r="PEC458" s="342"/>
      <c r="PED458" s="342"/>
      <c r="PEE458" s="342"/>
      <c r="PEF458" s="342"/>
      <c r="PEG458" s="342"/>
      <c r="PEH458" s="342"/>
      <c r="PEI458" s="342"/>
      <c r="PEJ458" s="342"/>
      <c r="PEK458" s="342"/>
      <c r="PEL458" s="342"/>
      <c r="PEM458" s="342"/>
      <c r="PEN458" s="342"/>
      <c r="PEO458" s="342"/>
      <c r="PEP458" s="342"/>
      <c r="PEQ458" s="342"/>
      <c r="PER458" s="342"/>
      <c r="PES458" s="342"/>
      <c r="PET458" s="342"/>
      <c r="PEU458" s="342"/>
      <c r="PEV458" s="342"/>
      <c r="PEW458" s="342"/>
      <c r="PEX458" s="342"/>
      <c r="PEY458" s="342"/>
      <c r="PEZ458" s="342"/>
      <c r="PFA458" s="342"/>
      <c r="PFB458" s="342"/>
      <c r="PFC458" s="342"/>
      <c r="PFD458" s="342"/>
      <c r="PFE458" s="342"/>
      <c r="PFF458" s="342"/>
      <c r="PFG458" s="342"/>
      <c r="PFH458" s="342"/>
      <c r="PFI458" s="342"/>
      <c r="PFJ458" s="342"/>
      <c r="PFK458" s="342"/>
      <c r="PFL458" s="342"/>
      <c r="PFM458" s="342"/>
      <c r="PFN458" s="342"/>
      <c r="PFO458" s="342"/>
      <c r="PFP458" s="342"/>
      <c r="PFQ458" s="342"/>
      <c r="PFR458" s="342"/>
      <c r="PFS458" s="342"/>
      <c r="PFT458" s="342"/>
      <c r="PFU458" s="342"/>
      <c r="PFV458" s="342"/>
      <c r="PFW458" s="342"/>
      <c r="PFX458" s="342"/>
      <c r="PFY458" s="342"/>
      <c r="PFZ458" s="342"/>
      <c r="PGA458" s="342"/>
      <c r="PGB458" s="342"/>
      <c r="PGC458" s="342"/>
      <c r="PGD458" s="342"/>
      <c r="PGE458" s="342"/>
      <c r="PGF458" s="342"/>
      <c r="PGG458" s="342"/>
      <c r="PGH458" s="342"/>
      <c r="PGI458" s="342"/>
      <c r="PGJ458" s="342"/>
      <c r="PGK458" s="342"/>
      <c r="PGL458" s="342"/>
      <c r="PGM458" s="342"/>
      <c r="PGN458" s="342"/>
      <c r="PGO458" s="342"/>
      <c r="PGP458" s="342"/>
      <c r="PGQ458" s="342"/>
      <c r="PGR458" s="342"/>
      <c r="PGS458" s="342"/>
      <c r="PGT458" s="342"/>
      <c r="PGU458" s="342"/>
      <c r="PGV458" s="342"/>
      <c r="PGW458" s="342"/>
      <c r="PGX458" s="342"/>
      <c r="PGY458" s="342"/>
      <c r="PGZ458" s="342"/>
      <c r="PHA458" s="342"/>
      <c r="PHB458" s="342"/>
      <c r="PHC458" s="342"/>
      <c r="PHD458" s="342"/>
      <c r="PHE458" s="342"/>
      <c r="PHF458" s="342"/>
      <c r="PHG458" s="342"/>
      <c r="PHH458" s="342"/>
      <c r="PHI458" s="342"/>
      <c r="PHJ458" s="342"/>
      <c r="PHK458" s="342"/>
      <c r="PHL458" s="342"/>
      <c r="PHM458" s="342"/>
      <c r="PHN458" s="342"/>
      <c r="PHO458" s="342"/>
      <c r="PHP458" s="342"/>
      <c r="PHQ458" s="342"/>
      <c r="PHR458" s="342"/>
      <c r="PHS458" s="342"/>
      <c r="PHT458" s="342"/>
      <c r="PHU458" s="342"/>
      <c r="PHV458" s="342"/>
      <c r="PHW458" s="342"/>
      <c r="PHX458" s="342"/>
      <c r="PHY458" s="342"/>
      <c r="PHZ458" s="342"/>
      <c r="PIA458" s="342"/>
      <c r="PIB458" s="342"/>
      <c r="PIC458" s="342"/>
      <c r="PID458" s="342"/>
      <c r="PIE458" s="342"/>
      <c r="PIF458" s="342"/>
      <c r="PIG458" s="342"/>
      <c r="PIH458" s="342"/>
      <c r="PII458" s="342"/>
      <c r="PIJ458" s="342"/>
      <c r="PIK458" s="342"/>
      <c r="PIL458" s="342"/>
      <c r="PIM458" s="342"/>
      <c r="PIN458" s="342"/>
      <c r="PIO458" s="342"/>
      <c r="PIP458" s="342"/>
      <c r="PIQ458" s="342"/>
      <c r="PIR458" s="342"/>
      <c r="PIS458" s="342"/>
      <c r="PIT458" s="342"/>
      <c r="PIU458" s="342"/>
      <c r="PIV458" s="342"/>
      <c r="PIW458" s="342"/>
      <c r="PIX458" s="342"/>
      <c r="PIY458" s="342"/>
      <c r="PIZ458" s="342"/>
      <c r="PJA458" s="342"/>
      <c r="PJB458" s="342"/>
      <c r="PJC458" s="342"/>
      <c r="PJD458" s="342"/>
      <c r="PJE458" s="342"/>
      <c r="PJF458" s="342"/>
      <c r="PJG458" s="342"/>
      <c r="PJH458" s="342"/>
      <c r="PJI458" s="342"/>
      <c r="PJJ458" s="342"/>
      <c r="PJK458" s="342"/>
      <c r="PJL458" s="342"/>
      <c r="PJM458" s="342"/>
      <c r="PJN458" s="342"/>
      <c r="PJO458" s="342"/>
      <c r="PJP458" s="342"/>
      <c r="PJQ458" s="342"/>
      <c r="PJR458" s="342"/>
      <c r="PJS458" s="342"/>
      <c r="PJT458" s="342"/>
      <c r="PJU458" s="342"/>
      <c r="PJV458" s="342"/>
      <c r="PJW458" s="342"/>
      <c r="PJX458" s="342"/>
      <c r="PJY458" s="342"/>
      <c r="PJZ458" s="342"/>
      <c r="PKA458" s="342"/>
      <c r="PKB458" s="342"/>
      <c r="PKC458" s="342"/>
      <c r="PKD458" s="342"/>
      <c r="PKE458" s="342"/>
      <c r="PKF458" s="342"/>
      <c r="PKG458" s="342"/>
      <c r="PKH458" s="342"/>
      <c r="PKI458" s="342"/>
      <c r="PKJ458" s="342"/>
      <c r="PKK458" s="342"/>
      <c r="PKL458" s="342"/>
      <c r="PKM458" s="342"/>
      <c r="PKN458" s="342"/>
      <c r="PKO458" s="342"/>
      <c r="PKP458" s="342"/>
      <c r="PKQ458" s="342"/>
      <c r="PKR458" s="342"/>
      <c r="PKS458" s="342"/>
      <c r="PKT458" s="342"/>
      <c r="PKU458" s="342"/>
      <c r="PKV458" s="342"/>
      <c r="PKW458" s="342"/>
      <c r="PKX458" s="342"/>
      <c r="PKY458" s="342"/>
      <c r="PKZ458" s="342"/>
      <c r="PLA458" s="342"/>
      <c r="PLB458" s="342"/>
      <c r="PLC458" s="342"/>
      <c r="PLD458" s="342"/>
      <c r="PLE458" s="342"/>
      <c r="PLF458" s="342"/>
      <c r="PLG458" s="342"/>
      <c r="PLH458" s="342"/>
      <c r="PLI458" s="342"/>
      <c r="PLJ458" s="342"/>
      <c r="PLK458" s="342"/>
      <c r="PLL458" s="342"/>
      <c r="PLM458" s="342"/>
      <c r="PLN458" s="342"/>
      <c r="PLO458" s="342"/>
      <c r="PLP458" s="342"/>
      <c r="PLQ458" s="342"/>
      <c r="PLR458" s="342"/>
      <c r="PLS458" s="342"/>
      <c r="PLT458" s="342"/>
      <c r="PLU458" s="342"/>
      <c r="PLV458" s="342"/>
      <c r="PLW458" s="342"/>
      <c r="PLX458" s="342"/>
      <c r="PLY458" s="342"/>
      <c r="PLZ458" s="342"/>
      <c r="PMA458" s="342"/>
      <c r="PMB458" s="342"/>
      <c r="PMC458" s="342"/>
      <c r="PMD458" s="342"/>
      <c r="PME458" s="342"/>
      <c r="PMF458" s="342"/>
      <c r="PMG458" s="342"/>
      <c r="PMH458" s="342"/>
      <c r="PMI458" s="342"/>
      <c r="PMJ458" s="342"/>
      <c r="PMK458" s="342"/>
      <c r="PML458" s="342"/>
      <c r="PMM458" s="342"/>
      <c r="PMN458" s="342"/>
      <c r="PMO458" s="342"/>
      <c r="PMP458" s="342"/>
      <c r="PMQ458" s="342"/>
      <c r="PMR458" s="342"/>
      <c r="PMS458" s="342"/>
      <c r="PMT458" s="342"/>
      <c r="PMU458" s="342"/>
      <c r="PMV458" s="342"/>
      <c r="PMW458" s="342"/>
      <c r="PMX458" s="342"/>
      <c r="PMY458" s="342"/>
      <c r="PMZ458" s="342"/>
      <c r="PNA458" s="342"/>
      <c r="PNB458" s="342"/>
      <c r="PNC458" s="342"/>
      <c r="PND458" s="342"/>
      <c r="PNE458" s="342"/>
      <c r="PNF458" s="342"/>
      <c r="PNG458" s="342"/>
      <c r="PNH458" s="342"/>
      <c r="PNI458" s="342"/>
      <c r="PNJ458" s="342"/>
      <c r="PNK458" s="342"/>
      <c r="PNL458" s="342"/>
      <c r="PNM458" s="342"/>
      <c r="PNN458" s="342"/>
      <c r="PNO458" s="342"/>
      <c r="PNP458" s="342"/>
      <c r="PNQ458" s="342"/>
      <c r="PNR458" s="342"/>
      <c r="PNS458" s="342"/>
      <c r="PNT458" s="342"/>
      <c r="PNU458" s="342"/>
      <c r="PNV458" s="342"/>
      <c r="PNW458" s="342"/>
      <c r="PNX458" s="342"/>
      <c r="PNY458" s="342"/>
      <c r="PNZ458" s="342"/>
      <c r="POA458" s="342"/>
      <c r="POB458" s="342"/>
      <c r="POC458" s="342"/>
      <c r="POD458" s="342"/>
      <c r="POE458" s="342"/>
      <c r="POF458" s="342"/>
      <c r="POG458" s="342"/>
      <c r="POH458" s="342"/>
      <c r="POI458" s="342"/>
      <c r="POJ458" s="342"/>
      <c r="POK458" s="342"/>
      <c r="POL458" s="342"/>
      <c r="POM458" s="342"/>
      <c r="PON458" s="342"/>
      <c r="POO458" s="342"/>
      <c r="POP458" s="342"/>
      <c r="POQ458" s="342"/>
      <c r="POR458" s="342"/>
      <c r="POS458" s="342"/>
      <c r="POT458" s="342"/>
      <c r="POU458" s="342"/>
      <c r="POV458" s="342"/>
      <c r="POW458" s="342"/>
      <c r="POX458" s="342"/>
      <c r="POY458" s="342"/>
      <c r="POZ458" s="342"/>
      <c r="PPA458" s="342"/>
      <c r="PPB458" s="342"/>
      <c r="PPC458" s="342"/>
      <c r="PPD458" s="342"/>
      <c r="PPE458" s="342"/>
      <c r="PPF458" s="342"/>
      <c r="PPG458" s="342"/>
      <c r="PPH458" s="342"/>
      <c r="PPI458" s="342"/>
      <c r="PPJ458" s="342"/>
      <c r="PPK458" s="342"/>
      <c r="PPL458" s="342"/>
      <c r="PPM458" s="342"/>
      <c r="PPN458" s="342"/>
      <c r="PPO458" s="342"/>
      <c r="PPP458" s="342"/>
      <c r="PPQ458" s="342"/>
      <c r="PPR458" s="342"/>
      <c r="PPS458" s="342"/>
      <c r="PPT458" s="342"/>
      <c r="PPU458" s="342"/>
      <c r="PPV458" s="342"/>
      <c r="PPW458" s="342"/>
      <c r="PPX458" s="342"/>
      <c r="PPY458" s="342"/>
      <c r="PPZ458" s="342"/>
      <c r="PQA458" s="342"/>
      <c r="PQB458" s="342"/>
      <c r="PQC458" s="342"/>
      <c r="PQD458" s="342"/>
      <c r="PQE458" s="342"/>
      <c r="PQF458" s="342"/>
      <c r="PQG458" s="342"/>
      <c r="PQH458" s="342"/>
      <c r="PQI458" s="342"/>
      <c r="PQJ458" s="342"/>
      <c r="PQK458" s="342"/>
      <c r="PQL458" s="342"/>
      <c r="PQM458" s="342"/>
      <c r="PQN458" s="342"/>
      <c r="PQO458" s="342"/>
      <c r="PQP458" s="342"/>
      <c r="PQQ458" s="342"/>
      <c r="PQR458" s="342"/>
      <c r="PQS458" s="342"/>
      <c r="PQT458" s="342"/>
      <c r="PQU458" s="342"/>
      <c r="PQV458" s="342"/>
      <c r="PQW458" s="342"/>
      <c r="PQX458" s="342"/>
      <c r="PQY458" s="342"/>
      <c r="PQZ458" s="342"/>
      <c r="PRA458" s="342"/>
      <c r="PRB458" s="342"/>
      <c r="PRC458" s="342"/>
      <c r="PRD458" s="342"/>
      <c r="PRE458" s="342"/>
      <c r="PRF458" s="342"/>
      <c r="PRG458" s="342"/>
      <c r="PRH458" s="342"/>
      <c r="PRI458" s="342"/>
      <c r="PRJ458" s="342"/>
      <c r="PRK458" s="342"/>
      <c r="PRL458" s="342"/>
      <c r="PRM458" s="342"/>
      <c r="PRN458" s="342"/>
      <c r="PRO458" s="342"/>
      <c r="PRP458" s="342"/>
      <c r="PRQ458" s="342"/>
      <c r="PRR458" s="342"/>
      <c r="PRS458" s="342"/>
      <c r="PRT458" s="342"/>
      <c r="PRU458" s="342"/>
      <c r="PRV458" s="342"/>
      <c r="PRW458" s="342"/>
      <c r="PRX458" s="342"/>
      <c r="PRY458" s="342"/>
      <c r="PRZ458" s="342"/>
      <c r="PSA458" s="342"/>
      <c r="PSB458" s="342"/>
      <c r="PSC458" s="342"/>
      <c r="PSD458" s="342"/>
      <c r="PSE458" s="342"/>
      <c r="PSF458" s="342"/>
      <c r="PSG458" s="342"/>
      <c r="PSH458" s="342"/>
      <c r="PSI458" s="342"/>
      <c r="PSJ458" s="342"/>
      <c r="PSK458" s="342"/>
      <c r="PSL458" s="342"/>
      <c r="PSM458" s="342"/>
      <c r="PSN458" s="342"/>
      <c r="PSO458" s="342"/>
      <c r="PSP458" s="342"/>
      <c r="PSQ458" s="342"/>
      <c r="PSR458" s="342"/>
      <c r="PSS458" s="342"/>
      <c r="PST458" s="342"/>
      <c r="PSU458" s="342"/>
      <c r="PSV458" s="342"/>
      <c r="PSW458" s="342"/>
      <c r="PSX458" s="342"/>
      <c r="PSY458" s="342"/>
      <c r="PSZ458" s="342"/>
      <c r="PTA458" s="342"/>
      <c r="PTB458" s="342"/>
      <c r="PTC458" s="342"/>
      <c r="PTD458" s="342"/>
      <c r="PTE458" s="342"/>
      <c r="PTF458" s="342"/>
      <c r="PTG458" s="342"/>
      <c r="PTH458" s="342"/>
      <c r="PTI458" s="342"/>
      <c r="PTJ458" s="342"/>
      <c r="PTK458" s="342"/>
      <c r="PTL458" s="342"/>
      <c r="PTM458" s="342"/>
      <c r="PTN458" s="342"/>
      <c r="PTO458" s="342"/>
      <c r="PTP458" s="342"/>
      <c r="PTQ458" s="342"/>
      <c r="PTR458" s="342"/>
      <c r="PTS458" s="342"/>
      <c r="PTT458" s="342"/>
      <c r="PTU458" s="342"/>
      <c r="PTV458" s="342"/>
      <c r="PTW458" s="342"/>
      <c r="PTX458" s="342"/>
      <c r="PTY458" s="342"/>
      <c r="PTZ458" s="342"/>
      <c r="PUA458" s="342"/>
      <c r="PUB458" s="342"/>
      <c r="PUC458" s="342"/>
      <c r="PUD458" s="342"/>
      <c r="PUE458" s="342"/>
      <c r="PUF458" s="342"/>
      <c r="PUG458" s="342"/>
      <c r="PUH458" s="342"/>
      <c r="PUI458" s="342"/>
      <c r="PUJ458" s="342"/>
      <c r="PUK458" s="342"/>
      <c r="PUL458" s="342"/>
      <c r="PUM458" s="342"/>
      <c r="PUN458" s="342"/>
      <c r="PUO458" s="342"/>
      <c r="PUP458" s="342"/>
      <c r="PUQ458" s="342"/>
      <c r="PUR458" s="342"/>
      <c r="PUS458" s="342"/>
      <c r="PUT458" s="342"/>
      <c r="PUU458" s="342"/>
      <c r="PUV458" s="342"/>
      <c r="PUW458" s="342"/>
      <c r="PUX458" s="342"/>
      <c r="PUY458" s="342"/>
      <c r="PUZ458" s="342"/>
      <c r="PVA458" s="342"/>
      <c r="PVB458" s="342"/>
      <c r="PVC458" s="342"/>
      <c r="PVD458" s="342"/>
      <c r="PVE458" s="342"/>
      <c r="PVF458" s="342"/>
      <c r="PVG458" s="342"/>
      <c r="PVH458" s="342"/>
      <c r="PVI458" s="342"/>
      <c r="PVJ458" s="342"/>
      <c r="PVK458" s="342"/>
      <c r="PVL458" s="342"/>
      <c r="PVM458" s="342"/>
      <c r="PVN458" s="342"/>
      <c r="PVO458" s="342"/>
      <c r="PVP458" s="342"/>
      <c r="PVQ458" s="342"/>
      <c r="PVR458" s="342"/>
      <c r="PVS458" s="342"/>
      <c r="PVT458" s="342"/>
      <c r="PVU458" s="342"/>
      <c r="PVV458" s="342"/>
      <c r="PVW458" s="342"/>
      <c r="PVX458" s="342"/>
      <c r="PVY458" s="342"/>
      <c r="PVZ458" s="342"/>
      <c r="PWA458" s="342"/>
      <c r="PWB458" s="342"/>
      <c r="PWC458" s="342"/>
      <c r="PWD458" s="342"/>
      <c r="PWE458" s="342"/>
      <c r="PWF458" s="342"/>
      <c r="PWG458" s="342"/>
      <c r="PWH458" s="342"/>
      <c r="PWI458" s="342"/>
      <c r="PWJ458" s="342"/>
      <c r="PWK458" s="342"/>
      <c r="PWL458" s="342"/>
      <c r="PWM458" s="342"/>
      <c r="PWN458" s="342"/>
      <c r="PWO458" s="342"/>
      <c r="PWP458" s="342"/>
      <c r="PWQ458" s="342"/>
      <c r="PWR458" s="342"/>
      <c r="PWS458" s="342"/>
      <c r="PWT458" s="342"/>
      <c r="PWU458" s="342"/>
      <c r="PWV458" s="342"/>
      <c r="PWW458" s="342"/>
      <c r="PWX458" s="342"/>
      <c r="PWY458" s="342"/>
      <c r="PWZ458" s="342"/>
      <c r="PXA458" s="342"/>
      <c r="PXB458" s="342"/>
      <c r="PXC458" s="342"/>
      <c r="PXD458" s="342"/>
      <c r="PXE458" s="342"/>
      <c r="PXF458" s="342"/>
      <c r="PXG458" s="342"/>
      <c r="PXH458" s="342"/>
      <c r="PXI458" s="342"/>
      <c r="PXJ458" s="342"/>
      <c r="PXK458" s="342"/>
      <c r="PXL458" s="342"/>
      <c r="PXM458" s="342"/>
      <c r="PXN458" s="342"/>
      <c r="PXO458" s="342"/>
      <c r="PXP458" s="342"/>
      <c r="PXQ458" s="342"/>
      <c r="PXR458" s="342"/>
      <c r="PXS458" s="342"/>
      <c r="PXT458" s="342"/>
      <c r="PXU458" s="342"/>
      <c r="PXV458" s="342"/>
      <c r="PXW458" s="342"/>
      <c r="PXX458" s="342"/>
      <c r="PXY458" s="342"/>
      <c r="PXZ458" s="342"/>
      <c r="PYA458" s="342"/>
      <c r="PYB458" s="342"/>
      <c r="PYC458" s="342"/>
      <c r="PYD458" s="342"/>
      <c r="PYE458" s="342"/>
      <c r="PYF458" s="342"/>
      <c r="PYG458" s="342"/>
      <c r="PYH458" s="342"/>
      <c r="PYI458" s="342"/>
      <c r="PYJ458" s="342"/>
      <c r="PYK458" s="342"/>
      <c r="PYL458" s="342"/>
      <c r="PYM458" s="342"/>
      <c r="PYN458" s="342"/>
      <c r="PYO458" s="342"/>
      <c r="PYP458" s="342"/>
      <c r="PYQ458" s="342"/>
      <c r="PYR458" s="342"/>
      <c r="PYS458" s="342"/>
      <c r="PYT458" s="342"/>
      <c r="PYU458" s="342"/>
      <c r="PYV458" s="342"/>
      <c r="PYW458" s="342"/>
      <c r="PYX458" s="342"/>
      <c r="PYY458" s="342"/>
      <c r="PYZ458" s="342"/>
      <c r="PZA458" s="342"/>
      <c r="PZB458" s="342"/>
      <c r="PZC458" s="342"/>
      <c r="PZD458" s="342"/>
      <c r="PZE458" s="342"/>
      <c r="PZF458" s="342"/>
      <c r="PZG458" s="342"/>
      <c r="PZH458" s="342"/>
      <c r="PZI458" s="342"/>
      <c r="PZJ458" s="342"/>
      <c r="PZK458" s="342"/>
      <c r="PZL458" s="342"/>
      <c r="PZM458" s="342"/>
      <c r="PZN458" s="342"/>
      <c r="PZO458" s="342"/>
      <c r="PZP458" s="342"/>
      <c r="PZQ458" s="342"/>
      <c r="PZR458" s="342"/>
      <c r="PZS458" s="342"/>
      <c r="PZT458" s="342"/>
      <c r="PZU458" s="342"/>
      <c r="PZV458" s="342"/>
      <c r="PZW458" s="342"/>
      <c r="PZX458" s="342"/>
      <c r="PZY458" s="342"/>
      <c r="PZZ458" s="342"/>
      <c r="QAA458" s="342"/>
      <c r="QAB458" s="342"/>
      <c r="QAC458" s="342"/>
      <c r="QAD458" s="342"/>
      <c r="QAE458" s="342"/>
      <c r="QAF458" s="342"/>
      <c r="QAG458" s="342"/>
      <c r="QAH458" s="342"/>
      <c r="QAI458" s="342"/>
      <c r="QAJ458" s="342"/>
      <c r="QAK458" s="342"/>
      <c r="QAL458" s="342"/>
      <c r="QAM458" s="342"/>
      <c r="QAN458" s="342"/>
      <c r="QAO458" s="342"/>
      <c r="QAP458" s="342"/>
      <c r="QAQ458" s="342"/>
      <c r="QAR458" s="342"/>
      <c r="QAS458" s="342"/>
      <c r="QAT458" s="342"/>
      <c r="QAU458" s="342"/>
      <c r="QAV458" s="342"/>
      <c r="QAW458" s="342"/>
      <c r="QAX458" s="342"/>
      <c r="QAY458" s="342"/>
      <c r="QAZ458" s="342"/>
      <c r="QBA458" s="342"/>
      <c r="QBB458" s="342"/>
      <c r="QBC458" s="342"/>
      <c r="QBD458" s="342"/>
      <c r="QBE458" s="342"/>
      <c r="QBF458" s="342"/>
      <c r="QBG458" s="342"/>
      <c r="QBH458" s="342"/>
      <c r="QBI458" s="342"/>
      <c r="QBJ458" s="342"/>
      <c r="QBK458" s="342"/>
      <c r="QBL458" s="342"/>
      <c r="QBM458" s="342"/>
      <c r="QBN458" s="342"/>
      <c r="QBO458" s="342"/>
      <c r="QBP458" s="342"/>
      <c r="QBQ458" s="342"/>
      <c r="QBR458" s="342"/>
      <c r="QBS458" s="342"/>
      <c r="QBT458" s="342"/>
      <c r="QBU458" s="342"/>
      <c r="QBV458" s="342"/>
      <c r="QBW458" s="342"/>
      <c r="QBX458" s="342"/>
      <c r="QBY458" s="342"/>
      <c r="QBZ458" s="342"/>
      <c r="QCA458" s="342"/>
      <c r="QCB458" s="342"/>
      <c r="QCC458" s="342"/>
      <c r="QCD458" s="342"/>
      <c r="QCE458" s="342"/>
      <c r="QCF458" s="342"/>
      <c r="QCG458" s="342"/>
      <c r="QCH458" s="342"/>
      <c r="QCI458" s="342"/>
      <c r="QCJ458" s="342"/>
      <c r="QCK458" s="342"/>
      <c r="QCL458" s="342"/>
      <c r="QCM458" s="342"/>
      <c r="QCN458" s="342"/>
      <c r="QCO458" s="342"/>
      <c r="QCP458" s="342"/>
      <c r="QCQ458" s="342"/>
      <c r="QCR458" s="342"/>
      <c r="QCS458" s="342"/>
      <c r="QCT458" s="342"/>
      <c r="QCU458" s="342"/>
      <c r="QCV458" s="342"/>
      <c r="QCW458" s="342"/>
      <c r="QCX458" s="342"/>
      <c r="QCY458" s="342"/>
      <c r="QCZ458" s="342"/>
      <c r="QDA458" s="342"/>
      <c r="QDB458" s="342"/>
      <c r="QDC458" s="342"/>
      <c r="QDD458" s="342"/>
      <c r="QDE458" s="342"/>
      <c r="QDF458" s="342"/>
      <c r="QDG458" s="342"/>
      <c r="QDH458" s="342"/>
      <c r="QDI458" s="342"/>
      <c r="QDJ458" s="342"/>
      <c r="QDK458" s="342"/>
      <c r="QDL458" s="342"/>
      <c r="QDM458" s="342"/>
      <c r="QDN458" s="342"/>
      <c r="QDO458" s="342"/>
      <c r="QDP458" s="342"/>
      <c r="QDQ458" s="342"/>
      <c r="QDR458" s="342"/>
      <c r="QDS458" s="342"/>
      <c r="QDT458" s="342"/>
      <c r="QDU458" s="342"/>
      <c r="QDV458" s="342"/>
      <c r="QDW458" s="342"/>
      <c r="QDX458" s="342"/>
      <c r="QDY458" s="342"/>
      <c r="QDZ458" s="342"/>
      <c r="QEA458" s="342"/>
      <c r="QEB458" s="342"/>
      <c r="QEC458" s="342"/>
      <c r="QED458" s="342"/>
      <c r="QEE458" s="342"/>
      <c r="QEF458" s="342"/>
      <c r="QEG458" s="342"/>
      <c r="QEH458" s="342"/>
      <c r="QEI458" s="342"/>
      <c r="QEJ458" s="342"/>
      <c r="QEK458" s="342"/>
      <c r="QEL458" s="342"/>
      <c r="QEM458" s="342"/>
      <c r="QEN458" s="342"/>
      <c r="QEO458" s="342"/>
      <c r="QEP458" s="342"/>
      <c r="QEQ458" s="342"/>
      <c r="QER458" s="342"/>
      <c r="QES458" s="342"/>
      <c r="QET458" s="342"/>
      <c r="QEU458" s="342"/>
      <c r="QEV458" s="342"/>
      <c r="QEW458" s="342"/>
      <c r="QEX458" s="342"/>
      <c r="QEY458" s="342"/>
      <c r="QEZ458" s="342"/>
      <c r="QFA458" s="342"/>
      <c r="QFB458" s="342"/>
      <c r="QFC458" s="342"/>
      <c r="QFD458" s="342"/>
      <c r="QFE458" s="342"/>
      <c r="QFF458" s="342"/>
      <c r="QFG458" s="342"/>
      <c r="QFH458" s="342"/>
      <c r="QFI458" s="342"/>
      <c r="QFJ458" s="342"/>
      <c r="QFK458" s="342"/>
      <c r="QFL458" s="342"/>
      <c r="QFM458" s="342"/>
      <c r="QFN458" s="342"/>
      <c r="QFO458" s="342"/>
      <c r="QFP458" s="342"/>
      <c r="QFQ458" s="342"/>
      <c r="QFR458" s="342"/>
      <c r="QFS458" s="342"/>
      <c r="QFT458" s="342"/>
      <c r="QFU458" s="342"/>
      <c r="QFV458" s="342"/>
      <c r="QFW458" s="342"/>
      <c r="QFX458" s="342"/>
      <c r="QFY458" s="342"/>
      <c r="QFZ458" s="342"/>
      <c r="QGA458" s="342"/>
      <c r="QGB458" s="342"/>
      <c r="QGC458" s="342"/>
      <c r="QGD458" s="342"/>
      <c r="QGE458" s="342"/>
      <c r="QGF458" s="342"/>
      <c r="QGG458" s="342"/>
      <c r="QGH458" s="342"/>
      <c r="QGI458" s="342"/>
      <c r="QGJ458" s="342"/>
      <c r="QGK458" s="342"/>
      <c r="QGL458" s="342"/>
      <c r="QGM458" s="342"/>
      <c r="QGN458" s="342"/>
      <c r="QGO458" s="342"/>
      <c r="QGP458" s="342"/>
      <c r="QGQ458" s="342"/>
      <c r="QGR458" s="342"/>
      <c r="QGS458" s="342"/>
      <c r="QGT458" s="342"/>
      <c r="QGU458" s="342"/>
      <c r="QGV458" s="342"/>
      <c r="QGW458" s="342"/>
      <c r="QGX458" s="342"/>
      <c r="QGY458" s="342"/>
      <c r="QGZ458" s="342"/>
      <c r="QHA458" s="342"/>
      <c r="QHB458" s="342"/>
      <c r="QHC458" s="342"/>
      <c r="QHD458" s="342"/>
      <c r="QHE458" s="342"/>
      <c r="QHF458" s="342"/>
      <c r="QHG458" s="342"/>
      <c r="QHH458" s="342"/>
      <c r="QHI458" s="342"/>
      <c r="QHJ458" s="342"/>
      <c r="QHK458" s="342"/>
      <c r="QHL458" s="342"/>
      <c r="QHM458" s="342"/>
      <c r="QHN458" s="342"/>
      <c r="QHO458" s="342"/>
      <c r="QHP458" s="342"/>
      <c r="QHQ458" s="342"/>
      <c r="QHR458" s="342"/>
      <c r="QHS458" s="342"/>
      <c r="QHT458" s="342"/>
      <c r="QHU458" s="342"/>
      <c r="QHV458" s="342"/>
      <c r="QHW458" s="342"/>
      <c r="QHX458" s="342"/>
      <c r="QHY458" s="342"/>
      <c r="QHZ458" s="342"/>
      <c r="QIA458" s="342"/>
      <c r="QIB458" s="342"/>
      <c r="QIC458" s="342"/>
      <c r="QID458" s="342"/>
      <c r="QIE458" s="342"/>
      <c r="QIF458" s="342"/>
      <c r="QIG458" s="342"/>
      <c r="QIH458" s="342"/>
      <c r="QII458" s="342"/>
      <c r="QIJ458" s="342"/>
      <c r="QIK458" s="342"/>
      <c r="QIL458" s="342"/>
      <c r="QIM458" s="342"/>
      <c r="QIN458" s="342"/>
      <c r="QIO458" s="342"/>
      <c r="QIP458" s="342"/>
      <c r="QIQ458" s="342"/>
      <c r="QIR458" s="342"/>
      <c r="QIS458" s="342"/>
      <c r="QIT458" s="342"/>
      <c r="QIU458" s="342"/>
      <c r="QIV458" s="342"/>
      <c r="QIW458" s="342"/>
      <c r="QIX458" s="342"/>
      <c r="QIY458" s="342"/>
      <c r="QIZ458" s="342"/>
      <c r="QJA458" s="342"/>
      <c r="QJB458" s="342"/>
      <c r="QJC458" s="342"/>
      <c r="QJD458" s="342"/>
      <c r="QJE458" s="342"/>
      <c r="QJF458" s="342"/>
      <c r="QJG458" s="342"/>
      <c r="QJH458" s="342"/>
      <c r="QJI458" s="342"/>
      <c r="QJJ458" s="342"/>
      <c r="QJK458" s="342"/>
      <c r="QJL458" s="342"/>
      <c r="QJM458" s="342"/>
      <c r="QJN458" s="342"/>
      <c r="QJO458" s="342"/>
      <c r="QJP458" s="342"/>
      <c r="QJQ458" s="342"/>
      <c r="QJR458" s="342"/>
      <c r="QJS458" s="342"/>
      <c r="QJT458" s="342"/>
      <c r="QJU458" s="342"/>
      <c r="QJV458" s="342"/>
      <c r="QJW458" s="342"/>
      <c r="QJX458" s="342"/>
      <c r="QJY458" s="342"/>
      <c r="QJZ458" s="342"/>
      <c r="QKA458" s="342"/>
      <c r="QKB458" s="342"/>
      <c r="QKC458" s="342"/>
      <c r="QKD458" s="342"/>
      <c r="QKE458" s="342"/>
      <c r="QKF458" s="342"/>
      <c r="QKG458" s="342"/>
      <c r="QKH458" s="342"/>
      <c r="QKI458" s="342"/>
      <c r="QKJ458" s="342"/>
      <c r="QKK458" s="342"/>
      <c r="QKL458" s="342"/>
      <c r="QKM458" s="342"/>
      <c r="QKN458" s="342"/>
      <c r="QKO458" s="342"/>
      <c r="QKP458" s="342"/>
      <c r="QKQ458" s="342"/>
      <c r="QKR458" s="342"/>
      <c r="QKS458" s="342"/>
      <c r="QKT458" s="342"/>
      <c r="QKU458" s="342"/>
      <c r="QKV458" s="342"/>
      <c r="QKW458" s="342"/>
      <c r="QKX458" s="342"/>
      <c r="QKY458" s="342"/>
      <c r="QKZ458" s="342"/>
      <c r="QLA458" s="342"/>
      <c r="QLB458" s="342"/>
      <c r="QLC458" s="342"/>
      <c r="QLD458" s="342"/>
      <c r="QLE458" s="342"/>
      <c r="QLF458" s="342"/>
      <c r="QLG458" s="342"/>
      <c r="QLH458" s="342"/>
      <c r="QLI458" s="342"/>
      <c r="QLJ458" s="342"/>
      <c r="QLK458" s="342"/>
      <c r="QLL458" s="342"/>
      <c r="QLM458" s="342"/>
      <c r="QLN458" s="342"/>
      <c r="QLO458" s="342"/>
      <c r="QLP458" s="342"/>
      <c r="QLQ458" s="342"/>
      <c r="QLR458" s="342"/>
      <c r="QLS458" s="342"/>
      <c r="QLT458" s="342"/>
      <c r="QLU458" s="342"/>
      <c r="QLV458" s="342"/>
      <c r="QLW458" s="342"/>
      <c r="QLX458" s="342"/>
      <c r="QLY458" s="342"/>
      <c r="QLZ458" s="342"/>
      <c r="QMA458" s="342"/>
      <c r="QMB458" s="342"/>
      <c r="QMC458" s="342"/>
      <c r="QMD458" s="342"/>
      <c r="QME458" s="342"/>
      <c r="QMF458" s="342"/>
      <c r="QMG458" s="342"/>
      <c r="QMH458" s="342"/>
      <c r="QMI458" s="342"/>
      <c r="QMJ458" s="342"/>
      <c r="QMK458" s="342"/>
      <c r="QML458" s="342"/>
      <c r="QMM458" s="342"/>
      <c r="QMN458" s="342"/>
      <c r="QMO458" s="342"/>
      <c r="QMP458" s="342"/>
      <c r="QMQ458" s="342"/>
      <c r="QMR458" s="342"/>
      <c r="QMS458" s="342"/>
      <c r="QMT458" s="342"/>
      <c r="QMU458" s="342"/>
      <c r="QMV458" s="342"/>
      <c r="QMW458" s="342"/>
      <c r="QMX458" s="342"/>
      <c r="QMY458" s="342"/>
      <c r="QMZ458" s="342"/>
      <c r="QNA458" s="342"/>
      <c r="QNB458" s="342"/>
      <c r="QNC458" s="342"/>
      <c r="QND458" s="342"/>
      <c r="QNE458" s="342"/>
      <c r="QNF458" s="342"/>
      <c r="QNG458" s="342"/>
      <c r="QNH458" s="342"/>
      <c r="QNI458" s="342"/>
      <c r="QNJ458" s="342"/>
      <c r="QNK458" s="342"/>
      <c r="QNL458" s="342"/>
      <c r="QNM458" s="342"/>
      <c r="QNN458" s="342"/>
      <c r="QNO458" s="342"/>
      <c r="QNP458" s="342"/>
      <c r="QNQ458" s="342"/>
      <c r="QNR458" s="342"/>
      <c r="QNS458" s="342"/>
      <c r="QNT458" s="342"/>
      <c r="QNU458" s="342"/>
      <c r="QNV458" s="342"/>
      <c r="QNW458" s="342"/>
      <c r="QNX458" s="342"/>
      <c r="QNY458" s="342"/>
      <c r="QNZ458" s="342"/>
      <c r="QOA458" s="342"/>
      <c r="QOB458" s="342"/>
      <c r="QOC458" s="342"/>
      <c r="QOD458" s="342"/>
      <c r="QOE458" s="342"/>
      <c r="QOF458" s="342"/>
      <c r="QOG458" s="342"/>
      <c r="QOH458" s="342"/>
      <c r="QOI458" s="342"/>
      <c r="QOJ458" s="342"/>
      <c r="QOK458" s="342"/>
      <c r="QOL458" s="342"/>
      <c r="QOM458" s="342"/>
      <c r="QON458" s="342"/>
      <c r="QOO458" s="342"/>
      <c r="QOP458" s="342"/>
      <c r="QOQ458" s="342"/>
      <c r="QOR458" s="342"/>
      <c r="QOS458" s="342"/>
      <c r="QOT458" s="342"/>
      <c r="QOU458" s="342"/>
      <c r="QOV458" s="342"/>
      <c r="QOW458" s="342"/>
      <c r="QOX458" s="342"/>
      <c r="QOY458" s="342"/>
      <c r="QOZ458" s="342"/>
      <c r="QPA458" s="342"/>
      <c r="QPB458" s="342"/>
      <c r="QPC458" s="342"/>
      <c r="QPD458" s="342"/>
      <c r="QPE458" s="342"/>
      <c r="QPF458" s="342"/>
      <c r="QPG458" s="342"/>
      <c r="QPH458" s="342"/>
      <c r="QPI458" s="342"/>
      <c r="QPJ458" s="342"/>
      <c r="QPK458" s="342"/>
      <c r="QPL458" s="342"/>
      <c r="QPM458" s="342"/>
      <c r="QPN458" s="342"/>
      <c r="QPO458" s="342"/>
      <c r="QPP458" s="342"/>
      <c r="QPQ458" s="342"/>
      <c r="QPR458" s="342"/>
      <c r="QPS458" s="342"/>
      <c r="QPT458" s="342"/>
      <c r="QPU458" s="342"/>
      <c r="QPV458" s="342"/>
      <c r="QPW458" s="342"/>
      <c r="QPX458" s="342"/>
      <c r="QPY458" s="342"/>
      <c r="QPZ458" s="342"/>
      <c r="QQA458" s="342"/>
      <c r="QQB458" s="342"/>
      <c r="QQC458" s="342"/>
      <c r="QQD458" s="342"/>
      <c r="QQE458" s="342"/>
      <c r="QQF458" s="342"/>
      <c r="QQG458" s="342"/>
      <c r="QQH458" s="342"/>
      <c r="QQI458" s="342"/>
      <c r="QQJ458" s="342"/>
      <c r="QQK458" s="342"/>
      <c r="QQL458" s="342"/>
      <c r="QQM458" s="342"/>
      <c r="QQN458" s="342"/>
      <c r="QQO458" s="342"/>
      <c r="QQP458" s="342"/>
      <c r="QQQ458" s="342"/>
      <c r="QQR458" s="342"/>
      <c r="QQS458" s="342"/>
      <c r="QQT458" s="342"/>
      <c r="QQU458" s="342"/>
      <c r="QQV458" s="342"/>
      <c r="QQW458" s="342"/>
      <c r="QQX458" s="342"/>
      <c r="QQY458" s="342"/>
      <c r="QQZ458" s="342"/>
      <c r="QRA458" s="342"/>
      <c r="QRB458" s="342"/>
      <c r="QRC458" s="342"/>
      <c r="QRD458" s="342"/>
      <c r="QRE458" s="342"/>
      <c r="QRF458" s="342"/>
      <c r="QRG458" s="342"/>
      <c r="QRH458" s="342"/>
      <c r="QRI458" s="342"/>
      <c r="QRJ458" s="342"/>
      <c r="QRK458" s="342"/>
      <c r="QRL458" s="342"/>
      <c r="QRM458" s="342"/>
      <c r="QRN458" s="342"/>
      <c r="QRO458" s="342"/>
      <c r="QRP458" s="342"/>
      <c r="QRQ458" s="342"/>
      <c r="QRR458" s="342"/>
      <c r="QRS458" s="342"/>
      <c r="QRT458" s="342"/>
      <c r="QRU458" s="342"/>
      <c r="QRV458" s="342"/>
      <c r="QRW458" s="342"/>
      <c r="QRX458" s="342"/>
      <c r="QRY458" s="342"/>
      <c r="QRZ458" s="342"/>
      <c r="QSA458" s="342"/>
      <c r="QSB458" s="342"/>
      <c r="QSC458" s="342"/>
      <c r="QSD458" s="342"/>
      <c r="QSE458" s="342"/>
      <c r="QSF458" s="342"/>
      <c r="QSG458" s="342"/>
      <c r="QSH458" s="342"/>
      <c r="QSI458" s="342"/>
      <c r="QSJ458" s="342"/>
      <c r="QSK458" s="342"/>
      <c r="QSL458" s="342"/>
      <c r="QSM458" s="342"/>
      <c r="QSN458" s="342"/>
      <c r="QSO458" s="342"/>
      <c r="QSP458" s="342"/>
      <c r="QSQ458" s="342"/>
      <c r="QSR458" s="342"/>
      <c r="QSS458" s="342"/>
      <c r="QST458" s="342"/>
      <c r="QSU458" s="342"/>
      <c r="QSV458" s="342"/>
      <c r="QSW458" s="342"/>
      <c r="QSX458" s="342"/>
      <c r="QSY458" s="342"/>
      <c r="QSZ458" s="342"/>
      <c r="QTA458" s="342"/>
      <c r="QTB458" s="342"/>
      <c r="QTC458" s="342"/>
      <c r="QTD458" s="342"/>
      <c r="QTE458" s="342"/>
      <c r="QTF458" s="342"/>
      <c r="QTG458" s="342"/>
      <c r="QTH458" s="342"/>
      <c r="QTI458" s="342"/>
      <c r="QTJ458" s="342"/>
      <c r="QTK458" s="342"/>
      <c r="QTL458" s="342"/>
      <c r="QTM458" s="342"/>
      <c r="QTN458" s="342"/>
      <c r="QTO458" s="342"/>
      <c r="QTP458" s="342"/>
      <c r="QTQ458" s="342"/>
      <c r="QTR458" s="342"/>
      <c r="QTS458" s="342"/>
      <c r="QTT458" s="342"/>
      <c r="QTU458" s="342"/>
      <c r="QTV458" s="342"/>
      <c r="QTW458" s="342"/>
      <c r="QTX458" s="342"/>
      <c r="QTY458" s="342"/>
      <c r="QTZ458" s="342"/>
      <c r="QUA458" s="342"/>
      <c r="QUB458" s="342"/>
      <c r="QUC458" s="342"/>
      <c r="QUD458" s="342"/>
      <c r="QUE458" s="342"/>
      <c r="QUF458" s="342"/>
      <c r="QUG458" s="342"/>
      <c r="QUH458" s="342"/>
      <c r="QUI458" s="342"/>
      <c r="QUJ458" s="342"/>
      <c r="QUK458" s="342"/>
      <c r="QUL458" s="342"/>
      <c r="QUM458" s="342"/>
      <c r="QUN458" s="342"/>
      <c r="QUO458" s="342"/>
      <c r="QUP458" s="342"/>
      <c r="QUQ458" s="342"/>
      <c r="QUR458" s="342"/>
      <c r="QUS458" s="342"/>
      <c r="QUT458" s="342"/>
      <c r="QUU458" s="342"/>
      <c r="QUV458" s="342"/>
      <c r="QUW458" s="342"/>
      <c r="QUX458" s="342"/>
      <c r="QUY458" s="342"/>
      <c r="QUZ458" s="342"/>
      <c r="QVA458" s="342"/>
      <c r="QVB458" s="342"/>
      <c r="QVC458" s="342"/>
      <c r="QVD458" s="342"/>
      <c r="QVE458" s="342"/>
      <c r="QVF458" s="342"/>
      <c r="QVG458" s="342"/>
      <c r="QVH458" s="342"/>
      <c r="QVI458" s="342"/>
      <c r="QVJ458" s="342"/>
      <c r="QVK458" s="342"/>
      <c r="QVL458" s="342"/>
      <c r="QVM458" s="342"/>
      <c r="QVN458" s="342"/>
      <c r="QVO458" s="342"/>
      <c r="QVP458" s="342"/>
      <c r="QVQ458" s="342"/>
      <c r="QVR458" s="342"/>
      <c r="QVS458" s="342"/>
      <c r="QVT458" s="342"/>
      <c r="QVU458" s="342"/>
      <c r="QVV458" s="342"/>
      <c r="QVW458" s="342"/>
      <c r="QVX458" s="342"/>
      <c r="QVY458" s="342"/>
      <c r="QVZ458" s="342"/>
      <c r="QWA458" s="342"/>
      <c r="QWB458" s="342"/>
      <c r="QWC458" s="342"/>
      <c r="QWD458" s="342"/>
      <c r="QWE458" s="342"/>
      <c r="QWF458" s="342"/>
      <c r="QWG458" s="342"/>
      <c r="QWH458" s="342"/>
      <c r="QWI458" s="342"/>
      <c r="QWJ458" s="342"/>
      <c r="QWK458" s="342"/>
      <c r="QWL458" s="342"/>
      <c r="QWM458" s="342"/>
      <c r="QWN458" s="342"/>
      <c r="QWO458" s="342"/>
      <c r="QWP458" s="342"/>
      <c r="QWQ458" s="342"/>
      <c r="QWR458" s="342"/>
      <c r="QWS458" s="342"/>
      <c r="QWT458" s="342"/>
      <c r="QWU458" s="342"/>
      <c r="QWV458" s="342"/>
      <c r="QWW458" s="342"/>
      <c r="QWX458" s="342"/>
      <c r="QWY458" s="342"/>
      <c r="QWZ458" s="342"/>
      <c r="QXA458" s="342"/>
      <c r="QXB458" s="342"/>
      <c r="QXC458" s="342"/>
      <c r="QXD458" s="342"/>
      <c r="QXE458" s="342"/>
      <c r="QXF458" s="342"/>
      <c r="QXG458" s="342"/>
      <c r="QXH458" s="342"/>
      <c r="QXI458" s="342"/>
      <c r="QXJ458" s="342"/>
      <c r="QXK458" s="342"/>
      <c r="QXL458" s="342"/>
      <c r="QXM458" s="342"/>
      <c r="QXN458" s="342"/>
      <c r="QXO458" s="342"/>
      <c r="QXP458" s="342"/>
      <c r="QXQ458" s="342"/>
      <c r="QXR458" s="342"/>
      <c r="QXS458" s="342"/>
      <c r="QXT458" s="342"/>
      <c r="QXU458" s="342"/>
      <c r="QXV458" s="342"/>
      <c r="QXW458" s="342"/>
      <c r="QXX458" s="342"/>
      <c r="QXY458" s="342"/>
      <c r="QXZ458" s="342"/>
      <c r="QYA458" s="342"/>
      <c r="QYB458" s="342"/>
      <c r="QYC458" s="342"/>
      <c r="QYD458" s="342"/>
      <c r="QYE458" s="342"/>
      <c r="QYF458" s="342"/>
      <c r="QYG458" s="342"/>
      <c r="QYH458" s="342"/>
      <c r="QYI458" s="342"/>
      <c r="QYJ458" s="342"/>
      <c r="QYK458" s="342"/>
      <c r="QYL458" s="342"/>
      <c r="QYM458" s="342"/>
      <c r="QYN458" s="342"/>
      <c r="QYO458" s="342"/>
      <c r="QYP458" s="342"/>
      <c r="QYQ458" s="342"/>
      <c r="QYR458" s="342"/>
      <c r="QYS458" s="342"/>
      <c r="QYT458" s="342"/>
      <c r="QYU458" s="342"/>
      <c r="QYV458" s="342"/>
      <c r="QYW458" s="342"/>
      <c r="QYX458" s="342"/>
      <c r="QYY458" s="342"/>
      <c r="QYZ458" s="342"/>
      <c r="QZA458" s="342"/>
      <c r="QZB458" s="342"/>
      <c r="QZC458" s="342"/>
      <c r="QZD458" s="342"/>
      <c r="QZE458" s="342"/>
      <c r="QZF458" s="342"/>
      <c r="QZG458" s="342"/>
      <c r="QZH458" s="342"/>
      <c r="QZI458" s="342"/>
      <c r="QZJ458" s="342"/>
      <c r="QZK458" s="342"/>
      <c r="QZL458" s="342"/>
      <c r="QZM458" s="342"/>
      <c r="QZN458" s="342"/>
      <c r="QZO458" s="342"/>
      <c r="QZP458" s="342"/>
      <c r="QZQ458" s="342"/>
      <c r="QZR458" s="342"/>
      <c r="QZS458" s="342"/>
      <c r="QZT458" s="342"/>
      <c r="QZU458" s="342"/>
      <c r="QZV458" s="342"/>
      <c r="QZW458" s="342"/>
      <c r="QZX458" s="342"/>
      <c r="QZY458" s="342"/>
      <c r="QZZ458" s="342"/>
      <c r="RAA458" s="342"/>
      <c r="RAB458" s="342"/>
      <c r="RAC458" s="342"/>
      <c r="RAD458" s="342"/>
      <c r="RAE458" s="342"/>
      <c r="RAF458" s="342"/>
      <c r="RAG458" s="342"/>
      <c r="RAH458" s="342"/>
      <c r="RAI458" s="342"/>
      <c r="RAJ458" s="342"/>
      <c r="RAK458" s="342"/>
      <c r="RAL458" s="342"/>
      <c r="RAM458" s="342"/>
      <c r="RAN458" s="342"/>
      <c r="RAO458" s="342"/>
      <c r="RAP458" s="342"/>
      <c r="RAQ458" s="342"/>
      <c r="RAR458" s="342"/>
      <c r="RAS458" s="342"/>
      <c r="RAT458" s="342"/>
      <c r="RAU458" s="342"/>
      <c r="RAV458" s="342"/>
      <c r="RAW458" s="342"/>
      <c r="RAX458" s="342"/>
      <c r="RAY458" s="342"/>
      <c r="RAZ458" s="342"/>
      <c r="RBA458" s="342"/>
      <c r="RBB458" s="342"/>
      <c r="RBC458" s="342"/>
      <c r="RBD458" s="342"/>
      <c r="RBE458" s="342"/>
      <c r="RBF458" s="342"/>
      <c r="RBG458" s="342"/>
      <c r="RBH458" s="342"/>
      <c r="RBI458" s="342"/>
      <c r="RBJ458" s="342"/>
      <c r="RBK458" s="342"/>
      <c r="RBL458" s="342"/>
      <c r="RBM458" s="342"/>
      <c r="RBN458" s="342"/>
      <c r="RBO458" s="342"/>
      <c r="RBP458" s="342"/>
      <c r="RBQ458" s="342"/>
      <c r="RBR458" s="342"/>
      <c r="RBS458" s="342"/>
      <c r="RBT458" s="342"/>
      <c r="RBU458" s="342"/>
      <c r="RBV458" s="342"/>
      <c r="RBW458" s="342"/>
      <c r="RBX458" s="342"/>
      <c r="RBY458" s="342"/>
      <c r="RBZ458" s="342"/>
      <c r="RCA458" s="342"/>
      <c r="RCB458" s="342"/>
      <c r="RCC458" s="342"/>
      <c r="RCD458" s="342"/>
      <c r="RCE458" s="342"/>
      <c r="RCF458" s="342"/>
      <c r="RCG458" s="342"/>
      <c r="RCH458" s="342"/>
      <c r="RCI458" s="342"/>
      <c r="RCJ458" s="342"/>
      <c r="RCK458" s="342"/>
      <c r="RCL458" s="342"/>
      <c r="RCM458" s="342"/>
      <c r="RCN458" s="342"/>
      <c r="RCO458" s="342"/>
      <c r="RCP458" s="342"/>
      <c r="RCQ458" s="342"/>
      <c r="RCR458" s="342"/>
      <c r="RCS458" s="342"/>
      <c r="RCT458" s="342"/>
      <c r="RCU458" s="342"/>
      <c r="RCV458" s="342"/>
      <c r="RCW458" s="342"/>
      <c r="RCX458" s="342"/>
      <c r="RCY458" s="342"/>
      <c r="RCZ458" s="342"/>
      <c r="RDA458" s="342"/>
      <c r="RDB458" s="342"/>
      <c r="RDC458" s="342"/>
      <c r="RDD458" s="342"/>
      <c r="RDE458" s="342"/>
      <c r="RDF458" s="342"/>
      <c r="RDG458" s="342"/>
      <c r="RDH458" s="342"/>
      <c r="RDI458" s="342"/>
      <c r="RDJ458" s="342"/>
      <c r="RDK458" s="342"/>
      <c r="RDL458" s="342"/>
      <c r="RDM458" s="342"/>
      <c r="RDN458" s="342"/>
      <c r="RDO458" s="342"/>
      <c r="RDP458" s="342"/>
      <c r="RDQ458" s="342"/>
      <c r="RDR458" s="342"/>
      <c r="RDS458" s="342"/>
      <c r="RDT458" s="342"/>
      <c r="RDU458" s="342"/>
      <c r="RDV458" s="342"/>
      <c r="RDW458" s="342"/>
      <c r="RDX458" s="342"/>
      <c r="RDY458" s="342"/>
      <c r="RDZ458" s="342"/>
      <c r="REA458" s="342"/>
      <c r="REB458" s="342"/>
      <c r="REC458" s="342"/>
      <c r="RED458" s="342"/>
      <c r="REE458" s="342"/>
      <c r="REF458" s="342"/>
      <c r="REG458" s="342"/>
      <c r="REH458" s="342"/>
      <c r="REI458" s="342"/>
      <c r="REJ458" s="342"/>
      <c r="REK458" s="342"/>
      <c r="REL458" s="342"/>
      <c r="REM458" s="342"/>
      <c r="REN458" s="342"/>
      <c r="REO458" s="342"/>
      <c r="REP458" s="342"/>
      <c r="REQ458" s="342"/>
      <c r="RER458" s="342"/>
      <c r="RES458" s="342"/>
      <c r="RET458" s="342"/>
      <c r="REU458" s="342"/>
      <c r="REV458" s="342"/>
      <c r="REW458" s="342"/>
      <c r="REX458" s="342"/>
      <c r="REY458" s="342"/>
      <c r="REZ458" s="342"/>
      <c r="RFA458" s="342"/>
      <c r="RFB458" s="342"/>
      <c r="RFC458" s="342"/>
      <c r="RFD458" s="342"/>
      <c r="RFE458" s="342"/>
      <c r="RFF458" s="342"/>
      <c r="RFG458" s="342"/>
      <c r="RFH458" s="342"/>
      <c r="RFI458" s="342"/>
      <c r="RFJ458" s="342"/>
      <c r="RFK458" s="342"/>
      <c r="RFL458" s="342"/>
      <c r="RFM458" s="342"/>
      <c r="RFN458" s="342"/>
      <c r="RFO458" s="342"/>
      <c r="RFP458" s="342"/>
      <c r="RFQ458" s="342"/>
      <c r="RFR458" s="342"/>
      <c r="RFS458" s="342"/>
      <c r="RFT458" s="342"/>
      <c r="RFU458" s="342"/>
      <c r="RFV458" s="342"/>
      <c r="RFW458" s="342"/>
      <c r="RFX458" s="342"/>
      <c r="RFY458" s="342"/>
      <c r="RFZ458" s="342"/>
      <c r="RGA458" s="342"/>
      <c r="RGB458" s="342"/>
      <c r="RGC458" s="342"/>
      <c r="RGD458" s="342"/>
      <c r="RGE458" s="342"/>
      <c r="RGF458" s="342"/>
      <c r="RGG458" s="342"/>
      <c r="RGH458" s="342"/>
      <c r="RGI458" s="342"/>
      <c r="RGJ458" s="342"/>
      <c r="RGK458" s="342"/>
      <c r="RGL458" s="342"/>
      <c r="RGM458" s="342"/>
      <c r="RGN458" s="342"/>
      <c r="RGO458" s="342"/>
      <c r="RGP458" s="342"/>
      <c r="RGQ458" s="342"/>
      <c r="RGR458" s="342"/>
      <c r="RGS458" s="342"/>
      <c r="RGT458" s="342"/>
      <c r="RGU458" s="342"/>
      <c r="RGV458" s="342"/>
      <c r="RGW458" s="342"/>
      <c r="RGX458" s="342"/>
      <c r="RGY458" s="342"/>
      <c r="RGZ458" s="342"/>
      <c r="RHA458" s="342"/>
      <c r="RHB458" s="342"/>
      <c r="RHC458" s="342"/>
      <c r="RHD458" s="342"/>
      <c r="RHE458" s="342"/>
      <c r="RHF458" s="342"/>
      <c r="RHG458" s="342"/>
      <c r="RHH458" s="342"/>
      <c r="RHI458" s="342"/>
      <c r="RHJ458" s="342"/>
      <c r="RHK458" s="342"/>
      <c r="RHL458" s="342"/>
      <c r="RHM458" s="342"/>
      <c r="RHN458" s="342"/>
      <c r="RHO458" s="342"/>
      <c r="RHP458" s="342"/>
      <c r="RHQ458" s="342"/>
      <c r="RHR458" s="342"/>
      <c r="RHS458" s="342"/>
      <c r="RHT458" s="342"/>
      <c r="RHU458" s="342"/>
      <c r="RHV458" s="342"/>
      <c r="RHW458" s="342"/>
      <c r="RHX458" s="342"/>
      <c r="RHY458" s="342"/>
      <c r="RHZ458" s="342"/>
      <c r="RIA458" s="342"/>
      <c r="RIB458" s="342"/>
      <c r="RIC458" s="342"/>
      <c r="RID458" s="342"/>
      <c r="RIE458" s="342"/>
      <c r="RIF458" s="342"/>
      <c r="RIG458" s="342"/>
      <c r="RIH458" s="342"/>
      <c r="RII458" s="342"/>
      <c r="RIJ458" s="342"/>
      <c r="RIK458" s="342"/>
      <c r="RIL458" s="342"/>
      <c r="RIM458" s="342"/>
      <c r="RIN458" s="342"/>
      <c r="RIO458" s="342"/>
      <c r="RIP458" s="342"/>
      <c r="RIQ458" s="342"/>
      <c r="RIR458" s="342"/>
      <c r="RIS458" s="342"/>
      <c r="RIT458" s="342"/>
      <c r="RIU458" s="342"/>
      <c r="RIV458" s="342"/>
      <c r="RIW458" s="342"/>
      <c r="RIX458" s="342"/>
      <c r="RIY458" s="342"/>
      <c r="RIZ458" s="342"/>
      <c r="RJA458" s="342"/>
      <c r="RJB458" s="342"/>
      <c r="RJC458" s="342"/>
      <c r="RJD458" s="342"/>
      <c r="RJE458" s="342"/>
      <c r="RJF458" s="342"/>
      <c r="RJG458" s="342"/>
      <c r="RJH458" s="342"/>
      <c r="RJI458" s="342"/>
      <c r="RJJ458" s="342"/>
      <c r="RJK458" s="342"/>
      <c r="RJL458" s="342"/>
      <c r="RJM458" s="342"/>
      <c r="RJN458" s="342"/>
      <c r="RJO458" s="342"/>
      <c r="RJP458" s="342"/>
      <c r="RJQ458" s="342"/>
      <c r="RJR458" s="342"/>
      <c r="RJS458" s="342"/>
      <c r="RJT458" s="342"/>
      <c r="RJU458" s="342"/>
      <c r="RJV458" s="342"/>
      <c r="RJW458" s="342"/>
      <c r="RJX458" s="342"/>
      <c r="RJY458" s="342"/>
      <c r="RJZ458" s="342"/>
      <c r="RKA458" s="342"/>
      <c r="RKB458" s="342"/>
      <c r="RKC458" s="342"/>
      <c r="RKD458" s="342"/>
      <c r="RKE458" s="342"/>
      <c r="RKF458" s="342"/>
      <c r="RKG458" s="342"/>
      <c r="RKH458" s="342"/>
      <c r="RKI458" s="342"/>
      <c r="RKJ458" s="342"/>
      <c r="RKK458" s="342"/>
      <c r="RKL458" s="342"/>
      <c r="RKM458" s="342"/>
      <c r="RKN458" s="342"/>
      <c r="RKO458" s="342"/>
      <c r="RKP458" s="342"/>
      <c r="RKQ458" s="342"/>
      <c r="RKR458" s="342"/>
      <c r="RKS458" s="342"/>
      <c r="RKT458" s="342"/>
      <c r="RKU458" s="342"/>
      <c r="RKV458" s="342"/>
      <c r="RKW458" s="342"/>
      <c r="RKX458" s="342"/>
      <c r="RKY458" s="342"/>
      <c r="RKZ458" s="342"/>
      <c r="RLA458" s="342"/>
      <c r="RLB458" s="342"/>
      <c r="RLC458" s="342"/>
      <c r="RLD458" s="342"/>
      <c r="RLE458" s="342"/>
      <c r="RLF458" s="342"/>
      <c r="RLG458" s="342"/>
      <c r="RLH458" s="342"/>
      <c r="RLI458" s="342"/>
      <c r="RLJ458" s="342"/>
      <c r="RLK458" s="342"/>
      <c r="RLL458" s="342"/>
      <c r="RLM458" s="342"/>
      <c r="RLN458" s="342"/>
      <c r="RLO458" s="342"/>
      <c r="RLP458" s="342"/>
      <c r="RLQ458" s="342"/>
      <c r="RLR458" s="342"/>
      <c r="RLS458" s="342"/>
      <c r="RLT458" s="342"/>
      <c r="RLU458" s="342"/>
      <c r="RLV458" s="342"/>
      <c r="RLW458" s="342"/>
      <c r="RLX458" s="342"/>
      <c r="RLY458" s="342"/>
      <c r="RLZ458" s="342"/>
      <c r="RMA458" s="342"/>
      <c r="RMB458" s="342"/>
      <c r="RMC458" s="342"/>
      <c r="RMD458" s="342"/>
      <c r="RME458" s="342"/>
      <c r="RMF458" s="342"/>
      <c r="RMG458" s="342"/>
      <c r="RMH458" s="342"/>
      <c r="RMI458" s="342"/>
      <c r="RMJ458" s="342"/>
      <c r="RMK458" s="342"/>
      <c r="RML458" s="342"/>
      <c r="RMM458" s="342"/>
      <c r="RMN458" s="342"/>
      <c r="RMO458" s="342"/>
      <c r="RMP458" s="342"/>
      <c r="RMQ458" s="342"/>
      <c r="RMR458" s="342"/>
      <c r="RMS458" s="342"/>
      <c r="RMT458" s="342"/>
      <c r="RMU458" s="342"/>
      <c r="RMV458" s="342"/>
      <c r="RMW458" s="342"/>
      <c r="RMX458" s="342"/>
      <c r="RMY458" s="342"/>
      <c r="RMZ458" s="342"/>
      <c r="RNA458" s="342"/>
      <c r="RNB458" s="342"/>
      <c r="RNC458" s="342"/>
      <c r="RND458" s="342"/>
      <c r="RNE458" s="342"/>
      <c r="RNF458" s="342"/>
      <c r="RNG458" s="342"/>
      <c r="RNH458" s="342"/>
      <c r="RNI458" s="342"/>
      <c r="RNJ458" s="342"/>
      <c r="RNK458" s="342"/>
      <c r="RNL458" s="342"/>
      <c r="RNM458" s="342"/>
      <c r="RNN458" s="342"/>
      <c r="RNO458" s="342"/>
      <c r="RNP458" s="342"/>
      <c r="RNQ458" s="342"/>
      <c r="RNR458" s="342"/>
      <c r="RNS458" s="342"/>
      <c r="RNT458" s="342"/>
      <c r="RNU458" s="342"/>
      <c r="RNV458" s="342"/>
      <c r="RNW458" s="342"/>
      <c r="RNX458" s="342"/>
      <c r="RNY458" s="342"/>
      <c r="RNZ458" s="342"/>
      <c r="ROA458" s="342"/>
      <c r="ROB458" s="342"/>
      <c r="ROC458" s="342"/>
      <c r="ROD458" s="342"/>
      <c r="ROE458" s="342"/>
      <c r="ROF458" s="342"/>
      <c r="ROG458" s="342"/>
      <c r="ROH458" s="342"/>
      <c r="ROI458" s="342"/>
      <c r="ROJ458" s="342"/>
      <c r="ROK458" s="342"/>
      <c r="ROL458" s="342"/>
      <c r="ROM458" s="342"/>
      <c r="RON458" s="342"/>
      <c r="ROO458" s="342"/>
      <c r="ROP458" s="342"/>
      <c r="ROQ458" s="342"/>
      <c r="ROR458" s="342"/>
      <c r="ROS458" s="342"/>
      <c r="ROT458" s="342"/>
      <c r="ROU458" s="342"/>
      <c r="ROV458" s="342"/>
      <c r="ROW458" s="342"/>
      <c r="ROX458" s="342"/>
      <c r="ROY458" s="342"/>
      <c r="ROZ458" s="342"/>
      <c r="RPA458" s="342"/>
      <c r="RPB458" s="342"/>
      <c r="RPC458" s="342"/>
      <c r="RPD458" s="342"/>
      <c r="RPE458" s="342"/>
      <c r="RPF458" s="342"/>
      <c r="RPG458" s="342"/>
      <c r="RPH458" s="342"/>
      <c r="RPI458" s="342"/>
      <c r="RPJ458" s="342"/>
      <c r="RPK458" s="342"/>
      <c r="RPL458" s="342"/>
      <c r="RPM458" s="342"/>
      <c r="RPN458" s="342"/>
      <c r="RPO458" s="342"/>
      <c r="RPP458" s="342"/>
      <c r="RPQ458" s="342"/>
      <c r="RPR458" s="342"/>
      <c r="RPS458" s="342"/>
      <c r="RPT458" s="342"/>
      <c r="RPU458" s="342"/>
      <c r="RPV458" s="342"/>
      <c r="RPW458" s="342"/>
      <c r="RPX458" s="342"/>
      <c r="RPY458" s="342"/>
      <c r="RPZ458" s="342"/>
      <c r="RQA458" s="342"/>
      <c r="RQB458" s="342"/>
      <c r="RQC458" s="342"/>
      <c r="RQD458" s="342"/>
      <c r="RQE458" s="342"/>
      <c r="RQF458" s="342"/>
      <c r="RQG458" s="342"/>
      <c r="RQH458" s="342"/>
      <c r="RQI458" s="342"/>
      <c r="RQJ458" s="342"/>
      <c r="RQK458" s="342"/>
      <c r="RQL458" s="342"/>
      <c r="RQM458" s="342"/>
      <c r="RQN458" s="342"/>
      <c r="RQO458" s="342"/>
      <c r="RQP458" s="342"/>
      <c r="RQQ458" s="342"/>
      <c r="RQR458" s="342"/>
      <c r="RQS458" s="342"/>
      <c r="RQT458" s="342"/>
      <c r="RQU458" s="342"/>
      <c r="RQV458" s="342"/>
      <c r="RQW458" s="342"/>
      <c r="RQX458" s="342"/>
      <c r="RQY458" s="342"/>
      <c r="RQZ458" s="342"/>
      <c r="RRA458" s="342"/>
      <c r="RRB458" s="342"/>
      <c r="RRC458" s="342"/>
      <c r="RRD458" s="342"/>
      <c r="RRE458" s="342"/>
      <c r="RRF458" s="342"/>
      <c r="RRG458" s="342"/>
      <c r="RRH458" s="342"/>
      <c r="RRI458" s="342"/>
      <c r="RRJ458" s="342"/>
      <c r="RRK458" s="342"/>
      <c r="RRL458" s="342"/>
      <c r="RRM458" s="342"/>
      <c r="RRN458" s="342"/>
      <c r="RRO458" s="342"/>
      <c r="RRP458" s="342"/>
      <c r="RRQ458" s="342"/>
      <c r="RRR458" s="342"/>
      <c r="RRS458" s="342"/>
      <c r="RRT458" s="342"/>
      <c r="RRU458" s="342"/>
      <c r="RRV458" s="342"/>
      <c r="RRW458" s="342"/>
      <c r="RRX458" s="342"/>
      <c r="RRY458" s="342"/>
      <c r="RRZ458" s="342"/>
      <c r="RSA458" s="342"/>
      <c r="RSB458" s="342"/>
      <c r="RSC458" s="342"/>
      <c r="RSD458" s="342"/>
      <c r="RSE458" s="342"/>
      <c r="RSF458" s="342"/>
      <c r="RSG458" s="342"/>
      <c r="RSH458" s="342"/>
      <c r="RSI458" s="342"/>
      <c r="RSJ458" s="342"/>
      <c r="RSK458" s="342"/>
      <c r="RSL458" s="342"/>
      <c r="RSM458" s="342"/>
      <c r="RSN458" s="342"/>
      <c r="RSO458" s="342"/>
      <c r="RSP458" s="342"/>
      <c r="RSQ458" s="342"/>
      <c r="RSR458" s="342"/>
      <c r="RSS458" s="342"/>
      <c r="RST458" s="342"/>
      <c r="RSU458" s="342"/>
      <c r="RSV458" s="342"/>
      <c r="RSW458" s="342"/>
      <c r="RSX458" s="342"/>
      <c r="RSY458" s="342"/>
      <c r="RSZ458" s="342"/>
      <c r="RTA458" s="342"/>
      <c r="RTB458" s="342"/>
      <c r="RTC458" s="342"/>
      <c r="RTD458" s="342"/>
      <c r="RTE458" s="342"/>
      <c r="RTF458" s="342"/>
      <c r="RTG458" s="342"/>
      <c r="RTH458" s="342"/>
      <c r="RTI458" s="342"/>
      <c r="RTJ458" s="342"/>
      <c r="RTK458" s="342"/>
      <c r="RTL458" s="342"/>
      <c r="RTM458" s="342"/>
      <c r="RTN458" s="342"/>
      <c r="RTO458" s="342"/>
      <c r="RTP458" s="342"/>
      <c r="RTQ458" s="342"/>
      <c r="RTR458" s="342"/>
      <c r="RTS458" s="342"/>
      <c r="RTT458" s="342"/>
      <c r="RTU458" s="342"/>
      <c r="RTV458" s="342"/>
      <c r="RTW458" s="342"/>
      <c r="RTX458" s="342"/>
      <c r="RTY458" s="342"/>
      <c r="RTZ458" s="342"/>
      <c r="RUA458" s="342"/>
      <c r="RUB458" s="342"/>
      <c r="RUC458" s="342"/>
      <c r="RUD458" s="342"/>
      <c r="RUE458" s="342"/>
      <c r="RUF458" s="342"/>
      <c r="RUG458" s="342"/>
      <c r="RUH458" s="342"/>
      <c r="RUI458" s="342"/>
      <c r="RUJ458" s="342"/>
      <c r="RUK458" s="342"/>
      <c r="RUL458" s="342"/>
      <c r="RUM458" s="342"/>
      <c r="RUN458" s="342"/>
      <c r="RUO458" s="342"/>
      <c r="RUP458" s="342"/>
      <c r="RUQ458" s="342"/>
      <c r="RUR458" s="342"/>
      <c r="RUS458" s="342"/>
      <c r="RUT458" s="342"/>
      <c r="RUU458" s="342"/>
      <c r="RUV458" s="342"/>
      <c r="RUW458" s="342"/>
      <c r="RUX458" s="342"/>
      <c r="RUY458" s="342"/>
      <c r="RUZ458" s="342"/>
      <c r="RVA458" s="342"/>
      <c r="RVB458" s="342"/>
      <c r="RVC458" s="342"/>
      <c r="RVD458" s="342"/>
      <c r="RVE458" s="342"/>
      <c r="RVF458" s="342"/>
      <c r="RVG458" s="342"/>
      <c r="RVH458" s="342"/>
      <c r="RVI458" s="342"/>
      <c r="RVJ458" s="342"/>
      <c r="RVK458" s="342"/>
      <c r="RVL458" s="342"/>
      <c r="RVM458" s="342"/>
      <c r="RVN458" s="342"/>
      <c r="RVO458" s="342"/>
      <c r="RVP458" s="342"/>
      <c r="RVQ458" s="342"/>
      <c r="RVR458" s="342"/>
      <c r="RVS458" s="342"/>
      <c r="RVT458" s="342"/>
      <c r="RVU458" s="342"/>
      <c r="RVV458" s="342"/>
      <c r="RVW458" s="342"/>
      <c r="RVX458" s="342"/>
      <c r="RVY458" s="342"/>
      <c r="RVZ458" s="342"/>
      <c r="RWA458" s="342"/>
      <c r="RWB458" s="342"/>
      <c r="RWC458" s="342"/>
      <c r="RWD458" s="342"/>
      <c r="RWE458" s="342"/>
      <c r="RWF458" s="342"/>
      <c r="RWG458" s="342"/>
      <c r="RWH458" s="342"/>
      <c r="RWI458" s="342"/>
      <c r="RWJ458" s="342"/>
      <c r="RWK458" s="342"/>
      <c r="RWL458" s="342"/>
      <c r="RWM458" s="342"/>
      <c r="RWN458" s="342"/>
      <c r="RWO458" s="342"/>
      <c r="RWP458" s="342"/>
      <c r="RWQ458" s="342"/>
      <c r="RWR458" s="342"/>
      <c r="RWS458" s="342"/>
      <c r="RWT458" s="342"/>
      <c r="RWU458" s="342"/>
      <c r="RWV458" s="342"/>
      <c r="RWW458" s="342"/>
      <c r="RWX458" s="342"/>
      <c r="RWY458" s="342"/>
      <c r="RWZ458" s="342"/>
      <c r="RXA458" s="342"/>
      <c r="RXB458" s="342"/>
      <c r="RXC458" s="342"/>
      <c r="RXD458" s="342"/>
      <c r="RXE458" s="342"/>
      <c r="RXF458" s="342"/>
      <c r="RXG458" s="342"/>
      <c r="RXH458" s="342"/>
      <c r="RXI458" s="342"/>
      <c r="RXJ458" s="342"/>
      <c r="RXK458" s="342"/>
      <c r="RXL458" s="342"/>
      <c r="RXM458" s="342"/>
      <c r="RXN458" s="342"/>
      <c r="RXO458" s="342"/>
      <c r="RXP458" s="342"/>
      <c r="RXQ458" s="342"/>
      <c r="RXR458" s="342"/>
      <c r="RXS458" s="342"/>
      <c r="RXT458" s="342"/>
      <c r="RXU458" s="342"/>
      <c r="RXV458" s="342"/>
      <c r="RXW458" s="342"/>
      <c r="RXX458" s="342"/>
      <c r="RXY458" s="342"/>
      <c r="RXZ458" s="342"/>
      <c r="RYA458" s="342"/>
      <c r="RYB458" s="342"/>
      <c r="RYC458" s="342"/>
      <c r="RYD458" s="342"/>
      <c r="RYE458" s="342"/>
      <c r="RYF458" s="342"/>
      <c r="RYG458" s="342"/>
      <c r="RYH458" s="342"/>
      <c r="RYI458" s="342"/>
      <c r="RYJ458" s="342"/>
      <c r="RYK458" s="342"/>
      <c r="RYL458" s="342"/>
      <c r="RYM458" s="342"/>
      <c r="RYN458" s="342"/>
      <c r="RYO458" s="342"/>
      <c r="RYP458" s="342"/>
      <c r="RYQ458" s="342"/>
      <c r="RYR458" s="342"/>
      <c r="RYS458" s="342"/>
      <c r="RYT458" s="342"/>
      <c r="RYU458" s="342"/>
      <c r="RYV458" s="342"/>
      <c r="RYW458" s="342"/>
      <c r="RYX458" s="342"/>
      <c r="RYY458" s="342"/>
      <c r="RYZ458" s="342"/>
      <c r="RZA458" s="342"/>
      <c r="RZB458" s="342"/>
      <c r="RZC458" s="342"/>
      <c r="RZD458" s="342"/>
      <c r="RZE458" s="342"/>
      <c r="RZF458" s="342"/>
      <c r="RZG458" s="342"/>
      <c r="RZH458" s="342"/>
      <c r="RZI458" s="342"/>
      <c r="RZJ458" s="342"/>
      <c r="RZK458" s="342"/>
      <c r="RZL458" s="342"/>
      <c r="RZM458" s="342"/>
      <c r="RZN458" s="342"/>
      <c r="RZO458" s="342"/>
      <c r="RZP458" s="342"/>
      <c r="RZQ458" s="342"/>
      <c r="RZR458" s="342"/>
      <c r="RZS458" s="342"/>
      <c r="RZT458" s="342"/>
      <c r="RZU458" s="342"/>
      <c r="RZV458" s="342"/>
      <c r="RZW458" s="342"/>
      <c r="RZX458" s="342"/>
      <c r="RZY458" s="342"/>
      <c r="RZZ458" s="342"/>
      <c r="SAA458" s="342"/>
      <c r="SAB458" s="342"/>
      <c r="SAC458" s="342"/>
      <c r="SAD458" s="342"/>
      <c r="SAE458" s="342"/>
      <c r="SAF458" s="342"/>
      <c r="SAG458" s="342"/>
      <c r="SAH458" s="342"/>
      <c r="SAI458" s="342"/>
      <c r="SAJ458" s="342"/>
      <c r="SAK458" s="342"/>
      <c r="SAL458" s="342"/>
      <c r="SAM458" s="342"/>
      <c r="SAN458" s="342"/>
      <c r="SAO458" s="342"/>
      <c r="SAP458" s="342"/>
      <c r="SAQ458" s="342"/>
      <c r="SAR458" s="342"/>
      <c r="SAS458" s="342"/>
      <c r="SAT458" s="342"/>
      <c r="SAU458" s="342"/>
      <c r="SAV458" s="342"/>
      <c r="SAW458" s="342"/>
      <c r="SAX458" s="342"/>
      <c r="SAY458" s="342"/>
      <c r="SAZ458" s="342"/>
      <c r="SBA458" s="342"/>
      <c r="SBB458" s="342"/>
      <c r="SBC458" s="342"/>
      <c r="SBD458" s="342"/>
      <c r="SBE458" s="342"/>
      <c r="SBF458" s="342"/>
      <c r="SBG458" s="342"/>
      <c r="SBH458" s="342"/>
      <c r="SBI458" s="342"/>
      <c r="SBJ458" s="342"/>
      <c r="SBK458" s="342"/>
      <c r="SBL458" s="342"/>
      <c r="SBM458" s="342"/>
      <c r="SBN458" s="342"/>
      <c r="SBO458" s="342"/>
      <c r="SBP458" s="342"/>
      <c r="SBQ458" s="342"/>
      <c r="SBR458" s="342"/>
      <c r="SBS458" s="342"/>
      <c r="SBT458" s="342"/>
      <c r="SBU458" s="342"/>
      <c r="SBV458" s="342"/>
      <c r="SBW458" s="342"/>
      <c r="SBX458" s="342"/>
      <c r="SBY458" s="342"/>
      <c r="SBZ458" s="342"/>
      <c r="SCA458" s="342"/>
      <c r="SCB458" s="342"/>
      <c r="SCC458" s="342"/>
      <c r="SCD458" s="342"/>
      <c r="SCE458" s="342"/>
      <c r="SCF458" s="342"/>
      <c r="SCG458" s="342"/>
      <c r="SCH458" s="342"/>
      <c r="SCI458" s="342"/>
      <c r="SCJ458" s="342"/>
      <c r="SCK458" s="342"/>
      <c r="SCL458" s="342"/>
      <c r="SCM458" s="342"/>
      <c r="SCN458" s="342"/>
      <c r="SCO458" s="342"/>
      <c r="SCP458" s="342"/>
      <c r="SCQ458" s="342"/>
      <c r="SCR458" s="342"/>
      <c r="SCS458" s="342"/>
      <c r="SCT458" s="342"/>
      <c r="SCU458" s="342"/>
      <c r="SCV458" s="342"/>
      <c r="SCW458" s="342"/>
      <c r="SCX458" s="342"/>
      <c r="SCY458" s="342"/>
      <c r="SCZ458" s="342"/>
      <c r="SDA458" s="342"/>
      <c r="SDB458" s="342"/>
      <c r="SDC458" s="342"/>
      <c r="SDD458" s="342"/>
      <c r="SDE458" s="342"/>
      <c r="SDF458" s="342"/>
      <c r="SDG458" s="342"/>
      <c r="SDH458" s="342"/>
      <c r="SDI458" s="342"/>
      <c r="SDJ458" s="342"/>
      <c r="SDK458" s="342"/>
      <c r="SDL458" s="342"/>
      <c r="SDM458" s="342"/>
      <c r="SDN458" s="342"/>
      <c r="SDO458" s="342"/>
      <c r="SDP458" s="342"/>
      <c r="SDQ458" s="342"/>
      <c r="SDR458" s="342"/>
      <c r="SDS458" s="342"/>
      <c r="SDT458" s="342"/>
      <c r="SDU458" s="342"/>
      <c r="SDV458" s="342"/>
      <c r="SDW458" s="342"/>
      <c r="SDX458" s="342"/>
      <c r="SDY458" s="342"/>
      <c r="SDZ458" s="342"/>
      <c r="SEA458" s="342"/>
      <c r="SEB458" s="342"/>
      <c r="SEC458" s="342"/>
      <c r="SED458" s="342"/>
      <c r="SEE458" s="342"/>
      <c r="SEF458" s="342"/>
      <c r="SEG458" s="342"/>
      <c r="SEH458" s="342"/>
      <c r="SEI458" s="342"/>
      <c r="SEJ458" s="342"/>
      <c r="SEK458" s="342"/>
      <c r="SEL458" s="342"/>
      <c r="SEM458" s="342"/>
      <c r="SEN458" s="342"/>
      <c r="SEO458" s="342"/>
      <c r="SEP458" s="342"/>
      <c r="SEQ458" s="342"/>
      <c r="SER458" s="342"/>
      <c r="SES458" s="342"/>
      <c r="SET458" s="342"/>
      <c r="SEU458" s="342"/>
      <c r="SEV458" s="342"/>
      <c r="SEW458" s="342"/>
      <c r="SEX458" s="342"/>
      <c r="SEY458" s="342"/>
      <c r="SEZ458" s="342"/>
      <c r="SFA458" s="342"/>
      <c r="SFB458" s="342"/>
      <c r="SFC458" s="342"/>
      <c r="SFD458" s="342"/>
      <c r="SFE458" s="342"/>
      <c r="SFF458" s="342"/>
      <c r="SFG458" s="342"/>
      <c r="SFH458" s="342"/>
      <c r="SFI458" s="342"/>
      <c r="SFJ458" s="342"/>
      <c r="SFK458" s="342"/>
      <c r="SFL458" s="342"/>
      <c r="SFM458" s="342"/>
      <c r="SFN458" s="342"/>
      <c r="SFO458" s="342"/>
      <c r="SFP458" s="342"/>
      <c r="SFQ458" s="342"/>
      <c r="SFR458" s="342"/>
      <c r="SFS458" s="342"/>
      <c r="SFT458" s="342"/>
      <c r="SFU458" s="342"/>
      <c r="SFV458" s="342"/>
      <c r="SFW458" s="342"/>
      <c r="SFX458" s="342"/>
      <c r="SFY458" s="342"/>
      <c r="SFZ458" s="342"/>
      <c r="SGA458" s="342"/>
      <c r="SGB458" s="342"/>
      <c r="SGC458" s="342"/>
      <c r="SGD458" s="342"/>
      <c r="SGE458" s="342"/>
      <c r="SGF458" s="342"/>
      <c r="SGG458" s="342"/>
      <c r="SGH458" s="342"/>
      <c r="SGI458" s="342"/>
      <c r="SGJ458" s="342"/>
      <c r="SGK458" s="342"/>
      <c r="SGL458" s="342"/>
      <c r="SGM458" s="342"/>
      <c r="SGN458" s="342"/>
      <c r="SGO458" s="342"/>
      <c r="SGP458" s="342"/>
      <c r="SGQ458" s="342"/>
      <c r="SGR458" s="342"/>
      <c r="SGS458" s="342"/>
      <c r="SGT458" s="342"/>
      <c r="SGU458" s="342"/>
      <c r="SGV458" s="342"/>
      <c r="SGW458" s="342"/>
      <c r="SGX458" s="342"/>
      <c r="SGY458" s="342"/>
      <c r="SGZ458" s="342"/>
      <c r="SHA458" s="342"/>
      <c r="SHB458" s="342"/>
      <c r="SHC458" s="342"/>
      <c r="SHD458" s="342"/>
      <c r="SHE458" s="342"/>
      <c r="SHF458" s="342"/>
      <c r="SHG458" s="342"/>
      <c r="SHH458" s="342"/>
      <c r="SHI458" s="342"/>
      <c r="SHJ458" s="342"/>
      <c r="SHK458" s="342"/>
      <c r="SHL458" s="342"/>
      <c r="SHM458" s="342"/>
      <c r="SHN458" s="342"/>
      <c r="SHO458" s="342"/>
      <c r="SHP458" s="342"/>
      <c r="SHQ458" s="342"/>
      <c r="SHR458" s="342"/>
      <c r="SHS458" s="342"/>
      <c r="SHT458" s="342"/>
      <c r="SHU458" s="342"/>
      <c r="SHV458" s="342"/>
      <c r="SHW458" s="342"/>
      <c r="SHX458" s="342"/>
      <c r="SHY458" s="342"/>
      <c r="SHZ458" s="342"/>
      <c r="SIA458" s="342"/>
      <c r="SIB458" s="342"/>
      <c r="SIC458" s="342"/>
      <c r="SID458" s="342"/>
      <c r="SIE458" s="342"/>
      <c r="SIF458" s="342"/>
      <c r="SIG458" s="342"/>
      <c r="SIH458" s="342"/>
      <c r="SII458" s="342"/>
      <c r="SIJ458" s="342"/>
      <c r="SIK458" s="342"/>
      <c r="SIL458" s="342"/>
      <c r="SIM458" s="342"/>
      <c r="SIN458" s="342"/>
      <c r="SIO458" s="342"/>
      <c r="SIP458" s="342"/>
      <c r="SIQ458" s="342"/>
      <c r="SIR458" s="342"/>
      <c r="SIS458" s="342"/>
      <c r="SIT458" s="342"/>
      <c r="SIU458" s="342"/>
      <c r="SIV458" s="342"/>
      <c r="SIW458" s="342"/>
      <c r="SIX458" s="342"/>
      <c r="SIY458" s="342"/>
      <c r="SIZ458" s="342"/>
      <c r="SJA458" s="342"/>
      <c r="SJB458" s="342"/>
      <c r="SJC458" s="342"/>
      <c r="SJD458" s="342"/>
      <c r="SJE458" s="342"/>
      <c r="SJF458" s="342"/>
      <c r="SJG458" s="342"/>
      <c r="SJH458" s="342"/>
      <c r="SJI458" s="342"/>
      <c r="SJJ458" s="342"/>
      <c r="SJK458" s="342"/>
      <c r="SJL458" s="342"/>
      <c r="SJM458" s="342"/>
      <c r="SJN458" s="342"/>
      <c r="SJO458" s="342"/>
      <c r="SJP458" s="342"/>
      <c r="SJQ458" s="342"/>
      <c r="SJR458" s="342"/>
      <c r="SJS458" s="342"/>
      <c r="SJT458" s="342"/>
      <c r="SJU458" s="342"/>
      <c r="SJV458" s="342"/>
      <c r="SJW458" s="342"/>
      <c r="SJX458" s="342"/>
      <c r="SJY458" s="342"/>
      <c r="SJZ458" s="342"/>
      <c r="SKA458" s="342"/>
      <c r="SKB458" s="342"/>
      <c r="SKC458" s="342"/>
      <c r="SKD458" s="342"/>
      <c r="SKE458" s="342"/>
      <c r="SKF458" s="342"/>
      <c r="SKG458" s="342"/>
      <c r="SKH458" s="342"/>
      <c r="SKI458" s="342"/>
      <c r="SKJ458" s="342"/>
      <c r="SKK458" s="342"/>
      <c r="SKL458" s="342"/>
      <c r="SKM458" s="342"/>
      <c r="SKN458" s="342"/>
      <c r="SKO458" s="342"/>
      <c r="SKP458" s="342"/>
      <c r="SKQ458" s="342"/>
      <c r="SKR458" s="342"/>
      <c r="SKS458" s="342"/>
      <c r="SKT458" s="342"/>
      <c r="SKU458" s="342"/>
      <c r="SKV458" s="342"/>
      <c r="SKW458" s="342"/>
      <c r="SKX458" s="342"/>
      <c r="SKY458" s="342"/>
      <c r="SKZ458" s="342"/>
      <c r="SLA458" s="342"/>
      <c r="SLB458" s="342"/>
      <c r="SLC458" s="342"/>
      <c r="SLD458" s="342"/>
      <c r="SLE458" s="342"/>
      <c r="SLF458" s="342"/>
      <c r="SLG458" s="342"/>
      <c r="SLH458" s="342"/>
      <c r="SLI458" s="342"/>
      <c r="SLJ458" s="342"/>
      <c r="SLK458" s="342"/>
      <c r="SLL458" s="342"/>
      <c r="SLM458" s="342"/>
      <c r="SLN458" s="342"/>
      <c r="SLO458" s="342"/>
      <c r="SLP458" s="342"/>
      <c r="SLQ458" s="342"/>
      <c r="SLR458" s="342"/>
      <c r="SLS458" s="342"/>
      <c r="SLT458" s="342"/>
      <c r="SLU458" s="342"/>
      <c r="SLV458" s="342"/>
      <c r="SLW458" s="342"/>
      <c r="SLX458" s="342"/>
      <c r="SLY458" s="342"/>
      <c r="SLZ458" s="342"/>
      <c r="SMA458" s="342"/>
      <c r="SMB458" s="342"/>
      <c r="SMC458" s="342"/>
      <c r="SMD458" s="342"/>
      <c r="SME458" s="342"/>
      <c r="SMF458" s="342"/>
      <c r="SMG458" s="342"/>
      <c r="SMH458" s="342"/>
      <c r="SMI458" s="342"/>
      <c r="SMJ458" s="342"/>
      <c r="SMK458" s="342"/>
      <c r="SML458" s="342"/>
      <c r="SMM458" s="342"/>
      <c r="SMN458" s="342"/>
      <c r="SMO458" s="342"/>
      <c r="SMP458" s="342"/>
      <c r="SMQ458" s="342"/>
      <c r="SMR458" s="342"/>
      <c r="SMS458" s="342"/>
      <c r="SMT458" s="342"/>
      <c r="SMU458" s="342"/>
      <c r="SMV458" s="342"/>
      <c r="SMW458" s="342"/>
      <c r="SMX458" s="342"/>
      <c r="SMY458" s="342"/>
      <c r="SMZ458" s="342"/>
      <c r="SNA458" s="342"/>
      <c r="SNB458" s="342"/>
      <c r="SNC458" s="342"/>
      <c r="SND458" s="342"/>
      <c r="SNE458" s="342"/>
      <c r="SNF458" s="342"/>
      <c r="SNG458" s="342"/>
      <c r="SNH458" s="342"/>
      <c r="SNI458" s="342"/>
      <c r="SNJ458" s="342"/>
      <c r="SNK458" s="342"/>
      <c r="SNL458" s="342"/>
      <c r="SNM458" s="342"/>
      <c r="SNN458" s="342"/>
      <c r="SNO458" s="342"/>
      <c r="SNP458" s="342"/>
      <c r="SNQ458" s="342"/>
      <c r="SNR458" s="342"/>
      <c r="SNS458" s="342"/>
      <c r="SNT458" s="342"/>
      <c r="SNU458" s="342"/>
      <c r="SNV458" s="342"/>
      <c r="SNW458" s="342"/>
      <c r="SNX458" s="342"/>
      <c r="SNY458" s="342"/>
      <c r="SNZ458" s="342"/>
      <c r="SOA458" s="342"/>
      <c r="SOB458" s="342"/>
      <c r="SOC458" s="342"/>
      <c r="SOD458" s="342"/>
      <c r="SOE458" s="342"/>
      <c r="SOF458" s="342"/>
      <c r="SOG458" s="342"/>
      <c r="SOH458" s="342"/>
      <c r="SOI458" s="342"/>
      <c r="SOJ458" s="342"/>
      <c r="SOK458" s="342"/>
      <c r="SOL458" s="342"/>
      <c r="SOM458" s="342"/>
      <c r="SON458" s="342"/>
      <c r="SOO458" s="342"/>
      <c r="SOP458" s="342"/>
      <c r="SOQ458" s="342"/>
      <c r="SOR458" s="342"/>
      <c r="SOS458" s="342"/>
      <c r="SOT458" s="342"/>
      <c r="SOU458" s="342"/>
      <c r="SOV458" s="342"/>
      <c r="SOW458" s="342"/>
      <c r="SOX458" s="342"/>
      <c r="SOY458" s="342"/>
      <c r="SOZ458" s="342"/>
      <c r="SPA458" s="342"/>
      <c r="SPB458" s="342"/>
      <c r="SPC458" s="342"/>
      <c r="SPD458" s="342"/>
      <c r="SPE458" s="342"/>
      <c r="SPF458" s="342"/>
      <c r="SPG458" s="342"/>
      <c r="SPH458" s="342"/>
      <c r="SPI458" s="342"/>
      <c r="SPJ458" s="342"/>
      <c r="SPK458" s="342"/>
      <c r="SPL458" s="342"/>
      <c r="SPM458" s="342"/>
      <c r="SPN458" s="342"/>
      <c r="SPO458" s="342"/>
      <c r="SPP458" s="342"/>
      <c r="SPQ458" s="342"/>
      <c r="SPR458" s="342"/>
      <c r="SPS458" s="342"/>
      <c r="SPT458" s="342"/>
      <c r="SPU458" s="342"/>
      <c r="SPV458" s="342"/>
      <c r="SPW458" s="342"/>
      <c r="SPX458" s="342"/>
      <c r="SPY458" s="342"/>
      <c r="SPZ458" s="342"/>
      <c r="SQA458" s="342"/>
      <c r="SQB458" s="342"/>
      <c r="SQC458" s="342"/>
      <c r="SQD458" s="342"/>
      <c r="SQE458" s="342"/>
      <c r="SQF458" s="342"/>
      <c r="SQG458" s="342"/>
      <c r="SQH458" s="342"/>
      <c r="SQI458" s="342"/>
      <c r="SQJ458" s="342"/>
      <c r="SQK458" s="342"/>
      <c r="SQL458" s="342"/>
      <c r="SQM458" s="342"/>
      <c r="SQN458" s="342"/>
      <c r="SQO458" s="342"/>
      <c r="SQP458" s="342"/>
      <c r="SQQ458" s="342"/>
      <c r="SQR458" s="342"/>
      <c r="SQS458" s="342"/>
      <c r="SQT458" s="342"/>
      <c r="SQU458" s="342"/>
      <c r="SQV458" s="342"/>
      <c r="SQW458" s="342"/>
      <c r="SQX458" s="342"/>
      <c r="SQY458" s="342"/>
      <c r="SQZ458" s="342"/>
      <c r="SRA458" s="342"/>
      <c r="SRB458" s="342"/>
      <c r="SRC458" s="342"/>
      <c r="SRD458" s="342"/>
      <c r="SRE458" s="342"/>
      <c r="SRF458" s="342"/>
      <c r="SRG458" s="342"/>
      <c r="SRH458" s="342"/>
      <c r="SRI458" s="342"/>
      <c r="SRJ458" s="342"/>
      <c r="SRK458" s="342"/>
      <c r="SRL458" s="342"/>
      <c r="SRM458" s="342"/>
      <c r="SRN458" s="342"/>
      <c r="SRO458" s="342"/>
      <c r="SRP458" s="342"/>
      <c r="SRQ458" s="342"/>
      <c r="SRR458" s="342"/>
      <c r="SRS458" s="342"/>
      <c r="SRT458" s="342"/>
      <c r="SRU458" s="342"/>
      <c r="SRV458" s="342"/>
      <c r="SRW458" s="342"/>
      <c r="SRX458" s="342"/>
      <c r="SRY458" s="342"/>
      <c r="SRZ458" s="342"/>
      <c r="SSA458" s="342"/>
      <c r="SSB458" s="342"/>
      <c r="SSC458" s="342"/>
      <c r="SSD458" s="342"/>
      <c r="SSE458" s="342"/>
      <c r="SSF458" s="342"/>
      <c r="SSG458" s="342"/>
      <c r="SSH458" s="342"/>
      <c r="SSI458" s="342"/>
      <c r="SSJ458" s="342"/>
      <c r="SSK458" s="342"/>
      <c r="SSL458" s="342"/>
      <c r="SSM458" s="342"/>
      <c r="SSN458" s="342"/>
      <c r="SSO458" s="342"/>
      <c r="SSP458" s="342"/>
      <c r="SSQ458" s="342"/>
      <c r="SSR458" s="342"/>
      <c r="SSS458" s="342"/>
      <c r="SST458" s="342"/>
      <c r="SSU458" s="342"/>
      <c r="SSV458" s="342"/>
      <c r="SSW458" s="342"/>
      <c r="SSX458" s="342"/>
      <c r="SSY458" s="342"/>
      <c r="SSZ458" s="342"/>
      <c r="STA458" s="342"/>
      <c r="STB458" s="342"/>
      <c r="STC458" s="342"/>
      <c r="STD458" s="342"/>
      <c r="STE458" s="342"/>
      <c r="STF458" s="342"/>
      <c r="STG458" s="342"/>
      <c r="STH458" s="342"/>
      <c r="STI458" s="342"/>
      <c r="STJ458" s="342"/>
      <c r="STK458" s="342"/>
      <c r="STL458" s="342"/>
      <c r="STM458" s="342"/>
      <c r="STN458" s="342"/>
      <c r="STO458" s="342"/>
      <c r="STP458" s="342"/>
      <c r="STQ458" s="342"/>
      <c r="STR458" s="342"/>
      <c r="STS458" s="342"/>
      <c r="STT458" s="342"/>
      <c r="STU458" s="342"/>
      <c r="STV458" s="342"/>
      <c r="STW458" s="342"/>
      <c r="STX458" s="342"/>
      <c r="STY458" s="342"/>
      <c r="STZ458" s="342"/>
      <c r="SUA458" s="342"/>
      <c r="SUB458" s="342"/>
      <c r="SUC458" s="342"/>
      <c r="SUD458" s="342"/>
      <c r="SUE458" s="342"/>
      <c r="SUF458" s="342"/>
      <c r="SUG458" s="342"/>
      <c r="SUH458" s="342"/>
      <c r="SUI458" s="342"/>
      <c r="SUJ458" s="342"/>
      <c r="SUK458" s="342"/>
      <c r="SUL458" s="342"/>
      <c r="SUM458" s="342"/>
      <c r="SUN458" s="342"/>
      <c r="SUO458" s="342"/>
      <c r="SUP458" s="342"/>
      <c r="SUQ458" s="342"/>
      <c r="SUR458" s="342"/>
      <c r="SUS458" s="342"/>
      <c r="SUT458" s="342"/>
      <c r="SUU458" s="342"/>
      <c r="SUV458" s="342"/>
      <c r="SUW458" s="342"/>
      <c r="SUX458" s="342"/>
      <c r="SUY458" s="342"/>
      <c r="SUZ458" s="342"/>
      <c r="SVA458" s="342"/>
      <c r="SVB458" s="342"/>
      <c r="SVC458" s="342"/>
      <c r="SVD458" s="342"/>
      <c r="SVE458" s="342"/>
      <c r="SVF458" s="342"/>
      <c r="SVG458" s="342"/>
      <c r="SVH458" s="342"/>
      <c r="SVI458" s="342"/>
      <c r="SVJ458" s="342"/>
      <c r="SVK458" s="342"/>
      <c r="SVL458" s="342"/>
      <c r="SVM458" s="342"/>
      <c r="SVN458" s="342"/>
      <c r="SVO458" s="342"/>
      <c r="SVP458" s="342"/>
      <c r="SVQ458" s="342"/>
      <c r="SVR458" s="342"/>
      <c r="SVS458" s="342"/>
      <c r="SVT458" s="342"/>
      <c r="SVU458" s="342"/>
      <c r="SVV458" s="342"/>
      <c r="SVW458" s="342"/>
      <c r="SVX458" s="342"/>
      <c r="SVY458" s="342"/>
      <c r="SVZ458" s="342"/>
      <c r="SWA458" s="342"/>
      <c r="SWB458" s="342"/>
      <c r="SWC458" s="342"/>
      <c r="SWD458" s="342"/>
      <c r="SWE458" s="342"/>
      <c r="SWF458" s="342"/>
      <c r="SWG458" s="342"/>
      <c r="SWH458" s="342"/>
      <c r="SWI458" s="342"/>
      <c r="SWJ458" s="342"/>
      <c r="SWK458" s="342"/>
      <c r="SWL458" s="342"/>
      <c r="SWM458" s="342"/>
      <c r="SWN458" s="342"/>
      <c r="SWO458" s="342"/>
      <c r="SWP458" s="342"/>
      <c r="SWQ458" s="342"/>
      <c r="SWR458" s="342"/>
      <c r="SWS458" s="342"/>
      <c r="SWT458" s="342"/>
      <c r="SWU458" s="342"/>
      <c r="SWV458" s="342"/>
      <c r="SWW458" s="342"/>
      <c r="SWX458" s="342"/>
      <c r="SWY458" s="342"/>
      <c r="SWZ458" s="342"/>
      <c r="SXA458" s="342"/>
      <c r="SXB458" s="342"/>
      <c r="SXC458" s="342"/>
      <c r="SXD458" s="342"/>
      <c r="SXE458" s="342"/>
      <c r="SXF458" s="342"/>
      <c r="SXG458" s="342"/>
      <c r="SXH458" s="342"/>
      <c r="SXI458" s="342"/>
      <c r="SXJ458" s="342"/>
      <c r="SXK458" s="342"/>
      <c r="SXL458" s="342"/>
      <c r="SXM458" s="342"/>
      <c r="SXN458" s="342"/>
      <c r="SXO458" s="342"/>
      <c r="SXP458" s="342"/>
      <c r="SXQ458" s="342"/>
      <c r="SXR458" s="342"/>
      <c r="SXS458" s="342"/>
      <c r="SXT458" s="342"/>
      <c r="SXU458" s="342"/>
      <c r="SXV458" s="342"/>
      <c r="SXW458" s="342"/>
      <c r="SXX458" s="342"/>
      <c r="SXY458" s="342"/>
      <c r="SXZ458" s="342"/>
      <c r="SYA458" s="342"/>
      <c r="SYB458" s="342"/>
      <c r="SYC458" s="342"/>
      <c r="SYD458" s="342"/>
      <c r="SYE458" s="342"/>
      <c r="SYF458" s="342"/>
      <c r="SYG458" s="342"/>
      <c r="SYH458" s="342"/>
      <c r="SYI458" s="342"/>
      <c r="SYJ458" s="342"/>
      <c r="SYK458" s="342"/>
      <c r="SYL458" s="342"/>
      <c r="SYM458" s="342"/>
      <c r="SYN458" s="342"/>
      <c r="SYO458" s="342"/>
      <c r="SYP458" s="342"/>
      <c r="SYQ458" s="342"/>
      <c r="SYR458" s="342"/>
      <c r="SYS458" s="342"/>
      <c r="SYT458" s="342"/>
      <c r="SYU458" s="342"/>
      <c r="SYV458" s="342"/>
      <c r="SYW458" s="342"/>
      <c r="SYX458" s="342"/>
      <c r="SYY458" s="342"/>
      <c r="SYZ458" s="342"/>
      <c r="SZA458" s="342"/>
      <c r="SZB458" s="342"/>
      <c r="SZC458" s="342"/>
      <c r="SZD458" s="342"/>
      <c r="SZE458" s="342"/>
      <c r="SZF458" s="342"/>
      <c r="SZG458" s="342"/>
      <c r="SZH458" s="342"/>
      <c r="SZI458" s="342"/>
      <c r="SZJ458" s="342"/>
      <c r="SZK458" s="342"/>
      <c r="SZL458" s="342"/>
      <c r="SZM458" s="342"/>
      <c r="SZN458" s="342"/>
      <c r="SZO458" s="342"/>
      <c r="SZP458" s="342"/>
      <c r="SZQ458" s="342"/>
      <c r="SZR458" s="342"/>
      <c r="SZS458" s="342"/>
      <c r="SZT458" s="342"/>
      <c r="SZU458" s="342"/>
      <c r="SZV458" s="342"/>
      <c r="SZW458" s="342"/>
      <c r="SZX458" s="342"/>
      <c r="SZY458" s="342"/>
      <c r="SZZ458" s="342"/>
      <c r="TAA458" s="342"/>
      <c r="TAB458" s="342"/>
      <c r="TAC458" s="342"/>
      <c r="TAD458" s="342"/>
      <c r="TAE458" s="342"/>
      <c r="TAF458" s="342"/>
      <c r="TAG458" s="342"/>
      <c r="TAH458" s="342"/>
      <c r="TAI458" s="342"/>
      <c r="TAJ458" s="342"/>
      <c r="TAK458" s="342"/>
      <c r="TAL458" s="342"/>
      <c r="TAM458" s="342"/>
      <c r="TAN458" s="342"/>
      <c r="TAO458" s="342"/>
      <c r="TAP458" s="342"/>
      <c r="TAQ458" s="342"/>
      <c r="TAR458" s="342"/>
      <c r="TAS458" s="342"/>
      <c r="TAT458" s="342"/>
      <c r="TAU458" s="342"/>
      <c r="TAV458" s="342"/>
      <c r="TAW458" s="342"/>
      <c r="TAX458" s="342"/>
      <c r="TAY458" s="342"/>
      <c r="TAZ458" s="342"/>
      <c r="TBA458" s="342"/>
      <c r="TBB458" s="342"/>
      <c r="TBC458" s="342"/>
      <c r="TBD458" s="342"/>
      <c r="TBE458" s="342"/>
      <c r="TBF458" s="342"/>
      <c r="TBG458" s="342"/>
      <c r="TBH458" s="342"/>
      <c r="TBI458" s="342"/>
      <c r="TBJ458" s="342"/>
      <c r="TBK458" s="342"/>
      <c r="TBL458" s="342"/>
      <c r="TBM458" s="342"/>
      <c r="TBN458" s="342"/>
      <c r="TBO458" s="342"/>
      <c r="TBP458" s="342"/>
      <c r="TBQ458" s="342"/>
      <c r="TBR458" s="342"/>
      <c r="TBS458" s="342"/>
      <c r="TBT458" s="342"/>
      <c r="TBU458" s="342"/>
      <c r="TBV458" s="342"/>
      <c r="TBW458" s="342"/>
      <c r="TBX458" s="342"/>
      <c r="TBY458" s="342"/>
      <c r="TBZ458" s="342"/>
      <c r="TCA458" s="342"/>
      <c r="TCB458" s="342"/>
      <c r="TCC458" s="342"/>
      <c r="TCD458" s="342"/>
      <c r="TCE458" s="342"/>
      <c r="TCF458" s="342"/>
      <c r="TCG458" s="342"/>
      <c r="TCH458" s="342"/>
      <c r="TCI458" s="342"/>
      <c r="TCJ458" s="342"/>
      <c r="TCK458" s="342"/>
      <c r="TCL458" s="342"/>
      <c r="TCM458" s="342"/>
      <c r="TCN458" s="342"/>
      <c r="TCO458" s="342"/>
      <c r="TCP458" s="342"/>
      <c r="TCQ458" s="342"/>
      <c r="TCR458" s="342"/>
      <c r="TCS458" s="342"/>
      <c r="TCT458" s="342"/>
      <c r="TCU458" s="342"/>
      <c r="TCV458" s="342"/>
      <c r="TCW458" s="342"/>
      <c r="TCX458" s="342"/>
      <c r="TCY458" s="342"/>
      <c r="TCZ458" s="342"/>
      <c r="TDA458" s="342"/>
      <c r="TDB458" s="342"/>
      <c r="TDC458" s="342"/>
      <c r="TDD458" s="342"/>
      <c r="TDE458" s="342"/>
      <c r="TDF458" s="342"/>
      <c r="TDG458" s="342"/>
      <c r="TDH458" s="342"/>
      <c r="TDI458" s="342"/>
      <c r="TDJ458" s="342"/>
      <c r="TDK458" s="342"/>
      <c r="TDL458" s="342"/>
      <c r="TDM458" s="342"/>
      <c r="TDN458" s="342"/>
      <c r="TDO458" s="342"/>
      <c r="TDP458" s="342"/>
      <c r="TDQ458" s="342"/>
      <c r="TDR458" s="342"/>
      <c r="TDS458" s="342"/>
      <c r="TDT458" s="342"/>
      <c r="TDU458" s="342"/>
      <c r="TDV458" s="342"/>
      <c r="TDW458" s="342"/>
      <c r="TDX458" s="342"/>
      <c r="TDY458" s="342"/>
      <c r="TDZ458" s="342"/>
      <c r="TEA458" s="342"/>
      <c r="TEB458" s="342"/>
      <c r="TEC458" s="342"/>
      <c r="TED458" s="342"/>
      <c r="TEE458" s="342"/>
      <c r="TEF458" s="342"/>
      <c r="TEG458" s="342"/>
      <c r="TEH458" s="342"/>
      <c r="TEI458" s="342"/>
      <c r="TEJ458" s="342"/>
      <c r="TEK458" s="342"/>
      <c r="TEL458" s="342"/>
      <c r="TEM458" s="342"/>
      <c r="TEN458" s="342"/>
      <c r="TEO458" s="342"/>
      <c r="TEP458" s="342"/>
      <c r="TEQ458" s="342"/>
      <c r="TER458" s="342"/>
      <c r="TES458" s="342"/>
      <c r="TET458" s="342"/>
      <c r="TEU458" s="342"/>
      <c r="TEV458" s="342"/>
      <c r="TEW458" s="342"/>
      <c r="TEX458" s="342"/>
      <c r="TEY458" s="342"/>
      <c r="TEZ458" s="342"/>
      <c r="TFA458" s="342"/>
      <c r="TFB458" s="342"/>
      <c r="TFC458" s="342"/>
      <c r="TFD458" s="342"/>
      <c r="TFE458" s="342"/>
      <c r="TFF458" s="342"/>
      <c r="TFG458" s="342"/>
      <c r="TFH458" s="342"/>
      <c r="TFI458" s="342"/>
      <c r="TFJ458" s="342"/>
      <c r="TFK458" s="342"/>
      <c r="TFL458" s="342"/>
      <c r="TFM458" s="342"/>
      <c r="TFN458" s="342"/>
      <c r="TFO458" s="342"/>
      <c r="TFP458" s="342"/>
      <c r="TFQ458" s="342"/>
      <c r="TFR458" s="342"/>
      <c r="TFS458" s="342"/>
      <c r="TFT458" s="342"/>
      <c r="TFU458" s="342"/>
      <c r="TFV458" s="342"/>
      <c r="TFW458" s="342"/>
      <c r="TFX458" s="342"/>
      <c r="TFY458" s="342"/>
      <c r="TFZ458" s="342"/>
      <c r="TGA458" s="342"/>
      <c r="TGB458" s="342"/>
      <c r="TGC458" s="342"/>
      <c r="TGD458" s="342"/>
      <c r="TGE458" s="342"/>
      <c r="TGF458" s="342"/>
      <c r="TGG458" s="342"/>
      <c r="TGH458" s="342"/>
      <c r="TGI458" s="342"/>
      <c r="TGJ458" s="342"/>
      <c r="TGK458" s="342"/>
      <c r="TGL458" s="342"/>
      <c r="TGM458" s="342"/>
      <c r="TGN458" s="342"/>
      <c r="TGO458" s="342"/>
      <c r="TGP458" s="342"/>
      <c r="TGQ458" s="342"/>
      <c r="TGR458" s="342"/>
      <c r="TGS458" s="342"/>
      <c r="TGT458" s="342"/>
      <c r="TGU458" s="342"/>
      <c r="TGV458" s="342"/>
      <c r="TGW458" s="342"/>
      <c r="TGX458" s="342"/>
      <c r="TGY458" s="342"/>
      <c r="TGZ458" s="342"/>
      <c r="THA458" s="342"/>
      <c r="THB458" s="342"/>
      <c r="THC458" s="342"/>
      <c r="THD458" s="342"/>
      <c r="THE458" s="342"/>
      <c r="THF458" s="342"/>
      <c r="THG458" s="342"/>
      <c r="THH458" s="342"/>
      <c r="THI458" s="342"/>
      <c r="THJ458" s="342"/>
      <c r="THK458" s="342"/>
      <c r="THL458" s="342"/>
      <c r="THM458" s="342"/>
      <c r="THN458" s="342"/>
      <c r="THO458" s="342"/>
      <c r="THP458" s="342"/>
      <c r="THQ458" s="342"/>
      <c r="THR458" s="342"/>
      <c r="THS458" s="342"/>
      <c r="THT458" s="342"/>
      <c r="THU458" s="342"/>
      <c r="THV458" s="342"/>
      <c r="THW458" s="342"/>
      <c r="THX458" s="342"/>
      <c r="THY458" s="342"/>
      <c r="THZ458" s="342"/>
      <c r="TIA458" s="342"/>
      <c r="TIB458" s="342"/>
      <c r="TIC458" s="342"/>
      <c r="TID458" s="342"/>
      <c r="TIE458" s="342"/>
      <c r="TIF458" s="342"/>
      <c r="TIG458" s="342"/>
      <c r="TIH458" s="342"/>
      <c r="TII458" s="342"/>
      <c r="TIJ458" s="342"/>
      <c r="TIK458" s="342"/>
      <c r="TIL458" s="342"/>
      <c r="TIM458" s="342"/>
      <c r="TIN458" s="342"/>
      <c r="TIO458" s="342"/>
      <c r="TIP458" s="342"/>
      <c r="TIQ458" s="342"/>
      <c r="TIR458" s="342"/>
      <c r="TIS458" s="342"/>
      <c r="TIT458" s="342"/>
      <c r="TIU458" s="342"/>
      <c r="TIV458" s="342"/>
      <c r="TIW458" s="342"/>
      <c r="TIX458" s="342"/>
      <c r="TIY458" s="342"/>
      <c r="TIZ458" s="342"/>
      <c r="TJA458" s="342"/>
      <c r="TJB458" s="342"/>
      <c r="TJC458" s="342"/>
      <c r="TJD458" s="342"/>
      <c r="TJE458" s="342"/>
      <c r="TJF458" s="342"/>
      <c r="TJG458" s="342"/>
      <c r="TJH458" s="342"/>
      <c r="TJI458" s="342"/>
      <c r="TJJ458" s="342"/>
      <c r="TJK458" s="342"/>
      <c r="TJL458" s="342"/>
      <c r="TJM458" s="342"/>
      <c r="TJN458" s="342"/>
      <c r="TJO458" s="342"/>
      <c r="TJP458" s="342"/>
      <c r="TJQ458" s="342"/>
      <c r="TJR458" s="342"/>
      <c r="TJS458" s="342"/>
      <c r="TJT458" s="342"/>
      <c r="TJU458" s="342"/>
      <c r="TJV458" s="342"/>
      <c r="TJW458" s="342"/>
      <c r="TJX458" s="342"/>
      <c r="TJY458" s="342"/>
      <c r="TJZ458" s="342"/>
      <c r="TKA458" s="342"/>
      <c r="TKB458" s="342"/>
      <c r="TKC458" s="342"/>
      <c r="TKD458" s="342"/>
      <c r="TKE458" s="342"/>
      <c r="TKF458" s="342"/>
      <c r="TKG458" s="342"/>
      <c r="TKH458" s="342"/>
      <c r="TKI458" s="342"/>
      <c r="TKJ458" s="342"/>
      <c r="TKK458" s="342"/>
      <c r="TKL458" s="342"/>
      <c r="TKM458" s="342"/>
      <c r="TKN458" s="342"/>
      <c r="TKO458" s="342"/>
      <c r="TKP458" s="342"/>
      <c r="TKQ458" s="342"/>
      <c r="TKR458" s="342"/>
      <c r="TKS458" s="342"/>
      <c r="TKT458" s="342"/>
      <c r="TKU458" s="342"/>
      <c r="TKV458" s="342"/>
      <c r="TKW458" s="342"/>
      <c r="TKX458" s="342"/>
      <c r="TKY458" s="342"/>
      <c r="TKZ458" s="342"/>
      <c r="TLA458" s="342"/>
      <c r="TLB458" s="342"/>
      <c r="TLC458" s="342"/>
      <c r="TLD458" s="342"/>
      <c r="TLE458" s="342"/>
      <c r="TLF458" s="342"/>
      <c r="TLG458" s="342"/>
      <c r="TLH458" s="342"/>
      <c r="TLI458" s="342"/>
      <c r="TLJ458" s="342"/>
      <c r="TLK458" s="342"/>
      <c r="TLL458" s="342"/>
      <c r="TLM458" s="342"/>
      <c r="TLN458" s="342"/>
      <c r="TLO458" s="342"/>
      <c r="TLP458" s="342"/>
      <c r="TLQ458" s="342"/>
      <c r="TLR458" s="342"/>
      <c r="TLS458" s="342"/>
      <c r="TLT458" s="342"/>
      <c r="TLU458" s="342"/>
      <c r="TLV458" s="342"/>
      <c r="TLW458" s="342"/>
      <c r="TLX458" s="342"/>
      <c r="TLY458" s="342"/>
      <c r="TLZ458" s="342"/>
      <c r="TMA458" s="342"/>
      <c r="TMB458" s="342"/>
      <c r="TMC458" s="342"/>
      <c r="TMD458" s="342"/>
      <c r="TME458" s="342"/>
      <c r="TMF458" s="342"/>
      <c r="TMG458" s="342"/>
      <c r="TMH458" s="342"/>
      <c r="TMI458" s="342"/>
      <c r="TMJ458" s="342"/>
      <c r="TMK458" s="342"/>
      <c r="TML458" s="342"/>
      <c r="TMM458" s="342"/>
      <c r="TMN458" s="342"/>
      <c r="TMO458" s="342"/>
      <c r="TMP458" s="342"/>
      <c r="TMQ458" s="342"/>
      <c r="TMR458" s="342"/>
      <c r="TMS458" s="342"/>
      <c r="TMT458" s="342"/>
      <c r="TMU458" s="342"/>
      <c r="TMV458" s="342"/>
      <c r="TMW458" s="342"/>
      <c r="TMX458" s="342"/>
      <c r="TMY458" s="342"/>
      <c r="TMZ458" s="342"/>
      <c r="TNA458" s="342"/>
      <c r="TNB458" s="342"/>
      <c r="TNC458" s="342"/>
      <c r="TND458" s="342"/>
      <c r="TNE458" s="342"/>
      <c r="TNF458" s="342"/>
      <c r="TNG458" s="342"/>
      <c r="TNH458" s="342"/>
      <c r="TNI458" s="342"/>
      <c r="TNJ458" s="342"/>
      <c r="TNK458" s="342"/>
      <c r="TNL458" s="342"/>
      <c r="TNM458" s="342"/>
      <c r="TNN458" s="342"/>
      <c r="TNO458" s="342"/>
      <c r="TNP458" s="342"/>
      <c r="TNQ458" s="342"/>
      <c r="TNR458" s="342"/>
      <c r="TNS458" s="342"/>
      <c r="TNT458" s="342"/>
      <c r="TNU458" s="342"/>
      <c r="TNV458" s="342"/>
      <c r="TNW458" s="342"/>
      <c r="TNX458" s="342"/>
      <c r="TNY458" s="342"/>
      <c r="TNZ458" s="342"/>
      <c r="TOA458" s="342"/>
      <c r="TOB458" s="342"/>
      <c r="TOC458" s="342"/>
      <c r="TOD458" s="342"/>
      <c r="TOE458" s="342"/>
      <c r="TOF458" s="342"/>
      <c r="TOG458" s="342"/>
      <c r="TOH458" s="342"/>
      <c r="TOI458" s="342"/>
      <c r="TOJ458" s="342"/>
      <c r="TOK458" s="342"/>
      <c r="TOL458" s="342"/>
      <c r="TOM458" s="342"/>
      <c r="TON458" s="342"/>
      <c r="TOO458" s="342"/>
      <c r="TOP458" s="342"/>
      <c r="TOQ458" s="342"/>
      <c r="TOR458" s="342"/>
      <c r="TOS458" s="342"/>
      <c r="TOT458" s="342"/>
      <c r="TOU458" s="342"/>
      <c r="TOV458" s="342"/>
      <c r="TOW458" s="342"/>
      <c r="TOX458" s="342"/>
      <c r="TOY458" s="342"/>
      <c r="TOZ458" s="342"/>
      <c r="TPA458" s="342"/>
      <c r="TPB458" s="342"/>
      <c r="TPC458" s="342"/>
      <c r="TPD458" s="342"/>
      <c r="TPE458" s="342"/>
      <c r="TPF458" s="342"/>
      <c r="TPG458" s="342"/>
      <c r="TPH458" s="342"/>
      <c r="TPI458" s="342"/>
      <c r="TPJ458" s="342"/>
      <c r="TPK458" s="342"/>
      <c r="TPL458" s="342"/>
      <c r="TPM458" s="342"/>
      <c r="TPN458" s="342"/>
      <c r="TPO458" s="342"/>
      <c r="TPP458" s="342"/>
      <c r="TPQ458" s="342"/>
      <c r="TPR458" s="342"/>
      <c r="TPS458" s="342"/>
      <c r="TPT458" s="342"/>
      <c r="TPU458" s="342"/>
      <c r="TPV458" s="342"/>
      <c r="TPW458" s="342"/>
      <c r="TPX458" s="342"/>
      <c r="TPY458" s="342"/>
      <c r="TPZ458" s="342"/>
      <c r="TQA458" s="342"/>
      <c r="TQB458" s="342"/>
      <c r="TQC458" s="342"/>
      <c r="TQD458" s="342"/>
      <c r="TQE458" s="342"/>
      <c r="TQF458" s="342"/>
      <c r="TQG458" s="342"/>
      <c r="TQH458" s="342"/>
      <c r="TQI458" s="342"/>
      <c r="TQJ458" s="342"/>
      <c r="TQK458" s="342"/>
      <c r="TQL458" s="342"/>
      <c r="TQM458" s="342"/>
      <c r="TQN458" s="342"/>
      <c r="TQO458" s="342"/>
      <c r="TQP458" s="342"/>
      <c r="TQQ458" s="342"/>
      <c r="TQR458" s="342"/>
      <c r="TQS458" s="342"/>
      <c r="TQT458" s="342"/>
      <c r="TQU458" s="342"/>
      <c r="TQV458" s="342"/>
      <c r="TQW458" s="342"/>
      <c r="TQX458" s="342"/>
      <c r="TQY458" s="342"/>
      <c r="TQZ458" s="342"/>
      <c r="TRA458" s="342"/>
      <c r="TRB458" s="342"/>
      <c r="TRC458" s="342"/>
      <c r="TRD458" s="342"/>
      <c r="TRE458" s="342"/>
      <c r="TRF458" s="342"/>
      <c r="TRG458" s="342"/>
      <c r="TRH458" s="342"/>
      <c r="TRI458" s="342"/>
      <c r="TRJ458" s="342"/>
      <c r="TRK458" s="342"/>
      <c r="TRL458" s="342"/>
      <c r="TRM458" s="342"/>
      <c r="TRN458" s="342"/>
      <c r="TRO458" s="342"/>
      <c r="TRP458" s="342"/>
      <c r="TRQ458" s="342"/>
      <c r="TRR458" s="342"/>
      <c r="TRS458" s="342"/>
      <c r="TRT458" s="342"/>
      <c r="TRU458" s="342"/>
      <c r="TRV458" s="342"/>
      <c r="TRW458" s="342"/>
      <c r="TRX458" s="342"/>
      <c r="TRY458" s="342"/>
      <c r="TRZ458" s="342"/>
      <c r="TSA458" s="342"/>
      <c r="TSB458" s="342"/>
      <c r="TSC458" s="342"/>
      <c r="TSD458" s="342"/>
      <c r="TSE458" s="342"/>
      <c r="TSF458" s="342"/>
      <c r="TSG458" s="342"/>
      <c r="TSH458" s="342"/>
      <c r="TSI458" s="342"/>
      <c r="TSJ458" s="342"/>
      <c r="TSK458" s="342"/>
      <c r="TSL458" s="342"/>
      <c r="TSM458" s="342"/>
      <c r="TSN458" s="342"/>
      <c r="TSO458" s="342"/>
      <c r="TSP458" s="342"/>
      <c r="TSQ458" s="342"/>
      <c r="TSR458" s="342"/>
      <c r="TSS458" s="342"/>
      <c r="TST458" s="342"/>
      <c r="TSU458" s="342"/>
      <c r="TSV458" s="342"/>
      <c r="TSW458" s="342"/>
      <c r="TSX458" s="342"/>
      <c r="TSY458" s="342"/>
      <c r="TSZ458" s="342"/>
      <c r="TTA458" s="342"/>
      <c r="TTB458" s="342"/>
      <c r="TTC458" s="342"/>
      <c r="TTD458" s="342"/>
      <c r="TTE458" s="342"/>
      <c r="TTF458" s="342"/>
      <c r="TTG458" s="342"/>
      <c r="TTH458" s="342"/>
      <c r="TTI458" s="342"/>
      <c r="TTJ458" s="342"/>
      <c r="TTK458" s="342"/>
      <c r="TTL458" s="342"/>
      <c r="TTM458" s="342"/>
      <c r="TTN458" s="342"/>
      <c r="TTO458" s="342"/>
      <c r="TTP458" s="342"/>
      <c r="TTQ458" s="342"/>
      <c r="TTR458" s="342"/>
      <c r="TTS458" s="342"/>
      <c r="TTT458" s="342"/>
      <c r="TTU458" s="342"/>
      <c r="TTV458" s="342"/>
      <c r="TTW458" s="342"/>
      <c r="TTX458" s="342"/>
      <c r="TTY458" s="342"/>
      <c r="TTZ458" s="342"/>
      <c r="TUA458" s="342"/>
      <c r="TUB458" s="342"/>
      <c r="TUC458" s="342"/>
      <c r="TUD458" s="342"/>
      <c r="TUE458" s="342"/>
      <c r="TUF458" s="342"/>
      <c r="TUG458" s="342"/>
      <c r="TUH458" s="342"/>
      <c r="TUI458" s="342"/>
      <c r="TUJ458" s="342"/>
      <c r="TUK458" s="342"/>
      <c r="TUL458" s="342"/>
      <c r="TUM458" s="342"/>
      <c r="TUN458" s="342"/>
      <c r="TUO458" s="342"/>
      <c r="TUP458" s="342"/>
      <c r="TUQ458" s="342"/>
      <c r="TUR458" s="342"/>
      <c r="TUS458" s="342"/>
      <c r="TUT458" s="342"/>
      <c r="TUU458" s="342"/>
      <c r="TUV458" s="342"/>
      <c r="TUW458" s="342"/>
      <c r="TUX458" s="342"/>
      <c r="TUY458" s="342"/>
      <c r="TUZ458" s="342"/>
      <c r="TVA458" s="342"/>
      <c r="TVB458" s="342"/>
      <c r="TVC458" s="342"/>
      <c r="TVD458" s="342"/>
      <c r="TVE458" s="342"/>
      <c r="TVF458" s="342"/>
      <c r="TVG458" s="342"/>
      <c r="TVH458" s="342"/>
      <c r="TVI458" s="342"/>
      <c r="TVJ458" s="342"/>
      <c r="TVK458" s="342"/>
      <c r="TVL458" s="342"/>
      <c r="TVM458" s="342"/>
      <c r="TVN458" s="342"/>
      <c r="TVO458" s="342"/>
      <c r="TVP458" s="342"/>
      <c r="TVQ458" s="342"/>
      <c r="TVR458" s="342"/>
      <c r="TVS458" s="342"/>
      <c r="TVT458" s="342"/>
      <c r="TVU458" s="342"/>
      <c r="TVV458" s="342"/>
      <c r="TVW458" s="342"/>
      <c r="TVX458" s="342"/>
      <c r="TVY458" s="342"/>
      <c r="TVZ458" s="342"/>
      <c r="TWA458" s="342"/>
      <c r="TWB458" s="342"/>
      <c r="TWC458" s="342"/>
      <c r="TWD458" s="342"/>
      <c r="TWE458" s="342"/>
      <c r="TWF458" s="342"/>
      <c r="TWG458" s="342"/>
      <c r="TWH458" s="342"/>
      <c r="TWI458" s="342"/>
      <c r="TWJ458" s="342"/>
      <c r="TWK458" s="342"/>
      <c r="TWL458" s="342"/>
      <c r="TWM458" s="342"/>
      <c r="TWN458" s="342"/>
      <c r="TWO458" s="342"/>
      <c r="TWP458" s="342"/>
      <c r="TWQ458" s="342"/>
      <c r="TWR458" s="342"/>
      <c r="TWS458" s="342"/>
      <c r="TWT458" s="342"/>
      <c r="TWU458" s="342"/>
      <c r="TWV458" s="342"/>
      <c r="TWW458" s="342"/>
      <c r="TWX458" s="342"/>
      <c r="TWY458" s="342"/>
      <c r="TWZ458" s="342"/>
      <c r="TXA458" s="342"/>
      <c r="TXB458" s="342"/>
      <c r="TXC458" s="342"/>
      <c r="TXD458" s="342"/>
      <c r="TXE458" s="342"/>
      <c r="TXF458" s="342"/>
      <c r="TXG458" s="342"/>
      <c r="TXH458" s="342"/>
      <c r="TXI458" s="342"/>
      <c r="TXJ458" s="342"/>
      <c r="TXK458" s="342"/>
      <c r="TXL458" s="342"/>
      <c r="TXM458" s="342"/>
      <c r="TXN458" s="342"/>
      <c r="TXO458" s="342"/>
      <c r="TXP458" s="342"/>
      <c r="TXQ458" s="342"/>
      <c r="TXR458" s="342"/>
      <c r="TXS458" s="342"/>
      <c r="TXT458" s="342"/>
      <c r="TXU458" s="342"/>
      <c r="TXV458" s="342"/>
      <c r="TXW458" s="342"/>
      <c r="TXX458" s="342"/>
      <c r="TXY458" s="342"/>
      <c r="TXZ458" s="342"/>
      <c r="TYA458" s="342"/>
      <c r="TYB458" s="342"/>
      <c r="TYC458" s="342"/>
      <c r="TYD458" s="342"/>
      <c r="TYE458" s="342"/>
      <c r="TYF458" s="342"/>
      <c r="TYG458" s="342"/>
      <c r="TYH458" s="342"/>
      <c r="TYI458" s="342"/>
      <c r="TYJ458" s="342"/>
      <c r="TYK458" s="342"/>
      <c r="TYL458" s="342"/>
      <c r="TYM458" s="342"/>
      <c r="TYN458" s="342"/>
      <c r="TYO458" s="342"/>
      <c r="TYP458" s="342"/>
      <c r="TYQ458" s="342"/>
      <c r="TYR458" s="342"/>
      <c r="TYS458" s="342"/>
      <c r="TYT458" s="342"/>
      <c r="TYU458" s="342"/>
      <c r="TYV458" s="342"/>
      <c r="TYW458" s="342"/>
      <c r="TYX458" s="342"/>
      <c r="TYY458" s="342"/>
      <c r="TYZ458" s="342"/>
      <c r="TZA458" s="342"/>
      <c r="TZB458" s="342"/>
      <c r="TZC458" s="342"/>
      <c r="TZD458" s="342"/>
      <c r="TZE458" s="342"/>
      <c r="TZF458" s="342"/>
      <c r="TZG458" s="342"/>
      <c r="TZH458" s="342"/>
      <c r="TZI458" s="342"/>
      <c r="TZJ458" s="342"/>
      <c r="TZK458" s="342"/>
      <c r="TZL458" s="342"/>
      <c r="TZM458" s="342"/>
      <c r="TZN458" s="342"/>
      <c r="TZO458" s="342"/>
      <c r="TZP458" s="342"/>
      <c r="TZQ458" s="342"/>
      <c r="TZR458" s="342"/>
      <c r="TZS458" s="342"/>
      <c r="TZT458" s="342"/>
      <c r="TZU458" s="342"/>
      <c r="TZV458" s="342"/>
      <c r="TZW458" s="342"/>
      <c r="TZX458" s="342"/>
      <c r="TZY458" s="342"/>
      <c r="TZZ458" s="342"/>
      <c r="UAA458" s="342"/>
      <c r="UAB458" s="342"/>
      <c r="UAC458" s="342"/>
      <c r="UAD458" s="342"/>
      <c r="UAE458" s="342"/>
      <c r="UAF458" s="342"/>
      <c r="UAG458" s="342"/>
      <c r="UAH458" s="342"/>
      <c r="UAI458" s="342"/>
      <c r="UAJ458" s="342"/>
      <c r="UAK458" s="342"/>
      <c r="UAL458" s="342"/>
      <c r="UAM458" s="342"/>
      <c r="UAN458" s="342"/>
      <c r="UAO458" s="342"/>
      <c r="UAP458" s="342"/>
      <c r="UAQ458" s="342"/>
      <c r="UAR458" s="342"/>
      <c r="UAS458" s="342"/>
      <c r="UAT458" s="342"/>
      <c r="UAU458" s="342"/>
      <c r="UAV458" s="342"/>
      <c r="UAW458" s="342"/>
      <c r="UAX458" s="342"/>
      <c r="UAY458" s="342"/>
      <c r="UAZ458" s="342"/>
      <c r="UBA458" s="342"/>
      <c r="UBB458" s="342"/>
      <c r="UBC458" s="342"/>
      <c r="UBD458" s="342"/>
      <c r="UBE458" s="342"/>
      <c r="UBF458" s="342"/>
      <c r="UBG458" s="342"/>
      <c r="UBH458" s="342"/>
      <c r="UBI458" s="342"/>
      <c r="UBJ458" s="342"/>
      <c r="UBK458" s="342"/>
      <c r="UBL458" s="342"/>
      <c r="UBM458" s="342"/>
      <c r="UBN458" s="342"/>
      <c r="UBO458" s="342"/>
      <c r="UBP458" s="342"/>
      <c r="UBQ458" s="342"/>
      <c r="UBR458" s="342"/>
      <c r="UBS458" s="342"/>
      <c r="UBT458" s="342"/>
      <c r="UBU458" s="342"/>
      <c r="UBV458" s="342"/>
      <c r="UBW458" s="342"/>
      <c r="UBX458" s="342"/>
      <c r="UBY458" s="342"/>
      <c r="UBZ458" s="342"/>
      <c r="UCA458" s="342"/>
      <c r="UCB458" s="342"/>
      <c r="UCC458" s="342"/>
      <c r="UCD458" s="342"/>
      <c r="UCE458" s="342"/>
      <c r="UCF458" s="342"/>
      <c r="UCG458" s="342"/>
      <c r="UCH458" s="342"/>
      <c r="UCI458" s="342"/>
      <c r="UCJ458" s="342"/>
      <c r="UCK458" s="342"/>
      <c r="UCL458" s="342"/>
      <c r="UCM458" s="342"/>
      <c r="UCN458" s="342"/>
      <c r="UCO458" s="342"/>
      <c r="UCP458" s="342"/>
      <c r="UCQ458" s="342"/>
      <c r="UCR458" s="342"/>
      <c r="UCS458" s="342"/>
      <c r="UCT458" s="342"/>
      <c r="UCU458" s="342"/>
      <c r="UCV458" s="342"/>
      <c r="UCW458" s="342"/>
      <c r="UCX458" s="342"/>
      <c r="UCY458" s="342"/>
      <c r="UCZ458" s="342"/>
      <c r="UDA458" s="342"/>
      <c r="UDB458" s="342"/>
      <c r="UDC458" s="342"/>
      <c r="UDD458" s="342"/>
      <c r="UDE458" s="342"/>
      <c r="UDF458" s="342"/>
      <c r="UDG458" s="342"/>
      <c r="UDH458" s="342"/>
      <c r="UDI458" s="342"/>
      <c r="UDJ458" s="342"/>
      <c r="UDK458" s="342"/>
      <c r="UDL458" s="342"/>
      <c r="UDM458" s="342"/>
      <c r="UDN458" s="342"/>
      <c r="UDO458" s="342"/>
      <c r="UDP458" s="342"/>
      <c r="UDQ458" s="342"/>
      <c r="UDR458" s="342"/>
      <c r="UDS458" s="342"/>
      <c r="UDT458" s="342"/>
      <c r="UDU458" s="342"/>
      <c r="UDV458" s="342"/>
      <c r="UDW458" s="342"/>
      <c r="UDX458" s="342"/>
      <c r="UDY458" s="342"/>
      <c r="UDZ458" s="342"/>
      <c r="UEA458" s="342"/>
      <c r="UEB458" s="342"/>
      <c r="UEC458" s="342"/>
      <c r="UED458" s="342"/>
      <c r="UEE458" s="342"/>
      <c r="UEF458" s="342"/>
      <c r="UEG458" s="342"/>
      <c r="UEH458" s="342"/>
      <c r="UEI458" s="342"/>
      <c r="UEJ458" s="342"/>
      <c r="UEK458" s="342"/>
      <c r="UEL458" s="342"/>
      <c r="UEM458" s="342"/>
      <c r="UEN458" s="342"/>
      <c r="UEO458" s="342"/>
      <c r="UEP458" s="342"/>
      <c r="UEQ458" s="342"/>
      <c r="UER458" s="342"/>
      <c r="UES458" s="342"/>
      <c r="UET458" s="342"/>
      <c r="UEU458" s="342"/>
      <c r="UEV458" s="342"/>
      <c r="UEW458" s="342"/>
      <c r="UEX458" s="342"/>
      <c r="UEY458" s="342"/>
      <c r="UEZ458" s="342"/>
      <c r="UFA458" s="342"/>
      <c r="UFB458" s="342"/>
      <c r="UFC458" s="342"/>
      <c r="UFD458" s="342"/>
      <c r="UFE458" s="342"/>
      <c r="UFF458" s="342"/>
      <c r="UFG458" s="342"/>
      <c r="UFH458" s="342"/>
      <c r="UFI458" s="342"/>
      <c r="UFJ458" s="342"/>
      <c r="UFK458" s="342"/>
      <c r="UFL458" s="342"/>
      <c r="UFM458" s="342"/>
      <c r="UFN458" s="342"/>
      <c r="UFO458" s="342"/>
      <c r="UFP458" s="342"/>
      <c r="UFQ458" s="342"/>
      <c r="UFR458" s="342"/>
      <c r="UFS458" s="342"/>
      <c r="UFT458" s="342"/>
      <c r="UFU458" s="342"/>
      <c r="UFV458" s="342"/>
      <c r="UFW458" s="342"/>
      <c r="UFX458" s="342"/>
      <c r="UFY458" s="342"/>
      <c r="UFZ458" s="342"/>
      <c r="UGA458" s="342"/>
      <c r="UGB458" s="342"/>
      <c r="UGC458" s="342"/>
      <c r="UGD458" s="342"/>
      <c r="UGE458" s="342"/>
      <c r="UGF458" s="342"/>
      <c r="UGG458" s="342"/>
      <c r="UGH458" s="342"/>
      <c r="UGI458" s="342"/>
      <c r="UGJ458" s="342"/>
      <c r="UGK458" s="342"/>
      <c r="UGL458" s="342"/>
      <c r="UGM458" s="342"/>
      <c r="UGN458" s="342"/>
      <c r="UGO458" s="342"/>
      <c r="UGP458" s="342"/>
      <c r="UGQ458" s="342"/>
      <c r="UGR458" s="342"/>
      <c r="UGS458" s="342"/>
      <c r="UGT458" s="342"/>
      <c r="UGU458" s="342"/>
      <c r="UGV458" s="342"/>
      <c r="UGW458" s="342"/>
      <c r="UGX458" s="342"/>
      <c r="UGY458" s="342"/>
      <c r="UGZ458" s="342"/>
      <c r="UHA458" s="342"/>
      <c r="UHB458" s="342"/>
      <c r="UHC458" s="342"/>
      <c r="UHD458" s="342"/>
      <c r="UHE458" s="342"/>
      <c r="UHF458" s="342"/>
      <c r="UHG458" s="342"/>
      <c r="UHH458" s="342"/>
      <c r="UHI458" s="342"/>
      <c r="UHJ458" s="342"/>
      <c r="UHK458" s="342"/>
      <c r="UHL458" s="342"/>
      <c r="UHM458" s="342"/>
      <c r="UHN458" s="342"/>
      <c r="UHO458" s="342"/>
      <c r="UHP458" s="342"/>
      <c r="UHQ458" s="342"/>
      <c r="UHR458" s="342"/>
      <c r="UHS458" s="342"/>
      <c r="UHT458" s="342"/>
      <c r="UHU458" s="342"/>
      <c r="UHV458" s="342"/>
      <c r="UHW458" s="342"/>
      <c r="UHX458" s="342"/>
      <c r="UHY458" s="342"/>
      <c r="UHZ458" s="342"/>
      <c r="UIA458" s="342"/>
      <c r="UIB458" s="342"/>
      <c r="UIC458" s="342"/>
      <c r="UID458" s="342"/>
      <c r="UIE458" s="342"/>
      <c r="UIF458" s="342"/>
      <c r="UIG458" s="342"/>
      <c r="UIH458" s="342"/>
      <c r="UII458" s="342"/>
      <c r="UIJ458" s="342"/>
      <c r="UIK458" s="342"/>
      <c r="UIL458" s="342"/>
      <c r="UIM458" s="342"/>
      <c r="UIN458" s="342"/>
      <c r="UIO458" s="342"/>
      <c r="UIP458" s="342"/>
      <c r="UIQ458" s="342"/>
      <c r="UIR458" s="342"/>
      <c r="UIS458" s="342"/>
      <c r="UIT458" s="342"/>
      <c r="UIU458" s="342"/>
      <c r="UIV458" s="342"/>
      <c r="UIW458" s="342"/>
      <c r="UIX458" s="342"/>
      <c r="UIY458" s="342"/>
      <c r="UIZ458" s="342"/>
      <c r="UJA458" s="342"/>
      <c r="UJB458" s="342"/>
      <c r="UJC458" s="342"/>
      <c r="UJD458" s="342"/>
      <c r="UJE458" s="342"/>
      <c r="UJF458" s="342"/>
      <c r="UJG458" s="342"/>
      <c r="UJH458" s="342"/>
      <c r="UJI458" s="342"/>
      <c r="UJJ458" s="342"/>
      <c r="UJK458" s="342"/>
      <c r="UJL458" s="342"/>
      <c r="UJM458" s="342"/>
      <c r="UJN458" s="342"/>
      <c r="UJO458" s="342"/>
      <c r="UJP458" s="342"/>
      <c r="UJQ458" s="342"/>
      <c r="UJR458" s="342"/>
      <c r="UJS458" s="342"/>
      <c r="UJT458" s="342"/>
      <c r="UJU458" s="342"/>
      <c r="UJV458" s="342"/>
      <c r="UJW458" s="342"/>
      <c r="UJX458" s="342"/>
      <c r="UJY458" s="342"/>
      <c r="UJZ458" s="342"/>
      <c r="UKA458" s="342"/>
      <c r="UKB458" s="342"/>
      <c r="UKC458" s="342"/>
      <c r="UKD458" s="342"/>
      <c r="UKE458" s="342"/>
      <c r="UKF458" s="342"/>
      <c r="UKG458" s="342"/>
      <c r="UKH458" s="342"/>
      <c r="UKI458" s="342"/>
      <c r="UKJ458" s="342"/>
      <c r="UKK458" s="342"/>
      <c r="UKL458" s="342"/>
      <c r="UKM458" s="342"/>
      <c r="UKN458" s="342"/>
      <c r="UKO458" s="342"/>
      <c r="UKP458" s="342"/>
      <c r="UKQ458" s="342"/>
      <c r="UKR458" s="342"/>
      <c r="UKS458" s="342"/>
      <c r="UKT458" s="342"/>
      <c r="UKU458" s="342"/>
      <c r="UKV458" s="342"/>
      <c r="UKW458" s="342"/>
      <c r="UKX458" s="342"/>
      <c r="UKY458" s="342"/>
      <c r="UKZ458" s="342"/>
      <c r="ULA458" s="342"/>
      <c r="ULB458" s="342"/>
      <c r="ULC458" s="342"/>
      <c r="ULD458" s="342"/>
      <c r="ULE458" s="342"/>
      <c r="ULF458" s="342"/>
      <c r="ULG458" s="342"/>
      <c r="ULH458" s="342"/>
      <c r="ULI458" s="342"/>
      <c r="ULJ458" s="342"/>
      <c r="ULK458" s="342"/>
      <c r="ULL458" s="342"/>
      <c r="ULM458" s="342"/>
      <c r="ULN458" s="342"/>
      <c r="ULO458" s="342"/>
      <c r="ULP458" s="342"/>
      <c r="ULQ458" s="342"/>
      <c r="ULR458" s="342"/>
      <c r="ULS458" s="342"/>
      <c r="ULT458" s="342"/>
      <c r="ULU458" s="342"/>
      <c r="ULV458" s="342"/>
      <c r="ULW458" s="342"/>
      <c r="ULX458" s="342"/>
      <c r="ULY458" s="342"/>
      <c r="ULZ458" s="342"/>
      <c r="UMA458" s="342"/>
      <c r="UMB458" s="342"/>
      <c r="UMC458" s="342"/>
      <c r="UMD458" s="342"/>
      <c r="UME458" s="342"/>
      <c r="UMF458" s="342"/>
      <c r="UMG458" s="342"/>
      <c r="UMH458" s="342"/>
      <c r="UMI458" s="342"/>
      <c r="UMJ458" s="342"/>
      <c r="UMK458" s="342"/>
      <c r="UML458" s="342"/>
      <c r="UMM458" s="342"/>
      <c r="UMN458" s="342"/>
      <c r="UMO458" s="342"/>
      <c r="UMP458" s="342"/>
      <c r="UMQ458" s="342"/>
      <c r="UMR458" s="342"/>
      <c r="UMS458" s="342"/>
      <c r="UMT458" s="342"/>
      <c r="UMU458" s="342"/>
      <c r="UMV458" s="342"/>
      <c r="UMW458" s="342"/>
      <c r="UMX458" s="342"/>
      <c r="UMY458" s="342"/>
      <c r="UMZ458" s="342"/>
      <c r="UNA458" s="342"/>
      <c r="UNB458" s="342"/>
      <c r="UNC458" s="342"/>
      <c r="UND458" s="342"/>
      <c r="UNE458" s="342"/>
      <c r="UNF458" s="342"/>
      <c r="UNG458" s="342"/>
      <c r="UNH458" s="342"/>
      <c r="UNI458" s="342"/>
      <c r="UNJ458" s="342"/>
      <c r="UNK458" s="342"/>
      <c r="UNL458" s="342"/>
      <c r="UNM458" s="342"/>
      <c r="UNN458" s="342"/>
      <c r="UNO458" s="342"/>
      <c r="UNP458" s="342"/>
      <c r="UNQ458" s="342"/>
      <c r="UNR458" s="342"/>
      <c r="UNS458" s="342"/>
      <c r="UNT458" s="342"/>
      <c r="UNU458" s="342"/>
      <c r="UNV458" s="342"/>
      <c r="UNW458" s="342"/>
      <c r="UNX458" s="342"/>
      <c r="UNY458" s="342"/>
      <c r="UNZ458" s="342"/>
      <c r="UOA458" s="342"/>
      <c r="UOB458" s="342"/>
      <c r="UOC458" s="342"/>
      <c r="UOD458" s="342"/>
      <c r="UOE458" s="342"/>
      <c r="UOF458" s="342"/>
      <c r="UOG458" s="342"/>
      <c r="UOH458" s="342"/>
      <c r="UOI458" s="342"/>
      <c r="UOJ458" s="342"/>
      <c r="UOK458" s="342"/>
      <c r="UOL458" s="342"/>
      <c r="UOM458" s="342"/>
      <c r="UON458" s="342"/>
      <c r="UOO458" s="342"/>
      <c r="UOP458" s="342"/>
      <c r="UOQ458" s="342"/>
      <c r="UOR458" s="342"/>
      <c r="UOS458" s="342"/>
      <c r="UOT458" s="342"/>
      <c r="UOU458" s="342"/>
      <c r="UOV458" s="342"/>
      <c r="UOW458" s="342"/>
      <c r="UOX458" s="342"/>
      <c r="UOY458" s="342"/>
      <c r="UOZ458" s="342"/>
      <c r="UPA458" s="342"/>
      <c r="UPB458" s="342"/>
      <c r="UPC458" s="342"/>
      <c r="UPD458" s="342"/>
      <c r="UPE458" s="342"/>
      <c r="UPF458" s="342"/>
      <c r="UPG458" s="342"/>
      <c r="UPH458" s="342"/>
      <c r="UPI458" s="342"/>
      <c r="UPJ458" s="342"/>
      <c r="UPK458" s="342"/>
      <c r="UPL458" s="342"/>
      <c r="UPM458" s="342"/>
      <c r="UPN458" s="342"/>
      <c r="UPO458" s="342"/>
      <c r="UPP458" s="342"/>
      <c r="UPQ458" s="342"/>
      <c r="UPR458" s="342"/>
      <c r="UPS458" s="342"/>
      <c r="UPT458" s="342"/>
      <c r="UPU458" s="342"/>
      <c r="UPV458" s="342"/>
      <c r="UPW458" s="342"/>
      <c r="UPX458" s="342"/>
      <c r="UPY458" s="342"/>
      <c r="UPZ458" s="342"/>
      <c r="UQA458" s="342"/>
      <c r="UQB458" s="342"/>
      <c r="UQC458" s="342"/>
      <c r="UQD458" s="342"/>
      <c r="UQE458" s="342"/>
      <c r="UQF458" s="342"/>
      <c r="UQG458" s="342"/>
      <c r="UQH458" s="342"/>
      <c r="UQI458" s="342"/>
      <c r="UQJ458" s="342"/>
      <c r="UQK458" s="342"/>
      <c r="UQL458" s="342"/>
      <c r="UQM458" s="342"/>
      <c r="UQN458" s="342"/>
      <c r="UQO458" s="342"/>
      <c r="UQP458" s="342"/>
      <c r="UQQ458" s="342"/>
      <c r="UQR458" s="342"/>
      <c r="UQS458" s="342"/>
      <c r="UQT458" s="342"/>
      <c r="UQU458" s="342"/>
      <c r="UQV458" s="342"/>
      <c r="UQW458" s="342"/>
      <c r="UQX458" s="342"/>
      <c r="UQY458" s="342"/>
      <c r="UQZ458" s="342"/>
      <c r="URA458" s="342"/>
      <c r="URB458" s="342"/>
      <c r="URC458" s="342"/>
      <c r="URD458" s="342"/>
      <c r="URE458" s="342"/>
      <c r="URF458" s="342"/>
      <c r="URG458" s="342"/>
      <c r="URH458" s="342"/>
      <c r="URI458" s="342"/>
      <c r="URJ458" s="342"/>
      <c r="URK458" s="342"/>
      <c r="URL458" s="342"/>
      <c r="URM458" s="342"/>
      <c r="URN458" s="342"/>
      <c r="URO458" s="342"/>
      <c r="URP458" s="342"/>
      <c r="URQ458" s="342"/>
      <c r="URR458" s="342"/>
      <c r="URS458" s="342"/>
      <c r="URT458" s="342"/>
      <c r="URU458" s="342"/>
      <c r="URV458" s="342"/>
      <c r="URW458" s="342"/>
      <c r="URX458" s="342"/>
      <c r="URY458" s="342"/>
      <c r="URZ458" s="342"/>
      <c r="USA458" s="342"/>
      <c r="USB458" s="342"/>
      <c r="USC458" s="342"/>
      <c r="USD458" s="342"/>
      <c r="USE458" s="342"/>
      <c r="USF458" s="342"/>
      <c r="USG458" s="342"/>
      <c r="USH458" s="342"/>
      <c r="USI458" s="342"/>
      <c r="USJ458" s="342"/>
      <c r="USK458" s="342"/>
      <c r="USL458" s="342"/>
      <c r="USM458" s="342"/>
      <c r="USN458" s="342"/>
      <c r="USO458" s="342"/>
      <c r="USP458" s="342"/>
      <c r="USQ458" s="342"/>
      <c r="USR458" s="342"/>
      <c r="USS458" s="342"/>
      <c r="UST458" s="342"/>
      <c r="USU458" s="342"/>
      <c r="USV458" s="342"/>
      <c r="USW458" s="342"/>
      <c r="USX458" s="342"/>
      <c r="USY458" s="342"/>
      <c r="USZ458" s="342"/>
      <c r="UTA458" s="342"/>
      <c r="UTB458" s="342"/>
      <c r="UTC458" s="342"/>
      <c r="UTD458" s="342"/>
      <c r="UTE458" s="342"/>
      <c r="UTF458" s="342"/>
      <c r="UTG458" s="342"/>
      <c r="UTH458" s="342"/>
      <c r="UTI458" s="342"/>
      <c r="UTJ458" s="342"/>
      <c r="UTK458" s="342"/>
      <c r="UTL458" s="342"/>
      <c r="UTM458" s="342"/>
      <c r="UTN458" s="342"/>
      <c r="UTO458" s="342"/>
      <c r="UTP458" s="342"/>
      <c r="UTQ458" s="342"/>
      <c r="UTR458" s="342"/>
      <c r="UTS458" s="342"/>
      <c r="UTT458" s="342"/>
      <c r="UTU458" s="342"/>
      <c r="UTV458" s="342"/>
      <c r="UTW458" s="342"/>
      <c r="UTX458" s="342"/>
      <c r="UTY458" s="342"/>
      <c r="UTZ458" s="342"/>
      <c r="UUA458" s="342"/>
      <c r="UUB458" s="342"/>
      <c r="UUC458" s="342"/>
      <c r="UUD458" s="342"/>
      <c r="UUE458" s="342"/>
      <c r="UUF458" s="342"/>
      <c r="UUG458" s="342"/>
      <c r="UUH458" s="342"/>
      <c r="UUI458" s="342"/>
      <c r="UUJ458" s="342"/>
      <c r="UUK458" s="342"/>
      <c r="UUL458" s="342"/>
      <c r="UUM458" s="342"/>
      <c r="UUN458" s="342"/>
      <c r="UUO458" s="342"/>
      <c r="UUP458" s="342"/>
      <c r="UUQ458" s="342"/>
      <c r="UUR458" s="342"/>
      <c r="UUS458" s="342"/>
      <c r="UUT458" s="342"/>
      <c r="UUU458" s="342"/>
      <c r="UUV458" s="342"/>
      <c r="UUW458" s="342"/>
      <c r="UUX458" s="342"/>
      <c r="UUY458" s="342"/>
      <c r="UUZ458" s="342"/>
      <c r="UVA458" s="342"/>
      <c r="UVB458" s="342"/>
      <c r="UVC458" s="342"/>
      <c r="UVD458" s="342"/>
      <c r="UVE458" s="342"/>
      <c r="UVF458" s="342"/>
      <c r="UVG458" s="342"/>
      <c r="UVH458" s="342"/>
      <c r="UVI458" s="342"/>
      <c r="UVJ458" s="342"/>
      <c r="UVK458" s="342"/>
      <c r="UVL458" s="342"/>
      <c r="UVM458" s="342"/>
      <c r="UVN458" s="342"/>
      <c r="UVO458" s="342"/>
      <c r="UVP458" s="342"/>
      <c r="UVQ458" s="342"/>
      <c r="UVR458" s="342"/>
      <c r="UVS458" s="342"/>
      <c r="UVT458" s="342"/>
      <c r="UVU458" s="342"/>
      <c r="UVV458" s="342"/>
      <c r="UVW458" s="342"/>
      <c r="UVX458" s="342"/>
      <c r="UVY458" s="342"/>
      <c r="UVZ458" s="342"/>
      <c r="UWA458" s="342"/>
      <c r="UWB458" s="342"/>
      <c r="UWC458" s="342"/>
      <c r="UWD458" s="342"/>
      <c r="UWE458" s="342"/>
      <c r="UWF458" s="342"/>
      <c r="UWG458" s="342"/>
      <c r="UWH458" s="342"/>
      <c r="UWI458" s="342"/>
      <c r="UWJ458" s="342"/>
      <c r="UWK458" s="342"/>
      <c r="UWL458" s="342"/>
      <c r="UWM458" s="342"/>
      <c r="UWN458" s="342"/>
      <c r="UWO458" s="342"/>
      <c r="UWP458" s="342"/>
      <c r="UWQ458" s="342"/>
      <c r="UWR458" s="342"/>
      <c r="UWS458" s="342"/>
      <c r="UWT458" s="342"/>
      <c r="UWU458" s="342"/>
      <c r="UWV458" s="342"/>
      <c r="UWW458" s="342"/>
      <c r="UWX458" s="342"/>
      <c r="UWY458" s="342"/>
      <c r="UWZ458" s="342"/>
      <c r="UXA458" s="342"/>
      <c r="UXB458" s="342"/>
      <c r="UXC458" s="342"/>
      <c r="UXD458" s="342"/>
      <c r="UXE458" s="342"/>
      <c r="UXF458" s="342"/>
      <c r="UXG458" s="342"/>
      <c r="UXH458" s="342"/>
      <c r="UXI458" s="342"/>
      <c r="UXJ458" s="342"/>
      <c r="UXK458" s="342"/>
      <c r="UXL458" s="342"/>
      <c r="UXM458" s="342"/>
      <c r="UXN458" s="342"/>
      <c r="UXO458" s="342"/>
      <c r="UXP458" s="342"/>
      <c r="UXQ458" s="342"/>
      <c r="UXR458" s="342"/>
      <c r="UXS458" s="342"/>
      <c r="UXT458" s="342"/>
      <c r="UXU458" s="342"/>
      <c r="UXV458" s="342"/>
      <c r="UXW458" s="342"/>
      <c r="UXX458" s="342"/>
      <c r="UXY458" s="342"/>
      <c r="UXZ458" s="342"/>
      <c r="UYA458" s="342"/>
      <c r="UYB458" s="342"/>
      <c r="UYC458" s="342"/>
      <c r="UYD458" s="342"/>
      <c r="UYE458" s="342"/>
      <c r="UYF458" s="342"/>
      <c r="UYG458" s="342"/>
      <c r="UYH458" s="342"/>
      <c r="UYI458" s="342"/>
      <c r="UYJ458" s="342"/>
      <c r="UYK458" s="342"/>
      <c r="UYL458" s="342"/>
      <c r="UYM458" s="342"/>
      <c r="UYN458" s="342"/>
      <c r="UYO458" s="342"/>
      <c r="UYP458" s="342"/>
      <c r="UYQ458" s="342"/>
      <c r="UYR458" s="342"/>
      <c r="UYS458" s="342"/>
      <c r="UYT458" s="342"/>
      <c r="UYU458" s="342"/>
      <c r="UYV458" s="342"/>
      <c r="UYW458" s="342"/>
      <c r="UYX458" s="342"/>
      <c r="UYY458" s="342"/>
      <c r="UYZ458" s="342"/>
      <c r="UZA458" s="342"/>
      <c r="UZB458" s="342"/>
      <c r="UZC458" s="342"/>
      <c r="UZD458" s="342"/>
      <c r="UZE458" s="342"/>
      <c r="UZF458" s="342"/>
      <c r="UZG458" s="342"/>
      <c r="UZH458" s="342"/>
      <c r="UZI458" s="342"/>
      <c r="UZJ458" s="342"/>
      <c r="UZK458" s="342"/>
      <c r="UZL458" s="342"/>
      <c r="UZM458" s="342"/>
      <c r="UZN458" s="342"/>
      <c r="UZO458" s="342"/>
      <c r="UZP458" s="342"/>
      <c r="UZQ458" s="342"/>
      <c r="UZR458" s="342"/>
      <c r="UZS458" s="342"/>
      <c r="UZT458" s="342"/>
      <c r="UZU458" s="342"/>
      <c r="UZV458" s="342"/>
      <c r="UZW458" s="342"/>
      <c r="UZX458" s="342"/>
      <c r="UZY458" s="342"/>
      <c r="UZZ458" s="342"/>
      <c r="VAA458" s="342"/>
      <c r="VAB458" s="342"/>
      <c r="VAC458" s="342"/>
      <c r="VAD458" s="342"/>
      <c r="VAE458" s="342"/>
      <c r="VAF458" s="342"/>
      <c r="VAG458" s="342"/>
      <c r="VAH458" s="342"/>
      <c r="VAI458" s="342"/>
      <c r="VAJ458" s="342"/>
      <c r="VAK458" s="342"/>
      <c r="VAL458" s="342"/>
      <c r="VAM458" s="342"/>
      <c r="VAN458" s="342"/>
      <c r="VAO458" s="342"/>
      <c r="VAP458" s="342"/>
      <c r="VAQ458" s="342"/>
      <c r="VAR458" s="342"/>
      <c r="VAS458" s="342"/>
      <c r="VAT458" s="342"/>
      <c r="VAU458" s="342"/>
      <c r="VAV458" s="342"/>
      <c r="VAW458" s="342"/>
      <c r="VAX458" s="342"/>
      <c r="VAY458" s="342"/>
      <c r="VAZ458" s="342"/>
      <c r="VBA458" s="342"/>
      <c r="VBB458" s="342"/>
      <c r="VBC458" s="342"/>
      <c r="VBD458" s="342"/>
      <c r="VBE458" s="342"/>
      <c r="VBF458" s="342"/>
      <c r="VBG458" s="342"/>
      <c r="VBH458" s="342"/>
      <c r="VBI458" s="342"/>
      <c r="VBJ458" s="342"/>
      <c r="VBK458" s="342"/>
      <c r="VBL458" s="342"/>
      <c r="VBM458" s="342"/>
      <c r="VBN458" s="342"/>
      <c r="VBO458" s="342"/>
      <c r="VBP458" s="342"/>
      <c r="VBQ458" s="342"/>
      <c r="VBR458" s="342"/>
      <c r="VBS458" s="342"/>
      <c r="VBT458" s="342"/>
      <c r="VBU458" s="342"/>
      <c r="VBV458" s="342"/>
      <c r="VBW458" s="342"/>
      <c r="VBX458" s="342"/>
      <c r="VBY458" s="342"/>
      <c r="VBZ458" s="342"/>
      <c r="VCA458" s="342"/>
      <c r="VCB458" s="342"/>
      <c r="VCC458" s="342"/>
      <c r="VCD458" s="342"/>
      <c r="VCE458" s="342"/>
      <c r="VCF458" s="342"/>
      <c r="VCG458" s="342"/>
      <c r="VCH458" s="342"/>
      <c r="VCI458" s="342"/>
      <c r="VCJ458" s="342"/>
      <c r="VCK458" s="342"/>
      <c r="VCL458" s="342"/>
      <c r="VCM458" s="342"/>
      <c r="VCN458" s="342"/>
      <c r="VCO458" s="342"/>
      <c r="VCP458" s="342"/>
      <c r="VCQ458" s="342"/>
      <c r="VCR458" s="342"/>
      <c r="VCS458" s="342"/>
      <c r="VCT458" s="342"/>
      <c r="VCU458" s="342"/>
      <c r="VCV458" s="342"/>
      <c r="VCW458" s="342"/>
      <c r="VCX458" s="342"/>
      <c r="VCY458" s="342"/>
      <c r="VCZ458" s="342"/>
      <c r="VDA458" s="342"/>
      <c r="VDB458" s="342"/>
      <c r="VDC458" s="342"/>
      <c r="VDD458" s="342"/>
      <c r="VDE458" s="342"/>
      <c r="VDF458" s="342"/>
      <c r="VDG458" s="342"/>
      <c r="VDH458" s="342"/>
      <c r="VDI458" s="342"/>
      <c r="VDJ458" s="342"/>
      <c r="VDK458" s="342"/>
      <c r="VDL458" s="342"/>
      <c r="VDM458" s="342"/>
      <c r="VDN458" s="342"/>
      <c r="VDO458" s="342"/>
      <c r="VDP458" s="342"/>
      <c r="VDQ458" s="342"/>
      <c r="VDR458" s="342"/>
      <c r="VDS458" s="342"/>
      <c r="VDT458" s="342"/>
      <c r="VDU458" s="342"/>
      <c r="VDV458" s="342"/>
      <c r="VDW458" s="342"/>
      <c r="VDX458" s="342"/>
      <c r="VDY458" s="342"/>
      <c r="VDZ458" s="342"/>
      <c r="VEA458" s="342"/>
      <c r="VEB458" s="342"/>
      <c r="VEC458" s="342"/>
      <c r="VED458" s="342"/>
      <c r="VEE458" s="342"/>
      <c r="VEF458" s="342"/>
      <c r="VEG458" s="342"/>
      <c r="VEH458" s="342"/>
      <c r="VEI458" s="342"/>
      <c r="VEJ458" s="342"/>
      <c r="VEK458" s="342"/>
      <c r="VEL458" s="342"/>
      <c r="VEM458" s="342"/>
      <c r="VEN458" s="342"/>
      <c r="VEO458" s="342"/>
      <c r="VEP458" s="342"/>
      <c r="VEQ458" s="342"/>
      <c r="VER458" s="342"/>
      <c r="VES458" s="342"/>
      <c r="VET458" s="342"/>
      <c r="VEU458" s="342"/>
      <c r="VEV458" s="342"/>
      <c r="VEW458" s="342"/>
      <c r="VEX458" s="342"/>
      <c r="VEY458" s="342"/>
      <c r="VEZ458" s="342"/>
      <c r="VFA458" s="342"/>
      <c r="VFB458" s="342"/>
      <c r="VFC458" s="342"/>
      <c r="VFD458" s="342"/>
      <c r="VFE458" s="342"/>
      <c r="VFF458" s="342"/>
      <c r="VFG458" s="342"/>
      <c r="VFH458" s="342"/>
      <c r="VFI458" s="342"/>
      <c r="VFJ458" s="342"/>
      <c r="VFK458" s="342"/>
      <c r="VFL458" s="342"/>
      <c r="VFM458" s="342"/>
      <c r="VFN458" s="342"/>
      <c r="VFO458" s="342"/>
      <c r="VFP458" s="342"/>
      <c r="VFQ458" s="342"/>
      <c r="VFR458" s="342"/>
      <c r="VFS458" s="342"/>
      <c r="VFT458" s="342"/>
      <c r="VFU458" s="342"/>
      <c r="VFV458" s="342"/>
      <c r="VFW458" s="342"/>
      <c r="VFX458" s="342"/>
      <c r="VFY458" s="342"/>
      <c r="VFZ458" s="342"/>
      <c r="VGA458" s="342"/>
      <c r="VGB458" s="342"/>
      <c r="VGC458" s="342"/>
      <c r="VGD458" s="342"/>
      <c r="VGE458" s="342"/>
      <c r="VGF458" s="342"/>
      <c r="VGG458" s="342"/>
      <c r="VGH458" s="342"/>
      <c r="VGI458" s="342"/>
      <c r="VGJ458" s="342"/>
      <c r="VGK458" s="342"/>
      <c r="VGL458" s="342"/>
      <c r="VGM458" s="342"/>
      <c r="VGN458" s="342"/>
      <c r="VGO458" s="342"/>
      <c r="VGP458" s="342"/>
      <c r="VGQ458" s="342"/>
      <c r="VGR458" s="342"/>
      <c r="VGS458" s="342"/>
      <c r="VGT458" s="342"/>
      <c r="VGU458" s="342"/>
      <c r="VGV458" s="342"/>
      <c r="VGW458" s="342"/>
      <c r="VGX458" s="342"/>
      <c r="VGY458" s="342"/>
      <c r="VGZ458" s="342"/>
      <c r="VHA458" s="342"/>
      <c r="VHB458" s="342"/>
      <c r="VHC458" s="342"/>
      <c r="VHD458" s="342"/>
      <c r="VHE458" s="342"/>
      <c r="VHF458" s="342"/>
      <c r="VHG458" s="342"/>
      <c r="VHH458" s="342"/>
      <c r="VHI458" s="342"/>
      <c r="VHJ458" s="342"/>
      <c r="VHK458" s="342"/>
      <c r="VHL458" s="342"/>
      <c r="VHM458" s="342"/>
      <c r="VHN458" s="342"/>
      <c r="VHO458" s="342"/>
      <c r="VHP458" s="342"/>
      <c r="VHQ458" s="342"/>
      <c r="VHR458" s="342"/>
      <c r="VHS458" s="342"/>
      <c r="VHT458" s="342"/>
      <c r="VHU458" s="342"/>
      <c r="VHV458" s="342"/>
      <c r="VHW458" s="342"/>
      <c r="VHX458" s="342"/>
      <c r="VHY458" s="342"/>
      <c r="VHZ458" s="342"/>
      <c r="VIA458" s="342"/>
      <c r="VIB458" s="342"/>
      <c r="VIC458" s="342"/>
      <c r="VID458" s="342"/>
      <c r="VIE458" s="342"/>
      <c r="VIF458" s="342"/>
      <c r="VIG458" s="342"/>
      <c r="VIH458" s="342"/>
      <c r="VII458" s="342"/>
      <c r="VIJ458" s="342"/>
      <c r="VIK458" s="342"/>
      <c r="VIL458" s="342"/>
      <c r="VIM458" s="342"/>
      <c r="VIN458" s="342"/>
      <c r="VIO458" s="342"/>
      <c r="VIP458" s="342"/>
      <c r="VIQ458" s="342"/>
      <c r="VIR458" s="342"/>
      <c r="VIS458" s="342"/>
      <c r="VIT458" s="342"/>
      <c r="VIU458" s="342"/>
      <c r="VIV458" s="342"/>
      <c r="VIW458" s="342"/>
      <c r="VIX458" s="342"/>
      <c r="VIY458" s="342"/>
      <c r="VIZ458" s="342"/>
      <c r="VJA458" s="342"/>
      <c r="VJB458" s="342"/>
      <c r="VJC458" s="342"/>
      <c r="VJD458" s="342"/>
      <c r="VJE458" s="342"/>
      <c r="VJF458" s="342"/>
      <c r="VJG458" s="342"/>
      <c r="VJH458" s="342"/>
      <c r="VJI458" s="342"/>
      <c r="VJJ458" s="342"/>
      <c r="VJK458" s="342"/>
      <c r="VJL458" s="342"/>
      <c r="VJM458" s="342"/>
      <c r="VJN458" s="342"/>
      <c r="VJO458" s="342"/>
      <c r="VJP458" s="342"/>
      <c r="VJQ458" s="342"/>
      <c r="VJR458" s="342"/>
      <c r="VJS458" s="342"/>
      <c r="VJT458" s="342"/>
      <c r="VJU458" s="342"/>
      <c r="VJV458" s="342"/>
      <c r="VJW458" s="342"/>
      <c r="VJX458" s="342"/>
      <c r="VJY458" s="342"/>
      <c r="VJZ458" s="342"/>
      <c r="VKA458" s="342"/>
      <c r="VKB458" s="342"/>
      <c r="VKC458" s="342"/>
      <c r="VKD458" s="342"/>
      <c r="VKE458" s="342"/>
      <c r="VKF458" s="342"/>
      <c r="VKG458" s="342"/>
      <c r="VKH458" s="342"/>
      <c r="VKI458" s="342"/>
      <c r="VKJ458" s="342"/>
      <c r="VKK458" s="342"/>
      <c r="VKL458" s="342"/>
      <c r="VKM458" s="342"/>
      <c r="VKN458" s="342"/>
      <c r="VKO458" s="342"/>
      <c r="VKP458" s="342"/>
      <c r="VKQ458" s="342"/>
      <c r="VKR458" s="342"/>
      <c r="VKS458" s="342"/>
      <c r="VKT458" s="342"/>
      <c r="VKU458" s="342"/>
      <c r="VKV458" s="342"/>
      <c r="VKW458" s="342"/>
      <c r="VKX458" s="342"/>
      <c r="VKY458" s="342"/>
      <c r="VKZ458" s="342"/>
      <c r="VLA458" s="342"/>
      <c r="VLB458" s="342"/>
      <c r="VLC458" s="342"/>
      <c r="VLD458" s="342"/>
      <c r="VLE458" s="342"/>
      <c r="VLF458" s="342"/>
      <c r="VLG458" s="342"/>
      <c r="VLH458" s="342"/>
      <c r="VLI458" s="342"/>
      <c r="VLJ458" s="342"/>
      <c r="VLK458" s="342"/>
      <c r="VLL458" s="342"/>
      <c r="VLM458" s="342"/>
      <c r="VLN458" s="342"/>
      <c r="VLO458" s="342"/>
      <c r="VLP458" s="342"/>
      <c r="VLQ458" s="342"/>
      <c r="VLR458" s="342"/>
      <c r="VLS458" s="342"/>
      <c r="VLT458" s="342"/>
      <c r="VLU458" s="342"/>
      <c r="VLV458" s="342"/>
      <c r="VLW458" s="342"/>
      <c r="VLX458" s="342"/>
      <c r="VLY458" s="342"/>
      <c r="VLZ458" s="342"/>
      <c r="VMA458" s="342"/>
      <c r="VMB458" s="342"/>
      <c r="VMC458" s="342"/>
      <c r="VMD458" s="342"/>
      <c r="VME458" s="342"/>
      <c r="VMF458" s="342"/>
      <c r="VMG458" s="342"/>
      <c r="VMH458" s="342"/>
      <c r="VMI458" s="342"/>
      <c r="VMJ458" s="342"/>
      <c r="VMK458" s="342"/>
      <c r="VML458" s="342"/>
      <c r="VMM458" s="342"/>
      <c r="VMN458" s="342"/>
      <c r="VMO458" s="342"/>
      <c r="VMP458" s="342"/>
      <c r="VMQ458" s="342"/>
      <c r="VMR458" s="342"/>
      <c r="VMS458" s="342"/>
      <c r="VMT458" s="342"/>
      <c r="VMU458" s="342"/>
      <c r="VMV458" s="342"/>
      <c r="VMW458" s="342"/>
      <c r="VMX458" s="342"/>
      <c r="VMY458" s="342"/>
      <c r="VMZ458" s="342"/>
      <c r="VNA458" s="342"/>
      <c r="VNB458" s="342"/>
      <c r="VNC458" s="342"/>
      <c r="VND458" s="342"/>
      <c r="VNE458" s="342"/>
      <c r="VNF458" s="342"/>
      <c r="VNG458" s="342"/>
      <c r="VNH458" s="342"/>
      <c r="VNI458" s="342"/>
      <c r="VNJ458" s="342"/>
      <c r="VNK458" s="342"/>
      <c r="VNL458" s="342"/>
      <c r="VNM458" s="342"/>
      <c r="VNN458" s="342"/>
      <c r="VNO458" s="342"/>
      <c r="VNP458" s="342"/>
      <c r="VNQ458" s="342"/>
      <c r="VNR458" s="342"/>
      <c r="VNS458" s="342"/>
      <c r="VNT458" s="342"/>
      <c r="VNU458" s="342"/>
      <c r="VNV458" s="342"/>
      <c r="VNW458" s="342"/>
      <c r="VNX458" s="342"/>
      <c r="VNY458" s="342"/>
      <c r="VNZ458" s="342"/>
      <c r="VOA458" s="342"/>
      <c r="VOB458" s="342"/>
      <c r="VOC458" s="342"/>
      <c r="VOD458" s="342"/>
      <c r="VOE458" s="342"/>
      <c r="VOF458" s="342"/>
      <c r="VOG458" s="342"/>
      <c r="VOH458" s="342"/>
      <c r="VOI458" s="342"/>
      <c r="VOJ458" s="342"/>
      <c r="VOK458" s="342"/>
      <c r="VOL458" s="342"/>
      <c r="VOM458" s="342"/>
      <c r="VON458" s="342"/>
      <c r="VOO458" s="342"/>
      <c r="VOP458" s="342"/>
      <c r="VOQ458" s="342"/>
      <c r="VOR458" s="342"/>
      <c r="VOS458" s="342"/>
      <c r="VOT458" s="342"/>
      <c r="VOU458" s="342"/>
      <c r="VOV458" s="342"/>
      <c r="VOW458" s="342"/>
      <c r="VOX458" s="342"/>
      <c r="VOY458" s="342"/>
      <c r="VOZ458" s="342"/>
      <c r="VPA458" s="342"/>
      <c r="VPB458" s="342"/>
      <c r="VPC458" s="342"/>
      <c r="VPD458" s="342"/>
      <c r="VPE458" s="342"/>
      <c r="VPF458" s="342"/>
      <c r="VPG458" s="342"/>
      <c r="VPH458" s="342"/>
      <c r="VPI458" s="342"/>
      <c r="VPJ458" s="342"/>
      <c r="VPK458" s="342"/>
      <c r="VPL458" s="342"/>
      <c r="VPM458" s="342"/>
      <c r="VPN458" s="342"/>
      <c r="VPO458" s="342"/>
      <c r="VPP458" s="342"/>
      <c r="VPQ458" s="342"/>
      <c r="VPR458" s="342"/>
      <c r="VPS458" s="342"/>
      <c r="VPT458" s="342"/>
      <c r="VPU458" s="342"/>
      <c r="VPV458" s="342"/>
      <c r="VPW458" s="342"/>
      <c r="VPX458" s="342"/>
      <c r="VPY458" s="342"/>
      <c r="VPZ458" s="342"/>
      <c r="VQA458" s="342"/>
      <c r="VQB458" s="342"/>
      <c r="VQC458" s="342"/>
      <c r="VQD458" s="342"/>
      <c r="VQE458" s="342"/>
      <c r="VQF458" s="342"/>
      <c r="VQG458" s="342"/>
      <c r="VQH458" s="342"/>
      <c r="VQI458" s="342"/>
      <c r="VQJ458" s="342"/>
      <c r="VQK458" s="342"/>
      <c r="VQL458" s="342"/>
      <c r="VQM458" s="342"/>
      <c r="VQN458" s="342"/>
      <c r="VQO458" s="342"/>
      <c r="VQP458" s="342"/>
      <c r="VQQ458" s="342"/>
      <c r="VQR458" s="342"/>
      <c r="VQS458" s="342"/>
      <c r="VQT458" s="342"/>
      <c r="VQU458" s="342"/>
      <c r="VQV458" s="342"/>
      <c r="VQW458" s="342"/>
      <c r="VQX458" s="342"/>
      <c r="VQY458" s="342"/>
      <c r="VQZ458" s="342"/>
      <c r="VRA458" s="342"/>
      <c r="VRB458" s="342"/>
      <c r="VRC458" s="342"/>
      <c r="VRD458" s="342"/>
      <c r="VRE458" s="342"/>
      <c r="VRF458" s="342"/>
      <c r="VRG458" s="342"/>
      <c r="VRH458" s="342"/>
      <c r="VRI458" s="342"/>
      <c r="VRJ458" s="342"/>
      <c r="VRK458" s="342"/>
      <c r="VRL458" s="342"/>
      <c r="VRM458" s="342"/>
      <c r="VRN458" s="342"/>
      <c r="VRO458" s="342"/>
      <c r="VRP458" s="342"/>
      <c r="VRQ458" s="342"/>
      <c r="VRR458" s="342"/>
      <c r="VRS458" s="342"/>
      <c r="VRT458" s="342"/>
      <c r="VRU458" s="342"/>
      <c r="VRV458" s="342"/>
      <c r="VRW458" s="342"/>
      <c r="VRX458" s="342"/>
      <c r="VRY458" s="342"/>
      <c r="VRZ458" s="342"/>
      <c r="VSA458" s="342"/>
      <c r="VSB458" s="342"/>
      <c r="VSC458" s="342"/>
      <c r="VSD458" s="342"/>
      <c r="VSE458" s="342"/>
      <c r="VSF458" s="342"/>
      <c r="VSG458" s="342"/>
      <c r="VSH458" s="342"/>
      <c r="VSI458" s="342"/>
      <c r="VSJ458" s="342"/>
      <c r="VSK458" s="342"/>
      <c r="VSL458" s="342"/>
      <c r="VSM458" s="342"/>
      <c r="VSN458" s="342"/>
      <c r="VSO458" s="342"/>
      <c r="VSP458" s="342"/>
      <c r="VSQ458" s="342"/>
      <c r="VSR458" s="342"/>
      <c r="VSS458" s="342"/>
      <c r="VST458" s="342"/>
      <c r="VSU458" s="342"/>
      <c r="VSV458" s="342"/>
      <c r="VSW458" s="342"/>
      <c r="VSX458" s="342"/>
      <c r="VSY458" s="342"/>
      <c r="VSZ458" s="342"/>
      <c r="VTA458" s="342"/>
      <c r="VTB458" s="342"/>
      <c r="VTC458" s="342"/>
      <c r="VTD458" s="342"/>
      <c r="VTE458" s="342"/>
      <c r="VTF458" s="342"/>
      <c r="VTG458" s="342"/>
      <c r="VTH458" s="342"/>
      <c r="VTI458" s="342"/>
      <c r="VTJ458" s="342"/>
      <c r="VTK458" s="342"/>
      <c r="VTL458" s="342"/>
      <c r="VTM458" s="342"/>
      <c r="VTN458" s="342"/>
      <c r="VTO458" s="342"/>
      <c r="VTP458" s="342"/>
      <c r="VTQ458" s="342"/>
      <c r="VTR458" s="342"/>
      <c r="VTS458" s="342"/>
      <c r="VTT458" s="342"/>
      <c r="VTU458" s="342"/>
      <c r="VTV458" s="342"/>
      <c r="VTW458" s="342"/>
      <c r="VTX458" s="342"/>
      <c r="VTY458" s="342"/>
      <c r="VTZ458" s="342"/>
      <c r="VUA458" s="342"/>
      <c r="VUB458" s="342"/>
      <c r="VUC458" s="342"/>
      <c r="VUD458" s="342"/>
      <c r="VUE458" s="342"/>
      <c r="VUF458" s="342"/>
      <c r="VUG458" s="342"/>
      <c r="VUH458" s="342"/>
      <c r="VUI458" s="342"/>
      <c r="VUJ458" s="342"/>
      <c r="VUK458" s="342"/>
      <c r="VUL458" s="342"/>
      <c r="VUM458" s="342"/>
      <c r="VUN458" s="342"/>
      <c r="VUO458" s="342"/>
      <c r="VUP458" s="342"/>
      <c r="VUQ458" s="342"/>
      <c r="VUR458" s="342"/>
      <c r="VUS458" s="342"/>
      <c r="VUT458" s="342"/>
      <c r="VUU458" s="342"/>
      <c r="VUV458" s="342"/>
      <c r="VUW458" s="342"/>
      <c r="VUX458" s="342"/>
      <c r="VUY458" s="342"/>
      <c r="VUZ458" s="342"/>
      <c r="VVA458" s="342"/>
      <c r="VVB458" s="342"/>
      <c r="VVC458" s="342"/>
      <c r="VVD458" s="342"/>
      <c r="VVE458" s="342"/>
      <c r="VVF458" s="342"/>
      <c r="VVG458" s="342"/>
      <c r="VVH458" s="342"/>
      <c r="VVI458" s="342"/>
      <c r="VVJ458" s="342"/>
      <c r="VVK458" s="342"/>
      <c r="VVL458" s="342"/>
      <c r="VVM458" s="342"/>
      <c r="VVN458" s="342"/>
      <c r="VVO458" s="342"/>
      <c r="VVP458" s="342"/>
      <c r="VVQ458" s="342"/>
      <c r="VVR458" s="342"/>
      <c r="VVS458" s="342"/>
      <c r="VVT458" s="342"/>
      <c r="VVU458" s="342"/>
      <c r="VVV458" s="342"/>
      <c r="VVW458" s="342"/>
      <c r="VVX458" s="342"/>
      <c r="VVY458" s="342"/>
      <c r="VVZ458" s="342"/>
      <c r="VWA458" s="342"/>
      <c r="VWB458" s="342"/>
      <c r="VWC458" s="342"/>
      <c r="VWD458" s="342"/>
      <c r="VWE458" s="342"/>
      <c r="VWF458" s="342"/>
      <c r="VWG458" s="342"/>
      <c r="VWH458" s="342"/>
      <c r="VWI458" s="342"/>
      <c r="VWJ458" s="342"/>
      <c r="VWK458" s="342"/>
      <c r="VWL458" s="342"/>
      <c r="VWM458" s="342"/>
      <c r="VWN458" s="342"/>
      <c r="VWO458" s="342"/>
      <c r="VWP458" s="342"/>
      <c r="VWQ458" s="342"/>
      <c r="VWR458" s="342"/>
      <c r="VWS458" s="342"/>
      <c r="VWT458" s="342"/>
      <c r="VWU458" s="342"/>
      <c r="VWV458" s="342"/>
      <c r="VWW458" s="342"/>
      <c r="VWX458" s="342"/>
      <c r="VWY458" s="342"/>
      <c r="VWZ458" s="342"/>
      <c r="VXA458" s="342"/>
      <c r="VXB458" s="342"/>
      <c r="VXC458" s="342"/>
      <c r="VXD458" s="342"/>
      <c r="VXE458" s="342"/>
      <c r="VXF458" s="342"/>
      <c r="VXG458" s="342"/>
      <c r="VXH458" s="342"/>
      <c r="VXI458" s="342"/>
      <c r="VXJ458" s="342"/>
      <c r="VXK458" s="342"/>
      <c r="VXL458" s="342"/>
      <c r="VXM458" s="342"/>
      <c r="VXN458" s="342"/>
      <c r="VXO458" s="342"/>
      <c r="VXP458" s="342"/>
      <c r="VXQ458" s="342"/>
      <c r="VXR458" s="342"/>
      <c r="VXS458" s="342"/>
      <c r="VXT458" s="342"/>
      <c r="VXU458" s="342"/>
      <c r="VXV458" s="342"/>
      <c r="VXW458" s="342"/>
      <c r="VXX458" s="342"/>
      <c r="VXY458" s="342"/>
      <c r="VXZ458" s="342"/>
      <c r="VYA458" s="342"/>
      <c r="VYB458" s="342"/>
      <c r="VYC458" s="342"/>
      <c r="VYD458" s="342"/>
      <c r="VYE458" s="342"/>
      <c r="VYF458" s="342"/>
      <c r="VYG458" s="342"/>
      <c r="VYH458" s="342"/>
      <c r="VYI458" s="342"/>
      <c r="VYJ458" s="342"/>
      <c r="VYK458" s="342"/>
      <c r="VYL458" s="342"/>
      <c r="VYM458" s="342"/>
      <c r="VYN458" s="342"/>
      <c r="VYO458" s="342"/>
      <c r="VYP458" s="342"/>
      <c r="VYQ458" s="342"/>
      <c r="VYR458" s="342"/>
      <c r="VYS458" s="342"/>
      <c r="VYT458" s="342"/>
      <c r="VYU458" s="342"/>
      <c r="VYV458" s="342"/>
      <c r="VYW458" s="342"/>
      <c r="VYX458" s="342"/>
      <c r="VYY458" s="342"/>
      <c r="VYZ458" s="342"/>
      <c r="VZA458" s="342"/>
      <c r="VZB458" s="342"/>
      <c r="VZC458" s="342"/>
      <c r="VZD458" s="342"/>
      <c r="VZE458" s="342"/>
      <c r="VZF458" s="342"/>
      <c r="VZG458" s="342"/>
      <c r="VZH458" s="342"/>
      <c r="VZI458" s="342"/>
      <c r="VZJ458" s="342"/>
      <c r="VZK458" s="342"/>
      <c r="VZL458" s="342"/>
      <c r="VZM458" s="342"/>
      <c r="VZN458" s="342"/>
      <c r="VZO458" s="342"/>
      <c r="VZP458" s="342"/>
      <c r="VZQ458" s="342"/>
      <c r="VZR458" s="342"/>
      <c r="VZS458" s="342"/>
      <c r="VZT458" s="342"/>
      <c r="VZU458" s="342"/>
      <c r="VZV458" s="342"/>
      <c r="VZW458" s="342"/>
      <c r="VZX458" s="342"/>
      <c r="VZY458" s="342"/>
      <c r="VZZ458" s="342"/>
      <c r="WAA458" s="342"/>
      <c r="WAB458" s="342"/>
      <c r="WAC458" s="342"/>
      <c r="WAD458" s="342"/>
      <c r="WAE458" s="342"/>
      <c r="WAF458" s="342"/>
      <c r="WAG458" s="342"/>
      <c r="WAH458" s="342"/>
      <c r="WAI458" s="342"/>
      <c r="WAJ458" s="342"/>
      <c r="WAK458" s="342"/>
      <c r="WAL458" s="342"/>
      <c r="WAM458" s="342"/>
      <c r="WAN458" s="342"/>
      <c r="WAO458" s="342"/>
      <c r="WAP458" s="342"/>
      <c r="WAQ458" s="342"/>
      <c r="WAR458" s="342"/>
      <c r="WAS458" s="342"/>
      <c r="WAT458" s="342"/>
      <c r="WAU458" s="342"/>
      <c r="WAV458" s="342"/>
      <c r="WAW458" s="342"/>
      <c r="WAX458" s="342"/>
      <c r="WAY458" s="342"/>
      <c r="WAZ458" s="342"/>
      <c r="WBA458" s="342"/>
      <c r="WBB458" s="342"/>
      <c r="WBC458" s="342"/>
      <c r="WBD458" s="342"/>
      <c r="WBE458" s="342"/>
      <c r="WBF458" s="342"/>
      <c r="WBG458" s="342"/>
      <c r="WBH458" s="342"/>
      <c r="WBI458" s="342"/>
      <c r="WBJ458" s="342"/>
      <c r="WBK458" s="342"/>
      <c r="WBL458" s="342"/>
      <c r="WBM458" s="342"/>
      <c r="WBN458" s="342"/>
      <c r="WBO458" s="342"/>
      <c r="WBP458" s="342"/>
      <c r="WBQ458" s="342"/>
      <c r="WBR458" s="342"/>
      <c r="WBS458" s="342"/>
      <c r="WBT458" s="342"/>
      <c r="WBU458" s="342"/>
      <c r="WBV458" s="342"/>
      <c r="WBW458" s="342"/>
      <c r="WBX458" s="342"/>
      <c r="WBY458" s="342"/>
      <c r="WBZ458" s="342"/>
      <c r="WCA458" s="342"/>
      <c r="WCB458" s="342"/>
      <c r="WCC458" s="342"/>
      <c r="WCD458" s="342"/>
      <c r="WCE458" s="342"/>
      <c r="WCF458" s="342"/>
      <c r="WCG458" s="342"/>
      <c r="WCH458" s="342"/>
      <c r="WCI458" s="342"/>
      <c r="WCJ458" s="342"/>
      <c r="WCK458" s="342"/>
      <c r="WCL458" s="342"/>
      <c r="WCM458" s="342"/>
      <c r="WCN458" s="342"/>
      <c r="WCO458" s="342"/>
      <c r="WCP458" s="342"/>
      <c r="WCQ458" s="342"/>
      <c r="WCR458" s="342"/>
      <c r="WCS458" s="342"/>
      <c r="WCT458" s="342"/>
      <c r="WCU458" s="342"/>
      <c r="WCV458" s="342"/>
      <c r="WCW458" s="342"/>
      <c r="WCX458" s="342"/>
      <c r="WCY458" s="342"/>
      <c r="WCZ458" s="342"/>
      <c r="WDA458" s="342"/>
      <c r="WDB458" s="342"/>
      <c r="WDC458" s="342"/>
      <c r="WDD458" s="342"/>
      <c r="WDE458" s="342"/>
      <c r="WDF458" s="342"/>
      <c r="WDG458" s="342"/>
      <c r="WDH458" s="342"/>
      <c r="WDI458" s="342"/>
      <c r="WDJ458" s="342"/>
      <c r="WDK458" s="342"/>
      <c r="WDL458" s="342"/>
      <c r="WDM458" s="342"/>
      <c r="WDN458" s="342"/>
      <c r="WDO458" s="342"/>
      <c r="WDP458" s="342"/>
      <c r="WDQ458" s="342"/>
      <c r="WDR458" s="342"/>
      <c r="WDS458" s="342"/>
      <c r="WDT458" s="342"/>
      <c r="WDU458" s="342"/>
      <c r="WDV458" s="342"/>
      <c r="WDW458" s="342"/>
      <c r="WDX458" s="342"/>
      <c r="WDY458" s="342"/>
      <c r="WDZ458" s="342"/>
      <c r="WEA458" s="342"/>
      <c r="WEB458" s="342"/>
      <c r="WEC458" s="342"/>
      <c r="WED458" s="342"/>
      <c r="WEE458" s="342"/>
      <c r="WEF458" s="342"/>
      <c r="WEG458" s="342"/>
      <c r="WEH458" s="342"/>
      <c r="WEI458" s="342"/>
      <c r="WEJ458" s="342"/>
      <c r="WEK458" s="342"/>
      <c r="WEL458" s="342"/>
      <c r="WEM458" s="342"/>
      <c r="WEN458" s="342"/>
      <c r="WEO458" s="342"/>
      <c r="WEP458" s="342"/>
      <c r="WEQ458" s="342"/>
      <c r="WER458" s="342"/>
      <c r="WES458" s="342"/>
      <c r="WET458" s="342"/>
      <c r="WEU458" s="342"/>
      <c r="WEV458" s="342"/>
      <c r="WEW458" s="342"/>
      <c r="WEX458" s="342"/>
      <c r="WEY458" s="342"/>
      <c r="WEZ458" s="342"/>
      <c r="WFA458" s="342"/>
      <c r="WFB458" s="342"/>
      <c r="WFC458" s="342"/>
      <c r="WFD458" s="342"/>
      <c r="WFE458" s="342"/>
      <c r="WFF458" s="342"/>
      <c r="WFG458" s="342"/>
      <c r="WFH458" s="342"/>
      <c r="WFI458" s="342"/>
      <c r="WFJ458" s="342"/>
      <c r="WFK458" s="342"/>
      <c r="WFL458" s="342"/>
      <c r="WFM458" s="342"/>
      <c r="WFN458" s="342"/>
      <c r="WFO458" s="342"/>
      <c r="WFP458" s="342"/>
      <c r="WFQ458" s="342"/>
      <c r="WFR458" s="342"/>
      <c r="WFS458" s="342"/>
      <c r="WFT458" s="342"/>
      <c r="WFU458" s="342"/>
      <c r="WFV458" s="342"/>
      <c r="WFW458" s="342"/>
      <c r="WFX458" s="342"/>
      <c r="WFY458" s="342"/>
      <c r="WFZ458" s="342"/>
      <c r="WGA458" s="342"/>
      <c r="WGB458" s="342"/>
      <c r="WGC458" s="342"/>
      <c r="WGD458" s="342"/>
      <c r="WGE458" s="342"/>
      <c r="WGF458" s="342"/>
      <c r="WGG458" s="342"/>
      <c r="WGH458" s="342"/>
      <c r="WGI458" s="342"/>
      <c r="WGJ458" s="342"/>
      <c r="WGK458" s="342"/>
      <c r="WGL458" s="342"/>
      <c r="WGM458" s="342"/>
      <c r="WGN458" s="342"/>
      <c r="WGO458" s="342"/>
      <c r="WGP458" s="342"/>
      <c r="WGQ458" s="342"/>
      <c r="WGR458" s="342"/>
      <c r="WGS458" s="342"/>
      <c r="WGT458" s="342"/>
      <c r="WGU458" s="342"/>
      <c r="WGV458" s="342"/>
      <c r="WGW458" s="342"/>
      <c r="WGX458" s="342"/>
      <c r="WGY458" s="342"/>
      <c r="WGZ458" s="342"/>
      <c r="WHA458" s="342"/>
      <c r="WHB458" s="342"/>
      <c r="WHC458" s="342"/>
      <c r="WHD458" s="342"/>
      <c r="WHE458" s="342"/>
      <c r="WHF458" s="342"/>
      <c r="WHG458" s="342"/>
      <c r="WHH458" s="342"/>
      <c r="WHI458" s="342"/>
      <c r="WHJ458" s="342"/>
      <c r="WHK458" s="342"/>
      <c r="WHL458" s="342"/>
      <c r="WHM458" s="342"/>
      <c r="WHN458" s="342"/>
      <c r="WHO458" s="342"/>
      <c r="WHP458" s="342"/>
      <c r="WHQ458" s="342"/>
      <c r="WHR458" s="342"/>
      <c r="WHS458" s="342"/>
      <c r="WHT458" s="342"/>
      <c r="WHU458" s="342"/>
      <c r="WHV458" s="342"/>
      <c r="WHW458" s="342"/>
      <c r="WHX458" s="342"/>
      <c r="WHY458" s="342"/>
      <c r="WHZ458" s="342"/>
      <c r="WIA458" s="342"/>
      <c r="WIB458" s="342"/>
      <c r="WIC458" s="342"/>
      <c r="WID458" s="342"/>
      <c r="WIE458" s="342"/>
      <c r="WIF458" s="342"/>
      <c r="WIG458" s="342"/>
      <c r="WIH458" s="342"/>
      <c r="WII458" s="342"/>
      <c r="WIJ458" s="342"/>
      <c r="WIK458" s="342"/>
      <c r="WIL458" s="342"/>
      <c r="WIM458" s="342"/>
      <c r="WIN458" s="342"/>
      <c r="WIO458" s="342"/>
      <c r="WIP458" s="342"/>
      <c r="WIQ458" s="342"/>
      <c r="WIR458" s="342"/>
      <c r="WIS458" s="342"/>
      <c r="WIT458" s="342"/>
      <c r="WIU458" s="342"/>
      <c r="WIV458" s="342"/>
      <c r="WIW458" s="342"/>
      <c r="WIX458" s="342"/>
      <c r="WIY458" s="342"/>
      <c r="WIZ458" s="342"/>
      <c r="WJA458" s="342"/>
      <c r="WJB458" s="342"/>
      <c r="WJC458" s="342"/>
      <c r="WJD458" s="342"/>
      <c r="WJE458" s="342"/>
      <c r="WJF458" s="342"/>
      <c r="WJG458" s="342"/>
      <c r="WJH458" s="342"/>
      <c r="WJI458" s="342"/>
      <c r="WJJ458" s="342"/>
      <c r="WJK458" s="342"/>
      <c r="WJL458" s="342"/>
      <c r="WJM458" s="342"/>
      <c r="WJN458" s="342"/>
      <c r="WJO458" s="342"/>
      <c r="WJP458" s="342"/>
      <c r="WJQ458" s="342"/>
      <c r="WJR458" s="342"/>
      <c r="WJS458" s="342"/>
      <c r="WJT458" s="342"/>
      <c r="WJU458" s="342"/>
      <c r="WJV458" s="342"/>
      <c r="WJW458" s="342"/>
      <c r="WJX458" s="342"/>
      <c r="WJY458" s="342"/>
      <c r="WJZ458" s="342"/>
      <c r="WKA458" s="342"/>
      <c r="WKB458" s="342"/>
      <c r="WKC458" s="342"/>
      <c r="WKD458" s="342"/>
      <c r="WKE458" s="342"/>
      <c r="WKF458" s="342"/>
      <c r="WKG458" s="342"/>
      <c r="WKH458" s="342"/>
      <c r="WKI458" s="342"/>
      <c r="WKJ458" s="342"/>
      <c r="WKK458" s="342"/>
      <c r="WKL458" s="342"/>
      <c r="WKM458" s="342"/>
      <c r="WKN458" s="342"/>
      <c r="WKO458" s="342"/>
      <c r="WKP458" s="342"/>
      <c r="WKQ458" s="342"/>
      <c r="WKR458" s="342"/>
      <c r="WKS458" s="342"/>
      <c r="WKT458" s="342"/>
      <c r="WKU458" s="342"/>
      <c r="WKV458" s="342"/>
      <c r="WKW458" s="342"/>
      <c r="WKX458" s="342"/>
      <c r="WKY458" s="342"/>
      <c r="WKZ458" s="342"/>
      <c r="WLA458" s="342"/>
      <c r="WLB458" s="342"/>
      <c r="WLC458" s="342"/>
      <c r="WLD458" s="342"/>
      <c r="WLE458" s="342"/>
      <c r="WLF458" s="342"/>
      <c r="WLG458" s="342"/>
      <c r="WLH458" s="342"/>
      <c r="WLI458" s="342"/>
      <c r="WLJ458" s="342"/>
      <c r="WLK458" s="342"/>
      <c r="WLL458" s="342"/>
      <c r="WLM458" s="342"/>
      <c r="WLN458" s="342"/>
      <c r="WLO458" s="342"/>
      <c r="WLP458" s="342"/>
      <c r="WLQ458" s="342"/>
      <c r="WLR458" s="342"/>
      <c r="WLS458" s="342"/>
      <c r="WLT458" s="342"/>
      <c r="WLU458" s="342"/>
      <c r="WLV458" s="342"/>
      <c r="WLW458" s="342"/>
      <c r="WLX458" s="342"/>
      <c r="WLY458" s="342"/>
      <c r="WLZ458" s="342"/>
      <c r="WMA458" s="342"/>
      <c r="WMB458" s="342"/>
      <c r="WMC458" s="342"/>
      <c r="WMD458" s="342"/>
      <c r="WME458" s="342"/>
      <c r="WMF458" s="342"/>
      <c r="WMG458" s="342"/>
      <c r="WMH458" s="342"/>
      <c r="WMI458" s="342"/>
      <c r="WMJ458" s="342"/>
      <c r="WMK458" s="342"/>
      <c r="WML458" s="342"/>
      <c r="WMM458" s="342"/>
      <c r="WMN458" s="342"/>
      <c r="WMO458" s="342"/>
      <c r="WMP458" s="342"/>
      <c r="WMQ458" s="342"/>
      <c r="WMR458" s="342"/>
      <c r="WMS458" s="342"/>
      <c r="WMT458" s="342"/>
      <c r="WMU458" s="342"/>
      <c r="WMV458" s="342"/>
      <c r="WMW458" s="342"/>
      <c r="WMX458" s="342"/>
      <c r="WMY458" s="342"/>
      <c r="WMZ458" s="342"/>
      <c r="WNA458" s="342"/>
      <c r="WNB458" s="342"/>
      <c r="WNC458" s="342"/>
      <c r="WND458" s="342"/>
      <c r="WNE458" s="342"/>
      <c r="WNF458" s="342"/>
      <c r="WNG458" s="342"/>
      <c r="WNH458" s="342"/>
      <c r="WNI458" s="342"/>
      <c r="WNJ458" s="342"/>
      <c r="WNK458" s="342"/>
      <c r="WNL458" s="342"/>
      <c r="WNM458" s="342"/>
      <c r="WNN458" s="342"/>
      <c r="WNO458" s="342"/>
      <c r="WNP458" s="342"/>
      <c r="WNQ458" s="342"/>
      <c r="WNR458" s="342"/>
      <c r="WNS458" s="342"/>
      <c r="WNT458" s="342"/>
      <c r="WNU458" s="342"/>
      <c r="WNV458" s="342"/>
      <c r="WNW458" s="342"/>
      <c r="WNX458" s="342"/>
      <c r="WNY458" s="342"/>
      <c r="WNZ458" s="342"/>
      <c r="WOA458" s="342"/>
      <c r="WOB458" s="342"/>
      <c r="WOC458" s="342"/>
      <c r="WOD458" s="342"/>
      <c r="WOE458" s="342"/>
      <c r="WOF458" s="342"/>
      <c r="WOG458" s="342"/>
      <c r="WOH458" s="342"/>
      <c r="WOI458" s="342"/>
      <c r="WOJ458" s="342"/>
      <c r="WOK458" s="342"/>
      <c r="WOL458" s="342"/>
      <c r="WOM458" s="342"/>
      <c r="WON458" s="342"/>
      <c r="WOO458" s="342"/>
      <c r="WOP458" s="342"/>
      <c r="WOQ458" s="342"/>
      <c r="WOR458" s="342"/>
      <c r="WOS458" s="342"/>
      <c r="WOT458" s="342"/>
      <c r="WOU458" s="342"/>
      <c r="WOV458" s="342"/>
      <c r="WOW458" s="342"/>
      <c r="WOX458" s="342"/>
      <c r="WOY458" s="342"/>
      <c r="WOZ458" s="342"/>
      <c r="WPA458" s="342"/>
      <c r="WPB458" s="342"/>
      <c r="WPC458" s="342"/>
      <c r="WPD458" s="342"/>
      <c r="WPE458" s="342"/>
      <c r="WPF458" s="342"/>
      <c r="WPG458" s="342"/>
      <c r="WPH458" s="342"/>
      <c r="WPI458" s="342"/>
      <c r="WPJ458" s="342"/>
      <c r="WPK458" s="342"/>
      <c r="WPL458" s="342"/>
      <c r="WPM458" s="342"/>
      <c r="WPN458" s="342"/>
      <c r="WPO458" s="342"/>
      <c r="WPP458" s="342"/>
      <c r="WPQ458" s="342"/>
      <c r="WPR458" s="342"/>
      <c r="WPS458" s="342"/>
      <c r="WPT458" s="342"/>
      <c r="WPU458" s="342"/>
      <c r="WPV458" s="342"/>
      <c r="WPW458" s="342"/>
      <c r="WPX458" s="342"/>
      <c r="WPY458" s="342"/>
      <c r="WPZ458" s="342"/>
      <c r="WQA458" s="342"/>
      <c r="WQB458" s="342"/>
      <c r="WQC458" s="342"/>
      <c r="WQD458" s="342"/>
      <c r="WQE458" s="342"/>
      <c r="WQF458" s="342"/>
      <c r="WQG458" s="342"/>
      <c r="WQH458" s="342"/>
      <c r="WQI458" s="342"/>
      <c r="WQJ458" s="342"/>
      <c r="WQK458" s="342"/>
      <c r="WQL458" s="342"/>
      <c r="WQM458" s="342"/>
      <c r="WQN458" s="342"/>
      <c r="WQO458" s="342"/>
      <c r="WQP458" s="342"/>
      <c r="WQQ458" s="342"/>
      <c r="WQR458" s="342"/>
      <c r="WQS458" s="342"/>
      <c r="WQT458" s="342"/>
      <c r="WQU458" s="342"/>
      <c r="WQV458" s="342"/>
      <c r="WQW458" s="342"/>
      <c r="WQX458" s="342"/>
      <c r="WQY458" s="342"/>
      <c r="WQZ458" s="342"/>
      <c r="WRA458" s="342"/>
      <c r="WRB458" s="342"/>
      <c r="WRC458" s="342"/>
      <c r="WRD458" s="342"/>
      <c r="WRE458" s="342"/>
      <c r="WRF458" s="342"/>
      <c r="WRG458" s="342"/>
      <c r="WRH458" s="342"/>
      <c r="WRI458" s="342"/>
      <c r="WRJ458" s="342"/>
      <c r="WRK458" s="342"/>
      <c r="WRL458" s="342"/>
      <c r="WRM458" s="342"/>
      <c r="WRN458" s="342"/>
      <c r="WRO458" s="342"/>
      <c r="WRP458" s="342"/>
      <c r="WRQ458" s="342"/>
      <c r="WRR458" s="342"/>
      <c r="WRS458" s="342"/>
      <c r="WRT458" s="342"/>
      <c r="WRU458" s="342"/>
      <c r="WRV458" s="342"/>
      <c r="WRW458" s="342"/>
      <c r="WRX458" s="342"/>
      <c r="WRY458" s="342"/>
      <c r="WRZ458" s="342"/>
      <c r="WSA458" s="342"/>
      <c r="WSB458" s="342"/>
      <c r="WSC458" s="342"/>
      <c r="WSD458" s="342"/>
      <c r="WSE458" s="342"/>
      <c r="WSF458" s="342"/>
      <c r="WSG458" s="342"/>
      <c r="WSH458" s="342"/>
      <c r="WSI458" s="342"/>
      <c r="WSJ458" s="342"/>
      <c r="WSK458" s="342"/>
      <c r="WSL458" s="342"/>
      <c r="WSM458" s="342"/>
      <c r="WSN458" s="342"/>
      <c r="WSO458" s="342"/>
      <c r="WSP458" s="342"/>
      <c r="WSQ458" s="342"/>
      <c r="WSR458" s="342"/>
      <c r="WSS458" s="342"/>
      <c r="WST458" s="342"/>
      <c r="WSU458" s="342"/>
      <c r="WSV458" s="342"/>
      <c r="WSW458" s="342"/>
      <c r="WSX458" s="342"/>
      <c r="WSY458" s="342"/>
      <c r="WSZ458" s="342"/>
      <c r="WTA458" s="342"/>
      <c r="WTB458" s="342"/>
      <c r="WTC458" s="342"/>
      <c r="WTD458" s="342"/>
      <c r="WTE458" s="342"/>
      <c r="WTF458" s="342"/>
      <c r="WTG458" s="342"/>
      <c r="WTH458" s="342"/>
      <c r="WTI458" s="342"/>
      <c r="WTJ458" s="342"/>
      <c r="WTK458" s="342"/>
      <c r="WTL458" s="342"/>
      <c r="WTM458" s="342"/>
      <c r="WTN458" s="342"/>
      <c r="WTO458" s="342"/>
      <c r="WTP458" s="342"/>
      <c r="WTQ458" s="342"/>
      <c r="WTR458" s="342"/>
      <c r="WTS458" s="342"/>
      <c r="WTT458" s="342"/>
      <c r="WTU458" s="342"/>
      <c r="WTV458" s="342"/>
      <c r="WTW458" s="342"/>
      <c r="WTX458" s="342"/>
      <c r="WTY458" s="342"/>
      <c r="WTZ458" s="342"/>
      <c r="WUA458" s="342"/>
      <c r="WUB458" s="342"/>
      <c r="WUC458" s="342"/>
      <c r="WUD458" s="342"/>
      <c r="WUE458" s="342"/>
      <c r="WUF458" s="342"/>
      <c r="WUG458" s="342"/>
      <c r="WUH458" s="342"/>
      <c r="WUI458" s="342"/>
      <c r="WUJ458" s="342"/>
      <c r="WUK458" s="342"/>
      <c r="WUL458" s="342"/>
      <c r="WUM458" s="342"/>
      <c r="WUN458" s="342"/>
      <c r="WUO458" s="342"/>
      <c r="WUP458" s="342"/>
      <c r="WUQ458" s="342"/>
      <c r="WUR458" s="342"/>
      <c r="WUS458" s="342"/>
      <c r="WUT458" s="342"/>
      <c r="WUU458" s="342"/>
      <c r="WUV458" s="342"/>
      <c r="WUW458" s="342"/>
      <c r="WUX458" s="342"/>
      <c r="WUY458" s="342"/>
      <c r="WUZ458" s="342"/>
      <c r="WVA458" s="342"/>
      <c r="WVB458" s="342"/>
      <c r="WVC458" s="342"/>
      <c r="WVD458" s="342"/>
      <c r="WVE458" s="342"/>
      <c r="WVF458" s="342"/>
      <c r="WVG458" s="342"/>
      <c r="WVH458" s="342"/>
      <c r="WVI458" s="342"/>
      <c r="WVJ458" s="342"/>
      <c r="WVK458" s="342"/>
      <c r="WVL458" s="342"/>
      <c r="WVM458" s="342"/>
      <c r="WVN458" s="342"/>
      <c r="WVO458" s="342"/>
      <c r="WVP458" s="342"/>
      <c r="WVQ458" s="342"/>
      <c r="WVR458" s="342"/>
      <c r="WVS458" s="342"/>
      <c r="WVT458" s="342"/>
      <c r="WVU458" s="342"/>
      <c r="WVV458" s="342"/>
      <c r="WVW458" s="342"/>
      <c r="WVX458" s="342"/>
      <c r="WVY458" s="342"/>
      <c r="WVZ458" s="342"/>
      <c r="WWA458" s="342"/>
      <c r="WWB458" s="342"/>
      <c r="WWC458" s="342"/>
      <c r="WWD458" s="342"/>
      <c r="WWE458" s="342"/>
      <c r="WWF458" s="342"/>
      <c r="WWG458" s="342"/>
      <c r="WWH458" s="342"/>
      <c r="WWI458" s="342"/>
      <c r="WWJ458" s="342"/>
      <c r="WWK458" s="342"/>
      <c r="WWL458" s="342"/>
      <c r="WWM458" s="342"/>
      <c r="WWN458" s="342"/>
      <c r="WWO458" s="342"/>
      <c r="WWP458" s="342"/>
      <c r="WWQ458" s="342"/>
      <c r="WWR458" s="342"/>
      <c r="WWS458" s="342"/>
      <c r="WWT458" s="342"/>
      <c r="WWU458" s="342"/>
      <c r="WWV458" s="342"/>
      <c r="WWW458" s="342"/>
      <c r="WWX458" s="342"/>
      <c r="WWY458" s="342"/>
      <c r="WWZ458" s="342"/>
      <c r="WXA458" s="342"/>
      <c r="WXB458" s="342"/>
      <c r="WXC458" s="342"/>
      <c r="WXD458" s="342"/>
      <c r="WXE458" s="342"/>
      <c r="WXF458" s="342"/>
      <c r="WXG458" s="342"/>
      <c r="WXH458" s="342"/>
      <c r="WXI458" s="342"/>
      <c r="WXJ458" s="342"/>
      <c r="WXK458" s="342"/>
      <c r="WXL458" s="342"/>
      <c r="WXM458" s="342"/>
      <c r="WXN458" s="342"/>
      <c r="WXO458" s="342"/>
      <c r="WXP458" s="342"/>
      <c r="WXQ458" s="342"/>
      <c r="WXR458" s="342"/>
      <c r="WXS458" s="342"/>
      <c r="WXT458" s="342"/>
      <c r="WXU458" s="342"/>
      <c r="WXV458" s="342"/>
      <c r="WXW458" s="342"/>
      <c r="WXX458" s="342"/>
      <c r="WXY458" s="342"/>
      <c r="WXZ458" s="342"/>
      <c r="WYA458" s="342"/>
      <c r="WYB458" s="342"/>
      <c r="WYC458" s="342"/>
      <c r="WYD458" s="342"/>
      <c r="WYE458" s="342"/>
      <c r="WYF458" s="342"/>
      <c r="WYG458" s="342"/>
      <c r="WYH458" s="342"/>
      <c r="WYI458" s="342"/>
      <c r="WYJ458" s="342"/>
      <c r="WYK458" s="342"/>
      <c r="WYL458" s="342"/>
      <c r="WYM458" s="342"/>
      <c r="WYN458" s="342"/>
      <c r="WYO458" s="342"/>
      <c r="WYP458" s="342"/>
      <c r="WYQ458" s="342"/>
      <c r="WYR458" s="342"/>
      <c r="WYS458" s="342"/>
      <c r="WYT458" s="342"/>
      <c r="WYU458" s="342"/>
      <c r="WYV458" s="342"/>
      <c r="WYW458" s="342"/>
      <c r="WYX458" s="342"/>
      <c r="WYY458" s="342"/>
      <c r="WYZ458" s="342"/>
      <c r="WZA458" s="342"/>
      <c r="WZB458" s="342"/>
      <c r="WZC458" s="342"/>
      <c r="WZD458" s="342"/>
      <c r="WZE458" s="342"/>
      <c r="WZF458" s="342"/>
      <c r="WZG458" s="342"/>
      <c r="WZH458" s="342"/>
      <c r="WZI458" s="342"/>
      <c r="WZJ458" s="342"/>
      <c r="WZK458" s="342"/>
      <c r="WZL458" s="342"/>
      <c r="WZM458" s="342"/>
      <c r="WZN458" s="342"/>
      <c r="WZO458" s="342"/>
      <c r="WZP458" s="342"/>
      <c r="WZQ458" s="342"/>
      <c r="WZR458" s="342"/>
      <c r="WZS458" s="342"/>
      <c r="WZT458" s="342"/>
      <c r="WZU458" s="342"/>
      <c r="WZV458" s="342"/>
      <c r="WZW458" s="342"/>
      <c r="WZX458" s="342"/>
      <c r="WZY458" s="342"/>
      <c r="WZZ458" s="342"/>
      <c r="XAA458" s="342"/>
      <c r="XAB458" s="342"/>
      <c r="XAC458" s="342"/>
      <c r="XAD458" s="342"/>
      <c r="XAE458" s="342"/>
      <c r="XAF458" s="342"/>
      <c r="XAG458" s="342"/>
      <c r="XAH458" s="342"/>
      <c r="XAI458" s="342"/>
      <c r="XAJ458" s="342"/>
      <c r="XAK458" s="342"/>
      <c r="XAL458" s="342"/>
      <c r="XAM458" s="342"/>
      <c r="XAN458" s="342"/>
      <c r="XAO458" s="342"/>
      <c r="XAP458" s="342"/>
      <c r="XAQ458" s="342"/>
      <c r="XAR458" s="342"/>
      <c r="XAS458" s="342"/>
      <c r="XAT458" s="342"/>
      <c r="XAU458" s="342"/>
      <c r="XAV458" s="342"/>
      <c r="XAW458" s="342"/>
      <c r="XAX458" s="342"/>
      <c r="XAY458" s="342"/>
      <c r="XAZ458" s="342"/>
      <c r="XBA458" s="342"/>
      <c r="XBB458" s="342"/>
      <c r="XBC458" s="342"/>
      <c r="XBD458" s="342"/>
      <c r="XBE458" s="342"/>
      <c r="XBF458" s="342"/>
      <c r="XBG458" s="342"/>
      <c r="XBH458" s="342"/>
      <c r="XBI458" s="342"/>
      <c r="XBJ458" s="342"/>
      <c r="XBK458" s="342"/>
      <c r="XBL458" s="342"/>
      <c r="XBM458" s="342"/>
      <c r="XBN458" s="342"/>
      <c r="XBO458" s="342"/>
      <c r="XBP458" s="342"/>
      <c r="XBQ458" s="342"/>
      <c r="XBR458" s="342"/>
      <c r="XBS458" s="342"/>
      <c r="XBT458" s="342"/>
      <c r="XBU458" s="342"/>
      <c r="XBV458" s="342"/>
      <c r="XBW458" s="342"/>
      <c r="XBX458" s="342"/>
      <c r="XBY458" s="342"/>
      <c r="XBZ458" s="342"/>
      <c r="XCA458" s="342"/>
      <c r="XCB458" s="342"/>
      <c r="XCC458" s="342"/>
      <c r="XCD458" s="342"/>
      <c r="XCE458" s="342"/>
      <c r="XCF458" s="342"/>
      <c r="XCG458" s="342"/>
      <c r="XCH458" s="342"/>
      <c r="XCI458" s="342"/>
      <c r="XCJ458" s="342"/>
      <c r="XCK458" s="342"/>
      <c r="XCL458" s="342"/>
      <c r="XCM458" s="342"/>
      <c r="XCN458" s="342"/>
      <c r="XCO458" s="342"/>
      <c r="XCP458" s="342"/>
      <c r="XCQ458" s="342"/>
      <c r="XCR458" s="342"/>
      <c r="XCS458" s="342"/>
      <c r="XCT458" s="342"/>
      <c r="XCU458" s="342"/>
      <c r="XCV458" s="342"/>
      <c r="XCW458" s="342"/>
      <c r="XCX458" s="342"/>
      <c r="XCY458" s="342"/>
      <c r="XCZ458" s="342"/>
      <c r="XDA458" s="342"/>
      <c r="XDB458" s="342"/>
      <c r="XDC458" s="342"/>
      <c r="XDD458" s="342"/>
      <c r="XDE458" s="342"/>
      <c r="XDF458" s="342"/>
      <c r="XDG458" s="342"/>
      <c r="XDH458" s="342"/>
      <c r="XDI458" s="342"/>
      <c r="XDJ458" s="342"/>
      <c r="XDK458" s="342"/>
      <c r="XDL458" s="342"/>
      <c r="XDM458" s="342"/>
      <c r="XDN458" s="342"/>
      <c r="XDO458" s="342"/>
      <c r="XDP458" s="342"/>
      <c r="XDQ458" s="342"/>
      <c r="XDR458" s="342"/>
      <c r="XDS458" s="342"/>
      <c r="XDT458" s="342"/>
      <c r="XDU458" s="342"/>
      <c r="XDV458" s="342"/>
      <c r="XDW458" s="342"/>
      <c r="XDX458" s="342"/>
      <c r="XDY458" s="342"/>
      <c r="XDZ458" s="342"/>
      <c r="XEA458" s="342"/>
      <c r="XEB458" s="342"/>
      <c r="XEC458" s="342"/>
      <c r="XED458" s="342"/>
      <c r="XEE458" s="342"/>
      <c r="XEF458" s="342"/>
      <c r="XEG458" s="342"/>
      <c r="XEH458" s="342"/>
      <c r="XEI458" s="342"/>
      <c r="XEJ458" s="342"/>
      <c r="XEK458" s="342"/>
      <c r="XEL458" s="342"/>
      <c r="XEM458" s="342"/>
      <c r="XEN458" s="342"/>
      <c r="XEO458" s="342"/>
      <c r="XEP458" s="342"/>
      <c r="XEQ458" s="342"/>
      <c r="XER458" s="342"/>
      <c r="XES458" s="342"/>
      <c r="XET458" s="342"/>
      <c r="XEU458" s="342"/>
      <c r="XEV458" s="342"/>
      <c r="XEW458" s="342"/>
      <c r="XEX458" s="342"/>
      <c r="XEY458" s="342"/>
      <c r="XEZ458" s="342"/>
      <c r="XFA458" s="342"/>
      <c r="XFB458" s="342"/>
    </row>
    <row r="459" spans="1:16382" s="343" customFormat="1" hidden="1" x14ac:dyDescent="0.25">
      <c r="A459" s="364">
        <v>31</v>
      </c>
      <c r="B459" s="365" t="s">
        <v>83</v>
      </c>
      <c r="C459" s="357">
        <f>C460+C463+C465</f>
        <v>0</v>
      </c>
      <c r="D459" s="357">
        <f>D460+D463+D465</f>
        <v>0</v>
      </c>
      <c r="E459" s="357">
        <f>E460+E463+E465</f>
        <v>0</v>
      </c>
      <c r="F459" s="357">
        <f>F460+F463+F465</f>
        <v>0</v>
      </c>
      <c r="G459" s="522" t="e">
        <f t="shared" si="31"/>
        <v>#DIV/0!</v>
      </c>
      <c r="H459" s="522" t="e">
        <f t="shared" si="32"/>
        <v>#DIV/0!</v>
      </c>
      <c r="I459" s="342"/>
      <c r="J459" s="342"/>
      <c r="K459" s="342"/>
      <c r="L459" s="342"/>
      <c r="M459" s="342"/>
      <c r="N459" s="342"/>
      <c r="O459" s="342"/>
      <c r="P459" s="342"/>
      <c r="Q459" s="342"/>
      <c r="R459" s="342"/>
      <c r="S459" s="342"/>
      <c r="T459" s="342"/>
      <c r="U459" s="342"/>
      <c r="V459" s="342"/>
      <c r="W459" s="342"/>
      <c r="X459" s="342"/>
      <c r="Y459" s="342"/>
      <c r="Z459" s="342"/>
      <c r="AA459" s="342"/>
      <c r="AB459" s="342"/>
      <c r="AC459" s="330"/>
      <c r="AD459" s="330"/>
      <c r="AE459" s="330"/>
      <c r="AF459" s="330"/>
      <c r="AG459" s="330"/>
      <c r="AH459" s="330"/>
      <c r="AI459" s="330"/>
      <c r="AJ459" s="330"/>
      <c r="AK459" s="330"/>
      <c r="AL459" s="330"/>
      <c r="AM459" s="330"/>
      <c r="AN459" s="330"/>
      <c r="AO459" s="330"/>
      <c r="AP459" s="330"/>
      <c r="AQ459" s="330"/>
      <c r="AR459" s="330"/>
      <c r="AS459" s="330"/>
      <c r="AT459" s="330"/>
      <c r="AU459" s="330"/>
      <c r="AV459" s="330"/>
      <c r="AW459" s="330"/>
      <c r="AX459" s="330"/>
      <c r="AY459" s="330"/>
      <c r="AZ459" s="330"/>
      <c r="BA459" s="330"/>
      <c r="BB459" s="330"/>
      <c r="BC459" s="330"/>
      <c r="BD459" s="330"/>
      <c r="BE459" s="330"/>
      <c r="BF459" s="330"/>
      <c r="BG459" s="330"/>
      <c r="BH459" s="330"/>
      <c r="BI459" s="330"/>
      <c r="BJ459" s="330"/>
      <c r="BK459" s="330"/>
      <c r="BL459" s="330"/>
      <c r="BM459" s="330"/>
      <c r="BN459" s="330"/>
      <c r="BO459" s="330"/>
      <c r="BP459" s="330"/>
      <c r="BQ459" s="330"/>
      <c r="BR459" s="330"/>
      <c r="BS459" s="330"/>
      <c r="BT459" s="330"/>
      <c r="BU459" s="330"/>
      <c r="BV459" s="330"/>
      <c r="BW459" s="330"/>
      <c r="BX459" s="330"/>
      <c r="BY459" s="330"/>
      <c r="BZ459" s="330"/>
      <c r="CA459" s="330"/>
      <c r="CB459" s="330"/>
      <c r="CC459" s="330"/>
      <c r="CD459" s="330"/>
      <c r="CE459" s="330"/>
      <c r="CF459" s="330"/>
      <c r="CG459" s="330"/>
      <c r="CH459" s="330"/>
      <c r="CI459" s="330"/>
      <c r="CJ459" s="330"/>
      <c r="CK459" s="330"/>
      <c r="CL459" s="330"/>
      <c r="CM459" s="330"/>
      <c r="CN459" s="330"/>
      <c r="CO459" s="330"/>
      <c r="CP459" s="330"/>
      <c r="CQ459" s="330"/>
      <c r="CR459" s="330"/>
      <c r="CS459" s="330"/>
      <c r="CT459" s="330"/>
      <c r="CU459" s="330"/>
      <c r="CV459" s="330"/>
      <c r="CW459" s="330"/>
      <c r="CX459" s="330"/>
      <c r="CY459" s="330"/>
      <c r="CZ459" s="330"/>
      <c r="DA459" s="330"/>
      <c r="DB459" s="330"/>
      <c r="DC459" s="330"/>
      <c r="DD459" s="330"/>
      <c r="DE459" s="330"/>
      <c r="DF459" s="330"/>
      <c r="DG459" s="330"/>
      <c r="DH459" s="330"/>
      <c r="DI459" s="330"/>
      <c r="DJ459" s="330"/>
      <c r="DK459" s="330"/>
      <c r="DL459" s="330"/>
      <c r="DM459" s="330"/>
      <c r="DN459" s="330"/>
      <c r="DO459" s="330"/>
      <c r="DP459" s="330"/>
      <c r="DQ459" s="330"/>
      <c r="DR459" s="330"/>
      <c r="DS459" s="330"/>
      <c r="DT459" s="330"/>
      <c r="DU459" s="330"/>
      <c r="DV459" s="330"/>
      <c r="DW459" s="330"/>
      <c r="DX459" s="330"/>
      <c r="DY459" s="330"/>
      <c r="DZ459" s="330"/>
      <c r="EA459" s="330"/>
      <c r="EB459" s="330"/>
      <c r="EC459" s="330"/>
      <c r="ED459" s="330"/>
      <c r="EE459" s="330"/>
      <c r="EF459" s="330"/>
      <c r="EG459" s="330"/>
      <c r="EH459" s="330"/>
      <c r="EI459" s="330"/>
      <c r="EJ459" s="330"/>
      <c r="EK459" s="330"/>
      <c r="EL459" s="330"/>
      <c r="EM459" s="330"/>
      <c r="EN459" s="330"/>
      <c r="EO459" s="330"/>
      <c r="EP459" s="330"/>
      <c r="EQ459" s="330"/>
      <c r="ER459" s="330"/>
      <c r="ES459" s="330"/>
      <c r="ET459" s="330"/>
      <c r="EU459" s="330"/>
      <c r="EV459" s="330"/>
      <c r="EW459" s="330"/>
      <c r="EX459" s="330"/>
      <c r="EY459" s="330"/>
      <c r="EZ459" s="330"/>
      <c r="FA459" s="330"/>
      <c r="FB459" s="330"/>
      <c r="FC459" s="330"/>
      <c r="FD459" s="330"/>
      <c r="FE459" s="330"/>
      <c r="FF459" s="330"/>
      <c r="FG459" s="330"/>
      <c r="FH459" s="330"/>
      <c r="FI459" s="330"/>
      <c r="FJ459" s="330"/>
      <c r="FK459" s="330"/>
      <c r="FL459" s="330"/>
      <c r="FM459" s="330"/>
      <c r="FN459" s="330"/>
      <c r="FO459" s="330"/>
      <c r="FP459" s="330"/>
      <c r="FQ459" s="330"/>
      <c r="FR459" s="330"/>
      <c r="FS459" s="330"/>
      <c r="FT459" s="330"/>
      <c r="FU459" s="330"/>
      <c r="FV459" s="330"/>
      <c r="FW459" s="330"/>
      <c r="FX459" s="330"/>
      <c r="FY459" s="330"/>
      <c r="FZ459" s="330"/>
      <c r="GA459" s="330"/>
      <c r="GB459" s="330"/>
      <c r="GC459" s="330"/>
      <c r="GD459" s="330"/>
      <c r="GE459" s="330"/>
      <c r="GF459" s="330"/>
      <c r="GG459" s="330"/>
      <c r="GH459" s="330"/>
      <c r="GI459" s="330"/>
      <c r="GJ459" s="330"/>
      <c r="GK459" s="330"/>
      <c r="GL459" s="330"/>
      <c r="GM459" s="330"/>
      <c r="GN459" s="330"/>
      <c r="GO459" s="330"/>
      <c r="GP459" s="330"/>
      <c r="GQ459" s="330"/>
      <c r="GR459" s="330"/>
      <c r="GS459" s="330"/>
      <c r="GT459" s="330"/>
      <c r="GU459" s="330"/>
      <c r="GV459" s="330"/>
      <c r="GW459" s="330"/>
      <c r="GX459" s="330"/>
      <c r="GY459" s="330"/>
      <c r="GZ459" s="330"/>
      <c r="HA459" s="330"/>
      <c r="HB459" s="330"/>
      <c r="HC459" s="330"/>
      <c r="HD459" s="330"/>
      <c r="HE459" s="330"/>
      <c r="HF459" s="330"/>
      <c r="HG459" s="330"/>
      <c r="HH459" s="330"/>
      <c r="HI459" s="330"/>
      <c r="HJ459" s="330"/>
      <c r="HK459" s="330"/>
      <c r="HL459" s="330"/>
      <c r="HM459" s="330"/>
      <c r="HN459" s="330"/>
      <c r="HO459" s="330"/>
      <c r="HP459" s="330"/>
      <c r="HQ459" s="330"/>
      <c r="HR459" s="330"/>
      <c r="HS459" s="330"/>
      <c r="HT459" s="330"/>
      <c r="HU459" s="330"/>
      <c r="HV459" s="330"/>
      <c r="HW459" s="330"/>
      <c r="HX459" s="330"/>
      <c r="HY459" s="330"/>
      <c r="HZ459" s="330"/>
      <c r="IA459" s="330"/>
      <c r="IB459" s="330"/>
      <c r="IC459" s="330"/>
      <c r="ID459" s="330"/>
      <c r="IE459" s="330"/>
      <c r="IF459" s="330"/>
      <c r="IG459" s="330"/>
      <c r="IH459" s="330"/>
      <c r="II459" s="330"/>
      <c r="IJ459" s="330"/>
      <c r="IK459" s="330"/>
      <c r="IL459" s="330"/>
      <c r="IM459" s="330"/>
      <c r="IN459" s="330"/>
      <c r="IO459" s="330"/>
      <c r="IP459" s="330"/>
      <c r="IQ459" s="330"/>
      <c r="IR459" s="330"/>
      <c r="IS459" s="330"/>
      <c r="IT459" s="330"/>
      <c r="IU459" s="330"/>
      <c r="IV459" s="330"/>
      <c r="IW459" s="330"/>
      <c r="IX459" s="330"/>
      <c r="IY459" s="330"/>
      <c r="IZ459" s="330"/>
      <c r="JA459" s="330"/>
      <c r="JB459" s="330"/>
      <c r="JC459" s="330"/>
      <c r="JD459" s="330"/>
      <c r="JE459" s="330"/>
      <c r="JF459" s="330"/>
      <c r="JG459" s="330"/>
      <c r="JH459" s="330"/>
      <c r="JI459" s="330"/>
      <c r="JJ459" s="330"/>
      <c r="JK459" s="330"/>
      <c r="JL459" s="330"/>
      <c r="JM459" s="330"/>
      <c r="JN459" s="330"/>
      <c r="JO459" s="330"/>
      <c r="JP459" s="330"/>
      <c r="JQ459" s="330"/>
      <c r="JR459" s="330"/>
      <c r="JS459" s="330"/>
      <c r="JT459" s="330"/>
      <c r="JU459" s="330"/>
      <c r="JV459" s="330"/>
      <c r="JW459" s="330"/>
      <c r="JX459" s="330"/>
      <c r="JY459" s="330"/>
      <c r="JZ459" s="330"/>
      <c r="KA459" s="330"/>
      <c r="KB459" s="330"/>
      <c r="KC459" s="330"/>
      <c r="KD459" s="330"/>
      <c r="KE459" s="330"/>
      <c r="KF459" s="330"/>
      <c r="KG459" s="330"/>
      <c r="KH459" s="330"/>
      <c r="KI459" s="330"/>
      <c r="KJ459" s="330"/>
      <c r="KK459" s="330"/>
      <c r="KL459" s="330"/>
      <c r="KM459" s="330"/>
      <c r="KN459" s="330"/>
      <c r="KO459" s="330"/>
      <c r="KP459" s="330"/>
      <c r="KQ459" s="330"/>
      <c r="KR459" s="330"/>
      <c r="KS459" s="330"/>
      <c r="KT459" s="330"/>
      <c r="KU459" s="330"/>
      <c r="KV459" s="330"/>
      <c r="KW459" s="330"/>
      <c r="KX459" s="330"/>
      <c r="KY459" s="330"/>
      <c r="KZ459" s="330"/>
      <c r="LA459" s="330"/>
      <c r="LB459" s="330"/>
      <c r="LC459" s="330"/>
      <c r="LD459" s="330"/>
      <c r="LE459" s="330"/>
      <c r="LF459" s="330"/>
      <c r="LG459" s="330"/>
      <c r="LH459" s="330"/>
      <c r="LI459" s="330"/>
      <c r="LJ459" s="330"/>
      <c r="LK459" s="330"/>
      <c r="LL459" s="330"/>
      <c r="LM459" s="330"/>
      <c r="LN459" s="330"/>
      <c r="LO459" s="330"/>
      <c r="LP459" s="330"/>
      <c r="LQ459" s="330"/>
      <c r="LR459" s="330"/>
      <c r="LS459" s="330"/>
      <c r="LT459" s="330"/>
      <c r="LU459" s="330"/>
      <c r="LV459" s="330"/>
      <c r="LW459" s="330"/>
      <c r="LX459" s="330"/>
      <c r="LY459" s="330"/>
      <c r="LZ459" s="330"/>
      <c r="MA459" s="330"/>
      <c r="MB459" s="330"/>
      <c r="MC459" s="330"/>
      <c r="MD459" s="330"/>
      <c r="ME459" s="330"/>
      <c r="MF459" s="330"/>
      <c r="MG459" s="330"/>
      <c r="MH459" s="330"/>
      <c r="MI459" s="330"/>
      <c r="MJ459" s="330"/>
      <c r="MK459" s="330"/>
      <c r="ML459" s="330"/>
      <c r="MM459" s="330"/>
      <c r="MN459" s="330"/>
      <c r="MO459" s="330"/>
      <c r="MP459" s="330"/>
      <c r="MQ459" s="330"/>
      <c r="MR459" s="330"/>
      <c r="MS459" s="330"/>
      <c r="MT459" s="330"/>
      <c r="MU459" s="330"/>
      <c r="MV459" s="330"/>
      <c r="MW459" s="330"/>
      <c r="MX459" s="330"/>
      <c r="MY459" s="330"/>
      <c r="MZ459" s="330"/>
      <c r="NA459" s="330"/>
      <c r="NB459" s="330"/>
      <c r="NC459" s="330"/>
      <c r="ND459" s="330"/>
      <c r="NE459" s="330"/>
      <c r="NF459" s="330"/>
      <c r="NG459" s="330"/>
      <c r="NH459" s="330"/>
      <c r="NI459" s="330"/>
      <c r="NJ459" s="330"/>
      <c r="NK459" s="330"/>
      <c r="NL459" s="330"/>
      <c r="NM459" s="330"/>
      <c r="NN459" s="330"/>
      <c r="NO459" s="330"/>
      <c r="NP459" s="330"/>
      <c r="NQ459" s="330"/>
      <c r="NR459" s="330"/>
      <c r="NS459" s="330"/>
      <c r="NT459" s="330"/>
      <c r="NU459" s="330"/>
      <c r="NV459" s="330"/>
      <c r="NW459" s="330"/>
      <c r="NX459" s="330"/>
      <c r="NY459" s="330"/>
      <c r="NZ459" s="330"/>
      <c r="OA459" s="330"/>
      <c r="OB459" s="330"/>
      <c r="OC459" s="330"/>
      <c r="OD459" s="330"/>
      <c r="OE459" s="330"/>
      <c r="OF459" s="330"/>
      <c r="OG459" s="330"/>
      <c r="OH459" s="330"/>
      <c r="OI459" s="330"/>
      <c r="OJ459" s="330"/>
      <c r="OK459" s="330"/>
      <c r="OL459" s="330"/>
      <c r="OM459" s="330"/>
      <c r="ON459" s="330"/>
      <c r="OO459" s="330"/>
      <c r="OP459" s="330"/>
      <c r="OQ459" s="330"/>
      <c r="OR459" s="330"/>
      <c r="OS459" s="330"/>
      <c r="OT459" s="330"/>
      <c r="OU459" s="330"/>
      <c r="OV459" s="330"/>
      <c r="OW459" s="330"/>
      <c r="OX459" s="330"/>
      <c r="OY459" s="330"/>
      <c r="OZ459" s="330"/>
      <c r="PA459" s="330"/>
      <c r="PB459" s="330"/>
      <c r="PC459" s="330"/>
      <c r="PD459" s="330"/>
      <c r="PE459" s="330"/>
      <c r="PF459" s="330"/>
      <c r="PG459" s="330"/>
      <c r="PH459" s="330"/>
      <c r="PI459" s="330"/>
      <c r="PJ459" s="330"/>
      <c r="PK459" s="330"/>
      <c r="PL459" s="330"/>
      <c r="PM459" s="330"/>
      <c r="PN459" s="330"/>
      <c r="PO459" s="330"/>
      <c r="PP459" s="330"/>
      <c r="PQ459" s="330"/>
      <c r="PR459" s="330"/>
      <c r="PS459" s="330"/>
      <c r="PT459" s="330"/>
      <c r="PU459" s="330"/>
      <c r="PV459" s="330"/>
      <c r="PW459" s="330"/>
      <c r="PX459" s="330"/>
      <c r="PY459" s="330"/>
      <c r="PZ459" s="330"/>
      <c r="QA459" s="330"/>
      <c r="QB459" s="330"/>
      <c r="QC459" s="330"/>
      <c r="QD459" s="330"/>
      <c r="QE459" s="330"/>
      <c r="QF459" s="330"/>
      <c r="QG459" s="330"/>
      <c r="QH459" s="330"/>
      <c r="QI459" s="330"/>
      <c r="QJ459" s="330"/>
      <c r="QK459" s="330"/>
      <c r="QL459" s="330"/>
      <c r="QM459" s="330"/>
      <c r="QN459" s="330"/>
      <c r="QO459" s="330"/>
      <c r="QP459" s="330"/>
      <c r="QQ459" s="330"/>
      <c r="QR459" s="330"/>
      <c r="QS459" s="330"/>
      <c r="QT459" s="330"/>
      <c r="QU459" s="330"/>
      <c r="QV459" s="330"/>
      <c r="QW459" s="330"/>
      <c r="QX459" s="330"/>
      <c r="QY459" s="330"/>
      <c r="QZ459" s="330"/>
      <c r="RA459" s="330"/>
      <c r="RB459" s="330"/>
      <c r="RC459" s="330"/>
      <c r="RD459" s="330"/>
      <c r="RE459" s="330"/>
      <c r="RF459" s="330"/>
      <c r="RG459" s="330"/>
      <c r="RH459" s="330"/>
      <c r="RI459" s="330"/>
      <c r="RJ459" s="330"/>
      <c r="RK459" s="330"/>
      <c r="RL459" s="330"/>
      <c r="RM459" s="330"/>
      <c r="RN459" s="330"/>
      <c r="RO459" s="330"/>
      <c r="RP459" s="330"/>
      <c r="RQ459" s="330"/>
      <c r="RR459" s="330"/>
      <c r="RS459" s="330"/>
      <c r="RT459" s="330"/>
      <c r="RU459" s="330"/>
      <c r="RV459" s="330"/>
      <c r="RW459" s="330"/>
      <c r="RX459" s="330"/>
      <c r="RY459" s="330"/>
      <c r="RZ459" s="330"/>
      <c r="SA459" s="330"/>
      <c r="SB459" s="330"/>
      <c r="SC459" s="330"/>
      <c r="SD459" s="330"/>
      <c r="SE459" s="330"/>
      <c r="SF459" s="330"/>
      <c r="SG459" s="330"/>
      <c r="SH459" s="330"/>
      <c r="SI459" s="330"/>
      <c r="SJ459" s="330"/>
      <c r="SK459" s="330"/>
      <c r="SL459" s="330"/>
      <c r="SM459" s="330"/>
      <c r="SN459" s="330"/>
      <c r="SO459" s="330"/>
      <c r="SP459" s="330"/>
      <c r="SQ459" s="330"/>
      <c r="SR459" s="330"/>
      <c r="SS459" s="330"/>
      <c r="ST459" s="330"/>
      <c r="SU459" s="330"/>
      <c r="SV459" s="330"/>
      <c r="SW459" s="330"/>
      <c r="SX459" s="330"/>
      <c r="SY459" s="330"/>
      <c r="SZ459" s="330"/>
      <c r="TA459" s="330"/>
      <c r="TB459" s="330"/>
      <c r="TC459" s="330"/>
      <c r="TD459" s="330"/>
      <c r="TE459" s="330"/>
      <c r="TF459" s="330"/>
      <c r="TG459" s="330"/>
      <c r="TH459" s="330"/>
      <c r="TI459" s="330"/>
      <c r="TJ459" s="330"/>
      <c r="TK459" s="330"/>
      <c r="TL459" s="330"/>
      <c r="TM459" s="330"/>
      <c r="TN459" s="330"/>
      <c r="TO459" s="330"/>
      <c r="TP459" s="330"/>
      <c r="TQ459" s="330"/>
      <c r="TR459" s="330"/>
      <c r="TS459" s="330"/>
      <c r="TT459" s="330"/>
      <c r="TU459" s="330"/>
      <c r="TV459" s="330"/>
      <c r="TW459" s="330"/>
      <c r="TX459" s="330"/>
      <c r="TY459" s="330"/>
      <c r="TZ459" s="330"/>
      <c r="UA459" s="330"/>
      <c r="UB459" s="330"/>
      <c r="UC459" s="330"/>
      <c r="UD459" s="330"/>
      <c r="UE459" s="330"/>
      <c r="UF459" s="330"/>
      <c r="UG459" s="330"/>
      <c r="UH459" s="330"/>
      <c r="UI459" s="330"/>
      <c r="UJ459" s="330"/>
      <c r="UK459" s="330"/>
      <c r="UL459" s="330"/>
      <c r="UM459" s="330"/>
      <c r="UN459" s="330"/>
      <c r="UO459" s="330"/>
      <c r="UP459" s="330"/>
      <c r="UQ459" s="330"/>
      <c r="UR459" s="330"/>
      <c r="US459" s="330"/>
      <c r="UT459" s="330"/>
      <c r="UU459" s="330"/>
      <c r="UV459" s="330"/>
      <c r="UW459" s="330"/>
      <c r="UX459" s="330"/>
      <c r="UY459" s="330"/>
      <c r="UZ459" s="330"/>
      <c r="VA459" s="330"/>
      <c r="VB459" s="330"/>
      <c r="VC459" s="330"/>
      <c r="VD459" s="330"/>
      <c r="VE459" s="330"/>
      <c r="VF459" s="330"/>
      <c r="VG459" s="330"/>
      <c r="VH459" s="330"/>
      <c r="VI459" s="330"/>
      <c r="VJ459" s="330"/>
      <c r="VK459" s="330"/>
      <c r="VL459" s="330"/>
      <c r="VM459" s="330"/>
      <c r="VN459" s="330"/>
      <c r="VO459" s="330"/>
      <c r="VP459" s="330"/>
      <c r="VQ459" s="330"/>
      <c r="VR459" s="330"/>
      <c r="VS459" s="330"/>
      <c r="VT459" s="330"/>
      <c r="VU459" s="330"/>
      <c r="VV459" s="330"/>
      <c r="VW459" s="330"/>
      <c r="VX459" s="330"/>
      <c r="VY459" s="330"/>
      <c r="VZ459" s="330"/>
      <c r="WA459" s="330"/>
      <c r="WB459" s="330"/>
      <c r="WC459" s="330"/>
      <c r="WD459" s="330"/>
      <c r="WE459" s="330"/>
      <c r="WF459" s="330"/>
      <c r="WG459" s="330"/>
      <c r="WH459" s="330"/>
      <c r="WI459" s="330"/>
      <c r="WJ459" s="330"/>
      <c r="WK459" s="330"/>
      <c r="WL459" s="330"/>
      <c r="WM459" s="330"/>
      <c r="WN459" s="330"/>
      <c r="WO459" s="330"/>
      <c r="WP459" s="330"/>
      <c r="WQ459" s="330"/>
      <c r="WR459" s="330"/>
      <c r="WS459" s="330"/>
      <c r="WT459" s="330"/>
      <c r="WU459" s="330"/>
      <c r="WV459" s="330"/>
      <c r="WW459" s="330"/>
      <c r="WX459" s="330"/>
      <c r="WY459" s="330"/>
      <c r="WZ459" s="330"/>
      <c r="XA459" s="330"/>
      <c r="XB459" s="330"/>
      <c r="XC459" s="330"/>
      <c r="XD459" s="330"/>
      <c r="XE459" s="330"/>
      <c r="XF459" s="330"/>
      <c r="XG459" s="330"/>
      <c r="XH459" s="330"/>
      <c r="XI459" s="330"/>
      <c r="XJ459" s="330"/>
      <c r="XK459" s="330"/>
      <c r="XL459" s="330"/>
      <c r="XM459" s="330"/>
      <c r="XN459" s="330"/>
      <c r="XO459" s="330"/>
      <c r="XP459" s="330"/>
      <c r="XQ459" s="330"/>
      <c r="XR459" s="330"/>
      <c r="XS459" s="330"/>
      <c r="XT459" s="330"/>
      <c r="XU459" s="330"/>
      <c r="XV459" s="330"/>
      <c r="XW459" s="330"/>
      <c r="XX459" s="330"/>
      <c r="XY459" s="330"/>
      <c r="XZ459" s="330"/>
      <c r="YA459" s="330"/>
      <c r="YB459" s="330"/>
      <c r="YC459" s="330"/>
      <c r="YD459" s="330"/>
      <c r="YE459" s="330"/>
      <c r="YF459" s="330"/>
      <c r="YG459" s="330"/>
      <c r="YH459" s="330"/>
      <c r="YI459" s="330"/>
      <c r="YJ459" s="330"/>
      <c r="YK459" s="330"/>
      <c r="YL459" s="330"/>
      <c r="YM459" s="330"/>
      <c r="YN459" s="330"/>
      <c r="YO459" s="330"/>
      <c r="YP459" s="330"/>
      <c r="YQ459" s="330"/>
      <c r="YR459" s="330"/>
      <c r="YS459" s="330"/>
      <c r="YT459" s="330"/>
      <c r="YU459" s="330"/>
      <c r="YV459" s="330"/>
      <c r="YW459" s="330"/>
      <c r="YX459" s="330"/>
      <c r="YY459" s="330"/>
      <c r="YZ459" s="330"/>
      <c r="ZA459" s="330"/>
      <c r="ZB459" s="330"/>
      <c r="ZC459" s="330"/>
      <c r="ZD459" s="330"/>
      <c r="ZE459" s="330"/>
      <c r="ZF459" s="330"/>
      <c r="ZG459" s="330"/>
      <c r="ZH459" s="330"/>
      <c r="ZI459" s="330"/>
      <c r="ZJ459" s="330"/>
      <c r="ZK459" s="330"/>
      <c r="ZL459" s="330"/>
      <c r="ZM459" s="330"/>
      <c r="ZN459" s="330"/>
      <c r="ZO459" s="330"/>
      <c r="ZP459" s="330"/>
      <c r="ZQ459" s="330"/>
      <c r="ZR459" s="330"/>
      <c r="ZS459" s="330"/>
      <c r="ZT459" s="330"/>
      <c r="ZU459" s="330"/>
      <c r="ZV459" s="330"/>
      <c r="ZW459" s="330"/>
      <c r="ZX459" s="330"/>
      <c r="ZY459" s="330"/>
      <c r="ZZ459" s="330"/>
      <c r="AAA459" s="330"/>
      <c r="AAB459" s="330"/>
      <c r="AAC459" s="330"/>
      <c r="AAD459" s="330"/>
      <c r="AAE459" s="330"/>
      <c r="AAF459" s="330"/>
      <c r="AAG459" s="330"/>
      <c r="AAH459" s="330"/>
      <c r="AAI459" s="330"/>
      <c r="AAJ459" s="330"/>
      <c r="AAK459" s="330"/>
      <c r="AAL459" s="330"/>
      <c r="AAM459" s="330"/>
      <c r="AAN459" s="330"/>
      <c r="AAO459" s="330"/>
      <c r="AAP459" s="330"/>
      <c r="AAQ459" s="330"/>
      <c r="AAR459" s="330"/>
      <c r="AAS459" s="330"/>
      <c r="AAT459" s="330"/>
      <c r="AAU459" s="330"/>
      <c r="AAV459" s="330"/>
      <c r="AAW459" s="330"/>
      <c r="AAX459" s="330"/>
      <c r="AAY459" s="330"/>
      <c r="AAZ459" s="330"/>
      <c r="ABA459" s="330"/>
      <c r="ABB459" s="330"/>
      <c r="ABC459" s="330"/>
      <c r="ABD459" s="330"/>
      <c r="ABE459" s="330"/>
      <c r="ABF459" s="330"/>
      <c r="ABG459" s="330"/>
      <c r="ABH459" s="330"/>
      <c r="ABI459" s="330"/>
      <c r="ABJ459" s="330"/>
      <c r="ABK459" s="330"/>
      <c r="ABL459" s="330"/>
      <c r="ABM459" s="330"/>
      <c r="ABN459" s="330"/>
      <c r="ABO459" s="330"/>
      <c r="ABP459" s="330"/>
      <c r="ABQ459" s="330"/>
      <c r="ABR459" s="330"/>
      <c r="ABS459" s="330"/>
      <c r="ABT459" s="330"/>
      <c r="ABU459" s="330"/>
      <c r="ABV459" s="330"/>
      <c r="ABW459" s="330"/>
      <c r="ABX459" s="330"/>
      <c r="ABY459" s="330"/>
      <c r="ABZ459" s="330"/>
      <c r="ACA459" s="330"/>
      <c r="ACB459" s="330"/>
      <c r="ACC459" s="330"/>
      <c r="ACD459" s="330"/>
      <c r="ACE459" s="330"/>
      <c r="ACF459" s="330"/>
      <c r="ACG459" s="330"/>
      <c r="ACH459" s="330"/>
      <c r="ACI459" s="330"/>
      <c r="ACJ459" s="330"/>
      <c r="ACK459" s="330"/>
      <c r="ACL459" s="330"/>
      <c r="ACM459" s="330"/>
      <c r="ACN459" s="330"/>
      <c r="ACO459" s="330"/>
      <c r="ACP459" s="330"/>
      <c r="ACQ459" s="330"/>
      <c r="ACR459" s="330"/>
      <c r="ACS459" s="330"/>
      <c r="ACT459" s="330"/>
      <c r="ACU459" s="330"/>
      <c r="ACV459" s="330"/>
      <c r="ACW459" s="330"/>
      <c r="ACX459" s="330"/>
      <c r="ACY459" s="330"/>
      <c r="ACZ459" s="330"/>
      <c r="ADA459" s="330"/>
      <c r="ADB459" s="330"/>
      <c r="ADC459" s="330"/>
      <c r="ADD459" s="330"/>
      <c r="ADE459" s="330"/>
      <c r="ADF459" s="330"/>
      <c r="ADG459" s="330"/>
      <c r="ADH459" s="330"/>
      <c r="ADI459" s="330"/>
      <c r="ADJ459" s="330"/>
      <c r="ADK459" s="330"/>
      <c r="ADL459" s="330"/>
      <c r="ADM459" s="330"/>
      <c r="ADN459" s="330"/>
      <c r="ADO459" s="330"/>
      <c r="ADP459" s="330"/>
      <c r="ADQ459" s="330"/>
      <c r="ADR459" s="330"/>
      <c r="ADS459" s="330"/>
      <c r="ADT459" s="330"/>
      <c r="ADU459" s="330"/>
      <c r="ADV459" s="330"/>
      <c r="ADW459" s="330"/>
      <c r="ADX459" s="330"/>
      <c r="ADY459" s="330"/>
      <c r="ADZ459" s="330"/>
      <c r="AEA459" s="330"/>
      <c r="AEB459" s="330"/>
      <c r="AEC459" s="330"/>
      <c r="AED459" s="330"/>
      <c r="AEE459" s="330"/>
      <c r="AEF459" s="330"/>
      <c r="AEG459" s="330"/>
      <c r="AEH459" s="330"/>
      <c r="AEI459" s="330"/>
      <c r="AEJ459" s="330"/>
      <c r="AEK459" s="330"/>
      <c r="AEL459" s="330"/>
      <c r="AEM459" s="330"/>
      <c r="AEN459" s="330"/>
      <c r="AEO459" s="330"/>
      <c r="AEP459" s="330"/>
      <c r="AEQ459" s="330"/>
      <c r="AER459" s="330"/>
      <c r="AES459" s="330"/>
      <c r="AET459" s="330"/>
      <c r="AEU459" s="330"/>
      <c r="AEV459" s="330"/>
      <c r="AEW459" s="330"/>
      <c r="AEX459" s="330"/>
      <c r="AEY459" s="330"/>
      <c r="AEZ459" s="330"/>
      <c r="AFA459" s="330"/>
      <c r="AFB459" s="330"/>
      <c r="AFC459" s="330"/>
      <c r="AFD459" s="330"/>
      <c r="AFE459" s="330"/>
      <c r="AFF459" s="330"/>
      <c r="AFG459" s="330"/>
      <c r="AFH459" s="330"/>
      <c r="AFI459" s="330"/>
      <c r="AFJ459" s="330"/>
      <c r="AFK459" s="330"/>
      <c r="AFL459" s="330"/>
      <c r="AFM459" s="330"/>
      <c r="AFN459" s="330"/>
      <c r="AFO459" s="330"/>
      <c r="AFP459" s="330"/>
      <c r="AFQ459" s="330"/>
      <c r="AFR459" s="330"/>
      <c r="AFS459" s="330"/>
      <c r="AFT459" s="330"/>
      <c r="AFU459" s="330"/>
      <c r="AFV459" s="330"/>
      <c r="AFW459" s="330"/>
      <c r="AFX459" s="330"/>
      <c r="AFY459" s="330"/>
      <c r="AFZ459" s="330"/>
      <c r="AGA459" s="330"/>
      <c r="AGB459" s="330"/>
      <c r="AGC459" s="330"/>
      <c r="AGD459" s="330"/>
      <c r="AGE459" s="330"/>
      <c r="AGF459" s="330"/>
      <c r="AGG459" s="330"/>
      <c r="AGH459" s="330"/>
      <c r="AGI459" s="330"/>
      <c r="AGJ459" s="330"/>
      <c r="AGK459" s="330"/>
      <c r="AGL459" s="330"/>
      <c r="AGM459" s="330"/>
      <c r="AGN459" s="330"/>
      <c r="AGO459" s="330"/>
      <c r="AGP459" s="330"/>
      <c r="AGQ459" s="330"/>
      <c r="AGR459" s="330"/>
      <c r="AGS459" s="330"/>
      <c r="AGT459" s="330"/>
      <c r="AGU459" s="330"/>
      <c r="AGV459" s="330"/>
      <c r="AGW459" s="330"/>
      <c r="AGX459" s="330"/>
      <c r="AGY459" s="330"/>
      <c r="AGZ459" s="330"/>
      <c r="AHA459" s="330"/>
      <c r="AHB459" s="330"/>
      <c r="AHC459" s="330"/>
      <c r="AHD459" s="330"/>
      <c r="AHE459" s="330"/>
      <c r="AHF459" s="330"/>
      <c r="AHG459" s="330"/>
      <c r="AHH459" s="330"/>
      <c r="AHI459" s="330"/>
      <c r="AHJ459" s="330"/>
      <c r="AHK459" s="330"/>
      <c r="AHL459" s="330"/>
      <c r="AHM459" s="330"/>
      <c r="AHN459" s="330"/>
      <c r="AHO459" s="330"/>
      <c r="AHP459" s="330"/>
      <c r="AHQ459" s="330"/>
      <c r="AHR459" s="330"/>
      <c r="AHS459" s="330"/>
      <c r="AHT459" s="330"/>
      <c r="AHU459" s="330"/>
      <c r="AHV459" s="330"/>
      <c r="AHW459" s="330"/>
      <c r="AHX459" s="330"/>
      <c r="AHY459" s="330"/>
      <c r="AHZ459" s="330"/>
      <c r="AIA459" s="330"/>
      <c r="AIB459" s="330"/>
      <c r="AIC459" s="330"/>
      <c r="AID459" s="330"/>
      <c r="AIE459" s="330"/>
      <c r="AIF459" s="330"/>
      <c r="AIG459" s="330"/>
      <c r="AIH459" s="330"/>
      <c r="AII459" s="330"/>
      <c r="AIJ459" s="330"/>
      <c r="AIK459" s="330"/>
      <c r="AIL459" s="330"/>
      <c r="AIM459" s="330"/>
      <c r="AIN459" s="330"/>
      <c r="AIO459" s="330"/>
      <c r="AIP459" s="330"/>
      <c r="AIQ459" s="330"/>
      <c r="AIR459" s="330"/>
      <c r="AIS459" s="330"/>
      <c r="AIT459" s="330"/>
      <c r="AIU459" s="330"/>
      <c r="AIV459" s="330"/>
      <c r="AIW459" s="330"/>
      <c r="AIX459" s="330"/>
      <c r="AIY459" s="330"/>
      <c r="AIZ459" s="330"/>
      <c r="AJA459" s="330"/>
      <c r="AJB459" s="330"/>
      <c r="AJC459" s="330"/>
      <c r="AJD459" s="330"/>
      <c r="AJE459" s="330"/>
      <c r="AJF459" s="330"/>
      <c r="AJG459" s="330"/>
      <c r="AJH459" s="330"/>
      <c r="AJI459" s="330"/>
      <c r="AJJ459" s="330"/>
      <c r="AJK459" s="330"/>
      <c r="AJL459" s="330"/>
      <c r="AJM459" s="330"/>
      <c r="AJN459" s="330"/>
      <c r="AJO459" s="330"/>
      <c r="AJP459" s="330"/>
      <c r="AJQ459" s="330"/>
      <c r="AJR459" s="330"/>
      <c r="AJS459" s="330"/>
      <c r="AJT459" s="330"/>
      <c r="AJU459" s="330"/>
      <c r="AJV459" s="330"/>
      <c r="AJW459" s="330"/>
      <c r="AJX459" s="330"/>
      <c r="AJY459" s="330"/>
      <c r="AJZ459" s="330"/>
      <c r="AKA459" s="330"/>
      <c r="AKB459" s="330"/>
      <c r="AKC459" s="330"/>
      <c r="AKD459" s="330"/>
      <c r="AKE459" s="330"/>
      <c r="AKF459" s="330"/>
      <c r="AKG459" s="330"/>
      <c r="AKH459" s="330"/>
      <c r="AKI459" s="330"/>
      <c r="AKJ459" s="330"/>
      <c r="AKK459" s="330"/>
      <c r="AKL459" s="330"/>
      <c r="AKM459" s="330"/>
      <c r="AKN459" s="330"/>
      <c r="AKO459" s="330"/>
      <c r="AKP459" s="330"/>
      <c r="AKQ459" s="330"/>
      <c r="AKR459" s="330"/>
      <c r="AKS459" s="330"/>
      <c r="AKT459" s="330"/>
      <c r="AKU459" s="330"/>
      <c r="AKV459" s="330"/>
      <c r="AKW459" s="330"/>
      <c r="AKX459" s="330"/>
      <c r="AKY459" s="330"/>
      <c r="AKZ459" s="330"/>
      <c r="ALA459" s="330"/>
      <c r="ALB459" s="330"/>
      <c r="ALC459" s="330"/>
      <c r="ALD459" s="330"/>
      <c r="ALE459" s="330"/>
      <c r="ALF459" s="330"/>
      <c r="ALG459" s="330"/>
      <c r="ALH459" s="330"/>
      <c r="ALI459" s="330"/>
      <c r="ALJ459" s="330"/>
      <c r="ALK459" s="330"/>
      <c r="ALL459" s="330"/>
      <c r="ALM459" s="330"/>
      <c r="ALN459" s="330"/>
      <c r="ALO459" s="330"/>
      <c r="ALP459" s="330"/>
      <c r="ALQ459" s="330"/>
      <c r="ALR459" s="330"/>
      <c r="ALS459" s="330"/>
      <c r="ALT459" s="330"/>
      <c r="ALU459" s="330"/>
      <c r="ALV459" s="330"/>
      <c r="ALW459" s="330"/>
      <c r="ALX459" s="330"/>
      <c r="ALY459" s="330"/>
      <c r="ALZ459" s="330"/>
      <c r="AMA459" s="330"/>
      <c r="AMB459" s="330"/>
      <c r="AMC459" s="330"/>
      <c r="AMD459" s="330"/>
      <c r="AME459" s="330"/>
      <c r="AMF459" s="330"/>
      <c r="AMG459" s="330"/>
      <c r="AMH459" s="330"/>
      <c r="AMI459" s="330"/>
      <c r="AMJ459" s="330"/>
      <c r="AMK459" s="330"/>
      <c r="AML459" s="330"/>
      <c r="AMM459" s="330"/>
      <c r="AMN459" s="330"/>
      <c r="AMO459" s="330"/>
      <c r="AMP459" s="330"/>
      <c r="AMQ459" s="330"/>
      <c r="AMR459" s="330"/>
      <c r="AMS459" s="330"/>
      <c r="AMT459" s="330"/>
      <c r="AMU459" s="330"/>
      <c r="AMV459" s="330"/>
      <c r="AMW459" s="330"/>
      <c r="AMX459" s="330"/>
      <c r="AMY459" s="330"/>
      <c r="AMZ459" s="330"/>
      <c r="ANA459" s="330"/>
      <c r="ANB459" s="330"/>
      <c r="ANC459" s="330"/>
      <c r="AND459" s="330"/>
      <c r="ANE459" s="330"/>
      <c r="ANF459" s="330"/>
      <c r="ANG459" s="330"/>
      <c r="ANH459" s="330"/>
      <c r="ANI459" s="330"/>
      <c r="ANJ459" s="330"/>
      <c r="ANK459" s="330"/>
      <c r="ANL459" s="330"/>
      <c r="ANM459" s="330"/>
      <c r="ANN459" s="330"/>
      <c r="ANO459" s="330"/>
      <c r="ANP459" s="330"/>
      <c r="ANQ459" s="330"/>
      <c r="ANR459" s="330"/>
      <c r="ANS459" s="330"/>
      <c r="ANT459" s="330"/>
      <c r="ANU459" s="330"/>
      <c r="ANV459" s="330"/>
      <c r="ANW459" s="330"/>
      <c r="ANX459" s="330"/>
      <c r="ANY459" s="330"/>
      <c r="ANZ459" s="330"/>
      <c r="AOA459" s="330"/>
      <c r="AOB459" s="330"/>
      <c r="AOC459" s="330"/>
      <c r="AOD459" s="330"/>
      <c r="AOE459" s="330"/>
      <c r="AOF459" s="330"/>
      <c r="AOG459" s="330"/>
      <c r="AOH459" s="330"/>
      <c r="AOI459" s="330"/>
      <c r="AOJ459" s="330"/>
      <c r="AOK459" s="330"/>
      <c r="AOL459" s="330"/>
      <c r="AOM459" s="330"/>
      <c r="AON459" s="330"/>
      <c r="AOO459" s="330"/>
      <c r="AOP459" s="330"/>
      <c r="AOQ459" s="330"/>
      <c r="AOR459" s="330"/>
      <c r="AOS459" s="330"/>
      <c r="AOT459" s="330"/>
      <c r="AOU459" s="330"/>
      <c r="AOV459" s="330"/>
      <c r="AOW459" s="330"/>
      <c r="AOX459" s="330"/>
      <c r="AOY459" s="330"/>
      <c r="AOZ459" s="330"/>
      <c r="APA459" s="330"/>
      <c r="APB459" s="330"/>
      <c r="APC459" s="330"/>
      <c r="APD459" s="330"/>
      <c r="APE459" s="330"/>
      <c r="APF459" s="330"/>
      <c r="APG459" s="330"/>
      <c r="APH459" s="330"/>
      <c r="API459" s="330"/>
      <c r="APJ459" s="330"/>
      <c r="APK459" s="330"/>
      <c r="APL459" s="330"/>
      <c r="APM459" s="330"/>
      <c r="APN459" s="330"/>
      <c r="APO459" s="330"/>
      <c r="APP459" s="330"/>
      <c r="APQ459" s="330"/>
      <c r="APR459" s="330"/>
      <c r="APS459" s="330"/>
      <c r="APT459" s="330"/>
      <c r="APU459" s="330"/>
      <c r="APV459" s="330"/>
      <c r="APW459" s="330"/>
      <c r="APX459" s="330"/>
      <c r="APY459" s="330"/>
      <c r="APZ459" s="330"/>
      <c r="AQA459" s="330"/>
      <c r="AQB459" s="330"/>
      <c r="AQC459" s="330"/>
      <c r="AQD459" s="330"/>
      <c r="AQE459" s="330"/>
      <c r="AQF459" s="330"/>
      <c r="AQG459" s="330"/>
      <c r="AQH459" s="330"/>
      <c r="AQI459" s="330"/>
      <c r="AQJ459" s="330"/>
      <c r="AQK459" s="330"/>
      <c r="AQL459" s="330"/>
      <c r="AQM459" s="330"/>
      <c r="AQN459" s="330"/>
      <c r="AQO459" s="330"/>
      <c r="AQP459" s="330"/>
      <c r="AQQ459" s="330"/>
      <c r="AQR459" s="330"/>
      <c r="AQS459" s="330"/>
      <c r="AQT459" s="330"/>
      <c r="AQU459" s="330"/>
      <c r="AQV459" s="330"/>
      <c r="AQW459" s="330"/>
      <c r="AQX459" s="330"/>
      <c r="AQY459" s="330"/>
      <c r="AQZ459" s="330"/>
      <c r="ARA459" s="330"/>
      <c r="ARB459" s="330"/>
      <c r="ARC459" s="330"/>
      <c r="ARD459" s="330"/>
      <c r="ARE459" s="330"/>
      <c r="ARF459" s="330"/>
      <c r="ARG459" s="330"/>
      <c r="ARH459" s="330"/>
      <c r="ARI459" s="330"/>
      <c r="ARJ459" s="330"/>
      <c r="ARK459" s="330"/>
      <c r="ARL459" s="330"/>
      <c r="ARM459" s="330"/>
      <c r="ARN459" s="330"/>
      <c r="ARO459" s="330"/>
      <c r="ARP459" s="330"/>
      <c r="ARQ459" s="330"/>
      <c r="ARR459" s="330"/>
      <c r="ARS459" s="330"/>
      <c r="ART459" s="330"/>
      <c r="ARU459" s="330"/>
      <c r="ARV459" s="330"/>
      <c r="ARW459" s="330"/>
      <c r="ARX459" s="330"/>
      <c r="ARY459" s="330"/>
      <c r="ARZ459" s="330"/>
      <c r="ASA459" s="330"/>
      <c r="ASB459" s="330"/>
      <c r="ASC459" s="330"/>
      <c r="ASD459" s="330"/>
      <c r="ASE459" s="330"/>
      <c r="ASF459" s="330"/>
      <c r="ASG459" s="330"/>
      <c r="ASH459" s="330"/>
      <c r="ASI459" s="330"/>
      <c r="ASJ459" s="330"/>
      <c r="ASK459" s="330"/>
      <c r="ASL459" s="330"/>
      <c r="ASM459" s="330"/>
      <c r="ASN459" s="330"/>
      <c r="ASO459" s="330"/>
      <c r="ASP459" s="330"/>
      <c r="ASQ459" s="330"/>
      <c r="ASR459" s="330"/>
      <c r="ASS459" s="330"/>
      <c r="AST459" s="330"/>
      <c r="ASU459" s="330"/>
      <c r="ASV459" s="330"/>
      <c r="ASW459" s="330"/>
      <c r="ASX459" s="330"/>
      <c r="ASY459" s="330"/>
      <c r="ASZ459" s="330"/>
      <c r="ATA459" s="330"/>
      <c r="ATB459" s="330"/>
      <c r="ATC459" s="330"/>
      <c r="ATD459" s="330"/>
      <c r="ATE459" s="330"/>
      <c r="ATF459" s="330"/>
      <c r="ATG459" s="330"/>
      <c r="ATH459" s="330"/>
      <c r="ATI459" s="330"/>
      <c r="ATJ459" s="330"/>
      <c r="ATK459" s="330"/>
      <c r="ATL459" s="330"/>
      <c r="ATM459" s="330"/>
      <c r="ATN459" s="330"/>
      <c r="ATO459" s="330"/>
      <c r="ATP459" s="330"/>
      <c r="ATQ459" s="330"/>
      <c r="ATR459" s="330"/>
      <c r="ATS459" s="330"/>
      <c r="ATT459" s="330"/>
      <c r="ATU459" s="330"/>
      <c r="ATV459" s="330"/>
      <c r="ATW459" s="330"/>
      <c r="ATX459" s="330"/>
      <c r="ATY459" s="330"/>
      <c r="ATZ459" s="330"/>
      <c r="AUA459" s="330"/>
      <c r="AUB459" s="330"/>
      <c r="AUC459" s="330"/>
      <c r="AUD459" s="330"/>
      <c r="AUE459" s="330"/>
      <c r="AUF459" s="330"/>
      <c r="AUG459" s="330"/>
      <c r="AUH459" s="330"/>
      <c r="AUI459" s="330"/>
      <c r="AUJ459" s="330"/>
      <c r="AUK459" s="330"/>
      <c r="AUL459" s="330"/>
      <c r="AUM459" s="330"/>
      <c r="AUN459" s="330"/>
      <c r="AUO459" s="330"/>
      <c r="AUP459" s="330"/>
      <c r="AUQ459" s="330"/>
      <c r="AUR459" s="330"/>
      <c r="AUS459" s="330"/>
      <c r="AUT459" s="330"/>
      <c r="AUU459" s="330"/>
      <c r="AUV459" s="330"/>
      <c r="AUW459" s="330"/>
      <c r="AUX459" s="330"/>
      <c r="AUY459" s="330"/>
      <c r="AUZ459" s="330"/>
      <c r="AVA459" s="330"/>
      <c r="AVB459" s="330"/>
      <c r="AVC459" s="330"/>
      <c r="AVD459" s="330"/>
      <c r="AVE459" s="330"/>
      <c r="AVF459" s="330"/>
      <c r="AVG459" s="330"/>
      <c r="AVH459" s="330"/>
      <c r="AVI459" s="330"/>
      <c r="AVJ459" s="330"/>
      <c r="AVK459" s="330"/>
      <c r="AVL459" s="330"/>
      <c r="AVM459" s="330"/>
      <c r="AVN459" s="330"/>
      <c r="AVO459" s="330"/>
      <c r="AVP459" s="330"/>
      <c r="AVQ459" s="330"/>
      <c r="AVR459" s="330"/>
      <c r="AVS459" s="330"/>
      <c r="AVT459" s="330"/>
      <c r="AVU459" s="330"/>
      <c r="AVV459" s="330"/>
      <c r="AVW459" s="330"/>
      <c r="AVX459" s="330"/>
      <c r="AVY459" s="330"/>
      <c r="AVZ459" s="330"/>
      <c r="AWA459" s="330"/>
      <c r="AWB459" s="330"/>
      <c r="AWC459" s="330"/>
      <c r="AWD459" s="330"/>
      <c r="AWE459" s="330"/>
      <c r="AWF459" s="330"/>
      <c r="AWG459" s="330"/>
      <c r="AWH459" s="330"/>
      <c r="AWI459" s="330"/>
      <c r="AWJ459" s="330"/>
      <c r="AWK459" s="330"/>
      <c r="AWL459" s="330"/>
      <c r="AWM459" s="330"/>
      <c r="AWN459" s="330"/>
      <c r="AWO459" s="330"/>
      <c r="AWP459" s="330"/>
      <c r="AWQ459" s="330"/>
      <c r="AWR459" s="330"/>
      <c r="AWS459" s="330"/>
      <c r="AWT459" s="330"/>
      <c r="AWU459" s="330"/>
      <c r="AWV459" s="330"/>
      <c r="AWW459" s="330"/>
      <c r="AWX459" s="330"/>
      <c r="AWY459" s="330"/>
      <c r="AWZ459" s="330"/>
      <c r="AXA459" s="330"/>
      <c r="AXB459" s="330"/>
      <c r="AXC459" s="330"/>
      <c r="AXD459" s="330"/>
      <c r="AXE459" s="330"/>
      <c r="AXF459" s="330"/>
      <c r="AXG459" s="330"/>
      <c r="AXH459" s="330"/>
      <c r="AXI459" s="330"/>
      <c r="AXJ459" s="330"/>
      <c r="AXK459" s="330"/>
      <c r="AXL459" s="330"/>
      <c r="AXM459" s="330"/>
      <c r="AXN459" s="330"/>
      <c r="AXO459" s="330"/>
      <c r="AXP459" s="330"/>
      <c r="AXQ459" s="330"/>
      <c r="AXR459" s="330"/>
      <c r="AXS459" s="330"/>
      <c r="AXT459" s="330"/>
      <c r="AXU459" s="330"/>
      <c r="AXV459" s="330"/>
      <c r="AXW459" s="330"/>
      <c r="AXX459" s="330"/>
      <c r="AXY459" s="330"/>
      <c r="AXZ459" s="330"/>
      <c r="AYA459" s="330"/>
      <c r="AYB459" s="330"/>
      <c r="AYC459" s="330"/>
      <c r="AYD459" s="330"/>
      <c r="AYE459" s="330"/>
      <c r="AYF459" s="330"/>
      <c r="AYG459" s="330"/>
      <c r="AYH459" s="330"/>
      <c r="AYI459" s="330"/>
      <c r="AYJ459" s="330"/>
      <c r="AYK459" s="330"/>
      <c r="AYL459" s="330"/>
      <c r="AYM459" s="330"/>
      <c r="AYN459" s="330"/>
      <c r="AYO459" s="330"/>
      <c r="AYP459" s="330"/>
      <c r="AYQ459" s="330"/>
      <c r="AYR459" s="330"/>
      <c r="AYS459" s="330"/>
      <c r="AYT459" s="330"/>
      <c r="AYU459" s="330"/>
      <c r="AYV459" s="330"/>
      <c r="AYW459" s="330"/>
      <c r="AYX459" s="330"/>
      <c r="AYY459" s="330"/>
      <c r="AYZ459" s="330"/>
      <c r="AZA459" s="330"/>
      <c r="AZB459" s="330"/>
      <c r="AZC459" s="330"/>
      <c r="AZD459" s="330"/>
      <c r="AZE459" s="330"/>
      <c r="AZF459" s="330"/>
      <c r="AZG459" s="330"/>
      <c r="AZH459" s="330"/>
      <c r="AZI459" s="330"/>
      <c r="AZJ459" s="330"/>
      <c r="AZK459" s="330"/>
      <c r="AZL459" s="330"/>
      <c r="AZM459" s="330"/>
      <c r="AZN459" s="330"/>
      <c r="AZO459" s="330"/>
      <c r="AZP459" s="330"/>
      <c r="AZQ459" s="330"/>
      <c r="AZR459" s="330"/>
      <c r="AZS459" s="330"/>
      <c r="AZT459" s="330"/>
      <c r="AZU459" s="330"/>
      <c r="AZV459" s="330"/>
      <c r="AZW459" s="330"/>
      <c r="AZX459" s="330"/>
      <c r="AZY459" s="330"/>
      <c r="AZZ459" s="330"/>
      <c r="BAA459" s="330"/>
      <c r="BAB459" s="330"/>
      <c r="BAC459" s="330"/>
      <c r="BAD459" s="330"/>
      <c r="BAE459" s="330"/>
      <c r="BAF459" s="330"/>
      <c r="BAG459" s="330"/>
      <c r="BAH459" s="330"/>
      <c r="BAI459" s="330"/>
      <c r="BAJ459" s="330"/>
      <c r="BAK459" s="330"/>
      <c r="BAL459" s="330"/>
      <c r="BAM459" s="330"/>
      <c r="BAN459" s="330"/>
      <c r="BAO459" s="330"/>
      <c r="BAP459" s="330"/>
      <c r="BAQ459" s="330"/>
      <c r="BAR459" s="330"/>
      <c r="BAS459" s="330"/>
      <c r="BAT459" s="330"/>
      <c r="BAU459" s="330"/>
      <c r="BAV459" s="330"/>
      <c r="BAW459" s="330"/>
      <c r="BAX459" s="330"/>
      <c r="BAY459" s="330"/>
      <c r="BAZ459" s="330"/>
      <c r="BBA459" s="330"/>
      <c r="BBB459" s="330"/>
      <c r="BBC459" s="330"/>
      <c r="BBD459" s="330"/>
      <c r="BBE459" s="330"/>
      <c r="BBF459" s="330"/>
      <c r="BBG459" s="330"/>
      <c r="BBH459" s="330"/>
      <c r="BBI459" s="330"/>
      <c r="BBJ459" s="330"/>
      <c r="BBK459" s="330"/>
      <c r="BBL459" s="330"/>
      <c r="BBM459" s="330"/>
      <c r="BBN459" s="330"/>
      <c r="BBO459" s="330"/>
      <c r="BBP459" s="330"/>
      <c r="BBQ459" s="330"/>
      <c r="BBR459" s="330"/>
      <c r="BBS459" s="330"/>
      <c r="BBT459" s="330"/>
      <c r="BBU459" s="330"/>
      <c r="BBV459" s="330"/>
      <c r="BBW459" s="330"/>
      <c r="BBX459" s="330"/>
      <c r="BBY459" s="330"/>
      <c r="BBZ459" s="330"/>
      <c r="BCA459" s="330"/>
      <c r="BCB459" s="330"/>
      <c r="BCC459" s="330"/>
      <c r="BCD459" s="330"/>
      <c r="BCE459" s="330"/>
      <c r="BCF459" s="330"/>
      <c r="BCG459" s="330"/>
      <c r="BCH459" s="330"/>
      <c r="BCI459" s="330"/>
      <c r="BCJ459" s="330"/>
      <c r="BCK459" s="330"/>
      <c r="BCL459" s="330"/>
      <c r="BCM459" s="330"/>
      <c r="BCN459" s="330"/>
      <c r="BCO459" s="330"/>
      <c r="BCP459" s="330"/>
      <c r="BCQ459" s="330"/>
      <c r="BCR459" s="330"/>
      <c r="BCS459" s="330"/>
      <c r="BCT459" s="330"/>
      <c r="BCU459" s="330"/>
      <c r="BCV459" s="330"/>
      <c r="BCW459" s="330"/>
      <c r="BCX459" s="330"/>
      <c r="BCY459" s="330"/>
      <c r="BCZ459" s="330"/>
      <c r="BDA459" s="330"/>
      <c r="BDB459" s="330"/>
      <c r="BDC459" s="330"/>
      <c r="BDD459" s="330"/>
      <c r="BDE459" s="330"/>
      <c r="BDF459" s="330"/>
      <c r="BDG459" s="330"/>
      <c r="BDH459" s="330"/>
      <c r="BDI459" s="330"/>
      <c r="BDJ459" s="330"/>
      <c r="BDK459" s="330"/>
      <c r="BDL459" s="330"/>
      <c r="BDM459" s="330"/>
      <c r="BDN459" s="330"/>
      <c r="BDO459" s="330"/>
      <c r="BDP459" s="330"/>
      <c r="BDQ459" s="330"/>
      <c r="BDR459" s="330"/>
      <c r="BDS459" s="330"/>
      <c r="BDT459" s="330"/>
      <c r="BDU459" s="330"/>
      <c r="BDV459" s="330"/>
      <c r="BDW459" s="330"/>
      <c r="BDX459" s="330"/>
      <c r="BDY459" s="330"/>
      <c r="BDZ459" s="330"/>
      <c r="BEA459" s="330"/>
      <c r="BEB459" s="330"/>
      <c r="BEC459" s="330"/>
      <c r="BED459" s="330"/>
      <c r="BEE459" s="330"/>
      <c r="BEF459" s="330"/>
      <c r="BEG459" s="330"/>
      <c r="BEH459" s="330"/>
      <c r="BEI459" s="330"/>
      <c r="BEJ459" s="330"/>
      <c r="BEK459" s="330"/>
      <c r="BEL459" s="330"/>
      <c r="BEM459" s="330"/>
      <c r="BEN459" s="330"/>
      <c r="BEO459" s="330"/>
      <c r="BEP459" s="330"/>
      <c r="BEQ459" s="330"/>
      <c r="BER459" s="330"/>
      <c r="BES459" s="330"/>
      <c r="BET459" s="330"/>
      <c r="BEU459" s="330"/>
      <c r="BEV459" s="330"/>
      <c r="BEW459" s="330"/>
      <c r="BEX459" s="330"/>
      <c r="BEY459" s="330"/>
      <c r="BEZ459" s="330"/>
      <c r="BFA459" s="330"/>
      <c r="BFB459" s="330"/>
      <c r="BFC459" s="330"/>
      <c r="BFD459" s="330"/>
      <c r="BFE459" s="330"/>
      <c r="BFF459" s="330"/>
      <c r="BFG459" s="330"/>
      <c r="BFH459" s="330"/>
      <c r="BFI459" s="330"/>
      <c r="BFJ459" s="330"/>
      <c r="BFK459" s="330"/>
      <c r="BFL459" s="330"/>
      <c r="BFM459" s="330"/>
      <c r="BFN459" s="330"/>
      <c r="BFO459" s="330"/>
      <c r="BFP459" s="330"/>
      <c r="BFQ459" s="330"/>
      <c r="BFR459" s="330"/>
      <c r="BFS459" s="330"/>
      <c r="BFT459" s="330"/>
      <c r="BFU459" s="330"/>
      <c r="BFV459" s="330"/>
      <c r="BFW459" s="330"/>
      <c r="BFX459" s="330"/>
      <c r="BFY459" s="330"/>
      <c r="BFZ459" s="330"/>
      <c r="BGA459" s="330"/>
      <c r="BGB459" s="330"/>
      <c r="BGC459" s="330"/>
      <c r="BGD459" s="330"/>
      <c r="BGE459" s="330"/>
      <c r="BGF459" s="330"/>
      <c r="BGG459" s="330"/>
      <c r="BGH459" s="330"/>
      <c r="BGI459" s="330"/>
      <c r="BGJ459" s="330"/>
      <c r="BGK459" s="330"/>
      <c r="BGL459" s="330"/>
      <c r="BGM459" s="330"/>
      <c r="BGN459" s="330"/>
      <c r="BGO459" s="330"/>
      <c r="BGP459" s="330"/>
      <c r="BGQ459" s="330"/>
      <c r="BGR459" s="330"/>
      <c r="BGS459" s="330"/>
      <c r="BGT459" s="330"/>
      <c r="BGU459" s="330"/>
      <c r="BGV459" s="330"/>
      <c r="BGW459" s="330"/>
      <c r="BGX459" s="330"/>
      <c r="BGY459" s="330"/>
      <c r="BGZ459" s="330"/>
      <c r="BHA459" s="330"/>
      <c r="BHB459" s="330"/>
      <c r="BHC459" s="330"/>
      <c r="BHD459" s="330"/>
      <c r="BHE459" s="330"/>
      <c r="BHF459" s="330"/>
      <c r="BHG459" s="330"/>
      <c r="BHH459" s="330"/>
      <c r="BHI459" s="330"/>
      <c r="BHJ459" s="330"/>
      <c r="BHK459" s="330"/>
      <c r="BHL459" s="330"/>
      <c r="BHM459" s="330"/>
      <c r="BHN459" s="330"/>
      <c r="BHO459" s="330"/>
      <c r="BHP459" s="330"/>
      <c r="BHQ459" s="330"/>
      <c r="BHR459" s="330"/>
      <c r="BHS459" s="330"/>
      <c r="BHT459" s="330"/>
      <c r="BHU459" s="330"/>
      <c r="BHV459" s="330"/>
      <c r="BHW459" s="330"/>
      <c r="BHX459" s="330"/>
      <c r="BHY459" s="330"/>
      <c r="BHZ459" s="330"/>
      <c r="BIA459" s="330"/>
      <c r="BIB459" s="330"/>
      <c r="BIC459" s="330"/>
      <c r="BID459" s="330"/>
      <c r="BIE459" s="330"/>
      <c r="BIF459" s="330"/>
      <c r="BIG459" s="330"/>
      <c r="BIH459" s="330"/>
      <c r="BII459" s="330"/>
      <c r="BIJ459" s="330"/>
      <c r="BIK459" s="330"/>
      <c r="BIL459" s="330"/>
      <c r="BIM459" s="330"/>
      <c r="BIN459" s="330"/>
      <c r="BIO459" s="330"/>
      <c r="BIP459" s="330"/>
      <c r="BIQ459" s="330"/>
      <c r="BIR459" s="330"/>
      <c r="BIS459" s="330"/>
      <c r="BIT459" s="330"/>
      <c r="BIU459" s="330"/>
      <c r="BIV459" s="330"/>
      <c r="BIW459" s="330"/>
      <c r="BIX459" s="330"/>
      <c r="BIY459" s="330"/>
      <c r="BIZ459" s="330"/>
      <c r="BJA459" s="330"/>
      <c r="BJB459" s="330"/>
      <c r="BJC459" s="330"/>
      <c r="BJD459" s="330"/>
      <c r="BJE459" s="330"/>
      <c r="BJF459" s="330"/>
      <c r="BJG459" s="330"/>
      <c r="BJH459" s="330"/>
      <c r="BJI459" s="330"/>
      <c r="BJJ459" s="330"/>
      <c r="BJK459" s="330"/>
      <c r="BJL459" s="330"/>
      <c r="BJM459" s="330"/>
      <c r="BJN459" s="330"/>
      <c r="BJO459" s="330"/>
      <c r="BJP459" s="330"/>
      <c r="BJQ459" s="330"/>
      <c r="BJR459" s="330"/>
      <c r="BJS459" s="330"/>
      <c r="BJT459" s="330"/>
      <c r="BJU459" s="330"/>
      <c r="BJV459" s="330"/>
      <c r="BJW459" s="330"/>
      <c r="BJX459" s="330"/>
      <c r="BJY459" s="330"/>
      <c r="BJZ459" s="330"/>
      <c r="BKA459" s="330"/>
      <c r="BKB459" s="330"/>
      <c r="BKC459" s="330"/>
      <c r="BKD459" s="330"/>
      <c r="BKE459" s="330"/>
      <c r="BKF459" s="330"/>
      <c r="BKG459" s="330"/>
      <c r="BKH459" s="330"/>
      <c r="BKI459" s="330"/>
      <c r="BKJ459" s="330"/>
      <c r="BKK459" s="330"/>
      <c r="BKL459" s="330"/>
      <c r="BKM459" s="330"/>
      <c r="BKN459" s="330"/>
      <c r="BKO459" s="330"/>
      <c r="BKP459" s="330"/>
      <c r="BKQ459" s="330"/>
      <c r="BKR459" s="330"/>
      <c r="BKS459" s="330"/>
      <c r="BKT459" s="330"/>
      <c r="BKU459" s="330"/>
      <c r="BKV459" s="330"/>
      <c r="BKW459" s="330"/>
      <c r="BKX459" s="330"/>
      <c r="BKY459" s="330"/>
      <c r="BKZ459" s="330"/>
      <c r="BLA459" s="330"/>
      <c r="BLB459" s="330"/>
      <c r="BLC459" s="330"/>
      <c r="BLD459" s="330"/>
      <c r="BLE459" s="330"/>
      <c r="BLF459" s="330"/>
      <c r="BLG459" s="330"/>
      <c r="BLH459" s="330"/>
      <c r="BLI459" s="330"/>
      <c r="BLJ459" s="330"/>
      <c r="BLK459" s="330"/>
      <c r="BLL459" s="330"/>
      <c r="BLM459" s="330"/>
      <c r="BLN459" s="330"/>
      <c r="BLO459" s="330"/>
      <c r="BLP459" s="330"/>
      <c r="BLQ459" s="330"/>
      <c r="BLR459" s="330"/>
      <c r="BLS459" s="330"/>
      <c r="BLT459" s="330"/>
      <c r="BLU459" s="330"/>
      <c r="BLV459" s="330"/>
      <c r="BLW459" s="330"/>
      <c r="BLX459" s="330"/>
      <c r="BLY459" s="330"/>
      <c r="BLZ459" s="330"/>
      <c r="BMA459" s="330"/>
      <c r="BMB459" s="330"/>
      <c r="BMC459" s="330"/>
      <c r="BMD459" s="330"/>
      <c r="BME459" s="330"/>
      <c r="BMF459" s="330"/>
      <c r="BMG459" s="330"/>
      <c r="BMH459" s="330"/>
      <c r="BMI459" s="330"/>
      <c r="BMJ459" s="330"/>
      <c r="BMK459" s="330"/>
      <c r="BML459" s="330"/>
      <c r="BMM459" s="330"/>
      <c r="BMN459" s="330"/>
      <c r="BMO459" s="330"/>
      <c r="BMP459" s="330"/>
      <c r="BMQ459" s="330"/>
      <c r="BMR459" s="330"/>
      <c r="BMS459" s="330"/>
      <c r="BMT459" s="330"/>
      <c r="BMU459" s="330"/>
      <c r="BMV459" s="330"/>
      <c r="BMW459" s="330"/>
      <c r="BMX459" s="330"/>
      <c r="BMY459" s="330"/>
      <c r="BMZ459" s="330"/>
      <c r="BNA459" s="330"/>
      <c r="BNB459" s="330"/>
      <c r="BNC459" s="330"/>
      <c r="BND459" s="330"/>
      <c r="BNE459" s="330"/>
      <c r="BNF459" s="330"/>
      <c r="BNG459" s="330"/>
      <c r="BNH459" s="330"/>
      <c r="BNI459" s="330"/>
      <c r="BNJ459" s="330"/>
      <c r="BNK459" s="330"/>
      <c r="BNL459" s="330"/>
      <c r="BNM459" s="330"/>
      <c r="BNN459" s="330"/>
      <c r="BNO459" s="330"/>
      <c r="BNP459" s="330"/>
      <c r="BNQ459" s="330"/>
      <c r="BNR459" s="330"/>
      <c r="BNS459" s="330"/>
      <c r="BNT459" s="330"/>
      <c r="BNU459" s="330"/>
      <c r="BNV459" s="330"/>
      <c r="BNW459" s="330"/>
      <c r="BNX459" s="330"/>
      <c r="BNY459" s="330"/>
      <c r="BNZ459" s="330"/>
      <c r="BOA459" s="330"/>
      <c r="BOB459" s="330"/>
      <c r="BOC459" s="330"/>
      <c r="BOD459" s="330"/>
      <c r="BOE459" s="330"/>
      <c r="BOF459" s="330"/>
      <c r="BOG459" s="330"/>
      <c r="BOH459" s="330"/>
      <c r="BOI459" s="330"/>
      <c r="BOJ459" s="330"/>
      <c r="BOK459" s="330"/>
      <c r="BOL459" s="330"/>
      <c r="BOM459" s="330"/>
      <c r="BON459" s="330"/>
      <c r="BOO459" s="330"/>
      <c r="BOP459" s="330"/>
      <c r="BOQ459" s="330"/>
      <c r="BOR459" s="330"/>
      <c r="BOS459" s="330"/>
      <c r="BOT459" s="330"/>
      <c r="BOU459" s="330"/>
      <c r="BOV459" s="330"/>
      <c r="BOW459" s="330"/>
      <c r="BOX459" s="330"/>
      <c r="BOY459" s="330"/>
      <c r="BOZ459" s="330"/>
      <c r="BPA459" s="330"/>
      <c r="BPB459" s="330"/>
      <c r="BPC459" s="330"/>
      <c r="BPD459" s="330"/>
      <c r="BPE459" s="330"/>
      <c r="BPF459" s="330"/>
      <c r="BPG459" s="330"/>
      <c r="BPH459" s="330"/>
      <c r="BPI459" s="330"/>
      <c r="BPJ459" s="330"/>
      <c r="BPK459" s="330"/>
      <c r="BPL459" s="330"/>
      <c r="BPM459" s="330"/>
      <c r="BPN459" s="330"/>
      <c r="BPO459" s="330"/>
      <c r="BPP459" s="330"/>
      <c r="BPQ459" s="330"/>
      <c r="BPR459" s="330"/>
      <c r="BPS459" s="330"/>
      <c r="BPT459" s="330"/>
      <c r="BPU459" s="330"/>
      <c r="BPV459" s="330"/>
      <c r="BPW459" s="330"/>
      <c r="BPX459" s="330"/>
      <c r="BPY459" s="330"/>
      <c r="BPZ459" s="330"/>
      <c r="BQA459" s="330"/>
      <c r="BQB459" s="330"/>
      <c r="BQC459" s="330"/>
      <c r="BQD459" s="330"/>
      <c r="BQE459" s="330"/>
      <c r="BQF459" s="330"/>
      <c r="BQG459" s="330"/>
      <c r="BQH459" s="330"/>
      <c r="BQI459" s="330"/>
      <c r="BQJ459" s="330"/>
      <c r="BQK459" s="330"/>
      <c r="BQL459" s="330"/>
      <c r="BQM459" s="330"/>
      <c r="BQN459" s="330"/>
      <c r="BQO459" s="330"/>
      <c r="BQP459" s="330"/>
      <c r="BQQ459" s="330"/>
      <c r="BQR459" s="330"/>
      <c r="BQS459" s="330"/>
      <c r="BQT459" s="330"/>
      <c r="BQU459" s="330"/>
      <c r="BQV459" s="330"/>
      <c r="BQW459" s="330"/>
      <c r="BQX459" s="330"/>
      <c r="BQY459" s="330"/>
      <c r="BQZ459" s="330"/>
      <c r="BRA459" s="330"/>
      <c r="BRB459" s="330"/>
      <c r="BRC459" s="330"/>
      <c r="BRD459" s="330"/>
      <c r="BRE459" s="330"/>
      <c r="BRF459" s="330"/>
      <c r="BRG459" s="330"/>
      <c r="BRH459" s="330"/>
      <c r="BRI459" s="330"/>
      <c r="BRJ459" s="330"/>
      <c r="BRK459" s="330"/>
      <c r="BRL459" s="330"/>
      <c r="BRM459" s="330"/>
      <c r="BRN459" s="330"/>
      <c r="BRO459" s="330"/>
      <c r="BRP459" s="330"/>
      <c r="BRQ459" s="330"/>
      <c r="BRR459" s="330"/>
      <c r="BRS459" s="330"/>
      <c r="BRT459" s="330"/>
      <c r="BRU459" s="330"/>
      <c r="BRV459" s="330"/>
      <c r="BRW459" s="330"/>
      <c r="BRX459" s="330"/>
      <c r="BRY459" s="330"/>
      <c r="BRZ459" s="330"/>
      <c r="BSA459" s="330"/>
      <c r="BSB459" s="330"/>
      <c r="BSC459" s="330"/>
      <c r="BSD459" s="330"/>
      <c r="BSE459" s="330"/>
      <c r="BSF459" s="330"/>
      <c r="BSG459" s="330"/>
      <c r="BSH459" s="330"/>
      <c r="BSI459" s="330"/>
      <c r="BSJ459" s="330"/>
      <c r="BSK459" s="330"/>
      <c r="BSL459" s="330"/>
      <c r="BSM459" s="330"/>
      <c r="BSN459" s="330"/>
      <c r="BSO459" s="330"/>
      <c r="BSP459" s="330"/>
      <c r="BSQ459" s="330"/>
      <c r="BSR459" s="330"/>
      <c r="BSS459" s="330"/>
      <c r="BST459" s="330"/>
      <c r="BSU459" s="330"/>
      <c r="BSV459" s="330"/>
      <c r="BSW459" s="330"/>
      <c r="BSX459" s="330"/>
      <c r="BSY459" s="330"/>
      <c r="BSZ459" s="330"/>
      <c r="BTA459" s="330"/>
      <c r="BTB459" s="330"/>
      <c r="BTC459" s="330"/>
      <c r="BTD459" s="330"/>
      <c r="BTE459" s="330"/>
      <c r="BTF459" s="330"/>
      <c r="BTG459" s="330"/>
      <c r="BTH459" s="330"/>
      <c r="BTI459" s="330"/>
      <c r="BTJ459" s="330"/>
      <c r="BTK459" s="330"/>
      <c r="BTL459" s="330"/>
      <c r="BTM459" s="330"/>
      <c r="BTN459" s="330"/>
      <c r="BTO459" s="330"/>
      <c r="BTP459" s="330"/>
      <c r="BTQ459" s="330"/>
      <c r="BTR459" s="330"/>
      <c r="BTS459" s="330"/>
      <c r="BTT459" s="330"/>
      <c r="BTU459" s="330"/>
      <c r="BTV459" s="330"/>
      <c r="BTW459" s="330"/>
      <c r="BTX459" s="330"/>
      <c r="BTY459" s="330"/>
      <c r="BTZ459" s="330"/>
      <c r="BUA459" s="330"/>
      <c r="BUB459" s="330"/>
      <c r="BUC459" s="330"/>
      <c r="BUD459" s="330"/>
      <c r="BUE459" s="330"/>
      <c r="BUF459" s="330"/>
      <c r="BUG459" s="330"/>
      <c r="BUH459" s="330"/>
      <c r="BUI459" s="330"/>
      <c r="BUJ459" s="330"/>
      <c r="BUK459" s="330"/>
      <c r="BUL459" s="330"/>
      <c r="BUM459" s="330"/>
      <c r="BUN459" s="330"/>
      <c r="BUO459" s="330"/>
      <c r="BUP459" s="330"/>
      <c r="BUQ459" s="330"/>
      <c r="BUR459" s="330"/>
      <c r="BUS459" s="330"/>
      <c r="BUT459" s="330"/>
      <c r="BUU459" s="330"/>
      <c r="BUV459" s="330"/>
      <c r="BUW459" s="330"/>
      <c r="BUX459" s="330"/>
      <c r="BUY459" s="330"/>
      <c r="BUZ459" s="330"/>
      <c r="BVA459" s="330"/>
      <c r="BVB459" s="330"/>
      <c r="BVC459" s="330"/>
      <c r="BVD459" s="330"/>
      <c r="BVE459" s="330"/>
      <c r="BVF459" s="330"/>
      <c r="BVG459" s="330"/>
      <c r="BVH459" s="330"/>
      <c r="BVI459" s="330"/>
      <c r="BVJ459" s="330"/>
      <c r="BVK459" s="330"/>
      <c r="BVL459" s="330"/>
      <c r="BVM459" s="330"/>
      <c r="BVN459" s="330"/>
      <c r="BVO459" s="330"/>
      <c r="BVP459" s="330"/>
      <c r="BVQ459" s="330"/>
      <c r="BVR459" s="330"/>
      <c r="BVS459" s="330"/>
      <c r="BVT459" s="330"/>
      <c r="BVU459" s="330"/>
      <c r="BVV459" s="330"/>
      <c r="BVW459" s="330"/>
      <c r="BVX459" s="330"/>
      <c r="BVY459" s="330"/>
      <c r="BVZ459" s="330"/>
      <c r="BWA459" s="330"/>
      <c r="BWB459" s="330"/>
      <c r="BWC459" s="330"/>
      <c r="BWD459" s="330"/>
      <c r="BWE459" s="330"/>
      <c r="BWF459" s="330"/>
      <c r="BWG459" s="330"/>
      <c r="BWH459" s="330"/>
      <c r="BWI459" s="330"/>
      <c r="BWJ459" s="330"/>
      <c r="BWK459" s="330"/>
      <c r="BWL459" s="330"/>
      <c r="BWM459" s="330"/>
      <c r="BWN459" s="330"/>
      <c r="BWO459" s="330"/>
      <c r="BWP459" s="330"/>
      <c r="BWQ459" s="330"/>
      <c r="BWR459" s="330"/>
      <c r="BWS459" s="330"/>
      <c r="BWT459" s="330"/>
      <c r="BWU459" s="330"/>
      <c r="BWV459" s="330"/>
      <c r="BWW459" s="330"/>
      <c r="BWX459" s="330"/>
      <c r="BWY459" s="330"/>
      <c r="BWZ459" s="330"/>
      <c r="BXA459" s="330"/>
      <c r="BXB459" s="330"/>
      <c r="BXC459" s="330"/>
      <c r="BXD459" s="330"/>
      <c r="BXE459" s="330"/>
      <c r="BXF459" s="330"/>
      <c r="BXG459" s="330"/>
      <c r="BXH459" s="330"/>
      <c r="BXI459" s="330"/>
      <c r="BXJ459" s="330"/>
      <c r="BXK459" s="330"/>
      <c r="BXL459" s="330"/>
      <c r="BXM459" s="330"/>
      <c r="BXN459" s="330"/>
      <c r="BXO459" s="330"/>
      <c r="BXP459" s="330"/>
      <c r="BXQ459" s="330"/>
      <c r="BXR459" s="330"/>
      <c r="BXS459" s="330"/>
      <c r="BXT459" s="330"/>
      <c r="BXU459" s="330"/>
      <c r="BXV459" s="330"/>
      <c r="BXW459" s="330"/>
      <c r="BXX459" s="330"/>
      <c r="BXY459" s="330"/>
      <c r="BXZ459" s="330"/>
      <c r="BYA459" s="330"/>
      <c r="BYB459" s="330"/>
      <c r="BYC459" s="330"/>
      <c r="BYD459" s="330"/>
      <c r="BYE459" s="330"/>
      <c r="BYF459" s="330"/>
      <c r="BYG459" s="330"/>
      <c r="BYH459" s="330"/>
      <c r="BYI459" s="330"/>
      <c r="BYJ459" s="330"/>
      <c r="BYK459" s="330"/>
      <c r="BYL459" s="330"/>
      <c r="BYM459" s="330"/>
      <c r="BYN459" s="330"/>
      <c r="BYO459" s="330"/>
      <c r="BYP459" s="330"/>
      <c r="BYQ459" s="330"/>
      <c r="BYR459" s="330"/>
      <c r="BYS459" s="330"/>
      <c r="BYT459" s="330"/>
      <c r="BYU459" s="330"/>
      <c r="BYV459" s="330"/>
      <c r="BYW459" s="330"/>
      <c r="BYX459" s="330"/>
      <c r="BYY459" s="330"/>
      <c r="BYZ459" s="330"/>
      <c r="BZA459" s="330"/>
      <c r="BZB459" s="330"/>
      <c r="BZC459" s="330"/>
      <c r="BZD459" s="330"/>
      <c r="BZE459" s="330"/>
      <c r="BZF459" s="330"/>
      <c r="BZG459" s="330"/>
      <c r="BZH459" s="330"/>
      <c r="BZI459" s="330"/>
      <c r="BZJ459" s="330"/>
      <c r="BZK459" s="330"/>
      <c r="BZL459" s="330"/>
      <c r="BZM459" s="330"/>
      <c r="BZN459" s="330"/>
      <c r="BZO459" s="330"/>
      <c r="BZP459" s="330"/>
      <c r="BZQ459" s="330"/>
      <c r="BZR459" s="330"/>
      <c r="BZS459" s="330"/>
      <c r="BZT459" s="330"/>
      <c r="BZU459" s="330"/>
      <c r="BZV459" s="330"/>
      <c r="BZW459" s="330"/>
      <c r="BZX459" s="330"/>
      <c r="BZY459" s="330"/>
      <c r="BZZ459" s="330"/>
      <c r="CAA459" s="330"/>
      <c r="CAB459" s="330"/>
      <c r="CAC459" s="330"/>
      <c r="CAD459" s="330"/>
      <c r="CAE459" s="330"/>
      <c r="CAF459" s="330"/>
      <c r="CAG459" s="330"/>
      <c r="CAH459" s="330"/>
      <c r="CAI459" s="330"/>
      <c r="CAJ459" s="330"/>
      <c r="CAK459" s="330"/>
      <c r="CAL459" s="330"/>
      <c r="CAM459" s="330"/>
      <c r="CAN459" s="330"/>
      <c r="CAO459" s="330"/>
      <c r="CAP459" s="330"/>
      <c r="CAQ459" s="330"/>
      <c r="CAR459" s="330"/>
      <c r="CAS459" s="330"/>
      <c r="CAT459" s="330"/>
      <c r="CAU459" s="330"/>
      <c r="CAV459" s="330"/>
      <c r="CAW459" s="330"/>
      <c r="CAX459" s="330"/>
      <c r="CAY459" s="330"/>
      <c r="CAZ459" s="330"/>
      <c r="CBA459" s="330"/>
      <c r="CBB459" s="330"/>
      <c r="CBC459" s="330"/>
      <c r="CBD459" s="330"/>
      <c r="CBE459" s="330"/>
      <c r="CBF459" s="330"/>
      <c r="CBG459" s="330"/>
      <c r="CBH459" s="330"/>
      <c r="CBI459" s="330"/>
      <c r="CBJ459" s="330"/>
      <c r="CBK459" s="330"/>
      <c r="CBL459" s="330"/>
      <c r="CBM459" s="330"/>
      <c r="CBN459" s="330"/>
      <c r="CBO459" s="330"/>
      <c r="CBP459" s="330"/>
      <c r="CBQ459" s="330"/>
      <c r="CBR459" s="330"/>
      <c r="CBS459" s="330"/>
      <c r="CBT459" s="330"/>
      <c r="CBU459" s="330"/>
      <c r="CBV459" s="330"/>
      <c r="CBW459" s="330"/>
      <c r="CBX459" s="330"/>
      <c r="CBY459" s="330"/>
      <c r="CBZ459" s="330"/>
      <c r="CCA459" s="330"/>
      <c r="CCB459" s="330"/>
      <c r="CCC459" s="330"/>
      <c r="CCD459" s="330"/>
      <c r="CCE459" s="330"/>
      <c r="CCF459" s="330"/>
      <c r="CCG459" s="330"/>
      <c r="CCH459" s="330"/>
      <c r="CCI459" s="330"/>
      <c r="CCJ459" s="330"/>
      <c r="CCK459" s="330"/>
      <c r="CCL459" s="330"/>
      <c r="CCM459" s="330"/>
      <c r="CCN459" s="330"/>
      <c r="CCO459" s="330"/>
      <c r="CCP459" s="330"/>
      <c r="CCQ459" s="330"/>
      <c r="CCR459" s="330"/>
      <c r="CCS459" s="330"/>
      <c r="CCT459" s="330"/>
      <c r="CCU459" s="330"/>
      <c r="CCV459" s="330"/>
      <c r="CCW459" s="330"/>
      <c r="CCX459" s="330"/>
      <c r="CCY459" s="330"/>
      <c r="CCZ459" s="330"/>
      <c r="CDA459" s="330"/>
      <c r="CDB459" s="330"/>
      <c r="CDC459" s="330"/>
      <c r="CDD459" s="330"/>
      <c r="CDE459" s="330"/>
      <c r="CDF459" s="330"/>
      <c r="CDG459" s="330"/>
      <c r="CDH459" s="330"/>
      <c r="CDI459" s="330"/>
      <c r="CDJ459" s="330"/>
      <c r="CDK459" s="330"/>
      <c r="CDL459" s="330"/>
      <c r="CDM459" s="330"/>
      <c r="CDN459" s="330"/>
      <c r="CDO459" s="330"/>
      <c r="CDP459" s="330"/>
      <c r="CDQ459" s="330"/>
      <c r="CDR459" s="330"/>
      <c r="CDS459" s="330"/>
      <c r="CDT459" s="330"/>
      <c r="CDU459" s="330"/>
      <c r="CDV459" s="330"/>
      <c r="CDW459" s="330"/>
      <c r="CDX459" s="330"/>
      <c r="CDY459" s="330"/>
      <c r="CDZ459" s="330"/>
      <c r="CEA459" s="330"/>
      <c r="CEB459" s="330"/>
      <c r="CEC459" s="330"/>
      <c r="CED459" s="330"/>
      <c r="CEE459" s="330"/>
      <c r="CEF459" s="330"/>
      <c r="CEG459" s="330"/>
      <c r="CEH459" s="330"/>
      <c r="CEI459" s="330"/>
      <c r="CEJ459" s="330"/>
      <c r="CEK459" s="330"/>
      <c r="CEL459" s="330"/>
      <c r="CEM459" s="330"/>
      <c r="CEN459" s="330"/>
      <c r="CEO459" s="330"/>
      <c r="CEP459" s="330"/>
      <c r="CEQ459" s="330"/>
      <c r="CER459" s="330"/>
      <c r="CES459" s="330"/>
      <c r="CET459" s="330"/>
      <c r="CEU459" s="330"/>
      <c r="CEV459" s="330"/>
      <c r="CEW459" s="330"/>
      <c r="CEX459" s="330"/>
      <c r="CEY459" s="330"/>
      <c r="CEZ459" s="330"/>
      <c r="CFA459" s="330"/>
      <c r="CFB459" s="330"/>
      <c r="CFC459" s="330"/>
      <c r="CFD459" s="330"/>
      <c r="CFE459" s="330"/>
      <c r="CFF459" s="330"/>
      <c r="CFG459" s="330"/>
      <c r="CFH459" s="330"/>
      <c r="CFI459" s="330"/>
      <c r="CFJ459" s="330"/>
      <c r="CFK459" s="330"/>
      <c r="CFL459" s="330"/>
      <c r="CFM459" s="330"/>
      <c r="CFN459" s="330"/>
      <c r="CFO459" s="330"/>
      <c r="CFP459" s="330"/>
      <c r="CFQ459" s="330"/>
      <c r="CFR459" s="330"/>
      <c r="CFS459" s="330"/>
      <c r="CFT459" s="330"/>
      <c r="CFU459" s="330"/>
      <c r="CFV459" s="330"/>
      <c r="CFW459" s="330"/>
      <c r="CFX459" s="330"/>
      <c r="CFY459" s="330"/>
      <c r="CFZ459" s="330"/>
      <c r="CGA459" s="330"/>
      <c r="CGB459" s="330"/>
      <c r="CGC459" s="330"/>
      <c r="CGD459" s="330"/>
      <c r="CGE459" s="330"/>
      <c r="CGF459" s="330"/>
      <c r="CGG459" s="330"/>
      <c r="CGH459" s="330"/>
      <c r="CGI459" s="330"/>
      <c r="CGJ459" s="330"/>
      <c r="CGK459" s="330"/>
      <c r="CGL459" s="330"/>
      <c r="CGM459" s="330"/>
      <c r="CGN459" s="330"/>
      <c r="CGO459" s="330"/>
      <c r="CGP459" s="330"/>
      <c r="CGQ459" s="330"/>
      <c r="CGR459" s="330"/>
      <c r="CGS459" s="330"/>
      <c r="CGT459" s="330"/>
      <c r="CGU459" s="330"/>
      <c r="CGV459" s="330"/>
      <c r="CGW459" s="330"/>
      <c r="CGX459" s="330"/>
      <c r="CGY459" s="330"/>
      <c r="CGZ459" s="330"/>
      <c r="CHA459" s="330"/>
      <c r="CHB459" s="330"/>
      <c r="CHC459" s="330"/>
      <c r="CHD459" s="330"/>
      <c r="CHE459" s="330"/>
      <c r="CHF459" s="330"/>
      <c r="CHG459" s="330"/>
      <c r="CHH459" s="330"/>
      <c r="CHI459" s="330"/>
      <c r="CHJ459" s="330"/>
      <c r="CHK459" s="330"/>
      <c r="CHL459" s="330"/>
      <c r="CHM459" s="330"/>
      <c r="CHN459" s="330"/>
      <c r="CHO459" s="330"/>
      <c r="CHP459" s="330"/>
      <c r="CHQ459" s="330"/>
      <c r="CHR459" s="330"/>
      <c r="CHS459" s="330"/>
      <c r="CHT459" s="330"/>
      <c r="CHU459" s="330"/>
      <c r="CHV459" s="330"/>
      <c r="CHW459" s="330"/>
      <c r="CHX459" s="330"/>
      <c r="CHY459" s="330"/>
      <c r="CHZ459" s="330"/>
      <c r="CIA459" s="330"/>
      <c r="CIB459" s="330"/>
      <c r="CIC459" s="330"/>
      <c r="CID459" s="330"/>
      <c r="CIE459" s="330"/>
      <c r="CIF459" s="330"/>
      <c r="CIG459" s="330"/>
      <c r="CIH459" s="330"/>
      <c r="CII459" s="330"/>
      <c r="CIJ459" s="330"/>
      <c r="CIK459" s="330"/>
      <c r="CIL459" s="330"/>
      <c r="CIM459" s="330"/>
      <c r="CIN459" s="330"/>
      <c r="CIO459" s="330"/>
      <c r="CIP459" s="330"/>
      <c r="CIQ459" s="330"/>
      <c r="CIR459" s="330"/>
      <c r="CIS459" s="330"/>
      <c r="CIT459" s="330"/>
      <c r="CIU459" s="330"/>
      <c r="CIV459" s="330"/>
      <c r="CIW459" s="330"/>
      <c r="CIX459" s="330"/>
      <c r="CIY459" s="330"/>
      <c r="CIZ459" s="330"/>
      <c r="CJA459" s="330"/>
      <c r="CJB459" s="330"/>
      <c r="CJC459" s="330"/>
      <c r="CJD459" s="330"/>
      <c r="CJE459" s="330"/>
      <c r="CJF459" s="330"/>
      <c r="CJG459" s="330"/>
      <c r="CJH459" s="330"/>
      <c r="CJI459" s="330"/>
      <c r="CJJ459" s="330"/>
      <c r="CJK459" s="330"/>
      <c r="CJL459" s="330"/>
      <c r="CJM459" s="330"/>
      <c r="CJN459" s="330"/>
      <c r="CJO459" s="330"/>
      <c r="CJP459" s="330"/>
      <c r="CJQ459" s="330"/>
      <c r="CJR459" s="330"/>
      <c r="CJS459" s="330"/>
      <c r="CJT459" s="330"/>
      <c r="CJU459" s="330"/>
      <c r="CJV459" s="330"/>
      <c r="CJW459" s="330"/>
      <c r="CJX459" s="330"/>
      <c r="CJY459" s="330"/>
      <c r="CJZ459" s="330"/>
      <c r="CKA459" s="330"/>
      <c r="CKB459" s="330"/>
      <c r="CKC459" s="330"/>
      <c r="CKD459" s="330"/>
      <c r="CKE459" s="330"/>
      <c r="CKF459" s="330"/>
      <c r="CKG459" s="330"/>
      <c r="CKH459" s="330"/>
      <c r="CKI459" s="330"/>
      <c r="CKJ459" s="330"/>
      <c r="CKK459" s="330"/>
      <c r="CKL459" s="330"/>
      <c r="CKM459" s="330"/>
      <c r="CKN459" s="330"/>
      <c r="CKO459" s="330"/>
      <c r="CKP459" s="330"/>
      <c r="CKQ459" s="330"/>
      <c r="CKR459" s="330"/>
      <c r="CKS459" s="330"/>
      <c r="CKT459" s="330"/>
      <c r="CKU459" s="330"/>
      <c r="CKV459" s="330"/>
      <c r="CKW459" s="330"/>
      <c r="CKX459" s="330"/>
      <c r="CKY459" s="330"/>
      <c r="CKZ459" s="330"/>
      <c r="CLA459" s="330"/>
      <c r="CLB459" s="330"/>
      <c r="CLC459" s="330"/>
      <c r="CLD459" s="330"/>
      <c r="CLE459" s="330"/>
      <c r="CLF459" s="330"/>
      <c r="CLG459" s="330"/>
      <c r="CLH459" s="330"/>
      <c r="CLI459" s="330"/>
      <c r="CLJ459" s="330"/>
      <c r="CLK459" s="330"/>
      <c r="CLL459" s="330"/>
      <c r="CLM459" s="330"/>
      <c r="CLN459" s="330"/>
      <c r="CLO459" s="330"/>
      <c r="CLP459" s="330"/>
      <c r="CLQ459" s="330"/>
      <c r="CLR459" s="330"/>
      <c r="CLS459" s="330"/>
      <c r="CLT459" s="330"/>
      <c r="CLU459" s="330"/>
      <c r="CLV459" s="330"/>
      <c r="CLW459" s="330"/>
      <c r="CLX459" s="330"/>
      <c r="CLY459" s="330"/>
      <c r="CLZ459" s="330"/>
      <c r="CMA459" s="330"/>
      <c r="CMB459" s="330"/>
      <c r="CMC459" s="330"/>
      <c r="CMD459" s="330"/>
      <c r="CME459" s="330"/>
      <c r="CMF459" s="330"/>
      <c r="CMG459" s="330"/>
      <c r="CMH459" s="330"/>
      <c r="CMI459" s="330"/>
      <c r="CMJ459" s="330"/>
      <c r="CMK459" s="330"/>
      <c r="CML459" s="330"/>
      <c r="CMM459" s="330"/>
      <c r="CMN459" s="330"/>
      <c r="CMO459" s="330"/>
      <c r="CMP459" s="330"/>
      <c r="CMQ459" s="330"/>
      <c r="CMR459" s="330"/>
      <c r="CMS459" s="330"/>
      <c r="CMT459" s="330"/>
      <c r="CMU459" s="330"/>
      <c r="CMV459" s="330"/>
      <c r="CMW459" s="330"/>
      <c r="CMX459" s="330"/>
      <c r="CMY459" s="330"/>
      <c r="CMZ459" s="330"/>
      <c r="CNA459" s="330"/>
      <c r="CNB459" s="330"/>
      <c r="CNC459" s="330"/>
      <c r="CND459" s="330"/>
      <c r="CNE459" s="330"/>
      <c r="CNF459" s="330"/>
      <c r="CNG459" s="330"/>
      <c r="CNH459" s="330"/>
      <c r="CNI459" s="330"/>
      <c r="CNJ459" s="330"/>
      <c r="CNK459" s="330"/>
      <c r="CNL459" s="330"/>
      <c r="CNM459" s="330"/>
      <c r="CNN459" s="330"/>
      <c r="CNO459" s="330"/>
      <c r="CNP459" s="330"/>
      <c r="CNQ459" s="330"/>
      <c r="CNR459" s="330"/>
      <c r="CNS459" s="330"/>
      <c r="CNT459" s="330"/>
      <c r="CNU459" s="330"/>
      <c r="CNV459" s="330"/>
      <c r="CNW459" s="330"/>
      <c r="CNX459" s="330"/>
      <c r="CNY459" s="330"/>
      <c r="CNZ459" s="330"/>
      <c r="COA459" s="330"/>
      <c r="COB459" s="330"/>
      <c r="COC459" s="330"/>
      <c r="COD459" s="330"/>
      <c r="COE459" s="330"/>
      <c r="COF459" s="330"/>
      <c r="COG459" s="330"/>
      <c r="COH459" s="330"/>
      <c r="COI459" s="330"/>
      <c r="COJ459" s="330"/>
      <c r="COK459" s="330"/>
      <c r="COL459" s="330"/>
      <c r="COM459" s="330"/>
      <c r="CON459" s="330"/>
      <c r="COO459" s="330"/>
      <c r="COP459" s="330"/>
      <c r="COQ459" s="330"/>
      <c r="COR459" s="330"/>
      <c r="COS459" s="330"/>
      <c r="COT459" s="330"/>
      <c r="COU459" s="330"/>
      <c r="COV459" s="330"/>
      <c r="COW459" s="330"/>
      <c r="COX459" s="330"/>
      <c r="COY459" s="330"/>
      <c r="COZ459" s="330"/>
      <c r="CPA459" s="330"/>
      <c r="CPB459" s="330"/>
      <c r="CPC459" s="330"/>
      <c r="CPD459" s="330"/>
      <c r="CPE459" s="330"/>
      <c r="CPF459" s="330"/>
      <c r="CPG459" s="330"/>
      <c r="CPH459" s="330"/>
      <c r="CPI459" s="330"/>
      <c r="CPJ459" s="330"/>
      <c r="CPK459" s="330"/>
      <c r="CPL459" s="330"/>
      <c r="CPM459" s="330"/>
      <c r="CPN459" s="330"/>
      <c r="CPO459" s="330"/>
      <c r="CPP459" s="330"/>
      <c r="CPQ459" s="330"/>
      <c r="CPR459" s="330"/>
      <c r="CPS459" s="330"/>
      <c r="CPT459" s="330"/>
      <c r="CPU459" s="330"/>
      <c r="CPV459" s="330"/>
      <c r="CPW459" s="330"/>
      <c r="CPX459" s="330"/>
      <c r="CPY459" s="330"/>
      <c r="CPZ459" s="330"/>
      <c r="CQA459" s="330"/>
      <c r="CQB459" s="330"/>
      <c r="CQC459" s="330"/>
      <c r="CQD459" s="330"/>
      <c r="CQE459" s="330"/>
      <c r="CQF459" s="330"/>
      <c r="CQG459" s="330"/>
      <c r="CQH459" s="330"/>
      <c r="CQI459" s="330"/>
      <c r="CQJ459" s="330"/>
      <c r="CQK459" s="330"/>
      <c r="CQL459" s="330"/>
      <c r="CQM459" s="330"/>
      <c r="CQN459" s="330"/>
      <c r="CQO459" s="330"/>
      <c r="CQP459" s="330"/>
      <c r="CQQ459" s="330"/>
      <c r="CQR459" s="330"/>
      <c r="CQS459" s="330"/>
      <c r="CQT459" s="330"/>
      <c r="CQU459" s="330"/>
      <c r="CQV459" s="330"/>
      <c r="CQW459" s="330"/>
      <c r="CQX459" s="330"/>
      <c r="CQY459" s="330"/>
      <c r="CQZ459" s="330"/>
      <c r="CRA459" s="330"/>
      <c r="CRB459" s="330"/>
      <c r="CRC459" s="330"/>
      <c r="CRD459" s="330"/>
      <c r="CRE459" s="330"/>
      <c r="CRF459" s="330"/>
      <c r="CRG459" s="330"/>
      <c r="CRH459" s="330"/>
      <c r="CRI459" s="330"/>
      <c r="CRJ459" s="330"/>
      <c r="CRK459" s="330"/>
      <c r="CRL459" s="330"/>
      <c r="CRM459" s="330"/>
      <c r="CRN459" s="330"/>
      <c r="CRO459" s="330"/>
      <c r="CRP459" s="330"/>
      <c r="CRQ459" s="330"/>
      <c r="CRR459" s="330"/>
      <c r="CRS459" s="330"/>
      <c r="CRT459" s="330"/>
      <c r="CRU459" s="330"/>
      <c r="CRV459" s="330"/>
      <c r="CRW459" s="330"/>
      <c r="CRX459" s="330"/>
      <c r="CRY459" s="330"/>
      <c r="CRZ459" s="330"/>
      <c r="CSA459" s="330"/>
      <c r="CSB459" s="330"/>
      <c r="CSC459" s="330"/>
      <c r="CSD459" s="330"/>
      <c r="CSE459" s="330"/>
      <c r="CSF459" s="330"/>
      <c r="CSG459" s="330"/>
      <c r="CSH459" s="330"/>
      <c r="CSI459" s="330"/>
      <c r="CSJ459" s="330"/>
      <c r="CSK459" s="330"/>
      <c r="CSL459" s="330"/>
      <c r="CSM459" s="330"/>
      <c r="CSN459" s="330"/>
      <c r="CSO459" s="330"/>
      <c r="CSP459" s="330"/>
      <c r="CSQ459" s="330"/>
      <c r="CSR459" s="330"/>
      <c r="CSS459" s="330"/>
      <c r="CST459" s="330"/>
      <c r="CSU459" s="330"/>
      <c r="CSV459" s="330"/>
      <c r="CSW459" s="330"/>
      <c r="CSX459" s="330"/>
      <c r="CSY459" s="330"/>
      <c r="CSZ459" s="330"/>
      <c r="CTA459" s="330"/>
      <c r="CTB459" s="330"/>
      <c r="CTC459" s="330"/>
      <c r="CTD459" s="330"/>
      <c r="CTE459" s="330"/>
      <c r="CTF459" s="330"/>
      <c r="CTG459" s="330"/>
      <c r="CTH459" s="330"/>
      <c r="CTI459" s="330"/>
      <c r="CTJ459" s="330"/>
      <c r="CTK459" s="330"/>
      <c r="CTL459" s="330"/>
      <c r="CTM459" s="330"/>
      <c r="CTN459" s="330"/>
      <c r="CTO459" s="330"/>
      <c r="CTP459" s="330"/>
      <c r="CTQ459" s="330"/>
      <c r="CTR459" s="330"/>
      <c r="CTS459" s="330"/>
      <c r="CTT459" s="330"/>
      <c r="CTU459" s="330"/>
      <c r="CTV459" s="330"/>
      <c r="CTW459" s="330"/>
      <c r="CTX459" s="330"/>
      <c r="CTY459" s="330"/>
      <c r="CTZ459" s="330"/>
      <c r="CUA459" s="330"/>
      <c r="CUB459" s="330"/>
      <c r="CUC459" s="330"/>
      <c r="CUD459" s="330"/>
      <c r="CUE459" s="330"/>
      <c r="CUF459" s="330"/>
      <c r="CUG459" s="330"/>
      <c r="CUH459" s="330"/>
      <c r="CUI459" s="330"/>
      <c r="CUJ459" s="330"/>
      <c r="CUK459" s="330"/>
      <c r="CUL459" s="330"/>
      <c r="CUM459" s="330"/>
      <c r="CUN459" s="330"/>
      <c r="CUO459" s="330"/>
      <c r="CUP459" s="330"/>
      <c r="CUQ459" s="330"/>
      <c r="CUR459" s="330"/>
      <c r="CUS459" s="330"/>
      <c r="CUT459" s="330"/>
      <c r="CUU459" s="330"/>
      <c r="CUV459" s="330"/>
      <c r="CUW459" s="330"/>
      <c r="CUX459" s="330"/>
      <c r="CUY459" s="330"/>
      <c r="CUZ459" s="330"/>
      <c r="CVA459" s="330"/>
      <c r="CVB459" s="330"/>
      <c r="CVC459" s="330"/>
      <c r="CVD459" s="330"/>
      <c r="CVE459" s="330"/>
      <c r="CVF459" s="330"/>
      <c r="CVG459" s="330"/>
      <c r="CVH459" s="330"/>
      <c r="CVI459" s="330"/>
      <c r="CVJ459" s="330"/>
      <c r="CVK459" s="330"/>
      <c r="CVL459" s="330"/>
      <c r="CVM459" s="330"/>
      <c r="CVN459" s="330"/>
      <c r="CVO459" s="330"/>
      <c r="CVP459" s="330"/>
      <c r="CVQ459" s="330"/>
      <c r="CVR459" s="330"/>
      <c r="CVS459" s="330"/>
      <c r="CVT459" s="330"/>
      <c r="CVU459" s="330"/>
      <c r="CVV459" s="330"/>
      <c r="CVW459" s="330"/>
      <c r="CVX459" s="330"/>
      <c r="CVY459" s="330"/>
      <c r="CVZ459" s="330"/>
      <c r="CWA459" s="330"/>
      <c r="CWB459" s="330"/>
      <c r="CWC459" s="330"/>
      <c r="CWD459" s="330"/>
      <c r="CWE459" s="330"/>
      <c r="CWF459" s="330"/>
      <c r="CWG459" s="330"/>
      <c r="CWH459" s="330"/>
      <c r="CWI459" s="330"/>
      <c r="CWJ459" s="330"/>
      <c r="CWK459" s="330"/>
      <c r="CWL459" s="330"/>
      <c r="CWM459" s="330"/>
      <c r="CWN459" s="330"/>
      <c r="CWO459" s="330"/>
      <c r="CWP459" s="330"/>
      <c r="CWQ459" s="330"/>
      <c r="CWR459" s="330"/>
      <c r="CWS459" s="330"/>
      <c r="CWT459" s="330"/>
      <c r="CWU459" s="330"/>
      <c r="CWV459" s="330"/>
      <c r="CWW459" s="330"/>
      <c r="CWX459" s="330"/>
      <c r="CWY459" s="330"/>
      <c r="CWZ459" s="330"/>
      <c r="CXA459" s="330"/>
      <c r="CXB459" s="330"/>
      <c r="CXC459" s="330"/>
      <c r="CXD459" s="330"/>
      <c r="CXE459" s="330"/>
      <c r="CXF459" s="330"/>
      <c r="CXG459" s="330"/>
      <c r="CXH459" s="330"/>
      <c r="CXI459" s="330"/>
      <c r="CXJ459" s="330"/>
      <c r="CXK459" s="330"/>
      <c r="CXL459" s="330"/>
      <c r="CXM459" s="330"/>
      <c r="CXN459" s="330"/>
      <c r="CXO459" s="330"/>
      <c r="CXP459" s="330"/>
      <c r="CXQ459" s="330"/>
      <c r="CXR459" s="330"/>
      <c r="CXS459" s="330"/>
      <c r="CXT459" s="330"/>
      <c r="CXU459" s="330"/>
      <c r="CXV459" s="330"/>
      <c r="CXW459" s="330"/>
      <c r="CXX459" s="330"/>
      <c r="CXY459" s="330"/>
      <c r="CXZ459" s="330"/>
      <c r="CYA459" s="330"/>
      <c r="CYB459" s="330"/>
      <c r="CYC459" s="330"/>
      <c r="CYD459" s="330"/>
      <c r="CYE459" s="330"/>
      <c r="CYF459" s="330"/>
      <c r="CYG459" s="330"/>
      <c r="CYH459" s="330"/>
      <c r="CYI459" s="330"/>
      <c r="CYJ459" s="330"/>
      <c r="CYK459" s="330"/>
      <c r="CYL459" s="330"/>
      <c r="CYM459" s="330"/>
      <c r="CYN459" s="330"/>
      <c r="CYO459" s="330"/>
      <c r="CYP459" s="330"/>
      <c r="CYQ459" s="330"/>
      <c r="CYR459" s="330"/>
      <c r="CYS459" s="330"/>
      <c r="CYT459" s="330"/>
      <c r="CYU459" s="330"/>
      <c r="CYV459" s="330"/>
      <c r="CYW459" s="330"/>
      <c r="CYX459" s="330"/>
      <c r="CYY459" s="330"/>
      <c r="CYZ459" s="330"/>
      <c r="CZA459" s="330"/>
      <c r="CZB459" s="330"/>
      <c r="CZC459" s="330"/>
      <c r="CZD459" s="330"/>
      <c r="CZE459" s="330"/>
      <c r="CZF459" s="330"/>
      <c r="CZG459" s="330"/>
      <c r="CZH459" s="330"/>
      <c r="CZI459" s="330"/>
      <c r="CZJ459" s="330"/>
      <c r="CZK459" s="330"/>
      <c r="CZL459" s="330"/>
      <c r="CZM459" s="330"/>
      <c r="CZN459" s="330"/>
      <c r="CZO459" s="330"/>
      <c r="CZP459" s="330"/>
      <c r="CZQ459" s="330"/>
      <c r="CZR459" s="330"/>
      <c r="CZS459" s="330"/>
      <c r="CZT459" s="330"/>
      <c r="CZU459" s="330"/>
      <c r="CZV459" s="330"/>
      <c r="CZW459" s="330"/>
      <c r="CZX459" s="330"/>
      <c r="CZY459" s="330"/>
      <c r="CZZ459" s="330"/>
      <c r="DAA459" s="330"/>
      <c r="DAB459" s="330"/>
      <c r="DAC459" s="330"/>
      <c r="DAD459" s="330"/>
      <c r="DAE459" s="330"/>
      <c r="DAF459" s="330"/>
      <c r="DAG459" s="330"/>
      <c r="DAH459" s="330"/>
      <c r="DAI459" s="330"/>
      <c r="DAJ459" s="330"/>
      <c r="DAK459" s="330"/>
      <c r="DAL459" s="330"/>
      <c r="DAM459" s="330"/>
      <c r="DAN459" s="330"/>
      <c r="DAO459" s="330"/>
      <c r="DAP459" s="330"/>
      <c r="DAQ459" s="330"/>
      <c r="DAR459" s="330"/>
      <c r="DAS459" s="330"/>
      <c r="DAT459" s="330"/>
      <c r="DAU459" s="330"/>
      <c r="DAV459" s="330"/>
      <c r="DAW459" s="330"/>
      <c r="DAX459" s="330"/>
      <c r="DAY459" s="330"/>
      <c r="DAZ459" s="330"/>
      <c r="DBA459" s="330"/>
      <c r="DBB459" s="330"/>
      <c r="DBC459" s="330"/>
      <c r="DBD459" s="330"/>
      <c r="DBE459" s="330"/>
      <c r="DBF459" s="330"/>
      <c r="DBG459" s="330"/>
      <c r="DBH459" s="330"/>
      <c r="DBI459" s="330"/>
      <c r="DBJ459" s="330"/>
      <c r="DBK459" s="330"/>
      <c r="DBL459" s="330"/>
      <c r="DBM459" s="330"/>
      <c r="DBN459" s="330"/>
      <c r="DBO459" s="330"/>
      <c r="DBP459" s="330"/>
      <c r="DBQ459" s="330"/>
      <c r="DBR459" s="330"/>
      <c r="DBS459" s="330"/>
      <c r="DBT459" s="330"/>
      <c r="DBU459" s="330"/>
      <c r="DBV459" s="330"/>
      <c r="DBW459" s="330"/>
      <c r="DBX459" s="330"/>
      <c r="DBY459" s="330"/>
      <c r="DBZ459" s="330"/>
      <c r="DCA459" s="330"/>
      <c r="DCB459" s="330"/>
      <c r="DCC459" s="330"/>
      <c r="DCD459" s="330"/>
      <c r="DCE459" s="330"/>
      <c r="DCF459" s="330"/>
      <c r="DCG459" s="330"/>
      <c r="DCH459" s="330"/>
      <c r="DCI459" s="330"/>
      <c r="DCJ459" s="330"/>
      <c r="DCK459" s="330"/>
      <c r="DCL459" s="330"/>
      <c r="DCM459" s="330"/>
      <c r="DCN459" s="330"/>
      <c r="DCO459" s="330"/>
      <c r="DCP459" s="330"/>
      <c r="DCQ459" s="330"/>
      <c r="DCR459" s="330"/>
      <c r="DCS459" s="330"/>
      <c r="DCT459" s="330"/>
      <c r="DCU459" s="330"/>
      <c r="DCV459" s="330"/>
      <c r="DCW459" s="330"/>
      <c r="DCX459" s="330"/>
      <c r="DCY459" s="330"/>
      <c r="DCZ459" s="330"/>
      <c r="DDA459" s="330"/>
      <c r="DDB459" s="330"/>
      <c r="DDC459" s="330"/>
      <c r="DDD459" s="330"/>
      <c r="DDE459" s="330"/>
      <c r="DDF459" s="330"/>
      <c r="DDG459" s="330"/>
      <c r="DDH459" s="330"/>
      <c r="DDI459" s="330"/>
      <c r="DDJ459" s="330"/>
      <c r="DDK459" s="330"/>
      <c r="DDL459" s="330"/>
      <c r="DDM459" s="330"/>
      <c r="DDN459" s="330"/>
      <c r="DDO459" s="330"/>
      <c r="DDP459" s="330"/>
      <c r="DDQ459" s="330"/>
      <c r="DDR459" s="330"/>
      <c r="DDS459" s="330"/>
      <c r="DDT459" s="330"/>
      <c r="DDU459" s="330"/>
      <c r="DDV459" s="330"/>
      <c r="DDW459" s="330"/>
      <c r="DDX459" s="330"/>
      <c r="DDY459" s="330"/>
      <c r="DDZ459" s="330"/>
      <c r="DEA459" s="330"/>
      <c r="DEB459" s="330"/>
      <c r="DEC459" s="330"/>
      <c r="DED459" s="330"/>
      <c r="DEE459" s="330"/>
      <c r="DEF459" s="330"/>
      <c r="DEG459" s="330"/>
      <c r="DEH459" s="330"/>
      <c r="DEI459" s="330"/>
      <c r="DEJ459" s="330"/>
      <c r="DEK459" s="330"/>
      <c r="DEL459" s="330"/>
      <c r="DEM459" s="330"/>
      <c r="DEN459" s="330"/>
      <c r="DEO459" s="330"/>
      <c r="DEP459" s="330"/>
      <c r="DEQ459" s="330"/>
      <c r="DER459" s="330"/>
      <c r="DES459" s="330"/>
      <c r="DET459" s="330"/>
      <c r="DEU459" s="330"/>
      <c r="DEV459" s="330"/>
      <c r="DEW459" s="330"/>
      <c r="DEX459" s="330"/>
      <c r="DEY459" s="330"/>
      <c r="DEZ459" s="330"/>
      <c r="DFA459" s="330"/>
      <c r="DFB459" s="330"/>
      <c r="DFC459" s="330"/>
      <c r="DFD459" s="330"/>
      <c r="DFE459" s="330"/>
      <c r="DFF459" s="330"/>
      <c r="DFG459" s="330"/>
      <c r="DFH459" s="330"/>
      <c r="DFI459" s="330"/>
      <c r="DFJ459" s="330"/>
      <c r="DFK459" s="330"/>
      <c r="DFL459" s="330"/>
      <c r="DFM459" s="330"/>
      <c r="DFN459" s="330"/>
      <c r="DFO459" s="330"/>
      <c r="DFP459" s="330"/>
      <c r="DFQ459" s="330"/>
      <c r="DFR459" s="330"/>
      <c r="DFS459" s="330"/>
      <c r="DFT459" s="330"/>
      <c r="DFU459" s="330"/>
      <c r="DFV459" s="330"/>
      <c r="DFW459" s="330"/>
      <c r="DFX459" s="330"/>
      <c r="DFY459" s="330"/>
      <c r="DFZ459" s="330"/>
      <c r="DGA459" s="330"/>
      <c r="DGB459" s="330"/>
      <c r="DGC459" s="330"/>
      <c r="DGD459" s="330"/>
      <c r="DGE459" s="330"/>
      <c r="DGF459" s="330"/>
      <c r="DGG459" s="330"/>
      <c r="DGH459" s="330"/>
      <c r="DGI459" s="330"/>
      <c r="DGJ459" s="330"/>
      <c r="DGK459" s="330"/>
      <c r="DGL459" s="330"/>
      <c r="DGM459" s="330"/>
      <c r="DGN459" s="330"/>
      <c r="DGO459" s="330"/>
      <c r="DGP459" s="330"/>
      <c r="DGQ459" s="330"/>
      <c r="DGR459" s="330"/>
      <c r="DGS459" s="330"/>
      <c r="DGT459" s="330"/>
      <c r="DGU459" s="330"/>
      <c r="DGV459" s="330"/>
      <c r="DGW459" s="330"/>
      <c r="DGX459" s="330"/>
      <c r="DGY459" s="330"/>
      <c r="DGZ459" s="330"/>
      <c r="DHA459" s="330"/>
      <c r="DHB459" s="330"/>
      <c r="DHC459" s="330"/>
      <c r="DHD459" s="330"/>
      <c r="DHE459" s="330"/>
      <c r="DHF459" s="330"/>
      <c r="DHG459" s="330"/>
      <c r="DHH459" s="330"/>
      <c r="DHI459" s="330"/>
      <c r="DHJ459" s="330"/>
      <c r="DHK459" s="330"/>
      <c r="DHL459" s="330"/>
      <c r="DHM459" s="330"/>
      <c r="DHN459" s="330"/>
      <c r="DHO459" s="330"/>
      <c r="DHP459" s="330"/>
      <c r="DHQ459" s="330"/>
      <c r="DHR459" s="330"/>
      <c r="DHS459" s="330"/>
      <c r="DHT459" s="330"/>
      <c r="DHU459" s="330"/>
      <c r="DHV459" s="330"/>
      <c r="DHW459" s="330"/>
      <c r="DHX459" s="330"/>
      <c r="DHY459" s="330"/>
      <c r="DHZ459" s="330"/>
      <c r="DIA459" s="330"/>
      <c r="DIB459" s="330"/>
      <c r="DIC459" s="330"/>
      <c r="DID459" s="330"/>
      <c r="DIE459" s="330"/>
      <c r="DIF459" s="330"/>
      <c r="DIG459" s="330"/>
      <c r="DIH459" s="330"/>
      <c r="DII459" s="330"/>
      <c r="DIJ459" s="330"/>
      <c r="DIK459" s="330"/>
      <c r="DIL459" s="330"/>
      <c r="DIM459" s="330"/>
      <c r="DIN459" s="330"/>
      <c r="DIO459" s="330"/>
      <c r="DIP459" s="330"/>
      <c r="DIQ459" s="330"/>
      <c r="DIR459" s="330"/>
      <c r="DIS459" s="330"/>
      <c r="DIT459" s="330"/>
      <c r="DIU459" s="330"/>
      <c r="DIV459" s="330"/>
      <c r="DIW459" s="330"/>
      <c r="DIX459" s="330"/>
      <c r="DIY459" s="330"/>
      <c r="DIZ459" s="330"/>
      <c r="DJA459" s="330"/>
      <c r="DJB459" s="330"/>
      <c r="DJC459" s="330"/>
      <c r="DJD459" s="330"/>
      <c r="DJE459" s="330"/>
      <c r="DJF459" s="330"/>
      <c r="DJG459" s="330"/>
      <c r="DJH459" s="330"/>
      <c r="DJI459" s="330"/>
      <c r="DJJ459" s="330"/>
      <c r="DJK459" s="330"/>
      <c r="DJL459" s="330"/>
      <c r="DJM459" s="330"/>
      <c r="DJN459" s="330"/>
      <c r="DJO459" s="330"/>
      <c r="DJP459" s="330"/>
      <c r="DJQ459" s="330"/>
      <c r="DJR459" s="330"/>
      <c r="DJS459" s="330"/>
      <c r="DJT459" s="330"/>
      <c r="DJU459" s="330"/>
      <c r="DJV459" s="330"/>
      <c r="DJW459" s="330"/>
      <c r="DJX459" s="330"/>
      <c r="DJY459" s="330"/>
      <c r="DJZ459" s="330"/>
      <c r="DKA459" s="330"/>
      <c r="DKB459" s="330"/>
      <c r="DKC459" s="330"/>
      <c r="DKD459" s="330"/>
      <c r="DKE459" s="330"/>
      <c r="DKF459" s="330"/>
      <c r="DKG459" s="330"/>
      <c r="DKH459" s="330"/>
      <c r="DKI459" s="330"/>
      <c r="DKJ459" s="330"/>
      <c r="DKK459" s="330"/>
      <c r="DKL459" s="330"/>
      <c r="DKM459" s="330"/>
      <c r="DKN459" s="330"/>
      <c r="DKO459" s="330"/>
      <c r="DKP459" s="330"/>
      <c r="DKQ459" s="330"/>
      <c r="DKR459" s="330"/>
      <c r="DKS459" s="330"/>
      <c r="DKT459" s="330"/>
      <c r="DKU459" s="330"/>
      <c r="DKV459" s="330"/>
      <c r="DKW459" s="330"/>
      <c r="DKX459" s="330"/>
      <c r="DKY459" s="330"/>
      <c r="DKZ459" s="330"/>
      <c r="DLA459" s="330"/>
      <c r="DLB459" s="330"/>
      <c r="DLC459" s="330"/>
      <c r="DLD459" s="330"/>
      <c r="DLE459" s="330"/>
      <c r="DLF459" s="330"/>
      <c r="DLG459" s="330"/>
      <c r="DLH459" s="330"/>
      <c r="DLI459" s="330"/>
      <c r="DLJ459" s="330"/>
      <c r="DLK459" s="330"/>
      <c r="DLL459" s="330"/>
      <c r="DLM459" s="330"/>
      <c r="DLN459" s="330"/>
      <c r="DLO459" s="330"/>
      <c r="DLP459" s="330"/>
      <c r="DLQ459" s="330"/>
      <c r="DLR459" s="330"/>
      <c r="DLS459" s="330"/>
      <c r="DLT459" s="330"/>
      <c r="DLU459" s="330"/>
      <c r="DLV459" s="330"/>
      <c r="DLW459" s="330"/>
      <c r="DLX459" s="330"/>
      <c r="DLY459" s="330"/>
      <c r="DLZ459" s="330"/>
      <c r="DMA459" s="330"/>
      <c r="DMB459" s="330"/>
      <c r="DMC459" s="330"/>
      <c r="DMD459" s="330"/>
      <c r="DME459" s="330"/>
      <c r="DMF459" s="330"/>
      <c r="DMG459" s="330"/>
      <c r="DMH459" s="330"/>
      <c r="DMI459" s="330"/>
      <c r="DMJ459" s="330"/>
      <c r="DMK459" s="330"/>
      <c r="DML459" s="330"/>
      <c r="DMM459" s="330"/>
      <c r="DMN459" s="330"/>
      <c r="DMO459" s="330"/>
      <c r="DMP459" s="330"/>
      <c r="DMQ459" s="330"/>
      <c r="DMR459" s="330"/>
      <c r="DMS459" s="330"/>
      <c r="DMT459" s="330"/>
      <c r="DMU459" s="330"/>
      <c r="DMV459" s="330"/>
      <c r="DMW459" s="330"/>
      <c r="DMX459" s="330"/>
      <c r="DMY459" s="330"/>
      <c r="DMZ459" s="330"/>
      <c r="DNA459" s="330"/>
      <c r="DNB459" s="330"/>
      <c r="DNC459" s="330"/>
      <c r="DND459" s="330"/>
      <c r="DNE459" s="330"/>
      <c r="DNF459" s="330"/>
      <c r="DNG459" s="330"/>
      <c r="DNH459" s="330"/>
      <c r="DNI459" s="330"/>
      <c r="DNJ459" s="330"/>
      <c r="DNK459" s="330"/>
      <c r="DNL459" s="330"/>
      <c r="DNM459" s="330"/>
      <c r="DNN459" s="330"/>
      <c r="DNO459" s="330"/>
      <c r="DNP459" s="330"/>
      <c r="DNQ459" s="330"/>
      <c r="DNR459" s="330"/>
      <c r="DNS459" s="330"/>
      <c r="DNT459" s="330"/>
      <c r="DNU459" s="330"/>
      <c r="DNV459" s="330"/>
      <c r="DNW459" s="330"/>
      <c r="DNX459" s="330"/>
      <c r="DNY459" s="330"/>
      <c r="DNZ459" s="330"/>
      <c r="DOA459" s="330"/>
      <c r="DOB459" s="330"/>
      <c r="DOC459" s="330"/>
      <c r="DOD459" s="330"/>
      <c r="DOE459" s="330"/>
      <c r="DOF459" s="330"/>
      <c r="DOG459" s="330"/>
      <c r="DOH459" s="330"/>
      <c r="DOI459" s="330"/>
      <c r="DOJ459" s="330"/>
      <c r="DOK459" s="330"/>
      <c r="DOL459" s="330"/>
      <c r="DOM459" s="330"/>
      <c r="DON459" s="330"/>
      <c r="DOO459" s="330"/>
      <c r="DOP459" s="330"/>
      <c r="DOQ459" s="330"/>
      <c r="DOR459" s="330"/>
      <c r="DOS459" s="330"/>
      <c r="DOT459" s="330"/>
      <c r="DOU459" s="330"/>
      <c r="DOV459" s="330"/>
      <c r="DOW459" s="330"/>
      <c r="DOX459" s="330"/>
      <c r="DOY459" s="330"/>
      <c r="DOZ459" s="330"/>
      <c r="DPA459" s="330"/>
      <c r="DPB459" s="330"/>
      <c r="DPC459" s="330"/>
      <c r="DPD459" s="330"/>
      <c r="DPE459" s="330"/>
      <c r="DPF459" s="330"/>
      <c r="DPG459" s="330"/>
      <c r="DPH459" s="330"/>
      <c r="DPI459" s="330"/>
      <c r="DPJ459" s="330"/>
      <c r="DPK459" s="330"/>
      <c r="DPL459" s="330"/>
      <c r="DPM459" s="330"/>
      <c r="DPN459" s="330"/>
      <c r="DPO459" s="330"/>
      <c r="DPP459" s="330"/>
      <c r="DPQ459" s="330"/>
      <c r="DPR459" s="330"/>
      <c r="DPS459" s="330"/>
      <c r="DPT459" s="330"/>
      <c r="DPU459" s="330"/>
      <c r="DPV459" s="330"/>
      <c r="DPW459" s="330"/>
      <c r="DPX459" s="330"/>
      <c r="DPY459" s="330"/>
      <c r="DPZ459" s="330"/>
      <c r="DQA459" s="330"/>
      <c r="DQB459" s="330"/>
      <c r="DQC459" s="330"/>
      <c r="DQD459" s="330"/>
      <c r="DQE459" s="330"/>
      <c r="DQF459" s="330"/>
      <c r="DQG459" s="330"/>
      <c r="DQH459" s="330"/>
      <c r="DQI459" s="330"/>
      <c r="DQJ459" s="330"/>
      <c r="DQK459" s="330"/>
      <c r="DQL459" s="330"/>
      <c r="DQM459" s="330"/>
      <c r="DQN459" s="330"/>
      <c r="DQO459" s="330"/>
      <c r="DQP459" s="330"/>
      <c r="DQQ459" s="330"/>
      <c r="DQR459" s="330"/>
      <c r="DQS459" s="330"/>
      <c r="DQT459" s="330"/>
      <c r="DQU459" s="330"/>
      <c r="DQV459" s="330"/>
      <c r="DQW459" s="330"/>
      <c r="DQX459" s="330"/>
      <c r="DQY459" s="330"/>
      <c r="DQZ459" s="330"/>
      <c r="DRA459" s="330"/>
      <c r="DRB459" s="330"/>
      <c r="DRC459" s="330"/>
      <c r="DRD459" s="330"/>
      <c r="DRE459" s="330"/>
      <c r="DRF459" s="330"/>
      <c r="DRG459" s="330"/>
      <c r="DRH459" s="330"/>
      <c r="DRI459" s="330"/>
      <c r="DRJ459" s="330"/>
      <c r="DRK459" s="330"/>
      <c r="DRL459" s="330"/>
      <c r="DRM459" s="330"/>
      <c r="DRN459" s="330"/>
      <c r="DRO459" s="330"/>
      <c r="DRP459" s="330"/>
      <c r="DRQ459" s="330"/>
      <c r="DRR459" s="330"/>
      <c r="DRS459" s="330"/>
      <c r="DRT459" s="330"/>
      <c r="DRU459" s="330"/>
      <c r="DRV459" s="330"/>
      <c r="DRW459" s="330"/>
      <c r="DRX459" s="330"/>
      <c r="DRY459" s="330"/>
      <c r="DRZ459" s="330"/>
      <c r="DSA459" s="330"/>
      <c r="DSB459" s="330"/>
      <c r="DSC459" s="330"/>
      <c r="DSD459" s="330"/>
      <c r="DSE459" s="330"/>
      <c r="DSF459" s="330"/>
      <c r="DSG459" s="330"/>
      <c r="DSH459" s="330"/>
      <c r="DSI459" s="330"/>
      <c r="DSJ459" s="330"/>
      <c r="DSK459" s="330"/>
      <c r="DSL459" s="330"/>
      <c r="DSM459" s="330"/>
      <c r="DSN459" s="330"/>
      <c r="DSO459" s="330"/>
      <c r="DSP459" s="330"/>
      <c r="DSQ459" s="330"/>
      <c r="DSR459" s="330"/>
      <c r="DSS459" s="330"/>
      <c r="DST459" s="330"/>
      <c r="DSU459" s="330"/>
      <c r="DSV459" s="330"/>
      <c r="DSW459" s="330"/>
      <c r="DSX459" s="330"/>
      <c r="DSY459" s="330"/>
      <c r="DSZ459" s="330"/>
      <c r="DTA459" s="330"/>
      <c r="DTB459" s="330"/>
      <c r="DTC459" s="330"/>
      <c r="DTD459" s="330"/>
      <c r="DTE459" s="330"/>
      <c r="DTF459" s="330"/>
      <c r="DTG459" s="330"/>
      <c r="DTH459" s="330"/>
      <c r="DTI459" s="330"/>
      <c r="DTJ459" s="330"/>
      <c r="DTK459" s="330"/>
      <c r="DTL459" s="330"/>
      <c r="DTM459" s="330"/>
      <c r="DTN459" s="330"/>
      <c r="DTO459" s="330"/>
      <c r="DTP459" s="330"/>
      <c r="DTQ459" s="330"/>
      <c r="DTR459" s="330"/>
      <c r="DTS459" s="330"/>
      <c r="DTT459" s="330"/>
      <c r="DTU459" s="330"/>
      <c r="DTV459" s="330"/>
      <c r="DTW459" s="330"/>
      <c r="DTX459" s="330"/>
      <c r="DTY459" s="330"/>
      <c r="DTZ459" s="330"/>
      <c r="DUA459" s="330"/>
      <c r="DUB459" s="330"/>
      <c r="DUC459" s="330"/>
      <c r="DUD459" s="330"/>
      <c r="DUE459" s="330"/>
      <c r="DUF459" s="330"/>
      <c r="DUG459" s="330"/>
      <c r="DUH459" s="330"/>
      <c r="DUI459" s="330"/>
      <c r="DUJ459" s="330"/>
      <c r="DUK459" s="330"/>
      <c r="DUL459" s="330"/>
      <c r="DUM459" s="330"/>
      <c r="DUN459" s="330"/>
      <c r="DUO459" s="330"/>
      <c r="DUP459" s="330"/>
      <c r="DUQ459" s="330"/>
      <c r="DUR459" s="330"/>
      <c r="DUS459" s="330"/>
      <c r="DUT459" s="330"/>
      <c r="DUU459" s="330"/>
      <c r="DUV459" s="330"/>
      <c r="DUW459" s="330"/>
      <c r="DUX459" s="330"/>
      <c r="DUY459" s="330"/>
      <c r="DUZ459" s="330"/>
      <c r="DVA459" s="330"/>
      <c r="DVB459" s="330"/>
      <c r="DVC459" s="330"/>
      <c r="DVD459" s="330"/>
      <c r="DVE459" s="330"/>
      <c r="DVF459" s="330"/>
      <c r="DVG459" s="330"/>
      <c r="DVH459" s="330"/>
      <c r="DVI459" s="330"/>
      <c r="DVJ459" s="330"/>
      <c r="DVK459" s="330"/>
      <c r="DVL459" s="330"/>
      <c r="DVM459" s="330"/>
      <c r="DVN459" s="330"/>
      <c r="DVO459" s="330"/>
      <c r="DVP459" s="330"/>
      <c r="DVQ459" s="330"/>
      <c r="DVR459" s="330"/>
      <c r="DVS459" s="330"/>
      <c r="DVT459" s="330"/>
      <c r="DVU459" s="330"/>
      <c r="DVV459" s="330"/>
      <c r="DVW459" s="330"/>
      <c r="DVX459" s="330"/>
      <c r="DVY459" s="330"/>
      <c r="DVZ459" s="330"/>
      <c r="DWA459" s="330"/>
      <c r="DWB459" s="330"/>
      <c r="DWC459" s="330"/>
      <c r="DWD459" s="330"/>
      <c r="DWE459" s="330"/>
      <c r="DWF459" s="330"/>
      <c r="DWG459" s="330"/>
      <c r="DWH459" s="330"/>
      <c r="DWI459" s="330"/>
      <c r="DWJ459" s="330"/>
      <c r="DWK459" s="330"/>
      <c r="DWL459" s="330"/>
      <c r="DWM459" s="330"/>
      <c r="DWN459" s="330"/>
      <c r="DWO459" s="330"/>
      <c r="DWP459" s="330"/>
      <c r="DWQ459" s="330"/>
      <c r="DWR459" s="330"/>
      <c r="DWS459" s="330"/>
      <c r="DWT459" s="330"/>
      <c r="DWU459" s="330"/>
      <c r="DWV459" s="330"/>
      <c r="DWW459" s="330"/>
      <c r="DWX459" s="330"/>
      <c r="DWY459" s="330"/>
      <c r="DWZ459" s="330"/>
      <c r="DXA459" s="330"/>
      <c r="DXB459" s="330"/>
      <c r="DXC459" s="330"/>
      <c r="DXD459" s="330"/>
      <c r="DXE459" s="330"/>
      <c r="DXF459" s="330"/>
      <c r="DXG459" s="330"/>
      <c r="DXH459" s="330"/>
      <c r="DXI459" s="330"/>
      <c r="DXJ459" s="330"/>
      <c r="DXK459" s="330"/>
      <c r="DXL459" s="330"/>
      <c r="DXM459" s="330"/>
      <c r="DXN459" s="330"/>
      <c r="DXO459" s="330"/>
      <c r="DXP459" s="330"/>
      <c r="DXQ459" s="330"/>
      <c r="DXR459" s="330"/>
      <c r="DXS459" s="330"/>
      <c r="DXT459" s="330"/>
      <c r="DXU459" s="330"/>
      <c r="DXV459" s="330"/>
      <c r="DXW459" s="330"/>
      <c r="DXX459" s="330"/>
      <c r="DXY459" s="330"/>
      <c r="DXZ459" s="330"/>
      <c r="DYA459" s="330"/>
      <c r="DYB459" s="330"/>
      <c r="DYC459" s="330"/>
      <c r="DYD459" s="330"/>
      <c r="DYE459" s="330"/>
      <c r="DYF459" s="330"/>
      <c r="DYG459" s="330"/>
      <c r="DYH459" s="330"/>
      <c r="DYI459" s="330"/>
      <c r="DYJ459" s="330"/>
      <c r="DYK459" s="330"/>
      <c r="DYL459" s="330"/>
      <c r="DYM459" s="330"/>
      <c r="DYN459" s="330"/>
      <c r="DYO459" s="330"/>
      <c r="DYP459" s="330"/>
      <c r="DYQ459" s="330"/>
      <c r="DYR459" s="330"/>
      <c r="DYS459" s="330"/>
      <c r="DYT459" s="330"/>
      <c r="DYU459" s="330"/>
      <c r="DYV459" s="330"/>
      <c r="DYW459" s="330"/>
      <c r="DYX459" s="330"/>
      <c r="DYY459" s="330"/>
      <c r="DYZ459" s="330"/>
      <c r="DZA459" s="330"/>
      <c r="DZB459" s="330"/>
      <c r="DZC459" s="330"/>
      <c r="DZD459" s="330"/>
      <c r="DZE459" s="330"/>
      <c r="DZF459" s="330"/>
      <c r="DZG459" s="330"/>
      <c r="DZH459" s="330"/>
      <c r="DZI459" s="330"/>
      <c r="DZJ459" s="330"/>
      <c r="DZK459" s="330"/>
      <c r="DZL459" s="330"/>
      <c r="DZM459" s="330"/>
      <c r="DZN459" s="330"/>
      <c r="DZO459" s="330"/>
      <c r="DZP459" s="330"/>
      <c r="DZQ459" s="330"/>
      <c r="DZR459" s="330"/>
      <c r="DZS459" s="330"/>
      <c r="DZT459" s="330"/>
      <c r="DZU459" s="330"/>
      <c r="DZV459" s="330"/>
      <c r="DZW459" s="330"/>
      <c r="DZX459" s="330"/>
      <c r="DZY459" s="330"/>
      <c r="DZZ459" s="330"/>
      <c r="EAA459" s="330"/>
      <c r="EAB459" s="330"/>
      <c r="EAC459" s="330"/>
      <c r="EAD459" s="330"/>
      <c r="EAE459" s="330"/>
      <c r="EAF459" s="330"/>
      <c r="EAG459" s="330"/>
      <c r="EAH459" s="330"/>
      <c r="EAI459" s="330"/>
      <c r="EAJ459" s="330"/>
      <c r="EAK459" s="330"/>
      <c r="EAL459" s="330"/>
      <c r="EAM459" s="330"/>
      <c r="EAN459" s="330"/>
      <c r="EAO459" s="330"/>
      <c r="EAP459" s="330"/>
      <c r="EAQ459" s="330"/>
      <c r="EAR459" s="330"/>
      <c r="EAS459" s="330"/>
      <c r="EAT459" s="330"/>
      <c r="EAU459" s="330"/>
      <c r="EAV459" s="330"/>
      <c r="EAW459" s="330"/>
      <c r="EAX459" s="330"/>
      <c r="EAY459" s="330"/>
      <c r="EAZ459" s="330"/>
      <c r="EBA459" s="330"/>
      <c r="EBB459" s="330"/>
      <c r="EBC459" s="330"/>
      <c r="EBD459" s="330"/>
      <c r="EBE459" s="330"/>
      <c r="EBF459" s="330"/>
      <c r="EBG459" s="330"/>
      <c r="EBH459" s="330"/>
      <c r="EBI459" s="330"/>
      <c r="EBJ459" s="330"/>
      <c r="EBK459" s="330"/>
      <c r="EBL459" s="330"/>
      <c r="EBM459" s="330"/>
      <c r="EBN459" s="330"/>
      <c r="EBO459" s="330"/>
      <c r="EBP459" s="330"/>
      <c r="EBQ459" s="330"/>
      <c r="EBR459" s="330"/>
      <c r="EBS459" s="330"/>
      <c r="EBT459" s="330"/>
      <c r="EBU459" s="330"/>
      <c r="EBV459" s="330"/>
      <c r="EBW459" s="330"/>
      <c r="EBX459" s="330"/>
      <c r="EBY459" s="330"/>
      <c r="EBZ459" s="330"/>
      <c r="ECA459" s="330"/>
      <c r="ECB459" s="330"/>
      <c r="ECC459" s="330"/>
      <c r="ECD459" s="330"/>
      <c r="ECE459" s="330"/>
      <c r="ECF459" s="330"/>
      <c r="ECG459" s="330"/>
      <c r="ECH459" s="330"/>
      <c r="ECI459" s="330"/>
      <c r="ECJ459" s="330"/>
      <c r="ECK459" s="330"/>
      <c r="ECL459" s="330"/>
      <c r="ECM459" s="330"/>
      <c r="ECN459" s="330"/>
      <c r="ECO459" s="330"/>
      <c r="ECP459" s="330"/>
      <c r="ECQ459" s="330"/>
      <c r="ECR459" s="330"/>
      <c r="ECS459" s="330"/>
      <c r="ECT459" s="330"/>
      <c r="ECU459" s="330"/>
      <c r="ECV459" s="330"/>
      <c r="ECW459" s="330"/>
      <c r="ECX459" s="330"/>
      <c r="ECY459" s="330"/>
      <c r="ECZ459" s="330"/>
      <c r="EDA459" s="330"/>
      <c r="EDB459" s="330"/>
      <c r="EDC459" s="330"/>
      <c r="EDD459" s="330"/>
      <c r="EDE459" s="330"/>
      <c r="EDF459" s="330"/>
      <c r="EDG459" s="330"/>
      <c r="EDH459" s="330"/>
      <c r="EDI459" s="330"/>
      <c r="EDJ459" s="330"/>
      <c r="EDK459" s="330"/>
      <c r="EDL459" s="330"/>
      <c r="EDM459" s="330"/>
      <c r="EDN459" s="330"/>
      <c r="EDO459" s="330"/>
      <c r="EDP459" s="330"/>
      <c r="EDQ459" s="330"/>
      <c r="EDR459" s="330"/>
      <c r="EDS459" s="330"/>
      <c r="EDT459" s="330"/>
      <c r="EDU459" s="330"/>
      <c r="EDV459" s="330"/>
      <c r="EDW459" s="330"/>
      <c r="EDX459" s="330"/>
      <c r="EDY459" s="330"/>
      <c r="EDZ459" s="330"/>
      <c r="EEA459" s="330"/>
      <c r="EEB459" s="330"/>
      <c r="EEC459" s="330"/>
      <c r="EED459" s="330"/>
      <c r="EEE459" s="330"/>
      <c r="EEF459" s="330"/>
      <c r="EEG459" s="330"/>
      <c r="EEH459" s="330"/>
      <c r="EEI459" s="330"/>
      <c r="EEJ459" s="330"/>
      <c r="EEK459" s="330"/>
      <c r="EEL459" s="330"/>
      <c r="EEM459" s="330"/>
      <c r="EEN459" s="330"/>
      <c r="EEO459" s="330"/>
      <c r="EEP459" s="330"/>
      <c r="EEQ459" s="330"/>
      <c r="EER459" s="330"/>
      <c r="EES459" s="330"/>
      <c r="EET459" s="330"/>
      <c r="EEU459" s="330"/>
      <c r="EEV459" s="330"/>
      <c r="EEW459" s="330"/>
      <c r="EEX459" s="330"/>
      <c r="EEY459" s="330"/>
      <c r="EEZ459" s="330"/>
      <c r="EFA459" s="330"/>
      <c r="EFB459" s="330"/>
      <c r="EFC459" s="330"/>
      <c r="EFD459" s="330"/>
      <c r="EFE459" s="330"/>
      <c r="EFF459" s="330"/>
      <c r="EFG459" s="330"/>
      <c r="EFH459" s="330"/>
      <c r="EFI459" s="330"/>
      <c r="EFJ459" s="330"/>
      <c r="EFK459" s="330"/>
      <c r="EFL459" s="330"/>
      <c r="EFM459" s="330"/>
      <c r="EFN459" s="330"/>
      <c r="EFO459" s="330"/>
      <c r="EFP459" s="330"/>
      <c r="EFQ459" s="330"/>
      <c r="EFR459" s="330"/>
      <c r="EFS459" s="330"/>
      <c r="EFT459" s="330"/>
      <c r="EFU459" s="330"/>
      <c r="EFV459" s="330"/>
      <c r="EFW459" s="330"/>
      <c r="EFX459" s="330"/>
      <c r="EFY459" s="330"/>
      <c r="EFZ459" s="330"/>
      <c r="EGA459" s="330"/>
      <c r="EGB459" s="330"/>
      <c r="EGC459" s="330"/>
      <c r="EGD459" s="330"/>
      <c r="EGE459" s="330"/>
      <c r="EGF459" s="330"/>
      <c r="EGG459" s="330"/>
      <c r="EGH459" s="330"/>
      <c r="EGI459" s="330"/>
      <c r="EGJ459" s="330"/>
      <c r="EGK459" s="330"/>
      <c r="EGL459" s="330"/>
      <c r="EGM459" s="330"/>
      <c r="EGN459" s="330"/>
      <c r="EGO459" s="330"/>
      <c r="EGP459" s="330"/>
      <c r="EGQ459" s="330"/>
      <c r="EGR459" s="330"/>
      <c r="EGS459" s="330"/>
      <c r="EGT459" s="330"/>
      <c r="EGU459" s="330"/>
      <c r="EGV459" s="330"/>
      <c r="EGW459" s="330"/>
      <c r="EGX459" s="330"/>
      <c r="EGY459" s="330"/>
      <c r="EGZ459" s="330"/>
      <c r="EHA459" s="330"/>
      <c r="EHB459" s="330"/>
      <c r="EHC459" s="330"/>
      <c r="EHD459" s="330"/>
      <c r="EHE459" s="330"/>
      <c r="EHF459" s="330"/>
      <c r="EHG459" s="330"/>
      <c r="EHH459" s="330"/>
      <c r="EHI459" s="330"/>
      <c r="EHJ459" s="330"/>
      <c r="EHK459" s="330"/>
      <c r="EHL459" s="330"/>
      <c r="EHM459" s="330"/>
      <c r="EHN459" s="330"/>
      <c r="EHO459" s="330"/>
      <c r="EHP459" s="330"/>
      <c r="EHQ459" s="330"/>
      <c r="EHR459" s="330"/>
      <c r="EHS459" s="330"/>
      <c r="EHT459" s="330"/>
      <c r="EHU459" s="330"/>
      <c r="EHV459" s="330"/>
      <c r="EHW459" s="330"/>
      <c r="EHX459" s="330"/>
      <c r="EHY459" s="330"/>
      <c r="EHZ459" s="330"/>
      <c r="EIA459" s="330"/>
      <c r="EIB459" s="330"/>
      <c r="EIC459" s="330"/>
      <c r="EID459" s="330"/>
      <c r="EIE459" s="330"/>
      <c r="EIF459" s="330"/>
      <c r="EIG459" s="330"/>
      <c r="EIH459" s="330"/>
      <c r="EII459" s="330"/>
      <c r="EIJ459" s="330"/>
      <c r="EIK459" s="330"/>
      <c r="EIL459" s="330"/>
      <c r="EIM459" s="330"/>
      <c r="EIN459" s="330"/>
      <c r="EIO459" s="330"/>
      <c r="EIP459" s="330"/>
      <c r="EIQ459" s="330"/>
      <c r="EIR459" s="330"/>
      <c r="EIS459" s="330"/>
      <c r="EIT459" s="330"/>
      <c r="EIU459" s="330"/>
      <c r="EIV459" s="330"/>
      <c r="EIW459" s="330"/>
      <c r="EIX459" s="330"/>
      <c r="EIY459" s="330"/>
      <c r="EIZ459" s="330"/>
      <c r="EJA459" s="330"/>
      <c r="EJB459" s="330"/>
      <c r="EJC459" s="330"/>
      <c r="EJD459" s="330"/>
      <c r="EJE459" s="330"/>
      <c r="EJF459" s="330"/>
      <c r="EJG459" s="330"/>
      <c r="EJH459" s="330"/>
      <c r="EJI459" s="330"/>
      <c r="EJJ459" s="330"/>
      <c r="EJK459" s="330"/>
      <c r="EJL459" s="330"/>
      <c r="EJM459" s="330"/>
      <c r="EJN459" s="330"/>
      <c r="EJO459" s="330"/>
      <c r="EJP459" s="330"/>
      <c r="EJQ459" s="330"/>
      <c r="EJR459" s="330"/>
      <c r="EJS459" s="330"/>
      <c r="EJT459" s="330"/>
      <c r="EJU459" s="330"/>
      <c r="EJV459" s="330"/>
      <c r="EJW459" s="330"/>
      <c r="EJX459" s="330"/>
      <c r="EJY459" s="330"/>
      <c r="EJZ459" s="330"/>
      <c r="EKA459" s="330"/>
      <c r="EKB459" s="330"/>
      <c r="EKC459" s="330"/>
      <c r="EKD459" s="330"/>
      <c r="EKE459" s="330"/>
      <c r="EKF459" s="330"/>
      <c r="EKG459" s="330"/>
      <c r="EKH459" s="330"/>
      <c r="EKI459" s="330"/>
      <c r="EKJ459" s="330"/>
      <c r="EKK459" s="330"/>
      <c r="EKL459" s="330"/>
      <c r="EKM459" s="330"/>
      <c r="EKN459" s="330"/>
      <c r="EKO459" s="330"/>
      <c r="EKP459" s="330"/>
      <c r="EKQ459" s="330"/>
      <c r="EKR459" s="330"/>
      <c r="EKS459" s="330"/>
      <c r="EKT459" s="330"/>
      <c r="EKU459" s="330"/>
      <c r="EKV459" s="330"/>
      <c r="EKW459" s="330"/>
      <c r="EKX459" s="330"/>
      <c r="EKY459" s="330"/>
      <c r="EKZ459" s="330"/>
      <c r="ELA459" s="330"/>
      <c r="ELB459" s="330"/>
      <c r="ELC459" s="330"/>
      <c r="ELD459" s="330"/>
      <c r="ELE459" s="330"/>
      <c r="ELF459" s="330"/>
      <c r="ELG459" s="330"/>
      <c r="ELH459" s="330"/>
      <c r="ELI459" s="330"/>
      <c r="ELJ459" s="330"/>
      <c r="ELK459" s="330"/>
      <c r="ELL459" s="330"/>
      <c r="ELM459" s="330"/>
      <c r="ELN459" s="330"/>
      <c r="ELO459" s="330"/>
      <c r="ELP459" s="330"/>
      <c r="ELQ459" s="330"/>
      <c r="ELR459" s="330"/>
      <c r="ELS459" s="330"/>
      <c r="ELT459" s="330"/>
      <c r="ELU459" s="330"/>
      <c r="ELV459" s="330"/>
      <c r="ELW459" s="330"/>
      <c r="ELX459" s="330"/>
      <c r="ELY459" s="330"/>
      <c r="ELZ459" s="330"/>
      <c r="EMA459" s="330"/>
      <c r="EMB459" s="330"/>
      <c r="EMC459" s="330"/>
      <c r="EMD459" s="330"/>
      <c r="EME459" s="330"/>
      <c r="EMF459" s="330"/>
      <c r="EMG459" s="330"/>
      <c r="EMH459" s="330"/>
      <c r="EMI459" s="330"/>
      <c r="EMJ459" s="330"/>
      <c r="EMK459" s="330"/>
      <c r="EML459" s="330"/>
      <c r="EMM459" s="330"/>
      <c r="EMN459" s="330"/>
      <c r="EMO459" s="330"/>
      <c r="EMP459" s="330"/>
      <c r="EMQ459" s="330"/>
      <c r="EMR459" s="330"/>
      <c r="EMS459" s="330"/>
      <c r="EMT459" s="330"/>
      <c r="EMU459" s="330"/>
      <c r="EMV459" s="330"/>
      <c r="EMW459" s="330"/>
      <c r="EMX459" s="330"/>
      <c r="EMY459" s="330"/>
      <c r="EMZ459" s="330"/>
      <c r="ENA459" s="330"/>
      <c r="ENB459" s="330"/>
      <c r="ENC459" s="330"/>
      <c r="END459" s="330"/>
      <c r="ENE459" s="330"/>
      <c r="ENF459" s="330"/>
      <c r="ENG459" s="330"/>
      <c r="ENH459" s="330"/>
      <c r="ENI459" s="330"/>
      <c r="ENJ459" s="330"/>
      <c r="ENK459" s="330"/>
      <c r="ENL459" s="330"/>
      <c r="ENM459" s="330"/>
      <c r="ENN459" s="330"/>
      <c r="ENO459" s="330"/>
      <c r="ENP459" s="330"/>
      <c r="ENQ459" s="330"/>
      <c r="ENR459" s="330"/>
      <c r="ENS459" s="330"/>
      <c r="ENT459" s="330"/>
      <c r="ENU459" s="330"/>
      <c r="ENV459" s="330"/>
      <c r="ENW459" s="330"/>
      <c r="ENX459" s="330"/>
      <c r="ENY459" s="330"/>
      <c r="ENZ459" s="330"/>
      <c r="EOA459" s="330"/>
      <c r="EOB459" s="330"/>
      <c r="EOC459" s="330"/>
      <c r="EOD459" s="330"/>
      <c r="EOE459" s="330"/>
      <c r="EOF459" s="330"/>
      <c r="EOG459" s="330"/>
      <c r="EOH459" s="330"/>
      <c r="EOI459" s="330"/>
      <c r="EOJ459" s="330"/>
      <c r="EOK459" s="330"/>
      <c r="EOL459" s="330"/>
      <c r="EOM459" s="330"/>
      <c r="EON459" s="330"/>
      <c r="EOO459" s="330"/>
      <c r="EOP459" s="330"/>
      <c r="EOQ459" s="330"/>
      <c r="EOR459" s="330"/>
      <c r="EOS459" s="330"/>
      <c r="EOT459" s="330"/>
      <c r="EOU459" s="330"/>
      <c r="EOV459" s="330"/>
      <c r="EOW459" s="330"/>
      <c r="EOX459" s="330"/>
      <c r="EOY459" s="330"/>
      <c r="EOZ459" s="330"/>
      <c r="EPA459" s="330"/>
      <c r="EPB459" s="330"/>
      <c r="EPC459" s="330"/>
      <c r="EPD459" s="330"/>
      <c r="EPE459" s="330"/>
      <c r="EPF459" s="330"/>
      <c r="EPG459" s="330"/>
      <c r="EPH459" s="330"/>
      <c r="EPI459" s="330"/>
      <c r="EPJ459" s="330"/>
      <c r="EPK459" s="330"/>
      <c r="EPL459" s="330"/>
      <c r="EPM459" s="330"/>
      <c r="EPN459" s="330"/>
      <c r="EPO459" s="330"/>
      <c r="EPP459" s="330"/>
      <c r="EPQ459" s="330"/>
      <c r="EPR459" s="330"/>
      <c r="EPS459" s="330"/>
      <c r="EPT459" s="330"/>
      <c r="EPU459" s="330"/>
      <c r="EPV459" s="330"/>
      <c r="EPW459" s="330"/>
      <c r="EPX459" s="330"/>
      <c r="EPY459" s="330"/>
      <c r="EPZ459" s="330"/>
      <c r="EQA459" s="330"/>
      <c r="EQB459" s="330"/>
      <c r="EQC459" s="330"/>
      <c r="EQD459" s="330"/>
      <c r="EQE459" s="330"/>
      <c r="EQF459" s="330"/>
      <c r="EQG459" s="330"/>
      <c r="EQH459" s="330"/>
      <c r="EQI459" s="330"/>
      <c r="EQJ459" s="330"/>
      <c r="EQK459" s="330"/>
      <c r="EQL459" s="330"/>
      <c r="EQM459" s="330"/>
      <c r="EQN459" s="330"/>
      <c r="EQO459" s="330"/>
      <c r="EQP459" s="330"/>
      <c r="EQQ459" s="330"/>
      <c r="EQR459" s="330"/>
      <c r="EQS459" s="330"/>
      <c r="EQT459" s="330"/>
      <c r="EQU459" s="330"/>
      <c r="EQV459" s="330"/>
      <c r="EQW459" s="330"/>
      <c r="EQX459" s="330"/>
      <c r="EQY459" s="330"/>
      <c r="EQZ459" s="330"/>
      <c r="ERA459" s="330"/>
      <c r="ERB459" s="330"/>
      <c r="ERC459" s="330"/>
      <c r="ERD459" s="330"/>
      <c r="ERE459" s="330"/>
      <c r="ERF459" s="330"/>
      <c r="ERG459" s="330"/>
      <c r="ERH459" s="330"/>
      <c r="ERI459" s="330"/>
      <c r="ERJ459" s="330"/>
      <c r="ERK459" s="330"/>
      <c r="ERL459" s="330"/>
      <c r="ERM459" s="330"/>
      <c r="ERN459" s="330"/>
      <c r="ERO459" s="330"/>
      <c r="ERP459" s="330"/>
      <c r="ERQ459" s="330"/>
      <c r="ERR459" s="330"/>
      <c r="ERS459" s="330"/>
      <c r="ERT459" s="330"/>
      <c r="ERU459" s="330"/>
      <c r="ERV459" s="330"/>
      <c r="ERW459" s="330"/>
      <c r="ERX459" s="330"/>
      <c r="ERY459" s="330"/>
      <c r="ERZ459" s="330"/>
      <c r="ESA459" s="330"/>
      <c r="ESB459" s="330"/>
      <c r="ESC459" s="330"/>
      <c r="ESD459" s="330"/>
      <c r="ESE459" s="330"/>
      <c r="ESF459" s="330"/>
      <c r="ESG459" s="330"/>
      <c r="ESH459" s="330"/>
      <c r="ESI459" s="330"/>
      <c r="ESJ459" s="330"/>
      <c r="ESK459" s="330"/>
      <c r="ESL459" s="330"/>
      <c r="ESM459" s="330"/>
      <c r="ESN459" s="330"/>
      <c r="ESO459" s="330"/>
      <c r="ESP459" s="330"/>
      <c r="ESQ459" s="330"/>
      <c r="ESR459" s="330"/>
      <c r="ESS459" s="330"/>
      <c r="EST459" s="330"/>
      <c r="ESU459" s="330"/>
      <c r="ESV459" s="330"/>
      <c r="ESW459" s="330"/>
      <c r="ESX459" s="330"/>
      <c r="ESY459" s="330"/>
      <c r="ESZ459" s="330"/>
      <c r="ETA459" s="330"/>
      <c r="ETB459" s="330"/>
      <c r="ETC459" s="330"/>
      <c r="ETD459" s="330"/>
      <c r="ETE459" s="330"/>
      <c r="ETF459" s="330"/>
      <c r="ETG459" s="330"/>
      <c r="ETH459" s="330"/>
      <c r="ETI459" s="330"/>
      <c r="ETJ459" s="330"/>
      <c r="ETK459" s="330"/>
      <c r="ETL459" s="330"/>
      <c r="ETM459" s="330"/>
      <c r="ETN459" s="330"/>
      <c r="ETO459" s="330"/>
      <c r="ETP459" s="330"/>
      <c r="ETQ459" s="330"/>
      <c r="ETR459" s="330"/>
      <c r="ETS459" s="330"/>
      <c r="ETT459" s="330"/>
      <c r="ETU459" s="330"/>
      <c r="ETV459" s="330"/>
      <c r="ETW459" s="330"/>
      <c r="ETX459" s="330"/>
      <c r="ETY459" s="330"/>
      <c r="ETZ459" s="330"/>
      <c r="EUA459" s="330"/>
      <c r="EUB459" s="330"/>
      <c r="EUC459" s="330"/>
      <c r="EUD459" s="330"/>
      <c r="EUE459" s="330"/>
      <c r="EUF459" s="330"/>
      <c r="EUG459" s="330"/>
      <c r="EUH459" s="330"/>
      <c r="EUI459" s="330"/>
      <c r="EUJ459" s="330"/>
      <c r="EUK459" s="330"/>
      <c r="EUL459" s="330"/>
      <c r="EUM459" s="330"/>
      <c r="EUN459" s="330"/>
      <c r="EUO459" s="330"/>
      <c r="EUP459" s="330"/>
      <c r="EUQ459" s="330"/>
      <c r="EUR459" s="330"/>
      <c r="EUS459" s="330"/>
      <c r="EUT459" s="330"/>
      <c r="EUU459" s="330"/>
      <c r="EUV459" s="330"/>
      <c r="EUW459" s="330"/>
      <c r="EUX459" s="330"/>
      <c r="EUY459" s="330"/>
      <c r="EUZ459" s="330"/>
      <c r="EVA459" s="330"/>
      <c r="EVB459" s="330"/>
      <c r="EVC459" s="330"/>
      <c r="EVD459" s="330"/>
      <c r="EVE459" s="330"/>
      <c r="EVF459" s="330"/>
      <c r="EVG459" s="330"/>
      <c r="EVH459" s="330"/>
      <c r="EVI459" s="330"/>
      <c r="EVJ459" s="330"/>
      <c r="EVK459" s="330"/>
      <c r="EVL459" s="330"/>
      <c r="EVM459" s="330"/>
      <c r="EVN459" s="330"/>
      <c r="EVO459" s="330"/>
      <c r="EVP459" s="330"/>
      <c r="EVQ459" s="330"/>
      <c r="EVR459" s="330"/>
      <c r="EVS459" s="330"/>
      <c r="EVT459" s="330"/>
      <c r="EVU459" s="330"/>
      <c r="EVV459" s="330"/>
      <c r="EVW459" s="330"/>
      <c r="EVX459" s="330"/>
      <c r="EVY459" s="330"/>
      <c r="EVZ459" s="330"/>
      <c r="EWA459" s="330"/>
      <c r="EWB459" s="330"/>
      <c r="EWC459" s="330"/>
      <c r="EWD459" s="330"/>
      <c r="EWE459" s="330"/>
      <c r="EWF459" s="330"/>
      <c r="EWG459" s="330"/>
      <c r="EWH459" s="330"/>
      <c r="EWI459" s="330"/>
      <c r="EWJ459" s="330"/>
      <c r="EWK459" s="330"/>
      <c r="EWL459" s="330"/>
      <c r="EWM459" s="330"/>
      <c r="EWN459" s="330"/>
      <c r="EWO459" s="330"/>
      <c r="EWP459" s="330"/>
      <c r="EWQ459" s="330"/>
      <c r="EWR459" s="330"/>
      <c r="EWS459" s="330"/>
      <c r="EWT459" s="330"/>
      <c r="EWU459" s="330"/>
      <c r="EWV459" s="330"/>
      <c r="EWW459" s="330"/>
      <c r="EWX459" s="330"/>
      <c r="EWY459" s="330"/>
      <c r="EWZ459" s="330"/>
      <c r="EXA459" s="330"/>
      <c r="EXB459" s="330"/>
      <c r="EXC459" s="330"/>
      <c r="EXD459" s="330"/>
      <c r="EXE459" s="330"/>
      <c r="EXF459" s="330"/>
      <c r="EXG459" s="330"/>
      <c r="EXH459" s="330"/>
      <c r="EXI459" s="330"/>
      <c r="EXJ459" s="330"/>
      <c r="EXK459" s="330"/>
      <c r="EXL459" s="330"/>
      <c r="EXM459" s="330"/>
      <c r="EXN459" s="330"/>
      <c r="EXO459" s="330"/>
      <c r="EXP459" s="330"/>
      <c r="EXQ459" s="330"/>
      <c r="EXR459" s="330"/>
      <c r="EXS459" s="330"/>
      <c r="EXT459" s="330"/>
      <c r="EXU459" s="330"/>
      <c r="EXV459" s="330"/>
      <c r="EXW459" s="330"/>
      <c r="EXX459" s="330"/>
      <c r="EXY459" s="330"/>
      <c r="EXZ459" s="330"/>
      <c r="EYA459" s="330"/>
      <c r="EYB459" s="330"/>
      <c r="EYC459" s="330"/>
      <c r="EYD459" s="330"/>
      <c r="EYE459" s="330"/>
      <c r="EYF459" s="330"/>
      <c r="EYG459" s="330"/>
      <c r="EYH459" s="330"/>
      <c r="EYI459" s="330"/>
      <c r="EYJ459" s="330"/>
      <c r="EYK459" s="330"/>
      <c r="EYL459" s="330"/>
      <c r="EYM459" s="330"/>
      <c r="EYN459" s="330"/>
      <c r="EYO459" s="330"/>
      <c r="EYP459" s="330"/>
      <c r="EYQ459" s="330"/>
      <c r="EYR459" s="330"/>
      <c r="EYS459" s="330"/>
      <c r="EYT459" s="330"/>
      <c r="EYU459" s="330"/>
      <c r="EYV459" s="330"/>
      <c r="EYW459" s="330"/>
      <c r="EYX459" s="330"/>
      <c r="EYY459" s="330"/>
      <c r="EYZ459" s="330"/>
      <c r="EZA459" s="330"/>
      <c r="EZB459" s="330"/>
      <c r="EZC459" s="330"/>
      <c r="EZD459" s="330"/>
      <c r="EZE459" s="330"/>
      <c r="EZF459" s="330"/>
      <c r="EZG459" s="330"/>
      <c r="EZH459" s="330"/>
      <c r="EZI459" s="330"/>
      <c r="EZJ459" s="330"/>
      <c r="EZK459" s="330"/>
      <c r="EZL459" s="330"/>
      <c r="EZM459" s="330"/>
      <c r="EZN459" s="330"/>
      <c r="EZO459" s="330"/>
      <c r="EZP459" s="330"/>
      <c r="EZQ459" s="330"/>
      <c r="EZR459" s="330"/>
      <c r="EZS459" s="330"/>
      <c r="EZT459" s="330"/>
      <c r="EZU459" s="330"/>
      <c r="EZV459" s="330"/>
      <c r="EZW459" s="330"/>
      <c r="EZX459" s="330"/>
      <c r="EZY459" s="330"/>
      <c r="EZZ459" s="330"/>
      <c r="FAA459" s="330"/>
      <c r="FAB459" s="330"/>
      <c r="FAC459" s="330"/>
      <c r="FAD459" s="330"/>
      <c r="FAE459" s="330"/>
      <c r="FAF459" s="330"/>
      <c r="FAG459" s="330"/>
      <c r="FAH459" s="330"/>
      <c r="FAI459" s="330"/>
      <c r="FAJ459" s="330"/>
      <c r="FAK459" s="330"/>
      <c r="FAL459" s="330"/>
      <c r="FAM459" s="330"/>
      <c r="FAN459" s="330"/>
      <c r="FAO459" s="330"/>
      <c r="FAP459" s="330"/>
      <c r="FAQ459" s="330"/>
      <c r="FAR459" s="330"/>
      <c r="FAS459" s="330"/>
      <c r="FAT459" s="330"/>
      <c r="FAU459" s="330"/>
      <c r="FAV459" s="330"/>
      <c r="FAW459" s="330"/>
      <c r="FAX459" s="330"/>
      <c r="FAY459" s="330"/>
      <c r="FAZ459" s="330"/>
      <c r="FBA459" s="330"/>
      <c r="FBB459" s="330"/>
      <c r="FBC459" s="330"/>
      <c r="FBD459" s="330"/>
      <c r="FBE459" s="330"/>
      <c r="FBF459" s="330"/>
      <c r="FBG459" s="330"/>
      <c r="FBH459" s="330"/>
      <c r="FBI459" s="330"/>
      <c r="FBJ459" s="330"/>
      <c r="FBK459" s="330"/>
      <c r="FBL459" s="330"/>
      <c r="FBM459" s="330"/>
      <c r="FBN459" s="330"/>
      <c r="FBO459" s="330"/>
      <c r="FBP459" s="330"/>
      <c r="FBQ459" s="330"/>
      <c r="FBR459" s="330"/>
      <c r="FBS459" s="330"/>
      <c r="FBT459" s="330"/>
      <c r="FBU459" s="330"/>
      <c r="FBV459" s="330"/>
      <c r="FBW459" s="330"/>
      <c r="FBX459" s="330"/>
      <c r="FBY459" s="330"/>
      <c r="FBZ459" s="330"/>
      <c r="FCA459" s="330"/>
      <c r="FCB459" s="330"/>
      <c r="FCC459" s="330"/>
      <c r="FCD459" s="330"/>
      <c r="FCE459" s="330"/>
      <c r="FCF459" s="330"/>
      <c r="FCG459" s="330"/>
      <c r="FCH459" s="330"/>
      <c r="FCI459" s="330"/>
      <c r="FCJ459" s="330"/>
      <c r="FCK459" s="330"/>
      <c r="FCL459" s="330"/>
      <c r="FCM459" s="330"/>
      <c r="FCN459" s="330"/>
      <c r="FCO459" s="330"/>
      <c r="FCP459" s="330"/>
      <c r="FCQ459" s="330"/>
      <c r="FCR459" s="330"/>
      <c r="FCS459" s="330"/>
      <c r="FCT459" s="330"/>
      <c r="FCU459" s="330"/>
      <c r="FCV459" s="330"/>
      <c r="FCW459" s="330"/>
      <c r="FCX459" s="330"/>
      <c r="FCY459" s="330"/>
      <c r="FCZ459" s="330"/>
      <c r="FDA459" s="330"/>
      <c r="FDB459" s="330"/>
      <c r="FDC459" s="330"/>
      <c r="FDD459" s="330"/>
      <c r="FDE459" s="330"/>
      <c r="FDF459" s="330"/>
      <c r="FDG459" s="330"/>
      <c r="FDH459" s="330"/>
      <c r="FDI459" s="330"/>
      <c r="FDJ459" s="330"/>
      <c r="FDK459" s="330"/>
      <c r="FDL459" s="330"/>
      <c r="FDM459" s="330"/>
      <c r="FDN459" s="330"/>
      <c r="FDO459" s="330"/>
      <c r="FDP459" s="330"/>
      <c r="FDQ459" s="330"/>
      <c r="FDR459" s="330"/>
      <c r="FDS459" s="330"/>
      <c r="FDT459" s="330"/>
      <c r="FDU459" s="330"/>
      <c r="FDV459" s="330"/>
      <c r="FDW459" s="330"/>
      <c r="FDX459" s="330"/>
      <c r="FDY459" s="330"/>
      <c r="FDZ459" s="330"/>
      <c r="FEA459" s="330"/>
      <c r="FEB459" s="330"/>
      <c r="FEC459" s="330"/>
      <c r="FED459" s="330"/>
      <c r="FEE459" s="330"/>
      <c r="FEF459" s="330"/>
      <c r="FEG459" s="330"/>
      <c r="FEH459" s="330"/>
      <c r="FEI459" s="330"/>
      <c r="FEJ459" s="330"/>
      <c r="FEK459" s="330"/>
      <c r="FEL459" s="330"/>
      <c r="FEM459" s="330"/>
      <c r="FEN459" s="330"/>
      <c r="FEO459" s="330"/>
      <c r="FEP459" s="330"/>
      <c r="FEQ459" s="330"/>
      <c r="FER459" s="330"/>
      <c r="FES459" s="330"/>
      <c r="FET459" s="330"/>
      <c r="FEU459" s="330"/>
      <c r="FEV459" s="330"/>
      <c r="FEW459" s="330"/>
      <c r="FEX459" s="330"/>
      <c r="FEY459" s="330"/>
      <c r="FEZ459" s="330"/>
      <c r="FFA459" s="330"/>
      <c r="FFB459" s="330"/>
      <c r="FFC459" s="330"/>
      <c r="FFD459" s="330"/>
      <c r="FFE459" s="330"/>
      <c r="FFF459" s="330"/>
      <c r="FFG459" s="330"/>
      <c r="FFH459" s="330"/>
      <c r="FFI459" s="330"/>
      <c r="FFJ459" s="330"/>
      <c r="FFK459" s="330"/>
      <c r="FFL459" s="330"/>
      <c r="FFM459" s="330"/>
      <c r="FFN459" s="330"/>
      <c r="FFO459" s="330"/>
      <c r="FFP459" s="330"/>
      <c r="FFQ459" s="330"/>
      <c r="FFR459" s="330"/>
      <c r="FFS459" s="330"/>
      <c r="FFT459" s="330"/>
      <c r="FFU459" s="330"/>
      <c r="FFV459" s="330"/>
      <c r="FFW459" s="330"/>
      <c r="FFX459" s="330"/>
      <c r="FFY459" s="330"/>
      <c r="FFZ459" s="330"/>
      <c r="FGA459" s="330"/>
      <c r="FGB459" s="330"/>
      <c r="FGC459" s="330"/>
      <c r="FGD459" s="330"/>
      <c r="FGE459" s="330"/>
      <c r="FGF459" s="330"/>
      <c r="FGG459" s="330"/>
      <c r="FGH459" s="330"/>
      <c r="FGI459" s="330"/>
      <c r="FGJ459" s="330"/>
      <c r="FGK459" s="330"/>
      <c r="FGL459" s="330"/>
      <c r="FGM459" s="330"/>
      <c r="FGN459" s="330"/>
      <c r="FGO459" s="330"/>
      <c r="FGP459" s="330"/>
      <c r="FGQ459" s="330"/>
      <c r="FGR459" s="330"/>
      <c r="FGS459" s="330"/>
      <c r="FGT459" s="330"/>
      <c r="FGU459" s="330"/>
      <c r="FGV459" s="330"/>
      <c r="FGW459" s="330"/>
      <c r="FGX459" s="330"/>
      <c r="FGY459" s="330"/>
      <c r="FGZ459" s="330"/>
      <c r="FHA459" s="330"/>
      <c r="FHB459" s="330"/>
      <c r="FHC459" s="330"/>
      <c r="FHD459" s="330"/>
      <c r="FHE459" s="330"/>
      <c r="FHF459" s="330"/>
      <c r="FHG459" s="330"/>
      <c r="FHH459" s="330"/>
      <c r="FHI459" s="330"/>
      <c r="FHJ459" s="330"/>
      <c r="FHK459" s="330"/>
      <c r="FHL459" s="330"/>
      <c r="FHM459" s="330"/>
      <c r="FHN459" s="330"/>
      <c r="FHO459" s="330"/>
      <c r="FHP459" s="330"/>
      <c r="FHQ459" s="330"/>
      <c r="FHR459" s="330"/>
      <c r="FHS459" s="330"/>
      <c r="FHT459" s="330"/>
      <c r="FHU459" s="330"/>
      <c r="FHV459" s="330"/>
      <c r="FHW459" s="330"/>
      <c r="FHX459" s="330"/>
      <c r="FHY459" s="330"/>
      <c r="FHZ459" s="330"/>
      <c r="FIA459" s="330"/>
      <c r="FIB459" s="330"/>
      <c r="FIC459" s="330"/>
      <c r="FID459" s="330"/>
      <c r="FIE459" s="330"/>
      <c r="FIF459" s="330"/>
      <c r="FIG459" s="330"/>
      <c r="FIH459" s="330"/>
      <c r="FII459" s="330"/>
      <c r="FIJ459" s="330"/>
      <c r="FIK459" s="330"/>
      <c r="FIL459" s="330"/>
      <c r="FIM459" s="330"/>
      <c r="FIN459" s="330"/>
      <c r="FIO459" s="330"/>
      <c r="FIP459" s="330"/>
      <c r="FIQ459" s="330"/>
      <c r="FIR459" s="330"/>
      <c r="FIS459" s="330"/>
      <c r="FIT459" s="330"/>
      <c r="FIU459" s="330"/>
      <c r="FIV459" s="330"/>
      <c r="FIW459" s="330"/>
      <c r="FIX459" s="330"/>
      <c r="FIY459" s="330"/>
      <c r="FIZ459" s="330"/>
      <c r="FJA459" s="330"/>
      <c r="FJB459" s="330"/>
      <c r="FJC459" s="330"/>
      <c r="FJD459" s="330"/>
      <c r="FJE459" s="330"/>
      <c r="FJF459" s="330"/>
      <c r="FJG459" s="330"/>
      <c r="FJH459" s="330"/>
      <c r="FJI459" s="330"/>
      <c r="FJJ459" s="330"/>
      <c r="FJK459" s="330"/>
      <c r="FJL459" s="330"/>
      <c r="FJM459" s="330"/>
      <c r="FJN459" s="330"/>
      <c r="FJO459" s="330"/>
      <c r="FJP459" s="330"/>
      <c r="FJQ459" s="330"/>
      <c r="FJR459" s="330"/>
      <c r="FJS459" s="330"/>
      <c r="FJT459" s="330"/>
      <c r="FJU459" s="330"/>
      <c r="FJV459" s="330"/>
      <c r="FJW459" s="330"/>
      <c r="FJX459" s="330"/>
      <c r="FJY459" s="330"/>
      <c r="FJZ459" s="330"/>
      <c r="FKA459" s="330"/>
      <c r="FKB459" s="330"/>
      <c r="FKC459" s="330"/>
      <c r="FKD459" s="330"/>
      <c r="FKE459" s="330"/>
      <c r="FKF459" s="330"/>
      <c r="FKG459" s="330"/>
      <c r="FKH459" s="330"/>
      <c r="FKI459" s="330"/>
      <c r="FKJ459" s="330"/>
      <c r="FKK459" s="330"/>
      <c r="FKL459" s="330"/>
      <c r="FKM459" s="330"/>
      <c r="FKN459" s="330"/>
      <c r="FKO459" s="330"/>
      <c r="FKP459" s="330"/>
      <c r="FKQ459" s="330"/>
      <c r="FKR459" s="330"/>
      <c r="FKS459" s="330"/>
      <c r="FKT459" s="330"/>
      <c r="FKU459" s="330"/>
      <c r="FKV459" s="330"/>
      <c r="FKW459" s="330"/>
      <c r="FKX459" s="330"/>
      <c r="FKY459" s="330"/>
      <c r="FKZ459" s="330"/>
      <c r="FLA459" s="330"/>
      <c r="FLB459" s="330"/>
      <c r="FLC459" s="330"/>
      <c r="FLD459" s="330"/>
      <c r="FLE459" s="330"/>
      <c r="FLF459" s="330"/>
      <c r="FLG459" s="330"/>
      <c r="FLH459" s="330"/>
      <c r="FLI459" s="330"/>
      <c r="FLJ459" s="330"/>
      <c r="FLK459" s="330"/>
      <c r="FLL459" s="330"/>
      <c r="FLM459" s="330"/>
      <c r="FLN459" s="330"/>
      <c r="FLO459" s="330"/>
      <c r="FLP459" s="330"/>
      <c r="FLQ459" s="330"/>
      <c r="FLR459" s="330"/>
      <c r="FLS459" s="330"/>
      <c r="FLT459" s="330"/>
      <c r="FLU459" s="330"/>
      <c r="FLV459" s="330"/>
      <c r="FLW459" s="330"/>
      <c r="FLX459" s="330"/>
      <c r="FLY459" s="330"/>
      <c r="FLZ459" s="330"/>
      <c r="FMA459" s="330"/>
      <c r="FMB459" s="330"/>
      <c r="FMC459" s="330"/>
      <c r="FMD459" s="330"/>
      <c r="FME459" s="330"/>
      <c r="FMF459" s="330"/>
      <c r="FMG459" s="330"/>
      <c r="FMH459" s="330"/>
      <c r="FMI459" s="330"/>
      <c r="FMJ459" s="330"/>
      <c r="FMK459" s="330"/>
      <c r="FML459" s="330"/>
      <c r="FMM459" s="330"/>
      <c r="FMN459" s="330"/>
      <c r="FMO459" s="330"/>
      <c r="FMP459" s="330"/>
      <c r="FMQ459" s="330"/>
      <c r="FMR459" s="330"/>
      <c r="FMS459" s="330"/>
      <c r="FMT459" s="330"/>
      <c r="FMU459" s="330"/>
      <c r="FMV459" s="330"/>
      <c r="FMW459" s="330"/>
      <c r="FMX459" s="330"/>
      <c r="FMY459" s="330"/>
      <c r="FMZ459" s="330"/>
      <c r="FNA459" s="330"/>
      <c r="FNB459" s="330"/>
      <c r="FNC459" s="330"/>
      <c r="FND459" s="330"/>
      <c r="FNE459" s="330"/>
      <c r="FNF459" s="330"/>
      <c r="FNG459" s="330"/>
      <c r="FNH459" s="330"/>
      <c r="FNI459" s="330"/>
      <c r="FNJ459" s="330"/>
      <c r="FNK459" s="330"/>
      <c r="FNL459" s="330"/>
      <c r="FNM459" s="330"/>
      <c r="FNN459" s="330"/>
      <c r="FNO459" s="330"/>
      <c r="FNP459" s="330"/>
      <c r="FNQ459" s="330"/>
      <c r="FNR459" s="330"/>
      <c r="FNS459" s="330"/>
      <c r="FNT459" s="330"/>
      <c r="FNU459" s="330"/>
      <c r="FNV459" s="330"/>
      <c r="FNW459" s="330"/>
      <c r="FNX459" s="330"/>
      <c r="FNY459" s="330"/>
      <c r="FNZ459" s="330"/>
      <c r="FOA459" s="330"/>
      <c r="FOB459" s="330"/>
      <c r="FOC459" s="330"/>
      <c r="FOD459" s="330"/>
      <c r="FOE459" s="330"/>
      <c r="FOF459" s="330"/>
      <c r="FOG459" s="330"/>
      <c r="FOH459" s="330"/>
      <c r="FOI459" s="330"/>
      <c r="FOJ459" s="330"/>
      <c r="FOK459" s="330"/>
      <c r="FOL459" s="330"/>
      <c r="FOM459" s="330"/>
      <c r="FON459" s="330"/>
      <c r="FOO459" s="330"/>
      <c r="FOP459" s="330"/>
      <c r="FOQ459" s="330"/>
      <c r="FOR459" s="330"/>
      <c r="FOS459" s="330"/>
      <c r="FOT459" s="330"/>
      <c r="FOU459" s="330"/>
      <c r="FOV459" s="330"/>
      <c r="FOW459" s="330"/>
      <c r="FOX459" s="330"/>
      <c r="FOY459" s="330"/>
      <c r="FOZ459" s="330"/>
      <c r="FPA459" s="330"/>
      <c r="FPB459" s="330"/>
      <c r="FPC459" s="330"/>
      <c r="FPD459" s="330"/>
      <c r="FPE459" s="330"/>
      <c r="FPF459" s="330"/>
      <c r="FPG459" s="330"/>
      <c r="FPH459" s="330"/>
      <c r="FPI459" s="330"/>
      <c r="FPJ459" s="330"/>
      <c r="FPK459" s="330"/>
      <c r="FPL459" s="330"/>
      <c r="FPM459" s="330"/>
      <c r="FPN459" s="330"/>
      <c r="FPO459" s="330"/>
      <c r="FPP459" s="330"/>
      <c r="FPQ459" s="330"/>
      <c r="FPR459" s="330"/>
      <c r="FPS459" s="330"/>
      <c r="FPT459" s="330"/>
      <c r="FPU459" s="330"/>
      <c r="FPV459" s="330"/>
      <c r="FPW459" s="330"/>
      <c r="FPX459" s="330"/>
      <c r="FPY459" s="330"/>
      <c r="FPZ459" s="330"/>
      <c r="FQA459" s="330"/>
      <c r="FQB459" s="330"/>
      <c r="FQC459" s="330"/>
      <c r="FQD459" s="330"/>
      <c r="FQE459" s="330"/>
      <c r="FQF459" s="330"/>
      <c r="FQG459" s="330"/>
      <c r="FQH459" s="330"/>
      <c r="FQI459" s="330"/>
      <c r="FQJ459" s="330"/>
      <c r="FQK459" s="330"/>
      <c r="FQL459" s="330"/>
      <c r="FQM459" s="330"/>
      <c r="FQN459" s="330"/>
      <c r="FQO459" s="330"/>
      <c r="FQP459" s="330"/>
      <c r="FQQ459" s="330"/>
      <c r="FQR459" s="330"/>
      <c r="FQS459" s="330"/>
      <c r="FQT459" s="330"/>
      <c r="FQU459" s="330"/>
      <c r="FQV459" s="330"/>
      <c r="FQW459" s="330"/>
      <c r="FQX459" s="330"/>
      <c r="FQY459" s="330"/>
      <c r="FQZ459" s="330"/>
      <c r="FRA459" s="330"/>
      <c r="FRB459" s="330"/>
      <c r="FRC459" s="330"/>
      <c r="FRD459" s="330"/>
      <c r="FRE459" s="330"/>
      <c r="FRF459" s="330"/>
      <c r="FRG459" s="330"/>
      <c r="FRH459" s="330"/>
      <c r="FRI459" s="330"/>
      <c r="FRJ459" s="330"/>
      <c r="FRK459" s="330"/>
      <c r="FRL459" s="330"/>
      <c r="FRM459" s="330"/>
      <c r="FRN459" s="330"/>
      <c r="FRO459" s="330"/>
      <c r="FRP459" s="330"/>
      <c r="FRQ459" s="330"/>
      <c r="FRR459" s="330"/>
      <c r="FRS459" s="330"/>
      <c r="FRT459" s="330"/>
      <c r="FRU459" s="330"/>
      <c r="FRV459" s="330"/>
      <c r="FRW459" s="330"/>
      <c r="FRX459" s="330"/>
      <c r="FRY459" s="330"/>
      <c r="FRZ459" s="330"/>
      <c r="FSA459" s="330"/>
      <c r="FSB459" s="330"/>
      <c r="FSC459" s="330"/>
      <c r="FSD459" s="330"/>
      <c r="FSE459" s="330"/>
      <c r="FSF459" s="330"/>
      <c r="FSG459" s="330"/>
      <c r="FSH459" s="330"/>
      <c r="FSI459" s="330"/>
      <c r="FSJ459" s="330"/>
      <c r="FSK459" s="330"/>
      <c r="FSL459" s="330"/>
      <c r="FSM459" s="330"/>
      <c r="FSN459" s="330"/>
      <c r="FSO459" s="330"/>
      <c r="FSP459" s="330"/>
      <c r="FSQ459" s="330"/>
      <c r="FSR459" s="330"/>
      <c r="FSS459" s="330"/>
      <c r="FST459" s="330"/>
      <c r="FSU459" s="330"/>
      <c r="FSV459" s="330"/>
      <c r="FSW459" s="330"/>
      <c r="FSX459" s="330"/>
      <c r="FSY459" s="330"/>
      <c r="FSZ459" s="330"/>
      <c r="FTA459" s="330"/>
      <c r="FTB459" s="330"/>
      <c r="FTC459" s="330"/>
      <c r="FTD459" s="330"/>
      <c r="FTE459" s="330"/>
      <c r="FTF459" s="330"/>
      <c r="FTG459" s="330"/>
      <c r="FTH459" s="330"/>
      <c r="FTI459" s="330"/>
      <c r="FTJ459" s="330"/>
      <c r="FTK459" s="330"/>
      <c r="FTL459" s="330"/>
      <c r="FTM459" s="330"/>
      <c r="FTN459" s="330"/>
      <c r="FTO459" s="330"/>
      <c r="FTP459" s="330"/>
      <c r="FTQ459" s="330"/>
      <c r="FTR459" s="330"/>
      <c r="FTS459" s="330"/>
      <c r="FTT459" s="330"/>
      <c r="FTU459" s="330"/>
      <c r="FTV459" s="330"/>
      <c r="FTW459" s="330"/>
      <c r="FTX459" s="330"/>
      <c r="FTY459" s="330"/>
      <c r="FTZ459" s="330"/>
      <c r="FUA459" s="330"/>
      <c r="FUB459" s="330"/>
      <c r="FUC459" s="330"/>
      <c r="FUD459" s="330"/>
      <c r="FUE459" s="330"/>
      <c r="FUF459" s="330"/>
      <c r="FUG459" s="330"/>
      <c r="FUH459" s="330"/>
      <c r="FUI459" s="330"/>
      <c r="FUJ459" s="330"/>
      <c r="FUK459" s="330"/>
      <c r="FUL459" s="330"/>
      <c r="FUM459" s="330"/>
      <c r="FUN459" s="330"/>
      <c r="FUO459" s="330"/>
      <c r="FUP459" s="330"/>
      <c r="FUQ459" s="330"/>
      <c r="FUR459" s="330"/>
      <c r="FUS459" s="330"/>
      <c r="FUT459" s="330"/>
      <c r="FUU459" s="330"/>
      <c r="FUV459" s="330"/>
      <c r="FUW459" s="330"/>
      <c r="FUX459" s="330"/>
      <c r="FUY459" s="330"/>
      <c r="FUZ459" s="330"/>
      <c r="FVA459" s="330"/>
      <c r="FVB459" s="330"/>
      <c r="FVC459" s="330"/>
      <c r="FVD459" s="330"/>
      <c r="FVE459" s="330"/>
      <c r="FVF459" s="330"/>
      <c r="FVG459" s="330"/>
      <c r="FVH459" s="330"/>
      <c r="FVI459" s="330"/>
      <c r="FVJ459" s="330"/>
      <c r="FVK459" s="330"/>
      <c r="FVL459" s="330"/>
      <c r="FVM459" s="330"/>
      <c r="FVN459" s="330"/>
      <c r="FVO459" s="330"/>
      <c r="FVP459" s="330"/>
      <c r="FVQ459" s="330"/>
      <c r="FVR459" s="330"/>
      <c r="FVS459" s="330"/>
      <c r="FVT459" s="330"/>
      <c r="FVU459" s="330"/>
      <c r="FVV459" s="330"/>
      <c r="FVW459" s="330"/>
      <c r="FVX459" s="330"/>
      <c r="FVY459" s="330"/>
      <c r="FVZ459" s="330"/>
      <c r="FWA459" s="330"/>
      <c r="FWB459" s="330"/>
      <c r="FWC459" s="330"/>
      <c r="FWD459" s="330"/>
      <c r="FWE459" s="330"/>
      <c r="FWF459" s="330"/>
      <c r="FWG459" s="330"/>
      <c r="FWH459" s="330"/>
      <c r="FWI459" s="330"/>
      <c r="FWJ459" s="330"/>
      <c r="FWK459" s="330"/>
      <c r="FWL459" s="330"/>
      <c r="FWM459" s="330"/>
      <c r="FWN459" s="330"/>
      <c r="FWO459" s="330"/>
      <c r="FWP459" s="330"/>
      <c r="FWQ459" s="330"/>
      <c r="FWR459" s="330"/>
      <c r="FWS459" s="330"/>
      <c r="FWT459" s="330"/>
      <c r="FWU459" s="330"/>
      <c r="FWV459" s="330"/>
      <c r="FWW459" s="330"/>
      <c r="FWX459" s="330"/>
      <c r="FWY459" s="330"/>
      <c r="FWZ459" s="330"/>
      <c r="FXA459" s="330"/>
      <c r="FXB459" s="330"/>
      <c r="FXC459" s="330"/>
      <c r="FXD459" s="330"/>
      <c r="FXE459" s="330"/>
      <c r="FXF459" s="330"/>
      <c r="FXG459" s="330"/>
      <c r="FXH459" s="330"/>
      <c r="FXI459" s="330"/>
      <c r="FXJ459" s="330"/>
      <c r="FXK459" s="330"/>
      <c r="FXL459" s="330"/>
      <c r="FXM459" s="330"/>
      <c r="FXN459" s="330"/>
      <c r="FXO459" s="330"/>
      <c r="FXP459" s="330"/>
      <c r="FXQ459" s="330"/>
      <c r="FXR459" s="330"/>
      <c r="FXS459" s="330"/>
      <c r="FXT459" s="330"/>
      <c r="FXU459" s="330"/>
      <c r="FXV459" s="330"/>
      <c r="FXW459" s="330"/>
      <c r="FXX459" s="330"/>
      <c r="FXY459" s="330"/>
      <c r="FXZ459" s="330"/>
      <c r="FYA459" s="330"/>
      <c r="FYB459" s="330"/>
      <c r="FYC459" s="330"/>
      <c r="FYD459" s="330"/>
      <c r="FYE459" s="330"/>
      <c r="FYF459" s="330"/>
      <c r="FYG459" s="330"/>
      <c r="FYH459" s="330"/>
      <c r="FYI459" s="330"/>
      <c r="FYJ459" s="330"/>
      <c r="FYK459" s="330"/>
      <c r="FYL459" s="330"/>
      <c r="FYM459" s="330"/>
      <c r="FYN459" s="330"/>
      <c r="FYO459" s="330"/>
      <c r="FYP459" s="330"/>
      <c r="FYQ459" s="330"/>
      <c r="FYR459" s="330"/>
      <c r="FYS459" s="330"/>
      <c r="FYT459" s="330"/>
      <c r="FYU459" s="330"/>
      <c r="FYV459" s="330"/>
      <c r="FYW459" s="330"/>
      <c r="FYX459" s="330"/>
      <c r="FYY459" s="330"/>
      <c r="FYZ459" s="330"/>
      <c r="FZA459" s="330"/>
      <c r="FZB459" s="330"/>
      <c r="FZC459" s="330"/>
      <c r="FZD459" s="330"/>
      <c r="FZE459" s="330"/>
      <c r="FZF459" s="330"/>
      <c r="FZG459" s="330"/>
      <c r="FZH459" s="330"/>
      <c r="FZI459" s="330"/>
      <c r="FZJ459" s="330"/>
      <c r="FZK459" s="330"/>
      <c r="FZL459" s="330"/>
      <c r="FZM459" s="330"/>
      <c r="FZN459" s="330"/>
      <c r="FZO459" s="330"/>
      <c r="FZP459" s="330"/>
      <c r="FZQ459" s="330"/>
      <c r="FZR459" s="330"/>
      <c r="FZS459" s="330"/>
      <c r="FZT459" s="330"/>
      <c r="FZU459" s="330"/>
      <c r="FZV459" s="330"/>
      <c r="FZW459" s="330"/>
      <c r="FZX459" s="330"/>
      <c r="FZY459" s="330"/>
      <c r="FZZ459" s="330"/>
      <c r="GAA459" s="330"/>
      <c r="GAB459" s="330"/>
      <c r="GAC459" s="330"/>
      <c r="GAD459" s="330"/>
      <c r="GAE459" s="330"/>
      <c r="GAF459" s="330"/>
      <c r="GAG459" s="330"/>
      <c r="GAH459" s="330"/>
      <c r="GAI459" s="330"/>
      <c r="GAJ459" s="330"/>
      <c r="GAK459" s="330"/>
      <c r="GAL459" s="330"/>
      <c r="GAM459" s="330"/>
      <c r="GAN459" s="330"/>
      <c r="GAO459" s="330"/>
      <c r="GAP459" s="330"/>
      <c r="GAQ459" s="330"/>
      <c r="GAR459" s="330"/>
      <c r="GAS459" s="330"/>
      <c r="GAT459" s="330"/>
      <c r="GAU459" s="330"/>
      <c r="GAV459" s="330"/>
      <c r="GAW459" s="330"/>
      <c r="GAX459" s="330"/>
      <c r="GAY459" s="330"/>
      <c r="GAZ459" s="330"/>
      <c r="GBA459" s="330"/>
      <c r="GBB459" s="330"/>
      <c r="GBC459" s="330"/>
      <c r="GBD459" s="330"/>
      <c r="GBE459" s="330"/>
      <c r="GBF459" s="330"/>
      <c r="GBG459" s="330"/>
      <c r="GBH459" s="330"/>
      <c r="GBI459" s="330"/>
      <c r="GBJ459" s="330"/>
      <c r="GBK459" s="330"/>
      <c r="GBL459" s="330"/>
      <c r="GBM459" s="330"/>
      <c r="GBN459" s="330"/>
      <c r="GBO459" s="330"/>
      <c r="GBP459" s="330"/>
      <c r="GBQ459" s="330"/>
      <c r="GBR459" s="330"/>
      <c r="GBS459" s="330"/>
      <c r="GBT459" s="330"/>
      <c r="GBU459" s="330"/>
      <c r="GBV459" s="330"/>
      <c r="GBW459" s="330"/>
      <c r="GBX459" s="330"/>
      <c r="GBY459" s="330"/>
      <c r="GBZ459" s="330"/>
      <c r="GCA459" s="330"/>
      <c r="GCB459" s="330"/>
      <c r="GCC459" s="330"/>
      <c r="GCD459" s="330"/>
      <c r="GCE459" s="330"/>
      <c r="GCF459" s="330"/>
      <c r="GCG459" s="330"/>
      <c r="GCH459" s="330"/>
      <c r="GCI459" s="330"/>
      <c r="GCJ459" s="330"/>
      <c r="GCK459" s="330"/>
      <c r="GCL459" s="330"/>
      <c r="GCM459" s="330"/>
      <c r="GCN459" s="330"/>
      <c r="GCO459" s="330"/>
      <c r="GCP459" s="330"/>
      <c r="GCQ459" s="330"/>
      <c r="GCR459" s="330"/>
      <c r="GCS459" s="330"/>
      <c r="GCT459" s="330"/>
      <c r="GCU459" s="330"/>
      <c r="GCV459" s="330"/>
      <c r="GCW459" s="330"/>
      <c r="GCX459" s="330"/>
      <c r="GCY459" s="330"/>
      <c r="GCZ459" s="330"/>
      <c r="GDA459" s="330"/>
      <c r="GDB459" s="330"/>
      <c r="GDC459" s="330"/>
      <c r="GDD459" s="330"/>
      <c r="GDE459" s="330"/>
      <c r="GDF459" s="330"/>
      <c r="GDG459" s="330"/>
      <c r="GDH459" s="330"/>
      <c r="GDI459" s="330"/>
      <c r="GDJ459" s="330"/>
      <c r="GDK459" s="330"/>
      <c r="GDL459" s="330"/>
      <c r="GDM459" s="330"/>
      <c r="GDN459" s="330"/>
      <c r="GDO459" s="330"/>
      <c r="GDP459" s="330"/>
      <c r="GDQ459" s="330"/>
      <c r="GDR459" s="330"/>
      <c r="GDS459" s="330"/>
      <c r="GDT459" s="330"/>
      <c r="GDU459" s="330"/>
      <c r="GDV459" s="330"/>
      <c r="GDW459" s="330"/>
      <c r="GDX459" s="330"/>
      <c r="GDY459" s="330"/>
      <c r="GDZ459" s="330"/>
      <c r="GEA459" s="330"/>
      <c r="GEB459" s="330"/>
      <c r="GEC459" s="330"/>
      <c r="GED459" s="330"/>
      <c r="GEE459" s="330"/>
      <c r="GEF459" s="330"/>
      <c r="GEG459" s="330"/>
      <c r="GEH459" s="330"/>
      <c r="GEI459" s="330"/>
      <c r="GEJ459" s="330"/>
      <c r="GEK459" s="330"/>
      <c r="GEL459" s="330"/>
      <c r="GEM459" s="330"/>
      <c r="GEN459" s="330"/>
      <c r="GEO459" s="330"/>
      <c r="GEP459" s="330"/>
      <c r="GEQ459" s="330"/>
      <c r="GER459" s="330"/>
      <c r="GES459" s="330"/>
      <c r="GET459" s="330"/>
      <c r="GEU459" s="330"/>
      <c r="GEV459" s="330"/>
      <c r="GEW459" s="330"/>
      <c r="GEX459" s="330"/>
      <c r="GEY459" s="330"/>
      <c r="GEZ459" s="330"/>
      <c r="GFA459" s="330"/>
      <c r="GFB459" s="330"/>
      <c r="GFC459" s="330"/>
      <c r="GFD459" s="330"/>
      <c r="GFE459" s="330"/>
      <c r="GFF459" s="330"/>
      <c r="GFG459" s="330"/>
      <c r="GFH459" s="330"/>
      <c r="GFI459" s="330"/>
      <c r="GFJ459" s="330"/>
      <c r="GFK459" s="330"/>
      <c r="GFL459" s="330"/>
      <c r="GFM459" s="330"/>
      <c r="GFN459" s="330"/>
      <c r="GFO459" s="330"/>
      <c r="GFP459" s="330"/>
      <c r="GFQ459" s="330"/>
      <c r="GFR459" s="330"/>
      <c r="GFS459" s="330"/>
      <c r="GFT459" s="330"/>
      <c r="GFU459" s="330"/>
      <c r="GFV459" s="330"/>
      <c r="GFW459" s="330"/>
      <c r="GFX459" s="330"/>
      <c r="GFY459" s="330"/>
      <c r="GFZ459" s="330"/>
      <c r="GGA459" s="330"/>
      <c r="GGB459" s="330"/>
      <c r="GGC459" s="330"/>
      <c r="GGD459" s="330"/>
      <c r="GGE459" s="330"/>
      <c r="GGF459" s="330"/>
      <c r="GGG459" s="330"/>
      <c r="GGH459" s="330"/>
      <c r="GGI459" s="330"/>
      <c r="GGJ459" s="330"/>
      <c r="GGK459" s="330"/>
      <c r="GGL459" s="330"/>
      <c r="GGM459" s="330"/>
      <c r="GGN459" s="330"/>
      <c r="GGO459" s="330"/>
      <c r="GGP459" s="330"/>
      <c r="GGQ459" s="330"/>
      <c r="GGR459" s="330"/>
      <c r="GGS459" s="330"/>
      <c r="GGT459" s="330"/>
      <c r="GGU459" s="330"/>
      <c r="GGV459" s="330"/>
      <c r="GGW459" s="330"/>
      <c r="GGX459" s="330"/>
      <c r="GGY459" s="330"/>
      <c r="GGZ459" s="330"/>
      <c r="GHA459" s="330"/>
      <c r="GHB459" s="330"/>
      <c r="GHC459" s="330"/>
      <c r="GHD459" s="330"/>
      <c r="GHE459" s="330"/>
      <c r="GHF459" s="330"/>
      <c r="GHG459" s="330"/>
      <c r="GHH459" s="330"/>
      <c r="GHI459" s="330"/>
      <c r="GHJ459" s="330"/>
      <c r="GHK459" s="330"/>
      <c r="GHL459" s="330"/>
      <c r="GHM459" s="330"/>
      <c r="GHN459" s="330"/>
      <c r="GHO459" s="330"/>
      <c r="GHP459" s="330"/>
      <c r="GHQ459" s="330"/>
      <c r="GHR459" s="330"/>
      <c r="GHS459" s="330"/>
      <c r="GHT459" s="330"/>
      <c r="GHU459" s="330"/>
      <c r="GHV459" s="330"/>
      <c r="GHW459" s="330"/>
      <c r="GHX459" s="330"/>
      <c r="GHY459" s="330"/>
      <c r="GHZ459" s="330"/>
      <c r="GIA459" s="330"/>
      <c r="GIB459" s="330"/>
      <c r="GIC459" s="330"/>
      <c r="GID459" s="330"/>
      <c r="GIE459" s="330"/>
      <c r="GIF459" s="330"/>
      <c r="GIG459" s="330"/>
      <c r="GIH459" s="330"/>
      <c r="GII459" s="330"/>
      <c r="GIJ459" s="330"/>
      <c r="GIK459" s="330"/>
      <c r="GIL459" s="330"/>
      <c r="GIM459" s="330"/>
      <c r="GIN459" s="330"/>
      <c r="GIO459" s="330"/>
      <c r="GIP459" s="330"/>
      <c r="GIQ459" s="330"/>
      <c r="GIR459" s="330"/>
      <c r="GIS459" s="330"/>
      <c r="GIT459" s="330"/>
      <c r="GIU459" s="330"/>
      <c r="GIV459" s="330"/>
      <c r="GIW459" s="330"/>
      <c r="GIX459" s="330"/>
      <c r="GIY459" s="330"/>
      <c r="GIZ459" s="330"/>
      <c r="GJA459" s="330"/>
      <c r="GJB459" s="330"/>
      <c r="GJC459" s="330"/>
      <c r="GJD459" s="330"/>
      <c r="GJE459" s="330"/>
      <c r="GJF459" s="330"/>
      <c r="GJG459" s="330"/>
      <c r="GJH459" s="330"/>
      <c r="GJI459" s="330"/>
      <c r="GJJ459" s="330"/>
      <c r="GJK459" s="330"/>
      <c r="GJL459" s="330"/>
      <c r="GJM459" s="330"/>
      <c r="GJN459" s="330"/>
      <c r="GJO459" s="330"/>
      <c r="GJP459" s="330"/>
      <c r="GJQ459" s="330"/>
      <c r="GJR459" s="330"/>
      <c r="GJS459" s="330"/>
      <c r="GJT459" s="330"/>
      <c r="GJU459" s="330"/>
      <c r="GJV459" s="330"/>
      <c r="GJW459" s="330"/>
      <c r="GJX459" s="330"/>
      <c r="GJY459" s="330"/>
      <c r="GJZ459" s="330"/>
      <c r="GKA459" s="330"/>
      <c r="GKB459" s="330"/>
      <c r="GKC459" s="330"/>
      <c r="GKD459" s="330"/>
      <c r="GKE459" s="330"/>
      <c r="GKF459" s="330"/>
      <c r="GKG459" s="330"/>
      <c r="GKH459" s="330"/>
      <c r="GKI459" s="330"/>
      <c r="GKJ459" s="330"/>
      <c r="GKK459" s="330"/>
      <c r="GKL459" s="330"/>
      <c r="GKM459" s="330"/>
      <c r="GKN459" s="330"/>
      <c r="GKO459" s="330"/>
      <c r="GKP459" s="330"/>
      <c r="GKQ459" s="330"/>
      <c r="GKR459" s="330"/>
      <c r="GKS459" s="330"/>
      <c r="GKT459" s="330"/>
      <c r="GKU459" s="330"/>
      <c r="GKV459" s="330"/>
      <c r="GKW459" s="330"/>
      <c r="GKX459" s="330"/>
      <c r="GKY459" s="330"/>
      <c r="GKZ459" s="330"/>
      <c r="GLA459" s="330"/>
      <c r="GLB459" s="330"/>
      <c r="GLC459" s="330"/>
      <c r="GLD459" s="330"/>
      <c r="GLE459" s="330"/>
      <c r="GLF459" s="330"/>
      <c r="GLG459" s="330"/>
      <c r="GLH459" s="330"/>
      <c r="GLI459" s="330"/>
      <c r="GLJ459" s="330"/>
      <c r="GLK459" s="330"/>
      <c r="GLL459" s="330"/>
      <c r="GLM459" s="330"/>
      <c r="GLN459" s="330"/>
      <c r="GLO459" s="330"/>
      <c r="GLP459" s="330"/>
      <c r="GLQ459" s="330"/>
      <c r="GLR459" s="330"/>
      <c r="GLS459" s="330"/>
      <c r="GLT459" s="330"/>
      <c r="GLU459" s="330"/>
      <c r="GLV459" s="330"/>
      <c r="GLW459" s="330"/>
      <c r="GLX459" s="330"/>
      <c r="GLY459" s="330"/>
      <c r="GLZ459" s="330"/>
      <c r="GMA459" s="330"/>
      <c r="GMB459" s="330"/>
      <c r="GMC459" s="330"/>
      <c r="GMD459" s="330"/>
      <c r="GME459" s="330"/>
      <c r="GMF459" s="330"/>
      <c r="GMG459" s="330"/>
      <c r="GMH459" s="330"/>
      <c r="GMI459" s="330"/>
      <c r="GMJ459" s="330"/>
      <c r="GMK459" s="330"/>
      <c r="GML459" s="330"/>
      <c r="GMM459" s="330"/>
      <c r="GMN459" s="330"/>
      <c r="GMO459" s="330"/>
      <c r="GMP459" s="330"/>
      <c r="GMQ459" s="330"/>
      <c r="GMR459" s="330"/>
      <c r="GMS459" s="330"/>
      <c r="GMT459" s="330"/>
      <c r="GMU459" s="330"/>
      <c r="GMV459" s="330"/>
      <c r="GMW459" s="330"/>
      <c r="GMX459" s="330"/>
      <c r="GMY459" s="330"/>
      <c r="GMZ459" s="330"/>
      <c r="GNA459" s="330"/>
      <c r="GNB459" s="330"/>
      <c r="GNC459" s="330"/>
      <c r="GND459" s="330"/>
      <c r="GNE459" s="330"/>
      <c r="GNF459" s="330"/>
      <c r="GNG459" s="330"/>
      <c r="GNH459" s="330"/>
      <c r="GNI459" s="330"/>
      <c r="GNJ459" s="330"/>
      <c r="GNK459" s="330"/>
      <c r="GNL459" s="330"/>
      <c r="GNM459" s="330"/>
      <c r="GNN459" s="330"/>
      <c r="GNO459" s="330"/>
      <c r="GNP459" s="330"/>
      <c r="GNQ459" s="330"/>
      <c r="GNR459" s="330"/>
      <c r="GNS459" s="330"/>
      <c r="GNT459" s="330"/>
      <c r="GNU459" s="330"/>
      <c r="GNV459" s="330"/>
      <c r="GNW459" s="330"/>
      <c r="GNX459" s="330"/>
      <c r="GNY459" s="330"/>
      <c r="GNZ459" s="330"/>
      <c r="GOA459" s="330"/>
      <c r="GOB459" s="330"/>
      <c r="GOC459" s="330"/>
      <c r="GOD459" s="330"/>
      <c r="GOE459" s="330"/>
      <c r="GOF459" s="330"/>
      <c r="GOG459" s="330"/>
      <c r="GOH459" s="330"/>
      <c r="GOI459" s="330"/>
      <c r="GOJ459" s="330"/>
      <c r="GOK459" s="330"/>
      <c r="GOL459" s="330"/>
      <c r="GOM459" s="330"/>
      <c r="GON459" s="330"/>
      <c r="GOO459" s="330"/>
      <c r="GOP459" s="330"/>
      <c r="GOQ459" s="330"/>
      <c r="GOR459" s="330"/>
      <c r="GOS459" s="330"/>
      <c r="GOT459" s="330"/>
      <c r="GOU459" s="330"/>
      <c r="GOV459" s="330"/>
      <c r="GOW459" s="330"/>
      <c r="GOX459" s="330"/>
      <c r="GOY459" s="330"/>
      <c r="GOZ459" s="330"/>
      <c r="GPA459" s="330"/>
      <c r="GPB459" s="330"/>
      <c r="GPC459" s="330"/>
      <c r="GPD459" s="330"/>
      <c r="GPE459" s="330"/>
      <c r="GPF459" s="330"/>
      <c r="GPG459" s="330"/>
      <c r="GPH459" s="330"/>
      <c r="GPI459" s="330"/>
      <c r="GPJ459" s="330"/>
      <c r="GPK459" s="330"/>
      <c r="GPL459" s="330"/>
      <c r="GPM459" s="330"/>
      <c r="GPN459" s="330"/>
      <c r="GPO459" s="330"/>
      <c r="GPP459" s="330"/>
      <c r="GPQ459" s="330"/>
      <c r="GPR459" s="330"/>
      <c r="GPS459" s="330"/>
      <c r="GPT459" s="330"/>
      <c r="GPU459" s="330"/>
      <c r="GPV459" s="330"/>
      <c r="GPW459" s="330"/>
      <c r="GPX459" s="330"/>
      <c r="GPY459" s="330"/>
      <c r="GPZ459" s="330"/>
      <c r="GQA459" s="330"/>
      <c r="GQB459" s="330"/>
      <c r="GQC459" s="330"/>
      <c r="GQD459" s="330"/>
      <c r="GQE459" s="330"/>
      <c r="GQF459" s="330"/>
      <c r="GQG459" s="330"/>
      <c r="GQH459" s="330"/>
      <c r="GQI459" s="330"/>
      <c r="GQJ459" s="330"/>
      <c r="GQK459" s="330"/>
      <c r="GQL459" s="330"/>
      <c r="GQM459" s="330"/>
      <c r="GQN459" s="330"/>
      <c r="GQO459" s="330"/>
      <c r="GQP459" s="330"/>
      <c r="GQQ459" s="330"/>
      <c r="GQR459" s="330"/>
      <c r="GQS459" s="330"/>
      <c r="GQT459" s="330"/>
      <c r="GQU459" s="330"/>
      <c r="GQV459" s="330"/>
      <c r="GQW459" s="330"/>
      <c r="GQX459" s="330"/>
      <c r="GQY459" s="330"/>
      <c r="GQZ459" s="330"/>
      <c r="GRA459" s="330"/>
      <c r="GRB459" s="330"/>
      <c r="GRC459" s="330"/>
      <c r="GRD459" s="330"/>
      <c r="GRE459" s="330"/>
      <c r="GRF459" s="330"/>
      <c r="GRG459" s="330"/>
      <c r="GRH459" s="330"/>
      <c r="GRI459" s="330"/>
      <c r="GRJ459" s="330"/>
      <c r="GRK459" s="330"/>
      <c r="GRL459" s="330"/>
      <c r="GRM459" s="330"/>
      <c r="GRN459" s="330"/>
      <c r="GRO459" s="330"/>
      <c r="GRP459" s="330"/>
      <c r="GRQ459" s="330"/>
      <c r="GRR459" s="330"/>
      <c r="GRS459" s="330"/>
      <c r="GRT459" s="330"/>
      <c r="GRU459" s="330"/>
      <c r="GRV459" s="330"/>
      <c r="GRW459" s="330"/>
      <c r="GRX459" s="330"/>
      <c r="GRY459" s="330"/>
      <c r="GRZ459" s="330"/>
      <c r="GSA459" s="330"/>
      <c r="GSB459" s="330"/>
      <c r="GSC459" s="330"/>
      <c r="GSD459" s="330"/>
      <c r="GSE459" s="330"/>
      <c r="GSF459" s="330"/>
      <c r="GSG459" s="330"/>
      <c r="GSH459" s="330"/>
      <c r="GSI459" s="330"/>
      <c r="GSJ459" s="330"/>
      <c r="GSK459" s="330"/>
      <c r="GSL459" s="330"/>
      <c r="GSM459" s="330"/>
      <c r="GSN459" s="330"/>
      <c r="GSO459" s="330"/>
      <c r="GSP459" s="330"/>
      <c r="GSQ459" s="330"/>
      <c r="GSR459" s="330"/>
      <c r="GSS459" s="330"/>
      <c r="GST459" s="330"/>
      <c r="GSU459" s="330"/>
      <c r="GSV459" s="330"/>
      <c r="GSW459" s="330"/>
      <c r="GSX459" s="330"/>
      <c r="GSY459" s="330"/>
      <c r="GSZ459" s="330"/>
      <c r="GTA459" s="330"/>
      <c r="GTB459" s="330"/>
      <c r="GTC459" s="330"/>
      <c r="GTD459" s="330"/>
      <c r="GTE459" s="330"/>
      <c r="GTF459" s="330"/>
      <c r="GTG459" s="330"/>
      <c r="GTH459" s="330"/>
      <c r="GTI459" s="330"/>
      <c r="GTJ459" s="330"/>
      <c r="GTK459" s="330"/>
      <c r="GTL459" s="330"/>
      <c r="GTM459" s="330"/>
      <c r="GTN459" s="330"/>
      <c r="GTO459" s="330"/>
      <c r="GTP459" s="330"/>
      <c r="GTQ459" s="330"/>
      <c r="GTR459" s="330"/>
      <c r="GTS459" s="330"/>
      <c r="GTT459" s="330"/>
      <c r="GTU459" s="330"/>
      <c r="GTV459" s="330"/>
      <c r="GTW459" s="330"/>
      <c r="GTX459" s="330"/>
      <c r="GTY459" s="330"/>
      <c r="GTZ459" s="330"/>
      <c r="GUA459" s="330"/>
      <c r="GUB459" s="330"/>
      <c r="GUC459" s="330"/>
      <c r="GUD459" s="330"/>
      <c r="GUE459" s="330"/>
      <c r="GUF459" s="330"/>
      <c r="GUG459" s="330"/>
      <c r="GUH459" s="330"/>
      <c r="GUI459" s="330"/>
      <c r="GUJ459" s="330"/>
      <c r="GUK459" s="330"/>
      <c r="GUL459" s="330"/>
      <c r="GUM459" s="330"/>
      <c r="GUN459" s="330"/>
      <c r="GUO459" s="330"/>
      <c r="GUP459" s="330"/>
      <c r="GUQ459" s="330"/>
      <c r="GUR459" s="330"/>
      <c r="GUS459" s="330"/>
      <c r="GUT459" s="330"/>
      <c r="GUU459" s="330"/>
      <c r="GUV459" s="330"/>
      <c r="GUW459" s="330"/>
      <c r="GUX459" s="330"/>
      <c r="GUY459" s="330"/>
      <c r="GUZ459" s="330"/>
      <c r="GVA459" s="330"/>
      <c r="GVB459" s="330"/>
      <c r="GVC459" s="330"/>
      <c r="GVD459" s="330"/>
      <c r="GVE459" s="330"/>
      <c r="GVF459" s="330"/>
      <c r="GVG459" s="330"/>
      <c r="GVH459" s="330"/>
      <c r="GVI459" s="330"/>
      <c r="GVJ459" s="330"/>
      <c r="GVK459" s="330"/>
      <c r="GVL459" s="330"/>
      <c r="GVM459" s="330"/>
      <c r="GVN459" s="330"/>
      <c r="GVO459" s="330"/>
      <c r="GVP459" s="330"/>
      <c r="GVQ459" s="330"/>
      <c r="GVR459" s="330"/>
      <c r="GVS459" s="330"/>
      <c r="GVT459" s="330"/>
      <c r="GVU459" s="330"/>
      <c r="GVV459" s="330"/>
      <c r="GVW459" s="330"/>
      <c r="GVX459" s="330"/>
      <c r="GVY459" s="330"/>
      <c r="GVZ459" s="330"/>
      <c r="GWA459" s="330"/>
      <c r="GWB459" s="330"/>
      <c r="GWC459" s="330"/>
      <c r="GWD459" s="330"/>
      <c r="GWE459" s="330"/>
      <c r="GWF459" s="330"/>
      <c r="GWG459" s="330"/>
      <c r="GWH459" s="330"/>
      <c r="GWI459" s="330"/>
      <c r="GWJ459" s="330"/>
      <c r="GWK459" s="330"/>
      <c r="GWL459" s="330"/>
      <c r="GWM459" s="330"/>
      <c r="GWN459" s="330"/>
      <c r="GWO459" s="330"/>
      <c r="GWP459" s="330"/>
      <c r="GWQ459" s="330"/>
      <c r="GWR459" s="330"/>
      <c r="GWS459" s="330"/>
      <c r="GWT459" s="330"/>
      <c r="GWU459" s="330"/>
      <c r="GWV459" s="330"/>
      <c r="GWW459" s="330"/>
      <c r="GWX459" s="330"/>
      <c r="GWY459" s="330"/>
      <c r="GWZ459" s="330"/>
      <c r="GXA459" s="330"/>
      <c r="GXB459" s="330"/>
      <c r="GXC459" s="330"/>
      <c r="GXD459" s="330"/>
      <c r="GXE459" s="330"/>
      <c r="GXF459" s="330"/>
      <c r="GXG459" s="330"/>
      <c r="GXH459" s="330"/>
      <c r="GXI459" s="330"/>
      <c r="GXJ459" s="330"/>
      <c r="GXK459" s="330"/>
      <c r="GXL459" s="330"/>
      <c r="GXM459" s="330"/>
      <c r="GXN459" s="330"/>
      <c r="GXO459" s="330"/>
      <c r="GXP459" s="330"/>
      <c r="GXQ459" s="330"/>
      <c r="GXR459" s="330"/>
      <c r="GXS459" s="330"/>
      <c r="GXT459" s="330"/>
      <c r="GXU459" s="330"/>
      <c r="GXV459" s="330"/>
      <c r="GXW459" s="330"/>
      <c r="GXX459" s="330"/>
      <c r="GXY459" s="330"/>
      <c r="GXZ459" s="330"/>
      <c r="GYA459" s="330"/>
      <c r="GYB459" s="330"/>
      <c r="GYC459" s="330"/>
      <c r="GYD459" s="330"/>
      <c r="GYE459" s="330"/>
      <c r="GYF459" s="330"/>
      <c r="GYG459" s="330"/>
      <c r="GYH459" s="330"/>
      <c r="GYI459" s="330"/>
      <c r="GYJ459" s="330"/>
      <c r="GYK459" s="330"/>
      <c r="GYL459" s="330"/>
      <c r="GYM459" s="330"/>
      <c r="GYN459" s="330"/>
      <c r="GYO459" s="330"/>
      <c r="GYP459" s="330"/>
      <c r="GYQ459" s="330"/>
      <c r="GYR459" s="330"/>
      <c r="GYS459" s="330"/>
      <c r="GYT459" s="330"/>
      <c r="GYU459" s="330"/>
      <c r="GYV459" s="330"/>
      <c r="GYW459" s="330"/>
      <c r="GYX459" s="330"/>
      <c r="GYY459" s="330"/>
      <c r="GYZ459" s="330"/>
      <c r="GZA459" s="330"/>
      <c r="GZB459" s="330"/>
      <c r="GZC459" s="330"/>
      <c r="GZD459" s="330"/>
      <c r="GZE459" s="330"/>
      <c r="GZF459" s="330"/>
      <c r="GZG459" s="330"/>
      <c r="GZH459" s="330"/>
      <c r="GZI459" s="330"/>
      <c r="GZJ459" s="330"/>
      <c r="GZK459" s="330"/>
      <c r="GZL459" s="330"/>
      <c r="GZM459" s="330"/>
      <c r="GZN459" s="330"/>
      <c r="GZO459" s="330"/>
      <c r="GZP459" s="330"/>
      <c r="GZQ459" s="330"/>
      <c r="GZR459" s="330"/>
      <c r="GZS459" s="330"/>
      <c r="GZT459" s="330"/>
      <c r="GZU459" s="330"/>
      <c r="GZV459" s="330"/>
      <c r="GZW459" s="330"/>
      <c r="GZX459" s="330"/>
      <c r="GZY459" s="330"/>
      <c r="GZZ459" s="330"/>
      <c r="HAA459" s="330"/>
      <c r="HAB459" s="330"/>
      <c r="HAC459" s="330"/>
      <c r="HAD459" s="330"/>
      <c r="HAE459" s="330"/>
      <c r="HAF459" s="330"/>
      <c r="HAG459" s="330"/>
      <c r="HAH459" s="330"/>
      <c r="HAI459" s="330"/>
      <c r="HAJ459" s="330"/>
      <c r="HAK459" s="330"/>
      <c r="HAL459" s="330"/>
      <c r="HAM459" s="330"/>
      <c r="HAN459" s="330"/>
      <c r="HAO459" s="330"/>
      <c r="HAP459" s="330"/>
      <c r="HAQ459" s="330"/>
      <c r="HAR459" s="330"/>
      <c r="HAS459" s="330"/>
      <c r="HAT459" s="330"/>
      <c r="HAU459" s="330"/>
      <c r="HAV459" s="330"/>
      <c r="HAW459" s="330"/>
      <c r="HAX459" s="330"/>
      <c r="HAY459" s="330"/>
      <c r="HAZ459" s="330"/>
      <c r="HBA459" s="330"/>
      <c r="HBB459" s="330"/>
      <c r="HBC459" s="330"/>
      <c r="HBD459" s="330"/>
      <c r="HBE459" s="330"/>
      <c r="HBF459" s="330"/>
      <c r="HBG459" s="330"/>
      <c r="HBH459" s="330"/>
      <c r="HBI459" s="330"/>
      <c r="HBJ459" s="330"/>
      <c r="HBK459" s="330"/>
      <c r="HBL459" s="330"/>
      <c r="HBM459" s="330"/>
      <c r="HBN459" s="330"/>
      <c r="HBO459" s="330"/>
      <c r="HBP459" s="330"/>
      <c r="HBQ459" s="330"/>
      <c r="HBR459" s="330"/>
      <c r="HBS459" s="330"/>
      <c r="HBT459" s="330"/>
      <c r="HBU459" s="330"/>
      <c r="HBV459" s="330"/>
      <c r="HBW459" s="330"/>
      <c r="HBX459" s="330"/>
      <c r="HBY459" s="330"/>
      <c r="HBZ459" s="330"/>
      <c r="HCA459" s="330"/>
      <c r="HCB459" s="330"/>
      <c r="HCC459" s="330"/>
      <c r="HCD459" s="330"/>
      <c r="HCE459" s="330"/>
      <c r="HCF459" s="330"/>
      <c r="HCG459" s="330"/>
      <c r="HCH459" s="330"/>
      <c r="HCI459" s="330"/>
      <c r="HCJ459" s="330"/>
      <c r="HCK459" s="330"/>
      <c r="HCL459" s="330"/>
      <c r="HCM459" s="330"/>
      <c r="HCN459" s="330"/>
      <c r="HCO459" s="330"/>
      <c r="HCP459" s="330"/>
      <c r="HCQ459" s="330"/>
      <c r="HCR459" s="330"/>
      <c r="HCS459" s="330"/>
      <c r="HCT459" s="330"/>
      <c r="HCU459" s="330"/>
      <c r="HCV459" s="330"/>
      <c r="HCW459" s="330"/>
      <c r="HCX459" s="330"/>
      <c r="HCY459" s="330"/>
      <c r="HCZ459" s="330"/>
      <c r="HDA459" s="330"/>
      <c r="HDB459" s="330"/>
      <c r="HDC459" s="330"/>
      <c r="HDD459" s="330"/>
      <c r="HDE459" s="330"/>
      <c r="HDF459" s="330"/>
      <c r="HDG459" s="330"/>
      <c r="HDH459" s="330"/>
      <c r="HDI459" s="330"/>
      <c r="HDJ459" s="330"/>
      <c r="HDK459" s="330"/>
      <c r="HDL459" s="330"/>
      <c r="HDM459" s="330"/>
      <c r="HDN459" s="330"/>
      <c r="HDO459" s="330"/>
      <c r="HDP459" s="330"/>
      <c r="HDQ459" s="330"/>
      <c r="HDR459" s="330"/>
      <c r="HDS459" s="330"/>
      <c r="HDT459" s="330"/>
      <c r="HDU459" s="330"/>
      <c r="HDV459" s="330"/>
      <c r="HDW459" s="330"/>
      <c r="HDX459" s="330"/>
      <c r="HDY459" s="330"/>
      <c r="HDZ459" s="330"/>
      <c r="HEA459" s="330"/>
      <c r="HEB459" s="330"/>
      <c r="HEC459" s="330"/>
      <c r="HED459" s="330"/>
      <c r="HEE459" s="330"/>
      <c r="HEF459" s="330"/>
      <c r="HEG459" s="330"/>
      <c r="HEH459" s="330"/>
      <c r="HEI459" s="330"/>
      <c r="HEJ459" s="330"/>
      <c r="HEK459" s="330"/>
      <c r="HEL459" s="330"/>
      <c r="HEM459" s="330"/>
      <c r="HEN459" s="330"/>
      <c r="HEO459" s="330"/>
      <c r="HEP459" s="330"/>
      <c r="HEQ459" s="330"/>
      <c r="HER459" s="330"/>
      <c r="HES459" s="330"/>
      <c r="HET459" s="330"/>
      <c r="HEU459" s="330"/>
      <c r="HEV459" s="330"/>
      <c r="HEW459" s="330"/>
      <c r="HEX459" s="330"/>
      <c r="HEY459" s="330"/>
      <c r="HEZ459" s="330"/>
      <c r="HFA459" s="330"/>
      <c r="HFB459" s="330"/>
      <c r="HFC459" s="330"/>
      <c r="HFD459" s="330"/>
      <c r="HFE459" s="330"/>
      <c r="HFF459" s="330"/>
      <c r="HFG459" s="330"/>
      <c r="HFH459" s="330"/>
      <c r="HFI459" s="330"/>
      <c r="HFJ459" s="330"/>
      <c r="HFK459" s="330"/>
      <c r="HFL459" s="330"/>
      <c r="HFM459" s="330"/>
      <c r="HFN459" s="330"/>
      <c r="HFO459" s="330"/>
      <c r="HFP459" s="330"/>
      <c r="HFQ459" s="330"/>
      <c r="HFR459" s="330"/>
      <c r="HFS459" s="330"/>
      <c r="HFT459" s="330"/>
      <c r="HFU459" s="330"/>
      <c r="HFV459" s="330"/>
      <c r="HFW459" s="330"/>
      <c r="HFX459" s="330"/>
      <c r="HFY459" s="330"/>
      <c r="HFZ459" s="330"/>
      <c r="HGA459" s="330"/>
      <c r="HGB459" s="330"/>
      <c r="HGC459" s="330"/>
      <c r="HGD459" s="330"/>
      <c r="HGE459" s="330"/>
      <c r="HGF459" s="330"/>
      <c r="HGG459" s="330"/>
      <c r="HGH459" s="330"/>
      <c r="HGI459" s="330"/>
      <c r="HGJ459" s="330"/>
      <c r="HGK459" s="330"/>
      <c r="HGL459" s="330"/>
      <c r="HGM459" s="330"/>
      <c r="HGN459" s="330"/>
      <c r="HGO459" s="330"/>
      <c r="HGP459" s="330"/>
      <c r="HGQ459" s="330"/>
      <c r="HGR459" s="330"/>
      <c r="HGS459" s="330"/>
      <c r="HGT459" s="330"/>
      <c r="HGU459" s="330"/>
      <c r="HGV459" s="330"/>
      <c r="HGW459" s="330"/>
      <c r="HGX459" s="330"/>
      <c r="HGY459" s="330"/>
      <c r="HGZ459" s="330"/>
      <c r="HHA459" s="330"/>
      <c r="HHB459" s="330"/>
      <c r="HHC459" s="330"/>
      <c r="HHD459" s="330"/>
      <c r="HHE459" s="330"/>
      <c r="HHF459" s="330"/>
      <c r="HHG459" s="330"/>
      <c r="HHH459" s="330"/>
      <c r="HHI459" s="330"/>
      <c r="HHJ459" s="330"/>
      <c r="HHK459" s="330"/>
      <c r="HHL459" s="330"/>
      <c r="HHM459" s="330"/>
      <c r="HHN459" s="330"/>
      <c r="HHO459" s="330"/>
      <c r="HHP459" s="330"/>
      <c r="HHQ459" s="330"/>
      <c r="HHR459" s="330"/>
      <c r="HHS459" s="330"/>
      <c r="HHT459" s="330"/>
      <c r="HHU459" s="330"/>
      <c r="HHV459" s="330"/>
      <c r="HHW459" s="330"/>
      <c r="HHX459" s="330"/>
      <c r="HHY459" s="330"/>
      <c r="HHZ459" s="330"/>
      <c r="HIA459" s="330"/>
      <c r="HIB459" s="330"/>
      <c r="HIC459" s="330"/>
      <c r="HID459" s="330"/>
      <c r="HIE459" s="330"/>
      <c r="HIF459" s="330"/>
      <c r="HIG459" s="330"/>
      <c r="HIH459" s="330"/>
      <c r="HII459" s="330"/>
      <c r="HIJ459" s="330"/>
      <c r="HIK459" s="330"/>
      <c r="HIL459" s="330"/>
      <c r="HIM459" s="330"/>
      <c r="HIN459" s="330"/>
      <c r="HIO459" s="330"/>
      <c r="HIP459" s="330"/>
      <c r="HIQ459" s="330"/>
      <c r="HIR459" s="330"/>
      <c r="HIS459" s="330"/>
      <c r="HIT459" s="330"/>
      <c r="HIU459" s="330"/>
      <c r="HIV459" s="330"/>
      <c r="HIW459" s="330"/>
      <c r="HIX459" s="330"/>
      <c r="HIY459" s="330"/>
      <c r="HIZ459" s="330"/>
      <c r="HJA459" s="330"/>
      <c r="HJB459" s="330"/>
      <c r="HJC459" s="330"/>
      <c r="HJD459" s="330"/>
      <c r="HJE459" s="330"/>
      <c r="HJF459" s="330"/>
      <c r="HJG459" s="330"/>
      <c r="HJH459" s="330"/>
      <c r="HJI459" s="330"/>
      <c r="HJJ459" s="330"/>
      <c r="HJK459" s="330"/>
      <c r="HJL459" s="330"/>
      <c r="HJM459" s="330"/>
      <c r="HJN459" s="330"/>
      <c r="HJO459" s="330"/>
      <c r="HJP459" s="330"/>
      <c r="HJQ459" s="330"/>
      <c r="HJR459" s="330"/>
      <c r="HJS459" s="330"/>
      <c r="HJT459" s="330"/>
      <c r="HJU459" s="330"/>
      <c r="HJV459" s="330"/>
      <c r="HJW459" s="330"/>
      <c r="HJX459" s="330"/>
      <c r="HJY459" s="330"/>
      <c r="HJZ459" s="330"/>
      <c r="HKA459" s="330"/>
      <c r="HKB459" s="330"/>
      <c r="HKC459" s="330"/>
      <c r="HKD459" s="330"/>
      <c r="HKE459" s="330"/>
      <c r="HKF459" s="330"/>
      <c r="HKG459" s="330"/>
      <c r="HKH459" s="330"/>
      <c r="HKI459" s="330"/>
      <c r="HKJ459" s="330"/>
      <c r="HKK459" s="330"/>
      <c r="HKL459" s="330"/>
      <c r="HKM459" s="330"/>
      <c r="HKN459" s="330"/>
      <c r="HKO459" s="330"/>
      <c r="HKP459" s="330"/>
      <c r="HKQ459" s="330"/>
      <c r="HKR459" s="330"/>
      <c r="HKS459" s="330"/>
      <c r="HKT459" s="330"/>
      <c r="HKU459" s="330"/>
      <c r="HKV459" s="330"/>
      <c r="HKW459" s="330"/>
      <c r="HKX459" s="330"/>
      <c r="HKY459" s="330"/>
      <c r="HKZ459" s="330"/>
      <c r="HLA459" s="330"/>
      <c r="HLB459" s="330"/>
      <c r="HLC459" s="330"/>
      <c r="HLD459" s="330"/>
      <c r="HLE459" s="330"/>
      <c r="HLF459" s="330"/>
      <c r="HLG459" s="330"/>
      <c r="HLH459" s="330"/>
      <c r="HLI459" s="330"/>
      <c r="HLJ459" s="330"/>
      <c r="HLK459" s="330"/>
      <c r="HLL459" s="330"/>
      <c r="HLM459" s="330"/>
      <c r="HLN459" s="330"/>
      <c r="HLO459" s="330"/>
      <c r="HLP459" s="330"/>
      <c r="HLQ459" s="330"/>
      <c r="HLR459" s="330"/>
      <c r="HLS459" s="330"/>
      <c r="HLT459" s="330"/>
      <c r="HLU459" s="330"/>
      <c r="HLV459" s="330"/>
      <c r="HLW459" s="330"/>
      <c r="HLX459" s="330"/>
      <c r="HLY459" s="330"/>
      <c r="HLZ459" s="330"/>
      <c r="HMA459" s="330"/>
      <c r="HMB459" s="330"/>
      <c r="HMC459" s="330"/>
      <c r="HMD459" s="330"/>
      <c r="HME459" s="330"/>
      <c r="HMF459" s="330"/>
      <c r="HMG459" s="330"/>
      <c r="HMH459" s="330"/>
      <c r="HMI459" s="330"/>
      <c r="HMJ459" s="330"/>
      <c r="HMK459" s="330"/>
      <c r="HML459" s="330"/>
      <c r="HMM459" s="330"/>
      <c r="HMN459" s="330"/>
      <c r="HMO459" s="330"/>
      <c r="HMP459" s="330"/>
      <c r="HMQ459" s="330"/>
      <c r="HMR459" s="330"/>
      <c r="HMS459" s="330"/>
      <c r="HMT459" s="330"/>
      <c r="HMU459" s="330"/>
      <c r="HMV459" s="330"/>
      <c r="HMW459" s="330"/>
      <c r="HMX459" s="330"/>
      <c r="HMY459" s="330"/>
      <c r="HMZ459" s="330"/>
      <c r="HNA459" s="330"/>
      <c r="HNB459" s="330"/>
      <c r="HNC459" s="330"/>
      <c r="HND459" s="330"/>
      <c r="HNE459" s="330"/>
      <c r="HNF459" s="330"/>
      <c r="HNG459" s="330"/>
      <c r="HNH459" s="330"/>
      <c r="HNI459" s="330"/>
      <c r="HNJ459" s="330"/>
      <c r="HNK459" s="330"/>
      <c r="HNL459" s="330"/>
      <c r="HNM459" s="330"/>
      <c r="HNN459" s="330"/>
      <c r="HNO459" s="330"/>
      <c r="HNP459" s="330"/>
      <c r="HNQ459" s="330"/>
      <c r="HNR459" s="330"/>
      <c r="HNS459" s="330"/>
      <c r="HNT459" s="330"/>
      <c r="HNU459" s="330"/>
      <c r="HNV459" s="330"/>
      <c r="HNW459" s="330"/>
      <c r="HNX459" s="330"/>
      <c r="HNY459" s="330"/>
      <c r="HNZ459" s="330"/>
      <c r="HOA459" s="330"/>
      <c r="HOB459" s="330"/>
      <c r="HOC459" s="330"/>
      <c r="HOD459" s="330"/>
      <c r="HOE459" s="330"/>
      <c r="HOF459" s="330"/>
      <c r="HOG459" s="330"/>
      <c r="HOH459" s="330"/>
      <c r="HOI459" s="330"/>
      <c r="HOJ459" s="330"/>
      <c r="HOK459" s="330"/>
      <c r="HOL459" s="330"/>
      <c r="HOM459" s="330"/>
      <c r="HON459" s="330"/>
      <c r="HOO459" s="330"/>
      <c r="HOP459" s="330"/>
      <c r="HOQ459" s="330"/>
      <c r="HOR459" s="330"/>
      <c r="HOS459" s="330"/>
      <c r="HOT459" s="330"/>
      <c r="HOU459" s="330"/>
      <c r="HOV459" s="330"/>
      <c r="HOW459" s="330"/>
      <c r="HOX459" s="330"/>
      <c r="HOY459" s="330"/>
      <c r="HOZ459" s="330"/>
      <c r="HPA459" s="330"/>
      <c r="HPB459" s="330"/>
      <c r="HPC459" s="330"/>
      <c r="HPD459" s="330"/>
      <c r="HPE459" s="330"/>
      <c r="HPF459" s="330"/>
      <c r="HPG459" s="330"/>
      <c r="HPH459" s="330"/>
      <c r="HPI459" s="330"/>
      <c r="HPJ459" s="330"/>
      <c r="HPK459" s="330"/>
      <c r="HPL459" s="330"/>
      <c r="HPM459" s="330"/>
      <c r="HPN459" s="330"/>
      <c r="HPO459" s="330"/>
      <c r="HPP459" s="330"/>
      <c r="HPQ459" s="330"/>
      <c r="HPR459" s="330"/>
      <c r="HPS459" s="330"/>
      <c r="HPT459" s="330"/>
      <c r="HPU459" s="330"/>
      <c r="HPV459" s="330"/>
      <c r="HPW459" s="330"/>
      <c r="HPX459" s="330"/>
      <c r="HPY459" s="330"/>
      <c r="HPZ459" s="330"/>
      <c r="HQA459" s="330"/>
      <c r="HQB459" s="330"/>
      <c r="HQC459" s="330"/>
      <c r="HQD459" s="330"/>
      <c r="HQE459" s="330"/>
      <c r="HQF459" s="330"/>
      <c r="HQG459" s="330"/>
      <c r="HQH459" s="330"/>
      <c r="HQI459" s="330"/>
      <c r="HQJ459" s="330"/>
      <c r="HQK459" s="330"/>
      <c r="HQL459" s="330"/>
      <c r="HQM459" s="330"/>
      <c r="HQN459" s="330"/>
      <c r="HQO459" s="330"/>
      <c r="HQP459" s="330"/>
      <c r="HQQ459" s="330"/>
      <c r="HQR459" s="330"/>
      <c r="HQS459" s="330"/>
      <c r="HQT459" s="330"/>
      <c r="HQU459" s="330"/>
      <c r="HQV459" s="330"/>
      <c r="HQW459" s="330"/>
      <c r="HQX459" s="330"/>
      <c r="HQY459" s="330"/>
      <c r="HQZ459" s="330"/>
      <c r="HRA459" s="330"/>
      <c r="HRB459" s="330"/>
      <c r="HRC459" s="330"/>
      <c r="HRD459" s="330"/>
      <c r="HRE459" s="330"/>
      <c r="HRF459" s="330"/>
      <c r="HRG459" s="330"/>
      <c r="HRH459" s="330"/>
      <c r="HRI459" s="330"/>
      <c r="HRJ459" s="330"/>
      <c r="HRK459" s="330"/>
      <c r="HRL459" s="330"/>
      <c r="HRM459" s="330"/>
      <c r="HRN459" s="330"/>
      <c r="HRO459" s="330"/>
      <c r="HRP459" s="330"/>
      <c r="HRQ459" s="330"/>
      <c r="HRR459" s="330"/>
      <c r="HRS459" s="330"/>
      <c r="HRT459" s="330"/>
      <c r="HRU459" s="330"/>
      <c r="HRV459" s="330"/>
      <c r="HRW459" s="330"/>
      <c r="HRX459" s="330"/>
      <c r="HRY459" s="330"/>
      <c r="HRZ459" s="330"/>
      <c r="HSA459" s="330"/>
      <c r="HSB459" s="330"/>
      <c r="HSC459" s="330"/>
      <c r="HSD459" s="330"/>
      <c r="HSE459" s="330"/>
      <c r="HSF459" s="330"/>
      <c r="HSG459" s="330"/>
      <c r="HSH459" s="330"/>
      <c r="HSI459" s="330"/>
      <c r="HSJ459" s="330"/>
      <c r="HSK459" s="330"/>
      <c r="HSL459" s="330"/>
      <c r="HSM459" s="330"/>
      <c r="HSN459" s="330"/>
      <c r="HSO459" s="330"/>
      <c r="HSP459" s="330"/>
      <c r="HSQ459" s="330"/>
      <c r="HSR459" s="330"/>
      <c r="HSS459" s="330"/>
      <c r="HST459" s="330"/>
      <c r="HSU459" s="330"/>
      <c r="HSV459" s="330"/>
      <c r="HSW459" s="330"/>
      <c r="HSX459" s="330"/>
      <c r="HSY459" s="330"/>
      <c r="HSZ459" s="330"/>
      <c r="HTA459" s="330"/>
      <c r="HTB459" s="330"/>
      <c r="HTC459" s="330"/>
      <c r="HTD459" s="330"/>
      <c r="HTE459" s="330"/>
      <c r="HTF459" s="330"/>
      <c r="HTG459" s="330"/>
      <c r="HTH459" s="330"/>
      <c r="HTI459" s="330"/>
      <c r="HTJ459" s="330"/>
      <c r="HTK459" s="330"/>
      <c r="HTL459" s="330"/>
      <c r="HTM459" s="330"/>
      <c r="HTN459" s="330"/>
      <c r="HTO459" s="330"/>
      <c r="HTP459" s="330"/>
      <c r="HTQ459" s="330"/>
      <c r="HTR459" s="330"/>
      <c r="HTS459" s="330"/>
      <c r="HTT459" s="330"/>
      <c r="HTU459" s="330"/>
      <c r="HTV459" s="330"/>
      <c r="HTW459" s="330"/>
      <c r="HTX459" s="330"/>
      <c r="HTY459" s="330"/>
      <c r="HTZ459" s="330"/>
      <c r="HUA459" s="330"/>
      <c r="HUB459" s="330"/>
      <c r="HUC459" s="330"/>
      <c r="HUD459" s="330"/>
      <c r="HUE459" s="330"/>
      <c r="HUF459" s="330"/>
      <c r="HUG459" s="330"/>
      <c r="HUH459" s="330"/>
      <c r="HUI459" s="330"/>
      <c r="HUJ459" s="330"/>
      <c r="HUK459" s="330"/>
      <c r="HUL459" s="330"/>
      <c r="HUM459" s="330"/>
      <c r="HUN459" s="330"/>
      <c r="HUO459" s="330"/>
      <c r="HUP459" s="330"/>
      <c r="HUQ459" s="330"/>
      <c r="HUR459" s="330"/>
      <c r="HUS459" s="330"/>
      <c r="HUT459" s="330"/>
      <c r="HUU459" s="330"/>
      <c r="HUV459" s="330"/>
      <c r="HUW459" s="330"/>
      <c r="HUX459" s="330"/>
      <c r="HUY459" s="330"/>
      <c r="HUZ459" s="330"/>
      <c r="HVA459" s="330"/>
      <c r="HVB459" s="330"/>
      <c r="HVC459" s="330"/>
      <c r="HVD459" s="330"/>
      <c r="HVE459" s="330"/>
      <c r="HVF459" s="330"/>
      <c r="HVG459" s="330"/>
      <c r="HVH459" s="330"/>
      <c r="HVI459" s="330"/>
      <c r="HVJ459" s="330"/>
      <c r="HVK459" s="330"/>
      <c r="HVL459" s="330"/>
      <c r="HVM459" s="330"/>
      <c r="HVN459" s="330"/>
      <c r="HVO459" s="330"/>
      <c r="HVP459" s="330"/>
      <c r="HVQ459" s="330"/>
      <c r="HVR459" s="330"/>
      <c r="HVS459" s="330"/>
      <c r="HVT459" s="330"/>
      <c r="HVU459" s="330"/>
      <c r="HVV459" s="330"/>
      <c r="HVW459" s="330"/>
      <c r="HVX459" s="330"/>
      <c r="HVY459" s="330"/>
      <c r="HVZ459" s="330"/>
      <c r="HWA459" s="330"/>
      <c r="HWB459" s="330"/>
      <c r="HWC459" s="330"/>
      <c r="HWD459" s="330"/>
      <c r="HWE459" s="330"/>
      <c r="HWF459" s="330"/>
      <c r="HWG459" s="330"/>
      <c r="HWH459" s="330"/>
      <c r="HWI459" s="330"/>
      <c r="HWJ459" s="330"/>
      <c r="HWK459" s="330"/>
      <c r="HWL459" s="330"/>
      <c r="HWM459" s="330"/>
      <c r="HWN459" s="330"/>
      <c r="HWO459" s="330"/>
      <c r="HWP459" s="330"/>
      <c r="HWQ459" s="330"/>
      <c r="HWR459" s="330"/>
      <c r="HWS459" s="330"/>
      <c r="HWT459" s="330"/>
      <c r="HWU459" s="330"/>
      <c r="HWV459" s="330"/>
      <c r="HWW459" s="330"/>
      <c r="HWX459" s="330"/>
      <c r="HWY459" s="330"/>
      <c r="HWZ459" s="330"/>
      <c r="HXA459" s="330"/>
      <c r="HXB459" s="330"/>
      <c r="HXC459" s="330"/>
      <c r="HXD459" s="330"/>
      <c r="HXE459" s="330"/>
      <c r="HXF459" s="330"/>
      <c r="HXG459" s="330"/>
      <c r="HXH459" s="330"/>
      <c r="HXI459" s="330"/>
      <c r="HXJ459" s="330"/>
      <c r="HXK459" s="330"/>
      <c r="HXL459" s="330"/>
      <c r="HXM459" s="330"/>
      <c r="HXN459" s="330"/>
      <c r="HXO459" s="330"/>
      <c r="HXP459" s="330"/>
      <c r="HXQ459" s="330"/>
      <c r="HXR459" s="330"/>
      <c r="HXS459" s="330"/>
      <c r="HXT459" s="330"/>
      <c r="HXU459" s="330"/>
      <c r="HXV459" s="330"/>
      <c r="HXW459" s="330"/>
      <c r="HXX459" s="330"/>
      <c r="HXY459" s="330"/>
      <c r="HXZ459" s="330"/>
      <c r="HYA459" s="330"/>
      <c r="HYB459" s="330"/>
      <c r="HYC459" s="330"/>
      <c r="HYD459" s="330"/>
      <c r="HYE459" s="330"/>
      <c r="HYF459" s="330"/>
      <c r="HYG459" s="330"/>
      <c r="HYH459" s="330"/>
      <c r="HYI459" s="330"/>
      <c r="HYJ459" s="330"/>
      <c r="HYK459" s="330"/>
      <c r="HYL459" s="330"/>
      <c r="HYM459" s="330"/>
      <c r="HYN459" s="330"/>
      <c r="HYO459" s="330"/>
      <c r="HYP459" s="330"/>
      <c r="HYQ459" s="330"/>
      <c r="HYR459" s="330"/>
      <c r="HYS459" s="330"/>
      <c r="HYT459" s="330"/>
      <c r="HYU459" s="330"/>
      <c r="HYV459" s="330"/>
      <c r="HYW459" s="330"/>
      <c r="HYX459" s="330"/>
      <c r="HYY459" s="330"/>
      <c r="HYZ459" s="330"/>
      <c r="HZA459" s="330"/>
      <c r="HZB459" s="330"/>
      <c r="HZC459" s="330"/>
      <c r="HZD459" s="330"/>
      <c r="HZE459" s="330"/>
      <c r="HZF459" s="330"/>
      <c r="HZG459" s="330"/>
      <c r="HZH459" s="330"/>
      <c r="HZI459" s="330"/>
      <c r="HZJ459" s="330"/>
      <c r="HZK459" s="330"/>
      <c r="HZL459" s="330"/>
      <c r="HZM459" s="330"/>
      <c r="HZN459" s="330"/>
      <c r="HZO459" s="330"/>
      <c r="HZP459" s="330"/>
      <c r="HZQ459" s="330"/>
      <c r="HZR459" s="330"/>
      <c r="HZS459" s="330"/>
      <c r="HZT459" s="330"/>
      <c r="HZU459" s="330"/>
      <c r="HZV459" s="330"/>
      <c r="HZW459" s="330"/>
      <c r="HZX459" s="330"/>
      <c r="HZY459" s="330"/>
      <c r="HZZ459" s="330"/>
      <c r="IAA459" s="330"/>
      <c r="IAB459" s="330"/>
      <c r="IAC459" s="330"/>
      <c r="IAD459" s="330"/>
      <c r="IAE459" s="330"/>
      <c r="IAF459" s="330"/>
      <c r="IAG459" s="330"/>
      <c r="IAH459" s="330"/>
      <c r="IAI459" s="330"/>
      <c r="IAJ459" s="330"/>
      <c r="IAK459" s="330"/>
      <c r="IAL459" s="330"/>
      <c r="IAM459" s="330"/>
      <c r="IAN459" s="330"/>
      <c r="IAO459" s="330"/>
      <c r="IAP459" s="330"/>
      <c r="IAQ459" s="330"/>
      <c r="IAR459" s="330"/>
      <c r="IAS459" s="330"/>
      <c r="IAT459" s="330"/>
      <c r="IAU459" s="330"/>
      <c r="IAV459" s="330"/>
      <c r="IAW459" s="330"/>
      <c r="IAX459" s="330"/>
      <c r="IAY459" s="330"/>
      <c r="IAZ459" s="330"/>
      <c r="IBA459" s="330"/>
      <c r="IBB459" s="330"/>
      <c r="IBC459" s="330"/>
      <c r="IBD459" s="330"/>
      <c r="IBE459" s="330"/>
      <c r="IBF459" s="330"/>
      <c r="IBG459" s="330"/>
      <c r="IBH459" s="330"/>
      <c r="IBI459" s="330"/>
      <c r="IBJ459" s="330"/>
      <c r="IBK459" s="330"/>
      <c r="IBL459" s="330"/>
      <c r="IBM459" s="330"/>
      <c r="IBN459" s="330"/>
      <c r="IBO459" s="330"/>
      <c r="IBP459" s="330"/>
      <c r="IBQ459" s="330"/>
      <c r="IBR459" s="330"/>
      <c r="IBS459" s="330"/>
      <c r="IBT459" s="330"/>
      <c r="IBU459" s="330"/>
      <c r="IBV459" s="330"/>
      <c r="IBW459" s="330"/>
      <c r="IBX459" s="330"/>
      <c r="IBY459" s="330"/>
      <c r="IBZ459" s="330"/>
      <c r="ICA459" s="330"/>
      <c r="ICB459" s="330"/>
      <c r="ICC459" s="330"/>
      <c r="ICD459" s="330"/>
      <c r="ICE459" s="330"/>
      <c r="ICF459" s="330"/>
      <c r="ICG459" s="330"/>
      <c r="ICH459" s="330"/>
      <c r="ICI459" s="330"/>
      <c r="ICJ459" s="330"/>
      <c r="ICK459" s="330"/>
      <c r="ICL459" s="330"/>
      <c r="ICM459" s="330"/>
      <c r="ICN459" s="330"/>
      <c r="ICO459" s="330"/>
      <c r="ICP459" s="330"/>
      <c r="ICQ459" s="330"/>
      <c r="ICR459" s="330"/>
      <c r="ICS459" s="330"/>
      <c r="ICT459" s="330"/>
      <c r="ICU459" s="330"/>
      <c r="ICV459" s="330"/>
      <c r="ICW459" s="330"/>
      <c r="ICX459" s="330"/>
      <c r="ICY459" s="330"/>
      <c r="ICZ459" s="330"/>
      <c r="IDA459" s="330"/>
      <c r="IDB459" s="330"/>
      <c r="IDC459" s="330"/>
      <c r="IDD459" s="330"/>
      <c r="IDE459" s="330"/>
      <c r="IDF459" s="330"/>
      <c r="IDG459" s="330"/>
      <c r="IDH459" s="330"/>
      <c r="IDI459" s="330"/>
      <c r="IDJ459" s="330"/>
      <c r="IDK459" s="330"/>
      <c r="IDL459" s="330"/>
      <c r="IDM459" s="330"/>
      <c r="IDN459" s="330"/>
      <c r="IDO459" s="330"/>
      <c r="IDP459" s="330"/>
      <c r="IDQ459" s="330"/>
      <c r="IDR459" s="330"/>
      <c r="IDS459" s="330"/>
      <c r="IDT459" s="330"/>
      <c r="IDU459" s="330"/>
      <c r="IDV459" s="330"/>
      <c r="IDW459" s="330"/>
      <c r="IDX459" s="330"/>
      <c r="IDY459" s="330"/>
      <c r="IDZ459" s="330"/>
      <c r="IEA459" s="330"/>
      <c r="IEB459" s="330"/>
      <c r="IEC459" s="330"/>
      <c r="IED459" s="330"/>
      <c r="IEE459" s="330"/>
      <c r="IEF459" s="330"/>
      <c r="IEG459" s="330"/>
      <c r="IEH459" s="330"/>
      <c r="IEI459" s="330"/>
      <c r="IEJ459" s="330"/>
      <c r="IEK459" s="330"/>
      <c r="IEL459" s="330"/>
      <c r="IEM459" s="330"/>
      <c r="IEN459" s="330"/>
      <c r="IEO459" s="330"/>
      <c r="IEP459" s="330"/>
      <c r="IEQ459" s="330"/>
      <c r="IER459" s="330"/>
      <c r="IES459" s="330"/>
      <c r="IET459" s="330"/>
      <c r="IEU459" s="330"/>
      <c r="IEV459" s="330"/>
      <c r="IEW459" s="330"/>
      <c r="IEX459" s="330"/>
      <c r="IEY459" s="330"/>
      <c r="IEZ459" s="330"/>
      <c r="IFA459" s="330"/>
      <c r="IFB459" s="330"/>
      <c r="IFC459" s="330"/>
      <c r="IFD459" s="330"/>
      <c r="IFE459" s="330"/>
      <c r="IFF459" s="330"/>
      <c r="IFG459" s="330"/>
      <c r="IFH459" s="330"/>
      <c r="IFI459" s="330"/>
      <c r="IFJ459" s="330"/>
      <c r="IFK459" s="330"/>
      <c r="IFL459" s="330"/>
      <c r="IFM459" s="330"/>
      <c r="IFN459" s="330"/>
      <c r="IFO459" s="330"/>
      <c r="IFP459" s="330"/>
      <c r="IFQ459" s="330"/>
      <c r="IFR459" s="330"/>
      <c r="IFS459" s="330"/>
      <c r="IFT459" s="330"/>
      <c r="IFU459" s="330"/>
      <c r="IFV459" s="330"/>
      <c r="IFW459" s="330"/>
      <c r="IFX459" s="330"/>
      <c r="IFY459" s="330"/>
      <c r="IFZ459" s="330"/>
      <c r="IGA459" s="330"/>
      <c r="IGB459" s="330"/>
      <c r="IGC459" s="330"/>
      <c r="IGD459" s="330"/>
      <c r="IGE459" s="330"/>
      <c r="IGF459" s="330"/>
      <c r="IGG459" s="330"/>
      <c r="IGH459" s="330"/>
      <c r="IGI459" s="330"/>
      <c r="IGJ459" s="330"/>
      <c r="IGK459" s="330"/>
      <c r="IGL459" s="330"/>
      <c r="IGM459" s="330"/>
      <c r="IGN459" s="330"/>
      <c r="IGO459" s="330"/>
      <c r="IGP459" s="330"/>
      <c r="IGQ459" s="330"/>
      <c r="IGR459" s="330"/>
      <c r="IGS459" s="330"/>
      <c r="IGT459" s="330"/>
      <c r="IGU459" s="330"/>
      <c r="IGV459" s="330"/>
      <c r="IGW459" s="330"/>
      <c r="IGX459" s="330"/>
      <c r="IGY459" s="330"/>
      <c r="IGZ459" s="330"/>
      <c r="IHA459" s="330"/>
      <c r="IHB459" s="330"/>
      <c r="IHC459" s="330"/>
      <c r="IHD459" s="330"/>
      <c r="IHE459" s="330"/>
      <c r="IHF459" s="330"/>
      <c r="IHG459" s="330"/>
      <c r="IHH459" s="330"/>
      <c r="IHI459" s="330"/>
      <c r="IHJ459" s="330"/>
      <c r="IHK459" s="330"/>
      <c r="IHL459" s="330"/>
      <c r="IHM459" s="330"/>
      <c r="IHN459" s="330"/>
      <c r="IHO459" s="330"/>
      <c r="IHP459" s="330"/>
      <c r="IHQ459" s="330"/>
      <c r="IHR459" s="330"/>
      <c r="IHS459" s="330"/>
      <c r="IHT459" s="330"/>
      <c r="IHU459" s="330"/>
      <c r="IHV459" s="330"/>
      <c r="IHW459" s="330"/>
      <c r="IHX459" s="330"/>
      <c r="IHY459" s="330"/>
      <c r="IHZ459" s="330"/>
      <c r="IIA459" s="330"/>
      <c r="IIB459" s="330"/>
      <c r="IIC459" s="330"/>
      <c r="IID459" s="330"/>
      <c r="IIE459" s="330"/>
      <c r="IIF459" s="330"/>
      <c r="IIG459" s="330"/>
      <c r="IIH459" s="330"/>
      <c r="III459" s="330"/>
      <c r="IIJ459" s="330"/>
      <c r="IIK459" s="330"/>
      <c r="IIL459" s="330"/>
      <c r="IIM459" s="330"/>
      <c r="IIN459" s="330"/>
      <c r="IIO459" s="330"/>
      <c r="IIP459" s="330"/>
      <c r="IIQ459" s="330"/>
      <c r="IIR459" s="330"/>
      <c r="IIS459" s="330"/>
      <c r="IIT459" s="330"/>
      <c r="IIU459" s="330"/>
      <c r="IIV459" s="330"/>
      <c r="IIW459" s="330"/>
      <c r="IIX459" s="330"/>
      <c r="IIY459" s="330"/>
      <c r="IIZ459" s="330"/>
      <c r="IJA459" s="330"/>
      <c r="IJB459" s="330"/>
      <c r="IJC459" s="330"/>
      <c r="IJD459" s="330"/>
      <c r="IJE459" s="330"/>
      <c r="IJF459" s="330"/>
      <c r="IJG459" s="330"/>
      <c r="IJH459" s="330"/>
      <c r="IJI459" s="330"/>
      <c r="IJJ459" s="330"/>
      <c r="IJK459" s="330"/>
      <c r="IJL459" s="330"/>
      <c r="IJM459" s="330"/>
      <c r="IJN459" s="330"/>
      <c r="IJO459" s="330"/>
      <c r="IJP459" s="330"/>
      <c r="IJQ459" s="330"/>
      <c r="IJR459" s="330"/>
      <c r="IJS459" s="330"/>
      <c r="IJT459" s="330"/>
      <c r="IJU459" s="330"/>
      <c r="IJV459" s="330"/>
      <c r="IJW459" s="330"/>
      <c r="IJX459" s="330"/>
      <c r="IJY459" s="330"/>
      <c r="IJZ459" s="330"/>
      <c r="IKA459" s="330"/>
      <c r="IKB459" s="330"/>
      <c r="IKC459" s="330"/>
      <c r="IKD459" s="330"/>
      <c r="IKE459" s="330"/>
      <c r="IKF459" s="330"/>
      <c r="IKG459" s="330"/>
      <c r="IKH459" s="330"/>
      <c r="IKI459" s="330"/>
      <c r="IKJ459" s="330"/>
      <c r="IKK459" s="330"/>
      <c r="IKL459" s="330"/>
      <c r="IKM459" s="330"/>
      <c r="IKN459" s="330"/>
      <c r="IKO459" s="330"/>
      <c r="IKP459" s="330"/>
      <c r="IKQ459" s="330"/>
      <c r="IKR459" s="330"/>
      <c r="IKS459" s="330"/>
      <c r="IKT459" s="330"/>
      <c r="IKU459" s="330"/>
      <c r="IKV459" s="330"/>
      <c r="IKW459" s="330"/>
      <c r="IKX459" s="330"/>
      <c r="IKY459" s="330"/>
      <c r="IKZ459" s="330"/>
      <c r="ILA459" s="330"/>
      <c r="ILB459" s="330"/>
      <c r="ILC459" s="330"/>
      <c r="ILD459" s="330"/>
      <c r="ILE459" s="330"/>
      <c r="ILF459" s="330"/>
      <c r="ILG459" s="330"/>
      <c r="ILH459" s="330"/>
      <c r="ILI459" s="330"/>
      <c r="ILJ459" s="330"/>
      <c r="ILK459" s="330"/>
      <c r="ILL459" s="330"/>
      <c r="ILM459" s="330"/>
      <c r="ILN459" s="330"/>
      <c r="ILO459" s="330"/>
      <c r="ILP459" s="330"/>
      <c r="ILQ459" s="330"/>
      <c r="ILR459" s="330"/>
      <c r="ILS459" s="330"/>
      <c r="ILT459" s="330"/>
      <c r="ILU459" s="330"/>
      <c r="ILV459" s="330"/>
      <c r="ILW459" s="330"/>
      <c r="ILX459" s="330"/>
      <c r="ILY459" s="330"/>
      <c r="ILZ459" s="330"/>
      <c r="IMA459" s="330"/>
      <c r="IMB459" s="330"/>
      <c r="IMC459" s="330"/>
      <c r="IMD459" s="330"/>
      <c r="IME459" s="330"/>
      <c r="IMF459" s="330"/>
      <c r="IMG459" s="330"/>
      <c r="IMH459" s="330"/>
      <c r="IMI459" s="330"/>
      <c r="IMJ459" s="330"/>
      <c r="IMK459" s="330"/>
      <c r="IML459" s="330"/>
      <c r="IMM459" s="330"/>
      <c r="IMN459" s="330"/>
      <c r="IMO459" s="330"/>
      <c r="IMP459" s="330"/>
      <c r="IMQ459" s="330"/>
      <c r="IMR459" s="330"/>
      <c r="IMS459" s="330"/>
      <c r="IMT459" s="330"/>
      <c r="IMU459" s="330"/>
      <c r="IMV459" s="330"/>
      <c r="IMW459" s="330"/>
      <c r="IMX459" s="330"/>
      <c r="IMY459" s="330"/>
      <c r="IMZ459" s="330"/>
      <c r="INA459" s="330"/>
      <c r="INB459" s="330"/>
      <c r="INC459" s="330"/>
      <c r="IND459" s="330"/>
      <c r="INE459" s="330"/>
      <c r="INF459" s="330"/>
      <c r="ING459" s="330"/>
      <c r="INH459" s="330"/>
      <c r="INI459" s="330"/>
      <c r="INJ459" s="330"/>
      <c r="INK459" s="330"/>
      <c r="INL459" s="330"/>
      <c r="INM459" s="330"/>
      <c r="INN459" s="330"/>
      <c r="INO459" s="330"/>
      <c r="INP459" s="330"/>
      <c r="INQ459" s="330"/>
      <c r="INR459" s="330"/>
      <c r="INS459" s="330"/>
      <c r="INT459" s="330"/>
      <c r="INU459" s="330"/>
      <c r="INV459" s="330"/>
      <c r="INW459" s="330"/>
      <c r="INX459" s="330"/>
      <c r="INY459" s="330"/>
      <c r="INZ459" s="330"/>
      <c r="IOA459" s="330"/>
      <c r="IOB459" s="330"/>
      <c r="IOC459" s="330"/>
      <c r="IOD459" s="330"/>
      <c r="IOE459" s="330"/>
      <c r="IOF459" s="330"/>
      <c r="IOG459" s="330"/>
      <c r="IOH459" s="330"/>
      <c r="IOI459" s="330"/>
      <c r="IOJ459" s="330"/>
      <c r="IOK459" s="330"/>
      <c r="IOL459" s="330"/>
      <c r="IOM459" s="330"/>
      <c r="ION459" s="330"/>
      <c r="IOO459" s="330"/>
      <c r="IOP459" s="330"/>
      <c r="IOQ459" s="330"/>
      <c r="IOR459" s="330"/>
      <c r="IOS459" s="330"/>
      <c r="IOT459" s="330"/>
      <c r="IOU459" s="330"/>
      <c r="IOV459" s="330"/>
      <c r="IOW459" s="330"/>
      <c r="IOX459" s="330"/>
      <c r="IOY459" s="330"/>
      <c r="IOZ459" s="330"/>
      <c r="IPA459" s="330"/>
      <c r="IPB459" s="330"/>
      <c r="IPC459" s="330"/>
      <c r="IPD459" s="330"/>
      <c r="IPE459" s="330"/>
      <c r="IPF459" s="330"/>
      <c r="IPG459" s="330"/>
      <c r="IPH459" s="330"/>
      <c r="IPI459" s="330"/>
      <c r="IPJ459" s="330"/>
      <c r="IPK459" s="330"/>
      <c r="IPL459" s="330"/>
      <c r="IPM459" s="330"/>
      <c r="IPN459" s="330"/>
      <c r="IPO459" s="330"/>
      <c r="IPP459" s="330"/>
      <c r="IPQ459" s="330"/>
      <c r="IPR459" s="330"/>
      <c r="IPS459" s="330"/>
      <c r="IPT459" s="330"/>
      <c r="IPU459" s="330"/>
      <c r="IPV459" s="330"/>
      <c r="IPW459" s="330"/>
      <c r="IPX459" s="330"/>
      <c r="IPY459" s="330"/>
      <c r="IPZ459" s="330"/>
      <c r="IQA459" s="330"/>
      <c r="IQB459" s="330"/>
      <c r="IQC459" s="330"/>
      <c r="IQD459" s="330"/>
      <c r="IQE459" s="330"/>
      <c r="IQF459" s="330"/>
      <c r="IQG459" s="330"/>
      <c r="IQH459" s="330"/>
      <c r="IQI459" s="330"/>
      <c r="IQJ459" s="330"/>
      <c r="IQK459" s="330"/>
      <c r="IQL459" s="330"/>
      <c r="IQM459" s="330"/>
      <c r="IQN459" s="330"/>
      <c r="IQO459" s="330"/>
      <c r="IQP459" s="330"/>
      <c r="IQQ459" s="330"/>
      <c r="IQR459" s="330"/>
      <c r="IQS459" s="330"/>
      <c r="IQT459" s="330"/>
      <c r="IQU459" s="330"/>
      <c r="IQV459" s="330"/>
      <c r="IQW459" s="330"/>
      <c r="IQX459" s="330"/>
      <c r="IQY459" s="330"/>
      <c r="IQZ459" s="330"/>
      <c r="IRA459" s="330"/>
      <c r="IRB459" s="330"/>
      <c r="IRC459" s="330"/>
      <c r="IRD459" s="330"/>
      <c r="IRE459" s="330"/>
      <c r="IRF459" s="330"/>
      <c r="IRG459" s="330"/>
      <c r="IRH459" s="330"/>
      <c r="IRI459" s="330"/>
      <c r="IRJ459" s="330"/>
      <c r="IRK459" s="330"/>
      <c r="IRL459" s="330"/>
      <c r="IRM459" s="330"/>
      <c r="IRN459" s="330"/>
      <c r="IRO459" s="330"/>
      <c r="IRP459" s="330"/>
      <c r="IRQ459" s="330"/>
      <c r="IRR459" s="330"/>
      <c r="IRS459" s="330"/>
      <c r="IRT459" s="330"/>
      <c r="IRU459" s="330"/>
      <c r="IRV459" s="330"/>
      <c r="IRW459" s="330"/>
      <c r="IRX459" s="330"/>
      <c r="IRY459" s="330"/>
      <c r="IRZ459" s="330"/>
      <c r="ISA459" s="330"/>
      <c r="ISB459" s="330"/>
      <c r="ISC459" s="330"/>
      <c r="ISD459" s="330"/>
      <c r="ISE459" s="330"/>
      <c r="ISF459" s="330"/>
      <c r="ISG459" s="330"/>
      <c r="ISH459" s="330"/>
      <c r="ISI459" s="330"/>
      <c r="ISJ459" s="330"/>
      <c r="ISK459" s="330"/>
      <c r="ISL459" s="330"/>
      <c r="ISM459" s="330"/>
      <c r="ISN459" s="330"/>
      <c r="ISO459" s="330"/>
      <c r="ISP459" s="330"/>
      <c r="ISQ459" s="330"/>
      <c r="ISR459" s="330"/>
      <c r="ISS459" s="330"/>
      <c r="IST459" s="330"/>
      <c r="ISU459" s="330"/>
      <c r="ISV459" s="330"/>
      <c r="ISW459" s="330"/>
      <c r="ISX459" s="330"/>
      <c r="ISY459" s="330"/>
      <c r="ISZ459" s="330"/>
      <c r="ITA459" s="330"/>
      <c r="ITB459" s="330"/>
      <c r="ITC459" s="330"/>
      <c r="ITD459" s="330"/>
      <c r="ITE459" s="330"/>
      <c r="ITF459" s="330"/>
      <c r="ITG459" s="330"/>
      <c r="ITH459" s="330"/>
      <c r="ITI459" s="330"/>
      <c r="ITJ459" s="330"/>
      <c r="ITK459" s="330"/>
      <c r="ITL459" s="330"/>
      <c r="ITM459" s="330"/>
      <c r="ITN459" s="330"/>
      <c r="ITO459" s="330"/>
      <c r="ITP459" s="330"/>
      <c r="ITQ459" s="330"/>
      <c r="ITR459" s="330"/>
      <c r="ITS459" s="330"/>
      <c r="ITT459" s="330"/>
      <c r="ITU459" s="330"/>
      <c r="ITV459" s="330"/>
      <c r="ITW459" s="330"/>
      <c r="ITX459" s="330"/>
      <c r="ITY459" s="330"/>
      <c r="ITZ459" s="330"/>
      <c r="IUA459" s="330"/>
      <c r="IUB459" s="330"/>
      <c r="IUC459" s="330"/>
      <c r="IUD459" s="330"/>
      <c r="IUE459" s="330"/>
      <c r="IUF459" s="330"/>
      <c r="IUG459" s="330"/>
      <c r="IUH459" s="330"/>
      <c r="IUI459" s="330"/>
      <c r="IUJ459" s="330"/>
      <c r="IUK459" s="330"/>
      <c r="IUL459" s="330"/>
      <c r="IUM459" s="330"/>
      <c r="IUN459" s="330"/>
      <c r="IUO459" s="330"/>
      <c r="IUP459" s="330"/>
      <c r="IUQ459" s="330"/>
      <c r="IUR459" s="330"/>
      <c r="IUS459" s="330"/>
      <c r="IUT459" s="330"/>
      <c r="IUU459" s="330"/>
      <c r="IUV459" s="330"/>
      <c r="IUW459" s="330"/>
      <c r="IUX459" s="330"/>
      <c r="IUY459" s="330"/>
      <c r="IUZ459" s="330"/>
      <c r="IVA459" s="330"/>
      <c r="IVB459" s="330"/>
      <c r="IVC459" s="330"/>
      <c r="IVD459" s="330"/>
      <c r="IVE459" s="330"/>
      <c r="IVF459" s="330"/>
      <c r="IVG459" s="330"/>
      <c r="IVH459" s="330"/>
      <c r="IVI459" s="330"/>
      <c r="IVJ459" s="330"/>
      <c r="IVK459" s="330"/>
      <c r="IVL459" s="330"/>
      <c r="IVM459" s="330"/>
      <c r="IVN459" s="330"/>
      <c r="IVO459" s="330"/>
      <c r="IVP459" s="330"/>
      <c r="IVQ459" s="330"/>
      <c r="IVR459" s="330"/>
      <c r="IVS459" s="330"/>
      <c r="IVT459" s="330"/>
      <c r="IVU459" s="330"/>
      <c r="IVV459" s="330"/>
      <c r="IVW459" s="330"/>
      <c r="IVX459" s="330"/>
      <c r="IVY459" s="330"/>
      <c r="IVZ459" s="330"/>
      <c r="IWA459" s="330"/>
      <c r="IWB459" s="330"/>
      <c r="IWC459" s="330"/>
      <c r="IWD459" s="330"/>
      <c r="IWE459" s="330"/>
      <c r="IWF459" s="330"/>
      <c r="IWG459" s="330"/>
      <c r="IWH459" s="330"/>
      <c r="IWI459" s="330"/>
      <c r="IWJ459" s="330"/>
      <c r="IWK459" s="330"/>
      <c r="IWL459" s="330"/>
      <c r="IWM459" s="330"/>
      <c r="IWN459" s="330"/>
      <c r="IWO459" s="330"/>
      <c r="IWP459" s="330"/>
      <c r="IWQ459" s="330"/>
      <c r="IWR459" s="330"/>
      <c r="IWS459" s="330"/>
      <c r="IWT459" s="330"/>
      <c r="IWU459" s="330"/>
      <c r="IWV459" s="330"/>
      <c r="IWW459" s="330"/>
      <c r="IWX459" s="330"/>
      <c r="IWY459" s="330"/>
      <c r="IWZ459" s="330"/>
      <c r="IXA459" s="330"/>
      <c r="IXB459" s="330"/>
      <c r="IXC459" s="330"/>
      <c r="IXD459" s="330"/>
      <c r="IXE459" s="330"/>
      <c r="IXF459" s="330"/>
      <c r="IXG459" s="330"/>
      <c r="IXH459" s="330"/>
      <c r="IXI459" s="330"/>
      <c r="IXJ459" s="330"/>
      <c r="IXK459" s="330"/>
      <c r="IXL459" s="330"/>
      <c r="IXM459" s="330"/>
      <c r="IXN459" s="330"/>
      <c r="IXO459" s="330"/>
      <c r="IXP459" s="330"/>
      <c r="IXQ459" s="330"/>
      <c r="IXR459" s="330"/>
      <c r="IXS459" s="330"/>
      <c r="IXT459" s="330"/>
      <c r="IXU459" s="330"/>
      <c r="IXV459" s="330"/>
      <c r="IXW459" s="330"/>
      <c r="IXX459" s="330"/>
      <c r="IXY459" s="330"/>
      <c r="IXZ459" s="330"/>
      <c r="IYA459" s="330"/>
      <c r="IYB459" s="330"/>
      <c r="IYC459" s="330"/>
      <c r="IYD459" s="330"/>
      <c r="IYE459" s="330"/>
      <c r="IYF459" s="330"/>
      <c r="IYG459" s="330"/>
      <c r="IYH459" s="330"/>
      <c r="IYI459" s="330"/>
      <c r="IYJ459" s="330"/>
      <c r="IYK459" s="330"/>
      <c r="IYL459" s="330"/>
      <c r="IYM459" s="330"/>
      <c r="IYN459" s="330"/>
      <c r="IYO459" s="330"/>
      <c r="IYP459" s="330"/>
      <c r="IYQ459" s="330"/>
      <c r="IYR459" s="330"/>
      <c r="IYS459" s="330"/>
      <c r="IYT459" s="330"/>
      <c r="IYU459" s="330"/>
      <c r="IYV459" s="330"/>
      <c r="IYW459" s="330"/>
      <c r="IYX459" s="330"/>
      <c r="IYY459" s="330"/>
      <c r="IYZ459" s="330"/>
      <c r="IZA459" s="330"/>
      <c r="IZB459" s="330"/>
      <c r="IZC459" s="330"/>
      <c r="IZD459" s="330"/>
      <c r="IZE459" s="330"/>
      <c r="IZF459" s="330"/>
      <c r="IZG459" s="330"/>
      <c r="IZH459" s="330"/>
      <c r="IZI459" s="330"/>
      <c r="IZJ459" s="330"/>
      <c r="IZK459" s="330"/>
      <c r="IZL459" s="330"/>
      <c r="IZM459" s="330"/>
      <c r="IZN459" s="330"/>
      <c r="IZO459" s="330"/>
      <c r="IZP459" s="330"/>
      <c r="IZQ459" s="330"/>
      <c r="IZR459" s="330"/>
      <c r="IZS459" s="330"/>
      <c r="IZT459" s="330"/>
      <c r="IZU459" s="330"/>
      <c r="IZV459" s="330"/>
      <c r="IZW459" s="330"/>
      <c r="IZX459" s="330"/>
      <c r="IZY459" s="330"/>
      <c r="IZZ459" s="330"/>
      <c r="JAA459" s="330"/>
      <c r="JAB459" s="330"/>
      <c r="JAC459" s="330"/>
      <c r="JAD459" s="330"/>
      <c r="JAE459" s="330"/>
      <c r="JAF459" s="330"/>
      <c r="JAG459" s="330"/>
      <c r="JAH459" s="330"/>
      <c r="JAI459" s="330"/>
      <c r="JAJ459" s="330"/>
      <c r="JAK459" s="330"/>
      <c r="JAL459" s="330"/>
      <c r="JAM459" s="330"/>
      <c r="JAN459" s="330"/>
      <c r="JAO459" s="330"/>
      <c r="JAP459" s="330"/>
      <c r="JAQ459" s="330"/>
      <c r="JAR459" s="330"/>
      <c r="JAS459" s="330"/>
      <c r="JAT459" s="330"/>
      <c r="JAU459" s="330"/>
      <c r="JAV459" s="330"/>
      <c r="JAW459" s="330"/>
      <c r="JAX459" s="330"/>
      <c r="JAY459" s="330"/>
      <c r="JAZ459" s="330"/>
      <c r="JBA459" s="330"/>
      <c r="JBB459" s="330"/>
      <c r="JBC459" s="330"/>
      <c r="JBD459" s="330"/>
      <c r="JBE459" s="330"/>
      <c r="JBF459" s="330"/>
      <c r="JBG459" s="330"/>
      <c r="JBH459" s="330"/>
      <c r="JBI459" s="330"/>
      <c r="JBJ459" s="330"/>
      <c r="JBK459" s="330"/>
      <c r="JBL459" s="330"/>
      <c r="JBM459" s="330"/>
      <c r="JBN459" s="330"/>
      <c r="JBO459" s="330"/>
      <c r="JBP459" s="330"/>
      <c r="JBQ459" s="330"/>
      <c r="JBR459" s="330"/>
      <c r="JBS459" s="330"/>
      <c r="JBT459" s="330"/>
      <c r="JBU459" s="330"/>
      <c r="JBV459" s="330"/>
      <c r="JBW459" s="330"/>
      <c r="JBX459" s="330"/>
      <c r="JBY459" s="330"/>
      <c r="JBZ459" s="330"/>
      <c r="JCA459" s="330"/>
      <c r="JCB459" s="330"/>
      <c r="JCC459" s="330"/>
      <c r="JCD459" s="330"/>
      <c r="JCE459" s="330"/>
      <c r="JCF459" s="330"/>
      <c r="JCG459" s="330"/>
      <c r="JCH459" s="330"/>
      <c r="JCI459" s="330"/>
      <c r="JCJ459" s="330"/>
      <c r="JCK459" s="330"/>
      <c r="JCL459" s="330"/>
      <c r="JCM459" s="330"/>
      <c r="JCN459" s="330"/>
      <c r="JCO459" s="330"/>
      <c r="JCP459" s="330"/>
      <c r="JCQ459" s="330"/>
      <c r="JCR459" s="330"/>
      <c r="JCS459" s="330"/>
      <c r="JCT459" s="330"/>
      <c r="JCU459" s="330"/>
      <c r="JCV459" s="330"/>
      <c r="JCW459" s="330"/>
      <c r="JCX459" s="330"/>
      <c r="JCY459" s="330"/>
      <c r="JCZ459" s="330"/>
      <c r="JDA459" s="330"/>
      <c r="JDB459" s="330"/>
      <c r="JDC459" s="330"/>
      <c r="JDD459" s="330"/>
      <c r="JDE459" s="330"/>
      <c r="JDF459" s="330"/>
      <c r="JDG459" s="330"/>
      <c r="JDH459" s="330"/>
      <c r="JDI459" s="330"/>
      <c r="JDJ459" s="330"/>
      <c r="JDK459" s="330"/>
      <c r="JDL459" s="330"/>
      <c r="JDM459" s="330"/>
      <c r="JDN459" s="330"/>
      <c r="JDO459" s="330"/>
      <c r="JDP459" s="330"/>
      <c r="JDQ459" s="330"/>
      <c r="JDR459" s="330"/>
      <c r="JDS459" s="330"/>
      <c r="JDT459" s="330"/>
      <c r="JDU459" s="330"/>
      <c r="JDV459" s="330"/>
      <c r="JDW459" s="330"/>
      <c r="JDX459" s="330"/>
      <c r="JDY459" s="330"/>
      <c r="JDZ459" s="330"/>
      <c r="JEA459" s="330"/>
      <c r="JEB459" s="330"/>
      <c r="JEC459" s="330"/>
      <c r="JED459" s="330"/>
      <c r="JEE459" s="330"/>
      <c r="JEF459" s="330"/>
      <c r="JEG459" s="330"/>
      <c r="JEH459" s="330"/>
      <c r="JEI459" s="330"/>
      <c r="JEJ459" s="330"/>
      <c r="JEK459" s="330"/>
      <c r="JEL459" s="330"/>
      <c r="JEM459" s="330"/>
      <c r="JEN459" s="330"/>
      <c r="JEO459" s="330"/>
      <c r="JEP459" s="330"/>
      <c r="JEQ459" s="330"/>
      <c r="JER459" s="330"/>
      <c r="JES459" s="330"/>
      <c r="JET459" s="330"/>
      <c r="JEU459" s="330"/>
      <c r="JEV459" s="330"/>
      <c r="JEW459" s="330"/>
      <c r="JEX459" s="330"/>
      <c r="JEY459" s="330"/>
      <c r="JEZ459" s="330"/>
      <c r="JFA459" s="330"/>
      <c r="JFB459" s="330"/>
      <c r="JFC459" s="330"/>
      <c r="JFD459" s="330"/>
      <c r="JFE459" s="330"/>
      <c r="JFF459" s="330"/>
      <c r="JFG459" s="330"/>
      <c r="JFH459" s="330"/>
      <c r="JFI459" s="330"/>
      <c r="JFJ459" s="330"/>
      <c r="JFK459" s="330"/>
      <c r="JFL459" s="330"/>
      <c r="JFM459" s="330"/>
      <c r="JFN459" s="330"/>
      <c r="JFO459" s="330"/>
      <c r="JFP459" s="330"/>
      <c r="JFQ459" s="330"/>
      <c r="JFR459" s="330"/>
      <c r="JFS459" s="330"/>
      <c r="JFT459" s="330"/>
      <c r="JFU459" s="330"/>
      <c r="JFV459" s="330"/>
      <c r="JFW459" s="330"/>
      <c r="JFX459" s="330"/>
      <c r="JFY459" s="330"/>
      <c r="JFZ459" s="330"/>
      <c r="JGA459" s="330"/>
      <c r="JGB459" s="330"/>
      <c r="JGC459" s="330"/>
      <c r="JGD459" s="330"/>
      <c r="JGE459" s="330"/>
      <c r="JGF459" s="330"/>
      <c r="JGG459" s="330"/>
      <c r="JGH459" s="330"/>
      <c r="JGI459" s="330"/>
      <c r="JGJ459" s="330"/>
      <c r="JGK459" s="330"/>
      <c r="JGL459" s="330"/>
      <c r="JGM459" s="330"/>
      <c r="JGN459" s="330"/>
      <c r="JGO459" s="330"/>
      <c r="JGP459" s="330"/>
      <c r="JGQ459" s="330"/>
      <c r="JGR459" s="330"/>
      <c r="JGS459" s="330"/>
      <c r="JGT459" s="330"/>
      <c r="JGU459" s="330"/>
      <c r="JGV459" s="330"/>
      <c r="JGW459" s="330"/>
      <c r="JGX459" s="330"/>
      <c r="JGY459" s="330"/>
      <c r="JGZ459" s="330"/>
      <c r="JHA459" s="330"/>
      <c r="JHB459" s="330"/>
      <c r="JHC459" s="330"/>
      <c r="JHD459" s="330"/>
      <c r="JHE459" s="330"/>
      <c r="JHF459" s="330"/>
      <c r="JHG459" s="330"/>
      <c r="JHH459" s="330"/>
      <c r="JHI459" s="330"/>
      <c r="JHJ459" s="330"/>
      <c r="JHK459" s="330"/>
      <c r="JHL459" s="330"/>
      <c r="JHM459" s="330"/>
      <c r="JHN459" s="330"/>
      <c r="JHO459" s="330"/>
      <c r="JHP459" s="330"/>
      <c r="JHQ459" s="330"/>
      <c r="JHR459" s="330"/>
      <c r="JHS459" s="330"/>
      <c r="JHT459" s="330"/>
      <c r="JHU459" s="330"/>
      <c r="JHV459" s="330"/>
      <c r="JHW459" s="330"/>
      <c r="JHX459" s="330"/>
      <c r="JHY459" s="330"/>
      <c r="JHZ459" s="330"/>
      <c r="JIA459" s="330"/>
      <c r="JIB459" s="330"/>
      <c r="JIC459" s="330"/>
      <c r="JID459" s="330"/>
      <c r="JIE459" s="330"/>
      <c r="JIF459" s="330"/>
      <c r="JIG459" s="330"/>
      <c r="JIH459" s="330"/>
      <c r="JII459" s="330"/>
      <c r="JIJ459" s="330"/>
      <c r="JIK459" s="330"/>
      <c r="JIL459" s="330"/>
      <c r="JIM459" s="330"/>
      <c r="JIN459" s="330"/>
      <c r="JIO459" s="330"/>
      <c r="JIP459" s="330"/>
      <c r="JIQ459" s="330"/>
      <c r="JIR459" s="330"/>
      <c r="JIS459" s="330"/>
      <c r="JIT459" s="330"/>
      <c r="JIU459" s="330"/>
      <c r="JIV459" s="330"/>
      <c r="JIW459" s="330"/>
      <c r="JIX459" s="330"/>
      <c r="JIY459" s="330"/>
      <c r="JIZ459" s="330"/>
      <c r="JJA459" s="330"/>
      <c r="JJB459" s="330"/>
      <c r="JJC459" s="330"/>
      <c r="JJD459" s="330"/>
      <c r="JJE459" s="330"/>
      <c r="JJF459" s="330"/>
      <c r="JJG459" s="330"/>
      <c r="JJH459" s="330"/>
      <c r="JJI459" s="330"/>
      <c r="JJJ459" s="330"/>
      <c r="JJK459" s="330"/>
      <c r="JJL459" s="330"/>
      <c r="JJM459" s="330"/>
      <c r="JJN459" s="330"/>
      <c r="JJO459" s="330"/>
      <c r="JJP459" s="330"/>
      <c r="JJQ459" s="330"/>
      <c r="JJR459" s="330"/>
      <c r="JJS459" s="330"/>
      <c r="JJT459" s="330"/>
      <c r="JJU459" s="330"/>
      <c r="JJV459" s="330"/>
      <c r="JJW459" s="330"/>
      <c r="JJX459" s="330"/>
      <c r="JJY459" s="330"/>
      <c r="JJZ459" s="330"/>
      <c r="JKA459" s="330"/>
      <c r="JKB459" s="330"/>
      <c r="JKC459" s="330"/>
      <c r="JKD459" s="330"/>
      <c r="JKE459" s="330"/>
      <c r="JKF459" s="330"/>
      <c r="JKG459" s="330"/>
      <c r="JKH459" s="330"/>
      <c r="JKI459" s="330"/>
      <c r="JKJ459" s="330"/>
      <c r="JKK459" s="330"/>
      <c r="JKL459" s="330"/>
      <c r="JKM459" s="330"/>
      <c r="JKN459" s="330"/>
      <c r="JKO459" s="330"/>
      <c r="JKP459" s="330"/>
      <c r="JKQ459" s="330"/>
      <c r="JKR459" s="330"/>
      <c r="JKS459" s="330"/>
      <c r="JKT459" s="330"/>
      <c r="JKU459" s="330"/>
      <c r="JKV459" s="330"/>
      <c r="JKW459" s="330"/>
      <c r="JKX459" s="330"/>
      <c r="JKY459" s="330"/>
      <c r="JKZ459" s="330"/>
      <c r="JLA459" s="330"/>
      <c r="JLB459" s="330"/>
      <c r="JLC459" s="330"/>
      <c r="JLD459" s="330"/>
      <c r="JLE459" s="330"/>
      <c r="JLF459" s="330"/>
      <c r="JLG459" s="330"/>
      <c r="JLH459" s="330"/>
      <c r="JLI459" s="330"/>
      <c r="JLJ459" s="330"/>
      <c r="JLK459" s="330"/>
      <c r="JLL459" s="330"/>
      <c r="JLM459" s="330"/>
      <c r="JLN459" s="330"/>
      <c r="JLO459" s="330"/>
      <c r="JLP459" s="330"/>
      <c r="JLQ459" s="330"/>
      <c r="JLR459" s="330"/>
      <c r="JLS459" s="330"/>
      <c r="JLT459" s="330"/>
      <c r="JLU459" s="330"/>
      <c r="JLV459" s="330"/>
      <c r="JLW459" s="330"/>
      <c r="JLX459" s="330"/>
      <c r="JLY459" s="330"/>
      <c r="JLZ459" s="330"/>
      <c r="JMA459" s="330"/>
      <c r="JMB459" s="330"/>
      <c r="JMC459" s="330"/>
      <c r="JMD459" s="330"/>
      <c r="JME459" s="330"/>
      <c r="JMF459" s="330"/>
      <c r="JMG459" s="330"/>
      <c r="JMH459" s="330"/>
      <c r="JMI459" s="330"/>
      <c r="JMJ459" s="330"/>
      <c r="JMK459" s="330"/>
      <c r="JML459" s="330"/>
      <c r="JMM459" s="330"/>
      <c r="JMN459" s="330"/>
      <c r="JMO459" s="330"/>
      <c r="JMP459" s="330"/>
      <c r="JMQ459" s="330"/>
      <c r="JMR459" s="330"/>
      <c r="JMS459" s="330"/>
      <c r="JMT459" s="330"/>
      <c r="JMU459" s="330"/>
      <c r="JMV459" s="330"/>
      <c r="JMW459" s="330"/>
      <c r="JMX459" s="330"/>
      <c r="JMY459" s="330"/>
      <c r="JMZ459" s="330"/>
      <c r="JNA459" s="330"/>
      <c r="JNB459" s="330"/>
      <c r="JNC459" s="330"/>
      <c r="JND459" s="330"/>
      <c r="JNE459" s="330"/>
      <c r="JNF459" s="330"/>
      <c r="JNG459" s="330"/>
      <c r="JNH459" s="330"/>
      <c r="JNI459" s="330"/>
      <c r="JNJ459" s="330"/>
      <c r="JNK459" s="330"/>
      <c r="JNL459" s="330"/>
      <c r="JNM459" s="330"/>
      <c r="JNN459" s="330"/>
      <c r="JNO459" s="330"/>
      <c r="JNP459" s="330"/>
      <c r="JNQ459" s="330"/>
      <c r="JNR459" s="330"/>
      <c r="JNS459" s="330"/>
      <c r="JNT459" s="330"/>
      <c r="JNU459" s="330"/>
      <c r="JNV459" s="330"/>
      <c r="JNW459" s="330"/>
      <c r="JNX459" s="330"/>
      <c r="JNY459" s="330"/>
      <c r="JNZ459" s="330"/>
      <c r="JOA459" s="330"/>
      <c r="JOB459" s="330"/>
      <c r="JOC459" s="330"/>
      <c r="JOD459" s="330"/>
      <c r="JOE459" s="330"/>
      <c r="JOF459" s="330"/>
      <c r="JOG459" s="330"/>
      <c r="JOH459" s="330"/>
      <c r="JOI459" s="330"/>
      <c r="JOJ459" s="330"/>
      <c r="JOK459" s="330"/>
      <c r="JOL459" s="330"/>
      <c r="JOM459" s="330"/>
      <c r="JON459" s="330"/>
      <c r="JOO459" s="330"/>
      <c r="JOP459" s="330"/>
      <c r="JOQ459" s="330"/>
      <c r="JOR459" s="330"/>
      <c r="JOS459" s="330"/>
      <c r="JOT459" s="330"/>
      <c r="JOU459" s="330"/>
      <c r="JOV459" s="330"/>
      <c r="JOW459" s="330"/>
      <c r="JOX459" s="330"/>
      <c r="JOY459" s="330"/>
      <c r="JOZ459" s="330"/>
      <c r="JPA459" s="330"/>
      <c r="JPB459" s="330"/>
      <c r="JPC459" s="330"/>
      <c r="JPD459" s="330"/>
      <c r="JPE459" s="330"/>
      <c r="JPF459" s="330"/>
      <c r="JPG459" s="330"/>
      <c r="JPH459" s="330"/>
      <c r="JPI459" s="330"/>
      <c r="JPJ459" s="330"/>
      <c r="JPK459" s="330"/>
      <c r="JPL459" s="330"/>
      <c r="JPM459" s="330"/>
      <c r="JPN459" s="330"/>
      <c r="JPO459" s="330"/>
      <c r="JPP459" s="330"/>
      <c r="JPQ459" s="330"/>
      <c r="JPR459" s="330"/>
      <c r="JPS459" s="330"/>
      <c r="JPT459" s="330"/>
      <c r="JPU459" s="330"/>
      <c r="JPV459" s="330"/>
      <c r="JPW459" s="330"/>
      <c r="JPX459" s="330"/>
      <c r="JPY459" s="330"/>
      <c r="JPZ459" s="330"/>
      <c r="JQA459" s="330"/>
      <c r="JQB459" s="330"/>
      <c r="JQC459" s="330"/>
      <c r="JQD459" s="330"/>
      <c r="JQE459" s="330"/>
      <c r="JQF459" s="330"/>
      <c r="JQG459" s="330"/>
      <c r="JQH459" s="330"/>
      <c r="JQI459" s="330"/>
      <c r="JQJ459" s="330"/>
      <c r="JQK459" s="330"/>
      <c r="JQL459" s="330"/>
      <c r="JQM459" s="330"/>
      <c r="JQN459" s="330"/>
      <c r="JQO459" s="330"/>
      <c r="JQP459" s="330"/>
      <c r="JQQ459" s="330"/>
      <c r="JQR459" s="330"/>
      <c r="JQS459" s="330"/>
      <c r="JQT459" s="330"/>
      <c r="JQU459" s="330"/>
      <c r="JQV459" s="330"/>
      <c r="JQW459" s="330"/>
      <c r="JQX459" s="330"/>
      <c r="JQY459" s="330"/>
      <c r="JQZ459" s="330"/>
      <c r="JRA459" s="330"/>
      <c r="JRB459" s="330"/>
      <c r="JRC459" s="330"/>
      <c r="JRD459" s="330"/>
      <c r="JRE459" s="330"/>
      <c r="JRF459" s="330"/>
      <c r="JRG459" s="330"/>
      <c r="JRH459" s="330"/>
      <c r="JRI459" s="330"/>
      <c r="JRJ459" s="330"/>
      <c r="JRK459" s="330"/>
      <c r="JRL459" s="330"/>
      <c r="JRM459" s="330"/>
      <c r="JRN459" s="330"/>
      <c r="JRO459" s="330"/>
      <c r="JRP459" s="330"/>
      <c r="JRQ459" s="330"/>
      <c r="JRR459" s="330"/>
      <c r="JRS459" s="330"/>
      <c r="JRT459" s="330"/>
      <c r="JRU459" s="330"/>
      <c r="JRV459" s="330"/>
      <c r="JRW459" s="330"/>
      <c r="JRX459" s="330"/>
      <c r="JRY459" s="330"/>
      <c r="JRZ459" s="330"/>
      <c r="JSA459" s="330"/>
      <c r="JSB459" s="330"/>
      <c r="JSC459" s="330"/>
      <c r="JSD459" s="330"/>
      <c r="JSE459" s="330"/>
      <c r="JSF459" s="330"/>
      <c r="JSG459" s="330"/>
      <c r="JSH459" s="330"/>
      <c r="JSI459" s="330"/>
      <c r="JSJ459" s="330"/>
      <c r="JSK459" s="330"/>
      <c r="JSL459" s="330"/>
      <c r="JSM459" s="330"/>
      <c r="JSN459" s="330"/>
      <c r="JSO459" s="330"/>
      <c r="JSP459" s="330"/>
      <c r="JSQ459" s="330"/>
      <c r="JSR459" s="330"/>
      <c r="JSS459" s="330"/>
      <c r="JST459" s="330"/>
      <c r="JSU459" s="330"/>
      <c r="JSV459" s="330"/>
      <c r="JSW459" s="330"/>
      <c r="JSX459" s="330"/>
      <c r="JSY459" s="330"/>
      <c r="JSZ459" s="330"/>
      <c r="JTA459" s="330"/>
      <c r="JTB459" s="330"/>
      <c r="JTC459" s="330"/>
      <c r="JTD459" s="330"/>
      <c r="JTE459" s="330"/>
      <c r="JTF459" s="330"/>
      <c r="JTG459" s="330"/>
      <c r="JTH459" s="330"/>
      <c r="JTI459" s="330"/>
      <c r="JTJ459" s="330"/>
      <c r="JTK459" s="330"/>
      <c r="JTL459" s="330"/>
      <c r="JTM459" s="330"/>
      <c r="JTN459" s="330"/>
      <c r="JTO459" s="330"/>
      <c r="JTP459" s="330"/>
      <c r="JTQ459" s="330"/>
      <c r="JTR459" s="330"/>
      <c r="JTS459" s="330"/>
      <c r="JTT459" s="330"/>
      <c r="JTU459" s="330"/>
      <c r="JTV459" s="330"/>
      <c r="JTW459" s="330"/>
      <c r="JTX459" s="330"/>
      <c r="JTY459" s="330"/>
      <c r="JTZ459" s="330"/>
      <c r="JUA459" s="330"/>
      <c r="JUB459" s="330"/>
      <c r="JUC459" s="330"/>
      <c r="JUD459" s="330"/>
      <c r="JUE459" s="330"/>
      <c r="JUF459" s="330"/>
      <c r="JUG459" s="330"/>
      <c r="JUH459" s="330"/>
      <c r="JUI459" s="330"/>
      <c r="JUJ459" s="330"/>
      <c r="JUK459" s="330"/>
      <c r="JUL459" s="330"/>
      <c r="JUM459" s="330"/>
      <c r="JUN459" s="330"/>
      <c r="JUO459" s="330"/>
      <c r="JUP459" s="330"/>
      <c r="JUQ459" s="330"/>
      <c r="JUR459" s="330"/>
      <c r="JUS459" s="330"/>
      <c r="JUT459" s="330"/>
      <c r="JUU459" s="330"/>
      <c r="JUV459" s="330"/>
      <c r="JUW459" s="330"/>
      <c r="JUX459" s="330"/>
      <c r="JUY459" s="330"/>
      <c r="JUZ459" s="330"/>
      <c r="JVA459" s="330"/>
      <c r="JVB459" s="330"/>
      <c r="JVC459" s="330"/>
      <c r="JVD459" s="330"/>
      <c r="JVE459" s="330"/>
      <c r="JVF459" s="330"/>
      <c r="JVG459" s="330"/>
      <c r="JVH459" s="330"/>
      <c r="JVI459" s="330"/>
      <c r="JVJ459" s="330"/>
      <c r="JVK459" s="330"/>
      <c r="JVL459" s="330"/>
      <c r="JVM459" s="330"/>
      <c r="JVN459" s="330"/>
      <c r="JVO459" s="330"/>
      <c r="JVP459" s="330"/>
      <c r="JVQ459" s="330"/>
      <c r="JVR459" s="330"/>
      <c r="JVS459" s="330"/>
      <c r="JVT459" s="330"/>
      <c r="JVU459" s="330"/>
      <c r="JVV459" s="330"/>
      <c r="JVW459" s="330"/>
      <c r="JVX459" s="330"/>
      <c r="JVY459" s="330"/>
      <c r="JVZ459" s="330"/>
      <c r="JWA459" s="330"/>
      <c r="JWB459" s="330"/>
      <c r="JWC459" s="330"/>
      <c r="JWD459" s="330"/>
      <c r="JWE459" s="330"/>
      <c r="JWF459" s="330"/>
      <c r="JWG459" s="330"/>
      <c r="JWH459" s="330"/>
      <c r="JWI459" s="330"/>
      <c r="JWJ459" s="330"/>
      <c r="JWK459" s="330"/>
      <c r="JWL459" s="330"/>
      <c r="JWM459" s="330"/>
      <c r="JWN459" s="330"/>
      <c r="JWO459" s="330"/>
      <c r="JWP459" s="330"/>
      <c r="JWQ459" s="330"/>
      <c r="JWR459" s="330"/>
      <c r="JWS459" s="330"/>
      <c r="JWT459" s="330"/>
      <c r="JWU459" s="330"/>
      <c r="JWV459" s="330"/>
      <c r="JWW459" s="330"/>
      <c r="JWX459" s="330"/>
      <c r="JWY459" s="330"/>
      <c r="JWZ459" s="330"/>
      <c r="JXA459" s="330"/>
      <c r="JXB459" s="330"/>
      <c r="JXC459" s="330"/>
      <c r="JXD459" s="330"/>
      <c r="JXE459" s="330"/>
      <c r="JXF459" s="330"/>
      <c r="JXG459" s="330"/>
      <c r="JXH459" s="330"/>
      <c r="JXI459" s="330"/>
      <c r="JXJ459" s="330"/>
      <c r="JXK459" s="330"/>
      <c r="JXL459" s="330"/>
      <c r="JXM459" s="330"/>
      <c r="JXN459" s="330"/>
      <c r="JXO459" s="330"/>
      <c r="JXP459" s="330"/>
      <c r="JXQ459" s="330"/>
      <c r="JXR459" s="330"/>
      <c r="JXS459" s="330"/>
      <c r="JXT459" s="330"/>
      <c r="JXU459" s="330"/>
      <c r="JXV459" s="330"/>
      <c r="JXW459" s="330"/>
      <c r="JXX459" s="330"/>
      <c r="JXY459" s="330"/>
      <c r="JXZ459" s="330"/>
      <c r="JYA459" s="330"/>
      <c r="JYB459" s="330"/>
      <c r="JYC459" s="330"/>
      <c r="JYD459" s="330"/>
      <c r="JYE459" s="330"/>
      <c r="JYF459" s="330"/>
      <c r="JYG459" s="330"/>
      <c r="JYH459" s="330"/>
      <c r="JYI459" s="330"/>
      <c r="JYJ459" s="330"/>
      <c r="JYK459" s="330"/>
      <c r="JYL459" s="330"/>
      <c r="JYM459" s="330"/>
      <c r="JYN459" s="330"/>
      <c r="JYO459" s="330"/>
      <c r="JYP459" s="330"/>
      <c r="JYQ459" s="330"/>
      <c r="JYR459" s="330"/>
      <c r="JYS459" s="330"/>
      <c r="JYT459" s="330"/>
      <c r="JYU459" s="330"/>
      <c r="JYV459" s="330"/>
      <c r="JYW459" s="330"/>
      <c r="JYX459" s="330"/>
      <c r="JYY459" s="330"/>
      <c r="JYZ459" s="330"/>
      <c r="JZA459" s="330"/>
      <c r="JZB459" s="330"/>
      <c r="JZC459" s="330"/>
      <c r="JZD459" s="330"/>
      <c r="JZE459" s="330"/>
      <c r="JZF459" s="330"/>
      <c r="JZG459" s="330"/>
      <c r="JZH459" s="330"/>
      <c r="JZI459" s="330"/>
      <c r="JZJ459" s="330"/>
      <c r="JZK459" s="330"/>
      <c r="JZL459" s="330"/>
      <c r="JZM459" s="330"/>
      <c r="JZN459" s="330"/>
      <c r="JZO459" s="330"/>
      <c r="JZP459" s="330"/>
      <c r="JZQ459" s="330"/>
      <c r="JZR459" s="330"/>
      <c r="JZS459" s="330"/>
      <c r="JZT459" s="330"/>
      <c r="JZU459" s="330"/>
      <c r="JZV459" s="330"/>
      <c r="JZW459" s="330"/>
      <c r="JZX459" s="330"/>
      <c r="JZY459" s="330"/>
      <c r="JZZ459" s="330"/>
      <c r="KAA459" s="330"/>
      <c r="KAB459" s="330"/>
      <c r="KAC459" s="330"/>
      <c r="KAD459" s="330"/>
      <c r="KAE459" s="330"/>
      <c r="KAF459" s="330"/>
      <c r="KAG459" s="330"/>
      <c r="KAH459" s="330"/>
      <c r="KAI459" s="330"/>
      <c r="KAJ459" s="330"/>
      <c r="KAK459" s="330"/>
      <c r="KAL459" s="330"/>
      <c r="KAM459" s="330"/>
      <c r="KAN459" s="330"/>
      <c r="KAO459" s="330"/>
      <c r="KAP459" s="330"/>
      <c r="KAQ459" s="330"/>
      <c r="KAR459" s="330"/>
      <c r="KAS459" s="330"/>
      <c r="KAT459" s="330"/>
      <c r="KAU459" s="330"/>
      <c r="KAV459" s="330"/>
      <c r="KAW459" s="330"/>
      <c r="KAX459" s="330"/>
      <c r="KAY459" s="330"/>
      <c r="KAZ459" s="330"/>
      <c r="KBA459" s="330"/>
      <c r="KBB459" s="330"/>
      <c r="KBC459" s="330"/>
      <c r="KBD459" s="330"/>
      <c r="KBE459" s="330"/>
      <c r="KBF459" s="330"/>
      <c r="KBG459" s="330"/>
      <c r="KBH459" s="330"/>
      <c r="KBI459" s="330"/>
      <c r="KBJ459" s="330"/>
      <c r="KBK459" s="330"/>
      <c r="KBL459" s="330"/>
      <c r="KBM459" s="330"/>
      <c r="KBN459" s="330"/>
      <c r="KBO459" s="330"/>
      <c r="KBP459" s="330"/>
      <c r="KBQ459" s="330"/>
      <c r="KBR459" s="330"/>
      <c r="KBS459" s="330"/>
      <c r="KBT459" s="330"/>
      <c r="KBU459" s="330"/>
      <c r="KBV459" s="330"/>
      <c r="KBW459" s="330"/>
      <c r="KBX459" s="330"/>
      <c r="KBY459" s="330"/>
      <c r="KBZ459" s="330"/>
      <c r="KCA459" s="330"/>
      <c r="KCB459" s="330"/>
      <c r="KCC459" s="330"/>
      <c r="KCD459" s="330"/>
      <c r="KCE459" s="330"/>
      <c r="KCF459" s="330"/>
      <c r="KCG459" s="330"/>
      <c r="KCH459" s="330"/>
      <c r="KCI459" s="330"/>
      <c r="KCJ459" s="330"/>
      <c r="KCK459" s="330"/>
      <c r="KCL459" s="330"/>
      <c r="KCM459" s="330"/>
      <c r="KCN459" s="330"/>
      <c r="KCO459" s="330"/>
      <c r="KCP459" s="330"/>
      <c r="KCQ459" s="330"/>
      <c r="KCR459" s="330"/>
      <c r="KCS459" s="330"/>
      <c r="KCT459" s="330"/>
      <c r="KCU459" s="330"/>
      <c r="KCV459" s="330"/>
      <c r="KCW459" s="330"/>
      <c r="KCX459" s="330"/>
      <c r="KCY459" s="330"/>
      <c r="KCZ459" s="330"/>
      <c r="KDA459" s="330"/>
      <c r="KDB459" s="330"/>
      <c r="KDC459" s="330"/>
      <c r="KDD459" s="330"/>
      <c r="KDE459" s="330"/>
      <c r="KDF459" s="330"/>
      <c r="KDG459" s="330"/>
      <c r="KDH459" s="330"/>
      <c r="KDI459" s="330"/>
      <c r="KDJ459" s="330"/>
      <c r="KDK459" s="330"/>
      <c r="KDL459" s="330"/>
      <c r="KDM459" s="330"/>
      <c r="KDN459" s="330"/>
      <c r="KDO459" s="330"/>
      <c r="KDP459" s="330"/>
      <c r="KDQ459" s="330"/>
      <c r="KDR459" s="330"/>
      <c r="KDS459" s="330"/>
      <c r="KDT459" s="330"/>
      <c r="KDU459" s="330"/>
      <c r="KDV459" s="330"/>
      <c r="KDW459" s="330"/>
      <c r="KDX459" s="330"/>
      <c r="KDY459" s="330"/>
      <c r="KDZ459" s="330"/>
      <c r="KEA459" s="330"/>
      <c r="KEB459" s="330"/>
      <c r="KEC459" s="330"/>
      <c r="KED459" s="330"/>
      <c r="KEE459" s="330"/>
      <c r="KEF459" s="330"/>
      <c r="KEG459" s="330"/>
      <c r="KEH459" s="330"/>
      <c r="KEI459" s="330"/>
      <c r="KEJ459" s="330"/>
      <c r="KEK459" s="330"/>
      <c r="KEL459" s="330"/>
      <c r="KEM459" s="330"/>
      <c r="KEN459" s="330"/>
      <c r="KEO459" s="330"/>
      <c r="KEP459" s="330"/>
      <c r="KEQ459" s="330"/>
      <c r="KER459" s="330"/>
      <c r="KES459" s="330"/>
      <c r="KET459" s="330"/>
      <c r="KEU459" s="330"/>
      <c r="KEV459" s="330"/>
      <c r="KEW459" s="330"/>
      <c r="KEX459" s="330"/>
      <c r="KEY459" s="330"/>
      <c r="KEZ459" s="330"/>
      <c r="KFA459" s="330"/>
      <c r="KFB459" s="330"/>
      <c r="KFC459" s="330"/>
      <c r="KFD459" s="330"/>
      <c r="KFE459" s="330"/>
      <c r="KFF459" s="330"/>
      <c r="KFG459" s="330"/>
      <c r="KFH459" s="330"/>
      <c r="KFI459" s="330"/>
      <c r="KFJ459" s="330"/>
      <c r="KFK459" s="330"/>
      <c r="KFL459" s="330"/>
      <c r="KFM459" s="330"/>
      <c r="KFN459" s="330"/>
      <c r="KFO459" s="330"/>
      <c r="KFP459" s="330"/>
      <c r="KFQ459" s="330"/>
      <c r="KFR459" s="330"/>
      <c r="KFS459" s="330"/>
      <c r="KFT459" s="330"/>
      <c r="KFU459" s="330"/>
      <c r="KFV459" s="330"/>
      <c r="KFW459" s="330"/>
      <c r="KFX459" s="330"/>
      <c r="KFY459" s="330"/>
      <c r="KFZ459" s="330"/>
      <c r="KGA459" s="330"/>
      <c r="KGB459" s="330"/>
      <c r="KGC459" s="330"/>
      <c r="KGD459" s="330"/>
      <c r="KGE459" s="330"/>
      <c r="KGF459" s="330"/>
      <c r="KGG459" s="330"/>
      <c r="KGH459" s="330"/>
      <c r="KGI459" s="330"/>
      <c r="KGJ459" s="330"/>
      <c r="KGK459" s="330"/>
      <c r="KGL459" s="330"/>
      <c r="KGM459" s="330"/>
      <c r="KGN459" s="330"/>
      <c r="KGO459" s="330"/>
      <c r="KGP459" s="330"/>
      <c r="KGQ459" s="330"/>
      <c r="KGR459" s="330"/>
      <c r="KGS459" s="330"/>
      <c r="KGT459" s="330"/>
      <c r="KGU459" s="330"/>
      <c r="KGV459" s="330"/>
      <c r="KGW459" s="330"/>
      <c r="KGX459" s="330"/>
      <c r="KGY459" s="330"/>
      <c r="KGZ459" s="330"/>
      <c r="KHA459" s="330"/>
      <c r="KHB459" s="330"/>
      <c r="KHC459" s="330"/>
      <c r="KHD459" s="330"/>
      <c r="KHE459" s="330"/>
      <c r="KHF459" s="330"/>
      <c r="KHG459" s="330"/>
      <c r="KHH459" s="330"/>
      <c r="KHI459" s="330"/>
      <c r="KHJ459" s="330"/>
      <c r="KHK459" s="330"/>
      <c r="KHL459" s="330"/>
      <c r="KHM459" s="330"/>
      <c r="KHN459" s="330"/>
      <c r="KHO459" s="330"/>
      <c r="KHP459" s="330"/>
      <c r="KHQ459" s="330"/>
      <c r="KHR459" s="330"/>
      <c r="KHS459" s="330"/>
      <c r="KHT459" s="330"/>
      <c r="KHU459" s="330"/>
      <c r="KHV459" s="330"/>
      <c r="KHW459" s="330"/>
      <c r="KHX459" s="330"/>
      <c r="KHY459" s="330"/>
      <c r="KHZ459" s="330"/>
      <c r="KIA459" s="330"/>
      <c r="KIB459" s="330"/>
      <c r="KIC459" s="330"/>
      <c r="KID459" s="330"/>
      <c r="KIE459" s="330"/>
      <c r="KIF459" s="330"/>
      <c r="KIG459" s="330"/>
      <c r="KIH459" s="330"/>
      <c r="KII459" s="330"/>
      <c r="KIJ459" s="330"/>
      <c r="KIK459" s="330"/>
      <c r="KIL459" s="330"/>
      <c r="KIM459" s="330"/>
      <c r="KIN459" s="330"/>
      <c r="KIO459" s="330"/>
      <c r="KIP459" s="330"/>
      <c r="KIQ459" s="330"/>
      <c r="KIR459" s="330"/>
      <c r="KIS459" s="330"/>
      <c r="KIT459" s="330"/>
      <c r="KIU459" s="330"/>
      <c r="KIV459" s="330"/>
      <c r="KIW459" s="330"/>
      <c r="KIX459" s="330"/>
      <c r="KIY459" s="330"/>
      <c r="KIZ459" s="330"/>
      <c r="KJA459" s="330"/>
      <c r="KJB459" s="330"/>
      <c r="KJC459" s="330"/>
      <c r="KJD459" s="330"/>
      <c r="KJE459" s="330"/>
      <c r="KJF459" s="330"/>
      <c r="KJG459" s="330"/>
      <c r="KJH459" s="330"/>
      <c r="KJI459" s="330"/>
      <c r="KJJ459" s="330"/>
      <c r="KJK459" s="330"/>
      <c r="KJL459" s="330"/>
      <c r="KJM459" s="330"/>
      <c r="KJN459" s="330"/>
      <c r="KJO459" s="330"/>
      <c r="KJP459" s="330"/>
      <c r="KJQ459" s="330"/>
      <c r="KJR459" s="330"/>
      <c r="KJS459" s="330"/>
      <c r="KJT459" s="330"/>
      <c r="KJU459" s="330"/>
      <c r="KJV459" s="330"/>
      <c r="KJW459" s="330"/>
      <c r="KJX459" s="330"/>
      <c r="KJY459" s="330"/>
      <c r="KJZ459" s="330"/>
      <c r="KKA459" s="330"/>
      <c r="KKB459" s="330"/>
      <c r="KKC459" s="330"/>
      <c r="KKD459" s="330"/>
      <c r="KKE459" s="330"/>
      <c r="KKF459" s="330"/>
      <c r="KKG459" s="330"/>
      <c r="KKH459" s="330"/>
      <c r="KKI459" s="330"/>
      <c r="KKJ459" s="330"/>
      <c r="KKK459" s="330"/>
      <c r="KKL459" s="330"/>
      <c r="KKM459" s="330"/>
      <c r="KKN459" s="330"/>
      <c r="KKO459" s="330"/>
      <c r="KKP459" s="330"/>
      <c r="KKQ459" s="330"/>
      <c r="KKR459" s="330"/>
      <c r="KKS459" s="330"/>
      <c r="KKT459" s="330"/>
      <c r="KKU459" s="330"/>
      <c r="KKV459" s="330"/>
      <c r="KKW459" s="330"/>
      <c r="KKX459" s="330"/>
      <c r="KKY459" s="330"/>
      <c r="KKZ459" s="330"/>
      <c r="KLA459" s="330"/>
      <c r="KLB459" s="330"/>
      <c r="KLC459" s="330"/>
      <c r="KLD459" s="330"/>
      <c r="KLE459" s="330"/>
      <c r="KLF459" s="330"/>
      <c r="KLG459" s="330"/>
      <c r="KLH459" s="330"/>
      <c r="KLI459" s="330"/>
      <c r="KLJ459" s="330"/>
      <c r="KLK459" s="330"/>
      <c r="KLL459" s="330"/>
      <c r="KLM459" s="330"/>
      <c r="KLN459" s="330"/>
      <c r="KLO459" s="330"/>
      <c r="KLP459" s="330"/>
      <c r="KLQ459" s="330"/>
      <c r="KLR459" s="330"/>
      <c r="KLS459" s="330"/>
      <c r="KLT459" s="330"/>
      <c r="KLU459" s="330"/>
      <c r="KLV459" s="330"/>
      <c r="KLW459" s="330"/>
      <c r="KLX459" s="330"/>
      <c r="KLY459" s="330"/>
      <c r="KLZ459" s="330"/>
      <c r="KMA459" s="330"/>
      <c r="KMB459" s="330"/>
      <c r="KMC459" s="330"/>
      <c r="KMD459" s="330"/>
      <c r="KME459" s="330"/>
      <c r="KMF459" s="330"/>
      <c r="KMG459" s="330"/>
      <c r="KMH459" s="330"/>
      <c r="KMI459" s="330"/>
      <c r="KMJ459" s="330"/>
      <c r="KMK459" s="330"/>
      <c r="KML459" s="330"/>
      <c r="KMM459" s="330"/>
      <c r="KMN459" s="330"/>
      <c r="KMO459" s="330"/>
      <c r="KMP459" s="330"/>
      <c r="KMQ459" s="330"/>
      <c r="KMR459" s="330"/>
      <c r="KMS459" s="330"/>
      <c r="KMT459" s="330"/>
      <c r="KMU459" s="330"/>
      <c r="KMV459" s="330"/>
      <c r="KMW459" s="330"/>
      <c r="KMX459" s="330"/>
      <c r="KMY459" s="330"/>
      <c r="KMZ459" s="330"/>
      <c r="KNA459" s="330"/>
      <c r="KNB459" s="330"/>
      <c r="KNC459" s="330"/>
      <c r="KND459" s="330"/>
      <c r="KNE459" s="330"/>
      <c r="KNF459" s="330"/>
      <c r="KNG459" s="330"/>
      <c r="KNH459" s="330"/>
      <c r="KNI459" s="330"/>
      <c r="KNJ459" s="330"/>
      <c r="KNK459" s="330"/>
      <c r="KNL459" s="330"/>
      <c r="KNM459" s="330"/>
      <c r="KNN459" s="330"/>
      <c r="KNO459" s="330"/>
      <c r="KNP459" s="330"/>
      <c r="KNQ459" s="330"/>
      <c r="KNR459" s="330"/>
      <c r="KNS459" s="330"/>
      <c r="KNT459" s="330"/>
      <c r="KNU459" s="330"/>
      <c r="KNV459" s="330"/>
      <c r="KNW459" s="330"/>
      <c r="KNX459" s="330"/>
      <c r="KNY459" s="330"/>
      <c r="KNZ459" s="330"/>
      <c r="KOA459" s="330"/>
      <c r="KOB459" s="330"/>
      <c r="KOC459" s="330"/>
      <c r="KOD459" s="330"/>
      <c r="KOE459" s="330"/>
      <c r="KOF459" s="330"/>
      <c r="KOG459" s="330"/>
      <c r="KOH459" s="330"/>
      <c r="KOI459" s="330"/>
      <c r="KOJ459" s="330"/>
      <c r="KOK459" s="330"/>
      <c r="KOL459" s="330"/>
      <c r="KOM459" s="330"/>
      <c r="KON459" s="330"/>
      <c r="KOO459" s="330"/>
      <c r="KOP459" s="330"/>
      <c r="KOQ459" s="330"/>
      <c r="KOR459" s="330"/>
      <c r="KOS459" s="330"/>
      <c r="KOT459" s="330"/>
      <c r="KOU459" s="330"/>
      <c r="KOV459" s="330"/>
      <c r="KOW459" s="330"/>
      <c r="KOX459" s="330"/>
      <c r="KOY459" s="330"/>
      <c r="KOZ459" s="330"/>
      <c r="KPA459" s="330"/>
      <c r="KPB459" s="330"/>
      <c r="KPC459" s="330"/>
      <c r="KPD459" s="330"/>
      <c r="KPE459" s="330"/>
      <c r="KPF459" s="330"/>
      <c r="KPG459" s="330"/>
      <c r="KPH459" s="330"/>
      <c r="KPI459" s="330"/>
      <c r="KPJ459" s="330"/>
      <c r="KPK459" s="330"/>
      <c r="KPL459" s="330"/>
      <c r="KPM459" s="330"/>
      <c r="KPN459" s="330"/>
      <c r="KPO459" s="330"/>
      <c r="KPP459" s="330"/>
      <c r="KPQ459" s="330"/>
      <c r="KPR459" s="330"/>
      <c r="KPS459" s="330"/>
      <c r="KPT459" s="330"/>
      <c r="KPU459" s="330"/>
      <c r="KPV459" s="330"/>
      <c r="KPW459" s="330"/>
      <c r="KPX459" s="330"/>
      <c r="KPY459" s="330"/>
      <c r="KPZ459" s="330"/>
      <c r="KQA459" s="330"/>
      <c r="KQB459" s="330"/>
      <c r="KQC459" s="330"/>
      <c r="KQD459" s="330"/>
      <c r="KQE459" s="330"/>
      <c r="KQF459" s="330"/>
      <c r="KQG459" s="330"/>
      <c r="KQH459" s="330"/>
      <c r="KQI459" s="330"/>
      <c r="KQJ459" s="330"/>
      <c r="KQK459" s="330"/>
      <c r="KQL459" s="330"/>
      <c r="KQM459" s="330"/>
      <c r="KQN459" s="330"/>
      <c r="KQO459" s="330"/>
      <c r="KQP459" s="330"/>
      <c r="KQQ459" s="330"/>
      <c r="KQR459" s="330"/>
      <c r="KQS459" s="330"/>
      <c r="KQT459" s="330"/>
      <c r="KQU459" s="330"/>
      <c r="KQV459" s="330"/>
      <c r="KQW459" s="330"/>
      <c r="KQX459" s="330"/>
      <c r="KQY459" s="330"/>
      <c r="KQZ459" s="330"/>
      <c r="KRA459" s="330"/>
      <c r="KRB459" s="330"/>
      <c r="KRC459" s="330"/>
      <c r="KRD459" s="330"/>
      <c r="KRE459" s="330"/>
      <c r="KRF459" s="330"/>
      <c r="KRG459" s="330"/>
      <c r="KRH459" s="330"/>
      <c r="KRI459" s="330"/>
      <c r="KRJ459" s="330"/>
      <c r="KRK459" s="330"/>
      <c r="KRL459" s="330"/>
      <c r="KRM459" s="330"/>
      <c r="KRN459" s="330"/>
      <c r="KRO459" s="330"/>
      <c r="KRP459" s="330"/>
      <c r="KRQ459" s="330"/>
      <c r="KRR459" s="330"/>
      <c r="KRS459" s="330"/>
      <c r="KRT459" s="330"/>
      <c r="KRU459" s="330"/>
      <c r="KRV459" s="330"/>
      <c r="KRW459" s="330"/>
      <c r="KRX459" s="330"/>
      <c r="KRY459" s="330"/>
      <c r="KRZ459" s="330"/>
      <c r="KSA459" s="330"/>
      <c r="KSB459" s="330"/>
      <c r="KSC459" s="330"/>
      <c r="KSD459" s="330"/>
      <c r="KSE459" s="330"/>
      <c r="KSF459" s="330"/>
      <c r="KSG459" s="330"/>
      <c r="KSH459" s="330"/>
      <c r="KSI459" s="330"/>
      <c r="KSJ459" s="330"/>
      <c r="KSK459" s="330"/>
      <c r="KSL459" s="330"/>
      <c r="KSM459" s="330"/>
      <c r="KSN459" s="330"/>
      <c r="KSO459" s="330"/>
      <c r="KSP459" s="330"/>
      <c r="KSQ459" s="330"/>
      <c r="KSR459" s="330"/>
      <c r="KSS459" s="330"/>
      <c r="KST459" s="330"/>
      <c r="KSU459" s="330"/>
      <c r="KSV459" s="330"/>
      <c r="KSW459" s="330"/>
      <c r="KSX459" s="330"/>
      <c r="KSY459" s="330"/>
      <c r="KSZ459" s="330"/>
      <c r="KTA459" s="330"/>
      <c r="KTB459" s="330"/>
      <c r="KTC459" s="330"/>
      <c r="KTD459" s="330"/>
      <c r="KTE459" s="330"/>
      <c r="KTF459" s="330"/>
      <c r="KTG459" s="330"/>
      <c r="KTH459" s="330"/>
      <c r="KTI459" s="330"/>
      <c r="KTJ459" s="330"/>
      <c r="KTK459" s="330"/>
      <c r="KTL459" s="330"/>
      <c r="KTM459" s="330"/>
      <c r="KTN459" s="330"/>
      <c r="KTO459" s="330"/>
      <c r="KTP459" s="330"/>
      <c r="KTQ459" s="330"/>
      <c r="KTR459" s="330"/>
      <c r="KTS459" s="330"/>
      <c r="KTT459" s="330"/>
      <c r="KTU459" s="330"/>
      <c r="KTV459" s="330"/>
      <c r="KTW459" s="330"/>
      <c r="KTX459" s="330"/>
      <c r="KTY459" s="330"/>
      <c r="KTZ459" s="330"/>
      <c r="KUA459" s="330"/>
      <c r="KUB459" s="330"/>
      <c r="KUC459" s="330"/>
      <c r="KUD459" s="330"/>
      <c r="KUE459" s="330"/>
      <c r="KUF459" s="330"/>
      <c r="KUG459" s="330"/>
      <c r="KUH459" s="330"/>
      <c r="KUI459" s="330"/>
      <c r="KUJ459" s="330"/>
      <c r="KUK459" s="330"/>
      <c r="KUL459" s="330"/>
      <c r="KUM459" s="330"/>
      <c r="KUN459" s="330"/>
      <c r="KUO459" s="330"/>
      <c r="KUP459" s="330"/>
      <c r="KUQ459" s="330"/>
      <c r="KUR459" s="330"/>
      <c r="KUS459" s="330"/>
      <c r="KUT459" s="330"/>
      <c r="KUU459" s="330"/>
      <c r="KUV459" s="330"/>
      <c r="KUW459" s="330"/>
      <c r="KUX459" s="330"/>
      <c r="KUY459" s="330"/>
      <c r="KUZ459" s="330"/>
      <c r="KVA459" s="330"/>
      <c r="KVB459" s="330"/>
      <c r="KVC459" s="330"/>
      <c r="KVD459" s="330"/>
      <c r="KVE459" s="330"/>
      <c r="KVF459" s="330"/>
      <c r="KVG459" s="330"/>
      <c r="KVH459" s="330"/>
      <c r="KVI459" s="330"/>
      <c r="KVJ459" s="330"/>
      <c r="KVK459" s="330"/>
      <c r="KVL459" s="330"/>
      <c r="KVM459" s="330"/>
      <c r="KVN459" s="330"/>
      <c r="KVO459" s="330"/>
      <c r="KVP459" s="330"/>
      <c r="KVQ459" s="330"/>
      <c r="KVR459" s="330"/>
      <c r="KVS459" s="330"/>
      <c r="KVT459" s="330"/>
      <c r="KVU459" s="330"/>
      <c r="KVV459" s="330"/>
      <c r="KVW459" s="330"/>
      <c r="KVX459" s="330"/>
      <c r="KVY459" s="330"/>
      <c r="KVZ459" s="330"/>
      <c r="KWA459" s="330"/>
      <c r="KWB459" s="330"/>
      <c r="KWC459" s="330"/>
      <c r="KWD459" s="330"/>
      <c r="KWE459" s="330"/>
      <c r="KWF459" s="330"/>
      <c r="KWG459" s="330"/>
      <c r="KWH459" s="330"/>
      <c r="KWI459" s="330"/>
      <c r="KWJ459" s="330"/>
      <c r="KWK459" s="330"/>
      <c r="KWL459" s="330"/>
      <c r="KWM459" s="330"/>
      <c r="KWN459" s="330"/>
      <c r="KWO459" s="330"/>
      <c r="KWP459" s="330"/>
      <c r="KWQ459" s="330"/>
      <c r="KWR459" s="330"/>
      <c r="KWS459" s="330"/>
      <c r="KWT459" s="330"/>
      <c r="KWU459" s="330"/>
      <c r="KWV459" s="330"/>
      <c r="KWW459" s="330"/>
      <c r="KWX459" s="330"/>
      <c r="KWY459" s="330"/>
      <c r="KWZ459" s="330"/>
      <c r="KXA459" s="330"/>
      <c r="KXB459" s="330"/>
      <c r="KXC459" s="330"/>
      <c r="KXD459" s="330"/>
      <c r="KXE459" s="330"/>
      <c r="KXF459" s="330"/>
      <c r="KXG459" s="330"/>
      <c r="KXH459" s="330"/>
      <c r="KXI459" s="330"/>
      <c r="KXJ459" s="330"/>
      <c r="KXK459" s="330"/>
      <c r="KXL459" s="330"/>
      <c r="KXM459" s="330"/>
      <c r="KXN459" s="330"/>
      <c r="KXO459" s="330"/>
      <c r="KXP459" s="330"/>
      <c r="KXQ459" s="330"/>
      <c r="KXR459" s="330"/>
      <c r="KXS459" s="330"/>
      <c r="KXT459" s="330"/>
      <c r="KXU459" s="330"/>
      <c r="KXV459" s="330"/>
      <c r="KXW459" s="330"/>
      <c r="KXX459" s="330"/>
      <c r="KXY459" s="330"/>
      <c r="KXZ459" s="330"/>
      <c r="KYA459" s="330"/>
      <c r="KYB459" s="330"/>
      <c r="KYC459" s="330"/>
      <c r="KYD459" s="330"/>
      <c r="KYE459" s="330"/>
      <c r="KYF459" s="330"/>
      <c r="KYG459" s="330"/>
      <c r="KYH459" s="330"/>
      <c r="KYI459" s="330"/>
      <c r="KYJ459" s="330"/>
      <c r="KYK459" s="330"/>
      <c r="KYL459" s="330"/>
      <c r="KYM459" s="330"/>
      <c r="KYN459" s="330"/>
      <c r="KYO459" s="330"/>
      <c r="KYP459" s="330"/>
      <c r="KYQ459" s="330"/>
      <c r="KYR459" s="330"/>
      <c r="KYS459" s="330"/>
      <c r="KYT459" s="330"/>
      <c r="KYU459" s="330"/>
      <c r="KYV459" s="330"/>
      <c r="KYW459" s="330"/>
      <c r="KYX459" s="330"/>
      <c r="KYY459" s="330"/>
      <c r="KYZ459" s="330"/>
      <c r="KZA459" s="330"/>
      <c r="KZB459" s="330"/>
      <c r="KZC459" s="330"/>
      <c r="KZD459" s="330"/>
      <c r="KZE459" s="330"/>
      <c r="KZF459" s="330"/>
      <c r="KZG459" s="330"/>
      <c r="KZH459" s="330"/>
      <c r="KZI459" s="330"/>
      <c r="KZJ459" s="330"/>
      <c r="KZK459" s="330"/>
      <c r="KZL459" s="330"/>
      <c r="KZM459" s="330"/>
      <c r="KZN459" s="330"/>
      <c r="KZO459" s="330"/>
      <c r="KZP459" s="330"/>
      <c r="KZQ459" s="330"/>
      <c r="KZR459" s="330"/>
      <c r="KZS459" s="330"/>
      <c r="KZT459" s="330"/>
      <c r="KZU459" s="330"/>
      <c r="KZV459" s="330"/>
      <c r="KZW459" s="330"/>
      <c r="KZX459" s="330"/>
      <c r="KZY459" s="330"/>
      <c r="KZZ459" s="330"/>
      <c r="LAA459" s="330"/>
      <c r="LAB459" s="330"/>
      <c r="LAC459" s="330"/>
      <c r="LAD459" s="330"/>
      <c r="LAE459" s="330"/>
      <c r="LAF459" s="330"/>
      <c r="LAG459" s="330"/>
      <c r="LAH459" s="330"/>
      <c r="LAI459" s="330"/>
      <c r="LAJ459" s="330"/>
      <c r="LAK459" s="330"/>
      <c r="LAL459" s="330"/>
      <c r="LAM459" s="330"/>
      <c r="LAN459" s="330"/>
      <c r="LAO459" s="330"/>
      <c r="LAP459" s="330"/>
      <c r="LAQ459" s="330"/>
      <c r="LAR459" s="330"/>
      <c r="LAS459" s="330"/>
      <c r="LAT459" s="330"/>
      <c r="LAU459" s="330"/>
      <c r="LAV459" s="330"/>
      <c r="LAW459" s="330"/>
      <c r="LAX459" s="330"/>
      <c r="LAY459" s="330"/>
      <c r="LAZ459" s="330"/>
      <c r="LBA459" s="330"/>
      <c r="LBB459" s="330"/>
      <c r="LBC459" s="330"/>
      <c r="LBD459" s="330"/>
      <c r="LBE459" s="330"/>
      <c r="LBF459" s="330"/>
      <c r="LBG459" s="330"/>
      <c r="LBH459" s="330"/>
      <c r="LBI459" s="330"/>
      <c r="LBJ459" s="330"/>
      <c r="LBK459" s="330"/>
      <c r="LBL459" s="330"/>
      <c r="LBM459" s="330"/>
      <c r="LBN459" s="330"/>
      <c r="LBO459" s="330"/>
      <c r="LBP459" s="330"/>
      <c r="LBQ459" s="330"/>
      <c r="LBR459" s="330"/>
      <c r="LBS459" s="330"/>
      <c r="LBT459" s="330"/>
      <c r="LBU459" s="330"/>
      <c r="LBV459" s="330"/>
      <c r="LBW459" s="330"/>
      <c r="LBX459" s="330"/>
      <c r="LBY459" s="330"/>
      <c r="LBZ459" s="330"/>
      <c r="LCA459" s="330"/>
      <c r="LCB459" s="330"/>
      <c r="LCC459" s="330"/>
      <c r="LCD459" s="330"/>
      <c r="LCE459" s="330"/>
      <c r="LCF459" s="330"/>
      <c r="LCG459" s="330"/>
      <c r="LCH459" s="330"/>
      <c r="LCI459" s="330"/>
      <c r="LCJ459" s="330"/>
      <c r="LCK459" s="330"/>
      <c r="LCL459" s="330"/>
      <c r="LCM459" s="330"/>
      <c r="LCN459" s="330"/>
      <c r="LCO459" s="330"/>
      <c r="LCP459" s="330"/>
      <c r="LCQ459" s="330"/>
      <c r="LCR459" s="330"/>
      <c r="LCS459" s="330"/>
      <c r="LCT459" s="330"/>
      <c r="LCU459" s="330"/>
      <c r="LCV459" s="330"/>
      <c r="LCW459" s="330"/>
      <c r="LCX459" s="330"/>
      <c r="LCY459" s="330"/>
      <c r="LCZ459" s="330"/>
      <c r="LDA459" s="330"/>
      <c r="LDB459" s="330"/>
      <c r="LDC459" s="330"/>
      <c r="LDD459" s="330"/>
      <c r="LDE459" s="330"/>
      <c r="LDF459" s="330"/>
      <c r="LDG459" s="330"/>
      <c r="LDH459" s="330"/>
      <c r="LDI459" s="330"/>
      <c r="LDJ459" s="330"/>
      <c r="LDK459" s="330"/>
      <c r="LDL459" s="330"/>
      <c r="LDM459" s="330"/>
      <c r="LDN459" s="330"/>
      <c r="LDO459" s="330"/>
      <c r="LDP459" s="330"/>
      <c r="LDQ459" s="330"/>
      <c r="LDR459" s="330"/>
      <c r="LDS459" s="330"/>
      <c r="LDT459" s="330"/>
      <c r="LDU459" s="330"/>
      <c r="LDV459" s="330"/>
      <c r="LDW459" s="330"/>
      <c r="LDX459" s="330"/>
      <c r="LDY459" s="330"/>
      <c r="LDZ459" s="330"/>
      <c r="LEA459" s="330"/>
      <c r="LEB459" s="330"/>
      <c r="LEC459" s="330"/>
      <c r="LED459" s="330"/>
      <c r="LEE459" s="330"/>
      <c r="LEF459" s="330"/>
      <c r="LEG459" s="330"/>
      <c r="LEH459" s="330"/>
      <c r="LEI459" s="330"/>
      <c r="LEJ459" s="330"/>
      <c r="LEK459" s="330"/>
      <c r="LEL459" s="330"/>
      <c r="LEM459" s="330"/>
      <c r="LEN459" s="330"/>
      <c r="LEO459" s="330"/>
      <c r="LEP459" s="330"/>
      <c r="LEQ459" s="330"/>
      <c r="LER459" s="330"/>
      <c r="LES459" s="330"/>
      <c r="LET459" s="330"/>
      <c r="LEU459" s="330"/>
      <c r="LEV459" s="330"/>
      <c r="LEW459" s="330"/>
      <c r="LEX459" s="330"/>
      <c r="LEY459" s="330"/>
      <c r="LEZ459" s="330"/>
      <c r="LFA459" s="330"/>
      <c r="LFB459" s="330"/>
      <c r="LFC459" s="330"/>
      <c r="LFD459" s="330"/>
      <c r="LFE459" s="330"/>
      <c r="LFF459" s="330"/>
      <c r="LFG459" s="330"/>
      <c r="LFH459" s="330"/>
      <c r="LFI459" s="330"/>
      <c r="LFJ459" s="330"/>
      <c r="LFK459" s="330"/>
      <c r="LFL459" s="330"/>
      <c r="LFM459" s="330"/>
      <c r="LFN459" s="330"/>
      <c r="LFO459" s="330"/>
      <c r="LFP459" s="330"/>
      <c r="LFQ459" s="330"/>
      <c r="LFR459" s="330"/>
      <c r="LFS459" s="330"/>
      <c r="LFT459" s="330"/>
      <c r="LFU459" s="330"/>
      <c r="LFV459" s="330"/>
      <c r="LFW459" s="330"/>
      <c r="LFX459" s="330"/>
      <c r="LFY459" s="330"/>
      <c r="LFZ459" s="330"/>
      <c r="LGA459" s="330"/>
      <c r="LGB459" s="330"/>
      <c r="LGC459" s="330"/>
      <c r="LGD459" s="330"/>
      <c r="LGE459" s="330"/>
      <c r="LGF459" s="330"/>
      <c r="LGG459" s="330"/>
      <c r="LGH459" s="330"/>
      <c r="LGI459" s="330"/>
      <c r="LGJ459" s="330"/>
      <c r="LGK459" s="330"/>
      <c r="LGL459" s="330"/>
      <c r="LGM459" s="330"/>
      <c r="LGN459" s="330"/>
      <c r="LGO459" s="330"/>
      <c r="LGP459" s="330"/>
      <c r="LGQ459" s="330"/>
      <c r="LGR459" s="330"/>
      <c r="LGS459" s="330"/>
      <c r="LGT459" s="330"/>
      <c r="LGU459" s="330"/>
      <c r="LGV459" s="330"/>
      <c r="LGW459" s="330"/>
      <c r="LGX459" s="330"/>
      <c r="LGY459" s="330"/>
      <c r="LGZ459" s="330"/>
      <c r="LHA459" s="330"/>
      <c r="LHB459" s="330"/>
      <c r="LHC459" s="330"/>
      <c r="LHD459" s="330"/>
      <c r="LHE459" s="330"/>
      <c r="LHF459" s="330"/>
      <c r="LHG459" s="330"/>
      <c r="LHH459" s="330"/>
      <c r="LHI459" s="330"/>
      <c r="LHJ459" s="330"/>
      <c r="LHK459" s="330"/>
      <c r="LHL459" s="330"/>
      <c r="LHM459" s="330"/>
      <c r="LHN459" s="330"/>
      <c r="LHO459" s="330"/>
      <c r="LHP459" s="330"/>
      <c r="LHQ459" s="330"/>
      <c r="LHR459" s="330"/>
      <c r="LHS459" s="330"/>
      <c r="LHT459" s="330"/>
      <c r="LHU459" s="330"/>
      <c r="LHV459" s="330"/>
      <c r="LHW459" s="330"/>
      <c r="LHX459" s="330"/>
      <c r="LHY459" s="330"/>
      <c r="LHZ459" s="330"/>
      <c r="LIA459" s="330"/>
      <c r="LIB459" s="330"/>
      <c r="LIC459" s="330"/>
      <c r="LID459" s="330"/>
      <c r="LIE459" s="330"/>
      <c r="LIF459" s="330"/>
      <c r="LIG459" s="330"/>
      <c r="LIH459" s="330"/>
      <c r="LII459" s="330"/>
      <c r="LIJ459" s="330"/>
      <c r="LIK459" s="330"/>
      <c r="LIL459" s="330"/>
      <c r="LIM459" s="330"/>
      <c r="LIN459" s="330"/>
      <c r="LIO459" s="330"/>
      <c r="LIP459" s="330"/>
      <c r="LIQ459" s="330"/>
      <c r="LIR459" s="330"/>
      <c r="LIS459" s="330"/>
      <c r="LIT459" s="330"/>
      <c r="LIU459" s="330"/>
      <c r="LIV459" s="330"/>
      <c r="LIW459" s="330"/>
      <c r="LIX459" s="330"/>
      <c r="LIY459" s="330"/>
      <c r="LIZ459" s="330"/>
      <c r="LJA459" s="330"/>
      <c r="LJB459" s="330"/>
      <c r="LJC459" s="330"/>
      <c r="LJD459" s="330"/>
      <c r="LJE459" s="330"/>
      <c r="LJF459" s="330"/>
      <c r="LJG459" s="330"/>
      <c r="LJH459" s="330"/>
      <c r="LJI459" s="330"/>
      <c r="LJJ459" s="330"/>
      <c r="LJK459" s="330"/>
      <c r="LJL459" s="330"/>
      <c r="LJM459" s="330"/>
      <c r="LJN459" s="330"/>
      <c r="LJO459" s="330"/>
      <c r="LJP459" s="330"/>
      <c r="LJQ459" s="330"/>
      <c r="LJR459" s="330"/>
      <c r="LJS459" s="330"/>
      <c r="LJT459" s="330"/>
      <c r="LJU459" s="330"/>
      <c r="LJV459" s="330"/>
      <c r="LJW459" s="330"/>
      <c r="LJX459" s="330"/>
      <c r="LJY459" s="330"/>
      <c r="LJZ459" s="330"/>
      <c r="LKA459" s="330"/>
      <c r="LKB459" s="330"/>
      <c r="LKC459" s="330"/>
      <c r="LKD459" s="330"/>
      <c r="LKE459" s="330"/>
      <c r="LKF459" s="330"/>
      <c r="LKG459" s="330"/>
      <c r="LKH459" s="330"/>
      <c r="LKI459" s="330"/>
      <c r="LKJ459" s="330"/>
      <c r="LKK459" s="330"/>
      <c r="LKL459" s="330"/>
      <c r="LKM459" s="330"/>
      <c r="LKN459" s="330"/>
      <c r="LKO459" s="330"/>
      <c r="LKP459" s="330"/>
      <c r="LKQ459" s="330"/>
      <c r="LKR459" s="330"/>
      <c r="LKS459" s="330"/>
      <c r="LKT459" s="330"/>
      <c r="LKU459" s="330"/>
      <c r="LKV459" s="330"/>
      <c r="LKW459" s="330"/>
      <c r="LKX459" s="330"/>
      <c r="LKY459" s="330"/>
      <c r="LKZ459" s="330"/>
      <c r="LLA459" s="330"/>
      <c r="LLB459" s="330"/>
      <c r="LLC459" s="330"/>
      <c r="LLD459" s="330"/>
      <c r="LLE459" s="330"/>
      <c r="LLF459" s="330"/>
      <c r="LLG459" s="330"/>
      <c r="LLH459" s="330"/>
      <c r="LLI459" s="330"/>
      <c r="LLJ459" s="330"/>
      <c r="LLK459" s="330"/>
      <c r="LLL459" s="330"/>
      <c r="LLM459" s="330"/>
      <c r="LLN459" s="330"/>
      <c r="LLO459" s="330"/>
      <c r="LLP459" s="330"/>
      <c r="LLQ459" s="330"/>
      <c r="LLR459" s="330"/>
      <c r="LLS459" s="330"/>
      <c r="LLT459" s="330"/>
      <c r="LLU459" s="330"/>
      <c r="LLV459" s="330"/>
      <c r="LLW459" s="330"/>
      <c r="LLX459" s="330"/>
      <c r="LLY459" s="330"/>
      <c r="LLZ459" s="330"/>
      <c r="LMA459" s="330"/>
      <c r="LMB459" s="330"/>
      <c r="LMC459" s="330"/>
      <c r="LMD459" s="330"/>
      <c r="LME459" s="330"/>
      <c r="LMF459" s="330"/>
      <c r="LMG459" s="330"/>
      <c r="LMH459" s="330"/>
      <c r="LMI459" s="330"/>
      <c r="LMJ459" s="330"/>
      <c r="LMK459" s="330"/>
      <c r="LML459" s="330"/>
      <c r="LMM459" s="330"/>
      <c r="LMN459" s="330"/>
      <c r="LMO459" s="330"/>
      <c r="LMP459" s="330"/>
      <c r="LMQ459" s="330"/>
      <c r="LMR459" s="330"/>
      <c r="LMS459" s="330"/>
      <c r="LMT459" s="330"/>
      <c r="LMU459" s="330"/>
      <c r="LMV459" s="330"/>
      <c r="LMW459" s="330"/>
      <c r="LMX459" s="330"/>
      <c r="LMY459" s="330"/>
      <c r="LMZ459" s="330"/>
      <c r="LNA459" s="330"/>
      <c r="LNB459" s="330"/>
      <c r="LNC459" s="330"/>
      <c r="LND459" s="330"/>
      <c r="LNE459" s="330"/>
      <c r="LNF459" s="330"/>
      <c r="LNG459" s="330"/>
      <c r="LNH459" s="330"/>
      <c r="LNI459" s="330"/>
      <c r="LNJ459" s="330"/>
      <c r="LNK459" s="330"/>
      <c r="LNL459" s="330"/>
      <c r="LNM459" s="330"/>
      <c r="LNN459" s="330"/>
      <c r="LNO459" s="330"/>
      <c r="LNP459" s="330"/>
      <c r="LNQ459" s="330"/>
      <c r="LNR459" s="330"/>
      <c r="LNS459" s="330"/>
      <c r="LNT459" s="330"/>
      <c r="LNU459" s="330"/>
      <c r="LNV459" s="330"/>
      <c r="LNW459" s="330"/>
      <c r="LNX459" s="330"/>
      <c r="LNY459" s="330"/>
      <c r="LNZ459" s="330"/>
      <c r="LOA459" s="330"/>
      <c r="LOB459" s="330"/>
      <c r="LOC459" s="330"/>
      <c r="LOD459" s="330"/>
      <c r="LOE459" s="330"/>
      <c r="LOF459" s="330"/>
      <c r="LOG459" s="330"/>
      <c r="LOH459" s="330"/>
      <c r="LOI459" s="330"/>
      <c r="LOJ459" s="330"/>
      <c r="LOK459" s="330"/>
      <c r="LOL459" s="330"/>
      <c r="LOM459" s="330"/>
      <c r="LON459" s="330"/>
      <c r="LOO459" s="330"/>
      <c r="LOP459" s="330"/>
      <c r="LOQ459" s="330"/>
      <c r="LOR459" s="330"/>
      <c r="LOS459" s="330"/>
      <c r="LOT459" s="330"/>
      <c r="LOU459" s="330"/>
      <c r="LOV459" s="330"/>
      <c r="LOW459" s="330"/>
      <c r="LOX459" s="330"/>
      <c r="LOY459" s="330"/>
      <c r="LOZ459" s="330"/>
      <c r="LPA459" s="330"/>
      <c r="LPB459" s="330"/>
      <c r="LPC459" s="330"/>
      <c r="LPD459" s="330"/>
      <c r="LPE459" s="330"/>
      <c r="LPF459" s="330"/>
      <c r="LPG459" s="330"/>
      <c r="LPH459" s="330"/>
      <c r="LPI459" s="330"/>
      <c r="LPJ459" s="330"/>
      <c r="LPK459" s="330"/>
      <c r="LPL459" s="330"/>
      <c r="LPM459" s="330"/>
      <c r="LPN459" s="330"/>
      <c r="LPO459" s="330"/>
      <c r="LPP459" s="330"/>
      <c r="LPQ459" s="330"/>
      <c r="LPR459" s="330"/>
      <c r="LPS459" s="330"/>
      <c r="LPT459" s="330"/>
      <c r="LPU459" s="330"/>
      <c r="LPV459" s="330"/>
      <c r="LPW459" s="330"/>
      <c r="LPX459" s="330"/>
      <c r="LPY459" s="330"/>
      <c r="LPZ459" s="330"/>
      <c r="LQA459" s="330"/>
      <c r="LQB459" s="330"/>
      <c r="LQC459" s="330"/>
      <c r="LQD459" s="330"/>
      <c r="LQE459" s="330"/>
      <c r="LQF459" s="330"/>
      <c r="LQG459" s="330"/>
      <c r="LQH459" s="330"/>
      <c r="LQI459" s="330"/>
      <c r="LQJ459" s="330"/>
      <c r="LQK459" s="330"/>
      <c r="LQL459" s="330"/>
      <c r="LQM459" s="330"/>
      <c r="LQN459" s="330"/>
      <c r="LQO459" s="330"/>
      <c r="LQP459" s="330"/>
      <c r="LQQ459" s="330"/>
      <c r="LQR459" s="330"/>
      <c r="LQS459" s="330"/>
      <c r="LQT459" s="330"/>
      <c r="LQU459" s="330"/>
      <c r="LQV459" s="330"/>
      <c r="LQW459" s="330"/>
      <c r="LQX459" s="330"/>
      <c r="LQY459" s="330"/>
      <c r="LQZ459" s="330"/>
      <c r="LRA459" s="330"/>
      <c r="LRB459" s="330"/>
      <c r="LRC459" s="330"/>
      <c r="LRD459" s="330"/>
      <c r="LRE459" s="330"/>
      <c r="LRF459" s="330"/>
      <c r="LRG459" s="330"/>
      <c r="LRH459" s="330"/>
      <c r="LRI459" s="330"/>
      <c r="LRJ459" s="330"/>
      <c r="LRK459" s="330"/>
      <c r="LRL459" s="330"/>
      <c r="LRM459" s="330"/>
      <c r="LRN459" s="330"/>
      <c r="LRO459" s="330"/>
      <c r="LRP459" s="330"/>
      <c r="LRQ459" s="330"/>
      <c r="LRR459" s="330"/>
      <c r="LRS459" s="330"/>
      <c r="LRT459" s="330"/>
      <c r="LRU459" s="330"/>
      <c r="LRV459" s="330"/>
      <c r="LRW459" s="330"/>
      <c r="LRX459" s="330"/>
      <c r="LRY459" s="330"/>
      <c r="LRZ459" s="330"/>
      <c r="LSA459" s="330"/>
      <c r="LSB459" s="330"/>
      <c r="LSC459" s="330"/>
      <c r="LSD459" s="330"/>
      <c r="LSE459" s="330"/>
      <c r="LSF459" s="330"/>
      <c r="LSG459" s="330"/>
      <c r="LSH459" s="330"/>
      <c r="LSI459" s="330"/>
      <c r="LSJ459" s="330"/>
      <c r="LSK459" s="330"/>
      <c r="LSL459" s="330"/>
      <c r="LSM459" s="330"/>
      <c r="LSN459" s="330"/>
      <c r="LSO459" s="330"/>
      <c r="LSP459" s="330"/>
      <c r="LSQ459" s="330"/>
      <c r="LSR459" s="330"/>
      <c r="LSS459" s="330"/>
      <c r="LST459" s="330"/>
      <c r="LSU459" s="330"/>
      <c r="LSV459" s="330"/>
      <c r="LSW459" s="330"/>
      <c r="LSX459" s="330"/>
      <c r="LSY459" s="330"/>
      <c r="LSZ459" s="330"/>
      <c r="LTA459" s="330"/>
      <c r="LTB459" s="330"/>
      <c r="LTC459" s="330"/>
      <c r="LTD459" s="330"/>
      <c r="LTE459" s="330"/>
      <c r="LTF459" s="330"/>
      <c r="LTG459" s="330"/>
      <c r="LTH459" s="330"/>
      <c r="LTI459" s="330"/>
      <c r="LTJ459" s="330"/>
      <c r="LTK459" s="330"/>
      <c r="LTL459" s="330"/>
      <c r="LTM459" s="330"/>
      <c r="LTN459" s="330"/>
      <c r="LTO459" s="330"/>
      <c r="LTP459" s="330"/>
      <c r="LTQ459" s="330"/>
      <c r="LTR459" s="330"/>
      <c r="LTS459" s="330"/>
      <c r="LTT459" s="330"/>
      <c r="LTU459" s="330"/>
      <c r="LTV459" s="330"/>
      <c r="LTW459" s="330"/>
      <c r="LTX459" s="330"/>
      <c r="LTY459" s="330"/>
      <c r="LTZ459" s="330"/>
      <c r="LUA459" s="330"/>
      <c r="LUB459" s="330"/>
      <c r="LUC459" s="330"/>
      <c r="LUD459" s="330"/>
      <c r="LUE459" s="330"/>
      <c r="LUF459" s="330"/>
      <c r="LUG459" s="330"/>
      <c r="LUH459" s="330"/>
      <c r="LUI459" s="330"/>
      <c r="LUJ459" s="330"/>
      <c r="LUK459" s="330"/>
      <c r="LUL459" s="330"/>
      <c r="LUM459" s="330"/>
      <c r="LUN459" s="330"/>
      <c r="LUO459" s="330"/>
      <c r="LUP459" s="330"/>
      <c r="LUQ459" s="330"/>
      <c r="LUR459" s="330"/>
      <c r="LUS459" s="330"/>
      <c r="LUT459" s="330"/>
      <c r="LUU459" s="330"/>
      <c r="LUV459" s="330"/>
      <c r="LUW459" s="330"/>
      <c r="LUX459" s="330"/>
      <c r="LUY459" s="330"/>
      <c r="LUZ459" s="330"/>
      <c r="LVA459" s="330"/>
      <c r="LVB459" s="330"/>
      <c r="LVC459" s="330"/>
      <c r="LVD459" s="330"/>
      <c r="LVE459" s="330"/>
      <c r="LVF459" s="330"/>
      <c r="LVG459" s="330"/>
      <c r="LVH459" s="330"/>
      <c r="LVI459" s="330"/>
      <c r="LVJ459" s="330"/>
      <c r="LVK459" s="330"/>
      <c r="LVL459" s="330"/>
      <c r="LVM459" s="330"/>
      <c r="LVN459" s="330"/>
      <c r="LVO459" s="330"/>
      <c r="LVP459" s="330"/>
      <c r="LVQ459" s="330"/>
      <c r="LVR459" s="330"/>
      <c r="LVS459" s="330"/>
      <c r="LVT459" s="330"/>
      <c r="LVU459" s="330"/>
      <c r="LVV459" s="330"/>
      <c r="LVW459" s="330"/>
      <c r="LVX459" s="330"/>
      <c r="LVY459" s="330"/>
      <c r="LVZ459" s="330"/>
      <c r="LWA459" s="330"/>
      <c r="LWB459" s="330"/>
      <c r="LWC459" s="330"/>
      <c r="LWD459" s="330"/>
      <c r="LWE459" s="330"/>
      <c r="LWF459" s="330"/>
      <c r="LWG459" s="330"/>
      <c r="LWH459" s="330"/>
      <c r="LWI459" s="330"/>
      <c r="LWJ459" s="330"/>
      <c r="LWK459" s="330"/>
      <c r="LWL459" s="330"/>
      <c r="LWM459" s="330"/>
      <c r="LWN459" s="330"/>
      <c r="LWO459" s="330"/>
      <c r="LWP459" s="330"/>
      <c r="LWQ459" s="330"/>
      <c r="LWR459" s="330"/>
      <c r="LWS459" s="330"/>
      <c r="LWT459" s="330"/>
      <c r="LWU459" s="330"/>
      <c r="LWV459" s="330"/>
      <c r="LWW459" s="330"/>
      <c r="LWX459" s="330"/>
      <c r="LWY459" s="330"/>
      <c r="LWZ459" s="330"/>
      <c r="LXA459" s="330"/>
      <c r="LXB459" s="330"/>
      <c r="LXC459" s="330"/>
      <c r="LXD459" s="330"/>
      <c r="LXE459" s="330"/>
      <c r="LXF459" s="330"/>
      <c r="LXG459" s="330"/>
      <c r="LXH459" s="330"/>
      <c r="LXI459" s="330"/>
      <c r="LXJ459" s="330"/>
      <c r="LXK459" s="330"/>
      <c r="LXL459" s="330"/>
      <c r="LXM459" s="330"/>
      <c r="LXN459" s="330"/>
      <c r="LXO459" s="330"/>
      <c r="LXP459" s="330"/>
      <c r="LXQ459" s="330"/>
      <c r="LXR459" s="330"/>
      <c r="LXS459" s="330"/>
      <c r="LXT459" s="330"/>
      <c r="LXU459" s="330"/>
      <c r="LXV459" s="330"/>
      <c r="LXW459" s="330"/>
      <c r="LXX459" s="330"/>
      <c r="LXY459" s="330"/>
      <c r="LXZ459" s="330"/>
      <c r="LYA459" s="330"/>
      <c r="LYB459" s="330"/>
      <c r="LYC459" s="330"/>
      <c r="LYD459" s="330"/>
      <c r="LYE459" s="330"/>
      <c r="LYF459" s="330"/>
      <c r="LYG459" s="330"/>
      <c r="LYH459" s="330"/>
      <c r="LYI459" s="330"/>
      <c r="LYJ459" s="330"/>
      <c r="LYK459" s="330"/>
      <c r="LYL459" s="330"/>
      <c r="LYM459" s="330"/>
      <c r="LYN459" s="330"/>
      <c r="LYO459" s="330"/>
      <c r="LYP459" s="330"/>
      <c r="LYQ459" s="330"/>
      <c r="LYR459" s="330"/>
      <c r="LYS459" s="330"/>
      <c r="LYT459" s="330"/>
      <c r="LYU459" s="330"/>
      <c r="LYV459" s="330"/>
      <c r="LYW459" s="330"/>
      <c r="LYX459" s="330"/>
      <c r="LYY459" s="330"/>
      <c r="LYZ459" s="330"/>
      <c r="LZA459" s="330"/>
      <c r="LZB459" s="330"/>
      <c r="LZC459" s="330"/>
      <c r="LZD459" s="330"/>
      <c r="LZE459" s="330"/>
      <c r="LZF459" s="330"/>
      <c r="LZG459" s="330"/>
      <c r="LZH459" s="330"/>
      <c r="LZI459" s="330"/>
      <c r="LZJ459" s="330"/>
      <c r="LZK459" s="330"/>
      <c r="LZL459" s="330"/>
      <c r="LZM459" s="330"/>
      <c r="LZN459" s="330"/>
      <c r="LZO459" s="330"/>
      <c r="LZP459" s="330"/>
      <c r="LZQ459" s="330"/>
      <c r="LZR459" s="330"/>
      <c r="LZS459" s="330"/>
      <c r="LZT459" s="330"/>
      <c r="LZU459" s="330"/>
      <c r="LZV459" s="330"/>
      <c r="LZW459" s="330"/>
      <c r="LZX459" s="330"/>
      <c r="LZY459" s="330"/>
      <c r="LZZ459" s="330"/>
      <c r="MAA459" s="330"/>
      <c r="MAB459" s="330"/>
      <c r="MAC459" s="330"/>
      <c r="MAD459" s="330"/>
      <c r="MAE459" s="330"/>
      <c r="MAF459" s="330"/>
      <c r="MAG459" s="330"/>
      <c r="MAH459" s="330"/>
      <c r="MAI459" s="330"/>
      <c r="MAJ459" s="330"/>
      <c r="MAK459" s="330"/>
      <c r="MAL459" s="330"/>
      <c r="MAM459" s="330"/>
      <c r="MAN459" s="330"/>
      <c r="MAO459" s="330"/>
      <c r="MAP459" s="330"/>
      <c r="MAQ459" s="330"/>
      <c r="MAR459" s="330"/>
      <c r="MAS459" s="330"/>
      <c r="MAT459" s="330"/>
      <c r="MAU459" s="330"/>
      <c r="MAV459" s="330"/>
      <c r="MAW459" s="330"/>
      <c r="MAX459" s="330"/>
      <c r="MAY459" s="330"/>
      <c r="MAZ459" s="330"/>
      <c r="MBA459" s="330"/>
      <c r="MBB459" s="330"/>
      <c r="MBC459" s="330"/>
      <c r="MBD459" s="330"/>
      <c r="MBE459" s="330"/>
      <c r="MBF459" s="330"/>
      <c r="MBG459" s="330"/>
      <c r="MBH459" s="330"/>
      <c r="MBI459" s="330"/>
      <c r="MBJ459" s="330"/>
      <c r="MBK459" s="330"/>
      <c r="MBL459" s="330"/>
      <c r="MBM459" s="330"/>
      <c r="MBN459" s="330"/>
      <c r="MBO459" s="330"/>
      <c r="MBP459" s="330"/>
      <c r="MBQ459" s="330"/>
      <c r="MBR459" s="330"/>
      <c r="MBS459" s="330"/>
      <c r="MBT459" s="330"/>
      <c r="MBU459" s="330"/>
      <c r="MBV459" s="330"/>
      <c r="MBW459" s="330"/>
      <c r="MBX459" s="330"/>
      <c r="MBY459" s="330"/>
      <c r="MBZ459" s="330"/>
      <c r="MCA459" s="330"/>
      <c r="MCB459" s="330"/>
      <c r="MCC459" s="330"/>
      <c r="MCD459" s="330"/>
      <c r="MCE459" s="330"/>
      <c r="MCF459" s="330"/>
      <c r="MCG459" s="330"/>
      <c r="MCH459" s="330"/>
      <c r="MCI459" s="330"/>
      <c r="MCJ459" s="330"/>
      <c r="MCK459" s="330"/>
      <c r="MCL459" s="330"/>
      <c r="MCM459" s="330"/>
      <c r="MCN459" s="330"/>
      <c r="MCO459" s="330"/>
      <c r="MCP459" s="330"/>
      <c r="MCQ459" s="330"/>
      <c r="MCR459" s="330"/>
      <c r="MCS459" s="330"/>
      <c r="MCT459" s="330"/>
      <c r="MCU459" s="330"/>
      <c r="MCV459" s="330"/>
      <c r="MCW459" s="330"/>
      <c r="MCX459" s="330"/>
      <c r="MCY459" s="330"/>
      <c r="MCZ459" s="330"/>
      <c r="MDA459" s="330"/>
      <c r="MDB459" s="330"/>
      <c r="MDC459" s="330"/>
      <c r="MDD459" s="330"/>
      <c r="MDE459" s="330"/>
      <c r="MDF459" s="330"/>
      <c r="MDG459" s="330"/>
      <c r="MDH459" s="330"/>
      <c r="MDI459" s="330"/>
      <c r="MDJ459" s="330"/>
      <c r="MDK459" s="330"/>
      <c r="MDL459" s="330"/>
      <c r="MDM459" s="330"/>
      <c r="MDN459" s="330"/>
      <c r="MDO459" s="330"/>
      <c r="MDP459" s="330"/>
      <c r="MDQ459" s="330"/>
      <c r="MDR459" s="330"/>
      <c r="MDS459" s="330"/>
      <c r="MDT459" s="330"/>
      <c r="MDU459" s="330"/>
      <c r="MDV459" s="330"/>
      <c r="MDW459" s="330"/>
      <c r="MDX459" s="330"/>
      <c r="MDY459" s="330"/>
      <c r="MDZ459" s="330"/>
      <c r="MEA459" s="330"/>
      <c r="MEB459" s="330"/>
      <c r="MEC459" s="330"/>
      <c r="MED459" s="330"/>
      <c r="MEE459" s="330"/>
      <c r="MEF459" s="330"/>
      <c r="MEG459" s="330"/>
      <c r="MEH459" s="330"/>
      <c r="MEI459" s="330"/>
      <c r="MEJ459" s="330"/>
      <c r="MEK459" s="330"/>
      <c r="MEL459" s="330"/>
      <c r="MEM459" s="330"/>
      <c r="MEN459" s="330"/>
      <c r="MEO459" s="330"/>
      <c r="MEP459" s="330"/>
      <c r="MEQ459" s="330"/>
      <c r="MER459" s="330"/>
      <c r="MES459" s="330"/>
      <c r="MET459" s="330"/>
      <c r="MEU459" s="330"/>
      <c r="MEV459" s="330"/>
      <c r="MEW459" s="330"/>
      <c r="MEX459" s="330"/>
      <c r="MEY459" s="330"/>
      <c r="MEZ459" s="330"/>
      <c r="MFA459" s="330"/>
      <c r="MFB459" s="330"/>
      <c r="MFC459" s="330"/>
      <c r="MFD459" s="330"/>
      <c r="MFE459" s="330"/>
      <c r="MFF459" s="330"/>
      <c r="MFG459" s="330"/>
      <c r="MFH459" s="330"/>
      <c r="MFI459" s="330"/>
      <c r="MFJ459" s="330"/>
      <c r="MFK459" s="330"/>
      <c r="MFL459" s="330"/>
      <c r="MFM459" s="330"/>
      <c r="MFN459" s="330"/>
      <c r="MFO459" s="330"/>
      <c r="MFP459" s="330"/>
      <c r="MFQ459" s="330"/>
      <c r="MFR459" s="330"/>
      <c r="MFS459" s="330"/>
      <c r="MFT459" s="330"/>
      <c r="MFU459" s="330"/>
      <c r="MFV459" s="330"/>
      <c r="MFW459" s="330"/>
      <c r="MFX459" s="330"/>
      <c r="MFY459" s="330"/>
      <c r="MFZ459" s="330"/>
      <c r="MGA459" s="330"/>
      <c r="MGB459" s="330"/>
      <c r="MGC459" s="330"/>
      <c r="MGD459" s="330"/>
      <c r="MGE459" s="330"/>
      <c r="MGF459" s="330"/>
      <c r="MGG459" s="330"/>
      <c r="MGH459" s="330"/>
      <c r="MGI459" s="330"/>
      <c r="MGJ459" s="330"/>
      <c r="MGK459" s="330"/>
      <c r="MGL459" s="330"/>
      <c r="MGM459" s="330"/>
      <c r="MGN459" s="330"/>
      <c r="MGO459" s="330"/>
      <c r="MGP459" s="330"/>
      <c r="MGQ459" s="330"/>
      <c r="MGR459" s="330"/>
      <c r="MGS459" s="330"/>
      <c r="MGT459" s="330"/>
      <c r="MGU459" s="330"/>
      <c r="MGV459" s="330"/>
      <c r="MGW459" s="330"/>
      <c r="MGX459" s="330"/>
      <c r="MGY459" s="330"/>
      <c r="MGZ459" s="330"/>
      <c r="MHA459" s="330"/>
      <c r="MHB459" s="330"/>
      <c r="MHC459" s="330"/>
      <c r="MHD459" s="330"/>
      <c r="MHE459" s="330"/>
      <c r="MHF459" s="330"/>
      <c r="MHG459" s="330"/>
      <c r="MHH459" s="330"/>
      <c r="MHI459" s="330"/>
      <c r="MHJ459" s="330"/>
      <c r="MHK459" s="330"/>
      <c r="MHL459" s="330"/>
      <c r="MHM459" s="330"/>
      <c r="MHN459" s="330"/>
      <c r="MHO459" s="330"/>
      <c r="MHP459" s="330"/>
      <c r="MHQ459" s="330"/>
      <c r="MHR459" s="330"/>
      <c r="MHS459" s="330"/>
      <c r="MHT459" s="330"/>
      <c r="MHU459" s="330"/>
      <c r="MHV459" s="330"/>
      <c r="MHW459" s="330"/>
      <c r="MHX459" s="330"/>
      <c r="MHY459" s="330"/>
      <c r="MHZ459" s="330"/>
      <c r="MIA459" s="330"/>
      <c r="MIB459" s="330"/>
      <c r="MIC459" s="330"/>
      <c r="MID459" s="330"/>
      <c r="MIE459" s="330"/>
      <c r="MIF459" s="330"/>
      <c r="MIG459" s="330"/>
      <c r="MIH459" s="330"/>
      <c r="MII459" s="330"/>
      <c r="MIJ459" s="330"/>
      <c r="MIK459" s="330"/>
      <c r="MIL459" s="330"/>
      <c r="MIM459" s="330"/>
      <c r="MIN459" s="330"/>
      <c r="MIO459" s="330"/>
      <c r="MIP459" s="330"/>
      <c r="MIQ459" s="330"/>
      <c r="MIR459" s="330"/>
      <c r="MIS459" s="330"/>
      <c r="MIT459" s="330"/>
      <c r="MIU459" s="330"/>
      <c r="MIV459" s="330"/>
      <c r="MIW459" s="330"/>
      <c r="MIX459" s="330"/>
      <c r="MIY459" s="330"/>
      <c r="MIZ459" s="330"/>
      <c r="MJA459" s="330"/>
      <c r="MJB459" s="330"/>
      <c r="MJC459" s="330"/>
      <c r="MJD459" s="330"/>
      <c r="MJE459" s="330"/>
      <c r="MJF459" s="330"/>
      <c r="MJG459" s="330"/>
      <c r="MJH459" s="330"/>
      <c r="MJI459" s="330"/>
      <c r="MJJ459" s="330"/>
      <c r="MJK459" s="330"/>
      <c r="MJL459" s="330"/>
      <c r="MJM459" s="330"/>
      <c r="MJN459" s="330"/>
      <c r="MJO459" s="330"/>
      <c r="MJP459" s="330"/>
      <c r="MJQ459" s="330"/>
      <c r="MJR459" s="330"/>
      <c r="MJS459" s="330"/>
      <c r="MJT459" s="330"/>
      <c r="MJU459" s="330"/>
      <c r="MJV459" s="330"/>
      <c r="MJW459" s="330"/>
      <c r="MJX459" s="330"/>
      <c r="MJY459" s="330"/>
      <c r="MJZ459" s="330"/>
      <c r="MKA459" s="330"/>
      <c r="MKB459" s="330"/>
      <c r="MKC459" s="330"/>
      <c r="MKD459" s="330"/>
      <c r="MKE459" s="330"/>
      <c r="MKF459" s="330"/>
      <c r="MKG459" s="330"/>
      <c r="MKH459" s="330"/>
      <c r="MKI459" s="330"/>
      <c r="MKJ459" s="330"/>
      <c r="MKK459" s="330"/>
      <c r="MKL459" s="330"/>
      <c r="MKM459" s="330"/>
      <c r="MKN459" s="330"/>
      <c r="MKO459" s="330"/>
      <c r="MKP459" s="330"/>
      <c r="MKQ459" s="330"/>
      <c r="MKR459" s="330"/>
      <c r="MKS459" s="330"/>
      <c r="MKT459" s="330"/>
      <c r="MKU459" s="330"/>
      <c r="MKV459" s="330"/>
      <c r="MKW459" s="330"/>
      <c r="MKX459" s="330"/>
      <c r="MKY459" s="330"/>
      <c r="MKZ459" s="330"/>
      <c r="MLA459" s="330"/>
      <c r="MLB459" s="330"/>
      <c r="MLC459" s="330"/>
      <c r="MLD459" s="330"/>
      <c r="MLE459" s="330"/>
      <c r="MLF459" s="330"/>
      <c r="MLG459" s="330"/>
      <c r="MLH459" s="330"/>
      <c r="MLI459" s="330"/>
      <c r="MLJ459" s="330"/>
      <c r="MLK459" s="330"/>
      <c r="MLL459" s="330"/>
      <c r="MLM459" s="330"/>
      <c r="MLN459" s="330"/>
      <c r="MLO459" s="330"/>
      <c r="MLP459" s="330"/>
      <c r="MLQ459" s="330"/>
      <c r="MLR459" s="330"/>
      <c r="MLS459" s="330"/>
      <c r="MLT459" s="330"/>
      <c r="MLU459" s="330"/>
      <c r="MLV459" s="330"/>
      <c r="MLW459" s="330"/>
      <c r="MLX459" s="330"/>
      <c r="MLY459" s="330"/>
      <c r="MLZ459" s="330"/>
      <c r="MMA459" s="330"/>
      <c r="MMB459" s="330"/>
      <c r="MMC459" s="330"/>
      <c r="MMD459" s="330"/>
      <c r="MME459" s="330"/>
      <c r="MMF459" s="330"/>
      <c r="MMG459" s="330"/>
      <c r="MMH459" s="330"/>
      <c r="MMI459" s="330"/>
      <c r="MMJ459" s="330"/>
      <c r="MMK459" s="330"/>
      <c r="MML459" s="330"/>
      <c r="MMM459" s="330"/>
      <c r="MMN459" s="330"/>
      <c r="MMO459" s="330"/>
      <c r="MMP459" s="330"/>
      <c r="MMQ459" s="330"/>
      <c r="MMR459" s="330"/>
      <c r="MMS459" s="330"/>
      <c r="MMT459" s="330"/>
      <c r="MMU459" s="330"/>
      <c r="MMV459" s="330"/>
      <c r="MMW459" s="330"/>
      <c r="MMX459" s="330"/>
      <c r="MMY459" s="330"/>
      <c r="MMZ459" s="330"/>
      <c r="MNA459" s="330"/>
      <c r="MNB459" s="330"/>
      <c r="MNC459" s="330"/>
      <c r="MND459" s="330"/>
      <c r="MNE459" s="330"/>
      <c r="MNF459" s="330"/>
      <c r="MNG459" s="330"/>
      <c r="MNH459" s="330"/>
      <c r="MNI459" s="330"/>
      <c r="MNJ459" s="330"/>
      <c r="MNK459" s="330"/>
      <c r="MNL459" s="330"/>
      <c r="MNM459" s="330"/>
      <c r="MNN459" s="330"/>
      <c r="MNO459" s="330"/>
      <c r="MNP459" s="330"/>
      <c r="MNQ459" s="330"/>
      <c r="MNR459" s="330"/>
      <c r="MNS459" s="330"/>
      <c r="MNT459" s="330"/>
      <c r="MNU459" s="330"/>
      <c r="MNV459" s="330"/>
      <c r="MNW459" s="330"/>
      <c r="MNX459" s="330"/>
      <c r="MNY459" s="330"/>
      <c r="MNZ459" s="330"/>
      <c r="MOA459" s="330"/>
      <c r="MOB459" s="330"/>
      <c r="MOC459" s="330"/>
      <c r="MOD459" s="330"/>
      <c r="MOE459" s="330"/>
      <c r="MOF459" s="330"/>
      <c r="MOG459" s="330"/>
      <c r="MOH459" s="330"/>
      <c r="MOI459" s="330"/>
      <c r="MOJ459" s="330"/>
      <c r="MOK459" s="330"/>
      <c r="MOL459" s="330"/>
      <c r="MOM459" s="330"/>
      <c r="MON459" s="330"/>
      <c r="MOO459" s="330"/>
      <c r="MOP459" s="330"/>
      <c r="MOQ459" s="330"/>
      <c r="MOR459" s="330"/>
      <c r="MOS459" s="330"/>
      <c r="MOT459" s="330"/>
      <c r="MOU459" s="330"/>
      <c r="MOV459" s="330"/>
      <c r="MOW459" s="330"/>
      <c r="MOX459" s="330"/>
      <c r="MOY459" s="330"/>
      <c r="MOZ459" s="330"/>
      <c r="MPA459" s="330"/>
      <c r="MPB459" s="330"/>
      <c r="MPC459" s="330"/>
      <c r="MPD459" s="330"/>
      <c r="MPE459" s="330"/>
      <c r="MPF459" s="330"/>
      <c r="MPG459" s="330"/>
      <c r="MPH459" s="330"/>
      <c r="MPI459" s="330"/>
      <c r="MPJ459" s="330"/>
      <c r="MPK459" s="330"/>
      <c r="MPL459" s="330"/>
      <c r="MPM459" s="330"/>
      <c r="MPN459" s="330"/>
      <c r="MPO459" s="330"/>
      <c r="MPP459" s="330"/>
      <c r="MPQ459" s="330"/>
      <c r="MPR459" s="330"/>
      <c r="MPS459" s="330"/>
      <c r="MPT459" s="330"/>
      <c r="MPU459" s="330"/>
      <c r="MPV459" s="330"/>
      <c r="MPW459" s="330"/>
      <c r="MPX459" s="330"/>
      <c r="MPY459" s="330"/>
      <c r="MPZ459" s="330"/>
      <c r="MQA459" s="330"/>
      <c r="MQB459" s="330"/>
      <c r="MQC459" s="330"/>
      <c r="MQD459" s="330"/>
      <c r="MQE459" s="330"/>
      <c r="MQF459" s="330"/>
      <c r="MQG459" s="330"/>
      <c r="MQH459" s="330"/>
      <c r="MQI459" s="330"/>
      <c r="MQJ459" s="330"/>
      <c r="MQK459" s="330"/>
      <c r="MQL459" s="330"/>
      <c r="MQM459" s="330"/>
      <c r="MQN459" s="330"/>
      <c r="MQO459" s="330"/>
      <c r="MQP459" s="330"/>
      <c r="MQQ459" s="330"/>
      <c r="MQR459" s="330"/>
      <c r="MQS459" s="330"/>
      <c r="MQT459" s="330"/>
      <c r="MQU459" s="330"/>
      <c r="MQV459" s="330"/>
      <c r="MQW459" s="330"/>
      <c r="MQX459" s="330"/>
      <c r="MQY459" s="330"/>
      <c r="MQZ459" s="330"/>
      <c r="MRA459" s="330"/>
      <c r="MRB459" s="330"/>
      <c r="MRC459" s="330"/>
      <c r="MRD459" s="330"/>
      <c r="MRE459" s="330"/>
      <c r="MRF459" s="330"/>
      <c r="MRG459" s="330"/>
      <c r="MRH459" s="330"/>
      <c r="MRI459" s="330"/>
      <c r="MRJ459" s="330"/>
      <c r="MRK459" s="330"/>
      <c r="MRL459" s="330"/>
      <c r="MRM459" s="330"/>
      <c r="MRN459" s="330"/>
      <c r="MRO459" s="330"/>
      <c r="MRP459" s="330"/>
      <c r="MRQ459" s="330"/>
      <c r="MRR459" s="330"/>
      <c r="MRS459" s="330"/>
      <c r="MRT459" s="330"/>
      <c r="MRU459" s="330"/>
      <c r="MRV459" s="330"/>
      <c r="MRW459" s="330"/>
      <c r="MRX459" s="330"/>
      <c r="MRY459" s="330"/>
      <c r="MRZ459" s="330"/>
      <c r="MSA459" s="330"/>
      <c r="MSB459" s="330"/>
      <c r="MSC459" s="330"/>
      <c r="MSD459" s="330"/>
      <c r="MSE459" s="330"/>
      <c r="MSF459" s="330"/>
      <c r="MSG459" s="330"/>
      <c r="MSH459" s="330"/>
      <c r="MSI459" s="330"/>
      <c r="MSJ459" s="330"/>
      <c r="MSK459" s="330"/>
      <c r="MSL459" s="330"/>
      <c r="MSM459" s="330"/>
      <c r="MSN459" s="330"/>
      <c r="MSO459" s="330"/>
      <c r="MSP459" s="330"/>
      <c r="MSQ459" s="330"/>
      <c r="MSR459" s="330"/>
      <c r="MSS459" s="330"/>
      <c r="MST459" s="330"/>
      <c r="MSU459" s="330"/>
      <c r="MSV459" s="330"/>
      <c r="MSW459" s="330"/>
      <c r="MSX459" s="330"/>
      <c r="MSY459" s="330"/>
      <c r="MSZ459" s="330"/>
      <c r="MTA459" s="330"/>
      <c r="MTB459" s="330"/>
      <c r="MTC459" s="330"/>
      <c r="MTD459" s="330"/>
      <c r="MTE459" s="330"/>
      <c r="MTF459" s="330"/>
      <c r="MTG459" s="330"/>
      <c r="MTH459" s="330"/>
      <c r="MTI459" s="330"/>
      <c r="MTJ459" s="330"/>
      <c r="MTK459" s="330"/>
      <c r="MTL459" s="330"/>
      <c r="MTM459" s="330"/>
      <c r="MTN459" s="330"/>
      <c r="MTO459" s="330"/>
      <c r="MTP459" s="330"/>
      <c r="MTQ459" s="330"/>
      <c r="MTR459" s="330"/>
      <c r="MTS459" s="330"/>
      <c r="MTT459" s="330"/>
      <c r="MTU459" s="330"/>
      <c r="MTV459" s="330"/>
      <c r="MTW459" s="330"/>
      <c r="MTX459" s="330"/>
      <c r="MTY459" s="330"/>
      <c r="MTZ459" s="330"/>
      <c r="MUA459" s="330"/>
      <c r="MUB459" s="330"/>
      <c r="MUC459" s="330"/>
      <c r="MUD459" s="330"/>
      <c r="MUE459" s="330"/>
      <c r="MUF459" s="330"/>
      <c r="MUG459" s="330"/>
      <c r="MUH459" s="330"/>
      <c r="MUI459" s="330"/>
      <c r="MUJ459" s="330"/>
      <c r="MUK459" s="330"/>
      <c r="MUL459" s="330"/>
      <c r="MUM459" s="330"/>
      <c r="MUN459" s="330"/>
      <c r="MUO459" s="330"/>
      <c r="MUP459" s="330"/>
      <c r="MUQ459" s="330"/>
      <c r="MUR459" s="330"/>
      <c r="MUS459" s="330"/>
      <c r="MUT459" s="330"/>
      <c r="MUU459" s="330"/>
      <c r="MUV459" s="330"/>
      <c r="MUW459" s="330"/>
      <c r="MUX459" s="330"/>
      <c r="MUY459" s="330"/>
      <c r="MUZ459" s="330"/>
      <c r="MVA459" s="330"/>
      <c r="MVB459" s="330"/>
      <c r="MVC459" s="330"/>
      <c r="MVD459" s="330"/>
      <c r="MVE459" s="330"/>
      <c r="MVF459" s="330"/>
      <c r="MVG459" s="330"/>
      <c r="MVH459" s="330"/>
      <c r="MVI459" s="330"/>
      <c r="MVJ459" s="330"/>
      <c r="MVK459" s="330"/>
      <c r="MVL459" s="330"/>
      <c r="MVM459" s="330"/>
      <c r="MVN459" s="330"/>
      <c r="MVO459" s="330"/>
      <c r="MVP459" s="330"/>
      <c r="MVQ459" s="330"/>
      <c r="MVR459" s="330"/>
      <c r="MVS459" s="330"/>
      <c r="MVT459" s="330"/>
      <c r="MVU459" s="330"/>
      <c r="MVV459" s="330"/>
      <c r="MVW459" s="330"/>
      <c r="MVX459" s="330"/>
      <c r="MVY459" s="330"/>
      <c r="MVZ459" s="330"/>
      <c r="MWA459" s="330"/>
      <c r="MWB459" s="330"/>
      <c r="MWC459" s="330"/>
      <c r="MWD459" s="330"/>
      <c r="MWE459" s="330"/>
      <c r="MWF459" s="330"/>
      <c r="MWG459" s="330"/>
      <c r="MWH459" s="330"/>
      <c r="MWI459" s="330"/>
      <c r="MWJ459" s="330"/>
      <c r="MWK459" s="330"/>
      <c r="MWL459" s="330"/>
      <c r="MWM459" s="330"/>
      <c r="MWN459" s="330"/>
      <c r="MWO459" s="330"/>
      <c r="MWP459" s="330"/>
      <c r="MWQ459" s="330"/>
      <c r="MWR459" s="330"/>
      <c r="MWS459" s="330"/>
      <c r="MWT459" s="330"/>
      <c r="MWU459" s="330"/>
      <c r="MWV459" s="330"/>
      <c r="MWW459" s="330"/>
      <c r="MWX459" s="330"/>
      <c r="MWY459" s="330"/>
      <c r="MWZ459" s="330"/>
      <c r="MXA459" s="330"/>
      <c r="MXB459" s="330"/>
      <c r="MXC459" s="330"/>
      <c r="MXD459" s="330"/>
      <c r="MXE459" s="330"/>
      <c r="MXF459" s="330"/>
      <c r="MXG459" s="330"/>
      <c r="MXH459" s="330"/>
      <c r="MXI459" s="330"/>
      <c r="MXJ459" s="330"/>
      <c r="MXK459" s="330"/>
      <c r="MXL459" s="330"/>
      <c r="MXM459" s="330"/>
      <c r="MXN459" s="330"/>
      <c r="MXO459" s="330"/>
      <c r="MXP459" s="330"/>
      <c r="MXQ459" s="330"/>
      <c r="MXR459" s="330"/>
      <c r="MXS459" s="330"/>
      <c r="MXT459" s="330"/>
      <c r="MXU459" s="330"/>
      <c r="MXV459" s="330"/>
      <c r="MXW459" s="330"/>
      <c r="MXX459" s="330"/>
      <c r="MXY459" s="330"/>
      <c r="MXZ459" s="330"/>
      <c r="MYA459" s="330"/>
      <c r="MYB459" s="330"/>
      <c r="MYC459" s="330"/>
      <c r="MYD459" s="330"/>
      <c r="MYE459" s="330"/>
      <c r="MYF459" s="330"/>
      <c r="MYG459" s="330"/>
      <c r="MYH459" s="330"/>
      <c r="MYI459" s="330"/>
      <c r="MYJ459" s="330"/>
      <c r="MYK459" s="330"/>
      <c r="MYL459" s="330"/>
      <c r="MYM459" s="330"/>
      <c r="MYN459" s="330"/>
      <c r="MYO459" s="330"/>
      <c r="MYP459" s="330"/>
      <c r="MYQ459" s="330"/>
      <c r="MYR459" s="330"/>
      <c r="MYS459" s="330"/>
      <c r="MYT459" s="330"/>
      <c r="MYU459" s="330"/>
      <c r="MYV459" s="330"/>
      <c r="MYW459" s="330"/>
      <c r="MYX459" s="330"/>
      <c r="MYY459" s="330"/>
      <c r="MYZ459" s="330"/>
      <c r="MZA459" s="330"/>
      <c r="MZB459" s="330"/>
      <c r="MZC459" s="330"/>
      <c r="MZD459" s="330"/>
      <c r="MZE459" s="330"/>
      <c r="MZF459" s="330"/>
      <c r="MZG459" s="330"/>
      <c r="MZH459" s="330"/>
      <c r="MZI459" s="330"/>
      <c r="MZJ459" s="330"/>
      <c r="MZK459" s="330"/>
      <c r="MZL459" s="330"/>
      <c r="MZM459" s="330"/>
      <c r="MZN459" s="330"/>
      <c r="MZO459" s="330"/>
      <c r="MZP459" s="330"/>
      <c r="MZQ459" s="330"/>
      <c r="MZR459" s="330"/>
      <c r="MZS459" s="330"/>
      <c r="MZT459" s="330"/>
      <c r="MZU459" s="330"/>
      <c r="MZV459" s="330"/>
      <c r="MZW459" s="330"/>
      <c r="MZX459" s="330"/>
      <c r="MZY459" s="330"/>
      <c r="MZZ459" s="330"/>
      <c r="NAA459" s="330"/>
      <c r="NAB459" s="330"/>
      <c r="NAC459" s="330"/>
      <c r="NAD459" s="330"/>
      <c r="NAE459" s="330"/>
      <c r="NAF459" s="330"/>
      <c r="NAG459" s="330"/>
      <c r="NAH459" s="330"/>
      <c r="NAI459" s="330"/>
      <c r="NAJ459" s="330"/>
      <c r="NAK459" s="330"/>
      <c r="NAL459" s="330"/>
      <c r="NAM459" s="330"/>
      <c r="NAN459" s="330"/>
      <c r="NAO459" s="330"/>
      <c r="NAP459" s="330"/>
      <c r="NAQ459" s="330"/>
      <c r="NAR459" s="330"/>
      <c r="NAS459" s="330"/>
      <c r="NAT459" s="330"/>
      <c r="NAU459" s="330"/>
      <c r="NAV459" s="330"/>
      <c r="NAW459" s="330"/>
      <c r="NAX459" s="330"/>
      <c r="NAY459" s="330"/>
      <c r="NAZ459" s="330"/>
      <c r="NBA459" s="330"/>
      <c r="NBB459" s="330"/>
      <c r="NBC459" s="330"/>
      <c r="NBD459" s="330"/>
      <c r="NBE459" s="330"/>
      <c r="NBF459" s="330"/>
      <c r="NBG459" s="330"/>
      <c r="NBH459" s="330"/>
      <c r="NBI459" s="330"/>
      <c r="NBJ459" s="330"/>
      <c r="NBK459" s="330"/>
      <c r="NBL459" s="330"/>
      <c r="NBM459" s="330"/>
      <c r="NBN459" s="330"/>
      <c r="NBO459" s="330"/>
      <c r="NBP459" s="330"/>
      <c r="NBQ459" s="330"/>
      <c r="NBR459" s="330"/>
      <c r="NBS459" s="330"/>
      <c r="NBT459" s="330"/>
      <c r="NBU459" s="330"/>
      <c r="NBV459" s="330"/>
      <c r="NBW459" s="330"/>
      <c r="NBX459" s="330"/>
      <c r="NBY459" s="330"/>
      <c r="NBZ459" s="330"/>
      <c r="NCA459" s="330"/>
      <c r="NCB459" s="330"/>
      <c r="NCC459" s="330"/>
      <c r="NCD459" s="330"/>
      <c r="NCE459" s="330"/>
      <c r="NCF459" s="330"/>
      <c r="NCG459" s="330"/>
      <c r="NCH459" s="330"/>
      <c r="NCI459" s="330"/>
      <c r="NCJ459" s="330"/>
      <c r="NCK459" s="330"/>
      <c r="NCL459" s="330"/>
      <c r="NCM459" s="330"/>
      <c r="NCN459" s="330"/>
      <c r="NCO459" s="330"/>
      <c r="NCP459" s="330"/>
      <c r="NCQ459" s="330"/>
      <c r="NCR459" s="330"/>
      <c r="NCS459" s="330"/>
      <c r="NCT459" s="330"/>
      <c r="NCU459" s="330"/>
      <c r="NCV459" s="330"/>
      <c r="NCW459" s="330"/>
      <c r="NCX459" s="330"/>
      <c r="NCY459" s="330"/>
      <c r="NCZ459" s="330"/>
      <c r="NDA459" s="330"/>
      <c r="NDB459" s="330"/>
      <c r="NDC459" s="330"/>
      <c r="NDD459" s="330"/>
      <c r="NDE459" s="330"/>
      <c r="NDF459" s="330"/>
      <c r="NDG459" s="330"/>
      <c r="NDH459" s="330"/>
      <c r="NDI459" s="330"/>
      <c r="NDJ459" s="330"/>
      <c r="NDK459" s="330"/>
      <c r="NDL459" s="330"/>
      <c r="NDM459" s="330"/>
      <c r="NDN459" s="330"/>
      <c r="NDO459" s="330"/>
      <c r="NDP459" s="330"/>
      <c r="NDQ459" s="330"/>
      <c r="NDR459" s="330"/>
      <c r="NDS459" s="330"/>
      <c r="NDT459" s="330"/>
      <c r="NDU459" s="330"/>
      <c r="NDV459" s="330"/>
      <c r="NDW459" s="330"/>
      <c r="NDX459" s="330"/>
      <c r="NDY459" s="330"/>
      <c r="NDZ459" s="330"/>
      <c r="NEA459" s="330"/>
      <c r="NEB459" s="330"/>
      <c r="NEC459" s="330"/>
      <c r="NED459" s="330"/>
      <c r="NEE459" s="330"/>
      <c r="NEF459" s="330"/>
      <c r="NEG459" s="330"/>
      <c r="NEH459" s="330"/>
      <c r="NEI459" s="330"/>
      <c r="NEJ459" s="330"/>
      <c r="NEK459" s="330"/>
      <c r="NEL459" s="330"/>
      <c r="NEM459" s="330"/>
      <c r="NEN459" s="330"/>
      <c r="NEO459" s="330"/>
      <c r="NEP459" s="330"/>
      <c r="NEQ459" s="330"/>
      <c r="NER459" s="330"/>
      <c r="NES459" s="330"/>
      <c r="NET459" s="330"/>
      <c r="NEU459" s="330"/>
      <c r="NEV459" s="330"/>
      <c r="NEW459" s="330"/>
      <c r="NEX459" s="330"/>
      <c r="NEY459" s="330"/>
      <c r="NEZ459" s="330"/>
      <c r="NFA459" s="330"/>
      <c r="NFB459" s="330"/>
      <c r="NFC459" s="330"/>
      <c r="NFD459" s="330"/>
      <c r="NFE459" s="330"/>
      <c r="NFF459" s="330"/>
      <c r="NFG459" s="330"/>
      <c r="NFH459" s="330"/>
      <c r="NFI459" s="330"/>
      <c r="NFJ459" s="330"/>
      <c r="NFK459" s="330"/>
      <c r="NFL459" s="330"/>
      <c r="NFM459" s="330"/>
      <c r="NFN459" s="330"/>
      <c r="NFO459" s="330"/>
      <c r="NFP459" s="330"/>
      <c r="NFQ459" s="330"/>
      <c r="NFR459" s="330"/>
      <c r="NFS459" s="330"/>
      <c r="NFT459" s="330"/>
      <c r="NFU459" s="330"/>
      <c r="NFV459" s="330"/>
      <c r="NFW459" s="330"/>
      <c r="NFX459" s="330"/>
      <c r="NFY459" s="330"/>
      <c r="NFZ459" s="330"/>
      <c r="NGA459" s="330"/>
      <c r="NGB459" s="330"/>
      <c r="NGC459" s="330"/>
      <c r="NGD459" s="330"/>
      <c r="NGE459" s="330"/>
      <c r="NGF459" s="330"/>
      <c r="NGG459" s="330"/>
      <c r="NGH459" s="330"/>
      <c r="NGI459" s="330"/>
      <c r="NGJ459" s="330"/>
      <c r="NGK459" s="330"/>
      <c r="NGL459" s="330"/>
      <c r="NGM459" s="330"/>
      <c r="NGN459" s="330"/>
      <c r="NGO459" s="330"/>
      <c r="NGP459" s="330"/>
      <c r="NGQ459" s="330"/>
      <c r="NGR459" s="330"/>
      <c r="NGS459" s="330"/>
      <c r="NGT459" s="330"/>
      <c r="NGU459" s="330"/>
      <c r="NGV459" s="330"/>
      <c r="NGW459" s="330"/>
      <c r="NGX459" s="330"/>
      <c r="NGY459" s="330"/>
      <c r="NGZ459" s="330"/>
      <c r="NHA459" s="330"/>
      <c r="NHB459" s="330"/>
      <c r="NHC459" s="330"/>
      <c r="NHD459" s="330"/>
      <c r="NHE459" s="330"/>
      <c r="NHF459" s="330"/>
      <c r="NHG459" s="330"/>
      <c r="NHH459" s="330"/>
      <c r="NHI459" s="330"/>
      <c r="NHJ459" s="330"/>
      <c r="NHK459" s="330"/>
      <c r="NHL459" s="330"/>
      <c r="NHM459" s="330"/>
      <c r="NHN459" s="330"/>
      <c r="NHO459" s="330"/>
      <c r="NHP459" s="330"/>
      <c r="NHQ459" s="330"/>
      <c r="NHR459" s="330"/>
      <c r="NHS459" s="330"/>
      <c r="NHT459" s="330"/>
      <c r="NHU459" s="330"/>
      <c r="NHV459" s="330"/>
      <c r="NHW459" s="330"/>
      <c r="NHX459" s="330"/>
      <c r="NHY459" s="330"/>
      <c r="NHZ459" s="330"/>
      <c r="NIA459" s="330"/>
      <c r="NIB459" s="330"/>
      <c r="NIC459" s="330"/>
      <c r="NID459" s="330"/>
      <c r="NIE459" s="330"/>
      <c r="NIF459" s="330"/>
      <c r="NIG459" s="330"/>
      <c r="NIH459" s="330"/>
      <c r="NII459" s="330"/>
      <c r="NIJ459" s="330"/>
      <c r="NIK459" s="330"/>
      <c r="NIL459" s="330"/>
      <c r="NIM459" s="330"/>
      <c r="NIN459" s="330"/>
      <c r="NIO459" s="330"/>
      <c r="NIP459" s="330"/>
      <c r="NIQ459" s="330"/>
      <c r="NIR459" s="330"/>
      <c r="NIS459" s="330"/>
      <c r="NIT459" s="330"/>
      <c r="NIU459" s="330"/>
      <c r="NIV459" s="330"/>
      <c r="NIW459" s="330"/>
      <c r="NIX459" s="330"/>
      <c r="NIY459" s="330"/>
      <c r="NIZ459" s="330"/>
      <c r="NJA459" s="330"/>
      <c r="NJB459" s="330"/>
      <c r="NJC459" s="330"/>
      <c r="NJD459" s="330"/>
      <c r="NJE459" s="330"/>
      <c r="NJF459" s="330"/>
      <c r="NJG459" s="330"/>
      <c r="NJH459" s="330"/>
      <c r="NJI459" s="330"/>
      <c r="NJJ459" s="330"/>
      <c r="NJK459" s="330"/>
      <c r="NJL459" s="330"/>
      <c r="NJM459" s="330"/>
      <c r="NJN459" s="330"/>
      <c r="NJO459" s="330"/>
      <c r="NJP459" s="330"/>
      <c r="NJQ459" s="330"/>
      <c r="NJR459" s="330"/>
      <c r="NJS459" s="330"/>
      <c r="NJT459" s="330"/>
      <c r="NJU459" s="330"/>
      <c r="NJV459" s="330"/>
      <c r="NJW459" s="330"/>
      <c r="NJX459" s="330"/>
      <c r="NJY459" s="330"/>
      <c r="NJZ459" s="330"/>
      <c r="NKA459" s="330"/>
      <c r="NKB459" s="330"/>
      <c r="NKC459" s="330"/>
      <c r="NKD459" s="330"/>
      <c r="NKE459" s="330"/>
      <c r="NKF459" s="330"/>
      <c r="NKG459" s="330"/>
      <c r="NKH459" s="330"/>
      <c r="NKI459" s="330"/>
      <c r="NKJ459" s="330"/>
      <c r="NKK459" s="330"/>
      <c r="NKL459" s="330"/>
      <c r="NKM459" s="330"/>
      <c r="NKN459" s="330"/>
      <c r="NKO459" s="330"/>
      <c r="NKP459" s="330"/>
      <c r="NKQ459" s="330"/>
      <c r="NKR459" s="330"/>
      <c r="NKS459" s="330"/>
      <c r="NKT459" s="330"/>
      <c r="NKU459" s="330"/>
      <c r="NKV459" s="330"/>
      <c r="NKW459" s="330"/>
      <c r="NKX459" s="330"/>
      <c r="NKY459" s="330"/>
      <c r="NKZ459" s="330"/>
      <c r="NLA459" s="330"/>
      <c r="NLB459" s="330"/>
      <c r="NLC459" s="330"/>
      <c r="NLD459" s="330"/>
      <c r="NLE459" s="330"/>
      <c r="NLF459" s="330"/>
      <c r="NLG459" s="330"/>
      <c r="NLH459" s="330"/>
      <c r="NLI459" s="330"/>
      <c r="NLJ459" s="330"/>
      <c r="NLK459" s="330"/>
      <c r="NLL459" s="330"/>
      <c r="NLM459" s="330"/>
      <c r="NLN459" s="330"/>
      <c r="NLO459" s="330"/>
      <c r="NLP459" s="330"/>
      <c r="NLQ459" s="330"/>
      <c r="NLR459" s="330"/>
      <c r="NLS459" s="330"/>
      <c r="NLT459" s="330"/>
      <c r="NLU459" s="330"/>
      <c r="NLV459" s="330"/>
      <c r="NLW459" s="330"/>
      <c r="NLX459" s="330"/>
      <c r="NLY459" s="330"/>
      <c r="NLZ459" s="330"/>
      <c r="NMA459" s="330"/>
      <c r="NMB459" s="330"/>
      <c r="NMC459" s="330"/>
      <c r="NMD459" s="330"/>
      <c r="NME459" s="330"/>
      <c r="NMF459" s="330"/>
      <c r="NMG459" s="330"/>
      <c r="NMH459" s="330"/>
      <c r="NMI459" s="330"/>
      <c r="NMJ459" s="330"/>
      <c r="NMK459" s="330"/>
      <c r="NML459" s="330"/>
      <c r="NMM459" s="330"/>
      <c r="NMN459" s="330"/>
      <c r="NMO459" s="330"/>
      <c r="NMP459" s="330"/>
      <c r="NMQ459" s="330"/>
      <c r="NMR459" s="330"/>
      <c r="NMS459" s="330"/>
      <c r="NMT459" s="330"/>
      <c r="NMU459" s="330"/>
      <c r="NMV459" s="330"/>
      <c r="NMW459" s="330"/>
      <c r="NMX459" s="330"/>
      <c r="NMY459" s="330"/>
      <c r="NMZ459" s="330"/>
      <c r="NNA459" s="330"/>
      <c r="NNB459" s="330"/>
      <c r="NNC459" s="330"/>
      <c r="NND459" s="330"/>
      <c r="NNE459" s="330"/>
      <c r="NNF459" s="330"/>
      <c r="NNG459" s="330"/>
      <c r="NNH459" s="330"/>
      <c r="NNI459" s="330"/>
      <c r="NNJ459" s="330"/>
      <c r="NNK459" s="330"/>
      <c r="NNL459" s="330"/>
      <c r="NNM459" s="330"/>
      <c r="NNN459" s="330"/>
      <c r="NNO459" s="330"/>
      <c r="NNP459" s="330"/>
      <c r="NNQ459" s="330"/>
      <c r="NNR459" s="330"/>
      <c r="NNS459" s="330"/>
      <c r="NNT459" s="330"/>
      <c r="NNU459" s="330"/>
      <c r="NNV459" s="330"/>
      <c r="NNW459" s="330"/>
      <c r="NNX459" s="330"/>
      <c r="NNY459" s="330"/>
      <c r="NNZ459" s="330"/>
      <c r="NOA459" s="330"/>
      <c r="NOB459" s="330"/>
      <c r="NOC459" s="330"/>
      <c r="NOD459" s="330"/>
      <c r="NOE459" s="330"/>
      <c r="NOF459" s="330"/>
      <c r="NOG459" s="330"/>
      <c r="NOH459" s="330"/>
      <c r="NOI459" s="330"/>
      <c r="NOJ459" s="330"/>
      <c r="NOK459" s="330"/>
      <c r="NOL459" s="330"/>
      <c r="NOM459" s="330"/>
      <c r="NON459" s="330"/>
      <c r="NOO459" s="330"/>
      <c r="NOP459" s="330"/>
      <c r="NOQ459" s="330"/>
      <c r="NOR459" s="330"/>
      <c r="NOS459" s="330"/>
      <c r="NOT459" s="330"/>
      <c r="NOU459" s="330"/>
      <c r="NOV459" s="330"/>
      <c r="NOW459" s="330"/>
      <c r="NOX459" s="330"/>
      <c r="NOY459" s="330"/>
      <c r="NOZ459" s="330"/>
      <c r="NPA459" s="330"/>
      <c r="NPB459" s="330"/>
      <c r="NPC459" s="330"/>
      <c r="NPD459" s="330"/>
      <c r="NPE459" s="330"/>
      <c r="NPF459" s="330"/>
      <c r="NPG459" s="330"/>
      <c r="NPH459" s="330"/>
      <c r="NPI459" s="330"/>
      <c r="NPJ459" s="330"/>
      <c r="NPK459" s="330"/>
      <c r="NPL459" s="330"/>
      <c r="NPM459" s="330"/>
      <c r="NPN459" s="330"/>
      <c r="NPO459" s="330"/>
      <c r="NPP459" s="330"/>
      <c r="NPQ459" s="330"/>
      <c r="NPR459" s="330"/>
      <c r="NPS459" s="330"/>
      <c r="NPT459" s="330"/>
      <c r="NPU459" s="330"/>
      <c r="NPV459" s="330"/>
      <c r="NPW459" s="330"/>
      <c r="NPX459" s="330"/>
      <c r="NPY459" s="330"/>
      <c r="NPZ459" s="330"/>
      <c r="NQA459" s="330"/>
      <c r="NQB459" s="330"/>
      <c r="NQC459" s="330"/>
      <c r="NQD459" s="330"/>
      <c r="NQE459" s="330"/>
      <c r="NQF459" s="330"/>
      <c r="NQG459" s="330"/>
      <c r="NQH459" s="330"/>
      <c r="NQI459" s="330"/>
      <c r="NQJ459" s="330"/>
      <c r="NQK459" s="330"/>
      <c r="NQL459" s="330"/>
      <c r="NQM459" s="330"/>
      <c r="NQN459" s="330"/>
      <c r="NQO459" s="330"/>
      <c r="NQP459" s="330"/>
      <c r="NQQ459" s="330"/>
      <c r="NQR459" s="330"/>
      <c r="NQS459" s="330"/>
      <c r="NQT459" s="330"/>
      <c r="NQU459" s="330"/>
      <c r="NQV459" s="330"/>
      <c r="NQW459" s="330"/>
      <c r="NQX459" s="330"/>
      <c r="NQY459" s="330"/>
      <c r="NQZ459" s="330"/>
      <c r="NRA459" s="330"/>
      <c r="NRB459" s="330"/>
      <c r="NRC459" s="330"/>
      <c r="NRD459" s="330"/>
      <c r="NRE459" s="330"/>
      <c r="NRF459" s="330"/>
      <c r="NRG459" s="330"/>
      <c r="NRH459" s="330"/>
      <c r="NRI459" s="330"/>
      <c r="NRJ459" s="330"/>
      <c r="NRK459" s="330"/>
      <c r="NRL459" s="330"/>
      <c r="NRM459" s="330"/>
      <c r="NRN459" s="330"/>
      <c r="NRO459" s="330"/>
      <c r="NRP459" s="330"/>
      <c r="NRQ459" s="330"/>
      <c r="NRR459" s="330"/>
      <c r="NRS459" s="330"/>
      <c r="NRT459" s="330"/>
      <c r="NRU459" s="330"/>
      <c r="NRV459" s="330"/>
      <c r="NRW459" s="330"/>
      <c r="NRX459" s="330"/>
      <c r="NRY459" s="330"/>
      <c r="NRZ459" s="330"/>
      <c r="NSA459" s="330"/>
      <c r="NSB459" s="330"/>
      <c r="NSC459" s="330"/>
      <c r="NSD459" s="330"/>
      <c r="NSE459" s="330"/>
      <c r="NSF459" s="330"/>
      <c r="NSG459" s="330"/>
      <c r="NSH459" s="330"/>
      <c r="NSI459" s="330"/>
      <c r="NSJ459" s="330"/>
      <c r="NSK459" s="330"/>
      <c r="NSL459" s="330"/>
      <c r="NSM459" s="330"/>
      <c r="NSN459" s="330"/>
      <c r="NSO459" s="330"/>
      <c r="NSP459" s="330"/>
      <c r="NSQ459" s="330"/>
      <c r="NSR459" s="330"/>
      <c r="NSS459" s="330"/>
      <c r="NST459" s="330"/>
      <c r="NSU459" s="330"/>
      <c r="NSV459" s="330"/>
      <c r="NSW459" s="330"/>
      <c r="NSX459" s="330"/>
      <c r="NSY459" s="330"/>
      <c r="NSZ459" s="330"/>
      <c r="NTA459" s="330"/>
      <c r="NTB459" s="330"/>
      <c r="NTC459" s="330"/>
      <c r="NTD459" s="330"/>
      <c r="NTE459" s="330"/>
      <c r="NTF459" s="330"/>
      <c r="NTG459" s="330"/>
      <c r="NTH459" s="330"/>
      <c r="NTI459" s="330"/>
      <c r="NTJ459" s="330"/>
      <c r="NTK459" s="330"/>
      <c r="NTL459" s="330"/>
      <c r="NTM459" s="330"/>
      <c r="NTN459" s="330"/>
      <c r="NTO459" s="330"/>
      <c r="NTP459" s="330"/>
      <c r="NTQ459" s="330"/>
      <c r="NTR459" s="330"/>
      <c r="NTS459" s="330"/>
      <c r="NTT459" s="330"/>
      <c r="NTU459" s="330"/>
      <c r="NTV459" s="330"/>
      <c r="NTW459" s="330"/>
      <c r="NTX459" s="330"/>
      <c r="NTY459" s="330"/>
      <c r="NTZ459" s="330"/>
      <c r="NUA459" s="330"/>
      <c r="NUB459" s="330"/>
      <c r="NUC459" s="330"/>
      <c r="NUD459" s="330"/>
      <c r="NUE459" s="330"/>
      <c r="NUF459" s="330"/>
      <c r="NUG459" s="330"/>
      <c r="NUH459" s="330"/>
      <c r="NUI459" s="330"/>
      <c r="NUJ459" s="330"/>
      <c r="NUK459" s="330"/>
      <c r="NUL459" s="330"/>
      <c r="NUM459" s="330"/>
      <c r="NUN459" s="330"/>
      <c r="NUO459" s="330"/>
      <c r="NUP459" s="330"/>
      <c r="NUQ459" s="330"/>
      <c r="NUR459" s="330"/>
      <c r="NUS459" s="330"/>
      <c r="NUT459" s="330"/>
      <c r="NUU459" s="330"/>
      <c r="NUV459" s="330"/>
      <c r="NUW459" s="330"/>
      <c r="NUX459" s="330"/>
      <c r="NUY459" s="330"/>
      <c r="NUZ459" s="330"/>
      <c r="NVA459" s="330"/>
      <c r="NVB459" s="330"/>
      <c r="NVC459" s="330"/>
      <c r="NVD459" s="330"/>
      <c r="NVE459" s="330"/>
      <c r="NVF459" s="330"/>
      <c r="NVG459" s="330"/>
      <c r="NVH459" s="330"/>
      <c r="NVI459" s="330"/>
      <c r="NVJ459" s="330"/>
      <c r="NVK459" s="330"/>
      <c r="NVL459" s="330"/>
      <c r="NVM459" s="330"/>
      <c r="NVN459" s="330"/>
      <c r="NVO459" s="330"/>
      <c r="NVP459" s="330"/>
      <c r="NVQ459" s="330"/>
      <c r="NVR459" s="330"/>
      <c r="NVS459" s="330"/>
      <c r="NVT459" s="330"/>
      <c r="NVU459" s="330"/>
      <c r="NVV459" s="330"/>
      <c r="NVW459" s="330"/>
      <c r="NVX459" s="330"/>
      <c r="NVY459" s="330"/>
      <c r="NVZ459" s="330"/>
      <c r="NWA459" s="330"/>
      <c r="NWB459" s="330"/>
      <c r="NWC459" s="330"/>
      <c r="NWD459" s="330"/>
      <c r="NWE459" s="330"/>
      <c r="NWF459" s="330"/>
      <c r="NWG459" s="330"/>
      <c r="NWH459" s="330"/>
      <c r="NWI459" s="330"/>
      <c r="NWJ459" s="330"/>
      <c r="NWK459" s="330"/>
      <c r="NWL459" s="330"/>
      <c r="NWM459" s="330"/>
      <c r="NWN459" s="330"/>
      <c r="NWO459" s="330"/>
      <c r="NWP459" s="330"/>
      <c r="NWQ459" s="330"/>
      <c r="NWR459" s="330"/>
      <c r="NWS459" s="330"/>
      <c r="NWT459" s="330"/>
      <c r="NWU459" s="330"/>
      <c r="NWV459" s="330"/>
      <c r="NWW459" s="330"/>
      <c r="NWX459" s="330"/>
      <c r="NWY459" s="330"/>
      <c r="NWZ459" s="330"/>
      <c r="NXA459" s="330"/>
      <c r="NXB459" s="330"/>
      <c r="NXC459" s="330"/>
      <c r="NXD459" s="330"/>
      <c r="NXE459" s="330"/>
      <c r="NXF459" s="330"/>
      <c r="NXG459" s="330"/>
      <c r="NXH459" s="330"/>
      <c r="NXI459" s="330"/>
      <c r="NXJ459" s="330"/>
      <c r="NXK459" s="330"/>
      <c r="NXL459" s="330"/>
      <c r="NXM459" s="330"/>
      <c r="NXN459" s="330"/>
      <c r="NXO459" s="330"/>
      <c r="NXP459" s="330"/>
      <c r="NXQ459" s="330"/>
      <c r="NXR459" s="330"/>
      <c r="NXS459" s="330"/>
      <c r="NXT459" s="330"/>
      <c r="NXU459" s="330"/>
      <c r="NXV459" s="330"/>
      <c r="NXW459" s="330"/>
      <c r="NXX459" s="330"/>
      <c r="NXY459" s="330"/>
      <c r="NXZ459" s="330"/>
      <c r="NYA459" s="330"/>
      <c r="NYB459" s="330"/>
      <c r="NYC459" s="330"/>
      <c r="NYD459" s="330"/>
      <c r="NYE459" s="330"/>
      <c r="NYF459" s="330"/>
      <c r="NYG459" s="330"/>
      <c r="NYH459" s="330"/>
      <c r="NYI459" s="330"/>
      <c r="NYJ459" s="330"/>
      <c r="NYK459" s="330"/>
      <c r="NYL459" s="330"/>
      <c r="NYM459" s="330"/>
      <c r="NYN459" s="330"/>
      <c r="NYO459" s="330"/>
      <c r="NYP459" s="330"/>
      <c r="NYQ459" s="330"/>
      <c r="NYR459" s="330"/>
      <c r="NYS459" s="330"/>
      <c r="NYT459" s="330"/>
      <c r="NYU459" s="330"/>
      <c r="NYV459" s="330"/>
      <c r="NYW459" s="330"/>
      <c r="NYX459" s="330"/>
      <c r="NYY459" s="330"/>
      <c r="NYZ459" s="330"/>
      <c r="NZA459" s="330"/>
      <c r="NZB459" s="330"/>
      <c r="NZC459" s="330"/>
      <c r="NZD459" s="330"/>
      <c r="NZE459" s="330"/>
      <c r="NZF459" s="330"/>
      <c r="NZG459" s="330"/>
      <c r="NZH459" s="330"/>
      <c r="NZI459" s="330"/>
      <c r="NZJ459" s="330"/>
      <c r="NZK459" s="330"/>
      <c r="NZL459" s="330"/>
      <c r="NZM459" s="330"/>
      <c r="NZN459" s="330"/>
      <c r="NZO459" s="330"/>
      <c r="NZP459" s="330"/>
      <c r="NZQ459" s="330"/>
      <c r="NZR459" s="330"/>
      <c r="NZS459" s="330"/>
      <c r="NZT459" s="330"/>
      <c r="NZU459" s="330"/>
      <c r="NZV459" s="330"/>
      <c r="NZW459" s="330"/>
      <c r="NZX459" s="330"/>
      <c r="NZY459" s="330"/>
      <c r="NZZ459" s="330"/>
      <c r="OAA459" s="330"/>
      <c r="OAB459" s="330"/>
      <c r="OAC459" s="330"/>
      <c r="OAD459" s="330"/>
      <c r="OAE459" s="330"/>
      <c r="OAF459" s="330"/>
      <c r="OAG459" s="330"/>
      <c r="OAH459" s="330"/>
      <c r="OAI459" s="330"/>
      <c r="OAJ459" s="330"/>
      <c r="OAK459" s="330"/>
      <c r="OAL459" s="330"/>
      <c r="OAM459" s="330"/>
      <c r="OAN459" s="330"/>
      <c r="OAO459" s="330"/>
      <c r="OAP459" s="330"/>
      <c r="OAQ459" s="330"/>
      <c r="OAR459" s="330"/>
      <c r="OAS459" s="330"/>
      <c r="OAT459" s="330"/>
      <c r="OAU459" s="330"/>
      <c r="OAV459" s="330"/>
      <c r="OAW459" s="330"/>
      <c r="OAX459" s="330"/>
      <c r="OAY459" s="330"/>
      <c r="OAZ459" s="330"/>
      <c r="OBA459" s="330"/>
      <c r="OBB459" s="330"/>
      <c r="OBC459" s="330"/>
      <c r="OBD459" s="330"/>
      <c r="OBE459" s="330"/>
      <c r="OBF459" s="330"/>
      <c r="OBG459" s="330"/>
      <c r="OBH459" s="330"/>
      <c r="OBI459" s="330"/>
      <c r="OBJ459" s="330"/>
      <c r="OBK459" s="330"/>
      <c r="OBL459" s="330"/>
      <c r="OBM459" s="330"/>
      <c r="OBN459" s="330"/>
      <c r="OBO459" s="330"/>
      <c r="OBP459" s="330"/>
      <c r="OBQ459" s="330"/>
      <c r="OBR459" s="330"/>
      <c r="OBS459" s="330"/>
      <c r="OBT459" s="330"/>
      <c r="OBU459" s="330"/>
      <c r="OBV459" s="330"/>
      <c r="OBW459" s="330"/>
      <c r="OBX459" s="330"/>
      <c r="OBY459" s="330"/>
      <c r="OBZ459" s="330"/>
      <c r="OCA459" s="330"/>
      <c r="OCB459" s="330"/>
      <c r="OCC459" s="330"/>
      <c r="OCD459" s="330"/>
      <c r="OCE459" s="330"/>
      <c r="OCF459" s="330"/>
      <c r="OCG459" s="330"/>
      <c r="OCH459" s="330"/>
      <c r="OCI459" s="330"/>
      <c r="OCJ459" s="330"/>
      <c r="OCK459" s="330"/>
      <c r="OCL459" s="330"/>
      <c r="OCM459" s="330"/>
      <c r="OCN459" s="330"/>
      <c r="OCO459" s="330"/>
      <c r="OCP459" s="330"/>
      <c r="OCQ459" s="330"/>
      <c r="OCR459" s="330"/>
      <c r="OCS459" s="330"/>
      <c r="OCT459" s="330"/>
      <c r="OCU459" s="330"/>
      <c r="OCV459" s="330"/>
      <c r="OCW459" s="330"/>
      <c r="OCX459" s="330"/>
      <c r="OCY459" s="330"/>
      <c r="OCZ459" s="330"/>
      <c r="ODA459" s="330"/>
      <c r="ODB459" s="330"/>
      <c r="ODC459" s="330"/>
      <c r="ODD459" s="330"/>
      <c r="ODE459" s="330"/>
      <c r="ODF459" s="330"/>
      <c r="ODG459" s="330"/>
      <c r="ODH459" s="330"/>
      <c r="ODI459" s="330"/>
      <c r="ODJ459" s="330"/>
      <c r="ODK459" s="330"/>
      <c r="ODL459" s="330"/>
      <c r="ODM459" s="330"/>
      <c r="ODN459" s="330"/>
      <c r="ODO459" s="330"/>
      <c r="ODP459" s="330"/>
      <c r="ODQ459" s="330"/>
      <c r="ODR459" s="330"/>
      <c r="ODS459" s="330"/>
      <c r="ODT459" s="330"/>
      <c r="ODU459" s="330"/>
      <c r="ODV459" s="330"/>
      <c r="ODW459" s="330"/>
      <c r="ODX459" s="330"/>
      <c r="ODY459" s="330"/>
      <c r="ODZ459" s="330"/>
      <c r="OEA459" s="330"/>
      <c r="OEB459" s="330"/>
      <c r="OEC459" s="330"/>
      <c r="OED459" s="330"/>
      <c r="OEE459" s="330"/>
      <c r="OEF459" s="330"/>
      <c r="OEG459" s="330"/>
      <c r="OEH459" s="330"/>
      <c r="OEI459" s="330"/>
      <c r="OEJ459" s="330"/>
      <c r="OEK459" s="330"/>
      <c r="OEL459" s="330"/>
      <c r="OEM459" s="330"/>
      <c r="OEN459" s="330"/>
      <c r="OEO459" s="330"/>
      <c r="OEP459" s="330"/>
      <c r="OEQ459" s="330"/>
      <c r="OER459" s="330"/>
      <c r="OES459" s="330"/>
      <c r="OET459" s="330"/>
      <c r="OEU459" s="330"/>
      <c r="OEV459" s="330"/>
      <c r="OEW459" s="330"/>
      <c r="OEX459" s="330"/>
      <c r="OEY459" s="330"/>
      <c r="OEZ459" s="330"/>
      <c r="OFA459" s="330"/>
      <c r="OFB459" s="330"/>
      <c r="OFC459" s="330"/>
      <c r="OFD459" s="330"/>
      <c r="OFE459" s="330"/>
      <c r="OFF459" s="330"/>
      <c r="OFG459" s="330"/>
      <c r="OFH459" s="330"/>
      <c r="OFI459" s="330"/>
      <c r="OFJ459" s="330"/>
      <c r="OFK459" s="330"/>
      <c r="OFL459" s="330"/>
      <c r="OFM459" s="330"/>
      <c r="OFN459" s="330"/>
      <c r="OFO459" s="330"/>
      <c r="OFP459" s="330"/>
      <c r="OFQ459" s="330"/>
      <c r="OFR459" s="330"/>
      <c r="OFS459" s="330"/>
      <c r="OFT459" s="330"/>
      <c r="OFU459" s="330"/>
      <c r="OFV459" s="330"/>
      <c r="OFW459" s="330"/>
      <c r="OFX459" s="330"/>
      <c r="OFY459" s="330"/>
      <c r="OFZ459" s="330"/>
      <c r="OGA459" s="330"/>
      <c r="OGB459" s="330"/>
      <c r="OGC459" s="330"/>
      <c r="OGD459" s="330"/>
      <c r="OGE459" s="330"/>
      <c r="OGF459" s="330"/>
      <c r="OGG459" s="330"/>
      <c r="OGH459" s="330"/>
      <c r="OGI459" s="330"/>
      <c r="OGJ459" s="330"/>
      <c r="OGK459" s="330"/>
      <c r="OGL459" s="330"/>
      <c r="OGM459" s="330"/>
      <c r="OGN459" s="330"/>
      <c r="OGO459" s="330"/>
      <c r="OGP459" s="330"/>
      <c r="OGQ459" s="330"/>
      <c r="OGR459" s="330"/>
      <c r="OGS459" s="330"/>
      <c r="OGT459" s="330"/>
      <c r="OGU459" s="330"/>
      <c r="OGV459" s="330"/>
      <c r="OGW459" s="330"/>
      <c r="OGX459" s="330"/>
      <c r="OGY459" s="330"/>
      <c r="OGZ459" s="330"/>
      <c r="OHA459" s="330"/>
      <c r="OHB459" s="330"/>
      <c r="OHC459" s="330"/>
      <c r="OHD459" s="330"/>
      <c r="OHE459" s="330"/>
      <c r="OHF459" s="330"/>
      <c r="OHG459" s="330"/>
      <c r="OHH459" s="330"/>
      <c r="OHI459" s="330"/>
      <c r="OHJ459" s="330"/>
      <c r="OHK459" s="330"/>
      <c r="OHL459" s="330"/>
      <c r="OHM459" s="330"/>
      <c r="OHN459" s="330"/>
      <c r="OHO459" s="330"/>
      <c r="OHP459" s="330"/>
      <c r="OHQ459" s="330"/>
      <c r="OHR459" s="330"/>
      <c r="OHS459" s="330"/>
      <c r="OHT459" s="330"/>
      <c r="OHU459" s="330"/>
      <c r="OHV459" s="330"/>
      <c r="OHW459" s="330"/>
      <c r="OHX459" s="330"/>
      <c r="OHY459" s="330"/>
      <c r="OHZ459" s="330"/>
      <c r="OIA459" s="330"/>
      <c r="OIB459" s="330"/>
      <c r="OIC459" s="330"/>
      <c r="OID459" s="330"/>
      <c r="OIE459" s="330"/>
      <c r="OIF459" s="330"/>
      <c r="OIG459" s="330"/>
      <c r="OIH459" s="330"/>
      <c r="OII459" s="330"/>
      <c r="OIJ459" s="330"/>
      <c r="OIK459" s="330"/>
      <c r="OIL459" s="330"/>
      <c r="OIM459" s="330"/>
      <c r="OIN459" s="330"/>
      <c r="OIO459" s="330"/>
      <c r="OIP459" s="330"/>
      <c r="OIQ459" s="330"/>
      <c r="OIR459" s="330"/>
      <c r="OIS459" s="330"/>
      <c r="OIT459" s="330"/>
      <c r="OIU459" s="330"/>
      <c r="OIV459" s="330"/>
      <c r="OIW459" s="330"/>
      <c r="OIX459" s="330"/>
      <c r="OIY459" s="330"/>
      <c r="OIZ459" s="330"/>
      <c r="OJA459" s="330"/>
      <c r="OJB459" s="330"/>
      <c r="OJC459" s="330"/>
      <c r="OJD459" s="330"/>
      <c r="OJE459" s="330"/>
      <c r="OJF459" s="330"/>
      <c r="OJG459" s="330"/>
      <c r="OJH459" s="330"/>
      <c r="OJI459" s="330"/>
      <c r="OJJ459" s="330"/>
      <c r="OJK459" s="330"/>
      <c r="OJL459" s="330"/>
      <c r="OJM459" s="330"/>
      <c r="OJN459" s="330"/>
      <c r="OJO459" s="330"/>
      <c r="OJP459" s="330"/>
      <c r="OJQ459" s="330"/>
      <c r="OJR459" s="330"/>
      <c r="OJS459" s="330"/>
      <c r="OJT459" s="330"/>
      <c r="OJU459" s="330"/>
      <c r="OJV459" s="330"/>
      <c r="OJW459" s="330"/>
      <c r="OJX459" s="330"/>
      <c r="OJY459" s="330"/>
      <c r="OJZ459" s="330"/>
      <c r="OKA459" s="330"/>
      <c r="OKB459" s="330"/>
      <c r="OKC459" s="330"/>
      <c r="OKD459" s="330"/>
      <c r="OKE459" s="330"/>
      <c r="OKF459" s="330"/>
      <c r="OKG459" s="330"/>
      <c r="OKH459" s="330"/>
      <c r="OKI459" s="330"/>
      <c r="OKJ459" s="330"/>
      <c r="OKK459" s="330"/>
      <c r="OKL459" s="330"/>
      <c r="OKM459" s="330"/>
      <c r="OKN459" s="330"/>
      <c r="OKO459" s="330"/>
      <c r="OKP459" s="330"/>
      <c r="OKQ459" s="330"/>
      <c r="OKR459" s="330"/>
      <c r="OKS459" s="330"/>
      <c r="OKT459" s="330"/>
      <c r="OKU459" s="330"/>
      <c r="OKV459" s="330"/>
      <c r="OKW459" s="330"/>
      <c r="OKX459" s="330"/>
      <c r="OKY459" s="330"/>
      <c r="OKZ459" s="330"/>
      <c r="OLA459" s="330"/>
      <c r="OLB459" s="330"/>
      <c r="OLC459" s="330"/>
      <c r="OLD459" s="330"/>
      <c r="OLE459" s="330"/>
      <c r="OLF459" s="330"/>
      <c r="OLG459" s="330"/>
      <c r="OLH459" s="330"/>
      <c r="OLI459" s="330"/>
      <c r="OLJ459" s="330"/>
      <c r="OLK459" s="330"/>
      <c r="OLL459" s="330"/>
      <c r="OLM459" s="330"/>
      <c r="OLN459" s="330"/>
      <c r="OLO459" s="330"/>
      <c r="OLP459" s="330"/>
      <c r="OLQ459" s="330"/>
      <c r="OLR459" s="330"/>
      <c r="OLS459" s="330"/>
      <c r="OLT459" s="330"/>
      <c r="OLU459" s="330"/>
      <c r="OLV459" s="330"/>
      <c r="OLW459" s="330"/>
      <c r="OLX459" s="330"/>
      <c r="OLY459" s="330"/>
      <c r="OLZ459" s="330"/>
      <c r="OMA459" s="330"/>
      <c r="OMB459" s="330"/>
      <c r="OMC459" s="330"/>
      <c r="OMD459" s="330"/>
      <c r="OME459" s="330"/>
      <c r="OMF459" s="330"/>
      <c r="OMG459" s="330"/>
      <c r="OMH459" s="330"/>
      <c r="OMI459" s="330"/>
      <c r="OMJ459" s="330"/>
      <c r="OMK459" s="330"/>
      <c r="OML459" s="330"/>
      <c r="OMM459" s="330"/>
      <c r="OMN459" s="330"/>
      <c r="OMO459" s="330"/>
      <c r="OMP459" s="330"/>
      <c r="OMQ459" s="330"/>
      <c r="OMR459" s="330"/>
      <c r="OMS459" s="330"/>
      <c r="OMT459" s="330"/>
      <c r="OMU459" s="330"/>
      <c r="OMV459" s="330"/>
      <c r="OMW459" s="330"/>
      <c r="OMX459" s="330"/>
      <c r="OMY459" s="330"/>
      <c r="OMZ459" s="330"/>
      <c r="ONA459" s="330"/>
      <c r="ONB459" s="330"/>
      <c r="ONC459" s="330"/>
      <c r="OND459" s="330"/>
      <c r="ONE459" s="330"/>
      <c r="ONF459" s="330"/>
      <c r="ONG459" s="330"/>
      <c r="ONH459" s="330"/>
      <c r="ONI459" s="330"/>
      <c r="ONJ459" s="330"/>
      <c r="ONK459" s="330"/>
      <c r="ONL459" s="330"/>
      <c r="ONM459" s="330"/>
      <c r="ONN459" s="330"/>
      <c r="ONO459" s="330"/>
      <c r="ONP459" s="330"/>
      <c r="ONQ459" s="330"/>
      <c r="ONR459" s="330"/>
      <c r="ONS459" s="330"/>
      <c r="ONT459" s="330"/>
      <c r="ONU459" s="330"/>
      <c r="ONV459" s="330"/>
      <c r="ONW459" s="330"/>
      <c r="ONX459" s="330"/>
      <c r="ONY459" s="330"/>
      <c r="ONZ459" s="330"/>
      <c r="OOA459" s="330"/>
      <c r="OOB459" s="330"/>
      <c r="OOC459" s="330"/>
      <c r="OOD459" s="330"/>
      <c r="OOE459" s="330"/>
      <c r="OOF459" s="330"/>
      <c r="OOG459" s="330"/>
      <c r="OOH459" s="330"/>
      <c r="OOI459" s="330"/>
      <c r="OOJ459" s="330"/>
      <c r="OOK459" s="330"/>
      <c r="OOL459" s="330"/>
      <c r="OOM459" s="330"/>
      <c r="OON459" s="330"/>
      <c r="OOO459" s="330"/>
      <c r="OOP459" s="330"/>
      <c r="OOQ459" s="330"/>
      <c r="OOR459" s="330"/>
      <c r="OOS459" s="330"/>
      <c r="OOT459" s="330"/>
      <c r="OOU459" s="330"/>
      <c r="OOV459" s="330"/>
      <c r="OOW459" s="330"/>
      <c r="OOX459" s="330"/>
      <c r="OOY459" s="330"/>
      <c r="OOZ459" s="330"/>
      <c r="OPA459" s="330"/>
      <c r="OPB459" s="330"/>
      <c r="OPC459" s="330"/>
      <c r="OPD459" s="330"/>
      <c r="OPE459" s="330"/>
      <c r="OPF459" s="330"/>
      <c r="OPG459" s="330"/>
      <c r="OPH459" s="330"/>
      <c r="OPI459" s="330"/>
      <c r="OPJ459" s="330"/>
      <c r="OPK459" s="330"/>
      <c r="OPL459" s="330"/>
      <c r="OPM459" s="330"/>
      <c r="OPN459" s="330"/>
      <c r="OPO459" s="330"/>
      <c r="OPP459" s="330"/>
      <c r="OPQ459" s="330"/>
      <c r="OPR459" s="330"/>
      <c r="OPS459" s="330"/>
      <c r="OPT459" s="330"/>
      <c r="OPU459" s="330"/>
      <c r="OPV459" s="330"/>
      <c r="OPW459" s="330"/>
      <c r="OPX459" s="330"/>
      <c r="OPY459" s="330"/>
      <c r="OPZ459" s="330"/>
      <c r="OQA459" s="330"/>
      <c r="OQB459" s="330"/>
      <c r="OQC459" s="330"/>
      <c r="OQD459" s="330"/>
      <c r="OQE459" s="330"/>
      <c r="OQF459" s="330"/>
      <c r="OQG459" s="330"/>
      <c r="OQH459" s="330"/>
      <c r="OQI459" s="330"/>
      <c r="OQJ459" s="330"/>
      <c r="OQK459" s="330"/>
      <c r="OQL459" s="330"/>
      <c r="OQM459" s="330"/>
      <c r="OQN459" s="330"/>
      <c r="OQO459" s="330"/>
      <c r="OQP459" s="330"/>
      <c r="OQQ459" s="330"/>
      <c r="OQR459" s="330"/>
      <c r="OQS459" s="330"/>
      <c r="OQT459" s="330"/>
      <c r="OQU459" s="330"/>
      <c r="OQV459" s="330"/>
      <c r="OQW459" s="330"/>
      <c r="OQX459" s="330"/>
      <c r="OQY459" s="330"/>
      <c r="OQZ459" s="330"/>
      <c r="ORA459" s="330"/>
      <c r="ORB459" s="330"/>
      <c r="ORC459" s="330"/>
      <c r="ORD459" s="330"/>
      <c r="ORE459" s="330"/>
      <c r="ORF459" s="330"/>
      <c r="ORG459" s="330"/>
      <c r="ORH459" s="330"/>
      <c r="ORI459" s="330"/>
      <c r="ORJ459" s="330"/>
      <c r="ORK459" s="330"/>
      <c r="ORL459" s="330"/>
      <c r="ORM459" s="330"/>
      <c r="ORN459" s="330"/>
      <c r="ORO459" s="330"/>
      <c r="ORP459" s="330"/>
      <c r="ORQ459" s="330"/>
      <c r="ORR459" s="330"/>
      <c r="ORS459" s="330"/>
      <c r="ORT459" s="330"/>
      <c r="ORU459" s="330"/>
      <c r="ORV459" s="330"/>
      <c r="ORW459" s="330"/>
      <c r="ORX459" s="330"/>
      <c r="ORY459" s="330"/>
      <c r="ORZ459" s="330"/>
      <c r="OSA459" s="330"/>
      <c r="OSB459" s="330"/>
      <c r="OSC459" s="330"/>
      <c r="OSD459" s="330"/>
      <c r="OSE459" s="330"/>
      <c r="OSF459" s="330"/>
      <c r="OSG459" s="330"/>
      <c r="OSH459" s="330"/>
      <c r="OSI459" s="330"/>
      <c r="OSJ459" s="330"/>
      <c r="OSK459" s="330"/>
      <c r="OSL459" s="330"/>
      <c r="OSM459" s="330"/>
      <c r="OSN459" s="330"/>
      <c r="OSO459" s="330"/>
      <c r="OSP459" s="330"/>
      <c r="OSQ459" s="330"/>
      <c r="OSR459" s="330"/>
      <c r="OSS459" s="330"/>
      <c r="OST459" s="330"/>
      <c r="OSU459" s="330"/>
      <c r="OSV459" s="330"/>
      <c r="OSW459" s="330"/>
      <c r="OSX459" s="330"/>
      <c r="OSY459" s="330"/>
      <c r="OSZ459" s="330"/>
      <c r="OTA459" s="330"/>
      <c r="OTB459" s="330"/>
      <c r="OTC459" s="330"/>
      <c r="OTD459" s="330"/>
      <c r="OTE459" s="330"/>
      <c r="OTF459" s="330"/>
      <c r="OTG459" s="330"/>
      <c r="OTH459" s="330"/>
      <c r="OTI459" s="330"/>
      <c r="OTJ459" s="330"/>
      <c r="OTK459" s="330"/>
      <c r="OTL459" s="330"/>
      <c r="OTM459" s="330"/>
      <c r="OTN459" s="330"/>
      <c r="OTO459" s="330"/>
      <c r="OTP459" s="330"/>
      <c r="OTQ459" s="330"/>
      <c r="OTR459" s="330"/>
      <c r="OTS459" s="330"/>
      <c r="OTT459" s="330"/>
      <c r="OTU459" s="330"/>
      <c r="OTV459" s="330"/>
      <c r="OTW459" s="330"/>
      <c r="OTX459" s="330"/>
      <c r="OTY459" s="330"/>
      <c r="OTZ459" s="330"/>
      <c r="OUA459" s="330"/>
      <c r="OUB459" s="330"/>
      <c r="OUC459" s="330"/>
      <c r="OUD459" s="330"/>
      <c r="OUE459" s="330"/>
      <c r="OUF459" s="330"/>
      <c r="OUG459" s="330"/>
      <c r="OUH459" s="330"/>
      <c r="OUI459" s="330"/>
      <c r="OUJ459" s="330"/>
      <c r="OUK459" s="330"/>
      <c r="OUL459" s="330"/>
      <c r="OUM459" s="330"/>
      <c r="OUN459" s="330"/>
      <c r="OUO459" s="330"/>
      <c r="OUP459" s="330"/>
      <c r="OUQ459" s="330"/>
      <c r="OUR459" s="330"/>
      <c r="OUS459" s="330"/>
      <c r="OUT459" s="330"/>
      <c r="OUU459" s="330"/>
      <c r="OUV459" s="330"/>
      <c r="OUW459" s="330"/>
      <c r="OUX459" s="330"/>
      <c r="OUY459" s="330"/>
      <c r="OUZ459" s="330"/>
      <c r="OVA459" s="330"/>
      <c r="OVB459" s="330"/>
      <c r="OVC459" s="330"/>
      <c r="OVD459" s="330"/>
      <c r="OVE459" s="330"/>
      <c r="OVF459" s="330"/>
      <c r="OVG459" s="330"/>
      <c r="OVH459" s="330"/>
      <c r="OVI459" s="330"/>
      <c r="OVJ459" s="330"/>
      <c r="OVK459" s="330"/>
      <c r="OVL459" s="330"/>
      <c r="OVM459" s="330"/>
      <c r="OVN459" s="330"/>
      <c r="OVO459" s="330"/>
      <c r="OVP459" s="330"/>
      <c r="OVQ459" s="330"/>
      <c r="OVR459" s="330"/>
      <c r="OVS459" s="330"/>
      <c r="OVT459" s="330"/>
      <c r="OVU459" s="330"/>
      <c r="OVV459" s="330"/>
      <c r="OVW459" s="330"/>
      <c r="OVX459" s="330"/>
      <c r="OVY459" s="330"/>
      <c r="OVZ459" s="330"/>
      <c r="OWA459" s="330"/>
      <c r="OWB459" s="330"/>
      <c r="OWC459" s="330"/>
      <c r="OWD459" s="330"/>
      <c r="OWE459" s="330"/>
      <c r="OWF459" s="330"/>
      <c r="OWG459" s="330"/>
      <c r="OWH459" s="330"/>
      <c r="OWI459" s="330"/>
      <c r="OWJ459" s="330"/>
      <c r="OWK459" s="330"/>
      <c r="OWL459" s="330"/>
      <c r="OWM459" s="330"/>
      <c r="OWN459" s="330"/>
      <c r="OWO459" s="330"/>
      <c r="OWP459" s="330"/>
      <c r="OWQ459" s="330"/>
      <c r="OWR459" s="330"/>
      <c r="OWS459" s="330"/>
      <c r="OWT459" s="330"/>
      <c r="OWU459" s="330"/>
      <c r="OWV459" s="330"/>
      <c r="OWW459" s="330"/>
      <c r="OWX459" s="330"/>
      <c r="OWY459" s="330"/>
      <c r="OWZ459" s="330"/>
      <c r="OXA459" s="330"/>
      <c r="OXB459" s="330"/>
      <c r="OXC459" s="330"/>
      <c r="OXD459" s="330"/>
      <c r="OXE459" s="330"/>
      <c r="OXF459" s="330"/>
      <c r="OXG459" s="330"/>
      <c r="OXH459" s="330"/>
      <c r="OXI459" s="330"/>
      <c r="OXJ459" s="330"/>
      <c r="OXK459" s="330"/>
      <c r="OXL459" s="330"/>
      <c r="OXM459" s="330"/>
      <c r="OXN459" s="330"/>
      <c r="OXO459" s="330"/>
      <c r="OXP459" s="330"/>
      <c r="OXQ459" s="330"/>
      <c r="OXR459" s="330"/>
      <c r="OXS459" s="330"/>
      <c r="OXT459" s="330"/>
      <c r="OXU459" s="330"/>
      <c r="OXV459" s="330"/>
      <c r="OXW459" s="330"/>
      <c r="OXX459" s="330"/>
      <c r="OXY459" s="330"/>
      <c r="OXZ459" s="330"/>
      <c r="OYA459" s="330"/>
      <c r="OYB459" s="330"/>
      <c r="OYC459" s="330"/>
      <c r="OYD459" s="330"/>
      <c r="OYE459" s="330"/>
      <c r="OYF459" s="330"/>
      <c r="OYG459" s="330"/>
      <c r="OYH459" s="330"/>
      <c r="OYI459" s="330"/>
      <c r="OYJ459" s="330"/>
      <c r="OYK459" s="330"/>
      <c r="OYL459" s="330"/>
      <c r="OYM459" s="330"/>
      <c r="OYN459" s="330"/>
      <c r="OYO459" s="330"/>
      <c r="OYP459" s="330"/>
      <c r="OYQ459" s="330"/>
      <c r="OYR459" s="330"/>
      <c r="OYS459" s="330"/>
      <c r="OYT459" s="330"/>
      <c r="OYU459" s="330"/>
      <c r="OYV459" s="330"/>
      <c r="OYW459" s="330"/>
      <c r="OYX459" s="330"/>
      <c r="OYY459" s="330"/>
      <c r="OYZ459" s="330"/>
      <c r="OZA459" s="330"/>
      <c r="OZB459" s="330"/>
      <c r="OZC459" s="330"/>
      <c r="OZD459" s="330"/>
      <c r="OZE459" s="330"/>
      <c r="OZF459" s="330"/>
      <c r="OZG459" s="330"/>
      <c r="OZH459" s="330"/>
      <c r="OZI459" s="330"/>
      <c r="OZJ459" s="330"/>
      <c r="OZK459" s="330"/>
      <c r="OZL459" s="330"/>
      <c r="OZM459" s="330"/>
      <c r="OZN459" s="330"/>
      <c r="OZO459" s="330"/>
      <c r="OZP459" s="330"/>
      <c r="OZQ459" s="330"/>
      <c r="OZR459" s="330"/>
      <c r="OZS459" s="330"/>
      <c r="OZT459" s="330"/>
      <c r="OZU459" s="330"/>
      <c r="OZV459" s="330"/>
      <c r="OZW459" s="330"/>
      <c r="OZX459" s="330"/>
      <c r="OZY459" s="330"/>
      <c r="OZZ459" s="330"/>
      <c r="PAA459" s="330"/>
      <c r="PAB459" s="330"/>
      <c r="PAC459" s="330"/>
      <c r="PAD459" s="330"/>
      <c r="PAE459" s="330"/>
      <c r="PAF459" s="330"/>
      <c r="PAG459" s="330"/>
      <c r="PAH459" s="330"/>
      <c r="PAI459" s="330"/>
      <c r="PAJ459" s="330"/>
      <c r="PAK459" s="330"/>
      <c r="PAL459" s="330"/>
      <c r="PAM459" s="330"/>
      <c r="PAN459" s="330"/>
      <c r="PAO459" s="330"/>
      <c r="PAP459" s="330"/>
      <c r="PAQ459" s="330"/>
      <c r="PAR459" s="330"/>
      <c r="PAS459" s="330"/>
      <c r="PAT459" s="330"/>
      <c r="PAU459" s="330"/>
      <c r="PAV459" s="330"/>
      <c r="PAW459" s="330"/>
      <c r="PAX459" s="330"/>
      <c r="PAY459" s="330"/>
      <c r="PAZ459" s="330"/>
      <c r="PBA459" s="330"/>
      <c r="PBB459" s="330"/>
      <c r="PBC459" s="330"/>
      <c r="PBD459" s="330"/>
      <c r="PBE459" s="330"/>
      <c r="PBF459" s="330"/>
      <c r="PBG459" s="330"/>
      <c r="PBH459" s="330"/>
      <c r="PBI459" s="330"/>
      <c r="PBJ459" s="330"/>
      <c r="PBK459" s="330"/>
      <c r="PBL459" s="330"/>
      <c r="PBM459" s="330"/>
      <c r="PBN459" s="330"/>
      <c r="PBO459" s="330"/>
      <c r="PBP459" s="330"/>
      <c r="PBQ459" s="330"/>
      <c r="PBR459" s="330"/>
      <c r="PBS459" s="330"/>
      <c r="PBT459" s="330"/>
      <c r="PBU459" s="330"/>
      <c r="PBV459" s="330"/>
      <c r="PBW459" s="330"/>
      <c r="PBX459" s="330"/>
      <c r="PBY459" s="330"/>
      <c r="PBZ459" s="330"/>
      <c r="PCA459" s="330"/>
      <c r="PCB459" s="330"/>
      <c r="PCC459" s="330"/>
      <c r="PCD459" s="330"/>
      <c r="PCE459" s="330"/>
      <c r="PCF459" s="330"/>
      <c r="PCG459" s="330"/>
      <c r="PCH459" s="330"/>
      <c r="PCI459" s="330"/>
      <c r="PCJ459" s="330"/>
      <c r="PCK459" s="330"/>
      <c r="PCL459" s="330"/>
      <c r="PCM459" s="330"/>
      <c r="PCN459" s="330"/>
      <c r="PCO459" s="330"/>
      <c r="PCP459" s="330"/>
      <c r="PCQ459" s="330"/>
      <c r="PCR459" s="330"/>
      <c r="PCS459" s="330"/>
      <c r="PCT459" s="330"/>
      <c r="PCU459" s="330"/>
      <c r="PCV459" s="330"/>
      <c r="PCW459" s="330"/>
      <c r="PCX459" s="330"/>
      <c r="PCY459" s="330"/>
      <c r="PCZ459" s="330"/>
      <c r="PDA459" s="330"/>
      <c r="PDB459" s="330"/>
      <c r="PDC459" s="330"/>
      <c r="PDD459" s="330"/>
      <c r="PDE459" s="330"/>
      <c r="PDF459" s="330"/>
      <c r="PDG459" s="330"/>
      <c r="PDH459" s="330"/>
      <c r="PDI459" s="330"/>
      <c r="PDJ459" s="330"/>
      <c r="PDK459" s="330"/>
      <c r="PDL459" s="330"/>
      <c r="PDM459" s="330"/>
      <c r="PDN459" s="330"/>
      <c r="PDO459" s="330"/>
      <c r="PDP459" s="330"/>
      <c r="PDQ459" s="330"/>
      <c r="PDR459" s="330"/>
      <c r="PDS459" s="330"/>
      <c r="PDT459" s="330"/>
      <c r="PDU459" s="330"/>
      <c r="PDV459" s="330"/>
      <c r="PDW459" s="330"/>
      <c r="PDX459" s="330"/>
      <c r="PDY459" s="330"/>
      <c r="PDZ459" s="330"/>
      <c r="PEA459" s="330"/>
      <c r="PEB459" s="330"/>
      <c r="PEC459" s="330"/>
      <c r="PED459" s="330"/>
      <c r="PEE459" s="330"/>
      <c r="PEF459" s="330"/>
      <c r="PEG459" s="330"/>
      <c r="PEH459" s="330"/>
      <c r="PEI459" s="330"/>
      <c r="PEJ459" s="330"/>
      <c r="PEK459" s="330"/>
      <c r="PEL459" s="330"/>
      <c r="PEM459" s="330"/>
      <c r="PEN459" s="330"/>
      <c r="PEO459" s="330"/>
      <c r="PEP459" s="330"/>
      <c r="PEQ459" s="330"/>
      <c r="PER459" s="330"/>
      <c r="PES459" s="330"/>
      <c r="PET459" s="330"/>
      <c r="PEU459" s="330"/>
      <c r="PEV459" s="330"/>
      <c r="PEW459" s="330"/>
      <c r="PEX459" s="330"/>
      <c r="PEY459" s="330"/>
      <c r="PEZ459" s="330"/>
      <c r="PFA459" s="330"/>
      <c r="PFB459" s="330"/>
      <c r="PFC459" s="330"/>
      <c r="PFD459" s="330"/>
      <c r="PFE459" s="330"/>
      <c r="PFF459" s="330"/>
      <c r="PFG459" s="330"/>
      <c r="PFH459" s="330"/>
      <c r="PFI459" s="330"/>
      <c r="PFJ459" s="330"/>
      <c r="PFK459" s="330"/>
      <c r="PFL459" s="330"/>
      <c r="PFM459" s="330"/>
      <c r="PFN459" s="330"/>
      <c r="PFO459" s="330"/>
      <c r="PFP459" s="330"/>
      <c r="PFQ459" s="330"/>
      <c r="PFR459" s="330"/>
      <c r="PFS459" s="330"/>
      <c r="PFT459" s="330"/>
      <c r="PFU459" s="330"/>
      <c r="PFV459" s="330"/>
      <c r="PFW459" s="330"/>
      <c r="PFX459" s="330"/>
      <c r="PFY459" s="330"/>
      <c r="PFZ459" s="330"/>
      <c r="PGA459" s="330"/>
      <c r="PGB459" s="330"/>
      <c r="PGC459" s="330"/>
      <c r="PGD459" s="330"/>
      <c r="PGE459" s="330"/>
      <c r="PGF459" s="330"/>
      <c r="PGG459" s="330"/>
      <c r="PGH459" s="330"/>
      <c r="PGI459" s="330"/>
      <c r="PGJ459" s="330"/>
      <c r="PGK459" s="330"/>
      <c r="PGL459" s="330"/>
      <c r="PGM459" s="330"/>
      <c r="PGN459" s="330"/>
      <c r="PGO459" s="330"/>
      <c r="PGP459" s="330"/>
      <c r="PGQ459" s="330"/>
      <c r="PGR459" s="330"/>
      <c r="PGS459" s="330"/>
      <c r="PGT459" s="330"/>
      <c r="PGU459" s="330"/>
      <c r="PGV459" s="330"/>
      <c r="PGW459" s="330"/>
      <c r="PGX459" s="330"/>
      <c r="PGY459" s="330"/>
      <c r="PGZ459" s="330"/>
      <c r="PHA459" s="330"/>
      <c r="PHB459" s="330"/>
      <c r="PHC459" s="330"/>
      <c r="PHD459" s="330"/>
      <c r="PHE459" s="330"/>
      <c r="PHF459" s="330"/>
      <c r="PHG459" s="330"/>
      <c r="PHH459" s="330"/>
      <c r="PHI459" s="330"/>
      <c r="PHJ459" s="330"/>
      <c r="PHK459" s="330"/>
      <c r="PHL459" s="330"/>
      <c r="PHM459" s="330"/>
      <c r="PHN459" s="330"/>
      <c r="PHO459" s="330"/>
      <c r="PHP459" s="330"/>
      <c r="PHQ459" s="330"/>
      <c r="PHR459" s="330"/>
      <c r="PHS459" s="330"/>
      <c r="PHT459" s="330"/>
      <c r="PHU459" s="330"/>
      <c r="PHV459" s="330"/>
      <c r="PHW459" s="330"/>
      <c r="PHX459" s="330"/>
      <c r="PHY459" s="330"/>
      <c r="PHZ459" s="330"/>
      <c r="PIA459" s="330"/>
      <c r="PIB459" s="330"/>
      <c r="PIC459" s="330"/>
      <c r="PID459" s="330"/>
      <c r="PIE459" s="330"/>
      <c r="PIF459" s="330"/>
      <c r="PIG459" s="330"/>
      <c r="PIH459" s="330"/>
      <c r="PII459" s="330"/>
      <c r="PIJ459" s="330"/>
      <c r="PIK459" s="330"/>
      <c r="PIL459" s="330"/>
      <c r="PIM459" s="330"/>
      <c r="PIN459" s="330"/>
      <c r="PIO459" s="330"/>
      <c r="PIP459" s="330"/>
      <c r="PIQ459" s="330"/>
      <c r="PIR459" s="330"/>
      <c r="PIS459" s="330"/>
      <c r="PIT459" s="330"/>
      <c r="PIU459" s="330"/>
      <c r="PIV459" s="330"/>
      <c r="PIW459" s="330"/>
      <c r="PIX459" s="330"/>
      <c r="PIY459" s="330"/>
      <c r="PIZ459" s="330"/>
      <c r="PJA459" s="330"/>
      <c r="PJB459" s="330"/>
      <c r="PJC459" s="330"/>
      <c r="PJD459" s="330"/>
      <c r="PJE459" s="330"/>
      <c r="PJF459" s="330"/>
      <c r="PJG459" s="330"/>
      <c r="PJH459" s="330"/>
      <c r="PJI459" s="330"/>
      <c r="PJJ459" s="330"/>
      <c r="PJK459" s="330"/>
      <c r="PJL459" s="330"/>
      <c r="PJM459" s="330"/>
      <c r="PJN459" s="330"/>
      <c r="PJO459" s="330"/>
      <c r="PJP459" s="330"/>
      <c r="PJQ459" s="330"/>
      <c r="PJR459" s="330"/>
      <c r="PJS459" s="330"/>
      <c r="PJT459" s="330"/>
      <c r="PJU459" s="330"/>
      <c r="PJV459" s="330"/>
      <c r="PJW459" s="330"/>
      <c r="PJX459" s="330"/>
      <c r="PJY459" s="330"/>
      <c r="PJZ459" s="330"/>
      <c r="PKA459" s="330"/>
      <c r="PKB459" s="330"/>
      <c r="PKC459" s="330"/>
      <c r="PKD459" s="330"/>
      <c r="PKE459" s="330"/>
      <c r="PKF459" s="330"/>
      <c r="PKG459" s="330"/>
      <c r="PKH459" s="330"/>
      <c r="PKI459" s="330"/>
      <c r="PKJ459" s="330"/>
      <c r="PKK459" s="330"/>
      <c r="PKL459" s="330"/>
      <c r="PKM459" s="330"/>
      <c r="PKN459" s="330"/>
      <c r="PKO459" s="330"/>
      <c r="PKP459" s="330"/>
      <c r="PKQ459" s="330"/>
      <c r="PKR459" s="330"/>
      <c r="PKS459" s="330"/>
      <c r="PKT459" s="330"/>
      <c r="PKU459" s="330"/>
      <c r="PKV459" s="330"/>
      <c r="PKW459" s="330"/>
      <c r="PKX459" s="330"/>
      <c r="PKY459" s="330"/>
      <c r="PKZ459" s="330"/>
      <c r="PLA459" s="330"/>
      <c r="PLB459" s="330"/>
      <c r="PLC459" s="330"/>
      <c r="PLD459" s="330"/>
      <c r="PLE459" s="330"/>
      <c r="PLF459" s="330"/>
      <c r="PLG459" s="330"/>
      <c r="PLH459" s="330"/>
      <c r="PLI459" s="330"/>
      <c r="PLJ459" s="330"/>
      <c r="PLK459" s="330"/>
      <c r="PLL459" s="330"/>
      <c r="PLM459" s="330"/>
      <c r="PLN459" s="330"/>
      <c r="PLO459" s="330"/>
      <c r="PLP459" s="330"/>
      <c r="PLQ459" s="330"/>
      <c r="PLR459" s="330"/>
      <c r="PLS459" s="330"/>
      <c r="PLT459" s="330"/>
      <c r="PLU459" s="330"/>
      <c r="PLV459" s="330"/>
      <c r="PLW459" s="330"/>
      <c r="PLX459" s="330"/>
      <c r="PLY459" s="330"/>
      <c r="PLZ459" s="330"/>
      <c r="PMA459" s="330"/>
      <c r="PMB459" s="330"/>
      <c r="PMC459" s="330"/>
      <c r="PMD459" s="330"/>
      <c r="PME459" s="330"/>
      <c r="PMF459" s="330"/>
      <c r="PMG459" s="330"/>
      <c r="PMH459" s="330"/>
      <c r="PMI459" s="330"/>
      <c r="PMJ459" s="330"/>
      <c r="PMK459" s="330"/>
      <c r="PML459" s="330"/>
      <c r="PMM459" s="330"/>
      <c r="PMN459" s="330"/>
      <c r="PMO459" s="330"/>
      <c r="PMP459" s="330"/>
      <c r="PMQ459" s="330"/>
      <c r="PMR459" s="330"/>
      <c r="PMS459" s="330"/>
      <c r="PMT459" s="330"/>
      <c r="PMU459" s="330"/>
      <c r="PMV459" s="330"/>
      <c r="PMW459" s="330"/>
      <c r="PMX459" s="330"/>
      <c r="PMY459" s="330"/>
      <c r="PMZ459" s="330"/>
      <c r="PNA459" s="330"/>
      <c r="PNB459" s="330"/>
      <c r="PNC459" s="330"/>
      <c r="PND459" s="330"/>
      <c r="PNE459" s="330"/>
      <c r="PNF459" s="330"/>
      <c r="PNG459" s="330"/>
      <c r="PNH459" s="330"/>
      <c r="PNI459" s="330"/>
      <c r="PNJ459" s="330"/>
      <c r="PNK459" s="330"/>
      <c r="PNL459" s="330"/>
      <c r="PNM459" s="330"/>
      <c r="PNN459" s="330"/>
      <c r="PNO459" s="330"/>
      <c r="PNP459" s="330"/>
      <c r="PNQ459" s="330"/>
      <c r="PNR459" s="330"/>
      <c r="PNS459" s="330"/>
      <c r="PNT459" s="330"/>
      <c r="PNU459" s="330"/>
      <c r="PNV459" s="330"/>
      <c r="PNW459" s="330"/>
      <c r="PNX459" s="330"/>
      <c r="PNY459" s="330"/>
      <c r="PNZ459" s="330"/>
      <c r="POA459" s="330"/>
      <c r="POB459" s="330"/>
      <c r="POC459" s="330"/>
      <c r="POD459" s="330"/>
      <c r="POE459" s="330"/>
      <c r="POF459" s="330"/>
      <c r="POG459" s="330"/>
      <c r="POH459" s="330"/>
      <c r="POI459" s="330"/>
      <c r="POJ459" s="330"/>
      <c r="POK459" s="330"/>
      <c r="POL459" s="330"/>
      <c r="POM459" s="330"/>
      <c r="PON459" s="330"/>
      <c r="POO459" s="330"/>
      <c r="POP459" s="330"/>
      <c r="POQ459" s="330"/>
      <c r="POR459" s="330"/>
      <c r="POS459" s="330"/>
      <c r="POT459" s="330"/>
      <c r="POU459" s="330"/>
      <c r="POV459" s="330"/>
      <c r="POW459" s="330"/>
      <c r="POX459" s="330"/>
      <c r="POY459" s="330"/>
      <c r="POZ459" s="330"/>
      <c r="PPA459" s="330"/>
      <c r="PPB459" s="330"/>
      <c r="PPC459" s="330"/>
      <c r="PPD459" s="330"/>
      <c r="PPE459" s="330"/>
      <c r="PPF459" s="330"/>
      <c r="PPG459" s="330"/>
      <c r="PPH459" s="330"/>
      <c r="PPI459" s="330"/>
      <c r="PPJ459" s="330"/>
      <c r="PPK459" s="330"/>
      <c r="PPL459" s="330"/>
      <c r="PPM459" s="330"/>
      <c r="PPN459" s="330"/>
      <c r="PPO459" s="330"/>
      <c r="PPP459" s="330"/>
      <c r="PPQ459" s="330"/>
      <c r="PPR459" s="330"/>
      <c r="PPS459" s="330"/>
      <c r="PPT459" s="330"/>
      <c r="PPU459" s="330"/>
      <c r="PPV459" s="330"/>
      <c r="PPW459" s="330"/>
      <c r="PPX459" s="330"/>
      <c r="PPY459" s="330"/>
      <c r="PPZ459" s="330"/>
      <c r="PQA459" s="330"/>
      <c r="PQB459" s="330"/>
      <c r="PQC459" s="330"/>
      <c r="PQD459" s="330"/>
      <c r="PQE459" s="330"/>
      <c r="PQF459" s="330"/>
      <c r="PQG459" s="330"/>
      <c r="PQH459" s="330"/>
      <c r="PQI459" s="330"/>
      <c r="PQJ459" s="330"/>
      <c r="PQK459" s="330"/>
      <c r="PQL459" s="330"/>
      <c r="PQM459" s="330"/>
      <c r="PQN459" s="330"/>
      <c r="PQO459" s="330"/>
      <c r="PQP459" s="330"/>
      <c r="PQQ459" s="330"/>
      <c r="PQR459" s="330"/>
      <c r="PQS459" s="330"/>
      <c r="PQT459" s="330"/>
      <c r="PQU459" s="330"/>
      <c r="PQV459" s="330"/>
      <c r="PQW459" s="330"/>
      <c r="PQX459" s="330"/>
      <c r="PQY459" s="330"/>
      <c r="PQZ459" s="330"/>
      <c r="PRA459" s="330"/>
      <c r="PRB459" s="330"/>
      <c r="PRC459" s="330"/>
      <c r="PRD459" s="330"/>
      <c r="PRE459" s="330"/>
      <c r="PRF459" s="330"/>
      <c r="PRG459" s="330"/>
      <c r="PRH459" s="330"/>
      <c r="PRI459" s="330"/>
      <c r="PRJ459" s="330"/>
      <c r="PRK459" s="330"/>
      <c r="PRL459" s="330"/>
      <c r="PRM459" s="330"/>
      <c r="PRN459" s="330"/>
      <c r="PRO459" s="330"/>
      <c r="PRP459" s="330"/>
      <c r="PRQ459" s="330"/>
      <c r="PRR459" s="330"/>
      <c r="PRS459" s="330"/>
      <c r="PRT459" s="330"/>
      <c r="PRU459" s="330"/>
      <c r="PRV459" s="330"/>
      <c r="PRW459" s="330"/>
      <c r="PRX459" s="330"/>
      <c r="PRY459" s="330"/>
      <c r="PRZ459" s="330"/>
      <c r="PSA459" s="330"/>
      <c r="PSB459" s="330"/>
      <c r="PSC459" s="330"/>
      <c r="PSD459" s="330"/>
      <c r="PSE459" s="330"/>
      <c r="PSF459" s="330"/>
      <c r="PSG459" s="330"/>
      <c r="PSH459" s="330"/>
      <c r="PSI459" s="330"/>
      <c r="PSJ459" s="330"/>
      <c r="PSK459" s="330"/>
      <c r="PSL459" s="330"/>
      <c r="PSM459" s="330"/>
      <c r="PSN459" s="330"/>
      <c r="PSO459" s="330"/>
      <c r="PSP459" s="330"/>
      <c r="PSQ459" s="330"/>
      <c r="PSR459" s="330"/>
      <c r="PSS459" s="330"/>
      <c r="PST459" s="330"/>
      <c r="PSU459" s="330"/>
      <c r="PSV459" s="330"/>
      <c r="PSW459" s="330"/>
      <c r="PSX459" s="330"/>
      <c r="PSY459" s="330"/>
      <c r="PSZ459" s="330"/>
      <c r="PTA459" s="330"/>
      <c r="PTB459" s="330"/>
      <c r="PTC459" s="330"/>
      <c r="PTD459" s="330"/>
      <c r="PTE459" s="330"/>
      <c r="PTF459" s="330"/>
      <c r="PTG459" s="330"/>
      <c r="PTH459" s="330"/>
      <c r="PTI459" s="330"/>
      <c r="PTJ459" s="330"/>
      <c r="PTK459" s="330"/>
      <c r="PTL459" s="330"/>
      <c r="PTM459" s="330"/>
      <c r="PTN459" s="330"/>
      <c r="PTO459" s="330"/>
      <c r="PTP459" s="330"/>
      <c r="PTQ459" s="330"/>
      <c r="PTR459" s="330"/>
      <c r="PTS459" s="330"/>
      <c r="PTT459" s="330"/>
      <c r="PTU459" s="330"/>
      <c r="PTV459" s="330"/>
      <c r="PTW459" s="330"/>
      <c r="PTX459" s="330"/>
      <c r="PTY459" s="330"/>
      <c r="PTZ459" s="330"/>
      <c r="PUA459" s="330"/>
      <c r="PUB459" s="330"/>
      <c r="PUC459" s="330"/>
      <c r="PUD459" s="330"/>
      <c r="PUE459" s="330"/>
      <c r="PUF459" s="330"/>
      <c r="PUG459" s="330"/>
      <c r="PUH459" s="330"/>
      <c r="PUI459" s="330"/>
      <c r="PUJ459" s="330"/>
      <c r="PUK459" s="330"/>
      <c r="PUL459" s="330"/>
      <c r="PUM459" s="330"/>
      <c r="PUN459" s="330"/>
      <c r="PUO459" s="330"/>
      <c r="PUP459" s="330"/>
      <c r="PUQ459" s="330"/>
      <c r="PUR459" s="330"/>
      <c r="PUS459" s="330"/>
      <c r="PUT459" s="330"/>
      <c r="PUU459" s="330"/>
      <c r="PUV459" s="330"/>
      <c r="PUW459" s="330"/>
      <c r="PUX459" s="330"/>
      <c r="PUY459" s="330"/>
      <c r="PUZ459" s="330"/>
      <c r="PVA459" s="330"/>
      <c r="PVB459" s="330"/>
      <c r="PVC459" s="330"/>
      <c r="PVD459" s="330"/>
      <c r="PVE459" s="330"/>
      <c r="PVF459" s="330"/>
      <c r="PVG459" s="330"/>
      <c r="PVH459" s="330"/>
      <c r="PVI459" s="330"/>
      <c r="PVJ459" s="330"/>
      <c r="PVK459" s="330"/>
      <c r="PVL459" s="330"/>
      <c r="PVM459" s="330"/>
      <c r="PVN459" s="330"/>
      <c r="PVO459" s="330"/>
      <c r="PVP459" s="330"/>
      <c r="PVQ459" s="330"/>
      <c r="PVR459" s="330"/>
      <c r="PVS459" s="330"/>
      <c r="PVT459" s="330"/>
      <c r="PVU459" s="330"/>
      <c r="PVV459" s="330"/>
      <c r="PVW459" s="330"/>
      <c r="PVX459" s="330"/>
      <c r="PVY459" s="330"/>
      <c r="PVZ459" s="330"/>
      <c r="PWA459" s="330"/>
      <c r="PWB459" s="330"/>
      <c r="PWC459" s="330"/>
      <c r="PWD459" s="330"/>
      <c r="PWE459" s="330"/>
      <c r="PWF459" s="330"/>
      <c r="PWG459" s="330"/>
      <c r="PWH459" s="330"/>
      <c r="PWI459" s="330"/>
      <c r="PWJ459" s="330"/>
      <c r="PWK459" s="330"/>
      <c r="PWL459" s="330"/>
      <c r="PWM459" s="330"/>
      <c r="PWN459" s="330"/>
      <c r="PWO459" s="330"/>
      <c r="PWP459" s="330"/>
      <c r="PWQ459" s="330"/>
      <c r="PWR459" s="330"/>
      <c r="PWS459" s="330"/>
      <c r="PWT459" s="330"/>
      <c r="PWU459" s="330"/>
      <c r="PWV459" s="330"/>
      <c r="PWW459" s="330"/>
      <c r="PWX459" s="330"/>
      <c r="PWY459" s="330"/>
      <c r="PWZ459" s="330"/>
      <c r="PXA459" s="330"/>
      <c r="PXB459" s="330"/>
      <c r="PXC459" s="330"/>
      <c r="PXD459" s="330"/>
      <c r="PXE459" s="330"/>
      <c r="PXF459" s="330"/>
      <c r="PXG459" s="330"/>
      <c r="PXH459" s="330"/>
      <c r="PXI459" s="330"/>
      <c r="PXJ459" s="330"/>
      <c r="PXK459" s="330"/>
      <c r="PXL459" s="330"/>
      <c r="PXM459" s="330"/>
      <c r="PXN459" s="330"/>
      <c r="PXO459" s="330"/>
      <c r="PXP459" s="330"/>
      <c r="PXQ459" s="330"/>
      <c r="PXR459" s="330"/>
      <c r="PXS459" s="330"/>
      <c r="PXT459" s="330"/>
      <c r="PXU459" s="330"/>
      <c r="PXV459" s="330"/>
      <c r="PXW459" s="330"/>
      <c r="PXX459" s="330"/>
      <c r="PXY459" s="330"/>
      <c r="PXZ459" s="330"/>
      <c r="PYA459" s="330"/>
      <c r="PYB459" s="330"/>
      <c r="PYC459" s="330"/>
      <c r="PYD459" s="330"/>
      <c r="PYE459" s="330"/>
      <c r="PYF459" s="330"/>
      <c r="PYG459" s="330"/>
      <c r="PYH459" s="330"/>
      <c r="PYI459" s="330"/>
      <c r="PYJ459" s="330"/>
      <c r="PYK459" s="330"/>
      <c r="PYL459" s="330"/>
      <c r="PYM459" s="330"/>
      <c r="PYN459" s="330"/>
      <c r="PYO459" s="330"/>
      <c r="PYP459" s="330"/>
      <c r="PYQ459" s="330"/>
      <c r="PYR459" s="330"/>
      <c r="PYS459" s="330"/>
      <c r="PYT459" s="330"/>
      <c r="PYU459" s="330"/>
      <c r="PYV459" s="330"/>
      <c r="PYW459" s="330"/>
      <c r="PYX459" s="330"/>
      <c r="PYY459" s="330"/>
      <c r="PYZ459" s="330"/>
      <c r="PZA459" s="330"/>
      <c r="PZB459" s="330"/>
      <c r="PZC459" s="330"/>
      <c r="PZD459" s="330"/>
      <c r="PZE459" s="330"/>
      <c r="PZF459" s="330"/>
      <c r="PZG459" s="330"/>
      <c r="PZH459" s="330"/>
      <c r="PZI459" s="330"/>
      <c r="PZJ459" s="330"/>
      <c r="PZK459" s="330"/>
      <c r="PZL459" s="330"/>
      <c r="PZM459" s="330"/>
      <c r="PZN459" s="330"/>
      <c r="PZO459" s="330"/>
      <c r="PZP459" s="330"/>
      <c r="PZQ459" s="330"/>
      <c r="PZR459" s="330"/>
      <c r="PZS459" s="330"/>
      <c r="PZT459" s="330"/>
      <c r="PZU459" s="330"/>
      <c r="PZV459" s="330"/>
      <c r="PZW459" s="330"/>
      <c r="PZX459" s="330"/>
      <c r="PZY459" s="330"/>
      <c r="PZZ459" s="330"/>
      <c r="QAA459" s="330"/>
      <c r="QAB459" s="330"/>
      <c r="QAC459" s="330"/>
      <c r="QAD459" s="330"/>
      <c r="QAE459" s="330"/>
      <c r="QAF459" s="330"/>
      <c r="QAG459" s="330"/>
      <c r="QAH459" s="330"/>
      <c r="QAI459" s="330"/>
      <c r="QAJ459" s="330"/>
      <c r="QAK459" s="330"/>
      <c r="QAL459" s="330"/>
      <c r="QAM459" s="330"/>
      <c r="QAN459" s="330"/>
      <c r="QAO459" s="330"/>
      <c r="QAP459" s="330"/>
      <c r="QAQ459" s="330"/>
      <c r="QAR459" s="330"/>
      <c r="QAS459" s="330"/>
      <c r="QAT459" s="330"/>
      <c r="QAU459" s="330"/>
      <c r="QAV459" s="330"/>
      <c r="QAW459" s="330"/>
      <c r="QAX459" s="330"/>
      <c r="QAY459" s="330"/>
      <c r="QAZ459" s="330"/>
      <c r="QBA459" s="330"/>
      <c r="QBB459" s="330"/>
      <c r="QBC459" s="330"/>
      <c r="QBD459" s="330"/>
      <c r="QBE459" s="330"/>
      <c r="QBF459" s="330"/>
      <c r="QBG459" s="330"/>
      <c r="QBH459" s="330"/>
      <c r="QBI459" s="330"/>
      <c r="QBJ459" s="330"/>
      <c r="QBK459" s="330"/>
      <c r="QBL459" s="330"/>
      <c r="QBM459" s="330"/>
      <c r="QBN459" s="330"/>
      <c r="QBO459" s="330"/>
      <c r="QBP459" s="330"/>
      <c r="QBQ459" s="330"/>
      <c r="QBR459" s="330"/>
      <c r="QBS459" s="330"/>
      <c r="QBT459" s="330"/>
      <c r="QBU459" s="330"/>
      <c r="QBV459" s="330"/>
      <c r="QBW459" s="330"/>
      <c r="QBX459" s="330"/>
      <c r="QBY459" s="330"/>
      <c r="QBZ459" s="330"/>
      <c r="QCA459" s="330"/>
      <c r="QCB459" s="330"/>
      <c r="QCC459" s="330"/>
      <c r="QCD459" s="330"/>
      <c r="QCE459" s="330"/>
      <c r="QCF459" s="330"/>
      <c r="QCG459" s="330"/>
      <c r="QCH459" s="330"/>
      <c r="QCI459" s="330"/>
      <c r="QCJ459" s="330"/>
      <c r="QCK459" s="330"/>
      <c r="QCL459" s="330"/>
      <c r="QCM459" s="330"/>
      <c r="QCN459" s="330"/>
      <c r="QCO459" s="330"/>
      <c r="QCP459" s="330"/>
      <c r="QCQ459" s="330"/>
      <c r="QCR459" s="330"/>
      <c r="QCS459" s="330"/>
      <c r="QCT459" s="330"/>
      <c r="QCU459" s="330"/>
      <c r="QCV459" s="330"/>
      <c r="QCW459" s="330"/>
      <c r="QCX459" s="330"/>
      <c r="QCY459" s="330"/>
      <c r="QCZ459" s="330"/>
      <c r="QDA459" s="330"/>
      <c r="QDB459" s="330"/>
      <c r="QDC459" s="330"/>
      <c r="QDD459" s="330"/>
      <c r="QDE459" s="330"/>
      <c r="QDF459" s="330"/>
      <c r="QDG459" s="330"/>
      <c r="QDH459" s="330"/>
      <c r="QDI459" s="330"/>
      <c r="QDJ459" s="330"/>
      <c r="QDK459" s="330"/>
      <c r="QDL459" s="330"/>
      <c r="QDM459" s="330"/>
      <c r="QDN459" s="330"/>
      <c r="QDO459" s="330"/>
      <c r="QDP459" s="330"/>
      <c r="QDQ459" s="330"/>
      <c r="QDR459" s="330"/>
      <c r="QDS459" s="330"/>
      <c r="QDT459" s="330"/>
      <c r="QDU459" s="330"/>
      <c r="QDV459" s="330"/>
      <c r="QDW459" s="330"/>
      <c r="QDX459" s="330"/>
      <c r="QDY459" s="330"/>
      <c r="QDZ459" s="330"/>
      <c r="QEA459" s="330"/>
      <c r="QEB459" s="330"/>
      <c r="QEC459" s="330"/>
      <c r="QED459" s="330"/>
      <c r="QEE459" s="330"/>
      <c r="QEF459" s="330"/>
      <c r="QEG459" s="330"/>
      <c r="QEH459" s="330"/>
      <c r="QEI459" s="330"/>
      <c r="QEJ459" s="330"/>
      <c r="QEK459" s="330"/>
      <c r="QEL459" s="330"/>
      <c r="QEM459" s="330"/>
      <c r="QEN459" s="330"/>
      <c r="QEO459" s="330"/>
      <c r="QEP459" s="330"/>
      <c r="QEQ459" s="330"/>
      <c r="QER459" s="330"/>
      <c r="QES459" s="330"/>
      <c r="QET459" s="330"/>
      <c r="QEU459" s="330"/>
      <c r="QEV459" s="330"/>
      <c r="QEW459" s="330"/>
      <c r="QEX459" s="330"/>
      <c r="QEY459" s="330"/>
      <c r="QEZ459" s="330"/>
      <c r="QFA459" s="330"/>
      <c r="QFB459" s="330"/>
      <c r="QFC459" s="330"/>
      <c r="QFD459" s="330"/>
      <c r="QFE459" s="330"/>
      <c r="QFF459" s="330"/>
      <c r="QFG459" s="330"/>
      <c r="QFH459" s="330"/>
      <c r="QFI459" s="330"/>
      <c r="QFJ459" s="330"/>
      <c r="QFK459" s="330"/>
      <c r="QFL459" s="330"/>
      <c r="QFM459" s="330"/>
      <c r="QFN459" s="330"/>
      <c r="QFO459" s="330"/>
      <c r="QFP459" s="330"/>
      <c r="QFQ459" s="330"/>
      <c r="QFR459" s="330"/>
      <c r="QFS459" s="330"/>
      <c r="QFT459" s="330"/>
      <c r="QFU459" s="330"/>
      <c r="QFV459" s="330"/>
      <c r="QFW459" s="330"/>
      <c r="QFX459" s="330"/>
      <c r="QFY459" s="330"/>
      <c r="QFZ459" s="330"/>
      <c r="QGA459" s="330"/>
      <c r="QGB459" s="330"/>
      <c r="QGC459" s="330"/>
      <c r="QGD459" s="330"/>
      <c r="QGE459" s="330"/>
      <c r="QGF459" s="330"/>
      <c r="QGG459" s="330"/>
      <c r="QGH459" s="330"/>
      <c r="QGI459" s="330"/>
      <c r="QGJ459" s="330"/>
      <c r="QGK459" s="330"/>
      <c r="QGL459" s="330"/>
      <c r="QGM459" s="330"/>
      <c r="QGN459" s="330"/>
      <c r="QGO459" s="330"/>
      <c r="QGP459" s="330"/>
      <c r="QGQ459" s="330"/>
      <c r="QGR459" s="330"/>
      <c r="QGS459" s="330"/>
      <c r="QGT459" s="330"/>
      <c r="QGU459" s="330"/>
      <c r="QGV459" s="330"/>
      <c r="QGW459" s="330"/>
      <c r="QGX459" s="330"/>
      <c r="QGY459" s="330"/>
      <c r="QGZ459" s="330"/>
      <c r="QHA459" s="330"/>
      <c r="QHB459" s="330"/>
      <c r="QHC459" s="330"/>
      <c r="QHD459" s="330"/>
      <c r="QHE459" s="330"/>
      <c r="QHF459" s="330"/>
      <c r="QHG459" s="330"/>
      <c r="QHH459" s="330"/>
      <c r="QHI459" s="330"/>
      <c r="QHJ459" s="330"/>
      <c r="QHK459" s="330"/>
      <c r="QHL459" s="330"/>
      <c r="QHM459" s="330"/>
      <c r="QHN459" s="330"/>
      <c r="QHO459" s="330"/>
      <c r="QHP459" s="330"/>
      <c r="QHQ459" s="330"/>
      <c r="QHR459" s="330"/>
      <c r="QHS459" s="330"/>
      <c r="QHT459" s="330"/>
      <c r="QHU459" s="330"/>
      <c r="QHV459" s="330"/>
      <c r="QHW459" s="330"/>
      <c r="QHX459" s="330"/>
      <c r="QHY459" s="330"/>
      <c r="QHZ459" s="330"/>
      <c r="QIA459" s="330"/>
      <c r="QIB459" s="330"/>
      <c r="QIC459" s="330"/>
      <c r="QID459" s="330"/>
      <c r="QIE459" s="330"/>
      <c r="QIF459" s="330"/>
      <c r="QIG459" s="330"/>
      <c r="QIH459" s="330"/>
      <c r="QII459" s="330"/>
      <c r="QIJ459" s="330"/>
      <c r="QIK459" s="330"/>
      <c r="QIL459" s="330"/>
      <c r="QIM459" s="330"/>
      <c r="QIN459" s="330"/>
      <c r="QIO459" s="330"/>
      <c r="QIP459" s="330"/>
      <c r="QIQ459" s="330"/>
      <c r="QIR459" s="330"/>
      <c r="QIS459" s="330"/>
      <c r="QIT459" s="330"/>
      <c r="QIU459" s="330"/>
      <c r="QIV459" s="330"/>
      <c r="QIW459" s="330"/>
      <c r="QIX459" s="330"/>
      <c r="QIY459" s="330"/>
      <c r="QIZ459" s="330"/>
      <c r="QJA459" s="330"/>
      <c r="QJB459" s="330"/>
      <c r="QJC459" s="330"/>
      <c r="QJD459" s="330"/>
      <c r="QJE459" s="330"/>
      <c r="QJF459" s="330"/>
      <c r="QJG459" s="330"/>
      <c r="QJH459" s="330"/>
      <c r="QJI459" s="330"/>
      <c r="QJJ459" s="330"/>
      <c r="QJK459" s="330"/>
      <c r="QJL459" s="330"/>
      <c r="QJM459" s="330"/>
      <c r="QJN459" s="330"/>
      <c r="QJO459" s="330"/>
      <c r="QJP459" s="330"/>
      <c r="QJQ459" s="330"/>
      <c r="QJR459" s="330"/>
      <c r="QJS459" s="330"/>
      <c r="QJT459" s="330"/>
      <c r="QJU459" s="330"/>
      <c r="QJV459" s="330"/>
      <c r="QJW459" s="330"/>
      <c r="QJX459" s="330"/>
      <c r="QJY459" s="330"/>
      <c r="QJZ459" s="330"/>
      <c r="QKA459" s="330"/>
      <c r="QKB459" s="330"/>
      <c r="QKC459" s="330"/>
      <c r="QKD459" s="330"/>
      <c r="QKE459" s="330"/>
      <c r="QKF459" s="330"/>
      <c r="QKG459" s="330"/>
      <c r="QKH459" s="330"/>
      <c r="QKI459" s="330"/>
      <c r="QKJ459" s="330"/>
      <c r="QKK459" s="330"/>
      <c r="QKL459" s="330"/>
      <c r="QKM459" s="330"/>
      <c r="QKN459" s="330"/>
      <c r="QKO459" s="330"/>
      <c r="QKP459" s="330"/>
      <c r="QKQ459" s="330"/>
      <c r="QKR459" s="330"/>
      <c r="QKS459" s="330"/>
      <c r="QKT459" s="330"/>
      <c r="QKU459" s="330"/>
      <c r="QKV459" s="330"/>
      <c r="QKW459" s="330"/>
      <c r="QKX459" s="330"/>
      <c r="QKY459" s="330"/>
      <c r="QKZ459" s="330"/>
      <c r="QLA459" s="330"/>
      <c r="QLB459" s="330"/>
      <c r="QLC459" s="330"/>
      <c r="QLD459" s="330"/>
      <c r="QLE459" s="330"/>
      <c r="QLF459" s="330"/>
      <c r="QLG459" s="330"/>
      <c r="QLH459" s="330"/>
      <c r="QLI459" s="330"/>
      <c r="QLJ459" s="330"/>
      <c r="QLK459" s="330"/>
      <c r="QLL459" s="330"/>
      <c r="QLM459" s="330"/>
      <c r="QLN459" s="330"/>
      <c r="QLO459" s="330"/>
      <c r="QLP459" s="330"/>
      <c r="QLQ459" s="330"/>
      <c r="QLR459" s="330"/>
      <c r="QLS459" s="330"/>
      <c r="QLT459" s="330"/>
      <c r="QLU459" s="330"/>
      <c r="QLV459" s="330"/>
      <c r="QLW459" s="330"/>
      <c r="QLX459" s="330"/>
      <c r="QLY459" s="330"/>
      <c r="QLZ459" s="330"/>
      <c r="QMA459" s="330"/>
      <c r="QMB459" s="330"/>
      <c r="QMC459" s="330"/>
      <c r="QMD459" s="330"/>
      <c r="QME459" s="330"/>
      <c r="QMF459" s="330"/>
      <c r="QMG459" s="330"/>
      <c r="QMH459" s="330"/>
      <c r="QMI459" s="330"/>
      <c r="QMJ459" s="330"/>
      <c r="QMK459" s="330"/>
      <c r="QML459" s="330"/>
      <c r="QMM459" s="330"/>
      <c r="QMN459" s="330"/>
      <c r="QMO459" s="330"/>
      <c r="QMP459" s="330"/>
      <c r="QMQ459" s="330"/>
      <c r="QMR459" s="330"/>
      <c r="QMS459" s="330"/>
      <c r="QMT459" s="330"/>
      <c r="QMU459" s="330"/>
      <c r="QMV459" s="330"/>
      <c r="QMW459" s="330"/>
      <c r="QMX459" s="330"/>
      <c r="QMY459" s="330"/>
      <c r="QMZ459" s="330"/>
      <c r="QNA459" s="330"/>
      <c r="QNB459" s="330"/>
      <c r="QNC459" s="330"/>
      <c r="QND459" s="330"/>
      <c r="QNE459" s="330"/>
      <c r="QNF459" s="330"/>
      <c r="QNG459" s="330"/>
      <c r="QNH459" s="330"/>
      <c r="QNI459" s="330"/>
      <c r="QNJ459" s="330"/>
      <c r="QNK459" s="330"/>
      <c r="QNL459" s="330"/>
      <c r="QNM459" s="330"/>
      <c r="QNN459" s="330"/>
      <c r="QNO459" s="330"/>
      <c r="QNP459" s="330"/>
      <c r="QNQ459" s="330"/>
      <c r="QNR459" s="330"/>
      <c r="QNS459" s="330"/>
      <c r="QNT459" s="330"/>
      <c r="QNU459" s="330"/>
      <c r="QNV459" s="330"/>
      <c r="QNW459" s="330"/>
      <c r="QNX459" s="330"/>
      <c r="QNY459" s="330"/>
      <c r="QNZ459" s="330"/>
      <c r="QOA459" s="330"/>
      <c r="QOB459" s="330"/>
      <c r="QOC459" s="330"/>
      <c r="QOD459" s="330"/>
      <c r="QOE459" s="330"/>
      <c r="QOF459" s="330"/>
      <c r="QOG459" s="330"/>
      <c r="QOH459" s="330"/>
      <c r="QOI459" s="330"/>
      <c r="QOJ459" s="330"/>
      <c r="QOK459" s="330"/>
      <c r="QOL459" s="330"/>
      <c r="QOM459" s="330"/>
      <c r="QON459" s="330"/>
      <c r="QOO459" s="330"/>
      <c r="QOP459" s="330"/>
      <c r="QOQ459" s="330"/>
      <c r="QOR459" s="330"/>
      <c r="QOS459" s="330"/>
      <c r="QOT459" s="330"/>
      <c r="QOU459" s="330"/>
      <c r="QOV459" s="330"/>
      <c r="QOW459" s="330"/>
      <c r="QOX459" s="330"/>
      <c r="QOY459" s="330"/>
      <c r="QOZ459" s="330"/>
      <c r="QPA459" s="330"/>
      <c r="QPB459" s="330"/>
      <c r="QPC459" s="330"/>
      <c r="QPD459" s="330"/>
      <c r="QPE459" s="330"/>
      <c r="QPF459" s="330"/>
      <c r="QPG459" s="330"/>
      <c r="QPH459" s="330"/>
      <c r="QPI459" s="330"/>
      <c r="QPJ459" s="330"/>
      <c r="QPK459" s="330"/>
      <c r="QPL459" s="330"/>
      <c r="QPM459" s="330"/>
      <c r="QPN459" s="330"/>
      <c r="QPO459" s="330"/>
      <c r="QPP459" s="330"/>
      <c r="QPQ459" s="330"/>
      <c r="QPR459" s="330"/>
      <c r="QPS459" s="330"/>
      <c r="QPT459" s="330"/>
      <c r="QPU459" s="330"/>
      <c r="QPV459" s="330"/>
      <c r="QPW459" s="330"/>
      <c r="QPX459" s="330"/>
      <c r="QPY459" s="330"/>
      <c r="QPZ459" s="330"/>
      <c r="QQA459" s="330"/>
      <c r="QQB459" s="330"/>
      <c r="QQC459" s="330"/>
      <c r="QQD459" s="330"/>
      <c r="QQE459" s="330"/>
      <c r="QQF459" s="330"/>
      <c r="QQG459" s="330"/>
      <c r="QQH459" s="330"/>
      <c r="QQI459" s="330"/>
      <c r="QQJ459" s="330"/>
      <c r="QQK459" s="330"/>
      <c r="QQL459" s="330"/>
      <c r="QQM459" s="330"/>
      <c r="QQN459" s="330"/>
      <c r="QQO459" s="330"/>
      <c r="QQP459" s="330"/>
      <c r="QQQ459" s="330"/>
      <c r="QQR459" s="330"/>
      <c r="QQS459" s="330"/>
      <c r="QQT459" s="330"/>
      <c r="QQU459" s="330"/>
      <c r="QQV459" s="330"/>
      <c r="QQW459" s="330"/>
      <c r="QQX459" s="330"/>
      <c r="QQY459" s="330"/>
      <c r="QQZ459" s="330"/>
      <c r="QRA459" s="330"/>
      <c r="QRB459" s="330"/>
      <c r="QRC459" s="330"/>
      <c r="QRD459" s="330"/>
      <c r="QRE459" s="330"/>
      <c r="QRF459" s="330"/>
      <c r="QRG459" s="330"/>
      <c r="QRH459" s="330"/>
      <c r="QRI459" s="330"/>
      <c r="QRJ459" s="330"/>
      <c r="QRK459" s="330"/>
      <c r="QRL459" s="330"/>
      <c r="QRM459" s="330"/>
      <c r="QRN459" s="330"/>
      <c r="QRO459" s="330"/>
      <c r="QRP459" s="330"/>
      <c r="QRQ459" s="330"/>
      <c r="QRR459" s="330"/>
      <c r="QRS459" s="330"/>
      <c r="QRT459" s="330"/>
      <c r="QRU459" s="330"/>
      <c r="QRV459" s="330"/>
      <c r="QRW459" s="330"/>
      <c r="QRX459" s="330"/>
      <c r="QRY459" s="330"/>
      <c r="QRZ459" s="330"/>
      <c r="QSA459" s="330"/>
      <c r="QSB459" s="330"/>
      <c r="QSC459" s="330"/>
      <c r="QSD459" s="330"/>
      <c r="QSE459" s="330"/>
      <c r="QSF459" s="330"/>
      <c r="QSG459" s="330"/>
      <c r="QSH459" s="330"/>
      <c r="QSI459" s="330"/>
      <c r="QSJ459" s="330"/>
      <c r="QSK459" s="330"/>
      <c r="QSL459" s="330"/>
      <c r="QSM459" s="330"/>
      <c r="QSN459" s="330"/>
      <c r="QSO459" s="330"/>
      <c r="QSP459" s="330"/>
      <c r="QSQ459" s="330"/>
      <c r="QSR459" s="330"/>
      <c r="QSS459" s="330"/>
      <c r="QST459" s="330"/>
      <c r="QSU459" s="330"/>
      <c r="QSV459" s="330"/>
      <c r="QSW459" s="330"/>
      <c r="QSX459" s="330"/>
      <c r="QSY459" s="330"/>
      <c r="QSZ459" s="330"/>
      <c r="QTA459" s="330"/>
      <c r="QTB459" s="330"/>
      <c r="QTC459" s="330"/>
      <c r="QTD459" s="330"/>
      <c r="QTE459" s="330"/>
      <c r="QTF459" s="330"/>
      <c r="QTG459" s="330"/>
      <c r="QTH459" s="330"/>
      <c r="QTI459" s="330"/>
      <c r="QTJ459" s="330"/>
      <c r="QTK459" s="330"/>
      <c r="QTL459" s="330"/>
      <c r="QTM459" s="330"/>
      <c r="QTN459" s="330"/>
      <c r="QTO459" s="330"/>
      <c r="QTP459" s="330"/>
      <c r="QTQ459" s="330"/>
      <c r="QTR459" s="330"/>
      <c r="QTS459" s="330"/>
      <c r="QTT459" s="330"/>
      <c r="QTU459" s="330"/>
      <c r="QTV459" s="330"/>
      <c r="QTW459" s="330"/>
      <c r="QTX459" s="330"/>
      <c r="QTY459" s="330"/>
      <c r="QTZ459" s="330"/>
      <c r="QUA459" s="330"/>
      <c r="QUB459" s="330"/>
      <c r="QUC459" s="330"/>
      <c r="QUD459" s="330"/>
      <c r="QUE459" s="330"/>
      <c r="QUF459" s="330"/>
      <c r="QUG459" s="330"/>
      <c r="QUH459" s="330"/>
      <c r="QUI459" s="330"/>
      <c r="QUJ459" s="330"/>
      <c r="QUK459" s="330"/>
      <c r="QUL459" s="330"/>
      <c r="QUM459" s="330"/>
      <c r="QUN459" s="330"/>
      <c r="QUO459" s="330"/>
      <c r="QUP459" s="330"/>
      <c r="QUQ459" s="330"/>
      <c r="QUR459" s="330"/>
      <c r="QUS459" s="330"/>
      <c r="QUT459" s="330"/>
      <c r="QUU459" s="330"/>
      <c r="QUV459" s="330"/>
      <c r="QUW459" s="330"/>
      <c r="QUX459" s="330"/>
      <c r="QUY459" s="330"/>
      <c r="QUZ459" s="330"/>
      <c r="QVA459" s="330"/>
      <c r="QVB459" s="330"/>
      <c r="QVC459" s="330"/>
      <c r="QVD459" s="330"/>
      <c r="QVE459" s="330"/>
      <c r="QVF459" s="330"/>
      <c r="QVG459" s="330"/>
      <c r="QVH459" s="330"/>
      <c r="QVI459" s="330"/>
      <c r="QVJ459" s="330"/>
      <c r="QVK459" s="330"/>
      <c r="QVL459" s="330"/>
      <c r="QVM459" s="330"/>
      <c r="QVN459" s="330"/>
      <c r="QVO459" s="330"/>
      <c r="QVP459" s="330"/>
      <c r="QVQ459" s="330"/>
      <c r="QVR459" s="330"/>
      <c r="QVS459" s="330"/>
      <c r="QVT459" s="330"/>
      <c r="QVU459" s="330"/>
      <c r="QVV459" s="330"/>
      <c r="QVW459" s="330"/>
      <c r="QVX459" s="330"/>
      <c r="QVY459" s="330"/>
      <c r="QVZ459" s="330"/>
      <c r="QWA459" s="330"/>
      <c r="QWB459" s="330"/>
      <c r="QWC459" s="330"/>
      <c r="QWD459" s="330"/>
      <c r="QWE459" s="330"/>
      <c r="QWF459" s="330"/>
      <c r="QWG459" s="330"/>
      <c r="QWH459" s="330"/>
      <c r="QWI459" s="330"/>
      <c r="QWJ459" s="330"/>
      <c r="QWK459" s="330"/>
      <c r="QWL459" s="330"/>
      <c r="QWM459" s="330"/>
      <c r="QWN459" s="330"/>
      <c r="QWO459" s="330"/>
      <c r="QWP459" s="330"/>
      <c r="QWQ459" s="330"/>
      <c r="QWR459" s="330"/>
      <c r="QWS459" s="330"/>
      <c r="QWT459" s="330"/>
      <c r="QWU459" s="330"/>
      <c r="QWV459" s="330"/>
      <c r="QWW459" s="330"/>
      <c r="QWX459" s="330"/>
      <c r="QWY459" s="330"/>
      <c r="QWZ459" s="330"/>
      <c r="QXA459" s="330"/>
      <c r="QXB459" s="330"/>
      <c r="QXC459" s="330"/>
      <c r="QXD459" s="330"/>
      <c r="QXE459" s="330"/>
      <c r="QXF459" s="330"/>
      <c r="QXG459" s="330"/>
      <c r="QXH459" s="330"/>
      <c r="QXI459" s="330"/>
      <c r="QXJ459" s="330"/>
      <c r="QXK459" s="330"/>
      <c r="QXL459" s="330"/>
      <c r="QXM459" s="330"/>
      <c r="QXN459" s="330"/>
      <c r="QXO459" s="330"/>
      <c r="QXP459" s="330"/>
      <c r="QXQ459" s="330"/>
      <c r="QXR459" s="330"/>
      <c r="QXS459" s="330"/>
      <c r="QXT459" s="330"/>
      <c r="QXU459" s="330"/>
      <c r="QXV459" s="330"/>
      <c r="QXW459" s="330"/>
      <c r="QXX459" s="330"/>
      <c r="QXY459" s="330"/>
      <c r="QXZ459" s="330"/>
      <c r="QYA459" s="330"/>
      <c r="QYB459" s="330"/>
      <c r="QYC459" s="330"/>
      <c r="QYD459" s="330"/>
      <c r="QYE459" s="330"/>
      <c r="QYF459" s="330"/>
      <c r="QYG459" s="330"/>
      <c r="QYH459" s="330"/>
      <c r="QYI459" s="330"/>
      <c r="QYJ459" s="330"/>
      <c r="QYK459" s="330"/>
      <c r="QYL459" s="330"/>
      <c r="QYM459" s="330"/>
      <c r="QYN459" s="330"/>
      <c r="QYO459" s="330"/>
      <c r="QYP459" s="330"/>
      <c r="QYQ459" s="330"/>
      <c r="QYR459" s="330"/>
      <c r="QYS459" s="330"/>
      <c r="QYT459" s="330"/>
      <c r="QYU459" s="330"/>
      <c r="QYV459" s="330"/>
      <c r="QYW459" s="330"/>
      <c r="QYX459" s="330"/>
      <c r="QYY459" s="330"/>
      <c r="QYZ459" s="330"/>
      <c r="QZA459" s="330"/>
      <c r="QZB459" s="330"/>
      <c r="QZC459" s="330"/>
      <c r="QZD459" s="330"/>
      <c r="QZE459" s="330"/>
      <c r="QZF459" s="330"/>
      <c r="QZG459" s="330"/>
      <c r="QZH459" s="330"/>
      <c r="QZI459" s="330"/>
      <c r="QZJ459" s="330"/>
      <c r="QZK459" s="330"/>
      <c r="QZL459" s="330"/>
      <c r="QZM459" s="330"/>
      <c r="QZN459" s="330"/>
      <c r="QZO459" s="330"/>
      <c r="QZP459" s="330"/>
      <c r="QZQ459" s="330"/>
      <c r="QZR459" s="330"/>
      <c r="QZS459" s="330"/>
      <c r="QZT459" s="330"/>
      <c r="QZU459" s="330"/>
      <c r="QZV459" s="330"/>
      <c r="QZW459" s="330"/>
      <c r="QZX459" s="330"/>
      <c r="QZY459" s="330"/>
      <c r="QZZ459" s="330"/>
      <c r="RAA459" s="330"/>
      <c r="RAB459" s="330"/>
      <c r="RAC459" s="330"/>
      <c r="RAD459" s="330"/>
      <c r="RAE459" s="330"/>
      <c r="RAF459" s="330"/>
      <c r="RAG459" s="330"/>
      <c r="RAH459" s="330"/>
      <c r="RAI459" s="330"/>
      <c r="RAJ459" s="330"/>
      <c r="RAK459" s="330"/>
      <c r="RAL459" s="330"/>
      <c r="RAM459" s="330"/>
      <c r="RAN459" s="330"/>
      <c r="RAO459" s="330"/>
      <c r="RAP459" s="330"/>
      <c r="RAQ459" s="330"/>
      <c r="RAR459" s="330"/>
      <c r="RAS459" s="330"/>
      <c r="RAT459" s="330"/>
      <c r="RAU459" s="330"/>
      <c r="RAV459" s="330"/>
      <c r="RAW459" s="330"/>
      <c r="RAX459" s="330"/>
      <c r="RAY459" s="330"/>
      <c r="RAZ459" s="330"/>
      <c r="RBA459" s="330"/>
      <c r="RBB459" s="330"/>
      <c r="RBC459" s="330"/>
      <c r="RBD459" s="330"/>
      <c r="RBE459" s="330"/>
      <c r="RBF459" s="330"/>
      <c r="RBG459" s="330"/>
      <c r="RBH459" s="330"/>
      <c r="RBI459" s="330"/>
      <c r="RBJ459" s="330"/>
      <c r="RBK459" s="330"/>
      <c r="RBL459" s="330"/>
      <c r="RBM459" s="330"/>
      <c r="RBN459" s="330"/>
      <c r="RBO459" s="330"/>
      <c r="RBP459" s="330"/>
      <c r="RBQ459" s="330"/>
      <c r="RBR459" s="330"/>
      <c r="RBS459" s="330"/>
      <c r="RBT459" s="330"/>
      <c r="RBU459" s="330"/>
      <c r="RBV459" s="330"/>
      <c r="RBW459" s="330"/>
      <c r="RBX459" s="330"/>
      <c r="RBY459" s="330"/>
      <c r="RBZ459" s="330"/>
      <c r="RCA459" s="330"/>
      <c r="RCB459" s="330"/>
      <c r="RCC459" s="330"/>
      <c r="RCD459" s="330"/>
      <c r="RCE459" s="330"/>
      <c r="RCF459" s="330"/>
      <c r="RCG459" s="330"/>
      <c r="RCH459" s="330"/>
      <c r="RCI459" s="330"/>
      <c r="RCJ459" s="330"/>
      <c r="RCK459" s="330"/>
      <c r="RCL459" s="330"/>
      <c r="RCM459" s="330"/>
      <c r="RCN459" s="330"/>
      <c r="RCO459" s="330"/>
      <c r="RCP459" s="330"/>
      <c r="RCQ459" s="330"/>
      <c r="RCR459" s="330"/>
      <c r="RCS459" s="330"/>
      <c r="RCT459" s="330"/>
      <c r="RCU459" s="330"/>
      <c r="RCV459" s="330"/>
      <c r="RCW459" s="330"/>
      <c r="RCX459" s="330"/>
      <c r="RCY459" s="330"/>
      <c r="RCZ459" s="330"/>
      <c r="RDA459" s="330"/>
      <c r="RDB459" s="330"/>
      <c r="RDC459" s="330"/>
      <c r="RDD459" s="330"/>
      <c r="RDE459" s="330"/>
      <c r="RDF459" s="330"/>
      <c r="RDG459" s="330"/>
      <c r="RDH459" s="330"/>
      <c r="RDI459" s="330"/>
      <c r="RDJ459" s="330"/>
      <c r="RDK459" s="330"/>
      <c r="RDL459" s="330"/>
      <c r="RDM459" s="330"/>
      <c r="RDN459" s="330"/>
      <c r="RDO459" s="330"/>
      <c r="RDP459" s="330"/>
      <c r="RDQ459" s="330"/>
      <c r="RDR459" s="330"/>
      <c r="RDS459" s="330"/>
      <c r="RDT459" s="330"/>
      <c r="RDU459" s="330"/>
      <c r="RDV459" s="330"/>
      <c r="RDW459" s="330"/>
      <c r="RDX459" s="330"/>
      <c r="RDY459" s="330"/>
      <c r="RDZ459" s="330"/>
      <c r="REA459" s="330"/>
      <c r="REB459" s="330"/>
      <c r="REC459" s="330"/>
      <c r="RED459" s="330"/>
      <c r="REE459" s="330"/>
      <c r="REF459" s="330"/>
      <c r="REG459" s="330"/>
      <c r="REH459" s="330"/>
      <c r="REI459" s="330"/>
      <c r="REJ459" s="330"/>
      <c r="REK459" s="330"/>
      <c r="REL459" s="330"/>
      <c r="REM459" s="330"/>
      <c r="REN459" s="330"/>
      <c r="REO459" s="330"/>
      <c r="REP459" s="330"/>
      <c r="REQ459" s="330"/>
      <c r="RER459" s="330"/>
      <c r="RES459" s="330"/>
      <c r="RET459" s="330"/>
      <c r="REU459" s="330"/>
      <c r="REV459" s="330"/>
      <c r="REW459" s="330"/>
      <c r="REX459" s="330"/>
      <c r="REY459" s="330"/>
      <c r="REZ459" s="330"/>
      <c r="RFA459" s="330"/>
      <c r="RFB459" s="330"/>
      <c r="RFC459" s="330"/>
      <c r="RFD459" s="330"/>
      <c r="RFE459" s="330"/>
      <c r="RFF459" s="330"/>
      <c r="RFG459" s="330"/>
      <c r="RFH459" s="330"/>
      <c r="RFI459" s="330"/>
      <c r="RFJ459" s="330"/>
      <c r="RFK459" s="330"/>
      <c r="RFL459" s="330"/>
      <c r="RFM459" s="330"/>
      <c r="RFN459" s="330"/>
      <c r="RFO459" s="330"/>
      <c r="RFP459" s="330"/>
      <c r="RFQ459" s="330"/>
      <c r="RFR459" s="330"/>
      <c r="RFS459" s="330"/>
      <c r="RFT459" s="330"/>
      <c r="RFU459" s="330"/>
      <c r="RFV459" s="330"/>
      <c r="RFW459" s="330"/>
      <c r="RFX459" s="330"/>
      <c r="RFY459" s="330"/>
      <c r="RFZ459" s="330"/>
      <c r="RGA459" s="330"/>
      <c r="RGB459" s="330"/>
      <c r="RGC459" s="330"/>
      <c r="RGD459" s="330"/>
      <c r="RGE459" s="330"/>
      <c r="RGF459" s="330"/>
      <c r="RGG459" s="330"/>
      <c r="RGH459" s="330"/>
      <c r="RGI459" s="330"/>
      <c r="RGJ459" s="330"/>
      <c r="RGK459" s="330"/>
      <c r="RGL459" s="330"/>
      <c r="RGM459" s="330"/>
      <c r="RGN459" s="330"/>
      <c r="RGO459" s="330"/>
      <c r="RGP459" s="330"/>
      <c r="RGQ459" s="330"/>
      <c r="RGR459" s="330"/>
      <c r="RGS459" s="330"/>
      <c r="RGT459" s="330"/>
      <c r="RGU459" s="330"/>
      <c r="RGV459" s="330"/>
      <c r="RGW459" s="330"/>
      <c r="RGX459" s="330"/>
      <c r="RGY459" s="330"/>
      <c r="RGZ459" s="330"/>
      <c r="RHA459" s="330"/>
      <c r="RHB459" s="330"/>
      <c r="RHC459" s="330"/>
      <c r="RHD459" s="330"/>
      <c r="RHE459" s="330"/>
      <c r="RHF459" s="330"/>
      <c r="RHG459" s="330"/>
      <c r="RHH459" s="330"/>
      <c r="RHI459" s="330"/>
      <c r="RHJ459" s="330"/>
      <c r="RHK459" s="330"/>
      <c r="RHL459" s="330"/>
      <c r="RHM459" s="330"/>
      <c r="RHN459" s="330"/>
      <c r="RHO459" s="330"/>
      <c r="RHP459" s="330"/>
      <c r="RHQ459" s="330"/>
      <c r="RHR459" s="330"/>
      <c r="RHS459" s="330"/>
      <c r="RHT459" s="330"/>
      <c r="RHU459" s="330"/>
      <c r="RHV459" s="330"/>
      <c r="RHW459" s="330"/>
      <c r="RHX459" s="330"/>
      <c r="RHY459" s="330"/>
      <c r="RHZ459" s="330"/>
      <c r="RIA459" s="330"/>
      <c r="RIB459" s="330"/>
      <c r="RIC459" s="330"/>
      <c r="RID459" s="330"/>
      <c r="RIE459" s="330"/>
      <c r="RIF459" s="330"/>
      <c r="RIG459" s="330"/>
      <c r="RIH459" s="330"/>
      <c r="RII459" s="330"/>
      <c r="RIJ459" s="330"/>
      <c r="RIK459" s="330"/>
      <c r="RIL459" s="330"/>
      <c r="RIM459" s="330"/>
      <c r="RIN459" s="330"/>
      <c r="RIO459" s="330"/>
      <c r="RIP459" s="330"/>
      <c r="RIQ459" s="330"/>
      <c r="RIR459" s="330"/>
      <c r="RIS459" s="330"/>
      <c r="RIT459" s="330"/>
      <c r="RIU459" s="330"/>
      <c r="RIV459" s="330"/>
      <c r="RIW459" s="330"/>
      <c r="RIX459" s="330"/>
      <c r="RIY459" s="330"/>
      <c r="RIZ459" s="330"/>
      <c r="RJA459" s="330"/>
      <c r="RJB459" s="330"/>
      <c r="RJC459" s="330"/>
      <c r="RJD459" s="330"/>
      <c r="RJE459" s="330"/>
      <c r="RJF459" s="330"/>
      <c r="RJG459" s="330"/>
      <c r="RJH459" s="330"/>
      <c r="RJI459" s="330"/>
      <c r="RJJ459" s="330"/>
      <c r="RJK459" s="330"/>
      <c r="RJL459" s="330"/>
      <c r="RJM459" s="330"/>
      <c r="RJN459" s="330"/>
      <c r="RJO459" s="330"/>
      <c r="RJP459" s="330"/>
      <c r="RJQ459" s="330"/>
      <c r="RJR459" s="330"/>
      <c r="RJS459" s="330"/>
      <c r="RJT459" s="330"/>
      <c r="RJU459" s="330"/>
      <c r="RJV459" s="330"/>
      <c r="RJW459" s="330"/>
      <c r="RJX459" s="330"/>
      <c r="RJY459" s="330"/>
      <c r="RJZ459" s="330"/>
      <c r="RKA459" s="330"/>
      <c r="RKB459" s="330"/>
      <c r="RKC459" s="330"/>
      <c r="RKD459" s="330"/>
      <c r="RKE459" s="330"/>
      <c r="RKF459" s="330"/>
      <c r="RKG459" s="330"/>
      <c r="RKH459" s="330"/>
      <c r="RKI459" s="330"/>
      <c r="RKJ459" s="330"/>
      <c r="RKK459" s="330"/>
      <c r="RKL459" s="330"/>
      <c r="RKM459" s="330"/>
      <c r="RKN459" s="330"/>
      <c r="RKO459" s="330"/>
      <c r="RKP459" s="330"/>
      <c r="RKQ459" s="330"/>
      <c r="RKR459" s="330"/>
      <c r="RKS459" s="330"/>
      <c r="RKT459" s="330"/>
      <c r="RKU459" s="330"/>
      <c r="RKV459" s="330"/>
      <c r="RKW459" s="330"/>
      <c r="RKX459" s="330"/>
      <c r="RKY459" s="330"/>
      <c r="RKZ459" s="330"/>
      <c r="RLA459" s="330"/>
      <c r="RLB459" s="330"/>
      <c r="RLC459" s="330"/>
      <c r="RLD459" s="330"/>
      <c r="RLE459" s="330"/>
      <c r="RLF459" s="330"/>
      <c r="RLG459" s="330"/>
      <c r="RLH459" s="330"/>
      <c r="RLI459" s="330"/>
      <c r="RLJ459" s="330"/>
      <c r="RLK459" s="330"/>
      <c r="RLL459" s="330"/>
      <c r="RLM459" s="330"/>
      <c r="RLN459" s="330"/>
      <c r="RLO459" s="330"/>
      <c r="RLP459" s="330"/>
      <c r="RLQ459" s="330"/>
      <c r="RLR459" s="330"/>
      <c r="RLS459" s="330"/>
      <c r="RLT459" s="330"/>
      <c r="RLU459" s="330"/>
      <c r="RLV459" s="330"/>
      <c r="RLW459" s="330"/>
      <c r="RLX459" s="330"/>
      <c r="RLY459" s="330"/>
      <c r="RLZ459" s="330"/>
      <c r="RMA459" s="330"/>
      <c r="RMB459" s="330"/>
      <c r="RMC459" s="330"/>
      <c r="RMD459" s="330"/>
      <c r="RME459" s="330"/>
      <c r="RMF459" s="330"/>
      <c r="RMG459" s="330"/>
      <c r="RMH459" s="330"/>
      <c r="RMI459" s="330"/>
      <c r="RMJ459" s="330"/>
      <c r="RMK459" s="330"/>
      <c r="RML459" s="330"/>
      <c r="RMM459" s="330"/>
      <c r="RMN459" s="330"/>
      <c r="RMO459" s="330"/>
      <c r="RMP459" s="330"/>
      <c r="RMQ459" s="330"/>
      <c r="RMR459" s="330"/>
      <c r="RMS459" s="330"/>
      <c r="RMT459" s="330"/>
      <c r="RMU459" s="330"/>
      <c r="RMV459" s="330"/>
      <c r="RMW459" s="330"/>
      <c r="RMX459" s="330"/>
      <c r="RMY459" s="330"/>
      <c r="RMZ459" s="330"/>
      <c r="RNA459" s="330"/>
      <c r="RNB459" s="330"/>
      <c r="RNC459" s="330"/>
      <c r="RND459" s="330"/>
      <c r="RNE459" s="330"/>
      <c r="RNF459" s="330"/>
      <c r="RNG459" s="330"/>
      <c r="RNH459" s="330"/>
      <c r="RNI459" s="330"/>
      <c r="RNJ459" s="330"/>
      <c r="RNK459" s="330"/>
      <c r="RNL459" s="330"/>
      <c r="RNM459" s="330"/>
      <c r="RNN459" s="330"/>
      <c r="RNO459" s="330"/>
      <c r="RNP459" s="330"/>
      <c r="RNQ459" s="330"/>
      <c r="RNR459" s="330"/>
      <c r="RNS459" s="330"/>
      <c r="RNT459" s="330"/>
      <c r="RNU459" s="330"/>
      <c r="RNV459" s="330"/>
      <c r="RNW459" s="330"/>
      <c r="RNX459" s="330"/>
      <c r="RNY459" s="330"/>
      <c r="RNZ459" s="330"/>
      <c r="ROA459" s="330"/>
      <c r="ROB459" s="330"/>
      <c r="ROC459" s="330"/>
      <c r="ROD459" s="330"/>
      <c r="ROE459" s="330"/>
      <c r="ROF459" s="330"/>
      <c r="ROG459" s="330"/>
      <c r="ROH459" s="330"/>
      <c r="ROI459" s="330"/>
      <c r="ROJ459" s="330"/>
      <c r="ROK459" s="330"/>
      <c r="ROL459" s="330"/>
      <c r="ROM459" s="330"/>
      <c r="RON459" s="330"/>
      <c r="ROO459" s="330"/>
      <c r="ROP459" s="330"/>
      <c r="ROQ459" s="330"/>
      <c r="ROR459" s="330"/>
      <c r="ROS459" s="330"/>
      <c r="ROT459" s="330"/>
      <c r="ROU459" s="330"/>
      <c r="ROV459" s="330"/>
      <c r="ROW459" s="330"/>
      <c r="ROX459" s="330"/>
      <c r="ROY459" s="330"/>
      <c r="ROZ459" s="330"/>
      <c r="RPA459" s="330"/>
      <c r="RPB459" s="330"/>
      <c r="RPC459" s="330"/>
      <c r="RPD459" s="330"/>
      <c r="RPE459" s="330"/>
      <c r="RPF459" s="330"/>
      <c r="RPG459" s="330"/>
      <c r="RPH459" s="330"/>
      <c r="RPI459" s="330"/>
      <c r="RPJ459" s="330"/>
      <c r="RPK459" s="330"/>
      <c r="RPL459" s="330"/>
      <c r="RPM459" s="330"/>
      <c r="RPN459" s="330"/>
      <c r="RPO459" s="330"/>
      <c r="RPP459" s="330"/>
      <c r="RPQ459" s="330"/>
      <c r="RPR459" s="330"/>
      <c r="RPS459" s="330"/>
      <c r="RPT459" s="330"/>
      <c r="RPU459" s="330"/>
      <c r="RPV459" s="330"/>
      <c r="RPW459" s="330"/>
      <c r="RPX459" s="330"/>
      <c r="RPY459" s="330"/>
      <c r="RPZ459" s="330"/>
      <c r="RQA459" s="330"/>
      <c r="RQB459" s="330"/>
      <c r="RQC459" s="330"/>
      <c r="RQD459" s="330"/>
      <c r="RQE459" s="330"/>
      <c r="RQF459" s="330"/>
      <c r="RQG459" s="330"/>
      <c r="RQH459" s="330"/>
      <c r="RQI459" s="330"/>
      <c r="RQJ459" s="330"/>
      <c r="RQK459" s="330"/>
      <c r="RQL459" s="330"/>
      <c r="RQM459" s="330"/>
      <c r="RQN459" s="330"/>
      <c r="RQO459" s="330"/>
      <c r="RQP459" s="330"/>
      <c r="RQQ459" s="330"/>
      <c r="RQR459" s="330"/>
      <c r="RQS459" s="330"/>
      <c r="RQT459" s="330"/>
      <c r="RQU459" s="330"/>
      <c r="RQV459" s="330"/>
      <c r="RQW459" s="330"/>
      <c r="RQX459" s="330"/>
      <c r="RQY459" s="330"/>
      <c r="RQZ459" s="330"/>
      <c r="RRA459" s="330"/>
      <c r="RRB459" s="330"/>
      <c r="RRC459" s="330"/>
      <c r="RRD459" s="330"/>
      <c r="RRE459" s="330"/>
      <c r="RRF459" s="330"/>
      <c r="RRG459" s="330"/>
      <c r="RRH459" s="330"/>
      <c r="RRI459" s="330"/>
      <c r="RRJ459" s="330"/>
      <c r="RRK459" s="330"/>
      <c r="RRL459" s="330"/>
      <c r="RRM459" s="330"/>
      <c r="RRN459" s="330"/>
      <c r="RRO459" s="330"/>
      <c r="RRP459" s="330"/>
      <c r="RRQ459" s="330"/>
      <c r="RRR459" s="330"/>
      <c r="RRS459" s="330"/>
      <c r="RRT459" s="330"/>
      <c r="RRU459" s="330"/>
      <c r="RRV459" s="330"/>
      <c r="RRW459" s="330"/>
      <c r="RRX459" s="330"/>
      <c r="RRY459" s="330"/>
      <c r="RRZ459" s="330"/>
      <c r="RSA459" s="330"/>
      <c r="RSB459" s="330"/>
      <c r="RSC459" s="330"/>
      <c r="RSD459" s="330"/>
      <c r="RSE459" s="330"/>
      <c r="RSF459" s="330"/>
      <c r="RSG459" s="330"/>
      <c r="RSH459" s="330"/>
      <c r="RSI459" s="330"/>
      <c r="RSJ459" s="330"/>
      <c r="RSK459" s="330"/>
      <c r="RSL459" s="330"/>
      <c r="RSM459" s="330"/>
      <c r="RSN459" s="330"/>
      <c r="RSO459" s="330"/>
      <c r="RSP459" s="330"/>
      <c r="RSQ459" s="330"/>
      <c r="RSR459" s="330"/>
      <c r="RSS459" s="330"/>
      <c r="RST459" s="330"/>
      <c r="RSU459" s="330"/>
      <c r="RSV459" s="330"/>
      <c r="RSW459" s="330"/>
      <c r="RSX459" s="330"/>
      <c r="RSY459" s="330"/>
      <c r="RSZ459" s="330"/>
      <c r="RTA459" s="330"/>
      <c r="RTB459" s="330"/>
      <c r="RTC459" s="330"/>
      <c r="RTD459" s="330"/>
      <c r="RTE459" s="330"/>
      <c r="RTF459" s="330"/>
      <c r="RTG459" s="330"/>
      <c r="RTH459" s="330"/>
      <c r="RTI459" s="330"/>
      <c r="RTJ459" s="330"/>
      <c r="RTK459" s="330"/>
      <c r="RTL459" s="330"/>
      <c r="RTM459" s="330"/>
      <c r="RTN459" s="330"/>
      <c r="RTO459" s="330"/>
      <c r="RTP459" s="330"/>
      <c r="RTQ459" s="330"/>
      <c r="RTR459" s="330"/>
      <c r="RTS459" s="330"/>
      <c r="RTT459" s="330"/>
      <c r="RTU459" s="330"/>
      <c r="RTV459" s="330"/>
      <c r="RTW459" s="330"/>
      <c r="RTX459" s="330"/>
      <c r="RTY459" s="330"/>
      <c r="RTZ459" s="330"/>
      <c r="RUA459" s="330"/>
      <c r="RUB459" s="330"/>
      <c r="RUC459" s="330"/>
      <c r="RUD459" s="330"/>
      <c r="RUE459" s="330"/>
      <c r="RUF459" s="330"/>
      <c r="RUG459" s="330"/>
      <c r="RUH459" s="330"/>
      <c r="RUI459" s="330"/>
      <c r="RUJ459" s="330"/>
      <c r="RUK459" s="330"/>
      <c r="RUL459" s="330"/>
      <c r="RUM459" s="330"/>
      <c r="RUN459" s="330"/>
      <c r="RUO459" s="330"/>
      <c r="RUP459" s="330"/>
      <c r="RUQ459" s="330"/>
      <c r="RUR459" s="330"/>
      <c r="RUS459" s="330"/>
      <c r="RUT459" s="330"/>
      <c r="RUU459" s="330"/>
      <c r="RUV459" s="330"/>
      <c r="RUW459" s="330"/>
      <c r="RUX459" s="330"/>
      <c r="RUY459" s="330"/>
      <c r="RUZ459" s="330"/>
      <c r="RVA459" s="330"/>
      <c r="RVB459" s="330"/>
      <c r="RVC459" s="330"/>
      <c r="RVD459" s="330"/>
      <c r="RVE459" s="330"/>
      <c r="RVF459" s="330"/>
      <c r="RVG459" s="330"/>
      <c r="RVH459" s="330"/>
      <c r="RVI459" s="330"/>
      <c r="RVJ459" s="330"/>
      <c r="RVK459" s="330"/>
      <c r="RVL459" s="330"/>
      <c r="RVM459" s="330"/>
      <c r="RVN459" s="330"/>
      <c r="RVO459" s="330"/>
      <c r="RVP459" s="330"/>
      <c r="RVQ459" s="330"/>
      <c r="RVR459" s="330"/>
      <c r="RVS459" s="330"/>
      <c r="RVT459" s="330"/>
      <c r="RVU459" s="330"/>
      <c r="RVV459" s="330"/>
      <c r="RVW459" s="330"/>
      <c r="RVX459" s="330"/>
      <c r="RVY459" s="330"/>
      <c r="RVZ459" s="330"/>
      <c r="RWA459" s="330"/>
      <c r="RWB459" s="330"/>
      <c r="RWC459" s="330"/>
      <c r="RWD459" s="330"/>
      <c r="RWE459" s="330"/>
      <c r="RWF459" s="330"/>
      <c r="RWG459" s="330"/>
      <c r="RWH459" s="330"/>
      <c r="RWI459" s="330"/>
      <c r="RWJ459" s="330"/>
      <c r="RWK459" s="330"/>
      <c r="RWL459" s="330"/>
      <c r="RWM459" s="330"/>
      <c r="RWN459" s="330"/>
      <c r="RWO459" s="330"/>
      <c r="RWP459" s="330"/>
      <c r="RWQ459" s="330"/>
      <c r="RWR459" s="330"/>
      <c r="RWS459" s="330"/>
      <c r="RWT459" s="330"/>
      <c r="RWU459" s="330"/>
      <c r="RWV459" s="330"/>
      <c r="RWW459" s="330"/>
      <c r="RWX459" s="330"/>
      <c r="RWY459" s="330"/>
      <c r="RWZ459" s="330"/>
      <c r="RXA459" s="330"/>
      <c r="RXB459" s="330"/>
      <c r="RXC459" s="330"/>
      <c r="RXD459" s="330"/>
      <c r="RXE459" s="330"/>
      <c r="RXF459" s="330"/>
      <c r="RXG459" s="330"/>
      <c r="RXH459" s="330"/>
      <c r="RXI459" s="330"/>
      <c r="RXJ459" s="330"/>
      <c r="RXK459" s="330"/>
      <c r="RXL459" s="330"/>
      <c r="RXM459" s="330"/>
      <c r="RXN459" s="330"/>
      <c r="RXO459" s="330"/>
      <c r="RXP459" s="330"/>
      <c r="RXQ459" s="330"/>
      <c r="RXR459" s="330"/>
      <c r="RXS459" s="330"/>
      <c r="RXT459" s="330"/>
      <c r="RXU459" s="330"/>
      <c r="RXV459" s="330"/>
      <c r="RXW459" s="330"/>
      <c r="RXX459" s="330"/>
      <c r="RXY459" s="330"/>
      <c r="RXZ459" s="330"/>
      <c r="RYA459" s="330"/>
      <c r="RYB459" s="330"/>
      <c r="RYC459" s="330"/>
      <c r="RYD459" s="330"/>
      <c r="RYE459" s="330"/>
      <c r="RYF459" s="330"/>
      <c r="RYG459" s="330"/>
      <c r="RYH459" s="330"/>
      <c r="RYI459" s="330"/>
      <c r="RYJ459" s="330"/>
      <c r="RYK459" s="330"/>
      <c r="RYL459" s="330"/>
      <c r="RYM459" s="330"/>
      <c r="RYN459" s="330"/>
      <c r="RYO459" s="330"/>
      <c r="RYP459" s="330"/>
      <c r="RYQ459" s="330"/>
      <c r="RYR459" s="330"/>
      <c r="RYS459" s="330"/>
      <c r="RYT459" s="330"/>
      <c r="RYU459" s="330"/>
      <c r="RYV459" s="330"/>
      <c r="RYW459" s="330"/>
      <c r="RYX459" s="330"/>
      <c r="RYY459" s="330"/>
      <c r="RYZ459" s="330"/>
      <c r="RZA459" s="330"/>
      <c r="RZB459" s="330"/>
      <c r="RZC459" s="330"/>
      <c r="RZD459" s="330"/>
      <c r="RZE459" s="330"/>
      <c r="RZF459" s="330"/>
      <c r="RZG459" s="330"/>
      <c r="RZH459" s="330"/>
      <c r="RZI459" s="330"/>
      <c r="RZJ459" s="330"/>
      <c r="RZK459" s="330"/>
      <c r="RZL459" s="330"/>
      <c r="RZM459" s="330"/>
      <c r="RZN459" s="330"/>
      <c r="RZO459" s="330"/>
      <c r="RZP459" s="330"/>
      <c r="RZQ459" s="330"/>
      <c r="RZR459" s="330"/>
      <c r="RZS459" s="330"/>
      <c r="RZT459" s="330"/>
      <c r="RZU459" s="330"/>
      <c r="RZV459" s="330"/>
      <c r="RZW459" s="330"/>
      <c r="RZX459" s="330"/>
      <c r="RZY459" s="330"/>
      <c r="RZZ459" s="330"/>
      <c r="SAA459" s="330"/>
      <c r="SAB459" s="330"/>
      <c r="SAC459" s="330"/>
      <c r="SAD459" s="330"/>
      <c r="SAE459" s="330"/>
      <c r="SAF459" s="330"/>
      <c r="SAG459" s="330"/>
      <c r="SAH459" s="330"/>
      <c r="SAI459" s="330"/>
      <c r="SAJ459" s="330"/>
      <c r="SAK459" s="330"/>
      <c r="SAL459" s="330"/>
      <c r="SAM459" s="330"/>
      <c r="SAN459" s="330"/>
      <c r="SAO459" s="330"/>
      <c r="SAP459" s="330"/>
      <c r="SAQ459" s="330"/>
      <c r="SAR459" s="330"/>
      <c r="SAS459" s="330"/>
      <c r="SAT459" s="330"/>
      <c r="SAU459" s="330"/>
      <c r="SAV459" s="330"/>
      <c r="SAW459" s="330"/>
      <c r="SAX459" s="330"/>
      <c r="SAY459" s="330"/>
      <c r="SAZ459" s="330"/>
      <c r="SBA459" s="330"/>
      <c r="SBB459" s="330"/>
      <c r="SBC459" s="330"/>
      <c r="SBD459" s="330"/>
      <c r="SBE459" s="330"/>
      <c r="SBF459" s="330"/>
      <c r="SBG459" s="330"/>
      <c r="SBH459" s="330"/>
      <c r="SBI459" s="330"/>
      <c r="SBJ459" s="330"/>
      <c r="SBK459" s="330"/>
      <c r="SBL459" s="330"/>
      <c r="SBM459" s="330"/>
      <c r="SBN459" s="330"/>
      <c r="SBO459" s="330"/>
      <c r="SBP459" s="330"/>
      <c r="SBQ459" s="330"/>
      <c r="SBR459" s="330"/>
      <c r="SBS459" s="330"/>
      <c r="SBT459" s="330"/>
      <c r="SBU459" s="330"/>
      <c r="SBV459" s="330"/>
      <c r="SBW459" s="330"/>
      <c r="SBX459" s="330"/>
      <c r="SBY459" s="330"/>
      <c r="SBZ459" s="330"/>
      <c r="SCA459" s="330"/>
      <c r="SCB459" s="330"/>
      <c r="SCC459" s="330"/>
      <c r="SCD459" s="330"/>
      <c r="SCE459" s="330"/>
      <c r="SCF459" s="330"/>
      <c r="SCG459" s="330"/>
      <c r="SCH459" s="330"/>
      <c r="SCI459" s="330"/>
      <c r="SCJ459" s="330"/>
      <c r="SCK459" s="330"/>
      <c r="SCL459" s="330"/>
      <c r="SCM459" s="330"/>
      <c r="SCN459" s="330"/>
      <c r="SCO459" s="330"/>
      <c r="SCP459" s="330"/>
      <c r="SCQ459" s="330"/>
      <c r="SCR459" s="330"/>
      <c r="SCS459" s="330"/>
      <c r="SCT459" s="330"/>
      <c r="SCU459" s="330"/>
      <c r="SCV459" s="330"/>
      <c r="SCW459" s="330"/>
      <c r="SCX459" s="330"/>
      <c r="SCY459" s="330"/>
      <c r="SCZ459" s="330"/>
      <c r="SDA459" s="330"/>
      <c r="SDB459" s="330"/>
      <c r="SDC459" s="330"/>
      <c r="SDD459" s="330"/>
      <c r="SDE459" s="330"/>
      <c r="SDF459" s="330"/>
      <c r="SDG459" s="330"/>
      <c r="SDH459" s="330"/>
      <c r="SDI459" s="330"/>
      <c r="SDJ459" s="330"/>
      <c r="SDK459" s="330"/>
      <c r="SDL459" s="330"/>
      <c r="SDM459" s="330"/>
      <c r="SDN459" s="330"/>
      <c r="SDO459" s="330"/>
      <c r="SDP459" s="330"/>
      <c r="SDQ459" s="330"/>
      <c r="SDR459" s="330"/>
      <c r="SDS459" s="330"/>
      <c r="SDT459" s="330"/>
      <c r="SDU459" s="330"/>
      <c r="SDV459" s="330"/>
      <c r="SDW459" s="330"/>
      <c r="SDX459" s="330"/>
      <c r="SDY459" s="330"/>
      <c r="SDZ459" s="330"/>
      <c r="SEA459" s="330"/>
      <c r="SEB459" s="330"/>
      <c r="SEC459" s="330"/>
      <c r="SED459" s="330"/>
      <c r="SEE459" s="330"/>
      <c r="SEF459" s="330"/>
      <c r="SEG459" s="330"/>
      <c r="SEH459" s="330"/>
      <c r="SEI459" s="330"/>
      <c r="SEJ459" s="330"/>
      <c r="SEK459" s="330"/>
      <c r="SEL459" s="330"/>
      <c r="SEM459" s="330"/>
      <c r="SEN459" s="330"/>
      <c r="SEO459" s="330"/>
      <c r="SEP459" s="330"/>
      <c r="SEQ459" s="330"/>
      <c r="SER459" s="330"/>
      <c r="SES459" s="330"/>
      <c r="SET459" s="330"/>
      <c r="SEU459" s="330"/>
      <c r="SEV459" s="330"/>
      <c r="SEW459" s="330"/>
      <c r="SEX459" s="330"/>
      <c r="SEY459" s="330"/>
      <c r="SEZ459" s="330"/>
      <c r="SFA459" s="330"/>
      <c r="SFB459" s="330"/>
      <c r="SFC459" s="330"/>
      <c r="SFD459" s="330"/>
      <c r="SFE459" s="330"/>
      <c r="SFF459" s="330"/>
      <c r="SFG459" s="330"/>
      <c r="SFH459" s="330"/>
      <c r="SFI459" s="330"/>
      <c r="SFJ459" s="330"/>
      <c r="SFK459" s="330"/>
      <c r="SFL459" s="330"/>
      <c r="SFM459" s="330"/>
      <c r="SFN459" s="330"/>
      <c r="SFO459" s="330"/>
      <c r="SFP459" s="330"/>
      <c r="SFQ459" s="330"/>
      <c r="SFR459" s="330"/>
      <c r="SFS459" s="330"/>
      <c r="SFT459" s="330"/>
      <c r="SFU459" s="330"/>
      <c r="SFV459" s="330"/>
      <c r="SFW459" s="330"/>
      <c r="SFX459" s="330"/>
      <c r="SFY459" s="330"/>
      <c r="SFZ459" s="330"/>
      <c r="SGA459" s="330"/>
      <c r="SGB459" s="330"/>
      <c r="SGC459" s="330"/>
      <c r="SGD459" s="330"/>
      <c r="SGE459" s="330"/>
      <c r="SGF459" s="330"/>
      <c r="SGG459" s="330"/>
      <c r="SGH459" s="330"/>
      <c r="SGI459" s="330"/>
      <c r="SGJ459" s="330"/>
      <c r="SGK459" s="330"/>
      <c r="SGL459" s="330"/>
      <c r="SGM459" s="330"/>
      <c r="SGN459" s="330"/>
      <c r="SGO459" s="330"/>
      <c r="SGP459" s="330"/>
      <c r="SGQ459" s="330"/>
      <c r="SGR459" s="330"/>
      <c r="SGS459" s="330"/>
      <c r="SGT459" s="330"/>
      <c r="SGU459" s="330"/>
      <c r="SGV459" s="330"/>
      <c r="SGW459" s="330"/>
      <c r="SGX459" s="330"/>
      <c r="SGY459" s="330"/>
      <c r="SGZ459" s="330"/>
      <c r="SHA459" s="330"/>
      <c r="SHB459" s="330"/>
      <c r="SHC459" s="330"/>
      <c r="SHD459" s="330"/>
      <c r="SHE459" s="330"/>
      <c r="SHF459" s="330"/>
      <c r="SHG459" s="330"/>
      <c r="SHH459" s="330"/>
      <c r="SHI459" s="330"/>
      <c r="SHJ459" s="330"/>
      <c r="SHK459" s="330"/>
      <c r="SHL459" s="330"/>
      <c r="SHM459" s="330"/>
      <c r="SHN459" s="330"/>
      <c r="SHO459" s="330"/>
      <c r="SHP459" s="330"/>
      <c r="SHQ459" s="330"/>
      <c r="SHR459" s="330"/>
      <c r="SHS459" s="330"/>
      <c r="SHT459" s="330"/>
      <c r="SHU459" s="330"/>
      <c r="SHV459" s="330"/>
      <c r="SHW459" s="330"/>
      <c r="SHX459" s="330"/>
      <c r="SHY459" s="330"/>
      <c r="SHZ459" s="330"/>
      <c r="SIA459" s="330"/>
      <c r="SIB459" s="330"/>
      <c r="SIC459" s="330"/>
      <c r="SID459" s="330"/>
      <c r="SIE459" s="330"/>
      <c r="SIF459" s="330"/>
      <c r="SIG459" s="330"/>
      <c r="SIH459" s="330"/>
      <c r="SII459" s="330"/>
      <c r="SIJ459" s="330"/>
      <c r="SIK459" s="330"/>
      <c r="SIL459" s="330"/>
      <c r="SIM459" s="330"/>
      <c r="SIN459" s="330"/>
      <c r="SIO459" s="330"/>
      <c r="SIP459" s="330"/>
      <c r="SIQ459" s="330"/>
      <c r="SIR459" s="330"/>
      <c r="SIS459" s="330"/>
      <c r="SIT459" s="330"/>
      <c r="SIU459" s="330"/>
      <c r="SIV459" s="330"/>
      <c r="SIW459" s="330"/>
      <c r="SIX459" s="330"/>
      <c r="SIY459" s="330"/>
      <c r="SIZ459" s="330"/>
      <c r="SJA459" s="330"/>
      <c r="SJB459" s="330"/>
      <c r="SJC459" s="330"/>
      <c r="SJD459" s="330"/>
      <c r="SJE459" s="330"/>
      <c r="SJF459" s="330"/>
      <c r="SJG459" s="330"/>
      <c r="SJH459" s="330"/>
      <c r="SJI459" s="330"/>
      <c r="SJJ459" s="330"/>
      <c r="SJK459" s="330"/>
      <c r="SJL459" s="330"/>
      <c r="SJM459" s="330"/>
      <c r="SJN459" s="330"/>
      <c r="SJO459" s="330"/>
      <c r="SJP459" s="330"/>
      <c r="SJQ459" s="330"/>
      <c r="SJR459" s="330"/>
      <c r="SJS459" s="330"/>
      <c r="SJT459" s="330"/>
      <c r="SJU459" s="330"/>
      <c r="SJV459" s="330"/>
      <c r="SJW459" s="330"/>
      <c r="SJX459" s="330"/>
      <c r="SJY459" s="330"/>
      <c r="SJZ459" s="330"/>
      <c r="SKA459" s="330"/>
      <c r="SKB459" s="330"/>
      <c r="SKC459" s="330"/>
      <c r="SKD459" s="330"/>
      <c r="SKE459" s="330"/>
      <c r="SKF459" s="330"/>
      <c r="SKG459" s="330"/>
      <c r="SKH459" s="330"/>
      <c r="SKI459" s="330"/>
      <c r="SKJ459" s="330"/>
      <c r="SKK459" s="330"/>
      <c r="SKL459" s="330"/>
      <c r="SKM459" s="330"/>
      <c r="SKN459" s="330"/>
      <c r="SKO459" s="330"/>
      <c r="SKP459" s="330"/>
      <c r="SKQ459" s="330"/>
      <c r="SKR459" s="330"/>
      <c r="SKS459" s="330"/>
      <c r="SKT459" s="330"/>
      <c r="SKU459" s="330"/>
      <c r="SKV459" s="330"/>
      <c r="SKW459" s="330"/>
      <c r="SKX459" s="330"/>
      <c r="SKY459" s="330"/>
      <c r="SKZ459" s="330"/>
      <c r="SLA459" s="330"/>
      <c r="SLB459" s="330"/>
      <c r="SLC459" s="330"/>
      <c r="SLD459" s="330"/>
      <c r="SLE459" s="330"/>
      <c r="SLF459" s="330"/>
      <c r="SLG459" s="330"/>
      <c r="SLH459" s="330"/>
      <c r="SLI459" s="330"/>
      <c r="SLJ459" s="330"/>
      <c r="SLK459" s="330"/>
      <c r="SLL459" s="330"/>
      <c r="SLM459" s="330"/>
      <c r="SLN459" s="330"/>
      <c r="SLO459" s="330"/>
      <c r="SLP459" s="330"/>
      <c r="SLQ459" s="330"/>
      <c r="SLR459" s="330"/>
      <c r="SLS459" s="330"/>
      <c r="SLT459" s="330"/>
      <c r="SLU459" s="330"/>
      <c r="SLV459" s="330"/>
      <c r="SLW459" s="330"/>
      <c r="SLX459" s="330"/>
      <c r="SLY459" s="330"/>
      <c r="SLZ459" s="330"/>
      <c r="SMA459" s="330"/>
      <c r="SMB459" s="330"/>
      <c r="SMC459" s="330"/>
      <c r="SMD459" s="330"/>
      <c r="SME459" s="330"/>
      <c r="SMF459" s="330"/>
      <c r="SMG459" s="330"/>
      <c r="SMH459" s="330"/>
      <c r="SMI459" s="330"/>
      <c r="SMJ459" s="330"/>
      <c r="SMK459" s="330"/>
      <c r="SML459" s="330"/>
      <c r="SMM459" s="330"/>
      <c r="SMN459" s="330"/>
      <c r="SMO459" s="330"/>
      <c r="SMP459" s="330"/>
      <c r="SMQ459" s="330"/>
      <c r="SMR459" s="330"/>
      <c r="SMS459" s="330"/>
      <c r="SMT459" s="330"/>
      <c r="SMU459" s="330"/>
      <c r="SMV459" s="330"/>
      <c r="SMW459" s="330"/>
      <c r="SMX459" s="330"/>
      <c r="SMY459" s="330"/>
      <c r="SMZ459" s="330"/>
      <c r="SNA459" s="330"/>
      <c r="SNB459" s="330"/>
      <c r="SNC459" s="330"/>
      <c r="SND459" s="330"/>
      <c r="SNE459" s="330"/>
      <c r="SNF459" s="330"/>
      <c r="SNG459" s="330"/>
      <c r="SNH459" s="330"/>
      <c r="SNI459" s="330"/>
      <c r="SNJ459" s="330"/>
      <c r="SNK459" s="330"/>
      <c r="SNL459" s="330"/>
      <c r="SNM459" s="330"/>
      <c r="SNN459" s="330"/>
      <c r="SNO459" s="330"/>
      <c r="SNP459" s="330"/>
      <c r="SNQ459" s="330"/>
      <c r="SNR459" s="330"/>
      <c r="SNS459" s="330"/>
      <c r="SNT459" s="330"/>
      <c r="SNU459" s="330"/>
      <c r="SNV459" s="330"/>
      <c r="SNW459" s="330"/>
      <c r="SNX459" s="330"/>
      <c r="SNY459" s="330"/>
      <c r="SNZ459" s="330"/>
      <c r="SOA459" s="330"/>
      <c r="SOB459" s="330"/>
      <c r="SOC459" s="330"/>
      <c r="SOD459" s="330"/>
      <c r="SOE459" s="330"/>
      <c r="SOF459" s="330"/>
      <c r="SOG459" s="330"/>
      <c r="SOH459" s="330"/>
      <c r="SOI459" s="330"/>
      <c r="SOJ459" s="330"/>
      <c r="SOK459" s="330"/>
      <c r="SOL459" s="330"/>
      <c r="SOM459" s="330"/>
      <c r="SON459" s="330"/>
      <c r="SOO459" s="330"/>
      <c r="SOP459" s="330"/>
      <c r="SOQ459" s="330"/>
      <c r="SOR459" s="330"/>
      <c r="SOS459" s="330"/>
      <c r="SOT459" s="330"/>
      <c r="SOU459" s="330"/>
      <c r="SOV459" s="330"/>
      <c r="SOW459" s="330"/>
      <c r="SOX459" s="330"/>
      <c r="SOY459" s="330"/>
      <c r="SOZ459" s="330"/>
      <c r="SPA459" s="330"/>
      <c r="SPB459" s="330"/>
      <c r="SPC459" s="330"/>
      <c r="SPD459" s="330"/>
      <c r="SPE459" s="330"/>
      <c r="SPF459" s="330"/>
      <c r="SPG459" s="330"/>
      <c r="SPH459" s="330"/>
      <c r="SPI459" s="330"/>
      <c r="SPJ459" s="330"/>
      <c r="SPK459" s="330"/>
      <c r="SPL459" s="330"/>
      <c r="SPM459" s="330"/>
      <c r="SPN459" s="330"/>
      <c r="SPO459" s="330"/>
      <c r="SPP459" s="330"/>
      <c r="SPQ459" s="330"/>
      <c r="SPR459" s="330"/>
      <c r="SPS459" s="330"/>
      <c r="SPT459" s="330"/>
      <c r="SPU459" s="330"/>
      <c r="SPV459" s="330"/>
      <c r="SPW459" s="330"/>
      <c r="SPX459" s="330"/>
      <c r="SPY459" s="330"/>
      <c r="SPZ459" s="330"/>
      <c r="SQA459" s="330"/>
      <c r="SQB459" s="330"/>
      <c r="SQC459" s="330"/>
      <c r="SQD459" s="330"/>
      <c r="SQE459" s="330"/>
      <c r="SQF459" s="330"/>
      <c r="SQG459" s="330"/>
      <c r="SQH459" s="330"/>
      <c r="SQI459" s="330"/>
      <c r="SQJ459" s="330"/>
      <c r="SQK459" s="330"/>
      <c r="SQL459" s="330"/>
      <c r="SQM459" s="330"/>
      <c r="SQN459" s="330"/>
      <c r="SQO459" s="330"/>
      <c r="SQP459" s="330"/>
      <c r="SQQ459" s="330"/>
      <c r="SQR459" s="330"/>
      <c r="SQS459" s="330"/>
      <c r="SQT459" s="330"/>
      <c r="SQU459" s="330"/>
      <c r="SQV459" s="330"/>
      <c r="SQW459" s="330"/>
      <c r="SQX459" s="330"/>
      <c r="SQY459" s="330"/>
      <c r="SQZ459" s="330"/>
      <c r="SRA459" s="330"/>
      <c r="SRB459" s="330"/>
      <c r="SRC459" s="330"/>
      <c r="SRD459" s="330"/>
      <c r="SRE459" s="330"/>
      <c r="SRF459" s="330"/>
      <c r="SRG459" s="330"/>
      <c r="SRH459" s="330"/>
      <c r="SRI459" s="330"/>
      <c r="SRJ459" s="330"/>
      <c r="SRK459" s="330"/>
      <c r="SRL459" s="330"/>
      <c r="SRM459" s="330"/>
      <c r="SRN459" s="330"/>
      <c r="SRO459" s="330"/>
      <c r="SRP459" s="330"/>
      <c r="SRQ459" s="330"/>
      <c r="SRR459" s="330"/>
      <c r="SRS459" s="330"/>
      <c r="SRT459" s="330"/>
      <c r="SRU459" s="330"/>
      <c r="SRV459" s="330"/>
      <c r="SRW459" s="330"/>
      <c r="SRX459" s="330"/>
      <c r="SRY459" s="330"/>
      <c r="SRZ459" s="330"/>
      <c r="SSA459" s="330"/>
      <c r="SSB459" s="330"/>
      <c r="SSC459" s="330"/>
      <c r="SSD459" s="330"/>
      <c r="SSE459" s="330"/>
      <c r="SSF459" s="330"/>
      <c r="SSG459" s="330"/>
      <c r="SSH459" s="330"/>
      <c r="SSI459" s="330"/>
      <c r="SSJ459" s="330"/>
      <c r="SSK459" s="330"/>
      <c r="SSL459" s="330"/>
      <c r="SSM459" s="330"/>
      <c r="SSN459" s="330"/>
      <c r="SSO459" s="330"/>
      <c r="SSP459" s="330"/>
      <c r="SSQ459" s="330"/>
      <c r="SSR459" s="330"/>
      <c r="SSS459" s="330"/>
      <c r="SST459" s="330"/>
      <c r="SSU459" s="330"/>
      <c r="SSV459" s="330"/>
      <c r="SSW459" s="330"/>
      <c r="SSX459" s="330"/>
      <c r="SSY459" s="330"/>
      <c r="SSZ459" s="330"/>
      <c r="STA459" s="330"/>
      <c r="STB459" s="330"/>
      <c r="STC459" s="330"/>
      <c r="STD459" s="330"/>
      <c r="STE459" s="330"/>
      <c r="STF459" s="330"/>
      <c r="STG459" s="330"/>
      <c r="STH459" s="330"/>
      <c r="STI459" s="330"/>
      <c r="STJ459" s="330"/>
      <c r="STK459" s="330"/>
      <c r="STL459" s="330"/>
      <c r="STM459" s="330"/>
      <c r="STN459" s="330"/>
      <c r="STO459" s="330"/>
      <c r="STP459" s="330"/>
      <c r="STQ459" s="330"/>
      <c r="STR459" s="330"/>
      <c r="STS459" s="330"/>
      <c r="STT459" s="330"/>
      <c r="STU459" s="330"/>
      <c r="STV459" s="330"/>
      <c r="STW459" s="330"/>
      <c r="STX459" s="330"/>
      <c r="STY459" s="330"/>
      <c r="STZ459" s="330"/>
      <c r="SUA459" s="330"/>
      <c r="SUB459" s="330"/>
      <c r="SUC459" s="330"/>
      <c r="SUD459" s="330"/>
      <c r="SUE459" s="330"/>
      <c r="SUF459" s="330"/>
      <c r="SUG459" s="330"/>
      <c r="SUH459" s="330"/>
      <c r="SUI459" s="330"/>
      <c r="SUJ459" s="330"/>
      <c r="SUK459" s="330"/>
      <c r="SUL459" s="330"/>
      <c r="SUM459" s="330"/>
      <c r="SUN459" s="330"/>
      <c r="SUO459" s="330"/>
      <c r="SUP459" s="330"/>
      <c r="SUQ459" s="330"/>
      <c r="SUR459" s="330"/>
      <c r="SUS459" s="330"/>
      <c r="SUT459" s="330"/>
      <c r="SUU459" s="330"/>
      <c r="SUV459" s="330"/>
      <c r="SUW459" s="330"/>
      <c r="SUX459" s="330"/>
      <c r="SUY459" s="330"/>
      <c r="SUZ459" s="330"/>
      <c r="SVA459" s="330"/>
      <c r="SVB459" s="330"/>
      <c r="SVC459" s="330"/>
      <c r="SVD459" s="330"/>
      <c r="SVE459" s="330"/>
      <c r="SVF459" s="330"/>
      <c r="SVG459" s="330"/>
      <c r="SVH459" s="330"/>
      <c r="SVI459" s="330"/>
      <c r="SVJ459" s="330"/>
      <c r="SVK459" s="330"/>
      <c r="SVL459" s="330"/>
      <c r="SVM459" s="330"/>
      <c r="SVN459" s="330"/>
      <c r="SVO459" s="330"/>
      <c r="SVP459" s="330"/>
      <c r="SVQ459" s="330"/>
      <c r="SVR459" s="330"/>
      <c r="SVS459" s="330"/>
      <c r="SVT459" s="330"/>
      <c r="SVU459" s="330"/>
      <c r="SVV459" s="330"/>
      <c r="SVW459" s="330"/>
      <c r="SVX459" s="330"/>
      <c r="SVY459" s="330"/>
      <c r="SVZ459" s="330"/>
      <c r="SWA459" s="330"/>
      <c r="SWB459" s="330"/>
      <c r="SWC459" s="330"/>
      <c r="SWD459" s="330"/>
      <c r="SWE459" s="330"/>
      <c r="SWF459" s="330"/>
      <c r="SWG459" s="330"/>
      <c r="SWH459" s="330"/>
      <c r="SWI459" s="330"/>
      <c r="SWJ459" s="330"/>
      <c r="SWK459" s="330"/>
      <c r="SWL459" s="330"/>
      <c r="SWM459" s="330"/>
      <c r="SWN459" s="330"/>
      <c r="SWO459" s="330"/>
      <c r="SWP459" s="330"/>
      <c r="SWQ459" s="330"/>
      <c r="SWR459" s="330"/>
      <c r="SWS459" s="330"/>
      <c r="SWT459" s="330"/>
      <c r="SWU459" s="330"/>
      <c r="SWV459" s="330"/>
      <c r="SWW459" s="330"/>
      <c r="SWX459" s="330"/>
      <c r="SWY459" s="330"/>
      <c r="SWZ459" s="330"/>
      <c r="SXA459" s="330"/>
      <c r="SXB459" s="330"/>
      <c r="SXC459" s="330"/>
      <c r="SXD459" s="330"/>
      <c r="SXE459" s="330"/>
      <c r="SXF459" s="330"/>
      <c r="SXG459" s="330"/>
      <c r="SXH459" s="330"/>
      <c r="SXI459" s="330"/>
      <c r="SXJ459" s="330"/>
      <c r="SXK459" s="330"/>
      <c r="SXL459" s="330"/>
      <c r="SXM459" s="330"/>
      <c r="SXN459" s="330"/>
      <c r="SXO459" s="330"/>
      <c r="SXP459" s="330"/>
      <c r="SXQ459" s="330"/>
      <c r="SXR459" s="330"/>
      <c r="SXS459" s="330"/>
      <c r="SXT459" s="330"/>
      <c r="SXU459" s="330"/>
      <c r="SXV459" s="330"/>
      <c r="SXW459" s="330"/>
      <c r="SXX459" s="330"/>
      <c r="SXY459" s="330"/>
      <c r="SXZ459" s="330"/>
      <c r="SYA459" s="330"/>
      <c r="SYB459" s="330"/>
      <c r="SYC459" s="330"/>
      <c r="SYD459" s="330"/>
      <c r="SYE459" s="330"/>
      <c r="SYF459" s="330"/>
      <c r="SYG459" s="330"/>
      <c r="SYH459" s="330"/>
      <c r="SYI459" s="330"/>
      <c r="SYJ459" s="330"/>
      <c r="SYK459" s="330"/>
      <c r="SYL459" s="330"/>
      <c r="SYM459" s="330"/>
      <c r="SYN459" s="330"/>
      <c r="SYO459" s="330"/>
      <c r="SYP459" s="330"/>
      <c r="SYQ459" s="330"/>
      <c r="SYR459" s="330"/>
      <c r="SYS459" s="330"/>
      <c r="SYT459" s="330"/>
      <c r="SYU459" s="330"/>
      <c r="SYV459" s="330"/>
      <c r="SYW459" s="330"/>
      <c r="SYX459" s="330"/>
      <c r="SYY459" s="330"/>
      <c r="SYZ459" s="330"/>
      <c r="SZA459" s="330"/>
      <c r="SZB459" s="330"/>
      <c r="SZC459" s="330"/>
      <c r="SZD459" s="330"/>
      <c r="SZE459" s="330"/>
      <c r="SZF459" s="330"/>
      <c r="SZG459" s="330"/>
      <c r="SZH459" s="330"/>
      <c r="SZI459" s="330"/>
      <c r="SZJ459" s="330"/>
      <c r="SZK459" s="330"/>
      <c r="SZL459" s="330"/>
      <c r="SZM459" s="330"/>
      <c r="SZN459" s="330"/>
      <c r="SZO459" s="330"/>
      <c r="SZP459" s="330"/>
      <c r="SZQ459" s="330"/>
      <c r="SZR459" s="330"/>
      <c r="SZS459" s="330"/>
      <c r="SZT459" s="330"/>
      <c r="SZU459" s="330"/>
      <c r="SZV459" s="330"/>
      <c r="SZW459" s="330"/>
      <c r="SZX459" s="330"/>
      <c r="SZY459" s="330"/>
      <c r="SZZ459" s="330"/>
      <c r="TAA459" s="330"/>
      <c r="TAB459" s="330"/>
      <c r="TAC459" s="330"/>
      <c r="TAD459" s="330"/>
      <c r="TAE459" s="330"/>
      <c r="TAF459" s="330"/>
      <c r="TAG459" s="330"/>
      <c r="TAH459" s="330"/>
      <c r="TAI459" s="330"/>
      <c r="TAJ459" s="330"/>
      <c r="TAK459" s="330"/>
      <c r="TAL459" s="330"/>
      <c r="TAM459" s="330"/>
      <c r="TAN459" s="330"/>
      <c r="TAO459" s="330"/>
      <c r="TAP459" s="330"/>
      <c r="TAQ459" s="330"/>
      <c r="TAR459" s="330"/>
      <c r="TAS459" s="330"/>
      <c r="TAT459" s="330"/>
      <c r="TAU459" s="330"/>
      <c r="TAV459" s="330"/>
      <c r="TAW459" s="330"/>
      <c r="TAX459" s="330"/>
      <c r="TAY459" s="330"/>
      <c r="TAZ459" s="330"/>
      <c r="TBA459" s="330"/>
      <c r="TBB459" s="330"/>
      <c r="TBC459" s="330"/>
      <c r="TBD459" s="330"/>
      <c r="TBE459" s="330"/>
      <c r="TBF459" s="330"/>
      <c r="TBG459" s="330"/>
      <c r="TBH459" s="330"/>
      <c r="TBI459" s="330"/>
      <c r="TBJ459" s="330"/>
      <c r="TBK459" s="330"/>
      <c r="TBL459" s="330"/>
      <c r="TBM459" s="330"/>
      <c r="TBN459" s="330"/>
      <c r="TBO459" s="330"/>
      <c r="TBP459" s="330"/>
      <c r="TBQ459" s="330"/>
      <c r="TBR459" s="330"/>
      <c r="TBS459" s="330"/>
      <c r="TBT459" s="330"/>
      <c r="TBU459" s="330"/>
      <c r="TBV459" s="330"/>
      <c r="TBW459" s="330"/>
      <c r="TBX459" s="330"/>
      <c r="TBY459" s="330"/>
      <c r="TBZ459" s="330"/>
      <c r="TCA459" s="330"/>
      <c r="TCB459" s="330"/>
      <c r="TCC459" s="330"/>
      <c r="TCD459" s="330"/>
      <c r="TCE459" s="330"/>
      <c r="TCF459" s="330"/>
      <c r="TCG459" s="330"/>
      <c r="TCH459" s="330"/>
      <c r="TCI459" s="330"/>
      <c r="TCJ459" s="330"/>
      <c r="TCK459" s="330"/>
      <c r="TCL459" s="330"/>
      <c r="TCM459" s="330"/>
      <c r="TCN459" s="330"/>
      <c r="TCO459" s="330"/>
      <c r="TCP459" s="330"/>
      <c r="TCQ459" s="330"/>
      <c r="TCR459" s="330"/>
      <c r="TCS459" s="330"/>
      <c r="TCT459" s="330"/>
      <c r="TCU459" s="330"/>
      <c r="TCV459" s="330"/>
      <c r="TCW459" s="330"/>
      <c r="TCX459" s="330"/>
      <c r="TCY459" s="330"/>
      <c r="TCZ459" s="330"/>
      <c r="TDA459" s="330"/>
      <c r="TDB459" s="330"/>
      <c r="TDC459" s="330"/>
      <c r="TDD459" s="330"/>
      <c r="TDE459" s="330"/>
      <c r="TDF459" s="330"/>
      <c r="TDG459" s="330"/>
      <c r="TDH459" s="330"/>
      <c r="TDI459" s="330"/>
      <c r="TDJ459" s="330"/>
      <c r="TDK459" s="330"/>
      <c r="TDL459" s="330"/>
      <c r="TDM459" s="330"/>
      <c r="TDN459" s="330"/>
      <c r="TDO459" s="330"/>
      <c r="TDP459" s="330"/>
      <c r="TDQ459" s="330"/>
      <c r="TDR459" s="330"/>
      <c r="TDS459" s="330"/>
      <c r="TDT459" s="330"/>
      <c r="TDU459" s="330"/>
      <c r="TDV459" s="330"/>
      <c r="TDW459" s="330"/>
      <c r="TDX459" s="330"/>
      <c r="TDY459" s="330"/>
      <c r="TDZ459" s="330"/>
      <c r="TEA459" s="330"/>
      <c r="TEB459" s="330"/>
      <c r="TEC459" s="330"/>
      <c r="TED459" s="330"/>
      <c r="TEE459" s="330"/>
      <c r="TEF459" s="330"/>
      <c r="TEG459" s="330"/>
      <c r="TEH459" s="330"/>
      <c r="TEI459" s="330"/>
      <c r="TEJ459" s="330"/>
      <c r="TEK459" s="330"/>
      <c r="TEL459" s="330"/>
      <c r="TEM459" s="330"/>
      <c r="TEN459" s="330"/>
      <c r="TEO459" s="330"/>
      <c r="TEP459" s="330"/>
      <c r="TEQ459" s="330"/>
      <c r="TER459" s="330"/>
      <c r="TES459" s="330"/>
      <c r="TET459" s="330"/>
      <c r="TEU459" s="330"/>
      <c r="TEV459" s="330"/>
      <c r="TEW459" s="330"/>
      <c r="TEX459" s="330"/>
      <c r="TEY459" s="330"/>
      <c r="TEZ459" s="330"/>
      <c r="TFA459" s="330"/>
      <c r="TFB459" s="330"/>
      <c r="TFC459" s="330"/>
      <c r="TFD459" s="330"/>
      <c r="TFE459" s="330"/>
      <c r="TFF459" s="330"/>
      <c r="TFG459" s="330"/>
      <c r="TFH459" s="330"/>
      <c r="TFI459" s="330"/>
      <c r="TFJ459" s="330"/>
      <c r="TFK459" s="330"/>
      <c r="TFL459" s="330"/>
      <c r="TFM459" s="330"/>
      <c r="TFN459" s="330"/>
      <c r="TFO459" s="330"/>
      <c r="TFP459" s="330"/>
      <c r="TFQ459" s="330"/>
      <c r="TFR459" s="330"/>
      <c r="TFS459" s="330"/>
      <c r="TFT459" s="330"/>
      <c r="TFU459" s="330"/>
      <c r="TFV459" s="330"/>
      <c r="TFW459" s="330"/>
      <c r="TFX459" s="330"/>
      <c r="TFY459" s="330"/>
      <c r="TFZ459" s="330"/>
      <c r="TGA459" s="330"/>
      <c r="TGB459" s="330"/>
      <c r="TGC459" s="330"/>
      <c r="TGD459" s="330"/>
      <c r="TGE459" s="330"/>
      <c r="TGF459" s="330"/>
      <c r="TGG459" s="330"/>
      <c r="TGH459" s="330"/>
      <c r="TGI459" s="330"/>
      <c r="TGJ459" s="330"/>
      <c r="TGK459" s="330"/>
      <c r="TGL459" s="330"/>
      <c r="TGM459" s="330"/>
      <c r="TGN459" s="330"/>
      <c r="TGO459" s="330"/>
      <c r="TGP459" s="330"/>
      <c r="TGQ459" s="330"/>
      <c r="TGR459" s="330"/>
      <c r="TGS459" s="330"/>
      <c r="TGT459" s="330"/>
      <c r="TGU459" s="330"/>
      <c r="TGV459" s="330"/>
      <c r="TGW459" s="330"/>
      <c r="TGX459" s="330"/>
      <c r="TGY459" s="330"/>
      <c r="TGZ459" s="330"/>
      <c r="THA459" s="330"/>
      <c r="THB459" s="330"/>
      <c r="THC459" s="330"/>
      <c r="THD459" s="330"/>
      <c r="THE459" s="330"/>
      <c r="THF459" s="330"/>
      <c r="THG459" s="330"/>
      <c r="THH459" s="330"/>
      <c r="THI459" s="330"/>
      <c r="THJ459" s="330"/>
      <c r="THK459" s="330"/>
      <c r="THL459" s="330"/>
      <c r="THM459" s="330"/>
      <c r="THN459" s="330"/>
      <c r="THO459" s="330"/>
      <c r="THP459" s="330"/>
      <c r="THQ459" s="330"/>
      <c r="THR459" s="330"/>
      <c r="THS459" s="330"/>
      <c r="THT459" s="330"/>
      <c r="THU459" s="330"/>
      <c r="THV459" s="330"/>
      <c r="THW459" s="330"/>
      <c r="THX459" s="330"/>
      <c r="THY459" s="330"/>
      <c r="THZ459" s="330"/>
      <c r="TIA459" s="330"/>
      <c r="TIB459" s="330"/>
      <c r="TIC459" s="330"/>
      <c r="TID459" s="330"/>
      <c r="TIE459" s="330"/>
      <c r="TIF459" s="330"/>
      <c r="TIG459" s="330"/>
      <c r="TIH459" s="330"/>
      <c r="TII459" s="330"/>
      <c r="TIJ459" s="330"/>
      <c r="TIK459" s="330"/>
      <c r="TIL459" s="330"/>
      <c r="TIM459" s="330"/>
      <c r="TIN459" s="330"/>
      <c r="TIO459" s="330"/>
      <c r="TIP459" s="330"/>
      <c r="TIQ459" s="330"/>
      <c r="TIR459" s="330"/>
      <c r="TIS459" s="330"/>
      <c r="TIT459" s="330"/>
      <c r="TIU459" s="330"/>
      <c r="TIV459" s="330"/>
      <c r="TIW459" s="330"/>
      <c r="TIX459" s="330"/>
      <c r="TIY459" s="330"/>
      <c r="TIZ459" s="330"/>
      <c r="TJA459" s="330"/>
      <c r="TJB459" s="330"/>
      <c r="TJC459" s="330"/>
      <c r="TJD459" s="330"/>
      <c r="TJE459" s="330"/>
      <c r="TJF459" s="330"/>
      <c r="TJG459" s="330"/>
      <c r="TJH459" s="330"/>
      <c r="TJI459" s="330"/>
      <c r="TJJ459" s="330"/>
      <c r="TJK459" s="330"/>
      <c r="TJL459" s="330"/>
      <c r="TJM459" s="330"/>
      <c r="TJN459" s="330"/>
      <c r="TJO459" s="330"/>
      <c r="TJP459" s="330"/>
      <c r="TJQ459" s="330"/>
      <c r="TJR459" s="330"/>
      <c r="TJS459" s="330"/>
      <c r="TJT459" s="330"/>
      <c r="TJU459" s="330"/>
      <c r="TJV459" s="330"/>
      <c r="TJW459" s="330"/>
      <c r="TJX459" s="330"/>
      <c r="TJY459" s="330"/>
      <c r="TJZ459" s="330"/>
      <c r="TKA459" s="330"/>
      <c r="TKB459" s="330"/>
      <c r="TKC459" s="330"/>
      <c r="TKD459" s="330"/>
      <c r="TKE459" s="330"/>
      <c r="TKF459" s="330"/>
      <c r="TKG459" s="330"/>
      <c r="TKH459" s="330"/>
      <c r="TKI459" s="330"/>
      <c r="TKJ459" s="330"/>
      <c r="TKK459" s="330"/>
      <c r="TKL459" s="330"/>
      <c r="TKM459" s="330"/>
      <c r="TKN459" s="330"/>
      <c r="TKO459" s="330"/>
      <c r="TKP459" s="330"/>
      <c r="TKQ459" s="330"/>
      <c r="TKR459" s="330"/>
      <c r="TKS459" s="330"/>
      <c r="TKT459" s="330"/>
      <c r="TKU459" s="330"/>
      <c r="TKV459" s="330"/>
      <c r="TKW459" s="330"/>
      <c r="TKX459" s="330"/>
      <c r="TKY459" s="330"/>
      <c r="TKZ459" s="330"/>
      <c r="TLA459" s="330"/>
      <c r="TLB459" s="330"/>
      <c r="TLC459" s="330"/>
      <c r="TLD459" s="330"/>
      <c r="TLE459" s="330"/>
      <c r="TLF459" s="330"/>
      <c r="TLG459" s="330"/>
      <c r="TLH459" s="330"/>
      <c r="TLI459" s="330"/>
      <c r="TLJ459" s="330"/>
      <c r="TLK459" s="330"/>
      <c r="TLL459" s="330"/>
      <c r="TLM459" s="330"/>
      <c r="TLN459" s="330"/>
      <c r="TLO459" s="330"/>
      <c r="TLP459" s="330"/>
      <c r="TLQ459" s="330"/>
      <c r="TLR459" s="330"/>
      <c r="TLS459" s="330"/>
      <c r="TLT459" s="330"/>
      <c r="TLU459" s="330"/>
      <c r="TLV459" s="330"/>
      <c r="TLW459" s="330"/>
      <c r="TLX459" s="330"/>
      <c r="TLY459" s="330"/>
      <c r="TLZ459" s="330"/>
      <c r="TMA459" s="330"/>
      <c r="TMB459" s="330"/>
      <c r="TMC459" s="330"/>
      <c r="TMD459" s="330"/>
      <c r="TME459" s="330"/>
      <c r="TMF459" s="330"/>
      <c r="TMG459" s="330"/>
      <c r="TMH459" s="330"/>
      <c r="TMI459" s="330"/>
      <c r="TMJ459" s="330"/>
      <c r="TMK459" s="330"/>
      <c r="TML459" s="330"/>
      <c r="TMM459" s="330"/>
      <c r="TMN459" s="330"/>
      <c r="TMO459" s="330"/>
      <c r="TMP459" s="330"/>
      <c r="TMQ459" s="330"/>
      <c r="TMR459" s="330"/>
      <c r="TMS459" s="330"/>
      <c r="TMT459" s="330"/>
      <c r="TMU459" s="330"/>
      <c r="TMV459" s="330"/>
      <c r="TMW459" s="330"/>
      <c r="TMX459" s="330"/>
      <c r="TMY459" s="330"/>
      <c r="TMZ459" s="330"/>
      <c r="TNA459" s="330"/>
      <c r="TNB459" s="330"/>
      <c r="TNC459" s="330"/>
      <c r="TND459" s="330"/>
      <c r="TNE459" s="330"/>
      <c r="TNF459" s="330"/>
      <c r="TNG459" s="330"/>
      <c r="TNH459" s="330"/>
      <c r="TNI459" s="330"/>
      <c r="TNJ459" s="330"/>
      <c r="TNK459" s="330"/>
      <c r="TNL459" s="330"/>
      <c r="TNM459" s="330"/>
      <c r="TNN459" s="330"/>
      <c r="TNO459" s="330"/>
      <c r="TNP459" s="330"/>
      <c r="TNQ459" s="330"/>
      <c r="TNR459" s="330"/>
      <c r="TNS459" s="330"/>
      <c r="TNT459" s="330"/>
      <c r="TNU459" s="330"/>
      <c r="TNV459" s="330"/>
      <c r="TNW459" s="330"/>
      <c r="TNX459" s="330"/>
      <c r="TNY459" s="330"/>
      <c r="TNZ459" s="330"/>
      <c r="TOA459" s="330"/>
      <c r="TOB459" s="330"/>
      <c r="TOC459" s="330"/>
      <c r="TOD459" s="330"/>
      <c r="TOE459" s="330"/>
      <c r="TOF459" s="330"/>
      <c r="TOG459" s="330"/>
      <c r="TOH459" s="330"/>
      <c r="TOI459" s="330"/>
      <c r="TOJ459" s="330"/>
      <c r="TOK459" s="330"/>
      <c r="TOL459" s="330"/>
      <c r="TOM459" s="330"/>
      <c r="TON459" s="330"/>
      <c r="TOO459" s="330"/>
      <c r="TOP459" s="330"/>
      <c r="TOQ459" s="330"/>
      <c r="TOR459" s="330"/>
      <c r="TOS459" s="330"/>
      <c r="TOT459" s="330"/>
      <c r="TOU459" s="330"/>
      <c r="TOV459" s="330"/>
      <c r="TOW459" s="330"/>
      <c r="TOX459" s="330"/>
      <c r="TOY459" s="330"/>
      <c r="TOZ459" s="330"/>
      <c r="TPA459" s="330"/>
      <c r="TPB459" s="330"/>
      <c r="TPC459" s="330"/>
      <c r="TPD459" s="330"/>
      <c r="TPE459" s="330"/>
      <c r="TPF459" s="330"/>
      <c r="TPG459" s="330"/>
      <c r="TPH459" s="330"/>
      <c r="TPI459" s="330"/>
      <c r="TPJ459" s="330"/>
      <c r="TPK459" s="330"/>
      <c r="TPL459" s="330"/>
      <c r="TPM459" s="330"/>
      <c r="TPN459" s="330"/>
      <c r="TPO459" s="330"/>
      <c r="TPP459" s="330"/>
      <c r="TPQ459" s="330"/>
      <c r="TPR459" s="330"/>
      <c r="TPS459" s="330"/>
      <c r="TPT459" s="330"/>
      <c r="TPU459" s="330"/>
      <c r="TPV459" s="330"/>
      <c r="TPW459" s="330"/>
      <c r="TPX459" s="330"/>
      <c r="TPY459" s="330"/>
      <c r="TPZ459" s="330"/>
      <c r="TQA459" s="330"/>
      <c r="TQB459" s="330"/>
      <c r="TQC459" s="330"/>
      <c r="TQD459" s="330"/>
      <c r="TQE459" s="330"/>
      <c r="TQF459" s="330"/>
      <c r="TQG459" s="330"/>
      <c r="TQH459" s="330"/>
      <c r="TQI459" s="330"/>
      <c r="TQJ459" s="330"/>
      <c r="TQK459" s="330"/>
      <c r="TQL459" s="330"/>
      <c r="TQM459" s="330"/>
      <c r="TQN459" s="330"/>
      <c r="TQO459" s="330"/>
      <c r="TQP459" s="330"/>
      <c r="TQQ459" s="330"/>
      <c r="TQR459" s="330"/>
      <c r="TQS459" s="330"/>
      <c r="TQT459" s="330"/>
      <c r="TQU459" s="330"/>
      <c r="TQV459" s="330"/>
      <c r="TQW459" s="330"/>
      <c r="TQX459" s="330"/>
      <c r="TQY459" s="330"/>
      <c r="TQZ459" s="330"/>
      <c r="TRA459" s="330"/>
      <c r="TRB459" s="330"/>
      <c r="TRC459" s="330"/>
      <c r="TRD459" s="330"/>
      <c r="TRE459" s="330"/>
      <c r="TRF459" s="330"/>
      <c r="TRG459" s="330"/>
      <c r="TRH459" s="330"/>
      <c r="TRI459" s="330"/>
      <c r="TRJ459" s="330"/>
      <c r="TRK459" s="330"/>
      <c r="TRL459" s="330"/>
      <c r="TRM459" s="330"/>
      <c r="TRN459" s="330"/>
      <c r="TRO459" s="330"/>
      <c r="TRP459" s="330"/>
      <c r="TRQ459" s="330"/>
      <c r="TRR459" s="330"/>
      <c r="TRS459" s="330"/>
      <c r="TRT459" s="330"/>
      <c r="TRU459" s="330"/>
      <c r="TRV459" s="330"/>
      <c r="TRW459" s="330"/>
      <c r="TRX459" s="330"/>
      <c r="TRY459" s="330"/>
      <c r="TRZ459" s="330"/>
      <c r="TSA459" s="330"/>
      <c r="TSB459" s="330"/>
      <c r="TSC459" s="330"/>
      <c r="TSD459" s="330"/>
      <c r="TSE459" s="330"/>
      <c r="TSF459" s="330"/>
      <c r="TSG459" s="330"/>
      <c r="TSH459" s="330"/>
      <c r="TSI459" s="330"/>
      <c r="TSJ459" s="330"/>
      <c r="TSK459" s="330"/>
      <c r="TSL459" s="330"/>
      <c r="TSM459" s="330"/>
      <c r="TSN459" s="330"/>
      <c r="TSO459" s="330"/>
      <c r="TSP459" s="330"/>
      <c r="TSQ459" s="330"/>
      <c r="TSR459" s="330"/>
      <c r="TSS459" s="330"/>
      <c r="TST459" s="330"/>
      <c r="TSU459" s="330"/>
      <c r="TSV459" s="330"/>
      <c r="TSW459" s="330"/>
      <c r="TSX459" s="330"/>
      <c r="TSY459" s="330"/>
      <c r="TSZ459" s="330"/>
      <c r="TTA459" s="330"/>
      <c r="TTB459" s="330"/>
      <c r="TTC459" s="330"/>
      <c r="TTD459" s="330"/>
      <c r="TTE459" s="330"/>
      <c r="TTF459" s="330"/>
      <c r="TTG459" s="330"/>
      <c r="TTH459" s="330"/>
      <c r="TTI459" s="330"/>
      <c r="TTJ459" s="330"/>
      <c r="TTK459" s="330"/>
      <c r="TTL459" s="330"/>
      <c r="TTM459" s="330"/>
      <c r="TTN459" s="330"/>
      <c r="TTO459" s="330"/>
      <c r="TTP459" s="330"/>
      <c r="TTQ459" s="330"/>
      <c r="TTR459" s="330"/>
      <c r="TTS459" s="330"/>
      <c r="TTT459" s="330"/>
      <c r="TTU459" s="330"/>
      <c r="TTV459" s="330"/>
      <c r="TTW459" s="330"/>
      <c r="TTX459" s="330"/>
      <c r="TTY459" s="330"/>
      <c r="TTZ459" s="330"/>
      <c r="TUA459" s="330"/>
      <c r="TUB459" s="330"/>
      <c r="TUC459" s="330"/>
      <c r="TUD459" s="330"/>
      <c r="TUE459" s="330"/>
      <c r="TUF459" s="330"/>
      <c r="TUG459" s="330"/>
      <c r="TUH459" s="330"/>
      <c r="TUI459" s="330"/>
      <c r="TUJ459" s="330"/>
      <c r="TUK459" s="330"/>
      <c r="TUL459" s="330"/>
      <c r="TUM459" s="330"/>
      <c r="TUN459" s="330"/>
      <c r="TUO459" s="330"/>
      <c r="TUP459" s="330"/>
      <c r="TUQ459" s="330"/>
      <c r="TUR459" s="330"/>
      <c r="TUS459" s="330"/>
      <c r="TUT459" s="330"/>
      <c r="TUU459" s="330"/>
      <c r="TUV459" s="330"/>
      <c r="TUW459" s="330"/>
      <c r="TUX459" s="330"/>
      <c r="TUY459" s="330"/>
      <c r="TUZ459" s="330"/>
      <c r="TVA459" s="330"/>
      <c r="TVB459" s="330"/>
      <c r="TVC459" s="330"/>
      <c r="TVD459" s="330"/>
      <c r="TVE459" s="330"/>
      <c r="TVF459" s="330"/>
      <c r="TVG459" s="330"/>
      <c r="TVH459" s="330"/>
      <c r="TVI459" s="330"/>
      <c r="TVJ459" s="330"/>
      <c r="TVK459" s="330"/>
      <c r="TVL459" s="330"/>
      <c r="TVM459" s="330"/>
      <c r="TVN459" s="330"/>
      <c r="TVO459" s="330"/>
      <c r="TVP459" s="330"/>
      <c r="TVQ459" s="330"/>
      <c r="TVR459" s="330"/>
      <c r="TVS459" s="330"/>
      <c r="TVT459" s="330"/>
      <c r="TVU459" s="330"/>
      <c r="TVV459" s="330"/>
      <c r="TVW459" s="330"/>
      <c r="TVX459" s="330"/>
      <c r="TVY459" s="330"/>
      <c r="TVZ459" s="330"/>
      <c r="TWA459" s="330"/>
      <c r="TWB459" s="330"/>
      <c r="TWC459" s="330"/>
      <c r="TWD459" s="330"/>
      <c r="TWE459" s="330"/>
      <c r="TWF459" s="330"/>
      <c r="TWG459" s="330"/>
      <c r="TWH459" s="330"/>
      <c r="TWI459" s="330"/>
      <c r="TWJ459" s="330"/>
      <c r="TWK459" s="330"/>
      <c r="TWL459" s="330"/>
      <c r="TWM459" s="330"/>
      <c r="TWN459" s="330"/>
      <c r="TWO459" s="330"/>
      <c r="TWP459" s="330"/>
      <c r="TWQ459" s="330"/>
      <c r="TWR459" s="330"/>
      <c r="TWS459" s="330"/>
      <c r="TWT459" s="330"/>
      <c r="TWU459" s="330"/>
      <c r="TWV459" s="330"/>
      <c r="TWW459" s="330"/>
      <c r="TWX459" s="330"/>
      <c r="TWY459" s="330"/>
      <c r="TWZ459" s="330"/>
      <c r="TXA459" s="330"/>
      <c r="TXB459" s="330"/>
      <c r="TXC459" s="330"/>
      <c r="TXD459" s="330"/>
      <c r="TXE459" s="330"/>
      <c r="TXF459" s="330"/>
      <c r="TXG459" s="330"/>
      <c r="TXH459" s="330"/>
      <c r="TXI459" s="330"/>
      <c r="TXJ459" s="330"/>
      <c r="TXK459" s="330"/>
      <c r="TXL459" s="330"/>
      <c r="TXM459" s="330"/>
      <c r="TXN459" s="330"/>
      <c r="TXO459" s="330"/>
      <c r="TXP459" s="330"/>
      <c r="TXQ459" s="330"/>
      <c r="TXR459" s="330"/>
      <c r="TXS459" s="330"/>
      <c r="TXT459" s="330"/>
      <c r="TXU459" s="330"/>
      <c r="TXV459" s="330"/>
      <c r="TXW459" s="330"/>
      <c r="TXX459" s="330"/>
      <c r="TXY459" s="330"/>
      <c r="TXZ459" s="330"/>
      <c r="TYA459" s="330"/>
      <c r="TYB459" s="330"/>
      <c r="TYC459" s="330"/>
      <c r="TYD459" s="330"/>
      <c r="TYE459" s="330"/>
      <c r="TYF459" s="330"/>
      <c r="TYG459" s="330"/>
      <c r="TYH459" s="330"/>
      <c r="TYI459" s="330"/>
      <c r="TYJ459" s="330"/>
      <c r="TYK459" s="330"/>
      <c r="TYL459" s="330"/>
      <c r="TYM459" s="330"/>
      <c r="TYN459" s="330"/>
      <c r="TYO459" s="330"/>
      <c r="TYP459" s="330"/>
      <c r="TYQ459" s="330"/>
      <c r="TYR459" s="330"/>
      <c r="TYS459" s="330"/>
      <c r="TYT459" s="330"/>
      <c r="TYU459" s="330"/>
      <c r="TYV459" s="330"/>
      <c r="TYW459" s="330"/>
      <c r="TYX459" s="330"/>
      <c r="TYY459" s="330"/>
      <c r="TYZ459" s="330"/>
      <c r="TZA459" s="330"/>
      <c r="TZB459" s="330"/>
      <c r="TZC459" s="330"/>
      <c r="TZD459" s="330"/>
      <c r="TZE459" s="330"/>
      <c r="TZF459" s="330"/>
      <c r="TZG459" s="330"/>
      <c r="TZH459" s="330"/>
      <c r="TZI459" s="330"/>
      <c r="TZJ459" s="330"/>
      <c r="TZK459" s="330"/>
      <c r="TZL459" s="330"/>
      <c r="TZM459" s="330"/>
      <c r="TZN459" s="330"/>
      <c r="TZO459" s="330"/>
      <c r="TZP459" s="330"/>
      <c r="TZQ459" s="330"/>
      <c r="TZR459" s="330"/>
      <c r="TZS459" s="330"/>
      <c r="TZT459" s="330"/>
      <c r="TZU459" s="330"/>
      <c r="TZV459" s="330"/>
      <c r="TZW459" s="330"/>
      <c r="TZX459" s="330"/>
      <c r="TZY459" s="330"/>
      <c r="TZZ459" s="330"/>
      <c r="UAA459" s="330"/>
      <c r="UAB459" s="330"/>
      <c r="UAC459" s="330"/>
      <c r="UAD459" s="330"/>
      <c r="UAE459" s="330"/>
      <c r="UAF459" s="330"/>
      <c r="UAG459" s="330"/>
      <c r="UAH459" s="330"/>
      <c r="UAI459" s="330"/>
      <c r="UAJ459" s="330"/>
      <c r="UAK459" s="330"/>
      <c r="UAL459" s="330"/>
      <c r="UAM459" s="330"/>
      <c r="UAN459" s="330"/>
      <c r="UAO459" s="330"/>
      <c r="UAP459" s="330"/>
      <c r="UAQ459" s="330"/>
      <c r="UAR459" s="330"/>
      <c r="UAS459" s="330"/>
      <c r="UAT459" s="330"/>
      <c r="UAU459" s="330"/>
      <c r="UAV459" s="330"/>
      <c r="UAW459" s="330"/>
      <c r="UAX459" s="330"/>
      <c r="UAY459" s="330"/>
      <c r="UAZ459" s="330"/>
      <c r="UBA459" s="330"/>
      <c r="UBB459" s="330"/>
      <c r="UBC459" s="330"/>
      <c r="UBD459" s="330"/>
      <c r="UBE459" s="330"/>
      <c r="UBF459" s="330"/>
      <c r="UBG459" s="330"/>
      <c r="UBH459" s="330"/>
      <c r="UBI459" s="330"/>
      <c r="UBJ459" s="330"/>
      <c r="UBK459" s="330"/>
      <c r="UBL459" s="330"/>
      <c r="UBM459" s="330"/>
      <c r="UBN459" s="330"/>
      <c r="UBO459" s="330"/>
      <c r="UBP459" s="330"/>
      <c r="UBQ459" s="330"/>
      <c r="UBR459" s="330"/>
      <c r="UBS459" s="330"/>
      <c r="UBT459" s="330"/>
      <c r="UBU459" s="330"/>
      <c r="UBV459" s="330"/>
      <c r="UBW459" s="330"/>
      <c r="UBX459" s="330"/>
      <c r="UBY459" s="330"/>
      <c r="UBZ459" s="330"/>
      <c r="UCA459" s="330"/>
      <c r="UCB459" s="330"/>
      <c r="UCC459" s="330"/>
      <c r="UCD459" s="330"/>
      <c r="UCE459" s="330"/>
      <c r="UCF459" s="330"/>
      <c r="UCG459" s="330"/>
      <c r="UCH459" s="330"/>
      <c r="UCI459" s="330"/>
      <c r="UCJ459" s="330"/>
      <c r="UCK459" s="330"/>
      <c r="UCL459" s="330"/>
      <c r="UCM459" s="330"/>
      <c r="UCN459" s="330"/>
      <c r="UCO459" s="330"/>
      <c r="UCP459" s="330"/>
      <c r="UCQ459" s="330"/>
      <c r="UCR459" s="330"/>
      <c r="UCS459" s="330"/>
      <c r="UCT459" s="330"/>
      <c r="UCU459" s="330"/>
      <c r="UCV459" s="330"/>
      <c r="UCW459" s="330"/>
      <c r="UCX459" s="330"/>
      <c r="UCY459" s="330"/>
      <c r="UCZ459" s="330"/>
      <c r="UDA459" s="330"/>
      <c r="UDB459" s="330"/>
      <c r="UDC459" s="330"/>
      <c r="UDD459" s="330"/>
      <c r="UDE459" s="330"/>
      <c r="UDF459" s="330"/>
      <c r="UDG459" s="330"/>
      <c r="UDH459" s="330"/>
      <c r="UDI459" s="330"/>
      <c r="UDJ459" s="330"/>
      <c r="UDK459" s="330"/>
      <c r="UDL459" s="330"/>
      <c r="UDM459" s="330"/>
      <c r="UDN459" s="330"/>
      <c r="UDO459" s="330"/>
      <c r="UDP459" s="330"/>
      <c r="UDQ459" s="330"/>
      <c r="UDR459" s="330"/>
      <c r="UDS459" s="330"/>
      <c r="UDT459" s="330"/>
      <c r="UDU459" s="330"/>
      <c r="UDV459" s="330"/>
      <c r="UDW459" s="330"/>
      <c r="UDX459" s="330"/>
      <c r="UDY459" s="330"/>
      <c r="UDZ459" s="330"/>
      <c r="UEA459" s="330"/>
      <c r="UEB459" s="330"/>
      <c r="UEC459" s="330"/>
      <c r="UED459" s="330"/>
      <c r="UEE459" s="330"/>
      <c r="UEF459" s="330"/>
      <c r="UEG459" s="330"/>
      <c r="UEH459" s="330"/>
      <c r="UEI459" s="330"/>
      <c r="UEJ459" s="330"/>
      <c r="UEK459" s="330"/>
      <c r="UEL459" s="330"/>
      <c r="UEM459" s="330"/>
      <c r="UEN459" s="330"/>
      <c r="UEO459" s="330"/>
      <c r="UEP459" s="330"/>
      <c r="UEQ459" s="330"/>
      <c r="UER459" s="330"/>
      <c r="UES459" s="330"/>
      <c r="UET459" s="330"/>
      <c r="UEU459" s="330"/>
      <c r="UEV459" s="330"/>
      <c r="UEW459" s="330"/>
      <c r="UEX459" s="330"/>
      <c r="UEY459" s="330"/>
      <c r="UEZ459" s="330"/>
      <c r="UFA459" s="330"/>
      <c r="UFB459" s="330"/>
      <c r="UFC459" s="330"/>
      <c r="UFD459" s="330"/>
      <c r="UFE459" s="330"/>
      <c r="UFF459" s="330"/>
      <c r="UFG459" s="330"/>
      <c r="UFH459" s="330"/>
      <c r="UFI459" s="330"/>
      <c r="UFJ459" s="330"/>
      <c r="UFK459" s="330"/>
      <c r="UFL459" s="330"/>
      <c r="UFM459" s="330"/>
      <c r="UFN459" s="330"/>
      <c r="UFO459" s="330"/>
      <c r="UFP459" s="330"/>
      <c r="UFQ459" s="330"/>
      <c r="UFR459" s="330"/>
      <c r="UFS459" s="330"/>
      <c r="UFT459" s="330"/>
      <c r="UFU459" s="330"/>
      <c r="UFV459" s="330"/>
      <c r="UFW459" s="330"/>
      <c r="UFX459" s="330"/>
      <c r="UFY459" s="330"/>
      <c r="UFZ459" s="330"/>
      <c r="UGA459" s="330"/>
      <c r="UGB459" s="330"/>
      <c r="UGC459" s="330"/>
      <c r="UGD459" s="330"/>
      <c r="UGE459" s="330"/>
      <c r="UGF459" s="330"/>
      <c r="UGG459" s="330"/>
      <c r="UGH459" s="330"/>
      <c r="UGI459" s="330"/>
      <c r="UGJ459" s="330"/>
      <c r="UGK459" s="330"/>
      <c r="UGL459" s="330"/>
      <c r="UGM459" s="330"/>
      <c r="UGN459" s="330"/>
      <c r="UGO459" s="330"/>
      <c r="UGP459" s="330"/>
      <c r="UGQ459" s="330"/>
      <c r="UGR459" s="330"/>
      <c r="UGS459" s="330"/>
      <c r="UGT459" s="330"/>
      <c r="UGU459" s="330"/>
      <c r="UGV459" s="330"/>
      <c r="UGW459" s="330"/>
      <c r="UGX459" s="330"/>
      <c r="UGY459" s="330"/>
      <c r="UGZ459" s="330"/>
      <c r="UHA459" s="330"/>
      <c r="UHB459" s="330"/>
      <c r="UHC459" s="330"/>
      <c r="UHD459" s="330"/>
      <c r="UHE459" s="330"/>
      <c r="UHF459" s="330"/>
      <c r="UHG459" s="330"/>
      <c r="UHH459" s="330"/>
      <c r="UHI459" s="330"/>
      <c r="UHJ459" s="330"/>
      <c r="UHK459" s="330"/>
      <c r="UHL459" s="330"/>
      <c r="UHM459" s="330"/>
      <c r="UHN459" s="330"/>
      <c r="UHO459" s="330"/>
      <c r="UHP459" s="330"/>
      <c r="UHQ459" s="330"/>
      <c r="UHR459" s="330"/>
      <c r="UHS459" s="330"/>
      <c r="UHT459" s="330"/>
      <c r="UHU459" s="330"/>
      <c r="UHV459" s="330"/>
      <c r="UHW459" s="330"/>
      <c r="UHX459" s="330"/>
      <c r="UHY459" s="330"/>
      <c r="UHZ459" s="330"/>
      <c r="UIA459" s="330"/>
      <c r="UIB459" s="330"/>
      <c r="UIC459" s="330"/>
      <c r="UID459" s="330"/>
      <c r="UIE459" s="330"/>
      <c r="UIF459" s="330"/>
      <c r="UIG459" s="330"/>
      <c r="UIH459" s="330"/>
      <c r="UII459" s="330"/>
      <c r="UIJ459" s="330"/>
      <c r="UIK459" s="330"/>
      <c r="UIL459" s="330"/>
      <c r="UIM459" s="330"/>
      <c r="UIN459" s="330"/>
      <c r="UIO459" s="330"/>
      <c r="UIP459" s="330"/>
      <c r="UIQ459" s="330"/>
      <c r="UIR459" s="330"/>
      <c r="UIS459" s="330"/>
      <c r="UIT459" s="330"/>
      <c r="UIU459" s="330"/>
      <c r="UIV459" s="330"/>
      <c r="UIW459" s="330"/>
      <c r="UIX459" s="330"/>
      <c r="UIY459" s="330"/>
      <c r="UIZ459" s="330"/>
      <c r="UJA459" s="330"/>
      <c r="UJB459" s="330"/>
      <c r="UJC459" s="330"/>
      <c r="UJD459" s="330"/>
      <c r="UJE459" s="330"/>
      <c r="UJF459" s="330"/>
      <c r="UJG459" s="330"/>
      <c r="UJH459" s="330"/>
      <c r="UJI459" s="330"/>
      <c r="UJJ459" s="330"/>
      <c r="UJK459" s="330"/>
      <c r="UJL459" s="330"/>
      <c r="UJM459" s="330"/>
      <c r="UJN459" s="330"/>
      <c r="UJO459" s="330"/>
      <c r="UJP459" s="330"/>
      <c r="UJQ459" s="330"/>
      <c r="UJR459" s="330"/>
      <c r="UJS459" s="330"/>
      <c r="UJT459" s="330"/>
      <c r="UJU459" s="330"/>
      <c r="UJV459" s="330"/>
      <c r="UJW459" s="330"/>
      <c r="UJX459" s="330"/>
      <c r="UJY459" s="330"/>
      <c r="UJZ459" s="330"/>
      <c r="UKA459" s="330"/>
      <c r="UKB459" s="330"/>
      <c r="UKC459" s="330"/>
      <c r="UKD459" s="330"/>
      <c r="UKE459" s="330"/>
      <c r="UKF459" s="330"/>
      <c r="UKG459" s="330"/>
      <c r="UKH459" s="330"/>
      <c r="UKI459" s="330"/>
      <c r="UKJ459" s="330"/>
      <c r="UKK459" s="330"/>
      <c r="UKL459" s="330"/>
      <c r="UKM459" s="330"/>
      <c r="UKN459" s="330"/>
      <c r="UKO459" s="330"/>
      <c r="UKP459" s="330"/>
      <c r="UKQ459" s="330"/>
      <c r="UKR459" s="330"/>
      <c r="UKS459" s="330"/>
      <c r="UKT459" s="330"/>
      <c r="UKU459" s="330"/>
      <c r="UKV459" s="330"/>
      <c r="UKW459" s="330"/>
      <c r="UKX459" s="330"/>
      <c r="UKY459" s="330"/>
      <c r="UKZ459" s="330"/>
      <c r="ULA459" s="330"/>
      <c r="ULB459" s="330"/>
      <c r="ULC459" s="330"/>
      <c r="ULD459" s="330"/>
      <c r="ULE459" s="330"/>
      <c r="ULF459" s="330"/>
      <c r="ULG459" s="330"/>
      <c r="ULH459" s="330"/>
      <c r="ULI459" s="330"/>
      <c r="ULJ459" s="330"/>
      <c r="ULK459" s="330"/>
      <c r="ULL459" s="330"/>
      <c r="ULM459" s="330"/>
      <c r="ULN459" s="330"/>
      <c r="ULO459" s="330"/>
      <c r="ULP459" s="330"/>
      <c r="ULQ459" s="330"/>
      <c r="ULR459" s="330"/>
      <c r="ULS459" s="330"/>
      <c r="ULT459" s="330"/>
      <c r="ULU459" s="330"/>
      <c r="ULV459" s="330"/>
      <c r="ULW459" s="330"/>
      <c r="ULX459" s="330"/>
      <c r="ULY459" s="330"/>
      <c r="ULZ459" s="330"/>
      <c r="UMA459" s="330"/>
      <c r="UMB459" s="330"/>
      <c r="UMC459" s="330"/>
      <c r="UMD459" s="330"/>
      <c r="UME459" s="330"/>
      <c r="UMF459" s="330"/>
      <c r="UMG459" s="330"/>
      <c r="UMH459" s="330"/>
      <c r="UMI459" s="330"/>
      <c r="UMJ459" s="330"/>
      <c r="UMK459" s="330"/>
      <c r="UML459" s="330"/>
      <c r="UMM459" s="330"/>
      <c r="UMN459" s="330"/>
      <c r="UMO459" s="330"/>
      <c r="UMP459" s="330"/>
      <c r="UMQ459" s="330"/>
      <c r="UMR459" s="330"/>
      <c r="UMS459" s="330"/>
      <c r="UMT459" s="330"/>
      <c r="UMU459" s="330"/>
      <c r="UMV459" s="330"/>
      <c r="UMW459" s="330"/>
      <c r="UMX459" s="330"/>
      <c r="UMY459" s="330"/>
      <c r="UMZ459" s="330"/>
      <c r="UNA459" s="330"/>
      <c r="UNB459" s="330"/>
      <c r="UNC459" s="330"/>
      <c r="UND459" s="330"/>
      <c r="UNE459" s="330"/>
      <c r="UNF459" s="330"/>
      <c r="UNG459" s="330"/>
      <c r="UNH459" s="330"/>
      <c r="UNI459" s="330"/>
      <c r="UNJ459" s="330"/>
      <c r="UNK459" s="330"/>
      <c r="UNL459" s="330"/>
      <c r="UNM459" s="330"/>
      <c r="UNN459" s="330"/>
      <c r="UNO459" s="330"/>
      <c r="UNP459" s="330"/>
      <c r="UNQ459" s="330"/>
      <c r="UNR459" s="330"/>
      <c r="UNS459" s="330"/>
      <c r="UNT459" s="330"/>
      <c r="UNU459" s="330"/>
      <c r="UNV459" s="330"/>
      <c r="UNW459" s="330"/>
      <c r="UNX459" s="330"/>
      <c r="UNY459" s="330"/>
      <c r="UNZ459" s="330"/>
      <c r="UOA459" s="330"/>
      <c r="UOB459" s="330"/>
      <c r="UOC459" s="330"/>
      <c r="UOD459" s="330"/>
      <c r="UOE459" s="330"/>
      <c r="UOF459" s="330"/>
      <c r="UOG459" s="330"/>
      <c r="UOH459" s="330"/>
      <c r="UOI459" s="330"/>
      <c r="UOJ459" s="330"/>
      <c r="UOK459" s="330"/>
      <c r="UOL459" s="330"/>
      <c r="UOM459" s="330"/>
      <c r="UON459" s="330"/>
      <c r="UOO459" s="330"/>
      <c r="UOP459" s="330"/>
      <c r="UOQ459" s="330"/>
      <c r="UOR459" s="330"/>
      <c r="UOS459" s="330"/>
      <c r="UOT459" s="330"/>
      <c r="UOU459" s="330"/>
      <c r="UOV459" s="330"/>
      <c r="UOW459" s="330"/>
      <c r="UOX459" s="330"/>
      <c r="UOY459" s="330"/>
      <c r="UOZ459" s="330"/>
      <c r="UPA459" s="330"/>
      <c r="UPB459" s="330"/>
      <c r="UPC459" s="330"/>
      <c r="UPD459" s="330"/>
      <c r="UPE459" s="330"/>
      <c r="UPF459" s="330"/>
      <c r="UPG459" s="330"/>
      <c r="UPH459" s="330"/>
      <c r="UPI459" s="330"/>
      <c r="UPJ459" s="330"/>
      <c r="UPK459" s="330"/>
      <c r="UPL459" s="330"/>
      <c r="UPM459" s="330"/>
      <c r="UPN459" s="330"/>
      <c r="UPO459" s="330"/>
      <c r="UPP459" s="330"/>
      <c r="UPQ459" s="330"/>
      <c r="UPR459" s="330"/>
      <c r="UPS459" s="330"/>
      <c r="UPT459" s="330"/>
      <c r="UPU459" s="330"/>
      <c r="UPV459" s="330"/>
      <c r="UPW459" s="330"/>
      <c r="UPX459" s="330"/>
      <c r="UPY459" s="330"/>
      <c r="UPZ459" s="330"/>
      <c r="UQA459" s="330"/>
      <c r="UQB459" s="330"/>
      <c r="UQC459" s="330"/>
      <c r="UQD459" s="330"/>
      <c r="UQE459" s="330"/>
      <c r="UQF459" s="330"/>
      <c r="UQG459" s="330"/>
      <c r="UQH459" s="330"/>
      <c r="UQI459" s="330"/>
      <c r="UQJ459" s="330"/>
      <c r="UQK459" s="330"/>
      <c r="UQL459" s="330"/>
      <c r="UQM459" s="330"/>
      <c r="UQN459" s="330"/>
      <c r="UQO459" s="330"/>
      <c r="UQP459" s="330"/>
      <c r="UQQ459" s="330"/>
      <c r="UQR459" s="330"/>
      <c r="UQS459" s="330"/>
      <c r="UQT459" s="330"/>
      <c r="UQU459" s="330"/>
      <c r="UQV459" s="330"/>
      <c r="UQW459" s="330"/>
      <c r="UQX459" s="330"/>
      <c r="UQY459" s="330"/>
      <c r="UQZ459" s="330"/>
      <c r="URA459" s="330"/>
      <c r="URB459" s="330"/>
      <c r="URC459" s="330"/>
      <c r="URD459" s="330"/>
      <c r="URE459" s="330"/>
      <c r="URF459" s="330"/>
      <c r="URG459" s="330"/>
      <c r="URH459" s="330"/>
      <c r="URI459" s="330"/>
      <c r="URJ459" s="330"/>
      <c r="URK459" s="330"/>
      <c r="URL459" s="330"/>
      <c r="URM459" s="330"/>
      <c r="URN459" s="330"/>
      <c r="URO459" s="330"/>
      <c r="URP459" s="330"/>
      <c r="URQ459" s="330"/>
      <c r="URR459" s="330"/>
      <c r="URS459" s="330"/>
      <c r="URT459" s="330"/>
      <c r="URU459" s="330"/>
      <c r="URV459" s="330"/>
      <c r="URW459" s="330"/>
      <c r="URX459" s="330"/>
      <c r="URY459" s="330"/>
      <c r="URZ459" s="330"/>
      <c r="USA459" s="330"/>
      <c r="USB459" s="330"/>
      <c r="USC459" s="330"/>
      <c r="USD459" s="330"/>
      <c r="USE459" s="330"/>
      <c r="USF459" s="330"/>
      <c r="USG459" s="330"/>
      <c r="USH459" s="330"/>
      <c r="USI459" s="330"/>
      <c r="USJ459" s="330"/>
      <c r="USK459" s="330"/>
      <c r="USL459" s="330"/>
      <c r="USM459" s="330"/>
      <c r="USN459" s="330"/>
      <c r="USO459" s="330"/>
      <c r="USP459" s="330"/>
      <c r="USQ459" s="330"/>
      <c r="USR459" s="330"/>
      <c r="USS459" s="330"/>
      <c r="UST459" s="330"/>
      <c r="USU459" s="330"/>
      <c r="USV459" s="330"/>
      <c r="USW459" s="330"/>
      <c r="USX459" s="330"/>
      <c r="USY459" s="330"/>
      <c r="USZ459" s="330"/>
      <c r="UTA459" s="330"/>
      <c r="UTB459" s="330"/>
      <c r="UTC459" s="330"/>
      <c r="UTD459" s="330"/>
      <c r="UTE459" s="330"/>
      <c r="UTF459" s="330"/>
      <c r="UTG459" s="330"/>
      <c r="UTH459" s="330"/>
      <c r="UTI459" s="330"/>
      <c r="UTJ459" s="330"/>
      <c r="UTK459" s="330"/>
      <c r="UTL459" s="330"/>
      <c r="UTM459" s="330"/>
      <c r="UTN459" s="330"/>
      <c r="UTO459" s="330"/>
      <c r="UTP459" s="330"/>
      <c r="UTQ459" s="330"/>
      <c r="UTR459" s="330"/>
      <c r="UTS459" s="330"/>
      <c r="UTT459" s="330"/>
      <c r="UTU459" s="330"/>
      <c r="UTV459" s="330"/>
      <c r="UTW459" s="330"/>
      <c r="UTX459" s="330"/>
      <c r="UTY459" s="330"/>
      <c r="UTZ459" s="330"/>
      <c r="UUA459" s="330"/>
      <c r="UUB459" s="330"/>
      <c r="UUC459" s="330"/>
      <c r="UUD459" s="330"/>
      <c r="UUE459" s="330"/>
      <c r="UUF459" s="330"/>
      <c r="UUG459" s="330"/>
      <c r="UUH459" s="330"/>
      <c r="UUI459" s="330"/>
      <c r="UUJ459" s="330"/>
      <c r="UUK459" s="330"/>
      <c r="UUL459" s="330"/>
      <c r="UUM459" s="330"/>
      <c r="UUN459" s="330"/>
      <c r="UUO459" s="330"/>
      <c r="UUP459" s="330"/>
      <c r="UUQ459" s="330"/>
      <c r="UUR459" s="330"/>
      <c r="UUS459" s="330"/>
      <c r="UUT459" s="330"/>
      <c r="UUU459" s="330"/>
      <c r="UUV459" s="330"/>
      <c r="UUW459" s="330"/>
      <c r="UUX459" s="330"/>
      <c r="UUY459" s="330"/>
      <c r="UUZ459" s="330"/>
      <c r="UVA459" s="330"/>
      <c r="UVB459" s="330"/>
      <c r="UVC459" s="330"/>
      <c r="UVD459" s="330"/>
      <c r="UVE459" s="330"/>
      <c r="UVF459" s="330"/>
      <c r="UVG459" s="330"/>
      <c r="UVH459" s="330"/>
      <c r="UVI459" s="330"/>
      <c r="UVJ459" s="330"/>
      <c r="UVK459" s="330"/>
      <c r="UVL459" s="330"/>
      <c r="UVM459" s="330"/>
      <c r="UVN459" s="330"/>
      <c r="UVO459" s="330"/>
      <c r="UVP459" s="330"/>
      <c r="UVQ459" s="330"/>
      <c r="UVR459" s="330"/>
      <c r="UVS459" s="330"/>
      <c r="UVT459" s="330"/>
      <c r="UVU459" s="330"/>
      <c r="UVV459" s="330"/>
      <c r="UVW459" s="330"/>
      <c r="UVX459" s="330"/>
      <c r="UVY459" s="330"/>
      <c r="UVZ459" s="330"/>
      <c r="UWA459" s="330"/>
      <c r="UWB459" s="330"/>
      <c r="UWC459" s="330"/>
      <c r="UWD459" s="330"/>
      <c r="UWE459" s="330"/>
      <c r="UWF459" s="330"/>
      <c r="UWG459" s="330"/>
      <c r="UWH459" s="330"/>
      <c r="UWI459" s="330"/>
      <c r="UWJ459" s="330"/>
      <c r="UWK459" s="330"/>
      <c r="UWL459" s="330"/>
      <c r="UWM459" s="330"/>
      <c r="UWN459" s="330"/>
      <c r="UWO459" s="330"/>
      <c r="UWP459" s="330"/>
      <c r="UWQ459" s="330"/>
      <c r="UWR459" s="330"/>
      <c r="UWS459" s="330"/>
      <c r="UWT459" s="330"/>
      <c r="UWU459" s="330"/>
      <c r="UWV459" s="330"/>
      <c r="UWW459" s="330"/>
      <c r="UWX459" s="330"/>
      <c r="UWY459" s="330"/>
      <c r="UWZ459" s="330"/>
      <c r="UXA459" s="330"/>
      <c r="UXB459" s="330"/>
      <c r="UXC459" s="330"/>
      <c r="UXD459" s="330"/>
      <c r="UXE459" s="330"/>
      <c r="UXF459" s="330"/>
      <c r="UXG459" s="330"/>
      <c r="UXH459" s="330"/>
      <c r="UXI459" s="330"/>
      <c r="UXJ459" s="330"/>
      <c r="UXK459" s="330"/>
      <c r="UXL459" s="330"/>
      <c r="UXM459" s="330"/>
      <c r="UXN459" s="330"/>
      <c r="UXO459" s="330"/>
      <c r="UXP459" s="330"/>
      <c r="UXQ459" s="330"/>
      <c r="UXR459" s="330"/>
      <c r="UXS459" s="330"/>
      <c r="UXT459" s="330"/>
      <c r="UXU459" s="330"/>
      <c r="UXV459" s="330"/>
      <c r="UXW459" s="330"/>
      <c r="UXX459" s="330"/>
      <c r="UXY459" s="330"/>
      <c r="UXZ459" s="330"/>
      <c r="UYA459" s="330"/>
      <c r="UYB459" s="330"/>
      <c r="UYC459" s="330"/>
      <c r="UYD459" s="330"/>
      <c r="UYE459" s="330"/>
      <c r="UYF459" s="330"/>
      <c r="UYG459" s="330"/>
      <c r="UYH459" s="330"/>
      <c r="UYI459" s="330"/>
      <c r="UYJ459" s="330"/>
      <c r="UYK459" s="330"/>
      <c r="UYL459" s="330"/>
      <c r="UYM459" s="330"/>
      <c r="UYN459" s="330"/>
      <c r="UYO459" s="330"/>
      <c r="UYP459" s="330"/>
      <c r="UYQ459" s="330"/>
      <c r="UYR459" s="330"/>
      <c r="UYS459" s="330"/>
      <c r="UYT459" s="330"/>
      <c r="UYU459" s="330"/>
      <c r="UYV459" s="330"/>
      <c r="UYW459" s="330"/>
      <c r="UYX459" s="330"/>
      <c r="UYY459" s="330"/>
      <c r="UYZ459" s="330"/>
      <c r="UZA459" s="330"/>
      <c r="UZB459" s="330"/>
      <c r="UZC459" s="330"/>
      <c r="UZD459" s="330"/>
      <c r="UZE459" s="330"/>
      <c r="UZF459" s="330"/>
      <c r="UZG459" s="330"/>
      <c r="UZH459" s="330"/>
      <c r="UZI459" s="330"/>
      <c r="UZJ459" s="330"/>
      <c r="UZK459" s="330"/>
      <c r="UZL459" s="330"/>
      <c r="UZM459" s="330"/>
      <c r="UZN459" s="330"/>
      <c r="UZO459" s="330"/>
      <c r="UZP459" s="330"/>
      <c r="UZQ459" s="330"/>
      <c r="UZR459" s="330"/>
      <c r="UZS459" s="330"/>
      <c r="UZT459" s="330"/>
      <c r="UZU459" s="330"/>
      <c r="UZV459" s="330"/>
      <c r="UZW459" s="330"/>
      <c r="UZX459" s="330"/>
      <c r="UZY459" s="330"/>
      <c r="UZZ459" s="330"/>
      <c r="VAA459" s="330"/>
      <c r="VAB459" s="330"/>
      <c r="VAC459" s="330"/>
      <c r="VAD459" s="330"/>
      <c r="VAE459" s="330"/>
      <c r="VAF459" s="330"/>
      <c r="VAG459" s="330"/>
      <c r="VAH459" s="330"/>
      <c r="VAI459" s="330"/>
      <c r="VAJ459" s="330"/>
      <c r="VAK459" s="330"/>
      <c r="VAL459" s="330"/>
      <c r="VAM459" s="330"/>
      <c r="VAN459" s="330"/>
      <c r="VAO459" s="330"/>
      <c r="VAP459" s="330"/>
      <c r="VAQ459" s="330"/>
      <c r="VAR459" s="330"/>
      <c r="VAS459" s="330"/>
      <c r="VAT459" s="330"/>
      <c r="VAU459" s="330"/>
      <c r="VAV459" s="330"/>
      <c r="VAW459" s="330"/>
      <c r="VAX459" s="330"/>
      <c r="VAY459" s="330"/>
      <c r="VAZ459" s="330"/>
      <c r="VBA459" s="330"/>
      <c r="VBB459" s="330"/>
      <c r="VBC459" s="330"/>
      <c r="VBD459" s="330"/>
      <c r="VBE459" s="330"/>
      <c r="VBF459" s="330"/>
      <c r="VBG459" s="330"/>
      <c r="VBH459" s="330"/>
      <c r="VBI459" s="330"/>
      <c r="VBJ459" s="330"/>
      <c r="VBK459" s="330"/>
      <c r="VBL459" s="330"/>
      <c r="VBM459" s="330"/>
      <c r="VBN459" s="330"/>
      <c r="VBO459" s="330"/>
      <c r="VBP459" s="330"/>
      <c r="VBQ459" s="330"/>
      <c r="VBR459" s="330"/>
      <c r="VBS459" s="330"/>
      <c r="VBT459" s="330"/>
      <c r="VBU459" s="330"/>
      <c r="VBV459" s="330"/>
      <c r="VBW459" s="330"/>
      <c r="VBX459" s="330"/>
      <c r="VBY459" s="330"/>
      <c r="VBZ459" s="330"/>
      <c r="VCA459" s="330"/>
      <c r="VCB459" s="330"/>
      <c r="VCC459" s="330"/>
      <c r="VCD459" s="330"/>
      <c r="VCE459" s="330"/>
      <c r="VCF459" s="330"/>
      <c r="VCG459" s="330"/>
      <c r="VCH459" s="330"/>
      <c r="VCI459" s="330"/>
      <c r="VCJ459" s="330"/>
      <c r="VCK459" s="330"/>
      <c r="VCL459" s="330"/>
      <c r="VCM459" s="330"/>
      <c r="VCN459" s="330"/>
      <c r="VCO459" s="330"/>
      <c r="VCP459" s="330"/>
      <c r="VCQ459" s="330"/>
      <c r="VCR459" s="330"/>
      <c r="VCS459" s="330"/>
      <c r="VCT459" s="330"/>
      <c r="VCU459" s="330"/>
      <c r="VCV459" s="330"/>
      <c r="VCW459" s="330"/>
      <c r="VCX459" s="330"/>
      <c r="VCY459" s="330"/>
      <c r="VCZ459" s="330"/>
      <c r="VDA459" s="330"/>
      <c r="VDB459" s="330"/>
      <c r="VDC459" s="330"/>
      <c r="VDD459" s="330"/>
      <c r="VDE459" s="330"/>
      <c r="VDF459" s="330"/>
      <c r="VDG459" s="330"/>
      <c r="VDH459" s="330"/>
      <c r="VDI459" s="330"/>
      <c r="VDJ459" s="330"/>
      <c r="VDK459" s="330"/>
      <c r="VDL459" s="330"/>
      <c r="VDM459" s="330"/>
      <c r="VDN459" s="330"/>
      <c r="VDO459" s="330"/>
      <c r="VDP459" s="330"/>
      <c r="VDQ459" s="330"/>
      <c r="VDR459" s="330"/>
      <c r="VDS459" s="330"/>
      <c r="VDT459" s="330"/>
      <c r="VDU459" s="330"/>
      <c r="VDV459" s="330"/>
      <c r="VDW459" s="330"/>
      <c r="VDX459" s="330"/>
      <c r="VDY459" s="330"/>
      <c r="VDZ459" s="330"/>
      <c r="VEA459" s="330"/>
      <c r="VEB459" s="330"/>
      <c r="VEC459" s="330"/>
      <c r="VED459" s="330"/>
      <c r="VEE459" s="330"/>
      <c r="VEF459" s="330"/>
      <c r="VEG459" s="330"/>
      <c r="VEH459" s="330"/>
      <c r="VEI459" s="330"/>
      <c r="VEJ459" s="330"/>
      <c r="VEK459" s="330"/>
      <c r="VEL459" s="330"/>
      <c r="VEM459" s="330"/>
      <c r="VEN459" s="330"/>
      <c r="VEO459" s="330"/>
      <c r="VEP459" s="330"/>
      <c r="VEQ459" s="330"/>
      <c r="VER459" s="330"/>
      <c r="VES459" s="330"/>
      <c r="VET459" s="330"/>
      <c r="VEU459" s="330"/>
      <c r="VEV459" s="330"/>
      <c r="VEW459" s="330"/>
      <c r="VEX459" s="330"/>
      <c r="VEY459" s="330"/>
      <c r="VEZ459" s="330"/>
      <c r="VFA459" s="330"/>
      <c r="VFB459" s="330"/>
      <c r="VFC459" s="330"/>
      <c r="VFD459" s="330"/>
      <c r="VFE459" s="330"/>
      <c r="VFF459" s="330"/>
      <c r="VFG459" s="330"/>
      <c r="VFH459" s="330"/>
      <c r="VFI459" s="330"/>
      <c r="VFJ459" s="330"/>
      <c r="VFK459" s="330"/>
      <c r="VFL459" s="330"/>
      <c r="VFM459" s="330"/>
      <c r="VFN459" s="330"/>
      <c r="VFO459" s="330"/>
      <c r="VFP459" s="330"/>
      <c r="VFQ459" s="330"/>
      <c r="VFR459" s="330"/>
      <c r="VFS459" s="330"/>
      <c r="VFT459" s="330"/>
      <c r="VFU459" s="330"/>
      <c r="VFV459" s="330"/>
      <c r="VFW459" s="330"/>
      <c r="VFX459" s="330"/>
      <c r="VFY459" s="330"/>
      <c r="VFZ459" s="330"/>
      <c r="VGA459" s="330"/>
      <c r="VGB459" s="330"/>
      <c r="VGC459" s="330"/>
      <c r="VGD459" s="330"/>
      <c r="VGE459" s="330"/>
      <c r="VGF459" s="330"/>
      <c r="VGG459" s="330"/>
      <c r="VGH459" s="330"/>
      <c r="VGI459" s="330"/>
      <c r="VGJ459" s="330"/>
      <c r="VGK459" s="330"/>
      <c r="VGL459" s="330"/>
      <c r="VGM459" s="330"/>
      <c r="VGN459" s="330"/>
      <c r="VGO459" s="330"/>
      <c r="VGP459" s="330"/>
      <c r="VGQ459" s="330"/>
      <c r="VGR459" s="330"/>
      <c r="VGS459" s="330"/>
      <c r="VGT459" s="330"/>
      <c r="VGU459" s="330"/>
      <c r="VGV459" s="330"/>
      <c r="VGW459" s="330"/>
      <c r="VGX459" s="330"/>
      <c r="VGY459" s="330"/>
      <c r="VGZ459" s="330"/>
      <c r="VHA459" s="330"/>
      <c r="VHB459" s="330"/>
      <c r="VHC459" s="330"/>
      <c r="VHD459" s="330"/>
      <c r="VHE459" s="330"/>
      <c r="VHF459" s="330"/>
      <c r="VHG459" s="330"/>
      <c r="VHH459" s="330"/>
      <c r="VHI459" s="330"/>
      <c r="VHJ459" s="330"/>
      <c r="VHK459" s="330"/>
      <c r="VHL459" s="330"/>
      <c r="VHM459" s="330"/>
      <c r="VHN459" s="330"/>
      <c r="VHO459" s="330"/>
      <c r="VHP459" s="330"/>
      <c r="VHQ459" s="330"/>
      <c r="VHR459" s="330"/>
      <c r="VHS459" s="330"/>
      <c r="VHT459" s="330"/>
      <c r="VHU459" s="330"/>
      <c r="VHV459" s="330"/>
      <c r="VHW459" s="330"/>
      <c r="VHX459" s="330"/>
      <c r="VHY459" s="330"/>
      <c r="VHZ459" s="330"/>
      <c r="VIA459" s="330"/>
      <c r="VIB459" s="330"/>
      <c r="VIC459" s="330"/>
      <c r="VID459" s="330"/>
      <c r="VIE459" s="330"/>
      <c r="VIF459" s="330"/>
      <c r="VIG459" s="330"/>
      <c r="VIH459" s="330"/>
      <c r="VII459" s="330"/>
      <c r="VIJ459" s="330"/>
      <c r="VIK459" s="330"/>
      <c r="VIL459" s="330"/>
      <c r="VIM459" s="330"/>
      <c r="VIN459" s="330"/>
      <c r="VIO459" s="330"/>
      <c r="VIP459" s="330"/>
      <c r="VIQ459" s="330"/>
      <c r="VIR459" s="330"/>
      <c r="VIS459" s="330"/>
      <c r="VIT459" s="330"/>
      <c r="VIU459" s="330"/>
      <c r="VIV459" s="330"/>
      <c r="VIW459" s="330"/>
      <c r="VIX459" s="330"/>
      <c r="VIY459" s="330"/>
      <c r="VIZ459" s="330"/>
      <c r="VJA459" s="330"/>
      <c r="VJB459" s="330"/>
      <c r="VJC459" s="330"/>
      <c r="VJD459" s="330"/>
      <c r="VJE459" s="330"/>
      <c r="VJF459" s="330"/>
      <c r="VJG459" s="330"/>
      <c r="VJH459" s="330"/>
      <c r="VJI459" s="330"/>
      <c r="VJJ459" s="330"/>
      <c r="VJK459" s="330"/>
      <c r="VJL459" s="330"/>
      <c r="VJM459" s="330"/>
      <c r="VJN459" s="330"/>
      <c r="VJO459" s="330"/>
      <c r="VJP459" s="330"/>
      <c r="VJQ459" s="330"/>
      <c r="VJR459" s="330"/>
      <c r="VJS459" s="330"/>
      <c r="VJT459" s="330"/>
      <c r="VJU459" s="330"/>
      <c r="VJV459" s="330"/>
      <c r="VJW459" s="330"/>
      <c r="VJX459" s="330"/>
      <c r="VJY459" s="330"/>
      <c r="VJZ459" s="330"/>
      <c r="VKA459" s="330"/>
      <c r="VKB459" s="330"/>
      <c r="VKC459" s="330"/>
      <c r="VKD459" s="330"/>
      <c r="VKE459" s="330"/>
      <c r="VKF459" s="330"/>
      <c r="VKG459" s="330"/>
      <c r="VKH459" s="330"/>
      <c r="VKI459" s="330"/>
      <c r="VKJ459" s="330"/>
      <c r="VKK459" s="330"/>
      <c r="VKL459" s="330"/>
      <c r="VKM459" s="330"/>
      <c r="VKN459" s="330"/>
      <c r="VKO459" s="330"/>
      <c r="VKP459" s="330"/>
      <c r="VKQ459" s="330"/>
      <c r="VKR459" s="330"/>
      <c r="VKS459" s="330"/>
      <c r="VKT459" s="330"/>
      <c r="VKU459" s="330"/>
      <c r="VKV459" s="330"/>
      <c r="VKW459" s="330"/>
      <c r="VKX459" s="330"/>
      <c r="VKY459" s="330"/>
      <c r="VKZ459" s="330"/>
      <c r="VLA459" s="330"/>
      <c r="VLB459" s="330"/>
      <c r="VLC459" s="330"/>
      <c r="VLD459" s="330"/>
      <c r="VLE459" s="330"/>
      <c r="VLF459" s="330"/>
      <c r="VLG459" s="330"/>
      <c r="VLH459" s="330"/>
      <c r="VLI459" s="330"/>
      <c r="VLJ459" s="330"/>
      <c r="VLK459" s="330"/>
      <c r="VLL459" s="330"/>
      <c r="VLM459" s="330"/>
      <c r="VLN459" s="330"/>
      <c r="VLO459" s="330"/>
      <c r="VLP459" s="330"/>
      <c r="VLQ459" s="330"/>
      <c r="VLR459" s="330"/>
      <c r="VLS459" s="330"/>
      <c r="VLT459" s="330"/>
      <c r="VLU459" s="330"/>
      <c r="VLV459" s="330"/>
      <c r="VLW459" s="330"/>
      <c r="VLX459" s="330"/>
      <c r="VLY459" s="330"/>
      <c r="VLZ459" s="330"/>
      <c r="VMA459" s="330"/>
      <c r="VMB459" s="330"/>
      <c r="VMC459" s="330"/>
      <c r="VMD459" s="330"/>
      <c r="VME459" s="330"/>
      <c r="VMF459" s="330"/>
      <c r="VMG459" s="330"/>
      <c r="VMH459" s="330"/>
      <c r="VMI459" s="330"/>
      <c r="VMJ459" s="330"/>
      <c r="VMK459" s="330"/>
      <c r="VML459" s="330"/>
      <c r="VMM459" s="330"/>
      <c r="VMN459" s="330"/>
      <c r="VMO459" s="330"/>
      <c r="VMP459" s="330"/>
      <c r="VMQ459" s="330"/>
      <c r="VMR459" s="330"/>
      <c r="VMS459" s="330"/>
      <c r="VMT459" s="330"/>
      <c r="VMU459" s="330"/>
      <c r="VMV459" s="330"/>
      <c r="VMW459" s="330"/>
      <c r="VMX459" s="330"/>
      <c r="VMY459" s="330"/>
      <c r="VMZ459" s="330"/>
      <c r="VNA459" s="330"/>
      <c r="VNB459" s="330"/>
      <c r="VNC459" s="330"/>
      <c r="VND459" s="330"/>
      <c r="VNE459" s="330"/>
      <c r="VNF459" s="330"/>
      <c r="VNG459" s="330"/>
      <c r="VNH459" s="330"/>
      <c r="VNI459" s="330"/>
      <c r="VNJ459" s="330"/>
      <c r="VNK459" s="330"/>
      <c r="VNL459" s="330"/>
      <c r="VNM459" s="330"/>
      <c r="VNN459" s="330"/>
      <c r="VNO459" s="330"/>
      <c r="VNP459" s="330"/>
      <c r="VNQ459" s="330"/>
      <c r="VNR459" s="330"/>
      <c r="VNS459" s="330"/>
      <c r="VNT459" s="330"/>
      <c r="VNU459" s="330"/>
      <c r="VNV459" s="330"/>
      <c r="VNW459" s="330"/>
      <c r="VNX459" s="330"/>
      <c r="VNY459" s="330"/>
      <c r="VNZ459" s="330"/>
      <c r="VOA459" s="330"/>
      <c r="VOB459" s="330"/>
      <c r="VOC459" s="330"/>
      <c r="VOD459" s="330"/>
      <c r="VOE459" s="330"/>
      <c r="VOF459" s="330"/>
      <c r="VOG459" s="330"/>
      <c r="VOH459" s="330"/>
      <c r="VOI459" s="330"/>
      <c r="VOJ459" s="330"/>
      <c r="VOK459" s="330"/>
      <c r="VOL459" s="330"/>
      <c r="VOM459" s="330"/>
      <c r="VON459" s="330"/>
      <c r="VOO459" s="330"/>
      <c r="VOP459" s="330"/>
      <c r="VOQ459" s="330"/>
      <c r="VOR459" s="330"/>
      <c r="VOS459" s="330"/>
      <c r="VOT459" s="330"/>
      <c r="VOU459" s="330"/>
      <c r="VOV459" s="330"/>
      <c r="VOW459" s="330"/>
      <c r="VOX459" s="330"/>
      <c r="VOY459" s="330"/>
      <c r="VOZ459" s="330"/>
      <c r="VPA459" s="330"/>
      <c r="VPB459" s="330"/>
      <c r="VPC459" s="330"/>
      <c r="VPD459" s="330"/>
      <c r="VPE459" s="330"/>
      <c r="VPF459" s="330"/>
      <c r="VPG459" s="330"/>
      <c r="VPH459" s="330"/>
      <c r="VPI459" s="330"/>
      <c r="VPJ459" s="330"/>
      <c r="VPK459" s="330"/>
      <c r="VPL459" s="330"/>
      <c r="VPM459" s="330"/>
      <c r="VPN459" s="330"/>
      <c r="VPO459" s="330"/>
      <c r="VPP459" s="330"/>
      <c r="VPQ459" s="330"/>
      <c r="VPR459" s="330"/>
      <c r="VPS459" s="330"/>
      <c r="VPT459" s="330"/>
      <c r="VPU459" s="330"/>
      <c r="VPV459" s="330"/>
      <c r="VPW459" s="330"/>
      <c r="VPX459" s="330"/>
      <c r="VPY459" s="330"/>
      <c r="VPZ459" s="330"/>
      <c r="VQA459" s="330"/>
      <c r="VQB459" s="330"/>
      <c r="VQC459" s="330"/>
      <c r="VQD459" s="330"/>
      <c r="VQE459" s="330"/>
      <c r="VQF459" s="330"/>
      <c r="VQG459" s="330"/>
      <c r="VQH459" s="330"/>
      <c r="VQI459" s="330"/>
      <c r="VQJ459" s="330"/>
      <c r="VQK459" s="330"/>
      <c r="VQL459" s="330"/>
      <c r="VQM459" s="330"/>
      <c r="VQN459" s="330"/>
      <c r="VQO459" s="330"/>
      <c r="VQP459" s="330"/>
      <c r="VQQ459" s="330"/>
      <c r="VQR459" s="330"/>
      <c r="VQS459" s="330"/>
      <c r="VQT459" s="330"/>
      <c r="VQU459" s="330"/>
      <c r="VQV459" s="330"/>
      <c r="VQW459" s="330"/>
      <c r="VQX459" s="330"/>
      <c r="VQY459" s="330"/>
      <c r="VQZ459" s="330"/>
      <c r="VRA459" s="330"/>
      <c r="VRB459" s="330"/>
      <c r="VRC459" s="330"/>
      <c r="VRD459" s="330"/>
      <c r="VRE459" s="330"/>
      <c r="VRF459" s="330"/>
      <c r="VRG459" s="330"/>
      <c r="VRH459" s="330"/>
      <c r="VRI459" s="330"/>
      <c r="VRJ459" s="330"/>
      <c r="VRK459" s="330"/>
      <c r="VRL459" s="330"/>
      <c r="VRM459" s="330"/>
      <c r="VRN459" s="330"/>
      <c r="VRO459" s="330"/>
      <c r="VRP459" s="330"/>
      <c r="VRQ459" s="330"/>
      <c r="VRR459" s="330"/>
      <c r="VRS459" s="330"/>
      <c r="VRT459" s="330"/>
      <c r="VRU459" s="330"/>
      <c r="VRV459" s="330"/>
      <c r="VRW459" s="330"/>
      <c r="VRX459" s="330"/>
      <c r="VRY459" s="330"/>
      <c r="VRZ459" s="330"/>
      <c r="VSA459" s="330"/>
      <c r="VSB459" s="330"/>
      <c r="VSC459" s="330"/>
      <c r="VSD459" s="330"/>
      <c r="VSE459" s="330"/>
      <c r="VSF459" s="330"/>
      <c r="VSG459" s="330"/>
      <c r="VSH459" s="330"/>
      <c r="VSI459" s="330"/>
      <c r="VSJ459" s="330"/>
      <c r="VSK459" s="330"/>
      <c r="VSL459" s="330"/>
      <c r="VSM459" s="330"/>
      <c r="VSN459" s="330"/>
      <c r="VSO459" s="330"/>
      <c r="VSP459" s="330"/>
      <c r="VSQ459" s="330"/>
      <c r="VSR459" s="330"/>
      <c r="VSS459" s="330"/>
      <c r="VST459" s="330"/>
      <c r="VSU459" s="330"/>
      <c r="VSV459" s="330"/>
      <c r="VSW459" s="330"/>
      <c r="VSX459" s="330"/>
      <c r="VSY459" s="330"/>
      <c r="VSZ459" s="330"/>
      <c r="VTA459" s="330"/>
      <c r="VTB459" s="330"/>
      <c r="VTC459" s="330"/>
      <c r="VTD459" s="330"/>
      <c r="VTE459" s="330"/>
      <c r="VTF459" s="330"/>
      <c r="VTG459" s="330"/>
      <c r="VTH459" s="330"/>
      <c r="VTI459" s="330"/>
      <c r="VTJ459" s="330"/>
      <c r="VTK459" s="330"/>
      <c r="VTL459" s="330"/>
      <c r="VTM459" s="330"/>
      <c r="VTN459" s="330"/>
      <c r="VTO459" s="330"/>
      <c r="VTP459" s="330"/>
      <c r="VTQ459" s="330"/>
      <c r="VTR459" s="330"/>
      <c r="VTS459" s="330"/>
      <c r="VTT459" s="330"/>
      <c r="VTU459" s="330"/>
      <c r="VTV459" s="330"/>
      <c r="VTW459" s="330"/>
      <c r="VTX459" s="330"/>
      <c r="VTY459" s="330"/>
      <c r="VTZ459" s="330"/>
      <c r="VUA459" s="330"/>
      <c r="VUB459" s="330"/>
      <c r="VUC459" s="330"/>
      <c r="VUD459" s="330"/>
      <c r="VUE459" s="330"/>
      <c r="VUF459" s="330"/>
      <c r="VUG459" s="330"/>
      <c r="VUH459" s="330"/>
      <c r="VUI459" s="330"/>
      <c r="VUJ459" s="330"/>
      <c r="VUK459" s="330"/>
      <c r="VUL459" s="330"/>
      <c r="VUM459" s="330"/>
      <c r="VUN459" s="330"/>
      <c r="VUO459" s="330"/>
      <c r="VUP459" s="330"/>
      <c r="VUQ459" s="330"/>
      <c r="VUR459" s="330"/>
      <c r="VUS459" s="330"/>
      <c r="VUT459" s="330"/>
      <c r="VUU459" s="330"/>
      <c r="VUV459" s="330"/>
      <c r="VUW459" s="330"/>
      <c r="VUX459" s="330"/>
      <c r="VUY459" s="330"/>
      <c r="VUZ459" s="330"/>
      <c r="VVA459" s="330"/>
      <c r="VVB459" s="330"/>
      <c r="VVC459" s="330"/>
      <c r="VVD459" s="330"/>
      <c r="VVE459" s="330"/>
      <c r="VVF459" s="330"/>
      <c r="VVG459" s="330"/>
      <c r="VVH459" s="330"/>
      <c r="VVI459" s="330"/>
      <c r="VVJ459" s="330"/>
      <c r="VVK459" s="330"/>
      <c r="VVL459" s="330"/>
      <c r="VVM459" s="330"/>
      <c r="VVN459" s="330"/>
      <c r="VVO459" s="330"/>
      <c r="VVP459" s="330"/>
      <c r="VVQ459" s="330"/>
      <c r="VVR459" s="330"/>
      <c r="VVS459" s="330"/>
      <c r="VVT459" s="330"/>
      <c r="VVU459" s="330"/>
      <c r="VVV459" s="330"/>
      <c r="VVW459" s="330"/>
      <c r="VVX459" s="330"/>
      <c r="VVY459" s="330"/>
      <c r="VVZ459" s="330"/>
      <c r="VWA459" s="330"/>
      <c r="VWB459" s="330"/>
      <c r="VWC459" s="330"/>
      <c r="VWD459" s="330"/>
      <c r="VWE459" s="330"/>
      <c r="VWF459" s="330"/>
      <c r="VWG459" s="330"/>
      <c r="VWH459" s="330"/>
      <c r="VWI459" s="330"/>
      <c r="VWJ459" s="330"/>
      <c r="VWK459" s="330"/>
      <c r="VWL459" s="330"/>
      <c r="VWM459" s="330"/>
      <c r="VWN459" s="330"/>
      <c r="VWO459" s="330"/>
      <c r="VWP459" s="330"/>
      <c r="VWQ459" s="330"/>
      <c r="VWR459" s="330"/>
      <c r="VWS459" s="330"/>
      <c r="VWT459" s="330"/>
      <c r="VWU459" s="330"/>
      <c r="VWV459" s="330"/>
      <c r="VWW459" s="330"/>
      <c r="VWX459" s="330"/>
      <c r="VWY459" s="330"/>
      <c r="VWZ459" s="330"/>
      <c r="VXA459" s="330"/>
      <c r="VXB459" s="330"/>
      <c r="VXC459" s="330"/>
      <c r="VXD459" s="330"/>
      <c r="VXE459" s="330"/>
      <c r="VXF459" s="330"/>
      <c r="VXG459" s="330"/>
      <c r="VXH459" s="330"/>
      <c r="VXI459" s="330"/>
      <c r="VXJ459" s="330"/>
      <c r="VXK459" s="330"/>
      <c r="VXL459" s="330"/>
      <c r="VXM459" s="330"/>
      <c r="VXN459" s="330"/>
      <c r="VXO459" s="330"/>
      <c r="VXP459" s="330"/>
      <c r="VXQ459" s="330"/>
      <c r="VXR459" s="330"/>
      <c r="VXS459" s="330"/>
      <c r="VXT459" s="330"/>
      <c r="VXU459" s="330"/>
      <c r="VXV459" s="330"/>
      <c r="VXW459" s="330"/>
      <c r="VXX459" s="330"/>
      <c r="VXY459" s="330"/>
      <c r="VXZ459" s="330"/>
      <c r="VYA459" s="330"/>
      <c r="VYB459" s="330"/>
      <c r="VYC459" s="330"/>
      <c r="VYD459" s="330"/>
      <c r="VYE459" s="330"/>
      <c r="VYF459" s="330"/>
      <c r="VYG459" s="330"/>
      <c r="VYH459" s="330"/>
      <c r="VYI459" s="330"/>
      <c r="VYJ459" s="330"/>
      <c r="VYK459" s="330"/>
      <c r="VYL459" s="330"/>
      <c r="VYM459" s="330"/>
      <c r="VYN459" s="330"/>
      <c r="VYO459" s="330"/>
      <c r="VYP459" s="330"/>
      <c r="VYQ459" s="330"/>
      <c r="VYR459" s="330"/>
      <c r="VYS459" s="330"/>
      <c r="VYT459" s="330"/>
      <c r="VYU459" s="330"/>
      <c r="VYV459" s="330"/>
      <c r="VYW459" s="330"/>
      <c r="VYX459" s="330"/>
      <c r="VYY459" s="330"/>
      <c r="VYZ459" s="330"/>
      <c r="VZA459" s="330"/>
      <c r="VZB459" s="330"/>
      <c r="VZC459" s="330"/>
      <c r="VZD459" s="330"/>
      <c r="VZE459" s="330"/>
      <c r="VZF459" s="330"/>
      <c r="VZG459" s="330"/>
      <c r="VZH459" s="330"/>
      <c r="VZI459" s="330"/>
      <c r="VZJ459" s="330"/>
      <c r="VZK459" s="330"/>
      <c r="VZL459" s="330"/>
      <c r="VZM459" s="330"/>
      <c r="VZN459" s="330"/>
      <c r="VZO459" s="330"/>
      <c r="VZP459" s="330"/>
      <c r="VZQ459" s="330"/>
      <c r="VZR459" s="330"/>
      <c r="VZS459" s="330"/>
      <c r="VZT459" s="330"/>
      <c r="VZU459" s="330"/>
      <c r="VZV459" s="330"/>
      <c r="VZW459" s="330"/>
      <c r="VZX459" s="330"/>
      <c r="VZY459" s="330"/>
      <c r="VZZ459" s="330"/>
      <c r="WAA459" s="330"/>
      <c r="WAB459" s="330"/>
      <c r="WAC459" s="330"/>
      <c r="WAD459" s="330"/>
      <c r="WAE459" s="330"/>
      <c r="WAF459" s="330"/>
      <c r="WAG459" s="330"/>
      <c r="WAH459" s="330"/>
      <c r="WAI459" s="330"/>
      <c r="WAJ459" s="330"/>
      <c r="WAK459" s="330"/>
      <c r="WAL459" s="330"/>
      <c r="WAM459" s="330"/>
      <c r="WAN459" s="330"/>
      <c r="WAO459" s="330"/>
      <c r="WAP459" s="330"/>
      <c r="WAQ459" s="330"/>
      <c r="WAR459" s="330"/>
      <c r="WAS459" s="330"/>
      <c r="WAT459" s="330"/>
      <c r="WAU459" s="330"/>
      <c r="WAV459" s="330"/>
      <c r="WAW459" s="330"/>
      <c r="WAX459" s="330"/>
      <c r="WAY459" s="330"/>
      <c r="WAZ459" s="330"/>
      <c r="WBA459" s="330"/>
      <c r="WBB459" s="330"/>
      <c r="WBC459" s="330"/>
      <c r="WBD459" s="330"/>
      <c r="WBE459" s="330"/>
      <c r="WBF459" s="330"/>
      <c r="WBG459" s="330"/>
      <c r="WBH459" s="330"/>
      <c r="WBI459" s="330"/>
      <c r="WBJ459" s="330"/>
      <c r="WBK459" s="330"/>
      <c r="WBL459" s="330"/>
      <c r="WBM459" s="330"/>
      <c r="WBN459" s="330"/>
      <c r="WBO459" s="330"/>
      <c r="WBP459" s="330"/>
      <c r="WBQ459" s="330"/>
      <c r="WBR459" s="330"/>
      <c r="WBS459" s="330"/>
      <c r="WBT459" s="330"/>
      <c r="WBU459" s="330"/>
      <c r="WBV459" s="330"/>
      <c r="WBW459" s="330"/>
      <c r="WBX459" s="330"/>
      <c r="WBY459" s="330"/>
      <c r="WBZ459" s="330"/>
      <c r="WCA459" s="330"/>
      <c r="WCB459" s="330"/>
      <c r="WCC459" s="330"/>
      <c r="WCD459" s="330"/>
      <c r="WCE459" s="330"/>
      <c r="WCF459" s="330"/>
      <c r="WCG459" s="330"/>
      <c r="WCH459" s="330"/>
      <c r="WCI459" s="330"/>
      <c r="WCJ459" s="330"/>
      <c r="WCK459" s="330"/>
      <c r="WCL459" s="330"/>
      <c r="WCM459" s="330"/>
      <c r="WCN459" s="330"/>
      <c r="WCO459" s="330"/>
      <c r="WCP459" s="330"/>
      <c r="WCQ459" s="330"/>
      <c r="WCR459" s="330"/>
      <c r="WCS459" s="330"/>
      <c r="WCT459" s="330"/>
      <c r="WCU459" s="330"/>
      <c r="WCV459" s="330"/>
      <c r="WCW459" s="330"/>
      <c r="WCX459" s="330"/>
      <c r="WCY459" s="330"/>
      <c r="WCZ459" s="330"/>
      <c r="WDA459" s="330"/>
      <c r="WDB459" s="330"/>
      <c r="WDC459" s="330"/>
      <c r="WDD459" s="330"/>
      <c r="WDE459" s="330"/>
      <c r="WDF459" s="330"/>
      <c r="WDG459" s="330"/>
      <c r="WDH459" s="330"/>
      <c r="WDI459" s="330"/>
      <c r="WDJ459" s="330"/>
      <c r="WDK459" s="330"/>
      <c r="WDL459" s="330"/>
      <c r="WDM459" s="330"/>
      <c r="WDN459" s="330"/>
      <c r="WDO459" s="330"/>
      <c r="WDP459" s="330"/>
      <c r="WDQ459" s="330"/>
      <c r="WDR459" s="330"/>
      <c r="WDS459" s="330"/>
      <c r="WDT459" s="330"/>
      <c r="WDU459" s="330"/>
      <c r="WDV459" s="330"/>
      <c r="WDW459" s="330"/>
      <c r="WDX459" s="330"/>
      <c r="WDY459" s="330"/>
      <c r="WDZ459" s="330"/>
      <c r="WEA459" s="330"/>
      <c r="WEB459" s="330"/>
      <c r="WEC459" s="330"/>
      <c r="WED459" s="330"/>
      <c r="WEE459" s="330"/>
      <c r="WEF459" s="330"/>
      <c r="WEG459" s="330"/>
      <c r="WEH459" s="330"/>
      <c r="WEI459" s="330"/>
      <c r="WEJ459" s="330"/>
      <c r="WEK459" s="330"/>
      <c r="WEL459" s="330"/>
      <c r="WEM459" s="330"/>
      <c r="WEN459" s="330"/>
      <c r="WEO459" s="330"/>
      <c r="WEP459" s="330"/>
      <c r="WEQ459" s="330"/>
      <c r="WER459" s="330"/>
      <c r="WES459" s="330"/>
      <c r="WET459" s="330"/>
      <c r="WEU459" s="330"/>
      <c r="WEV459" s="330"/>
      <c r="WEW459" s="330"/>
      <c r="WEX459" s="330"/>
      <c r="WEY459" s="330"/>
      <c r="WEZ459" s="330"/>
      <c r="WFA459" s="330"/>
      <c r="WFB459" s="330"/>
      <c r="WFC459" s="330"/>
      <c r="WFD459" s="330"/>
      <c r="WFE459" s="330"/>
      <c r="WFF459" s="330"/>
      <c r="WFG459" s="330"/>
      <c r="WFH459" s="330"/>
      <c r="WFI459" s="330"/>
      <c r="WFJ459" s="330"/>
      <c r="WFK459" s="330"/>
      <c r="WFL459" s="330"/>
      <c r="WFM459" s="330"/>
      <c r="WFN459" s="330"/>
      <c r="WFO459" s="330"/>
      <c r="WFP459" s="330"/>
      <c r="WFQ459" s="330"/>
      <c r="WFR459" s="330"/>
      <c r="WFS459" s="330"/>
      <c r="WFT459" s="330"/>
      <c r="WFU459" s="330"/>
      <c r="WFV459" s="330"/>
      <c r="WFW459" s="330"/>
      <c r="WFX459" s="330"/>
      <c r="WFY459" s="330"/>
      <c r="WFZ459" s="330"/>
      <c r="WGA459" s="330"/>
      <c r="WGB459" s="330"/>
      <c r="WGC459" s="330"/>
      <c r="WGD459" s="330"/>
      <c r="WGE459" s="330"/>
      <c r="WGF459" s="330"/>
      <c r="WGG459" s="330"/>
      <c r="WGH459" s="330"/>
      <c r="WGI459" s="330"/>
      <c r="WGJ459" s="330"/>
      <c r="WGK459" s="330"/>
      <c r="WGL459" s="330"/>
      <c r="WGM459" s="330"/>
      <c r="WGN459" s="330"/>
      <c r="WGO459" s="330"/>
      <c r="WGP459" s="330"/>
      <c r="WGQ459" s="330"/>
      <c r="WGR459" s="330"/>
      <c r="WGS459" s="330"/>
      <c r="WGT459" s="330"/>
      <c r="WGU459" s="330"/>
      <c r="WGV459" s="330"/>
      <c r="WGW459" s="330"/>
      <c r="WGX459" s="330"/>
      <c r="WGY459" s="330"/>
      <c r="WGZ459" s="330"/>
      <c r="WHA459" s="330"/>
      <c r="WHB459" s="330"/>
      <c r="WHC459" s="330"/>
      <c r="WHD459" s="330"/>
      <c r="WHE459" s="330"/>
      <c r="WHF459" s="330"/>
      <c r="WHG459" s="330"/>
      <c r="WHH459" s="330"/>
      <c r="WHI459" s="330"/>
      <c r="WHJ459" s="330"/>
      <c r="WHK459" s="330"/>
      <c r="WHL459" s="330"/>
      <c r="WHM459" s="330"/>
      <c r="WHN459" s="330"/>
      <c r="WHO459" s="330"/>
      <c r="WHP459" s="330"/>
      <c r="WHQ459" s="330"/>
      <c r="WHR459" s="330"/>
      <c r="WHS459" s="330"/>
      <c r="WHT459" s="330"/>
      <c r="WHU459" s="330"/>
      <c r="WHV459" s="330"/>
      <c r="WHW459" s="330"/>
      <c r="WHX459" s="330"/>
      <c r="WHY459" s="330"/>
      <c r="WHZ459" s="330"/>
      <c r="WIA459" s="330"/>
      <c r="WIB459" s="330"/>
      <c r="WIC459" s="330"/>
      <c r="WID459" s="330"/>
      <c r="WIE459" s="330"/>
      <c r="WIF459" s="330"/>
      <c r="WIG459" s="330"/>
      <c r="WIH459" s="330"/>
      <c r="WII459" s="330"/>
      <c r="WIJ459" s="330"/>
      <c r="WIK459" s="330"/>
      <c r="WIL459" s="330"/>
      <c r="WIM459" s="330"/>
      <c r="WIN459" s="330"/>
      <c r="WIO459" s="330"/>
      <c r="WIP459" s="330"/>
      <c r="WIQ459" s="330"/>
      <c r="WIR459" s="330"/>
      <c r="WIS459" s="330"/>
      <c r="WIT459" s="330"/>
      <c r="WIU459" s="330"/>
      <c r="WIV459" s="330"/>
      <c r="WIW459" s="330"/>
      <c r="WIX459" s="330"/>
      <c r="WIY459" s="330"/>
      <c r="WIZ459" s="330"/>
      <c r="WJA459" s="330"/>
      <c r="WJB459" s="330"/>
      <c r="WJC459" s="330"/>
      <c r="WJD459" s="330"/>
      <c r="WJE459" s="330"/>
      <c r="WJF459" s="330"/>
      <c r="WJG459" s="330"/>
      <c r="WJH459" s="330"/>
      <c r="WJI459" s="330"/>
      <c r="WJJ459" s="330"/>
      <c r="WJK459" s="330"/>
      <c r="WJL459" s="330"/>
      <c r="WJM459" s="330"/>
      <c r="WJN459" s="330"/>
      <c r="WJO459" s="330"/>
      <c r="WJP459" s="330"/>
      <c r="WJQ459" s="330"/>
      <c r="WJR459" s="330"/>
      <c r="WJS459" s="330"/>
      <c r="WJT459" s="330"/>
      <c r="WJU459" s="330"/>
      <c r="WJV459" s="330"/>
      <c r="WJW459" s="330"/>
      <c r="WJX459" s="330"/>
      <c r="WJY459" s="330"/>
      <c r="WJZ459" s="330"/>
      <c r="WKA459" s="330"/>
      <c r="WKB459" s="330"/>
      <c r="WKC459" s="330"/>
      <c r="WKD459" s="330"/>
      <c r="WKE459" s="330"/>
      <c r="WKF459" s="330"/>
      <c r="WKG459" s="330"/>
      <c r="WKH459" s="330"/>
      <c r="WKI459" s="330"/>
      <c r="WKJ459" s="330"/>
      <c r="WKK459" s="330"/>
      <c r="WKL459" s="330"/>
      <c r="WKM459" s="330"/>
      <c r="WKN459" s="330"/>
      <c r="WKO459" s="330"/>
      <c r="WKP459" s="330"/>
      <c r="WKQ459" s="330"/>
      <c r="WKR459" s="330"/>
      <c r="WKS459" s="330"/>
      <c r="WKT459" s="330"/>
      <c r="WKU459" s="330"/>
      <c r="WKV459" s="330"/>
      <c r="WKW459" s="330"/>
      <c r="WKX459" s="330"/>
      <c r="WKY459" s="330"/>
      <c r="WKZ459" s="330"/>
      <c r="WLA459" s="330"/>
      <c r="WLB459" s="330"/>
      <c r="WLC459" s="330"/>
      <c r="WLD459" s="330"/>
      <c r="WLE459" s="330"/>
      <c r="WLF459" s="330"/>
      <c r="WLG459" s="330"/>
      <c r="WLH459" s="330"/>
      <c r="WLI459" s="330"/>
      <c r="WLJ459" s="330"/>
      <c r="WLK459" s="330"/>
      <c r="WLL459" s="330"/>
      <c r="WLM459" s="330"/>
      <c r="WLN459" s="330"/>
      <c r="WLO459" s="330"/>
      <c r="WLP459" s="330"/>
      <c r="WLQ459" s="330"/>
      <c r="WLR459" s="330"/>
      <c r="WLS459" s="330"/>
      <c r="WLT459" s="330"/>
      <c r="WLU459" s="330"/>
      <c r="WLV459" s="330"/>
      <c r="WLW459" s="330"/>
      <c r="WLX459" s="330"/>
      <c r="WLY459" s="330"/>
      <c r="WLZ459" s="330"/>
      <c r="WMA459" s="330"/>
      <c r="WMB459" s="330"/>
      <c r="WMC459" s="330"/>
      <c r="WMD459" s="330"/>
      <c r="WME459" s="330"/>
      <c r="WMF459" s="330"/>
      <c r="WMG459" s="330"/>
      <c r="WMH459" s="330"/>
      <c r="WMI459" s="330"/>
      <c r="WMJ459" s="330"/>
      <c r="WMK459" s="330"/>
      <c r="WML459" s="330"/>
      <c r="WMM459" s="330"/>
      <c r="WMN459" s="330"/>
      <c r="WMO459" s="330"/>
      <c r="WMP459" s="330"/>
      <c r="WMQ459" s="330"/>
      <c r="WMR459" s="330"/>
      <c r="WMS459" s="330"/>
      <c r="WMT459" s="330"/>
      <c r="WMU459" s="330"/>
      <c r="WMV459" s="330"/>
      <c r="WMW459" s="330"/>
      <c r="WMX459" s="330"/>
      <c r="WMY459" s="330"/>
      <c r="WMZ459" s="330"/>
      <c r="WNA459" s="330"/>
      <c r="WNB459" s="330"/>
      <c r="WNC459" s="330"/>
      <c r="WND459" s="330"/>
      <c r="WNE459" s="330"/>
      <c r="WNF459" s="330"/>
      <c r="WNG459" s="330"/>
      <c r="WNH459" s="330"/>
      <c r="WNI459" s="330"/>
      <c r="WNJ459" s="330"/>
      <c r="WNK459" s="330"/>
      <c r="WNL459" s="330"/>
      <c r="WNM459" s="330"/>
      <c r="WNN459" s="330"/>
      <c r="WNO459" s="330"/>
      <c r="WNP459" s="330"/>
      <c r="WNQ459" s="330"/>
      <c r="WNR459" s="330"/>
      <c r="WNS459" s="330"/>
      <c r="WNT459" s="330"/>
      <c r="WNU459" s="330"/>
      <c r="WNV459" s="330"/>
      <c r="WNW459" s="330"/>
      <c r="WNX459" s="330"/>
      <c r="WNY459" s="330"/>
      <c r="WNZ459" s="330"/>
      <c r="WOA459" s="330"/>
      <c r="WOB459" s="330"/>
      <c r="WOC459" s="330"/>
      <c r="WOD459" s="330"/>
      <c r="WOE459" s="330"/>
      <c r="WOF459" s="330"/>
      <c r="WOG459" s="330"/>
      <c r="WOH459" s="330"/>
      <c r="WOI459" s="330"/>
      <c r="WOJ459" s="330"/>
      <c r="WOK459" s="330"/>
      <c r="WOL459" s="330"/>
      <c r="WOM459" s="330"/>
      <c r="WON459" s="330"/>
      <c r="WOO459" s="330"/>
      <c r="WOP459" s="330"/>
      <c r="WOQ459" s="330"/>
      <c r="WOR459" s="330"/>
      <c r="WOS459" s="330"/>
      <c r="WOT459" s="330"/>
      <c r="WOU459" s="330"/>
      <c r="WOV459" s="330"/>
      <c r="WOW459" s="330"/>
      <c r="WOX459" s="330"/>
      <c r="WOY459" s="330"/>
      <c r="WOZ459" s="330"/>
      <c r="WPA459" s="330"/>
      <c r="WPB459" s="330"/>
      <c r="WPC459" s="330"/>
      <c r="WPD459" s="330"/>
      <c r="WPE459" s="330"/>
      <c r="WPF459" s="330"/>
      <c r="WPG459" s="330"/>
      <c r="WPH459" s="330"/>
      <c r="WPI459" s="330"/>
      <c r="WPJ459" s="330"/>
      <c r="WPK459" s="330"/>
      <c r="WPL459" s="330"/>
      <c r="WPM459" s="330"/>
      <c r="WPN459" s="330"/>
      <c r="WPO459" s="330"/>
      <c r="WPP459" s="330"/>
      <c r="WPQ459" s="330"/>
      <c r="WPR459" s="330"/>
      <c r="WPS459" s="330"/>
      <c r="WPT459" s="330"/>
      <c r="WPU459" s="330"/>
      <c r="WPV459" s="330"/>
      <c r="WPW459" s="330"/>
      <c r="WPX459" s="330"/>
      <c r="WPY459" s="330"/>
      <c r="WPZ459" s="330"/>
      <c r="WQA459" s="330"/>
      <c r="WQB459" s="330"/>
      <c r="WQC459" s="330"/>
      <c r="WQD459" s="330"/>
      <c r="WQE459" s="330"/>
      <c r="WQF459" s="330"/>
      <c r="WQG459" s="330"/>
      <c r="WQH459" s="330"/>
      <c r="WQI459" s="330"/>
      <c r="WQJ459" s="330"/>
      <c r="WQK459" s="330"/>
      <c r="WQL459" s="330"/>
      <c r="WQM459" s="330"/>
      <c r="WQN459" s="330"/>
      <c r="WQO459" s="330"/>
      <c r="WQP459" s="330"/>
      <c r="WQQ459" s="330"/>
      <c r="WQR459" s="330"/>
      <c r="WQS459" s="330"/>
      <c r="WQT459" s="330"/>
      <c r="WQU459" s="330"/>
      <c r="WQV459" s="330"/>
      <c r="WQW459" s="330"/>
      <c r="WQX459" s="330"/>
      <c r="WQY459" s="330"/>
      <c r="WQZ459" s="330"/>
      <c r="WRA459" s="330"/>
      <c r="WRB459" s="330"/>
      <c r="WRC459" s="330"/>
      <c r="WRD459" s="330"/>
      <c r="WRE459" s="330"/>
      <c r="WRF459" s="330"/>
      <c r="WRG459" s="330"/>
      <c r="WRH459" s="330"/>
      <c r="WRI459" s="330"/>
      <c r="WRJ459" s="330"/>
      <c r="WRK459" s="330"/>
      <c r="WRL459" s="330"/>
      <c r="WRM459" s="330"/>
      <c r="WRN459" s="330"/>
      <c r="WRO459" s="330"/>
      <c r="WRP459" s="330"/>
      <c r="WRQ459" s="330"/>
      <c r="WRR459" s="330"/>
      <c r="WRS459" s="330"/>
      <c r="WRT459" s="330"/>
      <c r="WRU459" s="330"/>
      <c r="WRV459" s="330"/>
      <c r="WRW459" s="330"/>
      <c r="WRX459" s="330"/>
      <c r="WRY459" s="330"/>
      <c r="WRZ459" s="330"/>
      <c r="WSA459" s="330"/>
      <c r="WSB459" s="330"/>
      <c r="WSC459" s="330"/>
      <c r="WSD459" s="330"/>
      <c r="WSE459" s="330"/>
      <c r="WSF459" s="330"/>
      <c r="WSG459" s="330"/>
      <c r="WSH459" s="330"/>
      <c r="WSI459" s="330"/>
      <c r="WSJ459" s="330"/>
      <c r="WSK459" s="330"/>
      <c r="WSL459" s="330"/>
      <c r="WSM459" s="330"/>
      <c r="WSN459" s="330"/>
      <c r="WSO459" s="330"/>
      <c r="WSP459" s="330"/>
      <c r="WSQ459" s="330"/>
      <c r="WSR459" s="330"/>
      <c r="WSS459" s="330"/>
      <c r="WST459" s="330"/>
      <c r="WSU459" s="330"/>
      <c r="WSV459" s="330"/>
      <c r="WSW459" s="330"/>
      <c r="WSX459" s="330"/>
      <c r="WSY459" s="330"/>
      <c r="WSZ459" s="330"/>
      <c r="WTA459" s="330"/>
      <c r="WTB459" s="330"/>
      <c r="WTC459" s="330"/>
      <c r="WTD459" s="330"/>
      <c r="WTE459" s="330"/>
      <c r="WTF459" s="330"/>
      <c r="WTG459" s="330"/>
      <c r="WTH459" s="330"/>
      <c r="WTI459" s="330"/>
      <c r="WTJ459" s="330"/>
      <c r="WTK459" s="330"/>
      <c r="WTL459" s="330"/>
      <c r="WTM459" s="330"/>
      <c r="WTN459" s="330"/>
      <c r="WTO459" s="330"/>
      <c r="WTP459" s="330"/>
      <c r="WTQ459" s="330"/>
      <c r="WTR459" s="330"/>
      <c r="WTS459" s="330"/>
      <c r="WTT459" s="330"/>
      <c r="WTU459" s="330"/>
      <c r="WTV459" s="330"/>
      <c r="WTW459" s="330"/>
      <c r="WTX459" s="330"/>
      <c r="WTY459" s="330"/>
      <c r="WTZ459" s="330"/>
      <c r="WUA459" s="330"/>
      <c r="WUB459" s="330"/>
      <c r="WUC459" s="330"/>
      <c r="WUD459" s="330"/>
      <c r="WUE459" s="330"/>
      <c r="WUF459" s="330"/>
      <c r="WUG459" s="330"/>
      <c r="WUH459" s="330"/>
      <c r="WUI459" s="330"/>
      <c r="WUJ459" s="330"/>
      <c r="WUK459" s="330"/>
      <c r="WUL459" s="330"/>
      <c r="WUM459" s="330"/>
      <c r="WUN459" s="330"/>
      <c r="WUO459" s="330"/>
      <c r="WUP459" s="330"/>
      <c r="WUQ459" s="330"/>
      <c r="WUR459" s="330"/>
      <c r="WUS459" s="330"/>
      <c r="WUT459" s="330"/>
      <c r="WUU459" s="330"/>
      <c r="WUV459" s="330"/>
      <c r="WUW459" s="330"/>
      <c r="WUX459" s="330"/>
      <c r="WUY459" s="330"/>
      <c r="WUZ459" s="330"/>
      <c r="WVA459" s="330"/>
      <c r="WVB459" s="330"/>
      <c r="WVC459" s="330"/>
      <c r="WVD459" s="330"/>
      <c r="WVE459" s="330"/>
      <c r="WVF459" s="330"/>
      <c r="WVG459" s="330"/>
      <c r="WVH459" s="330"/>
      <c r="WVI459" s="330"/>
      <c r="WVJ459" s="330"/>
      <c r="WVK459" s="330"/>
      <c r="WVL459" s="330"/>
      <c r="WVM459" s="330"/>
      <c r="WVN459" s="330"/>
      <c r="WVO459" s="330"/>
      <c r="WVP459" s="330"/>
      <c r="WVQ459" s="330"/>
      <c r="WVR459" s="330"/>
      <c r="WVS459" s="330"/>
      <c r="WVT459" s="330"/>
      <c r="WVU459" s="330"/>
      <c r="WVV459" s="330"/>
      <c r="WVW459" s="330"/>
      <c r="WVX459" s="330"/>
      <c r="WVY459" s="330"/>
      <c r="WVZ459" s="330"/>
      <c r="WWA459" s="330"/>
      <c r="WWB459" s="330"/>
      <c r="WWC459" s="330"/>
      <c r="WWD459" s="330"/>
      <c r="WWE459" s="330"/>
      <c r="WWF459" s="330"/>
      <c r="WWG459" s="330"/>
      <c r="WWH459" s="330"/>
      <c r="WWI459" s="330"/>
      <c r="WWJ459" s="330"/>
      <c r="WWK459" s="330"/>
      <c r="WWL459" s="330"/>
      <c r="WWM459" s="330"/>
      <c r="WWN459" s="330"/>
      <c r="WWO459" s="330"/>
      <c r="WWP459" s="330"/>
      <c r="WWQ459" s="330"/>
      <c r="WWR459" s="330"/>
      <c r="WWS459" s="330"/>
      <c r="WWT459" s="330"/>
      <c r="WWU459" s="330"/>
      <c r="WWV459" s="330"/>
      <c r="WWW459" s="330"/>
      <c r="WWX459" s="330"/>
      <c r="WWY459" s="330"/>
      <c r="WWZ459" s="330"/>
      <c r="WXA459" s="330"/>
      <c r="WXB459" s="330"/>
      <c r="WXC459" s="330"/>
      <c r="WXD459" s="330"/>
      <c r="WXE459" s="330"/>
      <c r="WXF459" s="330"/>
      <c r="WXG459" s="330"/>
      <c r="WXH459" s="330"/>
      <c r="WXI459" s="330"/>
      <c r="WXJ459" s="330"/>
      <c r="WXK459" s="330"/>
      <c r="WXL459" s="330"/>
      <c r="WXM459" s="330"/>
      <c r="WXN459" s="330"/>
      <c r="WXO459" s="330"/>
      <c r="WXP459" s="330"/>
      <c r="WXQ459" s="330"/>
      <c r="WXR459" s="330"/>
      <c r="WXS459" s="330"/>
      <c r="WXT459" s="330"/>
      <c r="WXU459" s="330"/>
      <c r="WXV459" s="330"/>
      <c r="WXW459" s="330"/>
      <c r="WXX459" s="330"/>
      <c r="WXY459" s="330"/>
      <c r="WXZ459" s="330"/>
      <c r="WYA459" s="330"/>
      <c r="WYB459" s="330"/>
      <c r="WYC459" s="330"/>
      <c r="WYD459" s="330"/>
      <c r="WYE459" s="330"/>
      <c r="WYF459" s="330"/>
      <c r="WYG459" s="330"/>
      <c r="WYH459" s="330"/>
      <c r="WYI459" s="330"/>
      <c r="WYJ459" s="330"/>
      <c r="WYK459" s="330"/>
      <c r="WYL459" s="330"/>
      <c r="WYM459" s="330"/>
      <c r="WYN459" s="330"/>
      <c r="WYO459" s="330"/>
      <c r="WYP459" s="330"/>
      <c r="WYQ459" s="330"/>
      <c r="WYR459" s="330"/>
      <c r="WYS459" s="330"/>
      <c r="WYT459" s="330"/>
      <c r="WYU459" s="330"/>
      <c r="WYV459" s="330"/>
      <c r="WYW459" s="330"/>
      <c r="WYX459" s="330"/>
      <c r="WYY459" s="330"/>
      <c r="WYZ459" s="330"/>
      <c r="WZA459" s="330"/>
      <c r="WZB459" s="330"/>
      <c r="WZC459" s="330"/>
      <c r="WZD459" s="330"/>
      <c r="WZE459" s="330"/>
      <c r="WZF459" s="330"/>
      <c r="WZG459" s="330"/>
      <c r="WZH459" s="330"/>
      <c r="WZI459" s="330"/>
      <c r="WZJ459" s="330"/>
      <c r="WZK459" s="330"/>
      <c r="WZL459" s="330"/>
      <c r="WZM459" s="330"/>
      <c r="WZN459" s="330"/>
      <c r="WZO459" s="330"/>
      <c r="WZP459" s="330"/>
      <c r="WZQ459" s="330"/>
      <c r="WZR459" s="330"/>
      <c r="WZS459" s="330"/>
      <c r="WZT459" s="330"/>
      <c r="WZU459" s="330"/>
      <c r="WZV459" s="330"/>
      <c r="WZW459" s="330"/>
      <c r="WZX459" s="330"/>
      <c r="WZY459" s="330"/>
      <c r="WZZ459" s="330"/>
      <c r="XAA459" s="330"/>
      <c r="XAB459" s="330"/>
      <c r="XAC459" s="330"/>
      <c r="XAD459" s="330"/>
      <c r="XAE459" s="330"/>
      <c r="XAF459" s="330"/>
      <c r="XAG459" s="330"/>
      <c r="XAH459" s="330"/>
      <c r="XAI459" s="330"/>
      <c r="XAJ459" s="330"/>
      <c r="XAK459" s="330"/>
      <c r="XAL459" s="330"/>
      <c r="XAM459" s="330"/>
      <c r="XAN459" s="330"/>
      <c r="XAO459" s="330"/>
      <c r="XAP459" s="330"/>
      <c r="XAQ459" s="330"/>
      <c r="XAR459" s="330"/>
      <c r="XAS459" s="330"/>
      <c r="XAT459" s="330"/>
      <c r="XAU459" s="330"/>
      <c r="XAV459" s="330"/>
      <c r="XAW459" s="330"/>
      <c r="XAX459" s="330"/>
      <c r="XAY459" s="330"/>
      <c r="XAZ459" s="330"/>
      <c r="XBA459" s="330"/>
      <c r="XBB459" s="330"/>
      <c r="XBC459" s="330"/>
      <c r="XBD459" s="330"/>
      <c r="XBE459" s="330"/>
      <c r="XBF459" s="330"/>
      <c r="XBG459" s="330"/>
      <c r="XBH459" s="330"/>
      <c r="XBI459" s="330"/>
      <c r="XBJ459" s="330"/>
      <c r="XBK459" s="330"/>
      <c r="XBL459" s="330"/>
      <c r="XBM459" s="330"/>
      <c r="XBN459" s="330"/>
      <c r="XBO459" s="330"/>
      <c r="XBP459" s="330"/>
      <c r="XBQ459" s="330"/>
      <c r="XBR459" s="330"/>
      <c r="XBS459" s="330"/>
      <c r="XBT459" s="330"/>
      <c r="XBU459" s="330"/>
      <c r="XBV459" s="330"/>
      <c r="XBW459" s="330"/>
      <c r="XBX459" s="330"/>
      <c r="XBY459" s="330"/>
      <c r="XBZ459" s="330"/>
      <c r="XCA459" s="330"/>
      <c r="XCB459" s="330"/>
      <c r="XCC459" s="330"/>
      <c r="XCD459" s="330"/>
      <c r="XCE459" s="330"/>
      <c r="XCF459" s="330"/>
      <c r="XCG459" s="330"/>
      <c r="XCH459" s="330"/>
      <c r="XCI459" s="330"/>
      <c r="XCJ459" s="330"/>
      <c r="XCK459" s="330"/>
      <c r="XCL459" s="330"/>
      <c r="XCM459" s="330"/>
      <c r="XCN459" s="330"/>
      <c r="XCO459" s="330"/>
      <c r="XCP459" s="330"/>
      <c r="XCQ459" s="330"/>
      <c r="XCR459" s="330"/>
      <c r="XCS459" s="330"/>
      <c r="XCT459" s="330"/>
      <c r="XCU459" s="330"/>
      <c r="XCV459" s="330"/>
      <c r="XCW459" s="330"/>
      <c r="XCX459" s="330"/>
      <c r="XCY459" s="330"/>
      <c r="XCZ459" s="330"/>
      <c r="XDA459" s="330"/>
      <c r="XDB459" s="330"/>
      <c r="XDC459" s="330"/>
      <c r="XDD459" s="330"/>
      <c r="XDE459" s="330"/>
      <c r="XDF459" s="330"/>
      <c r="XDG459" s="330"/>
      <c r="XDH459" s="330"/>
      <c r="XDI459" s="330"/>
      <c r="XDJ459" s="330"/>
      <c r="XDK459" s="330"/>
      <c r="XDL459" s="330"/>
      <c r="XDM459" s="330"/>
      <c r="XDN459" s="330"/>
      <c r="XDO459" s="330"/>
      <c r="XDP459" s="330"/>
      <c r="XDQ459" s="330"/>
      <c r="XDR459" s="330"/>
      <c r="XDS459" s="330"/>
      <c r="XDT459" s="330"/>
      <c r="XDU459" s="330"/>
      <c r="XDV459" s="330"/>
      <c r="XDW459" s="330"/>
      <c r="XDX459" s="330"/>
      <c r="XDY459" s="330"/>
      <c r="XDZ459" s="330"/>
      <c r="XEA459" s="330"/>
      <c r="XEB459" s="330"/>
      <c r="XEC459" s="330"/>
      <c r="XED459" s="330"/>
      <c r="XEE459" s="330"/>
      <c r="XEF459" s="330"/>
      <c r="XEG459" s="330"/>
      <c r="XEH459" s="330"/>
      <c r="XEI459" s="330"/>
      <c r="XEJ459" s="330"/>
      <c r="XEK459" s="330"/>
      <c r="XEL459" s="330"/>
      <c r="XEM459" s="330"/>
      <c r="XEN459" s="330"/>
      <c r="XEO459" s="330"/>
      <c r="XEP459" s="330"/>
      <c r="XEQ459" s="330"/>
      <c r="XER459" s="330"/>
      <c r="XES459" s="330"/>
      <c r="XET459" s="330"/>
      <c r="XEU459" s="330"/>
      <c r="XEV459" s="330"/>
      <c r="XEW459" s="330"/>
      <c r="XEX459" s="330"/>
      <c r="XEY459" s="330"/>
      <c r="XEZ459" s="330"/>
      <c r="XFA459" s="330"/>
      <c r="XFB459" s="330"/>
    </row>
    <row r="460" spans="1:16382" s="343" customFormat="1" hidden="1" x14ac:dyDescent="0.25">
      <c r="A460" s="366">
        <v>311</v>
      </c>
      <c r="B460" s="367" t="s">
        <v>84</v>
      </c>
      <c r="C460" s="329">
        <f>C461+C462</f>
        <v>0</v>
      </c>
      <c r="D460" s="329">
        <f>D461+D462</f>
        <v>0</v>
      </c>
      <c r="E460" s="329">
        <f>E461+E462</f>
        <v>0</v>
      </c>
      <c r="F460" s="329">
        <f>F461+F462</f>
        <v>0</v>
      </c>
      <c r="G460" s="518" t="e">
        <f t="shared" si="31"/>
        <v>#DIV/0!</v>
      </c>
      <c r="H460" s="518" t="e">
        <f t="shared" si="32"/>
        <v>#DIV/0!</v>
      </c>
      <c r="I460" s="330"/>
      <c r="J460" s="330"/>
      <c r="K460" s="330"/>
      <c r="L460" s="330"/>
      <c r="M460" s="330"/>
      <c r="N460" s="330"/>
      <c r="O460" s="330"/>
      <c r="P460" s="330"/>
      <c r="Q460" s="330"/>
      <c r="R460" s="330"/>
      <c r="S460" s="330"/>
      <c r="T460" s="330"/>
      <c r="U460" s="330"/>
      <c r="V460" s="330"/>
      <c r="W460" s="330"/>
      <c r="X460" s="330"/>
      <c r="Y460" s="330"/>
      <c r="Z460" s="330"/>
      <c r="AA460" s="330"/>
      <c r="AB460" s="330"/>
      <c r="AC460" s="342"/>
      <c r="AD460" s="342"/>
      <c r="AE460" s="342"/>
      <c r="AF460" s="342"/>
      <c r="AG460" s="342"/>
      <c r="AH460" s="342"/>
      <c r="AI460" s="342"/>
      <c r="AJ460" s="342"/>
      <c r="AK460" s="342"/>
      <c r="AL460" s="342"/>
      <c r="AM460" s="342"/>
      <c r="AN460" s="342"/>
      <c r="AO460" s="342"/>
      <c r="AP460" s="342"/>
      <c r="AQ460" s="342"/>
      <c r="AR460" s="342"/>
      <c r="AS460" s="342"/>
      <c r="AT460" s="342"/>
      <c r="AU460" s="342"/>
      <c r="AV460" s="342"/>
      <c r="AW460" s="342"/>
      <c r="AX460" s="342"/>
      <c r="AY460" s="342"/>
      <c r="AZ460" s="342"/>
      <c r="BA460" s="342"/>
      <c r="BB460" s="342"/>
      <c r="BC460" s="342"/>
      <c r="BD460" s="342"/>
      <c r="BE460" s="342"/>
      <c r="BF460" s="342"/>
      <c r="BG460" s="342"/>
      <c r="BH460" s="342"/>
      <c r="BI460" s="342"/>
      <c r="BJ460" s="342"/>
      <c r="BK460" s="342"/>
      <c r="BL460" s="342"/>
      <c r="BM460" s="342"/>
      <c r="BN460" s="342"/>
      <c r="BO460" s="342"/>
      <c r="BP460" s="342"/>
      <c r="BQ460" s="342"/>
      <c r="BR460" s="342"/>
      <c r="BS460" s="342"/>
      <c r="BT460" s="342"/>
      <c r="BU460" s="342"/>
      <c r="BV460" s="342"/>
      <c r="BW460" s="342"/>
      <c r="BX460" s="342"/>
      <c r="BY460" s="342"/>
      <c r="BZ460" s="342"/>
      <c r="CA460" s="342"/>
      <c r="CB460" s="342"/>
      <c r="CC460" s="342"/>
      <c r="CD460" s="342"/>
      <c r="CE460" s="342"/>
      <c r="CF460" s="342"/>
      <c r="CG460" s="342"/>
      <c r="CH460" s="342"/>
      <c r="CI460" s="342"/>
      <c r="CJ460" s="342"/>
      <c r="CK460" s="342"/>
      <c r="CL460" s="342"/>
      <c r="CM460" s="342"/>
      <c r="CN460" s="342"/>
      <c r="CO460" s="342"/>
      <c r="CP460" s="342"/>
      <c r="CQ460" s="342"/>
      <c r="CR460" s="342"/>
      <c r="CS460" s="342"/>
      <c r="CT460" s="342"/>
      <c r="CU460" s="342"/>
      <c r="CV460" s="342"/>
      <c r="CW460" s="342"/>
      <c r="CX460" s="342"/>
      <c r="CY460" s="342"/>
      <c r="CZ460" s="342"/>
      <c r="DA460" s="342"/>
      <c r="DB460" s="342"/>
      <c r="DC460" s="342"/>
      <c r="DD460" s="342"/>
      <c r="DE460" s="342"/>
      <c r="DF460" s="342"/>
      <c r="DG460" s="342"/>
      <c r="DH460" s="342"/>
      <c r="DI460" s="342"/>
      <c r="DJ460" s="342"/>
      <c r="DK460" s="342"/>
      <c r="DL460" s="342"/>
      <c r="DM460" s="342"/>
      <c r="DN460" s="342"/>
      <c r="DO460" s="342"/>
      <c r="DP460" s="342"/>
      <c r="DQ460" s="342"/>
      <c r="DR460" s="342"/>
      <c r="DS460" s="342"/>
      <c r="DT460" s="342"/>
      <c r="DU460" s="342"/>
      <c r="DV460" s="342"/>
      <c r="DW460" s="342"/>
      <c r="DX460" s="342"/>
      <c r="DY460" s="342"/>
      <c r="DZ460" s="342"/>
      <c r="EA460" s="342"/>
      <c r="EB460" s="342"/>
      <c r="EC460" s="342"/>
      <c r="ED460" s="342"/>
      <c r="EE460" s="342"/>
      <c r="EF460" s="342"/>
      <c r="EG460" s="342"/>
      <c r="EH460" s="342"/>
      <c r="EI460" s="342"/>
      <c r="EJ460" s="342"/>
      <c r="EK460" s="342"/>
      <c r="EL460" s="342"/>
      <c r="EM460" s="342"/>
      <c r="EN460" s="342"/>
      <c r="EO460" s="342"/>
      <c r="EP460" s="342"/>
      <c r="EQ460" s="342"/>
      <c r="ER460" s="342"/>
      <c r="ES460" s="342"/>
      <c r="ET460" s="342"/>
      <c r="EU460" s="342"/>
      <c r="EV460" s="342"/>
      <c r="EW460" s="342"/>
      <c r="EX460" s="342"/>
      <c r="EY460" s="342"/>
      <c r="EZ460" s="342"/>
      <c r="FA460" s="342"/>
      <c r="FB460" s="342"/>
      <c r="FC460" s="342"/>
      <c r="FD460" s="342"/>
      <c r="FE460" s="342"/>
      <c r="FF460" s="342"/>
      <c r="FG460" s="342"/>
      <c r="FH460" s="342"/>
      <c r="FI460" s="342"/>
      <c r="FJ460" s="342"/>
      <c r="FK460" s="342"/>
      <c r="FL460" s="342"/>
      <c r="FM460" s="342"/>
      <c r="FN460" s="342"/>
      <c r="FO460" s="342"/>
      <c r="FP460" s="342"/>
      <c r="FQ460" s="342"/>
      <c r="FR460" s="342"/>
      <c r="FS460" s="342"/>
      <c r="FT460" s="342"/>
      <c r="FU460" s="342"/>
      <c r="FV460" s="342"/>
      <c r="FW460" s="342"/>
      <c r="FX460" s="342"/>
      <c r="FY460" s="342"/>
      <c r="FZ460" s="342"/>
      <c r="GA460" s="342"/>
      <c r="GB460" s="342"/>
      <c r="GC460" s="342"/>
      <c r="GD460" s="342"/>
      <c r="GE460" s="342"/>
      <c r="GF460" s="342"/>
      <c r="GG460" s="342"/>
      <c r="GH460" s="342"/>
      <c r="GI460" s="342"/>
      <c r="GJ460" s="342"/>
      <c r="GK460" s="342"/>
      <c r="GL460" s="342"/>
      <c r="GM460" s="342"/>
      <c r="GN460" s="342"/>
      <c r="GO460" s="342"/>
      <c r="GP460" s="342"/>
      <c r="GQ460" s="342"/>
      <c r="GR460" s="342"/>
      <c r="GS460" s="342"/>
      <c r="GT460" s="342"/>
      <c r="GU460" s="342"/>
      <c r="GV460" s="342"/>
      <c r="GW460" s="342"/>
      <c r="GX460" s="342"/>
      <c r="GY460" s="342"/>
      <c r="GZ460" s="342"/>
      <c r="HA460" s="342"/>
      <c r="HB460" s="342"/>
      <c r="HC460" s="342"/>
      <c r="HD460" s="342"/>
      <c r="HE460" s="342"/>
      <c r="HF460" s="342"/>
      <c r="HG460" s="342"/>
      <c r="HH460" s="342"/>
      <c r="HI460" s="342"/>
      <c r="HJ460" s="342"/>
      <c r="HK460" s="342"/>
      <c r="HL460" s="342"/>
      <c r="HM460" s="342"/>
      <c r="HN460" s="342"/>
      <c r="HO460" s="342"/>
      <c r="HP460" s="342"/>
      <c r="HQ460" s="342"/>
      <c r="HR460" s="342"/>
      <c r="HS460" s="342"/>
      <c r="HT460" s="342"/>
      <c r="HU460" s="342"/>
      <c r="HV460" s="342"/>
      <c r="HW460" s="342"/>
      <c r="HX460" s="342"/>
      <c r="HY460" s="342"/>
      <c r="HZ460" s="342"/>
      <c r="IA460" s="342"/>
      <c r="IB460" s="342"/>
      <c r="IC460" s="342"/>
      <c r="ID460" s="342"/>
      <c r="IE460" s="342"/>
      <c r="IF460" s="342"/>
      <c r="IG460" s="342"/>
      <c r="IH460" s="342"/>
      <c r="II460" s="342"/>
      <c r="IJ460" s="342"/>
      <c r="IK460" s="342"/>
      <c r="IL460" s="342"/>
      <c r="IM460" s="342"/>
      <c r="IN460" s="342"/>
      <c r="IO460" s="342"/>
      <c r="IP460" s="342"/>
      <c r="IQ460" s="342"/>
      <c r="IR460" s="342"/>
      <c r="IS460" s="342"/>
      <c r="IT460" s="342"/>
      <c r="IU460" s="342"/>
      <c r="IV460" s="342"/>
      <c r="IW460" s="342"/>
      <c r="IX460" s="342"/>
      <c r="IY460" s="342"/>
      <c r="IZ460" s="342"/>
      <c r="JA460" s="342"/>
      <c r="JB460" s="342"/>
      <c r="JC460" s="342"/>
      <c r="JD460" s="342"/>
      <c r="JE460" s="342"/>
      <c r="JF460" s="342"/>
      <c r="JG460" s="342"/>
      <c r="JH460" s="342"/>
      <c r="JI460" s="342"/>
      <c r="JJ460" s="342"/>
      <c r="JK460" s="342"/>
      <c r="JL460" s="342"/>
      <c r="JM460" s="342"/>
      <c r="JN460" s="342"/>
      <c r="JO460" s="342"/>
      <c r="JP460" s="342"/>
      <c r="JQ460" s="342"/>
      <c r="JR460" s="342"/>
      <c r="JS460" s="342"/>
      <c r="JT460" s="342"/>
      <c r="JU460" s="342"/>
      <c r="JV460" s="342"/>
      <c r="JW460" s="342"/>
      <c r="JX460" s="342"/>
      <c r="JY460" s="342"/>
      <c r="JZ460" s="342"/>
      <c r="KA460" s="342"/>
      <c r="KB460" s="342"/>
      <c r="KC460" s="342"/>
      <c r="KD460" s="342"/>
      <c r="KE460" s="342"/>
      <c r="KF460" s="342"/>
      <c r="KG460" s="342"/>
      <c r="KH460" s="342"/>
      <c r="KI460" s="342"/>
      <c r="KJ460" s="342"/>
      <c r="KK460" s="342"/>
      <c r="KL460" s="342"/>
      <c r="KM460" s="342"/>
      <c r="KN460" s="342"/>
      <c r="KO460" s="342"/>
      <c r="KP460" s="342"/>
      <c r="KQ460" s="342"/>
      <c r="KR460" s="342"/>
      <c r="KS460" s="342"/>
      <c r="KT460" s="342"/>
      <c r="KU460" s="342"/>
      <c r="KV460" s="342"/>
      <c r="KW460" s="342"/>
      <c r="KX460" s="342"/>
      <c r="KY460" s="342"/>
      <c r="KZ460" s="342"/>
      <c r="LA460" s="342"/>
      <c r="LB460" s="342"/>
      <c r="LC460" s="342"/>
      <c r="LD460" s="342"/>
      <c r="LE460" s="342"/>
      <c r="LF460" s="342"/>
      <c r="LG460" s="342"/>
      <c r="LH460" s="342"/>
      <c r="LI460" s="342"/>
      <c r="LJ460" s="342"/>
      <c r="LK460" s="342"/>
      <c r="LL460" s="342"/>
      <c r="LM460" s="342"/>
      <c r="LN460" s="342"/>
      <c r="LO460" s="342"/>
      <c r="LP460" s="342"/>
      <c r="LQ460" s="342"/>
      <c r="LR460" s="342"/>
      <c r="LS460" s="342"/>
      <c r="LT460" s="342"/>
      <c r="LU460" s="342"/>
      <c r="LV460" s="342"/>
      <c r="LW460" s="342"/>
      <c r="LX460" s="342"/>
      <c r="LY460" s="342"/>
      <c r="LZ460" s="342"/>
      <c r="MA460" s="342"/>
      <c r="MB460" s="342"/>
      <c r="MC460" s="342"/>
      <c r="MD460" s="342"/>
      <c r="ME460" s="342"/>
      <c r="MF460" s="342"/>
      <c r="MG460" s="342"/>
      <c r="MH460" s="342"/>
      <c r="MI460" s="342"/>
      <c r="MJ460" s="342"/>
      <c r="MK460" s="342"/>
      <c r="ML460" s="342"/>
      <c r="MM460" s="342"/>
      <c r="MN460" s="342"/>
      <c r="MO460" s="342"/>
      <c r="MP460" s="342"/>
      <c r="MQ460" s="342"/>
      <c r="MR460" s="342"/>
      <c r="MS460" s="342"/>
      <c r="MT460" s="342"/>
      <c r="MU460" s="342"/>
      <c r="MV460" s="342"/>
      <c r="MW460" s="342"/>
      <c r="MX460" s="342"/>
      <c r="MY460" s="342"/>
      <c r="MZ460" s="342"/>
      <c r="NA460" s="342"/>
      <c r="NB460" s="342"/>
      <c r="NC460" s="342"/>
      <c r="ND460" s="342"/>
      <c r="NE460" s="342"/>
      <c r="NF460" s="342"/>
      <c r="NG460" s="342"/>
      <c r="NH460" s="342"/>
      <c r="NI460" s="342"/>
      <c r="NJ460" s="342"/>
      <c r="NK460" s="342"/>
      <c r="NL460" s="342"/>
      <c r="NM460" s="342"/>
      <c r="NN460" s="342"/>
      <c r="NO460" s="342"/>
      <c r="NP460" s="342"/>
      <c r="NQ460" s="342"/>
      <c r="NR460" s="342"/>
      <c r="NS460" s="342"/>
      <c r="NT460" s="342"/>
      <c r="NU460" s="342"/>
      <c r="NV460" s="342"/>
      <c r="NW460" s="342"/>
      <c r="NX460" s="342"/>
      <c r="NY460" s="342"/>
      <c r="NZ460" s="342"/>
      <c r="OA460" s="342"/>
      <c r="OB460" s="342"/>
      <c r="OC460" s="342"/>
      <c r="OD460" s="342"/>
      <c r="OE460" s="342"/>
      <c r="OF460" s="342"/>
      <c r="OG460" s="342"/>
      <c r="OH460" s="342"/>
      <c r="OI460" s="342"/>
      <c r="OJ460" s="342"/>
      <c r="OK460" s="342"/>
      <c r="OL460" s="342"/>
      <c r="OM460" s="342"/>
      <c r="ON460" s="342"/>
      <c r="OO460" s="342"/>
      <c r="OP460" s="342"/>
      <c r="OQ460" s="342"/>
      <c r="OR460" s="342"/>
      <c r="OS460" s="342"/>
      <c r="OT460" s="342"/>
      <c r="OU460" s="342"/>
      <c r="OV460" s="342"/>
      <c r="OW460" s="342"/>
      <c r="OX460" s="342"/>
      <c r="OY460" s="342"/>
      <c r="OZ460" s="342"/>
      <c r="PA460" s="342"/>
      <c r="PB460" s="342"/>
      <c r="PC460" s="342"/>
      <c r="PD460" s="342"/>
      <c r="PE460" s="342"/>
      <c r="PF460" s="342"/>
      <c r="PG460" s="342"/>
      <c r="PH460" s="342"/>
      <c r="PI460" s="342"/>
      <c r="PJ460" s="342"/>
      <c r="PK460" s="342"/>
      <c r="PL460" s="342"/>
      <c r="PM460" s="342"/>
      <c r="PN460" s="342"/>
      <c r="PO460" s="342"/>
      <c r="PP460" s="342"/>
      <c r="PQ460" s="342"/>
      <c r="PR460" s="342"/>
      <c r="PS460" s="342"/>
      <c r="PT460" s="342"/>
      <c r="PU460" s="342"/>
      <c r="PV460" s="342"/>
      <c r="PW460" s="342"/>
      <c r="PX460" s="342"/>
      <c r="PY460" s="342"/>
      <c r="PZ460" s="342"/>
      <c r="QA460" s="342"/>
      <c r="QB460" s="342"/>
      <c r="QC460" s="342"/>
      <c r="QD460" s="342"/>
      <c r="QE460" s="342"/>
      <c r="QF460" s="342"/>
      <c r="QG460" s="342"/>
      <c r="QH460" s="342"/>
      <c r="QI460" s="342"/>
      <c r="QJ460" s="342"/>
      <c r="QK460" s="342"/>
      <c r="QL460" s="342"/>
      <c r="QM460" s="342"/>
      <c r="QN460" s="342"/>
      <c r="QO460" s="342"/>
      <c r="QP460" s="342"/>
      <c r="QQ460" s="342"/>
      <c r="QR460" s="342"/>
      <c r="QS460" s="342"/>
      <c r="QT460" s="342"/>
      <c r="QU460" s="342"/>
      <c r="QV460" s="342"/>
      <c r="QW460" s="342"/>
      <c r="QX460" s="342"/>
      <c r="QY460" s="342"/>
      <c r="QZ460" s="342"/>
      <c r="RA460" s="342"/>
      <c r="RB460" s="342"/>
      <c r="RC460" s="342"/>
      <c r="RD460" s="342"/>
      <c r="RE460" s="342"/>
      <c r="RF460" s="342"/>
      <c r="RG460" s="342"/>
      <c r="RH460" s="342"/>
      <c r="RI460" s="342"/>
      <c r="RJ460" s="342"/>
      <c r="RK460" s="342"/>
      <c r="RL460" s="342"/>
      <c r="RM460" s="342"/>
      <c r="RN460" s="342"/>
      <c r="RO460" s="342"/>
      <c r="RP460" s="342"/>
      <c r="RQ460" s="342"/>
      <c r="RR460" s="342"/>
      <c r="RS460" s="342"/>
      <c r="RT460" s="342"/>
      <c r="RU460" s="342"/>
      <c r="RV460" s="342"/>
      <c r="RW460" s="342"/>
      <c r="RX460" s="342"/>
      <c r="RY460" s="342"/>
      <c r="RZ460" s="342"/>
      <c r="SA460" s="342"/>
      <c r="SB460" s="342"/>
      <c r="SC460" s="342"/>
      <c r="SD460" s="342"/>
      <c r="SE460" s="342"/>
      <c r="SF460" s="342"/>
      <c r="SG460" s="342"/>
      <c r="SH460" s="342"/>
      <c r="SI460" s="342"/>
      <c r="SJ460" s="342"/>
      <c r="SK460" s="342"/>
      <c r="SL460" s="342"/>
      <c r="SM460" s="342"/>
      <c r="SN460" s="342"/>
      <c r="SO460" s="342"/>
      <c r="SP460" s="342"/>
      <c r="SQ460" s="342"/>
      <c r="SR460" s="342"/>
      <c r="SS460" s="342"/>
      <c r="ST460" s="342"/>
      <c r="SU460" s="342"/>
      <c r="SV460" s="342"/>
      <c r="SW460" s="342"/>
      <c r="SX460" s="342"/>
      <c r="SY460" s="342"/>
      <c r="SZ460" s="342"/>
      <c r="TA460" s="342"/>
      <c r="TB460" s="342"/>
      <c r="TC460" s="342"/>
      <c r="TD460" s="342"/>
      <c r="TE460" s="342"/>
      <c r="TF460" s="342"/>
      <c r="TG460" s="342"/>
      <c r="TH460" s="342"/>
      <c r="TI460" s="342"/>
      <c r="TJ460" s="342"/>
      <c r="TK460" s="342"/>
      <c r="TL460" s="342"/>
      <c r="TM460" s="342"/>
      <c r="TN460" s="342"/>
      <c r="TO460" s="342"/>
      <c r="TP460" s="342"/>
      <c r="TQ460" s="342"/>
      <c r="TR460" s="342"/>
      <c r="TS460" s="342"/>
      <c r="TT460" s="342"/>
      <c r="TU460" s="342"/>
      <c r="TV460" s="342"/>
      <c r="TW460" s="342"/>
      <c r="TX460" s="342"/>
      <c r="TY460" s="342"/>
      <c r="TZ460" s="342"/>
      <c r="UA460" s="342"/>
      <c r="UB460" s="342"/>
      <c r="UC460" s="342"/>
      <c r="UD460" s="342"/>
      <c r="UE460" s="342"/>
      <c r="UF460" s="342"/>
      <c r="UG460" s="342"/>
      <c r="UH460" s="342"/>
      <c r="UI460" s="342"/>
      <c r="UJ460" s="342"/>
      <c r="UK460" s="342"/>
      <c r="UL460" s="342"/>
      <c r="UM460" s="342"/>
      <c r="UN460" s="342"/>
      <c r="UO460" s="342"/>
      <c r="UP460" s="342"/>
      <c r="UQ460" s="342"/>
      <c r="UR460" s="342"/>
      <c r="US460" s="342"/>
      <c r="UT460" s="342"/>
      <c r="UU460" s="342"/>
      <c r="UV460" s="342"/>
      <c r="UW460" s="342"/>
      <c r="UX460" s="342"/>
      <c r="UY460" s="342"/>
      <c r="UZ460" s="342"/>
      <c r="VA460" s="342"/>
      <c r="VB460" s="342"/>
      <c r="VC460" s="342"/>
      <c r="VD460" s="342"/>
      <c r="VE460" s="342"/>
      <c r="VF460" s="342"/>
      <c r="VG460" s="342"/>
      <c r="VH460" s="342"/>
      <c r="VI460" s="342"/>
      <c r="VJ460" s="342"/>
      <c r="VK460" s="342"/>
      <c r="VL460" s="342"/>
      <c r="VM460" s="342"/>
      <c r="VN460" s="342"/>
      <c r="VO460" s="342"/>
      <c r="VP460" s="342"/>
      <c r="VQ460" s="342"/>
      <c r="VR460" s="342"/>
      <c r="VS460" s="342"/>
      <c r="VT460" s="342"/>
      <c r="VU460" s="342"/>
      <c r="VV460" s="342"/>
      <c r="VW460" s="342"/>
      <c r="VX460" s="342"/>
      <c r="VY460" s="342"/>
      <c r="VZ460" s="342"/>
      <c r="WA460" s="342"/>
      <c r="WB460" s="342"/>
      <c r="WC460" s="342"/>
      <c r="WD460" s="342"/>
      <c r="WE460" s="342"/>
      <c r="WF460" s="342"/>
      <c r="WG460" s="342"/>
      <c r="WH460" s="342"/>
      <c r="WI460" s="342"/>
      <c r="WJ460" s="342"/>
      <c r="WK460" s="342"/>
      <c r="WL460" s="342"/>
      <c r="WM460" s="342"/>
      <c r="WN460" s="342"/>
      <c r="WO460" s="342"/>
      <c r="WP460" s="342"/>
      <c r="WQ460" s="342"/>
      <c r="WR460" s="342"/>
      <c r="WS460" s="342"/>
      <c r="WT460" s="342"/>
      <c r="WU460" s="342"/>
      <c r="WV460" s="342"/>
      <c r="WW460" s="342"/>
      <c r="WX460" s="342"/>
      <c r="WY460" s="342"/>
      <c r="WZ460" s="342"/>
      <c r="XA460" s="342"/>
      <c r="XB460" s="342"/>
      <c r="XC460" s="342"/>
      <c r="XD460" s="342"/>
      <c r="XE460" s="342"/>
      <c r="XF460" s="342"/>
      <c r="XG460" s="342"/>
      <c r="XH460" s="342"/>
      <c r="XI460" s="342"/>
      <c r="XJ460" s="342"/>
      <c r="XK460" s="342"/>
      <c r="XL460" s="342"/>
      <c r="XM460" s="342"/>
      <c r="XN460" s="342"/>
      <c r="XO460" s="342"/>
      <c r="XP460" s="342"/>
      <c r="XQ460" s="342"/>
      <c r="XR460" s="342"/>
      <c r="XS460" s="342"/>
      <c r="XT460" s="342"/>
      <c r="XU460" s="342"/>
      <c r="XV460" s="342"/>
      <c r="XW460" s="342"/>
      <c r="XX460" s="342"/>
      <c r="XY460" s="342"/>
      <c r="XZ460" s="342"/>
      <c r="YA460" s="342"/>
      <c r="YB460" s="342"/>
      <c r="YC460" s="342"/>
      <c r="YD460" s="342"/>
      <c r="YE460" s="342"/>
      <c r="YF460" s="342"/>
      <c r="YG460" s="342"/>
      <c r="YH460" s="342"/>
      <c r="YI460" s="342"/>
      <c r="YJ460" s="342"/>
      <c r="YK460" s="342"/>
      <c r="YL460" s="342"/>
      <c r="YM460" s="342"/>
      <c r="YN460" s="342"/>
      <c r="YO460" s="342"/>
      <c r="YP460" s="342"/>
      <c r="YQ460" s="342"/>
      <c r="YR460" s="342"/>
      <c r="YS460" s="342"/>
      <c r="YT460" s="342"/>
      <c r="YU460" s="342"/>
      <c r="YV460" s="342"/>
      <c r="YW460" s="342"/>
      <c r="YX460" s="342"/>
      <c r="YY460" s="342"/>
      <c r="YZ460" s="342"/>
      <c r="ZA460" s="342"/>
      <c r="ZB460" s="342"/>
      <c r="ZC460" s="342"/>
      <c r="ZD460" s="342"/>
      <c r="ZE460" s="342"/>
      <c r="ZF460" s="342"/>
      <c r="ZG460" s="342"/>
      <c r="ZH460" s="342"/>
      <c r="ZI460" s="342"/>
      <c r="ZJ460" s="342"/>
      <c r="ZK460" s="342"/>
      <c r="ZL460" s="342"/>
      <c r="ZM460" s="342"/>
      <c r="ZN460" s="342"/>
      <c r="ZO460" s="342"/>
      <c r="ZP460" s="342"/>
      <c r="ZQ460" s="342"/>
      <c r="ZR460" s="342"/>
      <c r="ZS460" s="342"/>
      <c r="ZT460" s="342"/>
      <c r="ZU460" s="342"/>
      <c r="ZV460" s="342"/>
      <c r="ZW460" s="342"/>
      <c r="ZX460" s="342"/>
      <c r="ZY460" s="342"/>
      <c r="ZZ460" s="342"/>
      <c r="AAA460" s="342"/>
      <c r="AAB460" s="342"/>
      <c r="AAC460" s="342"/>
      <c r="AAD460" s="342"/>
      <c r="AAE460" s="342"/>
      <c r="AAF460" s="342"/>
      <c r="AAG460" s="342"/>
      <c r="AAH460" s="342"/>
      <c r="AAI460" s="342"/>
      <c r="AAJ460" s="342"/>
      <c r="AAK460" s="342"/>
      <c r="AAL460" s="342"/>
      <c r="AAM460" s="342"/>
      <c r="AAN460" s="342"/>
      <c r="AAO460" s="342"/>
      <c r="AAP460" s="342"/>
      <c r="AAQ460" s="342"/>
      <c r="AAR460" s="342"/>
      <c r="AAS460" s="342"/>
      <c r="AAT460" s="342"/>
      <c r="AAU460" s="342"/>
      <c r="AAV460" s="342"/>
      <c r="AAW460" s="342"/>
      <c r="AAX460" s="342"/>
      <c r="AAY460" s="342"/>
      <c r="AAZ460" s="342"/>
      <c r="ABA460" s="342"/>
      <c r="ABB460" s="342"/>
      <c r="ABC460" s="342"/>
      <c r="ABD460" s="342"/>
      <c r="ABE460" s="342"/>
      <c r="ABF460" s="342"/>
      <c r="ABG460" s="342"/>
      <c r="ABH460" s="342"/>
      <c r="ABI460" s="342"/>
      <c r="ABJ460" s="342"/>
      <c r="ABK460" s="342"/>
      <c r="ABL460" s="342"/>
      <c r="ABM460" s="342"/>
      <c r="ABN460" s="342"/>
      <c r="ABO460" s="342"/>
      <c r="ABP460" s="342"/>
      <c r="ABQ460" s="342"/>
      <c r="ABR460" s="342"/>
      <c r="ABS460" s="342"/>
      <c r="ABT460" s="342"/>
      <c r="ABU460" s="342"/>
      <c r="ABV460" s="342"/>
      <c r="ABW460" s="342"/>
      <c r="ABX460" s="342"/>
      <c r="ABY460" s="342"/>
      <c r="ABZ460" s="342"/>
      <c r="ACA460" s="342"/>
      <c r="ACB460" s="342"/>
      <c r="ACC460" s="342"/>
      <c r="ACD460" s="342"/>
      <c r="ACE460" s="342"/>
      <c r="ACF460" s="342"/>
      <c r="ACG460" s="342"/>
      <c r="ACH460" s="342"/>
      <c r="ACI460" s="342"/>
      <c r="ACJ460" s="342"/>
      <c r="ACK460" s="342"/>
      <c r="ACL460" s="342"/>
      <c r="ACM460" s="342"/>
      <c r="ACN460" s="342"/>
      <c r="ACO460" s="342"/>
      <c r="ACP460" s="342"/>
      <c r="ACQ460" s="342"/>
      <c r="ACR460" s="342"/>
      <c r="ACS460" s="342"/>
      <c r="ACT460" s="342"/>
      <c r="ACU460" s="342"/>
      <c r="ACV460" s="342"/>
      <c r="ACW460" s="342"/>
      <c r="ACX460" s="342"/>
      <c r="ACY460" s="342"/>
      <c r="ACZ460" s="342"/>
      <c r="ADA460" s="342"/>
      <c r="ADB460" s="342"/>
      <c r="ADC460" s="342"/>
      <c r="ADD460" s="342"/>
      <c r="ADE460" s="342"/>
      <c r="ADF460" s="342"/>
      <c r="ADG460" s="342"/>
      <c r="ADH460" s="342"/>
      <c r="ADI460" s="342"/>
      <c r="ADJ460" s="342"/>
      <c r="ADK460" s="342"/>
      <c r="ADL460" s="342"/>
      <c r="ADM460" s="342"/>
      <c r="ADN460" s="342"/>
      <c r="ADO460" s="342"/>
      <c r="ADP460" s="342"/>
      <c r="ADQ460" s="342"/>
      <c r="ADR460" s="342"/>
      <c r="ADS460" s="342"/>
      <c r="ADT460" s="342"/>
      <c r="ADU460" s="342"/>
      <c r="ADV460" s="342"/>
      <c r="ADW460" s="342"/>
      <c r="ADX460" s="342"/>
      <c r="ADY460" s="342"/>
      <c r="ADZ460" s="342"/>
      <c r="AEA460" s="342"/>
      <c r="AEB460" s="342"/>
      <c r="AEC460" s="342"/>
      <c r="AED460" s="342"/>
      <c r="AEE460" s="342"/>
      <c r="AEF460" s="342"/>
      <c r="AEG460" s="342"/>
      <c r="AEH460" s="342"/>
      <c r="AEI460" s="342"/>
      <c r="AEJ460" s="342"/>
      <c r="AEK460" s="342"/>
      <c r="AEL460" s="342"/>
      <c r="AEM460" s="342"/>
      <c r="AEN460" s="342"/>
      <c r="AEO460" s="342"/>
      <c r="AEP460" s="342"/>
      <c r="AEQ460" s="342"/>
      <c r="AER460" s="342"/>
      <c r="AES460" s="342"/>
      <c r="AET460" s="342"/>
      <c r="AEU460" s="342"/>
      <c r="AEV460" s="342"/>
      <c r="AEW460" s="342"/>
      <c r="AEX460" s="342"/>
      <c r="AEY460" s="342"/>
      <c r="AEZ460" s="342"/>
      <c r="AFA460" s="342"/>
      <c r="AFB460" s="342"/>
      <c r="AFC460" s="342"/>
      <c r="AFD460" s="342"/>
      <c r="AFE460" s="342"/>
      <c r="AFF460" s="342"/>
      <c r="AFG460" s="342"/>
      <c r="AFH460" s="342"/>
      <c r="AFI460" s="342"/>
      <c r="AFJ460" s="342"/>
      <c r="AFK460" s="342"/>
      <c r="AFL460" s="342"/>
      <c r="AFM460" s="342"/>
      <c r="AFN460" s="342"/>
      <c r="AFO460" s="342"/>
      <c r="AFP460" s="342"/>
      <c r="AFQ460" s="342"/>
      <c r="AFR460" s="342"/>
      <c r="AFS460" s="342"/>
      <c r="AFT460" s="342"/>
      <c r="AFU460" s="342"/>
      <c r="AFV460" s="342"/>
      <c r="AFW460" s="342"/>
      <c r="AFX460" s="342"/>
      <c r="AFY460" s="342"/>
      <c r="AFZ460" s="342"/>
      <c r="AGA460" s="342"/>
      <c r="AGB460" s="342"/>
      <c r="AGC460" s="342"/>
      <c r="AGD460" s="342"/>
      <c r="AGE460" s="342"/>
      <c r="AGF460" s="342"/>
      <c r="AGG460" s="342"/>
      <c r="AGH460" s="342"/>
      <c r="AGI460" s="342"/>
      <c r="AGJ460" s="342"/>
      <c r="AGK460" s="342"/>
      <c r="AGL460" s="342"/>
      <c r="AGM460" s="342"/>
      <c r="AGN460" s="342"/>
      <c r="AGO460" s="342"/>
      <c r="AGP460" s="342"/>
      <c r="AGQ460" s="342"/>
      <c r="AGR460" s="342"/>
      <c r="AGS460" s="342"/>
      <c r="AGT460" s="342"/>
      <c r="AGU460" s="342"/>
      <c r="AGV460" s="342"/>
      <c r="AGW460" s="342"/>
      <c r="AGX460" s="342"/>
      <c r="AGY460" s="342"/>
      <c r="AGZ460" s="342"/>
      <c r="AHA460" s="342"/>
      <c r="AHB460" s="342"/>
      <c r="AHC460" s="342"/>
      <c r="AHD460" s="342"/>
      <c r="AHE460" s="342"/>
      <c r="AHF460" s="342"/>
      <c r="AHG460" s="342"/>
      <c r="AHH460" s="342"/>
      <c r="AHI460" s="342"/>
      <c r="AHJ460" s="342"/>
      <c r="AHK460" s="342"/>
      <c r="AHL460" s="342"/>
      <c r="AHM460" s="342"/>
      <c r="AHN460" s="342"/>
      <c r="AHO460" s="342"/>
      <c r="AHP460" s="342"/>
      <c r="AHQ460" s="342"/>
      <c r="AHR460" s="342"/>
      <c r="AHS460" s="342"/>
      <c r="AHT460" s="342"/>
      <c r="AHU460" s="342"/>
      <c r="AHV460" s="342"/>
      <c r="AHW460" s="342"/>
      <c r="AHX460" s="342"/>
      <c r="AHY460" s="342"/>
      <c r="AHZ460" s="342"/>
      <c r="AIA460" s="342"/>
      <c r="AIB460" s="342"/>
      <c r="AIC460" s="342"/>
      <c r="AID460" s="342"/>
      <c r="AIE460" s="342"/>
      <c r="AIF460" s="342"/>
      <c r="AIG460" s="342"/>
      <c r="AIH460" s="342"/>
      <c r="AII460" s="342"/>
      <c r="AIJ460" s="342"/>
      <c r="AIK460" s="342"/>
      <c r="AIL460" s="342"/>
      <c r="AIM460" s="342"/>
      <c r="AIN460" s="342"/>
      <c r="AIO460" s="342"/>
      <c r="AIP460" s="342"/>
      <c r="AIQ460" s="342"/>
      <c r="AIR460" s="342"/>
      <c r="AIS460" s="342"/>
      <c r="AIT460" s="342"/>
      <c r="AIU460" s="342"/>
      <c r="AIV460" s="342"/>
      <c r="AIW460" s="342"/>
      <c r="AIX460" s="342"/>
      <c r="AIY460" s="342"/>
      <c r="AIZ460" s="342"/>
      <c r="AJA460" s="342"/>
      <c r="AJB460" s="342"/>
      <c r="AJC460" s="342"/>
      <c r="AJD460" s="342"/>
      <c r="AJE460" s="342"/>
      <c r="AJF460" s="342"/>
      <c r="AJG460" s="342"/>
      <c r="AJH460" s="342"/>
      <c r="AJI460" s="342"/>
      <c r="AJJ460" s="342"/>
      <c r="AJK460" s="342"/>
      <c r="AJL460" s="342"/>
      <c r="AJM460" s="342"/>
      <c r="AJN460" s="342"/>
      <c r="AJO460" s="342"/>
      <c r="AJP460" s="342"/>
      <c r="AJQ460" s="342"/>
      <c r="AJR460" s="342"/>
      <c r="AJS460" s="342"/>
      <c r="AJT460" s="342"/>
      <c r="AJU460" s="342"/>
      <c r="AJV460" s="342"/>
      <c r="AJW460" s="342"/>
      <c r="AJX460" s="342"/>
      <c r="AJY460" s="342"/>
      <c r="AJZ460" s="342"/>
      <c r="AKA460" s="342"/>
      <c r="AKB460" s="342"/>
      <c r="AKC460" s="342"/>
      <c r="AKD460" s="342"/>
      <c r="AKE460" s="342"/>
      <c r="AKF460" s="342"/>
      <c r="AKG460" s="342"/>
      <c r="AKH460" s="342"/>
      <c r="AKI460" s="342"/>
      <c r="AKJ460" s="342"/>
      <c r="AKK460" s="342"/>
      <c r="AKL460" s="342"/>
      <c r="AKM460" s="342"/>
      <c r="AKN460" s="342"/>
      <c r="AKO460" s="342"/>
      <c r="AKP460" s="342"/>
      <c r="AKQ460" s="342"/>
      <c r="AKR460" s="342"/>
      <c r="AKS460" s="342"/>
      <c r="AKT460" s="342"/>
      <c r="AKU460" s="342"/>
      <c r="AKV460" s="342"/>
      <c r="AKW460" s="342"/>
      <c r="AKX460" s="342"/>
      <c r="AKY460" s="342"/>
      <c r="AKZ460" s="342"/>
      <c r="ALA460" s="342"/>
      <c r="ALB460" s="342"/>
      <c r="ALC460" s="342"/>
      <c r="ALD460" s="342"/>
      <c r="ALE460" s="342"/>
      <c r="ALF460" s="342"/>
      <c r="ALG460" s="342"/>
      <c r="ALH460" s="342"/>
      <c r="ALI460" s="342"/>
      <c r="ALJ460" s="342"/>
      <c r="ALK460" s="342"/>
      <c r="ALL460" s="342"/>
      <c r="ALM460" s="342"/>
      <c r="ALN460" s="342"/>
      <c r="ALO460" s="342"/>
      <c r="ALP460" s="342"/>
      <c r="ALQ460" s="342"/>
      <c r="ALR460" s="342"/>
      <c r="ALS460" s="342"/>
      <c r="ALT460" s="342"/>
      <c r="ALU460" s="342"/>
      <c r="ALV460" s="342"/>
      <c r="ALW460" s="342"/>
      <c r="ALX460" s="342"/>
      <c r="ALY460" s="342"/>
      <c r="ALZ460" s="342"/>
      <c r="AMA460" s="342"/>
      <c r="AMB460" s="342"/>
      <c r="AMC460" s="342"/>
      <c r="AMD460" s="342"/>
      <c r="AME460" s="342"/>
      <c r="AMF460" s="342"/>
      <c r="AMG460" s="342"/>
      <c r="AMH460" s="342"/>
      <c r="AMI460" s="342"/>
      <c r="AMJ460" s="342"/>
      <c r="AMK460" s="342"/>
      <c r="AML460" s="342"/>
      <c r="AMM460" s="342"/>
      <c r="AMN460" s="342"/>
      <c r="AMO460" s="342"/>
      <c r="AMP460" s="342"/>
      <c r="AMQ460" s="342"/>
      <c r="AMR460" s="342"/>
      <c r="AMS460" s="342"/>
      <c r="AMT460" s="342"/>
      <c r="AMU460" s="342"/>
      <c r="AMV460" s="342"/>
      <c r="AMW460" s="342"/>
      <c r="AMX460" s="342"/>
      <c r="AMY460" s="342"/>
      <c r="AMZ460" s="342"/>
      <c r="ANA460" s="342"/>
      <c r="ANB460" s="342"/>
      <c r="ANC460" s="342"/>
      <c r="AND460" s="342"/>
      <c r="ANE460" s="342"/>
      <c r="ANF460" s="342"/>
      <c r="ANG460" s="342"/>
      <c r="ANH460" s="342"/>
      <c r="ANI460" s="342"/>
      <c r="ANJ460" s="342"/>
      <c r="ANK460" s="342"/>
      <c r="ANL460" s="342"/>
      <c r="ANM460" s="342"/>
      <c r="ANN460" s="342"/>
      <c r="ANO460" s="342"/>
      <c r="ANP460" s="342"/>
      <c r="ANQ460" s="342"/>
      <c r="ANR460" s="342"/>
      <c r="ANS460" s="342"/>
      <c r="ANT460" s="342"/>
      <c r="ANU460" s="342"/>
      <c r="ANV460" s="342"/>
      <c r="ANW460" s="342"/>
      <c r="ANX460" s="342"/>
      <c r="ANY460" s="342"/>
      <c r="ANZ460" s="342"/>
      <c r="AOA460" s="342"/>
      <c r="AOB460" s="342"/>
      <c r="AOC460" s="342"/>
      <c r="AOD460" s="342"/>
      <c r="AOE460" s="342"/>
      <c r="AOF460" s="342"/>
      <c r="AOG460" s="342"/>
      <c r="AOH460" s="342"/>
      <c r="AOI460" s="342"/>
      <c r="AOJ460" s="342"/>
      <c r="AOK460" s="342"/>
      <c r="AOL460" s="342"/>
      <c r="AOM460" s="342"/>
      <c r="AON460" s="342"/>
      <c r="AOO460" s="342"/>
      <c r="AOP460" s="342"/>
      <c r="AOQ460" s="342"/>
      <c r="AOR460" s="342"/>
      <c r="AOS460" s="342"/>
      <c r="AOT460" s="342"/>
      <c r="AOU460" s="342"/>
      <c r="AOV460" s="342"/>
      <c r="AOW460" s="342"/>
      <c r="AOX460" s="342"/>
      <c r="AOY460" s="342"/>
      <c r="AOZ460" s="342"/>
      <c r="APA460" s="342"/>
      <c r="APB460" s="342"/>
      <c r="APC460" s="342"/>
      <c r="APD460" s="342"/>
      <c r="APE460" s="342"/>
      <c r="APF460" s="342"/>
      <c r="APG460" s="342"/>
      <c r="APH460" s="342"/>
      <c r="API460" s="342"/>
      <c r="APJ460" s="342"/>
      <c r="APK460" s="342"/>
      <c r="APL460" s="342"/>
      <c r="APM460" s="342"/>
      <c r="APN460" s="342"/>
      <c r="APO460" s="342"/>
      <c r="APP460" s="342"/>
      <c r="APQ460" s="342"/>
      <c r="APR460" s="342"/>
      <c r="APS460" s="342"/>
      <c r="APT460" s="342"/>
      <c r="APU460" s="342"/>
      <c r="APV460" s="342"/>
      <c r="APW460" s="342"/>
      <c r="APX460" s="342"/>
      <c r="APY460" s="342"/>
      <c r="APZ460" s="342"/>
      <c r="AQA460" s="342"/>
      <c r="AQB460" s="342"/>
      <c r="AQC460" s="342"/>
      <c r="AQD460" s="342"/>
      <c r="AQE460" s="342"/>
      <c r="AQF460" s="342"/>
      <c r="AQG460" s="342"/>
      <c r="AQH460" s="342"/>
      <c r="AQI460" s="342"/>
      <c r="AQJ460" s="342"/>
      <c r="AQK460" s="342"/>
      <c r="AQL460" s="342"/>
      <c r="AQM460" s="342"/>
      <c r="AQN460" s="342"/>
      <c r="AQO460" s="342"/>
      <c r="AQP460" s="342"/>
      <c r="AQQ460" s="342"/>
      <c r="AQR460" s="342"/>
      <c r="AQS460" s="342"/>
      <c r="AQT460" s="342"/>
      <c r="AQU460" s="342"/>
      <c r="AQV460" s="342"/>
      <c r="AQW460" s="342"/>
      <c r="AQX460" s="342"/>
      <c r="AQY460" s="342"/>
      <c r="AQZ460" s="342"/>
      <c r="ARA460" s="342"/>
      <c r="ARB460" s="342"/>
      <c r="ARC460" s="342"/>
      <c r="ARD460" s="342"/>
      <c r="ARE460" s="342"/>
      <c r="ARF460" s="342"/>
      <c r="ARG460" s="342"/>
      <c r="ARH460" s="342"/>
      <c r="ARI460" s="342"/>
      <c r="ARJ460" s="342"/>
      <c r="ARK460" s="342"/>
      <c r="ARL460" s="342"/>
      <c r="ARM460" s="342"/>
      <c r="ARN460" s="342"/>
      <c r="ARO460" s="342"/>
      <c r="ARP460" s="342"/>
      <c r="ARQ460" s="342"/>
      <c r="ARR460" s="342"/>
      <c r="ARS460" s="342"/>
      <c r="ART460" s="342"/>
      <c r="ARU460" s="342"/>
      <c r="ARV460" s="342"/>
      <c r="ARW460" s="342"/>
      <c r="ARX460" s="342"/>
      <c r="ARY460" s="342"/>
      <c r="ARZ460" s="342"/>
      <c r="ASA460" s="342"/>
      <c r="ASB460" s="342"/>
      <c r="ASC460" s="342"/>
      <c r="ASD460" s="342"/>
      <c r="ASE460" s="342"/>
      <c r="ASF460" s="342"/>
      <c r="ASG460" s="342"/>
      <c r="ASH460" s="342"/>
      <c r="ASI460" s="342"/>
      <c r="ASJ460" s="342"/>
      <c r="ASK460" s="342"/>
      <c r="ASL460" s="342"/>
      <c r="ASM460" s="342"/>
      <c r="ASN460" s="342"/>
      <c r="ASO460" s="342"/>
      <c r="ASP460" s="342"/>
      <c r="ASQ460" s="342"/>
      <c r="ASR460" s="342"/>
      <c r="ASS460" s="342"/>
      <c r="AST460" s="342"/>
      <c r="ASU460" s="342"/>
      <c r="ASV460" s="342"/>
      <c r="ASW460" s="342"/>
      <c r="ASX460" s="342"/>
      <c r="ASY460" s="342"/>
      <c r="ASZ460" s="342"/>
      <c r="ATA460" s="342"/>
      <c r="ATB460" s="342"/>
      <c r="ATC460" s="342"/>
      <c r="ATD460" s="342"/>
      <c r="ATE460" s="342"/>
      <c r="ATF460" s="342"/>
      <c r="ATG460" s="342"/>
      <c r="ATH460" s="342"/>
      <c r="ATI460" s="342"/>
      <c r="ATJ460" s="342"/>
      <c r="ATK460" s="342"/>
      <c r="ATL460" s="342"/>
      <c r="ATM460" s="342"/>
      <c r="ATN460" s="342"/>
      <c r="ATO460" s="342"/>
      <c r="ATP460" s="342"/>
      <c r="ATQ460" s="342"/>
      <c r="ATR460" s="342"/>
      <c r="ATS460" s="342"/>
      <c r="ATT460" s="342"/>
      <c r="ATU460" s="342"/>
      <c r="ATV460" s="342"/>
      <c r="ATW460" s="342"/>
      <c r="ATX460" s="342"/>
      <c r="ATY460" s="342"/>
      <c r="ATZ460" s="342"/>
      <c r="AUA460" s="342"/>
      <c r="AUB460" s="342"/>
      <c r="AUC460" s="342"/>
      <c r="AUD460" s="342"/>
      <c r="AUE460" s="342"/>
      <c r="AUF460" s="342"/>
      <c r="AUG460" s="342"/>
      <c r="AUH460" s="342"/>
      <c r="AUI460" s="342"/>
      <c r="AUJ460" s="342"/>
      <c r="AUK460" s="342"/>
      <c r="AUL460" s="342"/>
      <c r="AUM460" s="342"/>
      <c r="AUN460" s="342"/>
      <c r="AUO460" s="342"/>
      <c r="AUP460" s="342"/>
      <c r="AUQ460" s="342"/>
      <c r="AUR460" s="342"/>
      <c r="AUS460" s="342"/>
      <c r="AUT460" s="342"/>
      <c r="AUU460" s="342"/>
      <c r="AUV460" s="342"/>
      <c r="AUW460" s="342"/>
      <c r="AUX460" s="342"/>
      <c r="AUY460" s="342"/>
      <c r="AUZ460" s="342"/>
      <c r="AVA460" s="342"/>
      <c r="AVB460" s="342"/>
      <c r="AVC460" s="342"/>
      <c r="AVD460" s="342"/>
      <c r="AVE460" s="342"/>
      <c r="AVF460" s="342"/>
      <c r="AVG460" s="342"/>
      <c r="AVH460" s="342"/>
      <c r="AVI460" s="342"/>
      <c r="AVJ460" s="342"/>
      <c r="AVK460" s="342"/>
      <c r="AVL460" s="342"/>
      <c r="AVM460" s="342"/>
      <c r="AVN460" s="342"/>
      <c r="AVO460" s="342"/>
      <c r="AVP460" s="342"/>
      <c r="AVQ460" s="342"/>
      <c r="AVR460" s="342"/>
      <c r="AVS460" s="342"/>
      <c r="AVT460" s="342"/>
      <c r="AVU460" s="342"/>
      <c r="AVV460" s="342"/>
      <c r="AVW460" s="342"/>
      <c r="AVX460" s="342"/>
      <c r="AVY460" s="342"/>
      <c r="AVZ460" s="342"/>
      <c r="AWA460" s="342"/>
      <c r="AWB460" s="342"/>
      <c r="AWC460" s="342"/>
      <c r="AWD460" s="342"/>
      <c r="AWE460" s="342"/>
      <c r="AWF460" s="342"/>
      <c r="AWG460" s="342"/>
      <c r="AWH460" s="342"/>
      <c r="AWI460" s="342"/>
      <c r="AWJ460" s="342"/>
      <c r="AWK460" s="342"/>
      <c r="AWL460" s="342"/>
      <c r="AWM460" s="342"/>
      <c r="AWN460" s="342"/>
      <c r="AWO460" s="342"/>
      <c r="AWP460" s="342"/>
      <c r="AWQ460" s="342"/>
      <c r="AWR460" s="342"/>
      <c r="AWS460" s="342"/>
      <c r="AWT460" s="342"/>
      <c r="AWU460" s="342"/>
      <c r="AWV460" s="342"/>
      <c r="AWW460" s="342"/>
      <c r="AWX460" s="342"/>
      <c r="AWY460" s="342"/>
      <c r="AWZ460" s="342"/>
      <c r="AXA460" s="342"/>
      <c r="AXB460" s="342"/>
      <c r="AXC460" s="342"/>
      <c r="AXD460" s="342"/>
      <c r="AXE460" s="342"/>
      <c r="AXF460" s="342"/>
      <c r="AXG460" s="342"/>
      <c r="AXH460" s="342"/>
      <c r="AXI460" s="342"/>
      <c r="AXJ460" s="342"/>
      <c r="AXK460" s="342"/>
      <c r="AXL460" s="342"/>
      <c r="AXM460" s="342"/>
      <c r="AXN460" s="342"/>
      <c r="AXO460" s="342"/>
      <c r="AXP460" s="342"/>
      <c r="AXQ460" s="342"/>
      <c r="AXR460" s="342"/>
      <c r="AXS460" s="342"/>
      <c r="AXT460" s="342"/>
      <c r="AXU460" s="342"/>
      <c r="AXV460" s="342"/>
      <c r="AXW460" s="342"/>
      <c r="AXX460" s="342"/>
      <c r="AXY460" s="342"/>
      <c r="AXZ460" s="342"/>
      <c r="AYA460" s="342"/>
      <c r="AYB460" s="342"/>
      <c r="AYC460" s="342"/>
      <c r="AYD460" s="342"/>
      <c r="AYE460" s="342"/>
      <c r="AYF460" s="342"/>
      <c r="AYG460" s="342"/>
      <c r="AYH460" s="342"/>
      <c r="AYI460" s="342"/>
      <c r="AYJ460" s="342"/>
      <c r="AYK460" s="342"/>
      <c r="AYL460" s="342"/>
      <c r="AYM460" s="342"/>
      <c r="AYN460" s="342"/>
      <c r="AYO460" s="342"/>
      <c r="AYP460" s="342"/>
      <c r="AYQ460" s="342"/>
      <c r="AYR460" s="342"/>
      <c r="AYS460" s="342"/>
      <c r="AYT460" s="342"/>
      <c r="AYU460" s="342"/>
      <c r="AYV460" s="342"/>
      <c r="AYW460" s="342"/>
      <c r="AYX460" s="342"/>
      <c r="AYY460" s="342"/>
      <c r="AYZ460" s="342"/>
      <c r="AZA460" s="342"/>
      <c r="AZB460" s="342"/>
      <c r="AZC460" s="342"/>
      <c r="AZD460" s="342"/>
      <c r="AZE460" s="342"/>
      <c r="AZF460" s="342"/>
      <c r="AZG460" s="342"/>
      <c r="AZH460" s="342"/>
      <c r="AZI460" s="342"/>
      <c r="AZJ460" s="342"/>
      <c r="AZK460" s="342"/>
      <c r="AZL460" s="342"/>
      <c r="AZM460" s="342"/>
      <c r="AZN460" s="342"/>
      <c r="AZO460" s="342"/>
      <c r="AZP460" s="342"/>
      <c r="AZQ460" s="342"/>
      <c r="AZR460" s="342"/>
      <c r="AZS460" s="342"/>
      <c r="AZT460" s="342"/>
      <c r="AZU460" s="342"/>
      <c r="AZV460" s="342"/>
      <c r="AZW460" s="342"/>
      <c r="AZX460" s="342"/>
      <c r="AZY460" s="342"/>
      <c r="AZZ460" s="342"/>
      <c r="BAA460" s="342"/>
      <c r="BAB460" s="342"/>
      <c r="BAC460" s="342"/>
      <c r="BAD460" s="342"/>
      <c r="BAE460" s="342"/>
      <c r="BAF460" s="342"/>
      <c r="BAG460" s="342"/>
      <c r="BAH460" s="342"/>
      <c r="BAI460" s="342"/>
      <c r="BAJ460" s="342"/>
      <c r="BAK460" s="342"/>
      <c r="BAL460" s="342"/>
      <c r="BAM460" s="342"/>
      <c r="BAN460" s="342"/>
      <c r="BAO460" s="342"/>
      <c r="BAP460" s="342"/>
      <c r="BAQ460" s="342"/>
      <c r="BAR460" s="342"/>
      <c r="BAS460" s="342"/>
      <c r="BAT460" s="342"/>
      <c r="BAU460" s="342"/>
      <c r="BAV460" s="342"/>
      <c r="BAW460" s="342"/>
      <c r="BAX460" s="342"/>
      <c r="BAY460" s="342"/>
      <c r="BAZ460" s="342"/>
      <c r="BBA460" s="342"/>
      <c r="BBB460" s="342"/>
      <c r="BBC460" s="342"/>
      <c r="BBD460" s="342"/>
      <c r="BBE460" s="342"/>
      <c r="BBF460" s="342"/>
      <c r="BBG460" s="342"/>
      <c r="BBH460" s="342"/>
      <c r="BBI460" s="342"/>
      <c r="BBJ460" s="342"/>
      <c r="BBK460" s="342"/>
      <c r="BBL460" s="342"/>
      <c r="BBM460" s="342"/>
      <c r="BBN460" s="342"/>
      <c r="BBO460" s="342"/>
      <c r="BBP460" s="342"/>
      <c r="BBQ460" s="342"/>
      <c r="BBR460" s="342"/>
      <c r="BBS460" s="342"/>
      <c r="BBT460" s="342"/>
      <c r="BBU460" s="342"/>
      <c r="BBV460" s="342"/>
      <c r="BBW460" s="342"/>
      <c r="BBX460" s="342"/>
      <c r="BBY460" s="342"/>
      <c r="BBZ460" s="342"/>
      <c r="BCA460" s="342"/>
      <c r="BCB460" s="342"/>
      <c r="BCC460" s="342"/>
      <c r="BCD460" s="342"/>
      <c r="BCE460" s="342"/>
      <c r="BCF460" s="342"/>
      <c r="BCG460" s="342"/>
      <c r="BCH460" s="342"/>
      <c r="BCI460" s="342"/>
      <c r="BCJ460" s="342"/>
      <c r="BCK460" s="342"/>
      <c r="BCL460" s="342"/>
      <c r="BCM460" s="342"/>
      <c r="BCN460" s="342"/>
      <c r="BCO460" s="342"/>
      <c r="BCP460" s="342"/>
      <c r="BCQ460" s="342"/>
      <c r="BCR460" s="342"/>
      <c r="BCS460" s="342"/>
      <c r="BCT460" s="342"/>
      <c r="BCU460" s="342"/>
      <c r="BCV460" s="342"/>
      <c r="BCW460" s="342"/>
      <c r="BCX460" s="342"/>
      <c r="BCY460" s="342"/>
      <c r="BCZ460" s="342"/>
      <c r="BDA460" s="342"/>
      <c r="BDB460" s="342"/>
      <c r="BDC460" s="342"/>
      <c r="BDD460" s="342"/>
      <c r="BDE460" s="342"/>
      <c r="BDF460" s="342"/>
      <c r="BDG460" s="342"/>
      <c r="BDH460" s="342"/>
      <c r="BDI460" s="342"/>
      <c r="BDJ460" s="342"/>
      <c r="BDK460" s="342"/>
      <c r="BDL460" s="342"/>
      <c r="BDM460" s="342"/>
      <c r="BDN460" s="342"/>
      <c r="BDO460" s="342"/>
      <c r="BDP460" s="342"/>
      <c r="BDQ460" s="342"/>
      <c r="BDR460" s="342"/>
      <c r="BDS460" s="342"/>
      <c r="BDT460" s="342"/>
      <c r="BDU460" s="342"/>
      <c r="BDV460" s="342"/>
      <c r="BDW460" s="342"/>
      <c r="BDX460" s="342"/>
      <c r="BDY460" s="342"/>
      <c r="BDZ460" s="342"/>
      <c r="BEA460" s="342"/>
      <c r="BEB460" s="342"/>
      <c r="BEC460" s="342"/>
      <c r="BED460" s="342"/>
      <c r="BEE460" s="342"/>
      <c r="BEF460" s="342"/>
      <c r="BEG460" s="342"/>
      <c r="BEH460" s="342"/>
      <c r="BEI460" s="342"/>
      <c r="BEJ460" s="342"/>
      <c r="BEK460" s="342"/>
      <c r="BEL460" s="342"/>
      <c r="BEM460" s="342"/>
      <c r="BEN460" s="342"/>
      <c r="BEO460" s="342"/>
      <c r="BEP460" s="342"/>
      <c r="BEQ460" s="342"/>
      <c r="BER460" s="342"/>
      <c r="BES460" s="342"/>
      <c r="BET460" s="342"/>
      <c r="BEU460" s="342"/>
      <c r="BEV460" s="342"/>
      <c r="BEW460" s="342"/>
      <c r="BEX460" s="342"/>
      <c r="BEY460" s="342"/>
      <c r="BEZ460" s="342"/>
      <c r="BFA460" s="342"/>
      <c r="BFB460" s="342"/>
      <c r="BFC460" s="342"/>
      <c r="BFD460" s="342"/>
      <c r="BFE460" s="342"/>
      <c r="BFF460" s="342"/>
      <c r="BFG460" s="342"/>
      <c r="BFH460" s="342"/>
      <c r="BFI460" s="342"/>
      <c r="BFJ460" s="342"/>
      <c r="BFK460" s="342"/>
      <c r="BFL460" s="342"/>
      <c r="BFM460" s="342"/>
      <c r="BFN460" s="342"/>
      <c r="BFO460" s="342"/>
      <c r="BFP460" s="342"/>
      <c r="BFQ460" s="342"/>
      <c r="BFR460" s="342"/>
      <c r="BFS460" s="342"/>
      <c r="BFT460" s="342"/>
      <c r="BFU460" s="342"/>
      <c r="BFV460" s="342"/>
      <c r="BFW460" s="342"/>
      <c r="BFX460" s="342"/>
      <c r="BFY460" s="342"/>
      <c r="BFZ460" s="342"/>
      <c r="BGA460" s="342"/>
      <c r="BGB460" s="342"/>
      <c r="BGC460" s="342"/>
      <c r="BGD460" s="342"/>
      <c r="BGE460" s="342"/>
      <c r="BGF460" s="342"/>
      <c r="BGG460" s="342"/>
      <c r="BGH460" s="342"/>
      <c r="BGI460" s="342"/>
      <c r="BGJ460" s="342"/>
      <c r="BGK460" s="342"/>
      <c r="BGL460" s="342"/>
      <c r="BGM460" s="342"/>
      <c r="BGN460" s="342"/>
      <c r="BGO460" s="342"/>
      <c r="BGP460" s="342"/>
      <c r="BGQ460" s="342"/>
      <c r="BGR460" s="342"/>
      <c r="BGS460" s="342"/>
      <c r="BGT460" s="342"/>
      <c r="BGU460" s="342"/>
      <c r="BGV460" s="342"/>
      <c r="BGW460" s="342"/>
      <c r="BGX460" s="342"/>
      <c r="BGY460" s="342"/>
      <c r="BGZ460" s="342"/>
      <c r="BHA460" s="342"/>
      <c r="BHB460" s="342"/>
      <c r="BHC460" s="342"/>
      <c r="BHD460" s="342"/>
      <c r="BHE460" s="342"/>
      <c r="BHF460" s="342"/>
      <c r="BHG460" s="342"/>
      <c r="BHH460" s="342"/>
      <c r="BHI460" s="342"/>
      <c r="BHJ460" s="342"/>
      <c r="BHK460" s="342"/>
      <c r="BHL460" s="342"/>
      <c r="BHM460" s="342"/>
      <c r="BHN460" s="342"/>
      <c r="BHO460" s="342"/>
      <c r="BHP460" s="342"/>
      <c r="BHQ460" s="342"/>
      <c r="BHR460" s="342"/>
      <c r="BHS460" s="342"/>
      <c r="BHT460" s="342"/>
      <c r="BHU460" s="342"/>
      <c r="BHV460" s="342"/>
      <c r="BHW460" s="342"/>
      <c r="BHX460" s="342"/>
      <c r="BHY460" s="342"/>
      <c r="BHZ460" s="342"/>
      <c r="BIA460" s="342"/>
      <c r="BIB460" s="342"/>
      <c r="BIC460" s="342"/>
      <c r="BID460" s="342"/>
      <c r="BIE460" s="342"/>
      <c r="BIF460" s="342"/>
      <c r="BIG460" s="342"/>
      <c r="BIH460" s="342"/>
      <c r="BII460" s="342"/>
      <c r="BIJ460" s="342"/>
      <c r="BIK460" s="342"/>
      <c r="BIL460" s="342"/>
      <c r="BIM460" s="342"/>
      <c r="BIN460" s="342"/>
      <c r="BIO460" s="342"/>
      <c r="BIP460" s="342"/>
      <c r="BIQ460" s="342"/>
      <c r="BIR460" s="342"/>
      <c r="BIS460" s="342"/>
      <c r="BIT460" s="342"/>
      <c r="BIU460" s="342"/>
      <c r="BIV460" s="342"/>
      <c r="BIW460" s="342"/>
      <c r="BIX460" s="342"/>
      <c r="BIY460" s="342"/>
      <c r="BIZ460" s="342"/>
      <c r="BJA460" s="342"/>
      <c r="BJB460" s="342"/>
      <c r="BJC460" s="342"/>
      <c r="BJD460" s="342"/>
      <c r="BJE460" s="342"/>
      <c r="BJF460" s="342"/>
      <c r="BJG460" s="342"/>
      <c r="BJH460" s="342"/>
      <c r="BJI460" s="342"/>
      <c r="BJJ460" s="342"/>
      <c r="BJK460" s="342"/>
      <c r="BJL460" s="342"/>
      <c r="BJM460" s="342"/>
      <c r="BJN460" s="342"/>
      <c r="BJO460" s="342"/>
      <c r="BJP460" s="342"/>
      <c r="BJQ460" s="342"/>
      <c r="BJR460" s="342"/>
      <c r="BJS460" s="342"/>
      <c r="BJT460" s="342"/>
      <c r="BJU460" s="342"/>
      <c r="BJV460" s="342"/>
      <c r="BJW460" s="342"/>
      <c r="BJX460" s="342"/>
      <c r="BJY460" s="342"/>
      <c r="BJZ460" s="342"/>
      <c r="BKA460" s="342"/>
      <c r="BKB460" s="342"/>
      <c r="BKC460" s="342"/>
      <c r="BKD460" s="342"/>
      <c r="BKE460" s="342"/>
      <c r="BKF460" s="342"/>
      <c r="BKG460" s="342"/>
      <c r="BKH460" s="342"/>
      <c r="BKI460" s="342"/>
      <c r="BKJ460" s="342"/>
      <c r="BKK460" s="342"/>
      <c r="BKL460" s="342"/>
      <c r="BKM460" s="342"/>
      <c r="BKN460" s="342"/>
      <c r="BKO460" s="342"/>
      <c r="BKP460" s="342"/>
      <c r="BKQ460" s="342"/>
      <c r="BKR460" s="342"/>
      <c r="BKS460" s="342"/>
      <c r="BKT460" s="342"/>
      <c r="BKU460" s="342"/>
      <c r="BKV460" s="342"/>
      <c r="BKW460" s="342"/>
      <c r="BKX460" s="342"/>
      <c r="BKY460" s="342"/>
      <c r="BKZ460" s="342"/>
      <c r="BLA460" s="342"/>
      <c r="BLB460" s="342"/>
      <c r="BLC460" s="342"/>
      <c r="BLD460" s="342"/>
      <c r="BLE460" s="342"/>
      <c r="BLF460" s="342"/>
      <c r="BLG460" s="342"/>
      <c r="BLH460" s="342"/>
      <c r="BLI460" s="342"/>
      <c r="BLJ460" s="342"/>
      <c r="BLK460" s="342"/>
      <c r="BLL460" s="342"/>
      <c r="BLM460" s="342"/>
      <c r="BLN460" s="342"/>
      <c r="BLO460" s="342"/>
      <c r="BLP460" s="342"/>
      <c r="BLQ460" s="342"/>
      <c r="BLR460" s="342"/>
      <c r="BLS460" s="342"/>
      <c r="BLT460" s="342"/>
      <c r="BLU460" s="342"/>
      <c r="BLV460" s="342"/>
      <c r="BLW460" s="342"/>
      <c r="BLX460" s="342"/>
      <c r="BLY460" s="342"/>
      <c r="BLZ460" s="342"/>
      <c r="BMA460" s="342"/>
      <c r="BMB460" s="342"/>
      <c r="BMC460" s="342"/>
      <c r="BMD460" s="342"/>
      <c r="BME460" s="342"/>
      <c r="BMF460" s="342"/>
      <c r="BMG460" s="342"/>
      <c r="BMH460" s="342"/>
      <c r="BMI460" s="342"/>
      <c r="BMJ460" s="342"/>
      <c r="BMK460" s="342"/>
      <c r="BML460" s="342"/>
      <c r="BMM460" s="342"/>
      <c r="BMN460" s="342"/>
      <c r="BMO460" s="342"/>
      <c r="BMP460" s="342"/>
      <c r="BMQ460" s="342"/>
      <c r="BMR460" s="342"/>
      <c r="BMS460" s="342"/>
      <c r="BMT460" s="342"/>
      <c r="BMU460" s="342"/>
      <c r="BMV460" s="342"/>
      <c r="BMW460" s="342"/>
      <c r="BMX460" s="342"/>
      <c r="BMY460" s="342"/>
      <c r="BMZ460" s="342"/>
      <c r="BNA460" s="342"/>
      <c r="BNB460" s="342"/>
      <c r="BNC460" s="342"/>
      <c r="BND460" s="342"/>
      <c r="BNE460" s="342"/>
      <c r="BNF460" s="342"/>
      <c r="BNG460" s="342"/>
      <c r="BNH460" s="342"/>
      <c r="BNI460" s="342"/>
      <c r="BNJ460" s="342"/>
      <c r="BNK460" s="342"/>
      <c r="BNL460" s="342"/>
      <c r="BNM460" s="342"/>
      <c r="BNN460" s="342"/>
      <c r="BNO460" s="342"/>
      <c r="BNP460" s="342"/>
      <c r="BNQ460" s="342"/>
      <c r="BNR460" s="342"/>
      <c r="BNS460" s="342"/>
      <c r="BNT460" s="342"/>
      <c r="BNU460" s="342"/>
      <c r="BNV460" s="342"/>
      <c r="BNW460" s="342"/>
      <c r="BNX460" s="342"/>
      <c r="BNY460" s="342"/>
      <c r="BNZ460" s="342"/>
      <c r="BOA460" s="342"/>
      <c r="BOB460" s="342"/>
      <c r="BOC460" s="342"/>
      <c r="BOD460" s="342"/>
      <c r="BOE460" s="342"/>
      <c r="BOF460" s="342"/>
      <c r="BOG460" s="342"/>
      <c r="BOH460" s="342"/>
      <c r="BOI460" s="342"/>
      <c r="BOJ460" s="342"/>
      <c r="BOK460" s="342"/>
      <c r="BOL460" s="342"/>
      <c r="BOM460" s="342"/>
      <c r="BON460" s="342"/>
      <c r="BOO460" s="342"/>
      <c r="BOP460" s="342"/>
      <c r="BOQ460" s="342"/>
      <c r="BOR460" s="342"/>
      <c r="BOS460" s="342"/>
      <c r="BOT460" s="342"/>
      <c r="BOU460" s="342"/>
      <c r="BOV460" s="342"/>
      <c r="BOW460" s="342"/>
      <c r="BOX460" s="342"/>
      <c r="BOY460" s="342"/>
      <c r="BOZ460" s="342"/>
      <c r="BPA460" s="342"/>
      <c r="BPB460" s="342"/>
      <c r="BPC460" s="342"/>
      <c r="BPD460" s="342"/>
      <c r="BPE460" s="342"/>
      <c r="BPF460" s="342"/>
      <c r="BPG460" s="342"/>
      <c r="BPH460" s="342"/>
      <c r="BPI460" s="342"/>
      <c r="BPJ460" s="342"/>
      <c r="BPK460" s="342"/>
      <c r="BPL460" s="342"/>
      <c r="BPM460" s="342"/>
      <c r="BPN460" s="342"/>
      <c r="BPO460" s="342"/>
      <c r="BPP460" s="342"/>
      <c r="BPQ460" s="342"/>
      <c r="BPR460" s="342"/>
      <c r="BPS460" s="342"/>
      <c r="BPT460" s="342"/>
      <c r="BPU460" s="342"/>
      <c r="BPV460" s="342"/>
      <c r="BPW460" s="342"/>
      <c r="BPX460" s="342"/>
      <c r="BPY460" s="342"/>
      <c r="BPZ460" s="342"/>
      <c r="BQA460" s="342"/>
      <c r="BQB460" s="342"/>
      <c r="BQC460" s="342"/>
      <c r="BQD460" s="342"/>
      <c r="BQE460" s="342"/>
      <c r="BQF460" s="342"/>
      <c r="BQG460" s="342"/>
      <c r="BQH460" s="342"/>
      <c r="BQI460" s="342"/>
      <c r="BQJ460" s="342"/>
      <c r="BQK460" s="342"/>
      <c r="BQL460" s="342"/>
      <c r="BQM460" s="342"/>
      <c r="BQN460" s="342"/>
      <c r="BQO460" s="342"/>
      <c r="BQP460" s="342"/>
      <c r="BQQ460" s="342"/>
      <c r="BQR460" s="342"/>
      <c r="BQS460" s="342"/>
      <c r="BQT460" s="342"/>
      <c r="BQU460" s="342"/>
      <c r="BQV460" s="342"/>
      <c r="BQW460" s="342"/>
      <c r="BQX460" s="342"/>
      <c r="BQY460" s="342"/>
      <c r="BQZ460" s="342"/>
      <c r="BRA460" s="342"/>
      <c r="BRB460" s="342"/>
      <c r="BRC460" s="342"/>
      <c r="BRD460" s="342"/>
      <c r="BRE460" s="342"/>
      <c r="BRF460" s="342"/>
      <c r="BRG460" s="342"/>
      <c r="BRH460" s="342"/>
      <c r="BRI460" s="342"/>
      <c r="BRJ460" s="342"/>
      <c r="BRK460" s="342"/>
      <c r="BRL460" s="342"/>
      <c r="BRM460" s="342"/>
      <c r="BRN460" s="342"/>
      <c r="BRO460" s="342"/>
      <c r="BRP460" s="342"/>
      <c r="BRQ460" s="342"/>
      <c r="BRR460" s="342"/>
      <c r="BRS460" s="342"/>
      <c r="BRT460" s="342"/>
      <c r="BRU460" s="342"/>
      <c r="BRV460" s="342"/>
      <c r="BRW460" s="342"/>
      <c r="BRX460" s="342"/>
      <c r="BRY460" s="342"/>
      <c r="BRZ460" s="342"/>
      <c r="BSA460" s="342"/>
      <c r="BSB460" s="342"/>
      <c r="BSC460" s="342"/>
      <c r="BSD460" s="342"/>
      <c r="BSE460" s="342"/>
      <c r="BSF460" s="342"/>
      <c r="BSG460" s="342"/>
      <c r="BSH460" s="342"/>
      <c r="BSI460" s="342"/>
      <c r="BSJ460" s="342"/>
      <c r="BSK460" s="342"/>
      <c r="BSL460" s="342"/>
      <c r="BSM460" s="342"/>
      <c r="BSN460" s="342"/>
      <c r="BSO460" s="342"/>
      <c r="BSP460" s="342"/>
      <c r="BSQ460" s="342"/>
      <c r="BSR460" s="342"/>
      <c r="BSS460" s="342"/>
      <c r="BST460" s="342"/>
      <c r="BSU460" s="342"/>
      <c r="BSV460" s="342"/>
      <c r="BSW460" s="342"/>
      <c r="BSX460" s="342"/>
      <c r="BSY460" s="342"/>
      <c r="BSZ460" s="342"/>
      <c r="BTA460" s="342"/>
      <c r="BTB460" s="342"/>
      <c r="BTC460" s="342"/>
      <c r="BTD460" s="342"/>
      <c r="BTE460" s="342"/>
      <c r="BTF460" s="342"/>
      <c r="BTG460" s="342"/>
      <c r="BTH460" s="342"/>
      <c r="BTI460" s="342"/>
      <c r="BTJ460" s="342"/>
      <c r="BTK460" s="342"/>
      <c r="BTL460" s="342"/>
      <c r="BTM460" s="342"/>
      <c r="BTN460" s="342"/>
      <c r="BTO460" s="342"/>
      <c r="BTP460" s="342"/>
      <c r="BTQ460" s="342"/>
      <c r="BTR460" s="342"/>
      <c r="BTS460" s="342"/>
      <c r="BTT460" s="342"/>
      <c r="BTU460" s="342"/>
      <c r="BTV460" s="342"/>
      <c r="BTW460" s="342"/>
      <c r="BTX460" s="342"/>
      <c r="BTY460" s="342"/>
      <c r="BTZ460" s="342"/>
      <c r="BUA460" s="342"/>
      <c r="BUB460" s="342"/>
      <c r="BUC460" s="342"/>
      <c r="BUD460" s="342"/>
      <c r="BUE460" s="342"/>
      <c r="BUF460" s="342"/>
      <c r="BUG460" s="342"/>
      <c r="BUH460" s="342"/>
      <c r="BUI460" s="342"/>
      <c r="BUJ460" s="342"/>
      <c r="BUK460" s="342"/>
      <c r="BUL460" s="342"/>
      <c r="BUM460" s="342"/>
      <c r="BUN460" s="342"/>
      <c r="BUO460" s="342"/>
      <c r="BUP460" s="342"/>
      <c r="BUQ460" s="342"/>
      <c r="BUR460" s="342"/>
      <c r="BUS460" s="342"/>
      <c r="BUT460" s="342"/>
      <c r="BUU460" s="342"/>
      <c r="BUV460" s="342"/>
      <c r="BUW460" s="342"/>
      <c r="BUX460" s="342"/>
      <c r="BUY460" s="342"/>
      <c r="BUZ460" s="342"/>
      <c r="BVA460" s="342"/>
      <c r="BVB460" s="342"/>
      <c r="BVC460" s="342"/>
      <c r="BVD460" s="342"/>
      <c r="BVE460" s="342"/>
      <c r="BVF460" s="342"/>
      <c r="BVG460" s="342"/>
      <c r="BVH460" s="342"/>
      <c r="BVI460" s="342"/>
      <c r="BVJ460" s="342"/>
      <c r="BVK460" s="342"/>
      <c r="BVL460" s="342"/>
      <c r="BVM460" s="342"/>
      <c r="BVN460" s="342"/>
      <c r="BVO460" s="342"/>
      <c r="BVP460" s="342"/>
      <c r="BVQ460" s="342"/>
      <c r="BVR460" s="342"/>
      <c r="BVS460" s="342"/>
      <c r="BVT460" s="342"/>
      <c r="BVU460" s="342"/>
      <c r="BVV460" s="342"/>
      <c r="BVW460" s="342"/>
      <c r="BVX460" s="342"/>
      <c r="BVY460" s="342"/>
      <c r="BVZ460" s="342"/>
      <c r="BWA460" s="342"/>
      <c r="BWB460" s="342"/>
      <c r="BWC460" s="342"/>
      <c r="BWD460" s="342"/>
      <c r="BWE460" s="342"/>
      <c r="BWF460" s="342"/>
      <c r="BWG460" s="342"/>
      <c r="BWH460" s="342"/>
      <c r="BWI460" s="342"/>
      <c r="BWJ460" s="342"/>
      <c r="BWK460" s="342"/>
      <c r="BWL460" s="342"/>
      <c r="BWM460" s="342"/>
      <c r="BWN460" s="342"/>
      <c r="BWO460" s="342"/>
      <c r="BWP460" s="342"/>
      <c r="BWQ460" s="342"/>
      <c r="BWR460" s="342"/>
      <c r="BWS460" s="342"/>
      <c r="BWT460" s="342"/>
      <c r="BWU460" s="342"/>
      <c r="BWV460" s="342"/>
      <c r="BWW460" s="342"/>
      <c r="BWX460" s="342"/>
      <c r="BWY460" s="342"/>
      <c r="BWZ460" s="342"/>
      <c r="BXA460" s="342"/>
      <c r="BXB460" s="342"/>
      <c r="BXC460" s="342"/>
      <c r="BXD460" s="342"/>
      <c r="BXE460" s="342"/>
      <c r="BXF460" s="342"/>
      <c r="BXG460" s="342"/>
      <c r="BXH460" s="342"/>
      <c r="BXI460" s="342"/>
      <c r="BXJ460" s="342"/>
      <c r="BXK460" s="342"/>
      <c r="BXL460" s="342"/>
      <c r="BXM460" s="342"/>
      <c r="BXN460" s="342"/>
      <c r="BXO460" s="342"/>
      <c r="BXP460" s="342"/>
      <c r="BXQ460" s="342"/>
      <c r="BXR460" s="342"/>
      <c r="BXS460" s="342"/>
      <c r="BXT460" s="342"/>
      <c r="BXU460" s="342"/>
      <c r="BXV460" s="342"/>
      <c r="BXW460" s="342"/>
      <c r="BXX460" s="342"/>
      <c r="BXY460" s="342"/>
      <c r="BXZ460" s="342"/>
      <c r="BYA460" s="342"/>
      <c r="BYB460" s="342"/>
      <c r="BYC460" s="342"/>
      <c r="BYD460" s="342"/>
      <c r="BYE460" s="342"/>
      <c r="BYF460" s="342"/>
      <c r="BYG460" s="342"/>
      <c r="BYH460" s="342"/>
      <c r="BYI460" s="342"/>
      <c r="BYJ460" s="342"/>
      <c r="BYK460" s="342"/>
      <c r="BYL460" s="342"/>
      <c r="BYM460" s="342"/>
      <c r="BYN460" s="342"/>
      <c r="BYO460" s="342"/>
      <c r="BYP460" s="342"/>
      <c r="BYQ460" s="342"/>
      <c r="BYR460" s="342"/>
      <c r="BYS460" s="342"/>
      <c r="BYT460" s="342"/>
      <c r="BYU460" s="342"/>
      <c r="BYV460" s="342"/>
      <c r="BYW460" s="342"/>
      <c r="BYX460" s="342"/>
      <c r="BYY460" s="342"/>
      <c r="BYZ460" s="342"/>
      <c r="BZA460" s="342"/>
      <c r="BZB460" s="342"/>
      <c r="BZC460" s="342"/>
      <c r="BZD460" s="342"/>
      <c r="BZE460" s="342"/>
      <c r="BZF460" s="342"/>
      <c r="BZG460" s="342"/>
      <c r="BZH460" s="342"/>
      <c r="BZI460" s="342"/>
      <c r="BZJ460" s="342"/>
      <c r="BZK460" s="342"/>
      <c r="BZL460" s="342"/>
      <c r="BZM460" s="342"/>
      <c r="BZN460" s="342"/>
      <c r="BZO460" s="342"/>
      <c r="BZP460" s="342"/>
      <c r="BZQ460" s="342"/>
      <c r="BZR460" s="342"/>
      <c r="BZS460" s="342"/>
      <c r="BZT460" s="342"/>
      <c r="BZU460" s="342"/>
      <c r="BZV460" s="342"/>
      <c r="BZW460" s="342"/>
      <c r="BZX460" s="342"/>
      <c r="BZY460" s="342"/>
      <c r="BZZ460" s="342"/>
      <c r="CAA460" s="342"/>
      <c r="CAB460" s="342"/>
      <c r="CAC460" s="342"/>
      <c r="CAD460" s="342"/>
      <c r="CAE460" s="342"/>
      <c r="CAF460" s="342"/>
      <c r="CAG460" s="342"/>
      <c r="CAH460" s="342"/>
      <c r="CAI460" s="342"/>
      <c r="CAJ460" s="342"/>
      <c r="CAK460" s="342"/>
      <c r="CAL460" s="342"/>
      <c r="CAM460" s="342"/>
      <c r="CAN460" s="342"/>
      <c r="CAO460" s="342"/>
      <c r="CAP460" s="342"/>
      <c r="CAQ460" s="342"/>
      <c r="CAR460" s="342"/>
      <c r="CAS460" s="342"/>
      <c r="CAT460" s="342"/>
      <c r="CAU460" s="342"/>
      <c r="CAV460" s="342"/>
      <c r="CAW460" s="342"/>
      <c r="CAX460" s="342"/>
      <c r="CAY460" s="342"/>
      <c r="CAZ460" s="342"/>
      <c r="CBA460" s="342"/>
      <c r="CBB460" s="342"/>
      <c r="CBC460" s="342"/>
      <c r="CBD460" s="342"/>
      <c r="CBE460" s="342"/>
      <c r="CBF460" s="342"/>
      <c r="CBG460" s="342"/>
      <c r="CBH460" s="342"/>
      <c r="CBI460" s="342"/>
      <c r="CBJ460" s="342"/>
      <c r="CBK460" s="342"/>
      <c r="CBL460" s="342"/>
      <c r="CBM460" s="342"/>
      <c r="CBN460" s="342"/>
      <c r="CBO460" s="342"/>
      <c r="CBP460" s="342"/>
      <c r="CBQ460" s="342"/>
      <c r="CBR460" s="342"/>
      <c r="CBS460" s="342"/>
      <c r="CBT460" s="342"/>
      <c r="CBU460" s="342"/>
      <c r="CBV460" s="342"/>
      <c r="CBW460" s="342"/>
      <c r="CBX460" s="342"/>
      <c r="CBY460" s="342"/>
      <c r="CBZ460" s="342"/>
      <c r="CCA460" s="342"/>
      <c r="CCB460" s="342"/>
      <c r="CCC460" s="342"/>
      <c r="CCD460" s="342"/>
      <c r="CCE460" s="342"/>
      <c r="CCF460" s="342"/>
      <c r="CCG460" s="342"/>
      <c r="CCH460" s="342"/>
      <c r="CCI460" s="342"/>
      <c r="CCJ460" s="342"/>
      <c r="CCK460" s="342"/>
      <c r="CCL460" s="342"/>
      <c r="CCM460" s="342"/>
      <c r="CCN460" s="342"/>
      <c r="CCO460" s="342"/>
      <c r="CCP460" s="342"/>
      <c r="CCQ460" s="342"/>
      <c r="CCR460" s="342"/>
      <c r="CCS460" s="342"/>
      <c r="CCT460" s="342"/>
      <c r="CCU460" s="342"/>
      <c r="CCV460" s="342"/>
      <c r="CCW460" s="342"/>
      <c r="CCX460" s="342"/>
      <c r="CCY460" s="342"/>
      <c r="CCZ460" s="342"/>
      <c r="CDA460" s="342"/>
      <c r="CDB460" s="342"/>
      <c r="CDC460" s="342"/>
      <c r="CDD460" s="342"/>
      <c r="CDE460" s="342"/>
      <c r="CDF460" s="342"/>
      <c r="CDG460" s="342"/>
      <c r="CDH460" s="342"/>
      <c r="CDI460" s="342"/>
      <c r="CDJ460" s="342"/>
      <c r="CDK460" s="342"/>
      <c r="CDL460" s="342"/>
      <c r="CDM460" s="342"/>
      <c r="CDN460" s="342"/>
      <c r="CDO460" s="342"/>
      <c r="CDP460" s="342"/>
      <c r="CDQ460" s="342"/>
      <c r="CDR460" s="342"/>
      <c r="CDS460" s="342"/>
      <c r="CDT460" s="342"/>
      <c r="CDU460" s="342"/>
      <c r="CDV460" s="342"/>
      <c r="CDW460" s="342"/>
      <c r="CDX460" s="342"/>
      <c r="CDY460" s="342"/>
      <c r="CDZ460" s="342"/>
      <c r="CEA460" s="342"/>
      <c r="CEB460" s="342"/>
      <c r="CEC460" s="342"/>
      <c r="CED460" s="342"/>
      <c r="CEE460" s="342"/>
      <c r="CEF460" s="342"/>
      <c r="CEG460" s="342"/>
      <c r="CEH460" s="342"/>
      <c r="CEI460" s="342"/>
      <c r="CEJ460" s="342"/>
      <c r="CEK460" s="342"/>
      <c r="CEL460" s="342"/>
      <c r="CEM460" s="342"/>
      <c r="CEN460" s="342"/>
      <c r="CEO460" s="342"/>
      <c r="CEP460" s="342"/>
      <c r="CEQ460" s="342"/>
      <c r="CER460" s="342"/>
      <c r="CES460" s="342"/>
      <c r="CET460" s="342"/>
      <c r="CEU460" s="342"/>
      <c r="CEV460" s="342"/>
      <c r="CEW460" s="342"/>
      <c r="CEX460" s="342"/>
      <c r="CEY460" s="342"/>
      <c r="CEZ460" s="342"/>
      <c r="CFA460" s="342"/>
      <c r="CFB460" s="342"/>
      <c r="CFC460" s="342"/>
      <c r="CFD460" s="342"/>
      <c r="CFE460" s="342"/>
      <c r="CFF460" s="342"/>
      <c r="CFG460" s="342"/>
      <c r="CFH460" s="342"/>
      <c r="CFI460" s="342"/>
      <c r="CFJ460" s="342"/>
      <c r="CFK460" s="342"/>
      <c r="CFL460" s="342"/>
      <c r="CFM460" s="342"/>
      <c r="CFN460" s="342"/>
      <c r="CFO460" s="342"/>
      <c r="CFP460" s="342"/>
      <c r="CFQ460" s="342"/>
      <c r="CFR460" s="342"/>
      <c r="CFS460" s="342"/>
      <c r="CFT460" s="342"/>
      <c r="CFU460" s="342"/>
      <c r="CFV460" s="342"/>
      <c r="CFW460" s="342"/>
      <c r="CFX460" s="342"/>
      <c r="CFY460" s="342"/>
      <c r="CFZ460" s="342"/>
      <c r="CGA460" s="342"/>
      <c r="CGB460" s="342"/>
      <c r="CGC460" s="342"/>
      <c r="CGD460" s="342"/>
      <c r="CGE460" s="342"/>
      <c r="CGF460" s="342"/>
      <c r="CGG460" s="342"/>
      <c r="CGH460" s="342"/>
      <c r="CGI460" s="342"/>
      <c r="CGJ460" s="342"/>
      <c r="CGK460" s="342"/>
      <c r="CGL460" s="342"/>
      <c r="CGM460" s="342"/>
      <c r="CGN460" s="342"/>
      <c r="CGO460" s="342"/>
      <c r="CGP460" s="342"/>
      <c r="CGQ460" s="342"/>
      <c r="CGR460" s="342"/>
      <c r="CGS460" s="342"/>
      <c r="CGT460" s="342"/>
      <c r="CGU460" s="342"/>
      <c r="CGV460" s="342"/>
      <c r="CGW460" s="342"/>
      <c r="CGX460" s="342"/>
      <c r="CGY460" s="342"/>
      <c r="CGZ460" s="342"/>
      <c r="CHA460" s="342"/>
      <c r="CHB460" s="342"/>
      <c r="CHC460" s="342"/>
      <c r="CHD460" s="342"/>
      <c r="CHE460" s="342"/>
      <c r="CHF460" s="342"/>
      <c r="CHG460" s="342"/>
      <c r="CHH460" s="342"/>
      <c r="CHI460" s="342"/>
      <c r="CHJ460" s="342"/>
      <c r="CHK460" s="342"/>
      <c r="CHL460" s="342"/>
      <c r="CHM460" s="342"/>
      <c r="CHN460" s="342"/>
      <c r="CHO460" s="342"/>
      <c r="CHP460" s="342"/>
      <c r="CHQ460" s="342"/>
      <c r="CHR460" s="342"/>
      <c r="CHS460" s="342"/>
      <c r="CHT460" s="342"/>
      <c r="CHU460" s="342"/>
      <c r="CHV460" s="342"/>
      <c r="CHW460" s="342"/>
      <c r="CHX460" s="342"/>
      <c r="CHY460" s="342"/>
      <c r="CHZ460" s="342"/>
      <c r="CIA460" s="342"/>
      <c r="CIB460" s="342"/>
      <c r="CIC460" s="342"/>
      <c r="CID460" s="342"/>
      <c r="CIE460" s="342"/>
      <c r="CIF460" s="342"/>
      <c r="CIG460" s="342"/>
      <c r="CIH460" s="342"/>
      <c r="CII460" s="342"/>
      <c r="CIJ460" s="342"/>
      <c r="CIK460" s="342"/>
      <c r="CIL460" s="342"/>
      <c r="CIM460" s="342"/>
      <c r="CIN460" s="342"/>
      <c r="CIO460" s="342"/>
      <c r="CIP460" s="342"/>
      <c r="CIQ460" s="342"/>
      <c r="CIR460" s="342"/>
      <c r="CIS460" s="342"/>
      <c r="CIT460" s="342"/>
      <c r="CIU460" s="342"/>
      <c r="CIV460" s="342"/>
      <c r="CIW460" s="342"/>
      <c r="CIX460" s="342"/>
      <c r="CIY460" s="342"/>
      <c r="CIZ460" s="342"/>
      <c r="CJA460" s="342"/>
      <c r="CJB460" s="342"/>
      <c r="CJC460" s="342"/>
      <c r="CJD460" s="342"/>
      <c r="CJE460" s="342"/>
      <c r="CJF460" s="342"/>
      <c r="CJG460" s="342"/>
      <c r="CJH460" s="342"/>
      <c r="CJI460" s="342"/>
      <c r="CJJ460" s="342"/>
      <c r="CJK460" s="342"/>
      <c r="CJL460" s="342"/>
      <c r="CJM460" s="342"/>
      <c r="CJN460" s="342"/>
      <c r="CJO460" s="342"/>
      <c r="CJP460" s="342"/>
      <c r="CJQ460" s="342"/>
      <c r="CJR460" s="342"/>
      <c r="CJS460" s="342"/>
      <c r="CJT460" s="342"/>
      <c r="CJU460" s="342"/>
      <c r="CJV460" s="342"/>
      <c r="CJW460" s="342"/>
      <c r="CJX460" s="342"/>
      <c r="CJY460" s="342"/>
      <c r="CJZ460" s="342"/>
      <c r="CKA460" s="342"/>
      <c r="CKB460" s="342"/>
      <c r="CKC460" s="342"/>
      <c r="CKD460" s="342"/>
      <c r="CKE460" s="342"/>
      <c r="CKF460" s="342"/>
      <c r="CKG460" s="342"/>
      <c r="CKH460" s="342"/>
      <c r="CKI460" s="342"/>
      <c r="CKJ460" s="342"/>
      <c r="CKK460" s="342"/>
      <c r="CKL460" s="342"/>
      <c r="CKM460" s="342"/>
      <c r="CKN460" s="342"/>
      <c r="CKO460" s="342"/>
      <c r="CKP460" s="342"/>
      <c r="CKQ460" s="342"/>
      <c r="CKR460" s="342"/>
      <c r="CKS460" s="342"/>
      <c r="CKT460" s="342"/>
      <c r="CKU460" s="342"/>
      <c r="CKV460" s="342"/>
      <c r="CKW460" s="342"/>
      <c r="CKX460" s="342"/>
      <c r="CKY460" s="342"/>
      <c r="CKZ460" s="342"/>
      <c r="CLA460" s="342"/>
      <c r="CLB460" s="342"/>
      <c r="CLC460" s="342"/>
      <c r="CLD460" s="342"/>
      <c r="CLE460" s="342"/>
      <c r="CLF460" s="342"/>
      <c r="CLG460" s="342"/>
      <c r="CLH460" s="342"/>
      <c r="CLI460" s="342"/>
      <c r="CLJ460" s="342"/>
      <c r="CLK460" s="342"/>
      <c r="CLL460" s="342"/>
      <c r="CLM460" s="342"/>
      <c r="CLN460" s="342"/>
      <c r="CLO460" s="342"/>
      <c r="CLP460" s="342"/>
      <c r="CLQ460" s="342"/>
      <c r="CLR460" s="342"/>
      <c r="CLS460" s="342"/>
      <c r="CLT460" s="342"/>
      <c r="CLU460" s="342"/>
      <c r="CLV460" s="342"/>
      <c r="CLW460" s="342"/>
      <c r="CLX460" s="342"/>
      <c r="CLY460" s="342"/>
      <c r="CLZ460" s="342"/>
      <c r="CMA460" s="342"/>
      <c r="CMB460" s="342"/>
      <c r="CMC460" s="342"/>
      <c r="CMD460" s="342"/>
      <c r="CME460" s="342"/>
      <c r="CMF460" s="342"/>
      <c r="CMG460" s="342"/>
      <c r="CMH460" s="342"/>
      <c r="CMI460" s="342"/>
      <c r="CMJ460" s="342"/>
      <c r="CMK460" s="342"/>
      <c r="CML460" s="342"/>
      <c r="CMM460" s="342"/>
      <c r="CMN460" s="342"/>
      <c r="CMO460" s="342"/>
      <c r="CMP460" s="342"/>
      <c r="CMQ460" s="342"/>
      <c r="CMR460" s="342"/>
      <c r="CMS460" s="342"/>
      <c r="CMT460" s="342"/>
      <c r="CMU460" s="342"/>
      <c r="CMV460" s="342"/>
      <c r="CMW460" s="342"/>
      <c r="CMX460" s="342"/>
      <c r="CMY460" s="342"/>
      <c r="CMZ460" s="342"/>
      <c r="CNA460" s="342"/>
      <c r="CNB460" s="342"/>
      <c r="CNC460" s="342"/>
      <c r="CND460" s="342"/>
      <c r="CNE460" s="342"/>
      <c r="CNF460" s="342"/>
      <c r="CNG460" s="342"/>
      <c r="CNH460" s="342"/>
      <c r="CNI460" s="342"/>
      <c r="CNJ460" s="342"/>
      <c r="CNK460" s="342"/>
      <c r="CNL460" s="342"/>
      <c r="CNM460" s="342"/>
      <c r="CNN460" s="342"/>
      <c r="CNO460" s="342"/>
      <c r="CNP460" s="342"/>
      <c r="CNQ460" s="342"/>
      <c r="CNR460" s="342"/>
      <c r="CNS460" s="342"/>
      <c r="CNT460" s="342"/>
      <c r="CNU460" s="342"/>
      <c r="CNV460" s="342"/>
      <c r="CNW460" s="342"/>
      <c r="CNX460" s="342"/>
      <c r="CNY460" s="342"/>
      <c r="CNZ460" s="342"/>
      <c r="COA460" s="342"/>
      <c r="COB460" s="342"/>
      <c r="COC460" s="342"/>
      <c r="COD460" s="342"/>
      <c r="COE460" s="342"/>
      <c r="COF460" s="342"/>
      <c r="COG460" s="342"/>
      <c r="COH460" s="342"/>
      <c r="COI460" s="342"/>
      <c r="COJ460" s="342"/>
      <c r="COK460" s="342"/>
      <c r="COL460" s="342"/>
      <c r="COM460" s="342"/>
      <c r="CON460" s="342"/>
      <c r="COO460" s="342"/>
      <c r="COP460" s="342"/>
      <c r="COQ460" s="342"/>
      <c r="COR460" s="342"/>
      <c r="COS460" s="342"/>
      <c r="COT460" s="342"/>
      <c r="COU460" s="342"/>
      <c r="COV460" s="342"/>
      <c r="COW460" s="342"/>
      <c r="COX460" s="342"/>
      <c r="COY460" s="342"/>
      <c r="COZ460" s="342"/>
      <c r="CPA460" s="342"/>
      <c r="CPB460" s="342"/>
      <c r="CPC460" s="342"/>
      <c r="CPD460" s="342"/>
      <c r="CPE460" s="342"/>
      <c r="CPF460" s="342"/>
      <c r="CPG460" s="342"/>
      <c r="CPH460" s="342"/>
      <c r="CPI460" s="342"/>
      <c r="CPJ460" s="342"/>
      <c r="CPK460" s="342"/>
      <c r="CPL460" s="342"/>
      <c r="CPM460" s="342"/>
      <c r="CPN460" s="342"/>
      <c r="CPO460" s="342"/>
      <c r="CPP460" s="342"/>
      <c r="CPQ460" s="342"/>
      <c r="CPR460" s="342"/>
      <c r="CPS460" s="342"/>
      <c r="CPT460" s="342"/>
      <c r="CPU460" s="342"/>
      <c r="CPV460" s="342"/>
      <c r="CPW460" s="342"/>
      <c r="CPX460" s="342"/>
      <c r="CPY460" s="342"/>
      <c r="CPZ460" s="342"/>
      <c r="CQA460" s="342"/>
      <c r="CQB460" s="342"/>
      <c r="CQC460" s="342"/>
      <c r="CQD460" s="342"/>
      <c r="CQE460" s="342"/>
      <c r="CQF460" s="342"/>
      <c r="CQG460" s="342"/>
      <c r="CQH460" s="342"/>
      <c r="CQI460" s="342"/>
      <c r="CQJ460" s="342"/>
      <c r="CQK460" s="342"/>
      <c r="CQL460" s="342"/>
      <c r="CQM460" s="342"/>
      <c r="CQN460" s="342"/>
      <c r="CQO460" s="342"/>
      <c r="CQP460" s="342"/>
      <c r="CQQ460" s="342"/>
      <c r="CQR460" s="342"/>
      <c r="CQS460" s="342"/>
      <c r="CQT460" s="342"/>
      <c r="CQU460" s="342"/>
      <c r="CQV460" s="342"/>
      <c r="CQW460" s="342"/>
      <c r="CQX460" s="342"/>
      <c r="CQY460" s="342"/>
      <c r="CQZ460" s="342"/>
      <c r="CRA460" s="342"/>
      <c r="CRB460" s="342"/>
      <c r="CRC460" s="342"/>
      <c r="CRD460" s="342"/>
      <c r="CRE460" s="342"/>
      <c r="CRF460" s="342"/>
      <c r="CRG460" s="342"/>
      <c r="CRH460" s="342"/>
      <c r="CRI460" s="342"/>
      <c r="CRJ460" s="342"/>
      <c r="CRK460" s="342"/>
      <c r="CRL460" s="342"/>
      <c r="CRM460" s="342"/>
      <c r="CRN460" s="342"/>
      <c r="CRO460" s="342"/>
      <c r="CRP460" s="342"/>
      <c r="CRQ460" s="342"/>
      <c r="CRR460" s="342"/>
      <c r="CRS460" s="342"/>
      <c r="CRT460" s="342"/>
      <c r="CRU460" s="342"/>
      <c r="CRV460" s="342"/>
      <c r="CRW460" s="342"/>
      <c r="CRX460" s="342"/>
      <c r="CRY460" s="342"/>
      <c r="CRZ460" s="342"/>
      <c r="CSA460" s="342"/>
      <c r="CSB460" s="342"/>
      <c r="CSC460" s="342"/>
      <c r="CSD460" s="342"/>
      <c r="CSE460" s="342"/>
      <c r="CSF460" s="342"/>
      <c r="CSG460" s="342"/>
      <c r="CSH460" s="342"/>
      <c r="CSI460" s="342"/>
      <c r="CSJ460" s="342"/>
      <c r="CSK460" s="342"/>
      <c r="CSL460" s="342"/>
      <c r="CSM460" s="342"/>
      <c r="CSN460" s="342"/>
      <c r="CSO460" s="342"/>
      <c r="CSP460" s="342"/>
      <c r="CSQ460" s="342"/>
      <c r="CSR460" s="342"/>
      <c r="CSS460" s="342"/>
      <c r="CST460" s="342"/>
      <c r="CSU460" s="342"/>
      <c r="CSV460" s="342"/>
      <c r="CSW460" s="342"/>
      <c r="CSX460" s="342"/>
      <c r="CSY460" s="342"/>
      <c r="CSZ460" s="342"/>
      <c r="CTA460" s="342"/>
      <c r="CTB460" s="342"/>
      <c r="CTC460" s="342"/>
      <c r="CTD460" s="342"/>
      <c r="CTE460" s="342"/>
      <c r="CTF460" s="342"/>
      <c r="CTG460" s="342"/>
      <c r="CTH460" s="342"/>
      <c r="CTI460" s="342"/>
      <c r="CTJ460" s="342"/>
      <c r="CTK460" s="342"/>
      <c r="CTL460" s="342"/>
      <c r="CTM460" s="342"/>
      <c r="CTN460" s="342"/>
      <c r="CTO460" s="342"/>
      <c r="CTP460" s="342"/>
      <c r="CTQ460" s="342"/>
      <c r="CTR460" s="342"/>
      <c r="CTS460" s="342"/>
      <c r="CTT460" s="342"/>
      <c r="CTU460" s="342"/>
      <c r="CTV460" s="342"/>
      <c r="CTW460" s="342"/>
      <c r="CTX460" s="342"/>
      <c r="CTY460" s="342"/>
      <c r="CTZ460" s="342"/>
      <c r="CUA460" s="342"/>
      <c r="CUB460" s="342"/>
      <c r="CUC460" s="342"/>
      <c r="CUD460" s="342"/>
      <c r="CUE460" s="342"/>
      <c r="CUF460" s="342"/>
      <c r="CUG460" s="342"/>
      <c r="CUH460" s="342"/>
      <c r="CUI460" s="342"/>
      <c r="CUJ460" s="342"/>
      <c r="CUK460" s="342"/>
      <c r="CUL460" s="342"/>
      <c r="CUM460" s="342"/>
      <c r="CUN460" s="342"/>
      <c r="CUO460" s="342"/>
      <c r="CUP460" s="342"/>
      <c r="CUQ460" s="342"/>
      <c r="CUR460" s="342"/>
      <c r="CUS460" s="342"/>
      <c r="CUT460" s="342"/>
      <c r="CUU460" s="342"/>
      <c r="CUV460" s="342"/>
      <c r="CUW460" s="342"/>
      <c r="CUX460" s="342"/>
      <c r="CUY460" s="342"/>
      <c r="CUZ460" s="342"/>
      <c r="CVA460" s="342"/>
      <c r="CVB460" s="342"/>
      <c r="CVC460" s="342"/>
      <c r="CVD460" s="342"/>
      <c r="CVE460" s="342"/>
      <c r="CVF460" s="342"/>
      <c r="CVG460" s="342"/>
      <c r="CVH460" s="342"/>
      <c r="CVI460" s="342"/>
      <c r="CVJ460" s="342"/>
      <c r="CVK460" s="342"/>
      <c r="CVL460" s="342"/>
      <c r="CVM460" s="342"/>
      <c r="CVN460" s="342"/>
      <c r="CVO460" s="342"/>
      <c r="CVP460" s="342"/>
      <c r="CVQ460" s="342"/>
      <c r="CVR460" s="342"/>
      <c r="CVS460" s="342"/>
      <c r="CVT460" s="342"/>
      <c r="CVU460" s="342"/>
      <c r="CVV460" s="342"/>
      <c r="CVW460" s="342"/>
      <c r="CVX460" s="342"/>
      <c r="CVY460" s="342"/>
      <c r="CVZ460" s="342"/>
      <c r="CWA460" s="342"/>
      <c r="CWB460" s="342"/>
      <c r="CWC460" s="342"/>
      <c r="CWD460" s="342"/>
      <c r="CWE460" s="342"/>
      <c r="CWF460" s="342"/>
      <c r="CWG460" s="342"/>
      <c r="CWH460" s="342"/>
      <c r="CWI460" s="342"/>
      <c r="CWJ460" s="342"/>
      <c r="CWK460" s="342"/>
      <c r="CWL460" s="342"/>
      <c r="CWM460" s="342"/>
      <c r="CWN460" s="342"/>
      <c r="CWO460" s="342"/>
      <c r="CWP460" s="342"/>
      <c r="CWQ460" s="342"/>
      <c r="CWR460" s="342"/>
      <c r="CWS460" s="342"/>
      <c r="CWT460" s="342"/>
      <c r="CWU460" s="342"/>
      <c r="CWV460" s="342"/>
      <c r="CWW460" s="342"/>
      <c r="CWX460" s="342"/>
      <c r="CWY460" s="342"/>
      <c r="CWZ460" s="342"/>
      <c r="CXA460" s="342"/>
      <c r="CXB460" s="342"/>
      <c r="CXC460" s="342"/>
      <c r="CXD460" s="342"/>
      <c r="CXE460" s="342"/>
      <c r="CXF460" s="342"/>
      <c r="CXG460" s="342"/>
      <c r="CXH460" s="342"/>
      <c r="CXI460" s="342"/>
      <c r="CXJ460" s="342"/>
      <c r="CXK460" s="342"/>
      <c r="CXL460" s="342"/>
      <c r="CXM460" s="342"/>
      <c r="CXN460" s="342"/>
      <c r="CXO460" s="342"/>
      <c r="CXP460" s="342"/>
      <c r="CXQ460" s="342"/>
      <c r="CXR460" s="342"/>
      <c r="CXS460" s="342"/>
      <c r="CXT460" s="342"/>
      <c r="CXU460" s="342"/>
      <c r="CXV460" s="342"/>
      <c r="CXW460" s="342"/>
      <c r="CXX460" s="342"/>
      <c r="CXY460" s="342"/>
      <c r="CXZ460" s="342"/>
      <c r="CYA460" s="342"/>
      <c r="CYB460" s="342"/>
      <c r="CYC460" s="342"/>
      <c r="CYD460" s="342"/>
      <c r="CYE460" s="342"/>
      <c r="CYF460" s="342"/>
      <c r="CYG460" s="342"/>
      <c r="CYH460" s="342"/>
      <c r="CYI460" s="342"/>
      <c r="CYJ460" s="342"/>
      <c r="CYK460" s="342"/>
      <c r="CYL460" s="342"/>
      <c r="CYM460" s="342"/>
      <c r="CYN460" s="342"/>
      <c r="CYO460" s="342"/>
      <c r="CYP460" s="342"/>
      <c r="CYQ460" s="342"/>
      <c r="CYR460" s="342"/>
      <c r="CYS460" s="342"/>
      <c r="CYT460" s="342"/>
      <c r="CYU460" s="342"/>
      <c r="CYV460" s="342"/>
      <c r="CYW460" s="342"/>
      <c r="CYX460" s="342"/>
      <c r="CYY460" s="342"/>
      <c r="CYZ460" s="342"/>
      <c r="CZA460" s="342"/>
      <c r="CZB460" s="342"/>
      <c r="CZC460" s="342"/>
      <c r="CZD460" s="342"/>
      <c r="CZE460" s="342"/>
      <c r="CZF460" s="342"/>
      <c r="CZG460" s="342"/>
      <c r="CZH460" s="342"/>
      <c r="CZI460" s="342"/>
      <c r="CZJ460" s="342"/>
      <c r="CZK460" s="342"/>
      <c r="CZL460" s="342"/>
      <c r="CZM460" s="342"/>
      <c r="CZN460" s="342"/>
      <c r="CZO460" s="342"/>
      <c r="CZP460" s="342"/>
      <c r="CZQ460" s="342"/>
      <c r="CZR460" s="342"/>
      <c r="CZS460" s="342"/>
      <c r="CZT460" s="342"/>
      <c r="CZU460" s="342"/>
      <c r="CZV460" s="342"/>
      <c r="CZW460" s="342"/>
      <c r="CZX460" s="342"/>
      <c r="CZY460" s="342"/>
      <c r="CZZ460" s="342"/>
      <c r="DAA460" s="342"/>
      <c r="DAB460" s="342"/>
      <c r="DAC460" s="342"/>
      <c r="DAD460" s="342"/>
      <c r="DAE460" s="342"/>
      <c r="DAF460" s="342"/>
      <c r="DAG460" s="342"/>
      <c r="DAH460" s="342"/>
      <c r="DAI460" s="342"/>
      <c r="DAJ460" s="342"/>
      <c r="DAK460" s="342"/>
      <c r="DAL460" s="342"/>
      <c r="DAM460" s="342"/>
      <c r="DAN460" s="342"/>
      <c r="DAO460" s="342"/>
      <c r="DAP460" s="342"/>
      <c r="DAQ460" s="342"/>
      <c r="DAR460" s="342"/>
      <c r="DAS460" s="342"/>
      <c r="DAT460" s="342"/>
      <c r="DAU460" s="342"/>
      <c r="DAV460" s="342"/>
      <c r="DAW460" s="342"/>
      <c r="DAX460" s="342"/>
      <c r="DAY460" s="342"/>
      <c r="DAZ460" s="342"/>
      <c r="DBA460" s="342"/>
      <c r="DBB460" s="342"/>
      <c r="DBC460" s="342"/>
      <c r="DBD460" s="342"/>
      <c r="DBE460" s="342"/>
      <c r="DBF460" s="342"/>
      <c r="DBG460" s="342"/>
      <c r="DBH460" s="342"/>
      <c r="DBI460" s="342"/>
      <c r="DBJ460" s="342"/>
      <c r="DBK460" s="342"/>
      <c r="DBL460" s="342"/>
      <c r="DBM460" s="342"/>
      <c r="DBN460" s="342"/>
      <c r="DBO460" s="342"/>
      <c r="DBP460" s="342"/>
      <c r="DBQ460" s="342"/>
      <c r="DBR460" s="342"/>
      <c r="DBS460" s="342"/>
      <c r="DBT460" s="342"/>
      <c r="DBU460" s="342"/>
      <c r="DBV460" s="342"/>
      <c r="DBW460" s="342"/>
      <c r="DBX460" s="342"/>
      <c r="DBY460" s="342"/>
      <c r="DBZ460" s="342"/>
      <c r="DCA460" s="342"/>
      <c r="DCB460" s="342"/>
      <c r="DCC460" s="342"/>
      <c r="DCD460" s="342"/>
      <c r="DCE460" s="342"/>
      <c r="DCF460" s="342"/>
      <c r="DCG460" s="342"/>
      <c r="DCH460" s="342"/>
      <c r="DCI460" s="342"/>
      <c r="DCJ460" s="342"/>
      <c r="DCK460" s="342"/>
      <c r="DCL460" s="342"/>
      <c r="DCM460" s="342"/>
      <c r="DCN460" s="342"/>
      <c r="DCO460" s="342"/>
      <c r="DCP460" s="342"/>
      <c r="DCQ460" s="342"/>
      <c r="DCR460" s="342"/>
      <c r="DCS460" s="342"/>
      <c r="DCT460" s="342"/>
      <c r="DCU460" s="342"/>
      <c r="DCV460" s="342"/>
      <c r="DCW460" s="342"/>
      <c r="DCX460" s="342"/>
      <c r="DCY460" s="342"/>
      <c r="DCZ460" s="342"/>
      <c r="DDA460" s="342"/>
      <c r="DDB460" s="342"/>
      <c r="DDC460" s="342"/>
      <c r="DDD460" s="342"/>
      <c r="DDE460" s="342"/>
      <c r="DDF460" s="342"/>
      <c r="DDG460" s="342"/>
      <c r="DDH460" s="342"/>
      <c r="DDI460" s="342"/>
      <c r="DDJ460" s="342"/>
      <c r="DDK460" s="342"/>
      <c r="DDL460" s="342"/>
      <c r="DDM460" s="342"/>
      <c r="DDN460" s="342"/>
      <c r="DDO460" s="342"/>
      <c r="DDP460" s="342"/>
      <c r="DDQ460" s="342"/>
      <c r="DDR460" s="342"/>
      <c r="DDS460" s="342"/>
      <c r="DDT460" s="342"/>
      <c r="DDU460" s="342"/>
      <c r="DDV460" s="342"/>
      <c r="DDW460" s="342"/>
      <c r="DDX460" s="342"/>
      <c r="DDY460" s="342"/>
      <c r="DDZ460" s="342"/>
      <c r="DEA460" s="342"/>
      <c r="DEB460" s="342"/>
      <c r="DEC460" s="342"/>
      <c r="DED460" s="342"/>
      <c r="DEE460" s="342"/>
      <c r="DEF460" s="342"/>
      <c r="DEG460" s="342"/>
      <c r="DEH460" s="342"/>
      <c r="DEI460" s="342"/>
      <c r="DEJ460" s="342"/>
      <c r="DEK460" s="342"/>
      <c r="DEL460" s="342"/>
      <c r="DEM460" s="342"/>
      <c r="DEN460" s="342"/>
      <c r="DEO460" s="342"/>
      <c r="DEP460" s="342"/>
      <c r="DEQ460" s="342"/>
      <c r="DER460" s="342"/>
      <c r="DES460" s="342"/>
      <c r="DET460" s="342"/>
      <c r="DEU460" s="342"/>
      <c r="DEV460" s="342"/>
      <c r="DEW460" s="342"/>
      <c r="DEX460" s="342"/>
      <c r="DEY460" s="342"/>
      <c r="DEZ460" s="342"/>
      <c r="DFA460" s="342"/>
      <c r="DFB460" s="342"/>
      <c r="DFC460" s="342"/>
      <c r="DFD460" s="342"/>
      <c r="DFE460" s="342"/>
      <c r="DFF460" s="342"/>
      <c r="DFG460" s="342"/>
      <c r="DFH460" s="342"/>
      <c r="DFI460" s="342"/>
      <c r="DFJ460" s="342"/>
      <c r="DFK460" s="342"/>
      <c r="DFL460" s="342"/>
      <c r="DFM460" s="342"/>
      <c r="DFN460" s="342"/>
      <c r="DFO460" s="342"/>
      <c r="DFP460" s="342"/>
      <c r="DFQ460" s="342"/>
      <c r="DFR460" s="342"/>
      <c r="DFS460" s="342"/>
      <c r="DFT460" s="342"/>
      <c r="DFU460" s="342"/>
      <c r="DFV460" s="342"/>
      <c r="DFW460" s="342"/>
      <c r="DFX460" s="342"/>
      <c r="DFY460" s="342"/>
      <c r="DFZ460" s="342"/>
      <c r="DGA460" s="342"/>
      <c r="DGB460" s="342"/>
      <c r="DGC460" s="342"/>
      <c r="DGD460" s="342"/>
      <c r="DGE460" s="342"/>
      <c r="DGF460" s="342"/>
      <c r="DGG460" s="342"/>
      <c r="DGH460" s="342"/>
      <c r="DGI460" s="342"/>
      <c r="DGJ460" s="342"/>
      <c r="DGK460" s="342"/>
      <c r="DGL460" s="342"/>
      <c r="DGM460" s="342"/>
      <c r="DGN460" s="342"/>
      <c r="DGO460" s="342"/>
      <c r="DGP460" s="342"/>
      <c r="DGQ460" s="342"/>
      <c r="DGR460" s="342"/>
      <c r="DGS460" s="342"/>
      <c r="DGT460" s="342"/>
      <c r="DGU460" s="342"/>
      <c r="DGV460" s="342"/>
      <c r="DGW460" s="342"/>
      <c r="DGX460" s="342"/>
      <c r="DGY460" s="342"/>
      <c r="DGZ460" s="342"/>
      <c r="DHA460" s="342"/>
      <c r="DHB460" s="342"/>
      <c r="DHC460" s="342"/>
      <c r="DHD460" s="342"/>
      <c r="DHE460" s="342"/>
      <c r="DHF460" s="342"/>
      <c r="DHG460" s="342"/>
      <c r="DHH460" s="342"/>
      <c r="DHI460" s="342"/>
      <c r="DHJ460" s="342"/>
      <c r="DHK460" s="342"/>
      <c r="DHL460" s="342"/>
      <c r="DHM460" s="342"/>
      <c r="DHN460" s="342"/>
      <c r="DHO460" s="342"/>
      <c r="DHP460" s="342"/>
      <c r="DHQ460" s="342"/>
      <c r="DHR460" s="342"/>
      <c r="DHS460" s="342"/>
      <c r="DHT460" s="342"/>
      <c r="DHU460" s="342"/>
      <c r="DHV460" s="342"/>
      <c r="DHW460" s="342"/>
      <c r="DHX460" s="342"/>
      <c r="DHY460" s="342"/>
      <c r="DHZ460" s="342"/>
      <c r="DIA460" s="342"/>
      <c r="DIB460" s="342"/>
      <c r="DIC460" s="342"/>
      <c r="DID460" s="342"/>
      <c r="DIE460" s="342"/>
      <c r="DIF460" s="342"/>
      <c r="DIG460" s="342"/>
      <c r="DIH460" s="342"/>
      <c r="DII460" s="342"/>
      <c r="DIJ460" s="342"/>
      <c r="DIK460" s="342"/>
      <c r="DIL460" s="342"/>
      <c r="DIM460" s="342"/>
      <c r="DIN460" s="342"/>
      <c r="DIO460" s="342"/>
      <c r="DIP460" s="342"/>
      <c r="DIQ460" s="342"/>
      <c r="DIR460" s="342"/>
      <c r="DIS460" s="342"/>
      <c r="DIT460" s="342"/>
      <c r="DIU460" s="342"/>
      <c r="DIV460" s="342"/>
      <c r="DIW460" s="342"/>
      <c r="DIX460" s="342"/>
      <c r="DIY460" s="342"/>
      <c r="DIZ460" s="342"/>
      <c r="DJA460" s="342"/>
      <c r="DJB460" s="342"/>
      <c r="DJC460" s="342"/>
      <c r="DJD460" s="342"/>
      <c r="DJE460" s="342"/>
      <c r="DJF460" s="342"/>
      <c r="DJG460" s="342"/>
      <c r="DJH460" s="342"/>
      <c r="DJI460" s="342"/>
      <c r="DJJ460" s="342"/>
      <c r="DJK460" s="342"/>
      <c r="DJL460" s="342"/>
      <c r="DJM460" s="342"/>
      <c r="DJN460" s="342"/>
      <c r="DJO460" s="342"/>
      <c r="DJP460" s="342"/>
      <c r="DJQ460" s="342"/>
      <c r="DJR460" s="342"/>
      <c r="DJS460" s="342"/>
      <c r="DJT460" s="342"/>
      <c r="DJU460" s="342"/>
      <c r="DJV460" s="342"/>
      <c r="DJW460" s="342"/>
      <c r="DJX460" s="342"/>
      <c r="DJY460" s="342"/>
      <c r="DJZ460" s="342"/>
      <c r="DKA460" s="342"/>
      <c r="DKB460" s="342"/>
      <c r="DKC460" s="342"/>
      <c r="DKD460" s="342"/>
      <c r="DKE460" s="342"/>
      <c r="DKF460" s="342"/>
      <c r="DKG460" s="342"/>
      <c r="DKH460" s="342"/>
      <c r="DKI460" s="342"/>
      <c r="DKJ460" s="342"/>
      <c r="DKK460" s="342"/>
      <c r="DKL460" s="342"/>
      <c r="DKM460" s="342"/>
      <c r="DKN460" s="342"/>
      <c r="DKO460" s="342"/>
      <c r="DKP460" s="342"/>
      <c r="DKQ460" s="342"/>
      <c r="DKR460" s="342"/>
      <c r="DKS460" s="342"/>
      <c r="DKT460" s="342"/>
      <c r="DKU460" s="342"/>
      <c r="DKV460" s="342"/>
      <c r="DKW460" s="342"/>
      <c r="DKX460" s="342"/>
      <c r="DKY460" s="342"/>
      <c r="DKZ460" s="342"/>
      <c r="DLA460" s="342"/>
      <c r="DLB460" s="342"/>
      <c r="DLC460" s="342"/>
      <c r="DLD460" s="342"/>
      <c r="DLE460" s="342"/>
      <c r="DLF460" s="342"/>
      <c r="DLG460" s="342"/>
      <c r="DLH460" s="342"/>
      <c r="DLI460" s="342"/>
      <c r="DLJ460" s="342"/>
      <c r="DLK460" s="342"/>
      <c r="DLL460" s="342"/>
      <c r="DLM460" s="342"/>
      <c r="DLN460" s="342"/>
      <c r="DLO460" s="342"/>
      <c r="DLP460" s="342"/>
      <c r="DLQ460" s="342"/>
      <c r="DLR460" s="342"/>
      <c r="DLS460" s="342"/>
      <c r="DLT460" s="342"/>
      <c r="DLU460" s="342"/>
      <c r="DLV460" s="342"/>
      <c r="DLW460" s="342"/>
      <c r="DLX460" s="342"/>
      <c r="DLY460" s="342"/>
      <c r="DLZ460" s="342"/>
      <c r="DMA460" s="342"/>
      <c r="DMB460" s="342"/>
      <c r="DMC460" s="342"/>
      <c r="DMD460" s="342"/>
      <c r="DME460" s="342"/>
      <c r="DMF460" s="342"/>
      <c r="DMG460" s="342"/>
      <c r="DMH460" s="342"/>
      <c r="DMI460" s="342"/>
      <c r="DMJ460" s="342"/>
      <c r="DMK460" s="342"/>
      <c r="DML460" s="342"/>
      <c r="DMM460" s="342"/>
      <c r="DMN460" s="342"/>
      <c r="DMO460" s="342"/>
      <c r="DMP460" s="342"/>
      <c r="DMQ460" s="342"/>
      <c r="DMR460" s="342"/>
      <c r="DMS460" s="342"/>
      <c r="DMT460" s="342"/>
      <c r="DMU460" s="342"/>
      <c r="DMV460" s="342"/>
      <c r="DMW460" s="342"/>
      <c r="DMX460" s="342"/>
      <c r="DMY460" s="342"/>
      <c r="DMZ460" s="342"/>
      <c r="DNA460" s="342"/>
      <c r="DNB460" s="342"/>
      <c r="DNC460" s="342"/>
      <c r="DND460" s="342"/>
      <c r="DNE460" s="342"/>
      <c r="DNF460" s="342"/>
      <c r="DNG460" s="342"/>
      <c r="DNH460" s="342"/>
      <c r="DNI460" s="342"/>
      <c r="DNJ460" s="342"/>
      <c r="DNK460" s="342"/>
      <c r="DNL460" s="342"/>
      <c r="DNM460" s="342"/>
      <c r="DNN460" s="342"/>
      <c r="DNO460" s="342"/>
      <c r="DNP460" s="342"/>
      <c r="DNQ460" s="342"/>
      <c r="DNR460" s="342"/>
      <c r="DNS460" s="342"/>
      <c r="DNT460" s="342"/>
      <c r="DNU460" s="342"/>
      <c r="DNV460" s="342"/>
      <c r="DNW460" s="342"/>
      <c r="DNX460" s="342"/>
      <c r="DNY460" s="342"/>
      <c r="DNZ460" s="342"/>
      <c r="DOA460" s="342"/>
      <c r="DOB460" s="342"/>
      <c r="DOC460" s="342"/>
      <c r="DOD460" s="342"/>
      <c r="DOE460" s="342"/>
      <c r="DOF460" s="342"/>
      <c r="DOG460" s="342"/>
      <c r="DOH460" s="342"/>
      <c r="DOI460" s="342"/>
      <c r="DOJ460" s="342"/>
      <c r="DOK460" s="342"/>
      <c r="DOL460" s="342"/>
      <c r="DOM460" s="342"/>
      <c r="DON460" s="342"/>
      <c r="DOO460" s="342"/>
      <c r="DOP460" s="342"/>
      <c r="DOQ460" s="342"/>
      <c r="DOR460" s="342"/>
      <c r="DOS460" s="342"/>
      <c r="DOT460" s="342"/>
      <c r="DOU460" s="342"/>
      <c r="DOV460" s="342"/>
      <c r="DOW460" s="342"/>
      <c r="DOX460" s="342"/>
      <c r="DOY460" s="342"/>
      <c r="DOZ460" s="342"/>
      <c r="DPA460" s="342"/>
      <c r="DPB460" s="342"/>
      <c r="DPC460" s="342"/>
      <c r="DPD460" s="342"/>
      <c r="DPE460" s="342"/>
      <c r="DPF460" s="342"/>
      <c r="DPG460" s="342"/>
      <c r="DPH460" s="342"/>
      <c r="DPI460" s="342"/>
      <c r="DPJ460" s="342"/>
      <c r="DPK460" s="342"/>
      <c r="DPL460" s="342"/>
      <c r="DPM460" s="342"/>
      <c r="DPN460" s="342"/>
      <c r="DPO460" s="342"/>
      <c r="DPP460" s="342"/>
      <c r="DPQ460" s="342"/>
      <c r="DPR460" s="342"/>
      <c r="DPS460" s="342"/>
      <c r="DPT460" s="342"/>
      <c r="DPU460" s="342"/>
      <c r="DPV460" s="342"/>
      <c r="DPW460" s="342"/>
      <c r="DPX460" s="342"/>
      <c r="DPY460" s="342"/>
      <c r="DPZ460" s="342"/>
      <c r="DQA460" s="342"/>
      <c r="DQB460" s="342"/>
      <c r="DQC460" s="342"/>
      <c r="DQD460" s="342"/>
      <c r="DQE460" s="342"/>
      <c r="DQF460" s="342"/>
      <c r="DQG460" s="342"/>
      <c r="DQH460" s="342"/>
      <c r="DQI460" s="342"/>
      <c r="DQJ460" s="342"/>
      <c r="DQK460" s="342"/>
      <c r="DQL460" s="342"/>
      <c r="DQM460" s="342"/>
      <c r="DQN460" s="342"/>
      <c r="DQO460" s="342"/>
      <c r="DQP460" s="342"/>
      <c r="DQQ460" s="342"/>
      <c r="DQR460" s="342"/>
      <c r="DQS460" s="342"/>
      <c r="DQT460" s="342"/>
      <c r="DQU460" s="342"/>
      <c r="DQV460" s="342"/>
      <c r="DQW460" s="342"/>
      <c r="DQX460" s="342"/>
      <c r="DQY460" s="342"/>
      <c r="DQZ460" s="342"/>
      <c r="DRA460" s="342"/>
      <c r="DRB460" s="342"/>
      <c r="DRC460" s="342"/>
      <c r="DRD460" s="342"/>
      <c r="DRE460" s="342"/>
      <c r="DRF460" s="342"/>
      <c r="DRG460" s="342"/>
      <c r="DRH460" s="342"/>
      <c r="DRI460" s="342"/>
      <c r="DRJ460" s="342"/>
      <c r="DRK460" s="342"/>
      <c r="DRL460" s="342"/>
      <c r="DRM460" s="342"/>
      <c r="DRN460" s="342"/>
      <c r="DRO460" s="342"/>
      <c r="DRP460" s="342"/>
      <c r="DRQ460" s="342"/>
      <c r="DRR460" s="342"/>
      <c r="DRS460" s="342"/>
      <c r="DRT460" s="342"/>
      <c r="DRU460" s="342"/>
      <c r="DRV460" s="342"/>
      <c r="DRW460" s="342"/>
      <c r="DRX460" s="342"/>
      <c r="DRY460" s="342"/>
      <c r="DRZ460" s="342"/>
      <c r="DSA460" s="342"/>
      <c r="DSB460" s="342"/>
      <c r="DSC460" s="342"/>
      <c r="DSD460" s="342"/>
      <c r="DSE460" s="342"/>
      <c r="DSF460" s="342"/>
      <c r="DSG460" s="342"/>
      <c r="DSH460" s="342"/>
      <c r="DSI460" s="342"/>
      <c r="DSJ460" s="342"/>
      <c r="DSK460" s="342"/>
      <c r="DSL460" s="342"/>
      <c r="DSM460" s="342"/>
      <c r="DSN460" s="342"/>
      <c r="DSO460" s="342"/>
      <c r="DSP460" s="342"/>
      <c r="DSQ460" s="342"/>
      <c r="DSR460" s="342"/>
      <c r="DSS460" s="342"/>
      <c r="DST460" s="342"/>
      <c r="DSU460" s="342"/>
      <c r="DSV460" s="342"/>
      <c r="DSW460" s="342"/>
      <c r="DSX460" s="342"/>
      <c r="DSY460" s="342"/>
      <c r="DSZ460" s="342"/>
      <c r="DTA460" s="342"/>
      <c r="DTB460" s="342"/>
      <c r="DTC460" s="342"/>
      <c r="DTD460" s="342"/>
      <c r="DTE460" s="342"/>
      <c r="DTF460" s="342"/>
      <c r="DTG460" s="342"/>
      <c r="DTH460" s="342"/>
      <c r="DTI460" s="342"/>
      <c r="DTJ460" s="342"/>
      <c r="DTK460" s="342"/>
      <c r="DTL460" s="342"/>
      <c r="DTM460" s="342"/>
      <c r="DTN460" s="342"/>
      <c r="DTO460" s="342"/>
      <c r="DTP460" s="342"/>
      <c r="DTQ460" s="342"/>
      <c r="DTR460" s="342"/>
      <c r="DTS460" s="342"/>
      <c r="DTT460" s="342"/>
      <c r="DTU460" s="342"/>
      <c r="DTV460" s="342"/>
      <c r="DTW460" s="342"/>
      <c r="DTX460" s="342"/>
      <c r="DTY460" s="342"/>
      <c r="DTZ460" s="342"/>
      <c r="DUA460" s="342"/>
      <c r="DUB460" s="342"/>
      <c r="DUC460" s="342"/>
      <c r="DUD460" s="342"/>
      <c r="DUE460" s="342"/>
      <c r="DUF460" s="342"/>
      <c r="DUG460" s="342"/>
      <c r="DUH460" s="342"/>
      <c r="DUI460" s="342"/>
      <c r="DUJ460" s="342"/>
      <c r="DUK460" s="342"/>
      <c r="DUL460" s="342"/>
      <c r="DUM460" s="342"/>
      <c r="DUN460" s="342"/>
      <c r="DUO460" s="342"/>
      <c r="DUP460" s="342"/>
      <c r="DUQ460" s="342"/>
      <c r="DUR460" s="342"/>
      <c r="DUS460" s="342"/>
      <c r="DUT460" s="342"/>
      <c r="DUU460" s="342"/>
      <c r="DUV460" s="342"/>
      <c r="DUW460" s="342"/>
      <c r="DUX460" s="342"/>
      <c r="DUY460" s="342"/>
      <c r="DUZ460" s="342"/>
      <c r="DVA460" s="342"/>
      <c r="DVB460" s="342"/>
      <c r="DVC460" s="342"/>
      <c r="DVD460" s="342"/>
      <c r="DVE460" s="342"/>
      <c r="DVF460" s="342"/>
      <c r="DVG460" s="342"/>
      <c r="DVH460" s="342"/>
      <c r="DVI460" s="342"/>
      <c r="DVJ460" s="342"/>
      <c r="DVK460" s="342"/>
      <c r="DVL460" s="342"/>
      <c r="DVM460" s="342"/>
      <c r="DVN460" s="342"/>
      <c r="DVO460" s="342"/>
      <c r="DVP460" s="342"/>
      <c r="DVQ460" s="342"/>
      <c r="DVR460" s="342"/>
      <c r="DVS460" s="342"/>
      <c r="DVT460" s="342"/>
      <c r="DVU460" s="342"/>
      <c r="DVV460" s="342"/>
      <c r="DVW460" s="342"/>
      <c r="DVX460" s="342"/>
      <c r="DVY460" s="342"/>
      <c r="DVZ460" s="342"/>
      <c r="DWA460" s="342"/>
      <c r="DWB460" s="342"/>
      <c r="DWC460" s="342"/>
      <c r="DWD460" s="342"/>
      <c r="DWE460" s="342"/>
      <c r="DWF460" s="342"/>
      <c r="DWG460" s="342"/>
      <c r="DWH460" s="342"/>
      <c r="DWI460" s="342"/>
      <c r="DWJ460" s="342"/>
      <c r="DWK460" s="342"/>
      <c r="DWL460" s="342"/>
      <c r="DWM460" s="342"/>
      <c r="DWN460" s="342"/>
      <c r="DWO460" s="342"/>
      <c r="DWP460" s="342"/>
      <c r="DWQ460" s="342"/>
      <c r="DWR460" s="342"/>
      <c r="DWS460" s="342"/>
      <c r="DWT460" s="342"/>
      <c r="DWU460" s="342"/>
      <c r="DWV460" s="342"/>
      <c r="DWW460" s="342"/>
      <c r="DWX460" s="342"/>
      <c r="DWY460" s="342"/>
      <c r="DWZ460" s="342"/>
      <c r="DXA460" s="342"/>
      <c r="DXB460" s="342"/>
      <c r="DXC460" s="342"/>
      <c r="DXD460" s="342"/>
      <c r="DXE460" s="342"/>
      <c r="DXF460" s="342"/>
      <c r="DXG460" s="342"/>
      <c r="DXH460" s="342"/>
      <c r="DXI460" s="342"/>
      <c r="DXJ460" s="342"/>
      <c r="DXK460" s="342"/>
      <c r="DXL460" s="342"/>
      <c r="DXM460" s="342"/>
      <c r="DXN460" s="342"/>
      <c r="DXO460" s="342"/>
      <c r="DXP460" s="342"/>
      <c r="DXQ460" s="342"/>
      <c r="DXR460" s="342"/>
      <c r="DXS460" s="342"/>
      <c r="DXT460" s="342"/>
      <c r="DXU460" s="342"/>
      <c r="DXV460" s="342"/>
      <c r="DXW460" s="342"/>
      <c r="DXX460" s="342"/>
      <c r="DXY460" s="342"/>
      <c r="DXZ460" s="342"/>
      <c r="DYA460" s="342"/>
      <c r="DYB460" s="342"/>
      <c r="DYC460" s="342"/>
      <c r="DYD460" s="342"/>
      <c r="DYE460" s="342"/>
      <c r="DYF460" s="342"/>
      <c r="DYG460" s="342"/>
      <c r="DYH460" s="342"/>
      <c r="DYI460" s="342"/>
      <c r="DYJ460" s="342"/>
      <c r="DYK460" s="342"/>
      <c r="DYL460" s="342"/>
      <c r="DYM460" s="342"/>
      <c r="DYN460" s="342"/>
      <c r="DYO460" s="342"/>
      <c r="DYP460" s="342"/>
      <c r="DYQ460" s="342"/>
      <c r="DYR460" s="342"/>
      <c r="DYS460" s="342"/>
      <c r="DYT460" s="342"/>
      <c r="DYU460" s="342"/>
      <c r="DYV460" s="342"/>
      <c r="DYW460" s="342"/>
      <c r="DYX460" s="342"/>
      <c r="DYY460" s="342"/>
      <c r="DYZ460" s="342"/>
      <c r="DZA460" s="342"/>
      <c r="DZB460" s="342"/>
      <c r="DZC460" s="342"/>
      <c r="DZD460" s="342"/>
      <c r="DZE460" s="342"/>
      <c r="DZF460" s="342"/>
      <c r="DZG460" s="342"/>
      <c r="DZH460" s="342"/>
      <c r="DZI460" s="342"/>
      <c r="DZJ460" s="342"/>
      <c r="DZK460" s="342"/>
      <c r="DZL460" s="342"/>
      <c r="DZM460" s="342"/>
      <c r="DZN460" s="342"/>
      <c r="DZO460" s="342"/>
      <c r="DZP460" s="342"/>
      <c r="DZQ460" s="342"/>
      <c r="DZR460" s="342"/>
      <c r="DZS460" s="342"/>
      <c r="DZT460" s="342"/>
      <c r="DZU460" s="342"/>
      <c r="DZV460" s="342"/>
      <c r="DZW460" s="342"/>
      <c r="DZX460" s="342"/>
      <c r="DZY460" s="342"/>
      <c r="DZZ460" s="342"/>
      <c r="EAA460" s="342"/>
      <c r="EAB460" s="342"/>
      <c r="EAC460" s="342"/>
      <c r="EAD460" s="342"/>
      <c r="EAE460" s="342"/>
      <c r="EAF460" s="342"/>
      <c r="EAG460" s="342"/>
      <c r="EAH460" s="342"/>
      <c r="EAI460" s="342"/>
      <c r="EAJ460" s="342"/>
      <c r="EAK460" s="342"/>
      <c r="EAL460" s="342"/>
      <c r="EAM460" s="342"/>
      <c r="EAN460" s="342"/>
      <c r="EAO460" s="342"/>
      <c r="EAP460" s="342"/>
      <c r="EAQ460" s="342"/>
      <c r="EAR460" s="342"/>
      <c r="EAS460" s="342"/>
      <c r="EAT460" s="342"/>
      <c r="EAU460" s="342"/>
      <c r="EAV460" s="342"/>
      <c r="EAW460" s="342"/>
      <c r="EAX460" s="342"/>
      <c r="EAY460" s="342"/>
      <c r="EAZ460" s="342"/>
      <c r="EBA460" s="342"/>
      <c r="EBB460" s="342"/>
      <c r="EBC460" s="342"/>
      <c r="EBD460" s="342"/>
      <c r="EBE460" s="342"/>
      <c r="EBF460" s="342"/>
      <c r="EBG460" s="342"/>
      <c r="EBH460" s="342"/>
      <c r="EBI460" s="342"/>
      <c r="EBJ460" s="342"/>
      <c r="EBK460" s="342"/>
      <c r="EBL460" s="342"/>
      <c r="EBM460" s="342"/>
      <c r="EBN460" s="342"/>
      <c r="EBO460" s="342"/>
      <c r="EBP460" s="342"/>
      <c r="EBQ460" s="342"/>
      <c r="EBR460" s="342"/>
      <c r="EBS460" s="342"/>
      <c r="EBT460" s="342"/>
      <c r="EBU460" s="342"/>
      <c r="EBV460" s="342"/>
      <c r="EBW460" s="342"/>
      <c r="EBX460" s="342"/>
      <c r="EBY460" s="342"/>
      <c r="EBZ460" s="342"/>
      <c r="ECA460" s="342"/>
      <c r="ECB460" s="342"/>
      <c r="ECC460" s="342"/>
      <c r="ECD460" s="342"/>
      <c r="ECE460" s="342"/>
      <c r="ECF460" s="342"/>
      <c r="ECG460" s="342"/>
      <c r="ECH460" s="342"/>
      <c r="ECI460" s="342"/>
      <c r="ECJ460" s="342"/>
      <c r="ECK460" s="342"/>
      <c r="ECL460" s="342"/>
      <c r="ECM460" s="342"/>
      <c r="ECN460" s="342"/>
      <c r="ECO460" s="342"/>
      <c r="ECP460" s="342"/>
      <c r="ECQ460" s="342"/>
      <c r="ECR460" s="342"/>
      <c r="ECS460" s="342"/>
      <c r="ECT460" s="342"/>
      <c r="ECU460" s="342"/>
      <c r="ECV460" s="342"/>
      <c r="ECW460" s="342"/>
      <c r="ECX460" s="342"/>
      <c r="ECY460" s="342"/>
      <c r="ECZ460" s="342"/>
      <c r="EDA460" s="342"/>
      <c r="EDB460" s="342"/>
      <c r="EDC460" s="342"/>
      <c r="EDD460" s="342"/>
      <c r="EDE460" s="342"/>
      <c r="EDF460" s="342"/>
      <c r="EDG460" s="342"/>
      <c r="EDH460" s="342"/>
      <c r="EDI460" s="342"/>
      <c r="EDJ460" s="342"/>
      <c r="EDK460" s="342"/>
      <c r="EDL460" s="342"/>
      <c r="EDM460" s="342"/>
      <c r="EDN460" s="342"/>
      <c r="EDO460" s="342"/>
      <c r="EDP460" s="342"/>
      <c r="EDQ460" s="342"/>
      <c r="EDR460" s="342"/>
      <c r="EDS460" s="342"/>
      <c r="EDT460" s="342"/>
      <c r="EDU460" s="342"/>
      <c r="EDV460" s="342"/>
      <c r="EDW460" s="342"/>
      <c r="EDX460" s="342"/>
      <c r="EDY460" s="342"/>
      <c r="EDZ460" s="342"/>
      <c r="EEA460" s="342"/>
      <c r="EEB460" s="342"/>
      <c r="EEC460" s="342"/>
      <c r="EED460" s="342"/>
      <c r="EEE460" s="342"/>
      <c r="EEF460" s="342"/>
      <c r="EEG460" s="342"/>
      <c r="EEH460" s="342"/>
      <c r="EEI460" s="342"/>
      <c r="EEJ460" s="342"/>
      <c r="EEK460" s="342"/>
      <c r="EEL460" s="342"/>
      <c r="EEM460" s="342"/>
      <c r="EEN460" s="342"/>
      <c r="EEO460" s="342"/>
      <c r="EEP460" s="342"/>
      <c r="EEQ460" s="342"/>
      <c r="EER460" s="342"/>
      <c r="EES460" s="342"/>
      <c r="EET460" s="342"/>
      <c r="EEU460" s="342"/>
      <c r="EEV460" s="342"/>
      <c r="EEW460" s="342"/>
      <c r="EEX460" s="342"/>
      <c r="EEY460" s="342"/>
      <c r="EEZ460" s="342"/>
      <c r="EFA460" s="342"/>
      <c r="EFB460" s="342"/>
      <c r="EFC460" s="342"/>
      <c r="EFD460" s="342"/>
      <c r="EFE460" s="342"/>
      <c r="EFF460" s="342"/>
      <c r="EFG460" s="342"/>
      <c r="EFH460" s="342"/>
      <c r="EFI460" s="342"/>
      <c r="EFJ460" s="342"/>
      <c r="EFK460" s="342"/>
      <c r="EFL460" s="342"/>
      <c r="EFM460" s="342"/>
      <c r="EFN460" s="342"/>
      <c r="EFO460" s="342"/>
      <c r="EFP460" s="342"/>
      <c r="EFQ460" s="342"/>
      <c r="EFR460" s="342"/>
      <c r="EFS460" s="342"/>
      <c r="EFT460" s="342"/>
      <c r="EFU460" s="342"/>
      <c r="EFV460" s="342"/>
      <c r="EFW460" s="342"/>
      <c r="EFX460" s="342"/>
      <c r="EFY460" s="342"/>
      <c r="EFZ460" s="342"/>
      <c r="EGA460" s="342"/>
      <c r="EGB460" s="342"/>
      <c r="EGC460" s="342"/>
      <c r="EGD460" s="342"/>
      <c r="EGE460" s="342"/>
      <c r="EGF460" s="342"/>
      <c r="EGG460" s="342"/>
      <c r="EGH460" s="342"/>
      <c r="EGI460" s="342"/>
      <c r="EGJ460" s="342"/>
      <c r="EGK460" s="342"/>
      <c r="EGL460" s="342"/>
      <c r="EGM460" s="342"/>
      <c r="EGN460" s="342"/>
      <c r="EGO460" s="342"/>
      <c r="EGP460" s="342"/>
      <c r="EGQ460" s="342"/>
      <c r="EGR460" s="342"/>
      <c r="EGS460" s="342"/>
      <c r="EGT460" s="342"/>
      <c r="EGU460" s="342"/>
      <c r="EGV460" s="342"/>
      <c r="EGW460" s="342"/>
      <c r="EGX460" s="342"/>
      <c r="EGY460" s="342"/>
      <c r="EGZ460" s="342"/>
      <c r="EHA460" s="342"/>
      <c r="EHB460" s="342"/>
      <c r="EHC460" s="342"/>
      <c r="EHD460" s="342"/>
      <c r="EHE460" s="342"/>
      <c r="EHF460" s="342"/>
      <c r="EHG460" s="342"/>
      <c r="EHH460" s="342"/>
      <c r="EHI460" s="342"/>
      <c r="EHJ460" s="342"/>
      <c r="EHK460" s="342"/>
      <c r="EHL460" s="342"/>
      <c r="EHM460" s="342"/>
      <c r="EHN460" s="342"/>
      <c r="EHO460" s="342"/>
      <c r="EHP460" s="342"/>
      <c r="EHQ460" s="342"/>
      <c r="EHR460" s="342"/>
      <c r="EHS460" s="342"/>
      <c r="EHT460" s="342"/>
      <c r="EHU460" s="342"/>
      <c r="EHV460" s="342"/>
      <c r="EHW460" s="342"/>
      <c r="EHX460" s="342"/>
      <c r="EHY460" s="342"/>
      <c r="EHZ460" s="342"/>
      <c r="EIA460" s="342"/>
      <c r="EIB460" s="342"/>
      <c r="EIC460" s="342"/>
      <c r="EID460" s="342"/>
      <c r="EIE460" s="342"/>
      <c r="EIF460" s="342"/>
      <c r="EIG460" s="342"/>
      <c r="EIH460" s="342"/>
      <c r="EII460" s="342"/>
      <c r="EIJ460" s="342"/>
      <c r="EIK460" s="342"/>
      <c r="EIL460" s="342"/>
      <c r="EIM460" s="342"/>
      <c r="EIN460" s="342"/>
      <c r="EIO460" s="342"/>
      <c r="EIP460" s="342"/>
      <c r="EIQ460" s="342"/>
      <c r="EIR460" s="342"/>
      <c r="EIS460" s="342"/>
      <c r="EIT460" s="342"/>
      <c r="EIU460" s="342"/>
      <c r="EIV460" s="342"/>
      <c r="EIW460" s="342"/>
      <c r="EIX460" s="342"/>
      <c r="EIY460" s="342"/>
      <c r="EIZ460" s="342"/>
      <c r="EJA460" s="342"/>
      <c r="EJB460" s="342"/>
      <c r="EJC460" s="342"/>
      <c r="EJD460" s="342"/>
      <c r="EJE460" s="342"/>
      <c r="EJF460" s="342"/>
      <c r="EJG460" s="342"/>
      <c r="EJH460" s="342"/>
      <c r="EJI460" s="342"/>
      <c r="EJJ460" s="342"/>
      <c r="EJK460" s="342"/>
      <c r="EJL460" s="342"/>
      <c r="EJM460" s="342"/>
      <c r="EJN460" s="342"/>
      <c r="EJO460" s="342"/>
      <c r="EJP460" s="342"/>
      <c r="EJQ460" s="342"/>
      <c r="EJR460" s="342"/>
      <c r="EJS460" s="342"/>
      <c r="EJT460" s="342"/>
      <c r="EJU460" s="342"/>
      <c r="EJV460" s="342"/>
      <c r="EJW460" s="342"/>
      <c r="EJX460" s="342"/>
      <c r="EJY460" s="342"/>
      <c r="EJZ460" s="342"/>
      <c r="EKA460" s="342"/>
      <c r="EKB460" s="342"/>
      <c r="EKC460" s="342"/>
      <c r="EKD460" s="342"/>
      <c r="EKE460" s="342"/>
      <c r="EKF460" s="342"/>
      <c r="EKG460" s="342"/>
      <c r="EKH460" s="342"/>
      <c r="EKI460" s="342"/>
      <c r="EKJ460" s="342"/>
      <c r="EKK460" s="342"/>
      <c r="EKL460" s="342"/>
      <c r="EKM460" s="342"/>
      <c r="EKN460" s="342"/>
      <c r="EKO460" s="342"/>
      <c r="EKP460" s="342"/>
      <c r="EKQ460" s="342"/>
      <c r="EKR460" s="342"/>
      <c r="EKS460" s="342"/>
      <c r="EKT460" s="342"/>
      <c r="EKU460" s="342"/>
      <c r="EKV460" s="342"/>
      <c r="EKW460" s="342"/>
      <c r="EKX460" s="342"/>
      <c r="EKY460" s="342"/>
      <c r="EKZ460" s="342"/>
      <c r="ELA460" s="342"/>
      <c r="ELB460" s="342"/>
      <c r="ELC460" s="342"/>
      <c r="ELD460" s="342"/>
      <c r="ELE460" s="342"/>
      <c r="ELF460" s="342"/>
      <c r="ELG460" s="342"/>
      <c r="ELH460" s="342"/>
      <c r="ELI460" s="342"/>
      <c r="ELJ460" s="342"/>
      <c r="ELK460" s="342"/>
      <c r="ELL460" s="342"/>
      <c r="ELM460" s="342"/>
      <c r="ELN460" s="342"/>
      <c r="ELO460" s="342"/>
      <c r="ELP460" s="342"/>
      <c r="ELQ460" s="342"/>
      <c r="ELR460" s="342"/>
      <c r="ELS460" s="342"/>
      <c r="ELT460" s="342"/>
      <c r="ELU460" s="342"/>
      <c r="ELV460" s="342"/>
      <c r="ELW460" s="342"/>
      <c r="ELX460" s="342"/>
      <c r="ELY460" s="342"/>
      <c r="ELZ460" s="342"/>
      <c r="EMA460" s="342"/>
      <c r="EMB460" s="342"/>
      <c r="EMC460" s="342"/>
      <c r="EMD460" s="342"/>
      <c r="EME460" s="342"/>
      <c r="EMF460" s="342"/>
      <c r="EMG460" s="342"/>
      <c r="EMH460" s="342"/>
      <c r="EMI460" s="342"/>
      <c r="EMJ460" s="342"/>
      <c r="EMK460" s="342"/>
      <c r="EML460" s="342"/>
      <c r="EMM460" s="342"/>
      <c r="EMN460" s="342"/>
      <c r="EMO460" s="342"/>
      <c r="EMP460" s="342"/>
      <c r="EMQ460" s="342"/>
      <c r="EMR460" s="342"/>
      <c r="EMS460" s="342"/>
      <c r="EMT460" s="342"/>
      <c r="EMU460" s="342"/>
      <c r="EMV460" s="342"/>
      <c r="EMW460" s="342"/>
      <c r="EMX460" s="342"/>
      <c r="EMY460" s="342"/>
      <c r="EMZ460" s="342"/>
      <c r="ENA460" s="342"/>
      <c r="ENB460" s="342"/>
      <c r="ENC460" s="342"/>
      <c r="END460" s="342"/>
      <c r="ENE460" s="342"/>
      <c r="ENF460" s="342"/>
      <c r="ENG460" s="342"/>
      <c r="ENH460" s="342"/>
      <c r="ENI460" s="342"/>
      <c r="ENJ460" s="342"/>
      <c r="ENK460" s="342"/>
      <c r="ENL460" s="342"/>
      <c r="ENM460" s="342"/>
      <c r="ENN460" s="342"/>
      <c r="ENO460" s="342"/>
      <c r="ENP460" s="342"/>
      <c r="ENQ460" s="342"/>
      <c r="ENR460" s="342"/>
      <c r="ENS460" s="342"/>
      <c r="ENT460" s="342"/>
      <c r="ENU460" s="342"/>
      <c r="ENV460" s="342"/>
      <c r="ENW460" s="342"/>
      <c r="ENX460" s="342"/>
      <c r="ENY460" s="342"/>
      <c r="ENZ460" s="342"/>
      <c r="EOA460" s="342"/>
      <c r="EOB460" s="342"/>
      <c r="EOC460" s="342"/>
      <c r="EOD460" s="342"/>
      <c r="EOE460" s="342"/>
      <c r="EOF460" s="342"/>
      <c r="EOG460" s="342"/>
      <c r="EOH460" s="342"/>
      <c r="EOI460" s="342"/>
      <c r="EOJ460" s="342"/>
      <c r="EOK460" s="342"/>
      <c r="EOL460" s="342"/>
      <c r="EOM460" s="342"/>
      <c r="EON460" s="342"/>
      <c r="EOO460" s="342"/>
      <c r="EOP460" s="342"/>
      <c r="EOQ460" s="342"/>
      <c r="EOR460" s="342"/>
      <c r="EOS460" s="342"/>
      <c r="EOT460" s="342"/>
      <c r="EOU460" s="342"/>
      <c r="EOV460" s="342"/>
      <c r="EOW460" s="342"/>
      <c r="EOX460" s="342"/>
      <c r="EOY460" s="342"/>
      <c r="EOZ460" s="342"/>
      <c r="EPA460" s="342"/>
      <c r="EPB460" s="342"/>
      <c r="EPC460" s="342"/>
      <c r="EPD460" s="342"/>
      <c r="EPE460" s="342"/>
      <c r="EPF460" s="342"/>
      <c r="EPG460" s="342"/>
      <c r="EPH460" s="342"/>
      <c r="EPI460" s="342"/>
      <c r="EPJ460" s="342"/>
      <c r="EPK460" s="342"/>
      <c r="EPL460" s="342"/>
      <c r="EPM460" s="342"/>
      <c r="EPN460" s="342"/>
      <c r="EPO460" s="342"/>
      <c r="EPP460" s="342"/>
      <c r="EPQ460" s="342"/>
      <c r="EPR460" s="342"/>
      <c r="EPS460" s="342"/>
      <c r="EPT460" s="342"/>
      <c r="EPU460" s="342"/>
      <c r="EPV460" s="342"/>
      <c r="EPW460" s="342"/>
      <c r="EPX460" s="342"/>
      <c r="EPY460" s="342"/>
      <c r="EPZ460" s="342"/>
      <c r="EQA460" s="342"/>
      <c r="EQB460" s="342"/>
      <c r="EQC460" s="342"/>
      <c r="EQD460" s="342"/>
      <c r="EQE460" s="342"/>
      <c r="EQF460" s="342"/>
      <c r="EQG460" s="342"/>
      <c r="EQH460" s="342"/>
      <c r="EQI460" s="342"/>
      <c r="EQJ460" s="342"/>
      <c r="EQK460" s="342"/>
      <c r="EQL460" s="342"/>
      <c r="EQM460" s="342"/>
      <c r="EQN460" s="342"/>
      <c r="EQO460" s="342"/>
      <c r="EQP460" s="342"/>
      <c r="EQQ460" s="342"/>
      <c r="EQR460" s="342"/>
      <c r="EQS460" s="342"/>
      <c r="EQT460" s="342"/>
      <c r="EQU460" s="342"/>
      <c r="EQV460" s="342"/>
      <c r="EQW460" s="342"/>
      <c r="EQX460" s="342"/>
      <c r="EQY460" s="342"/>
      <c r="EQZ460" s="342"/>
      <c r="ERA460" s="342"/>
      <c r="ERB460" s="342"/>
      <c r="ERC460" s="342"/>
      <c r="ERD460" s="342"/>
      <c r="ERE460" s="342"/>
      <c r="ERF460" s="342"/>
      <c r="ERG460" s="342"/>
      <c r="ERH460" s="342"/>
      <c r="ERI460" s="342"/>
      <c r="ERJ460" s="342"/>
      <c r="ERK460" s="342"/>
      <c r="ERL460" s="342"/>
      <c r="ERM460" s="342"/>
      <c r="ERN460" s="342"/>
      <c r="ERO460" s="342"/>
      <c r="ERP460" s="342"/>
      <c r="ERQ460" s="342"/>
      <c r="ERR460" s="342"/>
      <c r="ERS460" s="342"/>
      <c r="ERT460" s="342"/>
      <c r="ERU460" s="342"/>
      <c r="ERV460" s="342"/>
      <c r="ERW460" s="342"/>
      <c r="ERX460" s="342"/>
      <c r="ERY460" s="342"/>
      <c r="ERZ460" s="342"/>
      <c r="ESA460" s="342"/>
      <c r="ESB460" s="342"/>
      <c r="ESC460" s="342"/>
      <c r="ESD460" s="342"/>
      <c r="ESE460" s="342"/>
      <c r="ESF460" s="342"/>
      <c r="ESG460" s="342"/>
      <c r="ESH460" s="342"/>
      <c r="ESI460" s="342"/>
      <c r="ESJ460" s="342"/>
      <c r="ESK460" s="342"/>
      <c r="ESL460" s="342"/>
      <c r="ESM460" s="342"/>
      <c r="ESN460" s="342"/>
      <c r="ESO460" s="342"/>
      <c r="ESP460" s="342"/>
      <c r="ESQ460" s="342"/>
      <c r="ESR460" s="342"/>
      <c r="ESS460" s="342"/>
      <c r="EST460" s="342"/>
      <c r="ESU460" s="342"/>
      <c r="ESV460" s="342"/>
      <c r="ESW460" s="342"/>
      <c r="ESX460" s="342"/>
      <c r="ESY460" s="342"/>
      <c r="ESZ460" s="342"/>
      <c r="ETA460" s="342"/>
      <c r="ETB460" s="342"/>
      <c r="ETC460" s="342"/>
      <c r="ETD460" s="342"/>
      <c r="ETE460" s="342"/>
      <c r="ETF460" s="342"/>
      <c r="ETG460" s="342"/>
      <c r="ETH460" s="342"/>
      <c r="ETI460" s="342"/>
      <c r="ETJ460" s="342"/>
      <c r="ETK460" s="342"/>
      <c r="ETL460" s="342"/>
      <c r="ETM460" s="342"/>
      <c r="ETN460" s="342"/>
      <c r="ETO460" s="342"/>
      <c r="ETP460" s="342"/>
      <c r="ETQ460" s="342"/>
      <c r="ETR460" s="342"/>
      <c r="ETS460" s="342"/>
      <c r="ETT460" s="342"/>
      <c r="ETU460" s="342"/>
      <c r="ETV460" s="342"/>
      <c r="ETW460" s="342"/>
      <c r="ETX460" s="342"/>
      <c r="ETY460" s="342"/>
      <c r="ETZ460" s="342"/>
      <c r="EUA460" s="342"/>
      <c r="EUB460" s="342"/>
      <c r="EUC460" s="342"/>
      <c r="EUD460" s="342"/>
      <c r="EUE460" s="342"/>
      <c r="EUF460" s="342"/>
      <c r="EUG460" s="342"/>
      <c r="EUH460" s="342"/>
      <c r="EUI460" s="342"/>
      <c r="EUJ460" s="342"/>
      <c r="EUK460" s="342"/>
      <c r="EUL460" s="342"/>
      <c r="EUM460" s="342"/>
      <c r="EUN460" s="342"/>
      <c r="EUO460" s="342"/>
      <c r="EUP460" s="342"/>
      <c r="EUQ460" s="342"/>
      <c r="EUR460" s="342"/>
      <c r="EUS460" s="342"/>
      <c r="EUT460" s="342"/>
      <c r="EUU460" s="342"/>
      <c r="EUV460" s="342"/>
      <c r="EUW460" s="342"/>
      <c r="EUX460" s="342"/>
      <c r="EUY460" s="342"/>
      <c r="EUZ460" s="342"/>
      <c r="EVA460" s="342"/>
      <c r="EVB460" s="342"/>
      <c r="EVC460" s="342"/>
      <c r="EVD460" s="342"/>
      <c r="EVE460" s="342"/>
      <c r="EVF460" s="342"/>
      <c r="EVG460" s="342"/>
      <c r="EVH460" s="342"/>
      <c r="EVI460" s="342"/>
      <c r="EVJ460" s="342"/>
      <c r="EVK460" s="342"/>
      <c r="EVL460" s="342"/>
      <c r="EVM460" s="342"/>
      <c r="EVN460" s="342"/>
      <c r="EVO460" s="342"/>
      <c r="EVP460" s="342"/>
      <c r="EVQ460" s="342"/>
      <c r="EVR460" s="342"/>
      <c r="EVS460" s="342"/>
      <c r="EVT460" s="342"/>
      <c r="EVU460" s="342"/>
      <c r="EVV460" s="342"/>
      <c r="EVW460" s="342"/>
      <c r="EVX460" s="342"/>
      <c r="EVY460" s="342"/>
      <c r="EVZ460" s="342"/>
      <c r="EWA460" s="342"/>
      <c r="EWB460" s="342"/>
      <c r="EWC460" s="342"/>
      <c r="EWD460" s="342"/>
      <c r="EWE460" s="342"/>
      <c r="EWF460" s="342"/>
      <c r="EWG460" s="342"/>
      <c r="EWH460" s="342"/>
      <c r="EWI460" s="342"/>
      <c r="EWJ460" s="342"/>
      <c r="EWK460" s="342"/>
      <c r="EWL460" s="342"/>
      <c r="EWM460" s="342"/>
      <c r="EWN460" s="342"/>
      <c r="EWO460" s="342"/>
      <c r="EWP460" s="342"/>
      <c r="EWQ460" s="342"/>
      <c r="EWR460" s="342"/>
      <c r="EWS460" s="342"/>
      <c r="EWT460" s="342"/>
      <c r="EWU460" s="342"/>
      <c r="EWV460" s="342"/>
      <c r="EWW460" s="342"/>
      <c r="EWX460" s="342"/>
      <c r="EWY460" s="342"/>
      <c r="EWZ460" s="342"/>
      <c r="EXA460" s="342"/>
      <c r="EXB460" s="342"/>
      <c r="EXC460" s="342"/>
      <c r="EXD460" s="342"/>
      <c r="EXE460" s="342"/>
      <c r="EXF460" s="342"/>
      <c r="EXG460" s="342"/>
      <c r="EXH460" s="342"/>
      <c r="EXI460" s="342"/>
      <c r="EXJ460" s="342"/>
      <c r="EXK460" s="342"/>
      <c r="EXL460" s="342"/>
      <c r="EXM460" s="342"/>
      <c r="EXN460" s="342"/>
      <c r="EXO460" s="342"/>
      <c r="EXP460" s="342"/>
      <c r="EXQ460" s="342"/>
      <c r="EXR460" s="342"/>
      <c r="EXS460" s="342"/>
      <c r="EXT460" s="342"/>
      <c r="EXU460" s="342"/>
      <c r="EXV460" s="342"/>
      <c r="EXW460" s="342"/>
      <c r="EXX460" s="342"/>
      <c r="EXY460" s="342"/>
      <c r="EXZ460" s="342"/>
      <c r="EYA460" s="342"/>
      <c r="EYB460" s="342"/>
      <c r="EYC460" s="342"/>
      <c r="EYD460" s="342"/>
      <c r="EYE460" s="342"/>
      <c r="EYF460" s="342"/>
      <c r="EYG460" s="342"/>
      <c r="EYH460" s="342"/>
      <c r="EYI460" s="342"/>
      <c r="EYJ460" s="342"/>
      <c r="EYK460" s="342"/>
      <c r="EYL460" s="342"/>
      <c r="EYM460" s="342"/>
      <c r="EYN460" s="342"/>
      <c r="EYO460" s="342"/>
      <c r="EYP460" s="342"/>
      <c r="EYQ460" s="342"/>
      <c r="EYR460" s="342"/>
      <c r="EYS460" s="342"/>
      <c r="EYT460" s="342"/>
      <c r="EYU460" s="342"/>
      <c r="EYV460" s="342"/>
      <c r="EYW460" s="342"/>
      <c r="EYX460" s="342"/>
      <c r="EYY460" s="342"/>
      <c r="EYZ460" s="342"/>
      <c r="EZA460" s="342"/>
      <c r="EZB460" s="342"/>
      <c r="EZC460" s="342"/>
      <c r="EZD460" s="342"/>
      <c r="EZE460" s="342"/>
      <c r="EZF460" s="342"/>
      <c r="EZG460" s="342"/>
      <c r="EZH460" s="342"/>
      <c r="EZI460" s="342"/>
      <c r="EZJ460" s="342"/>
      <c r="EZK460" s="342"/>
      <c r="EZL460" s="342"/>
      <c r="EZM460" s="342"/>
      <c r="EZN460" s="342"/>
      <c r="EZO460" s="342"/>
      <c r="EZP460" s="342"/>
      <c r="EZQ460" s="342"/>
      <c r="EZR460" s="342"/>
      <c r="EZS460" s="342"/>
      <c r="EZT460" s="342"/>
      <c r="EZU460" s="342"/>
      <c r="EZV460" s="342"/>
      <c r="EZW460" s="342"/>
      <c r="EZX460" s="342"/>
      <c r="EZY460" s="342"/>
      <c r="EZZ460" s="342"/>
      <c r="FAA460" s="342"/>
      <c r="FAB460" s="342"/>
      <c r="FAC460" s="342"/>
      <c r="FAD460" s="342"/>
      <c r="FAE460" s="342"/>
      <c r="FAF460" s="342"/>
      <c r="FAG460" s="342"/>
      <c r="FAH460" s="342"/>
      <c r="FAI460" s="342"/>
      <c r="FAJ460" s="342"/>
      <c r="FAK460" s="342"/>
      <c r="FAL460" s="342"/>
      <c r="FAM460" s="342"/>
      <c r="FAN460" s="342"/>
      <c r="FAO460" s="342"/>
      <c r="FAP460" s="342"/>
      <c r="FAQ460" s="342"/>
      <c r="FAR460" s="342"/>
      <c r="FAS460" s="342"/>
      <c r="FAT460" s="342"/>
      <c r="FAU460" s="342"/>
      <c r="FAV460" s="342"/>
      <c r="FAW460" s="342"/>
      <c r="FAX460" s="342"/>
      <c r="FAY460" s="342"/>
      <c r="FAZ460" s="342"/>
      <c r="FBA460" s="342"/>
      <c r="FBB460" s="342"/>
      <c r="FBC460" s="342"/>
      <c r="FBD460" s="342"/>
      <c r="FBE460" s="342"/>
      <c r="FBF460" s="342"/>
      <c r="FBG460" s="342"/>
      <c r="FBH460" s="342"/>
      <c r="FBI460" s="342"/>
      <c r="FBJ460" s="342"/>
      <c r="FBK460" s="342"/>
      <c r="FBL460" s="342"/>
      <c r="FBM460" s="342"/>
      <c r="FBN460" s="342"/>
      <c r="FBO460" s="342"/>
      <c r="FBP460" s="342"/>
      <c r="FBQ460" s="342"/>
      <c r="FBR460" s="342"/>
      <c r="FBS460" s="342"/>
      <c r="FBT460" s="342"/>
      <c r="FBU460" s="342"/>
      <c r="FBV460" s="342"/>
      <c r="FBW460" s="342"/>
      <c r="FBX460" s="342"/>
      <c r="FBY460" s="342"/>
      <c r="FBZ460" s="342"/>
      <c r="FCA460" s="342"/>
      <c r="FCB460" s="342"/>
      <c r="FCC460" s="342"/>
      <c r="FCD460" s="342"/>
      <c r="FCE460" s="342"/>
      <c r="FCF460" s="342"/>
      <c r="FCG460" s="342"/>
      <c r="FCH460" s="342"/>
      <c r="FCI460" s="342"/>
      <c r="FCJ460" s="342"/>
      <c r="FCK460" s="342"/>
      <c r="FCL460" s="342"/>
      <c r="FCM460" s="342"/>
      <c r="FCN460" s="342"/>
      <c r="FCO460" s="342"/>
      <c r="FCP460" s="342"/>
      <c r="FCQ460" s="342"/>
      <c r="FCR460" s="342"/>
      <c r="FCS460" s="342"/>
      <c r="FCT460" s="342"/>
      <c r="FCU460" s="342"/>
      <c r="FCV460" s="342"/>
      <c r="FCW460" s="342"/>
      <c r="FCX460" s="342"/>
      <c r="FCY460" s="342"/>
      <c r="FCZ460" s="342"/>
      <c r="FDA460" s="342"/>
      <c r="FDB460" s="342"/>
      <c r="FDC460" s="342"/>
      <c r="FDD460" s="342"/>
      <c r="FDE460" s="342"/>
      <c r="FDF460" s="342"/>
      <c r="FDG460" s="342"/>
      <c r="FDH460" s="342"/>
      <c r="FDI460" s="342"/>
      <c r="FDJ460" s="342"/>
      <c r="FDK460" s="342"/>
      <c r="FDL460" s="342"/>
      <c r="FDM460" s="342"/>
      <c r="FDN460" s="342"/>
      <c r="FDO460" s="342"/>
      <c r="FDP460" s="342"/>
      <c r="FDQ460" s="342"/>
      <c r="FDR460" s="342"/>
      <c r="FDS460" s="342"/>
      <c r="FDT460" s="342"/>
      <c r="FDU460" s="342"/>
      <c r="FDV460" s="342"/>
      <c r="FDW460" s="342"/>
      <c r="FDX460" s="342"/>
      <c r="FDY460" s="342"/>
      <c r="FDZ460" s="342"/>
      <c r="FEA460" s="342"/>
      <c r="FEB460" s="342"/>
      <c r="FEC460" s="342"/>
      <c r="FED460" s="342"/>
      <c r="FEE460" s="342"/>
      <c r="FEF460" s="342"/>
      <c r="FEG460" s="342"/>
      <c r="FEH460" s="342"/>
      <c r="FEI460" s="342"/>
      <c r="FEJ460" s="342"/>
      <c r="FEK460" s="342"/>
      <c r="FEL460" s="342"/>
      <c r="FEM460" s="342"/>
      <c r="FEN460" s="342"/>
      <c r="FEO460" s="342"/>
      <c r="FEP460" s="342"/>
      <c r="FEQ460" s="342"/>
      <c r="FER460" s="342"/>
      <c r="FES460" s="342"/>
      <c r="FET460" s="342"/>
      <c r="FEU460" s="342"/>
      <c r="FEV460" s="342"/>
      <c r="FEW460" s="342"/>
      <c r="FEX460" s="342"/>
      <c r="FEY460" s="342"/>
      <c r="FEZ460" s="342"/>
      <c r="FFA460" s="342"/>
      <c r="FFB460" s="342"/>
      <c r="FFC460" s="342"/>
      <c r="FFD460" s="342"/>
      <c r="FFE460" s="342"/>
      <c r="FFF460" s="342"/>
      <c r="FFG460" s="342"/>
      <c r="FFH460" s="342"/>
      <c r="FFI460" s="342"/>
      <c r="FFJ460" s="342"/>
      <c r="FFK460" s="342"/>
      <c r="FFL460" s="342"/>
      <c r="FFM460" s="342"/>
      <c r="FFN460" s="342"/>
      <c r="FFO460" s="342"/>
      <c r="FFP460" s="342"/>
      <c r="FFQ460" s="342"/>
      <c r="FFR460" s="342"/>
      <c r="FFS460" s="342"/>
      <c r="FFT460" s="342"/>
      <c r="FFU460" s="342"/>
      <c r="FFV460" s="342"/>
      <c r="FFW460" s="342"/>
      <c r="FFX460" s="342"/>
      <c r="FFY460" s="342"/>
      <c r="FFZ460" s="342"/>
      <c r="FGA460" s="342"/>
      <c r="FGB460" s="342"/>
      <c r="FGC460" s="342"/>
      <c r="FGD460" s="342"/>
      <c r="FGE460" s="342"/>
      <c r="FGF460" s="342"/>
      <c r="FGG460" s="342"/>
      <c r="FGH460" s="342"/>
      <c r="FGI460" s="342"/>
      <c r="FGJ460" s="342"/>
      <c r="FGK460" s="342"/>
      <c r="FGL460" s="342"/>
      <c r="FGM460" s="342"/>
      <c r="FGN460" s="342"/>
      <c r="FGO460" s="342"/>
      <c r="FGP460" s="342"/>
      <c r="FGQ460" s="342"/>
      <c r="FGR460" s="342"/>
      <c r="FGS460" s="342"/>
      <c r="FGT460" s="342"/>
      <c r="FGU460" s="342"/>
      <c r="FGV460" s="342"/>
      <c r="FGW460" s="342"/>
      <c r="FGX460" s="342"/>
      <c r="FGY460" s="342"/>
      <c r="FGZ460" s="342"/>
      <c r="FHA460" s="342"/>
      <c r="FHB460" s="342"/>
      <c r="FHC460" s="342"/>
      <c r="FHD460" s="342"/>
      <c r="FHE460" s="342"/>
      <c r="FHF460" s="342"/>
      <c r="FHG460" s="342"/>
      <c r="FHH460" s="342"/>
      <c r="FHI460" s="342"/>
      <c r="FHJ460" s="342"/>
      <c r="FHK460" s="342"/>
      <c r="FHL460" s="342"/>
      <c r="FHM460" s="342"/>
      <c r="FHN460" s="342"/>
      <c r="FHO460" s="342"/>
      <c r="FHP460" s="342"/>
      <c r="FHQ460" s="342"/>
      <c r="FHR460" s="342"/>
      <c r="FHS460" s="342"/>
      <c r="FHT460" s="342"/>
      <c r="FHU460" s="342"/>
      <c r="FHV460" s="342"/>
      <c r="FHW460" s="342"/>
      <c r="FHX460" s="342"/>
      <c r="FHY460" s="342"/>
      <c r="FHZ460" s="342"/>
      <c r="FIA460" s="342"/>
      <c r="FIB460" s="342"/>
      <c r="FIC460" s="342"/>
      <c r="FID460" s="342"/>
      <c r="FIE460" s="342"/>
      <c r="FIF460" s="342"/>
      <c r="FIG460" s="342"/>
      <c r="FIH460" s="342"/>
      <c r="FII460" s="342"/>
      <c r="FIJ460" s="342"/>
      <c r="FIK460" s="342"/>
      <c r="FIL460" s="342"/>
      <c r="FIM460" s="342"/>
      <c r="FIN460" s="342"/>
      <c r="FIO460" s="342"/>
      <c r="FIP460" s="342"/>
      <c r="FIQ460" s="342"/>
      <c r="FIR460" s="342"/>
      <c r="FIS460" s="342"/>
      <c r="FIT460" s="342"/>
      <c r="FIU460" s="342"/>
      <c r="FIV460" s="342"/>
      <c r="FIW460" s="342"/>
      <c r="FIX460" s="342"/>
      <c r="FIY460" s="342"/>
      <c r="FIZ460" s="342"/>
      <c r="FJA460" s="342"/>
      <c r="FJB460" s="342"/>
      <c r="FJC460" s="342"/>
      <c r="FJD460" s="342"/>
      <c r="FJE460" s="342"/>
      <c r="FJF460" s="342"/>
      <c r="FJG460" s="342"/>
      <c r="FJH460" s="342"/>
      <c r="FJI460" s="342"/>
      <c r="FJJ460" s="342"/>
      <c r="FJK460" s="342"/>
      <c r="FJL460" s="342"/>
      <c r="FJM460" s="342"/>
      <c r="FJN460" s="342"/>
      <c r="FJO460" s="342"/>
      <c r="FJP460" s="342"/>
      <c r="FJQ460" s="342"/>
      <c r="FJR460" s="342"/>
      <c r="FJS460" s="342"/>
      <c r="FJT460" s="342"/>
      <c r="FJU460" s="342"/>
      <c r="FJV460" s="342"/>
      <c r="FJW460" s="342"/>
      <c r="FJX460" s="342"/>
      <c r="FJY460" s="342"/>
      <c r="FJZ460" s="342"/>
      <c r="FKA460" s="342"/>
      <c r="FKB460" s="342"/>
      <c r="FKC460" s="342"/>
      <c r="FKD460" s="342"/>
      <c r="FKE460" s="342"/>
      <c r="FKF460" s="342"/>
      <c r="FKG460" s="342"/>
      <c r="FKH460" s="342"/>
      <c r="FKI460" s="342"/>
      <c r="FKJ460" s="342"/>
      <c r="FKK460" s="342"/>
      <c r="FKL460" s="342"/>
      <c r="FKM460" s="342"/>
      <c r="FKN460" s="342"/>
      <c r="FKO460" s="342"/>
      <c r="FKP460" s="342"/>
      <c r="FKQ460" s="342"/>
      <c r="FKR460" s="342"/>
      <c r="FKS460" s="342"/>
      <c r="FKT460" s="342"/>
      <c r="FKU460" s="342"/>
      <c r="FKV460" s="342"/>
      <c r="FKW460" s="342"/>
      <c r="FKX460" s="342"/>
      <c r="FKY460" s="342"/>
      <c r="FKZ460" s="342"/>
      <c r="FLA460" s="342"/>
      <c r="FLB460" s="342"/>
      <c r="FLC460" s="342"/>
      <c r="FLD460" s="342"/>
      <c r="FLE460" s="342"/>
      <c r="FLF460" s="342"/>
      <c r="FLG460" s="342"/>
      <c r="FLH460" s="342"/>
      <c r="FLI460" s="342"/>
      <c r="FLJ460" s="342"/>
      <c r="FLK460" s="342"/>
      <c r="FLL460" s="342"/>
      <c r="FLM460" s="342"/>
      <c r="FLN460" s="342"/>
      <c r="FLO460" s="342"/>
      <c r="FLP460" s="342"/>
      <c r="FLQ460" s="342"/>
      <c r="FLR460" s="342"/>
      <c r="FLS460" s="342"/>
      <c r="FLT460" s="342"/>
      <c r="FLU460" s="342"/>
      <c r="FLV460" s="342"/>
      <c r="FLW460" s="342"/>
      <c r="FLX460" s="342"/>
      <c r="FLY460" s="342"/>
      <c r="FLZ460" s="342"/>
      <c r="FMA460" s="342"/>
      <c r="FMB460" s="342"/>
      <c r="FMC460" s="342"/>
      <c r="FMD460" s="342"/>
      <c r="FME460" s="342"/>
      <c r="FMF460" s="342"/>
      <c r="FMG460" s="342"/>
      <c r="FMH460" s="342"/>
      <c r="FMI460" s="342"/>
      <c r="FMJ460" s="342"/>
      <c r="FMK460" s="342"/>
      <c r="FML460" s="342"/>
      <c r="FMM460" s="342"/>
      <c r="FMN460" s="342"/>
      <c r="FMO460" s="342"/>
      <c r="FMP460" s="342"/>
      <c r="FMQ460" s="342"/>
      <c r="FMR460" s="342"/>
      <c r="FMS460" s="342"/>
      <c r="FMT460" s="342"/>
      <c r="FMU460" s="342"/>
      <c r="FMV460" s="342"/>
      <c r="FMW460" s="342"/>
      <c r="FMX460" s="342"/>
      <c r="FMY460" s="342"/>
      <c r="FMZ460" s="342"/>
      <c r="FNA460" s="342"/>
      <c r="FNB460" s="342"/>
      <c r="FNC460" s="342"/>
      <c r="FND460" s="342"/>
      <c r="FNE460" s="342"/>
      <c r="FNF460" s="342"/>
      <c r="FNG460" s="342"/>
      <c r="FNH460" s="342"/>
      <c r="FNI460" s="342"/>
      <c r="FNJ460" s="342"/>
      <c r="FNK460" s="342"/>
      <c r="FNL460" s="342"/>
      <c r="FNM460" s="342"/>
      <c r="FNN460" s="342"/>
      <c r="FNO460" s="342"/>
      <c r="FNP460" s="342"/>
      <c r="FNQ460" s="342"/>
      <c r="FNR460" s="342"/>
      <c r="FNS460" s="342"/>
      <c r="FNT460" s="342"/>
      <c r="FNU460" s="342"/>
      <c r="FNV460" s="342"/>
      <c r="FNW460" s="342"/>
      <c r="FNX460" s="342"/>
      <c r="FNY460" s="342"/>
      <c r="FNZ460" s="342"/>
      <c r="FOA460" s="342"/>
      <c r="FOB460" s="342"/>
      <c r="FOC460" s="342"/>
      <c r="FOD460" s="342"/>
      <c r="FOE460" s="342"/>
      <c r="FOF460" s="342"/>
      <c r="FOG460" s="342"/>
      <c r="FOH460" s="342"/>
      <c r="FOI460" s="342"/>
      <c r="FOJ460" s="342"/>
      <c r="FOK460" s="342"/>
      <c r="FOL460" s="342"/>
      <c r="FOM460" s="342"/>
      <c r="FON460" s="342"/>
      <c r="FOO460" s="342"/>
      <c r="FOP460" s="342"/>
      <c r="FOQ460" s="342"/>
      <c r="FOR460" s="342"/>
      <c r="FOS460" s="342"/>
      <c r="FOT460" s="342"/>
      <c r="FOU460" s="342"/>
      <c r="FOV460" s="342"/>
      <c r="FOW460" s="342"/>
      <c r="FOX460" s="342"/>
      <c r="FOY460" s="342"/>
      <c r="FOZ460" s="342"/>
      <c r="FPA460" s="342"/>
      <c r="FPB460" s="342"/>
      <c r="FPC460" s="342"/>
      <c r="FPD460" s="342"/>
      <c r="FPE460" s="342"/>
      <c r="FPF460" s="342"/>
      <c r="FPG460" s="342"/>
      <c r="FPH460" s="342"/>
      <c r="FPI460" s="342"/>
      <c r="FPJ460" s="342"/>
      <c r="FPK460" s="342"/>
      <c r="FPL460" s="342"/>
      <c r="FPM460" s="342"/>
      <c r="FPN460" s="342"/>
      <c r="FPO460" s="342"/>
      <c r="FPP460" s="342"/>
      <c r="FPQ460" s="342"/>
      <c r="FPR460" s="342"/>
      <c r="FPS460" s="342"/>
      <c r="FPT460" s="342"/>
      <c r="FPU460" s="342"/>
      <c r="FPV460" s="342"/>
      <c r="FPW460" s="342"/>
      <c r="FPX460" s="342"/>
      <c r="FPY460" s="342"/>
      <c r="FPZ460" s="342"/>
      <c r="FQA460" s="342"/>
      <c r="FQB460" s="342"/>
      <c r="FQC460" s="342"/>
      <c r="FQD460" s="342"/>
      <c r="FQE460" s="342"/>
      <c r="FQF460" s="342"/>
      <c r="FQG460" s="342"/>
      <c r="FQH460" s="342"/>
      <c r="FQI460" s="342"/>
      <c r="FQJ460" s="342"/>
      <c r="FQK460" s="342"/>
      <c r="FQL460" s="342"/>
      <c r="FQM460" s="342"/>
      <c r="FQN460" s="342"/>
      <c r="FQO460" s="342"/>
      <c r="FQP460" s="342"/>
      <c r="FQQ460" s="342"/>
      <c r="FQR460" s="342"/>
      <c r="FQS460" s="342"/>
      <c r="FQT460" s="342"/>
      <c r="FQU460" s="342"/>
      <c r="FQV460" s="342"/>
      <c r="FQW460" s="342"/>
      <c r="FQX460" s="342"/>
      <c r="FQY460" s="342"/>
      <c r="FQZ460" s="342"/>
      <c r="FRA460" s="342"/>
      <c r="FRB460" s="342"/>
      <c r="FRC460" s="342"/>
      <c r="FRD460" s="342"/>
      <c r="FRE460" s="342"/>
      <c r="FRF460" s="342"/>
      <c r="FRG460" s="342"/>
      <c r="FRH460" s="342"/>
      <c r="FRI460" s="342"/>
      <c r="FRJ460" s="342"/>
      <c r="FRK460" s="342"/>
      <c r="FRL460" s="342"/>
      <c r="FRM460" s="342"/>
      <c r="FRN460" s="342"/>
      <c r="FRO460" s="342"/>
      <c r="FRP460" s="342"/>
      <c r="FRQ460" s="342"/>
      <c r="FRR460" s="342"/>
      <c r="FRS460" s="342"/>
      <c r="FRT460" s="342"/>
      <c r="FRU460" s="342"/>
      <c r="FRV460" s="342"/>
      <c r="FRW460" s="342"/>
      <c r="FRX460" s="342"/>
      <c r="FRY460" s="342"/>
      <c r="FRZ460" s="342"/>
      <c r="FSA460" s="342"/>
      <c r="FSB460" s="342"/>
      <c r="FSC460" s="342"/>
      <c r="FSD460" s="342"/>
      <c r="FSE460" s="342"/>
      <c r="FSF460" s="342"/>
      <c r="FSG460" s="342"/>
      <c r="FSH460" s="342"/>
      <c r="FSI460" s="342"/>
      <c r="FSJ460" s="342"/>
      <c r="FSK460" s="342"/>
      <c r="FSL460" s="342"/>
      <c r="FSM460" s="342"/>
      <c r="FSN460" s="342"/>
      <c r="FSO460" s="342"/>
      <c r="FSP460" s="342"/>
      <c r="FSQ460" s="342"/>
      <c r="FSR460" s="342"/>
      <c r="FSS460" s="342"/>
      <c r="FST460" s="342"/>
      <c r="FSU460" s="342"/>
      <c r="FSV460" s="342"/>
      <c r="FSW460" s="342"/>
      <c r="FSX460" s="342"/>
      <c r="FSY460" s="342"/>
      <c r="FSZ460" s="342"/>
      <c r="FTA460" s="342"/>
      <c r="FTB460" s="342"/>
      <c r="FTC460" s="342"/>
      <c r="FTD460" s="342"/>
      <c r="FTE460" s="342"/>
      <c r="FTF460" s="342"/>
      <c r="FTG460" s="342"/>
      <c r="FTH460" s="342"/>
      <c r="FTI460" s="342"/>
      <c r="FTJ460" s="342"/>
      <c r="FTK460" s="342"/>
      <c r="FTL460" s="342"/>
      <c r="FTM460" s="342"/>
      <c r="FTN460" s="342"/>
      <c r="FTO460" s="342"/>
      <c r="FTP460" s="342"/>
      <c r="FTQ460" s="342"/>
      <c r="FTR460" s="342"/>
      <c r="FTS460" s="342"/>
      <c r="FTT460" s="342"/>
      <c r="FTU460" s="342"/>
      <c r="FTV460" s="342"/>
      <c r="FTW460" s="342"/>
      <c r="FTX460" s="342"/>
      <c r="FTY460" s="342"/>
      <c r="FTZ460" s="342"/>
      <c r="FUA460" s="342"/>
      <c r="FUB460" s="342"/>
      <c r="FUC460" s="342"/>
      <c r="FUD460" s="342"/>
      <c r="FUE460" s="342"/>
      <c r="FUF460" s="342"/>
      <c r="FUG460" s="342"/>
      <c r="FUH460" s="342"/>
      <c r="FUI460" s="342"/>
      <c r="FUJ460" s="342"/>
      <c r="FUK460" s="342"/>
      <c r="FUL460" s="342"/>
      <c r="FUM460" s="342"/>
      <c r="FUN460" s="342"/>
      <c r="FUO460" s="342"/>
      <c r="FUP460" s="342"/>
      <c r="FUQ460" s="342"/>
      <c r="FUR460" s="342"/>
      <c r="FUS460" s="342"/>
      <c r="FUT460" s="342"/>
      <c r="FUU460" s="342"/>
      <c r="FUV460" s="342"/>
      <c r="FUW460" s="342"/>
      <c r="FUX460" s="342"/>
      <c r="FUY460" s="342"/>
      <c r="FUZ460" s="342"/>
      <c r="FVA460" s="342"/>
      <c r="FVB460" s="342"/>
      <c r="FVC460" s="342"/>
      <c r="FVD460" s="342"/>
      <c r="FVE460" s="342"/>
      <c r="FVF460" s="342"/>
      <c r="FVG460" s="342"/>
      <c r="FVH460" s="342"/>
      <c r="FVI460" s="342"/>
      <c r="FVJ460" s="342"/>
      <c r="FVK460" s="342"/>
      <c r="FVL460" s="342"/>
      <c r="FVM460" s="342"/>
      <c r="FVN460" s="342"/>
      <c r="FVO460" s="342"/>
      <c r="FVP460" s="342"/>
      <c r="FVQ460" s="342"/>
      <c r="FVR460" s="342"/>
      <c r="FVS460" s="342"/>
      <c r="FVT460" s="342"/>
      <c r="FVU460" s="342"/>
      <c r="FVV460" s="342"/>
      <c r="FVW460" s="342"/>
      <c r="FVX460" s="342"/>
      <c r="FVY460" s="342"/>
      <c r="FVZ460" s="342"/>
      <c r="FWA460" s="342"/>
      <c r="FWB460" s="342"/>
      <c r="FWC460" s="342"/>
      <c r="FWD460" s="342"/>
      <c r="FWE460" s="342"/>
      <c r="FWF460" s="342"/>
      <c r="FWG460" s="342"/>
      <c r="FWH460" s="342"/>
      <c r="FWI460" s="342"/>
      <c r="FWJ460" s="342"/>
      <c r="FWK460" s="342"/>
      <c r="FWL460" s="342"/>
      <c r="FWM460" s="342"/>
      <c r="FWN460" s="342"/>
      <c r="FWO460" s="342"/>
      <c r="FWP460" s="342"/>
      <c r="FWQ460" s="342"/>
      <c r="FWR460" s="342"/>
      <c r="FWS460" s="342"/>
      <c r="FWT460" s="342"/>
      <c r="FWU460" s="342"/>
      <c r="FWV460" s="342"/>
      <c r="FWW460" s="342"/>
      <c r="FWX460" s="342"/>
      <c r="FWY460" s="342"/>
      <c r="FWZ460" s="342"/>
      <c r="FXA460" s="342"/>
      <c r="FXB460" s="342"/>
      <c r="FXC460" s="342"/>
      <c r="FXD460" s="342"/>
      <c r="FXE460" s="342"/>
      <c r="FXF460" s="342"/>
      <c r="FXG460" s="342"/>
      <c r="FXH460" s="342"/>
      <c r="FXI460" s="342"/>
      <c r="FXJ460" s="342"/>
      <c r="FXK460" s="342"/>
      <c r="FXL460" s="342"/>
      <c r="FXM460" s="342"/>
      <c r="FXN460" s="342"/>
      <c r="FXO460" s="342"/>
      <c r="FXP460" s="342"/>
      <c r="FXQ460" s="342"/>
      <c r="FXR460" s="342"/>
      <c r="FXS460" s="342"/>
      <c r="FXT460" s="342"/>
      <c r="FXU460" s="342"/>
      <c r="FXV460" s="342"/>
      <c r="FXW460" s="342"/>
      <c r="FXX460" s="342"/>
      <c r="FXY460" s="342"/>
      <c r="FXZ460" s="342"/>
      <c r="FYA460" s="342"/>
      <c r="FYB460" s="342"/>
      <c r="FYC460" s="342"/>
      <c r="FYD460" s="342"/>
      <c r="FYE460" s="342"/>
      <c r="FYF460" s="342"/>
      <c r="FYG460" s="342"/>
      <c r="FYH460" s="342"/>
      <c r="FYI460" s="342"/>
      <c r="FYJ460" s="342"/>
      <c r="FYK460" s="342"/>
      <c r="FYL460" s="342"/>
      <c r="FYM460" s="342"/>
      <c r="FYN460" s="342"/>
      <c r="FYO460" s="342"/>
      <c r="FYP460" s="342"/>
      <c r="FYQ460" s="342"/>
      <c r="FYR460" s="342"/>
      <c r="FYS460" s="342"/>
      <c r="FYT460" s="342"/>
      <c r="FYU460" s="342"/>
      <c r="FYV460" s="342"/>
      <c r="FYW460" s="342"/>
      <c r="FYX460" s="342"/>
      <c r="FYY460" s="342"/>
      <c r="FYZ460" s="342"/>
      <c r="FZA460" s="342"/>
      <c r="FZB460" s="342"/>
      <c r="FZC460" s="342"/>
      <c r="FZD460" s="342"/>
      <c r="FZE460" s="342"/>
      <c r="FZF460" s="342"/>
      <c r="FZG460" s="342"/>
      <c r="FZH460" s="342"/>
      <c r="FZI460" s="342"/>
      <c r="FZJ460" s="342"/>
      <c r="FZK460" s="342"/>
      <c r="FZL460" s="342"/>
      <c r="FZM460" s="342"/>
      <c r="FZN460" s="342"/>
      <c r="FZO460" s="342"/>
      <c r="FZP460" s="342"/>
      <c r="FZQ460" s="342"/>
      <c r="FZR460" s="342"/>
      <c r="FZS460" s="342"/>
      <c r="FZT460" s="342"/>
      <c r="FZU460" s="342"/>
      <c r="FZV460" s="342"/>
      <c r="FZW460" s="342"/>
      <c r="FZX460" s="342"/>
      <c r="FZY460" s="342"/>
      <c r="FZZ460" s="342"/>
      <c r="GAA460" s="342"/>
      <c r="GAB460" s="342"/>
      <c r="GAC460" s="342"/>
      <c r="GAD460" s="342"/>
      <c r="GAE460" s="342"/>
      <c r="GAF460" s="342"/>
      <c r="GAG460" s="342"/>
      <c r="GAH460" s="342"/>
      <c r="GAI460" s="342"/>
      <c r="GAJ460" s="342"/>
      <c r="GAK460" s="342"/>
      <c r="GAL460" s="342"/>
      <c r="GAM460" s="342"/>
      <c r="GAN460" s="342"/>
      <c r="GAO460" s="342"/>
      <c r="GAP460" s="342"/>
      <c r="GAQ460" s="342"/>
      <c r="GAR460" s="342"/>
      <c r="GAS460" s="342"/>
      <c r="GAT460" s="342"/>
      <c r="GAU460" s="342"/>
      <c r="GAV460" s="342"/>
      <c r="GAW460" s="342"/>
      <c r="GAX460" s="342"/>
      <c r="GAY460" s="342"/>
      <c r="GAZ460" s="342"/>
      <c r="GBA460" s="342"/>
      <c r="GBB460" s="342"/>
      <c r="GBC460" s="342"/>
      <c r="GBD460" s="342"/>
      <c r="GBE460" s="342"/>
      <c r="GBF460" s="342"/>
      <c r="GBG460" s="342"/>
      <c r="GBH460" s="342"/>
      <c r="GBI460" s="342"/>
      <c r="GBJ460" s="342"/>
      <c r="GBK460" s="342"/>
      <c r="GBL460" s="342"/>
      <c r="GBM460" s="342"/>
      <c r="GBN460" s="342"/>
      <c r="GBO460" s="342"/>
      <c r="GBP460" s="342"/>
      <c r="GBQ460" s="342"/>
      <c r="GBR460" s="342"/>
      <c r="GBS460" s="342"/>
      <c r="GBT460" s="342"/>
      <c r="GBU460" s="342"/>
      <c r="GBV460" s="342"/>
      <c r="GBW460" s="342"/>
      <c r="GBX460" s="342"/>
      <c r="GBY460" s="342"/>
      <c r="GBZ460" s="342"/>
      <c r="GCA460" s="342"/>
      <c r="GCB460" s="342"/>
      <c r="GCC460" s="342"/>
      <c r="GCD460" s="342"/>
      <c r="GCE460" s="342"/>
      <c r="GCF460" s="342"/>
      <c r="GCG460" s="342"/>
      <c r="GCH460" s="342"/>
      <c r="GCI460" s="342"/>
      <c r="GCJ460" s="342"/>
      <c r="GCK460" s="342"/>
      <c r="GCL460" s="342"/>
      <c r="GCM460" s="342"/>
      <c r="GCN460" s="342"/>
      <c r="GCO460" s="342"/>
      <c r="GCP460" s="342"/>
      <c r="GCQ460" s="342"/>
      <c r="GCR460" s="342"/>
      <c r="GCS460" s="342"/>
      <c r="GCT460" s="342"/>
      <c r="GCU460" s="342"/>
      <c r="GCV460" s="342"/>
      <c r="GCW460" s="342"/>
      <c r="GCX460" s="342"/>
      <c r="GCY460" s="342"/>
      <c r="GCZ460" s="342"/>
      <c r="GDA460" s="342"/>
      <c r="GDB460" s="342"/>
      <c r="GDC460" s="342"/>
      <c r="GDD460" s="342"/>
      <c r="GDE460" s="342"/>
      <c r="GDF460" s="342"/>
      <c r="GDG460" s="342"/>
      <c r="GDH460" s="342"/>
      <c r="GDI460" s="342"/>
      <c r="GDJ460" s="342"/>
      <c r="GDK460" s="342"/>
      <c r="GDL460" s="342"/>
      <c r="GDM460" s="342"/>
      <c r="GDN460" s="342"/>
      <c r="GDO460" s="342"/>
      <c r="GDP460" s="342"/>
      <c r="GDQ460" s="342"/>
      <c r="GDR460" s="342"/>
      <c r="GDS460" s="342"/>
      <c r="GDT460" s="342"/>
      <c r="GDU460" s="342"/>
      <c r="GDV460" s="342"/>
      <c r="GDW460" s="342"/>
      <c r="GDX460" s="342"/>
      <c r="GDY460" s="342"/>
      <c r="GDZ460" s="342"/>
      <c r="GEA460" s="342"/>
      <c r="GEB460" s="342"/>
      <c r="GEC460" s="342"/>
      <c r="GED460" s="342"/>
      <c r="GEE460" s="342"/>
      <c r="GEF460" s="342"/>
      <c r="GEG460" s="342"/>
      <c r="GEH460" s="342"/>
      <c r="GEI460" s="342"/>
      <c r="GEJ460" s="342"/>
      <c r="GEK460" s="342"/>
      <c r="GEL460" s="342"/>
      <c r="GEM460" s="342"/>
      <c r="GEN460" s="342"/>
      <c r="GEO460" s="342"/>
      <c r="GEP460" s="342"/>
      <c r="GEQ460" s="342"/>
      <c r="GER460" s="342"/>
      <c r="GES460" s="342"/>
      <c r="GET460" s="342"/>
      <c r="GEU460" s="342"/>
      <c r="GEV460" s="342"/>
      <c r="GEW460" s="342"/>
      <c r="GEX460" s="342"/>
      <c r="GEY460" s="342"/>
      <c r="GEZ460" s="342"/>
      <c r="GFA460" s="342"/>
      <c r="GFB460" s="342"/>
      <c r="GFC460" s="342"/>
      <c r="GFD460" s="342"/>
      <c r="GFE460" s="342"/>
      <c r="GFF460" s="342"/>
      <c r="GFG460" s="342"/>
      <c r="GFH460" s="342"/>
      <c r="GFI460" s="342"/>
      <c r="GFJ460" s="342"/>
      <c r="GFK460" s="342"/>
      <c r="GFL460" s="342"/>
      <c r="GFM460" s="342"/>
      <c r="GFN460" s="342"/>
      <c r="GFO460" s="342"/>
      <c r="GFP460" s="342"/>
      <c r="GFQ460" s="342"/>
      <c r="GFR460" s="342"/>
      <c r="GFS460" s="342"/>
      <c r="GFT460" s="342"/>
      <c r="GFU460" s="342"/>
      <c r="GFV460" s="342"/>
      <c r="GFW460" s="342"/>
      <c r="GFX460" s="342"/>
      <c r="GFY460" s="342"/>
      <c r="GFZ460" s="342"/>
      <c r="GGA460" s="342"/>
      <c r="GGB460" s="342"/>
      <c r="GGC460" s="342"/>
      <c r="GGD460" s="342"/>
      <c r="GGE460" s="342"/>
      <c r="GGF460" s="342"/>
      <c r="GGG460" s="342"/>
      <c r="GGH460" s="342"/>
      <c r="GGI460" s="342"/>
      <c r="GGJ460" s="342"/>
      <c r="GGK460" s="342"/>
      <c r="GGL460" s="342"/>
      <c r="GGM460" s="342"/>
      <c r="GGN460" s="342"/>
      <c r="GGO460" s="342"/>
      <c r="GGP460" s="342"/>
      <c r="GGQ460" s="342"/>
      <c r="GGR460" s="342"/>
      <c r="GGS460" s="342"/>
      <c r="GGT460" s="342"/>
      <c r="GGU460" s="342"/>
      <c r="GGV460" s="342"/>
      <c r="GGW460" s="342"/>
      <c r="GGX460" s="342"/>
      <c r="GGY460" s="342"/>
      <c r="GGZ460" s="342"/>
      <c r="GHA460" s="342"/>
      <c r="GHB460" s="342"/>
      <c r="GHC460" s="342"/>
      <c r="GHD460" s="342"/>
      <c r="GHE460" s="342"/>
      <c r="GHF460" s="342"/>
      <c r="GHG460" s="342"/>
      <c r="GHH460" s="342"/>
      <c r="GHI460" s="342"/>
      <c r="GHJ460" s="342"/>
      <c r="GHK460" s="342"/>
      <c r="GHL460" s="342"/>
      <c r="GHM460" s="342"/>
      <c r="GHN460" s="342"/>
      <c r="GHO460" s="342"/>
      <c r="GHP460" s="342"/>
      <c r="GHQ460" s="342"/>
      <c r="GHR460" s="342"/>
      <c r="GHS460" s="342"/>
      <c r="GHT460" s="342"/>
      <c r="GHU460" s="342"/>
      <c r="GHV460" s="342"/>
      <c r="GHW460" s="342"/>
      <c r="GHX460" s="342"/>
      <c r="GHY460" s="342"/>
      <c r="GHZ460" s="342"/>
      <c r="GIA460" s="342"/>
      <c r="GIB460" s="342"/>
      <c r="GIC460" s="342"/>
      <c r="GID460" s="342"/>
      <c r="GIE460" s="342"/>
      <c r="GIF460" s="342"/>
      <c r="GIG460" s="342"/>
      <c r="GIH460" s="342"/>
      <c r="GII460" s="342"/>
      <c r="GIJ460" s="342"/>
      <c r="GIK460" s="342"/>
      <c r="GIL460" s="342"/>
      <c r="GIM460" s="342"/>
      <c r="GIN460" s="342"/>
      <c r="GIO460" s="342"/>
      <c r="GIP460" s="342"/>
      <c r="GIQ460" s="342"/>
      <c r="GIR460" s="342"/>
      <c r="GIS460" s="342"/>
      <c r="GIT460" s="342"/>
      <c r="GIU460" s="342"/>
      <c r="GIV460" s="342"/>
      <c r="GIW460" s="342"/>
      <c r="GIX460" s="342"/>
      <c r="GIY460" s="342"/>
      <c r="GIZ460" s="342"/>
      <c r="GJA460" s="342"/>
      <c r="GJB460" s="342"/>
      <c r="GJC460" s="342"/>
      <c r="GJD460" s="342"/>
      <c r="GJE460" s="342"/>
      <c r="GJF460" s="342"/>
      <c r="GJG460" s="342"/>
      <c r="GJH460" s="342"/>
      <c r="GJI460" s="342"/>
      <c r="GJJ460" s="342"/>
      <c r="GJK460" s="342"/>
      <c r="GJL460" s="342"/>
      <c r="GJM460" s="342"/>
      <c r="GJN460" s="342"/>
      <c r="GJO460" s="342"/>
      <c r="GJP460" s="342"/>
      <c r="GJQ460" s="342"/>
      <c r="GJR460" s="342"/>
      <c r="GJS460" s="342"/>
      <c r="GJT460" s="342"/>
      <c r="GJU460" s="342"/>
      <c r="GJV460" s="342"/>
      <c r="GJW460" s="342"/>
      <c r="GJX460" s="342"/>
      <c r="GJY460" s="342"/>
      <c r="GJZ460" s="342"/>
      <c r="GKA460" s="342"/>
      <c r="GKB460" s="342"/>
      <c r="GKC460" s="342"/>
      <c r="GKD460" s="342"/>
      <c r="GKE460" s="342"/>
      <c r="GKF460" s="342"/>
      <c r="GKG460" s="342"/>
      <c r="GKH460" s="342"/>
      <c r="GKI460" s="342"/>
      <c r="GKJ460" s="342"/>
      <c r="GKK460" s="342"/>
      <c r="GKL460" s="342"/>
      <c r="GKM460" s="342"/>
      <c r="GKN460" s="342"/>
      <c r="GKO460" s="342"/>
      <c r="GKP460" s="342"/>
      <c r="GKQ460" s="342"/>
      <c r="GKR460" s="342"/>
      <c r="GKS460" s="342"/>
      <c r="GKT460" s="342"/>
      <c r="GKU460" s="342"/>
      <c r="GKV460" s="342"/>
      <c r="GKW460" s="342"/>
      <c r="GKX460" s="342"/>
      <c r="GKY460" s="342"/>
      <c r="GKZ460" s="342"/>
      <c r="GLA460" s="342"/>
      <c r="GLB460" s="342"/>
      <c r="GLC460" s="342"/>
      <c r="GLD460" s="342"/>
      <c r="GLE460" s="342"/>
      <c r="GLF460" s="342"/>
      <c r="GLG460" s="342"/>
      <c r="GLH460" s="342"/>
      <c r="GLI460" s="342"/>
      <c r="GLJ460" s="342"/>
      <c r="GLK460" s="342"/>
      <c r="GLL460" s="342"/>
      <c r="GLM460" s="342"/>
      <c r="GLN460" s="342"/>
      <c r="GLO460" s="342"/>
      <c r="GLP460" s="342"/>
      <c r="GLQ460" s="342"/>
      <c r="GLR460" s="342"/>
      <c r="GLS460" s="342"/>
      <c r="GLT460" s="342"/>
      <c r="GLU460" s="342"/>
      <c r="GLV460" s="342"/>
      <c r="GLW460" s="342"/>
      <c r="GLX460" s="342"/>
      <c r="GLY460" s="342"/>
      <c r="GLZ460" s="342"/>
      <c r="GMA460" s="342"/>
      <c r="GMB460" s="342"/>
      <c r="GMC460" s="342"/>
      <c r="GMD460" s="342"/>
      <c r="GME460" s="342"/>
      <c r="GMF460" s="342"/>
      <c r="GMG460" s="342"/>
      <c r="GMH460" s="342"/>
      <c r="GMI460" s="342"/>
      <c r="GMJ460" s="342"/>
      <c r="GMK460" s="342"/>
      <c r="GML460" s="342"/>
      <c r="GMM460" s="342"/>
      <c r="GMN460" s="342"/>
      <c r="GMO460" s="342"/>
      <c r="GMP460" s="342"/>
      <c r="GMQ460" s="342"/>
      <c r="GMR460" s="342"/>
      <c r="GMS460" s="342"/>
      <c r="GMT460" s="342"/>
      <c r="GMU460" s="342"/>
      <c r="GMV460" s="342"/>
      <c r="GMW460" s="342"/>
      <c r="GMX460" s="342"/>
      <c r="GMY460" s="342"/>
      <c r="GMZ460" s="342"/>
      <c r="GNA460" s="342"/>
      <c r="GNB460" s="342"/>
      <c r="GNC460" s="342"/>
      <c r="GND460" s="342"/>
      <c r="GNE460" s="342"/>
      <c r="GNF460" s="342"/>
      <c r="GNG460" s="342"/>
      <c r="GNH460" s="342"/>
      <c r="GNI460" s="342"/>
      <c r="GNJ460" s="342"/>
      <c r="GNK460" s="342"/>
      <c r="GNL460" s="342"/>
      <c r="GNM460" s="342"/>
      <c r="GNN460" s="342"/>
      <c r="GNO460" s="342"/>
      <c r="GNP460" s="342"/>
      <c r="GNQ460" s="342"/>
      <c r="GNR460" s="342"/>
      <c r="GNS460" s="342"/>
      <c r="GNT460" s="342"/>
      <c r="GNU460" s="342"/>
      <c r="GNV460" s="342"/>
      <c r="GNW460" s="342"/>
      <c r="GNX460" s="342"/>
      <c r="GNY460" s="342"/>
      <c r="GNZ460" s="342"/>
      <c r="GOA460" s="342"/>
      <c r="GOB460" s="342"/>
      <c r="GOC460" s="342"/>
      <c r="GOD460" s="342"/>
      <c r="GOE460" s="342"/>
      <c r="GOF460" s="342"/>
      <c r="GOG460" s="342"/>
      <c r="GOH460" s="342"/>
      <c r="GOI460" s="342"/>
      <c r="GOJ460" s="342"/>
      <c r="GOK460" s="342"/>
      <c r="GOL460" s="342"/>
      <c r="GOM460" s="342"/>
      <c r="GON460" s="342"/>
      <c r="GOO460" s="342"/>
      <c r="GOP460" s="342"/>
      <c r="GOQ460" s="342"/>
      <c r="GOR460" s="342"/>
      <c r="GOS460" s="342"/>
      <c r="GOT460" s="342"/>
      <c r="GOU460" s="342"/>
      <c r="GOV460" s="342"/>
      <c r="GOW460" s="342"/>
      <c r="GOX460" s="342"/>
      <c r="GOY460" s="342"/>
      <c r="GOZ460" s="342"/>
      <c r="GPA460" s="342"/>
      <c r="GPB460" s="342"/>
      <c r="GPC460" s="342"/>
      <c r="GPD460" s="342"/>
      <c r="GPE460" s="342"/>
      <c r="GPF460" s="342"/>
      <c r="GPG460" s="342"/>
      <c r="GPH460" s="342"/>
      <c r="GPI460" s="342"/>
      <c r="GPJ460" s="342"/>
      <c r="GPK460" s="342"/>
      <c r="GPL460" s="342"/>
      <c r="GPM460" s="342"/>
      <c r="GPN460" s="342"/>
      <c r="GPO460" s="342"/>
      <c r="GPP460" s="342"/>
      <c r="GPQ460" s="342"/>
      <c r="GPR460" s="342"/>
      <c r="GPS460" s="342"/>
      <c r="GPT460" s="342"/>
      <c r="GPU460" s="342"/>
      <c r="GPV460" s="342"/>
      <c r="GPW460" s="342"/>
      <c r="GPX460" s="342"/>
      <c r="GPY460" s="342"/>
      <c r="GPZ460" s="342"/>
      <c r="GQA460" s="342"/>
      <c r="GQB460" s="342"/>
      <c r="GQC460" s="342"/>
      <c r="GQD460" s="342"/>
      <c r="GQE460" s="342"/>
      <c r="GQF460" s="342"/>
      <c r="GQG460" s="342"/>
      <c r="GQH460" s="342"/>
      <c r="GQI460" s="342"/>
      <c r="GQJ460" s="342"/>
      <c r="GQK460" s="342"/>
      <c r="GQL460" s="342"/>
      <c r="GQM460" s="342"/>
      <c r="GQN460" s="342"/>
      <c r="GQO460" s="342"/>
      <c r="GQP460" s="342"/>
      <c r="GQQ460" s="342"/>
      <c r="GQR460" s="342"/>
      <c r="GQS460" s="342"/>
      <c r="GQT460" s="342"/>
      <c r="GQU460" s="342"/>
      <c r="GQV460" s="342"/>
      <c r="GQW460" s="342"/>
      <c r="GQX460" s="342"/>
      <c r="GQY460" s="342"/>
      <c r="GQZ460" s="342"/>
      <c r="GRA460" s="342"/>
      <c r="GRB460" s="342"/>
      <c r="GRC460" s="342"/>
      <c r="GRD460" s="342"/>
      <c r="GRE460" s="342"/>
      <c r="GRF460" s="342"/>
      <c r="GRG460" s="342"/>
      <c r="GRH460" s="342"/>
      <c r="GRI460" s="342"/>
      <c r="GRJ460" s="342"/>
      <c r="GRK460" s="342"/>
      <c r="GRL460" s="342"/>
      <c r="GRM460" s="342"/>
      <c r="GRN460" s="342"/>
      <c r="GRO460" s="342"/>
      <c r="GRP460" s="342"/>
      <c r="GRQ460" s="342"/>
      <c r="GRR460" s="342"/>
      <c r="GRS460" s="342"/>
      <c r="GRT460" s="342"/>
      <c r="GRU460" s="342"/>
      <c r="GRV460" s="342"/>
      <c r="GRW460" s="342"/>
      <c r="GRX460" s="342"/>
      <c r="GRY460" s="342"/>
      <c r="GRZ460" s="342"/>
      <c r="GSA460" s="342"/>
      <c r="GSB460" s="342"/>
      <c r="GSC460" s="342"/>
      <c r="GSD460" s="342"/>
      <c r="GSE460" s="342"/>
      <c r="GSF460" s="342"/>
      <c r="GSG460" s="342"/>
      <c r="GSH460" s="342"/>
      <c r="GSI460" s="342"/>
      <c r="GSJ460" s="342"/>
      <c r="GSK460" s="342"/>
      <c r="GSL460" s="342"/>
      <c r="GSM460" s="342"/>
      <c r="GSN460" s="342"/>
      <c r="GSO460" s="342"/>
      <c r="GSP460" s="342"/>
      <c r="GSQ460" s="342"/>
      <c r="GSR460" s="342"/>
      <c r="GSS460" s="342"/>
      <c r="GST460" s="342"/>
      <c r="GSU460" s="342"/>
      <c r="GSV460" s="342"/>
      <c r="GSW460" s="342"/>
      <c r="GSX460" s="342"/>
      <c r="GSY460" s="342"/>
      <c r="GSZ460" s="342"/>
      <c r="GTA460" s="342"/>
      <c r="GTB460" s="342"/>
      <c r="GTC460" s="342"/>
      <c r="GTD460" s="342"/>
      <c r="GTE460" s="342"/>
      <c r="GTF460" s="342"/>
      <c r="GTG460" s="342"/>
      <c r="GTH460" s="342"/>
      <c r="GTI460" s="342"/>
      <c r="GTJ460" s="342"/>
      <c r="GTK460" s="342"/>
      <c r="GTL460" s="342"/>
      <c r="GTM460" s="342"/>
      <c r="GTN460" s="342"/>
      <c r="GTO460" s="342"/>
      <c r="GTP460" s="342"/>
      <c r="GTQ460" s="342"/>
      <c r="GTR460" s="342"/>
      <c r="GTS460" s="342"/>
      <c r="GTT460" s="342"/>
      <c r="GTU460" s="342"/>
      <c r="GTV460" s="342"/>
      <c r="GTW460" s="342"/>
      <c r="GTX460" s="342"/>
      <c r="GTY460" s="342"/>
      <c r="GTZ460" s="342"/>
      <c r="GUA460" s="342"/>
      <c r="GUB460" s="342"/>
      <c r="GUC460" s="342"/>
      <c r="GUD460" s="342"/>
      <c r="GUE460" s="342"/>
      <c r="GUF460" s="342"/>
      <c r="GUG460" s="342"/>
      <c r="GUH460" s="342"/>
      <c r="GUI460" s="342"/>
      <c r="GUJ460" s="342"/>
      <c r="GUK460" s="342"/>
      <c r="GUL460" s="342"/>
      <c r="GUM460" s="342"/>
      <c r="GUN460" s="342"/>
      <c r="GUO460" s="342"/>
      <c r="GUP460" s="342"/>
      <c r="GUQ460" s="342"/>
      <c r="GUR460" s="342"/>
      <c r="GUS460" s="342"/>
      <c r="GUT460" s="342"/>
      <c r="GUU460" s="342"/>
      <c r="GUV460" s="342"/>
      <c r="GUW460" s="342"/>
      <c r="GUX460" s="342"/>
      <c r="GUY460" s="342"/>
      <c r="GUZ460" s="342"/>
      <c r="GVA460" s="342"/>
      <c r="GVB460" s="342"/>
      <c r="GVC460" s="342"/>
      <c r="GVD460" s="342"/>
      <c r="GVE460" s="342"/>
      <c r="GVF460" s="342"/>
      <c r="GVG460" s="342"/>
      <c r="GVH460" s="342"/>
      <c r="GVI460" s="342"/>
      <c r="GVJ460" s="342"/>
      <c r="GVK460" s="342"/>
      <c r="GVL460" s="342"/>
      <c r="GVM460" s="342"/>
      <c r="GVN460" s="342"/>
      <c r="GVO460" s="342"/>
      <c r="GVP460" s="342"/>
      <c r="GVQ460" s="342"/>
      <c r="GVR460" s="342"/>
      <c r="GVS460" s="342"/>
      <c r="GVT460" s="342"/>
      <c r="GVU460" s="342"/>
      <c r="GVV460" s="342"/>
      <c r="GVW460" s="342"/>
      <c r="GVX460" s="342"/>
      <c r="GVY460" s="342"/>
      <c r="GVZ460" s="342"/>
      <c r="GWA460" s="342"/>
      <c r="GWB460" s="342"/>
      <c r="GWC460" s="342"/>
      <c r="GWD460" s="342"/>
      <c r="GWE460" s="342"/>
      <c r="GWF460" s="342"/>
      <c r="GWG460" s="342"/>
      <c r="GWH460" s="342"/>
      <c r="GWI460" s="342"/>
      <c r="GWJ460" s="342"/>
      <c r="GWK460" s="342"/>
      <c r="GWL460" s="342"/>
      <c r="GWM460" s="342"/>
      <c r="GWN460" s="342"/>
      <c r="GWO460" s="342"/>
      <c r="GWP460" s="342"/>
      <c r="GWQ460" s="342"/>
      <c r="GWR460" s="342"/>
      <c r="GWS460" s="342"/>
      <c r="GWT460" s="342"/>
      <c r="GWU460" s="342"/>
      <c r="GWV460" s="342"/>
      <c r="GWW460" s="342"/>
      <c r="GWX460" s="342"/>
      <c r="GWY460" s="342"/>
      <c r="GWZ460" s="342"/>
      <c r="GXA460" s="342"/>
      <c r="GXB460" s="342"/>
      <c r="GXC460" s="342"/>
      <c r="GXD460" s="342"/>
      <c r="GXE460" s="342"/>
      <c r="GXF460" s="342"/>
      <c r="GXG460" s="342"/>
      <c r="GXH460" s="342"/>
      <c r="GXI460" s="342"/>
      <c r="GXJ460" s="342"/>
      <c r="GXK460" s="342"/>
      <c r="GXL460" s="342"/>
      <c r="GXM460" s="342"/>
      <c r="GXN460" s="342"/>
      <c r="GXO460" s="342"/>
      <c r="GXP460" s="342"/>
      <c r="GXQ460" s="342"/>
      <c r="GXR460" s="342"/>
      <c r="GXS460" s="342"/>
      <c r="GXT460" s="342"/>
      <c r="GXU460" s="342"/>
      <c r="GXV460" s="342"/>
      <c r="GXW460" s="342"/>
      <c r="GXX460" s="342"/>
      <c r="GXY460" s="342"/>
      <c r="GXZ460" s="342"/>
      <c r="GYA460" s="342"/>
      <c r="GYB460" s="342"/>
      <c r="GYC460" s="342"/>
      <c r="GYD460" s="342"/>
      <c r="GYE460" s="342"/>
      <c r="GYF460" s="342"/>
      <c r="GYG460" s="342"/>
      <c r="GYH460" s="342"/>
      <c r="GYI460" s="342"/>
      <c r="GYJ460" s="342"/>
      <c r="GYK460" s="342"/>
      <c r="GYL460" s="342"/>
      <c r="GYM460" s="342"/>
      <c r="GYN460" s="342"/>
      <c r="GYO460" s="342"/>
      <c r="GYP460" s="342"/>
      <c r="GYQ460" s="342"/>
      <c r="GYR460" s="342"/>
      <c r="GYS460" s="342"/>
      <c r="GYT460" s="342"/>
      <c r="GYU460" s="342"/>
      <c r="GYV460" s="342"/>
      <c r="GYW460" s="342"/>
      <c r="GYX460" s="342"/>
      <c r="GYY460" s="342"/>
      <c r="GYZ460" s="342"/>
      <c r="GZA460" s="342"/>
      <c r="GZB460" s="342"/>
      <c r="GZC460" s="342"/>
      <c r="GZD460" s="342"/>
      <c r="GZE460" s="342"/>
      <c r="GZF460" s="342"/>
      <c r="GZG460" s="342"/>
      <c r="GZH460" s="342"/>
      <c r="GZI460" s="342"/>
      <c r="GZJ460" s="342"/>
      <c r="GZK460" s="342"/>
      <c r="GZL460" s="342"/>
      <c r="GZM460" s="342"/>
      <c r="GZN460" s="342"/>
      <c r="GZO460" s="342"/>
      <c r="GZP460" s="342"/>
      <c r="GZQ460" s="342"/>
      <c r="GZR460" s="342"/>
      <c r="GZS460" s="342"/>
      <c r="GZT460" s="342"/>
      <c r="GZU460" s="342"/>
      <c r="GZV460" s="342"/>
      <c r="GZW460" s="342"/>
      <c r="GZX460" s="342"/>
      <c r="GZY460" s="342"/>
      <c r="GZZ460" s="342"/>
      <c r="HAA460" s="342"/>
      <c r="HAB460" s="342"/>
      <c r="HAC460" s="342"/>
      <c r="HAD460" s="342"/>
      <c r="HAE460" s="342"/>
      <c r="HAF460" s="342"/>
      <c r="HAG460" s="342"/>
      <c r="HAH460" s="342"/>
      <c r="HAI460" s="342"/>
      <c r="HAJ460" s="342"/>
      <c r="HAK460" s="342"/>
      <c r="HAL460" s="342"/>
      <c r="HAM460" s="342"/>
      <c r="HAN460" s="342"/>
      <c r="HAO460" s="342"/>
      <c r="HAP460" s="342"/>
      <c r="HAQ460" s="342"/>
      <c r="HAR460" s="342"/>
      <c r="HAS460" s="342"/>
      <c r="HAT460" s="342"/>
      <c r="HAU460" s="342"/>
      <c r="HAV460" s="342"/>
      <c r="HAW460" s="342"/>
      <c r="HAX460" s="342"/>
      <c r="HAY460" s="342"/>
      <c r="HAZ460" s="342"/>
      <c r="HBA460" s="342"/>
      <c r="HBB460" s="342"/>
      <c r="HBC460" s="342"/>
      <c r="HBD460" s="342"/>
      <c r="HBE460" s="342"/>
      <c r="HBF460" s="342"/>
      <c r="HBG460" s="342"/>
      <c r="HBH460" s="342"/>
      <c r="HBI460" s="342"/>
      <c r="HBJ460" s="342"/>
      <c r="HBK460" s="342"/>
      <c r="HBL460" s="342"/>
      <c r="HBM460" s="342"/>
      <c r="HBN460" s="342"/>
      <c r="HBO460" s="342"/>
      <c r="HBP460" s="342"/>
      <c r="HBQ460" s="342"/>
      <c r="HBR460" s="342"/>
      <c r="HBS460" s="342"/>
      <c r="HBT460" s="342"/>
      <c r="HBU460" s="342"/>
      <c r="HBV460" s="342"/>
      <c r="HBW460" s="342"/>
      <c r="HBX460" s="342"/>
      <c r="HBY460" s="342"/>
      <c r="HBZ460" s="342"/>
      <c r="HCA460" s="342"/>
      <c r="HCB460" s="342"/>
      <c r="HCC460" s="342"/>
      <c r="HCD460" s="342"/>
      <c r="HCE460" s="342"/>
      <c r="HCF460" s="342"/>
      <c r="HCG460" s="342"/>
      <c r="HCH460" s="342"/>
      <c r="HCI460" s="342"/>
      <c r="HCJ460" s="342"/>
      <c r="HCK460" s="342"/>
      <c r="HCL460" s="342"/>
      <c r="HCM460" s="342"/>
      <c r="HCN460" s="342"/>
      <c r="HCO460" s="342"/>
      <c r="HCP460" s="342"/>
      <c r="HCQ460" s="342"/>
      <c r="HCR460" s="342"/>
      <c r="HCS460" s="342"/>
      <c r="HCT460" s="342"/>
      <c r="HCU460" s="342"/>
      <c r="HCV460" s="342"/>
      <c r="HCW460" s="342"/>
      <c r="HCX460" s="342"/>
      <c r="HCY460" s="342"/>
      <c r="HCZ460" s="342"/>
      <c r="HDA460" s="342"/>
      <c r="HDB460" s="342"/>
      <c r="HDC460" s="342"/>
      <c r="HDD460" s="342"/>
      <c r="HDE460" s="342"/>
      <c r="HDF460" s="342"/>
      <c r="HDG460" s="342"/>
      <c r="HDH460" s="342"/>
      <c r="HDI460" s="342"/>
      <c r="HDJ460" s="342"/>
      <c r="HDK460" s="342"/>
      <c r="HDL460" s="342"/>
      <c r="HDM460" s="342"/>
      <c r="HDN460" s="342"/>
      <c r="HDO460" s="342"/>
      <c r="HDP460" s="342"/>
      <c r="HDQ460" s="342"/>
      <c r="HDR460" s="342"/>
      <c r="HDS460" s="342"/>
      <c r="HDT460" s="342"/>
      <c r="HDU460" s="342"/>
      <c r="HDV460" s="342"/>
      <c r="HDW460" s="342"/>
      <c r="HDX460" s="342"/>
      <c r="HDY460" s="342"/>
      <c r="HDZ460" s="342"/>
      <c r="HEA460" s="342"/>
      <c r="HEB460" s="342"/>
      <c r="HEC460" s="342"/>
      <c r="HED460" s="342"/>
      <c r="HEE460" s="342"/>
      <c r="HEF460" s="342"/>
      <c r="HEG460" s="342"/>
      <c r="HEH460" s="342"/>
      <c r="HEI460" s="342"/>
      <c r="HEJ460" s="342"/>
      <c r="HEK460" s="342"/>
      <c r="HEL460" s="342"/>
      <c r="HEM460" s="342"/>
      <c r="HEN460" s="342"/>
      <c r="HEO460" s="342"/>
      <c r="HEP460" s="342"/>
      <c r="HEQ460" s="342"/>
      <c r="HER460" s="342"/>
      <c r="HES460" s="342"/>
      <c r="HET460" s="342"/>
      <c r="HEU460" s="342"/>
      <c r="HEV460" s="342"/>
      <c r="HEW460" s="342"/>
      <c r="HEX460" s="342"/>
      <c r="HEY460" s="342"/>
      <c r="HEZ460" s="342"/>
      <c r="HFA460" s="342"/>
      <c r="HFB460" s="342"/>
      <c r="HFC460" s="342"/>
      <c r="HFD460" s="342"/>
      <c r="HFE460" s="342"/>
      <c r="HFF460" s="342"/>
      <c r="HFG460" s="342"/>
      <c r="HFH460" s="342"/>
      <c r="HFI460" s="342"/>
      <c r="HFJ460" s="342"/>
      <c r="HFK460" s="342"/>
      <c r="HFL460" s="342"/>
      <c r="HFM460" s="342"/>
      <c r="HFN460" s="342"/>
      <c r="HFO460" s="342"/>
      <c r="HFP460" s="342"/>
      <c r="HFQ460" s="342"/>
      <c r="HFR460" s="342"/>
      <c r="HFS460" s="342"/>
      <c r="HFT460" s="342"/>
      <c r="HFU460" s="342"/>
      <c r="HFV460" s="342"/>
      <c r="HFW460" s="342"/>
      <c r="HFX460" s="342"/>
      <c r="HFY460" s="342"/>
      <c r="HFZ460" s="342"/>
      <c r="HGA460" s="342"/>
      <c r="HGB460" s="342"/>
      <c r="HGC460" s="342"/>
      <c r="HGD460" s="342"/>
      <c r="HGE460" s="342"/>
      <c r="HGF460" s="342"/>
      <c r="HGG460" s="342"/>
      <c r="HGH460" s="342"/>
      <c r="HGI460" s="342"/>
      <c r="HGJ460" s="342"/>
      <c r="HGK460" s="342"/>
      <c r="HGL460" s="342"/>
      <c r="HGM460" s="342"/>
      <c r="HGN460" s="342"/>
      <c r="HGO460" s="342"/>
      <c r="HGP460" s="342"/>
      <c r="HGQ460" s="342"/>
      <c r="HGR460" s="342"/>
      <c r="HGS460" s="342"/>
      <c r="HGT460" s="342"/>
      <c r="HGU460" s="342"/>
      <c r="HGV460" s="342"/>
      <c r="HGW460" s="342"/>
      <c r="HGX460" s="342"/>
      <c r="HGY460" s="342"/>
      <c r="HGZ460" s="342"/>
      <c r="HHA460" s="342"/>
      <c r="HHB460" s="342"/>
      <c r="HHC460" s="342"/>
      <c r="HHD460" s="342"/>
      <c r="HHE460" s="342"/>
      <c r="HHF460" s="342"/>
      <c r="HHG460" s="342"/>
      <c r="HHH460" s="342"/>
      <c r="HHI460" s="342"/>
      <c r="HHJ460" s="342"/>
      <c r="HHK460" s="342"/>
      <c r="HHL460" s="342"/>
      <c r="HHM460" s="342"/>
      <c r="HHN460" s="342"/>
      <c r="HHO460" s="342"/>
      <c r="HHP460" s="342"/>
      <c r="HHQ460" s="342"/>
      <c r="HHR460" s="342"/>
      <c r="HHS460" s="342"/>
      <c r="HHT460" s="342"/>
      <c r="HHU460" s="342"/>
      <c r="HHV460" s="342"/>
      <c r="HHW460" s="342"/>
      <c r="HHX460" s="342"/>
      <c r="HHY460" s="342"/>
      <c r="HHZ460" s="342"/>
      <c r="HIA460" s="342"/>
      <c r="HIB460" s="342"/>
      <c r="HIC460" s="342"/>
      <c r="HID460" s="342"/>
      <c r="HIE460" s="342"/>
      <c r="HIF460" s="342"/>
      <c r="HIG460" s="342"/>
      <c r="HIH460" s="342"/>
      <c r="HII460" s="342"/>
      <c r="HIJ460" s="342"/>
      <c r="HIK460" s="342"/>
      <c r="HIL460" s="342"/>
      <c r="HIM460" s="342"/>
      <c r="HIN460" s="342"/>
      <c r="HIO460" s="342"/>
      <c r="HIP460" s="342"/>
      <c r="HIQ460" s="342"/>
      <c r="HIR460" s="342"/>
      <c r="HIS460" s="342"/>
      <c r="HIT460" s="342"/>
      <c r="HIU460" s="342"/>
      <c r="HIV460" s="342"/>
      <c r="HIW460" s="342"/>
      <c r="HIX460" s="342"/>
      <c r="HIY460" s="342"/>
      <c r="HIZ460" s="342"/>
      <c r="HJA460" s="342"/>
      <c r="HJB460" s="342"/>
      <c r="HJC460" s="342"/>
      <c r="HJD460" s="342"/>
      <c r="HJE460" s="342"/>
      <c r="HJF460" s="342"/>
      <c r="HJG460" s="342"/>
      <c r="HJH460" s="342"/>
      <c r="HJI460" s="342"/>
      <c r="HJJ460" s="342"/>
      <c r="HJK460" s="342"/>
      <c r="HJL460" s="342"/>
      <c r="HJM460" s="342"/>
      <c r="HJN460" s="342"/>
      <c r="HJO460" s="342"/>
      <c r="HJP460" s="342"/>
      <c r="HJQ460" s="342"/>
      <c r="HJR460" s="342"/>
      <c r="HJS460" s="342"/>
      <c r="HJT460" s="342"/>
      <c r="HJU460" s="342"/>
      <c r="HJV460" s="342"/>
      <c r="HJW460" s="342"/>
      <c r="HJX460" s="342"/>
      <c r="HJY460" s="342"/>
      <c r="HJZ460" s="342"/>
      <c r="HKA460" s="342"/>
      <c r="HKB460" s="342"/>
      <c r="HKC460" s="342"/>
      <c r="HKD460" s="342"/>
      <c r="HKE460" s="342"/>
      <c r="HKF460" s="342"/>
      <c r="HKG460" s="342"/>
      <c r="HKH460" s="342"/>
      <c r="HKI460" s="342"/>
      <c r="HKJ460" s="342"/>
      <c r="HKK460" s="342"/>
      <c r="HKL460" s="342"/>
      <c r="HKM460" s="342"/>
      <c r="HKN460" s="342"/>
      <c r="HKO460" s="342"/>
      <c r="HKP460" s="342"/>
      <c r="HKQ460" s="342"/>
      <c r="HKR460" s="342"/>
      <c r="HKS460" s="342"/>
      <c r="HKT460" s="342"/>
      <c r="HKU460" s="342"/>
      <c r="HKV460" s="342"/>
      <c r="HKW460" s="342"/>
      <c r="HKX460" s="342"/>
      <c r="HKY460" s="342"/>
      <c r="HKZ460" s="342"/>
      <c r="HLA460" s="342"/>
      <c r="HLB460" s="342"/>
      <c r="HLC460" s="342"/>
      <c r="HLD460" s="342"/>
      <c r="HLE460" s="342"/>
      <c r="HLF460" s="342"/>
      <c r="HLG460" s="342"/>
      <c r="HLH460" s="342"/>
      <c r="HLI460" s="342"/>
      <c r="HLJ460" s="342"/>
      <c r="HLK460" s="342"/>
      <c r="HLL460" s="342"/>
      <c r="HLM460" s="342"/>
      <c r="HLN460" s="342"/>
      <c r="HLO460" s="342"/>
      <c r="HLP460" s="342"/>
      <c r="HLQ460" s="342"/>
      <c r="HLR460" s="342"/>
      <c r="HLS460" s="342"/>
      <c r="HLT460" s="342"/>
      <c r="HLU460" s="342"/>
      <c r="HLV460" s="342"/>
      <c r="HLW460" s="342"/>
      <c r="HLX460" s="342"/>
      <c r="HLY460" s="342"/>
      <c r="HLZ460" s="342"/>
      <c r="HMA460" s="342"/>
      <c r="HMB460" s="342"/>
      <c r="HMC460" s="342"/>
      <c r="HMD460" s="342"/>
      <c r="HME460" s="342"/>
      <c r="HMF460" s="342"/>
      <c r="HMG460" s="342"/>
      <c r="HMH460" s="342"/>
      <c r="HMI460" s="342"/>
      <c r="HMJ460" s="342"/>
      <c r="HMK460" s="342"/>
      <c r="HML460" s="342"/>
      <c r="HMM460" s="342"/>
      <c r="HMN460" s="342"/>
      <c r="HMO460" s="342"/>
      <c r="HMP460" s="342"/>
      <c r="HMQ460" s="342"/>
      <c r="HMR460" s="342"/>
      <c r="HMS460" s="342"/>
      <c r="HMT460" s="342"/>
      <c r="HMU460" s="342"/>
      <c r="HMV460" s="342"/>
      <c r="HMW460" s="342"/>
      <c r="HMX460" s="342"/>
      <c r="HMY460" s="342"/>
      <c r="HMZ460" s="342"/>
      <c r="HNA460" s="342"/>
      <c r="HNB460" s="342"/>
      <c r="HNC460" s="342"/>
      <c r="HND460" s="342"/>
      <c r="HNE460" s="342"/>
      <c r="HNF460" s="342"/>
      <c r="HNG460" s="342"/>
      <c r="HNH460" s="342"/>
      <c r="HNI460" s="342"/>
      <c r="HNJ460" s="342"/>
      <c r="HNK460" s="342"/>
      <c r="HNL460" s="342"/>
      <c r="HNM460" s="342"/>
      <c r="HNN460" s="342"/>
      <c r="HNO460" s="342"/>
      <c r="HNP460" s="342"/>
      <c r="HNQ460" s="342"/>
      <c r="HNR460" s="342"/>
      <c r="HNS460" s="342"/>
      <c r="HNT460" s="342"/>
      <c r="HNU460" s="342"/>
      <c r="HNV460" s="342"/>
      <c r="HNW460" s="342"/>
      <c r="HNX460" s="342"/>
      <c r="HNY460" s="342"/>
      <c r="HNZ460" s="342"/>
      <c r="HOA460" s="342"/>
      <c r="HOB460" s="342"/>
      <c r="HOC460" s="342"/>
      <c r="HOD460" s="342"/>
      <c r="HOE460" s="342"/>
      <c r="HOF460" s="342"/>
      <c r="HOG460" s="342"/>
      <c r="HOH460" s="342"/>
      <c r="HOI460" s="342"/>
      <c r="HOJ460" s="342"/>
      <c r="HOK460" s="342"/>
      <c r="HOL460" s="342"/>
      <c r="HOM460" s="342"/>
      <c r="HON460" s="342"/>
      <c r="HOO460" s="342"/>
      <c r="HOP460" s="342"/>
      <c r="HOQ460" s="342"/>
      <c r="HOR460" s="342"/>
      <c r="HOS460" s="342"/>
      <c r="HOT460" s="342"/>
      <c r="HOU460" s="342"/>
      <c r="HOV460" s="342"/>
      <c r="HOW460" s="342"/>
      <c r="HOX460" s="342"/>
      <c r="HOY460" s="342"/>
      <c r="HOZ460" s="342"/>
      <c r="HPA460" s="342"/>
      <c r="HPB460" s="342"/>
      <c r="HPC460" s="342"/>
      <c r="HPD460" s="342"/>
      <c r="HPE460" s="342"/>
      <c r="HPF460" s="342"/>
      <c r="HPG460" s="342"/>
      <c r="HPH460" s="342"/>
      <c r="HPI460" s="342"/>
      <c r="HPJ460" s="342"/>
      <c r="HPK460" s="342"/>
      <c r="HPL460" s="342"/>
      <c r="HPM460" s="342"/>
      <c r="HPN460" s="342"/>
      <c r="HPO460" s="342"/>
      <c r="HPP460" s="342"/>
      <c r="HPQ460" s="342"/>
      <c r="HPR460" s="342"/>
      <c r="HPS460" s="342"/>
      <c r="HPT460" s="342"/>
      <c r="HPU460" s="342"/>
      <c r="HPV460" s="342"/>
      <c r="HPW460" s="342"/>
      <c r="HPX460" s="342"/>
      <c r="HPY460" s="342"/>
      <c r="HPZ460" s="342"/>
      <c r="HQA460" s="342"/>
      <c r="HQB460" s="342"/>
      <c r="HQC460" s="342"/>
      <c r="HQD460" s="342"/>
      <c r="HQE460" s="342"/>
      <c r="HQF460" s="342"/>
      <c r="HQG460" s="342"/>
      <c r="HQH460" s="342"/>
      <c r="HQI460" s="342"/>
      <c r="HQJ460" s="342"/>
      <c r="HQK460" s="342"/>
      <c r="HQL460" s="342"/>
      <c r="HQM460" s="342"/>
      <c r="HQN460" s="342"/>
      <c r="HQO460" s="342"/>
      <c r="HQP460" s="342"/>
      <c r="HQQ460" s="342"/>
      <c r="HQR460" s="342"/>
      <c r="HQS460" s="342"/>
      <c r="HQT460" s="342"/>
      <c r="HQU460" s="342"/>
      <c r="HQV460" s="342"/>
      <c r="HQW460" s="342"/>
      <c r="HQX460" s="342"/>
      <c r="HQY460" s="342"/>
      <c r="HQZ460" s="342"/>
      <c r="HRA460" s="342"/>
      <c r="HRB460" s="342"/>
      <c r="HRC460" s="342"/>
      <c r="HRD460" s="342"/>
      <c r="HRE460" s="342"/>
      <c r="HRF460" s="342"/>
      <c r="HRG460" s="342"/>
      <c r="HRH460" s="342"/>
      <c r="HRI460" s="342"/>
      <c r="HRJ460" s="342"/>
      <c r="HRK460" s="342"/>
      <c r="HRL460" s="342"/>
      <c r="HRM460" s="342"/>
      <c r="HRN460" s="342"/>
      <c r="HRO460" s="342"/>
      <c r="HRP460" s="342"/>
      <c r="HRQ460" s="342"/>
      <c r="HRR460" s="342"/>
      <c r="HRS460" s="342"/>
      <c r="HRT460" s="342"/>
      <c r="HRU460" s="342"/>
      <c r="HRV460" s="342"/>
      <c r="HRW460" s="342"/>
      <c r="HRX460" s="342"/>
      <c r="HRY460" s="342"/>
      <c r="HRZ460" s="342"/>
      <c r="HSA460" s="342"/>
      <c r="HSB460" s="342"/>
      <c r="HSC460" s="342"/>
      <c r="HSD460" s="342"/>
      <c r="HSE460" s="342"/>
      <c r="HSF460" s="342"/>
      <c r="HSG460" s="342"/>
      <c r="HSH460" s="342"/>
      <c r="HSI460" s="342"/>
      <c r="HSJ460" s="342"/>
      <c r="HSK460" s="342"/>
      <c r="HSL460" s="342"/>
      <c r="HSM460" s="342"/>
      <c r="HSN460" s="342"/>
      <c r="HSO460" s="342"/>
      <c r="HSP460" s="342"/>
      <c r="HSQ460" s="342"/>
      <c r="HSR460" s="342"/>
      <c r="HSS460" s="342"/>
      <c r="HST460" s="342"/>
      <c r="HSU460" s="342"/>
      <c r="HSV460" s="342"/>
      <c r="HSW460" s="342"/>
      <c r="HSX460" s="342"/>
      <c r="HSY460" s="342"/>
      <c r="HSZ460" s="342"/>
      <c r="HTA460" s="342"/>
      <c r="HTB460" s="342"/>
      <c r="HTC460" s="342"/>
      <c r="HTD460" s="342"/>
      <c r="HTE460" s="342"/>
      <c r="HTF460" s="342"/>
      <c r="HTG460" s="342"/>
      <c r="HTH460" s="342"/>
      <c r="HTI460" s="342"/>
      <c r="HTJ460" s="342"/>
      <c r="HTK460" s="342"/>
      <c r="HTL460" s="342"/>
      <c r="HTM460" s="342"/>
      <c r="HTN460" s="342"/>
      <c r="HTO460" s="342"/>
      <c r="HTP460" s="342"/>
      <c r="HTQ460" s="342"/>
      <c r="HTR460" s="342"/>
      <c r="HTS460" s="342"/>
      <c r="HTT460" s="342"/>
      <c r="HTU460" s="342"/>
      <c r="HTV460" s="342"/>
      <c r="HTW460" s="342"/>
      <c r="HTX460" s="342"/>
      <c r="HTY460" s="342"/>
      <c r="HTZ460" s="342"/>
      <c r="HUA460" s="342"/>
      <c r="HUB460" s="342"/>
      <c r="HUC460" s="342"/>
      <c r="HUD460" s="342"/>
      <c r="HUE460" s="342"/>
      <c r="HUF460" s="342"/>
      <c r="HUG460" s="342"/>
      <c r="HUH460" s="342"/>
      <c r="HUI460" s="342"/>
      <c r="HUJ460" s="342"/>
      <c r="HUK460" s="342"/>
      <c r="HUL460" s="342"/>
      <c r="HUM460" s="342"/>
      <c r="HUN460" s="342"/>
      <c r="HUO460" s="342"/>
      <c r="HUP460" s="342"/>
      <c r="HUQ460" s="342"/>
      <c r="HUR460" s="342"/>
      <c r="HUS460" s="342"/>
      <c r="HUT460" s="342"/>
      <c r="HUU460" s="342"/>
      <c r="HUV460" s="342"/>
      <c r="HUW460" s="342"/>
      <c r="HUX460" s="342"/>
      <c r="HUY460" s="342"/>
      <c r="HUZ460" s="342"/>
      <c r="HVA460" s="342"/>
      <c r="HVB460" s="342"/>
      <c r="HVC460" s="342"/>
      <c r="HVD460" s="342"/>
      <c r="HVE460" s="342"/>
      <c r="HVF460" s="342"/>
      <c r="HVG460" s="342"/>
      <c r="HVH460" s="342"/>
      <c r="HVI460" s="342"/>
      <c r="HVJ460" s="342"/>
      <c r="HVK460" s="342"/>
      <c r="HVL460" s="342"/>
      <c r="HVM460" s="342"/>
      <c r="HVN460" s="342"/>
      <c r="HVO460" s="342"/>
      <c r="HVP460" s="342"/>
      <c r="HVQ460" s="342"/>
      <c r="HVR460" s="342"/>
      <c r="HVS460" s="342"/>
      <c r="HVT460" s="342"/>
      <c r="HVU460" s="342"/>
      <c r="HVV460" s="342"/>
      <c r="HVW460" s="342"/>
      <c r="HVX460" s="342"/>
      <c r="HVY460" s="342"/>
      <c r="HVZ460" s="342"/>
      <c r="HWA460" s="342"/>
      <c r="HWB460" s="342"/>
      <c r="HWC460" s="342"/>
      <c r="HWD460" s="342"/>
      <c r="HWE460" s="342"/>
      <c r="HWF460" s="342"/>
      <c r="HWG460" s="342"/>
      <c r="HWH460" s="342"/>
      <c r="HWI460" s="342"/>
      <c r="HWJ460" s="342"/>
      <c r="HWK460" s="342"/>
      <c r="HWL460" s="342"/>
      <c r="HWM460" s="342"/>
      <c r="HWN460" s="342"/>
      <c r="HWO460" s="342"/>
      <c r="HWP460" s="342"/>
      <c r="HWQ460" s="342"/>
      <c r="HWR460" s="342"/>
      <c r="HWS460" s="342"/>
      <c r="HWT460" s="342"/>
      <c r="HWU460" s="342"/>
      <c r="HWV460" s="342"/>
      <c r="HWW460" s="342"/>
      <c r="HWX460" s="342"/>
      <c r="HWY460" s="342"/>
      <c r="HWZ460" s="342"/>
      <c r="HXA460" s="342"/>
      <c r="HXB460" s="342"/>
      <c r="HXC460" s="342"/>
      <c r="HXD460" s="342"/>
      <c r="HXE460" s="342"/>
      <c r="HXF460" s="342"/>
      <c r="HXG460" s="342"/>
      <c r="HXH460" s="342"/>
      <c r="HXI460" s="342"/>
      <c r="HXJ460" s="342"/>
      <c r="HXK460" s="342"/>
      <c r="HXL460" s="342"/>
      <c r="HXM460" s="342"/>
      <c r="HXN460" s="342"/>
      <c r="HXO460" s="342"/>
      <c r="HXP460" s="342"/>
      <c r="HXQ460" s="342"/>
      <c r="HXR460" s="342"/>
      <c r="HXS460" s="342"/>
      <c r="HXT460" s="342"/>
      <c r="HXU460" s="342"/>
      <c r="HXV460" s="342"/>
      <c r="HXW460" s="342"/>
      <c r="HXX460" s="342"/>
      <c r="HXY460" s="342"/>
      <c r="HXZ460" s="342"/>
      <c r="HYA460" s="342"/>
      <c r="HYB460" s="342"/>
      <c r="HYC460" s="342"/>
      <c r="HYD460" s="342"/>
      <c r="HYE460" s="342"/>
      <c r="HYF460" s="342"/>
      <c r="HYG460" s="342"/>
      <c r="HYH460" s="342"/>
      <c r="HYI460" s="342"/>
      <c r="HYJ460" s="342"/>
      <c r="HYK460" s="342"/>
      <c r="HYL460" s="342"/>
      <c r="HYM460" s="342"/>
      <c r="HYN460" s="342"/>
      <c r="HYO460" s="342"/>
      <c r="HYP460" s="342"/>
      <c r="HYQ460" s="342"/>
      <c r="HYR460" s="342"/>
      <c r="HYS460" s="342"/>
      <c r="HYT460" s="342"/>
      <c r="HYU460" s="342"/>
      <c r="HYV460" s="342"/>
      <c r="HYW460" s="342"/>
      <c r="HYX460" s="342"/>
      <c r="HYY460" s="342"/>
      <c r="HYZ460" s="342"/>
      <c r="HZA460" s="342"/>
      <c r="HZB460" s="342"/>
      <c r="HZC460" s="342"/>
      <c r="HZD460" s="342"/>
      <c r="HZE460" s="342"/>
      <c r="HZF460" s="342"/>
      <c r="HZG460" s="342"/>
      <c r="HZH460" s="342"/>
      <c r="HZI460" s="342"/>
      <c r="HZJ460" s="342"/>
      <c r="HZK460" s="342"/>
      <c r="HZL460" s="342"/>
      <c r="HZM460" s="342"/>
      <c r="HZN460" s="342"/>
      <c r="HZO460" s="342"/>
      <c r="HZP460" s="342"/>
      <c r="HZQ460" s="342"/>
      <c r="HZR460" s="342"/>
      <c r="HZS460" s="342"/>
      <c r="HZT460" s="342"/>
      <c r="HZU460" s="342"/>
      <c r="HZV460" s="342"/>
      <c r="HZW460" s="342"/>
      <c r="HZX460" s="342"/>
      <c r="HZY460" s="342"/>
      <c r="HZZ460" s="342"/>
      <c r="IAA460" s="342"/>
      <c r="IAB460" s="342"/>
      <c r="IAC460" s="342"/>
      <c r="IAD460" s="342"/>
      <c r="IAE460" s="342"/>
      <c r="IAF460" s="342"/>
      <c r="IAG460" s="342"/>
      <c r="IAH460" s="342"/>
      <c r="IAI460" s="342"/>
      <c r="IAJ460" s="342"/>
      <c r="IAK460" s="342"/>
      <c r="IAL460" s="342"/>
      <c r="IAM460" s="342"/>
      <c r="IAN460" s="342"/>
      <c r="IAO460" s="342"/>
      <c r="IAP460" s="342"/>
      <c r="IAQ460" s="342"/>
      <c r="IAR460" s="342"/>
      <c r="IAS460" s="342"/>
      <c r="IAT460" s="342"/>
      <c r="IAU460" s="342"/>
      <c r="IAV460" s="342"/>
      <c r="IAW460" s="342"/>
      <c r="IAX460" s="342"/>
      <c r="IAY460" s="342"/>
      <c r="IAZ460" s="342"/>
      <c r="IBA460" s="342"/>
      <c r="IBB460" s="342"/>
      <c r="IBC460" s="342"/>
      <c r="IBD460" s="342"/>
      <c r="IBE460" s="342"/>
      <c r="IBF460" s="342"/>
      <c r="IBG460" s="342"/>
      <c r="IBH460" s="342"/>
      <c r="IBI460" s="342"/>
      <c r="IBJ460" s="342"/>
      <c r="IBK460" s="342"/>
      <c r="IBL460" s="342"/>
      <c r="IBM460" s="342"/>
      <c r="IBN460" s="342"/>
      <c r="IBO460" s="342"/>
      <c r="IBP460" s="342"/>
      <c r="IBQ460" s="342"/>
      <c r="IBR460" s="342"/>
      <c r="IBS460" s="342"/>
      <c r="IBT460" s="342"/>
      <c r="IBU460" s="342"/>
      <c r="IBV460" s="342"/>
      <c r="IBW460" s="342"/>
      <c r="IBX460" s="342"/>
      <c r="IBY460" s="342"/>
      <c r="IBZ460" s="342"/>
      <c r="ICA460" s="342"/>
      <c r="ICB460" s="342"/>
      <c r="ICC460" s="342"/>
      <c r="ICD460" s="342"/>
      <c r="ICE460" s="342"/>
      <c r="ICF460" s="342"/>
      <c r="ICG460" s="342"/>
      <c r="ICH460" s="342"/>
      <c r="ICI460" s="342"/>
      <c r="ICJ460" s="342"/>
      <c r="ICK460" s="342"/>
      <c r="ICL460" s="342"/>
      <c r="ICM460" s="342"/>
      <c r="ICN460" s="342"/>
      <c r="ICO460" s="342"/>
      <c r="ICP460" s="342"/>
      <c r="ICQ460" s="342"/>
      <c r="ICR460" s="342"/>
      <c r="ICS460" s="342"/>
      <c r="ICT460" s="342"/>
      <c r="ICU460" s="342"/>
      <c r="ICV460" s="342"/>
      <c r="ICW460" s="342"/>
      <c r="ICX460" s="342"/>
      <c r="ICY460" s="342"/>
      <c r="ICZ460" s="342"/>
      <c r="IDA460" s="342"/>
      <c r="IDB460" s="342"/>
      <c r="IDC460" s="342"/>
      <c r="IDD460" s="342"/>
      <c r="IDE460" s="342"/>
      <c r="IDF460" s="342"/>
      <c r="IDG460" s="342"/>
      <c r="IDH460" s="342"/>
      <c r="IDI460" s="342"/>
      <c r="IDJ460" s="342"/>
      <c r="IDK460" s="342"/>
      <c r="IDL460" s="342"/>
      <c r="IDM460" s="342"/>
      <c r="IDN460" s="342"/>
      <c r="IDO460" s="342"/>
      <c r="IDP460" s="342"/>
      <c r="IDQ460" s="342"/>
      <c r="IDR460" s="342"/>
      <c r="IDS460" s="342"/>
      <c r="IDT460" s="342"/>
      <c r="IDU460" s="342"/>
      <c r="IDV460" s="342"/>
      <c r="IDW460" s="342"/>
      <c r="IDX460" s="342"/>
      <c r="IDY460" s="342"/>
      <c r="IDZ460" s="342"/>
      <c r="IEA460" s="342"/>
      <c r="IEB460" s="342"/>
      <c r="IEC460" s="342"/>
      <c r="IED460" s="342"/>
      <c r="IEE460" s="342"/>
      <c r="IEF460" s="342"/>
      <c r="IEG460" s="342"/>
      <c r="IEH460" s="342"/>
      <c r="IEI460" s="342"/>
      <c r="IEJ460" s="342"/>
      <c r="IEK460" s="342"/>
      <c r="IEL460" s="342"/>
      <c r="IEM460" s="342"/>
      <c r="IEN460" s="342"/>
      <c r="IEO460" s="342"/>
      <c r="IEP460" s="342"/>
      <c r="IEQ460" s="342"/>
      <c r="IER460" s="342"/>
      <c r="IES460" s="342"/>
      <c r="IET460" s="342"/>
      <c r="IEU460" s="342"/>
      <c r="IEV460" s="342"/>
      <c r="IEW460" s="342"/>
      <c r="IEX460" s="342"/>
      <c r="IEY460" s="342"/>
      <c r="IEZ460" s="342"/>
      <c r="IFA460" s="342"/>
      <c r="IFB460" s="342"/>
      <c r="IFC460" s="342"/>
      <c r="IFD460" s="342"/>
      <c r="IFE460" s="342"/>
      <c r="IFF460" s="342"/>
      <c r="IFG460" s="342"/>
      <c r="IFH460" s="342"/>
      <c r="IFI460" s="342"/>
      <c r="IFJ460" s="342"/>
      <c r="IFK460" s="342"/>
      <c r="IFL460" s="342"/>
      <c r="IFM460" s="342"/>
      <c r="IFN460" s="342"/>
      <c r="IFO460" s="342"/>
      <c r="IFP460" s="342"/>
      <c r="IFQ460" s="342"/>
      <c r="IFR460" s="342"/>
      <c r="IFS460" s="342"/>
      <c r="IFT460" s="342"/>
      <c r="IFU460" s="342"/>
      <c r="IFV460" s="342"/>
      <c r="IFW460" s="342"/>
      <c r="IFX460" s="342"/>
      <c r="IFY460" s="342"/>
      <c r="IFZ460" s="342"/>
      <c r="IGA460" s="342"/>
      <c r="IGB460" s="342"/>
      <c r="IGC460" s="342"/>
      <c r="IGD460" s="342"/>
      <c r="IGE460" s="342"/>
      <c r="IGF460" s="342"/>
      <c r="IGG460" s="342"/>
      <c r="IGH460" s="342"/>
      <c r="IGI460" s="342"/>
      <c r="IGJ460" s="342"/>
      <c r="IGK460" s="342"/>
      <c r="IGL460" s="342"/>
      <c r="IGM460" s="342"/>
      <c r="IGN460" s="342"/>
      <c r="IGO460" s="342"/>
      <c r="IGP460" s="342"/>
      <c r="IGQ460" s="342"/>
      <c r="IGR460" s="342"/>
      <c r="IGS460" s="342"/>
      <c r="IGT460" s="342"/>
      <c r="IGU460" s="342"/>
      <c r="IGV460" s="342"/>
      <c r="IGW460" s="342"/>
      <c r="IGX460" s="342"/>
      <c r="IGY460" s="342"/>
      <c r="IGZ460" s="342"/>
      <c r="IHA460" s="342"/>
      <c r="IHB460" s="342"/>
      <c r="IHC460" s="342"/>
      <c r="IHD460" s="342"/>
      <c r="IHE460" s="342"/>
      <c r="IHF460" s="342"/>
      <c r="IHG460" s="342"/>
      <c r="IHH460" s="342"/>
      <c r="IHI460" s="342"/>
      <c r="IHJ460" s="342"/>
      <c r="IHK460" s="342"/>
      <c r="IHL460" s="342"/>
      <c r="IHM460" s="342"/>
      <c r="IHN460" s="342"/>
      <c r="IHO460" s="342"/>
      <c r="IHP460" s="342"/>
      <c r="IHQ460" s="342"/>
      <c r="IHR460" s="342"/>
      <c r="IHS460" s="342"/>
      <c r="IHT460" s="342"/>
      <c r="IHU460" s="342"/>
      <c r="IHV460" s="342"/>
      <c r="IHW460" s="342"/>
      <c r="IHX460" s="342"/>
      <c r="IHY460" s="342"/>
      <c r="IHZ460" s="342"/>
      <c r="IIA460" s="342"/>
      <c r="IIB460" s="342"/>
      <c r="IIC460" s="342"/>
      <c r="IID460" s="342"/>
      <c r="IIE460" s="342"/>
      <c r="IIF460" s="342"/>
      <c r="IIG460" s="342"/>
      <c r="IIH460" s="342"/>
      <c r="III460" s="342"/>
      <c r="IIJ460" s="342"/>
      <c r="IIK460" s="342"/>
      <c r="IIL460" s="342"/>
      <c r="IIM460" s="342"/>
      <c r="IIN460" s="342"/>
      <c r="IIO460" s="342"/>
      <c r="IIP460" s="342"/>
      <c r="IIQ460" s="342"/>
      <c r="IIR460" s="342"/>
      <c r="IIS460" s="342"/>
      <c r="IIT460" s="342"/>
      <c r="IIU460" s="342"/>
      <c r="IIV460" s="342"/>
      <c r="IIW460" s="342"/>
      <c r="IIX460" s="342"/>
      <c r="IIY460" s="342"/>
      <c r="IIZ460" s="342"/>
      <c r="IJA460" s="342"/>
      <c r="IJB460" s="342"/>
      <c r="IJC460" s="342"/>
      <c r="IJD460" s="342"/>
      <c r="IJE460" s="342"/>
      <c r="IJF460" s="342"/>
      <c r="IJG460" s="342"/>
      <c r="IJH460" s="342"/>
      <c r="IJI460" s="342"/>
      <c r="IJJ460" s="342"/>
      <c r="IJK460" s="342"/>
      <c r="IJL460" s="342"/>
      <c r="IJM460" s="342"/>
      <c r="IJN460" s="342"/>
      <c r="IJO460" s="342"/>
      <c r="IJP460" s="342"/>
      <c r="IJQ460" s="342"/>
      <c r="IJR460" s="342"/>
      <c r="IJS460" s="342"/>
      <c r="IJT460" s="342"/>
      <c r="IJU460" s="342"/>
      <c r="IJV460" s="342"/>
      <c r="IJW460" s="342"/>
      <c r="IJX460" s="342"/>
      <c r="IJY460" s="342"/>
      <c r="IJZ460" s="342"/>
      <c r="IKA460" s="342"/>
      <c r="IKB460" s="342"/>
      <c r="IKC460" s="342"/>
      <c r="IKD460" s="342"/>
      <c r="IKE460" s="342"/>
      <c r="IKF460" s="342"/>
      <c r="IKG460" s="342"/>
      <c r="IKH460" s="342"/>
      <c r="IKI460" s="342"/>
      <c r="IKJ460" s="342"/>
      <c r="IKK460" s="342"/>
      <c r="IKL460" s="342"/>
      <c r="IKM460" s="342"/>
      <c r="IKN460" s="342"/>
      <c r="IKO460" s="342"/>
      <c r="IKP460" s="342"/>
      <c r="IKQ460" s="342"/>
      <c r="IKR460" s="342"/>
      <c r="IKS460" s="342"/>
      <c r="IKT460" s="342"/>
      <c r="IKU460" s="342"/>
      <c r="IKV460" s="342"/>
      <c r="IKW460" s="342"/>
      <c r="IKX460" s="342"/>
      <c r="IKY460" s="342"/>
      <c r="IKZ460" s="342"/>
      <c r="ILA460" s="342"/>
      <c r="ILB460" s="342"/>
      <c r="ILC460" s="342"/>
      <c r="ILD460" s="342"/>
      <c r="ILE460" s="342"/>
      <c r="ILF460" s="342"/>
      <c r="ILG460" s="342"/>
      <c r="ILH460" s="342"/>
      <c r="ILI460" s="342"/>
      <c r="ILJ460" s="342"/>
      <c r="ILK460" s="342"/>
      <c r="ILL460" s="342"/>
      <c r="ILM460" s="342"/>
      <c r="ILN460" s="342"/>
      <c r="ILO460" s="342"/>
      <c r="ILP460" s="342"/>
      <c r="ILQ460" s="342"/>
      <c r="ILR460" s="342"/>
      <c r="ILS460" s="342"/>
      <c r="ILT460" s="342"/>
      <c r="ILU460" s="342"/>
      <c r="ILV460" s="342"/>
      <c r="ILW460" s="342"/>
      <c r="ILX460" s="342"/>
      <c r="ILY460" s="342"/>
      <c r="ILZ460" s="342"/>
      <c r="IMA460" s="342"/>
      <c r="IMB460" s="342"/>
      <c r="IMC460" s="342"/>
      <c r="IMD460" s="342"/>
      <c r="IME460" s="342"/>
      <c r="IMF460" s="342"/>
      <c r="IMG460" s="342"/>
      <c r="IMH460" s="342"/>
      <c r="IMI460" s="342"/>
      <c r="IMJ460" s="342"/>
      <c r="IMK460" s="342"/>
      <c r="IML460" s="342"/>
      <c r="IMM460" s="342"/>
      <c r="IMN460" s="342"/>
      <c r="IMO460" s="342"/>
      <c r="IMP460" s="342"/>
      <c r="IMQ460" s="342"/>
      <c r="IMR460" s="342"/>
      <c r="IMS460" s="342"/>
      <c r="IMT460" s="342"/>
      <c r="IMU460" s="342"/>
      <c r="IMV460" s="342"/>
      <c r="IMW460" s="342"/>
      <c r="IMX460" s="342"/>
      <c r="IMY460" s="342"/>
      <c r="IMZ460" s="342"/>
      <c r="INA460" s="342"/>
      <c r="INB460" s="342"/>
      <c r="INC460" s="342"/>
      <c r="IND460" s="342"/>
      <c r="INE460" s="342"/>
      <c r="INF460" s="342"/>
      <c r="ING460" s="342"/>
      <c r="INH460" s="342"/>
      <c r="INI460" s="342"/>
      <c r="INJ460" s="342"/>
      <c r="INK460" s="342"/>
      <c r="INL460" s="342"/>
      <c r="INM460" s="342"/>
      <c r="INN460" s="342"/>
      <c r="INO460" s="342"/>
      <c r="INP460" s="342"/>
      <c r="INQ460" s="342"/>
      <c r="INR460" s="342"/>
      <c r="INS460" s="342"/>
      <c r="INT460" s="342"/>
      <c r="INU460" s="342"/>
      <c r="INV460" s="342"/>
      <c r="INW460" s="342"/>
      <c r="INX460" s="342"/>
      <c r="INY460" s="342"/>
      <c r="INZ460" s="342"/>
      <c r="IOA460" s="342"/>
      <c r="IOB460" s="342"/>
      <c r="IOC460" s="342"/>
      <c r="IOD460" s="342"/>
      <c r="IOE460" s="342"/>
      <c r="IOF460" s="342"/>
      <c r="IOG460" s="342"/>
      <c r="IOH460" s="342"/>
      <c r="IOI460" s="342"/>
      <c r="IOJ460" s="342"/>
      <c r="IOK460" s="342"/>
      <c r="IOL460" s="342"/>
      <c r="IOM460" s="342"/>
      <c r="ION460" s="342"/>
      <c r="IOO460" s="342"/>
      <c r="IOP460" s="342"/>
      <c r="IOQ460" s="342"/>
      <c r="IOR460" s="342"/>
      <c r="IOS460" s="342"/>
      <c r="IOT460" s="342"/>
      <c r="IOU460" s="342"/>
      <c r="IOV460" s="342"/>
      <c r="IOW460" s="342"/>
      <c r="IOX460" s="342"/>
      <c r="IOY460" s="342"/>
      <c r="IOZ460" s="342"/>
      <c r="IPA460" s="342"/>
      <c r="IPB460" s="342"/>
      <c r="IPC460" s="342"/>
      <c r="IPD460" s="342"/>
      <c r="IPE460" s="342"/>
      <c r="IPF460" s="342"/>
      <c r="IPG460" s="342"/>
      <c r="IPH460" s="342"/>
      <c r="IPI460" s="342"/>
      <c r="IPJ460" s="342"/>
      <c r="IPK460" s="342"/>
      <c r="IPL460" s="342"/>
      <c r="IPM460" s="342"/>
      <c r="IPN460" s="342"/>
      <c r="IPO460" s="342"/>
      <c r="IPP460" s="342"/>
      <c r="IPQ460" s="342"/>
      <c r="IPR460" s="342"/>
      <c r="IPS460" s="342"/>
      <c r="IPT460" s="342"/>
      <c r="IPU460" s="342"/>
      <c r="IPV460" s="342"/>
      <c r="IPW460" s="342"/>
      <c r="IPX460" s="342"/>
      <c r="IPY460" s="342"/>
      <c r="IPZ460" s="342"/>
      <c r="IQA460" s="342"/>
      <c r="IQB460" s="342"/>
      <c r="IQC460" s="342"/>
      <c r="IQD460" s="342"/>
      <c r="IQE460" s="342"/>
      <c r="IQF460" s="342"/>
      <c r="IQG460" s="342"/>
      <c r="IQH460" s="342"/>
      <c r="IQI460" s="342"/>
      <c r="IQJ460" s="342"/>
      <c r="IQK460" s="342"/>
      <c r="IQL460" s="342"/>
      <c r="IQM460" s="342"/>
      <c r="IQN460" s="342"/>
      <c r="IQO460" s="342"/>
      <c r="IQP460" s="342"/>
      <c r="IQQ460" s="342"/>
      <c r="IQR460" s="342"/>
      <c r="IQS460" s="342"/>
      <c r="IQT460" s="342"/>
      <c r="IQU460" s="342"/>
      <c r="IQV460" s="342"/>
      <c r="IQW460" s="342"/>
      <c r="IQX460" s="342"/>
      <c r="IQY460" s="342"/>
      <c r="IQZ460" s="342"/>
      <c r="IRA460" s="342"/>
      <c r="IRB460" s="342"/>
      <c r="IRC460" s="342"/>
      <c r="IRD460" s="342"/>
      <c r="IRE460" s="342"/>
      <c r="IRF460" s="342"/>
      <c r="IRG460" s="342"/>
      <c r="IRH460" s="342"/>
      <c r="IRI460" s="342"/>
      <c r="IRJ460" s="342"/>
      <c r="IRK460" s="342"/>
      <c r="IRL460" s="342"/>
      <c r="IRM460" s="342"/>
      <c r="IRN460" s="342"/>
      <c r="IRO460" s="342"/>
      <c r="IRP460" s="342"/>
      <c r="IRQ460" s="342"/>
      <c r="IRR460" s="342"/>
      <c r="IRS460" s="342"/>
      <c r="IRT460" s="342"/>
      <c r="IRU460" s="342"/>
      <c r="IRV460" s="342"/>
      <c r="IRW460" s="342"/>
      <c r="IRX460" s="342"/>
      <c r="IRY460" s="342"/>
      <c r="IRZ460" s="342"/>
      <c r="ISA460" s="342"/>
      <c r="ISB460" s="342"/>
      <c r="ISC460" s="342"/>
      <c r="ISD460" s="342"/>
      <c r="ISE460" s="342"/>
      <c r="ISF460" s="342"/>
      <c r="ISG460" s="342"/>
      <c r="ISH460" s="342"/>
      <c r="ISI460" s="342"/>
      <c r="ISJ460" s="342"/>
      <c r="ISK460" s="342"/>
      <c r="ISL460" s="342"/>
      <c r="ISM460" s="342"/>
      <c r="ISN460" s="342"/>
      <c r="ISO460" s="342"/>
      <c r="ISP460" s="342"/>
      <c r="ISQ460" s="342"/>
      <c r="ISR460" s="342"/>
      <c r="ISS460" s="342"/>
      <c r="IST460" s="342"/>
      <c r="ISU460" s="342"/>
      <c r="ISV460" s="342"/>
      <c r="ISW460" s="342"/>
      <c r="ISX460" s="342"/>
      <c r="ISY460" s="342"/>
      <c r="ISZ460" s="342"/>
      <c r="ITA460" s="342"/>
      <c r="ITB460" s="342"/>
      <c r="ITC460" s="342"/>
      <c r="ITD460" s="342"/>
      <c r="ITE460" s="342"/>
      <c r="ITF460" s="342"/>
      <c r="ITG460" s="342"/>
      <c r="ITH460" s="342"/>
      <c r="ITI460" s="342"/>
      <c r="ITJ460" s="342"/>
      <c r="ITK460" s="342"/>
      <c r="ITL460" s="342"/>
      <c r="ITM460" s="342"/>
      <c r="ITN460" s="342"/>
      <c r="ITO460" s="342"/>
      <c r="ITP460" s="342"/>
      <c r="ITQ460" s="342"/>
      <c r="ITR460" s="342"/>
      <c r="ITS460" s="342"/>
      <c r="ITT460" s="342"/>
      <c r="ITU460" s="342"/>
      <c r="ITV460" s="342"/>
      <c r="ITW460" s="342"/>
      <c r="ITX460" s="342"/>
      <c r="ITY460" s="342"/>
      <c r="ITZ460" s="342"/>
      <c r="IUA460" s="342"/>
      <c r="IUB460" s="342"/>
      <c r="IUC460" s="342"/>
      <c r="IUD460" s="342"/>
      <c r="IUE460" s="342"/>
      <c r="IUF460" s="342"/>
      <c r="IUG460" s="342"/>
      <c r="IUH460" s="342"/>
      <c r="IUI460" s="342"/>
      <c r="IUJ460" s="342"/>
      <c r="IUK460" s="342"/>
      <c r="IUL460" s="342"/>
      <c r="IUM460" s="342"/>
      <c r="IUN460" s="342"/>
      <c r="IUO460" s="342"/>
      <c r="IUP460" s="342"/>
      <c r="IUQ460" s="342"/>
      <c r="IUR460" s="342"/>
      <c r="IUS460" s="342"/>
      <c r="IUT460" s="342"/>
      <c r="IUU460" s="342"/>
      <c r="IUV460" s="342"/>
      <c r="IUW460" s="342"/>
      <c r="IUX460" s="342"/>
      <c r="IUY460" s="342"/>
      <c r="IUZ460" s="342"/>
      <c r="IVA460" s="342"/>
      <c r="IVB460" s="342"/>
      <c r="IVC460" s="342"/>
      <c r="IVD460" s="342"/>
      <c r="IVE460" s="342"/>
      <c r="IVF460" s="342"/>
      <c r="IVG460" s="342"/>
      <c r="IVH460" s="342"/>
      <c r="IVI460" s="342"/>
      <c r="IVJ460" s="342"/>
      <c r="IVK460" s="342"/>
      <c r="IVL460" s="342"/>
      <c r="IVM460" s="342"/>
      <c r="IVN460" s="342"/>
      <c r="IVO460" s="342"/>
      <c r="IVP460" s="342"/>
      <c r="IVQ460" s="342"/>
      <c r="IVR460" s="342"/>
      <c r="IVS460" s="342"/>
      <c r="IVT460" s="342"/>
      <c r="IVU460" s="342"/>
      <c r="IVV460" s="342"/>
      <c r="IVW460" s="342"/>
      <c r="IVX460" s="342"/>
      <c r="IVY460" s="342"/>
      <c r="IVZ460" s="342"/>
      <c r="IWA460" s="342"/>
      <c r="IWB460" s="342"/>
      <c r="IWC460" s="342"/>
      <c r="IWD460" s="342"/>
      <c r="IWE460" s="342"/>
      <c r="IWF460" s="342"/>
      <c r="IWG460" s="342"/>
      <c r="IWH460" s="342"/>
      <c r="IWI460" s="342"/>
      <c r="IWJ460" s="342"/>
      <c r="IWK460" s="342"/>
      <c r="IWL460" s="342"/>
      <c r="IWM460" s="342"/>
      <c r="IWN460" s="342"/>
      <c r="IWO460" s="342"/>
      <c r="IWP460" s="342"/>
      <c r="IWQ460" s="342"/>
      <c r="IWR460" s="342"/>
      <c r="IWS460" s="342"/>
      <c r="IWT460" s="342"/>
      <c r="IWU460" s="342"/>
      <c r="IWV460" s="342"/>
      <c r="IWW460" s="342"/>
      <c r="IWX460" s="342"/>
      <c r="IWY460" s="342"/>
      <c r="IWZ460" s="342"/>
      <c r="IXA460" s="342"/>
      <c r="IXB460" s="342"/>
      <c r="IXC460" s="342"/>
      <c r="IXD460" s="342"/>
      <c r="IXE460" s="342"/>
      <c r="IXF460" s="342"/>
      <c r="IXG460" s="342"/>
      <c r="IXH460" s="342"/>
      <c r="IXI460" s="342"/>
      <c r="IXJ460" s="342"/>
      <c r="IXK460" s="342"/>
      <c r="IXL460" s="342"/>
      <c r="IXM460" s="342"/>
      <c r="IXN460" s="342"/>
      <c r="IXO460" s="342"/>
      <c r="IXP460" s="342"/>
      <c r="IXQ460" s="342"/>
      <c r="IXR460" s="342"/>
      <c r="IXS460" s="342"/>
      <c r="IXT460" s="342"/>
      <c r="IXU460" s="342"/>
      <c r="IXV460" s="342"/>
      <c r="IXW460" s="342"/>
      <c r="IXX460" s="342"/>
      <c r="IXY460" s="342"/>
      <c r="IXZ460" s="342"/>
      <c r="IYA460" s="342"/>
      <c r="IYB460" s="342"/>
      <c r="IYC460" s="342"/>
      <c r="IYD460" s="342"/>
      <c r="IYE460" s="342"/>
      <c r="IYF460" s="342"/>
      <c r="IYG460" s="342"/>
      <c r="IYH460" s="342"/>
      <c r="IYI460" s="342"/>
      <c r="IYJ460" s="342"/>
      <c r="IYK460" s="342"/>
      <c r="IYL460" s="342"/>
      <c r="IYM460" s="342"/>
      <c r="IYN460" s="342"/>
      <c r="IYO460" s="342"/>
      <c r="IYP460" s="342"/>
      <c r="IYQ460" s="342"/>
      <c r="IYR460" s="342"/>
      <c r="IYS460" s="342"/>
      <c r="IYT460" s="342"/>
      <c r="IYU460" s="342"/>
      <c r="IYV460" s="342"/>
      <c r="IYW460" s="342"/>
      <c r="IYX460" s="342"/>
      <c r="IYY460" s="342"/>
      <c r="IYZ460" s="342"/>
      <c r="IZA460" s="342"/>
      <c r="IZB460" s="342"/>
      <c r="IZC460" s="342"/>
      <c r="IZD460" s="342"/>
      <c r="IZE460" s="342"/>
      <c r="IZF460" s="342"/>
      <c r="IZG460" s="342"/>
      <c r="IZH460" s="342"/>
      <c r="IZI460" s="342"/>
      <c r="IZJ460" s="342"/>
      <c r="IZK460" s="342"/>
      <c r="IZL460" s="342"/>
      <c r="IZM460" s="342"/>
      <c r="IZN460" s="342"/>
      <c r="IZO460" s="342"/>
      <c r="IZP460" s="342"/>
      <c r="IZQ460" s="342"/>
      <c r="IZR460" s="342"/>
      <c r="IZS460" s="342"/>
      <c r="IZT460" s="342"/>
      <c r="IZU460" s="342"/>
      <c r="IZV460" s="342"/>
      <c r="IZW460" s="342"/>
      <c r="IZX460" s="342"/>
      <c r="IZY460" s="342"/>
      <c r="IZZ460" s="342"/>
      <c r="JAA460" s="342"/>
      <c r="JAB460" s="342"/>
      <c r="JAC460" s="342"/>
      <c r="JAD460" s="342"/>
      <c r="JAE460" s="342"/>
      <c r="JAF460" s="342"/>
      <c r="JAG460" s="342"/>
      <c r="JAH460" s="342"/>
      <c r="JAI460" s="342"/>
      <c r="JAJ460" s="342"/>
      <c r="JAK460" s="342"/>
      <c r="JAL460" s="342"/>
      <c r="JAM460" s="342"/>
      <c r="JAN460" s="342"/>
      <c r="JAO460" s="342"/>
      <c r="JAP460" s="342"/>
      <c r="JAQ460" s="342"/>
      <c r="JAR460" s="342"/>
      <c r="JAS460" s="342"/>
      <c r="JAT460" s="342"/>
      <c r="JAU460" s="342"/>
      <c r="JAV460" s="342"/>
      <c r="JAW460" s="342"/>
      <c r="JAX460" s="342"/>
      <c r="JAY460" s="342"/>
      <c r="JAZ460" s="342"/>
      <c r="JBA460" s="342"/>
      <c r="JBB460" s="342"/>
      <c r="JBC460" s="342"/>
      <c r="JBD460" s="342"/>
      <c r="JBE460" s="342"/>
      <c r="JBF460" s="342"/>
      <c r="JBG460" s="342"/>
      <c r="JBH460" s="342"/>
      <c r="JBI460" s="342"/>
      <c r="JBJ460" s="342"/>
      <c r="JBK460" s="342"/>
      <c r="JBL460" s="342"/>
      <c r="JBM460" s="342"/>
      <c r="JBN460" s="342"/>
      <c r="JBO460" s="342"/>
      <c r="JBP460" s="342"/>
      <c r="JBQ460" s="342"/>
      <c r="JBR460" s="342"/>
      <c r="JBS460" s="342"/>
      <c r="JBT460" s="342"/>
      <c r="JBU460" s="342"/>
      <c r="JBV460" s="342"/>
      <c r="JBW460" s="342"/>
      <c r="JBX460" s="342"/>
      <c r="JBY460" s="342"/>
      <c r="JBZ460" s="342"/>
      <c r="JCA460" s="342"/>
      <c r="JCB460" s="342"/>
      <c r="JCC460" s="342"/>
      <c r="JCD460" s="342"/>
      <c r="JCE460" s="342"/>
      <c r="JCF460" s="342"/>
      <c r="JCG460" s="342"/>
      <c r="JCH460" s="342"/>
      <c r="JCI460" s="342"/>
      <c r="JCJ460" s="342"/>
      <c r="JCK460" s="342"/>
      <c r="JCL460" s="342"/>
      <c r="JCM460" s="342"/>
      <c r="JCN460" s="342"/>
      <c r="JCO460" s="342"/>
      <c r="JCP460" s="342"/>
      <c r="JCQ460" s="342"/>
      <c r="JCR460" s="342"/>
      <c r="JCS460" s="342"/>
      <c r="JCT460" s="342"/>
      <c r="JCU460" s="342"/>
      <c r="JCV460" s="342"/>
      <c r="JCW460" s="342"/>
      <c r="JCX460" s="342"/>
      <c r="JCY460" s="342"/>
      <c r="JCZ460" s="342"/>
      <c r="JDA460" s="342"/>
      <c r="JDB460" s="342"/>
      <c r="JDC460" s="342"/>
      <c r="JDD460" s="342"/>
      <c r="JDE460" s="342"/>
      <c r="JDF460" s="342"/>
      <c r="JDG460" s="342"/>
      <c r="JDH460" s="342"/>
      <c r="JDI460" s="342"/>
      <c r="JDJ460" s="342"/>
      <c r="JDK460" s="342"/>
      <c r="JDL460" s="342"/>
      <c r="JDM460" s="342"/>
      <c r="JDN460" s="342"/>
      <c r="JDO460" s="342"/>
      <c r="JDP460" s="342"/>
      <c r="JDQ460" s="342"/>
      <c r="JDR460" s="342"/>
      <c r="JDS460" s="342"/>
      <c r="JDT460" s="342"/>
      <c r="JDU460" s="342"/>
      <c r="JDV460" s="342"/>
      <c r="JDW460" s="342"/>
      <c r="JDX460" s="342"/>
      <c r="JDY460" s="342"/>
      <c r="JDZ460" s="342"/>
      <c r="JEA460" s="342"/>
      <c r="JEB460" s="342"/>
      <c r="JEC460" s="342"/>
      <c r="JED460" s="342"/>
      <c r="JEE460" s="342"/>
      <c r="JEF460" s="342"/>
      <c r="JEG460" s="342"/>
      <c r="JEH460" s="342"/>
      <c r="JEI460" s="342"/>
      <c r="JEJ460" s="342"/>
      <c r="JEK460" s="342"/>
      <c r="JEL460" s="342"/>
      <c r="JEM460" s="342"/>
      <c r="JEN460" s="342"/>
      <c r="JEO460" s="342"/>
      <c r="JEP460" s="342"/>
      <c r="JEQ460" s="342"/>
      <c r="JER460" s="342"/>
      <c r="JES460" s="342"/>
      <c r="JET460" s="342"/>
      <c r="JEU460" s="342"/>
      <c r="JEV460" s="342"/>
      <c r="JEW460" s="342"/>
      <c r="JEX460" s="342"/>
      <c r="JEY460" s="342"/>
      <c r="JEZ460" s="342"/>
      <c r="JFA460" s="342"/>
      <c r="JFB460" s="342"/>
      <c r="JFC460" s="342"/>
      <c r="JFD460" s="342"/>
      <c r="JFE460" s="342"/>
      <c r="JFF460" s="342"/>
      <c r="JFG460" s="342"/>
      <c r="JFH460" s="342"/>
      <c r="JFI460" s="342"/>
      <c r="JFJ460" s="342"/>
      <c r="JFK460" s="342"/>
      <c r="JFL460" s="342"/>
      <c r="JFM460" s="342"/>
      <c r="JFN460" s="342"/>
      <c r="JFO460" s="342"/>
      <c r="JFP460" s="342"/>
      <c r="JFQ460" s="342"/>
      <c r="JFR460" s="342"/>
      <c r="JFS460" s="342"/>
      <c r="JFT460" s="342"/>
      <c r="JFU460" s="342"/>
      <c r="JFV460" s="342"/>
      <c r="JFW460" s="342"/>
      <c r="JFX460" s="342"/>
      <c r="JFY460" s="342"/>
      <c r="JFZ460" s="342"/>
      <c r="JGA460" s="342"/>
      <c r="JGB460" s="342"/>
      <c r="JGC460" s="342"/>
      <c r="JGD460" s="342"/>
      <c r="JGE460" s="342"/>
      <c r="JGF460" s="342"/>
      <c r="JGG460" s="342"/>
      <c r="JGH460" s="342"/>
      <c r="JGI460" s="342"/>
      <c r="JGJ460" s="342"/>
      <c r="JGK460" s="342"/>
      <c r="JGL460" s="342"/>
      <c r="JGM460" s="342"/>
      <c r="JGN460" s="342"/>
      <c r="JGO460" s="342"/>
      <c r="JGP460" s="342"/>
      <c r="JGQ460" s="342"/>
      <c r="JGR460" s="342"/>
      <c r="JGS460" s="342"/>
      <c r="JGT460" s="342"/>
      <c r="JGU460" s="342"/>
      <c r="JGV460" s="342"/>
      <c r="JGW460" s="342"/>
      <c r="JGX460" s="342"/>
      <c r="JGY460" s="342"/>
      <c r="JGZ460" s="342"/>
      <c r="JHA460" s="342"/>
      <c r="JHB460" s="342"/>
      <c r="JHC460" s="342"/>
      <c r="JHD460" s="342"/>
      <c r="JHE460" s="342"/>
      <c r="JHF460" s="342"/>
      <c r="JHG460" s="342"/>
      <c r="JHH460" s="342"/>
      <c r="JHI460" s="342"/>
      <c r="JHJ460" s="342"/>
      <c r="JHK460" s="342"/>
      <c r="JHL460" s="342"/>
      <c r="JHM460" s="342"/>
      <c r="JHN460" s="342"/>
      <c r="JHO460" s="342"/>
      <c r="JHP460" s="342"/>
      <c r="JHQ460" s="342"/>
      <c r="JHR460" s="342"/>
      <c r="JHS460" s="342"/>
      <c r="JHT460" s="342"/>
      <c r="JHU460" s="342"/>
      <c r="JHV460" s="342"/>
      <c r="JHW460" s="342"/>
      <c r="JHX460" s="342"/>
      <c r="JHY460" s="342"/>
      <c r="JHZ460" s="342"/>
      <c r="JIA460" s="342"/>
      <c r="JIB460" s="342"/>
      <c r="JIC460" s="342"/>
      <c r="JID460" s="342"/>
      <c r="JIE460" s="342"/>
      <c r="JIF460" s="342"/>
      <c r="JIG460" s="342"/>
      <c r="JIH460" s="342"/>
      <c r="JII460" s="342"/>
      <c r="JIJ460" s="342"/>
      <c r="JIK460" s="342"/>
      <c r="JIL460" s="342"/>
      <c r="JIM460" s="342"/>
      <c r="JIN460" s="342"/>
      <c r="JIO460" s="342"/>
      <c r="JIP460" s="342"/>
      <c r="JIQ460" s="342"/>
      <c r="JIR460" s="342"/>
      <c r="JIS460" s="342"/>
      <c r="JIT460" s="342"/>
      <c r="JIU460" s="342"/>
      <c r="JIV460" s="342"/>
      <c r="JIW460" s="342"/>
      <c r="JIX460" s="342"/>
      <c r="JIY460" s="342"/>
      <c r="JIZ460" s="342"/>
      <c r="JJA460" s="342"/>
      <c r="JJB460" s="342"/>
      <c r="JJC460" s="342"/>
      <c r="JJD460" s="342"/>
      <c r="JJE460" s="342"/>
      <c r="JJF460" s="342"/>
      <c r="JJG460" s="342"/>
      <c r="JJH460" s="342"/>
      <c r="JJI460" s="342"/>
      <c r="JJJ460" s="342"/>
      <c r="JJK460" s="342"/>
      <c r="JJL460" s="342"/>
      <c r="JJM460" s="342"/>
      <c r="JJN460" s="342"/>
      <c r="JJO460" s="342"/>
      <c r="JJP460" s="342"/>
      <c r="JJQ460" s="342"/>
      <c r="JJR460" s="342"/>
      <c r="JJS460" s="342"/>
      <c r="JJT460" s="342"/>
      <c r="JJU460" s="342"/>
      <c r="JJV460" s="342"/>
      <c r="JJW460" s="342"/>
      <c r="JJX460" s="342"/>
      <c r="JJY460" s="342"/>
      <c r="JJZ460" s="342"/>
      <c r="JKA460" s="342"/>
      <c r="JKB460" s="342"/>
      <c r="JKC460" s="342"/>
      <c r="JKD460" s="342"/>
      <c r="JKE460" s="342"/>
      <c r="JKF460" s="342"/>
      <c r="JKG460" s="342"/>
      <c r="JKH460" s="342"/>
      <c r="JKI460" s="342"/>
      <c r="JKJ460" s="342"/>
      <c r="JKK460" s="342"/>
      <c r="JKL460" s="342"/>
      <c r="JKM460" s="342"/>
      <c r="JKN460" s="342"/>
      <c r="JKO460" s="342"/>
      <c r="JKP460" s="342"/>
      <c r="JKQ460" s="342"/>
      <c r="JKR460" s="342"/>
      <c r="JKS460" s="342"/>
      <c r="JKT460" s="342"/>
      <c r="JKU460" s="342"/>
      <c r="JKV460" s="342"/>
      <c r="JKW460" s="342"/>
      <c r="JKX460" s="342"/>
      <c r="JKY460" s="342"/>
      <c r="JKZ460" s="342"/>
      <c r="JLA460" s="342"/>
      <c r="JLB460" s="342"/>
      <c r="JLC460" s="342"/>
      <c r="JLD460" s="342"/>
      <c r="JLE460" s="342"/>
      <c r="JLF460" s="342"/>
      <c r="JLG460" s="342"/>
      <c r="JLH460" s="342"/>
      <c r="JLI460" s="342"/>
      <c r="JLJ460" s="342"/>
      <c r="JLK460" s="342"/>
      <c r="JLL460" s="342"/>
      <c r="JLM460" s="342"/>
      <c r="JLN460" s="342"/>
      <c r="JLO460" s="342"/>
      <c r="JLP460" s="342"/>
      <c r="JLQ460" s="342"/>
      <c r="JLR460" s="342"/>
      <c r="JLS460" s="342"/>
      <c r="JLT460" s="342"/>
      <c r="JLU460" s="342"/>
      <c r="JLV460" s="342"/>
      <c r="JLW460" s="342"/>
      <c r="JLX460" s="342"/>
      <c r="JLY460" s="342"/>
      <c r="JLZ460" s="342"/>
      <c r="JMA460" s="342"/>
      <c r="JMB460" s="342"/>
      <c r="JMC460" s="342"/>
      <c r="JMD460" s="342"/>
      <c r="JME460" s="342"/>
      <c r="JMF460" s="342"/>
      <c r="JMG460" s="342"/>
      <c r="JMH460" s="342"/>
      <c r="JMI460" s="342"/>
      <c r="JMJ460" s="342"/>
      <c r="JMK460" s="342"/>
      <c r="JML460" s="342"/>
      <c r="JMM460" s="342"/>
      <c r="JMN460" s="342"/>
      <c r="JMO460" s="342"/>
      <c r="JMP460" s="342"/>
      <c r="JMQ460" s="342"/>
      <c r="JMR460" s="342"/>
      <c r="JMS460" s="342"/>
      <c r="JMT460" s="342"/>
      <c r="JMU460" s="342"/>
      <c r="JMV460" s="342"/>
      <c r="JMW460" s="342"/>
      <c r="JMX460" s="342"/>
      <c r="JMY460" s="342"/>
      <c r="JMZ460" s="342"/>
      <c r="JNA460" s="342"/>
      <c r="JNB460" s="342"/>
      <c r="JNC460" s="342"/>
      <c r="JND460" s="342"/>
      <c r="JNE460" s="342"/>
      <c r="JNF460" s="342"/>
      <c r="JNG460" s="342"/>
      <c r="JNH460" s="342"/>
      <c r="JNI460" s="342"/>
      <c r="JNJ460" s="342"/>
      <c r="JNK460" s="342"/>
      <c r="JNL460" s="342"/>
      <c r="JNM460" s="342"/>
      <c r="JNN460" s="342"/>
      <c r="JNO460" s="342"/>
      <c r="JNP460" s="342"/>
      <c r="JNQ460" s="342"/>
      <c r="JNR460" s="342"/>
      <c r="JNS460" s="342"/>
      <c r="JNT460" s="342"/>
      <c r="JNU460" s="342"/>
      <c r="JNV460" s="342"/>
      <c r="JNW460" s="342"/>
      <c r="JNX460" s="342"/>
      <c r="JNY460" s="342"/>
      <c r="JNZ460" s="342"/>
      <c r="JOA460" s="342"/>
      <c r="JOB460" s="342"/>
      <c r="JOC460" s="342"/>
      <c r="JOD460" s="342"/>
      <c r="JOE460" s="342"/>
      <c r="JOF460" s="342"/>
      <c r="JOG460" s="342"/>
      <c r="JOH460" s="342"/>
      <c r="JOI460" s="342"/>
      <c r="JOJ460" s="342"/>
      <c r="JOK460" s="342"/>
      <c r="JOL460" s="342"/>
      <c r="JOM460" s="342"/>
      <c r="JON460" s="342"/>
      <c r="JOO460" s="342"/>
      <c r="JOP460" s="342"/>
      <c r="JOQ460" s="342"/>
      <c r="JOR460" s="342"/>
      <c r="JOS460" s="342"/>
      <c r="JOT460" s="342"/>
      <c r="JOU460" s="342"/>
      <c r="JOV460" s="342"/>
      <c r="JOW460" s="342"/>
      <c r="JOX460" s="342"/>
      <c r="JOY460" s="342"/>
      <c r="JOZ460" s="342"/>
      <c r="JPA460" s="342"/>
      <c r="JPB460" s="342"/>
      <c r="JPC460" s="342"/>
      <c r="JPD460" s="342"/>
      <c r="JPE460" s="342"/>
      <c r="JPF460" s="342"/>
      <c r="JPG460" s="342"/>
      <c r="JPH460" s="342"/>
      <c r="JPI460" s="342"/>
      <c r="JPJ460" s="342"/>
      <c r="JPK460" s="342"/>
      <c r="JPL460" s="342"/>
      <c r="JPM460" s="342"/>
      <c r="JPN460" s="342"/>
      <c r="JPO460" s="342"/>
      <c r="JPP460" s="342"/>
      <c r="JPQ460" s="342"/>
      <c r="JPR460" s="342"/>
      <c r="JPS460" s="342"/>
      <c r="JPT460" s="342"/>
      <c r="JPU460" s="342"/>
      <c r="JPV460" s="342"/>
      <c r="JPW460" s="342"/>
      <c r="JPX460" s="342"/>
      <c r="JPY460" s="342"/>
      <c r="JPZ460" s="342"/>
      <c r="JQA460" s="342"/>
      <c r="JQB460" s="342"/>
      <c r="JQC460" s="342"/>
      <c r="JQD460" s="342"/>
      <c r="JQE460" s="342"/>
      <c r="JQF460" s="342"/>
      <c r="JQG460" s="342"/>
      <c r="JQH460" s="342"/>
      <c r="JQI460" s="342"/>
      <c r="JQJ460" s="342"/>
      <c r="JQK460" s="342"/>
      <c r="JQL460" s="342"/>
      <c r="JQM460" s="342"/>
      <c r="JQN460" s="342"/>
      <c r="JQO460" s="342"/>
      <c r="JQP460" s="342"/>
      <c r="JQQ460" s="342"/>
      <c r="JQR460" s="342"/>
      <c r="JQS460" s="342"/>
      <c r="JQT460" s="342"/>
      <c r="JQU460" s="342"/>
      <c r="JQV460" s="342"/>
      <c r="JQW460" s="342"/>
      <c r="JQX460" s="342"/>
      <c r="JQY460" s="342"/>
      <c r="JQZ460" s="342"/>
      <c r="JRA460" s="342"/>
      <c r="JRB460" s="342"/>
      <c r="JRC460" s="342"/>
      <c r="JRD460" s="342"/>
      <c r="JRE460" s="342"/>
      <c r="JRF460" s="342"/>
      <c r="JRG460" s="342"/>
      <c r="JRH460" s="342"/>
      <c r="JRI460" s="342"/>
      <c r="JRJ460" s="342"/>
      <c r="JRK460" s="342"/>
      <c r="JRL460" s="342"/>
      <c r="JRM460" s="342"/>
      <c r="JRN460" s="342"/>
      <c r="JRO460" s="342"/>
      <c r="JRP460" s="342"/>
      <c r="JRQ460" s="342"/>
      <c r="JRR460" s="342"/>
      <c r="JRS460" s="342"/>
      <c r="JRT460" s="342"/>
      <c r="JRU460" s="342"/>
      <c r="JRV460" s="342"/>
      <c r="JRW460" s="342"/>
      <c r="JRX460" s="342"/>
      <c r="JRY460" s="342"/>
      <c r="JRZ460" s="342"/>
      <c r="JSA460" s="342"/>
      <c r="JSB460" s="342"/>
      <c r="JSC460" s="342"/>
      <c r="JSD460" s="342"/>
      <c r="JSE460" s="342"/>
      <c r="JSF460" s="342"/>
      <c r="JSG460" s="342"/>
      <c r="JSH460" s="342"/>
      <c r="JSI460" s="342"/>
      <c r="JSJ460" s="342"/>
      <c r="JSK460" s="342"/>
      <c r="JSL460" s="342"/>
      <c r="JSM460" s="342"/>
      <c r="JSN460" s="342"/>
      <c r="JSO460" s="342"/>
      <c r="JSP460" s="342"/>
      <c r="JSQ460" s="342"/>
      <c r="JSR460" s="342"/>
      <c r="JSS460" s="342"/>
      <c r="JST460" s="342"/>
      <c r="JSU460" s="342"/>
      <c r="JSV460" s="342"/>
      <c r="JSW460" s="342"/>
      <c r="JSX460" s="342"/>
      <c r="JSY460" s="342"/>
      <c r="JSZ460" s="342"/>
      <c r="JTA460" s="342"/>
      <c r="JTB460" s="342"/>
      <c r="JTC460" s="342"/>
      <c r="JTD460" s="342"/>
      <c r="JTE460" s="342"/>
      <c r="JTF460" s="342"/>
      <c r="JTG460" s="342"/>
      <c r="JTH460" s="342"/>
      <c r="JTI460" s="342"/>
      <c r="JTJ460" s="342"/>
      <c r="JTK460" s="342"/>
      <c r="JTL460" s="342"/>
      <c r="JTM460" s="342"/>
      <c r="JTN460" s="342"/>
      <c r="JTO460" s="342"/>
      <c r="JTP460" s="342"/>
      <c r="JTQ460" s="342"/>
      <c r="JTR460" s="342"/>
      <c r="JTS460" s="342"/>
      <c r="JTT460" s="342"/>
      <c r="JTU460" s="342"/>
      <c r="JTV460" s="342"/>
      <c r="JTW460" s="342"/>
      <c r="JTX460" s="342"/>
      <c r="JTY460" s="342"/>
      <c r="JTZ460" s="342"/>
      <c r="JUA460" s="342"/>
      <c r="JUB460" s="342"/>
      <c r="JUC460" s="342"/>
      <c r="JUD460" s="342"/>
      <c r="JUE460" s="342"/>
      <c r="JUF460" s="342"/>
      <c r="JUG460" s="342"/>
      <c r="JUH460" s="342"/>
      <c r="JUI460" s="342"/>
      <c r="JUJ460" s="342"/>
      <c r="JUK460" s="342"/>
      <c r="JUL460" s="342"/>
      <c r="JUM460" s="342"/>
      <c r="JUN460" s="342"/>
      <c r="JUO460" s="342"/>
      <c r="JUP460" s="342"/>
      <c r="JUQ460" s="342"/>
      <c r="JUR460" s="342"/>
      <c r="JUS460" s="342"/>
      <c r="JUT460" s="342"/>
      <c r="JUU460" s="342"/>
      <c r="JUV460" s="342"/>
      <c r="JUW460" s="342"/>
      <c r="JUX460" s="342"/>
      <c r="JUY460" s="342"/>
      <c r="JUZ460" s="342"/>
      <c r="JVA460" s="342"/>
      <c r="JVB460" s="342"/>
      <c r="JVC460" s="342"/>
      <c r="JVD460" s="342"/>
      <c r="JVE460" s="342"/>
      <c r="JVF460" s="342"/>
      <c r="JVG460" s="342"/>
      <c r="JVH460" s="342"/>
      <c r="JVI460" s="342"/>
      <c r="JVJ460" s="342"/>
      <c r="JVK460" s="342"/>
      <c r="JVL460" s="342"/>
      <c r="JVM460" s="342"/>
      <c r="JVN460" s="342"/>
      <c r="JVO460" s="342"/>
      <c r="JVP460" s="342"/>
      <c r="JVQ460" s="342"/>
      <c r="JVR460" s="342"/>
      <c r="JVS460" s="342"/>
      <c r="JVT460" s="342"/>
      <c r="JVU460" s="342"/>
      <c r="JVV460" s="342"/>
      <c r="JVW460" s="342"/>
      <c r="JVX460" s="342"/>
      <c r="JVY460" s="342"/>
      <c r="JVZ460" s="342"/>
      <c r="JWA460" s="342"/>
      <c r="JWB460" s="342"/>
      <c r="JWC460" s="342"/>
      <c r="JWD460" s="342"/>
      <c r="JWE460" s="342"/>
      <c r="JWF460" s="342"/>
      <c r="JWG460" s="342"/>
      <c r="JWH460" s="342"/>
      <c r="JWI460" s="342"/>
      <c r="JWJ460" s="342"/>
      <c r="JWK460" s="342"/>
      <c r="JWL460" s="342"/>
      <c r="JWM460" s="342"/>
      <c r="JWN460" s="342"/>
      <c r="JWO460" s="342"/>
      <c r="JWP460" s="342"/>
      <c r="JWQ460" s="342"/>
      <c r="JWR460" s="342"/>
      <c r="JWS460" s="342"/>
      <c r="JWT460" s="342"/>
      <c r="JWU460" s="342"/>
      <c r="JWV460" s="342"/>
      <c r="JWW460" s="342"/>
      <c r="JWX460" s="342"/>
      <c r="JWY460" s="342"/>
      <c r="JWZ460" s="342"/>
      <c r="JXA460" s="342"/>
      <c r="JXB460" s="342"/>
      <c r="JXC460" s="342"/>
      <c r="JXD460" s="342"/>
      <c r="JXE460" s="342"/>
      <c r="JXF460" s="342"/>
      <c r="JXG460" s="342"/>
      <c r="JXH460" s="342"/>
      <c r="JXI460" s="342"/>
      <c r="JXJ460" s="342"/>
      <c r="JXK460" s="342"/>
      <c r="JXL460" s="342"/>
      <c r="JXM460" s="342"/>
      <c r="JXN460" s="342"/>
      <c r="JXO460" s="342"/>
      <c r="JXP460" s="342"/>
      <c r="JXQ460" s="342"/>
      <c r="JXR460" s="342"/>
      <c r="JXS460" s="342"/>
      <c r="JXT460" s="342"/>
      <c r="JXU460" s="342"/>
      <c r="JXV460" s="342"/>
      <c r="JXW460" s="342"/>
      <c r="JXX460" s="342"/>
      <c r="JXY460" s="342"/>
      <c r="JXZ460" s="342"/>
      <c r="JYA460" s="342"/>
      <c r="JYB460" s="342"/>
      <c r="JYC460" s="342"/>
      <c r="JYD460" s="342"/>
      <c r="JYE460" s="342"/>
      <c r="JYF460" s="342"/>
      <c r="JYG460" s="342"/>
      <c r="JYH460" s="342"/>
      <c r="JYI460" s="342"/>
      <c r="JYJ460" s="342"/>
      <c r="JYK460" s="342"/>
      <c r="JYL460" s="342"/>
      <c r="JYM460" s="342"/>
      <c r="JYN460" s="342"/>
      <c r="JYO460" s="342"/>
      <c r="JYP460" s="342"/>
      <c r="JYQ460" s="342"/>
      <c r="JYR460" s="342"/>
      <c r="JYS460" s="342"/>
      <c r="JYT460" s="342"/>
      <c r="JYU460" s="342"/>
      <c r="JYV460" s="342"/>
      <c r="JYW460" s="342"/>
      <c r="JYX460" s="342"/>
      <c r="JYY460" s="342"/>
      <c r="JYZ460" s="342"/>
      <c r="JZA460" s="342"/>
      <c r="JZB460" s="342"/>
      <c r="JZC460" s="342"/>
      <c r="JZD460" s="342"/>
      <c r="JZE460" s="342"/>
      <c r="JZF460" s="342"/>
      <c r="JZG460" s="342"/>
      <c r="JZH460" s="342"/>
      <c r="JZI460" s="342"/>
      <c r="JZJ460" s="342"/>
      <c r="JZK460" s="342"/>
      <c r="JZL460" s="342"/>
      <c r="JZM460" s="342"/>
      <c r="JZN460" s="342"/>
      <c r="JZO460" s="342"/>
      <c r="JZP460" s="342"/>
      <c r="JZQ460" s="342"/>
      <c r="JZR460" s="342"/>
      <c r="JZS460" s="342"/>
      <c r="JZT460" s="342"/>
      <c r="JZU460" s="342"/>
      <c r="JZV460" s="342"/>
      <c r="JZW460" s="342"/>
      <c r="JZX460" s="342"/>
      <c r="JZY460" s="342"/>
      <c r="JZZ460" s="342"/>
      <c r="KAA460" s="342"/>
      <c r="KAB460" s="342"/>
      <c r="KAC460" s="342"/>
      <c r="KAD460" s="342"/>
      <c r="KAE460" s="342"/>
      <c r="KAF460" s="342"/>
      <c r="KAG460" s="342"/>
      <c r="KAH460" s="342"/>
      <c r="KAI460" s="342"/>
      <c r="KAJ460" s="342"/>
      <c r="KAK460" s="342"/>
      <c r="KAL460" s="342"/>
      <c r="KAM460" s="342"/>
      <c r="KAN460" s="342"/>
      <c r="KAO460" s="342"/>
      <c r="KAP460" s="342"/>
      <c r="KAQ460" s="342"/>
      <c r="KAR460" s="342"/>
      <c r="KAS460" s="342"/>
      <c r="KAT460" s="342"/>
      <c r="KAU460" s="342"/>
      <c r="KAV460" s="342"/>
      <c r="KAW460" s="342"/>
      <c r="KAX460" s="342"/>
      <c r="KAY460" s="342"/>
      <c r="KAZ460" s="342"/>
      <c r="KBA460" s="342"/>
      <c r="KBB460" s="342"/>
      <c r="KBC460" s="342"/>
      <c r="KBD460" s="342"/>
      <c r="KBE460" s="342"/>
      <c r="KBF460" s="342"/>
      <c r="KBG460" s="342"/>
      <c r="KBH460" s="342"/>
      <c r="KBI460" s="342"/>
      <c r="KBJ460" s="342"/>
      <c r="KBK460" s="342"/>
      <c r="KBL460" s="342"/>
      <c r="KBM460" s="342"/>
      <c r="KBN460" s="342"/>
      <c r="KBO460" s="342"/>
      <c r="KBP460" s="342"/>
      <c r="KBQ460" s="342"/>
      <c r="KBR460" s="342"/>
      <c r="KBS460" s="342"/>
      <c r="KBT460" s="342"/>
      <c r="KBU460" s="342"/>
      <c r="KBV460" s="342"/>
      <c r="KBW460" s="342"/>
      <c r="KBX460" s="342"/>
      <c r="KBY460" s="342"/>
      <c r="KBZ460" s="342"/>
      <c r="KCA460" s="342"/>
      <c r="KCB460" s="342"/>
      <c r="KCC460" s="342"/>
      <c r="KCD460" s="342"/>
      <c r="KCE460" s="342"/>
      <c r="KCF460" s="342"/>
      <c r="KCG460" s="342"/>
      <c r="KCH460" s="342"/>
      <c r="KCI460" s="342"/>
      <c r="KCJ460" s="342"/>
      <c r="KCK460" s="342"/>
      <c r="KCL460" s="342"/>
      <c r="KCM460" s="342"/>
      <c r="KCN460" s="342"/>
      <c r="KCO460" s="342"/>
      <c r="KCP460" s="342"/>
      <c r="KCQ460" s="342"/>
      <c r="KCR460" s="342"/>
      <c r="KCS460" s="342"/>
      <c r="KCT460" s="342"/>
      <c r="KCU460" s="342"/>
      <c r="KCV460" s="342"/>
      <c r="KCW460" s="342"/>
      <c r="KCX460" s="342"/>
      <c r="KCY460" s="342"/>
      <c r="KCZ460" s="342"/>
      <c r="KDA460" s="342"/>
      <c r="KDB460" s="342"/>
      <c r="KDC460" s="342"/>
      <c r="KDD460" s="342"/>
      <c r="KDE460" s="342"/>
      <c r="KDF460" s="342"/>
      <c r="KDG460" s="342"/>
      <c r="KDH460" s="342"/>
      <c r="KDI460" s="342"/>
      <c r="KDJ460" s="342"/>
      <c r="KDK460" s="342"/>
      <c r="KDL460" s="342"/>
      <c r="KDM460" s="342"/>
      <c r="KDN460" s="342"/>
      <c r="KDO460" s="342"/>
      <c r="KDP460" s="342"/>
      <c r="KDQ460" s="342"/>
      <c r="KDR460" s="342"/>
      <c r="KDS460" s="342"/>
      <c r="KDT460" s="342"/>
      <c r="KDU460" s="342"/>
      <c r="KDV460" s="342"/>
      <c r="KDW460" s="342"/>
      <c r="KDX460" s="342"/>
      <c r="KDY460" s="342"/>
      <c r="KDZ460" s="342"/>
      <c r="KEA460" s="342"/>
      <c r="KEB460" s="342"/>
      <c r="KEC460" s="342"/>
      <c r="KED460" s="342"/>
      <c r="KEE460" s="342"/>
      <c r="KEF460" s="342"/>
      <c r="KEG460" s="342"/>
      <c r="KEH460" s="342"/>
      <c r="KEI460" s="342"/>
      <c r="KEJ460" s="342"/>
      <c r="KEK460" s="342"/>
      <c r="KEL460" s="342"/>
      <c r="KEM460" s="342"/>
      <c r="KEN460" s="342"/>
      <c r="KEO460" s="342"/>
      <c r="KEP460" s="342"/>
      <c r="KEQ460" s="342"/>
      <c r="KER460" s="342"/>
      <c r="KES460" s="342"/>
      <c r="KET460" s="342"/>
      <c r="KEU460" s="342"/>
      <c r="KEV460" s="342"/>
      <c r="KEW460" s="342"/>
      <c r="KEX460" s="342"/>
      <c r="KEY460" s="342"/>
      <c r="KEZ460" s="342"/>
      <c r="KFA460" s="342"/>
      <c r="KFB460" s="342"/>
      <c r="KFC460" s="342"/>
      <c r="KFD460" s="342"/>
      <c r="KFE460" s="342"/>
      <c r="KFF460" s="342"/>
      <c r="KFG460" s="342"/>
      <c r="KFH460" s="342"/>
      <c r="KFI460" s="342"/>
      <c r="KFJ460" s="342"/>
      <c r="KFK460" s="342"/>
      <c r="KFL460" s="342"/>
      <c r="KFM460" s="342"/>
      <c r="KFN460" s="342"/>
      <c r="KFO460" s="342"/>
      <c r="KFP460" s="342"/>
      <c r="KFQ460" s="342"/>
      <c r="KFR460" s="342"/>
      <c r="KFS460" s="342"/>
      <c r="KFT460" s="342"/>
      <c r="KFU460" s="342"/>
      <c r="KFV460" s="342"/>
      <c r="KFW460" s="342"/>
      <c r="KFX460" s="342"/>
      <c r="KFY460" s="342"/>
      <c r="KFZ460" s="342"/>
      <c r="KGA460" s="342"/>
      <c r="KGB460" s="342"/>
      <c r="KGC460" s="342"/>
      <c r="KGD460" s="342"/>
      <c r="KGE460" s="342"/>
      <c r="KGF460" s="342"/>
      <c r="KGG460" s="342"/>
      <c r="KGH460" s="342"/>
      <c r="KGI460" s="342"/>
      <c r="KGJ460" s="342"/>
      <c r="KGK460" s="342"/>
      <c r="KGL460" s="342"/>
      <c r="KGM460" s="342"/>
      <c r="KGN460" s="342"/>
      <c r="KGO460" s="342"/>
      <c r="KGP460" s="342"/>
      <c r="KGQ460" s="342"/>
      <c r="KGR460" s="342"/>
      <c r="KGS460" s="342"/>
      <c r="KGT460" s="342"/>
      <c r="KGU460" s="342"/>
      <c r="KGV460" s="342"/>
      <c r="KGW460" s="342"/>
      <c r="KGX460" s="342"/>
      <c r="KGY460" s="342"/>
      <c r="KGZ460" s="342"/>
      <c r="KHA460" s="342"/>
      <c r="KHB460" s="342"/>
      <c r="KHC460" s="342"/>
      <c r="KHD460" s="342"/>
      <c r="KHE460" s="342"/>
      <c r="KHF460" s="342"/>
      <c r="KHG460" s="342"/>
      <c r="KHH460" s="342"/>
      <c r="KHI460" s="342"/>
      <c r="KHJ460" s="342"/>
      <c r="KHK460" s="342"/>
      <c r="KHL460" s="342"/>
      <c r="KHM460" s="342"/>
      <c r="KHN460" s="342"/>
      <c r="KHO460" s="342"/>
      <c r="KHP460" s="342"/>
      <c r="KHQ460" s="342"/>
      <c r="KHR460" s="342"/>
      <c r="KHS460" s="342"/>
      <c r="KHT460" s="342"/>
      <c r="KHU460" s="342"/>
      <c r="KHV460" s="342"/>
      <c r="KHW460" s="342"/>
      <c r="KHX460" s="342"/>
      <c r="KHY460" s="342"/>
      <c r="KHZ460" s="342"/>
      <c r="KIA460" s="342"/>
      <c r="KIB460" s="342"/>
      <c r="KIC460" s="342"/>
      <c r="KID460" s="342"/>
      <c r="KIE460" s="342"/>
      <c r="KIF460" s="342"/>
      <c r="KIG460" s="342"/>
      <c r="KIH460" s="342"/>
      <c r="KII460" s="342"/>
      <c r="KIJ460" s="342"/>
      <c r="KIK460" s="342"/>
      <c r="KIL460" s="342"/>
      <c r="KIM460" s="342"/>
      <c r="KIN460" s="342"/>
      <c r="KIO460" s="342"/>
      <c r="KIP460" s="342"/>
      <c r="KIQ460" s="342"/>
      <c r="KIR460" s="342"/>
      <c r="KIS460" s="342"/>
      <c r="KIT460" s="342"/>
      <c r="KIU460" s="342"/>
      <c r="KIV460" s="342"/>
      <c r="KIW460" s="342"/>
      <c r="KIX460" s="342"/>
      <c r="KIY460" s="342"/>
      <c r="KIZ460" s="342"/>
      <c r="KJA460" s="342"/>
      <c r="KJB460" s="342"/>
      <c r="KJC460" s="342"/>
      <c r="KJD460" s="342"/>
      <c r="KJE460" s="342"/>
      <c r="KJF460" s="342"/>
      <c r="KJG460" s="342"/>
      <c r="KJH460" s="342"/>
      <c r="KJI460" s="342"/>
      <c r="KJJ460" s="342"/>
      <c r="KJK460" s="342"/>
      <c r="KJL460" s="342"/>
      <c r="KJM460" s="342"/>
      <c r="KJN460" s="342"/>
      <c r="KJO460" s="342"/>
      <c r="KJP460" s="342"/>
      <c r="KJQ460" s="342"/>
      <c r="KJR460" s="342"/>
      <c r="KJS460" s="342"/>
      <c r="KJT460" s="342"/>
      <c r="KJU460" s="342"/>
      <c r="KJV460" s="342"/>
      <c r="KJW460" s="342"/>
      <c r="KJX460" s="342"/>
      <c r="KJY460" s="342"/>
      <c r="KJZ460" s="342"/>
      <c r="KKA460" s="342"/>
      <c r="KKB460" s="342"/>
      <c r="KKC460" s="342"/>
      <c r="KKD460" s="342"/>
      <c r="KKE460" s="342"/>
      <c r="KKF460" s="342"/>
      <c r="KKG460" s="342"/>
      <c r="KKH460" s="342"/>
      <c r="KKI460" s="342"/>
      <c r="KKJ460" s="342"/>
      <c r="KKK460" s="342"/>
      <c r="KKL460" s="342"/>
      <c r="KKM460" s="342"/>
      <c r="KKN460" s="342"/>
      <c r="KKO460" s="342"/>
      <c r="KKP460" s="342"/>
      <c r="KKQ460" s="342"/>
      <c r="KKR460" s="342"/>
      <c r="KKS460" s="342"/>
      <c r="KKT460" s="342"/>
      <c r="KKU460" s="342"/>
      <c r="KKV460" s="342"/>
      <c r="KKW460" s="342"/>
      <c r="KKX460" s="342"/>
      <c r="KKY460" s="342"/>
      <c r="KKZ460" s="342"/>
      <c r="KLA460" s="342"/>
      <c r="KLB460" s="342"/>
      <c r="KLC460" s="342"/>
      <c r="KLD460" s="342"/>
      <c r="KLE460" s="342"/>
      <c r="KLF460" s="342"/>
      <c r="KLG460" s="342"/>
      <c r="KLH460" s="342"/>
      <c r="KLI460" s="342"/>
      <c r="KLJ460" s="342"/>
      <c r="KLK460" s="342"/>
      <c r="KLL460" s="342"/>
      <c r="KLM460" s="342"/>
      <c r="KLN460" s="342"/>
      <c r="KLO460" s="342"/>
      <c r="KLP460" s="342"/>
      <c r="KLQ460" s="342"/>
      <c r="KLR460" s="342"/>
      <c r="KLS460" s="342"/>
      <c r="KLT460" s="342"/>
      <c r="KLU460" s="342"/>
      <c r="KLV460" s="342"/>
      <c r="KLW460" s="342"/>
      <c r="KLX460" s="342"/>
      <c r="KLY460" s="342"/>
      <c r="KLZ460" s="342"/>
      <c r="KMA460" s="342"/>
      <c r="KMB460" s="342"/>
      <c r="KMC460" s="342"/>
      <c r="KMD460" s="342"/>
      <c r="KME460" s="342"/>
      <c r="KMF460" s="342"/>
      <c r="KMG460" s="342"/>
      <c r="KMH460" s="342"/>
      <c r="KMI460" s="342"/>
      <c r="KMJ460" s="342"/>
      <c r="KMK460" s="342"/>
      <c r="KML460" s="342"/>
      <c r="KMM460" s="342"/>
      <c r="KMN460" s="342"/>
      <c r="KMO460" s="342"/>
      <c r="KMP460" s="342"/>
      <c r="KMQ460" s="342"/>
      <c r="KMR460" s="342"/>
      <c r="KMS460" s="342"/>
      <c r="KMT460" s="342"/>
      <c r="KMU460" s="342"/>
      <c r="KMV460" s="342"/>
      <c r="KMW460" s="342"/>
      <c r="KMX460" s="342"/>
      <c r="KMY460" s="342"/>
      <c r="KMZ460" s="342"/>
      <c r="KNA460" s="342"/>
      <c r="KNB460" s="342"/>
      <c r="KNC460" s="342"/>
      <c r="KND460" s="342"/>
      <c r="KNE460" s="342"/>
      <c r="KNF460" s="342"/>
      <c r="KNG460" s="342"/>
      <c r="KNH460" s="342"/>
      <c r="KNI460" s="342"/>
      <c r="KNJ460" s="342"/>
      <c r="KNK460" s="342"/>
      <c r="KNL460" s="342"/>
      <c r="KNM460" s="342"/>
      <c r="KNN460" s="342"/>
      <c r="KNO460" s="342"/>
      <c r="KNP460" s="342"/>
      <c r="KNQ460" s="342"/>
      <c r="KNR460" s="342"/>
      <c r="KNS460" s="342"/>
      <c r="KNT460" s="342"/>
      <c r="KNU460" s="342"/>
      <c r="KNV460" s="342"/>
      <c r="KNW460" s="342"/>
      <c r="KNX460" s="342"/>
      <c r="KNY460" s="342"/>
      <c r="KNZ460" s="342"/>
      <c r="KOA460" s="342"/>
      <c r="KOB460" s="342"/>
      <c r="KOC460" s="342"/>
      <c r="KOD460" s="342"/>
      <c r="KOE460" s="342"/>
      <c r="KOF460" s="342"/>
      <c r="KOG460" s="342"/>
      <c r="KOH460" s="342"/>
      <c r="KOI460" s="342"/>
      <c r="KOJ460" s="342"/>
      <c r="KOK460" s="342"/>
      <c r="KOL460" s="342"/>
      <c r="KOM460" s="342"/>
      <c r="KON460" s="342"/>
      <c r="KOO460" s="342"/>
      <c r="KOP460" s="342"/>
      <c r="KOQ460" s="342"/>
      <c r="KOR460" s="342"/>
      <c r="KOS460" s="342"/>
      <c r="KOT460" s="342"/>
      <c r="KOU460" s="342"/>
      <c r="KOV460" s="342"/>
      <c r="KOW460" s="342"/>
      <c r="KOX460" s="342"/>
      <c r="KOY460" s="342"/>
      <c r="KOZ460" s="342"/>
      <c r="KPA460" s="342"/>
      <c r="KPB460" s="342"/>
      <c r="KPC460" s="342"/>
      <c r="KPD460" s="342"/>
      <c r="KPE460" s="342"/>
      <c r="KPF460" s="342"/>
      <c r="KPG460" s="342"/>
      <c r="KPH460" s="342"/>
      <c r="KPI460" s="342"/>
      <c r="KPJ460" s="342"/>
      <c r="KPK460" s="342"/>
      <c r="KPL460" s="342"/>
      <c r="KPM460" s="342"/>
      <c r="KPN460" s="342"/>
      <c r="KPO460" s="342"/>
      <c r="KPP460" s="342"/>
      <c r="KPQ460" s="342"/>
      <c r="KPR460" s="342"/>
      <c r="KPS460" s="342"/>
      <c r="KPT460" s="342"/>
      <c r="KPU460" s="342"/>
      <c r="KPV460" s="342"/>
      <c r="KPW460" s="342"/>
      <c r="KPX460" s="342"/>
      <c r="KPY460" s="342"/>
      <c r="KPZ460" s="342"/>
      <c r="KQA460" s="342"/>
      <c r="KQB460" s="342"/>
      <c r="KQC460" s="342"/>
      <c r="KQD460" s="342"/>
      <c r="KQE460" s="342"/>
      <c r="KQF460" s="342"/>
      <c r="KQG460" s="342"/>
      <c r="KQH460" s="342"/>
      <c r="KQI460" s="342"/>
      <c r="KQJ460" s="342"/>
      <c r="KQK460" s="342"/>
      <c r="KQL460" s="342"/>
      <c r="KQM460" s="342"/>
      <c r="KQN460" s="342"/>
      <c r="KQO460" s="342"/>
      <c r="KQP460" s="342"/>
      <c r="KQQ460" s="342"/>
      <c r="KQR460" s="342"/>
      <c r="KQS460" s="342"/>
      <c r="KQT460" s="342"/>
      <c r="KQU460" s="342"/>
      <c r="KQV460" s="342"/>
      <c r="KQW460" s="342"/>
      <c r="KQX460" s="342"/>
      <c r="KQY460" s="342"/>
      <c r="KQZ460" s="342"/>
      <c r="KRA460" s="342"/>
      <c r="KRB460" s="342"/>
      <c r="KRC460" s="342"/>
      <c r="KRD460" s="342"/>
      <c r="KRE460" s="342"/>
      <c r="KRF460" s="342"/>
      <c r="KRG460" s="342"/>
      <c r="KRH460" s="342"/>
      <c r="KRI460" s="342"/>
      <c r="KRJ460" s="342"/>
      <c r="KRK460" s="342"/>
      <c r="KRL460" s="342"/>
      <c r="KRM460" s="342"/>
      <c r="KRN460" s="342"/>
      <c r="KRO460" s="342"/>
      <c r="KRP460" s="342"/>
      <c r="KRQ460" s="342"/>
      <c r="KRR460" s="342"/>
      <c r="KRS460" s="342"/>
      <c r="KRT460" s="342"/>
      <c r="KRU460" s="342"/>
      <c r="KRV460" s="342"/>
      <c r="KRW460" s="342"/>
      <c r="KRX460" s="342"/>
      <c r="KRY460" s="342"/>
      <c r="KRZ460" s="342"/>
      <c r="KSA460" s="342"/>
      <c r="KSB460" s="342"/>
      <c r="KSC460" s="342"/>
      <c r="KSD460" s="342"/>
      <c r="KSE460" s="342"/>
      <c r="KSF460" s="342"/>
      <c r="KSG460" s="342"/>
      <c r="KSH460" s="342"/>
      <c r="KSI460" s="342"/>
      <c r="KSJ460" s="342"/>
      <c r="KSK460" s="342"/>
      <c r="KSL460" s="342"/>
      <c r="KSM460" s="342"/>
      <c r="KSN460" s="342"/>
      <c r="KSO460" s="342"/>
      <c r="KSP460" s="342"/>
      <c r="KSQ460" s="342"/>
      <c r="KSR460" s="342"/>
      <c r="KSS460" s="342"/>
      <c r="KST460" s="342"/>
      <c r="KSU460" s="342"/>
      <c r="KSV460" s="342"/>
      <c r="KSW460" s="342"/>
      <c r="KSX460" s="342"/>
      <c r="KSY460" s="342"/>
      <c r="KSZ460" s="342"/>
      <c r="KTA460" s="342"/>
      <c r="KTB460" s="342"/>
      <c r="KTC460" s="342"/>
      <c r="KTD460" s="342"/>
      <c r="KTE460" s="342"/>
      <c r="KTF460" s="342"/>
      <c r="KTG460" s="342"/>
      <c r="KTH460" s="342"/>
      <c r="KTI460" s="342"/>
      <c r="KTJ460" s="342"/>
      <c r="KTK460" s="342"/>
      <c r="KTL460" s="342"/>
      <c r="KTM460" s="342"/>
      <c r="KTN460" s="342"/>
      <c r="KTO460" s="342"/>
      <c r="KTP460" s="342"/>
      <c r="KTQ460" s="342"/>
      <c r="KTR460" s="342"/>
      <c r="KTS460" s="342"/>
      <c r="KTT460" s="342"/>
      <c r="KTU460" s="342"/>
      <c r="KTV460" s="342"/>
      <c r="KTW460" s="342"/>
      <c r="KTX460" s="342"/>
      <c r="KTY460" s="342"/>
      <c r="KTZ460" s="342"/>
      <c r="KUA460" s="342"/>
      <c r="KUB460" s="342"/>
      <c r="KUC460" s="342"/>
      <c r="KUD460" s="342"/>
      <c r="KUE460" s="342"/>
      <c r="KUF460" s="342"/>
      <c r="KUG460" s="342"/>
      <c r="KUH460" s="342"/>
      <c r="KUI460" s="342"/>
      <c r="KUJ460" s="342"/>
      <c r="KUK460" s="342"/>
      <c r="KUL460" s="342"/>
      <c r="KUM460" s="342"/>
      <c r="KUN460" s="342"/>
      <c r="KUO460" s="342"/>
      <c r="KUP460" s="342"/>
      <c r="KUQ460" s="342"/>
      <c r="KUR460" s="342"/>
      <c r="KUS460" s="342"/>
      <c r="KUT460" s="342"/>
      <c r="KUU460" s="342"/>
      <c r="KUV460" s="342"/>
      <c r="KUW460" s="342"/>
      <c r="KUX460" s="342"/>
      <c r="KUY460" s="342"/>
      <c r="KUZ460" s="342"/>
      <c r="KVA460" s="342"/>
      <c r="KVB460" s="342"/>
      <c r="KVC460" s="342"/>
      <c r="KVD460" s="342"/>
      <c r="KVE460" s="342"/>
      <c r="KVF460" s="342"/>
      <c r="KVG460" s="342"/>
      <c r="KVH460" s="342"/>
      <c r="KVI460" s="342"/>
      <c r="KVJ460" s="342"/>
      <c r="KVK460" s="342"/>
      <c r="KVL460" s="342"/>
      <c r="KVM460" s="342"/>
      <c r="KVN460" s="342"/>
      <c r="KVO460" s="342"/>
      <c r="KVP460" s="342"/>
      <c r="KVQ460" s="342"/>
      <c r="KVR460" s="342"/>
      <c r="KVS460" s="342"/>
      <c r="KVT460" s="342"/>
      <c r="KVU460" s="342"/>
      <c r="KVV460" s="342"/>
      <c r="KVW460" s="342"/>
      <c r="KVX460" s="342"/>
      <c r="KVY460" s="342"/>
      <c r="KVZ460" s="342"/>
      <c r="KWA460" s="342"/>
      <c r="KWB460" s="342"/>
      <c r="KWC460" s="342"/>
      <c r="KWD460" s="342"/>
      <c r="KWE460" s="342"/>
      <c r="KWF460" s="342"/>
      <c r="KWG460" s="342"/>
      <c r="KWH460" s="342"/>
      <c r="KWI460" s="342"/>
      <c r="KWJ460" s="342"/>
      <c r="KWK460" s="342"/>
      <c r="KWL460" s="342"/>
      <c r="KWM460" s="342"/>
      <c r="KWN460" s="342"/>
      <c r="KWO460" s="342"/>
      <c r="KWP460" s="342"/>
      <c r="KWQ460" s="342"/>
      <c r="KWR460" s="342"/>
      <c r="KWS460" s="342"/>
      <c r="KWT460" s="342"/>
      <c r="KWU460" s="342"/>
      <c r="KWV460" s="342"/>
      <c r="KWW460" s="342"/>
      <c r="KWX460" s="342"/>
      <c r="KWY460" s="342"/>
      <c r="KWZ460" s="342"/>
      <c r="KXA460" s="342"/>
      <c r="KXB460" s="342"/>
      <c r="KXC460" s="342"/>
      <c r="KXD460" s="342"/>
      <c r="KXE460" s="342"/>
      <c r="KXF460" s="342"/>
      <c r="KXG460" s="342"/>
      <c r="KXH460" s="342"/>
      <c r="KXI460" s="342"/>
      <c r="KXJ460" s="342"/>
      <c r="KXK460" s="342"/>
      <c r="KXL460" s="342"/>
      <c r="KXM460" s="342"/>
      <c r="KXN460" s="342"/>
      <c r="KXO460" s="342"/>
      <c r="KXP460" s="342"/>
      <c r="KXQ460" s="342"/>
      <c r="KXR460" s="342"/>
      <c r="KXS460" s="342"/>
      <c r="KXT460" s="342"/>
      <c r="KXU460" s="342"/>
      <c r="KXV460" s="342"/>
      <c r="KXW460" s="342"/>
      <c r="KXX460" s="342"/>
      <c r="KXY460" s="342"/>
      <c r="KXZ460" s="342"/>
      <c r="KYA460" s="342"/>
      <c r="KYB460" s="342"/>
      <c r="KYC460" s="342"/>
      <c r="KYD460" s="342"/>
      <c r="KYE460" s="342"/>
      <c r="KYF460" s="342"/>
      <c r="KYG460" s="342"/>
      <c r="KYH460" s="342"/>
      <c r="KYI460" s="342"/>
      <c r="KYJ460" s="342"/>
      <c r="KYK460" s="342"/>
      <c r="KYL460" s="342"/>
      <c r="KYM460" s="342"/>
      <c r="KYN460" s="342"/>
      <c r="KYO460" s="342"/>
      <c r="KYP460" s="342"/>
      <c r="KYQ460" s="342"/>
      <c r="KYR460" s="342"/>
      <c r="KYS460" s="342"/>
      <c r="KYT460" s="342"/>
      <c r="KYU460" s="342"/>
      <c r="KYV460" s="342"/>
      <c r="KYW460" s="342"/>
      <c r="KYX460" s="342"/>
      <c r="KYY460" s="342"/>
      <c r="KYZ460" s="342"/>
      <c r="KZA460" s="342"/>
      <c r="KZB460" s="342"/>
      <c r="KZC460" s="342"/>
      <c r="KZD460" s="342"/>
      <c r="KZE460" s="342"/>
      <c r="KZF460" s="342"/>
      <c r="KZG460" s="342"/>
      <c r="KZH460" s="342"/>
      <c r="KZI460" s="342"/>
      <c r="KZJ460" s="342"/>
      <c r="KZK460" s="342"/>
      <c r="KZL460" s="342"/>
      <c r="KZM460" s="342"/>
      <c r="KZN460" s="342"/>
      <c r="KZO460" s="342"/>
      <c r="KZP460" s="342"/>
      <c r="KZQ460" s="342"/>
      <c r="KZR460" s="342"/>
      <c r="KZS460" s="342"/>
      <c r="KZT460" s="342"/>
      <c r="KZU460" s="342"/>
      <c r="KZV460" s="342"/>
      <c r="KZW460" s="342"/>
      <c r="KZX460" s="342"/>
      <c r="KZY460" s="342"/>
      <c r="KZZ460" s="342"/>
      <c r="LAA460" s="342"/>
      <c r="LAB460" s="342"/>
      <c r="LAC460" s="342"/>
      <c r="LAD460" s="342"/>
      <c r="LAE460" s="342"/>
      <c r="LAF460" s="342"/>
      <c r="LAG460" s="342"/>
      <c r="LAH460" s="342"/>
      <c r="LAI460" s="342"/>
      <c r="LAJ460" s="342"/>
      <c r="LAK460" s="342"/>
      <c r="LAL460" s="342"/>
      <c r="LAM460" s="342"/>
      <c r="LAN460" s="342"/>
      <c r="LAO460" s="342"/>
      <c r="LAP460" s="342"/>
      <c r="LAQ460" s="342"/>
      <c r="LAR460" s="342"/>
      <c r="LAS460" s="342"/>
      <c r="LAT460" s="342"/>
      <c r="LAU460" s="342"/>
      <c r="LAV460" s="342"/>
      <c r="LAW460" s="342"/>
      <c r="LAX460" s="342"/>
      <c r="LAY460" s="342"/>
      <c r="LAZ460" s="342"/>
      <c r="LBA460" s="342"/>
      <c r="LBB460" s="342"/>
      <c r="LBC460" s="342"/>
      <c r="LBD460" s="342"/>
      <c r="LBE460" s="342"/>
      <c r="LBF460" s="342"/>
      <c r="LBG460" s="342"/>
      <c r="LBH460" s="342"/>
      <c r="LBI460" s="342"/>
      <c r="LBJ460" s="342"/>
      <c r="LBK460" s="342"/>
      <c r="LBL460" s="342"/>
      <c r="LBM460" s="342"/>
      <c r="LBN460" s="342"/>
      <c r="LBO460" s="342"/>
      <c r="LBP460" s="342"/>
      <c r="LBQ460" s="342"/>
      <c r="LBR460" s="342"/>
      <c r="LBS460" s="342"/>
      <c r="LBT460" s="342"/>
      <c r="LBU460" s="342"/>
      <c r="LBV460" s="342"/>
      <c r="LBW460" s="342"/>
      <c r="LBX460" s="342"/>
      <c r="LBY460" s="342"/>
      <c r="LBZ460" s="342"/>
      <c r="LCA460" s="342"/>
      <c r="LCB460" s="342"/>
      <c r="LCC460" s="342"/>
      <c r="LCD460" s="342"/>
      <c r="LCE460" s="342"/>
      <c r="LCF460" s="342"/>
      <c r="LCG460" s="342"/>
      <c r="LCH460" s="342"/>
      <c r="LCI460" s="342"/>
      <c r="LCJ460" s="342"/>
      <c r="LCK460" s="342"/>
      <c r="LCL460" s="342"/>
      <c r="LCM460" s="342"/>
      <c r="LCN460" s="342"/>
      <c r="LCO460" s="342"/>
      <c r="LCP460" s="342"/>
      <c r="LCQ460" s="342"/>
      <c r="LCR460" s="342"/>
      <c r="LCS460" s="342"/>
      <c r="LCT460" s="342"/>
      <c r="LCU460" s="342"/>
      <c r="LCV460" s="342"/>
      <c r="LCW460" s="342"/>
      <c r="LCX460" s="342"/>
      <c r="LCY460" s="342"/>
      <c r="LCZ460" s="342"/>
      <c r="LDA460" s="342"/>
      <c r="LDB460" s="342"/>
      <c r="LDC460" s="342"/>
      <c r="LDD460" s="342"/>
      <c r="LDE460" s="342"/>
      <c r="LDF460" s="342"/>
      <c r="LDG460" s="342"/>
      <c r="LDH460" s="342"/>
      <c r="LDI460" s="342"/>
      <c r="LDJ460" s="342"/>
      <c r="LDK460" s="342"/>
      <c r="LDL460" s="342"/>
      <c r="LDM460" s="342"/>
      <c r="LDN460" s="342"/>
      <c r="LDO460" s="342"/>
      <c r="LDP460" s="342"/>
      <c r="LDQ460" s="342"/>
      <c r="LDR460" s="342"/>
      <c r="LDS460" s="342"/>
      <c r="LDT460" s="342"/>
      <c r="LDU460" s="342"/>
      <c r="LDV460" s="342"/>
      <c r="LDW460" s="342"/>
      <c r="LDX460" s="342"/>
      <c r="LDY460" s="342"/>
      <c r="LDZ460" s="342"/>
      <c r="LEA460" s="342"/>
      <c r="LEB460" s="342"/>
      <c r="LEC460" s="342"/>
      <c r="LED460" s="342"/>
      <c r="LEE460" s="342"/>
      <c r="LEF460" s="342"/>
      <c r="LEG460" s="342"/>
      <c r="LEH460" s="342"/>
      <c r="LEI460" s="342"/>
      <c r="LEJ460" s="342"/>
      <c r="LEK460" s="342"/>
      <c r="LEL460" s="342"/>
      <c r="LEM460" s="342"/>
      <c r="LEN460" s="342"/>
      <c r="LEO460" s="342"/>
      <c r="LEP460" s="342"/>
      <c r="LEQ460" s="342"/>
      <c r="LER460" s="342"/>
      <c r="LES460" s="342"/>
      <c r="LET460" s="342"/>
      <c r="LEU460" s="342"/>
      <c r="LEV460" s="342"/>
      <c r="LEW460" s="342"/>
      <c r="LEX460" s="342"/>
      <c r="LEY460" s="342"/>
      <c r="LEZ460" s="342"/>
      <c r="LFA460" s="342"/>
      <c r="LFB460" s="342"/>
      <c r="LFC460" s="342"/>
      <c r="LFD460" s="342"/>
      <c r="LFE460" s="342"/>
      <c r="LFF460" s="342"/>
      <c r="LFG460" s="342"/>
      <c r="LFH460" s="342"/>
      <c r="LFI460" s="342"/>
      <c r="LFJ460" s="342"/>
      <c r="LFK460" s="342"/>
      <c r="LFL460" s="342"/>
      <c r="LFM460" s="342"/>
      <c r="LFN460" s="342"/>
      <c r="LFO460" s="342"/>
      <c r="LFP460" s="342"/>
      <c r="LFQ460" s="342"/>
      <c r="LFR460" s="342"/>
      <c r="LFS460" s="342"/>
      <c r="LFT460" s="342"/>
      <c r="LFU460" s="342"/>
      <c r="LFV460" s="342"/>
      <c r="LFW460" s="342"/>
      <c r="LFX460" s="342"/>
      <c r="LFY460" s="342"/>
      <c r="LFZ460" s="342"/>
      <c r="LGA460" s="342"/>
      <c r="LGB460" s="342"/>
      <c r="LGC460" s="342"/>
      <c r="LGD460" s="342"/>
      <c r="LGE460" s="342"/>
      <c r="LGF460" s="342"/>
      <c r="LGG460" s="342"/>
      <c r="LGH460" s="342"/>
      <c r="LGI460" s="342"/>
      <c r="LGJ460" s="342"/>
      <c r="LGK460" s="342"/>
      <c r="LGL460" s="342"/>
      <c r="LGM460" s="342"/>
      <c r="LGN460" s="342"/>
      <c r="LGO460" s="342"/>
      <c r="LGP460" s="342"/>
      <c r="LGQ460" s="342"/>
      <c r="LGR460" s="342"/>
      <c r="LGS460" s="342"/>
      <c r="LGT460" s="342"/>
      <c r="LGU460" s="342"/>
      <c r="LGV460" s="342"/>
      <c r="LGW460" s="342"/>
      <c r="LGX460" s="342"/>
      <c r="LGY460" s="342"/>
      <c r="LGZ460" s="342"/>
      <c r="LHA460" s="342"/>
      <c r="LHB460" s="342"/>
      <c r="LHC460" s="342"/>
      <c r="LHD460" s="342"/>
      <c r="LHE460" s="342"/>
      <c r="LHF460" s="342"/>
      <c r="LHG460" s="342"/>
      <c r="LHH460" s="342"/>
      <c r="LHI460" s="342"/>
      <c r="LHJ460" s="342"/>
      <c r="LHK460" s="342"/>
      <c r="LHL460" s="342"/>
      <c r="LHM460" s="342"/>
      <c r="LHN460" s="342"/>
      <c r="LHO460" s="342"/>
      <c r="LHP460" s="342"/>
      <c r="LHQ460" s="342"/>
      <c r="LHR460" s="342"/>
      <c r="LHS460" s="342"/>
      <c r="LHT460" s="342"/>
      <c r="LHU460" s="342"/>
      <c r="LHV460" s="342"/>
      <c r="LHW460" s="342"/>
      <c r="LHX460" s="342"/>
      <c r="LHY460" s="342"/>
      <c r="LHZ460" s="342"/>
      <c r="LIA460" s="342"/>
      <c r="LIB460" s="342"/>
      <c r="LIC460" s="342"/>
      <c r="LID460" s="342"/>
      <c r="LIE460" s="342"/>
      <c r="LIF460" s="342"/>
      <c r="LIG460" s="342"/>
      <c r="LIH460" s="342"/>
      <c r="LII460" s="342"/>
      <c r="LIJ460" s="342"/>
      <c r="LIK460" s="342"/>
      <c r="LIL460" s="342"/>
      <c r="LIM460" s="342"/>
      <c r="LIN460" s="342"/>
      <c r="LIO460" s="342"/>
      <c r="LIP460" s="342"/>
      <c r="LIQ460" s="342"/>
      <c r="LIR460" s="342"/>
      <c r="LIS460" s="342"/>
      <c r="LIT460" s="342"/>
      <c r="LIU460" s="342"/>
      <c r="LIV460" s="342"/>
      <c r="LIW460" s="342"/>
      <c r="LIX460" s="342"/>
      <c r="LIY460" s="342"/>
      <c r="LIZ460" s="342"/>
      <c r="LJA460" s="342"/>
      <c r="LJB460" s="342"/>
      <c r="LJC460" s="342"/>
      <c r="LJD460" s="342"/>
      <c r="LJE460" s="342"/>
      <c r="LJF460" s="342"/>
      <c r="LJG460" s="342"/>
      <c r="LJH460" s="342"/>
      <c r="LJI460" s="342"/>
      <c r="LJJ460" s="342"/>
      <c r="LJK460" s="342"/>
      <c r="LJL460" s="342"/>
      <c r="LJM460" s="342"/>
      <c r="LJN460" s="342"/>
      <c r="LJO460" s="342"/>
      <c r="LJP460" s="342"/>
      <c r="LJQ460" s="342"/>
      <c r="LJR460" s="342"/>
      <c r="LJS460" s="342"/>
      <c r="LJT460" s="342"/>
      <c r="LJU460" s="342"/>
      <c r="LJV460" s="342"/>
      <c r="LJW460" s="342"/>
      <c r="LJX460" s="342"/>
      <c r="LJY460" s="342"/>
      <c r="LJZ460" s="342"/>
      <c r="LKA460" s="342"/>
      <c r="LKB460" s="342"/>
      <c r="LKC460" s="342"/>
      <c r="LKD460" s="342"/>
      <c r="LKE460" s="342"/>
      <c r="LKF460" s="342"/>
      <c r="LKG460" s="342"/>
      <c r="LKH460" s="342"/>
      <c r="LKI460" s="342"/>
      <c r="LKJ460" s="342"/>
      <c r="LKK460" s="342"/>
      <c r="LKL460" s="342"/>
      <c r="LKM460" s="342"/>
      <c r="LKN460" s="342"/>
      <c r="LKO460" s="342"/>
      <c r="LKP460" s="342"/>
      <c r="LKQ460" s="342"/>
      <c r="LKR460" s="342"/>
      <c r="LKS460" s="342"/>
      <c r="LKT460" s="342"/>
      <c r="LKU460" s="342"/>
      <c r="LKV460" s="342"/>
      <c r="LKW460" s="342"/>
      <c r="LKX460" s="342"/>
      <c r="LKY460" s="342"/>
      <c r="LKZ460" s="342"/>
      <c r="LLA460" s="342"/>
      <c r="LLB460" s="342"/>
      <c r="LLC460" s="342"/>
      <c r="LLD460" s="342"/>
      <c r="LLE460" s="342"/>
      <c r="LLF460" s="342"/>
      <c r="LLG460" s="342"/>
      <c r="LLH460" s="342"/>
      <c r="LLI460" s="342"/>
      <c r="LLJ460" s="342"/>
      <c r="LLK460" s="342"/>
      <c r="LLL460" s="342"/>
      <c r="LLM460" s="342"/>
      <c r="LLN460" s="342"/>
      <c r="LLO460" s="342"/>
      <c r="LLP460" s="342"/>
      <c r="LLQ460" s="342"/>
      <c r="LLR460" s="342"/>
      <c r="LLS460" s="342"/>
      <c r="LLT460" s="342"/>
      <c r="LLU460" s="342"/>
      <c r="LLV460" s="342"/>
      <c r="LLW460" s="342"/>
      <c r="LLX460" s="342"/>
      <c r="LLY460" s="342"/>
      <c r="LLZ460" s="342"/>
      <c r="LMA460" s="342"/>
      <c r="LMB460" s="342"/>
      <c r="LMC460" s="342"/>
      <c r="LMD460" s="342"/>
      <c r="LME460" s="342"/>
      <c r="LMF460" s="342"/>
      <c r="LMG460" s="342"/>
      <c r="LMH460" s="342"/>
      <c r="LMI460" s="342"/>
      <c r="LMJ460" s="342"/>
      <c r="LMK460" s="342"/>
      <c r="LML460" s="342"/>
      <c r="LMM460" s="342"/>
      <c r="LMN460" s="342"/>
      <c r="LMO460" s="342"/>
      <c r="LMP460" s="342"/>
      <c r="LMQ460" s="342"/>
      <c r="LMR460" s="342"/>
      <c r="LMS460" s="342"/>
      <c r="LMT460" s="342"/>
      <c r="LMU460" s="342"/>
      <c r="LMV460" s="342"/>
      <c r="LMW460" s="342"/>
      <c r="LMX460" s="342"/>
      <c r="LMY460" s="342"/>
      <c r="LMZ460" s="342"/>
      <c r="LNA460" s="342"/>
      <c r="LNB460" s="342"/>
      <c r="LNC460" s="342"/>
      <c r="LND460" s="342"/>
      <c r="LNE460" s="342"/>
      <c r="LNF460" s="342"/>
      <c r="LNG460" s="342"/>
      <c r="LNH460" s="342"/>
      <c r="LNI460" s="342"/>
      <c r="LNJ460" s="342"/>
      <c r="LNK460" s="342"/>
      <c r="LNL460" s="342"/>
      <c r="LNM460" s="342"/>
      <c r="LNN460" s="342"/>
      <c r="LNO460" s="342"/>
      <c r="LNP460" s="342"/>
      <c r="LNQ460" s="342"/>
      <c r="LNR460" s="342"/>
      <c r="LNS460" s="342"/>
      <c r="LNT460" s="342"/>
      <c r="LNU460" s="342"/>
      <c r="LNV460" s="342"/>
      <c r="LNW460" s="342"/>
      <c r="LNX460" s="342"/>
      <c r="LNY460" s="342"/>
      <c r="LNZ460" s="342"/>
      <c r="LOA460" s="342"/>
      <c r="LOB460" s="342"/>
      <c r="LOC460" s="342"/>
      <c r="LOD460" s="342"/>
      <c r="LOE460" s="342"/>
      <c r="LOF460" s="342"/>
      <c r="LOG460" s="342"/>
      <c r="LOH460" s="342"/>
      <c r="LOI460" s="342"/>
      <c r="LOJ460" s="342"/>
      <c r="LOK460" s="342"/>
      <c r="LOL460" s="342"/>
      <c r="LOM460" s="342"/>
      <c r="LON460" s="342"/>
      <c r="LOO460" s="342"/>
      <c r="LOP460" s="342"/>
      <c r="LOQ460" s="342"/>
      <c r="LOR460" s="342"/>
      <c r="LOS460" s="342"/>
      <c r="LOT460" s="342"/>
      <c r="LOU460" s="342"/>
      <c r="LOV460" s="342"/>
      <c r="LOW460" s="342"/>
      <c r="LOX460" s="342"/>
      <c r="LOY460" s="342"/>
      <c r="LOZ460" s="342"/>
      <c r="LPA460" s="342"/>
      <c r="LPB460" s="342"/>
      <c r="LPC460" s="342"/>
      <c r="LPD460" s="342"/>
      <c r="LPE460" s="342"/>
      <c r="LPF460" s="342"/>
      <c r="LPG460" s="342"/>
      <c r="LPH460" s="342"/>
      <c r="LPI460" s="342"/>
      <c r="LPJ460" s="342"/>
      <c r="LPK460" s="342"/>
      <c r="LPL460" s="342"/>
      <c r="LPM460" s="342"/>
      <c r="LPN460" s="342"/>
      <c r="LPO460" s="342"/>
      <c r="LPP460" s="342"/>
      <c r="LPQ460" s="342"/>
      <c r="LPR460" s="342"/>
      <c r="LPS460" s="342"/>
      <c r="LPT460" s="342"/>
      <c r="LPU460" s="342"/>
      <c r="LPV460" s="342"/>
      <c r="LPW460" s="342"/>
      <c r="LPX460" s="342"/>
      <c r="LPY460" s="342"/>
      <c r="LPZ460" s="342"/>
      <c r="LQA460" s="342"/>
      <c r="LQB460" s="342"/>
      <c r="LQC460" s="342"/>
      <c r="LQD460" s="342"/>
      <c r="LQE460" s="342"/>
      <c r="LQF460" s="342"/>
      <c r="LQG460" s="342"/>
      <c r="LQH460" s="342"/>
      <c r="LQI460" s="342"/>
      <c r="LQJ460" s="342"/>
      <c r="LQK460" s="342"/>
      <c r="LQL460" s="342"/>
      <c r="LQM460" s="342"/>
      <c r="LQN460" s="342"/>
      <c r="LQO460" s="342"/>
      <c r="LQP460" s="342"/>
      <c r="LQQ460" s="342"/>
      <c r="LQR460" s="342"/>
      <c r="LQS460" s="342"/>
      <c r="LQT460" s="342"/>
      <c r="LQU460" s="342"/>
      <c r="LQV460" s="342"/>
      <c r="LQW460" s="342"/>
      <c r="LQX460" s="342"/>
      <c r="LQY460" s="342"/>
      <c r="LQZ460" s="342"/>
      <c r="LRA460" s="342"/>
      <c r="LRB460" s="342"/>
      <c r="LRC460" s="342"/>
      <c r="LRD460" s="342"/>
      <c r="LRE460" s="342"/>
      <c r="LRF460" s="342"/>
      <c r="LRG460" s="342"/>
      <c r="LRH460" s="342"/>
      <c r="LRI460" s="342"/>
      <c r="LRJ460" s="342"/>
      <c r="LRK460" s="342"/>
      <c r="LRL460" s="342"/>
      <c r="LRM460" s="342"/>
      <c r="LRN460" s="342"/>
      <c r="LRO460" s="342"/>
      <c r="LRP460" s="342"/>
      <c r="LRQ460" s="342"/>
      <c r="LRR460" s="342"/>
      <c r="LRS460" s="342"/>
      <c r="LRT460" s="342"/>
      <c r="LRU460" s="342"/>
      <c r="LRV460" s="342"/>
      <c r="LRW460" s="342"/>
      <c r="LRX460" s="342"/>
      <c r="LRY460" s="342"/>
      <c r="LRZ460" s="342"/>
      <c r="LSA460" s="342"/>
      <c r="LSB460" s="342"/>
      <c r="LSC460" s="342"/>
      <c r="LSD460" s="342"/>
      <c r="LSE460" s="342"/>
      <c r="LSF460" s="342"/>
      <c r="LSG460" s="342"/>
      <c r="LSH460" s="342"/>
      <c r="LSI460" s="342"/>
      <c r="LSJ460" s="342"/>
      <c r="LSK460" s="342"/>
      <c r="LSL460" s="342"/>
      <c r="LSM460" s="342"/>
      <c r="LSN460" s="342"/>
      <c r="LSO460" s="342"/>
      <c r="LSP460" s="342"/>
      <c r="LSQ460" s="342"/>
      <c r="LSR460" s="342"/>
      <c r="LSS460" s="342"/>
      <c r="LST460" s="342"/>
      <c r="LSU460" s="342"/>
      <c r="LSV460" s="342"/>
      <c r="LSW460" s="342"/>
      <c r="LSX460" s="342"/>
      <c r="LSY460" s="342"/>
      <c r="LSZ460" s="342"/>
      <c r="LTA460" s="342"/>
      <c r="LTB460" s="342"/>
      <c r="LTC460" s="342"/>
      <c r="LTD460" s="342"/>
      <c r="LTE460" s="342"/>
      <c r="LTF460" s="342"/>
      <c r="LTG460" s="342"/>
      <c r="LTH460" s="342"/>
      <c r="LTI460" s="342"/>
      <c r="LTJ460" s="342"/>
      <c r="LTK460" s="342"/>
      <c r="LTL460" s="342"/>
      <c r="LTM460" s="342"/>
      <c r="LTN460" s="342"/>
      <c r="LTO460" s="342"/>
      <c r="LTP460" s="342"/>
      <c r="LTQ460" s="342"/>
      <c r="LTR460" s="342"/>
      <c r="LTS460" s="342"/>
      <c r="LTT460" s="342"/>
      <c r="LTU460" s="342"/>
      <c r="LTV460" s="342"/>
      <c r="LTW460" s="342"/>
      <c r="LTX460" s="342"/>
      <c r="LTY460" s="342"/>
      <c r="LTZ460" s="342"/>
      <c r="LUA460" s="342"/>
      <c r="LUB460" s="342"/>
      <c r="LUC460" s="342"/>
      <c r="LUD460" s="342"/>
      <c r="LUE460" s="342"/>
      <c r="LUF460" s="342"/>
      <c r="LUG460" s="342"/>
      <c r="LUH460" s="342"/>
      <c r="LUI460" s="342"/>
      <c r="LUJ460" s="342"/>
      <c r="LUK460" s="342"/>
      <c r="LUL460" s="342"/>
      <c r="LUM460" s="342"/>
      <c r="LUN460" s="342"/>
      <c r="LUO460" s="342"/>
      <c r="LUP460" s="342"/>
      <c r="LUQ460" s="342"/>
      <c r="LUR460" s="342"/>
      <c r="LUS460" s="342"/>
      <c r="LUT460" s="342"/>
      <c r="LUU460" s="342"/>
      <c r="LUV460" s="342"/>
      <c r="LUW460" s="342"/>
      <c r="LUX460" s="342"/>
      <c r="LUY460" s="342"/>
      <c r="LUZ460" s="342"/>
      <c r="LVA460" s="342"/>
      <c r="LVB460" s="342"/>
      <c r="LVC460" s="342"/>
      <c r="LVD460" s="342"/>
      <c r="LVE460" s="342"/>
      <c r="LVF460" s="342"/>
      <c r="LVG460" s="342"/>
      <c r="LVH460" s="342"/>
      <c r="LVI460" s="342"/>
      <c r="LVJ460" s="342"/>
      <c r="LVK460" s="342"/>
      <c r="LVL460" s="342"/>
      <c r="LVM460" s="342"/>
      <c r="LVN460" s="342"/>
      <c r="LVO460" s="342"/>
      <c r="LVP460" s="342"/>
      <c r="LVQ460" s="342"/>
      <c r="LVR460" s="342"/>
      <c r="LVS460" s="342"/>
      <c r="LVT460" s="342"/>
      <c r="LVU460" s="342"/>
      <c r="LVV460" s="342"/>
      <c r="LVW460" s="342"/>
      <c r="LVX460" s="342"/>
      <c r="LVY460" s="342"/>
      <c r="LVZ460" s="342"/>
      <c r="LWA460" s="342"/>
      <c r="LWB460" s="342"/>
      <c r="LWC460" s="342"/>
      <c r="LWD460" s="342"/>
      <c r="LWE460" s="342"/>
      <c r="LWF460" s="342"/>
      <c r="LWG460" s="342"/>
      <c r="LWH460" s="342"/>
      <c r="LWI460" s="342"/>
      <c r="LWJ460" s="342"/>
      <c r="LWK460" s="342"/>
      <c r="LWL460" s="342"/>
      <c r="LWM460" s="342"/>
      <c r="LWN460" s="342"/>
      <c r="LWO460" s="342"/>
      <c r="LWP460" s="342"/>
      <c r="LWQ460" s="342"/>
      <c r="LWR460" s="342"/>
      <c r="LWS460" s="342"/>
      <c r="LWT460" s="342"/>
      <c r="LWU460" s="342"/>
      <c r="LWV460" s="342"/>
      <c r="LWW460" s="342"/>
      <c r="LWX460" s="342"/>
      <c r="LWY460" s="342"/>
      <c r="LWZ460" s="342"/>
      <c r="LXA460" s="342"/>
      <c r="LXB460" s="342"/>
      <c r="LXC460" s="342"/>
      <c r="LXD460" s="342"/>
      <c r="LXE460" s="342"/>
      <c r="LXF460" s="342"/>
      <c r="LXG460" s="342"/>
      <c r="LXH460" s="342"/>
      <c r="LXI460" s="342"/>
      <c r="LXJ460" s="342"/>
      <c r="LXK460" s="342"/>
      <c r="LXL460" s="342"/>
      <c r="LXM460" s="342"/>
      <c r="LXN460" s="342"/>
      <c r="LXO460" s="342"/>
      <c r="LXP460" s="342"/>
      <c r="LXQ460" s="342"/>
      <c r="LXR460" s="342"/>
      <c r="LXS460" s="342"/>
      <c r="LXT460" s="342"/>
      <c r="LXU460" s="342"/>
      <c r="LXV460" s="342"/>
      <c r="LXW460" s="342"/>
      <c r="LXX460" s="342"/>
      <c r="LXY460" s="342"/>
      <c r="LXZ460" s="342"/>
      <c r="LYA460" s="342"/>
      <c r="LYB460" s="342"/>
      <c r="LYC460" s="342"/>
      <c r="LYD460" s="342"/>
      <c r="LYE460" s="342"/>
      <c r="LYF460" s="342"/>
      <c r="LYG460" s="342"/>
      <c r="LYH460" s="342"/>
      <c r="LYI460" s="342"/>
      <c r="LYJ460" s="342"/>
      <c r="LYK460" s="342"/>
      <c r="LYL460" s="342"/>
      <c r="LYM460" s="342"/>
      <c r="LYN460" s="342"/>
      <c r="LYO460" s="342"/>
      <c r="LYP460" s="342"/>
      <c r="LYQ460" s="342"/>
      <c r="LYR460" s="342"/>
      <c r="LYS460" s="342"/>
      <c r="LYT460" s="342"/>
      <c r="LYU460" s="342"/>
      <c r="LYV460" s="342"/>
      <c r="LYW460" s="342"/>
      <c r="LYX460" s="342"/>
      <c r="LYY460" s="342"/>
      <c r="LYZ460" s="342"/>
      <c r="LZA460" s="342"/>
      <c r="LZB460" s="342"/>
      <c r="LZC460" s="342"/>
      <c r="LZD460" s="342"/>
      <c r="LZE460" s="342"/>
      <c r="LZF460" s="342"/>
      <c r="LZG460" s="342"/>
      <c r="LZH460" s="342"/>
      <c r="LZI460" s="342"/>
      <c r="LZJ460" s="342"/>
      <c r="LZK460" s="342"/>
      <c r="LZL460" s="342"/>
      <c r="LZM460" s="342"/>
      <c r="LZN460" s="342"/>
      <c r="LZO460" s="342"/>
      <c r="LZP460" s="342"/>
      <c r="LZQ460" s="342"/>
      <c r="LZR460" s="342"/>
      <c r="LZS460" s="342"/>
      <c r="LZT460" s="342"/>
      <c r="LZU460" s="342"/>
      <c r="LZV460" s="342"/>
      <c r="LZW460" s="342"/>
      <c r="LZX460" s="342"/>
      <c r="LZY460" s="342"/>
      <c r="LZZ460" s="342"/>
      <c r="MAA460" s="342"/>
      <c r="MAB460" s="342"/>
      <c r="MAC460" s="342"/>
      <c r="MAD460" s="342"/>
      <c r="MAE460" s="342"/>
      <c r="MAF460" s="342"/>
      <c r="MAG460" s="342"/>
      <c r="MAH460" s="342"/>
      <c r="MAI460" s="342"/>
      <c r="MAJ460" s="342"/>
      <c r="MAK460" s="342"/>
      <c r="MAL460" s="342"/>
      <c r="MAM460" s="342"/>
      <c r="MAN460" s="342"/>
      <c r="MAO460" s="342"/>
      <c r="MAP460" s="342"/>
      <c r="MAQ460" s="342"/>
      <c r="MAR460" s="342"/>
      <c r="MAS460" s="342"/>
      <c r="MAT460" s="342"/>
      <c r="MAU460" s="342"/>
      <c r="MAV460" s="342"/>
      <c r="MAW460" s="342"/>
      <c r="MAX460" s="342"/>
      <c r="MAY460" s="342"/>
      <c r="MAZ460" s="342"/>
      <c r="MBA460" s="342"/>
      <c r="MBB460" s="342"/>
      <c r="MBC460" s="342"/>
      <c r="MBD460" s="342"/>
      <c r="MBE460" s="342"/>
      <c r="MBF460" s="342"/>
      <c r="MBG460" s="342"/>
      <c r="MBH460" s="342"/>
      <c r="MBI460" s="342"/>
      <c r="MBJ460" s="342"/>
      <c r="MBK460" s="342"/>
      <c r="MBL460" s="342"/>
      <c r="MBM460" s="342"/>
      <c r="MBN460" s="342"/>
      <c r="MBO460" s="342"/>
      <c r="MBP460" s="342"/>
      <c r="MBQ460" s="342"/>
      <c r="MBR460" s="342"/>
      <c r="MBS460" s="342"/>
      <c r="MBT460" s="342"/>
      <c r="MBU460" s="342"/>
      <c r="MBV460" s="342"/>
      <c r="MBW460" s="342"/>
      <c r="MBX460" s="342"/>
      <c r="MBY460" s="342"/>
      <c r="MBZ460" s="342"/>
      <c r="MCA460" s="342"/>
      <c r="MCB460" s="342"/>
      <c r="MCC460" s="342"/>
      <c r="MCD460" s="342"/>
      <c r="MCE460" s="342"/>
      <c r="MCF460" s="342"/>
      <c r="MCG460" s="342"/>
      <c r="MCH460" s="342"/>
      <c r="MCI460" s="342"/>
      <c r="MCJ460" s="342"/>
      <c r="MCK460" s="342"/>
      <c r="MCL460" s="342"/>
      <c r="MCM460" s="342"/>
      <c r="MCN460" s="342"/>
      <c r="MCO460" s="342"/>
      <c r="MCP460" s="342"/>
      <c r="MCQ460" s="342"/>
      <c r="MCR460" s="342"/>
      <c r="MCS460" s="342"/>
      <c r="MCT460" s="342"/>
      <c r="MCU460" s="342"/>
      <c r="MCV460" s="342"/>
      <c r="MCW460" s="342"/>
      <c r="MCX460" s="342"/>
      <c r="MCY460" s="342"/>
      <c r="MCZ460" s="342"/>
      <c r="MDA460" s="342"/>
      <c r="MDB460" s="342"/>
      <c r="MDC460" s="342"/>
      <c r="MDD460" s="342"/>
      <c r="MDE460" s="342"/>
      <c r="MDF460" s="342"/>
      <c r="MDG460" s="342"/>
      <c r="MDH460" s="342"/>
      <c r="MDI460" s="342"/>
      <c r="MDJ460" s="342"/>
      <c r="MDK460" s="342"/>
      <c r="MDL460" s="342"/>
      <c r="MDM460" s="342"/>
      <c r="MDN460" s="342"/>
      <c r="MDO460" s="342"/>
      <c r="MDP460" s="342"/>
      <c r="MDQ460" s="342"/>
      <c r="MDR460" s="342"/>
      <c r="MDS460" s="342"/>
      <c r="MDT460" s="342"/>
      <c r="MDU460" s="342"/>
      <c r="MDV460" s="342"/>
      <c r="MDW460" s="342"/>
      <c r="MDX460" s="342"/>
      <c r="MDY460" s="342"/>
      <c r="MDZ460" s="342"/>
      <c r="MEA460" s="342"/>
      <c r="MEB460" s="342"/>
      <c r="MEC460" s="342"/>
      <c r="MED460" s="342"/>
      <c r="MEE460" s="342"/>
      <c r="MEF460" s="342"/>
      <c r="MEG460" s="342"/>
      <c r="MEH460" s="342"/>
      <c r="MEI460" s="342"/>
      <c r="MEJ460" s="342"/>
      <c r="MEK460" s="342"/>
      <c r="MEL460" s="342"/>
      <c r="MEM460" s="342"/>
      <c r="MEN460" s="342"/>
      <c r="MEO460" s="342"/>
      <c r="MEP460" s="342"/>
      <c r="MEQ460" s="342"/>
      <c r="MER460" s="342"/>
      <c r="MES460" s="342"/>
      <c r="MET460" s="342"/>
      <c r="MEU460" s="342"/>
      <c r="MEV460" s="342"/>
      <c r="MEW460" s="342"/>
      <c r="MEX460" s="342"/>
      <c r="MEY460" s="342"/>
      <c r="MEZ460" s="342"/>
      <c r="MFA460" s="342"/>
      <c r="MFB460" s="342"/>
      <c r="MFC460" s="342"/>
      <c r="MFD460" s="342"/>
      <c r="MFE460" s="342"/>
      <c r="MFF460" s="342"/>
      <c r="MFG460" s="342"/>
      <c r="MFH460" s="342"/>
      <c r="MFI460" s="342"/>
      <c r="MFJ460" s="342"/>
      <c r="MFK460" s="342"/>
      <c r="MFL460" s="342"/>
      <c r="MFM460" s="342"/>
      <c r="MFN460" s="342"/>
      <c r="MFO460" s="342"/>
      <c r="MFP460" s="342"/>
      <c r="MFQ460" s="342"/>
      <c r="MFR460" s="342"/>
      <c r="MFS460" s="342"/>
      <c r="MFT460" s="342"/>
      <c r="MFU460" s="342"/>
      <c r="MFV460" s="342"/>
      <c r="MFW460" s="342"/>
      <c r="MFX460" s="342"/>
      <c r="MFY460" s="342"/>
      <c r="MFZ460" s="342"/>
      <c r="MGA460" s="342"/>
      <c r="MGB460" s="342"/>
      <c r="MGC460" s="342"/>
      <c r="MGD460" s="342"/>
      <c r="MGE460" s="342"/>
      <c r="MGF460" s="342"/>
      <c r="MGG460" s="342"/>
      <c r="MGH460" s="342"/>
      <c r="MGI460" s="342"/>
      <c r="MGJ460" s="342"/>
      <c r="MGK460" s="342"/>
      <c r="MGL460" s="342"/>
      <c r="MGM460" s="342"/>
      <c r="MGN460" s="342"/>
      <c r="MGO460" s="342"/>
      <c r="MGP460" s="342"/>
      <c r="MGQ460" s="342"/>
      <c r="MGR460" s="342"/>
      <c r="MGS460" s="342"/>
      <c r="MGT460" s="342"/>
      <c r="MGU460" s="342"/>
      <c r="MGV460" s="342"/>
      <c r="MGW460" s="342"/>
      <c r="MGX460" s="342"/>
      <c r="MGY460" s="342"/>
      <c r="MGZ460" s="342"/>
      <c r="MHA460" s="342"/>
      <c r="MHB460" s="342"/>
      <c r="MHC460" s="342"/>
      <c r="MHD460" s="342"/>
      <c r="MHE460" s="342"/>
      <c r="MHF460" s="342"/>
      <c r="MHG460" s="342"/>
      <c r="MHH460" s="342"/>
      <c r="MHI460" s="342"/>
      <c r="MHJ460" s="342"/>
      <c r="MHK460" s="342"/>
      <c r="MHL460" s="342"/>
      <c r="MHM460" s="342"/>
      <c r="MHN460" s="342"/>
      <c r="MHO460" s="342"/>
      <c r="MHP460" s="342"/>
      <c r="MHQ460" s="342"/>
      <c r="MHR460" s="342"/>
      <c r="MHS460" s="342"/>
      <c r="MHT460" s="342"/>
      <c r="MHU460" s="342"/>
      <c r="MHV460" s="342"/>
      <c r="MHW460" s="342"/>
      <c r="MHX460" s="342"/>
      <c r="MHY460" s="342"/>
      <c r="MHZ460" s="342"/>
      <c r="MIA460" s="342"/>
      <c r="MIB460" s="342"/>
      <c r="MIC460" s="342"/>
      <c r="MID460" s="342"/>
      <c r="MIE460" s="342"/>
      <c r="MIF460" s="342"/>
      <c r="MIG460" s="342"/>
      <c r="MIH460" s="342"/>
      <c r="MII460" s="342"/>
      <c r="MIJ460" s="342"/>
      <c r="MIK460" s="342"/>
      <c r="MIL460" s="342"/>
      <c r="MIM460" s="342"/>
      <c r="MIN460" s="342"/>
      <c r="MIO460" s="342"/>
      <c r="MIP460" s="342"/>
      <c r="MIQ460" s="342"/>
      <c r="MIR460" s="342"/>
      <c r="MIS460" s="342"/>
      <c r="MIT460" s="342"/>
      <c r="MIU460" s="342"/>
      <c r="MIV460" s="342"/>
      <c r="MIW460" s="342"/>
      <c r="MIX460" s="342"/>
      <c r="MIY460" s="342"/>
      <c r="MIZ460" s="342"/>
      <c r="MJA460" s="342"/>
      <c r="MJB460" s="342"/>
      <c r="MJC460" s="342"/>
      <c r="MJD460" s="342"/>
      <c r="MJE460" s="342"/>
      <c r="MJF460" s="342"/>
      <c r="MJG460" s="342"/>
      <c r="MJH460" s="342"/>
      <c r="MJI460" s="342"/>
      <c r="MJJ460" s="342"/>
      <c r="MJK460" s="342"/>
      <c r="MJL460" s="342"/>
      <c r="MJM460" s="342"/>
      <c r="MJN460" s="342"/>
      <c r="MJO460" s="342"/>
      <c r="MJP460" s="342"/>
      <c r="MJQ460" s="342"/>
      <c r="MJR460" s="342"/>
      <c r="MJS460" s="342"/>
      <c r="MJT460" s="342"/>
      <c r="MJU460" s="342"/>
      <c r="MJV460" s="342"/>
      <c r="MJW460" s="342"/>
      <c r="MJX460" s="342"/>
      <c r="MJY460" s="342"/>
      <c r="MJZ460" s="342"/>
      <c r="MKA460" s="342"/>
      <c r="MKB460" s="342"/>
      <c r="MKC460" s="342"/>
      <c r="MKD460" s="342"/>
      <c r="MKE460" s="342"/>
      <c r="MKF460" s="342"/>
      <c r="MKG460" s="342"/>
      <c r="MKH460" s="342"/>
      <c r="MKI460" s="342"/>
      <c r="MKJ460" s="342"/>
      <c r="MKK460" s="342"/>
      <c r="MKL460" s="342"/>
      <c r="MKM460" s="342"/>
      <c r="MKN460" s="342"/>
      <c r="MKO460" s="342"/>
      <c r="MKP460" s="342"/>
      <c r="MKQ460" s="342"/>
      <c r="MKR460" s="342"/>
      <c r="MKS460" s="342"/>
      <c r="MKT460" s="342"/>
      <c r="MKU460" s="342"/>
      <c r="MKV460" s="342"/>
      <c r="MKW460" s="342"/>
      <c r="MKX460" s="342"/>
      <c r="MKY460" s="342"/>
      <c r="MKZ460" s="342"/>
      <c r="MLA460" s="342"/>
      <c r="MLB460" s="342"/>
      <c r="MLC460" s="342"/>
      <c r="MLD460" s="342"/>
      <c r="MLE460" s="342"/>
      <c r="MLF460" s="342"/>
      <c r="MLG460" s="342"/>
      <c r="MLH460" s="342"/>
      <c r="MLI460" s="342"/>
      <c r="MLJ460" s="342"/>
      <c r="MLK460" s="342"/>
      <c r="MLL460" s="342"/>
      <c r="MLM460" s="342"/>
      <c r="MLN460" s="342"/>
      <c r="MLO460" s="342"/>
      <c r="MLP460" s="342"/>
      <c r="MLQ460" s="342"/>
      <c r="MLR460" s="342"/>
      <c r="MLS460" s="342"/>
      <c r="MLT460" s="342"/>
      <c r="MLU460" s="342"/>
      <c r="MLV460" s="342"/>
      <c r="MLW460" s="342"/>
      <c r="MLX460" s="342"/>
      <c r="MLY460" s="342"/>
      <c r="MLZ460" s="342"/>
      <c r="MMA460" s="342"/>
      <c r="MMB460" s="342"/>
      <c r="MMC460" s="342"/>
      <c r="MMD460" s="342"/>
      <c r="MME460" s="342"/>
      <c r="MMF460" s="342"/>
      <c r="MMG460" s="342"/>
      <c r="MMH460" s="342"/>
      <c r="MMI460" s="342"/>
      <c r="MMJ460" s="342"/>
      <c r="MMK460" s="342"/>
      <c r="MML460" s="342"/>
      <c r="MMM460" s="342"/>
      <c r="MMN460" s="342"/>
      <c r="MMO460" s="342"/>
      <c r="MMP460" s="342"/>
      <c r="MMQ460" s="342"/>
      <c r="MMR460" s="342"/>
      <c r="MMS460" s="342"/>
      <c r="MMT460" s="342"/>
      <c r="MMU460" s="342"/>
      <c r="MMV460" s="342"/>
      <c r="MMW460" s="342"/>
      <c r="MMX460" s="342"/>
      <c r="MMY460" s="342"/>
      <c r="MMZ460" s="342"/>
      <c r="MNA460" s="342"/>
      <c r="MNB460" s="342"/>
      <c r="MNC460" s="342"/>
      <c r="MND460" s="342"/>
      <c r="MNE460" s="342"/>
      <c r="MNF460" s="342"/>
      <c r="MNG460" s="342"/>
      <c r="MNH460" s="342"/>
      <c r="MNI460" s="342"/>
      <c r="MNJ460" s="342"/>
      <c r="MNK460" s="342"/>
      <c r="MNL460" s="342"/>
      <c r="MNM460" s="342"/>
      <c r="MNN460" s="342"/>
      <c r="MNO460" s="342"/>
      <c r="MNP460" s="342"/>
      <c r="MNQ460" s="342"/>
      <c r="MNR460" s="342"/>
      <c r="MNS460" s="342"/>
      <c r="MNT460" s="342"/>
      <c r="MNU460" s="342"/>
      <c r="MNV460" s="342"/>
      <c r="MNW460" s="342"/>
      <c r="MNX460" s="342"/>
      <c r="MNY460" s="342"/>
      <c r="MNZ460" s="342"/>
      <c r="MOA460" s="342"/>
      <c r="MOB460" s="342"/>
      <c r="MOC460" s="342"/>
      <c r="MOD460" s="342"/>
      <c r="MOE460" s="342"/>
      <c r="MOF460" s="342"/>
      <c r="MOG460" s="342"/>
      <c r="MOH460" s="342"/>
      <c r="MOI460" s="342"/>
      <c r="MOJ460" s="342"/>
      <c r="MOK460" s="342"/>
      <c r="MOL460" s="342"/>
      <c r="MOM460" s="342"/>
      <c r="MON460" s="342"/>
      <c r="MOO460" s="342"/>
      <c r="MOP460" s="342"/>
      <c r="MOQ460" s="342"/>
      <c r="MOR460" s="342"/>
      <c r="MOS460" s="342"/>
      <c r="MOT460" s="342"/>
      <c r="MOU460" s="342"/>
      <c r="MOV460" s="342"/>
      <c r="MOW460" s="342"/>
      <c r="MOX460" s="342"/>
      <c r="MOY460" s="342"/>
      <c r="MOZ460" s="342"/>
      <c r="MPA460" s="342"/>
      <c r="MPB460" s="342"/>
      <c r="MPC460" s="342"/>
      <c r="MPD460" s="342"/>
      <c r="MPE460" s="342"/>
      <c r="MPF460" s="342"/>
      <c r="MPG460" s="342"/>
      <c r="MPH460" s="342"/>
      <c r="MPI460" s="342"/>
      <c r="MPJ460" s="342"/>
      <c r="MPK460" s="342"/>
      <c r="MPL460" s="342"/>
      <c r="MPM460" s="342"/>
      <c r="MPN460" s="342"/>
      <c r="MPO460" s="342"/>
      <c r="MPP460" s="342"/>
      <c r="MPQ460" s="342"/>
      <c r="MPR460" s="342"/>
      <c r="MPS460" s="342"/>
      <c r="MPT460" s="342"/>
      <c r="MPU460" s="342"/>
      <c r="MPV460" s="342"/>
      <c r="MPW460" s="342"/>
      <c r="MPX460" s="342"/>
      <c r="MPY460" s="342"/>
      <c r="MPZ460" s="342"/>
      <c r="MQA460" s="342"/>
      <c r="MQB460" s="342"/>
      <c r="MQC460" s="342"/>
      <c r="MQD460" s="342"/>
      <c r="MQE460" s="342"/>
      <c r="MQF460" s="342"/>
      <c r="MQG460" s="342"/>
      <c r="MQH460" s="342"/>
      <c r="MQI460" s="342"/>
      <c r="MQJ460" s="342"/>
      <c r="MQK460" s="342"/>
      <c r="MQL460" s="342"/>
      <c r="MQM460" s="342"/>
      <c r="MQN460" s="342"/>
      <c r="MQO460" s="342"/>
      <c r="MQP460" s="342"/>
      <c r="MQQ460" s="342"/>
      <c r="MQR460" s="342"/>
      <c r="MQS460" s="342"/>
      <c r="MQT460" s="342"/>
      <c r="MQU460" s="342"/>
      <c r="MQV460" s="342"/>
      <c r="MQW460" s="342"/>
      <c r="MQX460" s="342"/>
      <c r="MQY460" s="342"/>
      <c r="MQZ460" s="342"/>
      <c r="MRA460" s="342"/>
      <c r="MRB460" s="342"/>
      <c r="MRC460" s="342"/>
      <c r="MRD460" s="342"/>
      <c r="MRE460" s="342"/>
      <c r="MRF460" s="342"/>
      <c r="MRG460" s="342"/>
      <c r="MRH460" s="342"/>
      <c r="MRI460" s="342"/>
      <c r="MRJ460" s="342"/>
      <c r="MRK460" s="342"/>
      <c r="MRL460" s="342"/>
      <c r="MRM460" s="342"/>
      <c r="MRN460" s="342"/>
      <c r="MRO460" s="342"/>
      <c r="MRP460" s="342"/>
      <c r="MRQ460" s="342"/>
      <c r="MRR460" s="342"/>
      <c r="MRS460" s="342"/>
      <c r="MRT460" s="342"/>
      <c r="MRU460" s="342"/>
      <c r="MRV460" s="342"/>
      <c r="MRW460" s="342"/>
      <c r="MRX460" s="342"/>
      <c r="MRY460" s="342"/>
      <c r="MRZ460" s="342"/>
      <c r="MSA460" s="342"/>
      <c r="MSB460" s="342"/>
      <c r="MSC460" s="342"/>
      <c r="MSD460" s="342"/>
      <c r="MSE460" s="342"/>
      <c r="MSF460" s="342"/>
      <c r="MSG460" s="342"/>
      <c r="MSH460" s="342"/>
      <c r="MSI460" s="342"/>
      <c r="MSJ460" s="342"/>
      <c r="MSK460" s="342"/>
      <c r="MSL460" s="342"/>
      <c r="MSM460" s="342"/>
      <c r="MSN460" s="342"/>
      <c r="MSO460" s="342"/>
      <c r="MSP460" s="342"/>
      <c r="MSQ460" s="342"/>
      <c r="MSR460" s="342"/>
      <c r="MSS460" s="342"/>
      <c r="MST460" s="342"/>
      <c r="MSU460" s="342"/>
      <c r="MSV460" s="342"/>
      <c r="MSW460" s="342"/>
      <c r="MSX460" s="342"/>
      <c r="MSY460" s="342"/>
      <c r="MSZ460" s="342"/>
      <c r="MTA460" s="342"/>
      <c r="MTB460" s="342"/>
      <c r="MTC460" s="342"/>
      <c r="MTD460" s="342"/>
      <c r="MTE460" s="342"/>
      <c r="MTF460" s="342"/>
      <c r="MTG460" s="342"/>
      <c r="MTH460" s="342"/>
      <c r="MTI460" s="342"/>
      <c r="MTJ460" s="342"/>
      <c r="MTK460" s="342"/>
      <c r="MTL460" s="342"/>
      <c r="MTM460" s="342"/>
      <c r="MTN460" s="342"/>
      <c r="MTO460" s="342"/>
      <c r="MTP460" s="342"/>
      <c r="MTQ460" s="342"/>
      <c r="MTR460" s="342"/>
      <c r="MTS460" s="342"/>
      <c r="MTT460" s="342"/>
      <c r="MTU460" s="342"/>
      <c r="MTV460" s="342"/>
      <c r="MTW460" s="342"/>
      <c r="MTX460" s="342"/>
      <c r="MTY460" s="342"/>
      <c r="MTZ460" s="342"/>
      <c r="MUA460" s="342"/>
      <c r="MUB460" s="342"/>
      <c r="MUC460" s="342"/>
      <c r="MUD460" s="342"/>
      <c r="MUE460" s="342"/>
      <c r="MUF460" s="342"/>
      <c r="MUG460" s="342"/>
      <c r="MUH460" s="342"/>
      <c r="MUI460" s="342"/>
      <c r="MUJ460" s="342"/>
      <c r="MUK460" s="342"/>
      <c r="MUL460" s="342"/>
      <c r="MUM460" s="342"/>
      <c r="MUN460" s="342"/>
      <c r="MUO460" s="342"/>
      <c r="MUP460" s="342"/>
      <c r="MUQ460" s="342"/>
      <c r="MUR460" s="342"/>
      <c r="MUS460" s="342"/>
      <c r="MUT460" s="342"/>
      <c r="MUU460" s="342"/>
      <c r="MUV460" s="342"/>
      <c r="MUW460" s="342"/>
      <c r="MUX460" s="342"/>
      <c r="MUY460" s="342"/>
      <c r="MUZ460" s="342"/>
      <c r="MVA460" s="342"/>
      <c r="MVB460" s="342"/>
      <c r="MVC460" s="342"/>
      <c r="MVD460" s="342"/>
      <c r="MVE460" s="342"/>
      <c r="MVF460" s="342"/>
      <c r="MVG460" s="342"/>
      <c r="MVH460" s="342"/>
      <c r="MVI460" s="342"/>
      <c r="MVJ460" s="342"/>
      <c r="MVK460" s="342"/>
      <c r="MVL460" s="342"/>
      <c r="MVM460" s="342"/>
      <c r="MVN460" s="342"/>
      <c r="MVO460" s="342"/>
      <c r="MVP460" s="342"/>
      <c r="MVQ460" s="342"/>
      <c r="MVR460" s="342"/>
      <c r="MVS460" s="342"/>
      <c r="MVT460" s="342"/>
      <c r="MVU460" s="342"/>
      <c r="MVV460" s="342"/>
      <c r="MVW460" s="342"/>
      <c r="MVX460" s="342"/>
      <c r="MVY460" s="342"/>
      <c r="MVZ460" s="342"/>
      <c r="MWA460" s="342"/>
      <c r="MWB460" s="342"/>
      <c r="MWC460" s="342"/>
      <c r="MWD460" s="342"/>
      <c r="MWE460" s="342"/>
      <c r="MWF460" s="342"/>
      <c r="MWG460" s="342"/>
      <c r="MWH460" s="342"/>
      <c r="MWI460" s="342"/>
      <c r="MWJ460" s="342"/>
      <c r="MWK460" s="342"/>
      <c r="MWL460" s="342"/>
      <c r="MWM460" s="342"/>
      <c r="MWN460" s="342"/>
      <c r="MWO460" s="342"/>
      <c r="MWP460" s="342"/>
      <c r="MWQ460" s="342"/>
      <c r="MWR460" s="342"/>
      <c r="MWS460" s="342"/>
      <c r="MWT460" s="342"/>
      <c r="MWU460" s="342"/>
      <c r="MWV460" s="342"/>
      <c r="MWW460" s="342"/>
      <c r="MWX460" s="342"/>
      <c r="MWY460" s="342"/>
      <c r="MWZ460" s="342"/>
      <c r="MXA460" s="342"/>
      <c r="MXB460" s="342"/>
      <c r="MXC460" s="342"/>
      <c r="MXD460" s="342"/>
      <c r="MXE460" s="342"/>
      <c r="MXF460" s="342"/>
      <c r="MXG460" s="342"/>
      <c r="MXH460" s="342"/>
      <c r="MXI460" s="342"/>
      <c r="MXJ460" s="342"/>
      <c r="MXK460" s="342"/>
      <c r="MXL460" s="342"/>
      <c r="MXM460" s="342"/>
      <c r="MXN460" s="342"/>
      <c r="MXO460" s="342"/>
      <c r="MXP460" s="342"/>
      <c r="MXQ460" s="342"/>
      <c r="MXR460" s="342"/>
      <c r="MXS460" s="342"/>
      <c r="MXT460" s="342"/>
      <c r="MXU460" s="342"/>
      <c r="MXV460" s="342"/>
      <c r="MXW460" s="342"/>
      <c r="MXX460" s="342"/>
      <c r="MXY460" s="342"/>
      <c r="MXZ460" s="342"/>
      <c r="MYA460" s="342"/>
      <c r="MYB460" s="342"/>
      <c r="MYC460" s="342"/>
      <c r="MYD460" s="342"/>
      <c r="MYE460" s="342"/>
      <c r="MYF460" s="342"/>
      <c r="MYG460" s="342"/>
      <c r="MYH460" s="342"/>
      <c r="MYI460" s="342"/>
      <c r="MYJ460" s="342"/>
      <c r="MYK460" s="342"/>
      <c r="MYL460" s="342"/>
      <c r="MYM460" s="342"/>
      <c r="MYN460" s="342"/>
      <c r="MYO460" s="342"/>
      <c r="MYP460" s="342"/>
      <c r="MYQ460" s="342"/>
      <c r="MYR460" s="342"/>
      <c r="MYS460" s="342"/>
      <c r="MYT460" s="342"/>
      <c r="MYU460" s="342"/>
      <c r="MYV460" s="342"/>
      <c r="MYW460" s="342"/>
      <c r="MYX460" s="342"/>
      <c r="MYY460" s="342"/>
      <c r="MYZ460" s="342"/>
      <c r="MZA460" s="342"/>
      <c r="MZB460" s="342"/>
      <c r="MZC460" s="342"/>
      <c r="MZD460" s="342"/>
      <c r="MZE460" s="342"/>
      <c r="MZF460" s="342"/>
      <c r="MZG460" s="342"/>
      <c r="MZH460" s="342"/>
      <c r="MZI460" s="342"/>
      <c r="MZJ460" s="342"/>
      <c r="MZK460" s="342"/>
      <c r="MZL460" s="342"/>
      <c r="MZM460" s="342"/>
      <c r="MZN460" s="342"/>
      <c r="MZO460" s="342"/>
      <c r="MZP460" s="342"/>
      <c r="MZQ460" s="342"/>
      <c r="MZR460" s="342"/>
      <c r="MZS460" s="342"/>
      <c r="MZT460" s="342"/>
      <c r="MZU460" s="342"/>
      <c r="MZV460" s="342"/>
      <c r="MZW460" s="342"/>
      <c r="MZX460" s="342"/>
      <c r="MZY460" s="342"/>
      <c r="MZZ460" s="342"/>
      <c r="NAA460" s="342"/>
      <c r="NAB460" s="342"/>
      <c r="NAC460" s="342"/>
      <c r="NAD460" s="342"/>
      <c r="NAE460" s="342"/>
      <c r="NAF460" s="342"/>
      <c r="NAG460" s="342"/>
      <c r="NAH460" s="342"/>
      <c r="NAI460" s="342"/>
      <c r="NAJ460" s="342"/>
      <c r="NAK460" s="342"/>
      <c r="NAL460" s="342"/>
      <c r="NAM460" s="342"/>
      <c r="NAN460" s="342"/>
      <c r="NAO460" s="342"/>
      <c r="NAP460" s="342"/>
      <c r="NAQ460" s="342"/>
      <c r="NAR460" s="342"/>
      <c r="NAS460" s="342"/>
      <c r="NAT460" s="342"/>
      <c r="NAU460" s="342"/>
      <c r="NAV460" s="342"/>
      <c r="NAW460" s="342"/>
      <c r="NAX460" s="342"/>
      <c r="NAY460" s="342"/>
      <c r="NAZ460" s="342"/>
      <c r="NBA460" s="342"/>
      <c r="NBB460" s="342"/>
      <c r="NBC460" s="342"/>
      <c r="NBD460" s="342"/>
      <c r="NBE460" s="342"/>
      <c r="NBF460" s="342"/>
      <c r="NBG460" s="342"/>
      <c r="NBH460" s="342"/>
      <c r="NBI460" s="342"/>
      <c r="NBJ460" s="342"/>
      <c r="NBK460" s="342"/>
      <c r="NBL460" s="342"/>
      <c r="NBM460" s="342"/>
      <c r="NBN460" s="342"/>
      <c r="NBO460" s="342"/>
      <c r="NBP460" s="342"/>
      <c r="NBQ460" s="342"/>
      <c r="NBR460" s="342"/>
      <c r="NBS460" s="342"/>
      <c r="NBT460" s="342"/>
      <c r="NBU460" s="342"/>
      <c r="NBV460" s="342"/>
      <c r="NBW460" s="342"/>
      <c r="NBX460" s="342"/>
      <c r="NBY460" s="342"/>
      <c r="NBZ460" s="342"/>
      <c r="NCA460" s="342"/>
      <c r="NCB460" s="342"/>
      <c r="NCC460" s="342"/>
      <c r="NCD460" s="342"/>
      <c r="NCE460" s="342"/>
      <c r="NCF460" s="342"/>
      <c r="NCG460" s="342"/>
      <c r="NCH460" s="342"/>
      <c r="NCI460" s="342"/>
      <c r="NCJ460" s="342"/>
      <c r="NCK460" s="342"/>
      <c r="NCL460" s="342"/>
      <c r="NCM460" s="342"/>
      <c r="NCN460" s="342"/>
      <c r="NCO460" s="342"/>
      <c r="NCP460" s="342"/>
      <c r="NCQ460" s="342"/>
      <c r="NCR460" s="342"/>
      <c r="NCS460" s="342"/>
      <c r="NCT460" s="342"/>
      <c r="NCU460" s="342"/>
      <c r="NCV460" s="342"/>
      <c r="NCW460" s="342"/>
      <c r="NCX460" s="342"/>
      <c r="NCY460" s="342"/>
      <c r="NCZ460" s="342"/>
      <c r="NDA460" s="342"/>
      <c r="NDB460" s="342"/>
      <c r="NDC460" s="342"/>
      <c r="NDD460" s="342"/>
      <c r="NDE460" s="342"/>
      <c r="NDF460" s="342"/>
      <c r="NDG460" s="342"/>
      <c r="NDH460" s="342"/>
      <c r="NDI460" s="342"/>
      <c r="NDJ460" s="342"/>
      <c r="NDK460" s="342"/>
      <c r="NDL460" s="342"/>
      <c r="NDM460" s="342"/>
      <c r="NDN460" s="342"/>
      <c r="NDO460" s="342"/>
      <c r="NDP460" s="342"/>
      <c r="NDQ460" s="342"/>
      <c r="NDR460" s="342"/>
      <c r="NDS460" s="342"/>
      <c r="NDT460" s="342"/>
      <c r="NDU460" s="342"/>
      <c r="NDV460" s="342"/>
      <c r="NDW460" s="342"/>
      <c r="NDX460" s="342"/>
      <c r="NDY460" s="342"/>
      <c r="NDZ460" s="342"/>
      <c r="NEA460" s="342"/>
      <c r="NEB460" s="342"/>
      <c r="NEC460" s="342"/>
      <c r="NED460" s="342"/>
      <c r="NEE460" s="342"/>
      <c r="NEF460" s="342"/>
      <c r="NEG460" s="342"/>
      <c r="NEH460" s="342"/>
      <c r="NEI460" s="342"/>
      <c r="NEJ460" s="342"/>
      <c r="NEK460" s="342"/>
      <c r="NEL460" s="342"/>
      <c r="NEM460" s="342"/>
      <c r="NEN460" s="342"/>
      <c r="NEO460" s="342"/>
      <c r="NEP460" s="342"/>
      <c r="NEQ460" s="342"/>
      <c r="NER460" s="342"/>
      <c r="NES460" s="342"/>
      <c r="NET460" s="342"/>
      <c r="NEU460" s="342"/>
      <c r="NEV460" s="342"/>
      <c r="NEW460" s="342"/>
      <c r="NEX460" s="342"/>
      <c r="NEY460" s="342"/>
      <c r="NEZ460" s="342"/>
      <c r="NFA460" s="342"/>
      <c r="NFB460" s="342"/>
      <c r="NFC460" s="342"/>
      <c r="NFD460" s="342"/>
      <c r="NFE460" s="342"/>
      <c r="NFF460" s="342"/>
      <c r="NFG460" s="342"/>
      <c r="NFH460" s="342"/>
      <c r="NFI460" s="342"/>
      <c r="NFJ460" s="342"/>
      <c r="NFK460" s="342"/>
      <c r="NFL460" s="342"/>
      <c r="NFM460" s="342"/>
      <c r="NFN460" s="342"/>
      <c r="NFO460" s="342"/>
      <c r="NFP460" s="342"/>
      <c r="NFQ460" s="342"/>
      <c r="NFR460" s="342"/>
      <c r="NFS460" s="342"/>
      <c r="NFT460" s="342"/>
      <c r="NFU460" s="342"/>
      <c r="NFV460" s="342"/>
      <c r="NFW460" s="342"/>
      <c r="NFX460" s="342"/>
      <c r="NFY460" s="342"/>
      <c r="NFZ460" s="342"/>
      <c r="NGA460" s="342"/>
      <c r="NGB460" s="342"/>
      <c r="NGC460" s="342"/>
      <c r="NGD460" s="342"/>
      <c r="NGE460" s="342"/>
      <c r="NGF460" s="342"/>
      <c r="NGG460" s="342"/>
      <c r="NGH460" s="342"/>
      <c r="NGI460" s="342"/>
      <c r="NGJ460" s="342"/>
      <c r="NGK460" s="342"/>
      <c r="NGL460" s="342"/>
      <c r="NGM460" s="342"/>
      <c r="NGN460" s="342"/>
      <c r="NGO460" s="342"/>
      <c r="NGP460" s="342"/>
      <c r="NGQ460" s="342"/>
      <c r="NGR460" s="342"/>
      <c r="NGS460" s="342"/>
      <c r="NGT460" s="342"/>
      <c r="NGU460" s="342"/>
      <c r="NGV460" s="342"/>
      <c r="NGW460" s="342"/>
      <c r="NGX460" s="342"/>
      <c r="NGY460" s="342"/>
      <c r="NGZ460" s="342"/>
      <c r="NHA460" s="342"/>
      <c r="NHB460" s="342"/>
      <c r="NHC460" s="342"/>
      <c r="NHD460" s="342"/>
      <c r="NHE460" s="342"/>
      <c r="NHF460" s="342"/>
      <c r="NHG460" s="342"/>
      <c r="NHH460" s="342"/>
      <c r="NHI460" s="342"/>
      <c r="NHJ460" s="342"/>
      <c r="NHK460" s="342"/>
      <c r="NHL460" s="342"/>
      <c r="NHM460" s="342"/>
      <c r="NHN460" s="342"/>
      <c r="NHO460" s="342"/>
      <c r="NHP460" s="342"/>
      <c r="NHQ460" s="342"/>
      <c r="NHR460" s="342"/>
      <c r="NHS460" s="342"/>
      <c r="NHT460" s="342"/>
      <c r="NHU460" s="342"/>
      <c r="NHV460" s="342"/>
      <c r="NHW460" s="342"/>
      <c r="NHX460" s="342"/>
      <c r="NHY460" s="342"/>
      <c r="NHZ460" s="342"/>
      <c r="NIA460" s="342"/>
      <c r="NIB460" s="342"/>
      <c r="NIC460" s="342"/>
      <c r="NID460" s="342"/>
      <c r="NIE460" s="342"/>
      <c r="NIF460" s="342"/>
      <c r="NIG460" s="342"/>
      <c r="NIH460" s="342"/>
      <c r="NII460" s="342"/>
      <c r="NIJ460" s="342"/>
      <c r="NIK460" s="342"/>
      <c r="NIL460" s="342"/>
      <c r="NIM460" s="342"/>
      <c r="NIN460" s="342"/>
      <c r="NIO460" s="342"/>
      <c r="NIP460" s="342"/>
      <c r="NIQ460" s="342"/>
      <c r="NIR460" s="342"/>
      <c r="NIS460" s="342"/>
      <c r="NIT460" s="342"/>
      <c r="NIU460" s="342"/>
      <c r="NIV460" s="342"/>
      <c r="NIW460" s="342"/>
      <c r="NIX460" s="342"/>
      <c r="NIY460" s="342"/>
      <c r="NIZ460" s="342"/>
      <c r="NJA460" s="342"/>
      <c r="NJB460" s="342"/>
      <c r="NJC460" s="342"/>
      <c r="NJD460" s="342"/>
      <c r="NJE460" s="342"/>
      <c r="NJF460" s="342"/>
      <c r="NJG460" s="342"/>
      <c r="NJH460" s="342"/>
      <c r="NJI460" s="342"/>
      <c r="NJJ460" s="342"/>
      <c r="NJK460" s="342"/>
      <c r="NJL460" s="342"/>
      <c r="NJM460" s="342"/>
      <c r="NJN460" s="342"/>
      <c r="NJO460" s="342"/>
      <c r="NJP460" s="342"/>
      <c r="NJQ460" s="342"/>
      <c r="NJR460" s="342"/>
      <c r="NJS460" s="342"/>
      <c r="NJT460" s="342"/>
      <c r="NJU460" s="342"/>
      <c r="NJV460" s="342"/>
      <c r="NJW460" s="342"/>
      <c r="NJX460" s="342"/>
      <c r="NJY460" s="342"/>
      <c r="NJZ460" s="342"/>
      <c r="NKA460" s="342"/>
      <c r="NKB460" s="342"/>
      <c r="NKC460" s="342"/>
      <c r="NKD460" s="342"/>
      <c r="NKE460" s="342"/>
      <c r="NKF460" s="342"/>
      <c r="NKG460" s="342"/>
      <c r="NKH460" s="342"/>
      <c r="NKI460" s="342"/>
      <c r="NKJ460" s="342"/>
      <c r="NKK460" s="342"/>
      <c r="NKL460" s="342"/>
      <c r="NKM460" s="342"/>
      <c r="NKN460" s="342"/>
      <c r="NKO460" s="342"/>
      <c r="NKP460" s="342"/>
      <c r="NKQ460" s="342"/>
      <c r="NKR460" s="342"/>
      <c r="NKS460" s="342"/>
      <c r="NKT460" s="342"/>
      <c r="NKU460" s="342"/>
      <c r="NKV460" s="342"/>
      <c r="NKW460" s="342"/>
      <c r="NKX460" s="342"/>
      <c r="NKY460" s="342"/>
      <c r="NKZ460" s="342"/>
      <c r="NLA460" s="342"/>
      <c r="NLB460" s="342"/>
      <c r="NLC460" s="342"/>
      <c r="NLD460" s="342"/>
      <c r="NLE460" s="342"/>
      <c r="NLF460" s="342"/>
      <c r="NLG460" s="342"/>
      <c r="NLH460" s="342"/>
      <c r="NLI460" s="342"/>
      <c r="NLJ460" s="342"/>
      <c r="NLK460" s="342"/>
      <c r="NLL460" s="342"/>
      <c r="NLM460" s="342"/>
      <c r="NLN460" s="342"/>
      <c r="NLO460" s="342"/>
      <c r="NLP460" s="342"/>
      <c r="NLQ460" s="342"/>
      <c r="NLR460" s="342"/>
      <c r="NLS460" s="342"/>
      <c r="NLT460" s="342"/>
      <c r="NLU460" s="342"/>
      <c r="NLV460" s="342"/>
      <c r="NLW460" s="342"/>
      <c r="NLX460" s="342"/>
      <c r="NLY460" s="342"/>
      <c r="NLZ460" s="342"/>
      <c r="NMA460" s="342"/>
      <c r="NMB460" s="342"/>
      <c r="NMC460" s="342"/>
      <c r="NMD460" s="342"/>
      <c r="NME460" s="342"/>
      <c r="NMF460" s="342"/>
      <c r="NMG460" s="342"/>
      <c r="NMH460" s="342"/>
      <c r="NMI460" s="342"/>
      <c r="NMJ460" s="342"/>
      <c r="NMK460" s="342"/>
      <c r="NML460" s="342"/>
      <c r="NMM460" s="342"/>
      <c r="NMN460" s="342"/>
      <c r="NMO460" s="342"/>
      <c r="NMP460" s="342"/>
      <c r="NMQ460" s="342"/>
      <c r="NMR460" s="342"/>
      <c r="NMS460" s="342"/>
      <c r="NMT460" s="342"/>
      <c r="NMU460" s="342"/>
      <c r="NMV460" s="342"/>
      <c r="NMW460" s="342"/>
      <c r="NMX460" s="342"/>
      <c r="NMY460" s="342"/>
      <c r="NMZ460" s="342"/>
      <c r="NNA460" s="342"/>
      <c r="NNB460" s="342"/>
      <c r="NNC460" s="342"/>
      <c r="NND460" s="342"/>
      <c r="NNE460" s="342"/>
      <c r="NNF460" s="342"/>
      <c r="NNG460" s="342"/>
      <c r="NNH460" s="342"/>
      <c r="NNI460" s="342"/>
      <c r="NNJ460" s="342"/>
      <c r="NNK460" s="342"/>
      <c r="NNL460" s="342"/>
      <c r="NNM460" s="342"/>
      <c r="NNN460" s="342"/>
      <c r="NNO460" s="342"/>
      <c r="NNP460" s="342"/>
      <c r="NNQ460" s="342"/>
      <c r="NNR460" s="342"/>
      <c r="NNS460" s="342"/>
      <c r="NNT460" s="342"/>
      <c r="NNU460" s="342"/>
      <c r="NNV460" s="342"/>
      <c r="NNW460" s="342"/>
      <c r="NNX460" s="342"/>
      <c r="NNY460" s="342"/>
      <c r="NNZ460" s="342"/>
      <c r="NOA460" s="342"/>
      <c r="NOB460" s="342"/>
      <c r="NOC460" s="342"/>
      <c r="NOD460" s="342"/>
      <c r="NOE460" s="342"/>
      <c r="NOF460" s="342"/>
      <c r="NOG460" s="342"/>
      <c r="NOH460" s="342"/>
      <c r="NOI460" s="342"/>
      <c r="NOJ460" s="342"/>
      <c r="NOK460" s="342"/>
      <c r="NOL460" s="342"/>
      <c r="NOM460" s="342"/>
      <c r="NON460" s="342"/>
      <c r="NOO460" s="342"/>
      <c r="NOP460" s="342"/>
      <c r="NOQ460" s="342"/>
      <c r="NOR460" s="342"/>
      <c r="NOS460" s="342"/>
      <c r="NOT460" s="342"/>
      <c r="NOU460" s="342"/>
      <c r="NOV460" s="342"/>
      <c r="NOW460" s="342"/>
      <c r="NOX460" s="342"/>
      <c r="NOY460" s="342"/>
      <c r="NOZ460" s="342"/>
      <c r="NPA460" s="342"/>
      <c r="NPB460" s="342"/>
      <c r="NPC460" s="342"/>
      <c r="NPD460" s="342"/>
      <c r="NPE460" s="342"/>
      <c r="NPF460" s="342"/>
      <c r="NPG460" s="342"/>
      <c r="NPH460" s="342"/>
      <c r="NPI460" s="342"/>
      <c r="NPJ460" s="342"/>
      <c r="NPK460" s="342"/>
      <c r="NPL460" s="342"/>
      <c r="NPM460" s="342"/>
      <c r="NPN460" s="342"/>
      <c r="NPO460" s="342"/>
      <c r="NPP460" s="342"/>
      <c r="NPQ460" s="342"/>
      <c r="NPR460" s="342"/>
      <c r="NPS460" s="342"/>
      <c r="NPT460" s="342"/>
      <c r="NPU460" s="342"/>
      <c r="NPV460" s="342"/>
      <c r="NPW460" s="342"/>
      <c r="NPX460" s="342"/>
      <c r="NPY460" s="342"/>
      <c r="NPZ460" s="342"/>
      <c r="NQA460" s="342"/>
      <c r="NQB460" s="342"/>
      <c r="NQC460" s="342"/>
      <c r="NQD460" s="342"/>
      <c r="NQE460" s="342"/>
      <c r="NQF460" s="342"/>
      <c r="NQG460" s="342"/>
      <c r="NQH460" s="342"/>
      <c r="NQI460" s="342"/>
      <c r="NQJ460" s="342"/>
      <c r="NQK460" s="342"/>
      <c r="NQL460" s="342"/>
      <c r="NQM460" s="342"/>
      <c r="NQN460" s="342"/>
      <c r="NQO460" s="342"/>
      <c r="NQP460" s="342"/>
      <c r="NQQ460" s="342"/>
      <c r="NQR460" s="342"/>
      <c r="NQS460" s="342"/>
      <c r="NQT460" s="342"/>
      <c r="NQU460" s="342"/>
      <c r="NQV460" s="342"/>
      <c r="NQW460" s="342"/>
      <c r="NQX460" s="342"/>
      <c r="NQY460" s="342"/>
      <c r="NQZ460" s="342"/>
      <c r="NRA460" s="342"/>
      <c r="NRB460" s="342"/>
      <c r="NRC460" s="342"/>
      <c r="NRD460" s="342"/>
      <c r="NRE460" s="342"/>
      <c r="NRF460" s="342"/>
      <c r="NRG460" s="342"/>
      <c r="NRH460" s="342"/>
      <c r="NRI460" s="342"/>
      <c r="NRJ460" s="342"/>
      <c r="NRK460" s="342"/>
      <c r="NRL460" s="342"/>
      <c r="NRM460" s="342"/>
      <c r="NRN460" s="342"/>
      <c r="NRO460" s="342"/>
      <c r="NRP460" s="342"/>
      <c r="NRQ460" s="342"/>
      <c r="NRR460" s="342"/>
      <c r="NRS460" s="342"/>
      <c r="NRT460" s="342"/>
      <c r="NRU460" s="342"/>
      <c r="NRV460" s="342"/>
      <c r="NRW460" s="342"/>
      <c r="NRX460" s="342"/>
      <c r="NRY460" s="342"/>
      <c r="NRZ460" s="342"/>
      <c r="NSA460" s="342"/>
      <c r="NSB460" s="342"/>
      <c r="NSC460" s="342"/>
      <c r="NSD460" s="342"/>
      <c r="NSE460" s="342"/>
      <c r="NSF460" s="342"/>
      <c r="NSG460" s="342"/>
      <c r="NSH460" s="342"/>
      <c r="NSI460" s="342"/>
      <c r="NSJ460" s="342"/>
      <c r="NSK460" s="342"/>
      <c r="NSL460" s="342"/>
      <c r="NSM460" s="342"/>
      <c r="NSN460" s="342"/>
      <c r="NSO460" s="342"/>
      <c r="NSP460" s="342"/>
      <c r="NSQ460" s="342"/>
      <c r="NSR460" s="342"/>
      <c r="NSS460" s="342"/>
      <c r="NST460" s="342"/>
      <c r="NSU460" s="342"/>
      <c r="NSV460" s="342"/>
      <c r="NSW460" s="342"/>
      <c r="NSX460" s="342"/>
      <c r="NSY460" s="342"/>
      <c r="NSZ460" s="342"/>
      <c r="NTA460" s="342"/>
      <c r="NTB460" s="342"/>
      <c r="NTC460" s="342"/>
      <c r="NTD460" s="342"/>
      <c r="NTE460" s="342"/>
      <c r="NTF460" s="342"/>
      <c r="NTG460" s="342"/>
      <c r="NTH460" s="342"/>
      <c r="NTI460" s="342"/>
      <c r="NTJ460" s="342"/>
      <c r="NTK460" s="342"/>
      <c r="NTL460" s="342"/>
      <c r="NTM460" s="342"/>
      <c r="NTN460" s="342"/>
      <c r="NTO460" s="342"/>
      <c r="NTP460" s="342"/>
      <c r="NTQ460" s="342"/>
      <c r="NTR460" s="342"/>
      <c r="NTS460" s="342"/>
      <c r="NTT460" s="342"/>
      <c r="NTU460" s="342"/>
      <c r="NTV460" s="342"/>
      <c r="NTW460" s="342"/>
      <c r="NTX460" s="342"/>
      <c r="NTY460" s="342"/>
      <c r="NTZ460" s="342"/>
      <c r="NUA460" s="342"/>
      <c r="NUB460" s="342"/>
      <c r="NUC460" s="342"/>
      <c r="NUD460" s="342"/>
      <c r="NUE460" s="342"/>
      <c r="NUF460" s="342"/>
      <c r="NUG460" s="342"/>
      <c r="NUH460" s="342"/>
      <c r="NUI460" s="342"/>
      <c r="NUJ460" s="342"/>
      <c r="NUK460" s="342"/>
      <c r="NUL460" s="342"/>
      <c r="NUM460" s="342"/>
      <c r="NUN460" s="342"/>
      <c r="NUO460" s="342"/>
      <c r="NUP460" s="342"/>
      <c r="NUQ460" s="342"/>
      <c r="NUR460" s="342"/>
      <c r="NUS460" s="342"/>
      <c r="NUT460" s="342"/>
      <c r="NUU460" s="342"/>
      <c r="NUV460" s="342"/>
      <c r="NUW460" s="342"/>
      <c r="NUX460" s="342"/>
      <c r="NUY460" s="342"/>
      <c r="NUZ460" s="342"/>
      <c r="NVA460" s="342"/>
      <c r="NVB460" s="342"/>
      <c r="NVC460" s="342"/>
      <c r="NVD460" s="342"/>
      <c r="NVE460" s="342"/>
      <c r="NVF460" s="342"/>
      <c r="NVG460" s="342"/>
      <c r="NVH460" s="342"/>
      <c r="NVI460" s="342"/>
      <c r="NVJ460" s="342"/>
      <c r="NVK460" s="342"/>
      <c r="NVL460" s="342"/>
      <c r="NVM460" s="342"/>
      <c r="NVN460" s="342"/>
      <c r="NVO460" s="342"/>
      <c r="NVP460" s="342"/>
      <c r="NVQ460" s="342"/>
      <c r="NVR460" s="342"/>
      <c r="NVS460" s="342"/>
      <c r="NVT460" s="342"/>
      <c r="NVU460" s="342"/>
      <c r="NVV460" s="342"/>
      <c r="NVW460" s="342"/>
      <c r="NVX460" s="342"/>
      <c r="NVY460" s="342"/>
      <c r="NVZ460" s="342"/>
      <c r="NWA460" s="342"/>
      <c r="NWB460" s="342"/>
      <c r="NWC460" s="342"/>
      <c r="NWD460" s="342"/>
      <c r="NWE460" s="342"/>
      <c r="NWF460" s="342"/>
      <c r="NWG460" s="342"/>
      <c r="NWH460" s="342"/>
      <c r="NWI460" s="342"/>
      <c r="NWJ460" s="342"/>
      <c r="NWK460" s="342"/>
      <c r="NWL460" s="342"/>
      <c r="NWM460" s="342"/>
      <c r="NWN460" s="342"/>
      <c r="NWO460" s="342"/>
      <c r="NWP460" s="342"/>
      <c r="NWQ460" s="342"/>
      <c r="NWR460" s="342"/>
      <c r="NWS460" s="342"/>
      <c r="NWT460" s="342"/>
      <c r="NWU460" s="342"/>
      <c r="NWV460" s="342"/>
      <c r="NWW460" s="342"/>
      <c r="NWX460" s="342"/>
      <c r="NWY460" s="342"/>
      <c r="NWZ460" s="342"/>
      <c r="NXA460" s="342"/>
      <c r="NXB460" s="342"/>
      <c r="NXC460" s="342"/>
      <c r="NXD460" s="342"/>
      <c r="NXE460" s="342"/>
      <c r="NXF460" s="342"/>
      <c r="NXG460" s="342"/>
      <c r="NXH460" s="342"/>
      <c r="NXI460" s="342"/>
      <c r="NXJ460" s="342"/>
      <c r="NXK460" s="342"/>
      <c r="NXL460" s="342"/>
      <c r="NXM460" s="342"/>
      <c r="NXN460" s="342"/>
      <c r="NXO460" s="342"/>
      <c r="NXP460" s="342"/>
      <c r="NXQ460" s="342"/>
      <c r="NXR460" s="342"/>
      <c r="NXS460" s="342"/>
      <c r="NXT460" s="342"/>
      <c r="NXU460" s="342"/>
      <c r="NXV460" s="342"/>
      <c r="NXW460" s="342"/>
      <c r="NXX460" s="342"/>
      <c r="NXY460" s="342"/>
      <c r="NXZ460" s="342"/>
      <c r="NYA460" s="342"/>
      <c r="NYB460" s="342"/>
      <c r="NYC460" s="342"/>
      <c r="NYD460" s="342"/>
      <c r="NYE460" s="342"/>
      <c r="NYF460" s="342"/>
      <c r="NYG460" s="342"/>
      <c r="NYH460" s="342"/>
      <c r="NYI460" s="342"/>
      <c r="NYJ460" s="342"/>
      <c r="NYK460" s="342"/>
      <c r="NYL460" s="342"/>
      <c r="NYM460" s="342"/>
      <c r="NYN460" s="342"/>
      <c r="NYO460" s="342"/>
      <c r="NYP460" s="342"/>
      <c r="NYQ460" s="342"/>
      <c r="NYR460" s="342"/>
      <c r="NYS460" s="342"/>
      <c r="NYT460" s="342"/>
      <c r="NYU460" s="342"/>
      <c r="NYV460" s="342"/>
      <c r="NYW460" s="342"/>
      <c r="NYX460" s="342"/>
      <c r="NYY460" s="342"/>
      <c r="NYZ460" s="342"/>
      <c r="NZA460" s="342"/>
      <c r="NZB460" s="342"/>
      <c r="NZC460" s="342"/>
      <c r="NZD460" s="342"/>
      <c r="NZE460" s="342"/>
      <c r="NZF460" s="342"/>
      <c r="NZG460" s="342"/>
      <c r="NZH460" s="342"/>
      <c r="NZI460" s="342"/>
      <c r="NZJ460" s="342"/>
      <c r="NZK460" s="342"/>
      <c r="NZL460" s="342"/>
      <c r="NZM460" s="342"/>
      <c r="NZN460" s="342"/>
      <c r="NZO460" s="342"/>
      <c r="NZP460" s="342"/>
      <c r="NZQ460" s="342"/>
      <c r="NZR460" s="342"/>
      <c r="NZS460" s="342"/>
      <c r="NZT460" s="342"/>
      <c r="NZU460" s="342"/>
      <c r="NZV460" s="342"/>
      <c r="NZW460" s="342"/>
      <c r="NZX460" s="342"/>
      <c r="NZY460" s="342"/>
      <c r="NZZ460" s="342"/>
      <c r="OAA460" s="342"/>
      <c r="OAB460" s="342"/>
      <c r="OAC460" s="342"/>
      <c r="OAD460" s="342"/>
      <c r="OAE460" s="342"/>
      <c r="OAF460" s="342"/>
      <c r="OAG460" s="342"/>
      <c r="OAH460" s="342"/>
      <c r="OAI460" s="342"/>
      <c r="OAJ460" s="342"/>
      <c r="OAK460" s="342"/>
      <c r="OAL460" s="342"/>
      <c r="OAM460" s="342"/>
      <c r="OAN460" s="342"/>
      <c r="OAO460" s="342"/>
      <c r="OAP460" s="342"/>
      <c r="OAQ460" s="342"/>
      <c r="OAR460" s="342"/>
      <c r="OAS460" s="342"/>
      <c r="OAT460" s="342"/>
      <c r="OAU460" s="342"/>
      <c r="OAV460" s="342"/>
      <c r="OAW460" s="342"/>
      <c r="OAX460" s="342"/>
      <c r="OAY460" s="342"/>
      <c r="OAZ460" s="342"/>
      <c r="OBA460" s="342"/>
      <c r="OBB460" s="342"/>
      <c r="OBC460" s="342"/>
      <c r="OBD460" s="342"/>
      <c r="OBE460" s="342"/>
      <c r="OBF460" s="342"/>
      <c r="OBG460" s="342"/>
      <c r="OBH460" s="342"/>
      <c r="OBI460" s="342"/>
      <c r="OBJ460" s="342"/>
      <c r="OBK460" s="342"/>
      <c r="OBL460" s="342"/>
      <c r="OBM460" s="342"/>
      <c r="OBN460" s="342"/>
      <c r="OBO460" s="342"/>
      <c r="OBP460" s="342"/>
      <c r="OBQ460" s="342"/>
      <c r="OBR460" s="342"/>
      <c r="OBS460" s="342"/>
      <c r="OBT460" s="342"/>
      <c r="OBU460" s="342"/>
      <c r="OBV460" s="342"/>
      <c r="OBW460" s="342"/>
      <c r="OBX460" s="342"/>
      <c r="OBY460" s="342"/>
      <c r="OBZ460" s="342"/>
      <c r="OCA460" s="342"/>
      <c r="OCB460" s="342"/>
      <c r="OCC460" s="342"/>
      <c r="OCD460" s="342"/>
      <c r="OCE460" s="342"/>
      <c r="OCF460" s="342"/>
      <c r="OCG460" s="342"/>
      <c r="OCH460" s="342"/>
      <c r="OCI460" s="342"/>
      <c r="OCJ460" s="342"/>
      <c r="OCK460" s="342"/>
      <c r="OCL460" s="342"/>
      <c r="OCM460" s="342"/>
      <c r="OCN460" s="342"/>
      <c r="OCO460" s="342"/>
      <c r="OCP460" s="342"/>
      <c r="OCQ460" s="342"/>
      <c r="OCR460" s="342"/>
      <c r="OCS460" s="342"/>
      <c r="OCT460" s="342"/>
      <c r="OCU460" s="342"/>
      <c r="OCV460" s="342"/>
      <c r="OCW460" s="342"/>
      <c r="OCX460" s="342"/>
      <c r="OCY460" s="342"/>
      <c r="OCZ460" s="342"/>
      <c r="ODA460" s="342"/>
      <c r="ODB460" s="342"/>
      <c r="ODC460" s="342"/>
      <c r="ODD460" s="342"/>
      <c r="ODE460" s="342"/>
      <c r="ODF460" s="342"/>
      <c r="ODG460" s="342"/>
      <c r="ODH460" s="342"/>
      <c r="ODI460" s="342"/>
      <c r="ODJ460" s="342"/>
      <c r="ODK460" s="342"/>
      <c r="ODL460" s="342"/>
      <c r="ODM460" s="342"/>
      <c r="ODN460" s="342"/>
      <c r="ODO460" s="342"/>
      <c r="ODP460" s="342"/>
      <c r="ODQ460" s="342"/>
      <c r="ODR460" s="342"/>
      <c r="ODS460" s="342"/>
      <c r="ODT460" s="342"/>
      <c r="ODU460" s="342"/>
      <c r="ODV460" s="342"/>
      <c r="ODW460" s="342"/>
      <c r="ODX460" s="342"/>
      <c r="ODY460" s="342"/>
      <c r="ODZ460" s="342"/>
      <c r="OEA460" s="342"/>
      <c r="OEB460" s="342"/>
      <c r="OEC460" s="342"/>
      <c r="OED460" s="342"/>
      <c r="OEE460" s="342"/>
      <c r="OEF460" s="342"/>
      <c r="OEG460" s="342"/>
      <c r="OEH460" s="342"/>
      <c r="OEI460" s="342"/>
      <c r="OEJ460" s="342"/>
      <c r="OEK460" s="342"/>
      <c r="OEL460" s="342"/>
      <c r="OEM460" s="342"/>
      <c r="OEN460" s="342"/>
      <c r="OEO460" s="342"/>
      <c r="OEP460" s="342"/>
      <c r="OEQ460" s="342"/>
      <c r="OER460" s="342"/>
      <c r="OES460" s="342"/>
      <c r="OET460" s="342"/>
      <c r="OEU460" s="342"/>
      <c r="OEV460" s="342"/>
      <c r="OEW460" s="342"/>
      <c r="OEX460" s="342"/>
      <c r="OEY460" s="342"/>
      <c r="OEZ460" s="342"/>
      <c r="OFA460" s="342"/>
      <c r="OFB460" s="342"/>
      <c r="OFC460" s="342"/>
      <c r="OFD460" s="342"/>
      <c r="OFE460" s="342"/>
      <c r="OFF460" s="342"/>
      <c r="OFG460" s="342"/>
      <c r="OFH460" s="342"/>
      <c r="OFI460" s="342"/>
      <c r="OFJ460" s="342"/>
      <c r="OFK460" s="342"/>
      <c r="OFL460" s="342"/>
      <c r="OFM460" s="342"/>
      <c r="OFN460" s="342"/>
      <c r="OFO460" s="342"/>
      <c r="OFP460" s="342"/>
      <c r="OFQ460" s="342"/>
      <c r="OFR460" s="342"/>
      <c r="OFS460" s="342"/>
      <c r="OFT460" s="342"/>
      <c r="OFU460" s="342"/>
      <c r="OFV460" s="342"/>
      <c r="OFW460" s="342"/>
      <c r="OFX460" s="342"/>
      <c r="OFY460" s="342"/>
      <c r="OFZ460" s="342"/>
      <c r="OGA460" s="342"/>
      <c r="OGB460" s="342"/>
      <c r="OGC460" s="342"/>
      <c r="OGD460" s="342"/>
      <c r="OGE460" s="342"/>
      <c r="OGF460" s="342"/>
      <c r="OGG460" s="342"/>
      <c r="OGH460" s="342"/>
      <c r="OGI460" s="342"/>
      <c r="OGJ460" s="342"/>
      <c r="OGK460" s="342"/>
      <c r="OGL460" s="342"/>
      <c r="OGM460" s="342"/>
      <c r="OGN460" s="342"/>
      <c r="OGO460" s="342"/>
      <c r="OGP460" s="342"/>
      <c r="OGQ460" s="342"/>
      <c r="OGR460" s="342"/>
      <c r="OGS460" s="342"/>
      <c r="OGT460" s="342"/>
      <c r="OGU460" s="342"/>
      <c r="OGV460" s="342"/>
      <c r="OGW460" s="342"/>
      <c r="OGX460" s="342"/>
      <c r="OGY460" s="342"/>
      <c r="OGZ460" s="342"/>
      <c r="OHA460" s="342"/>
      <c r="OHB460" s="342"/>
      <c r="OHC460" s="342"/>
      <c r="OHD460" s="342"/>
      <c r="OHE460" s="342"/>
      <c r="OHF460" s="342"/>
      <c r="OHG460" s="342"/>
      <c r="OHH460" s="342"/>
      <c r="OHI460" s="342"/>
      <c r="OHJ460" s="342"/>
      <c r="OHK460" s="342"/>
      <c r="OHL460" s="342"/>
      <c r="OHM460" s="342"/>
      <c r="OHN460" s="342"/>
      <c r="OHO460" s="342"/>
      <c r="OHP460" s="342"/>
      <c r="OHQ460" s="342"/>
      <c r="OHR460" s="342"/>
      <c r="OHS460" s="342"/>
      <c r="OHT460" s="342"/>
      <c r="OHU460" s="342"/>
      <c r="OHV460" s="342"/>
      <c r="OHW460" s="342"/>
      <c r="OHX460" s="342"/>
      <c r="OHY460" s="342"/>
      <c r="OHZ460" s="342"/>
      <c r="OIA460" s="342"/>
      <c r="OIB460" s="342"/>
      <c r="OIC460" s="342"/>
      <c r="OID460" s="342"/>
      <c r="OIE460" s="342"/>
      <c r="OIF460" s="342"/>
      <c r="OIG460" s="342"/>
      <c r="OIH460" s="342"/>
      <c r="OII460" s="342"/>
      <c r="OIJ460" s="342"/>
      <c r="OIK460" s="342"/>
      <c r="OIL460" s="342"/>
      <c r="OIM460" s="342"/>
      <c r="OIN460" s="342"/>
      <c r="OIO460" s="342"/>
      <c r="OIP460" s="342"/>
      <c r="OIQ460" s="342"/>
      <c r="OIR460" s="342"/>
      <c r="OIS460" s="342"/>
      <c r="OIT460" s="342"/>
      <c r="OIU460" s="342"/>
      <c r="OIV460" s="342"/>
      <c r="OIW460" s="342"/>
      <c r="OIX460" s="342"/>
      <c r="OIY460" s="342"/>
      <c r="OIZ460" s="342"/>
      <c r="OJA460" s="342"/>
      <c r="OJB460" s="342"/>
      <c r="OJC460" s="342"/>
      <c r="OJD460" s="342"/>
      <c r="OJE460" s="342"/>
      <c r="OJF460" s="342"/>
      <c r="OJG460" s="342"/>
      <c r="OJH460" s="342"/>
      <c r="OJI460" s="342"/>
      <c r="OJJ460" s="342"/>
      <c r="OJK460" s="342"/>
      <c r="OJL460" s="342"/>
      <c r="OJM460" s="342"/>
      <c r="OJN460" s="342"/>
      <c r="OJO460" s="342"/>
      <c r="OJP460" s="342"/>
      <c r="OJQ460" s="342"/>
      <c r="OJR460" s="342"/>
      <c r="OJS460" s="342"/>
      <c r="OJT460" s="342"/>
      <c r="OJU460" s="342"/>
      <c r="OJV460" s="342"/>
      <c r="OJW460" s="342"/>
      <c r="OJX460" s="342"/>
      <c r="OJY460" s="342"/>
      <c r="OJZ460" s="342"/>
      <c r="OKA460" s="342"/>
      <c r="OKB460" s="342"/>
      <c r="OKC460" s="342"/>
      <c r="OKD460" s="342"/>
      <c r="OKE460" s="342"/>
      <c r="OKF460" s="342"/>
      <c r="OKG460" s="342"/>
      <c r="OKH460" s="342"/>
      <c r="OKI460" s="342"/>
      <c r="OKJ460" s="342"/>
      <c r="OKK460" s="342"/>
      <c r="OKL460" s="342"/>
      <c r="OKM460" s="342"/>
      <c r="OKN460" s="342"/>
      <c r="OKO460" s="342"/>
      <c r="OKP460" s="342"/>
      <c r="OKQ460" s="342"/>
      <c r="OKR460" s="342"/>
      <c r="OKS460" s="342"/>
      <c r="OKT460" s="342"/>
      <c r="OKU460" s="342"/>
      <c r="OKV460" s="342"/>
      <c r="OKW460" s="342"/>
      <c r="OKX460" s="342"/>
      <c r="OKY460" s="342"/>
      <c r="OKZ460" s="342"/>
      <c r="OLA460" s="342"/>
      <c r="OLB460" s="342"/>
      <c r="OLC460" s="342"/>
      <c r="OLD460" s="342"/>
      <c r="OLE460" s="342"/>
      <c r="OLF460" s="342"/>
      <c r="OLG460" s="342"/>
      <c r="OLH460" s="342"/>
      <c r="OLI460" s="342"/>
      <c r="OLJ460" s="342"/>
      <c r="OLK460" s="342"/>
      <c r="OLL460" s="342"/>
      <c r="OLM460" s="342"/>
      <c r="OLN460" s="342"/>
      <c r="OLO460" s="342"/>
      <c r="OLP460" s="342"/>
      <c r="OLQ460" s="342"/>
      <c r="OLR460" s="342"/>
      <c r="OLS460" s="342"/>
      <c r="OLT460" s="342"/>
      <c r="OLU460" s="342"/>
      <c r="OLV460" s="342"/>
      <c r="OLW460" s="342"/>
      <c r="OLX460" s="342"/>
      <c r="OLY460" s="342"/>
      <c r="OLZ460" s="342"/>
      <c r="OMA460" s="342"/>
      <c r="OMB460" s="342"/>
      <c r="OMC460" s="342"/>
      <c r="OMD460" s="342"/>
      <c r="OME460" s="342"/>
      <c r="OMF460" s="342"/>
      <c r="OMG460" s="342"/>
      <c r="OMH460" s="342"/>
      <c r="OMI460" s="342"/>
      <c r="OMJ460" s="342"/>
      <c r="OMK460" s="342"/>
      <c r="OML460" s="342"/>
      <c r="OMM460" s="342"/>
      <c r="OMN460" s="342"/>
      <c r="OMO460" s="342"/>
      <c r="OMP460" s="342"/>
      <c r="OMQ460" s="342"/>
      <c r="OMR460" s="342"/>
      <c r="OMS460" s="342"/>
      <c r="OMT460" s="342"/>
      <c r="OMU460" s="342"/>
      <c r="OMV460" s="342"/>
      <c r="OMW460" s="342"/>
      <c r="OMX460" s="342"/>
      <c r="OMY460" s="342"/>
      <c r="OMZ460" s="342"/>
      <c r="ONA460" s="342"/>
      <c r="ONB460" s="342"/>
      <c r="ONC460" s="342"/>
      <c r="OND460" s="342"/>
      <c r="ONE460" s="342"/>
      <c r="ONF460" s="342"/>
      <c r="ONG460" s="342"/>
      <c r="ONH460" s="342"/>
      <c r="ONI460" s="342"/>
      <c r="ONJ460" s="342"/>
      <c r="ONK460" s="342"/>
      <c r="ONL460" s="342"/>
      <c r="ONM460" s="342"/>
      <c r="ONN460" s="342"/>
      <c r="ONO460" s="342"/>
      <c r="ONP460" s="342"/>
      <c r="ONQ460" s="342"/>
      <c r="ONR460" s="342"/>
      <c r="ONS460" s="342"/>
      <c r="ONT460" s="342"/>
      <c r="ONU460" s="342"/>
      <c r="ONV460" s="342"/>
      <c r="ONW460" s="342"/>
      <c r="ONX460" s="342"/>
      <c r="ONY460" s="342"/>
      <c r="ONZ460" s="342"/>
      <c r="OOA460" s="342"/>
      <c r="OOB460" s="342"/>
      <c r="OOC460" s="342"/>
      <c r="OOD460" s="342"/>
      <c r="OOE460" s="342"/>
      <c r="OOF460" s="342"/>
      <c r="OOG460" s="342"/>
      <c r="OOH460" s="342"/>
      <c r="OOI460" s="342"/>
      <c r="OOJ460" s="342"/>
      <c r="OOK460" s="342"/>
      <c r="OOL460" s="342"/>
      <c r="OOM460" s="342"/>
      <c r="OON460" s="342"/>
      <c r="OOO460" s="342"/>
      <c r="OOP460" s="342"/>
      <c r="OOQ460" s="342"/>
      <c r="OOR460" s="342"/>
      <c r="OOS460" s="342"/>
      <c r="OOT460" s="342"/>
      <c r="OOU460" s="342"/>
      <c r="OOV460" s="342"/>
      <c r="OOW460" s="342"/>
      <c r="OOX460" s="342"/>
      <c r="OOY460" s="342"/>
      <c r="OOZ460" s="342"/>
      <c r="OPA460" s="342"/>
      <c r="OPB460" s="342"/>
      <c r="OPC460" s="342"/>
      <c r="OPD460" s="342"/>
      <c r="OPE460" s="342"/>
      <c r="OPF460" s="342"/>
      <c r="OPG460" s="342"/>
      <c r="OPH460" s="342"/>
      <c r="OPI460" s="342"/>
      <c r="OPJ460" s="342"/>
      <c r="OPK460" s="342"/>
      <c r="OPL460" s="342"/>
      <c r="OPM460" s="342"/>
      <c r="OPN460" s="342"/>
      <c r="OPO460" s="342"/>
      <c r="OPP460" s="342"/>
      <c r="OPQ460" s="342"/>
      <c r="OPR460" s="342"/>
      <c r="OPS460" s="342"/>
      <c r="OPT460" s="342"/>
      <c r="OPU460" s="342"/>
      <c r="OPV460" s="342"/>
      <c r="OPW460" s="342"/>
      <c r="OPX460" s="342"/>
      <c r="OPY460" s="342"/>
      <c r="OPZ460" s="342"/>
      <c r="OQA460" s="342"/>
      <c r="OQB460" s="342"/>
      <c r="OQC460" s="342"/>
      <c r="OQD460" s="342"/>
      <c r="OQE460" s="342"/>
      <c r="OQF460" s="342"/>
      <c r="OQG460" s="342"/>
      <c r="OQH460" s="342"/>
      <c r="OQI460" s="342"/>
      <c r="OQJ460" s="342"/>
      <c r="OQK460" s="342"/>
      <c r="OQL460" s="342"/>
      <c r="OQM460" s="342"/>
      <c r="OQN460" s="342"/>
      <c r="OQO460" s="342"/>
      <c r="OQP460" s="342"/>
      <c r="OQQ460" s="342"/>
      <c r="OQR460" s="342"/>
      <c r="OQS460" s="342"/>
      <c r="OQT460" s="342"/>
      <c r="OQU460" s="342"/>
      <c r="OQV460" s="342"/>
      <c r="OQW460" s="342"/>
      <c r="OQX460" s="342"/>
      <c r="OQY460" s="342"/>
      <c r="OQZ460" s="342"/>
      <c r="ORA460" s="342"/>
      <c r="ORB460" s="342"/>
      <c r="ORC460" s="342"/>
      <c r="ORD460" s="342"/>
      <c r="ORE460" s="342"/>
      <c r="ORF460" s="342"/>
      <c r="ORG460" s="342"/>
      <c r="ORH460" s="342"/>
      <c r="ORI460" s="342"/>
      <c r="ORJ460" s="342"/>
      <c r="ORK460" s="342"/>
      <c r="ORL460" s="342"/>
      <c r="ORM460" s="342"/>
      <c r="ORN460" s="342"/>
      <c r="ORO460" s="342"/>
      <c r="ORP460" s="342"/>
      <c r="ORQ460" s="342"/>
      <c r="ORR460" s="342"/>
      <c r="ORS460" s="342"/>
      <c r="ORT460" s="342"/>
      <c r="ORU460" s="342"/>
      <c r="ORV460" s="342"/>
      <c r="ORW460" s="342"/>
      <c r="ORX460" s="342"/>
      <c r="ORY460" s="342"/>
      <c r="ORZ460" s="342"/>
      <c r="OSA460" s="342"/>
      <c r="OSB460" s="342"/>
      <c r="OSC460" s="342"/>
      <c r="OSD460" s="342"/>
      <c r="OSE460" s="342"/>
      <c r="OSF460" s="342"/>
      <c r="OSG460" s="342"/>
      <c r="OSH460" s="342"/>
      <c r="OSI460" s="342"/>
      <c r="OSJ460" s="342"/>
      <c r="OSK460" s="342"/>
      <c r="OSL460" s="342"/>
      <c r="OSM460" s="342"/>
      <c r="OSN460" s="342"/>
      <c r="OSO460" s="342"/>
      <c r="OSP460" s="342"/>
      <c r="OSQ460" s="342"/>
      <c r="OSR460" s="342"/>
      <c r="OSS460" s="342"/>
      <c r="OST460" s="342"/>
      <c r="OSU460" s="342"/>
      <c r="OSV460" s="342"/>
      <c r="OSW460" s="342"/>
      <c r="OSX460" s="342"/>
      <c r="OSY460" s="342"/>
      <c r="OSZ460" s="342"/>
      <c r="OTA460" s="342"/>
      <c r="OTB460" s="342"/>
      <c r="OTC460" s="342"/>
      <c r="OTD460" s="342"/>
      <c r="OTE460" s="342"/>
      <c r="OTF460" s="342"/>
      <c r="OTG460" s="342"/>
      <c r="OTH460" s="342"/>
      <c r="OTI460" s="342"/>
      <c r="OTJ460" s="342"/>
      <c r="OTK460" s="342"/>
      <c r="OTL460" s="342"/>
      <c r="OTM460" s="342"/>
      <c r="OTN460" s="342"/>
      <c r="OTO460" s="342"/>
      <c r="OTP460" s="342"/>
      <c r="OTQ460" s="342"/>
      <c r="OTR460" s="342"/>
      <c r="OTS460" s="342"/>
      <c r="OTT460" s="342"/>
      <c r="OTU460" s="342"/>
      <c r="OTV460" s="342"/>
      <c r="OTW460" s="342"/>
      <c r="OTX460" s="342"/>
      <c r="OTY460" s="342"/>
      <c r="OTZ460" s="342"/>
      <c r="OUA460" s="342"/>
      <c r="OUB460" s="342"/>
      <c r="OUC460" s="342"/>
      <c r="OUD460" s="342"/>
      <c r="OUE460" s="342"/>
      <c r="OUF460" s="342"/>
      <c r="OUG460" s="342"/>
      <c r="OUH460" s="342"/>
      <c r="OUI460" s="342"/>
      <c r="OUJ460" s="342"/>
      <c r="OUK460" s="342"/>
      <c r="OUL460" s="342"/>
      <c r="OUM460" s="342"/>
      <c r="OUN460" s="342"/>
      <c r="OUO460" s="342"/>
      <c r="OUP460" s="342"/>
      <c r="OUQ460" s="342"/>
      <c r="OUR460" s="342"/>
      <c r="OUS460" s="342"/>
      <c r="OUT460" s="342"/>
      <c r="OUU460" s="342"/>
      <c r="OUV460" s="342"/>
      <c r="OUW460" s="342"/>
      <c r="OUX460" s="342"/>
      <c r="OUY460" s="342"/>
      <c r="OUZ460" s="342"/>
      <c r="OVA460" s="342"/>
      <c r="OVB460" s="342"/>
      <c r="OVC460" s="342"/>
      <c r="OVD460" s="342"/>
      <c r="OVE460" s="342"/>
      <c r="OVF460" s="342"/>
      <c r="OVG460" s="342"/>
      <c r="OVH460" s="342"/>
      <c r="OVI460" s="342"/>
      <c r="OVJ460" s="342"/>
      <c r="OVK460" s="342"/>
      <c r="OVL460" s="342"/>
      <c r="OVM460" s="342"/>
      <c r="OVN460" s="342"/>
      <c r="OVO460" s="342"/>
      <c r="OVP460" s="342"/>
      <c r="OVQ460" s="342"/>
      <c r="OVR460" s="342"/>
      <c r="OVS460" s="342"/>
      <c r="OVT460" s="342"/>
      <c r="OVU460" s="342"/>
      <c r="OVV460" s="342"/>
      <c r="OVW460" s="342"/>
      <c r="OVX460" s="342"/>
      <c r="OVY460" s="342"/>
      <c r="OVZ460" s="342"/>
      <c r="OWA460" s="342"/>
      <c r="OWB460" s="342"/>
      <c r="OWC460" s="342"/>
      <c r="OWD460" s="342"/>
      <c r="OWE460" s="342"/>
      <c r="OWF460" s="342"/>
      <c r="OWG460" s="342"/>
      <c r="OWH460" s="342"/>
      <c r="OWI460" s="342"/>
      <c r="OWJ460" s="342"/>
      <c r="OWK460" s="342"/>
      <c r="OWL460" s="342"/>
      <c r="OWM460" s="342"/>
      <c r="OWN460" s="342"/>
      <c r="OWO460" s="342"/>
      <c r="OWP460" s="342"/>
      <c r="OWQ460" s="342"/>
      <c r="OWR460" s="342"/>
      <c r="OWS460" s="342"/>
      <c r="OWT460" s="342"/>
      <c r="OWU460" s="342"/>
      <c r="OWV460" s="342"/>
      <c r="OWW460" s="342"/>
      <c r="OWX460" s="342"/>
      <c r="OWY460" s="342"/>
      <c r="OWZ460" s="342"/>
      <c r="OXA460" s="342"/>
      <c r="OXB460" s="342"/>
      <c r="OXC460" s="342"/>
      <c r="OXD460" s="342"/>
      <c r="OXE460" s="342"/>
      <c r="OXF460" s="342"/>
      <c r="OXG460" s="342"/>
      <c r="OXH460" s="342"/>
      <c r="OXI460" s="342"/>
      <c r="OXJ460" s="342"/>
      <c r="OXK460" s="342"/>
      <c r="OXL460" s="342"/>
      <c r="OXM460" s="342"/>
      <c r="OXN460" s="342"/>
      <c r="OXO460" s="342"/>
      <c r="OXP460" s="342"/>
      <c r="OXQ460" s="342"/>
      <c r="OXR460" s="342"/>
      <c r="OXS460" s="342"/>
      <c r="OXT460" s="342"/>
      <c r="OXU460" s="342"/>
      <c r="OXV460" s="342"/>
      <c r="OXW460" s="342"/>
      <c r="OXX460" s="342"/>
      <c r="OXY460" s="342"/>
      <c r="OXZ460" s="342"/>
      <c r="OYA460" s="342"/>
      <c r="OYB460" s="342"/>
      <c r="OYC460" s="342"/>
      <c r="OYD460" s="342"/>
      <c r="OYE460" s="342"/>
      <c r="OYF460" s="342"/>
      <c r="OYG460" s="342"/>
      <c r="OYH460" s="342"/>
      <c r="OYI460" s="342"/>
      <c r="OYJ460" s="342"/>
      <c r="OYK460" s="342"/>
      <c r="OYL460" s="342"/>
      <c r="OYM460" s="342"/>
      <c r="OYN460" s="342"/>
      <c r="OYO460" s="342"/>
      <c r="OYP460" s="342"/>
      <c r="OYQ460" s="342"/>
      <c r="OYR460" s="342"/>
      <c r="OYS460" s="342"/>
      <c r="OYT460" s="342"/>
      <c r="OYU460" s="342"/>
      <c r="OYV460" s="342"/>
      <c r="OYW460" s="342"/>
      <c r="OYX460" s="342"/>
      <c r="OYY460" s="342"/>
      <c r="OYZ460" s="342"/>
      <c r="OZA460" s="342"/>
      <c r="OZB460" s="342"/>
      <c r="OZC460" s="342"/>
      <c r="OZD460" s="342"/>
      <c r="OZE460" s="342"/>
      <c r="OZF460" s="342"/>
      <c r="OZG460" s="342"/>
      <c r="OZH460" s="342"/>
      <c r="OZI460" s="342"/>
      <c r="OZJ460" s="342"/>
      <c r="OZK460" s="342"/>
      <c r="OZL460" s="342"/>
      <c r="OZM460" s="342"/>
      <c r="OZN460" s="342"/>
      <c r="OZO460" s="342"/>
      <c r="OZP460" s="342"/>
      <c r="OZQ460" s="342"/>
      <c r="OZR460" s="342"/>
      <c r="OZS460" s="342"/>
      <c r="OZT460" s="342"/>
      <c r="OZU460" s="342"/>
      <c r="OZV460" s="342"/>
      <c r="OZW460" s="342"/>
      <c r="OZX460" s="342"/>
      <c r="OZY460" s="342"/>
      <c r="OZZ460" s="342"/>
      <c r="PAA460" s="342"/>
      <c r="PAB460" s="342"/>
      <c r="PAC460" s="342"/>
      <c r="PAD460" s="342"/>
      <c r="PAE460" s="342"/>
      <c r="PAF460" s="342"/>
      <c r="PAG460" s="342"/>
      <c r="PAH460" s="342"/>
      <c r="PAI460" s="342"/>
      <c r="PAJ460" s="342"/>
      <c r="PAK460" s="342"/>
      <c r="PAL460" s="342"/>
      <c r="PAM460" s="342"/>
      <c r="PAN460" s="342"/>
      <c r="PAO460" s="342"/>
      <c r="PAP460" s="342"/>
      <c r="PAQ460" s="342"/>
      <c r="PAR460" s="342"/>
      <c r="PAS460" s="342"/>
      <c r="PAT460" s="342"/>
      <c r="PAU460" s="342"/>
      <c r="PAV460" s="342"/>
      <c r="PAW460" s="342"/>
      <c r="PAX460" s="342"/>
      <c r="PAY460" s="342"/>
      <c r="PAZ460" s="342"/>
      <c r="PBA460" s="342"/>
      <c r="PBB460" s="342"/>
      <c r="PBC460" s="342"/>
      <c r="PBD460" s="342"/>
      <c r="PBE460" s="342"/>
      <c r="PBF460" s="342"/>
      <c r="PBG460" s="342"/>
      <c r="PBH460" s="342"/>
      <c r="PBI460" s="342"/>
      <c r="PBJ460" s="342"/>
      <c r="PBK460" s="342"/>
      <c r="PBL460" s="342"/>
      <c r="PBM460" s="342"/>
      <c r="PBN460" s="342"/>
      <c r="PBO460" s="342"/>
      <c r="PBP460" s="342"/>
      <c r="PBQ460" s="342"/>
      <c r="PBR460" s="342"/>
      <c r="PBS460" s="342"/>
      <c r="PBT460" s="342"/>
      <c r="PBU460" s="342"/>
      <c r="PBV460" s="342"/>
      <c r="PBW460" s="342"/>
      <c r="PBX460" s="342"/>
      <c r="PBY460" s="342"/>
      <c r="PBZ460" s="342"/>
      <c r="PCA460" s="342"/>
      <c r="PCB460" s="342"/>
      <c r="PCC460" s="342"/>
      <c r="PCD460" s="342"/>
      <c r="PCE460" s="342"/>
      <c r="PCF460" s="342"/>
      <c r="PCG460" s="342"/>
      <c r="PCH460" s="342"/>
      <c r="PCI460" s="342"/>
      <c r="PCJ460" s="342"/>
      <c r="PCK460" s="342"/>
      <c r="PCL460" s="342"/>
      <c r="PCM460" s="342"/>
      <c r="PCN460" s="342"/>
      <c r="PCO460" s="342"/>
      <c r="PCP460" s="342"/>
      <c r="PCQ460" s="342"/>
      <c r="PCR460" s="342"/>
      <c r="PCS460" s="342"/>
      <c r="PCT460" s="342"/>
      <c r="PCU460" s="342"/>
      <c r="PCV460" s="342"/>
      <c r="PCW460" s="342"/>
      <c r="PCX460" s="342"/>
      <c r="PCY460" s="342"/>
      <c r="PCZ460" s="342"/>
      <c r="PDA460" s="342"/>
      <c r="PDB460" s="342"/>
      <c r="PDC460" s="342"/>
      <c r="PDD460" s="342"/>
      <c r="PDE460" s="342"/>
      <c r="PDF460" s="342"/>
      <c r="PDG460" s="342"/>
      <c r="PDH460" s="342"/>
      <c r="PDI460" s="342"/>
      <c r="PDJ460" s="342"/>
      <c r="PDK460" s="342"/>
      <c r="PDL460" s="342"/>
      <c r="PDM460" s="342"/>
      <c r="PDN460" s="342"/>
      <c r="PDO460" s="342"/>
      <c r="PDP460" s="342"/>
      <c r="PDQ460" s="342"/>
      <c r="PDR460" s="342"/>
      <c r="PDS460" s="342"/>
      <c r="PDT460" s="342"/>
      <c r="PDU460" s="342"/>
      <c r="PDV460" s="342"/>
      <c r="PDW460" s="342"/>
      <c r="PDX460" s="342"/>
      <c r="PDY460" s="342"/>
      <c r="PDZ460" s="342"/>
      <c r="PEA460" s="342"/>
      <c r="PEB460" s="342"/>
      <c r="PEC460" s="342"/>
      <c r="PED460" s="342"/>
      <c r="PEE460" s="342"/>
      <c r="PEF460" s="342"/>
      <c r="PEG460" s="342"/>
      <c r="PEH460" s="342"/>
      <c r="PEI460" s="342"/>
      <c r="PEJ460" s="342"/>
      <c r="PEK460" s="342"/>
      <c r="PEL460" s="342"/>
      <c r="PEM460" s="342"/>
      <c r="PEN460" s="342"/>
      <c r="PEO460" s="342"/>
      <c r="PEP460" s="342"/>
      <c r="PEQ460" s="342"/>
      <c r="PER460" s="342"/>
      <c r="PES460" s="342"/>
      <c r="PET460" s="342"/>
      <c r="PEU460" s="342"/>
      <c r="PEV460" s="342"/>
      <c r="PEW460" s="342"/>
      <c r="PEX460" s="342"/>
      <c r="PEY460" s="342"/>
      <c r="PEZ460" s="342"/>
      <c r="PFA460" s="342"/>
      <c r="PFB460" s="342"/>
      <c r="PFC460" s="342"/>
      <c r="PFD460" s="342"/>
      <c r="PFE460" s="342"/>
      <c r="PFF460" s="342"/>
      <c r="PFG460" s="342"/>
      <c r="PFH460" s="342"/>
      <c r="PFI460" s="342"/>
      <c r="PFJ460" s="342"/>
      <c r="PFK460" s="342"/>
      <c r="PFL460" s="342"/>
      <c r="PFM460" s="342"/>
      <c r="PFN460" s="342"/>
      <c r="PFO460" s="342"/>
      <c r="PFP460" s="342"/>
      <c r="PFQ460" s="342"/>
      <c r="PFR460" s="342"/>
      <c r="PFS460" s="342"/>
      <c r="PFT460" s="342"/>
      <c r="PFU460" s="342"/>
      <c r="PFV460" s="342"/>
      <c r="PFW460" s="342"/>
      <c r="PFX460" s="342"/>
      <c r="PFY460" s="342"/>
      <c r="PFZ460" s="342"/>
      <c r="PGA460" s="342"/>
      <c r="PGB460" s="342"/>
      <c r="PGC460" s="342"/>
      <c r="PGD460" s="342"/>
      <c r="PGE460" s="342"/>
      <c r="PGF460" s="342"/>
      <c r="PGG460" s="342"/>
      <c r="PGH460" s="342"/>
      <c r="PGI460" s="342"/>
      <c r="PGJ460" s="342"/>
      <c r="PGK460" s="342"/>
      <c r="PGL460" s="342"/>
      <c r="PGM460" s="342"/>
      <c r="PGN460" s="342"/>
      <c r="PGO460" s="342"/>
      <c r="PGP460" s="342"/>
      <c r="PGQ460" s="342"/>
      <c r="PGR460" s="342"/>
      <c r="PGS460" s="342"/>
      <c r="PGT460" s="342"/>
      <c r="PGU460" s="342"/>
      <c r="PGV460" s="342"/>
      <c r="PGW460" s="342"/>
      <c r="PGX460" s="342"/>
      <c r="PGY460" s="342"/>
      <c r="PGZ460" s="342"/>
      <c r="PHA460" s="342"/>
      <c r="PHB460" s="342"/>
      <c r="PHC460" s="342"/>
      <c r="PHD460" s="342"/>
      <c r="PHE460" s="342"/>
      <c r="PHF460" s="342"/>
      <c r="PHG460" s="342"/>
      <c r="PHH460" s="342"/>
      <c r="PHI460" s="342"/>
      <c r="PHJ460" s="342"/>
      <c r="PHK460" s="342"/>
      <c r="PHL460" s="342"/>
      <c r="PHM460" s="342"/>
      <c r="PHN460" s="342"/>
      <c r="PHO460" s="342"/>
      <c r="PHP460" s="342"/>
      <c r="PHQ460" s="342"/>
      <c r="PHR460" s="342"/>
      <c r="PHS460" s="342"/>
      <c r="PHT460" s="342"/>
      <c r="PHU460" s="342"/>
      <c r="PHV460" s="342"/>
      <c r="PHW460" s="342"/>
      <c r="PHX460" s="342"/>
      <c r="PHY460" s="342"/>
      <c r="PHZ460" s="342"/>
      <c r="PIA460" s="342"/>
      <c r="PIB460" s="342"/>
      <c r="PIC460" s="342"/>
      <c r="PID460" s="342"/>
      <c r="PIE460" s="342"/>
      <c r="PIF460" s="342"/>
      <c r="PIG460" s="342"/>
      <c r="PIH460" s="342"/>
      <c r="PII460" s="342"/>
      <c r="PIJ460" s="342"/>
      <c r="PIK460" s="342"/>
      <c r="PIL460" s="342"/>
      <c r="PIM460" s="342"/>
      <c r="PIN460" s="342"/>
      <c r="PIO460" s="342"/>
      <c r="PIP460" s="342"/>
      <c r="PIQ460" s="342"/>
      <c r="PIR460" s="342"/>
      <c r="PIS460" s="342"/>
      <c r="PIT460" s="342"/>
      <c r="PIU460" s="342"/>
      <c r="PIV460" s="342"/>
      <c r="PIW460" s="342"/>
      <c r="PIX460" s="342"/>
      <c r="PIY460" s="342"/>
      <c r="PIZ460" s="342"/>
      <c r="PJA460" s="342"/>
      <c r="PJB460" s="342"/>
      <c r="PJC460" s="342"/>
      <c r="PJD460" s="342"/>
      <c r="PJE460" s="342"/>
      <c r="PJF460" s="342"/>
      <c r="PJG460" s="342"/>
      <c r="PJH460" s="342"/>
      <c r="PJI460" s="342"/>
      <c r="PJJ460" s="342"/>
      <c r="PJK460" s="342"/>
      <c r="PJL460" s="342"/>
      <c r="PJM460" s="342"/>
      <c r="PJN460" s="342"/>
      <c r="PJO460" s="342"/>
      <c r="PJP460" s="342"/>
      <c r="PJQ460" s="342"/>
      <c r="PJR460" s="342"/>
      <c r="PJS460" s="342"/>
      <c r="PJT460" s="342"/>
      <c r="PJU460" s="342"/>
      <c r="PJV460" s="342"/>
      <c r="PJW460" s="342"/>
      <c r="PJX460" s="342"/>
      <c r="PJY460" s="342"/>
      <c r="PJZ460" s="342"/>
      <c r="PKA460" s="342"/>
      <c r="PKB460" s="342"/>
      <c r="PKC460" s="342"/>
      <c r="PKD460" s="342"/>
      <c r="PKE460" s="342"/>
      <c r="PKF460" s="342"/>
      <c r="PKG460" s="342"/>
      <c r="PKH460" s="342"/>
      <c r="PKI460" s="342"/>
      <c r="PKJ460" s="342"/>
      <c r="PKK460" s="342"/>
      <c r="PKL460" s="342"/>
      <c r="PKM460" s="342"/>
      <c r="PKN460" s="342"/>
      <c r="PKO460" s="342"/>
      <c r="PKP460" s="342"/>
      <c r="PKQ460" s="342"/>
      <c r="PKR460" s="342"/>
      <c r="PKS460" s="342"/>
      <c r="PKT460" s="342"/>
      <c r="PKU460" s="342"/>
      <c r="PKV460" s="342"/>
      <c r="PKW460" s="342"/>
      <c r="PKX460" s="342"/>
      <c r="PKY460" s="342"/>
      <c r="PKZ460" s="342"/>
      <c r="PLA460" s="342"/>
      <c r="PLB460" s="342"/>
      <c r="PLC460" s="342"/>
      <c r="PLD460" s="342"/>
      <c r="PLE460" s="342"/>
      <c r="PLF460" s="342"/>
      <c r="PLG460" s="342"/>
      <c r="PLH460" s="342"/>
      <c r="PLI460" s="342"/>
      <c r="PLJ460" s="342"/>
      <c r="PLK460" s="342"/>
      <c r="PLL460" s="342"/>
      <c r="PLM460" s="342"/>
      <c r="PLN460" s="342"/>
      <c r="PLO460" s="342"/>
      <c r="PLP460" s="342"/>
      <c r="PLQ460" s="342"/>
      <c r="PLR460" s="342"/>
      <c r="PLS460" s="342"/>
      <c r="PLT460" s="342"/>
      <c r="PLU460" s="342"/>
      <c r="PLV460" s="342"/>
      <c r="PLW460" s="342"/>
      <c r="PLX460" s="342"/>
      <c r="PLY460" s="342"/>
      <c r="PLZ460" s="342"/>
      <c r="PMA460" s="342"/>
      <c r="PMB460" s="342"/>
      <c r="PMC460" s="342"/>
      <c r="PMD460" s="342"/>
      <c r="PME460" s="342"/>
      <c r="PMF460" s="342"/>
      <c r="PMG460" s="342"/>
      <c r="PMH460" s="342"/>
      <c r="PMI460" s="342"/>
      <c r="PMJ460" s="342"/>
      <c r="PMK460" s="342"/>
      <c r="PML460" s="342"/>
      <c r="PMM460" s="342"/>
      <c r="PMN460" s="342"/>
      <c r="PMO460" s="342"/>
      <c r="PMP460" s="342"/>
      <c r="PMQ460" s="342"/>
      <c r="PMR460" s="342"/>
      <c r="PMS460" s="342"/>
      <c r="PMT460" s="342"/>
      <c r="PMU460" s="342"/>
      <c r="PMV460" s="342"/>
      <c r="PMW460" s="342"/>
      <c r="PMX460" s="342"/>
      <c r="PMY460" s="342"/>
      <c r="PMZ460" s="342"/>
      <c r="PNA460" s="342"/>
      <c r="PNB460" s="342"/>
      <c r="PNC460" s="342"/>
      <c r="PND460" s="342"/>
      <c r="PNE460" s="342"/>
      <c r="PNF460" s="342"/>
      <c r="PNG460" s="342"/>
      <c r="PNH460" s="342"/>
      <c r="PNI460" s="342"/>
      <c r="PNJ460" s="342"/>
      <c r="PNK460" s="342"/>
      <c r="PNL460" s="342"/>
      <c r="PNM460" s="342"/>
      <c r="PNN460" s="342"/>
      <c r="PNO460" s="342"/>
      <c r="PNP460" s="342"/>
      <c r="PNQ460" s="342"/>
      <c r="PNR460" s="342"/>
      <c r="PNS460" s="342"/>
      <c r="PNT460" s="342"/>
      <c r="PNU460" s="342"/>
      <c r="PNV460" s="342"/>
      <c r="PNW460" s="342"/>
      <c r="PNX460" s="342"/>
      <c r="PNY460" s="342"/>
      <c r="PNZ460" s="342"/>
      <c r="POA460" s="342"/>
      <c r="POB460" s="342"/>
      <c r="POC460" s="342"/>
      <c r="POD460" s="342"/>
      <c r="POE460" s="342"/>
      <c r="POF460" s="342"/>
      <c r="POG460" s="342"/>
      <c r="POH460" s="342"/>
      <c r="POI460" s="342"/>
      <c r="POJ460" s="342"/>
      <c r="POK460" s="342"/>
      <c r="POL460" s="342"/>
      <c r="POM460" s="342"/>
      <c r="PON460" s="342"/>
      <c r="POO460" s="342"/>
      <c r="POP460" s="342"/>
      <c r="POQ460" s="342"/>
      <c r="POR460" s="342"/>
      <c r="POS460" s="342"/>
      <c r="POT460" s="342"/>
      <c r="POU460" s="342"/>
      <c r="POV460" s="342"/>
      <c r="POW460" s="342"/>
      <c r="POX460" s="342"/>
      <c r="POY460" s="342"/>
      <c r="POZ460" s="342"/>
      <c r="PPA460" s="342"/>
      <c r="PPB460" s="342"/>
      <c r="PPC460" s="342"/>
      <c r="PPD460" s="342"/>
      <c r="PPE460" s="342"/>
      <c r="PPF460" s="342"/>
      <c r="PPG460" s="342"/>
      <c r="PPH460" s="342"/>
      <c r="PPI460" s="342"/>
      <c r="PPJ460" s="342"/>
      <c r="PPK460" s="342"/>
      <c r="PPL460" s="342"/>
      <c r="PPM460" s="342"/>
      <c r="PPN460" s="342"/>
      <c r="PPO460" s="342"/>
      <c r="PPP460" s="342"/>
      <c r="PPQ460" s="342"/>
      <c r="PPR460" s="342"/>
      <c r="PPS460" s="342"/>
      <c r="PPT460" s="342"/>
      <c r="PPU460" s="342"/>
      <c r="PPV460" s="342"/>
      <c r="PPW460" s="342"/>
      <c r="PPX460" s="342"/>
      <c r="PPY460" s="342"/>
      <c r="PPZ460" s="342"/>
      <c r="PQA460" s="342"/>
      <c r="PQB460" s="342"/>
      <c r="PQC460" s="342"/>
      <c r="PQD460" s="342"/>
      <c r="PQE460" s="342"/>
      <c r="PQF460" s="342"/>
      <c r="PQG460" s="342"/>
      <c r="PQH460" s="342"/>
      <c r="PQI460" s="342"/>
      <c r="PQJ460" s="342"/>
      <c r="PQK460" s="342"/>
      <c r="PQL460" s="342"/>
      <c r="PQM460" s="342"/>
      <c r="PQN460" s="342"/>
      <c r="PQO460" s="342"/>
      <c r="PQP460" s="342"/>
      <c r="PQQ460" s="342"/>
      <c r="PQR460" s="342"/>
      <c r="PQS460" s="342"/>
      <c r="PQT460" s="342"/>
      <c r="PQU460" s="342"/>
      <c r="PQV460" s="342"/>
      <c r="PQW460" s="342"/>
      <c r="PQX460" s="342"/>
      <c r="PQY460" s="342"/>
      <c r="PQZ460" s="342"/>
      <c r="PRA460" s="342"/>
      <c r="PRB460" s="342"/>
      <c r="PRC460" s="342"/>
      <c r="PRD460" s="342"/>
      <c r="PRE460" s="342"/>
      <c r="PRF460" s="342"/>
      <c r="PRG460" s="342"/>
      <c r="PRH460" s="342"/>
      <c r="PRI460" s="342"/>
      <c r="PRJ460" s="342"/>
      <c r="PRK460" s="342"/>
      <c r="PRL460" s="342"/>
      <c r="PRM460" s="342"/>
      <c r="PRN460" s="342"/>
      <c r="PRO460" s="342"/>
      <c r="PRP460" s="342"/>
      <c r="PRQ460" s="342"/>
      <c r="PRR460" s="342"/>
      <c r="PRS460" s="342"/>
      <c r="PRT460" s="342"/>
      <c r="PRU460" s="342"/>
      <c r="PRV460" s="342"/>
      <c r="PRW460" s="342"/>
      <c r="PRX460" s="342"/>
      <c r="PRY460" s="342"/>
      <c r="PRZ460" s="342"/>
      <c r="PSA460" s="342"/>
      <c r="PSB460" s="342"/>
      <c r="PSC460" s="342"/>
      <c r="PSD460" s="342"/>
      <c r="PSE460" s="342"/>
      <c r="PSF460" s="342"/>
      <c r="PSG460" s="342"/>
      <c r="PSH460" s="342"/>
      <c r="PSI460" s="342"/>
      <c r="PSJ460" s="342"/>
      <c r="PSK460" s="342"/>
      <c r="PSL460" s="342"/>
      <c r="PSM460" s="342"/>
      <c r="PSN460" s="342"/>
      <c r="PSO460" s="342"/>
      <c r="PSP460" s="342"/>
      <c r="PSQ460" s="342"/>
      <c r="PSR460" s="342"/>
      <c r="PSS460" s="342"/>
      <c r="PST460" s="342"/>
      <c r="PSU460" s="342"/>
      <c r="PSV460" s="342"/>
      <c r="PSW460" s="342"/>
      <c r="PSX460" s="342"/>
      <c r="PSY460" s="342"/>
      <c r="PSZ460" s="342"/>
      <c r="PTA460" s="342"/>
      <c r="PTB460" s="342"/>
      <c r="PTC460" s="342"/>
      <c r="PTD460" s="342"/>
      <c r="PTE460" s="342"/>
      <c r="PTF460" s="342"/>
      <c r="PTG460" s="342"/>
      <c r="PTH460" s="342"/>
      <c r="PTI460" s="342"/>
      <c r="PTJ460" s="342"/>
      <c r="PTK460" s="342"/>
      <c r="PTL460" s="342"/>
      <c r="PTM460" s="342"/>
      <c r="PTN460" s="342"/>
      <c r="PTO460" s="342"/>
      <c r="PTP460" s="342"/>
      <c r="PTQ460" s="342"/>
      <c r="PTR460" s="342"/>
      <c r="PTS460" s="342"/>
      <c r="PTT460" s="342"/>
      <c r="PTU460" s="342"/>
      <c r="PTV460" s="342"/>
      <c r="PTW460" s="342"/>
      <c r="PTX460" s="342"/>
      <c r="PTY460" s="342"/>
      <c r="PTZ460" s="342"/>
      <c r="PUA460" s="342"/>
      <c r="PUB460" s="342"/>
      <c r="PUC460" s="342"/>
      <c r="PUD460" s="342"/>
      <c r="PUE460" s="342"/>
      <c r="PUF460" s="342"/>
      <c r="PUG460" s="342"/>
      <c r="PUH460" s="342"/>
      <c r="PUI460" s="342"/>
      <c r="PUJ460" s="342"/>
      <c r="PUK460" s="342"/>
      <c r="PUL460" s="342"/>
      <c r="PUM460" s="342"/>
      <c r="PUN460" s="342"/>
      <c r="PUO460" s="342"/>
      <c r="PUP460" s="342"/>
      <c r="PUQ460" s="342"/>
      <c r="PUR460" s="342"/>
      <c r="PUS460" s="342"/>
      <c r="PUT460" s="342"/>
      <c r="PUU460" s="342"/>
      <c r="PUV460" s="342"/>
      <c r="PUW460" s="342"/>
      <c r="PUX460" s="342"/>
      <c r="PUY460" s="342"/>
      <c r="PUZ460" s="342"/>
      <c r="PVA460" s="342"/>
      <c r="PVB460" s="342"/>
      <c r="PVC460" s="342"/>
      <c r="PVD460" s="342"/>
      <c r="PVE460" s="342"/>
      <c r="PVF460" s="342"/>
      <c r="PVG460" s="342"/>
      <c r="PVH460" s="342"/>
      <c r="PVI460" s="342"/>
      <c r="PVJ460" s="342"/>
      <c r="PVK460" s="342"/>
      <c r="PVL460" s="342"/>
      <c r="PVM460" s="342"/>
      <c r="PVN460" s="342"/>
      <c r="PVO460" s="342"/>
      <c r="PVP460" s="342"/>
      <c r="PVQ460" s="342"/>
      <c r="PVR460" s="342"/>
      <c r="PVS460" s="342"/>
      <c r="PVT460" s="342"/>
      <c r="PVU460" s="342"/>
      <c r="PVV460" s="342"/>
      <c r="PVW460" s="342"/>
      <c r="PVX460" s="342"/>
      <c r="PVY460" s="342"/>
      <c r="PVZ460" s="342"/>
      <c r="PWA460" s="342"/>
      <c r="PWB460" s="342"/>
      <c r="PWC460" s="342"/>
      <c r="PWD460" s="342"/>
      <c r="PWE460" s="342"/>
      <c r="PWF460" s="342"/>
      <c r="PWG460" s="342"/>
      <c r="PWH460" s="342"/>
      <c r="PWI460" s="342"/>
      <c r="PWJ460" s="342"/>
      <c r="PWK460" s="342"/>
      <c r="PWL460" s="342"/>
      <c r="PWM460" s="342"/>
      <c r="PWN460" s="342"/>
      <c r="PWO460" s="342"/>
      <c r="PWP460" s="342"/>
      <c r="PWQ460" s="342"/>
      <c r="PWR460" s="342"/>
      <c r="PWS460" s="342"/>
      <c r="PWT460" s="342"/>
      <c r="PWU460" s="342"/>
      <c r="PWV460" s="342"/>
      <c r="PWW460" s="342"/>
      <c r="PWX460" s="342"/>
      <c r="PWY460" s="342"/>
      <c r="PWZ460" s="342"/>
      <c r="PXA460" s="342"/>
      <c r="PXB460" s="342"/>
      <c r="PXC460" s="342"/>
      <c r="PXD460" s="342"/>
      <c r="PXE460" s="342"/>
      <c r="PXF460" s="342"/>
      <c r="PXG460" s="342"/>
      <c r="PXH460" s="342"/>
      <c r="PXI460" s="342"/>
      <c r="PXJ460" s="342"/>
      <c r="PXK460" s="342"/>
      <c r="PXL460" s="342"/>
      <c r="PXM460" s="342"/>
      <c r="PXN460" s="342"/>
      <c r="PXO460" s="342"/>
      <c r="PXP460" s="342"/>
      <c r="PXQ460" s="342"/>
      <c r="PXR460" s="342"/>
      <c r="PXS460" s="342"/>
      <c r="PXT460" s="342"/>
      <c r="PXU460" s="342"/>
      <c r="PXV460" s="342"/>
      <c r="PXW460" s="342"/>
      <c r="PXX460" s="342"/>
      <c r="PXY460" s="342"/>
      <c r="PXZ460" s="342"/>
      <c r="PYA460" s="342"/>
      <c r="PYB460" s="342"/>
      <c r="PYC460" s="342"/>
      <c r="PYD460" s="342"/>
      <c r="PYE460" s="342"/>
      <c r="PYF460" s="342"/>
      <c r="PYG460" s="342"/>
      <c r="PYH460" s="342"/>
      <c r="PYI460" s="342"/>
      <c r="PYJ460" s="342"/>
      <c r="PYK460" s="342"/>
      <c r="PYL460" s="342"/>
      <c r="PYM460" s="342"/>
      <c r="PYN460" s="342"/>
      <c r="PYO460" s="342"/>
      <c r="PYP460" s="342"/>
      <c r="PYQ460" s="342"/>
      <c r="PYR460" s="342"/>
      <c r="PYS460" s="342"/>
      <c r="PYT460" s="342"/>
      <c r="PYU460" s="342"/>
      <c r="PYV460" s="342"/>
      <c r="PYW460" s="342"/>
      <c r="PYX460" s="342"/>
      <c r="PYY460" s="342"/>
      <c r="PYZ460" s="342"/>
      <c r="PZA460" s="342"/>
      <c r="PZB460" s="342"/>
      <c r="PZC460" s="342"/>
      <c r="PZD460" s="342"/>
      <c r="PZE460" s="342"/>
      <c r="PZF460" s="342"/>
      <c r="PZG460" s="342"/>
      <c r="PZH460" s="342"/>
      <c r="PZI460" s="342"/>
      <c r="PZJ460" s="342"/>
      <c r="PZK460" s="342"/>
      <c r="PZL460" s="342"/>
      <c r="PZM460" s="342"/>
      <c r="PZN460" s="342"/>
      <c r="PZO460" s="342"/>
      <c r="PZP460" s="342"/>
      <c r="PZQ460" s="342"/>
      <c r="PZR460" s="342"/>
      <c r="PZS460" s="342"/>
      <c r="PZT460" s="342"/>
      <c r="PZU460" s="342"/>
      <c r="PZV460" s="342"/>
      <c r="PZW460" s="342"/>
      <c r="PZX460" s="342"/>
      <c r="PZY460" s="342"/>
      <c r="PZZ460" s="342"/>
      <c r="QAA460" s="342"/>
      <c r="QAB460" s="342"/>
      <c r="QAC460" s="342"/>
      <c r="QAD460" s="342"/>
      <c r="QAE460" s="342"/>
      <c r="QAF460" s="342"/>
      <c r="QAG460" s="342"/>
      <c r="QAH460" s="342"/>
      <c r="QAI460" s="342"/>
      <c r="QAJ460" s="342"/>
      <c r="QAK460" s="342"/>
      <c r="QAL460" s="342"/>
      <c r="QAM460" s="342"/>
      <c r="QAN460" s="342"/>
      <c r="QAO460" s="342"/>
      <c r="QAP460" s="342"/>
      <c r="QAQ460" s="342"/>
      <c r="QAR460" s="342"/>
      <c r="QAS460" s="342"/>
      <c r="QAT460" s="342"/>
      <c r="QAU460" s="342"/>
      <c r="QAV460" s="342"/>
      <c r="QAW460" s="342"/>
      <c r="QAX460" s="342"/>
      <c r="QAY460" s="342"/>
      <c r="QAZ460" s="342"/>
      <c r="QBA460" s="342"/>
      <c r="QBB460" s="342"/>
      <c r="QBC460" s="342"/>
      <c r="QBD460" s="342"/>
      <c r="QBE460" s="342"/>
      <c r="QBF460" s="342"/>
      <c r="QBG460" s="342"/>
      <c r="QBH460" s="342"/>
      <c r="QBI460" s="342"/>
      <c r="QBJ460" s="342"/>
      <c r="QBK460" s="342"/>
      <c r="QBL460" s="342"/>
      <c r="QBM460" s="342"/>
      <c r="QBN460" s="342"/>
      <c r="QBO460" s="342"/>
      <c r="QBP460" s="342"/>
      <c r="QBQ460" s="342"/>
      <c r="QBR460" s="342"/>
      <c r="QBS460" s="342"/>
      <c r="QBT460" s="342"/>
      <c r="QBU460" s="342"/>
      <c r="QBV460" s="342"/>
      <c r="QBW460" s="342"/>
      <c r="QBX460" s="342"/>
      <c r="QBY460" s="342"/>
      <c r="QBZ460" s="342"/>
      <c r="QCA460" s="342"/>
      <c r="QCB460" s="342"/>
      <c r="QCC460" s="342"/>
      <c r="QCD460" s="342"/>
      <c r="QCE460" s="342"/>
      <c r="QCF460" s="342"/>
      <c r="QCG460" s="342"/>
      <c r="QCH460" s="342"/>
      <c r="QCI460" s="342"/>
      <c r="QCJ460" s="342"/>
      <c r="QCK460" s="342"/>
      <c r="QCL460" s="342"/>
      <c r="QCM460" s="342"/>
      <c r="QCN460" s="342"/>
      <c r="QCO460" s="342"/>
      <c r="QCP460" s="342"/>
      <c r="QCQ460" s="342"/>
      <c r="QCR460" s="342"/>
      <c r="QCS460" s="342"/>
      <c r="QCT460" s="342"/>
      <c r="QCU460" s="342"/>
      <c r="QCV460" s="342"/>
      <c r="QCW460" s="342"/>
      <c r="QCX460" s="342"/>
      <c r="QCY460" s="342"/>
      <c r="QCZ460" s="342"/>
      <c r="QDA460" s="342"/>
      <c r="QDB460" s="342"/>
      <c r="QDC460" s="342"/>
      <c r="QDD460" s="342"/>
      <c r="QDE460" s="342"/>
      <c r="QDF460" s="342"/>
      <c r="QDG460" s="342"/>
      <c r="QDH460" s="342"/>
      <c r="QDI460" s="342"/>
      <c r="QDJ460" s="342"/>
      <c r="QDK460" s="342"/>
      <c r="QDL460" s="342"/>
      <c r="QDM460" s="342"/>
      <c r="QDN460" s="342"/>
      <c r="QDO460" s="342"/>
      <c r="QDP460" s="342"/>
      <c r="QDQ460" s="342"/>
      <c r="QDR460" s="342"/>
      <c r="QDS460" s="342"/>
      <c r="QDT460" s="342"/>
      <c r="QDU460" s="342"/>
      <c r="QDV460" s="342"/>
      <c r="QDW460" s="342"/>
      <c r="QDX460" s="342"/>
      <c r="QDY460" s="342"/>
      <c r="QDZ460" s="342"/>
      <c r="QEA460" s="342"/>
      <c r="QEB460" s="342"/>
      <c r="QEC460" s="342"/>
      <c r="QED460" s="342"/>
      <c r="QEE460" s="342"/>
      <c r="QEF460" s="342"/>
      <c r="QEG460" s="342"/>
      <c r="QEH460" s="342"/>
      <c r="QEI460" s="342"/>
      <c r="QEJ460" s="342"/>
      <c r="QEK460" s="342"/>
      <c r="QEL460" s="342"/>
      <c r="QEM460" s="342"/>
      <c r="QEN460" s="342"/>
      <c r="QEO460" s="342"/>
      <c r="QEP460" s="342"/>
      <c r="QEQ460" s="342"/>
      <c r="QER460" s="342"/>
      <c r="QES460" s="342"/>
      <c r="QET460" s="342"/>
      <c r="QEU460" s="342"/>
      <c r="QEV460" s="342"/>
      <c r="QEW460" s="342"/>
      <c r="QEX460" s="342"/>
      <c r="QEY460" s="342"/>
      <c r="QEZ460" s="342"/>
      <c r="QFA460" s="342"/>
      <c r="QFB460" s="342"/>
      <c r="QFC460" s="342"/>
      <c r="QFD460" s="342"/>
      <c r="QFE460" s="342"/>
      <c r="QFF460" s="342"/>
      <c r="QFG460" s="342"/>
      <c r="QFH460" s="342"/>
      <c r="QFI460" s="342"/>
      <c r="QFJ460" s="342"/>
      <c r="QFK460" s="342"/>
      <c r="QFL460" s="342"/>
      <c r="QFM460" s="342"/>
      <c r="QFN460" s="342"/>
      <c r="QFO460" s="342"/>
      <c r="QFP460" s="342"/>
      <c r="QFQ460" s="342"/>
      <c r="QFR460" s="342"/>
      <c r="QFS460" s="342"/>
      <c r="QFT460" s="342"/>
      <c r="QFU460" s="342"/>
      <c r="QFV460" s="342"/>
      <c r="QFW460" s="342"/>
      <c r="QFX460" s="342"/>
      <c r="QFY460" s="342"/>
      <c r="QFZ460" s="342"/>
      <c r="QGA460" s="342"/>
      <c r="QGB460" s="342"/>
      <c r="QGC460" s="342"/>
      <c r="QGD460" s="342"/>
      <c r="QGE460" s="342"/>
      <c r="QGF460" s="342"/>
      <c r="QGG460" s="342"/>
      <c r="QGH460" s="342"/>
      <c r="QGI460" s="342"/>
      <c r="QGJ460" s="342"/>
      <c r="QGK460" s="342"/>
      <c r="QGL460" s="342"/>
      <c r="QGM460" s="342"/>
      <c r="QGN460" s="342"/>
      <c r="QGO460" s="342"/>
      <c r="QGP460" s="342"/>
      <c r="QGQ460" s="342"/>
      <c r="QGR460" s="342"/>
      <c r="QGS460" s="342"/>
      <c r="QGT460" s="342"/>
      <c r="QGU460" s="342"/>
      <c r="QGV460" s="342"/>
      <c r="QGW460" s="342"/>
      <c r="QGX460" s="342"/>
      <c r="QGY460" s="342"/>
      <c r="QGZ460" s="342"/>
      <c r="QHA460" s="342"/>
      <c r="QHB460" s="342"/>
      <c r="QHC460" s="342"/>
      <c r="QHD460" s="342"/>
      <c r="QHE460" s="342"/>
      <c r="QHF460" s="342"/>
      <c r="QHG460" s="342"/>
      <c r="QHH460" s="342"/>
      <c r="QHI460" s="342"/>
      <c r="QHJ460" s="342"/>
      <c r="QHK460" s="342"/>
      <c r="QHL460" s="342"/>
      <c r="QHM460" s="342"/>
      <c r="QHN460" s="342"/>
      <c r="QHO460" s="342"/>
      <c r="QHP460" s="342"/>
      <c r="QHQ460" s="342"/>
      <c r="QHR460" s="342"/>
      <c r="QHS460" s="342"/>
      <c r="QHT460" s="342"/>
      <c r="QHU460" s="342"/>
      <c r="QHV460" s="342"/>
      <c r="QHW460" s="342"/>
      <c r="QHX460" s="342"/>
      <c r="QHY460" s="342"/>
      <c r="QHZ460" s="342"/>
      <c r="QIA460" s="342"/>
      <c r="QIB460" s="342"/>
      <c r="QIC460" s="342"/>
      <c r="QID460" s="342"/>
      <c r="QIE460" s="342"/>
      <c r="QIF460" s="342"/>
      <c r="QIG460" s="342"/>
      <c r="QIH460" s="342"/>
      <c r="QII460" s="342"/>
      <c r="QIJ460" s="342"/>
      <c r="QIK460" s="342"/>
      <c r="QIL460" s="342"/>
      <c r="QIM460" s="342"/>
      <c r="QIN460" s="342"/>
      <c r="QIO460" s="342"/>
      <c r="QIP460" s="342"/>
      <c r="QIQ460" s="342"/>
      <c r="QIR460" s="342"/>
      <c r="QIS460" s="342"/>
      <c r="QIT460" s="342"/>
      <c r="QIU460" s="342"/>
      <c r="QIV460" s="342"/>
      <c r="QIW460" s="342"/>
      <c r="QIX460" s="342"/>
      <c r="QIY460" s="342"/>
      <c r="QIZ460" s="342"/>
      <c r="QJA460" s="342"/>
      <c r="QJB460" s="342"/>
      <c r="QJC460" s="342"/>
      <c r="QJD460" s="342"/>
      <c r="QJE460" s="342"/>
      <c r="QJF460" s="342"/>
      <c r="QJG460" s="342"/>
      <c r="QJH460" s="342"/>
      <c r="QJI460" s="342"/>
      <c r="QJJ460" s="342"/>
      <c r="QJK460" s="342"/>
      <c r="QJL460" s="342"/>
      <c r="QJM460" s="342"/>
      <c r="QJN460" s="342"/>
      <c r="QJO460" s="342"/>
      <c r="QJP460" s="342"/>
      <c r="QJQ460" s="342"/>
      <c r="QJR460" s="342"/>
      <c r="QJS460" s="342"/>
      <c r="QJT460" s="342"/>
      <c r="QJU460" s="342"/>
      <c r="QJV460" s="342"/>
      <c r="QJW460" s="342"/>
      <c r="QJX460" s="342"/>
      <c r="QJY460" s="342"/>
      <c r="QJZ460" s="342"/>
      <c r="QKA460" s="342"/>
      <c r="QKB460" s="342"/>
      <c r="QKC460" s="342"/>
      <c r="QKD460" s="342"/>
      <c r="QKE460" s="342"/>
      <c r="QKF460" s="342"/>
      <c r="QKG460" s="342"/>
      <c r="QKH460" s="342"/>
      <c r="QKI460" s="342"/>
      <c r="QKJ460" s="342"/>
      <c r="QKK460" s="342"/>
      <c r="QKL460" s="342"/>
      <c r="QKM460" s="342"/>
      <c r="QKN460" s="342"/>
      <c r="QKO460" s="342"/>
      <c r="QKP460" s="342"/>
      <c r="QKQ460" s="342"/>
      <c r="QKR460" s="342"/>
      <c r="QKS460" s="342"/>
      <c r="QKT460" s="342"/>
      <c r="QKU460" s="342"/>
      <c r="QKV460" s="342"/>
      <c r="QKW460" s="342"/>
      <c r="QKX460" s="342"/>
      <c r="QKY460" s="342"/>
      <c r="QKZ460" s="342"/>
      <c r="QLA460" s="342"/>
      <c r="QLB460" s="342"/>
      <c r="QLC460" s="342"/>
      <c r="QLD460" s="342"/>
      <c r="QLE460" s="342"/>
      <c r="QLF460" s="342"/>
      <c r="QLG460" s="342"/>
      <c r="QLH460" s="342"/>
      <c r="QLI460" s="342"/>
      <c r="QLJ460" s="342"/>
      <c r="QLK460" s="342"/>
      <c r="QLL460" s="342"/>
      <c r="QLM460" s="342"/>
      <c r="QLN460" s="342"/>
      <c r="QLO460" s="342"/>
      <c r="QLP460" s="342"/>
      <c r="QLQ460" s="342"/>
      <c r="QLR460" s="342"/>
      <c r="QLS460" s="342"/>
      <c r="QLT460" s="342"/>
      <c r="QLU460" s="342"/>
      <c r="QLV460" s="342"/>
      <c r="QLW460" s="342"/>
      <c r="QLX460" s="342"/>
      <c r="QLY460" s="342"/>
      <c r="QLZ460" s="342"/>
      <c r="QMA460" s="342"/>
      <c r="QMB460" s="342"/>
      <c r="QMC460" s="342"/>
      <c r="QMD460" s="342"/>
      <c r="QME460" s="342"/>
      <c r="QMF460" s="342"/>
      <c r="QMG460" s="342"/>
      <c r="QMH460" s="342"/>
      <c r="QMI460" s="342"/>
      <c r="QMJ460" s="342"/>
      <c r="QMK460" s="342"/>
      <c r="QML460" s="342"/>
      <c r="QMM460" s="342"/>
      <c r="QMN460" s="342"/>
      <c r="QMO460" s="342"/>
      <c r="QMP460" s="342"/>
      <c r="QMQ460" s="342"/>
      <c r="QMR460" s="342"/>
      <c r="QMS460" s="342"/>
      <c r="QMT460" s="342"/>
      <c r="QMU460" s="342"/>
      <c r="QMV460" s="342"/>
      <c r="QMW460" s="342"/>
      <c r="QMX460" s="342"/>
      <c r="QMY460" s="342"/>
      <c r="QMZ460" s="342"/>
      <c r="QNA460" s="342"/>
      <c r="QNB460" s="342"/>
      <c r="QNC460" s="342"/>
      <c r="QND460" s="342"/>
      <c r="QNE460" s="342"/>
      <c r="QNF460" s="342"/>
      <c r="QNG460" s="342"/>
      <c r="QNH460" s="342"/>
      <c r="QNI460" s="342"/>
      <c r="QNJ460" s="342"/>
      <c r="QNK460" s="342"/>
      <c r="QNL460" s="342"/>
      <c r="QNM460" s="342"/>
      <c r="QNN460" s="342"/>
      <c r="QNO460" s="342"/>
      <c r="QNP460" s="342"/>
      <c r="QNQ460" s="342"/>
      <c r="QNR460" s="342"/>
      <c r="QNS460" s="342"/>
      <c r="QNT460" s="342"/>
      <c r="QNU460" s="342"/>
      <c r="QNV460" s="342"/>
      <c r="QNW460" s="342"/>
      <c r="QNX460" s="342"/>
      <c r="QNY460" s="342"/>
      <c r="QNZ460" s="342"/>
      <c r="QOA460" s="342"/>
      <c r="QOB460" s="342"/>
      <c r="QOC460" s="342"/>
      <c r="QOD460" s="342"/>
      <c r="QOE460" s="342"/>
      <c r="QOF460" s="342"/>
      <c r="QOG460" s="342"/>
      <c r="QOH460" s="342"/>
      <c r="QOI460" s="342"/>
      <c r="QOJ460" s="342"/>
      <c r="QOK460" s="342"/>
      <c r="QOL460" s="342"/>
      <c r="QOM460" s="342"/>
      <c r="QON460" s="342"/>
      <c r="QOO460" s="342"/>
      <c r="QOP460" s="342"/>
      <c r="QOQ460" s="342"/>
      <c r="QOR460" s="342"/>
      <c r="QOS460" s="342"/>
      <c r="QOT460" s="342"/>
      <c r="QOU460" s="342"/>
      <c r="QOV460" s="342"/>
      <c r="QOW460" s="342"/>
      <c r="QOX460" s="342"/>
      <c r="QOY460" s="342"/>
      <c r="QOZ460" s="342"/>
      <c r="QPA460" s="342"/>
      <c r="QPB460" s="342"/>
      <c r="QPC460" s="342"/>
      <c r="QPD460" s="342"/>
      <c r="QPE460" s="342"/>
      <c r="QPF460" s="342"/>
      <c r="QPG460" s="342"/>
      <c r="QPH460" s="342"/>
      <c r="QPI460" s="342"/>
      <c r="QPJ460" s="342"/>
      <c r="QPK460" s="342"/>
      <c r="QPL460" s="342"/>
      <c r="QPM460" s="342"/>
      <c r="QPN460" s="342"/>
      <c r="QPO460" s="342"/>
      <c r="QPP460" s="342"/>
      <c r="QPQ460" s="342"/>
      <c r="QPR460" s="342"/>
      <c r="QPS460" s="342"/>
      <c r="QPT460" s="342"/>
      <c r="QPU460" s="342"/>
      <c r="QPV460" s="342"/>
      <c r="QPW460" s="342"/>
      <c r="QPX460" s="342"/>
      <c r="QPY460" s="342"/>
      <c r="QPZ460" s="342"/>
      <c r="QQA460" s="342"/>
      <c r="QQB460" s="342"/>
      <c r="QQC460" s="342"/>
      <c r="QQD460" s="342"/>
      <c r="QQE460" s="342"/>
      <c r="QQF460" s="342"/>
      <c r="QQG460" s="342"/>
      <c r="QQH460" s="342"/>
      <c r="QQI460" s="342"/>
      <c r="QQJ460" s="342"/>
      <c r="QQK460" s="342"/>
      <c r="QQL460" s="342"/>
      <c r="QQM460" s="342"/>
      <c r="QQN460" s="342"/>
      <c r="QQO460" s="342"/>
      <c r="QQP460" s="342"/>
      <c r="QQQ460" s="342"/>
      <c r="QQR460" s="342"/>
      <c r="QQS460" s="342"/>
      <c r="QQT460" s="342"/>
      <c r="QQU460" s="342"/>
      <c r="QQV460" s="342"/>
      <c r="QQW460" s="342"/>
      <c r="QQX460" s="342"/>
      <c r="QQY460" s="342"/>
      <c r="QQZ460" s="342"/>
      <c r="QRA460" s="342"/>
      <c r="QRB460" s="342"/>
      <c r="QRC460" s="342"/>
      <c r="QRD460" s="342"/>
      <c r="QRE460" s="342"/>
      <c r="QRF460" s="342"/>
      <c r="QRG460" s="342"/>
      <c r="QRH460" s="342"/>
      <c r="QRI460" s="342"/>
      <c r="QRJ460" s="342"/>
      <c r="QRK460" s="342"/>
      <c r="QRL460" s="342"/>
      <c r="QRM460" s="342"/>
      <c r="QRN460" s="342"/>
      <c r="QRO460" s="342"/>
      <c r="QRP460" s="342"/>
      <c r="QRQ460" s="342"/>
      <c r="QRR460" s="342"/>
      <c r="QRS460" s="342"/>
      <c r="QRT460" s="342"/>
      <c r="QRU460" s="342"/>
      <c r="QRV460" s="342"/>
      <c r="QRW460" s="342"/>
      <c r="QRX460" s="342"/>
      <c r="QRY460" s="342"/>
      <c r="QRZ460" s="342"/>
      <c r="QSA460" s="342"/>
      <c r="QSB460" s="342"/>
      <c r="QSC460" s="342"/>
      <c r="QSD460" s="342"/>
      <c r="QSE460" s="342"/>
      <c r="QSF460" s="342"/>
      <c r="QSG460" s="342"/>
      <c r="QSH460" s="342"/>
      <c r="QSI460" s="342"/>
      <c r="QSJ460" s="342"/>
      <c r="QSK460" s="342"/>
      <c r="QSL460" s="342"/>
      <c r="QSM460" s="342"/>
      <c r="QSN460" s="342"/>
      <c r="QSO460" s="342"/>
      <c r="QSP460" s="342"/>
      <c r="QSQ460" s="342"/>
      <c r="QSR460" s="342"/>
      <c r="QSS460" s="342"/>
      <c r="QST460" s="342"/>
      <c r="QSU460" s="342"/>
      <c r="QSV460" s="342"/>
      <c r="QSW460" s="342"/>
      <c r="QSX460" s="342"/>
      <c r="QSY460" s="342"/>
      <c r="QSZ460" s="342"/>
      <c r="QTA460" s="342"/>
      <c r="QTB460" s="342"/>
      <c r="QTC460" s="342"/>
      <c r="QTD460" s="342"/>
      <c r="QTE460" s="342"/>
      <c r="QTF460" s="342"/>
      <c r="QTG460" s="342"/>
      <c r="QTH460" s="342"/>
      <c r="QTI460" s="342"/>
      <c r="QTJ460" s="342"/>
      <c r="QTK460" s="342"/>
      <c r="QTL460" s="342"/>
      <c r="QTM460" s="342"/>
      <c r="QTN460" s="342"/>
      <c r="QTO460" s="342"/>
      <c r="QTP460" s="342"/>
      <c r="QTQ460" s="342"/>
      <c r="QTR460" s="342"/>
      <c r="QTS460" s="342"/>
      <c r="QTT460" s="342"/>
      <c r="QTU460" s="342"/>
      <c r="QTV460" s="342"/>
      <c r="QTW460" s="342"/>
      <c r="QTX460" s="342"/>
      <c r="QTY460" s="342"/>
      <c r="QTZ460" s="342"/>
      <c r="QUA460" s="342"/>
      <c r="QUB460" s="342"/>
      <c r="QUC460" s="342"/>
      <c r="QUD460" s="342"/>
      <c r="QUE460" s="342"/>
      <c r="QUF460" s="342"/>
      <c r="QUG460" s="342"/>
      <c r="QUH460" s="342"/>
      <c r="QUI460" s="342"/>
      <c r="QUJ460" s="342"/>
      <c r="QUK460" s="342"/>
      <c r="QUL460" s="342"/>
      <c r="QUM460" s="342"/>
      <c r="QUN460" s="342"/>
      <c r="QUO460" s="342"/>
      <c r="QUP460" s="342"/>
      <c r="QUQ460" s="342"/>
      <c r="QUR460" s="342"/>
      <c r="QUS460" s="342"/>
      <c r="QUT460" s="342"/>
      <c r="QUU460" s="342"/>
      <c r="QUV460" s="342"/>
      <c r="QUW460" s="342"/>
      <c r="QUX460" s="342"/>
      <c r="QUY460" s="342"/>
      <c r="QUZ460" s="342"/>
      <c r="QVA460" s="342"/>
      <c r="QVB460" s="342"/>
      <c r="QVC460" s="342"/>
      <c r="QVD460" s="342"/>
      <c r="QVE460" s="342"/>
      <c r="QVF460" s="342"/>
      <c r="QVG460" s="342"/>
      <c r="QVH460" s="342"/>
      <c r="QVI460" s="342"/>
      <c r="QVJ460" s="342"/>
      <c r="QVK460" s="342"/>
      <c r="QVL460" s="342"/>
      <c r="QVM460" s="342"/>
      <c r="QVN460" s="342"/>
      <c r="QVO460" s="342"/>
      <c r="QVP460" s="342"/>
      <c r="QVQ460" s="342"/>
      <c r="QVR460" s="342"/>
      <c r="QVS460" s="342"/>
      <c r="QVT460" s="342"/>
      <c r="QVU460" s="342"/>
      <c r="QVV460" s="342"/>
      <c r="QVW460" s="342"/>
      <c r="QVX460" s="342"/>
      <c r="QVY460" s="342"/>
      <c r="QVZ460" s="342"/>
      <c r="QWA460" s="342"/>
      <c r="QWB460" s="342"/>
      <c r="QWC460" s="342"/>
      <c r="QWD460" s="342"/>
      <c r="QWE460" s="342"/>
      <c r="QWF460" s="342"/>
      <c r="QWG460" s="342"/>
      <c r="QWH460" s="342"/>
      <c r="QWI460" s="342"/>
      <c r="QWJ460" s="342"/>
      <c r="QWK460" s="342"/>
      <c r="QWL460" s="342"/>
      <c r="QWM460" s="342"/>
      <c r="QWN460" s="342"/>
      <c r="QWO460" s="342"/>
      <c r="QWP460" s="342"/>
      <c r="QWQ460" s="342"/>
      <c r="QWR460" s="342"/>
      <c r="QWS460" s="342"/>
      <c r="QWT460" s="342"/>
      <c r="QWU460" s="342"/>
      <c r="QWV460" s="342"/>
      <c r="QWW460" s="342"/>
      <c r="QWX460" s="342"/>
      <c r="QWY460" s="342"/>
      <c r="QWZ460" s="342"/>
      <c r="QXA460" s="342"/>
      <c r="QXB460" s="342"/>
      <c r="QXC460" s="342"/>
      <c r="QXD460" s="342"/>
      <c r="QXE460" s="342"/>
      <c r="QXF460" s="342"/>
      <c r="QXG460" s="342"/>
      <c r="QXH460" s="342"/>
      <c r="QXI460" s="342"/>
      <c r="QXJ460" s="342"/>
      <c r="QXK460" s="342"/>
      <c r="QXL460" s="342"/>
      <c r="QXM460" s="342"/>
      <c r="QXN460" s="342"/>
      <c r="QXO460" s="342"/>
      <c r="QXP460" s="342"/>
      <c r="QXQ460" s="342"/>
      <c r="QXR460" s="342"/>
      <c r="QXS460" s="342"/>
      <c r="QXT460" s="342"/>
      <c r="QXU460" s="342"/>
      <c r="QXV460" s="342"/>
      <c r="QXW460" s="342"/>
      <c r="QXX460" s="342"/>
      <c r="QXY460" s="342"/>
      <c r="QXZ460" s="342"/>
      <c r="QYA460" s="342"/>
      <c r="QYB460" s="342"/>
      <c r="QYC460" s="342"/>
      <c r="QYD460" s="342"/>
      <c r="QYE460" s="342"/>
      <c r="QYF460" s="342"/>
      <c r="QYG460" s="342"/>
      <c r="QYH460" s="342"/>
      <c r="QYI460" s="342"/>
      <c r="QYJ460" s="342"/>
      <c r="QYK460" s="342"/>
      <c r="QYL460" s="342"/>
      <c r="QYM460" s="342"/>
      <c r="QYN460" s="342"/>
      <c r="QYO460" s="342"/>
      <c r="QYP460" s="342"/>
      <c r="QYQ460" s="342"/>
      <c r="QYR460" s="342"/>
      <c r="QYS460" s="342"/>
      <c r="QYT460" s="342"/>
      <c r="QYU460" s="342"/>
      <c r="QYV460" s="342"/>
      <c r="QYW460" s="342"/>
      <c r="QYX460" s="342"/>
      <c r="QYY460" s="342"/>
      <c r="QYZ460" s="342"/>
      <c r="QZA460" s="342"/>
      <c r="QZB460" s="342"/>
      <c r="QZC460" s="342"/>
      <c r="QZD460" s="342"/>
      <c r="QZE460" s="342"/>
      <c r="QZF460" s="342"/>
      <c r="QZG460" s="342"/>
      <c r="QZH460" s="342"/>
      <c r="QZI460" s="342"/>
      <c r="QZJ460" s="342"/>
      <c r="QZK460" s="342"/>
      <c r="QZL460" s="342"/>
      <c r="QZM460" s="342"/>
      <c r="QZN460" s="342"/>
      <c r="QZO460" s="342"/>
      <c r="QZP460" s="342"/>
      <c r="QZQ460" s="342"/>
      <c r="QZR460" s="342"/>
      <c r="QZS460" s="342"/>
      <c r="QZT460" s="342"/>
      <c r="QZU460" s="342"/>
      <c r="QZV460" s="342"/>
      <c r="QZW460" s="342"/>
      <c r="QZX460" s="342"/>
      <c r="QZY460" s="342"/>
      <c r="QZZ460" s="342"/>
      <c r="RAA460" s="342"/>
      <c r="RAB460" s="342"/>
      <c r="RAC460" s="342"/>
      <c r="RAD460" s="342"/>
      <c r="RAE460" s="342"/>
      <c r="RAF460" s="342"/>
      <c r="RAG460" s="342"/>
      <c r="RAH460" s="342"/>
      <c r="RAI460" s="342"/>
      <c r="RAJ460" s="342"/>
      <c r="RAK460" s="342"/>
      <c r="RAL460" s="342"/>
      <c r="RAM460" s="342"/>
      <c r="RAN460" s="342"/>
      <c r="RAO460" s="342"/>
      <c r="RAP460" s="342"/>
      <c r="RAQ460" s="342"/>
      <c r="RAR460" s="342"/>
      <c r="RAS460" s="342"/>
      <c r="RAT460" s="342"/>
      <c r="RAU460" s="342"/>
      <c r="RAV460" s="342"/>
      <c r="RAW460" s="342"/>
      <c r="RAX460" s="342"/>
      <c r="RAY460" s="342"/>
      <c r="RAZ460" s="342"/>
      <c r="RBA460" s="342"/>
      <c r="RBB460" s="342"/>
      <c r="RBC460" s="342"/>
      <c r="RBD460" s="342"/>
      <c r="RBE460" s="342"/>
      <c r="RBF460" s="342"/>
      <c r="RBG460" s="342"/>
      <c r="RBH460" s="342"/>
      <c r="RBI460" s="342"/>
      <c r="RBJ460" s="342"/>
      <c r="RBK460" s="342"/>
      <c r="RBL460" s="342"/>
      <c r="RBM460" s="342"/>
      <c r="RBN460" s="342"/>
      <c r="RBO460" s="342"/>
      <c r="RBP460" s="342"/>
      <c r="RBQ460" s="342"/>
      <c r="RBR460" s="342"/>
      <c r="RBS460" s="342"/>
      <c r="RBT460" s="342"/>
      <c r="RBU460" s="342"/>
      <c r="RBV460" s="342"/>
      <c r="RBW460" s="342"/>
      <c r="RBX460" s="342"/>
      <c r="RBY460" s="342"/>
      <c r="RBZ460" s="342"/>
      <c r="RCA460" s="342"/>
      <c r="RCB460" s="342"/>
      <c r="RCC460" s="342"/>
      <c r="RCD460" s="342"/>
      <c r="RCE460" s="342"/>
      <c r="RCF460" s="342"/>
      <c r="RCG460" s="342"/>
      <c r="RCH460" s="342"/>
      <c r="RCI460" s="342"/>
      <c r="RCJ460" s="342"/>
      <c r="RCK460" s="342"/>
      <c r="RCL460" s="342"/>
      <c r="RCM460" s="342"/>
      <c r="RCN460" s="342"/>
      <c r="RCO460" s="342"/>
      <c r="RCP460" s="342"/>
      <c r="RCQ460" s="342"/>
      <c r="RCR460" s="342"/>
      <c r="RCS460" s="342"/>
      <c r="RCT460" s="342"/>
      <c r="RCU460" s="342"/>
      <c r="RCV460" s="342"/>
      <c r="RCW460" s="342"/>
      <c r="RCX460" s="342"/>
      <c r="RCY460" s="342"/>
      <c r="RCZ460" s="342"/>
      <c r="RDA460" s="342"/>
      <c r="RDB460" s="342"/>
      <c r="RDC460" s="342"/>
      <c r="RDD460" s="342"/>
      <c r="RDE460" s="342"/>
      <c r="RDF460" s="342"/>
      <c r="RDG460" s="342"/>
      <c r="RDH460" s="342"/>
      <c r="RDI460" s="342"/>
      <c r="RDJ460" s="342"/>
      <c r="RDK460" s="342"/>
      <c r="RDL460" s="342"/>
      <c r="RDM460" s="342"/>
      <c r="RDN460" s="342"/>
      <c r="RDO460" s="342"/>
      <c r="RDP460" s="342"/>
      <c r="RDQ460" s="342"/>
      <c r="RDR460" s="342"/>
      <c r="RDS460" s="342"/>
      <c r="RDT460" s="342"/>
      <c r="RDU460" s="342"/>
      <c r="RDV460" s="342"/>
      <c r="RDW460" s="342"/>
      <c r="RDX460" s="342"/>
      <c r="RDY460" s="342"/>
      <c r="RDZ460" s="342"/>
      <c r="REA460" s="342"/>
      <c r="REB460" s="342"/>
      <c r="REC460" s="342"/>
      <c r="RED460" s="342"/>
      <c r="REE460" s="342"/>
      <c r="REF460" s="342"/>
      <c r="REG460" s="342"/>
      <c r="REH460" s="342"/>
      <c r="REI460" s="342"/>
      <c r="REJ460" s="342"/>
      <c r="REK460" s="342"/>
      <c r="REL460" s="342"/>
      <c r="REM460" s="342"/>
      <c r="REN460" s="342"/>
      <c r="REO460" s="342"/>
      <c r="REP460" s="342"/>
      <c r="REQ460" s="342"/>
      <c r="RER460" s="342"/>
      <c r="RES460" s="342"/>
      <c r="RET460" s="342"/>
      <c r="REU460" s="342"/>
      <c r="REV460" s="342"/>
      <c r="REW460" s="342"/>
      <c r="REX460" s="342"/>
      <c r="REY460" s="342"/>
      <c r="REZ460" s="342"/>
      <c r="RFA460" s="342"/>
      <c r="RFB460" s="342"/>
      <c r="RFC460" s="342"/>
      <c r="RFD460" s="342"/>
      <c r="RFE460" s="342"/>
      <c r="RFF460" s="342"/>
      <c r="RFG460" s="342"/>
      <c r="RFH460" s="342"/>
      <c r="RFI460" s="342"/>
      <c r="RFJ460" s="342"/>
      <c r="RFK460" s="342"/>
      <c r="RFL460" s="342"/>
      <c r="RFM460" s="342"/>
      <c r="RFN460" s="342"/>
      <c r="RFO460" s="342"/>
      <c r="RFP460" s="342"/>
      <c r="RFQ460" s="342"/>
      <c r="RFR460" s="342"/>
      <c r="RFS460" s="342"/>
      <c r="RFT460" s="342"/>
      <c r="RFU460" s="342"/>
      <c r="RFV460" s="342"/>
      <c r="RFW460" s="342"/>
      <c r="RFX460" s="342"/>
      <c r="RFY460" s="342"/>
      <c r="RFZ460" s="342"/>
      <c r="RGA460" s="342"/>
      <c r="RGB460" s="342"/>
      <c r="RGC460" s="342"/>
      <c r="RGD460" s="342"/>
      <c r="RGE460" s="342"/>
      <c r="RGF460" s="342"/>
      <c r="RGG460" s="342"/>
      <c r="RGH460" s="342"/>
      <c r="RGI460" s="342"/>
      <c r="RGJ460" s="342"/>
      <c r="RGK460" s="342"/>
      <c r="RGL460" s="342"/>
      <c r="RGM460" s="342"/>
      <c r="RGN460" s="342"/>
      <c r="RGO460" s="342"/>
      <c r="RGP460" s="342"/>
      <c r="RGQ460" s="342"/>
      <c r="RGR460" s="342"/>
      <c r="RGS460" s="342"/>
      <c r="RGT460" s="342"/>
      <c r="RGU460" s="342"/>
      <c r="RGV460" s="342"/>
      <c r="RGW460" s="342"/>
      <c r="RGX460" s="342"/>
      <c r="RGY460" s="342"/>
      <c r="RGZ460" s="342"/>
      <c r="RHA460" s="342"/>
      <c r="RHB460" s="342"/>
      <c r="RHC460" s="342"/>
      <c r="RHD460" s="342"/>
      <c r="RHE460" s="342"/>
      <c r="RHF460" s="342"/>
      <c r="RHG460" s="342"/>
      <c r="RHH460" s="342"/>
      <c r="RHI460" s="342"/>
      <c r="RHJ460" s="342"/>
      <c r="RHK460" s="342"/>
      <c r="RHL460" s="342"/>
      <c r="RHM460" s="342"/>
      <c r="RHN460" s="342"/>
      <c r="RHO460" s="342"/>
      <c r="RHP460" s="342"/>
      <c r="RHQ460" s="342"/>
      <c r="RHR460" s="342"/>
      <c r="RHS460" s="342"/>
      <c r="RHT460" s="342"/>
      <c r="RHU460" s="342"/>
      <c r="RHV460" s="342"/>
      <c r="RHW460" s="342"/>
      <c r="RHX460" s="342"/>
      <c r="RHY460" s="342"/>
      <c r="RHZ460" s="342"/>
      <c r="RIA460" s="342"/>
      <c r="RIB460" s="342"/>
      <c r="RIC460" s="342"/>
      <c r="RID460" s="342"/>
      <c r="RIE460" s="342"/>
      <c r="RIF460" s="342"/>
      <c r="RIG460" s="342"/>
      <c r="RIH460" s="342"/>
      <c r="RII460" s="342"/>
      <c r="RIJ460" s="342"/>
      <c r="RIK460" s="342"/>
      <c r="RIL460" s="342"/>
      <c r="RIM460" s="342"/>
      <c r="RIN460" s="342"/>
      <c r="RIO460" s="342"/>
      <c r="RIP460" s="342"/>
      <c r="RIQ460" s="342"/>
      <c r="RIR460" s="342"/>
      <c r="RIS460" s="342"/>
      <c r="RIT460" s="342"/>
      <c r="RIU460" s="342"/>
      <c r="RIV460" s="342"/>
      <c r="RIW460" s="342"/>
      <c r="RIX460" s="342"/>
      <c r="RIY460" s="342"/>
      <c r="RIZ460" s="342"/>
      <c r="RJA460" s="342"/>
      <c r="RJB460" s="342"/>
      <c r="RJC460" s="342"/>
      <c r="RJD460" s="342"/>
      <c r="RJE460" s="342"/>
      <c r="RJF460" s="342"/>
      <c r="RJG460" s="342"/>
      <c r="RJH460" s="342"/>
      <c r="RJI460" s="342"/>
      <c r="RJJ460" s="342"/>
      <c r="RJK460" s="342"/>
      <c r="RJL460" s="342"/>
      <c r="RJM460" s="342"/>
      <c r="RJN460" s="342"/>
      <c r="RJO460" s="342"/>
      <c r="RJP460" s="342"/>
      <c r="RJQ460" s="342"/>
      <c r="RJR460" s="342"/>
      <c r="RJS460" s="342"/>
      <c r="RJT460" s="342"/>
      <c r="RJU460" s="342"/>
      <c r="RJV460" s="342"/>
      <c r="RJW460" s="342"/>
      <c r="RJX460" s="342"/>
      <c r="RJY460" s="342"/>
      <c r="RJZ460" s="342"/>
      <c r="RKA460" s="342"/>
      <c r="RKB460" s="342"/>
      <c r="RKC460" s="342"/>
      <c r="RKD460" s="342"/>
      <c r="RKE460" s="342"/>
      <c r="RKF460" s="342"/>
      <c r="RKG460" s="342"/>
      <c r="RKH460" s="342"/>
      <c r="RKI460" s="342"/>
      <c r="RKJ460" s="342"/>
      <c r="RKK460" s="342"/>
      <c r="RKL460" s="342"/>
      <c r="RKM460" s="342"/>
      <c r="RKN460" s="342"/>
      <c r="RKO460" s="342"/>
      <c r="RKP460" s="342"/>
      <c r="RKQ460" s="342"/>
      <c r="RKR460" s="342"/>
      <c r="RKS460" s="342"/>
      <c r="RKT460" s="342"/>
      <c r="RKU460" s="342"/>
      <c r="RKV460" s="342"/>
      <c r="RKW460" s="342"/>
      <c r="RKX460" s="342"/>
      <c r="RKY460" s="342"/>
      <c r="RKZ460" s="342"/>
      <c r="RLA460" s="342"/>
      <c r="RLB460" s="342"/>
      <c r="RLC460" s="342"/>
      <c r="RLD460" s="342"/>
      <c r="RLE460" s="342"/>
      <c r="RLF460" s="342"/>
      <c r="RLG460" s="342"/>
      <c r="RLH460" s="342"/>
      <c r="RLI460" s="342"/>
      <c r="RLJ460" s="342"/>
      <c r="RLK460" s="342"/>
      <c r="RLL460" s="342"/>
      <c r="RLM460" s="342"/>
      <c r="RLN460" s="342"/>
      <c r="RLO460" s="342"/>
      <c r="RLP460" s="342"/>
      <c r="RLQ460" s="342"/>
      <c r="RLR460" s="342"/>
      <c r="RLS460" s="342"/>
      <c r="RLT460" s="342"/>
      <c r="RLU460" s="342"/>
      <c r="RLV460" s="342"/>
      <c r="RLW460" s="342"/>
      <c r="RLX460" s="342"/>
      <c r="RLY460" s="342"/>
      <c r="RLZ460" s="342"/>
      <c r="RMA460" s="342"/>
      <c r="RMB460" s="342"/>
      <c r="RMC460" s="342"/>
      <c r="RMD460" s="342"/>
      <c r="RME460" s="342"/>
      <c r="RMF460" s="342"/>
      <c r="RMG460" s="342"/>
      <c r="RMH460" s="342"/>
      <c r="RMI460" s="342"/>
      <c r="RMJ460" s="342"/>
      <c r="RMK460" s="342"/>
      <c r="RML460" s="342"/>
      <c r="RMM460" s="342"/>
      <c r="RMN460" s="342"/>
      <c r="RMO460" s="342"/>
      <c r="RMP460" s="342"/>
      <c r="RMQ460" s="342"/>
      <c r="RMR460" s="342"/>
      <c r="RMS460" s="342"/>
      <c r="RMT460" s="342"/>
      <c r="RMU460" s="342"/>
      <c r="RMV460" s="342"/>
      <c r="RMW460" s="342"/>
      <c r="RMX460" s="342"/>
      <c r="RMY460" s="342"/>
      <c r="RMZ460" s="342"/>
      <c r="RNA460" s="342"/>
      <c r="RNB460" s="342"/>
      <c r="RNC460" s="342"/>
      <c r="RND460" s="342"/>
      <c r="RNE460" s="342"/>
      <c r="RNF460" s="342"/>
      <c r="RNG460" s="342"/>
      <c r="RNH460" s="342"/>
      <c r="RNI460" s="342"/>
      <c r="RNJ460" s="342"/>
      <c r="RNK460" s="342"/>
      <c r="RNL460" s="342"/>
      <c r="RNM460" s="342"/>
      <c r="RNN460" s="342"/>
      <c r="RNO460" s="342"/>
      <c r="RNP460" s="342"/>
      <c r="RNQ460" s="342"/>
      <c r="RNR460" s="342"/>
      <c r="RNS460" s="342"/>
      <c r="RNT460" s="342"/>
      <c r="RNU460" s="342"/>
      <c r="RNV460" s="342"/>
      <c r="RNW460" s="342"/>
      <c r="RNX460" s="342"/>
      <c r="RNY460" s="342"/>
      <c r="RNZ460" s="342"/>
      <c r="ROA460" s="342"/>
      <c r="ROB460" s="342"/>
      <c r="ROC460" s="342"/>
      <c r="ROD460" s="342"/>
      <c r="ROE460" s="342"/>
      <c r="ROF460" s="342"/>
      <c r="ROG460" s="342"/>
      <c r="ROH460" s="342"/>
      <c r="ROI460" s="342"/>
      <c r="ROJ460" s="342"/>
      <c r="ROK460" s="342"/>
      <c r="ROL460" s="342"/>
      <c r="ROM460" s="342"/>
      <c r="RON460" s="342"/>
      <c r="ROO460" s="342"/>
      <c r="ROP460" s="342"/>
      <c r="ROQ460" s="342"/>
      <c r="ROR460" s="342"/>
      <c r="ROS460" s="342"/>
      <c r="ROT460" s="342"/>
      <c r="ROU460" s="342"/>
      <c r="ROV460" s="342"/>
      <c r="ROW460" s="342"/>
      <c r="ROX460" s="342"/>
      <c r="ROY460" s="342"/>
      <c r="ROZ460" s="342"/>
      <c r="RPA460" s="342"/>
      <c r="RPB460" s="342"/>
      <c r="RPC460" s="342"/>
      <c r="RPD460" s="342"/>
      <c r="RPE460" s="342"/>
      <c r="RPF460" s="342"/>
      <c r="RPG460" s="342"/>
      <c r="RPH460" s="342"/>
      <c r="RPI460" s="342"/>
      <c r="RPJ460" s="342"/>
      <c r="RPK460" s="342"/>
      <c r="RPL460" s="342"/>
      <c r="RPM460" s="342"/>
      <c r="RPN460" s="342"/>
      <c r="RPO460" s="342"/>
      <c r="RPP460" s="342"/>
      <c r="RPQ460" s="342"/>
      <c r="RPR460" s="342"/>
      <c r="RPS460" s="342"/>
      <c r="RPT460" s="342"/>
      <c r="RPU460" s="342"/>
      <c r="RPV460" s="342"/>
      <c r="RPW460" s="342"/>
      <c r="RPX460" s="342"/>
      <c r="RPY460" s="342"/>
      <c r="RPZ460" s="342"/>
      <c r="RQA460" s="342"/>
      <c r="RQB460" s="342"/>
      <c r="RQC460" s="342"/>
      <c r="RQD460" s="342"/>
      <c r="RQE460" s="342"/>
      <c r="RQF460" s="342"/>
      <c r="RQG460" s="342"/>
      <c r="RQH460" s="342"/>
      <c r="RQI460" s="342"/>
      <c r="RQJ460" s="342"/>
      <c r="RQK460" s="342"/>
      <c r="RQL460" s="342"/>
      <c r="RQM460" s="342"/>
      <c r="RQN460" s="342"/>
      <c r="RQO460" s="342"/>
      <c r="RQP460" s="342"/>
      <c r="RQQ460" s="342"/>
      <c r="RQR460" s="342"/>
      <c r="RQS460" s="342"/>
      <c r="RQT460" s="342"/>
      <c r="RQU460" s="342"/>
      <c r="RQV460" s="342"/>
      <c r="RQW460" s="342"/>
      <c r="RQX460" s="342"/>
      <c r="RQY460" s="342"/>
      <c r="RQZ460" s="342"/>
      <c r="RRA460" s="342"/>
      <c r="RRB460" s="342"/>
      <c r="RRC460" s="342"/>
      <c r="RRD460" s="342"/>
      <c r="RRE460" s="342"/>
      <c r="RRF460" s="342"/>
      <c r="RRG460" s="342"/>
      <c r="RRH460" s="342"/>
      <c r="RRI460" s="342"/>
      <c r="RRJ460" s="342"/>
      <c r="RRK460" s="342"/>
      <c r="RRL460" s="342"/>
      <c r="RRM460" s="342"/>
      <c r="RRN460" s="342"/>
      <c r="RRO460" s="342"/>
      <c r="RRP460" s="342"/>
      <c r="RRQ460" s="342"/>
      <c r="RRR460" s="342"/>
      <c r="RRS460" s="342"/>
      <c r="RRT460" s="342"/>
      <c r="RRU460" s="342"/>
      <c r="RRV460" s="342"/>
      <c r="RRW460" s="342"/>
      <c r="RRX460" s="342"/>
      <c r="RRY460" s="342"/>
      <c r="RRZ460" s="342"/>
      <c r="RSA460" s="342"/>
      <c r="RSB460" s="342"/>
      <c r="RSC460" s="342"/>
      <c r="RSD460" s="342"/>
      <c r="RSE460" s="342"/>
      <c r="RSF460" s="342"/>
      <c r="RSG460" s="342"/>
      <c r="RSH460" s="342"/>
      <c r="RSI460" s="342"/>
      <c r="RSJ460" s="342"/>
      <c r="RSK460" s="342"/>
      <c r="RSL460" s="342"/>
      <c r="RSM460" s="342"/>
      <c r="RSN460" s="342"/>
      <c r="RSO460" s="342"/>
      <c r="RSP460" s="342"/>
      <c r="RSQ460" s="342"/>
      <c r="RSR460" s="342"/>
      <c r="RSS460" s="342"/>
      <c r="RST460" s="342"/>
      <c r="RSU460" s="342"/>
      <c r="RSV460" s="342"/>
      <c r="RSW460" s="342"/>
      <c r="RSX460" s="342"/>
      <c r="RSY460" s="342"/>
      <c r="RSZ460" s="342"/>
      <c r="RTA460" s="342"/>
      <c r="RTB460" s="342"/>
      <c r="RTC460" s="342"/>
      <c r="RTD460" s="342"/>
      <c r="RTE460" s="342"/>
      <c r="RTF460" s="342"/>
      <c r="RTG460" s="342"/>
      <c r="RTH460" s="342"/>
      <c r="RTI460" s="342"/>
      <c r="RTJ460" s="342"/>
      <c r="RTK460" s="342"/>
      <c r="RTL460" s="342"/>
      <c r="RTM460" s="342"/>
      <c r="RTN460" s="342"/>
      <c r="RTO460" s="342"/>
      <c r="RTP460" s="342"/>
      <c r="RTQ460" s="342"/>
      <c r="RTR460" s="342"/>
      <c r="RTS460" s="342"/>
      <c r="RTT460" s="342"/>
      <c r="RTU460" s="342"/>
      <c r="RTV460" s="342"/>
      <c r="RTW460" s="342"/>
      <c r="RTX460" s="342"/>
      <c r="RTY460" s="342"/>
      <c r="RTZ460" s="342"/>
      <c r="RUA460" s="342"/>
      <c r="RUB460" s="342"/>
      <c r="RUC460" s="342"/>
      <c r="RUD460" s="342"/>
      <c r="RUE460" s="342"/>
      <c r="RUF460" s="342"/>
      <c r="RUG460" s="342"/>
      <c r="RUH460" s="342"/>
      <c r="RUI460" s="342"/>
      <c r="RUJ460" s="342"/>
      <c r="RUK460" s="342"/>
      <c r="RUL460" s="342"/>
      <c r="RUM460" s="342"/>
      <c r="RUN460" s="342"/>
      <c r="RUO460" s="342"/>
      <c r="RUP460" s="342"/>
      <c r="RUQ460" s="342"/>
      <c r="RUR460" s="342"/>
      <c r="RUS460" s="342"/>
      <c r="RUT460" s="342"/>
      <c r="RUU460" s="342"/>
      <c r="RUV460" s="342"/>
      <c r="RUW460" s="342"/>
      <c r="RUX460" s="342"/>
      <c r="RUY460" s="342"/>
      <c r="RUZ460" s="342"/>
      <c r="RVA460" s="342"/>
      <c r="RVB460" s="342"/>
      <c r="RVC460" s="342"/>
      <c r="RVD460" s="342"/>
      <c r="RVE460" s="342"/>
      <c r="RVF460" s="342"/>
      <c r="RVG460" s="342"/>
      <c r="RVH460" s="342"/>
      <c r="RVI460" s="342"/>
      <c r="RVJ460" s="342"/>
      <c r="RVK460" s="342"/>
      <c r="RVL460" s="342"/>
      <c r="RVM460" s="342"/>
      <c r="RVN460" s="342"/>
      <c r="RVO460" s="342"/>
      <c r="RVP460" s="342"/>
      <c r="RVQ460" s="342"/>
      <c r="RVR460" s="342"/>
      <c r="RVS460" s="342"/>
      <c r="RVT460" s="342"/>
      <c r="RVU460" s="342"/>
      <c r="RVV460" s="342"/>
      <c r="RVW460" s="342"/>
      <c r="RVX460" s="342"/>
      <c r="RVY460" s="342"/>
      <c r="RVZ460" s="342"/>
      <c r="RWA460" s="342"/>
      <c r="RWB460" s="342"/>
      <c r="RWC460" s="342"/>
      <c r="RWD460" s="342"/>
      <c r="RWE460" s="342"/>
      <c r="RWF460" s="342"/>
      <c r="RWG460" s="342"/>
      <c r="RWH460" s="342"/>
      <c r="RWI460" s="342"/>
      <c r="RWJ460" s="342"/>
      <c r="RWK460" s="342"/>
      <c r="RWL460" s="342"/>
      <c r="RWM460" s="342"/>
      <c r="RWN460" s="342"/>
      <c r="RWO460" s="342"/>
      <c r="RWP460" s="342"/>
      <c r="RWQ460" s="342"/>
      <c r="RWR460" s="342"/>
      <c r="RWS460" s="342"/>
      <c r="RWT460" s="342"/>
      <c r="RWU460" s="342"/>
      <c r="RWV460" s="342"/>
      <c r="RWW460" s="342"/>
      <c r="RWX460" s="342"/>
      <c r="RWY460" s="342"/>
      <c r="RWZ460" s="342"/>
      <c r="RXA460" s="342"/>
      <c r="RXB460" s="342"/>
      <c r="RXC460" s="342"/>
      <c r="RXD460" s="342"/>
      <c r="RXE460" s="342"/>
      <c r="RXF460" s="342"/>
      <c r="RXG460" s="342"/>
      <c r="RXH460" s="342"/>
      <c r="RXI460" s="342"/>
      <c r="RXJ460" s="342"/>
      <c r="RXK460" s="342"/>
      <c r="RXL460" s="342"/>
      <c r="RXM460" s="342"/>
      <c r="RXN460" s="342"/>
      <c r="RXO460" s="342"/>
      <c r="RXP460" s="342"/>
      <c r="RXQ460" s="342"/>
      <c r="RXR460" s="342"/>
      <c r="RXS460" s="342"/>
      <c r="RXT460" s="342"/>
      <c r="RXU460" s="342"/>
      <c r="RXV460" s="342"/>
      <c r="RXW460" s="342"/>
      <c r="RXX460" s="342"/>
      <c r="RXY460" s="342"/>
      <c r="RXZ460" s="342"/>
      <c r="RYA460" s="342"/>
      <c r="RYB460" s="342"/>
      <c r="RYC460" s="342"/>
      <c r="RYD460" s="342"/>
      <c r="RYE460" s="342"/>
      <c r="RYF460" s="342"/>
      <c r="RYG460" s="342"/>
      <c r="RYH460" s="342"/>
      <c r="RYI460" s="342"/>
      <c r="RYJ460" s="342"/>
      <c r="RYK460" s="342"/>
      <c r="RYL460" s="342"/>
      <c r="RYM460" s="342"/>
      <c r="RYN460" s="342"/>
      <c r="RYO460" s="342"/>
      <c r="RYP460" s="342"/>
      <c r="RYQ460" s="342"/>
      <c r="RYR460" s="342"/>
      <c r="RYS460" s="342"/>
      <c r="RYT460" s="342"/>
      <c r="RYU460" s="342"/>
      <c r="RYV460" s="342"/>
      <c r="RYW460" s="342"/>
      <c r="RYX460" s="342"/>
      <c r="RYY460" s="342"/>
      <c r="RYZ460" s="342"/>
      <c r="RZA460" s="342"/>
      <c r="RZB460" s="342"/>
      <c r="RZC460" s="342"/>
      <c r="RZD460" s="342"/>
      <c r="RZE460" s="342"/>
      <c r="RZF460" s="342"/>
      <c r="RZG460" s="342"/>
      <c r="RZH460" s="342"/>
      <c r="RZI460" s="342"/>
      <c r="RZJ460" s="342"/>
      <c r="RZK460" s="342"/>
      <c r="RZL460" s="342"/>
      <c r="RZM460" s="342"/>
      <c r="RZN460" s="342"/>
      <c r="RZO460" s="342"/>
      <c r="RZP460" s="342"/>
      <c r="RZQ460" s="342"/>
      <c r="RZR460" s="342"/>
      <c r="RZS460" s="342"/>
      <c r="RZT460" s="342"/>
      <c r="RZU460" s="342"/>
      <c r="RZV460" s="342"/>
      <c r="RZW460" s="342"/>
      <c r="RZX460" s="342"/>
      <c r="RZY460" s="342"/>
      <c r="RZZ460" s="342"/>
      <c r="SAA460" s="342"/>
      <c r="SAB460" s="342"/>
      <c r="SAC460" s="342"/>
      <c r="SAD460" s="342"/>
      <c r="SAE460" s="342"/>
      <c r="SAF460" s="342"/>
      <c r="SAG460" s="342"/>
      <c r="SAH460" s="342"/>
      <c r="SAI460" s="342"/>
      <c r="SAJ460" s="342"/>
      <c r="SAK460" s="342"/>
      <c r="SAL460" s="342"/>
      <c r="SAM460" s="342"/>
      <c r="SAN460" s="342"/>
      <c r="SAO460" s="342"/>
      <c r="SAP460" s="342"/>
      <c r="SAQ460" s="342"/>
      <c r="SAR460" s="342"/>
      <c r="SAS460" s="342"/>
      <c r="SAT460" s="342"/>
      <c r="SAU460" s="342"/>
      <c r="SAV460" s="342"/>
      <c r="SAW460" s="342"/>
      <c r="SAX460" s="342"/>
      <c r="SAY460" s="342"/>
      <c r="SAZ460" s="342"/>
      <c r="SBA460" s="342"/>
      <c r="SBB460" s="342"/>
      <c r="SBC460" s="342"/>
      <c r="SBD460" s="342"/>
      <c r="SBE460" s="342"/>
      <c r="SBF460" s="342"/>
      <c r="SBG460" s="342"/>
      <c r="SBH460" s="342"/>
      <c r="SBI460" s="342"/>
      <c r="SBJ460" s="342"/>
      <c r="SBK460" s="342"/>
      <c r="SBL460" s="342"/>
      <c r="SBM460" s="342"/>
      <c r="SBN460" s="342"/>
      <c r="SBO460" s="342"/>
      <c r="SBP460" s="342"/>
      <c r="SBQ460" s="342"/>
      <c r="SBR460" s="342"/>
      <c r="SBS460" s="342"/>
      <c r="SBT460" s="342"/>
      <c r="SBU460" s="342"/>
      <c r="SBV460" s="342"/>
      <c r="SBW460" s="342"/>
      <c r="SBX460" s="342"/>
      <c r="SBY460" s="342"/>
      <c r="SBZ460" s="342"/>
      <c r="SCA460" s="342"/>
      <c r="SCB460" s="342"/>
      <c r="SCC460" s="342"/>
      <c r="SCD460" s="342"/>
      <c r="SCE460" s="342"/>
      <c r="SCF460" s="342"/>
      <c r="SCG460" s="342"/>
      <c r="SCH460" s="342"/>
      <c r="SCI460" s="342"/>
      <c r="SCJ460" s="342"/>
      <c r="SCK460" s="342"/>
      <c r="SCL460" s="342"/>
      <c r="SCM460" s="342"/>
      <c r="SCN460" s="342"/>
      <c r="SCO460" s="342"/>
      <c r="SCP460" s="342"/>
      <c r="SCQ460" s="342"/>
      <c r="SCR460" s="342"/>
      <c r="SCS460" s="342"/>
      <c r="SCT460" s="342"/>
      <c r="SCU460" s="342"/>
      <c r="SCV460" s="342"/>
      <c r="SCW460" s="342"/>
      <c r="SCX460" s="342"/>
      <c r="SCY460" s="342"/>
      <c r="SCZ460" s="342"/>
      <c r="SDA460" s="342"/>
      <c r="SDB460" s="342"/>
      <c r="SDC460" s="342"/>
      <c r="SDD460" s="342"/>
      <c r="SDE460" s="342"/>
      <c r="SDF460" s="342"/>
      <c r="SDG460" s="342"/>
      <c r="SDH460" s="342"/>
      <c r="SDI460" s="342"/>
      <c r="SDJ460" s="342"/>
      <c r="SDK460" s="342"/>
      <c r="SDL460" s="342"/>
      <c r="SDM460" s="342"/>
      <c r="SDN460" s="342"/>
      <c r="SDO460" s="342"/>
      <c r="SDP460" s="342"/>
      <c r="SDQ460" s="342"/>
      <c r="SDR460" s="342"/>
      <c r="SDS460" s="342"/>
      <c r="SDT460" s="342"/>
      <c r="SDU460" s="342"/>
      <c r="SDV460" s="342"/>
      <c r="SDW460" s="342"/>
      <c r="SDX460" s="342"/>
      <c r="SDY460" s="342"/>
      <c r="SDZ460" s="342"/>
      <c r="SEA460" s="342"/>
      <c r="SEB460" s="342"/>
      <c r="SEC460" s="342"/>
      <c r="SED460" s="342"/>
      <c r="SEE460" s="342"/>
      <c r="SEF460" s="342"/>
      <c r="SEG460" s="342"/>
      <c r="SEH460" s="342"/>
      <c r="SEI460" s="342"/>
      <c r="SEJ460" s="342"/>
      <c r="SEK460" s="342"/>
      <c r="SEL460" s="342"/>
      <c r="SEM460" s="342"/>
      <c r="SEN460" s="342"/>
      <c r="SEO460" s="342"/>
      <c r="SEP460" s="342"/>
      <c r="SEQ460" s="342"/>
      <c r="SER460" s="342"/>
      <c r="SES460" s="342"/>
      <c r="SET460" s="342"/>
      <c r="SEU460" s="342"/>
      <c r="SEV460" s="342"/>
      <c r="SEW460" s="342"/>
      <c r="SEX460" s="342"/>
      <c r="SEY460" s="342"/>
      <c r="SEZ460" s="342"/>
      <c r="SFA460" s="342"/>
      <c r="SFB460" s="342"/>
      <c r="SFC460" s="342"/>
      <c r="SFD460" s="342"/>
      <c r="SFE460" s="342"/>
      <c r="SFF460" s="342"/>
      <c r="SFG460" s="342"/>
      <c r="SFH460" s="342"/>
      <c r="SFI460" s="342"/>
      <c r="SFJ460" s="342"/>
      <c r="SFK460" s="342"/>
      <c r="SFL460" s="342"/>
      <c r="SFM460" s="342"/>
      <c r="SFN460" s="342"/>
      <c r="SFO460" s="342"/>
      <c r="SFP460" s="342"/>
      <c r="SFQ460" s="342"/>
      <c r="SFR460" s="342"/>
      <c r="SFS460" s="342"/>
      <c r="SFT460" s="342"/>
      <c r="SFU460" s="342"/>
      <c r="SFV460" s="342"/>
      <c r="SFW460" s="342"/>
      <c r="SFX460" s="342"/>
      <c r="SFY460" s="342"/>
      <c r="SFZ460" s="342"/>
      <c r="SGA460" s="342"/>
      <c r="SGB460" s="342"/>
      <c r="SGC460" s="342"/>
      <c r="SGD460" s="342"/>
      <c r="SGE460" s="342"/>
      <c r="SGF460" s="342"/>
      <c r="SGG460" s="342"/>
      <c r="SGH460" s="342"/>
      <c r="SGI460" s="342"/>
      <c r="SGJ460" s="342"/>
      <c r="SGK460" s="342"/>
      <c r="SGL460" s="342"/>
      <c r="SGM460" s="342"/>
      <c r="SGN460" s="342"/>
      <c r="SGO460" s="342"/>
      <c r="SGP460" s="342"/>
      <c r="SGQ460" s="342"/>
      <c r="SGR460" s="342"/>
      <c r="SGS460" s="342"/>
      <c r="SGT460" s="342"/>
      <c r="SGU460" s="342"/>
      <c r="SGV460" s="342"/>
      <c r="SGW460" s="342"/>
      <c r="SGX460" s="342"/>
      <c r="SGY460" s="342"/>
      <c r="SGZ460" s="342"/>
      <c r="SHA460" s="342"/>
      <c r="SHB460" s="342"/>
      <c r="SHC460" s="342"/>
      <c r="SHD460" s="342"/>
      <c r="SHE460" s="342"/>
      <c r="SHF460" s="342"/>
      <c r="SHG460" s="342"/>
      <c r="SHH460" s="342"/>
      <c r="SHI460" s="342"/>
      <c r="SHJ460" s="342"/>
      <c r="SHK460" s="342"/>
      <c r="SHL460" s="342"/>
      <c r="SHM460" s="342"/>
      <c r="SHN460" s="342"/>
      <c r="SHO460" s="342"/>
      <c r="SHP460" s="342"/>
      <c r="SHQ460" s="342"/>
      <c r="SHR460" s="342"/>
      <c r="SHS460" s="342"/>
      <c r="SHT460" s="342"/>
      <c r="SHU460" s="342"/>
      <c r="SHV460" s="342"/>
      <c r="SHW460" s="342"/>
      <c r="SHX460" s="342"/>
      <c r="SHY460" s="342"/>
      <c r="SHZ460" s="342"/>
      <c r="SIA460" s="342"/>
      <c r="SIB460" s="342"/>
      <c r="SIC460" s="342"/>
      <c r="SID460" s="342"/>
      <c r="SIE460" s="342"/>
      <c r="SIF460" s="342"/>
      <c r="SIG460" s="342"/>
      <c r="SIH460" s="342"/>
      <c r="SII460" s="342"/>
      <c r="SIJ460" s="342"/>
      <c r="SIK460" s="342"/>
      <c r="SIL460" s="342"/>
      <c r="SIM460" s="342"/>
      <c r="SIN460" s="342"/>
      <c r="SIO460" s="342"/>
      <c r="SIP460" s="342"/>
      <c r="SIQ460" s="342"/>
      <c r="SIR460" s="342"/>
      <c r="SIS460" s="342"/>
      <c r="SIT460" s="342"/>
      <c r="SIU460" s="342"/>
      <c r="SIV460" s="342"/>
      <c r="SIW460" s="342"/>
      <c r="SIX460" s="342"/>
      <c r="SIY460" s="342"/>
      <c r="SIZ460" s="342"/>
      <c r="SJA460" s="342"/>
      <c r="SJB460" s="342"/>
      <c r="SJC460" s="342"/>
      <c r="SJD460" s="342"/>
      <c r="SJE460" s="342"/>
      <c r="SJF460" s="342"/>
      <c r="SJG460" s="342"/>
      <c r="SJH460" s="342"/>
      <c r="SJI460" s="342"/>
      <c r="SJJ460" s="342"/>
      <c r="SJK460" s="342"/>
      <c r="SJL460" s="342"/>
      <c r="SJM460" s="342"/>
      <c r="SJN460" s="342"/>
      <c r="SJO460" s="342"/>
      <c r="SJP460" s="342"/>
      <c r="SJQ460" s="342"/>
      <c r="SJR460" s="342"/>
      <c r="SJS460" s="342"/>
      <c r="SJT460" s="342"/>
      <c r="SJU460" s="342"/>
      <c r="SJV460" s="342"/>
      <c r="SJW460" s="342"/>
      <c r="SJX460" s="342"/>
      <c r="SJY460" s="342"/>
      <c r="SJZ460" s="342"/>
      <c r="SKA460" s="342"/>
      <c r="SKB460" s="342"/>
      <c r="SKC460" s="342"/>
      <c r="SKD460" s="342"/>
      <c r="SKE460" s="342"/>
      <c r="SKF460" s="342"/>
      <c r="SKG460" s="342"/>
      <c r="SKH460" s="342"/>
      <c r="SKI460" s="342"/>
      <c r="SKJ460" s="342"/>
      <c r="SKK460" s="342"/>
      <c r="SKL460" s="342"/>
      <c r="SKM460" s="342"/>
      <c r="SKN460" s="342"/>
      <c r="SKO460" s="342"/>
      <c r="SKP460" s="342"/>
      <c r="SKQ460" s="342"/>
      <c r="SKR460" s="342"/>
      <c r="SKS460" s="342"/>
      <c r="SKT460" s="342"/>
      <c r="SKU460" s="342"/>
      <c r="SKV460" s="342"/>
      <c r="SKW460" s="342"/>
      <c r="SKX460" s="342"/>
      <c r="SKY460" s="342"/>
      <c r="SKZ460" s="342"/>
      <c r="SLA460" s="342"/>
      <c r="SLB460" s="342"/>
      <c r="SLC460" s="342"/>
      <c r="SLD460" s="342"/>
      <c r="SLE460" s="342"/>
      <c r="SLF460" s="342"/>
      <c r="SLG460" s="342"/>
      <c r="SLH460" s="342"/>
      <c r="SLI460" s="342"/>
      <c r="SLJ460" s="342"/>
      <c r="SLK460" s="342"/>
      <c r="SLL460" s="342"/>
      <c r="SLM460" s="342"/>
      <c r="SLN460" s="342"/>
      <c r="SLO460" s="342"/>
      <c r="SLP460" s="342"/>
      <c r="SLQ460" s="342"/>
      <c r="SLR460" s="342"/>
      <c r="SLS460" s="342"/>
      <c r="SLT460" s="342"/>
      <c r="SLU460" s="342"/>
      <c r="SLV460" s="342"/>
      <c r="SLW460" s="342"/>
      <c r="SLX460" s="342"/>
      <c r="SLY460" s="342"/>
      <c r="SLZ460" s="342"/>
      <c r="SMA460" s="342"/>
      <c r="SMB460" s="342"/>
      <c r="SMC460" s="342"/>
      <c r="SMD460" s="342"/>
      <c r="SME460" s="342"/>
      <c r="SMF460" s="342"/>
      <c r="SMG460" s="342"/>
      <c r="SMH460" s="342"/>
      <c r="SMI460" s="342"/>
      <c r="SMJ460" s="342"/>
      <c r="SMK460" s="342"/>
      <c r="SML460" s="342"/>
      <c r="SMM460" s="342"/>
      <c r="SMN460" s="342"/>
      <c r="SMO460" s="342"/>
      <c r="SMP460" s="342"/>
      <c r="SMQ460" s="342"/>
      <c r="SMR460" s="342"/>
      <c r="SMS460" s="342"/>
      <c r="SMT460" s="342"/>
      <c r="SMU460" s="342"/>
      <c r="SMV460" s="342"/>
      <c r="SMW460" s="342"/>
      <c r="SMX460" s="342"/>
      <c r="SMY460" s="342"/>
      <c r="SMZ460" s="342"/>
      <c r="SNA460" s="342"/>
      <c r="SNB460" s="342"/>
      <c r="SNC460" s="342"/>
      <c r="SND460" s="342"/>
      <c r="SNE460" s="342"/>
      <c r="SNF460" s="342"/>
      <c r="SNG460" s="342"/>
      <c r="SNH460" s="342"/>
      <c r="SNI460" s="342"/>
      <c r="SNJ460" s="342"/>
      <c r="SNK460" s="342"/>
      <c r="SNL460" s="342"/>
      <c r="SNM460" s="342"/>
      <c r="SNN460" s="342"/>
      <c r="SNO460" s="342"/>
      <c r="SNP460" s="342"/>
      <c r="SNQ460" s="342"/>
      <c r="SNR460" s="342"/>
      <c r="SNS460" s="342"/>
      <c r="SNT460" s="342"/>
      <c r="SNU460" s="342"/>
      <c r="SNV460" s="342"/>
      <c r="SNW460" s="342"/>
      <c r="SNX460" s="342"/>
      <c r="SNY460" s="342"/>
      <c r="SNZ460" s="342"/>
      <c r="SOA460" s="342"/>
      <c r="SOB460" s="342"/>
      <c r="SOC460" s="342"/>
      <c r="SOD460" s="342"/>
      <c r="SOE460" s="342"/>
      <c r="SOF460" s="342"/>
      <c r="SOG460" s="342"/>
      <c r="SOH460" s="342"/>
      <c r="SOI460" s="342"/>
      <c r="SOJ460" s="342"/>
      <c r="SOK460" s="342"/>
      <c r="SOL460" s="342"/>
      <c r="SOM460" s="342"/>
      <c r="SON460" s="342"/>
      <c r="SOO460" s="342"/>
      <c r="SOP460" s="342"/>
      <c r="SOQ460" s="342"/>
      <c r="SOR460" s="342"/>
      <c r="SOS460" s="342"/>
      <c r="SOT460" s="342"/>
      <c r="SOU460" s="342"/>
      <c r="SOV460" s="342"/>
      <c r="SOW460" s="342"/>
      <c r="SOX460" s="342"/>
      <c r="SOY460" s="342"/>
      <c r="SOZ460" s="342"/>
      <c r="SPA460" s="342"/>
      <c r="SPB460" s="342"/>
      <c r="SPC460" s="342"/>
      <c r="SPD460" s="342"/>
      <c r="SPE460" s="342"/>
      <c r="SPF460" s="342"/>
      <c r="SPG460" s="342"/>
      <c r="SPH460" s="342"/>
      <c r="SPI460" s="342"/>
      <c r="SPJ460" s="342"/>
      <c r="SPK460" s="342"/>
      <c r="SPL460" s="342"/>
      <c r="SPM460" s="342"/>
      <c r="SPN460" s="342"/>
      <c r="SPO460" s="342"/>
      <c r="SPP460" s="342"/>
      <c r="SPQ460" s="342"/>
      <c r="SPR460" s="342"/>
      <c r="SPS460" s="342"/>
      <c r="SPT460" s="342"/>
      <c r="SPU460" s="342"/>
      <c r="SPV460" s="342"/>
      <c r="SPW460" s="342"/>
      <c r="SPX460" s="342"/>
      <c r="SPY460" s="342"/>
      <c r="SPZ460" s="342"/>
      <c r="SQA460" s="342"/>
      <c r="SQB460" s="342"/>
      <c r="SQC460" s="342"/>
      <c r="SQD460" s="342"/>
      <c r="SQE460" s="342"/>
      <c r="SQF460" s="342"/>
      <c r="SQG460" s="342"/>
      <c r="SQH460" s="342"/>
      <c r="SQI460" s="342"/>
      <c r="SQJ460" s="342"/>
      <c r="SQK460" s="342"/>
      <c r="SQL460" s="342"/>
      <c r="SQM460" s="342"/>
      <c r="SQN460" s="342"/>
      <c r="SQO460" s="342"/>
      <c r="SQP460" s="342"/>
      <c r="SQQ460" s="342"/>
      <c r="SQR460" s="342"/>
      <c r="SQS460" s="342"/>
      <c r="SQT460" s="342"/>
      <c r="SQU460" s="342"/>
      <c r="SQV460" s="342"/>
      <c r="SQW460" s="342"/>
      <c r="SQX460" s="342"/>
      <c r="SQY460" s="342"/>
      <c r="SQZ460" s="342"/>
      <c r="SRA460" s="342"/>
      <c r="SRB460" s="342"/>
      <c r="SRC460" s="342"/>
      <c r="SRD460" s="342"/>
      <c r="SRE460" s="342"/>
      <c r="SRF460" s="342"/>
      <c r="SRG460" s="342"/>
      <c r="SRH460" s="342"/>
      <c r="SRI460" s="342"/>
      <c r="SRJ460" s="342"/>
      <c r="SRK460" s="342"/>
      <c r="SRL460" s="342"/>
      <c r="SRM460" s="342"/>
      <c r="SRN460" s="342"/>
      <c r="SRO460" s="342"/>
      <c r="SRP460" s="342"/>
      <c r="SRQ460" s="342"/>
      <c r="SRR460" s="342"/>
      <c r="SRS460" s="342"/>
      <c r="SRT460" s="342"/>
      <c r="SRU460" s="342"/>
      <c r="SRV460" s="342"/>
      <c r="SRW460" s="342"/>
      <c r="SRX460" s="342"/>
      <c r="SRY460" s="342"/>
      <c r="SRZ460" s="342"/>
      <c r="SSA460" s="342"/>
      <c r="SSB460" s="342"/>
      <c r="SSC460" s="342"/>
      <c r="SSD460" s="342"/>
      <c r="SSE460" s="342"/>
      <c r="SSF460" s="342"/>
      <c r="SSG460" s="342"/>
      <c r="SSH460" s="342"/>
      <c r="SSI460" s="342"/>
      <c r="SSJ460" s="342"/>
      <c r="SSK460" s="342"/>
      <c r="SSL460" s="342"/>
      <c r="SSM460" s="342"/>
      <c r="SSN460" s="342"/>
      <c r="SSO460" s="342"/>
      <c r="SSP460" s="342"/>
      <c r="SSQ460" s="342"/>
      <c r="SSR460" s="342"/>
      <c r="SSS460" s="342"/>
      <c r="SST460" s="342"/>
      <c r="SSU460" s="342"/>
      <c r="SSV460" s="342"/>
      <c r="SSW460" s="342"/>
      <c r="SSX460" s="342"/>
      <c r="SSY460" s="342"/>
      <c r="SSZ460" s="342"/>
      <c r="STA460" s="342"/>
      <c r="STB460" s="342"/>
      <c r="STC460" s="342"/>
      <c r="STD460" s="342"/>
      <c r="STE460" s="342"/>
      <c r="STF460" s="342"/>
      <c r="STG460" s="342"/>
      <c r="STH460" s="342"/>
      <c r="STI460" s="342"/>
      <c r="STJ460" s="342"/>
      <c r="STK460" s="342"/>
      <c r="STL460" s="342"/>
      <c r="STM460" s="342"/>
      <c r="STN460" s="342"/>
      <c r="STO460" s="342"/>
      <c r="STP460" s="342"/>
      <c r="STQ460" s="342"/>
      <c r="STR460" s="342"/>
      <c r="STS460" s="342"/>
      <c r="STT460" s="342"/>
      <c r="STU460" s="342"/>
      <c r="STV460" s="342"/>
      <c r="STW460" s="342"/>
      <c r="STX460" s="342"/>
      <c r="STY460" s="342"/>
      <c r="STZ460" s="342"/>
      <c r="SUA460" s="342"/>
      <c r="SUB460" s="342"/>
      <c r="SUC460" s="342"/>
      <c r="SUD460" s="342"/>
      <c r="SUE460" s="342"/>
      <c r="SUF460" s="342"/>
      <c r="SUG460" s="342"/>
      <c r="SUH460" s="342"/>
      <c r="SUI460" s="342"/>
      <c r="SUJ460" s="342"/>
      <c r="SUK460" s="342"/>
      <c r="SUL460" s="342"/>
      <c r="SUM460" s="342"/>
      <c r="SUN460" s="342"/>
      <c r="SUO460" s="342"/>
      <c r="SUP460" s="342"/>
      <c r="SUQ460" s="342"/>
      <c r="SUR460" s="342"/>
      <c r="SUS460" s="342"/>
      <c r="SUT460" s="342"/>
      <c r="SUU460" s="342"/>
      <c r="SUV460" s="342"/>
      <c r="SUW460" s="342"/>
      <c r="SUX460" s="342"/>
      <c r="SUY460" s="342"/>
      <c r="SUZ460" s="342"/>
      <c r="SVA460" s="342"/>
      <c r="SVB460" s="342"/>
      <c r="SVC460" s="342"/>
      <c r="SVD460" s="342"/>
      <c r="SVE460" s="342"/>
      <c r="SVF460" s="342"/>
      <c r="SVG460" s="342"/>
      <c r="SVH460" s="342"/>
      <c r="SVI460" s="342"/>
      <c r="SVJ460" s="342"/>
      <c r="SVK460" s="342"/>
      <c r="SVL460" s="342"/>
      <c r="SVM460" s="342"/>
      <c r="SVN460" s="342"/>
      <c r="SVO460" s="342"/>
      <c r="SVP460" s="342"/>
      <c r="SVQ460" s="342"/>
      <c r="SVR460" s="342"/>
      <c r="SVS460" s="342"/>
      <c r="SVT460" s="342"/>
      <c r="SVU460" s="342"/>
      <c r="SVV460" s="342"/>
      <c r="SVW460" s="342"/>
      <c r="SVX460" s="342"/>
      <c r="SVY460" s="342"/>
      <c r="SVZ460" s="342"/>
      <c r="SWA460" s="342"/>
      <c r="SWB460" s="342"/>
      <c r="SWC460" s="342"/>
      <c r="SWD460" s="342"/>
      <c r="SWE460" s="342"/>
      <c r="SWF460" s="342"/>
      <c r="SWG460" s="342"/>
      <c r="SWH460" s="342"/>
      <c r="SWI460" s="342"/>
      <c r="SWJ460" s="342"/>
      <c r="SWK460" s="342"/>
      <c r="SWL460" s="342"/>
      <c r="SWM460" s="342"/>
      <c r="SWN460" s="342"/>
      <c r="SWO460" s="342"/>
      <c r="SWP460" s="342"/>
      <c r="SWQ460" s="342"/>
      <c r="SWR460" s="342"/>
      <c r="SWS460" s="342"/>
      <c r="SWT460" s="342"/>
      <c r="SWU460" s="342"/>
      <c r="SWV460" s="342"/>
      <c r="SWW460" s="342"/>
      <c r="SWX460" s="342"/>
      <c r="SWY460" s="342"/>
      <c r="SWZ460" s="342"/>
      <c r="SXA460" s="342"/>
      <c r="SXB460" s="342"/>
      <c r="SXC460" s="342"/>
      <c r="SXD460" s="342"/>
      <c r="SXE460" s="342"/>
      <c r="SXF460" s="342"/>
      <c r="SXG460" s="342"/>
      <c r="SXH460" s="342"/>
      <c r="SXI460" s="342"/>
      <c r="SXJ460" s="342"/>
      <c r="SXK460" s="342"/>
      <c r="SXL460" s="342"/>
      <c r="SXM460" s="342"/>
      <c r="SXN460" s="342"/>
      <c r="SXO460" s="342"/>
      <c r="SXP460" s="342"/>
      <c r="SXQ460" s="342"/>
      <c r="SXR460" s="342"/>
      <c r="SXS460" s="342"/>
      <c r="SXT460" s="342"/>
      <c r="SXU460" s="342"/>
      <c r="SXV460" s="342"/>
      <c r="SXW460" s="342"/>
      <c r="SXX460" s="342"/>
      <c r="SXY460" s="342"/>
      <c r="SXZ460" s="342"/>
      <c r="SYA460" s="342"/>
      <c r="SYB460" s="342"/>
      <c r="SYC460" s="342"/>
      <c r="SYD460" s="342"/>
      <c r="SYE460" s="342"/>
      <c r="SYF460" s="342"/>
      <c r="SYG460" s="342"/>
      <c r="SYH460" s="342"/>
      <c r="SYI460" s="342"/>
      <c r="SYJ460" s="342"/>
      <c r="SYK460" s="342"/>
      <c r="SYL460" s="342"/>
      <c r="SYM460" s="342"/>
      <c r="SYN460" s="342"/>
      <c r="SYO460" s="342"/>
      <c r="SYP460" s="342"/>
      <c r="SYQ460" s="342"/>
      <c r="SYR460" s="342"/>
      <c r="SYS460" s="342"/>
      <c r="SYT460" s="342"/>
      <c r="SYU460" s="342"/>
      <c r="SYV460" s="342"/>
      <c r="SYW460" s="342"/>
      <c r="SYX460" s="342"/>
      <c r="SYY460" s="342"/>
      <c r="SYZ460" s="342"/>
      <c r="SZA460" s="342"/>
      <c r="SZB460" s="342"/>
      <c r="SZC460" s="342"/>
      <c r="SZD460" s="342"/>
      <c r="SZE460" s="342"/>
      <c r="SZF460" s="342"/>
      <c r="SZG460" s="342"/>
      <c r="SZH460" s="342"/>
      <c r="SZI460" s="342"/>
      <c r="SZJ460" s="342"/>
      <c r="SZK460" s="342"/>
      <c r="SZL460" s="342"/>
      <c r="SZM460" s="342"/>
      <c r="SZN460" s="342"/>
      <c r="SZO460" s="342"/>
      <c r="SZP460" s="342"/>
      <c r="SZQ460" s="342"/>
      <c r="SZR460" s="342"/>
      <c r="SZS460" s="342"/>
      <c r="SZT460" s="342"/>
      <c r="SZU460" s="342"/>
      <c r="SZV460" s="342"/>
      <c r="SZW460" s="342"/>
      <c r="SZX460" s="342"/>
      <c r="SZY460" s="342"/>
      <c r="SZZ460" s="342"/>
      <c r="TAA460" s="342"/>
      <c r="TAB460" s="342"/>
      <c r="TAC460" s="342"/>
      <c r="TAD460" s="342"/>
      <c r="TAE460" s="342"/>
      <c r="TAF460" s="342"/>
      <c r="TAG460" s="342"/>
      <c r="TAH460" s="342"/>
      <c r="TAI460" s="342"/>
      <c r="TAJ460" s="342"/>
      <c r="TAK460" s="342"/>
      <c r="TAL460" s="342"/>
      <c r="TAM460" s="342"/>
      <c r="TAN460" s="342"/>
      <c r="TAO460" s="342"/>
      <c r="TAP460" s="342"/>
      <c r="TAQ460" s="342"/>
      <c r="TAR460" s="342"/>
      <c r="TAS460" s="342"/>
      <c r="TAT460" s="342"/>
      <c r="TAU460" s="342"/>
      <c r="TAV460" s="342"/>
      <c r="TAW460" s="342"/>
      <c r="TAX460" s="342"/>
      <c r="TAY460" s="342"/>
      <c r="TAZ460" s="342"/>
      <c r="TBA460" s="342"/>
      <c r="TBB460" s="342"/>
      <c r="TBC460" s="342"/>
      <c r="TBD460" s="342"/>
      <c r="TBE460" s="342"/>
      <c r="TBF460" s="342"/>
      <c r="TBG460" s="342"/>
      <c r="TBH460" s="342"/>
      <c r="TBI460" s="342"/>
      <c r="TBJ460" s="342"/>
      <c r="TBK460" s="342"/>
      <c r="TBL460" s="342"/>
      <c r="TBM460" s="342"/>
      <c r="TBN460" s="342"/>
      <c r="TBO460" s="342"/>
      <c r="TBP460" s="342"/>
      <c r="TBQ460" s="342"/>
      <c r="TBR460" s="342"/>
      <c r="TBS460" s="342"/>
      <c r="TBT460" s="342"/>
      <c r="TBU460" s="342"/>
      <c r="TBV460" s="342"/>
      <c r="TBW460" s="342"/>
      <c r="TBX460" s="342"/>
      <c r="TBY460" s="342"/>
      <c r="TBZ460" s="342"/>
      <c r="TCA460" s="342"/>
      <c r="TCB460" s="342"/>
      <c r="TCC460" s="342"/>
      <c r="TCD460" s="342"/>
      <c r="TCE460" s="342"/>
      <c r="TCF460" s="342"/>
      <c r="TCG460" s="342"/>
      <c r="TCH460" s="342"/>
      <c r="TCI460" s="342"/>
      <c r="TCJ460" s="342"/>
      <c r="TCK460" s="342"/>
      <c r="TCL460" s="342"/>
      <c r="TCM460" s="342"/>
      <c r="TCN460" s="342"/>
      <c r="TCO460" s="342"/>
      <c r="TCP460" s="342"/>
      <c r="TCQ460" s="342"/>
      <c r="TCR460" s="342"/>
      <c r="TCS460" s="342"/>
      <c r="TCT460" s="342"/>
      <c r="TCU460" s="342"/>
      <c r="TCV460" s="342"/>
      <c r="TCW460" s="342"/>
      <c r="TCX460" s="342"/>
      <c r="TCY460" s="342"/>
      <c r="TCZ460" s="342"/>
      <c r="TDA460" s="342"/>
      <c r="TDB460" s="342"/>
      <c r="TDC460" s="342"/>
      <c r="TDD460" s="342"/>
      <c r="TDE460" s="342"/>
      <c r="TDF460" s="342"/>
      <c r="TDG460" s="342"/>
      <c r="TDH460" s="342"/>
      <c r="TDI460" s="342"/>
      <c r="TDJ460" s="342"/>
      <c r="TDK460" s="342"/>
      <c r="TDL460" s="342"/>
      <c r="TDM460" s="342"/>
      <c r="TDN460" s="342"/>
      <c r="TDO460" s="342"/>
      <c r="TDP460" s="342"/>
      <c r="TDQ460" s="342"/>
      <c r="TDR460" s="342"/>
      <c r="TDS460" s="342"/>
      <c r="TDT460" s="342"/>
      <c r="TDU460" s="342"/>
      <c r="TDV460" s="342"/>
      <c r="TDW460" s="342"/>
      <c r="TDX460" s="342"/>
      <c r="TDY460" s="342"/>
      <c r="TDZ460" s="342"/>
      <c r="TEA460" s="342"/>
      <c r="TEB460" s="342"/>
      <c r="TEC460" s="342"/>
      <c r="TED460" s="342"/>
      <c r="TEE460" s="342"/>
      <c r="TEF460" s="342"/>
      <c r="TEG460" s="342"/>
      <c r="TEH460" s="342"/>
      <c r="TEI460" s="342"/>
      <c r="TEJ460" s="342"/>
      <c r="TEK460" s="342"/>
      <c r="TEL460" s="342"/>
      <c r="TEM460" s="342"/>
      <c r="TEN460" s="342"/>
      <c r="TEO460" s="342"/>
      <c r="TEP460" s="342"/>
      <c r="TEQ460" s="342"/>
      <c r="TER460" s="342"/>
      <c r="TES460" s="342"/>
      <c r="TET460" s="342"/>
      <c r="TEU460" s="342"/>
      <c r="TEV460" s="342"/>
      <c r="TEW460" s="342"/>
      <c r="TEX460" s="342"/>
      <c r="TEY460" s="342"/>
      <c r="TEZ460" s="342"/>
      <c r="TFA460" s="342"/>
      <c r="TFB460" s="342"/>
      <c r="TFC460" s="342"/>
      <c r="TFD460" s="342"/>
      <c r="TFE460" s="342"/>
      <c r="TFF460" s="342"/>
      <c r="TFG460" s="342"/>
      <c r="TFH460" s="342"/>
      <c r="TFI460" s="342"/>
      <c r="TFJ460" s="342"/>
      <c r="TFK460" s="342"/>
      <c r="TFL460" s="342"/>
      <c r="TFM460" s="342"/>
      <c r="TFN460" s="342"/>
      <c r="TFO460" s="342"/>
      <c r="TFP460" s="342"/>
      <c r="TFQ460" s="342"/>
      <c r="TFR460" s="342"/>
      <c r="TFS460" s="342"/>
      <c r="TFT460" s="342"/>
      <c r="TFU460" s="342"/>
      <c r="TFV460" s="342"/>
      <c r="TFW460" s="342"/>
      <c r="TFX460" s="342"/>
      <c r="TFY460" s="342"/>
      <c r="TFZ460" s="342"/>
      <c r="TGA460" s="342"/>
      <c r="TGB460" s="342"/>
      <c r="TGC460" s="342"/>
      <c r="TGD460" s="342"/>
      <c r="TGE460" s="342"/>
      <c r="TGF460" s="342"/>
      <c r="TGG460" s="342"/>
      <c r="TGH460" s="342"/>
      <c r="TGI460" s="342"/>
      <c r="TGJ460" s="342"/>
      <c r="TGK460" s="342"/>
      <c r="TGL460" s="342"/>
      <c r="TGM460" s="342"/>
      <c r="TGN460" s="342"/>
      <c r="TGO460" s="342"/>
      <c r="TGP460" s="342"/>
      <c r="TGQ460" s="342"/>
      <c r="TGR460" s="342"/>
      <c r="TGS460" s="342"/>
      <c r="TGT460" s="342"/>
      <c r="TGU460" s="342"/>
      <c r="TGV460" s="342"/>
      <c r="TGW460" s="342"/>
      <c r="TGX460" s="342"/>
      <c r="TGY460" s="342"/>
      <c r="TGZ460" s="342"/>
      <c r="THA460" s="342"/>
      <c r="THB460" s="342"/>
      <c r="THC460" s="342"/>
      <c r="THD460" s="342"/>
      <c r="THE460" s="342"/>
      <c r="THF460" s="342"/>
      <c r="THG460" s="342"/>
      <c r="THH460" s="342"/>
      <c r="THI460" s="342"/>
      <c r="THJ460" s="342"/>
      <c r="THK460" s="342"/>
      <c r="THL460" s="342"/>
      <c r="THM460" s="342"/>
      <c r="THN460" s="342"/>
      <c r="THO460" s="342"/>
      <c r="THP460" s="342"/>
      <c r="THQ460" s="342"/>
      <c r="THR460" s="342"/>
      <c r="THS460" s="342"/>
      <c r="THT460" s="342"/>
      <c r="THU460" s="342"/>
      <c r="THV460" s="342"/>
      <c r="THW460" s="342"/>
      <c r="THX460" s="342"/>
      <c r="THY460" s="342"/>
      <c r="THZ460" s="342"/>
      <c r="TIA460" s="342"/>
      <c r="TIB460" s="342"/>
      <c r="TIC460" s="342"/>
      <c r="TID460" s="342"/>
      <c r="TIE460" s="342"/>
      <c r="TIF460" s="342"/>
      <c r="TIG460" s="342"/>
      <c r="TIH460" s="342"/>
      <c r="TII460" s="342"/>
      <c r="TIJ460" s="342"/>
      <c r="TIK460" s="342"/>
      <c r="TIL460" s="342"/>
      <c r="TIM460" s="342"/>
      <c r="TIN460" s="342"/>
      <c r="TIO460" s="342"/>
      <c r="TIP460" s="342"/>
      <c r="TIQ460" s="342"/>
      <c r="TIR460" s="342"/>
      <c r="TIS460" s="342"/>
      <c r="TIT460" s="342"/>
      <c r="TIU460" s="342"/>
      <c r="TIV460" s="342"/>
      <c r="TIW460" s="342"/>
      <c r="TIX460" s="342"/>
      <c r="TIY460" s="342"/>
      <c r="TIZ460" s="342"/>
      <c r="TJA460" s="342"/>
      <c r="TJB460" s="342"/>
      <c r="TJC460" s="342"/>
      <c r="TJD460" s="342"/>
      <c r="TJE460" s="342"/>
      <c r="TJF460" s="342"/>
      <c r="TJG460" s="342"/>
      <c r="TJH460" s="342"/>
      <c r="TJI460" s="342"/>
      <c r="TJJ460" s="342"/>
      <c r="TJK460" s="342"/>
      <c r="TJL460" s="342"/>
      <c r="TJM460" s="342"/>
      <c r="TJN460" s="342"/>
      <c r="TJO460" s="342"/>
      <c r="TJP460" s="342"/>
      <c r="TJQ460" s="342"/>
      <c r="TJR460" s="342"/>
      <c r="TJS460" s="342"/>
      <c r="TJT460" s="342"/>
      <c r="TJU460" s="342"/>
      <c r="TJV460" s="342"/>
      <c r="TJW460" s="342"/>
      <c r="TJX460" s="342"/>
      <c r="TJY460" s="342"/>
      <c r="TJZ460" s="342"/>
      <c r="TKA460" s="342"/>
      <c r="TKB460" s="342"/>
      <c r="TKC460" s="342"/>
      <c r="TKD460" s="342"/>
      <c r="TKE460" s="342"/>
      <c r="TKF460" s="342"/>
      <c r="TKG460" s="342"/>
      <c r="TKH460" s="342"/>
      <c r="TKI460" s="342"/>
      <c r="TKJ460" s="342"/>
      <c r="TKK460" s="342"/>
      <c r="TKL460" s="342"/>
      <c r="TKM460" s="342"/>
      <c r="TKN460" s="342"/>
      <c r="TKO460" s="342"/>
      <c r="TKP460" s="342"/>
      <c r="TKQ460" s="342"/>
      <c r="TKR460" s="342"/>
      <c r="TKS460" s="342"/>
      <c r="TKT460" s="342"/>
      <c r="TKU460" s="342"/>
      <c r="TKV460" s="342"/>
      <c r="TKW460" s="342"/>
      <c r="TKX460" s="342"/>
      <c r="TKY460" s="342"/>
      <c r="TKZ460" s="342"/>
      <c r="TLA460" s="342"/>
      <c r="TLB460" s="342"/>
      <c r="TLC460" s="342"/>
      <c r="TLD460" s="342"/>
      <c r="TLE460" s="342"/>
      <c r="TLF460" s="342"/>
      <c r="TLG460" s="342"/>
      <c r="TLH460" s="342"/>
      <c r="TLI460" s="342"/>
      <c r="TLJ460" s="342"/>
      <c r="TLK460" s="342"/>
      <c r="TLL460" s="342"/>
      <c r="TLM460" s="342"/>
      <c r="TLN460" s="342"/>
      <c r="TLO460" s="342"/>
      <c r="TLP460" s="342"/>
      <c r="TLQ460" s="342"/>
      <c r="TLR460" s="342"/>
      <c r="TLS460" s="342"/>
      <c r="TLT460" s="342"/>
      <c r="TLU460" s="342"/>
      <c r="TLV460" s="342"/>
      <c r="TLW460" s="342"/>
      <c r="TLX460" s="342"/>
      <c r="TLY460" s="342"/>
      <c r="TLZ460" s="342"/>
      <c r="TMA460" s="342"/>
      <c r="TMB460" s="342"/>
      <c r="TMC460" s="342"/>
      <c r="TMD460" s="342"/>
      <c r="TME460" s="342"/>
      <c r="TMF460" s="342"/>
      <c r="TMG460" s="342"/>
      <c r="TMH460" s="342"/>
      <c r="TMI460" s="342"/>
      <c r="TMJ460" s="342"/>
      <c r="TMK460" s="342"/>
      <c r="TML460" s="342"/>
      <c r="TMM460" s="342"/>
      <c r="TMN460" s="342"/>
      <c r="TMO460" s="342"/>
      <c r="TMP460" s="342"/>
      <c r="TMQ460" s="342"/>
      <c r="TMR460" s="342"/>
      <c r="TMS460" s="342"/>
      <c r="TMT460" s="342"/>
      <c r="TMU460" s="342"/>
      <c r="TMV460" s="342"/>
      <c r="TMW460" s="342"/>
      <c r="TMX460" s="342"/>
      <c r="TMY460" s="342"/>
      <c r="TMZ460" s="342"/>
      <c r="TNA460" s="342"/>
      <c r="TNB460" s="342"/>
      <c r="TNC460" s="342"/>
      <c r="TND460" s="342"/>
      <c r="TNE460" s="342"/>
      <c r="TNF460" s="342"/>
      <c r="TNG460" s="342"/>
      <c r="TNH460" s="342"/>
      <c r="TNI460" s="342"/>
      <c r="TNJ460" s="342"/>
      <c r="TNK460" s="342"/>
      <c r="TNL460" s="342"/>
      <c r="TNM460" s="342"/>
      <c r="TNN460" s="342"/>
      <c r="TNO460" s="342"/>
      <c r="TNP460" s="342"/>
      <c r="TNQ460" s="342"/>
      <c r="TNR460" s="342"/>
      <c r="TNS460" s="342"/>
      <c r="TNT460" s="342"/>
      <c r="TNU460" s="342"/>
      <c r="TNV460" s="342"/>
      <c r="TNW460" s="342"/>
      <c r="TNX460" s="342"/>
      <c r="TNY460" s="342"/>
      <c r="TNZ460" s="342"/>
      <c r="TOA460" s="342"/>
      <c r="TOB460" s="342"/>
      <c r="TOC460" s="342"/>
      <c r="TOD460" s="342"/>
      <c r="TOE460" s="342"/>
      <c r="TOF460" s="342"/>
      <c r="TOG460" s="342"/>
      <c r="TOH460" s="342"/>
      <c r="TOI460" s="342"/>
      <c r="TOJ460" s="342"/>
      <c r="TOK460" s="342"/>
      <c r="TOL460" s="342"/>
      <c r="TOM460" s="342"/>
      <c r="TON460" s="342"/>
      <c r="TOO460" s="342"/>
      <c r="TOP460" s="342"/>
      <c r="TOQ460" s="342"/>
      <c r="TOR460" s="342"/>
      <c r="TOS460" s="342"/>
      <c r="TOT460" s="342"/>
      <c r="TOU460" s="342"/>
      <c r="TOV460" s="342"/>
      <c r="TOW460" s="342"/>
      <c r="TOX460" s="342"/>
      <c r="TOY460" s="342"/>
      <c r="TOZ460" s="342"/>
      <c r="TPA460" s="342"/>
      <c r="TPB460" s="342"/>
      <c r="TPC460" s="342"/>
      <c r="TPD460" s="342"/>
      <c r="TPE460" s="342"/>
      <c r="TPF460" s="342"/>
      <c r="TPG460" s="342"/>
      <c r="TPH460" s="342"/>
      <c r="TPI460" s="342"/>
      <c r="TPJ460" s="342"/>
      <c r="TPK460" s="342"/>
      <c r="TPL460" s="342"/>
      <c r="TPM460" s="342"/>
      <c r="TPN460" s="342"/>
      <c r="TPO460" s="342"/>
      <c r="TPP460" s="342"/>
      <c r="TPQ460" s="342"/>
      <c r="TPR460" s="342"/>
      <c r="TPS460" s="342"/>
      <c r="TPT460" s="342"/>
      <c r="TPU460" s="342"/>
      <c r="TPV460" s="342"/>
      <c r="TPW460" s="342"/>
      <c r="TPX460" s="342"/>
      <c r="TPY460" s="342"/>
      <c r="TPZ460" s="342"/>
      <c r="TQA460" s="342"/>
      <c r="TQB460" s="342"/>
      <c r="TQC460" s="342"/>
      <c r="TQD460" s="342"/>
      <c r="TQE460" s="342"/>
      <c r="TQF460" s="342"/>
      <c r="TQG460" s="342"/>
      <c r="TQH460" s="342"/>
      <c r="TQI460" s="342"/>
      <c r="TQJ460" s="342"/>
      <c r="TQK460" s="342"/>
      <c r="TQL460" s="342"/>
      <c r="TQM460" s="342"/>
      <c r="TQN460" s="342"/>
      <c r="TQO460" s="342"/>
      <c r="TQP460" s="342"/>
      <c r="TQQ460" s="342"/>
      <c r="TQR460" s="342"/>
      <c r="TQS460" s="342"/>
      <c r="TQT460" s="342"/>
      <c r="TQU460" s="342"/>
      <c r="TQV460" s="342"/>
      <c r="TQW460" s="342"/>
      <c r="TQX460" s="342"/>
      <c r="TQY460" s="342"/>
      <c r="TQZ460" s="342"/>
      <c r="TRA460" s="342"/>
      <c r="TRB460" s="342"/>
      <c r="TRC460" s="342"/>
      <c r="TRD460" s="342"/>
      <c r="TRE460" s="342"/>
      <c r="TRF460" s="342"/>
      <c r="TRG460" s="342"/>
      <c r="TRH460" s="342"/>
      <c r="TRI460" s="342"/>
      <c r="TRJ460" s="342"/>
      <c r="TRK460" s="342"/>
      <c r="TRL460" s="342"/>
      <c r="TRM460" s="342"/>
      <c r="TRN460" s="342"/>
      <c r="TRO460" s="342"/>
      <c r="TRP460" s="342"/>
      <c r="TRQ460" s="342"/>
      <c r="TRR460" s="342"/>
      <c r="TRS460" s="342"/>
      <c r="TRT460" s="342"/>
      <c r="TRU460" s="342"/>
      <c r="TRV460" s="342"/>
      <c r="TRW460" s="342"/>
      <c r="TRX460" s="342"/>
      <c r="TRY460" s="342"/>
      <c r="TRZ460" s="342"/>
      <c r="TSA460" s="342"/>
      <c r="TSB460" s="342"/>
      <c r="TSC460" s="342"/>
      <c r="TSD460" s="342"/>
      <c r="TSE460" s="342"/>
      <c r="TSF460" s="342"/>
      <c r="TSG460" s="342"/>
      <c r="TSH460" s="342"/>
      <c r="TSI460" s="342"/>
      <c r="TSJ460" s="342"/>
      <c r="TSK460" s="342"/>
      <c r="TSL460" s="342"/>
      <c r="TSM460" s="342"/>
      <c r="TSN460" s="342"/>
      <c r="TSO460" s="342"/>
      <c r="TSP460" s="342"/>
      <c r="TSQ460" s="342"/>
      <c r="TSR460" s="342"/>
      <c r="TSS460" s="342"/>
      <c r="TST460" s="342"/>
      <c r="TSU460" s="342"/>
      <c r="TSV460" s="342"/>
      <c r="TSW460" s="342"/>
      <c r="TSX460" s="342"/>
      <c r="TSY460" s="342"/>
      <c r="TSZ460" s="342"/>
      <c r="TTA460" s="342"/>
      <c r="TTB460" s="342"/>
      <c r="TTC460" s="342"/>
      <c r="TTD460" s="342"/>
      <c r="TTE460" s="342"/>
      <c r="TTF460" s="342"/>
      <c r="TTG460" s="342"/>
      <c r="TTH460" s="342"/>
      <c r="TTI460" s="342"/>
      <c r="TTJ460" s="342"/>
      <c r="TTK460" s="342"/>
      <c r="TTL460" s="342"/>
      <c r="TTM460" s="342"/>
      <c r="TTN460" s="342"/>
      <c r="TTO460" s="342"/>
      <c r="TTP460" s="342"/>
      <c r="TTQ460" s="342"/>
      <c r="TTR460" s="342"/>
      <c r="TTS460" s="342"/>
      <c r="TTT460" s="342"/>
      <c r="TTU460" s="342"/>
      <c r="TTV460" s="342"/>
      <c r="TTW460" s="342"/>
      <c r="TTX460" s="342"/>
      <c r="TTY460" s="342"/>
      <c r="TTZ460" s="342"/>
      <c r="TUA460" s="342"/>
      <c r="TUB460" s="342"/>
      <c r="TUC460" s="342"/>
      <c r="TUD460" s="342"/>
      <c r="TUE460" s="342"/>
      <c r="TUF460" s="342"/>
      <c r="TUG460" s="342"/>
      <c r="TUH460" s="342"/>
      <c r="TUI460" s="342"/>
      <c r="TUJ460" s="342"/>
      <c r="TUK460" s="342"/>
      <c r="TUL460" s="342"/>
      <c r="TUM460" s="342"/>
      <c r="TUN460" s="342"/>
      <c r="TUO460" s="342"/>
      <c r="TUP460" s="342"/>
      <c r="TUQ460" s="342"/>
      <c r="TUR460" s="342"/>
      <c r="TUS460" s="342"/>
      <c r="TUT460" s="342"/>
      <c r="TUU460" s="342"/>
      <c r="TUV460" s="342"/>
      <c r="TUW460" s="342"/>
      <c r="TUX460" s="342"/>
      <c r="TUY460" s="342"/>
      <c r="TUZ460" s="342"/>
      <c r="TVA460" s="342"/>
      <c r="TVB460" s="342"/>
      <c r="TVC460" s="342"/>
      <c r="TVD460" s="342"/>
      <c r="TVE460" s="342"/>
      <c r="TVF460" s="342"/>
      <c r="TVG460" s="342"/>
      <c r="TVH460" s="342"/>
      <c r="TVI460" s="342"/>
      <c r="TVJ460" s="342"/>
      <c r="TVK460" s="342"/>
      <c r="TVL460" s="342"/>
      <c r="TVM460" s="342"/>
      <c r="TVN460" s="342"/>
      <c r="TVO460" s="342"/>
      <c r="TVP460" s="342"/>
      <c r="TVQ460" s="342"/>
      <c r="TVR460" s="342"/>
      <c r="TVS460" s="342"/>
      <c r="TVT460" s="342"/>
      <c r="TVU460" s="342"/>
      <c r="TVV460" s="342"/>
      <c r="TVW460" s="342"/>
      <c r="TVX460" s="342"/>
      <c r="TVY460" s="342"/>
      <c r="TVZ460" s="342"/>
      <c r="TWA460" s="342"/>
      <c r="TWB460" s="342"/>
      <c r="TWC460" s="342"/>
      <c r="TWD460" s="342"/>
      <c r="TWE460" s="342"/>
      <c r="TWF460" s="342"/>
      <c r="TWG460" s="342"/>
      <c r="TWH460" s="342"/>
      <c r="TWI460" s="342"/>
      <c r="TWJ460" s="342"/>
      <c r="TWK460" s="342"/>
      <c r="TWL460" s="342"/>
      <c r="TWM460" s="342"/>
      <c r="TWN460" s="342"/>
      <c r="TWO460" s="342"/>
      <c r="TWP460" s="342"/>
      <c r="TWQ460" s="342"/>
      <c r="TWR460" s="342"/>
      <c r="TWS460" s="342"/>
      <c r="TWT460" s="342"/>
      <c r="TWU460" s="342"/>
      <c r="TWV460" s="342"/>
      <c r="TWW460" s="342"/>
      <c r="TWX460" s="342"/>
      <c r="TWY460" s="342"/>
      <c r="TWZ460" s="342"/>
      <c r="TXA460" s="342"/>
      <c r="TXB460" s="342"/>
      <c r="TXC460" s="342"/>
      <c r="TXD460" s="342"/>
      <c r="TXE460" s="342"/>
      <c r="TXF460" s="342"/>
      <c r="TXG460" s="342"/>
      <c r="TXH460" s="342"/>
      <c r="TXI460" s="342"/>
      <c r="TXJ460" s="342"/>
      <c r="TXK460" s="342"/>
      <c r="TXL460" s="342"/>
      <c r="TXM460" s="342"/>
      <c r="TXN460" s="342"/>
      <c r="TXO460" s="342"/>
      <c r="TXP460" s="342"/>
      <c r="TXQ460" s="342"/>
      <c r="TXR460" s="342"/>
      <c r="TXS460" s="342"/>
      <c r="TXT460" s="342"/>
      <c r="TXU460" s="342"/>
      <c r="TXV460" s="342"/>
      <c r="TXW460" s="342"/>
      <c r="TXX460" s="342"/>
      <c r="TXY460" s="342"/>
      <c r="TXZ460" s="342"/>
      <c r="TYA460" s="342"/>
      <c r="TYB460" s="342"/>
      <c r="TYC460" s="342"/>
      <c r="TYD460" s="342"/>
      <c r="TYE460" s="342"/>
      <c r="TYF460" s="342"/>
      <c r="TYG460" s="342"/>
      <c r="TYH460" s="342"/>
      <c r="TYI460" s="342"/>
      <c r="TYJ460" s="342"/>
      <c r="TYK460" s="342"/>
      <c r="TYL460" s="342"/>
      <c r="TYM460" s="342"/>
      <c r="TYN460" s="342"/>
      <c r="TYO460" s="342"/>
      <c r="TYP460" s="342"/>
      <c r="TYQ460" s="342"/>
      <c r="TYR460" s="342"/>
      <c r="TYS460" s="342"/>
      <c r="TYT460" s="342"/>
      <c r="TYU460" s="342"/>
      <c r="TYV460" s="342"/>
      <c r="TYW460" s="342"/>
      <c r="TYX460" s="342"/>
      <c r="TYY460" s="342"/>
      <c r="TYZ460" s="342"/>
      <c r="TZA460" s="342"/>
      <c r="TZB460" s="342"/>
      <c r="TZC460" s="342"/>
      <c r="TZD460" s="342"/>
      <c r="TZE460" s="342"/>
      <c r="TZF460" s="342"/>
      <c r="TZG460" s="342"/>
      <c r="TZH460" s="342"/>
      <c r="TZI460" s="342"/>
      <c r="TZJ460" s="342"/>
      <c r="TZK460" s="342"/>
      <c r="TZL460" s="342"/>
      <c r="TZM460" s="342"/>
      <c r="TZN460" s="342"/>
      <c r="TZO460" s="342"/>
      <c r="TZP460" s="342"/>
      <c r="TZQ460" s="342"/>
      <c r="TZR460" s="342"/>
      <c r="TZS460" s="342"/>
      <c r="TZT460" s="342"/>
      <c r="TZU460" s="342"/>
      <c r="TZV460" s="342"/>
      <c r="TZW460" s="342"/>
      <c r="TZX460" s="342"/>
      <c r="TZY460" s="342"/>
      <c r="TZZ460" s="342"/>
      <c r="UAA460" s="342"/>
      <c r="UAB460" s="342"/>
      <c r="UAC460" s="342"/>
      <c r="UAD460" s="342"/>
      <c r="UAE460" s="342"/>
      <c r="UAF460" s="342"/>
      <c r="UAG460" s="342"/>
      <c r="UAH460" s="342"/>
      <c r="UAI460" s="342"/>
      <c r="UAJ460" s="342"/>
      <c r="UAK460" s="342"/>
      <c r="UAL460" s="342"/>
      <c r="UAM460" s="342"/>
      <c r="UAN460" s="342"/>
      <c r="UAO460" s="342"/>
      <c r="UAP460" s="342"/>
      <c r="UAQ460" s="342"/>
      <c r="UAR460" s="342"/>
      <c r="UAS460" s="342"/>
      <c r="UAT460" s="342"/>
      <c r="UAU460" s="342"/>
      <c r="UAV460" s="342"/>
      <c r="UAW460" s="342"/>
      <c r="UAX460" s="342"/>
      <c r="UAY460" s="342"/>
      <c r="UAZ460" s="342"/>
      <c r="UBA460" s="342"/>
      <c r="UBB460" s="342"/>
      <c r="UBC460" s="342"/>
      <c r="UBD460" s="342"/>
      <c r="UBE460" s="342"/>
      <c r="UBF460" s="342"/>
      <c r="UBG460" s="342"/>
      <c r="UBH460" s="342"/>
      <c r="UBI460" s="342"/>
      <c r="UBJ460" s="342"/>
      <c r="UBK460" s="342"/>
      <c r="UBL460" s="342"/>
      <c r="UBM460" s="342"/>
      <c r="UBN460" s="342"/>
      <c r="UBO460" s="342"/>
      <c r="UBP460" s="342"/>
      <c r="UBQ460" s="342"/>
      <c r="UBR460" s="342"/>
      <c r="UBS460" s="342"/>
      <c r="UBT460" s="342"/>
      <c r="UBU460" s="342"/>
      <c r="UBV460" s="342"/>
      <c r="UBW460" s="342"/>
      <c r="UBX460" s="342"/>
      <c r="UBY460" s="342"/>
      <c r="UBZ460" s="342"/>
      <c r="UCA460" s="342"/>
      <c r="UCB460" s="342"/>
      <c r="UCC460" s="342"/>
      <c r="UCD460" s="342"/>
      <c r="UCE460" s="342"/>
      <c r="UCF460" s="342"/>
      <c r="UCG460" s="342"/>
      <c r="UCH460" s="342"/>
      <c r="UCI460" s="342"/>
      <c r="UCJ460" s="342"/>
      <c r="UCK460" s="342"/>
      <c r="UCL460" s="342"/>
      <c r="UCM460" s="342"/>
      <c r="UCN460" s="342"/>
      <c r="UCO460" s="342"/>
      <c r="UCP460" s="342"/>
      <c r="UCQ460" s="342"/>
      <c r="UCR460" s="342"/>
      <c r="UCS460" s="342"/>
      <c r="UCT460" s="342"/>
      <c r="UCU460" s="342"/>
      <c r="UCV460" s="342"/>
      <c r="UCW460" s="342"/>
      <c r="UCX460" s="342"/>
      <c r="UCY460" s="342"/>
      <c r="UCZ460" s="342"/>
      <c r="UDA460" s="342"/>
      <c r="UDB460" s="342"/>
      <c r="UDC460" s="342"/>
      <c r="UDD460" s="342"/>
      <c r="UDE460" s="342"/>
      <c r="UDF460" s="342"/>
      <c r="UDG460" s="342"/>
      <c r="UDH460" s="342"/>
      <c r="UDI460" s="342"/>
      <c r="UDJ460" s="342"/>
      <c r="UDK460" s="342"/>
      <c r="UDL460" s="342"/>
      <c r="UDM460" s="342"/>
      <c r="UDN460" s="342"/>
      <c r="UDO460" s="342"/>
      <c r="UDP460" s="342"/>
      <c r="UDQ460" s="342"/>
      <c r="UDR460" s="342"/>
      <c r="UDS460" s="342"/>
      <c r="UDT460" s="342"/>
      <c r="UDU460" s="342"/>
      <c r="UDV460" s="342"/>
      <c r="UDW460" s="342"/>
      <c r="UDX460" s="342"/>
      <c r="UDY460" s="342"/>
      <c r="UDZ460" s="342"/>
      <c r="UEA460" s="342"/>
      <c r="UEB460" s="342"/>
      <c r="UEC460" s="342"/>
      <c r="UED460" s="342"/>
      <c r="UEE460" s="342"/>
      <c r="UEF460" s="342"/>
      <c r="UEG460" s="342"/>
      <c r="UEH460" s="342"/>
      <c r="UEI460" s="342"/>
      <c r="UEJ460" s="342"/>
      <c r="UEK460" s="342"/>
      <c r="UEL460" s="342"/>
      <c r="UEM460" s="342"/>
      <c r="UEN460" s="342"/>
      <c r="UEO460" s="342"/>
      <c r="UEP460" s="342"/>
      <c r="UEQ460" s="342"/>
      <c r="UER460" s="342"/>
      <c r="UES460" s="342"/>
      <c r="UET460" s="342"/>
      <c r="UEU460" s="342"/>
      <c r="UEV460" s="342"/>
      <c r="UEW460" s="342"/>
      <c r="UEX460" s="342"/>
      <c r="UEY460" s="342"/>
      <c r="UEZ460" s="342"/>
      <c r="UFA460" s="342"/>
      <c r="UFB460" s="342"/>
      <c r="UFC460" s="342"/>
      <c r="UFD460" s="342"/>
      <c r="UFE460" s="342"/>
      <c r="UFF460" s="342"/>
      <c r="UFG460" s="342"/>
      <c r="UFH460" s="342"/>
      <c r="UFI460" s="342"/>
      <c r="UFJ460" s="342"/>
      <c r="UFK460" s="342"/>
      <c r="UFL460" s="342"/>
      <c r="UFM460" s="342"/>
      <c r="UFN460" s="342"/>
      <c r="UFO460" s="342"/>
      <c r="UFP460" s="342"/>
      <c r="UFQ460" s="342"/>
      <c r="UFR460" s="342"/>
      <c r="UFS460" s="342"/>
      <c r="UFT460" s="342"/>
      <c r="UFU460" s="342"/>
      <c r="UFV460" s="342"/>
      <c r="UFW460" s="342"/>
      <c r="UFX460" s="342"/>
      <c r="UFY460" s="342"/>
      <c r="UFZ460" s="342"/>
      <c r="UGA460" s="342"/>
      <c r="UGB460" s="342"/>
      <c r="UGC460" s="342"/>
      <c r="UGD460" s="342"/>
      <c r="UGE460" s="342"/>
      <c r="UGF460" s="342"/>
      <c r="UGG460" s="342"/>
      <c r="UGH460" s="342"/>
      <c r="UGI460" s="342"/>
      <c r="UGJ460" s="342"/>
      <c r="UGK460" s="342"/>
      <c r="UGL460" s="342"/>
      <c r="UGM460" s="342"/>
      <c r="UGN460" s="342"/>
      <c r="UGO460" s="342"/>
      <c r="UGP460" s="342"/>
      <c r="UGQ460" s="342"/>
      <c r="UGR460" s="342"/>
      <c r="UGS460" s="342"/>
      <c r="UGT460" s="342"/>
      <c r="UGU460" s="342"/>
      <c r="UGV460" s="342"/>
      <c r="UGW460" s="342"/>
      <c r="UGX460" s="342"/>
      <c r="UGY460" s="342"/>
      <c r="UGZ460" s="342"/>
      <c r="UHA460" s="342"/>
      <c r="UHB460" s="342"/>
      <c r="UHC460" s="342"/>
      <c r="UHD460" s="342"/>
      <c r="UHE460" s="342"/>
      <c r="UHF460" s="342"/>
      <c r="UHG460" s="342"/>
      <c r="UHH460" s="342"/>
      <c r="UHI460" s="342"/>
      <c r="UHJ460" s="342"/>
      <c r="UHK460" s="342"/>
      <c r="UHL460" s="342"/>
      <c r="UHM460" s="342"/>
      <c r="UHN460" s="342"/>
      <c r="UHO460" s="342"/>
      <c r="UHP460" s="342"/>
      <c r="UHQ460" s="342"/>
      <c r="UHR460" s="342"/>
      <c r="UHS460" s="342"/>
      <c r="UHT460" s="342"/>
      <c r="UHU460" s="342"/>
      <c r="UHV460" s="342"/>
      <c r="UHW460" s="342"/>
      <c r="UHX460" s="342"/>
      <c r="UHY460" s="342"/>
      <c r="UHZ460" s="342"/>
      <c r="UIA460" s="342"/>
      <c r="UIB460" s="342"/>
      <c r="UIC460" s="342"/>
      <c r="UID460" s="342"/>
      <c r="UIE460" s="342"/>
      <c r="UIF460" s="342"/>
      <c r="UIG460" s="342"/>
      <c r="UIH460" s="342"/>
      <c r="UII460" s="342"/>
      <c r="UIJ460" s="342"/>
      <c r="UIK460" s="342"/>
      <c r="UIL460" s="342"/>
      <c r="UIM460" s="342"/>
      <c r="UIN460" s="342"/>
      <c r="UIO460" s="342"/>
      <c r="UIP460" s="342"/>
      <c r="UIQ460" s="342"/>
      <c r="UIR460" s="342"/>
      <c r="UIS460" s="342"/>
      <c r="UIT460" s="342"/>
      <c r="UIU460" s="342"/>
      <c r="UIV460" s="342"/>
      <c r="UIW460" s="342"/>
      <c r="UIX460" s="342"/>
      <c r="UIY460" s="342"/>
      <c r="UIZ460" s="342"/>
      <c r="UJA460" s="342"/>
      <c r="UJB460" s="342"/>
      <c r="UJC460" s="342"/>
      <c r="UJD460" s="342"/>
      <c r="UJE460" s="342"/>
      <c r="UJF460" s="342"/>
      <c r="UJG460" s="342"/>
      <c r="UJH460" s="342"/>
      <c r="UJI460" s="342"/>
      <c r="UJJ460" s="342"/>
      <c r="UJK460" s="342"/>
      <c r="UJL460" s="342"/>
      <c r="UJM460" s="342"/>
      <c r="UJN460" s="342"/>
      <c r="UJO460" s="342"/>
      <c r="UJP460" s="342"/>
      <c r="UJQ460" s="342"/>
      <c r="UJR460" s="342"/>
      <c r="UJS460" s="342"/>
      <c r="UJT460" s="342"/>
      <c r="UJU460" s="342"/>
      <c r="UJV460" s="342"/>
      <c r="UJW460" s="342"/>
      <c r="UJX460" s="342"/>
      <c r="UJY460" s="342"/>
      <c r="UJZ460" s="342"/>
      <c r="UKA460" s="342"/>
      <c r="UKB460" s="342"/>
      <c r="UKC460" s="342"/>
      <c r="UKD460" s="342"/>
      <c r="UKE460" s="342"/>
      <c r="UKF460" s="342"/>
      <c r="UKG460" s="342"/>
      <c r="UKH460" s="342"/>
      <c r="UKI460" s="342"/>
      <c r="UKJ460" s="342"/>
      <c r="UKK460" s="342"/>
      <c r="UKL460" s="342"/>
      <c r="UKM460" s="342"/>
      <c r="UKN460" s="342"/>
      <c r="UKO460" s="342"/>
      <c r="UKP460" s="342"/>
      <c r="UKQ460" s="342"/>
      <c r="UKR460" s="342"/>
      <c r="UKS460" s="342"/>
      <c r="UKT460" s="342"/>
      <c r="UKU460" s="342"/>
      <c r="UKV460" s="342"/>
      <c r="UKW460" s="342"/>
      <c r="UKX460" s="342"/>
      <c r="UKY460" s="342"/>
      <c r="UKZ460" s="342"/>
      <c r="ULA460" s="342"/>
      <c r="ULB460" s="342"/>
      <c r="ULC460" s="342"/>
      <c r="ULD460" s="342"/>
      <c r="ULE460" s="342"/>
      <c r="ULF460" s="342"/>
      <c r="ULG460" s="342"/>
      <c r="ULH460" s="342"/>
      <c r="ULI460" s="342"/>
      <c r="ULJ460" s="342"/>
      <c r="ULK460" s="342"/>
      <c r="ULL460" s="342"/>
      <c r="ULM460" s="342"/>
      <c r="ULN460" s="342"/>
      <c r="ULO460" s="342"/>
      <c r="ULP460" s="342"/>
      <c r="ULQ460" s="342"/>
      <c r="ULR460" s="342"/>
      <c r="ULS460" s="342"/>
      <c r="ULT460" s="342"/>
      <c r="ULU460" s="342"/>
      <c r="ULV460" s="342"/>
      <c r="ULW460" s="342"/>
      <c r="ULX460" s="342"/>
      <c r="ULY460" s="342"/>
      <c r="ULZ460" s="342"/>
      <c r="UMA460" s="342"/>
      <c r="UMB460" s="342"/>
      <c r="UMC460" s="342"/>
      <c r="UMD460" s="342"/>
      <c r="UME460" s="342"/>
      <c r="UMF460" s="342"/>
      <c r="UMG460" s="342"/>
      <c r="UMH460" s="342"/>
      <c r="UMI460" s="342"/>
      <c r="UMJ460" s="342"/>
      <c r="UMK460" s="342"/>
      <c r="UML460" s="342"/>
      <c r="UMM460" s="342"/>
      <c r="UMN460" s="342"/>
      <c r="UMO460" s="342"/>
      <c r="UMP460" s="342"/>
      <c r="UMQ460" s="342"/>
      <c r="UMR460" s="342"/>
      <c r="UMS460" s="342"/>
      <c r="UMT460" s="342"/>
      <c r="UMU460" s="342"/>
      <c r="UMV460" s="342"/>
      <c r="UMW460" s="342"/>
      <c r="UMX460" s="342"/>
      <c r="UMY460" s="342"/>
      <c r="UMZ460" s="342"/>
      <c r="UNA460" s="342"/>
      <c r="UNB460" s="342"/>
      <c r="UNC460" s="342"/>
      <c r="UND460" s="342"/>
      <c r="UNE460" s="342"/>
      <c r="UNF460" s="342"/>
      <c r="UNG460" s="342"/>
      <c r="UNH460" s="342"/>
      <c r="UNI460" s="342"/>
      <c r="UNJ460" s="342"/>
      <c r="UNK460" s="342"/>
      <c r="UNL460" s="342"/>
      <c r="UNM460" s="342"/>
      <c r="UNN460" s="342"/>
      <c r="UNO460" s="342"/>
      <c r="UNP460" s="342"/>
      <c r="UNQ460" s="342"/>
      <c r="UNR460" s="342"/>
      <c r="UNS460" s="342"/>
      <c r="UNT460" s="342"/>
      <c r="UNU460" s="342"/>
      <c r="UNV460" s="342"/>
      <c r="UNW460" s="342"/>
      <c r="UNX460" s="342"/>
      <c r="UNY460" s="342"/>
      <c r="UNZ460" s="342"/>
      <c r="UOA460" s="342"/>
      <c r="UOB460" s="342"/>
      <c r="UOC460" s="342"/>
      <c r="UOD460" s="342"/>
      <c r="UOE460" s="342"/>
      <c r="UOF460" s="342"/>
      <c r="UOG460" s="342"/>
      <c r="UOH460" s="342"/>
      <c r="UOI460" s="342"/>
      <c r="UOJ460" s="342"/>
      <c r="UOK460" s="342"/>
      <c r="UOL460" s="342"/>
      <c r="UOM460" s="342"/>
      <c r="UON460" s="342"/>
      <c r="UOO460" s="342"/>
      <c r="UOP460" s="342"/>
      <c r="UOQ460" s="342"/>
      <c r="UOR460" s="342"/>
      <c r="UOS460" s="342"/>
      <c r="UOT460" s="342"/>
      <c r="UOU460" s="342"/>
      <c r="UOV460" s="342"/>
      <c r="UOW460" s="342"/>
      <c r="UOX460" s="342"/>
      <c r="UOY460" s="342"/>
      <c r="UOZ460" s="342"/>
      <c r="UPA460" s="342"/>
      <c r="UPB460" s="342"/>
      <c r="UPC460" s="342"/>
      <c r="UPD460" s="342"/>
      <c r="UPE460" s="342"/>
      <c r="UPF460" s="342"/>
      <c r="UPG460" s="342"/>
      <c r="UPH460" s="342"/>
      <c r="UPI460" s="342"/>
      <c r="UPJ460" s="342"/>
      <c r="UPK460" s="342"/>
      <c r="UPL460" s="342"/>
      <c r="UPM460" s="342"/>
      <c r="UPN460" s="342"/>
      <c r="UPO460" s="342"/>
      <c r="UPP460" s="342"/>
      <c r="UPQ460" s="342"/>
      <c r="UPR460" s="342"/>
      <c r="UPS460" s="342"/>
      <c r="UPT460" s="342"/>
      <c r="UPU460" s="342"/>
      <c r="UPV460" s="342"/>
      <c r="UPW460" s="342"/>
      <c r="UPX460" s="342"/>
      <c r="UPY460" s="342"/>
      <c r="UPZ460" s="342"/>
      <c r="UQA460" s="342"/>
      <c r="UQB460" s="342"/>
      <c r="UQC460" s="342"/>
      <c r="UQD460" s="342"/>
      <c r="UQE460" s="342"/>
      <c r="UQF460" s="342"/>
      <c r="UQG460" s="342"/>
      <c r="UQH460" s="342"/>
      <c r="UQI460" s="342"/>
      <c r="UQJ460" s="342"/>
      <c r="UQK460" s="342"/>
      <c r="UQL460" s="342"/>
      <c r="UQM460" s="342"/>
      <c r="UQN460" s="342"/>
      <c r="UQO460" s="342"/>
      <c r="UQP460" s="342"/>
      <c r="UQQ460" s="342"/>
      <c r="UQR460" s="342"/>
      <c r="UQS460" s="342"/>
      <c r="UQT460" s="342"/>
      <c r="UQU460" s="342"/>
      <c r="UQV460" s="342"/>
      <c r="UQW460" s="342"/>
      <c r="UQX460" s="342"/>
      <c r="UQY460" s="342"/>
      <c r="UQZ460" s="342"/>
      <c r="URA460" s="342"/>
      <c r="URB460" s="342"/>
      <c r="URC460" s="342"/>
      <c r="URD460" s="342"/>
      <c r="URE460" s="342"/>
      <c r="URF460" s="342"/>
      <c r="URG460" s="342"/>
      <c r="URH460" s="342"/>
      <c r="URI460" s="342"/>
      <c r="URJ460" s="342"/>
      <c r="URK460" s="342"/>
      <c r="URL460" s="342"/>
      <c r="URM460" s="342"/>
      <c r="URN460" s="342"/>
      <c r="URO460" s="342"/>
      <c r="URP460" s="342"/>
      <c r="URQ460" s="342"/>
      <c r="URR460" s="342"/>
      <c r="URS460" s="342"/>
      <c r="URT460" s="342"/>
      <c r="URU460" s="342"/>
      <c r="URV460" s="342"/>
      <c r="URW460" s="342"/>
      <c r="URX460" s="342"/>
      <c r="URY460" s="342"/>
      <c r="URZ460" s="342"/>
      <c r="USA460" s="342"/>
      <c r="USB460" s="342"/>
      <c r="USC460" s="342"/>
      <c r="USD460" s="342"/>
      <c r="USE460" s="342"/>
      <c r="USF460" s="342"/>
      <c r="USG460" s="342"/>
      <c r="USH460" s="342"/>
      <c r="USI460" s="342"/>
      <c r="USJ460" s="342"/>
      <c r="USK460" s="342"/>
      <c r="USL460" s="342"/>
      <c r="USM460" s="342"/>
      <c r="USN460" s="342"/>
      <c r="USO460" s="342"/>
      <c r="USP460" s="342"/>
      <c r="USQ460" s="342"/>
      <c r="USR460" s="342"/>
      <c r="USS460" s="342"/>
      <c r="UST460" s="342"/>
      <c r="USU460" s="342"/>
      <c r="USV460" s="342"/>
      <c r="USW460" s="342"/>
      <c r="USX460" s="342"/>
      <c r="USY460" s="342"/>
      <c r="USZ460" s="342"/>
      <c r="UTA460" s="342"/>
      <c r="UTB460" s="342"/>
      <c r="UTC460" s="342"/>
      <c r="UTD460" s="342"/>
      <c r="UTE460" s="342"/>
      <c r="UTF460" s="342"/>
      <c r="UTG460" s="342"/>
      <c r="UTH460" s="342"/>
      <c r="UTI460" s="342"/>
      <c r="UTJ460" s="342"/>
      <c r="UTK460" s="342"/>
      <c r="UTL460" s="342"/>
      <c r="UTM460" s="342"/>
      <c r="UTN460" s="342"/>
      <c r="UTO460" s="342"/>
      <c r="UTP460" s="342"/>
      <c r="UTQ460" s="342"/>
      <c r="UTR460" s="342"/>
      <c r="UTS460" s="342"/>
      <c r="UTT460" s="342"/>
      <c r="UTU460" s="342"/>
      <c r="UTV460" s="342"/>
      <c r="UTW460" s="342"/>
      <c r="UTX460" s="342"/>
      <c r="UTY460" s="342"/>
      <c r="UTZ460" s="342"/>
      <c r="UUA460" s="342"/>
      <c r="UUB460" s="342"/>
      <c r="UUC460" s="342"/>
      <c r="UUD460" s="342"/>
      <c r="UUE460" s="342"/>
      <c r="UUF460" s="342"/>
      <c r="UUG460" s="342"/>
      <c r="UUH460" s="342"/>
      <c r="UUI460" s="342"/>
      <c r="UUJ460" s="342"/>
      <c r="UUK460" s="342"/>
      <c r="UUL460" s="342"/>
      <c r="UUM460" s="342"/>
      <c r="UUN460" s="342"/>
      <c r="UUO460" s="342"/>
      <c r="UUP460" s="342"/>
      <c r="UUQ460" s="342"/>
      <c r="UUR460" s="342"/>
      <c r="UUS460" s="342"/>
      <c r="UUT460" s="342"/>
      <c r="UUU460" s="342"/>
      <c r="UUV460" s="342"/>
      <c r="UUW460" s="342"/>
      <c r="UUX460" s="342"/>
      <c r="UUY460" s="342"/>
      <c r="UUZ460" s="342"/>
      <c r="UVA460" s="342"/>
      <c r="UVB460" s="342"/>
      <c r="UVC460" s="342"/>
      <c r="UVD460" s="342"/>
      <c r="UVE460" s="342"/>
      <c r="UVF460" s="342"/>
      <c r="UVG460" s="342"/>
      <c r="UVH460" s="342"/>
      <c r="UVI460" s="342"/>
      <c r="UVJ460" s="342"/>
      <c r="UVK460" s="342"/>
      <c r="UVL460" s="342"/>
      <c r="UVM460" s="342"/>
      <c r="UVN460" s="342"/>
      <c r="UVO460" s="342"/>
      <c r="UVP460" s="342"/>
      <c r="UVQ460" s="342"/>
      <c r="UVR460" s="342"/>
      <c r="UVS460" s="342"/>
      <c r="UVT460" s="342"/>
      <c r="UVU460" s="342"/>
      <c r="UVV460" s="342"/>
      <c r="UVW460" s="342"/>
      <c r="UVX460" s="342"/>
      <c r="UVY460" s="342"/>
      <c r="UVZ460" s="342"/>
      <c r="UWA460" s="342"/>
      <c r="UWB460" s="342"/>
      <c r="UWC460" s="342"/>
      <c r="UWD460" s="342"/>
      <c r="UWE460" s="342"/>
      <c r="UWF460" s="342"/>
      <c r="UWG460" s="342"/>
      <c r="UWH460" s="342"/>
      <c r="UWI460" s="342"/>
      <c r="UWJ460" s="342"/>
      <c r="UWK460" s="342"/>
      <c r="UWL460" s="342"/>
      <c r="UWM460" s="342"/>
      <c r="UWN460" s="342"/>
      <c r="UWO460" s="342"/>
      <c r="UWP460" s="342"/>
      <c r="UWQ460" s="342"/>
      <c r="UWR460" s="342"/>
      <c r="UWS460" s="342"/>
      <c r="UWT460" s="342"/>
      <c r="UWU460" s="342"/>
      <c r="UWV460" s="342"/>
      <c r="UWW460" s="342"/>
      <c r="UWX460" s="342"/>
      <c r="UWY460" s="342"/>
      <c r="UWZ460" s="342"/>
      <c r="UXA460" s="342"/>
      <c r="UXB460" s="342"/>
      <c r="UXC460" s="342"/>
      <c r="UXD460" s="342"/>
      <c r="UXE460" s="342"/>
      <c r="UXF460" s="342"/>
      <c r="UXG460" s="342"/>
      <c r="UXH460" s="342"/>
      <c r="UXI460" s="342"/>
      <c r="UXJ460" s="342"/>
      <c r="UXK460" s="342"/>
      <c r="UXL460" s="342"/>
      <c r="UXM460" s="342"/>
      <c r="UXN460" s="342"/>
      <c r="UXO460" s="342"/>
      <c r="UXP460" s="342"/>
      <c r="UXQ460" s="342"/>
      <c r="UXR460" s="342"/>
      <c r="UXS460" s="342"/>
      <c r="UXT460" s="342"/>
      <c r="UXU460" s="342"/>
      <c r="UXV460" s="342"/>
      <c r="UXW460" s="342"/>
      <c r="UXX460" s="342"/>
      <c r="UXY460" s="342"/>
      <c r="UXZ460" s="342"/>
      <c r="UYA460" s="342"/>
      <c r="UYB460" s="342"/>
      <c r="UYC460" s="342"/>
      <c r="UYD460" s="342"/>
      <c r="UYE460" s="342"/>
      <c r="UYF460" s="342"/>
      <c r="UYG460" s="342"/>
      <c r="UYH460" s="342"/>
      <c r="UYI460" s="342"/>
      <c r="UYJ460" s="342"/>
      <c r="UYK460" s="342"/>
      <c r="UYL460" s="342"/>
      <c r="UYM460" s="342"/>
      <c r="UYN460" s="342"/>
      <c r="UYO460" s="342"/>
      <c r="UYP460" s="342"/>
      <c r="UYQ460" s="342"/>
      <c r="UYR460" s="342"/>
      <c r="UYS460" s="342"/>
      <c r="UYT460" s="342"/>
      <c r="UYU460" s="342"/>
      <c r="UYV460" s="342"/>
      <c r="UYW460" s="342"/>
      <c r="UYX460" s="342"/>
      <c r="UYY460" s="342"/>
      <c r="UYZ460" s="342"/>
      <c r="UZA460" s="342"/>
      <c r="UZB460" s="342"/>
      <c r="UZC460" s="342"/>
      <c r="UZD460" s="342"/>
      <c r="UZE460" s="342"/>
      <c r="UZF460" s="342"/>
      <c r="UZG460" s="342"/>
      <c r="UZH460" s="342"/>
      <c r="UZI460" s="342"/>
      <c r="UZJ460" s="342"/>
      <c r="UZK460" s="342"/>
      <c r="UZL460" s="342"/>
      <c r="UZM460" s="342"/>
      <c r="UZN460" s="342"/>
      <c r="UZO460" s="342"/>
      <c r="UZP460" s="342"/>
      <c r="UZQ460" s="342"/>
      <c r="UZR460" s="342"/>
      <c r="UZS460" s="342"/>
      <c r="UZT460" s="342"/>
      <c r="UZU460" s="342"/>
      <c r="UZV460" s="342"/>
      <c r="UZW460" s="342"/>
      <c r="UZX460" s="342"/>
      <c r="UZY460" s="342"/>
      <c r="UZZ460" s="342"/>
      <c r="VAA460" s="342"/>
      <c r="VAB460" s="342"/>
      <c r="VAC460" s="342"/>
      <c r="VAD460" s="342"/>
      <c r="VAE460" s="342"/>
      <c r="VAF460" s="342"/>
      <c r="VAG460" s="342"/>
      <c r="VAH460" s="342"/>
      <c r="VAI460" s="342"/>
      <c r="VAJ460" s="342"/>
      <c r="VAK460" s="342"/>
      <c r="VAL460" s="342"/>
      <c r="VAM460" s="342"/>
      <c r="VAN460" s="342"/>
      <c r="VAO460" s="342"/>
      <c r="VAP460" s="342"/>
      <c r="VAQ460" s="342"/>
      <c r="VAR460" s="342"/>
      <c r="VAS460" s="342"/>
      <c r="VAT460" s="342"/>
      <c r="VAU460" s="342"/>
      <c r="VAV460" s="342"/>
      <c r="VAW460" s="342"/>
      <c r="VAX460" s="342"/>
      <c r="VAY460" s="342"/>
      <c r="VAZ460" s="342"/>
      <c r="VBA460" s="342"/>
      <c r="VBB460" s="342"/>
      <c r="VBC460" s="342"/>
      <c r="VBD460" s="342"/>
      <c r="VBE460" s="342"/>
      <c r="VBF460" s="342"/>
      <c r="VBG460" s="342"/>
      <c r="VBH460" s="342"/>
      <c r="VBI460" s="342"/>
      <c r="VBJ460" s="342"/>
      <c r="VBK460" s="342"/>
      <c r="VBL460" s="342"/>
      <c r="VBM460" s="342"/>
      <c r="VBN460" s="342"/>
      <c r="VBO460" s="342"/>
      <c r="VBP460" s="342"/>
      <c r="VBQ460" s="342"/>
      <c r="VBR460" s="342"/>
      <c r="VBS460" s="342"/>
      <c r="VBT460" s="342"/>
      <c r="VBU460" s="342"/>
      <c r="VBV460" s="342"/>
      <c r="VBW460" s="342"/>
      <c r="VBX460" s="342"/>
      <c r="VBY460" s="342"/>
      <c r="VBZ460" s="342"/>
      <c r="VCA460" s="342"/>
      <c r="VCB460" s="342"/>
      <c r="VCC460" s="342"/>
      <c r="VCD460" s="342"/>
      <c r="VCE460" s="342"/>
      <c r="VCF460" s="342"/>
      <c r="VCG460" s="342"/>
      <c r="VCH460" s="342"/>
      <c r="VCI460" s="342"/>
      <c r="VCJ460" s="342"/>
      <c r="VCK460" s="342"/>
      <c r="VCL460" s="342"/>
      <c r="VCM460" s="342"/>
      <c r="VCN460" s="342"/>
      <c r="VCO460" s="342"/>
      <c r="VCP460" s="342"/>
      <c r="VCQ460" s="342"/>
      <c r="VCR460" s="342"/>
      <c r="VCS460" s="342"/>
      <c r="VCT460" s="342"/>
      <c r="VCU460" s="342"/>
      <c r="VCV460" s="342"/>
      <c r="VCW460" s="342"/>
      <c r="VCX460" s="342"/>
      <c r="VCY460" s="342"/>
      <c r="VCZ460" s="342"/>
      <c r="VDA460" s="342"/>
      <c r="VDB460" s="342"/>
      <c r="VDC460" s="342"/>
      <c r="VDD460" s="342"/>
      <c r="VDE460" s="342"/>
      <c r="VDF460" s="342"/>
      <c r="VDG460" s="342"/>
      <c r="VDH460" s="342"/>
      <c r="VDI460" s="342"/>
      <c r="VDJ460" s="342"/>
      <c r="VDK460" s="342"/>
      <c r="VDL460" s="342"/>
      <c r="VDM460" s="342"/>
      <c r="VDN460" s="342"/>
      <c r="VDO460" s="342"/>
      <c r="VDP460" s="342"/>
      <c r="VDQ460" s="342"/>
      <c r="VDR460" s="342"/>
      <c r="VDS460" s="342"/>
      <c r="VDT460" s="342"/>
      <c r="VDU460" s="342"/>
      <c r="VDV460" s="342"/>
      <c r="VDW460" s="342"/>
      <c r="VDX460" s="342"/>
      <c r="VDY460" s="342"/>
      <c r="VDZ460" s="342"/>
      <c r="VEA460" s="342"/>
      <c r="VEB460" s="342"/>
      <c r="VEC460" s="342"/>
      <c r="VED460" s="342"/>
      <c r="VEE460" s="342"/>
      <c r="VEF460" s="342"/>
      <c r="VEG460" s="342"/>
      <c r="VEH460" s="342"/>
      <c r="VEI460" s="342"/>
      <c r="VEJ460" s="342"/>
      <c r="VEK460" s="342"/>
      <c r="VEL460" s="342"/>
      <c r="VEM460" s="342"/>
      <c r="VEN460" s="342"/>
      <c r="VEO460" s="342"/>
      <c r="VEP460" s="342"/>
      <c r="VEQ460" s="342"/>
      <c r="VER460" s="342"/>
      <c r="VES460" s="342"/>
      <c r="VET460" s="342"/>
      <c r="VEU460" s="342"/>
      <c r="VEV460" s="342"/>
      <c r="VEW460" s="342"/>
      <c r="VEX460" s="342"/>
      <c r="VEY460" s="342"/>
      <c r="VEZ460" s="342"/>
      <c r="VFA460" s="342"/>
      <c r="VFB460" s="342"/>
      <c r="VFC460" s="342"/>
      <c r="VFD460" s="342"/>
      <c r="VFE460" s="342"/>
      <c r="VFF460" s="342"/>
      <c r="VFG460" s="342"/>
      <c r="VFH460" s="342"/>
      <c r="VFI460" s="342"/>
      <c r="VFJ460" s="342"/>
      <c r="VFK460" s="342"/>
      <c r="VFL460" s="342"/>
      <c r="VFM460" s="342"/>
      <c r="VFN460" s="342"/>
      <c r="VFO460" s="342"/>
      <c r="VFP460" s="342"/>
      <c r="VFQ460" s="342"/>
      <c r="VFR460" s="342"/>
      <c r="VFS460" s="342"/>
      <c r="VFT460" s="342"/>
      <c r="VFU460" s="342"/>
      <c r="VFV460" s="342"/>
      <c r="VFW460" s="342"/>
      <c r="VFX460" s="342"/>
      <c r="VFY460" s="342"/>
      <c r="VFZ460" s="342"/>
      <c r="VGA460" s="342"/>
      <c r="VGB460" s="342"/>
      <c r="VGC460" s="342"/>
      <c r="VGD460" s="342"/>
      <c r="VGE460" s="342"/>
      <c r="VGF460" s="342"/>
      <c r="VGG460" s="342"/>
      <c r="VGH460" s="342"/>
      <c r="VGI460" s="342"/>
      <c r="VGJ460" s="342"/>
      <c r="VGK460" s="342"/>
      <c r="VGL460" s="342"/>
      <c r="VGM460" s="342"/>
      <c r="VGN460" s="342"/>
      <c r="VGO460" s="342"/>
      <c r="VGP460" s="342"/>
      <c r="VGQ460" s="342"/>
      <c r="VGR460" s="342"/>
      <c r="VGS460" s="342"/>
      <c r="VGT460" s="342"/>
      <c r="VGU460" s="342"/>
      <c r="VGV460" s="342"/>
      <c r="VGW460" s="342"/>
      <c r="VGX460" s="342"/>
      <c r="VGY460" s="342"/>
      <c r="VGZ460" s="342"/>
      <c r="VHA460" s="342"/>
      <c r="VHB460" s="342"/>
      <c r="VHC460" s="342"/>
      <c r="VHD460" s="342"/>
      <c r="VHE460" s="342"/>
      <c r="VHF460" s="342"/>
      <c r="VHG460" s="342"/>
      <c r="VHH460" s="342"/>
      <c r="VHI460" s="342"/>
      <c r="VHJ460" s="342"/>
      <c r="VHK460" s="342"/>
      <c r="VHL460" s="342"/>
      <c r="VHM460" s="342"/>
      <c r="VHN460" s="342"/>
      <c r="VHO460" s="342"/>
      <c r="VHP460" s="342"/>
      <c r="VHQ460" s="342"/>
      <c r="VHR460" s="342"/>
      <c r="VHS460" s="342"/>
      <c r="VHT460" s="342"/>
      <c r="VHU460" s="342"/>
      <c r="VHV460" s="342"/>
      <c r="VHW460" s="342"/>
      <c r="VHX460" s="342"/>
      <c r="VHY460" s="342"/>
      <c r="VHZ460" s="342"/>
      <c r="VIA460" s="342"/>
      <c r="VIB460" s="342"/>
      <c r="VIC460" s="342"/>
      <c r="VID460" s="342"/>
      <c r="VIE460" s="342"/>
      <c r="VIF460" s="342"/>
      <c r="VIG460" s="342"/>
      <c r="VIH460" s="342"/>
      <c r="VII460" s="342"/>
      <c r="VIJ460" s="342"/>
      <c r="VIK460" s="342"/>
      <c r="VIL460" s="342"/>
      <c r="VIM460" s="342"/>
      <c r="VIN460" s="342"/>
      <c r="VIO460" s="342"/>
      <c r="VIP460" s="342"/>
      <c r="VIQ460" s="342"/>
      <c r="VIR460" s="342"/>
      <c r="VIS460" s="342"/>
      <c r="VIT460" s="342"/>
      <c r="VIU460" s="342"/>
      <c r="VIV460" s="342"/>
      <c r="VIW460" s="342"/>
      <c r="VIX460" s="342"/>
      <c r="VIY460" s="342"/>
      <c r="VIZ460" s="342"/>
      <c r="VJA460" s="342"/>
      <c r="VJB460" s="342"/>
      <c r="VJC460" s="342"/>
      <c r="VJD460" s="342"/>
      <c r="VJE460" s="342"/>
      <c r="VJF460" s="342"/>
      <c r="VJG460" s="342"/>
      <c r="VJH460" s="342"/>
      <c r="VJI460" s="342"/>
      <c r="VJJ460" s="342"/>
      <c r="VJK460" s="342"/>
      <c r="VJL460" s="342"/>
      <c r="VJM460" s="342"/>
      <c r="VJN460" s="342"/>
      <c r="VJO460" s="342"/>
      <c r="VJP460" s="342"/>
      <c r="VJQ460" s="342"/>
      <c r="VJR460" s="342"/>
      <c r="VJS460" s="342"/>
      <c r="VJT460" s="342"/>
      <c r="VJU460" s="342"/>
      <c r="VJV460" s="342"/>
      <c r="VJW460" s="342"/>
      <c r="VJX460" s="342"/>
      <c r="VJY460" s="342"/>
      <c r="VJZ460" s="342"/>
      <c r="VKA460" s="342"/>
      <c r="VKB460" s="342"/>
      <c r="VKC460" s="342"/>
      <c r="VKD460" s="342"/>
      <c r="VKE460" s="342"/>
      <c r="VKF460" s="342"/>
      <c r="VKG460" s="342"/>
      <c r="VKH460" s="342"/>
      <c r="VKI460" s="342"/>
      <c r="VKJ460" s="342"/>
      <c r="VKK460" s="342"/>
      <c r="VKL460" s="342"/>
      <c r="VKM460" s="342"/>
      <c r="VKN460" s="342"/>
      <c r="VKO460" s="342"/>
      <c r="VKP460" s="342"/>
      <c r="VKQ460" s="342"/>
      <c r="VKR460" s="342"/>
      <c r="VKS460" s="342"/>
      <c r="VKT460" s="342"/>
      <c r="VKU460" s="342"/>
      <c r="VKV460" s="342"/>
      <c r="VKW460" s="342"/>
      <c r="VKX460" s="342"/>
      <c r="VKY460" s="342"/>
      <c r="VKZ460" s="342"/>
      <c r="VLA460" s="342"/>
      <c r="VLB460" s="342"/>
      <c r="VLC460" s="342"/>
      <c r="VLD460" s="342"/>
      <c r="VLE460" s="342"/>
      <c r="VLF460" s="342"/>
      <c r="VLG460" s="342"/>
      <c r="VLH460" s="342"/>
      <c r="VLI460" s="342"/>
      <c r="VLJ460" s="342"/>
      <c r="VLK460" s="342"/>
      <c r="VLL460" s="342"/>
      <c r="VLM460" s="342"/>
      <c r="VLN460" s="342"/>
      <c r="VLO460" s="342"/>
      <c r="VLP460" s="342"/>
      <c r="VLQ460" s="342"/>
      <c r="VLR460" s="342"/>
      <c r="VLS460" s="342"/>
      <c r="VLT460" s="342"/>
      <c r="VLU460" s="342"/>
      <c r="VLV460" s="342"/>
      <c r="VLW460" s="342"/>
      <c r="VLX460" s="342"/>
      <c r="VLY460" s="342"/>
      <c r="VLZ460" s="342"/>
      <c r="VMA460" s="342"/>
      <c r="VMB460" s="342"/>
      <c r="VMC460" s="342"/>
      <c r="VMD460" s="342"/>
      <c r="VME460" s="342"/>
      <c r="VMF460" s="342"/>
      <c r="VMG460" s="342"/>
      <c r="VMH460" s="342"/>
      <c r="VMI460" s="342"/>
      <c r="VMJ460" s="342"/>
      <c r="VMK460" s="342"/>
      <c r="VML460" s="342"/>
      <c r="VMM460" s="342"/>
      <c r="VMN460" s="342"/>
      <c r="VMO460" s="342"/>
      <c r="VMP460" s="342"/>
      <c r="VMQ460" s="342"/>
      <c r="VMR460" s="342"/>
      <c r="VMS460" s="342"/>
      <c r="VMT460" s="342"/>
      <c r="VMU460" s="342"/>
      <c r="VMV460" s="342"/>
      <c r="VMW460" s="342"/>
      <c r="VMX460" s="342"/>
      <c r="VMY460" s="342"/>
      <c r="VMZ460" s="342"/>
      <c r="VNA460" s="342"/>
      <c r="VNB460" s="342"/>
      <c r="VNC460" s="342"/>
      <c r="VND460" s="342"/>
      <c r="VNE460" s="342"/>
      <c r="VNF460" s="342"/>
      <c r="VNG460" s="342"/>
      <c r="VNH460" s="342"/>
      <c r="VNI460" s="342"/>
      <c r="VNJ460" s="342"/>
      <c r="VNK460" s="342"/>
      <c r="VNL460" s="342"/>
      <c r="VNM460" s="342"/>
      <c r="VNN460" s="342"/>
      <c r="VNO460" s="342"/>
      <c r="VNP460" s="342"/>
      <c r="VNQ460" s="342"/>
      <c r="VNR460" s="342"/>
      <c r="VNS460" s="342"/>
      <c r="VNT460" s="342"/>
      <c r="VNU460" s="342"/>
      <c r="VNV460" s="342"/>
      <c r="VNW460" s="342"/>
      <c r="VNX460" s="342"/>
      <c r="VNY460" s="342"/>
      <c r="VNZ460" s="342"/>
      <c r="VOA460" s="342"/>
      <c r="VOB460" s="342"/>
      <c r="VOC460" s="342"/>
      <c r="VOD460" s="342"/>
      <c r="VOE460" s="342"/>
      <c r="VOF460" s="342"/>
      <c r="VOG460" s="342"/>
      <c r="VOH460" s="342"/>
      <c r="VOI460" s="342"/>
      <c r="VOJ460" s="342"/>
      <c r="VOK460" s="342"/>
      <c r="VOL460" s="342"/>
      <c r="VOM460" s="342"/>
      <c r="VON460" s="342"/>
      <c r="VOO460" s="342"/>
      <c r="VOP460" s="342"/>
      <c r="VOQ460" s="342"/>
      <c r="VOR460" s="342"/>
      <c r="VOS460" s="342"/>
      <c r="VOT460" s="342"/>
      <c r="VOU460" s="342"/>
      <c r="VOV460" s="342"/>
      <c r="VOW460" s="342"/>
      <c r="VOX460" s="342"/>
      <c r="VOY460" s="342"/>
      <c r="VOZ460" s="342"/>
      <c r="VPA460" s="342"/>
      <c r="VPB460" s="342"/>
      <c r="VPC460" s="342"/>
      <c r="VPD460" s="342"/>
      <c r="VPE460" s="342"/>
      <c r="VPF460" s="342"/>
      <c r="VPG460" s="342"/>
      <c r="VPH460" s="342"/>
      <c r="VPI460" s="342"/>
      <c r="VPJ460" s="342"/>
      <c r="VPK460" s="342"/>
      <c r="VPL460" s="342"/>
      <c r="VPM460" s="342"/>
      <c r="VPN460" s="342"/>
      <c r="VPO460" s="342"/>
      <c r="VPP460" s="342"/>
      <c r="VPQ460" s="342"/>
      <c r="VPR460" s="342"/>
      <c r="VPS460" s="342"/>
      <c r="VPT460" s="342"/>
      <c r="VPU460" s="342"/>
      <c r="VPV460" s="342"/>
      <c r="VPW460" s="342"/>
      <c r="VPX460" s="342"/>
      <c r="VPY460" s="342"/>
      <c r="VPZ460" s="342"/>
      <c r="VQA460" s="342"/>
      <c r="VQB460" s="342"/>
      <c r="VQC460" s="342"/>
      <c r="VQD460" s="342"/>
      <c r="VQE460" s="342"/>
      <c r="VQF460" s="342"/>
      <c r="VQG460" s="342"/>
      <c r="VQH460" s="342"/>
      <c r="VQI460" s="342"/>
      <c r="VQJ460" s="342"/>
      <c r="VQK460" s="342"/>
      <c r="VQL460" s="342"/>
      <c r="VQM460" s="342"/>
      <c r="VQN460" s="342"/>
      <c r="VQO460" s="342"/>
      <c r="VQP460" s="342"/>
      <c r="VQQ460" s="342"/>
      <c r="VQR460" s="342"/>
      <c r="VQS460" s="342"/>
      <c r="VQT460" s="342"/>
      <c r="VQU460" s="342"/>
      <c r="VQV460" s="342"/>
      <c r="VQW460" s="342"/>
      <c r="VQX460" s="342"/>
      <c r="VQY460" s="342"/>
      <c r="VQZ460" s="342"/>
      <c r="VRA460" s="342"/>
      <c r="VRB460" s="342"/>
      <c r="VRC460" s="342"/>
      <c r="VRD460" s="342"/>
      <c r="VRE460" s="342"/>
      <c r="VRF460" s="342"/>
      <c r="VRG460" s="342"/>
      <c r="VRH460" s="342"/>
      <c r="VRI460" s="342"/>
      <c r="VRJ460" s="342"/>
      <c r="VRK460" s="342"/>
      <c r="VRL460" s="342"/>
      <c r="VRM460" s="342"/>
      <c r="VRN460" s="342"/>
      <c r="VRO460" s="342"/>
      <c r="VRP460" s="342"/>
      <c r="VRQ460" s="342"/>
      <c r="VRR460" s="342"/>
      <c r="VRS460" s="342"/>
      <c r="VRT460" s="342"/>
      <c r="VRU460" s="342"/>
      <c r="VRV460" s="342"/>
      <c r="VRW460" s="342"/>
      <c r="VRX460" s="342"/>
      <c r="VRY460" s="342"/>
      <c r="VRZ460" s="342"/>
      <c r="VSA460" s="342"/>
      <c r="VSB460" s="342"/>
      <c r="VSC460" s="342"/>
      <c r="VSD460" s="342"/>
      <c r="VSE460" s="342"/>
      <c r="VSF460" s="342"/>
      <c r="VSG460" s="342"/>
      <c r="VSH460" s="342"/>
      <c r="VSI460" s="342"/>
      <c r="VSJ460" s="342"/>
      <c r="VSK460" s="342"/>
      <c r="VSL460" s="342"/>
      <c r="VSM460" s="342"/>
      <c r="VSN460" s="342"/>
      <c r="VSO460" s="342"/>
      <c r="VSP460" s="342"/>
      <c r="VSQ460" s="342"/>
      <c r="VSR460" s="342"/>
      <c r="VSS460" s="342"/>
      <c r="VST460" s="342"/>
      <c r="VSU460" s="342"/>
      <c r="VSV460" s="342"/>
      <c r="VSW460" s="342"/>
      <c r="VSX460" s="342"/>
      <c r="VSY460" s="342"/>
      <c r="VSZ460" s="342"/>
      <c r="VTA460" s="342"/>
      <c r="VTB460" s="342"/>
      <c r="VTC460" s="342"/>
      <c r="VTD460" s="342"/>
      <c r="VTE460" s="342"/>
      <c r="VTF460" s="342"/>
      <c r="VTG460" s="342"/>
      <c r="VTH460" s="342"/>
      <c r="VTI460" s="342"/>
      <c r="VTJ460" s="342"/>
      <c r="VTK460" s="342"/>
      <c r="VTL460" s="342"/>
      <c r="VTM460" s="342"/>
      <c r="VTN460" s="342"/>
      <c r="VTO460" s="342"/>
      <c r="VTP460" s="342"/>
      <c r="VTQ460" s="342"/>
      <c r="VTR460" s="342"/>
      <c r="VTS460" s="342"/>
      <c r="VTT460" s="342"/>
      <c r="VTU460" s="342"/>
      <c r="VTV460" s="342"/>
      <c r="VTW460" s="342"/>
      <c r="VTX460" s="342"/>
      <c r="VTY460" s="342"/>
      <c r="VTZ460" s="342"/>
      <c r="VUA460" s="342"/>
      <c r="VUB460" s="342"/>
      <c r="VUC460" s="342"/>
      <c r="VUD460" s="342"/>
      <c r="VUE460" s="342"/>
      <c r="VUF460" s="342"/>
      <c r="VUG460" s="342"/>
      <c r="VUH460" s="342"/>
      <c r="VUI460" s="342"/>
      <c r="VUJ460" s="342"/>
      <c r="VUK460" s="342"/>
      <c r="VUL460" s="342"/>
      <c r="VUM460" s="342"/>
      <c r="VUN460" s="342"/>
      <c r="VUO460" s="342"/>
      <c r="VUP460" s="342"/>
      <c r="VUQ460" s="342"/>
      <c r="VUR460" s="342"/>
      <c r="VUS460" s="342"/>
      <c r="VUT460" s="342"/>
      <c r="VUU460" s="342"/>
      <c r="VUV460" s="342"/>
      <c r="VUW460" s="342"/>
      <c r="VUX460" s="342"/>
      <c r="VUY460" s="342"/>
      <c r="VUZ460" s="342"/>
      <c r="VVA460" s="342"/>
      <c r="VVB460" s="342"/>
      <c r="VVC460" s="342"/>
      <c r="VVD460" s="342"/>
      <c r="VVE460" s="342"/>
      <c r="VVF460" s="342"/>
      <c r="VVG460" s="342"/>
      <c r="VVH460" s="342"/>
      <c r="VVI460" s="342"/>
      <c r="VVJ460" s="342"/>
      <c r="VVK460" s="342"/>
      <c r="VVL460" s="342"/>
      <c r="VVM460" s="342"/>
      <c r="VVN460" s="342"/>
      <c r="VVO460" s="342"/>
      <c r="VVP460" s="342"/>
      <c r="VVQ460" s="342"/>
      <c r="VVR460" s="342"/>
      <c r="VVS460" s="342"/>
      <c r="VVT460" s="342"/>
      <c r="VVU460" s="342"/>
      <c r="VVV460" s="342"/>
      <c r="VVW460" s="342"/>
      <c r="VVX460" s="342"/>
      <c r="VVY460" s="342"/>
      <c r="VVZ460" s="342"/>
      <c r="VWA460" s="342"/>
      <c r="VWB460" s="342"/>
      <c r="VWC460" s="342"/>
      <c r="VWD460" s="342"/>
      <c r="VWE460" s="342"/>
      <c r="VWF460" s="342"/>
      <c r="VWG460" s="342"/>
      <c r="VWH460" s="342"/>
      <c r="VWI460" s="342"/>
      <c r="VWJ460" s="342"/>
      <c r="VWK460" s="342"/>
      <c r="VWL460" s="342"/>
      <c r="VWM460" s="342"/>
      <c r="VWN460" s="342"/>
      <c r="VWO460" s="342"/>
      <c r="VWP460" s="342"/>
      <c r="VWQ460" s="342"/>
      <c r="VWR460" s="342"/>
      <c r="VWS460" s="342"/>
      <c r="VWT460" s="342"/>
      <c r="VWU460" s="342"/>
      <c r="VWV460" s="342"/>
      <c r="VWW460" s="342"/>
      <c r="VWX460" s="342"/>
      <c r="VWY460" s="342"/>
      <c r="VWZ460" s="342"/>
      <c r="VXA460" s="342"/>
      <c r="VXB460" s="342"/>
      <c r="VXC460" s="342"/>
      <c r="VXD460" s="342"/>
      <c r="VXE460" s="342"/>
      <c r="VXF460" s="342"/>
      <c r="VXG460" s="342"/>
      <c r="VXH460" s="342"/>
      <c r="VXI460" s="342"/>
      <c r="VXJ460" s="342"/>
      <c r="VXK460" s="342"/>
      <c r="VXL460" s="342"/>
      <c r="VXM460" s="342"/>
      <c r="VXN460" s="342"/>
      <c r="VXO460" s="342"/>
      <c r="VXP460" s="342"/>
      <c r="VXQ460" s="342"/>
      <c r="VXR460" s="342"/>
      <c r="VXS460" s="342"/>
      <c r="VXT460" s="342"/>
      <c r="VXU460" s="342"/>
      <c r="VXV460" s="342"/>
      <c r="VXW460" s="342"/>
      <c r="VXX460" s="342"/>
      <c r="VXY460" s="342"/>
      <c r="VXZ460" s="342"/>
      <c r="VYA460" s="342"/>
      <c r="VYB460" s="342"/>
      <c r="VYC460" s="342"/>
      <c r="VYD460" s="342"/>
      <c r="VYE460" s="342"/>
      <c r="VYF460" s="342"/>
      <c r="VYG460" s="342"/>
      <c r="VYH460" s="342"/>
      <c r="VYI460" s="342"/>
      <c r="VYJ460" s="342"/>
      <c r="VYK460" s="342"/>
      <c r="VYL460" s="342"/>
      <c r="VYM460" s="342"/>
      <c r="VYN460" s="342"/>
      <c r="VYO460" s="342"/>
      <c r="VYP460" s="342"/>
      <c r="VYQ460" s="342"/>
      <c r="VYR460" s="342"/>
      <c r="VYS460" s="342"/>
      <c r="VYT460" s="342"/>
      <c r="VYU460" s="342"/>
      <c r="VYV460" s="342"/>
      <c r="VYW460" s="342"/>
      <c r="VYX460" s="342"/>
      <c r="VYY460" s="342"/>
      <c r="VYZ460" s="342"/>
      <c r="VZA460" s="342"/>
      <c r="VZB460" s="342"/>
      <c r="VZC460" s="342"/>
      <c r="VZD460" s="342"/>
      <c r="VZE460" s="342"/>
      <c r="VZF460" s="342"/>
      <c r="VZG460" s="342"/>
      <c r="VZH460" s="342"/>
      <c r="VZI460" s="342"/>
      <c r="VZJ460" s="342"/>
      <c r="VZK460" s="342"/>
      <c r="VZL460" s="342"/>
      <c r="VZM460" s="342"/>
      <c r="VZN460" s="342"/>
      <c r="VZO460" s="342"/>
      <c r="VZP460" s="342"/>
      <c r="VZQ460" s="342"/>
      <c r="VZR460" s="342"/>
      <c r="VZS460" s="342"/>
      <c r="VZT460" s="342"/>
      <c r="VZU460" s="342"/>
      <c r="VZV460" s="342"/>
      <c r="VZW460" s="342"/>
      <c r="VZX460" s="342"/>
      <c r="VZY460" s="342"/>
      <c r="VZZ460" s="342"/>
      <c r="WAA460" s="342"/>
      <c r="WAB460" s="342"/>
      <c r="WAC460" s="342"/>
      <c r="WAD460" s="342"/>
      <c r="WAE460" s="342"/>
      <c r="WAF460" s="342"/>
      <c r="WAG460" s="342"/>
      <c r="WAH460" s="342"/>
      <c r="WAI460" s="342"/>
      <c r="WAJ460" s="342"/>
      <c r="WAK460" s="342"/>
      <c r="WAL460" s="342"/>
      <c r="WAM460" s="342"/>
      <c r="WAN460" s="342"/>
      <c r="WAO460" s="342"/>
      <c r="WAP460" s="342"/>
      <c r="WAQ460" s="342"/>
      <c r="WAR460" s="342"/>
      <c r="WAS460" s="342"/>
      <c r="WAT460" s="342"/>
      <c r="WAU460" s="342"/>
      <c r="WAV460" s="342"/>
      <c r="WAW460" s="342"/>
      <c r="WAX460" s="342"/>
      <c r="WAY460" s="342"/>
      <c r="WAZ460" s="342"/>
      <c r="WBA460" s="342"/>
      <c r="WBB460" s="342"/>
      <c r="WBC460" s="342"/>
      <c r="WBD460" s="342"/>
      <c r="WBE460" s="342"/>
      <c r="WBF460" s="342"/>
      <c r="WBG460" s="342"/>
      <c r="WBH460" s="342"/>
      <c r="WBI460" s="342"/>
      <c r="WBJ460" s="342"/>
      <c r="WBK460" s="342"/>
      <c r="WBL460" s="342"/>
      <c r="WBM460" s="342"/>
      <c r="WBN460" s="342"/>
      <c r="WBO460" s="342"/>
      <c r="WBP460" s="342"/>
      <c r="WBQ460" s="342"/>
      <c r="WBR460" s="342"/>
      <c r="WBS460" s="342"/>
      <c r="WBT460" s="342"/>
      <c r="WBU460" s="342"/>
      <c r="WBV460" s="342"/>
      <c r="WBW460" s="342"/>
      <c r="WBX460" s="342"/>
      <c r="WBY460" s="342"/>
      <c r="WBZ460" s="342"/>
      <c r="WCA460" s="342"/>
      <c r="WCB460" s="342"/>
      <c r="WCC460" s="342"/>
      <c r="WCD460" s="342"/>
      <c r="WCE460" s="342"/>
      <c r="WCF460" s="342"/>
      <c r="WCG460" s="342"/>
      <c r="WCH460" s="342"/>
      <c r="WCI460" s="342"/>
      <c r="WCJ460" s="342"/>
      <c r="WCK460" s="342"/>
      <c r="WCL460" s="342"/>
      <c r="WCM460" s="342"/>
      <c r="WCN460" s="342"/>
      <c r="WCO460" s="342"/>
      <c r="WCP460" s="342"/>
      <c r="WCQ460" s="342"/>
      <c r="WCR460" s="342"/>
      <c r="WCS460" s="342"/>
      <c r="WCT460" s="342"/>
      <c r="WCU460" s="342"/>
      <c r="WCV460" s="342"/>
      <c r="WCW460" s="342"/>
      <c r="WCX460" s="342"/>
      <c r="WCY460" s="342"/>
      <c r="WCZ460" s="342"/>
      <c r="WDA460" s="342"/>
      <c r="WDB460" s="342"/>
      <c r="WDC460" s="342"/>
      <c r="WDD460" s="342"/>
      <c r="WDE460" s="342"/>
      <c r="WDF460" s="342"/>
      <c r="WDG460" s="342"/>
      <c r="WDH460" s="342"/>
      <c r="WDI460" s="342"/>
      <c r="WDJ460" s="342"/>
      <c r="WDK460" s="342"/>
      <c r="WDL460" s="342"/>
      <c r="WDM460" s="342"/>
      <c r="WDN460" s="342"/>
      <c r="WDO460" s="342"/>
      <c r="WDP460" s="342"/>
      <c r="WDQ460" s="342"/>
      <c r="WDR460" s="342"/>
      <c r="WDS460" s="342"/>
      <c r="WDT460" s="342"/>
      <c r="WDU460" s="342"/>
      <c r="WDV460" s="342"/>
      <c r="WDW460" s="342"/>
      <c r="WDX460" s="342"/>
      <c r="WDY460" s="342"/>
      <c r="WDZ460" s="342"/>
      <c r="WEA460" s="342"/>
      <c r="WEB460" s="342"/>
      <c r="WEC460" s="342"/>
      <c r="WED460" s="342"/>
      <c r="WEE460" s="342"/>
      <c r="WEF460" s="342"/>
      <c r="WEG460" s="342"/>
      <c r="WEH460" s="342"/>
      <c r="WEI460" s="342"/>
      <c r="WEJ460" s="342"/>
      <c r="WEK460" s="342"/>
      <c r="WEL460" s="342"/>
      <c r="WEM460" s="342"/>
      <c r="WEN460" s="342"/>
      <c r="WEO460" s="342"/>
      <c r="WEP460" s="342"/>
      <c r="WEQ460" s="342"/>
      <c r="WER460" s="342"/>
      <c r="WES460" s="342"/>
      <c r="WET460" s="342"/>
      <c r="WEU460" s="342"/>
      <c r="WEV460" s="342"/>
      <c r="WEW460" s="342"/>
      <c r="WEX460" s="342"/>
      <c r="WEY460" s="342"/>
      <c r="WEZ460" s="342"/>
      <c r="WFA460" s="342"/>
      <c r="WFB460" s="342"/>
      <c r="WFC460" s="342"/>
      <c r="WFD460" s="342"/>
      <c r="WFE460" s="342"/>
      <c r="WFF460" s="342"/>
      <c r="WFG460" s="342"/>
      <c r="WFH460" s="342"/>
      <c r="WFI460" s="342"/>
      <c r="WFJ460" s="342"/>
      <c r="WFK460" s="342"/>
      <c r="WFL460" s="342"/>
      <c r="WFM460" s="342"/>
      <c r="WFN460" s="342"/>
      <c r="WFO460" s="342"/>
      <c r="WFP460" s="342"/>
      <c r="WFQ460" s="342"/>
      <c r="WFR460" s="342"/>
      <c r="WFS460" s="342"/>
      <c r="WFT460" s="342"/>
      <c r="WFU460" s="342"/>
      <c r="WFV460" s="342"/>
      <c r="WFW460" s="342"/>
      <c r="WFX460" s="342"/>
      <c r="WFY460" s="342"/>
      <c r="WFZ460" s="342"/>
      <c r="WGA460" s="342"/>
      <c r="WGB460" s="342"/>
      <c r="WGC460" s="342"/>
      <c r="WGD460" s="342"/>
      <c r="WGE460" s="342"/>
      <c r="WGF460" s="342"/>
      <c r="WGG460" s="342"/>
      <c r="WGH460" s="342"/>
      <c r="WGI460" s="342"/>
      <c r="WGJ460" s="342"/>
      <c r="WGK460" s="342"/>
      <c r="WGL460" s="342"/>
      <c r="WGM460" s="342"/>
      <c r="WGN460" s="342"/>
      <c r="WGO460" s="342"/>
      <c r="WGP460" s="342"/>
      <c r="WGQ460" s="342"/>
      <c r="WGR460" s="342"/>
      <c r="WGS460" s="342"/>
      <c r="WGT460" s="342"/>
      <c r="WGU460" s="342"/>
      <c r="WGV460" s="342"/>
      <c r="WGW460" s="342"/>
      <c r="WGX460" s="342"/>
      <c r="WGY460" s="342"/>
      <c r="WGZ460" s="342"/>
      <c r="WHA460" s="342"/>
      <c r="WHB460" s="342"/>
      <c r="WHC460" s="342"/>
      <c r="WHD460" s="342"/>
      <c r="WHE460" s="342"/>
      <c r="WHF460" s="342"/>
      <c r="WHG460" s="342"/>
      <c r="WHH460" s="342"/>
      <c r="WHI460" s="342"/>
      <c r="WHJ460" s="342"/>
      <c r="WHK460" s="342"/>
      <c r="WHL460" s="342"/>
      <c r="WHM460" s="342"/>
      <c r="WHN460" s="342"/>
      <c r="WHO460" s="342"/>
      <c r="WHP460" s="342"/>
      <c r="WHQ460" s="342"/>
      <c r="WHR460" s="342"/>
      <c r="WHS460" s="342"/>
      <c r="WHT460" s="342"/>
      <c r="WHU460" s="342"/>
      <c r="WHV460" s="342"/>
      <c r="WHW460" s="342"/>
      <c r="WHX460" s="342"/>
      <c r="WHY460" s="342"/>
      <c r="WHZ460" s="342"/>
      <c r="WIA460" s="342"/>
      <c r="WIB460" s="342"/>
      <c r="WIC460" s="342"/>
      <c r="WID460" s="342"/>
      <c r="WIE460" s="342"/>
      <c r="WIF460" s="342"/>
      <c r="WIG460" s="342"/>
      <c r="WIH460" s="342"/>
      <c r="WII460" s="342"/>
      <c r="WIJ460" s="342"/>
      <c r="WIK460" s="342"/>
      <c r="WIL460" s="342"/>
      <c r="WIM460" s="342"/>
      <c r="WIN460" s="342"/>
      <c r="WIO460" s="342"/>
      <c r="WIP460" s="342"/>
      <c r="WIQ460" s="342"/>
      <c r="WIR460" s="342"/>
      <c r="WIS460" s="342"/>
      <c r="WIT460" s="342"/>
      <c r="WIU460" s="342"/>
      <c r="WIV460" s="342"/>
      <c r="WIW460" s="342"/>
      <c r="WIX460" s="342"/>
      <c r="WIY460" s="342"/>
      <c r="WIZ460" s="342"/>
      <c r="WJA460" s="342"/>
      <c r="WJB460" s="342"/>
      <c r="WJC460" s="342"/>
      <c r="WJD460" s="342"/>
      <c r="WJE460" s="342"/>
      <c r="WJF460" s="342"/>
      <c r="WJG460" s="342"/>
      <c r="WJH460" s="342"/>
      <c r="WJI460" s="342"/>
      <c r="WJJ460" s="342"/>
      <c r="WJK460" s="342"/>
      <c r="WJL460" s="342"/>
      <c r="WJM460" s="342"/>
      <c r="WJN460" s="342"/>
      <c r="WJO460" s="342"/>
      <c r="WJP460" s="342"/>
      <c r="WJQ460" s="342"/>
      <c r="WJR460" s="342"/>
      <c r="WJS460" s="342"/>
      <c r="WJT460" s="342"/>
      <c r="WJU460" s="342"/>
      <c r="WJV460" s="342"/>
      <c r="WJW460" s="342"/>
      <c r="WJX460" s="342"/>
      <c r="WJY460" s="342"/>
      <c r="WJZ460" s="342"/>
      <c r="WKA460" s="342"/>
      <c r="WKB460" s="342"/>
      <c r="WKC460" s="342"/>
      <c r="WKD460" s="342"/>
      <c r="WKE460" s="342"/>
      <c r="WKF460" s="342"/>
      <c r="WKG460" s="342"/>
      <c r="WKH460" s="342"/>
      <c r="WKI460" s="342"/>
      <c r="WKJ460" s="342"/>
      <c r="WKK460" s="342"/>
      <c r="WKL460" s="342"/>
      <c r="WKM460" s="342"/>
      <c r="WKN460" s="342"/>
      <c r="WKO460" s="342"/>
      <c r="WKP460" s="342"/>
      <c r="WKQ460" s="342"/>
      <c r="WKR460" s="342"/>
      <c r="WKS460" s="342"/>
      <c r="WKT460" s="342"/>
      <c r="WKU460" s="342"/>
      <c r="WKV460" s="342"/>
      <c r="WKW460" s="342"/>
      <c r="WKX460" s="342"/>
      <c r="WKY460" s="342"/>
      <c r="WKZ460" s="342"/>
      <c r="WLA460" s="342"/>
      <c r="WLB460" s="342"/>
      <c r="WLC460" s="342"/>
      <c r="WLD460" s="342"/>
      <c r="WLE460" s="342"/>
      <c r="WLF460" s="342"/>
      <c r="WLG460" s="342"/>
      <c r="WLH460" s="342"/>
      <c r="WLI460" s="342"/>
      <c r="WLJ460" s="342"/>
      <c r="WLK460" s="342"/>
      <c r="WLL460" s="342"/>
      <c r="WLM460" s="342"/>
      <c r="WLN460" s="342"/>
      <c r="WLO460" s="342"/>
      <c r="WLP460" s="342"/>
      <c r="WLQ460" s="342"/>
      <c r="WLR460" s="342"/>
      <c r="WLS460" s="342"/>
      <c r="WLT460" s="342"/>
      <c r="WLU460" s="342"/>
      <c r="WLV460" s="342"/>
      <c r="WLW460" s="342"/>
      <c r="WLX460" s="342"/>
      <c r="WLY460" s="342"/>
      <c r="WLZ460" s="342"/>
      <c r="WMA460" s="342"/>
      <c r="WMB460" s="342"/>
      <c r="WMC460" s="342"/>
      <c r="WMD460" s="342"/>
      <c r="WME460" s="342"/>
      <c r="WMF460" s="342"/>
      <c r="WMG460" s="342"/>
      <c r="WMH460" s="342"/>
      <c r="WMI460" s="342"/>
      <c r="WMJ460" s="342"/>
      <c r="WMK460" s="342"/>
      <c r="WML460" s="342"/>
      <c r="WMM460" s="342"/>
      <c r="WMN460" s="342"/>
      <c r="WMO460" s="342"/>
      <c r="WMP460" s="342"/>
      <c r="WMQ460" s="342"/>
      <c r="WMR460" s="342"/>
      <c r="WMS460" s="342"/>
      <c r="WMT460" s="342"/>
      <c r="WMU460" s="342"/>
      <c r="WMV460" s="342"/>
      <c r="WMW460" s="342"/>
      <c r="WMX460" s="342"/>
      <c r="WMY460" s="342"/>
      <c r="WMZ460" s="342"/>
      <c r="WNA460" s="342"/>
      <c r="WNB460" s="342"/>
      <c r="WNC460" s="342"/>
      <c r="WND460" s="342"/>
      <c r="WNE460" s="342"/>
      <c r="WNF460" s="342"/>
      <c r="WNG460" s="342"/>
      <c r="WNH460" s="342"/>
      <c r="WNI460" s="342"/>
      <c r="WNJ460" s="342"/>
      <c r="WNK460" s="342"/>
      <c r="WNL460" s="342"/>
      <c r="WNM460" s="342"/>
      <c r="WNN460" s="342"/>
      <c r="WNO460" s="342"/>
      <c r="WNP460" s="342"/>
      <c r="WNQ460" s="342"/>
      <c r="WNR460" s="342"/>
      <c r="WNS460" s="342"/>
      <c r="WNT460" s="342"/>
      <c r="WNU460" s="342"/>
      <c r="WNV460" s="342"/>
      <c r="WNW460" s="342"/>
      <c r="WNX460" s="342"/>
      <c r="WNY460" s="342"/>
      <c r="WNZ460" s="342"/>
      <c r="WOA460" s="342"/>
      <c r="WOB460" s="342"/>
      <c r="WOC460" s="342"/>
      <c r="WOD460" s="342"/>
      <c r="WOE460" s="342"/>
      <c r="WOF460" s="342"/>
      <c r="WOG460" s="342"/>
      <c r="WOH460" s="342"/>
      <c r="WOI460" s="342"/>
      <c r="WOJ460" s="342"/>
      <c r="WOK460" s="342"/>
      <c r="WOL460" s="342"/>
      <c r="WOM460" s="342"/>
      <c r="WON460" s="342"/>
      <c r="WOO460" s="342"/>
      <c r="WOP460" s="342"/>
      <c r="WOQ460" s="342"/>
      <c r="WOR460" s="342"/>
      <c r="WOS460" s="342"/>
      <c r="WOT460" s="342"/>
      <c r="WOU460" s="342"/>
      <c r="WOV460" s="342"/>
      <c r="WOW460" s="342"/>
      <c r="WOX460" s="342"/>
      <c r="WOY460" s="342"/>
      <c r="WOZ460" s="342"/>
      <c r="WPA460" s="342"/>
      <c r="WPB460" s="342"/>
      <c r="WPC460" s="342"/>
      <c r="WPD460" s="342"/>
      <c r="WPE460" s="342"/>
      <c r="WPF460" s="342"/>
      <c r="WPG460" s="342"/>
      <c r="WPH460" s="342"/>
      <c r="WPI460" s="342"/>
      <c r="WPJ460" s="342"/>
      <c r="WPK460" s="342"/>
      <c r="WPL460" s="342"/>
      <c r="WPM460" s="342"/>
      <c r="WPN460" s="342"/>
      <c r="WPO460" s="342"/>
      <c r="WPP460" s="342"/>
      <c r="WPQ460" s="342"/>
      <c r="WPR460" s="342"/>
      <c r="WPS460" s="342"/>
      <c r="WPT460" s="342"/>
      <c r="WPU460" s="342"/>
      <c r="WPV460" s="342"/>
      <c r="WPW460" s="342"/>
      <c r="WPX460" s="342"/>
      <c r="WPY460" s="342"/>
      <c r="WPZ460" s="342"/>
      <c r="WQA460" s="342"/>
      <c r="WQB460" s="342"/>
      <c r="WQC460" s="342"/>
      <c r="WQD460" s="342"/>
      <c r="WQE460" s="342"/>
      <c r="WQF460" s="342"/>
      <c r="WQG460" s="342"/>
      <c r="WQH460" s="342"/>
      <c r="WQI460" s="342"/>
      <c r="WQJ460" s="342"/>
      <c r="WQK460" s="342"/>
      <c r="WQL460" s="342"/>
      <c r="WQM460" s="342"/>
      <c r="WQN460" s="342"/>
      <c r="WQO460" s="342"/>
      <c r="WQP460" s="342"/>
      <c r="WQQ460" s="342"/>
      <c r="WQR460" s="342"/>
      <c r="WQS460" s="342"/>
      <c r="WQT460" s="342"/>
      <c r="WQU460" s="342"/>
      <c r="WQV460" s="342"/>
      <c r="WQW460" s="342"/>
      <c r="WQX460" s="342"/>
      <c r="WQY460" s="342"/>
      <c r="WQZ460" s="342"/>
      <c r="WRA460" s="342"/>
      <c r="WRB460" s="342"/>
      <c r="WRC460" s="342"/>
      <c r="WRD460" s="342"/>
      <c r="WRE460" s="342"/>
      <c r="WRF460" s="342"/>
      <c r="WRG460" s="342"/>
      <c r="WRH460" s="342"/>
      <c r="WRI460" s="342"/>
      <c r="WRJ460" s="342"/>
      <c r="WRK460" s="342"/>
      <c r="WRL460" s="342"/>
      <c r="WRM460" s="342"/>
      <c r="WRN460" s="342"/>
      <c r="WRO460" s="342"/>
      <c r="WRP460" s="342"/>
      <c r="WRQ460" s="342"/>
      <c r="WRR460" s="342"/>
      <c r="WRS460" s="342"/>
      <c r="WRT460" s="342"/>
      <c r="WRU460" s="342"/>
      <c r="WRV460" s="342"/>
      <c r="WRW460" s="342"/>
      <c r="WRX460" s="342"/>
      <c r="WRY460" s="342"/>
      <c r="WRZ460" s="342"/>
      <c r="WSA460" s="342"/>
      <c r="WSB460" s="342"/>
      <c r="WSC460" s="342"/>
      <c r="WSD460" s="342"/>
      <c r="WSE460" s="342"/>
      <c r="WSF460" s="342"/>
      <c r="WSG460" s="342"/>
      <c r="WSH460" s="342"/>
      <c r="WSI460" s="342"/>
      <c r="WSJ460" s="342"/>
      <c r="WSK460" s="342"/>
      <c r="WSL460" s="342"/>
      <c r="WSM460" s="342"/>
      <c r="WSN460" s="342"/>
      <c r="WSO460" s="342"/>
      <c r="WSP460" s="342"/>
      <c r="WSQ460" s="342"/>
      <c r="WSR460" s="342"/>
      <c r="WSS460" s="342"/>
      <c r="WST460" s="342"/>
      <c r="WSU460" s="342"/>
      <c r="WSV460" s="342"/>
      <c r="WSW460" s="342"/>
      <c r="WSX460" s="342"/>
      <c r="WSY460" s="342"/>
      <c r="WSZ460" s="342"/>
      <c r="WTA460" s="342"/>
      <c r="WTB460" s="342"/>
      <c r="WTC460" s="342"/>
      <c r="WTD460" s="342"/>
      <c r="WTE460" s="342"/>
      <c r="WTF460" s="342"/>
      <c r="WTG460" s="342"/>
      <c r="WTH460" s="342"/>
      <c r="WTI460" s="342"/>
      <c r="WTJ460" s="342"/>
      <c r="WTK460" s="342"/>
      <c r="WTL460" s="342"/>
      <c r="WTM460" s="342"/>
      <c r="WTN460" s="342"/>
      <c r="WTO460" s="342"/>
      <c r="WTP460" s="342"/>
      <c r="WTQ460" s="342"/>
      <c r="WTR460" s="342"/>
      <c r="WTS460" s="342"/>
      <c r="WTT460" s="342"/>
      <c r="WTU460" s="342"/>
      <c r="WTV460" s="342"/>
      <c r="WTW460" s="342"/>
      <c r="WTX460" s="342"/>
      <c r="WTY460" s="342"/>
      <c r="WTZ460" s="342"/>
      <c r="WUA460" s="342"/>
      <c r="WUB460" s="342"/>
      <c r="WUC460" s="342"/>
      <c r="WUD460" s="342"/>
      <c r="WUE460" s="342"/>
      <c r="WUF460" s="342"/>
      <c r="WUG460" s="342"/>
      <c r="WUH460" s="342"/>
      <c r="WUI460" s="342"/>
      <c r="WUJ460" s="342"/>
      <c r="WUK460" s="342"/>
      <c r="WUL460" s="342"/>
      <c r="WUM460" s="342"/>
      <c r="WUN460" s="342"/>
      <c r="WUO460" s="342"/>
      <c r="WUP460" s="342"/>
      <c r="WUQ460" s="342"/>
      <c r="WUR460" s="342"/>
      <c r="WUS460" s="342"/>
      <c r="WUT460" s="342"/>
      <c r="WUU460" s="342"/>
      <c r="WUV460" s="342"/>
      <c r="WUW460" s="342"/>
      <c r="WUX460" s="342"/>
      <c r="WUY460" s="342"/>
      <c r="WUZ460" s="342"/>
      <c r="WVA460" s="342"/>
      <c r="WVB460" s="342"/>
      <c r="WVC460" s="342"/>
      <c r="WVD460" s="342"/>
      <c r="WVE460" s="342"/>
      <c r="WVF460" s="342"/>
      <c r="WVG460" s="342"/>
      <c r="WVH460" s="342"/>
      <c r="WVI460" s="342"/>
      <c r="WVJ460" s="342"/>
      <c r="WVK460" s="342"/>
      <c r="WVL460" s="342"/>
      <c r="WVM460" s="342"/>
      <c r="WVN460" s="342"/>
      <c r="WVO460" s="342"/>
      <c r="WVP460" s="342"/>
      <c r="WVQ460" s="342"/>
      <c r="WVR460" s="342"/>
      <c r="WVS460" s="342"/>
      <c r="WVT460" s="342"/>
      <c r="WVU460" s="342"/>
      <c r="WVV460" s="342"/>
      <c r="WVW460" s="342"/>
      <c r="WVX460" s="342"/>
      <c r="WVY460" s="342"/>
      <c r="WVZ460" s="342"/>
      <c r="WWA460" s="342"/>
      <c r="WWB460" s="342"/>
      <c r="WWC460" s="342"/>
      <c r="WWD460" s="342"/>
      <c r="WWE460" s="342"/>
      <c r="WWF460" s="342"/>
      <c r="WWG460" s="342"/>
      <c r="WWH460" s="342"/>
      <c r="WWI460" s="342"/>
      <c r="WWJ460" s="342"/>
      <c r="WWK460" s="342"/>
      <c r="WWL460" s="342"/>
      <c r="WWM460" s="342"/>
      <c r="WWN460" s="342"/>
      <c r="WWO460" s="342"/>
      <c r="WWP460" s="342"/>
      <c r="WWQ460" s="342"/>
      <c r="WWR460" s="342"/>
      <c r="WWS460" s="342"/>
      <c r="WWT460" s="342"/>
      <c r="WWU460" s="342"/>
      <c r="WWV460" s="342"/>
      <c r="WWW460" s="342"/>
      <c r="WWX460" s="342"/>
      <c r="WWY460" s="342"/>
      <c r="WWZ460" s="342"/>
      <c r="WXA460" s="342"/>
      <c r="WXB460" s="342"/>
      <c r="WXC460" s="342"/>
      <c r="WXD460" s="342"/>
      <c r="WXE460" s="342"/>
      <c r="WXF460" s="342"/>
      <c r="WXG460" s="342"/>
      <c r="WXH460" s="342"/>
      <c r="WXI460" s="342"/>
      <c r="WXJ460" s="342"/>
      <c r="WXK460" s="342"/>
      <c r="WXL460" s="342"/>
      <c r="WXM460" s="342"/>
      <c r="WXN460" s="342"/>
      <c r="WXO460" s="342"/>
      <c r="WXP460" s="342"/>
      <c r="WXQ460" s="342"/>
      <c r="WXR460" s="342"/>
      <c r="WXS460" s="342"/>
      <c r="WXT460" s="342"/>
      <c r="WXU460" s="342"/>
      <c r="WXV460" s="342"/>
      <c r="WXW460" s="342"/>
      <c r="WXX460" s="342"/>
      <c r="WXY460" s="342"/>
      <c r="WXZ460" s="342"/>
      <c r="WYA460" s="342"/>
      <c r="WYB460" s="342"/>
      <c r="WYC460" s="342"/>
      <c r="WYD460" s="342"/>
      <c r="WYE460" s="342"/>
      <c r="WYF460" s="342"/>
      <c r="WYG460" s="342"/>
      <c r="WYH460" s="342"/>
      <c r="WYI460" s="342"/>
      <c r="WYJ460" s="342"/>
      <c r="WYK460" s="342"/>
      <c r="WYL460" s="342"/>
      <c r="WYM460" s="342"/>
      <c r="WYN460" s="342"/>
      <c r="WYO460" s="342"/>
      <c r="WYP460" s="342"/>
      <c r="WYQ460" s="342"/>
      <c r="WYR460" s="342"/>
      <c r="WYS460" s="342"/>
      <c r="WYT460" s="342"/>
      <c r="WYU460" s="342"/>
      <c r="WYV460" s="342"/>
      <c r="WYW460" s="342"/>
      <c r="WYX460" s="342"/>
      <c r="WYY460" s="342"/>
      <c r="WYZ460" s="342"/>
      <c r="WZA460" s="342"/>
      <c r="WZB460" s="342"/>
      <c r="WZC460" s="342"/>
      <c r="WZD460" s="342"/>
      <c r="WZE460" s="342"/>
      <c r="WZF460" s="342"/>
      <c r="WZG460" s="342"/>
      <c r="WZH460" s="342"/>
      <c r="WZI460" s="342"/>
      <c r="WZJ460" s="342"/>
      <c r="WZK460" s="342"/>
      <c r="WZL460" s="342"/>
      <c r="WZM460" s="342"/>
      <c r="WZN460" s="342"/>
      <c r="WZO460" s="342"/>
      <c r="WZP460" s="342"/>
      <c r="WZQ460" s="342"/>
      <c r="WZR460" s="342"/>
      <c r="WZS460" s="342"/>
      <c r="WZT460" s="342"/>
      <c r="WZU460" s="342"/>
      <c r="WZV460" s="342"/>
      <c r="WZW460" s="342"/>
      <c r="WZX460" s="342"/>
      <c r="WZY460" s="342"/>
      <c r="WZZ460" s="342"/>
      <c r="XAA460" s="342"/>
      <c r="XAB460" s="342"/>
      <c r="XAC460" s="342"/>
      <c r="XAD460" s="342"/>
      <c r="XAE460" s="342"/>
      <c r="XAF460" s="342"/>
      <c r="XAG460" s="342"/>
      <c r="XAH460" s="342"/>
      <c r="XAI460" s="342"/>
      <c r="XAJ460" s="342"/>
      <c r="XAK460" s="342"/>
      <c r="XAL460" s="342"/>
      <c r="XAM460" s="342"/>
      <c r="XAN460" s="342"/>
      <c r="XAO460" s="342"/>
      <c r="XAP460" s="342"/>
      <c r="XAQ460" s="342"/>
      <c r="XAR460" s="342"/>
      <c r="XAS460" s="342"/>
      <c r="XAT460" s="342"/>
      <c r="XAU460" s="342"/>
      <c r="XAV460" s="342"/>
      <c r="XAW460" s="342"/>
      <c r="XAX460" s="342"/>
      <c r="XAY460" s="342"/>
      <c r="XAZ460" s="342"/>
      <c r="XBA460" s="342"/>
      <c r="XBB460" s="342"/>
      <c r="XBC460" s="342"/>
      <c r="XBD460" s="342"/>
      <c r="XBE460" s="342"/>
      <c r="XBF460" s="342"/>
      <c r="XBG460" s="342"/>
      <c r="XBH460" s="342"/>
      <c r="XBI460" s="342"/>
      <c r="XBJ460" s="342"/>
      <c r="XBK460" s="342"/>
      <c r="XBL460" s="342"/>
      <c r="XBM460" s="342"/>
      <c r="XBN460" s="342"/>
      <c r="XBO460" s="342"/>
      <c r="XBP460" s="342"/>
      <c r="XBQ460" s="342"/>
      <c r="XBR460" s="342"/>
      <c r="XBS460" s="342"/>
      <c r="XBT460" s="342"/>
      <c r="XBU460" s="342"/>
      <c r="XBV460" s="342"/>
      <c r="XBW460" s="342"/>
      <c r="XBX460" s="342"/>
      <c r="XBY460" s="342"/>
      <c r="XBZ460" s="342"/>
      <c r="XCA460" s="342"/>
      <c r="XCB460" s="342"/>
      <c r="XCC460" s="342"/>
      <c r="XCD460" s="342"/>
      <c r="XCE460" s="342"/>
      <c r="XCF460" s="342"/>
      <c r="XCG460" s="342"/>
      <c r="XCH460" s="342"/>
      <c r="XCI460" s="342"/>
      <c r="XCJ460" s="342"/>
      <c r="XCK460" s="342"/>
      <c r="XCL460" s="342"/>
      <c r="XCM460" s="342"/>
      <c r="XCN460" s="342"/>
      <c r="XCO460" s="342"/>
      <c r="XCP460" s="342"/>
      <c r="XCQ460" s="342"/>
      <c r="XCR460" s="342"/>
      <c r="XCS460" s="342"/>
      <c r="XCT460" s="342"/>
      <c r="XCU460" s="342"/>
      <c r="XCV460" s="342"/>
      <c r="XCW460" s="342"/>
      <c r="XCX460" s="342"/>
      <c r="XCY460" s="342"/>
      <c r="XCZ460" s="342"/>
      <c r="XDA460" s="342"/>
      <c r="XDB460" s="342"/>
      <c r="XDC460" s="342"/>
      <c r="XDD460" s="342"/>
      <c r="XDE460" s="342"/>
      <c r="XDF460" s="342"/>
      <c r="XDG460" s="342"/>
      <c r="XDH460" s="342"/>
      <c r="XDI460" s="342"/>
      <c r="XDJ460" s="342"/>
      <c r="XDK460" s="342"/>
      <c r="XDL460" s="342"/>
      <c r="XDM460" s="342"/>
      <c r="XDN460" s="342"/>
      <c r="XDO460" s="342"/>
      <c r="XDP460" s="342"/>
      <c r="XDQ460" s="342"/>
      <c r="XDR460" s="342"/>
      <c r="XDS460" s="342"/>
      <c r="XDT460" s="342"/>
      <c r="XDU460" s="342"/>
      <c r="XDV460" s="342"/>
      <c r="XDW460" s="342"/>
      <c r="XDX460" s="342"/>
      <c r="XDY460" s="342"/>
      <c r="XDZ460" s="342"/>
      <c r="XEA460" s="342"/>
      <c r="XEB460" s="342"/>
      <c r="XEC460" s="342"/>
      <c r="XED460" s="342"/>
      <c r="XEE460" s="342"/>
      <c r="XEF460" s="342"/>
      <c r="XEG460" s="342"/>
      <c r="XEH460" s="342"/>
      <c r="XEI460" s="342"/>
      <c r="XEJ460" s="342"/>
      <c r="XEK460" s="342"/>
      <c r="XEL460" s="342"/>
      <c r="XEM460" s="342"/>
      <c r="XEN460" s="342"/>
      <c r="XEO460" s="342"/>
      <c r="XEP460" s="342"/>
      <c r="XEQ460" s="342"/>
      <c r="XER460" s="342"/>
      <c r="XES460" s="342"/>
      <c r="XET460" s="342"/>
      <c r="XEU460" s="342"/>
      <c r="XEV460" s="342"/>
      <c r="XEW460" s="342"/>
      <c r="XEX460" s="342"/>
      <c r="XEY460" s="342"/>
      <c r="XEZ460" s="342"/>
      <c r="XFA460" s="342"/>
      <c r="XFB460" s="342"/>
    </row>
    <row r="461" spans="1:16382" s="343" customFormat="1" hidden="1" x14ac:dyDescent="0.25">
      <c r="A461" s="368">
        <v>3111</v>
      </c>
      <c r="B461" s="280" t="s">
        <v>85</v>
      </c>
      <c r="C461" s="352"/>
      <c r="D461" s="352"/>
      <c r="E461" s="352"/>
      <c r="F461" s="352"/>
      <c r="G461" s="525" t="e">
        <f t="shared" si="31"/>
        <v>#DIV/0!</v>
      </c>
      <c r="H461" s="525" t="e">
        <f t="shared" si="32"/>
        <v>#DIV/0!</v>
      </c>
      <c r="I461" s="342"/>
      <c r="J461" s="342"/>
      <c r="K461" s="342"/>
      <c r="L461" s="342"/>
      <c r="M461" s="342"/>
      <c r="N461" s="342"/>
      <c r="O461" s="342"/>
      <c r="P461" s="342"/>
      <c r="Q461" s="342"/>
      <c r="R461" s="342"/>
      <c r="S461" s="342"/>
      <c r="T461" s="342"/>
      <c r="U461" s="342"/>
      <c r="V461" s="342"/>
      <c r="W461" s="342"/>
      <c r="X461" s="342"/>
      <c r="Y461" s="342"/>
      <c r="Z461" s="342"/>
      <c r="AA461" s="342"/>
      <c r="AB461" s="342"/>
      <c r="AC461" s="342"/>
      <c r="AD461" s="342"/>
      <c r="AE461" s="342"/>
      <c r="AF461" s="342"/>
      <c r="AG461" s="342"/>
      <c r="AH461" s="342"/>
      <c r="AI461" s="342"/>
      <c r="AJ461" s="342"/>
      <c r="AK461" s="342"/>
      <c r="AL461" s="342"/>
      <c r="AM461" s="342"/>
      <c r="AN461" s="342"/>
      <c r="AO461" s="342"/>
      <c r="AP461" s="342"/>
      <c r="AQ461" s="342"/>
      <c r="AR461" s="342"/>
      <c r="AS461" s="342"/>
      <c r="AT461" s="342"/>
      <c r="AU461" s="342"/>
      <c r="AV461" s="342"/>
      <c r="AW461" s="342"/>
      <c r="AX461" s="342"/>
      <c r="AY461" s="342"/>
      <c r="AZ461" s="342"/>
      <c r="BA461" s="342"/>
      <c r="BB461" s="342"/>
      <c r="BC461" s="342"/>
      <c r="BD461" s="342"/>
      <c r="BE461" s="342"/>
      <c r="BF461" s="342"/>
      <c r="BG461" s="342"/>
      <c r="BH461" s="342"/>
      <c r="BI461" s="342"/>
      <c r="BJ461" s="342"/>
      <c r="BK461" s="342"/>
      <c r="BL461" s="342"/>
      <c r="BM461" s="342"/>
      <c r="BN461" s="342"/>
      <c r="BO461" s="342"/>
      <c r="BP461" s="342"/>
      <c r="BQ461" s="342"/>
      <c r="BR461" s="342"/>
      <c r="BS461" s="342"/>
      <c r="BT461" s="342"/>
      <c r="BU461" s="342"/>
      <c r="BV461" s="342"/>
      <c r="BW461" s="342"/>
      <c r="BX461" s="342"/>
      <c r="BY461" s="342"/>
      <c r="BZ461" s="342"/>
      <c r="CA461" s="342"/>
      <c r="CB461" s="342"/>
      <c r="CC461" s="342"/>
      <c r="CD461" s="342"/>
      <c r="CE461" s="342"/>
      <c r="CF461" s="342"/>
      <c r="CG461" s="342"/>
      <c r="CH461" s="342"/>
      <c r="CI461" s="342"/>
      <c r="CJ461" s="342"/>
      <c r="CK461" s="342"/>
      <c r="CL461" s="342"/>
      <c r="CM461" s="342"/>
      <c r="CN461" s="342"/>
      <c r="CO461" s="342"/>
      <c r="CP461" s="342"/>
      <c r="CQ461" s="342"/>
      <c r="CR461" s="342"/>
      <c r="CS461" s="342"/>
      <c r="CT461" s="342"/>
      <c r="CU461" s="342"/>
      <c r="CV461" s="342"/>
      <c r="CW461" s="342"/>
      <c r="CX461" s="342"/>
      <c r="CY461" s="342"/>
      <c r="CZ461" s="342"/>
      <c r="DA461" s="342"/>
      <c r="DB461" s="342"/>
      <c r="DC461" s="342"/>
      <c r="DD461" s="342"/>
      <c r="DE461" s="342"/>
      <c r="DF461" s="342"/>
      <c r="DG461" s="342"/>
      <c r="DH461" s="342"/>
      <c r="DI461" s="342"/>
      <c r="DJ461" s="342"/>
      <c r="DK461" s="342"/>
      <c r="DL461" s="342"/>
      <c r="DM461" s="342"/>
      <c r="DN461" s="342"/>
      <c r="DO461" s="342"/>
      <c r="DP461" s="342"/>
      <c r="DQ461" s="342"/>
      <c r="DR461" s="342"/>
      <c r="DS461" s="342"/>
      <c r="DT461" s="342"/>
      <c r="DU461" s="342"/>
      <c r="DV461" s="342"/>
      <c r="DW461" s="342"/>
      <c r="DX461" s="342"/>
      <c r="DY461" s="342"/>
      <c r="DZ461" s="342"/>
      <c r="EA461" s="342"/>
      <c r="EB461" s="342"/>
      <c r="EC461" s="342"/>
      <c r="ED461" s="342"/>
      <c r="EE461" s="342"/>
      <c r="EF461" s="342"/>
      <c r="EG461" s="342"/>
      <c r="EH461" s="342"/>
      <c r="EI461" s="342"/>
      <c r="EJ461" s="342"/>
      <c r="EK461" s="342"/>
      <c r="EL461" s="342"/>
      <c r="EM461" s="342"/>
      <c r="EN461" s="342"/>
      <c r="EO461" s="342"/>
      <c r="EP461" s="342"/>
      <c r="EQ461" s="342"/>
      <c r="ER461" s="342"/>
      <c r="ES461" s="342"/>
      <c r="ET461" s="342"/>
      <c r="EU461" s="342"/>
      <c r="EV461" s="342"/>
      <c r="EW461" s="342"/>
      <c r="EX461" s="342"/>
      <c r="EY461" s="342"/>
      <c r="EZ461" s="342"/>
      <c r="FA461" s="342"/>
      <c r="FB461" s="342"/>
      <c r="FC461" s="342"/>
      <c r="FD461" s="342"/>
      <c r="FE461" s="342"/>
      <c r="FF461" s="342"/>
      <c r="FG461" s="342"/>
      <c r="FH461" s="342"/>
      <c r="FI461" s="342"/>
      <c r="FJ461" s="342"/>
      <c r="FK461" s="342"/>
      <c r="FL461" s="342"/>
      <c r="FM461" s="342"/>
      <c r="FN461" s="342"/>
      <c r="FO461" s="342"/>
      <c r="FP461" s="342"/>
      <c r="FQ461" s="342"/>
      <c r="FR461" s="342"/>
      <c r="FS461" s="342"/>
      <c r="FT461" s="342"/>
      <c r="FU461" s="342"/>
      <c r="FV461" s="342"/>
      <c r="FW461" s="342"/>
      <c r="FX461" s="342"/>
      <c r="FY461" s="342"/>
      <c r="FZ461" s="342"/>
      <c r="GA461" s="342"/>
      <c r="GB461" s="342"/>
      <c r="GC461" s="342"/>
      <c r="GD461" s="342"/>
      <c r="GE461" s="342"/>
      <c r="GF461" s="342"/>
      <c r="GG461" s="342"/>
      <c r="GH461" s="342"/>
      <c r="GI461" s="342"/>
      <c r="GJ461" s="342"/>
      <c r="GK461" s="342"/>
      <c r="GL461" s="342"/>
      <c r="GM461" s="342"/>
      <c r="GN461" s="342"/>
      <c r="GO461" s="342"/>
      <c r="GP461" s="342"/>
      <c r="GQ461" s="342"/>
      <c r="GR461" s="342"/>
      <c r="GS461" s="342"/>
      <c r="GT461" s="342"/>
      <c r="GU461" s="342"/>
      <c r="GV461" s="342"/>
      <c r="GW461" s="342"/>
      <c r="GX461" s="342"/>
      <c r="GY461" s="342"/>
      <c r="GZ461" s="342"/>
      <c r="HA461" s="342"/>
      <c r="HB461" s="342"/>
      <c r="HC461" s="342"/>
      <c r="HD461" s="342"/>
      <c r="HE461" s="342"/>
      <c r="HF461" s="342"/>
      <c r="HG461" s="342"/>
      <c r="HH461" s="342"/>
      <c r="HI461" s="342"/>
      <c r="HJ461" s="342"/>
      <c r="HK461" s="342"/>
      <c r="HL461" s="342"/>
      <c r="HM461" s="342"/>
      <c r="HN461" s="342"/>
      <c r="HO461" s="342"/>
      <c r="HP461" s="342"/>
      <c r="HQ461" s="342"/>
      <c r="HR461" s="342"/>
      <c r="HS461" s="342"/>
      <c r="HT461" s="342"/>
      <c r="HU461" s="342"/>
      <c r="HV461" s="342"/>
      <c r="HW461" s="342"/>
      <c r="HX461" s="342"/>
      <c r="HY461" s="342"/>
      <c r="HZ461" s="342"/>
      <c r="IA461" s="342"/>
      <c r="IB461" s="342"/>
      <c r="IC461" s="342"/>
      <c r="ID461" s="342"/>
      <c r="IE461" s="342"/>
      <c r="IF461" s="342"/>
      <c r="IG461" s="342"/>
      <c r="IH461" s="342"/>
      <c r="II461" s="342"/>
      <c r="IJ461" s="342"/>
      <c r="IK461" s="342"/>
      <c r="IL461" s="342"/>
      <c r="IM461" s="342"/>
      <c r="IN461" s="342"/>
      <c r="IO461" s="342"/>
      <c r="IP461" s="342"/>
      <c r="IQ461" s="342"/>
      <c r="IR461" s="342"/>
      <c r="IS461" s="342"/>
      <c r="IT461" s="342"/>
      <c r="IU461" s="342"/>
      <c r="IV461" s="342"/>
      <c r="IW461" s="342"/>
      <c r="IX461" s="342"/>
      <c r="IY461" s="342"/>
      <c r="IZ461" s="342"/>
      <c r="JA461" s="342"/>
      <c r="JB461" s="342"/>
      <c r="JC461" s="342"/>
      <c r="JD461" s="342"/>
      <c r="JE461" s="342"/>
      <c r="JF461" s="342"/>
      <c r="JG461" s="342"/>
      <c r="JH461" s="342"/>
      <c r="JI461" s="342"/>
      <c r="JJ461" s="342"/>
      <c r="JK461" s="342"/>
      <c r="JL461" s="342"/>
      <c r="JM461" s="342"/>
      <c r="JN461" s="342"/>
      <c r="JO461" s="342"/>
      <c r="JP461" s="342"/>
      <c r="JQ461" s="342"/>
      <c r="JR461" s="342"/>
      <c r="JS461" s="342"/>
      <c r="JT461" s="342"/>
      <c r="JU461" s="342"/>
      <c r="JV461" s="342"/>
      <c r="JW461" s="342"/>
      <c r="JX461" s="342"/>
      <c r="JY461" s="342"/>
      <c r="JZ461" s="342"/>
      <c r="KA461" s="342"/>
      <c r="KB461" s="342"/>
      <c r="KC461" s="342"/>
      <c r="KD461" s="342"/>
      <c r="KE461" s="342"/>
      <c r="KF461" s="342"/>
      <c r="KG461" s="342"/>
      <c r="KH461" s="342"/>
      <c r="KI461" s="342"/>
      <c r="KJ461" s="342"/>
      <c r="KK461" s="342"/>
      <c r="KL461" s="342"/>
      <c r="KM461" s="342"/>
      <c r="KN461" s="342"/>
      <c r="KO461" s="342"/>
      <c r="KP461" s="342"/>
      <c r="KQ461" s="342"/>
      <c r="KR461" s="342"/>
      <c r="KS461" s="342"/>
      <c r="KT461" s="342"/>
      <c r="KU461" s="342"/>
      <c r="KV461" s="342"/>
      <c r="KW461" s="342"/>
      <c r="KX461" s="342"/>
      <c r="KY461" s="342"/>
      <c r="KZ461" s="342"/>
      <c r="LA461" s="342"/>
      <c r="LB461" s="342"/>
      <c r="LC461" s="342"/>
      <c r="LD461" s="342"/>
      <c r="LE461" s="342"/>
      <c r="LF461" s="342"/>
      <c r="LG461" s="342"/>
      <c r="LH461" s="342"/>
      <c r="LI461" s="342"/>
      <c r="LJ461" s="342"/>
      <c r="LK461" s="342"/>
      <c r="LL461" s="342"/>
      <c r="LM461" s="342"/>
      <c r="LN461" s="342"/>
      <c r="LO461" s="342"/>
      <c r="LP461" s="342"/>
      <c r="LQ461" s="342"/>
      <c r="LR461" s="342"/>
      <c r="LS461" s="342"/>
      <c r="LT461" s="342"/>
      <c r="LU461" s="342"/>
      <c r="LV461" s="342"/>
      <c r="LW461" s="342"/>
      <c r="LX461" s="342"/>
      <c r="LY461" s="342"/>
      <c r="LZ461" s="342"/>
      <c r="MA461" s="342"/>
      <c r="MB461" s="342"/>
      <c r="MC461" s="342"/>
      <c r="MD461" s="342"/>
      <c r="ME461" s="342"/>
      <c r="MF461" s="342"/>
      <c r="MG461" s="342"/>
      <c r="MH461" s="342"/>
      <c r="MI461" s="342"/>
      <c r="MJ461" s="342"/>
      <c r="MK461" s="342"/>
      <c r="ML461" s="342"/>
      <c r="MM461" s="342"/>
      <c r="MN461" s="342"/>
      <c r="MO461" s="342"/>
      <c r="MP461" s="342"/>
      <c r="MQ461" s="342"/>
      <c r="MR461" s="342"/>
      <c r="MS461" s="342"/>
      <c r="MT461" s="342"/>
      <c r="MU461" s="342"/>
      <c r="MV461" s="342"/>
      <c r="MW461" s="342"/>
      <c r="MX461" s="342"/>
      <c r="MY461" s="342"/>
      <c r="MZ461" s="342"/>
      <c r="NA461" s="342"/>
      <c r="NB461" s="342"/>
      <c r="NC461" s="342"/>
      <c r="ND461" s="342"/>
      <c r="NE461" s="342"/>
      <c r="NF461" s="342"/>
      <c r="NG461" s="342"/>
      <c r="NH461" s="342"/>
      <c r="NI461" s="342"/>
      <c r="NJ461" s="342"/>
      <c r="NK461" s="342"/>
      <c r="NL461" s="342"/>
      <c r="NM461" s="342"/>
      <c r="NN461" s="342"/>
      <c r="NO461" s="342"/>
      <c r="NP461" s="342"/>
      <c r="NQ461" s="342"/>
      <c r="NR461" s="342"/>
      <c r="NS461" s="342"/>
      <c r="NT461" s="342"/>
      <c r="NU461" s="342"/>
      <c r="NV461" s="342"/>
      <c r="NW461" s="342"/>
      <c r="NX461" s="342"/>
      <c r="NY461" s="342"/>
      <c r="NZ461" s="342"/>
      <c r="OA461" s="342"/>
      <c r="OB461" s="342"/>
      <c r="OC461" s="342"/>
      <c r="OD461" s="342"/>
      <c r="OE461" s="342"/>
      <c r="OF461" s="342"/>
      <c r="OG461" s="342"/>
      <c r="OH461" s="342"/>
      <c r="OI461" s="342"/>
      <c r="OJ461" s="342"/>
      <c r="OK461" s="342"/>
      <c r="OL461" s="342"/>
      <c r="OM461" s="342"/>
      <c r="ON461" s="342"/>
      <c r="OO461" s="342"/>
      <c r="OP461" s="342"/>
      <c r="OQ461" s="342"/>
      <c r="OR461" s="342"/>
      <c r="OS461" s="342"/>
      <c r="OT461" s="342"/>
      <c r="OU461" s="342"/>
      <c r="OV461" s="342"/>
      <c r="OW461" s="342"/>
      <c r="OX461" s="342"/>
      <c r="OY461" s="342"/>
      <c r="OZ461" s="342"/>
      <c r="PA461" s="342"/>
      <c r="PB461" s="342"/>
      <c r="PC461" s="342"/>
      <c r="PD461" s="342"/>
      <c r="PE461" s="342"/>
      <c r="PF461" s="342"/>
      <c r="PG461" s="342"/>
      <c r="PH461" s="342"/>
      <c r="PI461" s="342"/>
      <c r="PJ461" s="342"/>
      <c r="PK461" s="342"/>
      <c r="PL461" s="342"/>
      <c r="PM461" s="342"/>
      <c r="PN461" s="342"/>
      <c r="PO461" s="342"/>
      <c r="PP461" s="342"/>
      <c r="PQ461" s="342"/>
      <c r="PR461" s="342"/>
      <c r="PS461" s="342"/>
      <c r="PT461" s="342"/>
      <c r="PU461" s="342"/>
      <c r="PV461" s="342"/>
      <c r="PW461" s="342"/>
      <c r="PX461" s="342"/>
      <c r="PY461" s="342"/>
      <c r="PZ461" s="342"/>
      <c r="QA461" s="342"/>
      <c r="QB461" s="342"/>
      <c r="QC461" s="342"/>
      <c r="QD461" s="342"/>
      <c r="QE461" s="342"/>
      <c r="QF461" s="342"/>
      <c r="QG461" s="342"/>
      <c r="QH461" s="342"/>
      <c r="QI461" s="342"/>
      <c r="QJ461" s="342"/>
      <c r="QK461" s="342"/>
      <c r="QL461" s="342"/>
      <c r="QM461" s="342"/>
      <c r="QN461" s="342"/>
      <c r="QO461" s="342"/>
      <c r="QP461" s="342"/>
      <c r="QQ461" s="342"/>
      <c r="QR461" s="342"/>
      <c r="QS461" s="342"/>
      <c r="QT461" s="342"/>
      <c r="QU461" s="342"/>
      <c r="QV461" s="342"/>
      <c r="QW461" s="342"/>
      <c r="QX461" s="342"/>
      <c r="QY461" s="342"/>
      <c r="QZ461" s="342"/>
      <c r="RA461" s="342"/>
      <c r="RB461" s="342"/>
      <c r="RC461" s="342"/>
      <c r="RD461" s="342"/>
      <c r="RE461" s="342"/>
      <c r="RF461" s="342"/>
      <c r="RG461" s="342"/>
      <c r="RH461" s="342"/>
      <c r="RI461" s="342"/>
      <c r="RJ461" s="342"/>
      <c r="RK461" s="342"/>
      <c r="RL461" s="342"/>
      <c r="RM461" s="342"/>
      <c r="RN461" s="342"/>
      <c r="RO461" s="342"/>
      <c r="RP461" s="342"/>
      <c r="RQ461" s="342"/>
      <c r="RR461" s="342"/>
      <c r="RS461" s="342"/>
      <c r="RT461" s="342"/>
      <c r="RU461" s="342"/>
      <c r="RV461" s="342"/>
      <c r="RW461" s="342"/>
      <c r="RX461" s="342"/>
      <c r="RY461" s="342"/>
      <c r="RZ461" s="342"/>
      <c r="SA461" s="342"/>
      <c r="SB461" s="342"/>
      <c r="SC461" s="342"/>
      <c r="SD461" s="342"/>
      <c r="SE461" s="342"/>
      <c r="SF461" s="342"/>
      <c r="SG461" s="342"/>
      <c r="SH461" s="342"/>
      <c r="SI461" s="342"/>
      <c r="SJ461" s="342"/>
      <c r="SK461" s="342"/>
      <c r="SL461" s="342"/>
      <c r="SM461" s="342"/>
      <c r="SN461" s="342"/>
      <c r="SO461" s="342"/>
      <c r="SP461" s="342"/>
      <c r="SQ461" s="342"/>
      <c r="SR461" s="342"/>
      <c r="SS461" s="342"/>
      <c r="ST461" s="342"/>
      <c r="SU461" s="342"/>
      <c r="SV461" s="342"/>
      <c r="SW461" s="342"/>
      <c r="SX461" s="342"/>
      <c r="SY461" s="342"/>
      <c r="SZ461" s="342"/>
      <c r="TA461" s="342"/>
      <c r="TB461" s="342"/>
      <c r="TC461" s="342"/>
      <c r="TD461" s="342"/>
      <c r="TE461" s="342"/>
      <c r="TF461" s="342"/>
      <c r="TG461" s="342"/>
      <c r="TH461" s="342"/>
      <c r="TI461" s="342"/>
      <c r="TJ461" s="342"/>
      <c r="TK461" s="342"/>
      <c r="TL461" s="342"/>
      <c r="TM461" s="342"/>
      <c r="TN461" s="342"/>
      <c r="TO461" s="342"/>
      <c r="TP461" s="342"/>
      <c r="TQ461" s="342"/>
      <c r="TR461" s="342"/>
      <c r="TS461" s="342"/>
      <c r="TT461" s="342"/>
      <c r="TU461" s="342"/>
      <c r="TV461" s="342"/>
      <c r="TW461" s="342"/>
      <c r="TX461" s="342"/>
      <c r="TY461" s="342"/>
      <c r="TZ461" s="342"/>
      <c r="UA461" s="342"/>
      <c r="UB461" s="342"/>
      <c r="UC461" s="342"/>
      <c r="UD461" s="342"/>
      <c r="UE461" s="342"/>
      <c r="UF461" s="342"/>
      <c r="UG461" s="342"/>
      <c r="UH461" s="342"/>
      <c r="UI461" s="342"/>
      <c r="UJ461" s="342"/>
      <c r="UK461" s="342"/>
      <c r="UL461" s="342"/>
      <c r="UM461" s="342"/>
      <c r="UN461" s="342"/>
      <c r="UO461" s="342"/>
      <c r="UP461" s="342"/>
      <c r="UQ461" s="342"/>
      <c r="UR461" s="342"/>
      <c r="US461" s="342"/>
      <c r="UT461" s="342"/>
      <c r="UU461" s="342"/>
      <c r="UV461" s="342"/>
      <c r="UW461" s="342"/>
      <c r="UX461" s="342"/>
      <c r="UY461" s="342"/>
      <c r="UZ461" s="342"/>
      <c r="VA461" s="342"/>
      <c r="VB461" s="342"/>
      <c r="VC461" s="342"/>
      <c r="VD461" s="342"/>
      <c r="VE461" s="342"/>
      <c r="VF461" s="342"/>
      <c r="VG461" s="342"/>
      <c r="VH461" s="342"/>
      <c r="VI461" s="342"/>
      <c r="VJ461" s="342"/>
      <c r="VK461" s="342"/>
      <c r="VL461" s="342"/>
      <c r="VM461" s="342"/>
      <c r="VN461" s="342"/>
      <c r="VO461" s="342"/>
      <c r="VP461" s="342"/>
      <c r="VQ461" s="342"/>
      <c r="VR461" s="342"/>
      <c r="VS461" s="342"/>
      <c r="VT461" s="342"/>
      <c r="VU461" s="342"/>
      <c r="VV461" s="342"/>
      <c r="VW461" s="342"/>
      <c r="VX461" s="342"/>
      <c r="VY461" s="342"/>
      <c r="VZ461" s="342"/>
      <c r="WA461" s="342"/>
      <c r="WB461" s="342"/>
      <c r="WC461" s="342"/>
      <c r="WD461" s="342"/>
      <c r="WE461" s="342"/>
      <c r="WF461" s="342"/>
      <c r="WG461" s="342"/>
      <c r="WH461" s="342"/>
      <c r="WI461" s="342"/>
      <c r="WJ461" s="342"/>
      <c r="WK461" s="342"/>
      <c r="WL461" s="342"/>
      <c r="WM461" s="342"/>
      <c r="WN461" s="342"/>
      <c r="WO461" s="342"/>
      <c r="WP461" s="342"/>
      <c r="WQ461" s="342"/>
      <c r="WR461" s="342"/>
      <c r="WS461" s="342"/>
      <c r="WT461" s="342"/>
      <c r="WU461" s="342"/>
      <c r="WV461" s="342"/>
      <c r="WW461" s="342"/>
      <c r="WX461" s="342"/>
      <c r="WY461" s="342"/>
      <c r="WZ461" s="342"/>
      <c r="XA461" s="342"/>
      <c r="XB461" s="342"/>
      <c r="XC461" s="342"/>
      <c r="XD461" s="342"/>
      <c r="XE461" s="342"/>
      <c r="XF461" s="342"/>
      <c r="XG461" s="342"/>
      <c r="XH461" s="342"/>
      <c r="XI461" s="342"/>
      <c r="XJ461" s="342"/>
      <c r="XK461" s="342"/>
      <c r="XL461" s="342"/>
      <c r="XM461" s="342"/>
      <c r="XN461" s="342"/>
      <c r="XO461" s="342"/>
      <c r="XP461" s="342"/>
      <c r="XQ461" s="342"/>
      <c r="XR461" s="342"/>
      <c r="XS461" s="342"/>
      <c r="XT461" s="342"/>
      <c r="XU461" s="342"/>
      <c r="XV461" s="342"/>
      <c r="XW461" s="342"/>
      <c r="XX461" s="342"/>
      <c r="XY461" s="342"/>
      <c r="XZ461" s="342"/>
      <c r="YA461" s="342"/>
      <c r="YB461" s="342"/>
      <c r="YC461" s="342"/>
      <c r="YD461" s="342"/>
      <c r="YE461" s="342"/>
      <c r="YF461" s="342"/>
      <c r="YG461" s="342"/>
      <c r="YH461" s="342"/>
      <c r="YI461" s="342"/>
      <c r="YJ461" s="342"/>
      <c r="YK461" s="342"/>
      <c r="YL461" s="342"/>
      <c r="YM461" s="342"/>
      <c r="YN461" s="342"/>
      <c r="YO461" s="342"/>
      <c r="YP461" s="342"/>
      <c r="YQ461" s="342"/>
      <c r="YR461" s="342"/>
      <c r="YS461" s="342"/>
      <c r="YT461" s="342"/>
      <c r="YU461" s="342"/>
      <c r="YV461" s="342"/>
      <c r="YW461" s="342"/>
      <c r="YX461" s="342"/>
      <c r="YY461" s="342"/>
      <c r="YZ461" s="342"/>
      <c r="ZA461" s="342"/>
      <c r="ZB461" s="342"/>
      <c r="ZC461" s="342"/>
      <c r="ZD461" s="342"/>
      <c r="ZE461" s="342"/>
      <c r="ZF461" s="342"/>
      <c r="ZG461" s="342"/>
      <c r="ZH461" s="342"/>
      <c r="ZI461" s="342"/>
      <c r="ZJ461" s="342"/>
      <c r="ZK461" s="342"/>
      <c r="ZL461" s="342"/>
      <c r="ZM461" s="342"/>
      <c r="ZN461" s="342"/>
      <c r="ZO461" s="342"/>
      <c r="ZP461" s="342"/>
      <c r="ZQ461" s="342"/>
      <c r="ZR461" s="342"/>
      <c r="ZS461" s="342"/>
      <c r="ZT461" s="342"/>
      <c r="ZU461" s="342"/>
      <c r="ZV461" s="342"/>
      <c r="ZW461" s="342"/>
      <c r="ZX461" s="342"/>
      <c r="ZY461" s="342"/>
      <c r="ZZ461" s="342"/>
      <c r="AAA461" s="342"/>
      <c r="AAB461" s="342"/>
      <c r="AAC461" s="342"/>
      <c r="AAD461" s="342"/>
      <c r="AAE461" s="342"/>
      <c r="AAF461" s="342"/>
      <c r="AAG461" s="342"/>
      <c r="AAH461" s="342"/>
      <c r="AAI461" s="342"/>
      <c r="AAJ461" s="342"/>
      <c r="AAK461" s="342"/>
      <c r="AAL461" s="342"/>
      <c r="AAM461" s="342"/>
      <c r="AAN461" s="342"/>
      <c r="AAO461" s="342"/>
      <c r="AAP461" s="342"/>
      <c r="AAQ461" s="342"/>
      <c r="AAR461" s="342"/>
      <c r="AAS461" s="342"/>
      <c r="AAT461" s="342"/>
      <c r="AAU461" s="342"/>
      <c r="AAV461" s="342"/>
      <c r="AAW461" s="342"/>
      <c r="AAX461" s="342"/>
      <c r="AAY461" s="342"/>
      <c r="AAZ461" s="342"/>
      <c r="ABA461" s="342"/>
      <c r="ABB461" s="342"/>
      <c r="ABC461" s="342"/>
      <c r="ABD461" s="342"/>
      <c r="ABE461" s="342"/>
      <c r="ABF461" s="342"/>
      <c r="ABG461" s="342"/>
      <c r="ABH461" s="342"/>
      <c r="ABI461" s="342"/>
      <c r="ABJ461" s="342"/>
      <c r="ABK461" s="342"/>
      <c r="ABL461" s="342"/>
      <c r="ABM461" s="342"/>
      <c r="ABN461" s="342"/>
      <c r="ABO461" s="342"/>
      <c r="ABP461" s="342"/>
      <c r="ABQ461" s="342"/>
      <c r="ABR461" s="342"/>
      <c r="ABS461" s="342"/>
      <c r="ABT461" s="342"/>
      <c r="ABU461" s="342"/>
      <c r="ABV461" s="342"/>
      <c r="ABW461" s="342"/>
      <c r="ABX461" s="342"/>
      <c r="ABY461" s="342"/>
      <c r="ABZ461" s="342"/>
      <c r="ACA461" s="342"/>
      <c r="ACB461" s="342"/>
      <c r="ACC461" s="342"/>
      <c r="ACD461" s="342"/>
      <c r="ACE461" s="342"/>
      <c r="ACF461" s="342"/>
      <c r="ACG461" s="342"/>
      <c r="ACH461" s="342"/>
      <c r="ACI461" s="342"/>
      <c r="ACJ461" s="342"/>
      <c r="ACK461" s="342"/>
      <c r="ACL461" s="342"/>
      <c r="ACM461" s="342"/>
      <c r="ACN461" s="342"/>
      <c r="ACO461" s="342"/>
      <c r="ACP461" s="342"/>
      <c r="ACQ461" s="342"/>
      <c r="ACR461" s="342"/>
      <c r="ACS461" s="342"/>
      <c r="ACT461" s="342"/>
      <c r="ACU461" s="342"/>
      <c r="ACV461" s="342"/>
      <c r="ACW461" s="342"/>
      <c r="ACX461" s="342"/>
      <c r="ACY461" s="342"/>
      <c r="ACZ461" s="342"/>
      <c r="ADA461" s="342"/>
      <c r="ADB461" s="342"/>
      <c r="ADC461" s="342"/>
      <c r="ADD461" s="342"/>
      <c r="ADE461" s="342"/>
      <c r="ADF461" s="342"/>
      <c r="ADG461" s="342"/>
      <c r="ADH461" s="342"/>
      <c r="ADI461" s="342"/>
      <c r="ADJ461" s="342"/>
      <c r="ADK461" s="342"/>
      <c r="ADL461" s="342"/>
      <c r="ADM461" s="342"/>
      <c r="ADN461" s="342"/>
      <c r="ADO461" s="342"/>
      <c r="ADP461" s="342"/>
      <c r="ADQ461" s="342"/>
      <c r="ADR461" s="342"/>
      <c r="ADS461" s="342"/>
      <c r="ADT461" s="342"/>
      <c r="ADU461" s="342"/>
      <c r="ADV461" s="342"/>
      <c r="ADW461" s="342"/>
      <c r="ADX461" s="342"/>
      <c r="ADY461" s="342"/>
      <c r="ADZ461" s="342"/>
      <c r="AEA461" s="342"/>
      <c r="AEB461" s="342"/>
      <c r="AEC461" s="342"/>
      <c r="AED461" s="342"/>
      <c r="AEE461" s="342"/>
      <c r="AEF461" s="342"/>
      <c r="AEG461" s="342"/>
      <c r="AEH461" s="342"/>
      <c r="AEI461" s="342"/>
      <c r="AEJ461" s="342"/>
      <c r="AEK461" s="342"/>
      <c r="AEL461" s="342"/>
      <c r="AEM461" s="342"/>
      <c r="AEN461" s="342"/>
      <c r="AEO461" s="342"/>
      <c r="AEP461" s="342"/>
      <c r="AEQ461" s="342"/>
      <c r="AER461" s="342"/>
      <c r="AES461" s="342"/>
      <c r="AET461" s="342"/>
      <c r="AEU461" s="342"/>
      <c r="AEV461" s="342"/>
      <c r="AEW461" s="342"/>
      <c r="AEX461" s="342"/>
      <c r="AEY461" s="342"/>
      <c r="AEZ461" s="342"/>
      <c r="AFA461" s="342"/>
      <c r="AFB461" s="342"/>
      <c r="AFC461" s="342"/>
      <c r="AFD461" s="342"/>
      <c r="AFE461" s="342"/>
      <c r="AFF461" s="342"/>
      <c r="AFG461" s="342"/>
      <c r="AFH461" s="342"/>
      <c r="AFI461" s="342"/>
      <c r="AFJ461" s="342"/>
      <c r="AFK461" s="342"/>
      <c r="AFL461" s="342"/>
      <c r="AFM461" s="342"/>
      <c r="AFN461" s="342"/>
      <c r="AFO461" s="342"/>
      <c r="AFP461" s="342"/>
      <c r="AFQ461" s="342"/>
      <c r="AFR461" s="342"/>
      <c r="AFS461" s="342"/>
      <c r="AFT461" s="342"/>
      <c r="AFU461" s="342"/>
      <c r="AFV461" s="342"/>
      <c r="AFW461" s="342"/>
      <c r="AFX461" s="342"/>
      <c r="AFY461" s="342"/>
      <c r="AFZ461" s="342"/>
      <c r="AGA461" s="342"/>
      <c r="AGB461" s="342"/>
      <c r="AGC461" s="342"/>
      <c r="AGD461" s="342"/>
      <c r="AGE461" s="342"/>
      <c r="AGF461" s="342"/>
      <c r="AGG461" s="342"/>
      <c r="AGH461" s="342"/>
      <c r="AGI461" s="342"/>
      <c r="AGJ461" s="342"/>
      <c r="AGK461" s="342"/>
      <c r="AGL461" s="342"/>
      <c r="AGM461" s="342"/>
      <c r="AGN461" s="342"/>
      <c r="AGO461" s="342"/>
      <c r="AGP461" s="342"/>
      <c r="AGQ461" s="342"/>
      <c r="AGR461" s="342"/>
      <c r="AGS461" s="342"/>
      <c r="AGT461" s="342"/>
      <c r="AGU461" s="342"/>
      <c r="AGV461" s="342"/>
      <c r="AGW461" s="342"/>
      <c r="AGX461" s="342"/>
      <c r="AGY461" s="342"/>
      <c r="AGZ461" s="342"/>
      <c r="AHA461" s="342"/>
      <c r="AHB461" s="342"/>
      <c r="AHC461" s="342"/>
      <c r="AHD461" s="342"/>
      <c r="AHE461" s="342"/>
      <c r="AHF461" s="342"/>
      <c r="AHG461" s="342"/>
      <c r="AHH461" s="342"/>
      <c r="AHI461" s="342"/>
      <c r="AHJ461" s="342"/>
      <c r="AHK461" s="342"/>
      <c r="AHL461" s="342"/>
      <c r="AHM461" s="342"/>
      <c r="AHN461" s="342"/>
      <c r="AHO461" s="342"/>
      <c r="AHP461" s="342"/>
      <c r="AHQ461" s="342"/>
      <c r="AHR461" s="342"/>
      <c r="AHS461" s="342"/>
      <c r="AHT461" s="342"/>
      <c r="AHU461" s="342"/>
      <c r="AHV461" s="342"/>
      <c r="AHW461" s="342"/>
      <c r="AHX461" s="342"/>
      <c r="AHY461" s="342"/>
      <c r="AHZ461" s="342"/>
      <c r="AIA461" s="342"/>
      <c r="AIB461" s="342"/>
      <c r="AIC461" s="342"/>
      <c r="AID461" s="342"/>
      <c r="AIE461" s="342"/>
      <c r="AIF461" s="342"/>
      <c r="AIG461" s="342"/>
      <c r="AIH461" s="342"/>
      <c r="AII461" s="342"/>
      <c r="AIJ461" s="342"/>
      <c r="AIK461" s="342"/>
      <c r="AIL461" s="342"/>
      <c r="AIM461" s="342"/>
      <c r="AIN461" s="342"/>
      <c r="AIO461" s="342"/>
      <c r="AIP461" s="342"/>
      <c r="AIQ461" s="342"/>
      <c r="AIR461" s="342"/>
      <c r="AIS461" s="342"/>
      <c r="AIT461" s="342"/>
      <c r="AIU461" s="342"/>
      <c r="AIV461" s="342"/>
      <c r="AIW461" s="342"/>
      <c r="AIX461" s="342"/>
      <c r="AIY461" s="342"/>
      <c r="AIZ461" s="342"/>
      <c r="AJA461" s="342"/>
      <c r="AJB461" s="342"/>
      <c r="AJC461" s="342"/>
      <c r="AJD461" s="342"/>
      <c r="AJE461" s="342"/>
      <c r="AJF461" s="342"/>
      <c r="AJG461" s="342"/>
      <c r="AJH461" s="342"/>
      <c r="AJI461" s="342"/>
      <c r="AJJ461" s="342"/>
      <c r="AJK461" s="342"/>
      <c r="AJL461" s="342"/>
      <c r="AJM461" s="342"/>
      <c r="AJN461" s="342"/>
      <c r="AJO461" s="342"/>
      <c r="AJP461" s="342"/>
      <c r="AJQ461" s="342"/>
      <c r="AJR461" s="342"/>
      <c r="AJS461" s="342"/>
      <c r="AJT461" s="342"/>
      <c r="AJU461" s="342"/>
      <c r="AJV461" s="342"/>
      <c r="AJW461" s="342"/>
      <c r="AJX461" s="342"/>
      <c r="AJY461" s="342"/>
      <c r="AJZ461" s="342"/>
      <c r="AKA461" s="342"/>
      <c r="AKB461" s="342"/>
      <c r="AKC461" s="342"/>
      <c r="AKD461" s="342"/>
      <c r="AKE461" s="342"/>
      <c r="AKF461" s="342"/>
      <c r="AKG461" s="342"/>
      <c r="AKH461" s="342"/>
      <c r="AKI461" s="342"/>
      <c r="AKJ461" s="342"/>
      <c r="AKK461" s="342"/>
      <c r="AKL461" s="342"/>
      <c r="AKM461" s="342"/>
      <c r="AKN461" s="342"/>
      <c r="AKO461" s="342"/>
      <c r="AKP461" s="342"/>
      <c r="AKQ461" s="342"/>
      <c r="AKR461" s="342"/>
      <c r="AKS461" s="342"/>
      <c r="AKT461" s="342"/>
      <c r="AKU461" s="342"/>
      <c r="AKV461" s="342"/>
      <c r="AKW461" s="342"/>
      <c r="AKX461" s="342"/>
      <c r="AKY461" s="342"/>
      <c r="AKZ461" s="342"/>
      <c r="ALA461" s="342"/>
      <c r="ALB461" s="342"/>
      <c r="ALC461" s="342"/>
      <c r="ALD461" s="342"/>
      <c r="ALE461" s="342"/>
      <c r="ALF461" s="342"/>
      <c r="ALG461" s="342"/>
      <c r="ALH461" s="342"/>
      <c r="ALI461" s="342"/>
      <c r="ALJ461" s="342"/>
      <c r="ALK461" s="342"/>
      <c r="ALL461" s="342"/>
      <c r="ALM461" s="342"/>
      <c r="ALN461" s="342"/>
      <c r="ALO461" s="342"/>
      <c r="ALP461" s="342"/>
      <c r="ALQ461" s="342"/>
      <c r="ALR461" s="342"/>
      <c r="ALS461" s="342"/>
      <c r="ALT461" s="342"/>
      <c r="ALU461" s="342"/>
      <c r="ALV461" s="342"/>
      <c r="ALW461" s="342"/>
      <c r="ALX461" s="342"/>
      <c r="ALY461" s="342"/>
      <c r="ALZ461" s="342"/>
      <c r="AMA461" s="342"/>
      <c r="AMB461" s="342"/>
      <c r="AMC461" s="342"/>
      <c r="AMD461" s="342"/>
      <c r="AME461" s="342"/>
      <c r="AMF461" s="342"/>
      <c r="AMG461" s="342"/>
      <c r="AMH461" s="342"/>
      <c r="AMI461" s="342"/>
      <c r="AMJ461" s="342"/>
      <c r="AMK461" s="342"/>
      <c r="AML461" s="342"/>
      <c r="AMM461" s="342"/>
      <c r="AMN461" s="342"/>
      <c r="AMO461" s="342"/>
      <c r="AMP461" s="342"/>
      <c r="AMQ461" s="342"/>
      <c r="AMR461" s="342"/>
      <c r="AMS461" s="342"/>
      <c r="AMT461" s="342"/>
      <c r="AMU461" s="342"/>
      <c r="AMV461" s="342"/>
      <c r="AMW461" s="342"/>
      <c r="AMX461" s="342"/>
      <c r="AMY461" s="342"/>
      <c r="AMZ461" s="342"/>
      <c r="ANA461" s="342"/>
      <c r="ANB461" s="342"/>
      <c r="ANC461" s="342"/>
      <c r="AND461" s="342"/>
      <c r="ANE461" s="342"/>
      <c r="ANF461" s="342"/>
      <c r="ANG461" s="342"/>
      <c r="ANH461" s="342"/>
      <c r="ANI461" s="342"/>
      <c r="ANJ461" s="342"/>
      <c r="ANK461" s="342"/>
      <c r="ANL461" s="342"/>
      <c r="ANM461" s="342"/>
      <c r="ANN461" s="342"/>
      <c r="ANO461" s="342"/>
      <c r="ANP461" s="342"/>
      <c r="ANQ461" s="342"/>
      <c r="ANR461" s="342"/>
      <c r="ANS461" s="342"/>
      <c r="ANT461" s="342"/>
      <c r="ANU461" s="342"/>
      <c r="ANV461" s="342"/>
      <c r="ANW461" s="342"/>
      <c r="ANX461" s="342"/>
      <c r="ANY461" s="342"/>
      <c r="ANZ461" s="342"/>
      <c r="AOA461" s="342"/>
      <c r="AOB461" s="342"/>
      <c r="AOC461" s="342"/>
      <c r="AOD461" s="342"/>
      <c r="AOE461" s="342"/>
      <c r="AOF461" s="342"/>
      <c r="AOG461" s="342"/>
      <c r="AOH461" s="342"/>
      <c r="AOI461" s="342"/>
      <c r="AOJ461" s="342"/>
      <c r="AOK461" s="342"/>
      <c r="AOL461" s="342"/>
      <c r="AOM461" s="342"/>
      <c r="AON461" s="342"/>
      <c r="AOO461" s="342"/>
      <c r="AOP461" s="342"/>
      <c r="AOQ461" s="342"/>
      <c r="AOR461" s="342"/>
      <c r="AOS461" s="342"/>
      <c r="AOT461" s="342"/>
      <c r="AOU461" s="342"/>
      <c r="AOV461" s="342"/>
      <c r="AOW461" s="342"/>
      <c r="AOX461" s="342"/>
      <c r="AOY461" s="342"/>
      <c r="AOZ461" s="342"/>
      <c r="APA461" s="342"/>
      <c r="APB461" s="342"/>
      <c r="APC461" s="342"/>
      <c r="APD461" s="342"/>
      <c r="APE461" s="342"/>
      <c r="APF461" s="342"/>
      <c r="APG461" s="342"/>
      <c r="APH461" s="342"/>
      <c r="API461" s="342"/>
      <c r="APJ461" s="342"/>
      <c r="APK461" s="342"/>
      <c r="APL461" s="342"/>
      <c r="APM461" s="342"/>
      <c r="APN461" s="342"/>
      <c r="APO461" s="342"/>
      <c r="APP461" s="342"/>
      <c r="APQ461" s="342"/>
      <c r="APR461" s="342"/>
      <c r="APS461" s="342"/>
      <c r="APT461" s="342"/>
      <c r="APU461" s="342"/>
      <c r="APV461" s="342"/>
      <c r="APW461" s="342"/>
      <c r="APX461" s="342"/>
      <c r="APY461" s="342"/>
      <c r="APZ461" s="342"/>
      <c r="AQA461" s="342"/>
      <c r="AQB461" s="342"/>
      <c r="AQC461" s="342"/>
      <c r="AQD461" s="342"/>
      <c r="AQE461" s="342"/>
      <c r="AQF461" s="342"/>
      <c r="AQG461" s="342"/>
      <c r="AQH461" s="342"/>
      <c r="AQI461" s="342"/>
      <c r="AQJ461" s="342"/>
      <c r="AQK461" s="342"/>
      <c r="AQL461" s="342"/>
      <c r="AQM461" s="342"/>
      <c r="AQN461" s="342"/>
      <c r="AQO461" s="342"/>
      <c r="AQP461" s="342"/>
      <c r="AQQ461" s="342"/>
      <c r="AQR461" s="342"/>
      <c r="AQS461" s="342"/>
      <c r="AQT461" s="342"/>
      <c r="AQU461" s="342"/>
      <c r="AQV461" s="342"/>
      <c r="AQW461" s="342"/>
      <c r="AQX461" s="342"/>
      <c r="AQY461" s="342"/>
      <c r="AQZ461" s="342"/>
      <c r="ARA461" s="342"/>
      <c r="ARB461" s="342"/>
      <c r="ARC461" s="342"/>
      <c r="ARD461" s="342"/>
      <c r="ARE461" s="342"/>
      <c r="ARF461" s="342"/>
      <c r="ARG461" s="342"/>
      <c r="ARH461" s="342"/>
      <c r="ARI461" s="342"/>
      <c r="ARJ461" s="342"/>
      <c r="ARK461" s="342"/>
      <c r="ARL461" s="342"/>
      <c r="ARM461" s="342"/>
      <c r="ARN461" s="342"/>
      <c r="ARO461" s="342"/>
      <c r="ARP461" s="342"/>
      <c r="ARQ461" s="342"/>
      <c r="ARR461" s="342"/>
      <c r="ARS461" s="342"/>
      <c r="ART461" s="342"/>
      <c r="ARU461" s="342"/>
      <c r="ARV461" s="342"/>
      <c r="ARW461" s="342"/>
      <c r="ARX461" s="342"/>
      <c r="ARY461" s="342"/>
      <c r="ARZ461" s="342"/>
      <c r="ASA461" s="342"/>
      <c r="ASB461" s="342"/>
      <c r="ASC461" s="342"/>
      <c r="ASD461" s="342"/>
      <c r="ASE461" s="342"/>
      <c r="ASF461" s="342"/>
      <c r="ASG461" s="342"/>
      <c r="ASH461" s="342"/>
      <c r="ASI461" s="342"/>
      <c r="ASJ461" s="342"/>
      <c r="ASK461" s="342"/>
      <c r="ASL461" s="342"/>
      <c r="ASM461" s="342"/>
      <c r="ASN461" s="342"/>
      <c r="ASO461" s="342"/>
      <c r="ASP461" s="342"/>
      <c r="ASQ461" s="342"/>
      <c r="ASR461" s="342"/>
      <c r="ASS461" s="342"/>
      <c r="AST461" s="342"/>
      <c r="ASU461" s="342"/>
      <c r="ASV461" s="342"/>
      <c r="ASW461" s="342"/>
      <c r="ASX461" s="342"/>
      <c r="ASY461" s="342"/>
      <c r="ASZ461" s="342"/>
      <c r="ATA461" s="342"/>
      <c r="ATB461" s="342"/>
      <c r="ATC461" s="342"/>
      <c r="ATD461" s="342"/>
      <c r="ATE461" s="342"/>
      <c r="ATF461" s="342"/>
      <c r="ATG461" s="342"/>
      <c r="ATH461" s="342"/>
      <c r="ATI461" s="342"/>
      <c r="ATJ461" s="342"/>
      <c r="ATK461" s="342"/>
      <c r="ATL461" s="342"/>
      <c r="ATM461" s="342"/>
      <c r="ATN461" s="342"/>
      <c r="ATO461" s="342"/>
      <c r="ATP461" s="342"/>
      <c r="ATQ461" s="342"/>
      <c r="ATR461" s="342"/>
      <c r="ATS461" s="342"/>
      <c r="ATT461" s="342"/>
      <c r="ATU461" s="342"/>
      <c r="ATV461" s="342"/>
      <c r="ATW461" s="342"/>
      <c r="ATX461" s="342"/>
      <c r="ATY461" s="342"/>
      <c r="ATZ461" s="342"/>
      <c r="AUA461" s="342"/>
      <c r="AUB461" s="342"/>
      <c r="AUC461" s="342"/>
      <c r="AUD461" s="342"/>
      <c r="AUE461" s="342"/>
      <c r="AUF461" s="342"/>
      <c r="AUG461" s="342"/>
      <c r="AUH461" s="342"/>
      <c r="AUI461" s="342"/>
      <c r="AUJ461" s="342"/>
      <c r="AUK461" s="342"/>
      <c r="AUL461" s="342"/>
      <c r="AUM461" s="342"/>
      <c r="AUN461" s="342"/>
      <c r="AUO461" s="342"/>
      <c r="AUP461" s="342"/>
      <c r="AUQ461" s="342"/>
      <c r="AUR461" s="342"/>
      <c r="AUS461" s="342"/>
      <c r="AUT461" s="342"/>
      <c r="AUU461" s="342"/>
      <c r="AUV461" s="342"/>
      <c r="AUW461" s="342"/>
      <c r="AUX461" s="342"/>
      <c r="AUY461" s="342"/>
      <c r="AUZ461" s="342"/>
      <c r="AVA461" s="342"/>
      <c r="AVB461" s="342"/>
      <c r="AVC461" s="342"/>
      <c r="AVD461" s="342"/>
      <c r="AVE461" s="342"/>
      <c r="AVF461" s="342"/>
      <c r="AVG461" s="342"/>
      <c r="AVH461" s="342"/>
      <c r="AVI461" s="342"/>
      <c r="AVJ461" s="342"/>
      <c r="AVK461" s="342"/>
      <c r="AVL461" s="342"/>
      <c r="AVM461" s="342"/>
      <c r="AVN461" s="342"/>
      <c r="AVO461" s="342"/>
      <c r="AVP461" s="342"/>
      <c r="AVQ461" s="342"/>
      <c r="AVR461" s="342"/>
      <c r="AVS461" s="342"/>
      <c r="AVT461" s="342"/>
      <c r="AVU461" s="342"/>
      <c r="AVV461" s="342"/>
      <c r="AVW461" s="342"/>
      <c r="AVX461" s="342"/>
      <c r="AVY461" s="342"/>
      <c r="AVZ461" s="342"/>
      <c r="AWA461" s="342"/>
      <c r="AWB461" s="342"/>
      <c r="AWC461" s="342"/>
      <c r="AWD461" s="342"/>
      <c r="AWE461" s="342"/>
      <c r="AWF461" s="342"/>
      <c r="AWG461" s="342"/>
      <c r="AWH461" s="342"/>
      <c r="AWI461" s="342"/>
      <c r="AWJ461" s="342"/>
      <c r="AWK461" s="342"/>
      <c r="AWL461" s="342"/>
      <c r="AWM461" s="342"/>
      <c r="AWN461" s="342"/>
      <c r="AWO461" s="342"/>
      <c r="AWP461" s="342"/>
      <c r="AWQ461" s="342"/>
      <c r="AWR461" s="342"/>
      <c r="AWS461" s="342"/>
      <c r="AWT461" s="342"/>
      <c r="AWU461" s="342"/>
      <c r="AWV461" s="342"/>
      <c r="AWW461" s="342"/>
      <c r="AWX461" s="342"/>
      <c r="AWY461" s="342"/>
      <c r="AWZ461" s="342"/>
      <c r="AXA461" s="342"/>
      <c r="AXB461" s="342"/>
      <c r="AXC461" s="342"/>
      <c r="AXD461" s="342"/>
      <c r="AXE461" s="342"/>
      <c r="AXF461" s="342"/>
      <c r="AXG461" s="342"/>
      <c r="AXH461" s="342"/>
      <c r="AXI461" s="342"/>
      <c r="AXJ461" s="342"/>
      <c r="AXK461" s="342"/>
      <c r="AXL461" s="342"/>
      <c r="AXM461" s="342"/>
      <c r="AXN461" s="342"/>
      <c r="AXO461" s="342"/>
      <c r="AXP461" s="342"/>
      <c r="AXQ461" s="342"/>
      <c r="AXR461" s="342"/>
      <c r="AXS461" s="342"/>
      <c r="AXT461" s="342"/>
      <c r="AXU461" s="342"/>
      <c r="AXV461" s="342"/>
      <c r="AXW461" s="342"/>
      <c r="AXX461" s="342"/>
      <c r="AXY461" s="342"/>
      <c r="AXZ461" s="342"/>
      <c r="AYA461" s="342"/>
      <c r="AYB461" s="342"/>
      <c r="AYC461" s="342"/>
      <c r="AYD461" s="342"/>
      <c r="AYE461" s="342"/>
      <c r="AYF461" s="342"/>
      <c r="AYG461" s="342"/>
      <c r="AYH461" s="342"/>
      <c r="AYI461" s="342"/>
      <c r="AYJ461" s="342"/>
      <c r="AYK461" s="342"/>
      <c r="AYL461" s="342"/>
      <c r="AYM461" s="342"/>
      <c r="AYN461" s="342"/>
      <c r="AYO461" s="342"/>
      <c r="AYP461" s="342"/>
      <c r="AYQ461" s="342"/>
      <c r="AYR461" s="342"/>
      <c r="AYS461" s="342"/>
      <c r="AYT461" s="342"/>
      <c r="AYU461" s="342"/>
      <c r="AYV461" s="342"/>
      <c r="AYW461" s="342"/>
      <c r="AYX461" s="342"/>
      <c r="AYY461" s="342"/>
      <c r="AYZ461" s="342"/>
      <c r="AZA461" s="342"/>
      <c r="AZB461" s="342"/>
      <c r="AZC461" s="342"/>
      <c r="AZD461" s="342"/>
      <c r="AZE461" s="342"/>
      <c r="AZF461" s="342"/>
      <c r="AZG461" s="342"/>
      <c r="AZH461" s="342"/>
      <c r="AZI461" s="342"/>
      <c r="AZJ461" s="342"/>
      <c r="AZK461" s="342"/>
      <c r="AZL461" s="342"/>
      <c r="AZM461" s="342"/>
      <c r="AZN461" s="342"/>
      <c r="AZO461" s="342"/>
      <c r="AZP461" s="342"/>
      <c r="AZQ461" s="342"/>
      <c r="AZR461" s="342"/>
      <c r="AZS461" s="342"/>
      <c r="AZT461" s="342"/>
      <c r="AZU461" s="342"/>
      <c r="AZV461" s="342"/>
      <c r="AZW461" s="342"/>
      <c r="AZX461" s="342"/>
      <c r="AZY461" s="342"/>
      <c r="AZZ461" s="342"/>
      <c r="BAA461" s="342"/>
      <c r="BAB461" s="342"/>
      <c r="BAC461" s="342"/>
      <c r="BAD461" s="342"/>
      <c r="BAE461" s="342"/>
      <c r="BAF461" s="342"/>
      <c r="BAG461" s="342"/>
      <c r="BAH461" s="342"/>
      <c r="BAI461" s="342"/>
      <c r="BAJ461" s="342"/>
      <c r="BAK461" s="342"/>
      <c r="BAL461" s="342"/>
      <c r="BAM461" s="342"/>
      <c r="BAN461" s="342"/>
      <c r="BAO461" s="342"/>
      <c r="BAP461" s="342"/>
      <c r="BAQ461" s="342"/>
      <c r="BAR461" s="342"/>
      <c r="BAS461" s="342"/>
      <c r="BAT461" s="342"/>
      <c r="BAU461" s="342"/>
      <c r="BAV461" s="342"/>
      <c r="BAW461" s="342"/>
      <c r="BAX461" s="342"/>
      <c r="BAY461" s="342"/>
      <c r="BAZ461" s="342"/>
      <c r="BBA461" s="342"/>
      <c r="BBB461" s="342"/>
      <c r="BBC461" s="342"/>
      <c r="BBD461" s="342"/>
      <c r="BBE461" s="342"/>
      <c r="BBF461" s="342"/>
      <c r="BBG461" s="342"/>
      <c r="BBH461" s="342"/>
      <c r="BBI461" s="342"/>
      <c r="BBJ461" s="342"/>
      <c r="BBK461" s="342"/>
      <c r="BBL461" s="342"/>
      <c r="BBM461" s="342"/>
      <c r="BBN461" s="342"/>
      <c r="BBO461" s="342"/>
      <c r="BBP461" s="342"/>
      <c r="BBQ461" s="342"/>
      <c r="BBR461" s="342"/>
      <c r="BBS461" s="342"/>
      <c r="BBT461" s="342"/>
      <c r="BBU461" s="342"/>
      <c r="BBV461" s="342"/>
      <c r="BBW461" s="342"/>
      <c r="BBX461" s="342"/>
      <c r="BBY461" s="342"/>
      <c r="BBZ461" s="342"/>
      <c r="BCA461" s="342"/>
      <c r="BCB461" s="342"/>
      <c r="BCC461" s="342"/>
      <c r="BCD461" s="342"/>
      <c r="BCE461" s="342"/>
      <c r="BCF461" s="342"/>
      <c r="BCG461" s="342"/>
      <c r="BCH461" s="342"/>
      <c r="BCI461" s="342"/>
      <c r="BCJ461" s="342"/>
      <c r="BCK461" s="342"/>
      <c r="BCL461" s="342"/>
      <c r="BCM461" s="342"/>
      <c r="BCN461" s="342"/>
      <c r="BCO461" s="342"/>
      <c r="BCP461" s="342"/>
      <c r="BCQ461" s="342"/>
      <c r="BCR461" s="342"/>
      <c r="BCS461" s="342"/>
      <c r="BCT461" s="342"/>
      <c r="BCU461" s="342"/>
      <c r="BCV461" s="342"/>
      <c r="BCW461" s="342"/>
      <c r="BCX461" s="342"/>
      <c r="BCY461" s="342"/>
      <c r="BCZ461" s="342"/>
      <c r="BDA461" s="342"/>
      <c r="BDB461" s="342"/>
      <c r="BDC461" s="342"/>
      <c r="BDD461" s="342"/>
      <c r="BDE461" s="342"/>
      <c r="BDF461" s="342"/>
      <c r="BDG461" s="342"/>
      <c r="BDH461" s="342"/>
      <c r="BDI461" s="342"/>
      <c r="BDJ461" s="342"/>
      <c r="BDK461" s="342"/>
      <c r="BDL461" s="342"/>
      <c r="BDM461" s="342"/>
      <c r="BDN461" s="342"/>
      <c r="BDO461" s="342"/>
      <c r="BDP461" s="342"/>
      <c r="BDQ461" s="342"/>
      <c r="BDR461" s="342"/>
      <c r="BDS461" s="342"/>
      <c r="BDT461" s="342"/>
      <c r="BDU461" s="342"/>
      <c r="BDV461" s="342"/>
      <c r="BDW461" s="342"/>
      <c r="BDX461" s="342"/>
      <c r="BDY461" s="342"/>
      <c r="BDZ461" s="342"/>
      <c r="BEA461" s="342"/>
      <c r="BEB461" s="342"/>
      <c r="BEC461" s="342"/>
      <c r="BED461" s="342"/>
      <c r="BEE461" s="342"/>
      <c r="BEF461" s="342"/>
      <c r="BEG461" s="342"/>
      <c r="BEH461" s="342"/>
      <c r="BEI461" s="342"/>
      <c r="BEJ461" s="342"/>
      <c r="BEK461" s="342"/>
      <c r="BEL461" s="342"/>
      <c r="BEM461" s="342"/>
      <c r="BEN461" s="342"/>
      <c r="BEO461" s="342"/>
      <c r="BEP461" s="342"/>
      <c r="BEQ461" s="342"/>
      <c r="BER461" s="342"/>
      <c r="BES461" s="342"/>
      <c r="BET461" s="342"/>
      <c r="BEU461" s="342"/>
      <c r="BEV461" s="342"/>
      <c r="BEW461" s="342"/>
      <c r="BEX461" s="342"/>
      <c r="BEY461" s="342"/>
      <c r="BEZ461" s="342"/>
      <c r="BFA461" s="342"/>
      <c r="BFB461" s="342"/>
      <c r="BFC461" s="342"/>
      <c r="BFD461" s="342"/>
      <c r="BFE461" s="342"/>
      <c r="BFF461" s="342"/>
      <c r="BFG461" s="342"/>
      <c r="BFH461" s="342"/>
      <c r="BFI461" s="342"/>
      <c r="BFJ461" s="342"/>
      <c r="BFK461" s="342"/>
      <c r="BFL461" s="342"/>
      <c r="BFM461" s="342"/>
      <c r="BFN461" s="342"/>
      <c r="BFO461" s="342"/>
      <c r="BFP461" s="342"/>
      <c r="BFQ461" s="342"/>
      <c r="BFR461" s="342"/>
      <c r="BFS461" s="342"/>
      <c r="BFT461" s="342"/>
      <c r="BFU461" s="342"/>
      <c r="BFV461" s="342"/>
      <c r="BFW461" s="342"/>
      <c r="BFX461" s="342"/>
      <c r="BFY461" s="342"/>
      <c r="BFZ461" s="342"/>
      <c r="BGA461" s="342"/>
      <c r="BGB461" s="342"/>
      <c r="BGC461" s="342"/>
      <c r="BGD461" s="342"/>
      <c r="BGE461" s="342"/>
      <c r="BGF461" s="342"/>
      <c r="BGG461" s="342"/>
      <c r="BGH461" s="342"/>
      <c r="BGI461" s="342"/>
      <c r="BGJ461" s="342"/>
      <c r="BGK461" s="342"/>
      <c r="BGL461" s="342"/>
      <c r="BGM461" s="342"/>
      <c r="BGN461" s="342"/>
      <c r="BGO461" s="342"/>
      <c r="BGP461" s="342"/>
      <c r="BGQ461" s="342"/>
      <c r="BGR461" s="342"/>
      <c r="BGS461" s="342"/>
      <c r="BGT461" s="342"/>
      <c r="BGU461" s="342"/>
      <c r="BGV461" s="342"/>
      <c r="BGW461" s="342"/>
      <c r="BGX461" s="342"/>
      <c r="BGY461" s="342"/>
      <c r="BGZ461" s="342"/>
      <c r="BHA461" s="342"/>
      <c r="BHB461" s="342"/>
      <c r="BHC461" s="342"/>
      <c r="BHD461" s="342"/>
      <c r="BHE461" s="342"/>
      <c r="BHF461" s="342"/>
      <c r="BHG461" s="342"/>
      <c r="BHH461" s="342"/>
      <c r="BHI461" s="342"/>
      <c r="BHJ461" s="342"/>
      <c r="BHK461" s="342"/>
      <c r="BHL461" s="342"/>
      <c r="BHM461" s="342"/>
      <c r="BHN461" s="342"/>
      <c r="BHO461" s="342"/>
      <c r="BHP461" s="342"/>
      <c r="BHQ461" s="342"/>
      <c r="BHR461" s="342"/>
      <c r="BHS461" s="342"/>
      <c r="BHT461" s="342"/>
      <c r="BHU461" s="342"/>
      <c r="BHV461" s="342"/>
      <c r="BHW461" s="342"/>
      <c r="BHX461" s="342"/>
      <c r="BHY461" s="342"/>
      <c r="BHZ461" s="342"/>
      <c r="BIA461" s="342"/>
      <c r="BIB461" s="342"/>
      <c r="BIC461" s="342"/>
      <c r="BID461" s="342"/>
      <c r="BIE461" s="342"/>
      <c r="BIF461" s="342"/>
      <c r="BIG461" s="342"/>
      <c r="BIH461" s="342"/>
      <c r="BII461" s="342"/>
      <c r="BIJ461" s="342"/>
      <c r="BIK461" s="342"/>
      <c r="BIL461" s="342"/>
      <c r="BIM461" s="342"/>
      <c r="BIN461" s="342"/>
      <c r="BIO461" s="342"/>
      <c r="BIP461" s="342"/>
      <c r="BIQ461" s="342"/>
      <c r="BIR461" s="342"/>
      <c r="BIS461" s="342"/>
      <c r="BIT461" s="342"/>
      <c r="BIU461" s="342"/>
      <c r="BIV461" s="342"/>
      <c r="BIW461" s="342"/>
      <c r="BIX461" s="342"/>
      <c r="BIY461" s="342"/>
      <c r="BIZ461" s="342"/>
      <c r="BJA461" s="342"/>
      <c r="BJB461" s="342"/>
      <c r="BJC461" s="342"/>
      <c r="BJD461" s="342"/>
      <c r="BJE461" s="342"/>
      <c r="BJF461" s="342"/>
      <c r="BJG461" s="342"/>
      <c r="BJH461" s="342"/>
      <c r="BJI461" s="342"/>
      <c r="BJJ461" s="342"/>
      <c r="BJK461" s="342"/>
      <c r="BJL461" s="342"/>
      <c r="BJM461" s="342"/>
      <c r="BJN461" s="342"/>
      <c r="BJO461" s="342"/>
      <c r="BJP461" s="342"/>
      <c r="BJQ461" s="342"/>
      <c r="BJR461" s="342"/>
      <c r="BJS461" s="342"/>
      <c r="BJT461" s="342"/>
      <c r="BJU461" s="342"/>
      <c r="BJV461" s="342"/>
      <c r="BJW461" s="342"/>
      <c r="BJX461" s="342"/>
      <c r="BJY461" s="342"/>
      <c r="BJZ461" s="342"/>
      <c r="BKA461" s="342"/>
      <c r="BKB461" s="342"/>
      <c r="BKC461" s="342"/>
      <c r="BKD461" s="342"/>
      <c r="BKE461" s="342"/>
      <c r="BKF461" s="342"/>
      <c r="BKG461" s="342"/>
      <c r="BKH461" s="342"/>
      <c r="BKI461" s="342"/>
      <c r="BKJ461" s="342"/>
      <c r="BKK461" s="342"/>
      <c r="BKL461" s="342"/>
      <c r="BKM461" s="342"/>
      <c r="BKN461" s="342"/>
      <c r="BKO461" s="342"/>
      <c r="BKP461" s="342"/>
      <c r="BKQ461" s="342"/>
      <c r="BKR461" s="342"/>
      <c r="BKS461" s="342"/>
      <c r="BKT461" s="342"/>
      <c r="BKU461" s="342"/>
      <c r="BKV461" s="342"/>
      <c r="BKW461" s="342"/>
      <c r="BKX461" s="342"/>
      <c r="BKY461" s="342"/>
      <c r="BKZ461" s="342"/>
      <c r="BLA461" s="342"/>
      <c r="BLB461" s="342"/>
      <c r="BLC461" s="342"/>
      <c r="BLD461" s="342"/>
      <c r="BLE461" s="342"/>
      <c r="BLF461" s="342"/>
      <c r="BLG461" s="342"/>
      <c r="BLH461" s="342"/>
      <c r="BLI461" s="342"/>
      <c r="BLJ461" s="342"/>
      <c r="BLK461" s="342"/>
      <c r="BLL461" s="342"/>
      <c r="BLM461" s="342"/>
      <c r="BLN461" s="342"/>
      <c r="BLO461" s="342"/>
      <c r="BLP461" s="342"/>
      <c r="BLQ461" s="342"/>
      <c r="BLR461" s="342"/>
      <c r="BLS461" s="342"/>
      <c r="BLT461" s="342"/>
      <c r="BLU461" s="342"/>
      <c r="BLV461" s="342"/>
      <c r="BLW461" s="342"/>
      <c r="BLX461" s="342"/>
      <c r="BLY461" s="342"/>
      <c r="BLZ461" s="342"/>
      <c r="BMA461" s="342"/>
      <c r="BMB461" s="342"/>
      <c r="BMC461" s="342"/>
      <c r="BMD461" s="342"/>
      <c r="BME461" s="342"/>
      <c r="BMF461" s="342"/>
      <c r="BMG461" s="342"/>
      <c r="BMH461" s="342"/>
      <c r="BMI461" s="342"/>
      <c r="BMJ461" s="342"/>
      <c r="BMK461" s="342"/>
      <c r="BML461" s="342"/>
      <c r="BMM461" s="342"/>
      <c r="BMN461" s="342"/>
      <c r="BMO461" s="342"/>
      <c r="BMP461" s="342"/>
      <c r="BMQ461" s="342"/>
      <c r="BMR461" s="342"/>
      <c r="BMS461" s="342"/>
      <c r="BMT461" s="342"/>
      <c r="BMU461" s="342"/>
      <c r="BMV461" s="342"/>
      <c r="BMW461" s="342"/>
      <c r="BMX461" s="342"/>
      <c r="BMY461" s="342"/>
      <c r="BMZ461" s="342"/>
      <c r="BNA461" s="342"/>
      <c r="BNB461" s="342"/>
      <c r="BNC461" s="342"/>
      <c r="BND461" s="342"/>
      <c r="BNE461" s="342"/>
      <c r="BNF461" s="342"/>
      <c r="BNG461" s="342"/>
      <c r="BNH461" s="342"/>
      <c r="BNI461" s="342"/>
      <c r="BNJ461" s="342"/>
      <c r="BNK461" s="342"/>
      <c r="BNL461" s="342"/>
      <c r="BNM461" s="342"/>
      <c r="BNN461" s="342"/>
      <c r="BNO461" s="342"/>
      <c r="BNP461" s="342"/>
      <c r="BNQ461" s="342"/>
      <c r="BNR461" s="342"/>
      <c r="BNS461" s="342"/>
      <c r="BNT461" s="342"/>
      <c r="BNU461" s="342"/>
      <c r="BNV461" s="342"/>
      <c r="BNW461" s="342"/>
      <c r="BNX461" s="342"/>
      <c r="BNY461" s="342"/>
      <c r="BNZ461" s="342"/>
      <c r="BOA461" s="342"/>
      <c r="BOB461" s="342"/>
      <c r="BOC461" s="342"/>
      <c r="BOD461" s="342"/>
      <c r="BOE461" s="342"/>
      <c r="BOF461" s="342"/>
      <c r="BOG461" s="342"/>
      <c r="BOH461" s="342"/>
      <c r="BOI461" s="342"/>
      <c r="BOJ461" s="342"/>
      <c r="BOK461" s="342"/>
      <c r="BOL461" s="342"/>
      <c r="BOM461" s="342"/>
      <c r="BON461" s="342"/>
      <c r="BOO461" s="342"/>
      <c r="BOP461" s="342"/>
      <c r="BOQ461" s="342"/>
      <c r="BOR461" s="342"/>
      <c r="BOS461" s="342"/>
      <c r="BOT461" s="342"/>
      <c r="BOU461" s="342"/>
      <c r="BOV461" s="342"/>
      <c r="BOW461" s="342"/>
      <c r="BOX461" s="342"/>
      <c r="BOY461" s="342"/>
      <c r="BOZ461" s="342"/>
      <c r="BPA461" s="342"/>
      <c r="BPB461" s="342"/>
      <c r="BPC461" s="342"/>
      <c r="BPD461" s="342"/>
      <c r="BPE461" s="342"/>
      <c r="BPF461" s="342"/>
      <c r="BPG461" s="342"/>
      <c r="BPH461" s="342"/>
      <c r="BPI461" s="342"/>
      <c r="BPJ461" s="342"/>
      <c r="BPK461" s="342"/>
      <c r="BPL461" s="342"/>
      <c r="BPM461" s="342"/>
      <c r="BPN461" s="342"/>
      <c r="BPO461" s="342"/>
      <c r="BPP461" s="342"/>
      <c r="BPQ461" s="342"/>
      <c r="BPR461" s="342"/>
      <c r="BPS461" s="342"/>
      <c r="BPT461" s="342"/>
      <c r="BPU461" s="342"/>
      <c r="BPV461" s="342"/>
      <c r="BPW461" s="342"/>
      <c r="BPX461" s="342"/>
      <c r="BPY461" s="342"/>
      <c r="BPZ461" s="342"/>
      <c r="BQA461" s="342"/>
      <c r="BQB461" s="342"/>
      <c r="BQC461" s="342"/>
      <c r="BQD461" s="342"/>
      <c r="BQE461" s="342"/>
      <c r="BQF461" s="342"/>
      <c r="BQG461" s="342"/>
      <c r="BQH461" s="342"/>
      <c r="BQI461" s="342"/>
      <c r="BQJ461" s="342"/>
      <c r="BQK461" s="342"/>
      <c r="BQL461" s="342"/>
      <c r="BQM461" s="342"/>
      <c r="BQN461" s="342"/>
      <c r="BQO461" s="342"/>
      <c r="BQP461" s="342"/>
      <c r="BQQ461" s="342"/>
      <c r="BQR461" s="342"/>
      <c r="BQS461" s="342"/>
      <c r="BQT461" s="342"/>
      <c r="BQU461" s="342"/>
      <c r="BQV461" s="342"/>
      <c r="BQW461" s="342"/>
      <c r="BQX461" s="342"/>
      <c r="BQY461" s="342"/>
      <c r="BQZ461" s="342"/>
      <c r="BRA461" s="342"/>
      <c r="BRB461" s="342"/>
      <c r="BRC461" s="342"/>
      <c r="BRD461" s="342"/>
      <c r="BRE461" s="342"/>
      <c r="BRF461" s="342"/>
      <c r="BRG461" s="342"/>
      <c r="BRH461" s="342"/>
      <c r="BRI461" s="342"/>
      <c r="BRJ461" s="342"/>
      <c r="BRK461" s="342"/>
      <c r="BRL461" s="342"/>
      <c r="BRM461" s="342"/>
      <c r="BRN461" s="342"/>
      <c r="BRO461" s="342"/>
      <c r="BRP461" s="342"/>
      <c r="BRQ461" s="342"/>
      <c r="BRR461" s="342"/>
      <c r="BRS461" s="342"/>
      <c r="BRT461" s="342"/>
      <c r="BRU461" s="342"/>
      <c r="BRV461" s="342"/>
      <c r="BRW461" s="342"/>
      <c r="BRX461" s="342"/>
      <c r="BRY461" s="342"/>
      <c r="BRZ461" s="342"/>
      <c r="BSA461" s="342"/>
      <c r="BSB461" s="342"/>
      <c r="BSC461" s="342"/>
      <c r="BSD461" s="342"/>
      <c r="BSE461" s="342"/>
      <c r="BSF461" s="342"/>
      <c r="BSG461" s="342"/>
      <c r="BSH461" s="342"/>
      <c r="BSI461" s="342"/>
      <c r="BSJ461" s="342"/>
      <c r="BSK461" s="342"/>
      <c r="BSL461" s="342"/>
      <c r="BSM461" s="342"/>
      <c r="BSN461" s="342"/>
      <c r="BSO461" s="342"/>
      <c r="BSP461" s="342"/>
      <c r="BSQ461" s="342"/>
      <c r="BSR461" s="342"/>
      <c r="BSS461" s="342"/>
      <c r="BST461" s="342"/>
      <c r="BSU461" s="342"/>
      <c r="BSV461" s="342"/>
      <c r="BSW461" s="342"/>
      <c r="BSX461" s="342"/>
      <c r="BSY461" s="342"/>
      <c r="BSZ461" s="342"/>
      <c r="BTA461" s="342"/>
      <c r="BTB461" s="342"/>
      <c r="BTC461" s="342"/>
      <c r="BTD461" s="342"/>
      <c r="BTE461" s="342"/>
      <c r="BTF461" s="342"/>
      <c r="BTG461" s="342"/>
      <c r="BTH461" s="342"/>
      <c r="BTI461" s="342"/>
      <c r="BTJ461" s="342"/>
      <c r="BTK461" s="342"/>
      <c r="BTL461" s="342"/>
      <c r="BTM461" s="342"/>
      <c r="BTN461" s="342"/>
      <c r="BTO461" s="342"/>
      <c r="BTP461" s="342"/>
      <c r="BTQ461" s="342"/>
      <c r="BTR461" s="342"/>
      <c r="BTS461" s="342"/>
      <c r="BTT461" s="342"/>
      <c r="BTU461" s="342"/>
      <c r="BTV461" s="342"/>
      <c r="BTW461" s="342"/>
      <c r="BTX461" s="342"/>
      <c r="BTY461" s="342"/>
      <c r="BTZ461" s="342"/>
      <c r="BUA461" s="342"/>
      <c r="BUB461" s="342"/>
      <c r="BUC461" s="342"/>
      <c r="BUD461" s="342"/>
      <c r="BUE461" s="342"/>
      <c r="BUF461" s="342"/>
      <c r="BUG461" s="342"/>
      <c r="BUH461" s="342"/>
      <c r="BUI461" s="342"/>
      <c r="BUJ461" s="342"/>
      <c r="BUK461" s="342"/>
      <c r="BUL461" s="342"/>
      <c r="BUM461" s="342"/>
      <c r="BUN461" s="342"/>
      <c r="BUO461" s="342"/>
      <c r="BUP461" s="342"/>
      <c r="BUQ461" s="342"/>
      <c r="BUR461" s="342"/>
      <c r="BUS461" s="342"/>
      <c r="BUT461" s="342"/>
      <c r="BUU461" s="342"/>
      <c r="BUV461" s="342"/>
      <c r="BUW461" s="342"/>
      <c r="BUX461" s="342"/>
      <c r="BUY461" s="342"/>
      <c r="BUZ461" s="342"/>
      <c r="BVA461" s="342"/>
      <c r="BVB461" s="342"/>
      <c r="BVC461" s="342"/>
      <c r="BVD461" s="342"/>
      <c r="BVE461" s="342"/>
      <c r="BVF461" s="342"/>
      <c r="BVG461" s="342"/>
      <c r="BVH461" s="342"/>
      <c r="BVI461" s="342"/>
      <c r="BVJ461" s="342"/>
      <c r="BVK461" s="342"/>
      <c r="BVL461" s="342"/>
      <c r="BVM461" s="342"/>
      <c r="BVN461" s="342"/>
      <c r="BVO461" s="342"/>
      <c r="BVP461" s="342"/>
      <c r="BVQ461" s="342"/>
      <c r="BVR461" s="342"/>
      <c r="BVS461" s="342"/>
      <c r="BVT461" s="342"/>
      <c r="BVU461" s="342"/>
      <c r="BVV461" s="342"/>
      <c r="BVW461" s="342"/>
      <c r="BVX461" s="342"/>
      <c r="BVY461" s="342"/>
      <c r="BVZ461" s="342"/>
      <c r="BWA461" s="342"/>
      <c r="BWB461" s="342"/>
      <c r="BWC461" s="342"/>
      <c r="BWD461" s="342"/>
      <c r="BWE461" s="342"/>
      <c r="BWF461" s="342"/>
      <c r="BWG461" s="342"/>
      <c r="BWH461" s="342"/>
      <c r="BWI461" s="342"/>
      <c r="BWJ461" s="342"/>
      <c r="BWK461" s="342"/>
      <c r="BWL461" s="342"/>
      <c r="BWM461" s="342"/>
      <c r="BWN461" s="342"/>
      <c r="BWO461" s="342"/>
      <c r="BWP461" s="342"/>
      <c r="BWQ461" s="342"/>
      <c r="BWR461" s="342"/>
      <c r="BWS461" s="342"/>
      <c r="BWT461" s="342"/>
      <c r="BWU461" s="342"/>
      <c r="BWV461" s="342"/>
      <c r="BWW461" s="342"/>
      <c r="BWX461" s="342"/>
      <c r="BWY461" s="342"/>
      <c r="BWZ461" s="342"/>
      <c r="BXA461" s="342"/>
      <c r="BXB461" s="342"/>
      <c r="BXC461" s="342"/>
      <c r="BXD461" s="342"/>
      <c r="BXE461" s="342"/>
      <c r="BXF461" s="342"/>
      <c r="BXG461" s="342"/>
      <c r="BXH461" s="342"/>
      <c r="BXI461" s="342"/>
      <c r="BXJ461" s="342"/>
      <c r="BXK461" s="342"/>
      <c r="BXL461" s="342"/>
      <c r="BXM461" s="342"/>
      <c r="BXN461" s="342"/>
      <c r="BXO461" s="342"/>
      <c r="BXP461" s="342"/>
      <c r="BXQ461" s="342"/>
      <c r="BXR461" s="342"/>
      <c r="BXS461" s="342"/>
      <c r="BXT461" s="342"/>
      <c r="BXU461" s="342"/>
      <c r="BXV461" s="342"/>
      <c r="BXW461" s="342"/>
      <c r="BXX461" s="342"/>
      <c r="BXY461" s="342"/>
      <c r="BXZ461" s="342"/>
      <c r="BYA461" s="342"/>
      <c r="BYB461" s="342"/>
      <c r="BYC461" s="342"/>
      <c r="BYD461" s="342"/>
      <c r="BYE461" s="342"/>
      <c r="BYF461" s="342"/>
      <c r="BYG461" s="342"/>
      <c r="BYH461" s="342"/>
      <c r="BYI461" s="342"/>
      <c r="BYJ461" s="342"/>
      <c r="BYK461" s="342"/>
      <c r="BYL461" s="342"/>
      <c r="BYM461" s="342"/>
      <c r="BYN461" s="342"/>
      <c r="BYO461" s="342"/>
      <c r="BYP461" s="342"/>
      <c r="BYQ461" s="342"/>
      <c r="BYR461" s="342"/>
      <c r="BYS461" s="342"/>
      <c r="BYT461" s="342"/>
      <c r="BYU461" s="342"/>
      <c r="BYV461" s="342"/>
      <c r="BYW461" s="342"/>
      <c r="BYX461" s="342"/>
      <c r="BYY461" s="342"/>
      <c r="BYZ461" s="342"/>
      <c r="BZA461" s="342"/>
      <c r="BZB461" s="342"/>
      <c r="BZC461" s="342"/>
      <c r="BZD461" s="342"/>
      <c r="BZE461" s="342"/>
      <c r="BZF461" s="342"/>
      <c r="BZG461" s="342"/>
      <c r="BZH461" s="342"/>
      <c r="BZI461" s="342"/>
      <c r="BZJ461" s="342"/>
      <c r="BZK461" s="342"/>
      <c r="BZL461" s="342"/>
      <c r="BZM461" s="342"/>
      <c r="BZN461" s="342"/>
      <c r="BZO461" s="342"/>
      <c r="BZP461" s="342"/>
      <c r="BZQ461" s="342"/>
      <c r="BZR461" s="342"/>
      <c r="BZS461" s="342"/>
      <c r="BZT461" s="342"/>
      <c r="BZU461" s="342"/>
      <c r="BZV461" s="342"/>
      <c r="BZW461" s="342"/>
      <c r="BZX461" s="342"/>
      <c r="BZY461" s="342"/>
      <c r="BZZ461" s="342"/>
      <c r="CAA461" s="342"/>
      <c r="CAB461" s="342"/>
      <c r="CAC461" s="342"/>
      <c r="CAD461" s="342"/>
      <c r="CAE461" s="342"/>
      <c r="CAF461" s="342"/>
      <c r="CAG461" s="342"/>
      <c r="CAH461" s="342"/>
      <c r="CAI461" s="342"/>
      <c r="CAJ461" s="342"/>
      <c r="CAK461" s="342"/>
      <c r="CAL461" s="342"/>
      <c r="CAM461" s="342"/>
      <c r="CAN461" s="342"/>
      <c r="CAO461" s="342"/>
      <c r="CAP461" s="342"/>
      <c r="CAQ461" s="342"/>
      <c r="CAR461" s="342"/>
      <c r="CAS461" s="342"/>
      <c r="CAT461" s="342"/>
      <c r="CAU461" s="342"/>
      <c r="CAV461" s="342"/>
      <c r="CAW461" s="342"/>
      <c r="CAX461" s="342"/>
      <c r="CAY461" s="342"/>
      <c r="CAZ461" s="342"/>
      <c r="CBA461" s="342"/>
      <c r="CBB461" s="342"/>
      <c r="CBC461" s="342"/>
      <c r="CBD461" s="342"/>
      <c r="CBE461" s="342"/>
      <c r="CBF461" s="342"/>
      <c r="CBG461" s="342"/>
      <c r="CBH461" s="342"/>
      <c r="CBI461" s="342"/>
      <c r="CBJ461" s="342"/>
      <c r="CBK461" s="342"/>
      <c r="CBL461" s="342"/>
      <c r="CBM461" s="342"/>
      <c r="CBN461" s="342"/>
      <c r="CBO461" s="342"/>
      <c r="CBP461" s="342"/>
      <c r="CBQ461" s="342"/>
      <c r="CBR461" s="342"/>
      <c r="CBS461" s="342"/>
      <c r="CBT461" s="342"/>
      <c r="CBU461" s="342"/>
      <c r="CBV461" s="342"/>
      <c r="CBW461" s="342"/>
      <c r="CBX461" s="342"/>
      <c r="CBY461" s="342"/>
      <c r="CBZ461" s="342"/>
      <c r="CCA461" s="342"/>
      <c r="CCB461" s="342"/>
      <c r="CCC461" s="342"/>
      <c r="CCD461" s="342"/>
      <c r="CCE461" s="342"/>
      <c r="CCF461" s="342"/>
      <c r="CCG461" s="342"/>
      <c r="CCH461" s="342"/>
      <c r="CCI461" s="342"/>
      <c r="CCJ461" s="342"/>
      <c r="CCK461" s="342"/>
      <c r="CCL461" s="342"/>
      <c r="CCM461" s="342"/>
      <c r="CCN461" s="342"/>
      <c r="CCO461" s="342"/>
      <c r="CCP461" s="342"/>
      <c r="CCQ461" s="342"/>
      <c r="CCR461" s="342"/>
      <c r="CCS461" s="342"/>
      <c r="CCT461" s="342"/>
      <c r="CCU461" s="342"/>
      <c r="CCV461" s="342"/>
      <c r="CCW461" s="342"/>
      <c r="CCX461" s="342"/>
      <c r="CCY461" s="342"/>
      <c r="CCZ461" s="342"/>
      <c r="CDA461" s="342"/>
      <c r="CDB461" s="342"/>
      <c r="CDC461" s="342"/>
      <c r="CDD461" s="342"/>
      <c r="CDE461" s="342"/>
      <c r="CDF461" s="342"/>
      <c r="CDG461" s="342"/>
      <c r="CDH461" s="342"/>
      <c r="CDI461" s="342"/>
      <c r="CDJ461" s="342"/>
      <c r="CDK461" s="342"/>
      <c r="CDL461" s="342"/>
      <c r="CDM461" s="342"/>
      <c r="CDN461" s="342"/>
      <c r="CDO461" s="342"/>
      <c r="CDP461" s="342"/>
      <c r="CDQ461" s="342"/>
      <c r="CDR461" s="342"/>
      <c r="CDS461" s="342"/>
      <c r="CDT461" s="342"/>
      <c r="CDU461" s="342"/>
      <c r="CDV461" s="342"/>
      <c r="CDW461" s="342"/>
      <c r="CDX461" s="342"/>
      <c r="CDY461" s="342"/>
      <c r="CDZ461" s="342"/>
      <c r="CEA461" s="342"/>
      <c r="CEB461" s="342"/>
      <c r="CEC461" s="342"/>
      <c r="CED461" s="342"/>
      <c r="CEE461" s="342"/>
      <c r="CEF461" s="342"/>
      <c r="CEG461" s="342"/>
      <c r="CEH461" s="342"/>
      <c r="CEI461" s="342"/>
      <c r="CEJ461" s="342"/>
      <c r="CEK461" s="342"/>
      <c r="CEL461" s="342"/>
      <c r="CEM461" s="342"/>
      <c r="CEN461" s="342"/>
      <c r="CEO461" s="342"/>
      <c r="CEP461" s="342"/>
      <c r="CEQ461" s="342"/>
      <c r="CER461" s="342"/>
      <c r="CES461" s="342"/>
      <c r="CET461" s="342"/>
      <c r="CEU461" s="342"/>
      <c r="CEV461" s="342"/>
      <c r="CEW461" s="342"/>
      <c r="CEX461" s="342"/>
      <c r="CEY461" s="342"/>
      <c r="CEZ461" s="342"/>
      <c r="CFA461" s="342"/>
      <c r="CFB461" s="342"/>
      <c r="CFC461" s="342"/>
      <c r="CFD461" s="342"/>
      <c r="CFE461" s="342"/>
      <c r="CFF461" s="342"/>
      <c r="CFG461" s="342"/>
      <c r="CFH461" s="342"/>
      <c r="CFI461" s="342"/>
      <c r="CFJ461" s="342"/>
      <c r="CFK461" s="342"/>
      <c r="CFL461" s="342"/>
      <c r="CFM461" s="342"/>
      <c r="CFN461" s="342"/>
      <c r="CFO461" s="342"/>
      <c r="CFP461" s="342"/>
      <c r="CFQ461" s="342"/>
      <c r="CFR461" s="342"/>
      <c r="CFS461" s="342"/>
      <c r="CFT461" s="342"/>
      <c r="CFU461" s="342"/>
      <c r="CFV461" s="342"/>
      <c r="CFW461" s="342"/>
      <c r="CFX461" s="342"/>
      <c r="CFY461" s="342"/>
      <c r="CFZ461" s="342"/>
      <c r="CGA461" s="342"/>
      <c r="CGB461" s="342"/>
      <c r="CGC461" s="342"/>
      <c r="CGD461" s="342"/>
      <c r="CGE461" s="342"/>
      <c r="CGF461" s="342"/>
      <c r="CGG461" s="342"/>
      <c r="CGH461" s="342"/>
      <c r="CGI461" s="342"/>
      <c r="CGJ461" s="342"/>
      <c r="CGK461" s="342"/>
      <c r="CGL461" s="342"/>
      <c r="CGM461" s="342"/>
      <c r="CGN461" s="342"/>
      <c r="CGO461" s="342"/>
      <c r="CGP461" s="342"/>
      <c r="CGQ461" s="342"/>
      <c r="CGR461" s="342"/>
      <c r="CGS461" s="342"/>
      <c r="CGT461" s="342"/>
      <c r="CGU461" s="342"/>
      <c r="CGV461" s="342"/>
      <c r="CGW461" s="342"/>
      <c r="CGX461" s="342"/>
      <c r="CGY461" s="342"/>
      <c r="CGZ461" s="342"/>
      <c r="CHA461" s="342"/>
      <c r="CHB461" s="342"/>
      <c r="CHC461" s="342"/>
      <c r="CHD461" s="342"/>
      <c r="CHE461" s="342"/>
      <c r="CHF461" s="342"/>
      <c r="CHG461" s="342"/>
      <c r="CHH461" s="342"/>
      <c r="CHI461" s="342"/>
      <c r="CHJ461" s="342"/>
      <c r="CHK461" s="342"/>
      <c r="CHL461" s="342"/>
      <c r="CHM461" s="342"/>
      <c r="CHN461" s="342"/>
      <c r="CHO461" s="342"/>
      <c r="CHP461" s="342"/>
      <c r="CHQ461" s="342"/>
      <c r="CHR461" s="342"/>
      <c r="CHS461" s="342"/>
      <c r="CHT461" s="342"/>
      <c r="CHU461" s="342"/>
      <c r="CHV461" s="342"/>
      <c r="CHW461" s="342"/>
      <c r="CHX461" s="342"/>
      <c r="CHY461" s="342"/>
      <c r="CHZ461" s="342"/>
      <c r="CIA461" s="342"/>
      <c r="CIB461" s="342"/>
      <c r="CIC461" s="342"/>
      <c r="CID461" s="342"/>
      <c r="CIE461" s="342"/>
      <c r="CIF461" s="342"/>
      <c r="CIG461" s="342"/>
      <c r="CIH461" s="342"/>
      <c r="CII461" s="342"/>
      <c r="CIJ461" s="342"/>
      <c r="CIK461" s="342"/>
      <c r="CIL461" s="342"/>
      <c r="CIM461" s="342"/>
      <c r="CIN461" s="342"/>
      <c r="CIO461" s="342"/>
      <c r="CIP461" s="342"/>
      <c r="CIQ461" s="342"/>
      <c r="CIR461" s="342"/>
      <c r="CIS461" s="342"/>
      <c r="CIT461" s="342"/>
      <c r="CIU461" s="342"/>
      <c r="CIV461" s="342"/>
      <c r="CIW461" s="342"/>
      <c r="CIX461" s="342"/>
      <c r="CIY461" s="342"/>
      <c r="CIZ461" s="342"/>
      <c r="CJA461" s="342"/>
      <c r="CJB461" s="342"/>
      <c r="CJC461" s="342"/>
      <c r="CJD461" s="342"/>
      <c r="CJE461" s="342"/>
      <c r="CJF461" s="342"/>
      <c r="CJG461" s="342"/>
      <c r="CJH461" s="342"/>
      <c r="CJI461" s="342"/>
      <c r="CJJ461" s="342"/>
      <c r="CJK461" s="342"/>
      <c r="CJL461" s="342"/>
      <c r="CJM461" s="342"/>
      <c r="CJN461" s="342"/>
      <c r="CJO461" s="342"/>
      <c r="CJP461" s="342"/>
      <c r="CJQ461" s="342"/>
      <c r="CJR461" s="342"/>
      <c r="CJS461" s="342"/>
      <c r="CJT461" s="342"/>
      <c r="CJU461" s="342"/>
      <c r="CJV461" s="342"/>
      <c r="CJW461" s="342"/>
      <c r="CJX461" s="342"/>
      <c r="CJY461" s="342"/>
      <c r="CJZ461" s="342"/>
      <c r="CKA461" s="342"/>
      <c r="CKB461" s="342"/>
      <c r="CKC461" s="342"/>
      <c r="CKD461" s="342"/>
      <c r="CKE461" s="342"/>
      <c r="CKF461" s="342"/>
      <c r="CKG461" s="342"/>
      <c r="CKH461" s="342"/>
      <c r="CKI461" s="342"/>
      <c r="CKJ461" s="342"/>
      <c r="CKK461" s="342"/>
      <c r="CKL461" s="342"/>
      <c r="CKM461" s="342"/>
      <c r="CKN461" s="342"/>
      <c r="CKO461" s="342"/>
      <c r="CKP461" s="342"/>
      <c r="CKQ461" s="342"/>
      <c r="CKR461" s="342"/>
      <c r="CKS461" s="342"/>
      <c r="CKT461" s="342"/>
      <c r="CKU461" s="342"/>
      <c r="CKV461" s="342"/>
      <c r="CKW461" s="342"/>
      <c r="CKX461" s="342"/>
      <c r="CKY461" s="342"/>
      <c r="CKZ461" s="342"/>
      <c r="CLA461" s="342"/>
      <c r="CLB461" s="342"/>
      <c r="CLC461" s="342"/>
      <c r="CLD461" s="342"/>
      <c r="CLE461" s="342"/>
      <c r="CLF461" s="342"/>
      <c r="CLG461" s="342"/>
      <c r="CLH461" s="342"/>
      <c r="CLI461" s="342"/>
      <c r="CLJ461" s="342"/>
      <c r="CLK461" s="342"/>
      <c r="CLL461" s="342"/>
      <c r="CLM461" s="342"/>
      <c r="CLN461" s="342"/>
      <c r="CLO461" s="342"/>
      <c r="CLP461" s="342"/>
      <c r="CLQ461" s="342"/>
      <c r="CLR461" s="342"/>
      <c r="CLS461" s="342"/>
      <c r="CLT461" s="342"/>
      <c r="CLU461" s="342"/>
      <c r="CLV461" s="342"/>
      <c r="CLW461" s="342"/>
      <c r="CLX461" s="342"/>
      <c r="CLY461" s="342"/>
      <c r="CLZ461" s="342"/>
      <c r="CMA461" s="342"/>
      <c r="CMB461" s="342"/>
      <c r="CMC461" s="342"/>
      <c r="CMD461" s="342"/>
      <c r="CME461" s="342"/>
      <c r="CMF461" s="342"/>
      <c r="CMG461" s="342"/>
      <c r="CMH461" s="342"/>
      <c r="CMI461" s="342"/>
      <c r="CMJ461" s="342"/>
      <c r="CMK461" s="342"/>
      <c r="CML461" s="342"/>
      <c r="CMM461" s="342"/>
      <c r="CMN461" s="342"/>
      <c r="CMO461" s="342"/>
      <c r="CMP461" s="342"/>
      <c r="CMQ461" s="342"/>
      <c r="CMR461" s="342"/>
      <c r="CMS461" s="342"/>
      <c r="CMT461" s="342"/>
      <c r="CMU461" s="342"/>
      <c r="CMV461" s="342"/>
      <c r="CMW461" s="342"/>
      <c r="CMX461" s="342"/>
      <c r="CMY461" s="342"/>
      <c r="CMZ461" s="342"/>
      <c r="CNA461" s="342"/>
      <c r="CNB461" s="342"/>
      <c r="CNC461" s="342"/>
      <c r="CND461" s="342"/>
      <c r="CNE461" s="342"/>
      <c r="CNF461" s="342"/>
      <c r="CNG461" s="342"/>
      <c r="CNH461" s="342"/>
      <c r="CNI461" s="342"/>
      <c r="CNJ461" s="342"/>
      <c r="CNK461" s="342"/>
      <c r="CNL461" s="342"/>
      <c r="CNM461" s="342"/>
      <c r="CNN461" s="342"/>
      <c r="CNO461" s="342"/>
      <c r="CNP461" s="342"/>
      <c r="CNQ461" s="342"/>
      <c r="CNR461" s="342"/>
      <c r="CNS461" s="342"/>
      <c r="CNT461" s="342"/>
      <c r="CNU461" s="342"/>
      <c r="CNV461" s="342"/>
      <c r="CNW461" s="342"/>
      <c r="CNX461" s="342"/>
      <c r="CNY461" s="342"/>
      <c r="CNZ461" s="342"/>
      <c r="COA461" s="342"/>
      <c r="COB461" s="342"/>
      <c r="COC461" s="342"/>
      <c r="COD461" s="342"/>
      <c r="COE461" s="342"/>
      <c r="COF461" s="342"/>
      <c r="COG461" s="342"/>
      <c r="COH461" s="342"/>
      <c r="COI461" s="342"/>
      <c r="COJ461" s="342"/>
      <c r="COK461" s="342"/>
      <c r="COL461" s="342"/>
      <c r="COM461" s="342"/>
      <c r="CON461" s="342"/>
      <c r="COO461" s="342"/>
      <c r="COP461" s="342"/>
      <c r="COQ461" s="342"/>
      <c r="COR461" s="342"/>
      <c r="COS461" s="342"/>
      <c r="COT461" s="342"/>
      <c r="COU461" s="342"/>
      <c r="COV461" s="342"/>
      <c r="COW461" s="342"/>
      <c r="COX461" s="342"/>
      <c r="COY461" s="342"/>
      <c r="COZ461" s="342"/>
      <c r="CPA461" s="342"/>
      <c r="CPB461" s="342"/>
      <c r="CPC461" s="342"/>
      <c r="CPD461" s="342"/>
      <c r="CPE461" s="342"/>
      <c r="CPF461" s="342"/>
      <c r="CPG461" s="342"/>
      <c r="CPH461" s="342"/>
      <c r="CPI461" s="342"/>
      <c r="CPJ461" s="342"/>
      <c r="CPK461" s="342"/>
      <c r="CPL461" s="342"/>
      <c r="CPM461" s="342"/>
      <c r="CPN461" s="342"/>
      <c r="CPO461" s="342"/>
      <c r="CPP461" s="342"/>
      <c r="CPQ461" s="342"/>
      <c r="CPR461" s="342"/>
      <c r="CPS461" s="342"/>
      <c r="CPT461" s="342"/>
      <c r="CPU461" s="342"/>
      <c r="CPV461" s="342"/>
      <c r="CPW461" s="342"/>
      <c r="CPX461" s="342"/>
      <c r="CPY461" s="342"/>
      <c r="CPZ461" s="342"/>
      <c r="CQA461" s="342"/>
      <c r="CQB461" s="342"/>
      <c r="CQC461" s="342"/>
      <c r="CQD461" s="342"/>
      <c r="CQE461" s="342"/>
      <c r="CQF461" s="342"/>
      <c r="CQG461" s="342"/>
      <c r="CQH461" s="342"/>
      <c r="CQI461" s="342"/>
      <c r="CQJ461" s="342"/>
      <c r="CQK461" s="342"/>
      <c r="CQL461" s="342"/>
      <c r="CQM461" s="342"/>
      <c r="CQN461" s="342"/>
      <c r="CQO461" s="342"/>
      <c r="CQP461" s="342"/>
      <c r="CQQ461" s="342"/>
      <c r="CQR461" s="342"/>
      <c r="CQS461" s="342"/>
      <c r="CQT461" s="342"/>
      <c r="CQU461" s="342"/>
      <c r="CQV461" s="342"/>
      <c r="CQW461" s="342"/>
      <c r="CQX461" s="342"/>
      <c r="CQY461" s="342"/>
      <c r="CQZ461" s="342"/>
      <c r="CRA461" s="342"/>
      <c r="CRB461" s="342"/>
      <c r="CRC461" s="342"/>
      <c r="CRD461" s="342"/>
      <c r="CRE461" s="342"/>
      <c r="CRF461" s="342"/>
      <c r="CRG461" s="342"/>
      <c r="CRH461" s="342"/>
      <c r="CRI461" s="342"/>
      <c r="CRJ461" s="342"/>
      <c r="CRK461" s="342"/>
      <c r="CRL461" s="342"/>
      <c r="CRM461" s="342"/>
      <c r="CRN461" s="342"/>
      <c r="CRO461" s="342"/>
      <c r="CRP461" s="342"/>
      <c r="CRQ461" s="342"/>
      <c r="CRR461" s="342"/>
      <c r="CRS461" s="342"/>
      <c r="CRT461" s="342"/>
      <c r="CRU461" s="342"/>
      <c r="CRV461" s="342"/>
      <c r="CRW461" s="342"/>
      <c r="CRX461" s="342"/>
      <c r="CRY461" s="342"/>
      <c r="CRZ461" s="342"/>
      <c r="CSA461" s="342"/>
      <c r="CSB461" s="342"/>
      <c r="CSC461" s="342"/>
      <c r="CSD461" s="342"/>
      <c r="CSE461" s="342"/>
      <c r="CSF461" s="342"/>
      <c r="CSG461" s="342"/>
      <c r="CSH461" s="342"/>
      <c r="CSI461" s="342"/>
      <c r="CSJ461" s="342"/>
      <c r="CSK461" s="342"/>
      <c r="CSL461" s="342"/>
      <c r="CSM461" s="342"/>
      <c r="CSN461" s="342"/>
      <c r="CSO461" s="342"/>
      <c r="CSP461" s="342"/>
      <c r="CSQ461" s="342"/>
      <c r="CSR461" s="342"/>
      <c r="CSS461" s="342"/>
      <c r="CST461" s="342"/>
      <c r="CSU461" s="342"/>
      <c r="CSV461" s="342"/>
      <c r="CSW461" s="342"/>
      <c r="CSX461" s="342"/>
      <c r="CSY461" s="342"/>
      <c r="CSZ461" s="342"/>
      <c r="CTA461" s="342"/>
      <c r="CTB461" s="342"/>
      <c r="CTC461" s="342"/>
      <c r="CTD461" s="342"/>
      <c r="CTE461" s="342"/>
      <c r="CTF461" s="342"/>
      <c r="CTG461" s="342"/>
      <c r="CTH461" s="342"/>
      <c r="CTI461" s="342"/>
      <c r="CTJ461" s="342"/>
      <c r="CTK461" s="342"/>
      <c r="CTL461" s="342"/>
      <c r="CTM461" s="342"/>
      <c r="CTN461" s="342"/>
      <c r="CTO461" s="342"/>
      <c r="CTP461" s="342"/>
      <c r="CTQ461" s="342"/>
      <c r="CTR461" s="342"/>
      <c r="CTS461" s="342"/>
      <c r="CTT461" s="342"/>
      <c r="CTU461" s="342"/>
      <c r="CTV461" s="342"/>
      <c r="CTW461" s="342"/>
      <c r="CTX461" s="342"/>
      <c r="CTY461" s="342"/>
      <c r="CTZ461" s="342"/>
      <c r="CUA461" s="342"/>
      <c r="CUB461" s="342"/>
      <c r="CUC461" s="342"/>
      <c r="CUD461" s="342"/>
      <c r="CUE461" s="342"/>
      <c r="CUF461" s="342"/>
      <c r="CUG461" s="342"/>
      <c r="CUH461" s="342"/>
      <c r="CUI461" s="342"/>
      <c r="CUJ461" s="342"/>
      <c r="CUK461" s="342"/>
      <c r="CUL461" s="342"/>
      <c r="CUM461" s="342"/>
      <c r="CUN461" s="342"/>
      <c r="CUO461" s="342"/>
      <c r="CUP461" s="342"/>
      <c r="CUQ461" s="342"/>
      <c r="CUR461" s="342"/>
      <c r="CUS461" s="342"/>
      <c r="CUT461" s="342"/>
      <c r="CUU461" s="342"/>
      <c r="CUV461" s="342"/>
      <c r="CUW461" s="342"/>
      <c r="CUX461" s="342"/>
      <c r="CUY461" s="342"/>
      <c r="CUZ461" s="342"/>
      <c r="CVA461" s="342"/>
      <c r="CVB461" s="342"/>
      <c r="CVC461" s="342"/>
      <c r="CVD461" s="342"/>
      <c r="CVE461" s="342"/>
      <c r="CVF461" s="342"/>
      <c r="CVG461" s="342"/>
      <c r="CVH461" s="342"/>
      <c r="CVI461" s="342"/>
      <c r="CVJ461" s="342"/>
      <c r="CVK461" s="342"/>
      <c r="CVL461" s="342"/>
      <c r="CVM461" s="342"/>
      <c r="CVN461" s="342"/>
      <c r="CVO461" s="342"/>
      <c r="CVP461" s="342"/>
      <c r="CVQ461" s="342"/>
      <c r="CVR461" s="342"/>
      <c r="CVS461" s="342"/>
      <c r="CVT461" s="342"/>
      <c r="CVU461" s="342"/>
      <c r="CVV461" s="342"/>
      <c r="CVW461" s="342"/>
      <c r="CVX461" s="342"/>
      <c r="CVY461" s="342"/>
      <c r="CVZ461" s="342"/>
      <c r="CWA461" s="342"/>
      <c r="CWB461" s="342"/>
      <c r="CWC461" s="342"/>
      <c r="CWD461" s="342"/>
      <c r="CWE461" s="342"/>
      <c r="CWF461" s="342"/>
      <c r="CWG461" s="342"/>
      <c r="CWH461" s="342"/>
      <c r="CWI461" s="342"/>
      <c r="CWJ461" s="342"/>
      <c r="CWK461" s="342"/>
      <c r="CWL461" s="342"/>
      <c r="CWM461" s="342"/>
      <c r="CWN461" s="342"/>
      <c r="CWO461" s="342"/>
      <c r="CWP461" s="342"/>
      <c r="CWQ461" s="342"/>
      <c r="CWR461" s="342"/>
      <c r="CWS461" s="342"/>
      <c r="CWT461" s="342"/>
      <c r="CWU461" s="342"/>
      <c r="CWV461" s="342"/>
      <c r="CWW461" s="342"/>
      <c r="CWX461" s="342"/>
      <c r="CWY461" s="342"/>
      <c r="CWZ461" s="342"/>
      <c r="CXA461" s="342"/>
      <c r="CXB461" s="342"/>
      <c r="CXC461" s="342"/>
      <c r="CXD461" s="342"/>
      <c r="CXE461" s="342"/>
      <c r="CXF461" s="342"/>
      <c r="CXG461" s="342"/>
      <c r="CXH461" s="342"/>
      <c r="CXI461" s="342"/>
      <c r="CXJ461" s="342"/>
      <c r="CXK461" s="342"/>
      <c r="CXL461" s="342"/>
      <c r="CXM461" s="342"/>
      <c r="CXN461" s="342"/>
      <c r="CXO461" s="342"/>
      <c r="CXP461" s="342"/>
      <c r="CXQ461" s="342"/>
      <c r="CXR461" s="342"/>
      <c r="CXS461" s="342"/>
      <c r="CXT461" s="342"/>
      <c r="CXU461" s="342"/>
      <c r="CXV461" s="342"/>
      <c r="CXW461" s="342"/>
      <c r="CXX461" s="342"/>
      <c r="CXY461" s="342"/>
      <c r="CXZ461" s="342"/>
      <c r="CYA461" s="342"/>
      <c r="CYB461" s="342"/>
      <c r="CYC461" s="342"/>
      <c r="CYD461" s="342"/>
      <c r="CYE461" s="342"/>
      <c r="CYF461" s="342"/>
      <c r="CYG461" s="342"/>
      <c r="CYH461" s="342"/>
      <c r="CYI461" s="342"/>
      <c r="CYJ461" s="342"/>
      <c r="CYK461" s="342"/>
      <c r="CYL461" s="342"/>
      <c r="CYM461" s="342"/>
      <c r="CYN461" s="342"/>
      <c r="CYO461" s="342"/>
      <c r="CYP461" s="342"/>
      <c r="CYQ461" s="342"/>
      <c r="CYR461" s="342"/>
      <c r="CYS461" s="342"/>
      <c r="CYT461" s="342"/>
      <c r="CYU461" s="342"/>
      <c r="CYV461" s="342"/>
      <c r="CYW461" s="342"/>
      <c r="CYX461" s="342"/>
      <c r="CYY461" s="342"/>
      <c r="CYZ461" s="342"/>
      <c r="CZA461" s="342"/>
      <c r="CZB461" s="342"/>
      <c r="CZC461" s="342"/>
      <c r="CZD461" s="342"/>
      <c r="CZE461" s="342"/>
      <c r="CZF461" s="342"/>
      <c r="CZG461" s="342"/>
      <c r="CZH461" s="342"/>
      <c r="CZI461" s="342"/>
      <c r="CZJ461" s="342"/>
      <c r="CZK461" s="342"/>
      <c r="CZL461" s="342"/>
      <c r="CZM461" s="342"/>
      <c r="CZN461" s="342"/>
      <c r="CZO461" s="342"/>
      <c r="CZP461" s="342"/>
      <c r="CZQ461" s="342"/>
      <c r="CZR461" s="342"/>
      <c r="CZS461" s="342"/>
      <c r="CZT461" s="342"/>
      <c r="CZU461" s="342"/>
      <c r="CZV461" s="342"/>
      <c r="CZW461" s="342"/>
      <c r="CZX461" s="342"/>
      <c r="CZY461" s="342"/>
      <c r="CZZ461" s="342"/>
      <c r="DAA461" s="342"/>
      <c r="DAB461" s="342"/>
      <c r="DAC461" s="342"/>
      <c r="DAD461" s="342"/>
      <c r="DAE461" s="342"/>
      <c r="DAF461" s="342"/>
      <c r="DAG461" s="342"/>
      <c r="DAH461" s="342"/>
      <c r="DAI461" s="342"/>
      <c r="DAJ461" s="342"/>
      <c r="DAK461" s="342"/>
      <c r="DAL461" s="342"/>
      <c r="DAM461" s="342"/>
      <c r="DAN461" s="342"/>
      <c r="DAO461" s="342"/>
      <c r="DAP461" s="342"/>
      <c r="DAQ461" s="342"/>
      <c r="DAR461" s="342"/>
      <c r="DAS461" s="342"/>
      <c r="DAT461" s="342"/>
      <c r="DAU461" s="342"/>
      <c r="DAV461" s="342"/>
      <c r="DAW461" s="342"/>
      <c r="DAX461" s="342"/>
      <c r="DAY461" s="342"/>
      <c r="DAZ461" s="342"/>
      <c r="DBA461" s="342"/>
      <c r="DBB461" s="342"/>
      <c r="DBC461" s="342"/>
      <c r="DBD461" s="342"/>
      <c r="DBE461" s="342"/>
      <c r="DBF461" s="342"/>
      <c r="DBG461" s="342"/>
      <c r="DBH461" s="342"/>
      <c r="DBI461" s="342"/>
      <c r="DBJ461" s="342"/>
      <c r="DBK461" s="342"/>
      <c r="DBL461" s="342"/>
      <c r="DBM461" s="342"/>
      <c r="DBN461" s="342"/>
      <c r="DBO461" s="342"/>
      <c r="DBP461" s="342"/>
      <c r="DBQ461" s="342"/>
      <c r="DBR461" s="342"/>
      <c r="DBS461" s="342"/>
      <c r="DBT461" s="342"/>
      <c r="DBU461" s="342"/>
      <c r="DBV461" s="342"/>
      <c r="DBW461" s="342"/>
      <c r="DBX461" s="342"/>
      <c r="DBY461" s="342"/>
      <c r="DBZ461" s="342"/>
      <c r="DCA461" s="342"/>
      <c r="DCB461" s="342"/>
      <c r="DCC461" s="342"/>
      <c r="DCD461" s="342"/>
      <c r="DCE461" s="342"/>
      <c r="DCF461" s="342"/>
      <c r="DCG461" s="342"/>
      <c r="DCH461" s="342"/>
      <c r="DCI461" s="342"/>
      <c r="DCJ461" s="342"/>
      <c r="DCK461" s="342"/>
      <c r="DCL461" s="342"/>
      <c r="DCM461" s="342"/>
      <c r="DCN461" s="342"/>
      <c r="DCO461" s="342"/>
      <c r="DCP461" s="342"/>
      <c r="DCQ461" s="342"/>
      <c r="DCR461" s="342"/>
      <c r="DCS461" s="342"/>
      <c r="DCT461" s="342"/>
      <c r="DCU461" s="342"/>
      <c r="DCV461" s="342"/>
      <c r="DCW461" s="342"/>
      <c r="DCX461" s="342"/>
      <c r="DCY461" s="342"/>
      <c r="DCZ461" s="342"/>
      <c r="DDA461" s="342"/>
      <c r="DDB461" s="342"/>
      <c r="DDC461" s="342"/>
      <c r="DDD461" s="342"/>
      <c r="DDE461" s="342"/>
      <c r="DDF461" s="342"/>
      <c r="DDG461" s="342"/>
      <c r="DDH461" s="342"/>
      <c r="DDI461" s="342"/>
      <c r="DDJ461" s="342"/>
      <c r="DDK461" s="342"/>
      <c r="DDL461" s="342"/>
      <c r="DDM461" s="342"/>
      <c r="DDN461" s="342"/>
      <c r="DDO461" s="342"/>
      <c r="DDP461" s="342"/>
      <c r="DDQ461" s="342"/>
      <c r="DDR461" s="342"/>
      <c r="DDS461" s="342"/>
      <c r="DDT461" s="342"/>
      <c r="DDU461" s="342"/>
      <c r="DDV461" s="342"/>
      <c r="DDW461" s="342"/>
      <c r="DDX461" s="342"/>
      <c r="DDY461" s="342"/>
      <c r="DDZ461" s="342"/>
      <c r="DEA461" s="342"/>
      <c r="DEB461" s="342"/>
      <c r="DEC461" s="342"/>
      <c r="DED461" s="342"/>
      <c r="DEE461" s="342"/>
      <c r="DEF461" s="342"/>
      <c r="DEG461" s="342"/>
      <c r="DEH461" s="342"/>
      <c r="DEI461" s="342"/>
      <c r="DEJ461" s="342"/>
      <c r="DEK461" s="342"/>
      <c r="DEL461" s="342"/>
      <c r="DEM461" s="342"/>
      <c r="DEN461" s="342"/>
      <c r="DEO461" s="342"/>
      <c r="DEP461" s="342"/>
      <c r="DEQ461" s="342"/>
      <c r="DER461" s="342"/>
      <c r="DES461" s="342"/>
      <c r="DET461" s="342"/>
      <c r="DEU461" s="342"/>
      <c r="DEV461" s="342"/>
      <c r="DEW461" s="342"/>
      <c r="DEX461" s="342"/>
      <c r="DEY461" s="342"/>
      <c r="DEZ461" s="342"/>
      <c r="DFA461" s="342"/>
      <c r="DFB461" s="342"/>
      <c r="DFC461" s="342"/>
      <c r="DFD461" s="342"/>
      <c r="DFE461" s="342"/>
      <c r="DFF461" s="342"/>
      <c r="DFG461" s="342"/>
      <c r="DFH461" s="342"/>
      <c r="DFI461" s="342"/>
      <c r="DFJ461" s="342"/>
      <c r="DFK461" s="342"/>
      <c r="DFL461" s="342"/>
      <c r="DFM461" s="342"/>
      <c r="DFN461" s="342"/>
      <c r="DFO461" s="342"/>
      <c r="DFP461" s="342"/>
      <c r="DFQ461" s="342"/>
      <c r="DFR461" s="342"/>
      <c r="DFS461" s="342"/>
      <c r="DFT461" s="342"/>
      <c r="DFU461" s="342"/>
      <c r="DFV461" s="342"/>
      <c r="DFW461" s="342"/>
      <c r="DFX461" s="342"/>
      <c r="DFY461" s="342"/>
      <c r="DFZ461" s="342"/>
      <c r="DGA461" s="342"/>
      <c r="DGB461" s="342"/>
      <c r="DGC461" s="342"/>
      <c r="DGD461" s="342"/>
      <c r="DGE461" s="342"/>
      <c r="DGF461" s="342"/>
      <c r="DGG461" s="342"/>
      <c r="DGH461" s="342"/>
      <c r="DGI461" s="342"/>
      <c r="DGJ461" s="342"/>
      <c r="DGK461" s="342"/>
      <c r="DGL461" s="342"/>
      <c r="DGM461" s="342"/>
      <c r="DGN461" s="342"/>
      <c r="DGO461" s="342"/>
      <c r="DGP461" s="342"/>
      <c r="DGQ461" s="342"/>
      <c r="DGR461" s="342"/>
      <c r="DGS461" s="342"/>
      <c r="DGT461" s="342"/>
      <c r="DGU461" s="342"/>
      <c r="DGV461" s="342"/>
      <c r="DGW461" s="342"/>
      <c r="DGX461" s="342"/>
      <c r="DGY461" s="342"/>
      <c r="DGZ461" s="342"/>
      <c r="DHA461" s="342"/>
      <c r="DHB461" s="342"/>
      <c r="DHC461" s="342"/>
      <c r="DHD461" s="342"/>
      <c r="DHE461" s="342"/>
      <c r="DHF461" s="342"/>
      <c r="DHG461" s="342"/>
      <c r="DHH461" s="342"/>
      <c r="DHI461" s="342"/>
      <c r="DHJ461" s="342"/>
      <c r="DHK461" s="342"/>
      <c r="DHL461" s="342"/>
      <c r="DHM461" s="342"/>
      <c r="DHN461" s="342"/>
      <c r="DHO461" s="342"/>
      <c r="DHP461" s="342"/>
      <c r="DHQ461" s="342"/>
      <c r="DHR461" s="342"/>
      <c r="DHS461" s="342"/>
      <c r="DHT461" s="342"/>
      <c r="DHU461" s="342"/>
      <c r="DHV461" s="342"/>
      <c r="DHW461" s="342"/>
      <c r="DHX461" s="342"/>
      <c r="DHY461" s="342"/>
      <c r="DHZ461" s="342"/>
      <c r="DIA461" s="342"/>
      <c r="DIB461" s="342"/>
      <c r="DIC461" s="342"/>
      <c r="DID461" s="342"/>
      <c r="DIE461" s="342"/>
      <c r="DIF461" s="342"/>
      <c r="DIG461" s="342"/>
      <c r="DIH461" s="342"/>
      <c r="DII461" s="342"/>
      <c r="DIJ461" s="342"/>
      <c r="DIK461" s="342"/>
      <c r="DIL461" s="342"/>
      <c r="DIM461" s="342"/>
      <c r="DIN461" s="342"/>
      <c r="DIO461" s="342"/>
      <c r="DIP461" s="342"/>
      <c r="DIQ461" s="342"/>
      <c r="DIR461" s="342"/>
      <c r="DIS461" s="342"/>
      <c r="DIT461" s="342"/>
      <c r="DIU461" s="342"/>
      <c r="DIV461" s="342"/>
      <c r="DIW461" s="342"/>
      <c r="DIX461" s="342"/>
      <c r="DIY461" s="342"/>
      <c r="DIZ461" s="342"/>
      <c r="DJA461" s="342"/>
      <c r="DJB461" s="342"/>
      <c r="DJC461" s="342"/>
      <c r="DJD461" s="342"/>
      <c r="DJE461" s="342"/>
      <c r="DJF461" s="342"/>
      <c r="DJG461" s="342"/>
      <c r="DJH461" s="342"/>
      <c r="DJI461" s="342"/>
      <c r="DJJ461" s="342"/>
      <c r="DJK461" s="342"/>
      <c r="DJL461" s="342"/>
      <c r="DJM461" s="342"/>
      <c r="DJN461" s="342"/>
      <c r="DJO461" s="342"/>
      <c r="DJP461" s="342"/>
      <c r="DJQ461" s="342"/>
      <c r="DJR461" s="342"/>
      <c r="DJS461" s="342"/>
      <c r="DJT461" s="342"/>
      <c r="DJU461" s="342"/>
      <c r="DJV461" s="342"/>
      <c r="DJW461" s="342"/>
      <c r="DJX461" s="342"/>
      <c r="DJY461" s="342"/>
      <c r="DJZ461" s="342"/>
      <c r="DKA461" s="342"/>
      <c r="DKB461" s="342"/>
      <c r="DKC461" s="342"/>
      <c r="DKD461" s="342"/>
      <c r="DKE461" s="342"/>
      <c r="DKF461" s="342"/>
      <c r="DKG461" s="342"/>
      <c r="DKH461" s="342"/>
      <c r="DKI461" s="342"/>
      <c r="DKJ461" s="342"/>
      <c r="DKK461" s="342"/>
      <c r="DKL461" s="342"/>
      <c r="DKM461" s="342"/>
      <c r="DKN461" s="342"/>
      <c r="DKO461" s="342"/>
      <c r="DKP461" s="342"/>
      <c r="DKQ461" s="342"/>
      <c r="DKR461" s="342"/>
      <c r="DKS461" s="342"/>
      <c r="DKT461" s="342"/>
      <c r="DKU461" s="342"/>
      <c r="DKV461" s="342"/>
      <c r="DKW461" s="342"/>
      <c r="DKX461" s="342"/>
      <c r="DKY461" s="342"/>
      <c r="DKZ461" s="342"/>
      <c r="DLA461" s="342"/>
      <c r="DLB461" s="342"/>
      <c r="DLC461" s="342"/>
      <c r="DLD461" s="342"/>
      <c r="DLE461" s="342"/>
      <c r="DLF461" s="342"/>
      <c r="DLG461" s="342"/>
      <c r="DLH461" s="342"/>
      <c r="DLI461" s="342"/>
      <c r="DLJ461" s="342"/>
      <c r="DLK461" s="342"/>
      <c r="DLL461" s="342"/>
      <c r="DLM461" s="342"/>
      <c r="DLN461" s="342"/>
      <c r="DLO461" s="342"/>
      <c r="DLP461" s="342"/>
      <c r="DLQ461" s="342"/>
      <c r="DLR461" s="342"/>
      <c r="DLS461" s="342"/>
      <c r="DLT461" s="342"/>
      <c r="DLU461" s="342"/>
      <c r="DLV461" s="342"/>
      <c r="DLW461" s="342"/>
      <c r="DLX461" s="342"/>
      <c r="DLY461" s="342"/>
      <c r="DLZ461" s="342"/>
      <c r="DMA461" s="342"/>
      <c r="DMB461" s="342"/>
      <c r="DMC461" s="342"/>
      <c r="DMD461" s="342"/>
      <c r="DME461" s="342"/>
      <c r="DMF461" s="342"/>
      <c r="DMG461" s="342"/>
      <c r="DMH461" s="342"/>
      <c r="DMI461" s="342"/>
      <c r="DMJ461" s="342"/>
      <c r="DMK461" s="342"/>
      <c r="DML461" s="342"/>
      <c r="DMM461" s="342"/>
      <c r="DMN461" s="342"/>
      <c r="DMO461" s="342"/>
      <c r="DMP461" s="342"/>
      <c r="DMQ461" s="342"/>
      <c r="DMR461" s="342"/>
      <c r="DMS461" s="342"/>
      <c r="DMT461" s="342"/>
      <c r="DMU461" s="342"/>
      <c r="DMV461" s="342"/>
      <c r="DMW461" s="342"/>
      <c r="DMX461" s="342"/>
      <c r="DMY461" s="342"/>
      <c r="DMZ461" s="342"/>
      <c r="DNA461" s="342"/>
      <c r="DNB461" s="342"/>
      <c r="DNC461" s="342"/>
      <c r="DND461" s="342"/>
      <c r="DNE461" s="342"/>
      <c r="DNF461" s="342"/>
      <c r="DNG461" s="342"/>
      <c r="DNH461" s="342"/>
      <c r="DNI461" s="342"/>
      <c r="DNJ461" s="342"/>
      <c r="DNK461" s="342"/>
      <c r="DNL461" s="342"/>
      <c r="DNM461" s="342"/>
      <c r="DNN461" s="342"/>
      <c r="DNO461" s="342"/>
      <c r="DNP461" s="342"/>
      <c r="DNQ461" s="342"/>
      <c r="DNR461" s="342"/>
      <c r="DNS461" s="342"/>
      <c r="DNT461" s="342"/>
      <c r="DNU461" s="342"/>
      <c r="DNV461" s="342"/>
      <c r="DNW461" s="342"/>
      <c r="DNX461" s="342"/>
      <c r="DNY461" s="342"/>
      <c r="DNZ461" s="342"/>
      <c r="DOA461" s="342"/>
      <c r="DOB461" s="342"/>
      <c r="DOC461" s="342"/>
      <c r="DOD461" s="342"/>
      <c r="DOE461" s="342"/>
      <c r="DOF461" s="342"/>
      <c r="DOG461" s="342"/>
      <c r="DOH461" s="342"/>
      <c r="DOI461" s="342"/>
      <c r="DOJ461" s="342"/>
      <c r="DOK461" s="342"/>
      <c r="DOL461" s="342"/>
      <c r="DOM461" s="342"/>
      <c r="DON461" s="342"/>
      <c r="DOO461" s="342"/>
      <c r="DOP461" s="342"/>
      <c r="DOQ461" s="342"/>
      <c r="DOR461" s="342"/>
      <c r="DOS461" s="342"/>
      <c r="DOT461" s="342"/>
      <c r="DOU461" s="342"/>
      <c r="DOV461" s="342"/>
      <c r="DOW461" s="342"/>
      <c r="DOX461" s="342"/>
      <c r="DOY461" s="342"/>
      <c r="DOZ461" s="342"/>
      <c r="DPA461" s="342"/>
      <c r="DPB461" s="342"/>
      <c r="DPC461" s="342"/>
      <c r="DPD461" s="342"/>
      <c r="DPE461" s="342"/>
      <c r="DPF461" s="342"/>
      <c r="DPG461" s="342"/>
      <c r="DPH461" s="342"/>
      <c r="DPI461" s="342"/>
      <c r="DPJ461" s="342"/>
      <c r="DPK461" s="342"/>
      <c r="DPL461" s="342"/>
      <c r="DPM461" s="342"/>
      <c r="DPN461" s="342"/>
      <c r="DPO461" s="342"/>
      <c r="DPP461" s="342"/>
      <c r="DPQ461" s="342"/>
      <c r="DPR461" s="342"/>
      <c r="DPS461" s="342"/>
      <c r="DPT461" s="342"/>
      <c r="DPU461" s="342"/>
      <c r="DPV461" s="342"/>
      <c r="DPW461" s="342"/>
      <c r="DPX461" s="342"/>
      <c r="DPY461" s="342"/>
      <c r="DPZ461" s="342"/>
      <c r="DQA461" s="342"/>
      <c r="DQB461" s="342"/>
      <c r="DQC461" s="342"/>
      <c r="DQD461" s="342"/>
      <c r="DQE461" s="342"/>
      <c r="DQF461" s="342"/>
      <c r="DQG461" s="342"/>
      <c r="DQH461" s="342"/>
      <c r="DQI461" s="342"/>
      <c r="DQJ461" s="342"/>
      <c r="DQK461" s="342"/>
      <c r="DQL461" s="342"/>
      <c r="DQM461" s="342"/>
      <c r="DQN461" s="342"/>
      <c r="DQO461" s="342"/>
      <c r="DQP461" s="342"/>
      <c r="DQQ461" s="342"/>
      <c r="DQR461" s="342"/>
      <c r="DQS461" s="342"/>
      <c r="DQT461" s="342"/>
      <c r="DQU461" s="342"/>
      <c r="DQV461" s="342"/>
      <c r="DQW461" s="342"/>
      <c r="DQX461" s="342"/>
      <c r="DQY461" s="342"/>
      <c r="DQZ461" s="342"/>
      <c r="DRA461" s="342"/>
      <c r="DRB461" s="342"/>
      <c r="DRC461" s="342"/>
      <c r="DRD461" s="342"/>
      <c r="DRE461" s="342"/>
      <c r="DRF461" s="342"/>
      <c r="DRG461" s="342"/>
      <c r="DRH461" s="342"/>
      <c r="DRI461" s="342"/>
      <c r="DRJ461" s="342"/>
      <c r="DRK461" s="342"/>
      <c r="DRL461" s="342"/>
      <c r="DRM461" s="342"/>
      <c r="DRN461" s="342"/>
      <c r="DRO461" s="342"/>
      <c r="DRP461" s="342"/>
      <c r="DRQ461" s="342"/>
      <c r="DRR461" s="342"/>
      <c r="DRS461" s="342"/>
      <c r="DRT461" s="342"/>
      <c r="DRU461" s="342"/>
      <c r="DRV461" s="342"/>
      <c r="DRW461" s="342"/>
      <c r="DRX461" s="342"/>
      <c r="DRY461" s="342"/>
      <c r="DRZ461" s="342"/>
      <c r="DSA461" s="342"/>
      <c r="DSB461" s="342"/>
      <c r="DSC461" s="342"/>
      <c r="DSD461" s="342"/>
      <c r="DSE461" s="342"/>
      <c r="DSF461" s="342"/>
      <c r="DSG461" s="342"/>
      <c r="DSH461" s="342"/>
      <c r="DSI461" s="342"/>
      <c r="DSJ461" s="342"/>
      <c r="DSK461" s="342"/>
      <c r="DSL461" s="342"/>
      <c r="DSM461" s="342"/>
      <c r="DSN461" s="342"/>
      <c r="DSO461" s="342"/>
      <c r="DSP461" s="342"/>
      <c r="DSQ461" s="342"/>
      <c r="DSR461" s="342"/>
      <c r="DSS461" s="342"/>
      <c r="DST461" s="342"/>
      <c r="DSU461" s="342"/>
      <c r="DSV461" s="342"/>
      <c r="DSW461" s="342"/>
      <c r="DSX461" s="342"/>
      <c r="DSY461" s="342"/>
      <c r="DSZ461" s="342"/>
      <c r="DTA461" s="342"/>
      <c r="DTB461" s="342"/>
      <c r="DTC461" s="342"/>
      <c r="DTD461" s="342"/>
      <c r="DTE461" s="342"/>
      <c r="DTF461" s="342"/>
      <c r="DTG461" s="342"/>
      <c r="DTH461" s="342"/>
      <c r="DTI461" s="342"/>
      <c r="DTJ461" s="342"/>
      <c r="DTK461" s="342"/>
      <c r="DTL461" s="342"/>
      <c r="DTM461" s="342"/>
      <c r="DTN461" s="342"/>
      <c r="DTO461" s="342"/>
      <c r="DTP461" s="342"/>
      <c r="DTQ461" s="342"/>
      <c r="DTR461" s="342"/>
      <c r="DTS461" s="342"/>
      <c r="DTT461" s="342"/>
      <c r="DTU461" s="342"/>
      <c r="DTV461" s="342"/>
      <c r="DTW461" s="342"/>
      <c r="DTX461" s="342"/>
      <c r="DTY461" s="342"/>
      <c r="DTZ461" s="342"/>
      <c r="DUA461" s="342"/>
      <c r="DUB461" s="342"/>
      <c r="DUC461" s="342"/>
      <c r="DUD461" s="342"/>
      <c r="DUE461" s="342"/>
      <c r="DUF461" s="342"/>
      <c r="DUG461" s="342"/>
      <c r="DUH461" s="342"/>
      <c r="DUI461" s="342"/>
      <c r="DUJ461" s="342"/>
      <c r="DUK461" s="342"/>
      <c r="DUL461" s="342"/>
      <c r="DUM461" s="342"/>
      <c r="DUN461" s="342"/>
      <c r="DUO461" s="342"/>
      <c r="DUP461" s="342"/>
      <c r="DUQ461" s="342"/>
      <c r="DUR461" s="342"/>
      <c r="DUS461" s="342"/>
      <c r="DUT461" s="342"/>
      <c r="DUU461" s="342"/>
      <c r="DUV461" s="342"/>
      <c r="DUW461" s="342"/>
      <c r="DUX461" s="342"/>
      <c r="DUY461" s="342"/>
      <c r="DUZ461" s="342"/>
      <c r="DVA461" s="342"/>
      <c r="DVB461" s="342"/>
      <c r="DVC461" s="342"/>
      <c r="DVD461" s="342"/>
      <c r="DVE461" s="342"/>
      <c r="DVF461" s="342"/>
      <c r="DVG461" s="342"/>
      <c r="DVH461" s="342"/>
      <c r="DVI461" s="342"/>
      <c r="DVJ461" s="342"/>
      <c r="DVK461" s="342"/>
      <c r="DVL461" s="342"/>
      <c r="DVM461" s="342"/>
      <c r="DVN461" s="342"/>
      <c r="DVO461" s="342"/>
      <c r="DVP461" s="342"/>
      <c r="DVQ461" s="342"/>
      <c r="DVR461" s="342"/>
      <c r="DVS461" s="342"/>
      <c r="DVT461" s="342"/>
      <c r="DVU461" s="342"/>
      <c r="DVV461" s="342"/>
      <c r="DVW461" s="342"/>
      <c r="DVX461" s="342"/>
      <c r="DVY461" s="342"/>
      <c r="DVZ461" s="342"/>
      <c r="DWA461" s="342"/>
      <c r="DWB461" s="342"/>
      <c r="DWC461" s="342"/>
      <c r="DWD461" s="342"/>
      <c r="DWE461" s="342"/>
      <c r="DWF461" s="342"/>
      <c r="DWG461" s="342"/>
      <c r="DWH461" s="342"/>
      <c r="DWI461" s="342"/>
      <c r="DWJ461" s="342"/>
      <c r="DWK461" s="342"/>
      <c r="DWL461" s="342"/>
      <c r="DWM461" s="342"/>
      <c r="DWN461" s="342"/>
      <c r="DWO461" s="342"/>
      <c r="DWP461" s="342"/>
      <c r="DWQ461" s="342"/>
      <c r="DWR461" s="342"/>
      <c r="DWS461" s="342"/>
      <c r="DWT461" s="342"/>
      <c r="DWU461" s="342"/>
      <c r="DWV461" s="342"/>
      <c r="DWW461" s="342"/>
      <c r="DWX461" s="342"/>
      <c r="DWY461" s="342"/>
      <c r="DWZ461" s="342"/>
      <c r="DXA461" s="342"/>
      <c r="DXB461" s="342"/>
      <c r="DXC461" s="342"/>
      <c r="DXD461" s="342"/>
      <c r="DXE461" s="342"/>
      <c r="DXF461" s="342"/>
      <c r="DXG461" s="342"/>
      <c r="DXH461" s="342"/>
      <c r="DXI461" s="342"/>
      <c r="DXJ461" s="342"/>
      <c r="DXK461" s="342"/>
      <c r="DXL461" s="342"/>
      <c r="DXM461" s="342"/>
      <c r="DXN461" s="342"/>
      <c r="DXO461" s="342"/>
      <c r="DXP461" s="342"/>
      <c r="DXQ461" s="342"/>
      <c r="DXR461" s="342"/>
      <c r="DXS461" s="342"/>
      <c r="DXT461" s="342"/>
      <c r="DXU461" s="342"/>
      <c r="DXV461" s="342"/>
      <c r="DXW461" s="342"/>
      <c r="DXX461" s="342"/>
      <c r="DXY461" s="342"/>
      <c r="DXZ461" s="342"/>
      <c r="DYA461" s="342"/>
      <c r="DYB461" s="342"/>
      <c r="DYC461" s="342"/>
      <c r="DYD461" s="342"/>
      <c r="DYE461" s="342"/>
      <c r="DYF461" s="342"/>
      <c r="DYG461" s="342"/>
      <c r="DYH461" s="342"/>
      <c r="DYI461" s="342"/>
      <c r="DYJ461" s="342"/>
      <c r="DYK461" s="342"/>
      <c r="DYL461" s="342"/>
      <c r="DYM461" s="342"/>
      <c r="DYN461" s="342"/>
      <c r="DYO461" s="342"/>
      <c r="DYP461" s="342"/>
      <c r="DYQ461" s="342"/>
      <c r="DYR461" s="342"/>
      <c r="DYS461" s="342"/>
      <c r="DYT461" s="342"/>
      <c r="DYU461" s="342"/>
      <c r="DYV461" s="342"/>
      <c r="DYW461" s="342"/>
      <c r="DYX461" s="342"/>
      <c r="DYY461" s="342"/>
      <c r="DYZ461" s="342"/>
      <c r="DZA461" s="342"/>
      <c r="DZB461" s="342"/>
      <c r="DZC461" s="342"/>
      <c r="DZD461" s="342"/>
      <c r="DZE461" s="342"/>
      <c r="DZF461" s="342"/>
      <c r="DZG461" s="342"/>
      <c r="DZH461" s="342"/>
      <c r="DZI461" s="342"/>
      <c r="DZJ461" s="342"/>
      <c r="DZK461" s="342"/>
      <c r="DZL461" s="342"/>
      <c r="DZM461" s="342"/>
      <c r="DZN461" s="342"/>
      <c r="DZO461" s="342"/>
      <c r="DZP461" s="342"/>
      <c r="DZQ461" s="342"/>
      <c r="DZR461" s="342"/>
      <c r="DZS461" s="342"/>
      <c r="DZT461" s="342"/>
      <c r="DZU461" s="342"/>
      <c r="DZV461" s="342"/>
      <c r="DZW461" s="342"/>
      <c r="DZX461" s="342"/>
      <c r="DZY461" s="342"/>
      <c r="DZZ461" s="342"/>
      <c r="EAA461" s="342"/>
      <c r="EAB461" s="342"/>
      <c r="EAC461" s="342"/>
      <c r="EAD461" s="342"/>
      <c r="EAE461" s="342"/>
      <c r="EAF461" s="342"/>
      <c r="EAG461" s="342"/>
      <c r="EAH461" s="342"/>
      <c r="EAI461" s="342"/>
      <c r="EAJ461" s="342"/>
      <c r="EAK461" s="342"/>
      <c r="EAL461" s="342"/>
      <c r="EAM461" s="342"/>
      <c r="EAN461" s="342"/>
      <c r="EAO461" s="342"/>
      <c r="EAP461" s="342"/>
      <c r="EAQ461" s="342"/>
      <c r="EAR461" s="342"/>
      <c r="EAS461" s="342"/>
      <c r="EAT461" s="342"/>
      <c r="EAU461" s="342"/>
      <c r="EAV461" s="342"/>
      <c r="EAW461" s="342"/>
      <c r="EAX461" s="342"/>
      <c r="EAY461" s="342"/>
      <c r="EAZ461" s="342"/>
      <c r="EBA461" s="342"/>
      <c r="EBB461" s="342"/>
      <c r="EBC461" s="342"/>
      <c r="EBD461" s="342"/>
      <c r="EBE461" s="342"/>
      <c r="EBF461" s="342"/>
      <c r="EBG461" s="342"/>
      <c r="EBH461" s="342"/>
      <c r="EBI461" s="342"/>
      <c r="EBJ461" s="342"/>
      <c r="EBK461" s="342"/>
      <c r="EBL461" s="342"/>
      <c r="EBM461" s="342"/>
      <c r="EBN461" s="342"/>
      <c r="EBO461" s="342"/>
      <c r="EBP461" s="342"/>
      <c r="EBQ461" s="342"/>
      <c r="EBR461" s="342"/>
      <c r="EBS461" s="342"/>
      <c r="EBT461" s="342"/>
      <c r="EBU461" s="342"/>
      <c r="EBV461" s="342"/>
      <c r="EBW461" s="342"/>
      <c r="EBX461" s="342"/>
      <c r="EBY461" s="342"/>
      <c r="EBZ461" s="342"/>
      <c r="ECA461" s="342"/>
      <c r="ECB461" s="342"/>
      <c r="ECC461" s="342"/>
      <c r="ECD461" s="342"/>
      <c r="ECE461" s="342"/>
      <c r="ECF461" s="342"/>
      <c r="ECG461" s="342"/>
      <c r="ECH461" s="342"/>
      <c r="ECI461" s="342"/>
      <c r="ECJ461" s="342"/>
      <c r="ECK461" s="342"/>
      <c r="ECL461" s="342"/>
      <c r="ECM461" s="342"/>
      <c r="ECN461" s="342"/>
      <c r="ECO461" s="342"/>
      <c r="ECP461" s="342"/>
      <c r="ECQ461" s="342"/>
      <c r="ECR461" s="342"/>
      <c r="ECS461" s="342"/>
      <c r="ECT461" s="342"/>
      <c r="ECU461" s="342"/>
      <c r="ECV461" s="342"/>
      <c r="ECW461" s="342"/>
      <c r="ECX461" s="342"/>
      <c r="ECY461" s="342"/>
      <c r="ECZ461" s="342"/>
      <c r="EDA461" s="342"/>
      <c r="EDB461" s="342"/>
      <c r="EDC461" s="342"/>
      <c r="EDD461" s="342"/>
      <c r="EDE461" s="342"/>
      <c r="EDF461" s="342"/>
      <c r="EDG461" s="342"/>
      <c r="EDH461" s="342"/>
      <c r="EDI461" s="342"/>
      <c r="EDJ461" s="342"/>
      <c r="EDK461" s="342"/>
      <c r="EDL461" s="342"/>
      <c r="EDM461" s="342"/>
      <c r="EDN461" s="342"/>
      <c r="EDO461" s="342"/>
      <c r="EDP461" s="342"/>
      <c r="EDQ461" s="342"/>
      <c r="EDR461" s="342"/>
      <c r="EDS461" s="342"/>
      <c r="EDT461" s="342"/>
      <c r="EDU461" s="342"/>
      <c r="EDV461" s="342"/>
      <c r="EDW461" s="342"/>
      <c r="EDX461" s="342"/>
      <c r="EDY461" s="342"/>
      <c r="EDZ461" s="342"/>
      <c r="EEA461" s="342"/>
      <c r="EEB461" s="342"/>
      <c r="EEC461" s="342"/>
      <c r="EED461" s="342"/>
      <c r="EEE461" s="342"/>
      <c r="EEF461" s="342"/>
      <c r="EEG461" s="342"/>
      <c r="EEH461" s="342"/>
      <c r="EEI461" s="342"/>
      <c r="EEJ461" s="342"/>
      <c r="EEK461" s="342"/>
      <c r="EEL461" s="342"/>
      <c r="EEM461" s="342"/>
      <c r="EEN461" s="342"/>
      <c r="EEO461" s="342"/>
      <c r="EEP461" s="342"/>
      <c r="EEQ461" s="342"/>
      <c r="EER461" s="342"/>
      <c r="EES461" s="342"/>
      <c r="EET461" s="342"/>
      <c r="EEU461" s="342"/>
      <c r="EEV461" s="342"/>
      <c r="EEW461" s="342"/>
      <c r="EEX461" s="342"/>
      <c r="EEY461" s="342"/>
      <c r="EEZ461" s="342"/>
      <c r="EFA461" s="342"/>
      <c r="EFB461" s="342"/>
      <c r="EFC461" s="342"/>
      <c r="EFD461" s="342"/>
      <c r="EFE461" s="342"/>
      <c r="EFF461" s="342"/>
      <c r="EFG461" s="342"/>
      <c r="EFH461" s="342"/>
      <c r="EFI461" s="342"/>
      <c r="EFJ461" s="342"/>
      <c r="EFK461" s="342"/>
      <c r="EFL461" s="342"/>
      <c r="EFM461" s="342"/>
      <c r="EFN461" s="342"/>
      <c r="EFO461" s="342"/>
      <c r="EFP461" s="342"/>
      <c r="EFQ461" s="342"/>
      <c r="EFR461" s="342"/>
      <c r="EFS461" s="342"/>
      <c r="EFT461" s="342"/>
      <c r="EFU461" s="342"/>
      <c r="EFV461" s="342"/>
      <c r="EFW461" s="342"/>
      <c r="EFX461" s="342"/>
      <c r="EFY461" s="342"/>
      <c r="EFZ461" s="342"/>
      <c r="EGA461" s="342"/>
      <c r="EGB461" s="342"/>
      <c r="EGC461" s="342"/>
      <c r="EGD461" s="342"/>
      <c r="EGE461" s="342"/>
      <c r="EGF461" s="342"/>
      <c r="EGG461" s="342"/>
      <c r="EGH461" s="342"/>
      <c r="EGI461" s="342"/>
      <c r="EGJ461" s="342"/>
      <c r="EGK461" s="342"/>
      <c r="EGL461" s="342"/>
      <c r="EGM461" s="342"/>
      <c r="EGN461" s="342"/>
      <c r="EGO461" s="342"/>
      <c r="EGP461" s="342"/>
      <c r="EGQ461" s="342"/>
      <c r="EGR461" s="342"/>
      <c r="EGS461" s="342"/>
      <c r="EGT461" s="342"/>
      <c r="EGU461" s="342"/>
      <c r="EGV461" s="342"/>
      <c r="EGW461" s="342"/>
      <c r="EGX461" s="342"/>
      <c r="EGY461" s="342"/>
      <c r="EGZ461" s="342"/>
      <c r="EHA461" s="342"/>
      <c r="EHB461" s="342"/>
      <c r="EHC461" s="342"/>
      <c r="EHD461" s="342"/>
      <c r="EHE461" s="342"/>
      <c r="EHF461" s="342"/>
      <c r="EHG461" s="342"/>
      <c r="EHH461" s="342"/>
      <c r="EHI461" s="342"/>
      <c r="EHJ461" s="342"/>
      <c r="EHK461" s="342"/>
      <c r="EHL461" s="342"/>
      <c r="EHM461" s="342"/>
      <c r="EHN461" s="342"/>
      <c r="EHO461" s="342"/>
      <c r="EHP461" s="342"/>
      <c r="EHQ461" s="342"/>
      <c r="EHR461" s="342"/>
      <c r="EHS461" s="342"/>
      <c r="EHT461" s="342"/>
      <c r="EHU461" s="342"/>
      <c r="EHV461" s="342"/>
      <c r="EHW461" s="342"/>
      <c r="EHX461" s="342"/>
      <c r="EHY461" s="342"/>
      <c r="EHZ461" s="342"/>
      <c r="EIA461" s="342"/>
      <c r="EIB461" s="342"/>
      <c r="EIC461" s="342"/>
      <c r="EID461" s="342"/>
      <c r="EIE461" s="342"/>
      <c r="EIF461" s="342"/>
      <c r="EIG461" s="342"/>
      <c r="EIH461" s="342"/>
      <c r="EII461" s="342"/>
      <c r="EIJ461" s="342"/>
      <c r="EIK461" s="342"/>
      <c r="EIL461" s="342"/>
      <c r="EIM461" s="342"/>
      <c r="EIN461" s="342"/>
      <c r="EIO461" s="342"/>
      <c r="EIP461" s="342"/>
      <c r="EIQ461" s="342"/>
      <c r="EIR461" s="342"/>
      <c r="EIS461" s="342"/>
      <c r="EIT461" s="342"/>
      <c r="EIU461" s="342"/>
      <c r="EIV461" s="342"/>
      <c r="EIW461" s="342"/>
      <c r="EIX461" s="342"/>
      <c r="EIY461" s="342"/>
      <c r="EIZ461" s="342"/>
      <c r="EJA461" s="342"/>
      <c r="EJB461" s="342"/>
      <c r="EJC461" s="342"/>
      <c r="EJD461" s="342"/>
      <c r="EJE461" s="342"/>
      <c r="EJF461" s="342"/>
      <c r="EJG461" s="342"/>
      <c r="EJH461" s="342"/>
      <c r="EJI461" s="342"/>
      <c r="EJJ461" s="342"/>
      <c r="EJK461" s="342"/>
      <c r="EJL461" s="342"/>
      <c r="EJM461" s="342"/>
      <c r="EJN461" s="342"/>
      <c r="EJO461" s="342"/>
      <c r="EJP461" s="342"/>
      <c r="EJQ461" s="342"/>
      <c r="EJR461" s="342"/>
      <c r="EJS461" s="342"/>
      <c r="EJT461" s="342"/>
      <c r="EJU461" s="342"/>
      <c r="EJV461" s="342"/>
      <c r="EJW461" s="342"/>
      <c r="EJX461" s="342"/>
      <c r="EJY461" s="342"/>
      <c r="EJZ461" s="342"/>
      <c r="EKA461" s="342"/>
      <c r="EKB461" s="342"/>
      <c r="EKC461" s="342"/>
      <c r="EKD461" s="342"/>
      <c r="EKE461" s="342"/>
      <c r="EKF461" s="342"/>
      <c r="EKG461" s="342"/>
      <c r="EKH461" s="342"/>
      <c r="EKI461" s="342"/>
      <c r="EKJ461" s="342"/>
      <c r="EKK461" s="342"/>
      <c r="EKL461" s="342"/>
      <c r="EKM461" s="342"/>
      <c r="EKN461" s="342"/>
      <c r="EKO461" s="342"/>
      <c r="EKP461" s="342"/>
      <c r="EKQ461" s="342"/>
      <c r="EKR461" s="342"/>
      <c r="EKS461" s="342"/>
      <c r="EKT461" s="342"/>
      <c r="EKU461" s="342"/>
      <c r="EKV461" s="342"/>
      <c r="EKW461" s="342"/>
      <c r="EKX461" s="342"/>
      <c r="EKY461" s="342"/>
      <c r="EKZ461" s="342"/>
      <c r="ELA461" s="342"/>
      <c r="ELB461" s="342"/>
      <c r="ELC461" s="342"/>
      <c r="ELD461" s="342"/>
      <c r="ELE461" s="342"/>
      <c r="ELF461" s="342"/>
      <c r="ELG461" s="342"/>
      <c r="ELH461" s="342"/>
      <c r="ELI461" s="342"/>
      <c r="ELJ461" s="342"/>
      <c r="ELK461" s="342"/>
      <c r="ELL461" s="342"/>
      <c r="ELM461" s="342"/>
      <c r="ELN461" s="342"/>
      <c r="ELO461" s="342"/>
      <c r="ELP461" s="342"/>
      <c r="ELQ461" s="342"/>
      <c r="ELR461" s="342"/>
      <c r="ELS461" s="342"/>
      <c r="ELT461" s="342"/>
      <c r="ELU461" s="342"/>
      <c r="ELV461" s="342"/>
      <c r="ELW461" s="342"/>
      <c r="ELX461" s="342"/>
      <c r="ELY461" s="342"/>
      <c r="ELZ461" s="342"/>
      <c r="EMA461" s="342"/>
      <c r="EMB461" s="342"/>
      <c r="EMC461" s="342"/>
      <c r="EMD461" s="342"/>
      <c r="EME461" s="342"/>
      <c r="EMF461" s="342"/>
      <c r="EMG461" s="342"/>
      <c r="EMH461" s="342"/>
      <c r="EMI461" s="342"/>
      <c r="EMJ461" s="342"/>
      <c r="EMK461" s="342"/>
      <c r="EML461" s="342"/>
      <c r="EMM461" s="342"/>
      <c r="EMN461" s="342"/>
      <c r="EMO461" s="342"/>
      <c r="EMP461" s="342"/>
      <c r="EMQ461" s="342"/>
      <c r="EMR461" s="342"/>
      <c r="EMS461" s="342"/>
      <c r="EMT461" s="342"/>
      <c r="EMU461" s="342"/>
      <c r="EMV461" s="342"/>
      <c r="EMW461" s="342"/>
      <c r="EMX461" s="342"/>
      <c r="EMY461" s="342"/>
      <c r="EMZ461" s="342"/>
      <c r="ENA461" s="342"/>
      <c r="ENB461" s="342"/>
      <c r="ENC461" s="342"/>
      <c r="END461" s="342"/>
      <c r="ENE461" s="342"/>
      <c r="ENF461" s="342"/>
      <c r="ENG461" s="342"/>
      <c r="ENH461" s="342"/>
      <c r="ENI461" s="342"/>
      <c r="ENJ461" s="342"/>
      <c r="ENK461" s="342"/>
      <c r="ENL461" s="342"/>
      <c r="ENM461" s="342"/>
      <c r="ENN461" s="342"/>
      <c r="ENO461" s="342"/>
      <c r="ENP461" s="342"/>
      <c r="ENQ461" s="342"/>
      <c r="ENR461" s="342"/>
      <c r="ENS461" s="342"/>
      <c r="ENT461" s="342"/>
      <c r="ENU461" s="342"/>
      <c r="ENV461" s="342"/>
      <c r="ENW461" s="342"/>
      <c r="ENX461" s="342"/>
      <c r="ENY461" s="342"/>
      <c r="ENZ461" s="342"/>
      <c r="EOA461" s="342"/>
      <c r="EOB461" s="342"/>
      <c r="EOC461" s="342"/>
      <c r="EOD461" s="342"/>
      <c r="EOE461" s="342"/>
      <c r="EOF461" s="342"/>
      <c r="EOG461" s="342"/>
      <c r="EOH461" s="342"/>
      <c r="EOI461" s="342"/>
      <c r="EOJ461" s="342"/>
      <c r="EOK461" s="342"/>
      <c r="EOL461" s="342"/>
      <c r="EOM461" s="342"/>
      <c r="EON461" s="342"/>
      <c r="EOO461" s="342"/>
      <c r="EOP461" s="342"/>
      <c r="EOQ461" s="342"/>
      <c r="EOR461" s="342"/>
      <c r="EOS461" s="342"/>
      <c r="EOT461" s="342"/>
      <c r="EOU461" s="342"/>
      <c r="EOV461" s="342"/>
      <c r="EOW461" s="342"/>
      <c r="EOX461" s="342"/>
      <c r="EOY461" s="342"/>
      <c r="EOZ461" s="342"/>
      <c r="EPA461" s="342"/>
      <c r="EPB461" s="342"/>
      <c r="EPC461" s="342"/>
      <c r="EPD461" s="342"/>
      <c r="EPE461" s="342"/>
      <c r="EPF461" s="342"/>
      <c r="EPG461" s="342"/>
      <c r="EPH461" s="342"/>
      <c r="EPI461" s="342"/>
      <c r="EPJ461" s="342"/>
      <c r="EPK461" s="342"/>
      <c r="EPL461" s="342"/>
      <c r="EPM461" s="342"/>
      <c r="EPN461" s="342"/>
      <c r="EPO461" s="342"/>
      <c r="EPP461" s="342"/>
      <c r="EPQ461" s="342"/>
      <c r="EPR461" s="342"/>
      <c r="EPS461" s="342"/>
      <c r="EPT461" s="342"/>
      <c r="EPU461" s="342"/>
      <c r="EPV461" s="342"/>
      <c r="EPW461" s="342"/>
      <c r="EPX461" s="342"/>
      <c r="EPY461" s="342"/>
      <c r="EPZ461" s="342"/>
      <c r="EQA461" s="342"/>
      <c r="EQB461" s="342"/>
      <c r="EQC461" s="342"/>
      <c r="EQD461" s="342"/>
      <c r="EQE461" s="342"/>
      <c r="EQF461" s="342"/>
      <c r="EQG461" s="342"/>
      <c r="EQH461" s="342"/>
      <c r="EQI461" s="342"/>
      <c r="EQJ461" s="342"/>
      <c r="EQK461" s="342"/>
      <c r="EQL461" s="342"/>
      <c r="EQM461" s="342"/>
      <c r="EQN461" s="342"/>
      <c r="EQO461" s="342"/>
      <c r="EQP461" s="342"/>
      <c r="EQQ461" s="342"/>
      <c r="EQR461" s="342"/>
      <c r="EQS461" s="342"/>
      <c r="EQT461" s="342"/>
      <c r="EQU461" s="342"/>
      <c r="EQV461" s="342"/>
      <c r="EQW461" s="342"/>
      <c r="EQX461" s="342"/>
      <c r="EQY461" s="342"/>
      <c r="EQZ461" s="342"/>
      <c r="ERA461" s="342"/>
      <c r="ERB461" s="342"/>
      <c r="ERC461" s="342"/>
      <c r="ERD461" s="342"/>
      <c r="ERE461" s="342"/>
      <c r="ERF461" s="342"/>
      <c r="ERG461" s="342"/>
      <c r="ERH461" s="342"/>
      <c r="ERI461" s="342"/>
      <c r="ERJ461" s="342"/>
      <c r="ERK461" s="342"/>
      <c r="ERL461" s="342"/>
      <c r="ERM461" s="342"/>
      <c r="ERN461" s="342"/>
      <c r="ERO461" s="342"/>
      <c r="ERP461" s="342"/>
      <c r="ERQ461" s="342"/>
      <c r="ERR461" s="342"/>
      <c r="ERS461" s="342"/>
      <c r="ERT461" s="342"/>
      <c r="ERU461" s="342"/>
      <c r="ERV461" s="342"/>
      <c r="ERW461" s="342"/>
      <c r="ERX461" s="342"/>
      <c r="ERY461" s="342"/>
      <c r="ERZ461" s="342"/>
      <c r="ESA461" s="342"/>
      <c r="ESB461" s="342"/>
      <c r="ESC461" s="342"/>
      <c r="ESD461" s="342"/>
      <c r="ESE461" s="342"/>
      <c r="ESF461" s="342"/>
      <c r="ESG461" s="342"/>
      <c r="ESH461" s="342"/>
      <c r="ESI461" s="342"/>
      <c r="ESJ461" s="342"/>
      <c r="ESK461" s="342"/>
      <c r="ESL461" s="342"/>
      <c r="ESM461" s="342"/>
      <c r="ESN461" s="342"/>
      <c r="ESO461" s="342"/>
      <c r="ESP461" s="342"/>
      <c r="ESQ461" s="342"/>
      <c r="ESR461" s="342"/>
      <c r="ESS461" s="342"/>
      <c r="EST461" s="342"/>
      <c r="ESU461" s="342"/>
      <c r="ESV461" s="342"/>
      <c r="ESW461" s="342"/>
      <c r="ESX461" s="342"/>
      <c r="ESY461" s="342"/>
      <c r="ESZ461" s="342"/>
      <c r="ETA461" s="342"/>
      <c r="ETB461" s="342"/>
      <c r="ETC461" s="342"/>
      <c r="ETD461" s="342"/>
      <c r="ETE461" s="342"/>
      <c r="ETF461" s="342"/>
      <c r="ETG461" s="342"/>
      <c r="ETH461" s="342"/>
      <c r="ETI461" s="342"/>
      <c r="ETJ461" s="342"/>
      <c r="ETK461" s="342"/>
      <c r="ETL461" s="342"/>
      <c r="ETM461" s="342"/>
      <c r="ETN461" s="342"/>
      <c r="ETO461" s="342"/>
      <c r="ETP461" s="342"/>
      <c r="ETQ461" s="342"/>
      <c r="ETR461" s="342"/>
      <c r="ETS461" s="342"/>
      <c r="ETT461" s="342"/>
      <c r="ETU461" s="342"/>
      <c r="ETV461" s="342"/>
      <c r="ETW461" s="342"/>
      <c r="ETX461" s="342"/>
      <c r="ETY461" s="342"/>
      <c r="ETZ461" s="342"/>
      <c r="EUA461" s="342"/>
      <c r="EUB461" s="342"/>
      <c r="EUC461" s="342"/>
      <c r="EUD461" s="342"/>
      <c r="EUE461" s="342"/>
      <c r="EUF461" s="342"/>
      <c r="EUG461" s="342"/>
      <c r="EUH461" s="342"/>
      <c r="EUI461" s="342"/>
      <c r="EUJ461" s="342"/>
      <c r="EUK461" s="342"/>
      <c r="EUL461" s="342"/>
      <c r="EUM461" s="342"/>
      <c r="EUN461" s="342"/>
      <c r="EUO461" s="342"/>
      <c r="EUP461" s="342"/>
      <c r="EUQ461" s="342"/>
      <c r="EUR461" s="342"/>
      <c r="EUS461" s="342"/>
      <c r="EUT461" s="342"/>
      <c r="EUU461" s="342"/>
      <c r="EUV461" s="342"/>
      <c r="EUW461" s="342"/>
      <c r="EUX461" s="342"/>
      <c r="EUY461" s="342"/>
      <c r="EUZ461" s="342"/>
      <c r="EVA461" s="342"/>
      <c r="EVB461" s="342"/>
      <c r="EVC461" s="342"/>
      <c r="EVD461" s="342"/>
      <c r="EVE461" s="342"/>
      <c r="EVF461" s="342"/>
      <c r="EVG461" s="342"/>
      <c r="EVH461" s="342"/>
      <c r="EVI461" s="342"/>
      <c r="EVJ461" s="342"/>
      <c r="EVK461" s="342"/>
      <c r="EVL461" s="342"/>
      <c r="EVM461" s="342"/>
      <c r="EVN461" s="342"/>
      <c r="EVO461" s="342"/>
      <c r="EVP461" s="342"/>
      <c r="EVQ461" s="342"/>
      <c r="EVR461" s="342"/>
      <c r="EVS461" s="342"/>
      <c r="EVT461" s="342"/>
      <c r="EVU461" s="342"/>
      <c r="EVV461" s="342"/>
      <c r="EVW461" s="342"/>
      <c r="EVX461" s="342"/>
      <c r="EVY461" s="342"/>
      <c r="EVZ461" s="342"/>
      <c r="EWA461" s="342"/>
      <c r="EWB461" s="342"/>
      <c r="EWC461" s="342"/>
      <c r="EWD461" s="342"/>
      <c r="EWE461" s="342"/>
      <c r="EWF461" s="342"/>
      <c r="EWG461" s="342"/>
      <c r="EWH461" s="342"/>
      <c r="EWI461" s="342"/>
      <c r="EWJ461" s="342"/>
      <c r="EWK461" s="342"/>
      <c r="EWL461" s="342"/>
      <c r="EWM461" s="342"/>
      <c r="EWN461" s="342"/>
      <c r="EWO461" s="342"/>
      <c r="EWP461" s="342"/>
      <c r="EWQ461" s="342"/>
      <c r="EWR461" s="342"/>
      <c r="EWS461" s="342"/>
      <c r="EWT461" s="342"/>
      <c r="EWU461" s="342"/>
      <c r="EWV461" s="342"/>
      <c r="EWW461" s="342"/>
      <c r="EWX461" s="342"/>
      <c r="EWY461" s="342"/>
      <c r="EWZ461" s="342"/>
      <c r="EXA461" s="342"/>
      <c r="EXB461" s="342"/>
      <c r="EXC461" s="342"/>
      <c r="EXD461" s="342"/>
      <c r="EXE461" s="342"/>
      <c r="EXF461" s="342"/>
      <c r="EXG461" s="342"/>
      <c r="EXH461" s="342"/>
      <c r="EXI461" s="342"/>
      <c r="EXJ461" s="342"/>
      <c r="EXK461" s="342"/>
      <c r="EXL461" s="342"/>
      <c r="EXM461" s="342"/>
      <c r="EXN461" s="342"/>
      <c r="EXO461" s="342"/>
      <c r="EXP461" s="342"/>
      <c r="EXQ461" s="342"/>
      <c r="EXR461" s="342"/>
      <c r="EXS461" s="342"/>
      <c r="EXT461" s="342"/>
      <c r="EXU461" s="342"/>
      <c r="EXV461" s="342"/>
      <c r="EXW461" s="342"/>
      <c r="EXX461" s="342"/>
      <c r="EXY461" s="342"/>
      <c r="EXZ461" s="342"/>
      <c r="EYA461" s="342"/>
      <c r="EYB461" s="342"/>
      <c r="EYC461" s="342"/>
      <c r="EYD461" s="342"/>
      <c r="EYE461" s="342"/>
      <c r="EYF461" s="342"/>
      <c r="EYG461" s="342"/>
      <c r="EYH461" s="342"/>
      <c r="EYI461" s="342"/>
      <c r="EYJ461" s="342"/>
      <c r="EYK461" s="342"/>
      <c r="EYL461" s="342"/>
      <c r="EYM461" s="342"/>
      <c r="EYN461" s="342"/>
      <c r="EYO461" s="342"/>
      <c r="EYP461" s="342"/>
      <c r="EYQ461" s="342"/>
      <c r="EYR461" s="342"/>
      <c r="EYS461" s="342"/>
      <c r="EYT461" s="342"/>
      <c r="EYU461" s="342"/>
      <c r="EYV461" s="342"/>
      <c r="EYW461" s="342"/>
      <c r="EYX461" s="342"/>
      <c r="EYY461" s="342"/>
      <c r="EYZ461" s="342"/>
      <c r="EZA461" s="342"/>
      <c r="EZB461" s="342"/>
      <c r="EZC461" s="342"/>
      <c r="EZD461" s="342"/>
      <c r="EZE461" s="342"/>
      <c r="EZF461" s="342"/>
      <c r="EZG461" s="342"/>
      <c r="EZH461" s="342"/>
      <c r="EZI461" s="342"/>
      <c r="EZJ461" s="342"/>
      <c r="EZK461" s="342"/>
      <c r="EZL461" s="342"/>
      <c r="EZM461" s="342"/>
      <c r="EZN461" s="342"/>
      <c r="EZO461" s="342"/>
      <c r="EZP461" s="342"/>
      <c r="EZQ461" s="342"/>
      <c r="EZR461" s="342"/>
      <c r="EZS461" s="342"/>
      <c r="EZT461" s="342"/>
      <c r="EZU461" s="342"/>
      <c r="EZV461" s="342"/>
      <c r="EZW461" s="342"/>
      <c r="EZX461" s="342"/>
      <c r="EZY461" s="342"/>
      <c r="EZZ461" s="342"/>
      <c r="FAA461" s="342"/>
      <c r="FAB461" s="342"/>
      <c r="FAC461" s="342"/>
      <c r="FAD461" s="342"/>
      <c r="FAE461" s="342"/>
      <c r="FAF461" s="342"/>
      <c r="FAG461" s="342"/>
      <c r="FAH461" s="342"/>
      <c r="FAI461" s="342"/>
      <c r="FAJ461" s="342"/>
      <c r="FAK461" s="342"/>
      <c r="FAL461" s="342"/>
      <c r="FAM461" s="342"/>
      <c r="FAN461" s="342"/>
      <c r="FAO461" s="342"/>
      <c r="FAP461" s="342"/>
      <c r="FAQ461" s="342"/>
      <c r="FAR461" s="342"/>
      <c r="FAS461" s="342"/>
      <c r="FAT461" s="342"/>
      <c r="FAU461" s="342"/>
      <c r="FAV461" s="342"/>
      <c r="FAW461" s="342"/>
      <c r="FAX461" s="342"/>
      <c r="FAY461" s="342"/>
      <c r="FAZ461" s="342"/>
      <c r="FBA461" s="342"/>
      <c r="FBB461" s="342"/>
      <c r="FBC461" s="342"/>
      <c r="FBD461" s="342"/>
      <c r="FBE461" s="342"/>
      <c r="FBF461" s="342"/>
      <c r="FBG461" s="342"/>
      <c r="FBH461" s="342"/>
      <c r="FBI461" s="342"/>
      <c r="FBJ461" s="342"/>
      <c r="FBK461" s="342"/>
      <c r="FBL461" s="342"/>
      <c r="FBM461" s="342"/>
      <c r="FBN461" s="342"/>
      <c r="FBO461" s="342"/>
      <c r="FBP461" s="342"/>
      <c r="FBQ461" s="342"/>
      <c r="FBR461" s="342"/>
      <c r="FBS461" s="342"/>
      <c r="FBT461" s="342"/>
      <c r="FBU461" s="342"/>
      <c r="FBV461" s="342"/>
      <c r="FBW461" s="342"/>
      <c r="FBX461" s="342"/>
      <c r="FBY461" s="342"/>
      <c r="FBZ461" s="342"/>
      <c r="FCA461" s="342"/>
      <c r="FCB461" s="342"/>
      <c r="FCC461" s="342"/>
      <c r="FCD461" s="342"/>
      <c r="FCE461" s="342"/>
      <c r="FCF461" s="342"/>
      <c r="FCG461" s="342"/>
      <c r="FCH461" s="342"/>
      <c r="FCI461" s="342"/>
      <c r="FCJ461" s="342"/>
      <c r="FCK461" s="342"/>
      <c r="FCL461" s="342"/>
      <c r="FCM461" s="342"/>
      <c r="FCN461" s="342"/>
      <c r="FCO461" s="342"/>
      <c r="FCP461" s="342"/>
      <c r="FCQ461" s="342"/>
      <c r="FCR461" s="342"/>
      <c r="FCS461" s="342"/>
      <c r="FCT461" s="342"/>
      <c r="FCU461" s="342"/>
      <c r="FCV461" s="342"/>
      <c r="FCW461" s="342"/>
      <c r="FCX461" s="342"/>
      <c r="FCY461" s="342"/>
      <c r="FCZ461" s="342"/>
      <c r="FDA461" s="342"/>
      <c r="FDB461" s="342"/>
      <c r="FDC461" s="342"/>
      <c r="FDD461" s="342"/>
      <c r="FDE461" s="342"/>
      <c r="FDF461" s="342"/>
      <c r="FDG461" s="342"/>
      <c r="FDH461" s="342"/>
      <c r="FDI461" s="342"/>
      <c r="FDJ461" s="342"/>
      <c r="FDK461" s="342"/>
      <c r="FDL461" s="342"/>
      <c r="FDM461" s="342"/>
      <c r="FDN461" s="342"/>
      <c r="FDO461" s="342"/>
      <c r="FDP461" s="342"/>
      <c r="FDQ461" s="342"/>
      <c r="FDR461" s="342"/>
      <c r="FDS461" s="342"/>
      <c r="FDT461" s="342"/>
      <c r="FDU461" s="342"/>
      <c r="FDV461" s="342"/>
      <c r="FDW461" s="342"/>
      <c r="FDX461" s="342"/>
      <c r="FDY461" s="342"/>
      <c r="FDZ461" s="342"/>
      <c r="FEA461" s="342"/>
      <c r="FEB461" s="342"/>
      <c r="FEC461" s="342"/>
      <c r="FED461" s="342"/>
      <c r="FEE461" s="342"/>
      <c r="FEF461" s="342"/>
      <c r="FEG461" s="342"/>
      <c r="FEH461" s="342"/>
      <c r="FEI461" s="342"/>
      <c r="FEJ461" s="342"/>
      <c r="FEK461" s="342"/>
      <c r="FEL461" s="342"/>
      <c r="FEM461" s="342"/>
      <c r="FEN461" s="342"/>
      <c r="FEO461" s="342"/>
      <c r="FEP461" s="342"/>
      <c r="FEQ461" s="342"/>
      <c r="FER461" s="342"/>
      <c r="FES461" s="342"/>
      <c r="FET461" s="342"/>
      <c r="FEU461" s="342"/>
      <c r="FEV461" s="342"/>
      <c r="FEW461" s="342"/>
      <c r="FEX461" s="342"/>
      <c r="FEY461" s="342"/>
      <c r="FEZ461" s="342"/>
      <c r="FFA461" s="342"/>
      <c r="FFB461" s="342"/>
      <c r="FFC461" s="342"/>
      <c r="FFD461" s="342"/>
      <c r="FFE461" s="342"/>
      <c r="FFF461" s="342"/>
      <c r="FFG461" s="342"/>
      <c r="FFH461" s="342"/>
      <c r="FFI461" s="342"/>
      <c r="FFJ461" s="342"/>
      <c r="FFK461" s="342"/>
      <c r="FFL461" s="342"/>
      <c r="FFM461" s="342"/>
      <c r="FFN461" s="342"/>
      <c r="FFO461" s="342"/>
      <c r="FFP461" s="342"/>
      <c r="FFQ461" s="342"/>
      <c r="FFR461" s="342"/>
      <c r="FFS461" s="342"/>
      <c r="FFT461" s="342"/>
      <c r="FFU461" s="342"/>
      <c r="FFV461" s="342"/>
      <c r="FFW461" s="342"/>
      <c r="FFX461" s="342"/>
      <c r="FFY461" s="342"/>
      <c r="FFZ461" s="342"/>
      <c r="FGA461" s="342"/>
      <c r="FGB461" s="342"/>
      <c r="FGC461" s="342"/>
      <c r="FGD461" s="342"/>
      <c r="FGE461" s="342"/>
      <c r="FGF461" s="342"/>
      <c r="FGG461" s="342"/>
      <c r="FGH461" s="342"/>
      <c r="FGI461" s="342"/>
      <c r="FGJ461" s="342"/>
      <c r="FGK461" s="342"/>
      <c r="FGL461" s="342"/>
      <c r="FGM461" s="342"/>
      <c r="FGN461" s="342"/>
      <c r="FGO461" s="342"/>
      <c r="FGP461" s="342"/>
      <c r="FGQ461" s="342"/>
      <c r="FGR461" s="342"/>
      <c r="FGS461" s="342"/>
      <c r="FGT461" s="342"/>
      <c r="FGU461" s="342"/>
      <c r="FGV461" s="342"/>
      <c r="FGW461" s="342"/>
      <c r="FGX461" s="342"/>
      <c r="FGY461" s="342"/>
      <c r="FGZ461" s="342"/>
      <c r="FHA461" s="342"/>
      <c r="FHB461" s="342"/>
      <c r="FHC461" s="342"/>
      <c r="FHD461" s="342"/>
      <c r="FHE461" s="342"/>
      <c r="FHF461" s="342"/>
      <c r="FHG461" s="342"/>
      <c r="FHH461" s="342"/>
      <c r="FHI461" s="342"/>
      <c r="FHJ461" s="342"/>
      <c r="FHK461" s="342"/>
      <c r="FHL461" s="342"/>
      <c r="FHM461" s="342"/>
      <c r="FHN461" s="342"/>
      <c r="FHO461" s="342"/>
      <c r="FHP461" s="342"/>
      <c r="FHQ461" s="342"/>
      <c r="FHR461" s="342"/>
      <c r="FHS461" s="342"/>
      <c r="FHT461" s="342"/>
      <c r="FHU461" s="342"/>
      <c r="FHV461" s="342"/>
      <c r="FHW461" s="342"/>
      <c r="FHX461" s="342"/>
      <c r="FHY461" s="342"/>
      <c r="FHZ461" s="342"/>
      <c r="FIA461" s="342"/>
      <c r="FIB461" s="342"/>
      <c r="FIC461" s="342"/>
      <c r="FID461" s="342"/>
      <c r="FIE461" s="342"/>
      <c r="FIF461" s="342"/>
      <c r="FIG461" s="342"/>
      <c r="FIH461" s="342"/>
      <c r="FII461" s="342"/>
      <c r="FIJ461" s="342"/>
      <c r="FIK461" s="342"/>
      <c r="FIL461" s="342"/>
      <c r="FIM461" s="342"/>
      <c r="FIN461" s="342"/>
      <c r="FIO461" s="342"/>
      <c r="FIP461" s="342"/>
      <c r="FIQ461" s="342"/>
      <c r="FIR461" s="342"/>
      <c r="FIS461" s="342"/>
      <c r="FIT461" s="342"/>
      <c r="FIU461" s="342"/>
      <c r="FIV461" s="342"/>
      <c r="FIW461" s="342"/>
      <c r="FIX461" s="342"/>
      <c r="FIY461" s="342"/>
      <c r="FIZ461" s="342"/>
      <c r="FJA461" s="342"/>
      <c r="FJB461" s="342"/>
      <c r="FJC461" s="342"/>
      <c r="FJD461" s="342"/>
      <c r="FJE461" s="342"/>
      <c r="FJF461" s="342"/>
      <c r="FJG461" s="342"/>
      <c r="FJH461" s="342"/>
      <c r="FJI461" s="342"/>
      <c r="FJJ461" s="342"/>
      <c r="FJK461" s="342"/>
      <c r="FJL461" s="342"/>
      <c r="FJM461" s="342"/>
      <c r="FJN461" s="342"/>
      <c r="FJO461" s="342"/>
      <c r="FJP461" s="342"/>
      <c r="FJQ461" s="342"/>
      <c r="FJR461" s="342"/>
      <c r="FJS461" s="342"/>
      <c r="FJT461" s="342"/>
      <c r="FJU461" s="342"/>
      <c r="FJV461" s="342"/>
      <c r="FJW461" s="342"/>
      <c r="FJX461" s="342"/>
      <c r="FJY461" s="342"/>
      <c r="FJZ461" s="342"/>
      <c r="FKA461" s="342"/>
      <c r="FKB461" s="342"/>
      <c r="FKC461" s="342"/>
      <c r="FKD461" s="342"/>
      <c r="FKE461" s="342"/>
      <c r="FKF461" s="342"/>
      <c r="FKG461" s="342"/>
      <c r="FKH461" s="342"/>
      <c r="FKI461" s="342"/>
      <c r="FKJ461" s="342"/>
      <c r="FKK461" s="342"/>
      <c r="FKL461" s="342"/>
      <c r="FKM461" s="342"/>
      <c r="FKN461" s="342"/>
      <c r="FKO461" s="342"/>
      <c r="FKP461" s="342"/>
      <c r="FKQ461" s="342"/>
      <c r="FKR461" s="342"/>
      <c r="FKS461" s="342"/>
      <c r="FKT461" s="342"/>
      <c r="FKU461" s="342"/>
      <c r="FKV461" s="342"/>
      <c r="FKW461" s="342"/>
      <c r="FKX461" s="342"/>
      <c r="FKY461" s="342"/>
      <c r="FKZ461" s="342"/>
      <c r="FLA461" s="342"/>
      <c r="FLB461" s="342"/>
      <c r="FLC461" s="342"/>
      <c r="FLD461" s="342"/>
      <c r="FLE461" s="342"/>
      <c r="FLF461" s="342"/>
      <c r="FLG461" s="342"/>
      <c r="FLH461" s="342"/>
      <c r="FLI461" s="342"/>
      <c r="FLJ461" s="342"/>
      <c r="FLK461" s="342"/>
      <c r="FLL461" s="342"/>
      <c r="FLM461" s="342"/>
      <c r="FLN461" s="342"/>
      <c r="FLO461" s="342"/>
      <c r="FLP461" s="342"/>
      <c r="FLQ461" s="342"/>
      <c r="FLR461" s="342"/>
      <c r="FLS461" s="342"/>
      <c r="FLT461" s="342"/>
      <c r="FLU461" s="342"/>
      <c r="FLV461" s="342"/>
      <c r="FLW461" s="342"/>
      <c r="FLX461" s="342"/>
      <c r="FLY461" s="342"/>
      <c r="FLZ461" s="342"/>
      <c r="FMA461" s="342"/>
      <c r="FMB461" s="342"/>
      <c r="FMC461" s="342"/>
      <c r="FMD461" s="342"/>
      <c r="FME461" s="342"/>
      <c r="FMF461" s="342"/>
      <c r="FMG461" s="342"/>
      <c r="FMH461" s="342"/>
      <c r="FMI461" s="342"/>
      <c r="FMJ461" s="342"/>
      <c r="FMK461" s="342"/>
      <c r="FML461" s="342"/>
      <c r="FMM461" s="342"/>
      <c r="FMN461" s="342"/>
      <c r="FMO461" s="342"/>
      <c r="FMP461" s="342"/>
      <c r="FMQ461" s="342"/>
      <c r="FMR461" s="342"/>
      <c r="FMS461" s="342"/>
      <c r="FMT461" s="342"/>
      <c r="FMU461" s="342"/>
      <c r="FMV461" s="342"/>
      <c r="FMW461" s="342"/>
      <c r="FMX461" s="342"/>
      <c r="FMY461" s="342"/>
      <c r="FMZ461" s="342"/>
      <c r="FNA461" s="342"/>
      <c r="FNB461" s="342"/>
      <c r="FNC461" s="342"/>
      <c r="FND461" s="342"/>
      <c r="FNE461" s="342"/>
      <c r="FNF461" s="342"/>
      <c r="FNG461" s="342"/>
      <c r="FNH461" s="342"/>
      <c r="FNI461" s="342"/>
      <c r="FNJ461" s="342"/>
      <c r="FNK461" s="342"/>
      <c r="FNL461" s="342"/>
      <c r="FNM461" s="342"/>
      <c r="FNN461" s="342"/>
      <c r="FNO461" s="342"/>
      <c r="FNP461" s="342"/>
      <c r="FNQ461" s="342"/>
      <c r="FNR461" s="342"/>
      <c r="FNS461" s="342"/>
      <c r="FNT461" s="342"/>
      <c r="FNU461" s="342"/>
      <c r="FNV461" s="342"/>
      <c r="FNW461" s="342"/>
      <c r="FNX461" s="342"/>
      <c r="FNY461" s="342"/>
      <c r="FNZ461" s="342"/>
      <c r="FOA461" s="342"/>
      <c r="FOB461" s="342"/>
      <c r="FOC461" s="342"/>
      <c r="FOD461" s="342"/>
      <c r="FOE461" s="342"/>
      <c r="FOF461" s="342"/>
      <c r="FOG461" s="342"/>
      <c r="FOH461" s="342"/>
      <c r="FOI461" s="342"/>
      <c r="FOJ461" s="342"/>
      <c r="FOK461" s="342"/>
      <c r="FOL461" s="342"/>
      <c r="FOM461" s="342"/>
      <c r="FON461" s="342"/>
      <c r="FOO461" s="342"/>
      <c r="FOP461" s="342"/>
      <c r="FOQ461" s="342"/>
      <c r="FOR461" s="342"/>
      <c r="FOS461" s="342"/>
      <c r="FOT461" s="342"/>
      <c r="FOU461" s="342"/>
      <c r="FOV461" s="342"/>
      <c r="FOW461" s="342"/>
      <c r="FOX461" s="342"/>
      <c r="FOY461" s="342"/>
      <c r="FOZ461" s="342"/>
      <c r="FPA461" s="342"/>
      <c r="FPB461" s="342"/>
      <c r="FPC461" s="342"/>
      <c r="FPD461" s="342"/>
      <c r="FPE461" s="342"/>
      <c r="FPF461" s="342"/>
      <c r="FPG461" s="342"/>
      <c r="FPH461" s="342"/>
      <c r="FPI461" s="342"/>
      <c r="FPJ461" s="342"/>
      <c r="FPK461" s="342"/>
      <c r="FPL461" s="342"/>
      <c r="FPM461" s="342"/>
      <c r="FPN461" s="342"/>
      <c r="FPO461" s="342"/>
      <c r="FPP461" s="342"/>
      <c r="FPQ461" s="342"/>
      <c r="FPR461" s="342"/>
      <c r="FPS461" s="342"/>
      <c r="FPT461" s="342"/>
      <c r="FPU461" s="342"/>
      <c r="FPV461" s="342"/>
      <c r="FPW461" s="342"/>
      <c r="FPX461" s="342"/>
      <c r="FPY461" s="342"/>
      <c r="FPZ461" s="342"/>
      <c r="FQA461" s="342"/>
      <c r="FQB461" s="342"/>
      <c r="FQC461" s="342"/>
      <c r="FQD461" s="342"/>
      <c r="FQE461" s="342"/>
      <c r="FQF461" s="342"/>
      <c r="FQG461" s="342"/>
      <c r="FQH461" s="342"/>
      <c r="FQI461" s="342"/>
      <c r="FQJ461" s="342"/>
      <c r="FQK461" s="342"/>
      <c r="FQL461" s="342"/>
      <c r="FQM461" s="342"/>
      <c r="FQN461" s="342"/>
      <c r="FQO461" s="342"/>
      <c r="FQP461" s="342"/>
      <c r="FQQ461" s="342"/>
      <c r="FQR461" s="342"/>
      <c r="FQS461" s="342"/>
      <c r="FQT461" s="342"/>
      <c r="FQU461" s="342"/>
      <c r="FQV461" s="342"/>
      <c r="FQW461" s="342"/>
      <c r="FQX461" s="342"/>
      <c r="FQY461" s="342"/>
      <c r="FQZ461" s="342"/>
      <c r="FRA461" s="342"/>
      <c r="FRB461" s="342"/>
      <c r="FRC461" s="342"/>
      <c r="FRD461" s="342"/>
      <c r="FRE461" s="342"/>
      <c r="FRF461" s="342"/>
      <c r="FRG461" s="342"/>
      <c r="FRH461" s="342"/>
      <c r="FRI461" s="342"/>
      <c r="FRJ461" s="342"/>
      <c r="FRK461" s="342"/>
      <c r="FRL461" s="342"/>
      <c r="FRM461" s="342"/>
      <c r="FRN461" s="342"/>
      <c r="FRO461" s="342"/>
      <c r="FRP461" s="342"/>
      <c r="FRQ461" s="342"/>
      <c r="FRR461" s="342"/>
      <c r="FRS461" s="342"/>
      <c r="FRT461" s="342"/>
      <c r="FRU461" s="342"/>
      <c r="FRV461" s="342"/>
      <c r="FRW461" s="342"/>
      <c r="FRX461" s="342"/>
      <c r="FRY461" s="342"/>
      <c r="FRZ461" s="342"/>
      <c r="FSA461" s="342"/>
      <c r="FSB461" s="342"/>
      <c r="FSC461" s="342"/>
      <c r="FSD461" s="342"/>
      <c r="FSE461" s="342"/>
      <c r="FSF461" s="342"/>
      <c r="FSG461" s="342"/>
      <c r="FSH461" s="342"/>
      <c r="FSI461" s="342"/>
      <c r="FSJ461" s="342"/>
      <c r="FSK461" s="342"/>
      <c r="FSL461" s="342"/>
      <c r="FSM461" s="342"/>
      <c r="FSN461" s="342"/>
      <c r="FSO461" s="342"/>
      <c r="FSP461" s="342"/>
      <c r="FSQ461" s="342"/>
      <c r="FSR461" s="342"/>
      <c r="FSS461" s="342"/>
      <c r="FST461" s="342"/>
      <c r="FSU461" s="342"/>
      <c r="FSV461" s="342"/>
      <c r="FSW461" s="342"/>
      <c r="FSX461" s="342"/>
      <c r="FSY461" s="342"/>
      <c r="FSZ461" s="342"/>
      <c r="FTA461" s="342"/>
      <c r="FTB461" s="342"/>
      <c r="FTC461" s="342"/>
      <c r="FTD461" s="342"/>
      <c r="FTE461" s="342"/>
      <c r="FTF461" s="342"/>
      <c r="FTG461" s="342"/>
      <c r="FTH461" s="342"/>
      <c r="FTI461" s="342"/>
      <c r="FTJ461" s="342"/>
      <c r="FTK461" s="342"/>
      <c r="FTL461" s="342"/>
      <c r="FTM461" s="342"/>
      <c r="FTN461" s="342"/>
      <c r="FTO461" s="342"/>
      <c r="FTP461" s="342"/>
      <c r="FTQ461" s="342"/>
      <c r="FTR461" s="342"/>
      <c r="FTS461" s="342"/>
      <c r="FTT461" s="342"/>
      <c r="FTU461" s="342"/>
      <c r="FTV461" s="342"/>
      <c r="FTW461" s="342"/>
      <c r="FTX461" s="342"/>
      <c r="FTY461" s="342"/>
      <c r="FTZ461" s="342"/>
      <c r="FUA461" s="342"/>
      <c r="FUB461" s="342"/>
      <c r="FUC461" s="342"/>
      <c r="FUD461" s="342"/>
      <c r="FUE461" s="342"/>
      <c r="FUF461" s="342"/>
      <c r="FUG461" s="342"/>
      <c r="FUH461" s="342"/>
      <c r="FUI461" s="342"/>
      <c r="FUJ461" s="342"/>
      <c r="FUK461" s="342"/>
      <c r="FUL461" s="342"/>
      <c r="FUM461" s="342"/>
      <c r="FUN461" s="342"/>
      <c r="FUO461" s="342"/>
      <c r="FUP461" s="342"/>
      <c r="FUQ461" s="342"/>
      <c r="FUR461" s="342"/>
      <c r="FUS461" s="342"/>
      <c r="FUT461" s="342"/>
      <c r="FUU461" s="342"/>
      <c r="FUV461" s="342"/>
      <c r="FUW461" s="342"/>
      <c r="FUX461" s="342"/>
      <c r="FUY461" s="342"/>
      <c r="FUZ461" s="342"/>
      <c r="FVA461" s="342"/>
      <c r="FVB461" s="342"/>
      <c r="FVC461" s="342"/>
      <c r="FVD461" s="342"/>
      <c r="FVE461" s="342"/>
      <c r="FVF461" s="342"/>
      <c r="FVG461" s="342"/>
      <c r="FVH461" s="342"/>
      <c r="FVI461" s="342"/>
      <c r="FVJ461" s="342"/>
      <c r="FVK461" s="342"/>
      <c r="FVL461" s="342"/>
      <c r="FVM461" s="342"/>
      <c r="FVN461" s="342"/>
      <c r="FVO461" s="342"/>
      <c r="FVP461" s="342"/>
      <c r="FVQ461" s="342"/>
      <c r="FVR461" s="342"/>
      <c r="FVS461" s="342"/>
      <c r="FVT461" s="342"/>
      <c r="FVU461" s="342"/>
      <c r="FVV461" s="342"/>
      <c r="FVW461" s="342"/>
      <c r="FVX461" s="342"/>
      <c r="FVY461" s="342"/>
      <c r="FVZ461" s="342"/>
      <c r="FWA461" s="342"/>
      <c r="FWB461" s="342"/>
      <c r="FWC461" s="342"/>
      <c r="FWD461" s="342"/>
      <c r="FWE461" s="342"/>
      <c r="FWF461" s="342"/>
      <c r="FWG461" s="342"/>
      <c r="FWH461" s="342"/>
      <c r="FWI461" s="342"/>
      <c r="FWJ461" s="342"/>
      <c r="FWK461" s="342"/>
      <c r="FWL461" s="342"/>
      <c r="FWM461" s="342"/>
      <c r="FWN461" s="342"/>
      <c r="FWO461" s="342"/>
      <c r="FWP461" s="342"/>
      <c r="FWQ461" s="342"/>
      <c r="FWR461" s="342"/>
      <c r="FWS461" s="342"/>
      <c r="FWT461" s="342"/>
      <c r="FWU461" s="342"/>
      <c r="FWV461" s="342"/>
      <c r="FWW461" s="342"/>
      <c r="FWX461" s="342"/>
      <c r="FWY461" s="342"/>
      <c r="FWZ461" s="342"/>
      <c r="FXA461" s="342"/>
      <c r="FXB461" s="342"/>
      <c r="FXC461" s="342"/>
      <c r="FXD461" s="342"/>
      <c r="FXE461" s="342"/>
      <c r="FXF461" s="342"/>
      <c r="FXG461" s="342"/>
      <c r="FXH461" s="342"/>
      <c r="FXI461" s="342"/>
      <c r="FXJ461" s="342"/>
      <c r="FXK461" s="342"/>
      <c r="FXL461" s="342"/>
      <c r="FXM461" s="342"/>
      <c r="FXN461" s="342"/>
      <c r="FXO461" s="342"/>
      <c r="FXP461" s="342"/>
      <c r="FXQ461" s="342"/>
      <c r="FXR461" s="342"/>
      <c r="FXS461" s="342"/>
      <c r="FXT461" s="342"/>
      <c r="FXU461" s="342"/>
      <c r="FXV461" s="342"/>
      <c r="FXW461" s="342"/>
      <c r="FXX461" s="342"/>
      <c r="FXY461" s="342"/>
      <c r="FXZ461" s="342"/>
      <c r="FYA461" s="342"/>
      <c r="FYB461" s="342"/>
      <c r="FYC461" s="342"/>
      <c r="FYD461" s="342"/>
      <c r="FYE461" s="342"/>
      <c r="FYF461" s="342"/>
      <c r="FYG461" s="342"/>
      <c r="FYH461" s="342"/>
      <c r="FYI461" s="342"/>
      <c r="FYJ461" s="342"/>
      <c r="FYK461" s="342"/>
      <c r="FYL461" s="342"/>
      <c r="FYM461" s="342"/>
      <c r="FYN461" s="342"/>
      <c r="FYO461" s="342"/>
      <c r="FYP461" s="342"/>
      <c r="FYQ461" s="342"/>
      <c r="FYR461" s="342"/>
      <c r="FYS461" s="342"/>
      <c r="FYT461" s="342"/>
      <c r="FYU461" s="342"/>
      <c r="FYV461" s="342"/>
      <c r="FYW461" s="342"/>
      <c r="FYX461" s="342"/>
      <c r="FYY461" s="342"/>
      <c r="FYZ461" s="342"/>
      <c r="FZA461" s="342"/>
      <c r="FZB461" s="342"/>
      <c r="FZC461" s="342"/>
      <c r="FZD461" s="342"/>
      <c r="FZE461" s="342"/>
      <c r="FZF461" s="342"/>
      <c r="FZG461" s="342"/>
      <c r="FZH461" s="342"/>
      <c r="FZI461" s="342"/>
      <c r="FZJ461" s="342"/>
      <c r="FZK461" s="342"/>
      <c r="FZL461" s="342"/>
      <c r="FZM461" s="342"/>
      <c r="FZN461" s="342"/>
      <c r="FZO461" s="342"/>
      <c r="FZP461" s="342"/>
      <c r="FZQ461" s="342"/>
      <c r="FZR461" s="342"/>
      <c r="FZS461" s="342"/>
      <c r="FZT461" s="342"/>
      <c r="FZU461" s="342"/>
      <c r="FZV461" s="342"/>
      <c r="FZW461" s="342"/>
      <c r="FZX461" s="342"/>
      <c r="FZY461" s="342"/>
      <c r="FZZ461" s="342"/>
      <c r="GAA461" s="342"/>
      <c r="GAB461" s="342"/>
      <c r="GAC461" s="342"/>
      <c r="GAD461" s="342"/>
      <c r="GAE461" s="342"/>
      <c r="GAF461" s="342"/>
      <c r="GAG461" s="342"/>
      <c r="GAH461" s="342"/>
      <c r="GAI461" s="342"/>
      <c r="GAJ461" s="342"/>
      <c r="GAK461" s="342"/>
      <c r="GAL461" s="342"/>
      <c r="GAM461" s="342"/>
      <c r="GAN461" s="342"/>
      <c r="GAO461" s="342"/>
      <c r="GAP461" s="342"/>
      <c r="GAQ461" s="342"/>
      <c r="GAR461" s="342"/>
      <c r="GAS461" s="342"/>
      <c r="GAT461" s="342"/>
      <c r="GAU461" s="342"/>
      <c r="GAV461" s="342"/>
      <c r="GAW461" s="342"/>
      <c r="GAX461" s="342"/>
      <c r="GAY461" s="342"/>
      <c r="GAZ461" s="342"/>
      <c r="GBA461" s="342"/>
      <c r="GBB461" s="342"/>
      <c r="GBC461" s="342"/>
      <c r="GBD461" s="342"/>
      <c r="GBE461" s="342"/>
      <c r="GBF461" s="342"/>
      <c r="GBG461" s="342"/>
      <c r="GBH461" s="342"/>
      <c r="GBI461" s="342"/>
      <c r="GBJ461" s="342"/>
      <c r="GBK461" s="342"/>
      <c r="GBL461" s="342"/>
      <c r="GBM461" s="342"/>
      <c r="GBN461" s="342"/>
      <c r="GBO461" s="342"/>
      <c r="GBP461" s="342"/>
      <c r="GBQ461" s="342"/>
      <c r="GBR461" s="342"/>
      <c r="GBS461" s="342"/>
      <c r="GBT461" s="342"/>
      <c r="GBU461" s="342"/>
      <c r="GBV461" s="342"/>
      <c r="GBW461" s="342"/>
      <c r="GBX461" s="342"/>
      <c r="GBY461" s="342"/>
      <c r="GBZ461" s="342"/>
      <c r="GCA461" s="342"/>
      <c r="GCB461" s="342"/>
      <c r="GCC461" s="342"/>
      <c r="GCD461" s="342"/>
      <c r="GCE461" s="342"/>
      <c r="GCF461" s="342"/>
      <c r="GCG461" s="342"/>
      <c r="GCH461" s="342"/>
      <c r="GCI461" s="342"/>
      <c r="GCJ461" s="342"/>
      <c r="GCK461" s="342"/>
      <c r="GCL461" s="342"/>
      <c r="GCM461" s="342"/>
      <c r="GCN461" s="342"/>
      <c r="GCO461" s="342"/>
      <c r="GCP461" s="342"/>
      <c r="GCQ461" s="342"/>
      <c r="GCR461" s="342"/>
      <c r="GCS461" s="342"/>
      <c r="GCT461" s="342"/>
      <c r="GCU461" s="342"/>
      <c r="GCV461" s="342"/>
      <c r="GCW461" s="342"/>
      <c r="GCX461" s="342"/>
      <c r="GCY461" s="342"/>
      <c r="GCZ461" s="342"/>
      <c r="GDA461" s="342"/>
      <c r="GDB461" s="342"/>
      <c r="GDC461" s="342"/>
      <c r="GDD461" s="342"/>
      <c r="GDE461" s="342"/>
      <c r="GDF461" s="342"/>
      <c r="GDG461" s="342"/>
      <c r="GDH461" s="342"/>
      <c r="GDI461" s="342"/>
      <c r="GDJ461" s="342"/>
      <c r="GDK461" s="342"/>
      <c r="GDL461" s="342"/>
      <c r="GDM461" s="342"/>
      <c r="GDN461" s="342"/>
      <c r="GDO461" s="342"/>
      <c r="GDP461" s="342"/>
      <c r="GDQ461" s="342"/>
      <c r="GDR461" s="342"/>
      <c r="GDS461" s="342"/>
      <c r="GDT461" s="342"/>
      <c r="GDU461" s="342"/>
      <c r="GDV461" s="342"/>
      <c r="GDW461" s="342"/>
      <c r="GDX461" s="342"/>
      <c r="GDY461" s="342"/>
      <c r="GDZ461" s="342"/>
      <c r="GEA461" s="342"/>
      <c r="GEB461" s="342"/>
      <c r="GEC461" s="342"/>
      <c r="GED461" s="342"/>
      <c r="GEE461" s="342"/>
      <c r="GEF461" s="342"/>
      <c r="GEG461" s="342"/>
      <c r="GEH461" s="342"/>
      <c r="GEI461" s="342"/>
      <c r="GEJ461" s="342"/>
      <c r="GEK461" s="342"/>
      <c r="GEL461" s="342"/>
      <c r="GEM461" s="342"/>
      <c r="GEN461" s="342"/>
      <c r="GEO461" s="342"/>
      <c r="GEP461" s="342"/>
      <c r="GEQ461" s="342"/>
      <c r="GER461" s="342"/>
      <c r="GES461" s="342"/>
      <c r="GET461" s="342"/>
      <c r="GEU461" s="342"/>
      <c r="GEV461" s="342"/>
      <c r="GEW461" s="342"/>
      <c r="GEX461" s="342"/>
      <c r="GEY461" s="342"/>
      <c r="GEZ461" s="342"/>
      <c r="GFA461" s="342"/>
      <c r="GFB461" s="342"/>
      <c r="GFC461" s="342"/>
      <c r="GFD461" s="342"/>
      <c r="GFE461" s="342"/>
      <c r="GFF461" s="342"/>
      <c r="GFG461" s="342"/>
      <c r="GFH461" s="342"/>
      <c r="GFI461" s="342"/>
      <c r="GFJ461" s="342"/>
      <c r="GFK461" s="342"/>
      <c r="GFL461" s="342"/>
      <c r="GFM461" s="342"/>
      <c r="GFN461" s="342"/>
      <c r="GFO461" s="342"/>
      <c r="GFP461" s="342"/>
      <c r="GFQ461" s="342"/>
      <c r="GFR461" s="342"/>
      <c r="GFS461" s="342"/>
      <c r="GFT461" s="342"/>
      <c r="GFU461" s="342"/>
      <c r="GFV461" s="342"/>
      <c r="GFW461" s="342"/>
      <c r="GFX461" s="342"/>
      <c r="GFY461" s="342"/>
      <c r="GFZ461" s="342"/>
      <c r="GGA461" s="342"/>
      <c r="GGB461" s="342"/>
      <c r="GGC461" s="342"/>
      <c r="GGD461" s="342"/>
      <c r="GGE461" s="342"/>
      <c r="GGF461" s="342"/>
      <c r="GGG461" s="342"/>
      <c r="GGH461" s="342"/>
      <c r="GGI461" s="342"/>
      <c r="GGJ461" s="342"/>
      <c r="GGK461" s="342"/>
      <c r="GGL461" s="342"/>
      <c r="GGM461" s="342"/>
      <c r="GGN461" s="342"/>
      <c r="GGO461" s="342"/>
      <c r="GGP461" s="342"/>
      <c r="GGQ461" s="342"/>
      <c r="GGR461" s="342"/>
      <c r="GGS461" s="342"/>
      <c r="GGT461" s="342"/>
      <c r="GGU461" s="342"/>
      <c r="GGV461" s="342"/>
      <c r="GGW461" s="342"/>
      <c r="GGX461" s="342"/>
      <c r="GGY461" s="342"/>
      <c r="GGZ461" s="342"/>
      <c r="GHA461" s="342"/>
      <c r="GHB461" s="342"/>
      <c r="GHC461" s="342"/>
      <c r="GHD461" s="342"/>
      <c r="GHE461" s="342"/>
      <c r="GHF461" s="342"/>
      <c r="GHG461" s="342"/>
      <c r="GHH461" s="342"/>
      <c r="GHI461" s="342"/>
      <c r="GHJ461" s="342"/>
      <c r="GHK461" s="342"/>
      <c r="GHL461" s="342"/>
      <c r="GHM461" s="342"/>
      <c r="GHN461" s="342"/>
      <c r="GHO461" s="342"/>
      <c r="GHP461" s="342"/>
      <c r="GHQ461" s="342"/>
      <c r="GHR461" s="342"/>
      <c r="GHS461" s="342"/>
      <c r="GHT461" s="342"/>
      <c r="GHU461" s="342"/>
      <c r="GHV461" s="342"/>
      <c r="GHW461" s="342"/>
      <c r="GHX461" s="342"/>
      <c r="GHY461" s="342"/>
      <c r="GHZ461" s="342"/>
      <c r="GIA461" s="342"/>
      <c r="GIB461" s="342"/>
      <c r="GIC461" s="342"/>
      <c r="GID461" s="342"/>
      <c r="GIE461" s="342"/>
      <c r="GIF461" s="342"/>
      <c r="GIG461" s="342"/>
      <c r="GIH461" s="342"/>
      <c r="GII461" s="342"/>
      <c r="GIJ461" s="342"/>
      <c r="GIK461" s="342"/>
      <c r="GIL461" s="342"/>
      <c r="GIM461" s="342"/>
      <c r="GIN461" s="342"/>
      <c r="GIO461" s="342"/>
      <c r="GIP461" s="342"/>
      <c r="GIQ461" s="342"/>
      <c r="GIR461" s="342"/>
      <c r="GIS461" s="342"/>
      <c r="GIT461" s="342"/>
      <c r="GIU461" s="342"/>
      <c r="GIV461" s="342"/>
      <c r="GIW461" s="342"/>
      <c r="GIX461" s="342"/>
      <c r="GIY461" s="342"/>
      <c r="GIZ461" s="342"/>
      <c r="GJA461" s="342"/>
      <c r="GJB461" s="342"/>
      <c r="GJC461" s="342"/>
      <c r="GJD461" s="342"/>
      <c r="GJE461" s="342"/>
      <c r="GJF461" s="342"/>
      <c r="GJG461" s="342"/>
      <c r="GJH461" s="342"/>
      <c r="GJI461" s="342"/>
      <c r="GJJ461" s="342"/>
      <c r="GJK461" s="342"/>
      <c r="GJL461" s="342"/>
      <c r="GJM461" s="342"/>
      <c r="GJN461" s="342"/>
      <c r="GJO461" s="342"/>
      <c r="GJP461" s="342"/>
      <c r="GJQ461" s="342"/>
      <c r="GJR461" s="342"/>
      <c r="GJS461" s="342"/>
      <c r="GJT461" s="342"/>
      <c r="GJU461" s="342"/>
      <c r="GJV461" s="342"/>
      <c r="GJW461" s="342"/>
      <c r="GJX461" s="342"/>
      <c r="GJY461" s="342"/>
      <c r="GJZ461" s="342"/>
      <c r="GKA461" s="342"/>
      <c r="GKB461" s="342"/>
      <c r="GKC461" s="342"/>
      <c r="GKD461" s="342"/>
      <c r="GKE461" s="342"/>
      <c r="GKF461" s="342"/>
      <c r="GKG461" s="342"/>
      <c r="GKH461" s="342"/>
      <c r="GKI461" s="342"/>
      <c r="GKJ461" s="342"/>
      <c r="GKK461" s="342"/>
      <c r="GKL461" s="342"/>
      <c r="GKM461" s="342"/>
      <c r="GKN461" s="342"/>
      <c r="GKO461" s="342"/>
      <c r="GKP461" s="342"/>
      <c r="GKQ461" s="342"/>
      <c r="GKR461" s="342"/>
      <c r="GKS461" s="342"/>
      <c r="GKT461" s="342"/>
      <c r="GKU461" s="342"/>
      <c r="GKV461" s="342"/>
      <c r="GKW461" s="342"/>
      <c r="GKX461" s="342"/>
      <c r="GKY461" s="342"/>
      <c r="GKZ461" s="342"/>
      <c r="GLA461" s="342"/>
      <c r="GLB461" s="342"/>
      <c r="GLC461" s="342"/>
      <c r="GLD461" s="342"/>
      <c r="GLE461" s="342"/>
      <c r="GLF461" s="342"/>
      <c r="GLG461" s="342"/>
      <c r="GLH461" s="342"/>
      <c r="GLI461" s="342"/>
      <c r="GLJ461" s="342"/>
      <c r="GLK461" s="342"/>
      <c r="GLL461" s="342"/>
      <c r="GLM461" s="342"/>
      <c r="GLN461" s="342"/>
      <c r="GLO461" s="342"/>
      <c r="GLP461" s="342"/>
      <c r="GLQ461" s="342"/>
      <c r="GLR461" s="342"/>
      <c r="GLS461" s="342"/>
      <c r="GLT461" s="342"/>
      <c r="GLU461" s="342"/>
      <c r="GLV461" s="342"/>
      <c r="GLW461" s="342"/>
      <c r="GLX461" s="342"/>
      <c r="GLY461" s="342"/>
      <c r="GLZ461" s="342"/>
      <c r="GMA461" s="342"/>
      <c r="GMB461" s="342"/>
      <c r="GMC461" s="342"/>
      <c r="GMD461" s="342"/>
      <c r="GME461" s="342"/>
      <c r="GMF461" s="342"/>
      <c r="GMG461" s="342"/>
      <c r="GMH461" s="342"/>
      <c r="GMI461" s="342"/>
      <c r="GMJ461" s="342"/>
      <c r="GMK461" s="342"/>
      <c r="GML461" s="342"/>
      <c r="GMM461" s="342"/>
      <c r="GMN461" s="342"/>
      <c r="GMO461" s="342"/>
      <c r="GMP461" s="342"/>
      <c r="GMQ461" s="342"/>
      <c r="GMR461" s="342"/>
      <c r="GMS461" s="342"/>
      <c r="GMT461" s="342"/>
      <c r="GMU461" s="342"/>
      <c r="GMV461" s="342"/>
      <c r="GMW461" s="342"/>
      <c r="GMX461" s="342"/>
      <c r="GMY461" s="342"/>
      <c r="GMZ461" s="342"/>
      <c r="GNA461" s="342"/>
      <c r="GNB461" s="342"/>
      <c r="GNC461" s="342"/>
      <c r="GND461" s="342"/>
      <c r="GNE461" s="342"/>
      <c r="GNF461" s="342"/>
      <c r="GNG461" s="342"/>
      <c r="GNH461" s="342"/>
      <c r="GNI461" s="342"/>
      <c r="GNJ461" s="342"/>
      <c r="GNK461" s="342"/>
      <c r="GNL461" s="342"/>
      <c r="GNM461" s="342"/>
      <c r="GNN461" s="342"/>
      <c r="GNO461" s="342"/>
      <c r="GNP461" s="342"/>
      <c r="GNQ461" s="342"/>
      <c r="GNR461" s="342"/>
      <c r="GNS461" s="342"/>
      <c r="GNT461" s="342"/>
      <c r="GNU461" s="342"/>
      <c r="GNV461" s="342"/>
      <c r="GNW461" s="342"/>
      <c r="GNX461" s="342"/>
      <c r="GNY461" s="342"/>
      <c r="GNZ461" s="342"/>
      <c r="GOA461" s="342"/>
      <c r="GOB461" s="342"/>
      <c r="GOC461" s="342"/>
      <c r="GOD461" s="342"/>
      <c r="GOE461" s="342"/>
      <c r="GOF461" s="342"/>
      <c r="GOG461" s="342"/>
      <c r="GOH461" s="342"/>
      <c r="GOI461" s="342"/>
      <c r="GOJ461" s="342"/>
      <c r="GOK461" s="342"/>
      <c r="GOL461" s="342"/>
      <c r="GOM461" s="342"/>
      <c r="GON461" s="342"/>
      <c r="GOO461" s="342"/>
      <c r="GOP461" s="342"/>
      <c r="GOQ461" s="342"/>
      <c r="GOR461" s="342"/>
      <c r="GOS461" s="342"/>
      <c r="GOT461" s="342"/>
      <c r="GOU461" s="342"/>
      <c r="GOV461" s="342"/>
      <c r="GOW461" s="342"/>
      <c r="GOX461" s="342"/>
      <c r="GOY461" s="342"/>
      <c r="GOZ461" s="342"/>
      <c r="GPA461" s="342"/>
      <c r="GPB461" s="342"/>
      <c r="GPC461" s="342"/>
      <c r="GPD461" s="342"/>
      <c r="GPE461" s="342"/>
      <c r="GPF461" s="342"/>
      <c r="GPG461" s="342"/>
      <c r="GPH461" s="342"/>
      <c r="GPI461" s="342"/>
      <c r="GPJ461" s="342"/>
      <c r="GPK461" s="342"/>
      <c r="GPL461" s="342"/>
      <c r="GPM461" s="342"/>
      <c r="GPN461" s="342"/>
      <c r="GPO461" s="342"/>
      <c r="GPP461" s="342"/>
      <c r="GPQ461" s="342"/>
      <c r="GPR461" s="342"/>
      <c r="GPS461" s="342"/>
      <c r="GPT461" s="342"/>
      <c r="GPU461" s="342"/>
      <c r="GPV461" s="342"/>
      <c r="GPW461" s="342"/>
      <c r="GPX461" s="342"/>
      <c r="GPY461" s="342"/>
      <c r="GPZ461" s="342"/>
      <c r="GQA461" s="342"/>
      <c r="GQB461" s="342"/>
      <c r="GQC461" s="342"/>
      <c r="GQD461" s="342"/>
      <c r="GQE461" s="342"/>
      <c r="GQF461" s="342"/>
      <c r="GQG461" s="342"/>
      <c r="GQH461" s="342"/>
      <c r="GQI461" s="342"/>
      <c r="GQJ461" s="342"/>
      <c r="GQK461" s="342"/>
      <c r="GQL461" s="342"/>
      <c r="GQM461" s="342"/>
      <c r="GQN461" s="342"/>
      <c r="GQO461" s="342"/>
      <c r="GQP461" s="342"/>
      <c r="GQQ461" s="342"/>
      <c r="GQR461" s="342"/>
      <c r="GQS461" s="342"/>
      <c r="GQT461" s="342"/>
      <c r="GQU461" s="342"/>
      <c r="GQV461" s="342"/>
      <c r="GQW461" s="342"/>
      <c r="GQX461" s="342"/>
      <c r="GQY461" s="342"/>
      <c r="GQZ461" s="342"/>
      <c r="GRA461" s="342"/>
      <c r="GRB461" s="342"/>
      <c r="GRC461" s="342"/>
      <c r="GRD461" s="342"/>
      <c r="GRE461" s="342"/>
      <c r="GRF461" s="342"/>
      <c r="GRG461" s="342"/>
      <c r="GRH461" s="342"/>
      <c r="GRI461" s="342"/>
      <c r="GRJ461" s="342"/>
      <c r="GRK461" s="342"/>
      <c r="GRL461" s="342"/>
      <c r="GRM461" s="342"/>
      <c r="GRN461" s="342"/>
      <c r="GRO461" s="342"/>
      <c r="GRP461" s="342"/>
      <c r="GRQ461" s="342"/>
      <c r="GRR461" s="342"/>
      <c r="GRS461" s="342"/>
      <c r="GRT461" s="342"/>
      <c r="GRU461" s="342"/>
      <c r="GRV461" s="342"/>
      <c r="GRW461" s="342"/>
      <c r="GRX461" s="342"/>
      <c r="GRY461" s="342"/>
      <c r="GRZ461" s="342"/>
      <c r="GSA461" s="342"/>
      <c r="GSB461" s="342"/>
      <c r="GSC461" s="342"/>
      <c r="GSD461" s="342"/>
      <c r="GSE461" s="342"/>
      <c r="GSF461" s="342"/>
      <c r="GSG461" s="342"/>
      <c r="GSH461" s="342"/>
      <c r="GSI461" s="342"/>
      <c r="GSJ461" s="342"/>
      <c r="GSK461" s="342"/>
      <c r="GSL461" s="342"/>
      <c r="GSM461" s="342"/>
      <c r="GSN461" s="342"/>
      <c r="GSO461" s="342"/>
      <c r="GSP461" s="342"/>
      <c r="GSQ461" s="342"/>
      <c r="GSR461" s="342"/>
      <c r="GSS461" s="342"/>
      <c r="GST461" s="342"/>
      <c r="GSU461" s="342"/>
      <c r="GSV461" s="342"/>
      <c r="GSW461" s="342"/>
      <c r="GSX461" s="342"/>
      <c r="GSY461" s="342"/>
      <c r="GSZ461" s="342"/>
      <c r="GTA461" s="342"/>
      <c r="GTB461" s="342"/>
      <c r="GTC461" s="342"/>
      <c r="GTD461" s="342"/>
      <c r="GTE461" s="342"/>
      <c r="GTF461" s="342"/>
      <c r="GTG461" s="342"/>
      <c r="GTH461" s="342"/>
      <c r="GTI461" s="342"/>
      <c r="GTJ461" s="342"/>
      <c r="GTK461" s="342"/>
      <c r="GTL461" s="342"/>
      <c r="GTM461" s="342"/>
      <c r="GTN461" s="342"/>
      <c r="GTO461" s="342"/>
      <c r="GTP461" s="342"/>
      <c r="GTQ461" s="342"/>
      <c r="GTR461" s="342"/>
      <c r="GTS461" s="342"/>
      <c r="GTT461" s="342"/>
      <c r="GTU461" s="342"/>
      <c r="GTV461" s="342"/>
      <c r="GTW461" s="342"/>
      <c r="GTX461" s="342"/>
      <c r="GTY461" s="342"/>
      <c r="GTZ461" s="342"/>
      <c r="GUA461" s="342"/>
      <c r="GUB461" s="342"/>
      <c r="GUC461" s="342"/>
      <c r="GUD461" s="342"/>
      <c r="GUE461" s="342"/>
      <c r="GUF461" s="342"/>
      <c r="GUG461" s="342"/>
      <c r="GUH461" s="342"/>
      <c r="GUI461" s="342"/>
      <c r="GUJ461" s="342"/>
      <c r="GUK461" s="342"/>
      <c r="GUL461" s="342"/>
      <c r="GUM461" s="342"/>
      <c r="GUN461" s="342"/>
      <c r="GUO461" s="342"/>
      <c r="GUP461" s="342"/>
      <c r="GUQ461" s="342"/>
      <c r="GUR461" s="342"/>
      <c r="GUS461" s="342"/>
      <c r="GUT461" s="342"/>
      <c r="GUU461" s="342"/>
      <c r="GUV461" s="342"/>
      <c r="GUW461" s="342"/>
      <c r="GUX461" s="342"/>
      <c r="GUY461" s="342"/>
      <c r="GUZ461" s="342"/>
      <c r="GVA461" s="342"/>
      <c r="GVB461" s="342"/>
      <c r="GVC461" s="342"/>
      <c r="GVD461" s="342"/>
      <c r="GVE461" s="342"/>
      <c r="GVF461" s="342"/>
      <c r="GVG461" s="342"/>
      <c r="GVH461" s="342"/>
      <c r="GVI461" s="342"/>
      <c r="GVJ461" s="342"/>
      <c r="GVK461" s="342"/>
      <c r="GVL461" s="342"/>
      <c r="GVM461" s="342"/>
      <c r="GVN461" s="342"/>
      <c r="GVO461" s="342"/>
      <c r="GVP461" s="342"/>
      <c r="GVQ461" s="342"/>
      <c r="GVR461" s="342"/>
      <c r="GVS461" s="342"/>
      <c r="GVT461" s="342"/>
      <c r="GVU461" s="342"/>
      <c r="GVV461" s="342"/>
      <c r="GVW461" s="342"/>
      <c r="GVX461" s="342"/>
      <c r="GVY461" s="342"/>
      <c r="GVZ461" s="342"/>
      <c r="GWA461" s="342"/>
      <c r="GWB461" s="342"/>
      <c r="GWC461" s="342"/>
      <c r="GWD461" s="342"/>
      <c r="GWE461" s="342"/>
      <c r="GWF461" s="342"/>
      <c r="GWG461" s="342"/>
      <c r="GWH461" s="342"/>
      <c r="GWI461" s="342"/>
      <c r="GWJ461" s="342"/>
      <c r="GWK461" s="342"/>
      <c r="GWL461" s="342"/>
      <c r="GWM461" s="342"/>
      <c r="GWN461" s="342"/>
      <c r="GWO461" s="342"/>
      <c r="GWP461" s="342"/>
      <c r="GWQ461" s="342"/>
      <c r="GWR461" s="342"/>
      <c r="GWS461" s="342"/>
      <c r="GWT461" s="342"/>
      <c r="GWU461" s="342"/>
      <c r="GWV461" s="342"/>
      <c r="GWW461" s="342"/>
      <c r="GWX461" s="342"/>
      <c r="GWY461" s="342"/>
      <c r="GWZ461" s="342"/>
      <c r="GXA461" s="342"/>
      <c r="GXB461" s="342"/>
      <c r="GXC461" s="342"/>
      <c r="GXD461" s="342"/>
      <c r="GXE461" s="342"/>
      <c r="GXF461" s="342"/>
      <c r="GXG461" s="342"/>
      <c r="GXH461" s="342"/>
      <c r="GXI461" s="342"/>
      <c r="GXJ461" s="342"/>
      <c r="GXK461" s="342"/>
      <c r="GXL461" s="342"/>
      <c r="GXM461" s="342"/>
      <c r="GXN461" s="342"/>
      <c r="GXO461" s="342"/>
      <c r="GXP461" s="342"/>
      <c r="GXQ461" s="342"/>
      <c r="GXR461" s="342"/>
      <c r="GXS461" s="342"/>
      <c r="GXT461" s="342"/>
      <c r="GXU461" s="342"/>
      <c r="GXV461" s="342"/>
      <c r="GXW461" s="342"/>
      <c r="GXX461" s="342"/>
      <c r="GXY461" s="342"/>
      <c r="GXZ461" s="342"/>
      <c r="GYA461" s="342"/>
      <c r="GYB461" s="342"/>
      <c r="GYC461" s="342"/>
      <c r="GYD461" s="342"/>
      <c r="GYE461" s="342"/>
      <c r="GYF461" s="342"/>
      <c r="GYG461" s="342"/>
      <c r="GYH461" s="342"/>
      <c r="GYI461" s="342"/>
      <c r="GYJ461" s="342"/>
      <c r="GYK461" s="342"/>
      <c r="GYL461" s="342"/>
      <c r="GYM461" s="342"/>
      <c r="GYN461" s="342"/>
      <c r="GYO461" s="342"/>
      <c r="GYP461" s="342"/>
      <c r="GYQ461" s="342"/>
      <c r="GYR461" s="342"/>
      <c r="GYS461" s="342"/>
      <c r="GYT461" s="342"/>
      <c r="GYU461" s="342"/>
      <c r="GYV461" s="342"/>
      <c r="GYW461" s="342"/>
      <c r="GYX461" s="342"/>
      <c r="GYY461" s="342"/>
      <c r="GYZ461" s="342"/>
      <c r="GZA461" s="342"/>
      <c r="GZB461" s="342"/>
      <c r="GZC461" s="342"/>
      <c r="GZD461" s="342"/>
      <c r="GZE461" s="342"/>
      <c r="GZF461" s="342"/>
      <c r="GZG461" s="342"/>
      <c r="GZH461" s="342"/>
      <c r="GZI461" s="342"/>
      <c r="GZJ461" s="342"/>
      <c r="GZK461" s="342"/>
      <c r="GZL461" s="342"/>
      <c r="GZM461" s="342"/>
      <c r="GZN461" s="342"/>
      <c r="GZO461" s="342"/>
      <c r="GZP461" s="342"/>
      <c r="GZQ461" s="342"/>
      <c r="GZR461" s="342"/>
      <c r="GZS461" s="342"/>
      <c r="GZT461" s="342"/>
      <c r="GZU461" s="342"/>
      <c r="GZV461" s="342"/>
      <c r="GZW461" s="342"/>
      <c r="GZX461" s="342"/>
      <c r="GZY461" s="342"/>
      <c r="GZZ461" s="342"/>
      <c r="HAA461" s="342"/>
      <c r="HAB461" s="342"/>
      <c r="HAC461" s="342"/>
      <c r="HAD461" s="342"/>
      <c r="HAE461" s="342"/>
      <c r="HAF461" s="342"/>
      <c r="HAG461" s="342"/>
      <c r="HAH461" s="342"/>
      <c r="HAI461" s="342"/>
      <c r="HAJ461" s="342"/>
      <c r="HAK461" s="342"/>
      <c r="HAL461" s="342"/>
      <c r="HAM461" s="342"/>
      <c r="HAN461" s="342"/>
      <c r="HAO461" s="342"/>
      <c r="HAP461" s="342"/>
      <c r="HAQ461" s="342"/>
      <c r="HAR461" s="342"/>
      <c r="HAS461" s="342"/>
      <c r="HAT461" s="342"/>
      <c r="HAU461" s="342"/>
      <c r="HAV461" s="342"/>
      <c r="HAW461" s="342"/>
      <c r="HAX461" s="342"/>
      <c r="HAY461" s="342"/>
      <c r="HAZ461" s="342"/>
      <c r="HBA461" s="342"/>
      <c r="HBB461" s="342"/>
      <c r="HBC461" s="342"/>
      <c r="HBD461" s="342"/>
      <c r="HBE461" s="342"/>
      <c r="HBF461" s="342"/>
      <c r="HBG461" s="342"/>
      <c r="HBH461" s="342"/>
      <c r="HBI461" s="342"/>
      <c r="HBJ461" s="342"/>
      <c r="HBK461" s="342"/>
      <c r="HBL461" s="342"/>
      <c r="HBM461" s="342"/>
      <c r="HBN461" s="342"/>
      <c r="HBO461" s="342"/>
      <c r="HBP461" s="342"/>
      <c r="HBQ461" s="342"/>
      <c r="HBR461" s="342"/>
      <c r="HBS461" s="342"/>
      <c r="HBT461" s="342"/>
      <c r="HBU461" s="342"/>
      <c r="HBV461" s="342"/>
      <c r="HBW461" s="342"/>
      <c r="HBX461" s="342"/>
      <c r="HBY461" s="342"/>
      <c r="HBZ461" s="342"/>
      <c r="HCA461" s="342"/>
      <c r="HCB461" s="342"/>
      <c r="HCC461" s="342"/>
      <c r="HCD461" s="342"/>
      <c r="HCE461" s="342"/>
      <c r="HCF461" s="342"/>
      <c r="HCG461" s="342"/>
      <c r="HCH461" s="342"/>
      <c r="HCI461" s="342"/>
      <c r="HCJ461" s="342"/>
      <c r="HCK461" s="342"/>
      <c r="HCL461" s="342"/>
      <c r="HCM461" s="342"/>
      <c r="HCN461" s="342"/>
      <c r="HCO461" s="342"/>
      <c r="HCP461" s="342"/>
      <c r="HCQ461" s="342"/>
      <c r="HCR461" s="342"/>
      <c r="HCS461" s="342"/>
      <c r="HCT461" s="342"/>
      <c r="HCU461" s="342"/>
      <c r="HCV461" s="342"/>
      <c r="HCW461" s="342"/>
      <c r="HCX461" s="342"/>
      <c r="HCY461" s="342"/>
      <c r="HCZ461" s="342"/>
      <c r="HDA461" s="342"/>
      <c r="HDB461" s="342"/>
      <c r="HDC461" s="342"/>
      <c r="HDD461" s="342"/>
      <c r="HDE461" s="342"/>
      <c r="HDF461" s="342"/>
      <c r="HDG461" s="342"/>
      <c r="HDH461" s="342"/>
      <c r="HDI461" s="342"/>
      <c r="HDJ461" s="342"/>
      <c r="HDK461" s="342"/>
      <c r="HDL461" s="342"/>
      <c r="HDM461" s="342"/>
      <c r="HDN461" s="342"/>
      <c r="HDO461" s="342"/>
      <c r="HDP461" s="342"/>
      <c r="HDQ461" s="342"/>
      <c r="HDR461" s="342"/>
      <c r="HDS461" s="342"/>
      <c r="HDT461" s="342"/>
      <c r="HDU461" s="342"/>
      <c r="HDV461" s="342"/>
      <c r="HDW461" s="342"/>
      <c r="HDX461" s="342"/>
      <c r="HDY461" s="342"/>
      <c r="HDZ461" s="342"/>
      <c r="HEA461" s="342"/>
      <c r="HEB461" s="342"/>
      <c r="HEC461" s="342"/>
      <c r="HED461" s="342"/>
      <c r="HEE461" s="342"/>
      <c r="HEF461" s="342"/>
      <c r="HEG461" s="342"/>
      <c r="HEH461" s="342"/>
      <c r="HEI461" s="342"/>
      <c r="HEJ461" s="342"/>
      <c r="HEK461" s="342"/>
      <c r="HEL461" s="342"/>
      <c r="HEM461" s="342"/>
      <c r="HEN461" s="342"/>
      <c r="HEO461" s="342"/>
      <c r="HEP461" s="342"/>
      <c r="HEQ461" s="342"/>
      <c r="HER461" s="342"/>
      <c r="HES461" s="342"/>
      <c r="HET461" s="342"/>
      <c r="HEU461" s="342"/>
      <c r="HEV461" s="342"/>
      <c r="HEW461" s="342"/>
      <c r="HEX461" s="342"/>
      <c r="HEY461" s="342"/>
      <c r="HEZ461" s="342"/>
      <c r="HFA461" s="342"/>
      <c r="HFB461" s="342"/>
      <c r="HFC461" s="342"/>
      <c r="HFD461" s="342"/>
      <c r="HFE461" s="342"/>
      <c r="HFF461" s="342"/>
      <c r="HFG461" s="342"/>
      <c r="HFH461" s="342"/>
      <c r="HFI461" s="342"/>
      <c r="HFJ461" s="342"/>
      <c r="HFK461" s="342"/>
      <c r="HFL461" s="342"/>
      <c r="HFM461" s="342"/>
      <c r="HFN461" s="342"/>
      <c r="HFO461" s="342"/>
      <c r="HFP461" s="342"/>
      <c r="HFQ461" s="342"/>
      <c r="HFR461" s="342"/>
      <c r="HFS461" s="342"/>
      <c r="HFT461" s="342"/>
      <c r="HFU461" s="342"/>
      <c r="HFV461" s="342"/>
      <c r="HFW461" s="342"/>
      <c r="HFX461" s="342"/>
      <c r="HFY461" s="342"/>
      <c r="HFZ461" s="342"/>
      <c r="HGA461" s="342"/>
      <c r="HGB461" s="342"/>
      <c r="HGC461" s="342"/>
      <c r="HGD461" s="342"/>
      <c r="HGE461" s="342"/>
      <c r="HGF461" s="342"/>
      <c r="HGG461" s="342"/>
      <c r="HGH461" s="342"/>
      <c r="HGI461" s="342"/>
      <c r="HGJ461" s="342"/>
      <c r="HGK461" s="342"/>
      <c r="HGL461" s="342"/>
      <c r="HGM461" s="342"/>
      <c r="HGN461" s="342"/>
      <c r="HGO461" s="342"/>
      <c r="HGP461" s="342"/>
      <c r="HGQ461" s="342"/>
      <c r="HGR461" s="342"/>
      <c r="HGS461" s="342"/>
      <c r="HGT461" s="342"/>
      <c r="HGU461" s="342"/>
      <c r="HGV461" s="342"/>
      <c r="HGW461" s="342"/>
      <c r="HGX461" s="342"/>
      <c r="HGY461" s="342"/>
      <c r="HGZ461" s="342"/>
      <c r="HHA461" s="342"/>
      <c r="HHB461" s="342"/>
      <c r="HHC461" s="342"/>
      <c r="HHD461" s="342"/>
      <c r="HHE461" s="342"/>
      <c r="HHF461" s="342"/>
      <c r="HHG461" s="342"/>
      <c r="HHH461" s="342"/>
      <c r="HHI461" s="342"/>
      <c r="HHJ461" s="342"/>
      <c r="HHK461" s="342"/>
      <c r="HHL461" s="342"/>
      <c r="HHM461" s="342"/>
      <c r="HHN461" s="342"/>
      <c r="HHO461" s="342"/>
      <c r="HHP461" s="342"/>
      <c r="HHQ461" s="342"/>
      <c r="HHR461" s="342"/>
      <c r="HHS461" s="342"/>
      <c r="HHT461" s="342"/>
      <c r="HHU461" s="342"/>
      <c r="HHV461" s="342"/>
      <c r="HHW461" s="342"/>
      <c r="HHX461" s="342"/>
      <c r="HHY461" s="342"/>
      <c r="HHZ461" s="342"/>
      <c r="HIA461" s="342"/>
      <c r="HIB461" s="342"/>
      <c r="HIC461" s="342"/>
      <c r="HID461" s="342"/>
      <c r="HIE461" s="342"/>
      <c r="HIF461" s="342"/>
      <c r="HIG461" s="342"/>
      <c r="HIH461" s="342"/>
      <c r="HII461" s="342"/>
      <c r="HIJ461" s="342"/>
      <c r="HIK461" s="342"/>
      <c r="HIL461" s="342"/>
      <c r="HIM461" s="342"/>
      <c r="HIN461" s="342"/>
      <c r="HIO461" s="342"/>
      <c r="HIP461" s="342"/>
      <c r="HIQ461" s="342"/>
      <c r="HIR461" s="342"/>
      <c r="HIS461" s="342"/>
      <c r="HIT461" s="342"/>
      <c r="HIU461" s="342"/>
      <c r="HIV461" s="342"/>
      <c r="HIW461" s="342"/>
      <c r="HIX461" s="342"/>
      <c r="HIY461" s="342"/>
      <c r="HIZ461" s="342"/>
      <c r="HJA461" s="342"/>
      <c r="HJB461" s="342"/>
      <c r="HJC461" s="342"/>
      <c r="HJD461" s="342"/>
      <c r="HJE461" s="342"/>
      <c r="HJF461" s="342"/>
      <c r="HJG461" s="342"/>
      <c r="HJH461" s="342"/>
      <c r="HJI461" s="342"/>
      <c r="HJJ461" s="342"/>
      <c r="HJK461" s="342"/>
      <c r="HJL461" s="342"/>
      <c r="HJM461" s="342"/>
      <c r="HJN461" s="342"/>
      <c r="HJO461" s="342"/>
      <c r="HJP461" s="342"/>
      <c r="HJQ461" s="342"/>
      <c r="HJR461" s="342"/>
      <c r="HJS461" s="342"/>
      <c r="HJT461" s="342"/>
      <c r="HJU461" s="342"/>
      <c r="HJV461" s="342"/>
      <c r="HJW461" s="342"/>
      <c r="HJX461" s="342"/>
      <c r="HJY461" s="342"/>
      <c r="HJZ461" s="342"/>
      <c r="HKA461" s="342"/>
      <c r="HKB461" s="342"/>
      <c r="HKC461" s="342"/>
      <c r="HKD461" s="342"/>
      <c r="HKE461" s="342"/>
      <c r="HKF461" s="342"/>
      <c r="HKG461" s="342"/>
      <c r="HKH461" s="342"/>
      <c r="HKI461" s="342"/>
      <c r="HKJ461" s="342"/>
      <c r="HKK461" s="342"/>
      <c r="HKL461" s="342"/>
      <c r="HKM461" s="342"/>
      <c r="HKN461" s="342"/>
      <c r="HKO461" s="342"/>
      <c r="HKP461" s="342"/>
      <c r="HKQ461" s="342"/>
      <c r="HKR461" s="342"/>
      <c r="HKS461" s="342"/>
      <c r="HKT461" s="342"/>
      <c r="HKU461" s="342"/>
      <c r="HKV461" s="342"/>
      <c r="HKW461" s="342"/>
      <c r="HKX461" s="342"/>
      <c r="HKY461" s="342"/>
      <c r="HKZ461" s="342"/>
      <c r="HLA461" s="342"/>
      <c r="HLB461" s="342"/>
      <c r="HLC461" s="342"/>
      <c r="HLD461" s="342"/>
      <c r="HLE461" s="342"/>
      <c r="HLF461" s="342"/>
      <c r="HLG461" s="342"/>
      <c r="HLH461" s="342"/>
      <c r="HLI461" s="342"/>
      <c r="HLJ461" s="342"/>
      <c r="HLK461" s="342"/>
      <c r="HLL461" s="342"/>
      <c r="HLM461" s="342"/>
      <c r="HLN461" s="342"/>
      <c r="HLO461" s="342"/>
      <c r="HLP461" s="342"/>
      <c r="HLQ461" s="342"/>
      <c r="HLR461" s="342"/>
      <c r="HLS461" s="342"/>
      <c r="HLT461" s="342"/>
      <c r="HLU461" s="342"/>
      <c r="HLV461" s="342"/>
      <c r="HLW461" s="342"/>
      <c r="HLX461" s="342"/>
      <c r="HLY461" s="342"/>
      <c r="HLZ461" s="342"/>
      <c r="HMA461" s="342"/>
      <c r="HMB461" s="342"/>
      <c r="HMC461" s="342"/>
      <c r="HMD461" s="342"/>
      <c r="HME461" s="342"/>
      <c r="HMF461" s="342"/>
      <c r="HMG461" s="342"/>
      <c r="HMH461" s="342"/>
      <c r="HMI461" s="342"/>
      <c r="HMJ461" s="342"/>
      <c r="HMK461" s="342"/>
      <c r="HML461" s="342"/>
      <c r="HMM461" s="342"/>
      <c r="HMN461" s="342"/>
      <c r="HMO461" s="342"/>
      <c r="HMP461" s="342"/>
      <c r="HMQ461" s="342"/>
      <c r="HMR461" s="342"/>
      <c r="HMS461" s="342"/>
      <c r="HMT461" s="342"/>
      <c r="HMU461" s="342"/>
      <c r="HMV461" s="342"/>
      <c r="HMW461" s="342"/>
      <c r="HMX461" s="342"/>
      <c r="HMY461" s="342"/>
      <c r="HMZ461" s="342"/>
      <c r="HNA461" s="342"/>
      <c r="HNB461" s="342"/>
      <c r="HNC461" s="342"/>
      <c r="HND461" s="342"/>
      <c r="HNE461" s="342"/>
      <c r="HNF461" s="342"/>
      <c r="HNG461" s="342"/>
      <c r="HNH461" s="342"/>
      <c r="HNI461" s="342"/>
      <c r="HNJ461" s="342"/>
      <c r="HNK461" s="342"/>
      <c r="HNL461" s="342"/>
      <c r="HNM461" s="342"/>
      <c r="HNN461" s="342"/>
      <c r="HNO461" s="342"/>
      <c r="HNP461" s="342"/>
      <c r="HNQ461" s="342"/>
      <c r="HNR461" s="342"/>
      <c r="HNS461" s="342"/>
      <c r="HNT461" s="342"/>
      <c r="HNU461" s="342"/>
      <c r="HNV461" s="342"/>
      <c r="HNW461" s="342"/>
      <c r="HNX461" s="342"/>
      <c r="HNY461" s="342"/>
      <c r="HNZ461" s="342"/>
      <c r="HOA461" s="342"/>
      <c r="HOB461" s="342"/>
      <c r="HOC461" s="342"/>
      <c r="HOD461" s="342"/>
      <c r="HOE461" s="342"/>
      <c r="HOF461" s="342"/>
      <c r="HOG461" s="342"/>
      <c r="HOH461" s="342"/>
      <c r="HOI461" s="342"/>
      <c r="HOJ461" s="342"/>
      <c r="HOK461" s="342"/>
      <c r="HOL461" s="342"/>
      <c r="HOM461" s="342"/>
      <c r="HON461" s="342"/>
      <c r="HOO461" s="342"/>
      <c r="HOP461" s="342"/>
      <c r="HOQ461" s="342"/>
      <c r="HOR461" s="342"/>
      <c r="HOS461" s="342"/>
      <c r="HOT461" s="342"/>
      <c r="HOU461" s="342"/>
      <c r="HOV461" s="342"/>
      <c r="HOW461" s="342"/>
      <c r="HOX461" s="342"/>
      <c r="HOY461" s="342"/>
      <c r="HOZ461" s="342"/>
      <c r="HPA461" s="342"/>
      <c r="HPB461" s="342"/>
      <c r="HPC461" s="342"/>
      <c r="HPD461" s="342"/>
      <c r="HPE461" s="342"/>
      <c r="HPF461" s="342"/>
      <c r="HPG461" s="342"/>
      <c r="HPH461" s="342"/>
      <c r="HPI461" s="342"/>
      <c r="HPJ461" s="342"/>
      <c r="HPK461" s="342"/>
      <c r="HPL461" s="342"/>
      <c r="HPM461" s="342"/>
      <c r="HPN461" s="342"/>
      <c r="HPO461" s="342"/>
      <c r="HPP461" s="342"/>
      <c r="HPQ461" s="342"/>
      <c r="HPR461" s="342"/>
      <c r="HPS461" s="342"/>
      <c r="HPT461" s="342"/>
      <c r="HPU461" s="342"/>
      <c r="HPV461" s="342"/>
      <c r="HPW461" s="342"/>
      <c r="HPX461" s="342"/>
      <c r="HPY461" s="342"/>
      <c r="HPZ461" s="342"/>
      <c r="HQA461" s="342"/>
      <c r="HQB461" s="342"/>
      <c r="HQC461" s="342"/>
      <c r="HQD461" s="342"/>
      <c r="HQE461" s="342"/>
      <c r="HQF461" s="342"/>
      <c r="HQG461" s="342"/>
      <c r="HQH461" s="342"/>
      <c r="HQI461" s="342"/>
      <c r="HQJ461" s="342"/>
      <c r="HQK461" s="342"/>
      <c r="HQL461" s="342"/>
      <c r="HQM461" s="342"/>
      <c r="HQN461" s="342"/>
      <c r="HQO461" s="342"/>
      <c r="HQP461" s="342"/>
      <c r="HQQ461" s="342"/>
      <c r="HQR461" s="342"/>
      <c r="HQS461" s="342"/>
      <c r="HQT461" s="342"/>
      <c r="HQU461" s="342"/>
      <c r="HQV461" s="342"/>
      <c r="HQW461" s="342"/>
      <c r="HQX461" s="342"/>
      <c r="HQY461" s="342"/>
      <c r="HQZ461" s="342"/>
      <c r="HRA461" s="342"/>
      <c r="HRB461" s="342"/>
      <c r="HRC461" s="342"/>
      <c r="HRD461" s="342"/>
      <c r="HRE461" s="342"/>
      <c r="HRF461" s="342"/>
      <c r="HRG461" s="342"/>
      <c r="HRH461" s="342"/>
      <c r="HRI461" s="342"/>
      <c r="HRJ461" s="342"/>
      <c r="HRK461" s="342"/>
      <c r="HRL461" s="342"/>
      <c r="HRM461" s="342"/>
      <c r="HRN461" s="342"/>
      <c r="HRO461" s="342"/>
      <c r="HRP461" s="342"/>
      <c r="HRQ461" s="342"/>
      <c r="HRR461" s="342"/>
      <c r="HRS461" s="342"/>
      <c r="HRT461" s="342"/>
      <c r="HRU461" s="342"/>
      <c r="HRV461" s="342"/>
      <c r="HRW461" s="342"/>
      <c r="HRX461" s="342"/>
      <c r="HRY461" s="342"/>
      <c r="HRZ461" s="342"/>
      <c r="HSA461" s="342"/>
      <c r="HSB461" s="342"/>
      <c r="HSC461" s="342"/>
      <c r="HSD461" s="342"/>
      <c r="HSE461" s="342"/>
      <c r="HSF461" s="342"/>
      <c r="HSG461" s="342"/>
      <c r="HSH461" s="342"/>
      <c r="HSI461" s="342"/>
      <c r="HSJ461" s="342"/>
      <c r="HSK461" s="342"/>
      <c r="HSL461" s="342"/>
      <c r="HSM461" s="342"/>
      <c r="HSN461" s="342"/>
      <c r="HSO461" s="342"/>
      <c r="HSP461" s="342"/>
      <c r="HSQ461" s="342"/>
      <c r="HSR461" s="342"/>
      <c r="HSS461" s="342"/>
      <c r="HST461" s="342"/>
      <c r="HSU461" s="342"/>
      <c r="HSV461" s="342"/>
      <c r="HSW461" s="342"/>
      <c r="HSX461" s="342"/>
      <c r="HSY461" s="342"/>
      <c r="HSZ461" s="342"/>
      <c r="HTA461" s="342"/>
      <c r="HTB461" s="342"/>
      <c r="HTC461" s="342"/>
      <c r="HTD461" s="342"/>
      <c r="HTE461" s="342"/>
      <c r="HTF461" s="342"/>
      <c r="HTG461" s="342"/>
      <c r="HTH461" s="342"/>
      <c r="HTI461" s="342"/>
      <c r="HTJ461" s="342"/>
      <c r="HTK461" s="342"/>
      <c r="HTL461" s="342"/>
      <c r="HTM461" s="342"/>
      <c r="HTN461" s="342"/>
      <c r="HTO461" s="342"/>
      <c r="HTP461" s="342"/>
      <c r="HTQ461" s="342"/>
      <c r="HTR461" s="342"/>
      <c r="HTS461" s="342"/>
      <c r="HTT461" s="342"/>
      <c r="HTU461" s="342"/>
      <c r="HTV461" s="342"/>
      <c r="HTW461" s="342"/>
      <c r="HTX461" s="342"/>
      <c r="HTY461" s="342"/>
      <c r="HTZ461" s="342"/>
      <c r="HUA461" s="342"/>
      <c r="HUB461" s="342"/>
      <c r="HUC461" s="342"/>
      <c r="HUD461" s="342"/>
      <c r="HUE461" s="342"/>
      <c r="HUF461" s="342"/>
      <c r="HUG461" s="342"/>
      <c r="HUH461" s="342"/>
      <c r="HUI461" s="342"/>
      <c r="HUJ461" s="342"/>
      <c r="HUK461" s="342"/>
      <c r="HUL461" s="342"/>
      <c r="HUM461" s="342"/>
      <c r="HUN461" s="342"/>
      <c r="HUO461" s="342"/>
      <c r="HUP461" s="342"/>
      <c r="HUQ461" s="342"/>
      <c r="HUR461" s="342"/>
      <c r="HUS461" s="342"/>
      <c r="HUT461" s="342"/>
      <c r="HUU461" s="342"/>
      <c r="HUV461" s="342"/>
      <c r="HUW461" s="342"/>
      <c r="HUX461" s="342"/>
      <c r="HUY461" s="342"/>
      <c r="HUZ461" s="342"/>
      <c r="HVA461" s="342"/>
      <c r="HVB461" s="342"/>
      <c r="HVC461" s="342"/>
      <c r="HVD461" s="342"/>
      <c r="HVE461" s="342"/>
      <c r="HVF461" s="342"/>
      <c r="HVG461" s="342"/>
      <c r="HVH461" s="342"/>
      <c r="HVI461" s="342"/>
      <c r="HVJ461" s="342"/>
      <c r="HVK461" s="342"/>
      <c r="HVL461" s="342"/>
      <c r="HVM461" s="342"/>
      <c r="HVN461" s="342"/>
      <c r="HVO461" s="342"/>
      <c r="HVP461" s="342"/>
      <c r="HVQ461" s="342"/>
      <c r="HVR461" s="342"/>
      <c r="HVS461" s="342"/>
      <c r="HVT461" s="342"/>
      <c r="HVU461" s="342"/>
      <c r="HVV461" s="342"/>
      <c r="HVW461" s="342"/>
      <c r="HVX461" s="342"/>
      <c r="HVY461" s="342"/>
      <c r="HVZ461" s="342"/>
      <c r="HWA461" s="342"/>
      <c r="HWB461" s="342"/>
      <c r="HWC461" s="342"/>
      <c r="HWD461" s="342"/>
      <c r="HWE461" s="342"/>
      <c r="HWF461" s="342"/>
      <c r="HWG461" s="342"/>
      <c r="HWH461" s="342"/>
      <c r="HWI461" s="342"/>
      <c r="HWJ461" s="342"/>
      <c r="HWK461" s="342"/>
      <c r="HWL461" s="342"/>
      <c r="HWM461" s="342"/>
      <c r="HWN461" s="342"/>
      <c r="HWO461" s="342"/>
      <c r="HWP461" s="342"/>
      <c r="HWQ461" s="342"/>
      <c r="HWR461" s="342"/>
      <c r="HWS461" s="342"/>
      <c r="HWT461" s="342"/>
      <c r="HWU461" s="342"/>
      <c r="HWV461" s="342"/>
      <c r="HWW461" s="342"/>
      <c r="HWX461" s="342"/>
      <c r="HWY461" s="342"/>
      <c r="HWZ461" s="342"/>
      <c r="HXA461" s="342"/>
      <c r="HXB461" s="342"/>
      <c r="HXC461" s="342"/>
      <c r="HXD461" s="342"/>
      <c r="HXE461" s="342"/>
      <c r="HXF461" s="342"/>
      <c r="HXG461" s="342"/>
      <c r="HXH461" s="342"/>
      <c r="HXI461" s="342"/>
      <c r="HXJ461" s="342"/>
      <c r="HXK461" s="342"/>
      <c r="HXL461" s="342"/>
      <c r="HXM461" s="342"/>
      <c r="HXN461" s="342"/>
      <c r="HXO461" s="342"/>
      <c r="HXP461" s="342"/>
      <c r="HXQ461" s="342"/>
      <c r="HXR461" s="342"/>
      <c r="HXS461" s="342"/>
      <c r="HXT461" s="342"/>
      <c r="HXU461" s="342"/>
      <c r="HXV461" s="342"/>
      <c r="HXW461" s="342"/>
      <c r="HXX461" s="342"/>
      <c r="HXY461" s="342"/>
      <c r="HXZ461" s="342"/>
      <c r="HYA461" s="342"/>
      <c r="HYB461" s="342"/>
      <c r="HYC461" s="342"/>
      <c r="HYD461" s="342"/>
      <c r="HYE461" s="342"/>
      <c r="HYF461" s="342"/>
      <c r="HYG461" s="342"/>
      <c r="HYH461" s="342"/>
      <c r="HYI461" s="342"/>
      <c r="HYJ461" s="342"/>
      <c r="HYK461" s="342"/>
      <c r="HYL461" s="342"/>
      <c r="HYM461" s="342"/>
      <c r="HYN461" s="342"/>
      <c r="HYO461" s="342"/>
      <c r="HYP461" s="342"/>
      <c r="HYQ461" s="342"/>
      <c r="HYR461" s="342"/>
      <c r="HYS461" s="342"/>
      <c r="HYT461" s="342"/>
      <c r="HYU461" s="342"/>
      <c r="HYV461" s="342"/>
      <c r="HYW461" s="342"/>
      <c r="HYX461" s="342"/>
      <c r="HYY461" s="342"/>
      <c r="HYZ461" s="342"/>
      <c r="HZA461" s="342"/>
      <c r="HZB461" s="342"/>
      <c r="HZC461" s="342"/>
      <c r="HZD461" s="342"/>
      <c r="HZE461" s="342"/>
      <c r="HZF461" s="342"/>
      <c r="HZG461" s="342"/>
      <c r="HZH461" s="342"/>
      <c r="HZI461" s="342"/>
      <c r="HZJ461" s="342"/>
      <c r="HZK461" s="342"/>
      <c r="HZL461" s="342"/>
      <c r="HZM461" s="342"/>
      <c r="HZN461" s="342"/>
      <c r="HZO461" s="342"/>
      <c r="HZP461" s="342"/>
      <c r="HZQ461" s="342"/>
      <c r="HZR461" s="342"/>
      <c r="HZS461" s="342"/>
      <c r="HZT461" s="342"/>
      <c r="HZU461" s="342"/>
      <c r="HZV461" s="342"/>
      <c r="HZW461" s="342"/>
      <c r="HZX461" s="342"/>
      <c r="HZY461" s="342"/>
      <c r="HZZ461" s="342"/>
      <c r="IAA461" s="342"/>
      <c r="IAB461" s="342"/>
      <c r="IAC461" s="342"/>
      <c r="IAD461" s="342"/>
      <c r="IAE461" s="342"/>
      <c r="IAF461" s="342"/>
      <c r="IAG461" s="342"/>
      <c r="IAH461" s="342"/>
      <c r="IAI461" s="342"/>
      <c r="IAJ461" s="342"/>
      <c r="IAK461" s="342"/>
      <c r="IAL461" s="342"/>
      <c r="IAM461" s="342"/>
      <c r="IAN461" s="342"/>
      <c r="IAO461" s="342"/>
      <c r="IAP461" s="342"/>
      <c r="IAQ461" s="342"/>
      <c r="IAR461" s="342"/>
      <c r="IAS461" s="342"/>
      <c r="IAT461" s="342"/>
      <c r="IAU461" s="342"/>
      <c r="IAV461" s="342"/>
      <c r="IAW461" s="342"/>
      <c r="IAX461" s="342"/>
      <c r="IAY461" s="342"/>
      <c r="IAZ461" s="342"/>
      <c r="IBA461" s="342"/>
      <c r="IBB461" s="342"/>
      <c r="IBC461" s="342"/>
      <c r="IBD461" s="342"/>
      <c r="IBE461" s="342"/>
      <c r="IBF461" s="342"/>
      <c r="IBG461" s="342"/>
      <c r="IBH461" s="342"/>
      <c r="IBI461" s="342"/>
      <c r="IBJ461" s="342"/>
      <c r="IBK461" s="342"/>
      <c r="IBL461" s="342"/>
      <c r="IBM461" s="342"/>
      <c r="IBN461" s="342"/>
      <c r="IBO461" s="342"/>
      <c r="IBP461" s="342"/>
      <c r="IBQ461" s="342"/>
      <c r="IBR461" s="342"/>
      <c r="IBS461" s="342"/>
      <c r="IBT461" s="342"/>
      <c r="IBU461" s="342"/>
      <c r="IBV461" s="342"/>
      <c r="IBW461" s="342"/>
      <c r="IBX461" s="342"/>
      <c r="IBY461" s="342"/>
      <c r="IBZ461" s="342"/>
      <c r="ICA461" s="342"/>
      <c r="ICB461" s="342"/>
      <c r="ICC461" s="342"/>
      <c r="ICD461" s="342"/>
      <c r="ICE461" s="342"/>
      <c r="ICF461" s="342"/>
      <c r="ICG461" s="342"/>
      <c r="ICH461" s="342"/>
      <c r="ICI461" s="342"/>
      <c r="ICJ461" s="342"/>
      <c r="ICK461" s="342"/>
      <c r="ICL461" s="342"/>
      <c r="ICM461" s="342"/>
      <c r="ICN461" s="342"/>
      <c r="ICO461" s="342"/>
      <c r="ICP461" s="342"/>
      <c r="ICQ461" s="342"/>
      <c r="ICR461" s="342"/>
      <c r="ICS461" s="342"/>
      <c r="ICT461" s="342"/>
      <c r="ICU461" s="342"/>
      <c r="ICV461" s="342"/>
      <c r="ICW461" s="342"/>
      <c r="ICX461" s="342"/>
      <c r="ICY461" s="342"/>
      <c r="ICZ461" s="342"/>
      <c r="IDA461" s="342"/>
      <c r="IDB461" s="342"/>
      <c r="IDC461" s="342"/>
      <c r="IDD461" s="342"/>
      <c r="IDE461" s="342"/>
      <c r="IDF461" s="342"/>
      <c r="IDG461" s="342"/>
      <c r="IDH461" s="342"/>
      <c r="IDI461" s="342"/>
      <c r="IDJ461" s="342"/>
      <c r="IDK461" s="342"/>
      <c r="IDL461" s="342"/>
      <c r="IDM461" s="342"/>
      <c r="IDN461" s="342"/>
      <c r="IDO461" s="342"/>
      <c r="IDP461" s="342"/>
      <c r="IDQ461" s="342"/>
      <c r="IDR461" s="342"/>
      <c r="IDS461" s="342"/>
      <c r="IDT461" s="342"/>
      <c r="IDU461" s="342"/>
      <c r="IDV461" s="342"/>
      <c r="IDW461" s="342"/>
      <c r="IDX461" s="342"/>
      <c r="IDY461" s="342"/>
      <c r="IDZ461" s="342"/>
      <c r="IEA461" s="342"/>
      <c r="IEB461" s="342"/>
      <c r="IEC461" s="342"/>
      <c r="IED461" s="342"/>
      <c r="IEE461" s="342"/>
      <c r="IEF461" s="342"/>
      <c r="IEG461" s="342"/>
      <c r="IEH461" s="342"/>
      <c r="IEI461" s="342"/>
      <c r="IEJ461" s="342"/>
      <c r="IEK461" s="342"/>
      <c r="IEL461" s="342"/>
      <c r="IEM461" s="342"/>
      <c r="IEN461" s="342"/>
      <c r="IEO461" s="342"/>
      <c r="IEP461" s="342"/>
      <c r="IEQ461" s="342"/>
      <c r="IER461" s="342"/>
      <c r="IES461" s="342"/>
      <c r="IET461" s="342"/>
      <c r="IEU461" s="342"/>
      <c r="IEV461" s="342"/>
      <c r="IEW461" s="342"/>
      <c r="IEX461" s="342"/>
      <c r="IEY461" s="342"/>
      <c r="IEZ461" s="342"/>
      <c r="IFA461" s="342"/>
      <c r="IFB461" s="342"/>
      <c r="IFC461" s="342"/>
      <c r="IFD461" s="342"/>
      <c r="IFE461" s="342"/>
      <c r="IFF461" s="342"/>
      <c r="IFG461" s="342"/>
      <c r="IFH461" s="342"/>
      <c r="IFI461" s="342"/>
      <c r="IFJ461" s="342"/>
      <c r="IFK461" s="342"/>
      <c r="IFL461" s="342"/>
      <c r="IFM461" s="342"/>
      <c r="IFN461" s="342"/>
      <c r="IFO461" s="342"/>
      <c r="IFP461" s="342"/>
      <c r="IFQ461" s="342"/>
      <c r="IFR461" s="342"/>
      <c r="IFS461" s="342"/>
      <c r="IFT461" s="342"/>
      <c r="IFU461" s="342"/>
      <c r="IFV461" s="342"/>
      <c r="IFW461" s="342"/>
      <c r="IFX461" s="342"/>
      <c r="IFY461" s="342"/>
      <c r="IFZ461" s="342"/>
      <c r="IGA461" s="342"/>
      <c r="IGB461" s="342"/>
      <c r="IGC461" s="342"/>
      <c r="IGD461" s="342"/>
      <c r="IGE461" s="342"/>
      <c r="IGF461" s="342"/>
      <c r="IGG461" s="342"/>
      <c r="IGH461" s="342"/>
      <c r="IGI461" s="342"/>
      <c r="IGJ461" s="342"/>
      <c r="IGK461" s="342"/>
      <c r="IGL461" s="342"/>
      <c r="IGM461" s="342"/>
      <c r="IGN461" s="342"/>
      <c r="IGO461" s="342"/>
      <c r="IGP461" s="342"/>
      <c r="IGQ461" s="342"/>
      <c r="IGR461" s="342"/>
      <c r="IGS461" s="342"/>
      <c r="IGT461" s="342"/>
      <c r="IGU461" s="342"/>
      <c r="IGV461" s="342"/>
      <c r="IGW461" s="342"/>
      <c r="IGX461" s="342"/>
      <c r="IGY461" s="342"/>
      <c r="IGZ461" s="342"/>
      <c r="IHA461" s="342"/>
      <c r="IHB461" s="342"/>
      <c r="IHC461" s="342"/>
      <c r="IHD461" s="342"/>
      <c r="IHE461" s="342"/>
      <c r="IHF461" s="342"/>
      <c r="IHG461" s="342"/>
      <c r="IHH461" s="342"/>
      <c r="IHI461" s="342"/>
      <c r="IHJ461" s="342"/>
      <c r="IHK461" s="342"/>
      <c r="IHL461" s="342"/>
      <c r="IHM461" s="342"/>
      <c r="IHN461" s="342"/>
      <c r="IHO461" s="342"/>
      <c r="IHP461" s="342"/>
      <c r="IHQ461" s="342"/>
      <c r="IHR461" s="342"/>
      <c r="IHS461" s="342"/>
      <c r="IHT461" s="342"/>
      <c r="IHU461" s="342"/>
      <c r="IHV461" s="342"/>
      <c r="IHW461" s="342"/>
      <c r="IHX461" s="342"/>
      <c r="IHY461" s="342"/>
      <c r="IHZ461" s="342"/>
      <c r="IIA461" s="342"/>
      <c r="IIB461" s="342"/>
      <c r="IIC461" s="342"/>
      <c r="IID461" s="342"/>
      <c r="IIE461" s="342"/>
      <c r="IIF461" s="342"/>
      <c r="IIG461" s="342"/>
      <c r="IIH461" s="342"/>
      <c r="III461" s="342"/>
      <c r="IIJ461" s="342"/>
      <c r="IIK461" s="342"/>
      <c r="IIL461" s="342"/>
      <c r="IIM461" s="342"/>
      <c r="IIN461" s="342"/>
      <c r="IIO461" s="342"/>
      <c r="IIP461" s="342"/>
      <c r="IIQ461" s="342"/>
      <c r="IIR461" s="342"/>
      <c r="IIS461" s="342"/>
      <c r="IIT461" s="342"/>
      <c r="IIU461" s="342"/>
      <c r="IIV461" s="342"/>
      <c r="IIW461" s="342"/>
      <c r="IIX461" s="342"/>
      <c r="IIY461" s="342"/>
      <c r="IIZ461" s="342"/>
      <c r="IJA461" s="342"/>
      <c r="IJB461" s="342"/>
      <c r="IJC461" s="342"/>
      <c r="IJD461" s="342"/>
      <c r="IJE461" s="342"/>
      <c r="IJF461" s="342"/>
      <c r="IJG461" s="342"/>
      <c r="IJH461" s="342"/>
      <c r="IJI461" s="342"/>
      <c r="IJJ461" s="342"/>
      <c r="IJK461" s="342"/>
      <c r="IJL461" s="342"/>
      <c r="IJM461" s="342"/>
      <c r="IJN461" s="342"/>
      <c r="IJO461" s="342"/>
      <c r="IJP461" s="342"/>
      <c r="IJQ461" s="342"/>
      <c r="IJR461" s="342"/>
      <c r="IJS461" s="342"/>
      <c r="IJT461" s="342"/>
      <c r="IJU461" s="342"/>
      <c r="IJV461" s="342"/>
      <c r="IJW461" s="342"/>
      <c r="IJX461" s="342"/>
      <c r="IJY461" s="342"/>
      <c r="IJZ461" s="342"/>
      <c r="IKA461" s="342"/>
      <c r="IKB461" s="342"/>
      <c r="IKC461" s="342"/>
      <c r="IKD461" s="342"/>
      <c r="IKE461" s="342"/>
      <c r="IKF461" s="342"/>
      <c r="IKG461" s="342"/>
      <c r="IKH461" s="342"/>
      <c r="IKI461" s="342"/>
      <c r="IKJ461" s="342"/>
      <c r="IKK461" s="342"/>
      <c r="IKL461" s="342"/>
      <c r="IKM461" s="342"/>
      <c r="IKN461" s="342"/>
      <c r="IKO461" s="342"/>
      <c r="IKP461" s="342"/>
      <c r="IKQ461" s="342"/>
      <c r="IKR461" s="342"/>
      <c r="IKS461" s="342"/>
      <c r="IKT461" s="342"/>
      <c r="IKU461" s="342"/>
      <c r="IKV461" s="342"/>
      <c r="IKW461" s="342"/>
      <c r="IKX461" s="342"/>
      <c r="IKY461" s="342"/>
      <c r="IKZ461" s="342"/>
      <c r="ILA461" s="342"/>
      <c r="ILB461" s="342"/>
      <c r="ILC461" s="342"/>
      <c r="ILD461" s="342"/>
      <c r="ILE461" s="342"/>
      <c r="ILF461" s="342"/>
      <c r="ILG461" s="342"/>
      <c r="ILH461" s="342"/>
      <c r="ILI461" s="342"/>
      <c r="ILJ461" s="342"/>
      <c r="ILK461" s="342"/>
      <c r="ILL461" s="342"/>
      <c r="ILM461" s="342"/>
      <c r="ILN461" s="342"/>
      <c r="ILO461" s="342"/>
      <c r="ILP461" s="342"/>
      <c r="ILQ461" s="342"/>
      <c r="ILR461" s="342"/>
      <c r="ILS461" s="342"/>
      <c r="ILT461" s="342"/>
      <c r="ILU461" s="342"/>
      <c r="ILV461" s="342"/>
      <c r="ILW461" s="342"/>
      <c r="ILX461" s="342"/>
      <c r="ILY461" s="342"/>
      <c r="ILZ461" s="342"/>
      <c r="IMA461" s="342"/>
      <c r="IMB461" s="342"/>
      <c r="IMC461" s="342"/>
      <c r="IMD461" s="342"/>
      <c r="IME461" s="342"/>
      <c r="IMF461" s="342"/>
      <c r="IMG461" s="342"/>
      <c r="IMH461" s="342"/>
      <c r="IMI461" s="342"/>
      <c r="IMJ461" s="342"/>
      <c r="IMK461" s="342"/>
      <c r="IML461" s="342"/>
      <c r="IMM461" s="342"/>
      <c r="IMN461" s="342"/>
      <c r="IMO461" s="342"/>
      <c r="IMP461" s="342"/>
      <c r="IMQ461" s="342"/>
      <c r="IMR461" s="342"/>
      <c r="IMS461" s="342"/>
      <c r="IMT461" s="342"/>
      <c r="IMU461" s="342"/>
      <c r="IMV461" s="342"/>
      <c r="IMW461" s="342"/>
      <c r="IMX461" s="342"/>
      <c r="IMY461" s="342"/>
      <c r="IMZ461" s="342"/>
      <c r="INA461" s="342"/>
      <c r="INB461" s="342"/>
      <c r="INC461" s="342"/>
      <c r="IND461" s="342"/>
      <c r="INE461" s="342"/>
      <c r="INF461" s="342"/>
      <c r="ING461" s="342"/>
      <c r="INH461" s="342"/>
      <c r="INI461" s="342"/>
      <c r="INJ461" s="342"/>
      <c r="INK461" s="342"/>
      <c r="INL461" s="342"/>
      <c r="INM461" s="342"/>
      <c r="INN461" s="342"/>
      <c r="INO461" s="342"/>
      <c r="INP461" s="342"/>
      <c r="INQ461" s="342"/>
      <c r="INR461" s="342"/>
      <c r="INS461" s="342"/>
      <c r="INT461" s="342"/>
      <c r="INU461" s="342"/>
      <c r="INV461" s="342"/>
      <c r="INW461" s="342"/>
      <c r="INX461" s="342"/>
      <c r="INY461" s="342"/>
      <c r="INZ461" s="342"/>
      <c r="IOA461" s="342"/>
      <c r="IOB461" s="342"/>
      <c r="IOC461" s="342"/>
      <c r="IOD461" s="342"/>
      <c r="IOE461" s="342"/>
      <c r="IOF461" s="342"/>
      <c r="IOG461" s="342"/>
      <c r="IOH461" s="342"/>
      <c r="IOI461" s="342"/>
      <c r="IOJ461" s="342"/>
      <c r="IOK461" s="342"/>
      <c r="IOL461" s="342"/>
      <c r="IOM461" s="342"/>
      <c r="ION461" s="342"/>
      <c r="IOO461" s="342"/>
      <c r="IOP461" s="342"/>
      <c r="IOQ461" s="342"/>
      <c r="IOR461" s="342"/>
      <c r="IOS461" s="342"/>
      <c r="IOT461" s="342"/>
      <c r="IOU461" s="342"/>
      <c r="IOV461" s="342"/>
      <c r="IOW461" s="342"/>
      <c r="IOX461" s="342"/>
      <c r="IOY461" s="342"/>
      <c r="IOZ461" s="342"/>
      <c r="IPA461" s="342"/>
      <c r="IPB461" s="342"/>
      <c r="IPC461" s="342"/>
      <c r="IPD461" s="342"/>
      <c r="IPE461" s="342"/>
      <c r="IPF461" s="342"/>
      <c r="IPG461" s="342"/>
      <c r="IPH461" s="342"/>
      <c r="IPI461" s="342"/>
      <c r="IPJ461" s="342"/>
      <c r="IPK461" s="342"/>
      <c r="IPL461" s="342"/>
      <c r="IPM461" s="342"/>
      <c r="IPN461" s="342"/>
      <c r="IPO461" s="342"/>
      <c r="IPP461" s="342"/>
      <c r="IPQ461" s="342"/>
      <c r="IPR461" s="342"/>
      <c r="IPS461" s="342"/>
      <c r="IPT461" s="342"/>
      <c r="IPU461" s="342"/>
      <c r="IPV461" s="342"/>
      <c r="IPW461" s="342"/>
      <c r="IPX461" s="342"/>
      <c r="IPY461" s="342"/>
      <c r="IPZ461" s="342"/>
      <c r="IQA461" s="342"/>
      <c r="IQB461" s="342"/>
      <c r="IQC461" s="342"/>
      <c r="IQD461" s="342"/>
      <c r="IQE461" s="342"/>
      <c r="IQF461" s="342"/>
      <c r="IQG461" s="342"/>
      <c r="IQH461" s="342"/>
      <c r="IQI461" s="342"/>
      <c r="IQJ461" s="342"/>
      <c r="IQK461" s="342"/>
      <c r="IQL461" s="342"/>
      <c r="IQM461" s="342"/>
      <c r="IQN461" s="342"/>
      <c r="IQO461" s="342"/>
      <c r="IQP461" s="342"/>
      <c r="IQQ461" s="342"/>
      <c r="IQR461" s="342"/>
      <c r="IQS461" s="342"/>
      <c r="IQT461" s="342"/>
      <c r="IQU461" s="342"/>
      <c r="IQV461" s="342"/>
      <c r="IQW461" s="342"/>
      <c r="IQX461" s="342"/>
      <c r="IQY461" s="342"/>
      <c r="IQZ461" s="342"/>
      <c r="IRA461" s="342"/>
      <c r="IRB461" s="342"/>
      <c r="IRC461" s="342"/>
      <c r="IRD461" s="342"/>
      <c r="IRE461" s="342"/>
      <c r="IRF461" s="342"/>
      <c r="IRG461" s="342"/>
      <c r="IRH461" s="342"/>
      <c r="IRI461" s="342"/>
      <c r="IRJ461" s="342"/>
      <c r="IRK461" s="342"/>
      <c r="IRL461" s="342"/>
      <c r="IRM461" s="342"/>
      <c r="IRN461" s="342"/>
      <c r="IRO461" s="342"/>
      <c r="IRP461" s="342"/>
      <c r="IRQ461" s="342"/>
      <c r="IRR461" s="342"/>
      <c r="IRS461" s="342"/>
      <c r="IRT461" s="342"/>
      <c r="IRU461" s="342"/>
      <c r="IRV461" s="342"/>
      <c r="IRW461" s="342"/>
      <c r="IRX461" s="342"/>
      <c r="IRY461" s="342"/>
      <c r="IRZ461" s="342"/>
      <c r="ISA461" s="342"/>
      <c r="ISB461" s="342"/>
      <c r="ISC461" s="342"/>
      <c r="ISD461" s="342"/>
      <c r="ISE461" s="342"/>
      <c r="ISF461" s="342"/>
      <c r="ISG461" s="342"/>
      <c r="ISH461" s="342"/>
      <c r="ISI461" s="342"/>
      <c r="ISJ461" s="342"/>
      <c r="ISK461" s="342"/>
      <c r="ISL461" s="342"/>
      <c r="ISM461" s="342"/>
      <c r="ISN461" s="342"/>
      <c r="ISO461" s="342"/>
      <c r="ISP461" s="342"/>
      <c r="ISQ461" s="342"/>
      <c r="ISR461" s="342"/>
      <c r="ISS461" s="342"/>
      <c r="IST461" s="342"/>
      <c r="ISU461" s="342"/>
      <c r="ISV461" s="342"/>
      <c r="ISW461" s="342"/>
      <c r="ISX461" s="342"/>
      <c r="ISY461" s="342"/>
      <c r="ISZ461" s="342"/>
      <c r="ITA461" s="342"/>
      <c r="ITB461" s="342"/>
      <c r="ITC461" s="342"/>
      <c r="ITD461" s="342"/>
      <c r="ITE461" s="342"/>
      <c r="ITF461" s="342"/>
      <c r="ITG461" s="342"/>
      <c r="ITH461" s="342"/>
      <c r="ITI461" s="342"/>
      <c r="ITJ461" s="342"/>
      <c r="ITK461" s="342"/>
      <c r="ITL461" s="342"/>
      <c r="ITM461" s="342"/>
      <c r="ITN461" s="342"/>
      <c r="ITO461" s="342"/>
      <c r="ITP461" s="342"/>
      <c r="ITQ461" s="342"/>
      <c r="ITR461" s="342"/>
      <c r="ITS461" s="342"/>
      <c r="ITT461" s="342"/>
      <c r="ITU461" s="342"/>
      <c r="ITV461" s="342"/>
      <c r="ITW461" s="342"/>
      <c r="ITX461" s="342"/>
      <c r="ITY461" s="342"/>
      <c r="ITZ461" s="342"/>
      <c r="IUA461" s="342"/>
      <c r="IUB461" s="342"/>
      <c r="IUC461" s="342"/>
      <c r="IUD461" s="342"/>
      <c r="IUE461" s="342"/>
      <c r="IUF461" s="342"/>
      <c r="IUG461" s="342"/>
      <c r="IUH461" s="342"/>
      <c r="IUI461" s="342"/>
      <c r="IUJ461" s="342"/>
      <c r="IUK461" s="342"/>
      <c r="IUL461" s="342"/>
      <c r="IUM461" s="342"/>
      <c r="IUN461" s="342"/>
      <c r="IUO461" s="342"/>
      <c r="IUP461" s="342"/>
      <c r="IUQ461" s="342"/>
      <c r="IUR461" s="342"/>
      <c r="IUS461" s="342"/>
      <c r="IUT461" s="342"/>
      <c r="IUU461" s="342"/>
      <c r="IUV461" s="342"/>
      <c r="IUW461" s="342"/>
      <c r="IUX461" s="342"/>
      <c r="IUY461" s="342"/>
      <c r="IUZ461" s="342"/>
      <c r="IVA461" s="342"/>
      <c r="IVB461" s="342"/>
      <c r="IVC461" s="342"/>
      <c r="IVD461" s="342"/>
      <c r="IVE461" s="342"/>
      <c r="IVF461" s="342"/>
      <c r="IVG461" s="342"/>
      <c r="IVH461" s="342"/>
      <c r="IVI461" s="342"/>
      <c r="IVJ461" s="342"/>
      <c r="IVK461" s="342"/>
      <c r="IVL461" s="342"/>
      <c r="IVM461" s="342"/>
      <c r="IVN461" s="342"/>
      <c r="IVO461" s="342"/>
      <c r="IVP461" s="342"/>
      <c r="IVQ461" s="342"/>
      <c r="IVR461" s="342"/>
      <c r="IVS461" s="342"/>
      <c r="IVT461" s="342"/>
      <c r="IVU461" s="342"/>
      <c r="IVV461" s="342"/>
      <c r="IVW461" s="342"/>
      <c r="IVX461" s="342"/>
      <c r="IVY461" s="342"/>
      <c r="IVZ461" s="342"/>
      <c r="IWA461" s="342"/>
      <c r="IWB461" s="342"/>
      <c r="IWC461" s="342"/>
      <c r="IWD461" s="342"/>
      <c r="IWE461" s="342"/>
      <c r="IWF461" s="342"/>
      <c r="IWG461" s="342"/>
      <c r="IWH461" s="342"/>
      <c r="IWI461" s="342"/>
      <c r="IWJ461" s="342"/>
      <c r="IWK461" s="342"/>
      <c r="IWL461" s="342"/>
      <c r="IWM461" s="342"/>
      <c r="IWN461" s="342"/>
      <c r="IWO461" s="342"/>
      <c r="IWP461" s="342"/>
      <c r="IWQ461" s="342"/>
      <c r="IWR461" s="342"/>
      <c r="IWS461" s="342"/>
      <c r="IWT461" s="342"/>
      <c r="IWU461" s="342"/>
      <c r="IWV461" s="342"/>
      <c r="IWW461" s="342"/>
      <c r="IWX461" s="342"/>
      <c r="IWY461" s="342"/>
      <c r="IWZ461" s="342"/>
      <c r="IXA461" s="342"/>
      <c r="IXB461" s="342"/>
      <c r="IXC461" s="342"/>
      <c r="IXD461" s="342"/>
      <c r="IXE461" s="342"/>
      <c r="IXF461" s="342"/>
      <c r="IXG461" s="342"/>
      <c r="IXH461" s="342"/>
      <c r="IXI461" s="342"/>
      <c r="IXJ461" s="342"/>
      <c r="IXK461" s="342"/>
      <c r="IXL461" s="342"/>
      <c r="IXM461" s="342"/>
      <c r="IXN461" s="342"/>
      <c r="IXO461" s="342"/>
      <c r="IXP461" s="342"/>
      <c r="IXQ461" s="342"/>
      <c r="IXR461" s="342"/>
      <c r="IXS461" s="342"/>
      <c r="IXT461" s="342"/>
      <c r="IXU461" s="342"/>
      <c r="IXV461" s="342"/>
      <c r="IXW461" s="342"/>
      <c r="IXX461" s="342"/>
      <c r="IXY461" s="342"/>
      <c r="IXZ461" s="342"/>
      <c r="IYA461" s="342"/>
      <c r="IYB461" s="342"/>
      <c r="IYC461" s="342"/>
      <c r="IYD461" s="342"/>
      <c r="IYE461" s="342"/>
      <c r="IYF461" s="342"/>
      <c r="IYG461" s="342"/>
      <c r="IYH461" s="342"/>
      <c r="IYI461" s="342"/>
      <c r="IYJ461" s="342"/>
      <c r="IYK461" s="342"/>
      <c r="IYL461" s="342"/>
      <c r="IYM461" s="342"/>
      <c r="IYN461" s="342"/>
      <c r="IYO461" s="342"/>
      <c r="IYP461" s="342"/>
      <c r="IYQ461" s="342"/>
      <c r="IYR461" s="342"/>
      <c r="IYS461" s="342"/>
      <c r="IYT461" s="342"/>
      <c r="IYU461" s="342"/>
      <c r="IYV461" s="342"/>
      <c r="IYW461" s="342"/>
      <c r="IYX461" s="342"/>
      <c r="IYY461" s="342"/>
      <c r="IYZ461" s="342"/>
      <c r="IZA461" s="342"/>
      <c r="IZB461" s="342"/>
      <c r="IZC461" s="342"/>
      <c r="IZD461" s="342"/>
      <c r="IZE461" s="342"/>
      <c r="IZF461" s="342"/>
      <c r="IZG461" s="342"/>
      <c r="IZH461" s="342"/>
      <c r="IZI461" s="342"/>
      <c r="IZJ461" s="342"/>
      <c r="IZK461" s="342"/>
      <c r="IZL461" s="342"/>
      <c r="IZM461" s="342"/>
      <c r="IZN461" s="342"/>
      <c r="IZO461" s="342"/>
      <c r="IZP461" s="342"/>
      <c r="IZQ461" s="342"/>
      <c r="IZR461" s="342"/>
      <c r="IZS461" s="342"/>
      <c r="IZT461" s="342"/>
      <c r="IZU461" s="342"/>
      <c r="IZV461" s="342"/>
      <c r="IZW461" s="342"/>
      <c r="IZX461" s="342"/>
      <c r="IZY461" s="342"/>
      <c r="IZZ461" s="342"/>
      <c r="JAA461" s="342"/>
      <c r="JAB461" s="342"/>
      <c r="JAC461" s="342"/>
      <c r="JAD461" s="342"/>
      <c r="JAE461" s="342"/>
      <c r="JAF461" s="342"/>
      <c r="JAG461" s="342"/>
      <c r="JAH461" s="342"/>
      <c r="JAI461" s="342"/>
      <c r="JAJ461" s="342"/>
      <c r="JAK461" s="342"/>
      <c r="JAL461" s="342"/>
      <c r="JAM461" s="342"/>
      <c r="JAN461" s="342"/>
      <c r="JAO461" s="342"/>
      <c r="JAP461" s="342"/>
      <c r="JAQ461" s="342"/>
      <c r="JAR461" s="342"/>
      <c r="JAS461" s="342"/>
      <c r="JAT461" s="342"/>
      <c r="JAU461" s="342"/>
      <c r="JAV461" s="342"/>
      <c r="JAW461" s="342"/>
      <c r="JAX461" s="342"/>
      <c r="JAY461" s="342"/>
      <c r="JAZ461" s="342"/>
      <c r="JBA461" s="342"/>
      <c r="JBB461" s="342"/>
      <c r="JBC461" s="342"/>
      <c r="JBD461" s="342"/>
      <c r="JBE461" s="342"/>
      <c r="JBF461" s="342"/>
      <c r="JBG461" s="342"/>
      <c r="JBH461" s="342"/>
      <c r="JBI461" s="342"/>
      <c r="JBJ461" s="342"/>
      <c r="JBK461" s="342"/>
      <c r="JBL461" s="342"/>
      <c r="JBM461" s="342"/>
      <c r="JBN461" s="342"/>
      <c r="JBO461" s="342"/>
      <c r="JBP461" s="342"/>
      <c r="JBQ461" s="342"/>
      <c r="JBR461" s="342"/>
      <c r="JBS461" s="342"/>
      <c r="JBT461" s="342"/>
      <c r="JBU461" s="342"/>
      <c r="JBV461" s="342"/>
      <c r="JBW461" s="342"/>
      <c r="JBX461" s="342"/>
      <c r="JBY461" s="342"/>
      <c r="JBZ461" s="342"/>
      <c r="JCA461" s="342"/>
      <c r="JCB461" s="342"/>
      <c r="JCC461" s="342"/>
      <c r="JCD461" s="342"/>
      <c r="JCE461" s="342"/>
      <c r="JCF461" s="342"/>
      <c r="JCG461" s="342"/>
      <c r="JCH461" s="342"/>
      <c r="JCI461" s="342"/>
      <c r="JCJ461" s="342"/>
      <c r="JCK461" s="342"/>
      <c r="JCL461" s="342"/>
      <c r="JCM461" s="342"/>
      <c r="JCN461" s="342"/>
      <c r="JCO461" s="342"/>
      <c r="JCP461" s="342"/>
      <c r="JCQ461" s="342"/>
      <c r="JCR461" s="342"/>
      <c r="JCS461" s="342"/>
      <c r="JCT461" s="342"/>
      <c r="JCU461" s="342"/>
      <c r="JCV461" s="342"/>
      <c r="JCW461" s="342"/>
      <c r="JCX461" s="342"/>
      <c r="JCY461" s="342"/>
      <c r="JCZ461" s="342"/>
      <c r="JDA461" s="342"/>
      <c r="JDB461" s="342"/>
      <c r="JDC461" s="342"/>
      <c r="JDD461" s="342"/>
      <c r="JDE461" s="342"/>
      <c r="JDF461" s="342"/>
      <c r="JDG461" s="342"/>
      <c r="JDH461" s="342"/>
      <c r="JDI461" s="342"/>
      <c r="JDJ461" s="342"/>
      <c r="JDK461" s="342"/>
      <c r="JDL461" s="342"/>
      <c r="JDM461" s="342"/>
      <c r="JDN461" s="342"/>
      <c r="JDO461" s="342"/>
      <c r="JDP461" s="342"/>
      <c r="JDQ461" s="342"/>
      <c r="JDR461" s="342"/>
      <c r="JDS461" s="342"/>
      <c r="JDT461" s="342"/>
      <c r="JDU461" s="342"/>
      <c r="JDV461" s="342"/>
      <c r="JDW461" s="342"/>
      <c r="JDX461" s="342"/>
      <c r="JDY461" s="342"/>
      <c r="JDZ461" s="342"/>
      <c r="JEA461" s="342"/>
      <c r="JEB461" s="342"/>
      <c r="JEC461" s="342"/>
      <c r="JED461" s="342"/>
      <c r="JEE461" s="342"/>
      <c r="JEF461" s="342"/>
      <c r="JEG461" s="342"/>
      <c r="JEH461" s="342"/>
      <c r="JEI461" s="342"/>
      <c r="JEJ461" s="342"/>
      <c r="JEK461" s="342"/>
      <c r="JEL461" s="342"/>
      <c r="JEM461" s="342"/>
      <c r="JEN461" s="342"/>
      <c r="JEO461" s="342"/>
      <c r="JEP461" s="342"/>
      <c r="JEQ461" s="342"/>
      <c r="JER461" s="342"/>
      <c r="JES461" s="342"/>
      <c r="JET461" s="342"/>
      <c r="JEU461" s="342"/>
      <c r="JEV461" s="342"/>
      <c r="JEW461" s="342"/>
      <c r="JEX461" s="342"/>
      <c r="JEY461" s="342"/>
      <c r="JEZ461" s="342"/>
      <c r="JFA461" s="342"/>
      <c r="JFB461" s="342"/>
      <c r="JFC461" s="342"/>
      <c r="JFD461" s="342"/>
      <c r="JFE461" s="342"/>
      <c r="JFF461" s="342"/>
      <c r="JFG461" s="342"/>
      <c r="JFH461" s="342"/>
      <c r="JFI461" s="342"/>
      <c r="JFJ461" s="342"/>
      <c r="JFK461" s="342"/>
      <c r="JFL461" s="342"/>
      <c r="JFM461" s="342"/>
      <c r="JFN461" s="342"/>
      <c r="JFO461" s="342"/>
      <c r="JFP461" s="342"/>
      <c r="JFQ461" s="342"/>
      <c r="JFR461" s="342"/>
      <c r="JFS461" s="342"/>
      <c r="JFT461" s="342"/>
      <c r="JFU461" s="342"/>
      <c r="JFV461" s="342"/>
      <c r="JFW461" s="342"/>
      <c r="JFX461" s="342"/>
      <c r="JFY461" s="342"/>
      <c r="JFZ461" s="342"/>
      <c r="JGA461" s="342"/>
      <c r="JGB461" s="342"/>
      <c r="JGC461" s="342"/>
      <c r="JGD461" s="342"/>
      <c r="JGE461" s="342"/>
      <c r="JGF461" s="342"/>
      <c r="JGG461" s="342"/>
      <c r="JGH461" s="342"/>
      <c r="JGI461" s="342"/>
      <c r="JGJ461" s="342"/>
      <c r="JGK461" s="342"/>
      <c r="JGL461" s="342"/>
      <c r="JGM461" s="342"/>
      <c r="JGN461" s="342"/>
      <c r="JGO461" s="342"/>
      <c r="JGP461" s="342"/>
      <c r="JGQ461" s="342"/>
      <c r="JGR461" s="342"/>
      <c r="JGS461" s="342"/>
      <c r="JGT461" s="342"/>
      <c r="JGU461" s="342"/>
      <c r="JGV461" s="342"/>
      <c r="JGW461" s="342"/>
      <c r="JGX461" s="342"/>
      <c r="JGY461" s="342"/>
      <c r="JGZ461" s="342"/>
      <c r="JHA461" s="342"/>
      <c r="JHB461" s="342"/>
      <c r="JHC461" s="342"/>
      <c r="JHD461" s="342"/>
      <c r="JHE461" s="342"/>
      <c r="JHF461" s="342"/>
      <c r="JHG461" s="342"/>
      <c r="JHH461" s="342"/>
      <c r="JHI461" s="342"/>
      <c r="JHJ461" s="342"/>
      <c r="JHK461" s="342"/>
      <c r="JHL461" s="342"/>
      <c r="JHM461" s="342"/>
      <c r="JHN461" s="342"/>
      <c r="JHO461" s="342"/>
      <c r="JHP461" s="342"/>
      <c r="JHQ461" s="342"/>
      <c r="JHR461" s="342"/>
      <c r="JHS461" s="342"/>
      <c r="JHT461" s="342"/>
      <c r="JHU461" s="342"/>
      <c r="JHV461" s="342"/>
      <c r="JHW461" s="342"/>
      <c r="JHX461" s="342"/>
      <c r="JHY461" s="342"/>
      <c r="JHZ461" s="342"/>
      <c r="JIA461" s="342"/>
      <c r="JIB461" s="342"/>
      <c r="JIC461" s="342"/>
      <c r="JID461" s="342"/>
      <c r="JIE461" s="342"/>
      <c r="JIF461" s="342"/>
      <c r="JIG461" s="342"/>
      <c r="JIH461" s="342"/>
      <c r="JII461" s="342"/>
      <c r="JIJ461" s="342"/>
      <c r="JIK461" s="342"/>
      <c r="JIL461" s="342"/>
      <c r="JIM461" s="342"/>
      <c r="JIN461" s="342"/>
      <c r="JIO461" s="342"/>
      <c r="JIP461" s="342"/>
      <c r="JIQ461" s="342"/>
      <c r="JIR461" s="342"/>
      <c r="JIS461" s="342"/>
      <c r="JIT461" s="342"/>
      <c r="JIU461" s="342"/>
      <c r="JIV461" s="342"/>
      <c r="JIW461" s="342"/>
      <c r="JIX461" s="342"/>
      <c r="JIY461" s="342"/>
      <c r="JIZ461" s="342"/>
      <c r="JJA461" s="342"/>
      <c r="JJB461" s="342"/>
      <c r="JJC461" s="342"/>
      <c r="JJD461" s="342"/>
      <c r="JJE461" s="342"/>
      <c r="JJF461" s="342"/>
      <c r="JJG461" s="342"/>
      <c r="JJH461" s="342"/>
      <c r="JJI461" s="342"/>
      <c r="JJJ461" s="342"/>
      <c r="JJK461" s="342"/>
      <c r="JJL461" s="342"/>
      <c r="JJM461" s="342"/>
      <c r="JJN461" s="342"/>
      <c r="JJO461" s="342"/>
      <c r="JJP461" s="342"/>
      <c r="JJQ461" s="342"/>
      <c r="JJR461" s="342"/>
      <c r="JJS461" s="342"/>
      <c r="JJT461" s="342"/>
      <c r="JJU461" s="342"/>
      <c r="JJV461" s="342"/>
      <c r="JJW461" s="342"/>
      <c r="JJX461" s="342"/>
      <c r="JJY461" s="342"/>
      <c r="JJZ461" s="342"/>
      <c r="JKA461" s="342"/>
      <c r="JKB461" s="342"/>
      <c r="JKC461" s="342"/>
      <c r="JKD461" s="342"/>
      <c r="JKE461" s="342"/>
      <c r="JKF461" s="342"/>
      <c r="JKG461" s="342"/>
      <c r="JKH461" s="342"/>
      <c r="JKI461" s="342"/>
      <c r="JKJ461" s="342"/>
      <c r="JKK461" s="342"/>
      <c r="JKL461" s="342"/>
      <c r="JKM461" s="342"/>
      <c r="JKN461" s="342"/>
      <c r="JKO461" s="342"/>
      <c r="JKP461" s="342"/>
      <c r="JKQ461" s="342"/>
      <c r="JKR461" s="342"/>
      <c r="JKS461" s="342"/>
      <c r="JKT461" s="342"/>
      <c r="JKU461" s="342"/>
      <c r="JKV461" s="342"/>
      <c r="JKW461" s="342"/>
      <c r="JKX461" s="342"/>
      <c r="JKY461" s="342"/>
      <c r="JKZ461" s="342"/>
      <c r="JLA461" s="342"/>
      <c r="JLB461" s="342"/>
      <c r="JLC461" s="342"/>
      <c r="JLD461" s="342"/>
      <c r="JLE461" s="342"/>
      <c r="JLF461" s="342"/>
      <c r="JLG461" s="342"/>
      <c r="JLH461" s="342"/>
      <c r="JLI461" s="342"/>
      <c r="JLJ461" s="342"/>
      <c r="JLK461" s="342"/>
      <c r="JLL461" s="342"/>
      <c r="JLM461" s="342"/>
      <c r="JLN461" s="342"/>
      <c r="JLO461" s="342"/>
      <c r="JLP461" s="342"/>
      <c r="JLQ461" s="342"/>
      <c r="JLR461" s="342"/>
      <c r="JLS461" s="342"/>
      <c r="JLT461" s="342"/>
      <c r="JLU461" s="342"/>
      <c r="JLV461" s="342"/>
      <c r="JLW461" s="342"/>
      <c r="JLX461" s="342"/>
      <c r="JLY461" s="342"/>
      <c r="JLZ461" s="342"/>
      <c r="JMA461" s="342"/>
      <c r="JMB461" s="342"/>
      <c r="JMC461" s="342"/>
      <c r="JMD461" s="342"/>
      <c r="JME461" s="342"/>
      <c r="JMF461" s="342"/>
      <c r="JMG461" s="342"/>
      <c r="JMH461" s="342"/>
      <c r="JMI461" s="342"/>
      <c r="JMJ461" s="342"/>
      <c r="JMK461" s="342"/>
      <c r="JML461" s="342"/>
      <c r="JMM461" s="342"/>
      <c r="JMN461" s="342"/>
      <c r="JMO461" s="342"/>
      <c r="JMP461" s="342"/>
      <c r="JMQ461" s="342"/>
      <c r="JMR461" s="342"/>
      <c r="JMS461" s="342"/>
      <c r="JMT461" s="342"/>
      <c r="JMU461" s="342"/>
      <c r="JMV461" s="342"/>
      <c r="JMW461" s="342"/>
      <c r="JMX461" s="342"/>
      <c r="JMY461" s="342"/>
      <c r="JMZ461" s="342"/>
      <c r="JNA461" s="342"/>
      <c r="JNB461" s="342"/>
      <c r="JNC461" s="342"/>
      <c r="JND461" s="342"/>
      <c r="JNE461" s="342"/>
      <c r="JNF461" s="342"/>
      <c r="JNG461" s="342"/>
      <c r="JNH461" s="342"/>
      <c r="JNI461" s="342"/>
      <c r="JNJ461" s="342"/>
      <c r="JNK461" s="342"/>
      <c r="JNL461" s="342"/>
      <c r="JNM461" s="342"/>
      <c r="JNN461" s="342"/>
      <c r="JNO461" s="342"/>
      <c r="JNP461" s="342"/>
      <c r="JNQ461" s="342"/>
      <c r="JNR461" s="342"/>
      <c r="JNS461" s="342"/>
      <c r="JNT461" s="342"/>
      <c r="JNU461" s="342"/>
      <c r="JNV461" s="342"/>
      <c r="JNW461" s="342"/>
      <c r="JNX461" s="342"/>
      <c r="JNY461" s="342"/>
      <c r="JNZ461" s="342"/>
      <c r="JOA461" s="342"/>
      <c r="JOB461" s="342"/>
      <c r="JOC461" s="342"/>
      <c r="JOD461" s="342"/>
      <c r="JOE461" s="342"/>
      <c r="JOF461" s="342"/>
      <c r="JOG461" s="342"/>
      <c r="JOH461" s="342"/>
      <c r="JOI461" s="342"/>
      <c r="JOJ461" s="342"/>
      <c r="JOK461" s="342"/>
      <c r="JOL461" s="342"/>
      <c r="JOM461" s="342"/>
      <c r="JON461" s="342"/>
      <c r="JOO461" s="342"/>
      <c r="JOP461" s="342"/>
      <c r="JOQ461" s="342"/>
      <c r="JOR461" s="342"/>
      <c r="JOS461" s="342"/>
      <c r="JOT461" s="342"/>
      <c r="JOU461" s="342"/>
      <c r="JOV461" s="342"/>
      <c r="JOW461" s="342"/>
      <c r="JOX461" s="342"/>
      <c r="JOY461" s="342"/>
      <c r="JOZ461" s="342"/>
      <c r="JPA461" s="342"/>
      <c r="JPB461" s="342"/>
      <c r="JPC461" s="342"/>
      <c r="JPD461" s="342"/>
      <c r="JPE461" s="342"/>
      <c r="JPF461" s="342"/>
      <c r="JPG461" s="342"/>
      <c r="JPH461" s="342"/>
      <c r="JPI461" s="342"/>
      <c r="JPJ461" s="342"/>
      <c r="JPK461" s="342"/>
      <c r="JPL461" s="342"/>
      <c r="JPM461" s="342"/>
      <c r="JPN461" s="342"/>
      <c r="JPO461" s="342"/>
      <c r="JPP461" s="342"/>
      <c r="JPQ461" s="342"/>
      <c r="JPR461" s="342"/>
      <c r="JPS461" s="342"/>
      <c r="JPT461" s="342"/>
      <c r="JPU461" s="342"/>
      <c r="JPV461" s="342"/>
      <c r="JPW461" s="342"/>
      <c r="JPX461" s="342"/>
      <c r="JPY461" s="342"/>
      <c r="JPZ461" s="342"/>
      <c r="JQA461" s="342"/>
      <c r="JQB461" s="342"/>
      <c r="JQC461" s="342"/>
      <c r="JQD461" s="342"/>
      <c r="JQE461" s="342"/>
      <c r="JQF461" s="342"/>
      <c r="JQG461" s="342"/>
      <c r="JQH461" s="342"/>
      <c r="JQI461" s="342"/>
      <c r="JQJ461" s="342"/>
      <c r="JQK461" s="342"/>
      <c r="JQL461" s="342"/>
      <c r="JQM461" s="342"/>
      <c r="JQN461" s="342"/>
      <c r="JQO461" s="342"/>
      <c r="JQP461" s="342"/>
      <c r="JQQ461" s="342"/>
      <c r="JQR461" s="342"/>
      <c r="JQS461" s="342"/>
      <c r="JQT461" s="342"/>
      <c r="JQU461" s="342"/>
      <c r="JQV461" s="342"/>
      <c r="JQW461" s="342"/>
      <c r="JQX461" s="342"/>
      <c r="JQY461" s="342"/>
      <c r="JQZ461" s="342"/>
      <c r="JRA461" s="342"/>
      <c r="JRB461" s="342"/>
      <c r="JRC461" s="342"/>
      <c r="JRD461" s="342"/>
      <c r="JRE461" s="342"/>
      <c r="JRF461" s="342"/>
      <c r="JRG461" s="342"/>
      <c r="JRH461" s="342"/>
      <c r="JRI461" s="342"/>
      <c r="JRJ461" s="342"/>
      <c r="JRK461" s="342"/>
      <c r="JRL461" s="342"/>
      <c r="JRM461" s="342"/>
      <c r="JRN461" s="342"/>
      <c r="JRO461" s="342"/>
      <c r="JRP461" s="342"/>
      <c r="JRQ461" s="342"/>
      <c r="JRR461" s="342"/>
      <c r="JRS461" s="342"/>
      <c r="JRT461" s="342"/>
      <c r="JRU461" s="342"/>
      <c r="JRV461" s="342"/>
      <c r="JRW461" s="342"/>
      <c r="JRX461" s="342"/>
      <c r="JRY461" s="342"/>
      <c r="JRZ461" s="342"/>
      <c r="JSA461" s="342"/>
      <c r="JSB461" s="342"/>
      <c r="JSC461" s="342"/>
      <c r="JSD461" s="342"/>
      <c r="JSE461" s="342"/>
      <c r="JSF461" s="342"/>
      <c r="JSG461" s="342"/>
      <c r="JSH461" s="342"/>
      <c r="JSI461" s="342"/>
      <c r="JSJ461" s="342"/>
      <c r="JSK461" s="342"/>
      <c r="JSL461" s="342"/>
      <c r="JSM461" s="342"/>
      <c r="JSN461" s="342"/>
      <c r="JSO461" s="342"/>
      <c r="JSP461" s="342"/>
      <c r="JSQ461" s="342"/>
      <c r="JSR461" s="342"/>
      <c r="JSS461" s="342"/>
      <c r="JST461" s="342"/>
      <c r="JSU461" s="342"/>
      <c r="JSV461" s="342"/>
      <c r="JSW461" s="342"/>
      <c r="JSX461" s="342"/>
      <c r="JSY461" s="342"/>
      <c r="JSZ461" s="342"/>
      <c r="JTA461" s="342"/>
      <c r="JTB461" s="342"/>
      <c r="JTC461" s="342"/>
      <c r="JTD461" s="342"/>
      <c r="JTE461" s="342"/>
      <c r="JTF461" s="342"/>
      <c r="JTG461" s="342"/>
      <c r="JTH461" s="342"/>
      <c r="JTI461" s="342"/>
      <c r="JTJ461" s="342"/>
      <c r="JTK461" s="342"/>
      <c r="JTL461" s="342"/>
      <c r="JTM461" s="342"/>
      <c r="JTN461" s="342"/>
      <c r="JTO461" s="342"/>
      <c r="JTP461" s="342"/>
      <c r="JTQ461" s="342"/>
      <c r="JTR461" s="342"/>
      <c r="JTS461" s="342"/>
      <c r="JTT461" s="342"/>
      <c r="JTU461" s="342"/>
      <c r="JTV461" s="342"/>
      <c r="JTW461" s="342"/>
      <c r="JTX461" s="342"/>
      <c r="JTY461" s="342"/>
      <c r="JTZ461" s="342"/>
      <c r="JUA461" s="342"/>
      <c r="JUB461" s="342"/>
      <c r="JUC461" s="342"/>
      <c r="JUD461" s="342"/>
      <c r="JUE461" s="342"/>
      <c r="JUF461" s="342"/>
      <c r="JUG461" s="342"/>
      <c r="JUH461" s="342"/>
      <c r="JUI461" s="342"/>
      <c r="JUJ461" s="342"/>
      <c r="JUK461" s="342"/>
      <c r="JUL461" s="342"/>
      <c r="JUM461" s="342"/>
      <c r="JUN461" s="342"/>
      <c r="JUO461" s="342"/>
      <c r="JUP461" s="342"/>
      <c r="JUQ461" s="342"/>
      <c r="JUR461" s="342"/>
      <c r="JUS461" s="342"/>
      <c r="JUT461" s="342"/>
      <c r="JUU461" s="342"/>
      <c r="JUV461" s="342"/>
      <c r="JUW461" s="342"/>
      <c r="JUX461" s="342"/>
      <c r="JUY461" s="342"/>
      <c r="JUZ461" s="342"/>
      <c r="JVA461" s="342"/>
      <c r="JVB461" s="342"/>
      <c r="JVC461" s="342"/>
      <c r="JVD461" s="342"/>
      <c r="JVE461" s="342"/>
      <c r="JVF461" s="342"/>
      <c r="JVG461" s="342"/>
      <c r="JVH461" s="342"/>
      <c r="JVI461" s="342"/>
      <c r="JVJ461" s="342"/>
      <c r="JVK461" s="342"/>
      <c r="JVL461" s="342"/>
      <c r="JVM461" s="342"/>
      <c r="JVN461" s="342"/>
      <c r="JVO461" s="342"/>
      <c r="JVP461" s="342"/>
      <c r="JVQ461" s="342"/>
      <c r="JVR461" s="342"/>
      <c r="JVS461" s="342"/>
      <c r="JVT461" s="342"/>
      <c r="JVU461" s="342"/>
      <c r="JVV461" s="342"/>
      <c r="JVW461" s="342"/>
      <c r="JVX461" s="342"/>
      <c r="JVY461" s="342"/>
      <c r="JVZ461" s="342"/>
      <c r="JWA461" s="342"/>
      <c r="JWB461" s="342"/>
      <c r="JWC461" s="342"/>
      <c r="JWD461" s="342"/>
      <c r="JWE461" s="342"/>
      <c r="JWF461" s="342"/>
      <c r="JWG461" s="342"/>
      <c r="JWH461" s="342"/>
      <c r="JWI461" s="342"/>
      <c r="JWJ461" s="342"/>
      <c r="JWK461" s="342"/>
      <c r="JWL461" s="342"/>
      <c r="JWM461" s="342"/>
      <c r="JWN461" s="342"/>
      <c r="JWO461" s="342"/>
      <c r="JWP461" s="342"/>
      <c r="JWQ461" s="342"/>
      <c r="JWR461" s="342"/>
      <c r="JWS461" s="342"/>
      <c r="JWT461" s="342"/>
      <c r="JWU461" s="342"/>
      <c r="JWV461" s="342"/>
      <c r="JWW461" s="342"/>
      <c r="JWX461" s="342"/>
      <c r="JWY461" s="342"/>
      <c r="JWZ461" s="342"/>
      <c r="JXA461" s="342"/>
      <c r="JXB461" s="342"/>
      <c r="JXC461" s="342"/>
      <c r="JXD461" s="342"/>
      <c r="JXE461" s="342"/>
      <c r="JXF461" s="342"/>
      <c r="JXG461" s="342"/>
      <c r="JXH461" s="342"/>
      <c r="JXI461" s="342"/>
      <c r="JXJ461" s="342"/>
      <c r="JXK461" s="342"/>
      <c r="JXL461" s="342"/>
      <c r="JXM461" s="342"/>
      <c r="JXN461" s="342"/>
      <c r="JXO461" s="342"/>
      <c r="JXP461" s="342"/>
      <c r="JXQ461" s="342"/>
      <c r="JXR461" s="342"/>
      <c r="JXS461" s="342"/>
      <c r="JXT461" s="342"/>
      <c r="JXU461" s="342"/>
      <c r="JXV461" s="342"/>
      <c r="JXW461" s="342"/>
      <c r="JXX461" s="342"/>
      <c r="JXY461" s="342"/>
      <c r="JXZ461" s="342"/>
      <c r="JYA461" s="342"/>
      <c r="JYB461" s="342"/>
      <c r="JYC461" s="342"/>
      <c r="JYD461" s="342"/>
      <c r="JYE461" s="342"/>
      <c r="JYF461" s="342"/>
      <c r="JYG461" s="342"/>
      <c r="JYH461" s="342"/>
      <c r="JYI461" s="342"/>
      <c r="JYJ461" s="342"/>
      <c r="JYK461" s="342"/>
      <c r="JYL461" s="342"/>
      <c r="JYM461" s="342"/>
      <c r="JYN461" s="342"/>
      <c r="JYO461" s="342"/>
      <c r="JYP461" s="342"/>
      <c r="JYQ461" s="342"/>
      <c r="JYR461" s="342"/>
      <c r="JYS461" s="342"/>
      <c r="JYT461" s="342"/>
      <c r="JYU461" s="342"/>
      <c r="JYV461" s="342"/>
      <c r="JYW461" s="342"/>
      <c r="JYX461" s="342"/>
      <c r="JYY461" s="342"/>
      <c r="JYZ461" s="342"/>
      <c r="JZA461" s="342"/>
      <c r="JZB461" s="342"/>
      <c r="JZC461" s="342"/>
      <c r="JZD461" s="342"/>
      <c r="JZE461" s="342"/>
      <c r="JZF461" s="342"/>
      <c r="JZG461" s="342"/>
      <c r="JZH461" s="342"/>
      <c r="JZI461" s="342"/>
      <c r="JZJ461" s="342"/>
      <c r="JZK461" s="342"/>
      <c r="JZL461" s="342"/>
      <c r="JZM461" s="342"/>
      <c r="JZN461" s="342"/>
      <c r="JZO461" s="342"/>
      <c r="JZP461" s="342"/>
      <c r="JZQ461" s="342"/>
      <c r="JZR461" s="342"/>
      <c r="JZS461" s="342"/>
      <c r="JZT461" s="342"/>
      <c r="JZU461" s="342"/>
      <c r="JZV461" s="342"/>
      <c r="JZW461" s="342"/>
      <c r="JZX461" s="342"/>
      <c r="JZY461" s="342"/>
      <c r="JZZ461" s="342"/>
      <c r="KAA461" s="342"/>
      <c r="KAB461" s="342"/>
      <c r="KAC461" s="342"/>
      <c r="KAD461" s="342"/>
      <c r="KAE461" s="342"/>
      <c r="KAF461" s="342"/>
      <c r="KAG461" s="342"/>
      <c r="KAH461" s="342"/>
      <c r="KAI461" s="342"/>
      <c r="KAJ461" s="342"/>
      <c r="KAK461" s="342"/>
      <c r="KAL461" s="342"/>
      <c r="KAM461" s="342"/>
      <c r="KAN461" s="342"/>
      <c r="KAO461" s="342"/>
      <c r="KAP461" s="342"/>
      <c r="KAQ461" s="342"/>
      <c r="KAR461" s="342"/>
      <c r="KAS461" s="342"/>
      <c r="KAT461" s="342"/>
      <c r="KAU461" s="342"/>
      <c r="KAV461" s="342"/>
      <c r="KAW461" s="342"/>
      <c r="KAX461" s="342"/>
      <c r="KAY461" s="342"/>
      <c r="KAZ461" s="342"/>
      <c r="KBA461" s="342"/>
      <c r="KBB461" s="342"/>
      <c r="KBC461" s="342"/>
      <c r="KBD461" s="342"/>
      <c r="KBE461" s="342"/>
      <c r="KBF461" s="342"/>
      <c r="KBG461" s="342"/>
      <c r="KBH461" s="342"/>
      <c r="KBI461" s="342"/>
      <c r="KBJ461" s="342"/>
      <c r="KBK461" s="342"/>
      <c r="KBL461" s="342"/>
      <c r="KBM461" s="342"/>
      <c r="KBN461" s="342"/>
      <c r="KBO461" s="342"/>
      <c r="KBP461" s="342"/>
      <c r="KBQ461" s="342"/>
      <c r="KBR461" s="342"/>
      <c r="KBS461" s="342"/>
      <c r="KBT461" s="342"/>
      <c r="KBU461" s="342"/>
      <c r="KBV461" s="342"/>
      <c r="KBW461" s="342"/>
      <c r="KBX461" s="342"/>
      <c r="KBY461" s="342"/>
      <c r="KBZ461" s="342"/>
      <c r="KCA461" s="342"/>
      <c r="KCB461" s="342"/>
      <c r="KCC461" s="342"/>
      <c r="KCD461" s="342"/>
      <c r="KCE461" s="342"/>
      <c r="KCF461" s="342"/>
      <c r="KCG461" s="342"/>
      <c r="KCH461" s="342"/>
      <c r="KCI461" s="342"/>
      <c r="KCJ461" s="342"/>
      <c r="KCK461" s="342"/>
      <c r="KCL461" s="342"/>
      <c r="KCM461" s="342"/>
      <c r="KCN461" s="342"/>
      <c r="KCO461" s="342"/>
      <c r="KCP461" s="342"/>
      <c r="KCQ461" s="342"/>
      <c r="KCR461" s="342"/>
      <c r="KCS461" s="342"/>
      <c r="KCT461" s="342"/>
      <c r="KCU461" s="342"/>
      <c r="KCV461" s="342"/>
      <c r="KCW461" s="342"/>
      <c r="KCX461" s="342"/>
      <c r="KCY461" s="342"/>
      <c r="KCZ461" s="342"/>
      <c r="KDA461" s="342"/>
      <c r="KDB461" s="342"/>
      <c r="KDC461" s="342"/>
      <c r="KDD461" s="342"/>
      <c r="KDE461" s="342"/>
      <c r="KDF461" s="342"/>
      <c r="KDG461" s="342"/>
      <c r="KDH461" s="342"/>
      <c r="KDI461" s="342"/>
      <c r="KDJ461" s="342"/>
      <c r="KDK461" s="342"/>
      <c r="KDL461" s="342"/>
      <c r="KDM461" s="342"/>
      <c r="KDN461" s="342"/>
      <c r="KDO461" s="342"/>
      <c r="KDP461" s="342"/>
      <c r="KDQ461" s="342"/>
      <c r="KDR461" s="342"/>
      <c r="KDS461" s="342"/>
      <c r="KDT461" s="342"/>
      <c r="KDU461" s="342"/>
      <c r="KDV461" s="342"/>
      <c r="KDW461" s="342"/>
      <c r="KDX461" s="342"/>
      <c r="KDY461" s="342"/>
      <c r="KDZ461" s="342"/>
      <c r="KEA461" s="342"/>
      <c r="KEB461" s="342"/>
      <c r="KEC461" s="342"/>
      <c r="KED461" s="342"/>
      <c r="KEE461" s="342"/>
      <c r="KEF461" s="342"/>
      <c r="KEG461" s="342"/>
      <c r="KEH461" s="342"/>
      <c r="KEI461" s="342"/>
      <c r="KEJ461" s="342"/>
      <c r="KEK461" s="342"/>
      <c r="KEL461" s="342"/>
      <c r="KEM461" s="342"/>
      <c r="KEN461" s="342"/>
      <c r="KEO461" s="342"/>
      <c r="KEP461" s="342"/>
      <c r="KEQ461" s="342"/>
      <c r="KER461" s="342"/>
      <c r="KES461" s="342"/>
      <c r="KET461" s="342"/>
      <c r="KEU461" s="342"/>
      <c r="KEV461" s="342"/>
      <c r="KEW461" s="342"/>
      <c r="KEX461" s="342"/>
      <c r="KEY461" s="342"/>
      <c r="KEZ461" s="342"/>
      <c r="KFA461" s="342"/>
      <c r="KFB461" s="342"/>
      <c r="KFC461" s="342"/>
      <c r="KFD461" s="342"/>
      <c r="KFE461" s="342"/>
      <c r="KFF461" s="342"/>
      <c r="KFG461" s="342"/>
      <c r="KFH461" s="342"/>
      <c r="KFI461" s="342"/>
      <c r="KFJ461" s="342"/>
      <c r="KFK461" s="342"/>
      <c r="KFL461" s="342"/>
      <c r="KFM461" s="342"/>
      <c r="KFN461" s="342"/>
      <c r="KFO461" s="342"/>
      <c r="KFP461" s="342"/>
      <c r="KFQ461" s="342"/>
      <c r="KFR461" s="342"/>
      <c r="KFS461" s="342"/>
      <c r="KFT461" s="342"/>
      <c r="KFU461" s="342"/>
      <c r="KFV461" s="342"/>
      <c r="KFW461" s="342"/>
      <c r="KFX461" s="342"/>
      <c r="KFY461" s="342"/>
      <c r="KFZ461" s="342"/>
      <c r="KGA461" s="342"/>
      <c r="KGB461" s="342"/>
      <c r="KGC461" s="342"/>
      <c r="KGD461" s="342"/>
      <c r="KGE461" s="342"/>
      <c r="KGF461" s="342"/>
      <c r="KGG461" s="342"/>
      <c r="KGH461" s="342"/>
      <c r="KGI461" s="342"/>
      <c r="KGJ461" s="342"/>
      <c r="KGK461" s="342"/>
      <c r="KGL461" s="342"/>
      <c r="KGM461" s="342"/>
      <c r="KGN461" s="342"/>
      <c r="KGO461" s="342"/>
      <c r="KGP461" s="342"/>
      <c r="KGQ461" s="342"/>
      <c r="KGR461" s="342"/>
      <c r="KGS461" s="342"/>
      <c r="KGT461" s="342"/>
      <c r="KGU461" s="342"/>
      <c r="KGV461" s="342"/>
      <c r="KGW461" s="342"/>
      <c r="KGX461" s="342"/>
      <c r="KGY461" s="342"/>
      <c r="KGZ461" s="342"/>
      <c r="KHA461" s="342"/>
      <c r="KHB461" s="342"/>
      <c r="KHC461" s="342"/>
      <c r="KHD461" s="342"/>
      <c r="KHE461" s="342"/>
      <c r="KHF461" s="342"/>
      <c r="KHG461" s="342"/>
      <c r="KHH461" s="342"/>
      <c r="KHI461" s="342"/>
      <c r="KHJ461" s="342"/>
      <c r="KHK461" s="342"/>
      <c r="KHL461" s="342"/>
      <c r="KHM461" s="342"/>
      <c r="KHN461" s="342"/>
      <c r="KHO461" s="342"/>
      <c r="KHP461" s="342"/>
      <c r="KHQ461" s="342"/>
      <c r="KHR461" s="342"/>
      <c r="KHS461" s="342"/>
      <c r="KHT461" s="342"/>
      <c r="KHU461" s="342"/>
      <c r="KHV461" s="342"/>
      <c r="KHW461" s="342"/>
      <c r="KHX461" s="342"/>
      <c r="KHY461" s="342"/>
      <c r="KHZ461" s="342"/>
      <c r="KIA461" s="342"/>
      <c r="KIB461" s="342"/>
      <c r="KIC461" s="342"/>
      <c r="KID461" s="342"/>
      <c r="KIE461" s="342"/>
      <c r="KIF461" s="342"/>
      <c r="KIG461" s="342"/>
      <c r="KIH461" s="342"/>
      <c r="KII461" s="342"/>
      <c r="KIJ461" s="342"/>
      <c r="KIK461" s="342"/>
      <c r="KIL461" s="342"/>
      <c r="KIM461" s="342"/>
      <c r="KIN461" s="342"/>
      <c r="KIO461" s="342"/>
      <c r="KIP461" s="342"/>
      <c r="KIQ461" s="342"/>
      <c r="KIR461" s="342"/>
      <c r="KIS461" s="342"/>
      <c r="KIT461" s="342"/>
      <c r="KIU461" s="342"/>
      <c r="KIV461" s="342"/>
      <c r="KIW461" s="342"/>
      <c r="KIX461" s="342"/>
      <c r="KIY461" s="342"/>
      <c r="KIZ461" s="342"/>
      <c r="KJA461" s="342"/>
      <c r="KJB461" s="342"/>
      <c r="KJC461" s="342"/>
      <c r="KJD461" s="342"/>
      <c r="KJE461" s="342"/>
      <c r="KJF461" s="342"/>
      <c r="KJG461" s="342"/>
      <c r="KJH461" s="342"/>
      <c r="KJI461" s="342"/>
      <c r="KJJ461" s="342"/>
      <c r="KJK461" s="342"/>
      <c r="KJL461" s="342"/>
      <c r="KJM461" s="342"/>
      <c r="KJN461" s="342"/>
      <c r="KJO461" s="342"/>
      <c r="KJP461" s="342"/>
      <c r="KJQ461" s="342"/>
      <c r="KJR461" s="342"/>
      <c r="KJS461" s="342"/>
      <c r="KJT461" s="342"/>
      <c r="KJU461" s="342"/>
      <c r="KJV461" s="342"/>
      <c r="KJW461" s="342"/>
      <c r="KJX461" s="342"/>
      <c r="KJY461" s="342"/>
      <c r="KJZ461" s="342"/>
      <c r="KKA461" s="342"/>
      <c r="KKB461" s="342"/>
      <c r="KKC461" s="342"/>
      <c r="KKD461" s="342"/>
      <c r="KKE461" s="342"/>
      <c r="KKF461" s="342"/>
      <c r="KKG461" s="342"/>
      <c r="KKH461" s="342"/>
      <c r="KKI461" s="342"/>
      <c r="KKJ461" s="342"/>
      <c r="KKK461" s="342"/>
      <c r="KKL461" s="342"/>
      <c r="KKM461" s="342"/>
      <c r="KKN461" s="342"/>
      <c r="KKO461" s="342"/>
      <c r="KKP461" s="342"/>
      <c r="KKQ461" s="342"/>
      <c r="KKR461" s="342"/>
      <c r="KKS461" s="342"/>
      <c r="KKT461" s="342"/>
      <c r="KKU461" s="342"/>
      <c r="KKV461" s="342"/>
      <c r="KKW461" s="342"/>
      <c r="KKX461" s="342"/>
      <c r="KKY461" s="342"/>
      <c r="KKZ461" s="342"/>
      <c r="KLA461" s="342"/>
      <c r="KLB461" s="342"/>
      <c r="KLC461" s="342"/>
      <c r="KLD461" s="342"/>
      <c r="KLE461" s="342"/>
      <c r="KLF461" s="342"/>
      <c r="KLG461" s="342"/>
      <c r="KLH461" s="342"/>
      <c r="KLI461" s="342"/>
      <c r="KLJ461" s="342"/>
      <c r="KLK461" s="342"/>
      <c r="KLL461" s="342"/>
      <c r="KLM461" s="342"/>
      <c r="KLN461" s="342"/>
      <c r="KLO461" s="342"/>
      <c r="KLP461" s="342"/>
      <c r="KLQ461" s="342"/>
      <c r="KLR461" s="342"/>
      <c r="KLS461" s="342"/>
      <c r="KLT461" s="342"/>
      <c r="KLU461" s="342"/>
      <c r="KLV461" s="342"/>
      <c r="KLW461" s="342"/>
      <c r="KLX461" s="342"/>
      <c r="KLY461" s="342"/>
      <c r="KLZ461" s="342"/>
      <c r="KMA461" s="342"/>
      <c r="KMB461" s="342"/>
      <c r="KMC461" s="342"/>
      <c r="KMD461" s="342"/>
      <c r="KME461" s="342"/>
      <c r="KMF461" s="342"/>
      <c r="KMG461" s="342"/>
      <c r="KMH461" s="342"/>
      <c r="KMI461" s="342"/>
      <c r="KMJ461" s="342"/>
      <c r="KMK461" s="342"/>
      <c r="KML461" s="342"/>
      <c r="KMM461" s="342"/>
      <c r="KMN461" s="342"/>
      <c r="KMO461" s="342"/>
      <c r="KMP461" s="342"/>
      <c r="KMQ461" s="342"/>
      <c r="KMR461" s="342"/>
      <c r="KMS461" s="342"/>
      <c r="KMT461" s="342"/>
      <c r="KMU461" s="342"/>
      <c r="KMV461" s="342"/>
      <c r="KMW461" s="342"/>
      <c r="KMX461" s="342"/>
      <c r="KMY461" s="342"/>
      <c r="KMZ461" s="342"/>
      <c r="KNA461" s="342"/>
      <c r="KNB461" s="342"/>
      <c r="KNC461" s="342"/>
      <c r="KND461" s="342"/>
      <c r="KNE461" s="342"/>
      <c r="KNF461" s="342"/>
      <c r="KNG461" s="342"/>
      <c r="KNH461" s="342"/>
      <c r="KNI461" s="342"/>
      <c r="KNJ461" s="342"/>
      <c r="KNK461" s="342"/>
      <c r="KNL461" s="342"/>
      <c r="KNM461" s="342"/>
      <c r="KNN461" s="342"/>
      <c r="KNO461" s="342"/>
      <c r="KNP461" s="342"/>
      <c r="KNQ461" s="342"/>
      <c r="KNR461" s="342"/>
      <c r="KNS461" s="342"/>
      <c r="KNT461" s="342"/>
      <c r="KNU461" s="342"/>
      <c r="KNV461" s="342"/>
      <c r="KNW461" s="342"/>
      <c r="KNX461" s="342"/>
      <c r="KNY461" s="342"/>
      <c r="KNZ461" s="342"/>
      <c r="KOA461" s="342"/>
      <c r="KOB461" s="342"/>
      <c r="KOC461" s="342"/>
      <c r="KOD461" s="342"/>
      <c r="KOE461" s="342"/>
      <c r="KOF461" s="342"/>
      <c r="KOG461" s="342"/>
      <c r="KOH461" s="342"/>
      <c r="KOI461" s="342"/>
      <c r="KOJ461" s="342"/>
      <c r="KOK461" s="342"/>
      <c r="KOL461" s="342"/>
      <c r="KOM461" s="342"/>
      <c r="KON461" s="342"/>
      <c r="KOO461" s="342"/>
      <c r="KOP461" s="342"/>
      <c r="KOQ461" s="342"/>
      <c r="KOR461" s="342"/>
      <c r="KOS461" s="342"/>
      <c r="KOT461" s="342"/>
      <c r="KOU461" s="342"/>
      <c r="KOV461" s="342"/>
      <c r="KOW461" s="342"/>
      <c r="KOX461" s="342"/>
      <c r="KOY461" s="342"/>
      <c r="KOZ461" s="342"/>
      <c r="KPA461" s="342"/>
      <c r="KPB461" s="342"/>
      <c r="KPC461" s="342"/>
      <c r="KPD461" s="342"/>
      <c r="KPE461" s="342"/>
      <c r="KPF461" s="342"/>
      <c r="KPG461" s="342"/>
      <c r="KPH461" s="342"/>
      <c r="KPI461" s="342"/>
      <c r="KPJ461" s="342"/>
      <c r="KPK461" s="342"/>
      <c r="KPL461" s="342"/>
      <c r="KPM461" s="342"/>
      <c r="KPN461" s="342"/>
      <c r="KPO461" s="342"/>
      <c r="KPP461" s="342"/>
      <c r="KPQ461" s="342"/>
      <c r="KPR461" s="342"/>
      <c r="KPS461" s="342"/>
      <c r="KPT461" s="342"/>
      <c r="KPU461" s="342"/>
      <c r="KPV461" s="342"/>
      <c r="KPW461" s="342"/>
      <c r="KPX461" s="342"/>
      <c r="KPY461" s="342"/>
      <c r="KPZ461" s="342"/>
      <c r="KQA461" s="342"/>
      <c r="KQB461" s="342"/>
      <c r="KQC461" s="342"/>
      <c r="KQD461" s="342"/>
      <c r="KQE461" s="342"/>
      <c r="KQF461" s="342"/>
      <c r="KQG461" s="342"/>
      <c r="KQH461" s="342"/>
      <c r="KQI461" s="342"/>
      <c r="KQJ461" s="342"/>
      <c r="KQK461" s="342"/>
      <c r="KQL461" s="342"/>
      <c r="KQM461" s="342"/>
      <c r="KQN461" s="342"/>
      <c r="KQO461" s="342"/>
      <c r="KQP461" s="342"/>
      <c r="KQQ461" s="342"/>
      <c r="KQR461" s="342"/>
      <c r="KQS461" s="342"/>
      <c r="KQT461" s="342"/>
      <c r="KQU461" s="342"/>
      <c r="KQV461" s="342"/>
      <c r="KQW461" s="342"/>
      <c r="KQX461" s="342"/>
      <c r="KQY461" s="342"/>
      <c r="KQZ461" s="342"/>
      <c r="KRA461" s="342"/>
      <c r="KRB461" s="342"/>
      <c r="KRC461" s="342"/>
      <c r="KRD461" s="342"/>
      <c r="KRE461" s="342"/>
      <c r="KRF461" s="342"/>
      <c r="KRG461" s="342"/>
      <c r="KRH461" s="342"/>
      <c r="KRI461" s="342"/>
      <c r="KRJ461" s="342"/>
      <c r="KRK461" s="342"/>
      <c r="KRL461" s="342"/>
      <c r="KRM461" s="342"/>
      <c r="KRN461" s="342"/>
      <c r="KRO461" s="342"/>
      <c r="KRP461" s="342"/>
      <c r="KRQ461" s="342"/>
      <c r="KRR461" s="342"/>
      <c r="KRS461" s="342"/>
      <c r="KRT461" s="342"/>
      <c r="KRU461" s="342"/>
      <c r="KRV461" s="342"/>
      <c r="KRW461" s="342"/>
      <c r="KRX461" s="342"/>
      <c r="KRY461" s="342"/>
      <c r="KRZ461" s="342"/>
      <c r="KSA461" s="342"/>
      <c r="KSB461" s="342"/>
      <c r="KSC461" s="342"/>
      <c r="KSD461" s="342"/>
      <c r="KSE461" s="342"/>
      <c r="KSF461" s="342"/>
      <c r="KSG461" s="342"/>
      <c r="KSH461" s="342"/>
      <c r="KSI461" s="342"/>
      <c r="KSJ461" s="342"/>
      <c r="KSK461" s="342"/>
      <c r="KSL461" s="342"/>
      <c r="KSM461" s="342"/>
      <c r="KSN461" s="342"/>
      <c r="KSO461" s="342"/>
      <c r="KSP461" s="342"/>
      <c r="KSQ461" s="342"/>
      <c r="KSR461" s="342"/>
      <c r="KSS461" s="342"/>
      <c r="KST461" s="342"/>
      <c r="KSU461" s="342"/>
      <c r="KSV461" s="342"/>
      <c r="KSW461" s="342"/>
      <c r="KSX461" s="342"/>
      <c r="KSY461" s="342"/>
      <c r="KSZ461" s="342"/>
      <c r="KTA461" s="342"/>
      <c r="KTB461" s="342"/>
      <c r="KTC461" s="342"/>
      <c r="KTD461" s="342"/>
      <c r="KTE461" s="342"/>
      <c r="KTF461" s="342"/>
      <c r="KTG461" s="342"/>
      <c r="KTH461" s="342"/>
      <c r="KTI461" s="342"/>
      <c r="KTJ461" s="342"/>
      <c r="KTK461" s="342"/>
      <c r="KTL461" s="342"/>
      <c r="KTM461" s="342"/>
      <c r="KTN461" s="342"/>
      <c r="KTO461" s="342"/>
      <c r="KTP461" s="342"/>
      <c r="KTQ461" s="342"/>
      <c r="KTR461" s="342"/>
      <c r="KTS461" s="342"/>
      <c r="KTT461" s="342"/>
      <c r="KTU461" s="342"/>
      <c r="KTV461" s="342"/>
      <c r="KTW461" s="342"/>
      <c r="KTX461" s="342"/>
      <c r="KTY461" s="342"/>
      <c r="KTZ461" s="342"/>
      <c r="KUA461" s="342"/>
      <c r="KUB461" s="342"/>
      <c r="KUC461" s="342"/>
      <c r="KUD461" s="342"/>
      <c r="KUE461" s="342"/>
      <c r="KUF461" s="342"/>
      <c r="KUG461" s="342"/>
      <c r="KUH461" s="342"/>
      <c r="KUI461" s="342"/>
      <c r="KUJ461" s="342"/>
      <c r="KUK461" s="342"/>
      <c r="KUL461" s="342"/>
      <c r="KUM461" s="342"/>
      <c r="KUN461" s="342"/>
      <c r="KUO461" s="342"/>
      <c r="KUP461" s="342"/>
      <c r="KUQ461" s="342"/>
      <c r="KUR461" s="342"/>
      <c r="KUS461" s="342"/>
      <c r="KUT461" s="342"/>
      <c r="KUU461" s="342"/>
      <c r="KUV461" s="342"/>
      <c r="KUW461" s="342"/>
      <c r="KUX461" s="342"/>
      <c r="KUY461" s="342"/>
      <c r="KUZ461" s="342"/>
      <c r="KVA461" s="342"/>
      <c r="KVB461" s="342"/>
      <c r="KVC461" s="342"/>
      <c r="KVD461" s="342"/>
      <c r="KVE461" s="342"/>
      <c r="KVF461" s="342"/>
      <c r="KVG461" s="342"/>
      <c r="KVH461" s="342"/>
      <c r="KVI461" s="342"/>
      <c r="KVJ461" s="342"/>
      <c r="KVK461" s="342"/>
      <c r="KVL461" s="342"/>
      <c r="KVM461" s="342"/>
      <c r="KVN461" s="342"/>
      <c r="KVO461" s="342"/>
      <c r="KVP461" s="342"/>
      <c r="KVQ461" s="342"/>
      <c r="KVR461" s="342"/>
      <c r="KVS461" s="342"/>
      <c r="KVT461" s="342"/>
      <c r="KVU461" s="342"/>
      <c r="KVV461" s="342"/>
      <c r="KVW461" s="342"/>
      <c r="KVX461" s="342"/>
      <c r="KVY461" s="342"/>
      <c r="KVZ461" s="342"/>
      <c r="KWA461" s="342"/>
      <c r="KWB461" s="342"/>
      <c r="KWC461" s="342"/>
      <c r="KWD461" s="342"/>
      <c r="KWE461" s="342"/>
      <c r="KWF461" s="342"/>
      <c r="KWG461" s="342"/>
      <c r="KWH461" s="342"/>
      <c r="KWI461" s="342"/>
      <c r="KWJ461" s="342"/>
      <c r="KWK461" s="342"/>
      <c r="KWL461" s="342"/>
      <c r="KWM461" s="342"/>
      <c r="KWN461" s="342"/>
      <c r="KWO461" s="342"/>
      <c r="KWP461" s="342"/>
      <c r="KWQ461" s="342"/>
      <c r="KWR461" s="342"/>
      <c r="KWS461" s="342"/>
      <c r="KWT461" s="342"/>
      <c r="KWU461" s="342"/>
      <c r="KWV461" s="342"/>
      <c r="KWW461" s="342"/>
      <c r="KWX461" s="342"/>
      <c r="KWY461" s="342"/>
      <c r="KWZ461" s="342"/>
      <c r="KXA461" s="342"/>
      <c r="KXB461" s="342"/>
      <c r="KXC461" s="342"/>
      <c r="KXD461" s="342"/>
      <c r="KXE461" s="342"/>
      <c r="KXF461" s="342"/>
      <c r="KXG461" s="342"/>
      <c r="KXH461" s="342"/>
      <c r="KXI461" s="342"/>
      <c r="KXJ461" s="342"/>
      <c r="KXK461" s="342"/>
      <c r="KXL461" s="342"/>
      <c r="KXM461" s="342"/>
      <c r="KXN461" s="342"/>
      <c r="KXO461" s="342"/>
      <c r="KXP461" s="342"/>
      <c r="KXQ461" s="342"/>
      <c r="KXR461" s="342"/>
      <c r="KXS461" s="342"/>
      <c r="KXT461" s="342"/>
      <c r="KXU461" s="342"/>
      <c r="KXV461" s="342"/>
      <c r="KXW461" s="342"/>
      <c r="KXX461" s="342"/>
      <c r="KXY461" s="342"/>
      <c r="KXZ461" s="342"/>
      <c r="KYA461" s="342"/>
      <c r="KYB461" s="342"/>
      <c r="KYC461" s="342"/>
      <c r="KYD461" s="342"/>
      <c r="KYE461" s="342"/>
      <c r="KYF461" s="342"/>
      <c r="KYG461" s="342"/>
      <c r="KYH461" s="342"/>
      <c r="KYI461" s="342"/>
      <c r="KYJ461" s="342"/>
      <c r="KYK461" s="342"/>
      <c r="KYL461" s="342"/>
      <c r="KYM461" s="342"/>
      <c r="KYN461" s="342"/>
      <c r="KYO461" s="342"/>
      <c r="KYP461" s="342"/>
      <c r="KYQ461" s="342"/>
      <c r="KYR461" s="342"/>
      <c r="KYS461" s="342"/>
      <c r="KYT461" s="342"/>
      <c r="KYU461" s="342"/>
      <c r="KYV461" s="342"/>
      <c r="KYW461" s="342"/>
      <c r="KYX461" s="342"/>
      <c r="KYY461" s="342"/>
      <c r="KYZ461" s="342"/>
      <c r="KZA461" s="342"/>
      <c r="KZB461" s="342"/>
      <c r="KZC461" s="342"/>
      <c r="KZD461" s="342"/>
      <c r="KZE461" s="342"/>
      <c r="KZF461" s="342"/>
      <c r="KZG461" s="342"/>
      <c r="KZH461" s="342"/>
      <c r="KZI461" s="342"/>
      <c r="KZJ461" s="342"/>
      <c r="KZK461" s="342"/>
      <c r="KZL461" s="342"/>
      <c r="KZM461" s="342"/>
      <c r="KZN461" s="342"/>
      <c r="KZO461" s="342"/>
      <c r="KZP461" s="342"/>
      <c r="KZQ461" s="342"/>
      <c r="KZR461" s="342"/>
      <c r="KZS461" s="342"/>
      <c r="KZT461" s="342"/>
      <c r="KZU461" s="342"/>
      <c r="KZV461" s="342"/>
      <c r="KZW461" s="342"/>
      <c r="KZX461" s="342"/>
      <c r="KZY461" s="342"/>
      <c r="KZZ461" s="342"/>
      <c r="LAA461" s="342"/>
      <c r="LAB461" s="342"/>
      <c r="LAC461" s="342"/>
      <c r="LAD461" s="342"/>
      <c r="LAE461" s="342"/>
      <c r="LAF461" s="342"/>
      <c r="LAG461" s="342"/>
      <c r="LAH461" s="342"/>
      <c r="LAI461" s="342"/>
      <c r="LAJ461" s="342"/>
      <c r="LAK461" s="342"/>
      <c r="LAL461" s="342"/>
      <c r="LAM461" s="342"/>
      <c r="LAN461" s="342"/>
      <c r="LAO461" s="342"/>
      <c r="LAP461" s="342"/>
      <c r="LAQ461" s="342"/>
      <c r="LAR461" s="342"/>
      <c r="LAS461" s="342"/>
      <c r="LAT461" s="342"/>
      <c r="LAU461" s="342"/>
      <c r="LAV461" s="342"/>
      <c r="LAW461" s="342"/>
      <c r="LAX461" s="342"/>
      <c r="LAY461" s="342"/>
      <c r="LAZ461" s="342"/>
      <c r="LBA461" s="342"/>
      <c r="LBB461" s="342"/>
      <c r="LBC461" s="342"/>
      <c r="LBD461" s="342"/>
      <c r="LBE461" s="342"/>
      <c r="LBF461" s="342"/>
      <c r="LBG461" s="342"/>
      <c r="LBH461" s="342"/>
      <c r="LBI461" s="342"/>
      <c r="LBJ461" s="342"/>
      <c r="LBK461" s="342"/>
      <c r="LBL461" s="342"/>
      <c r="LBM461" s="342"/>
      <c r="LBN461" s="342"/>
      <c r="LBO461" s="342"/>
      <c r="LBP461" s="342"/>
      <c r="LBQ461" s="342"/>
      <c r="LBR461" s="342"/>
      <c r="LBS461" s="342"/>
      <c r="LBT461" s="342"/>
      <c r="LBU461" s="342"/>
      <c r="LBV461" s="342"/>
      <c r="LBW461" s="342"/>
      <c r="LBX461" s="342"/>
      <c r="LBY461" s="342"/>
      <c r="LBZ461" s="342"/>
      <c r="LCA461" s="342"/>
      <c r="LCB461" s="342"/>
      <c r="LCC461" s="342"/>
      <c r="LCD461" s="342"/>
      <c r="LCE461" s="342"/>
      <c r="LCF461" s="342"/>
      <c r="LCG461" s="342"/>
      <c r="LCH461" s="342"/>
      <c r="LCI461" s="342"/>
      <c r="LCJ461" s="342"/>
      <c r="LCK461" s="342"/>
      <c r="LCL461" s="342"/>
      <c r="LCM461" s="342"/>
      <c r="LCN461" s="342"/>
      <c r="LCO461" s="342"/>
      <c r="LCP461" s="342"/>
      <c r="LCQ461" s="342"/>
      <c r="LCR461" s="342"/>
      <c r="LCS461" s="342"/>
      <c r="LCT461" s="342"/>
      <c r="LCU461" s="342"/>
      <c r="LCV461" s="342"/>
      <c r="LCW461" s="342"/>
      <c r="LCX461" s="342"/>
      <c r="LCY461" s="342"/>
      <c r="LCZ461" s="342"/>
      <c r="LDA461" s="342"/>
      <c r="LDB461" s="342"/>
      <c r="LDC461" s="342"/>
      <c r="LDD461" s="342"/>
      <c r="LDE461" s="342"/>
      <c r="LDF461" s="342"/>
      <c r="LDG461" s="342"/>
      <c r="LDH461" s="342"/>
      <c r="LDI461" s="342"/>
      <c r="LDJ461" s="342"/>
      <c r="LDK461" s="342"/>
      <c r="LDL461" s="342"/>
      <c r="LDM461" s="342"/>
      <c r="LDN461" s="342"/>
      <c r="LDO461" s="342"/>
      <c r="LDP461" s="342"/>
      <c r="LDQ461" s="342"/>
      <c r="LDR461" s="342"/>
      <c r="LDS461" s="342"/>
      <c r="LDT461" s="342"/>
      <c r="LDU461" s="342"/>
      <c r="LDV461" s="342"/>
      <c r="LDW461" s="342"/>
      <c r="LDX461" s="342"/>
      <c r="LDY461" s="342"/>
      <c r="LDZ461" s="342"/>
      <c r="LEA461" s="342"/>
      <c r="LEB461" s="342"/>
      <c r="LEC461" s="342"/>
      <c r="LED461" s="342"/>
      <c r="LEE461" s="342"/>
      <c r="LEF461" s="342"/>
      <c r="LEG461" s="342"/>
      <c r="LEH461" s="342"/>
      <c r="LEI461" s="342"/>
      <c r="LEJ461" s="342"/>
      <c r="LEK461" s="342"/>
      <c r="LEL461" s="342"/>
      <c r="LEM461" s="342"/>
      <c r="LEN461" s="342"/>
      <c r="LEO461" s="342"/>
      <c r="LEP461" s="342"/>
      <c r="LEQ461" s="342"/>
      <c r="LER461" s="342"/>
      <c r="LES461" s="342"/>
      <c r="LET461" s="342"/>
      <c r="LEU461" s="342"/>
      <c r="LEV461" s="342"/>
      <c r="LEW461" s="342"/>
      <c r="LEX461" s="342"/>
      <c r="LEY461" s="342"/>
      <c r="LEZ461" s="342"/>
      <c r="LFA461" s="342"/>
      <c r="LFB461" s="342"/>
      <c r="LFC461" s="342"/>
      <c r="LFD461" s="342"/>
      <c r="LFE461" s="342"/>
      <c r="LFF461" s="342"/>
      <c r="LFG461" s="342"/>
      <c r="LFH461" s="342"/>
      <c r="LFI461" s="342"/>
      <c r="LFJ461" s="342"/>
      <c r="LFK461" s="342"/>
      <c r="LFL461" s="342"/>
      <c r="LFM461" s="342"/>
      <c r="LFN461" s="342"/>
      <c r="LFO461" s="342"/>
      <c r="LFP461" s="342"/>
      <c r="LFQ461" s="342"/>
      <c r="LFR461" s="342"/>
      <c r="LFS461" s="342"/>
      <c r="LFT461" s="342"/>
      <c r="LFU461" s="342"/>
      <c r="LFV461" s="342"/>
      <c r="LFW461" s="342"/>
      <c r="LFX461" s="342"/>
      <c r="LFY461" s="342"/>
      <c r="LFZ461" s="342"/>
      <c r="LGA461" s="342"/>
      <c r="LGB461" s="342"/>
      <c r="LGC461" s="342"/>
      <c r="LGD461" s="342"/>
      <c r="LGE461" s="342"/>
      <c r="LGF461" s="342"/>
      <c r="LGG461" s="342"/>
      <c r="LGH461" s="342"/>
      <c r="LGI461" s="342"/>
      <c r="LGJ461" s="342"/>
      <c r="LGK461" s="342"/>
      <c r="LGL461" s="342"/>
      <c r="LGM461" s="342"/>
      <c r="LGN461" s="342"/>
      <c r="LGO461" s="342"/>
      <c r="LGP461" s="342"/>
      <c r="LGQ461" s="342"/>
      <c r="LGR461" s="342"/>
      <c r="LGS461" s="342"/>
      <c r="LGT461" s="342"/>
      <c r="LGU461" s="342"/>
      <c r="LGV461" s="342"/>
      <c r="LGW461" s="342"/>
      <c r="LGX461" s="342"/>
      <c r="LGY461" s="342"/>
      <c r="LGZ461" s="342"/>
      <c r="LHA461" s="342"/>
      <c r="LHB461" s="342"/>
      <c r="LHC461" s="342"/>
      <c r="LHD461" s="342"/>
      <c r="LHE461" s="342"/>
      <c r="LHF461" s="342"/>
      <c r="LHG461" s="342"/>
      <c r="LHH461" s="342"/>
      <c r="LHI461" s="342"/>
      <c r="LHJ461" s="342"/>
      <c r="LHK461" s="342"/>
      <c r="LHL461" s="342"/>
      <c r="LHM461" s="342"/>
      <c r="LHN461" s="342"/>
      <c r="LHO461" s="342"/>
      <c r="LHP461" s="342"/>
      <c r="LHQ461" s="342"/>
      <c r="LHR461" s="342"/>
      <c r="LHS461" s="342"/>
      <c r="LHT461" s="342"/>
      <c r="LHU461" s="342"/>
      <c r="LHV461" s="342"/>
      <c r="LHW461" s="342"/>
      <c r="LHX461" s="342"/>
      <c r="LHY461" s="342"/>
      <c r="LHZ461" s="342"/>
      <c r="LIA461" s="342"/>
      <c r="LIB461" s="342"/>
      <c r="LIC461" s="342"/>
      <c r="LID461" s="342"/>
      <c r="LIE461" s="342"/>
      <c r="LIF461" s="342"/>
      <c r="LIG461" s="342"/>
      <c r="LIH461" s="342"/>
      <c r="LII461" s="342"/>
      <c r="LIJ461" s="342"/>
      <c r="LIK461" s="342"/>
      <c r="LIL461" s="342"/>
      <c r="LIM461" s="342"/>
      <c r="LIN461" s="342"/>
      <c r="LIO461" s="342"/>
      <c r="LIP461" s="342"/>
      <c r="LIQ461" s="342"/>
      <c r="LIR461" s="342"/>
      <c r="LIS461" s="342"/>
      <c r="LIT461" s="342"/>
      <c r="LIU461" s="342"/>
      <c r="LIV461" s="342"/>
      <c r="LIW461" s="342"/>
      <c r="LIX461" s="342"/>
      <c r="LIY461" s="342"/>
      <c r="LIZ461" s="342"/>
      <c r="LJA461" s="342"/>
      <c r="LJB461" s="342"/>
      <c r="LJC461" s="342"/>
      <c r="LJD461" s="342"/>
      <c r="LJE461" s="342"/>
      <c r="LJF461" s="342"/>
      <c r="LJG461" s="342"/>
      <c r="LJH461" s="342"/>
      <c r="LJI461" s="342"/>
      <c r="LJJ461" s="342"/>
      <c r="LJK461" s="342"/>
      <c r="LJL461" s="342"/>
      <c r="LJM461" s="342"/>
      <c r="LJN461" s="342"/>
      <c r="LJO461" s="342"/>
      <c r="LJP461" s="342"/>
      <c r="LJQ461" s="342"/>
      <c r="LJR461" s="342"/>
      <c r="LJS461" s="342"/>
      <c r="LJT461" s="342"/>
      <c r="LJU461" s="342"/>
      <c r="LJV461" s="342"/>
      <c r="LJW461" s="342"/>
      <c r="LJX461" s="342"/>
      <c r="LJY461" s="342"/>
      <c r="LJZ461" s="342"/>
      <c r="LKA461" s="342"/>
      <c r="LKB461" s="342"/>
      <c r="LKC461" s="342"/>
      <c r="LKD461" s="342"/>
      <c r="LKE461" s="342"/>
      <c r="LKF461" s="342"/>
      <c r="LKG461" s="342"/>
      <c r="LKH461" s="342"/>
      <c r="LKI461" s="342"/>
      <c r="LKJ461" s="342"/>
      <c r="LKK461" s="342"/>
      <c r="LKL461" s="342"/>
      <c r="LKM461" s="342"/>
      <c r="LKN461" s="342"/>
      <c r="LKO461" s="342"/>
      <c r="LKP461" s="342"/>
      <c r="LKQ461" s="342"/>
      <c r="LKR461" s="342"/>
      <c r="LKS461" s="342"/>
      <c r="LKT461" s="342"/>
      <c r="LKU461" s="342"/>
      <c r="LKV461" s="342"/>
      <c r="LKW461" s="342"/>
      <c r="LKX461" s="342"/>
      <c r="LKY461" s="342"/>
      <c r="LKZ461" s="342"/>
      <c r="LLA461" s="342"/>
      <c r="LLB461" s="342"/>
      <c r="LLC461" s="342"/>
      <c r="LLD461" s="342"/>
      <c r="LLE461" s="342"/>
      <c r="LLF461" s="342"/>
      <c r="LLG461" s="342"/>
      <c r="LLH461" s="342"/>
      <c r="LLI461" s="342"/>
      <c r="LLJ461" s="342"/>
      <c r="LLK461" s="342"/>
      <c r="LLL461" s="342"/>
      <c r="LLM461" s="342"/>
      <c r="LLN461" s="342"/>
      <c r="LLO461" s="342"/>
      <c r="LLP461" s="342"/>
      <c r="LLQ461" s="342"/>
      <c r="LLR461" s="342"/>
      <c r="LLS461" s="342"/>
      <c r="LLT461" s="342"/>
      <c r="LLU461" s="342"/>
      <c r="LLV461" s="342"/>
      <c r="LLW461" s="342"/>
      <c r="LLX461" s="342"/>
      <c r="LLY461" s="342"/>
      <c r="LLZ461" s="342"/>
      <c r="LMA461" s="342"/>
      <c r="LMB461" s="342"/>
      <c r="LMC461" s="342"/>
      <c r="LMD461" s="342"/>
      <c r="LME461" s="342"/>
      <c r="LMF461" s="342"/>
      <c r="LMG461" s="342"/>
      <c r="LMH461" s="342"/>
      <c r="LMI461" s="342"/>
      <c r="LMJ461" s="342"/>
      <c r="LMK461" s="342"/>
      <c r="LML461" s="342"/>
      <c r="LMM461" s="342"/>
      <c r="LMN461" s="342"/>
      <c r="LMO461" s="342"/>
      <c r="LMP461" s="342"/>
      <c r="LMQ461" s="342"/>
      <c r="LMR461" s="342"/>
      <c r="LMS461" s="342"/>
      <c r="LMT461" s="342"/>
      <c r="LMU461" s="342"/>
      <c r="LMV461" s="342"/>
      <c r="LMW461" s="342"/>
      <c r="LMX461" s="342"/>
      <c r="LMY461" s="342"/>
      <c r="LMZ461" s="342"/>
      <c r="LNA461" s="342"/>
      <c r="LNB461" s="342"/>
      <c r="LNC461" s="342"/>
      <c r="LND461" s="342"/>
      <c r="LNE461" s="342"/>
      <c r="LNF461" s="342"/>
      <c r="LNG461" s="342"/>
      <c r="LNH461" s="342"/>
      <c r="LNI461" s="342"/>
      <c r="LNJ461" s="342"/>
      <c r="LNK461" s="342"/>
      <c r="LNL461" s="342"/>
      <c r="LNM461" s="342"/>
      <c r="LNN461" s="342"/>
      <c r="LNO461" s="342"/>
      <c r="LNP461" s="342"/>
      <c r="LNQ461" s="342"/>
      <c r="LNR461" s="342"/>
      <c r="LNS461" s="342"/>
      <c r="LNT461" s="342"/>
      <c r="LNU461" s="342"/>
      <c r="LNV461" s="342"/>
      <c r="LNW461" s="342"/>
      <c r="LNX461" s="342"/>
      <c r="LNY461" s="342"/>
      <c r="LNZ461" s="342"/>
      <c r="LOA461" s="342"/>
      <c r="LOB461" s="342"/>
      <c r="LOC461" s="342"/>
      <c r="LOD461" s="342"/>
      <c r="LOE461" s="342"/>
      <c r="LOF461" s="342"/>
      <c r="LOG461" s="342"/>
      <c r="LOH461" s="342"/>
      <c r="LOI461" s="342"/>
      <c r="LOJ461" s="342"/>
      <c r="LOK461" s="342"/>
      <c r="LOL461" s="342"/>
      <c r="LOM461" s="342"/>
      <c r="LON461" s="342"/>
      <c r="LOO461" s="342"/>
      <c r="LOP461" s="342"/>
      <c r="LOQ461" s="342"/>
      <c r="LOR461" s="342"/>
      <c r="LOS461" s="342"/>
      <c r="LOT461" s="342"/>
      <c r="LOU461" s="342"/>
      <c r="LOV461" s="342"/>
      <c r="LOW461" s="342"/>
      <c r="LOX461" s="342"/>
      <c r="LOY461" s="342"/>
      <c r="LOZ461" s="342"/>
      <c r="LPA461" s="342"/>
      <c r="LPB461" s="342"/>
      <c r="LPC461" s="342"/>
      <c r="LPD461" s="342"/>
      <c r="LPE461" s="342"/>
      <c r="LPF461" s="342"/>
      <c r="LPG461" s="342"/>
      <c r="LPH461" s="342"/>
      <c r="LPI461" s="342"/>
      <c r="LPJ461" s="342"/>
      <c r="LPK461" s="342"/>
      <c r="LPL461" s="342"/>
      <c r="LPM461" s="342"/>
      <c r="LPN461" s="342"/>
      <c r="LPO461" s="342"/>
      <c r="LPP461" s="342"/>
      <c r="LPQ461" s="342"/>
      <c r="LPR461" s="342"/>
      <c r="LPS461" s="342"/>
      <c r="LPT461" s="342"/>
      <c r="LPU461" s="342"/>
      <c r="LPV461" s="342"/>
      <c r="LPW461" s="342"/>
      <c r="LPX461" s="342"/>
      <c r="LPY461" s="342"/>
      <c r="LPZ461" s="342"/>
      <c r="LQA461" s="342"/>
      <c r="LQB461" s="342"/>
      <c r="LQC461" s="342"/>
      <c r="LQD461" s="342"/>
      <c r="LQE461" s="342"/>
      <c r="LQF461" s="342"/>
      <c r="LQG461" s="342"/>
      <c r="LQH461" s="342"/>
      <c r="LQI461" s="342"/>
      <c r="LQJ461" s="342"/>
      <c r="LQK461" s="342"/>
      <c r="LQL461" s="342"/>
      <c r="LQM461" s="342"/>
      <c r="LQN461" s="342"/>
      <c r="LQO461" s="342"/>
      <c r="LQP461" s="342"/>
      <c r="LQQ461" s="342"/>
      <c r="LQR461" s="342"/>
      <c r="LQS461" s="342"/>
      <c r="LQT461" s="342"/>
      <c r="LQU461" s="342"/>
      <c r="LQV461" s="342"/>
      <c r="LQW461" s="342"/>
      <c r="LQX461" s="342"/>
      <c r="LQY461" s="342"/>
      <c r="LQZ461" s="342"/>
      <c r="LRA461" s="342"/>
      <c r="LRB461" s="342"/>
      <c r="LRC461" s="342"/>
      <c r="LRD461" s="342"/>
      <c r="LRE461" s="342"/>
      <c r="LRF461" s="342"/>
      <c r="LRG461" s="342"/>
      <c r="LRH461" s="342"/>
      <c r="LRI461" s="342"/>
      <c r="LRJ461" s="342"/>
      <c r="LRK461" s="342"/>
      <c r="LRL461" s="342"/>
      <c r="LRM461" s="342"/>
      <c r="LRN461" s="342"/>
      <c r="LRO461" s="342"/>
      <c r="LRP461" s="342"/>
      <c r="LRQ461" s="342"/>
      <c r="LRR461" s="342"/>
      <c r="LRS461" s="342"/>
      <c r="LRT461" s="342"/>
      <c r="LRU461" s="342"/>
      <c r="LRV461" s="342"/>
      <c r="LRW461" s="342"/>
      <c r="LRX461" s="342"/>
      <c r="LRY461" s="342"/>
      <c r="LRZ461" s="342"/>
      <c r="LSA461" s="342"/>
      <c r="LSB461" s="342"/>
      <c r="LSC461" s="342"/>
      <c r="LSD461" s="342"/>
      <c r="LSE461" s="342"/>
      <c r="LSF461" s="342"/>
      <c r="LSG461" s="342"/>
      <c r="LSH461" s="342"/>
      <c r="LSI461" s="342"/>
      <c r="LSJ461" s="342"/>
      <c r="LSK461" s="342"/>
      <c r="LSL461" s="342"/>
      <c r="LSM461" s="342"/>
      <c r="LSN461" s="342"/>
      <c r="LSO461" s="342"/>
      <c r="LSP461" s="342"/>
      <c r="LSQ461" s="342"/>
      <c r="LSR461" s="342"/>
      <c r="LSS461" s="342"/>
      <c r="LST461" s="342"/>
      <c r="LSU461" s="342"/>
      <c r="LSV461" s="342"/>
      <c r="LSW461" s="342"/>
      <c r="LSX461" s="342"/>
      <c r="LSY461" s="342"/>
      <c r="LSZ461" s="342"/>
      <c r="LTA461" s="342"/>
      <c r="LTB461" s="342"/>
      <c r="LTC461" s="342"/>
      <c r="LTD461" s="342"/>
      <c r="LTE461" s="342"/>
      <c r="LTF461" s="342"/>
      <c r="LTG461" s="342"/>
      <c r="LTH461" s="342"/>
      <c r="LTI461" s="342"/>
      <c r="LTJ461" s="342"/>
      <c r="LTK461" s="342"/>
      <c r="LTL461" s="342"/>
      <c r="LTM461" s="342"/>
      <c r="LTN461" s="342"/>
      <c r="LTO461" s="342"/>
      <c r="LTP461" s="342"/>
      <c r="LTQ461" s="342"/>
      <c r="LTR461" s="342"/>
      <c r="LTS461" s="342"/>
      <c r="LTT461" s="342"/>
      <c r="LTU461" s="342"/>
      <c r="LTV461" s="342"/>
      <c r="LTW461" s="342"/>
      <c r="LTX461" s="342"/>
      <c r="LTY461" s="342"/>
      <c r="LTZ461" s="342"/>
      <c r="LUA461" s="342"/>
      <c r="LUB461" s="342"/>
      <c r="LUC461" s="342"/>
      <c r="LUD461" s="342"/>
      <c r="LUE461" s="342"/>
      <c r="LUF461" s="342"/>
      <c r="LUG461" s="342"/>
      <c r="LUH461" s="342"/>
      <c r="LUI461" s="342"/>
      <c r="LUJ461" s="342"/>
      <c r="LUK461" s="342"/>
      <c r="LUL461" s="342"/>
      <c r="LUM461" s="342"/>
      <c r="LUN461" s="342"/>
      <c r="LUO461" s="342"/>
      <c r="LUP461" s="342"/>
      <c r="LUQ461" s="342"/>
      <c r="LUR461" s="342"/>
      <c r="LUS461" s="342"/>
      <c r="LUT461" s="342"/>
      <c r="LUU461" s="342"/>
      <c r="LUV461" s="342"/>
      <c r="LUW461" s="342"/>
      <c r="LUX461" s="342"/>
      <c r="LUY461" s="342"/>
      <c r="LUZ461" s="342"/>
      <c r="LVA461" s="342"/>
      <c r="LVB461" s="342"/>
      <c r="LVC461" s="342"/>
      <c r="LVD461" s="342"/>
      <c r="LVE461" s="342"/>
      <c r="LVF461" s="342"/>
      <c r="LVG461" s="342"/>
      <c r="LVH461" s="342"/>
      <c r="LVI461" s="342"/>
      <c r="LVJ461" s="342"/>
      <c r="LVK461" s="342"/>
      <c r="LVL461" s="342"/>
      <c r="LVM461" s="342"/>
      <c r="LVN461" s="342"/>
      <c r="LVO461" s="342"/>
      <c r="LVP461" s="342"/>
      <c r="LVQ461" s="342"/>
      <c r="LVR461" s="342"/>
      <c r="LVS461" s="342"/>
      <c r="LVT461" s="342"/>
      <c r="LVU461" s="342"/>
      <c r="LVV461" s="342"/>
      <c r="LVW461" s="342"/>
      <c r="LVX461" s="342"/>
      <c r="LVY461" s="342"/>
      <c r="LVZ461" s="342"/>
      <c r="LWA461" s="342"/>
      <c r="LWB461" s="342"/>
      <c r="LWC461" s="342"/>
      <c r="LWD461" s="342"/>
      <c r="LWE461" s="342"/>
      <c r="LWF461" s="342"/>
      <c r="LWG461" s="342"/>
      <c r="LWH461" s="342"/>
      <c r="LWI461" s="342"/>
      <c r="LWJ461" s="342"/>
      <c r="LWK461" s="342"/>
      <c r="LWL461" s="342"/>
      <c r="LWM461" s="342"/>
      <c r="LWN461" s="342"/>
      <c r="LWO461" s="342"/>
      <c r="LWP461" s="342"/>
      <c r="LWQ461" s="342"/>
      <c r="LWR461" s="342"/>
      <c r="LWS461" s="342"/>
      <c r="LWT461" s="342"/>
      <c r="LWU461" s="342"/>
      <c r="LWV461" s="342"/>
      <c r="LWW461" s="342"/>
      <c r="LWX461" s="342"/>
      <c r="LWY461" s="342"/>
      <c r="LWZ461" s="342"/>
      <c r="LXA461" s="342"/>
      <c r="LXB461" s="342"/>
      <c r="LXC461" s="342"/>
      <c r="LXD461" s="342"/>
      <c r="LXE461" s="342"/>
      <c r="LXF461" s="342"/>
      <c r="LXG461" s="342"/>
      <c r="LXH461" s="342"/>
      <c r="LXI461" s="342"/>
      <c r="LXJ461" s="342"/>
      <c r="LXK461" s="342"/>
      <c r="LXL461" s="342"/>
      <c r="LXM461" s="342"/>
      <c r="LXN461" s="342"/>
      <c r="LXO461" s="342"/>
      <c r="LXP461" s="342"/>
      <c r="LXQ461" s="342"/>
      <c r="LXR461" s="342"/>
      <c r="LXS461" s="342"/>
      <c r="LXT461" s="342"/>
      <c r="LXU461" s="342"/>
      <c r="LXV461" s="342"/>
      <c r="LXW461" s="342"/>
      <c r="LXX461" s="342"/>
      <c r="LXY461" s="342"/>
      <c r="LXZ461" s="342"/>
      <c r="LYA461" s="342"/>
      <c r="LYB461" s="342"/>
      <c r="LYC461" s="342"/>
      <c r="LYD461" s="342"/>
      <c r="LYE461" s="342"/>
      <c r="LYF461" s="342"/>
      <c r="LYG461" s="342"/>
      <c r="LYH461" s="342"/>
      <c r="LYI461" s="342"/>
      <c r="LYJ461" s="342"/>
      <c r="LYK461" s="342"/>
      <c r="LYL461" s="342"/>
      <c r="LYM461" s="342"/>
      <c r="LYN461" s="342"/>
      <c r="LYO461" s="342"/>
      <c r="LYP461" s="342"/>
      <c r="LYQ461" s="342"/>
      <c r="LYR461" s="342"/>
      <c r="LYS461" s="342"/>
      <c r="LYT461" s="342"/>
      <c r="LYU461" s="342"/>
      <c r="LYV461" s="342"/>
      <c r="LYW461" s="342"/>
      <c r="LYX461" s="342"/>
      <c r="LYY461" s="342"/>
      <c r="LYZ461" s="342"/>
      <c r="LZA461" s="342"/>
      <c r="LZB461" s="342"/>
      <c r="LZC461" s="342"/>
      <c r="LZD461" s="342"/>
      <c r="LZE461" s="342"/>
      <c r="LZF461" s="342"/>
      <c r="LZG461" s="342"/>
      <c r="LZH461" s="342"/>
      <c r="LZI461" s="342"/>
      <c r="LZJ461" s="342"/>
      <c r="LZK461" s="342"/>
      <c r="LZL461" s="342"/>
      <c r="LZM461" s="342"/>
      <c r="LZN461" s="342"/>
      <c r="LZO461" s="342"/>
      <c r="LZP461" s="342"/>
      <c r="LZQ461" s="342"/>
      <c r="LZR461" s="342"/>
      <c r="LZS461" s="342"/>
      <c r="LZT461" s="342"/>
      <c r="LZU461" s="342"/>
      <c r="LZV461" s="342"/>
      <c r="LZW461" s="342"/>
      <c r="LZX461" s="342"/>
      <c r="LZY461" s="342"/>
      <c r="LZZ461" s="342"/>
      <c r="MAA461" s="342"/>
      <c r="MAB461" s="342"/>
      <c r="MAC461" s="342"/>
      <c r="MAD461" s="342"/>
      <c r="MAE461" s="342"/>
      <c r="MAF461" s="342"/>
      <c r="MAG461" s="342"/>
      <c r="MAH461" s="342"/>
      <c r="MAI461" s="342"/>
      <c r="MAJ461" s="342"/>
      <c r="MAK461" s="342"/>
      <c r="MAL461" s="342"/>
      <c r="MAM461" s="342"/>
      <c r="MAN461" s="342"/>
      <c r="MAO461" s="342"/>
      <c r="MAP461" s="342"/>
      <c r="MAQ461" s="342"/>
      <c r="MAR461" s="342"/>
      <c r="MAS461" s="342"/>
      <c r="MAT461" s="342"/>
      <c r="MAU461" s="342"/>
      <c r="MAV461" s="342"/>
      <c r="MAW461" s="342"/>
      <c r="MAX461" s="342"/>
      <c r="MAY461" s="342"/>
      <c r="MAZ461" s="342"/>
      <c r="MBA461" s="342"/>
      <c r="MBB461" s="342"/>
      <c r="MBC461" s="342"/>
      <c r="MBD461" s="342"/>
      <c r="MBE461" s="342"/>
      <c r="MBF461" s="342"/>
      <c r="MBG461" s="342"/>
      <c r="MBH461" s="342"/>
      <c r="MBI461" s="342"/>
      <c r="MBJ461" s="342"/>
      <c r="MBK461" s="342"/>
      <c r="MBL461" s="342"/>
      <c r="MBM461" s="342"/>
      <c r="MBN461" s="342"/>
      <c r="MBO461" s="342"/>
      <c r="MBP461" s="342"/>
      <c r="MBQ461" s="342"/>
      <c r="MBR461" s="342"/>
      <c r="MBS461" s="342"/>
      <c r="MBT461" s="342"/>
      <c r="MBU461" s="342"/>
      <c r="MBV461" s="342"/>
      <c r="MBW461" s="342"/>
      <c r="MBX461" s="342"/>
      <c r="MBY461" s="342"/>
      <c r="MBZ461" s="342"/>
      <c r="MCA461" s="342"/>
      <c r="MCB461" s="342"/>
      <c r="MCC461" s="342"/>
      <c r="MCD461" s="342"/>
      <c r="MCE461" s="342"/>
      <c r="MCF461" s="342"/>
      <c r="MCG461" s="342"/>
      <c r="MCH461" s="342"/>
      <c r="MCI461" s="342"/>
      <c r="MCJ461" s="342"/>
      <c r="MCK461" s="342"/>
      <c r="MCL461" s="342"/>
      <c r="MCM461" s="342"/>
      <c r="MCN461" s="342"/>
      <c r="MCO461" s="342"/>
      <c r="MCP461" s="342"/>
      <c r="MCQ461" s="342"/>
      <c r="MCR461" s="342"/>
      <c r="MCS461" s="342"/>
      <c r="MCT461" s="342"/>
      <c r="MCU461" s="342"/>
      <c r="MCV461" s="342"/>
      <c r="MCW461" s="342"/>
      <c r="MCX461" s="342"/>
      <c r="MCY461" s="342"/>
      <c r="MCZ461" s="342"/>
      <c r="MDA461" s="342"/>
      <c r="MDB461" s="342"/>
      <c r="MDC461" s="342"/>
      <c r="MDD461" s="342"/>
      <c r="MDE461" s="342"/>
      <c r="MDF461" s="342"/>
      <c r="MDG461" s="342"/>
      <c r="MDH461" s="342"/>
      <c r="MDI461" s="342"/>
      <c r="MDJ461" s="342"/>
      <c r="MDK461" s="342"/>
      <c r="MDL461" s="342"/>
      <c r="MDM461" s="342"/>
      <c r="MDN461" s="342"/>
      <c r="MDO461" s="342"/>
      <c r="MDP461" s="342"/>
      <c r="MDQ461" s="342"/>
      <c r="MDR461" s="342"/>
      <c r="MDS461" s="342"/>
      <c r="MDT461" s="342"/>
      <c r="MDU461" s="342"/>
      <c r="MDV461" s="342"/>
      <c r="MDW461" s="342"/>
      <c r="MDX461" s="342"/>
      <c r="MDY461" s="342"/>
      <c r="MDZ461" s="342"/>
      <c r="MEA461" s="342"/>
      <c r="MEB461" s="342"/>
      <c r="MEC461" s="342"/>
      <c r="MED461" s="342"/>
      <c r="MEE461" s="342"/>
      <c r="MEF461" s="342"/>
      <c r="MEG461" s="342"/>
      <c r="MEH461" s="342"/>
      <c r="MEI461" s="342"/>
      <c r="MEJ461" s="342"/>
      <c r="MEK461" s="342"/>
      <c r="MEL461" s="342"/>
      <c r="MEM461" s="342"/>
      <c r="MEN461" s="342"/>
      <c r="MEO461" s="342"/>
      <c r="MEP461" s="342"/>
      <c r="MEQ461" s="342"/>
      <c r="MER461" s="342"/>
      <c r="MES461" s="342"/>
      <c r="MET461" s="342"/>
      <c r="MEU461" s="342"/>
      <c r="MEV461" s="342"/>
      <c r="MEW461" s="342"/>
      <c r="MEX461" s="342"/>
      <c r="MEY461" s="342"/>
      <c r="MEZ461" s="342"/>
      <c r="MFA461" s="342"/>
      <c r="MFB461" s="342"/>
      <c r="MFC461" s="342"/>
      <c r="MFD461" s="342"/>
      <c r="MFE461" s="342"/>
      <c r="MFF461" s="342"/>
      <c r="MFG461" s="342"/>
      <c r="MFH461" s="342"/>
      <c r="MFI461" s="342"/>
      <c r="MFJ461" s="342"/>
      <c r="MFK461" s="342"/>
      <c r="MFL461" s="342"/>
      <c r="MFM461" s="342"/>
      <c r="MFN461" s="342"/>
      <c r="MFO461" s="342"/>
      <c r="MFP461" s="342"/>
      <c r="MFQ461" s="342"/>
      <c r="MFR461" s="342"/>
      <c r="MFS461" s="342"/>
      <c r="MFT461" s="342"/>
      <c r="MFU461" s="342"/>
      <c r="MFV461" s="342"/>
      <c r="MFW461" s="342"/>
      <c r="MFX461" s="342"/>
      <c r="MFY461" s="342"/>
      <c r="MFZ461" s="342"/>
      <c r="MGA461" s="342"/>
      <c r="MGB461" s="342"/>
      <c r="MGC461" s="342"/>
      <c r="MGD461" s="342"/>
      <c r="MGE461" s="342"/>
      <c r="MGF461" s="342"/>
      <c r="MGG461" s="342"/>
      <c r="MGH461" s="342"/>
      <c r="MGI461" s="342"/>
      <c r="MGJ461" s="342"/>
      <c r="MGK461" s="342"/>
      <c r="MGL461" s="342"/>
      <c r="MGM461" s="342"/>
      <c r="MGN461" s="342"/>
      <c r="MGO461" s="342"/>
      <c r="MGP461" s="342"/>
      <c r="MGQ461" s="342"/>
      <c r="MGR461" s="342"/>
      <c r="MGS461" s="342"/>
      <c r="MGT461" s="342"/>
      <c r="MGU461" s="342"/>
      <c r="MGV461" s="342"/>
      <c r="MGW461" s="342"/>
      <c r="MGX461" s="342"/>
      <c r="MGY461" s="342"/>
      <c r="MGZ461" s="342"/>
      <c r="MHA461" s="342"/>
      <c r="MHB461" s="342"/>
      <c r="MHC461" s="342"/>
      <c r="MHD461" s="342"/>
      <c r="MHE461" s="342"/>
      <c r="MHF461" s="342"/>
      <c r="MHG461" s="342"/>
      <c r="MHH461" s="342"/>
      <c r="MHI461" s="342"/>
      <c r="MHJ461" s="342"/>
      <c r="MHK461" s="342"/>
      <c r="MHL461" s="342"/>
      <c r="MHM461" s="342"/>
      <c r="MHN461" s="342"/>
      <c r="MHO461" s="342"/>
      <c r="MHP461" s="342"/>
      <c r="MHQ461" s="342"/>
      <c r="MHR461" s="342"/>
      <c r="MHS461" s="342"/>
      <c r="MHT461" s="342"/>
      <c r="MHU461" s="342"/>
      <c r="MHV461" s="342"/>
      <c r="MHW461" s="342"/>
      <c r="MHX461" s="342"/>
      <c r="MHY461" s="342"/>
      <c r="MHZ461" s="342"/>
      <c r="MIA461" s="342"/>
      <c r="MIB461" s="342"/>
      <c r="MIC461" s="342"/>
      <c r="MID461" s="342"/>
      <c r="MIE461" s="342"/>
      <c r="MIF461" s="342"/>
      <c r="MIG461" s="342"/>
      <c r="MIH461" s="342"/>
      <c r="MII461" s="342"/>
      <c r="MIJ461" s="342"/>
      <c r="MIK461" s="342"/>
      <c r="MIL461" s="342"/>
      <c r="MIM461" s="342"/>
      <c r="MIN461" s="342"/>
      <c r="MIO461" s="342"/>
      <c r="MIP461" s="342"/>
      <c r="MIQ461" s="342"/>
      <c r="MIR461" s="342"/>
      <c r="MIS461" s="342"/>
      <c r="MIT461" s="342"/>
      <c r="MIU461" s="342"/>
      <c r="MIV461" s="342"/>
      <c r="MIW461" s="342"/>
      <c r="MIX461" s="342"/>
      <c r="MIY461" s="342"/>
      <c r="MIZ461" s="342"/>
      <c r="MJA461" s="342"/>
      <c r="MJB461" s="342"/>
      <c r="MJC461" s="342"/>
      <c r="MJD461" s="342"/>
      <c r="MJE461" s="342"/>
      <c r="MJF461" s="342"/>
      <c r="MJG461" s="342"/>
      <c r="MJH461" s="342"/>
      <c r="MJI461" s="342"/>
      <c r="MJJ461" s="342"/>
      <c r="MJK461" s="342"/>
      <c r="MJL461" s="342"/>
      <c r="MJM461" s="342"/>
      <c r="MJN461" s="342"/>
      <c r="MJO461" s="342"/>
      <c r="MJP461" s="342"/>
      <c r="MJQ461" s="342"/>
      <c r="MJR461" s="342"/>
      <c r="MJS461" s="342"/>
      <c r="MJT461" s="342"/>
      <c r="MJU461" s="342"/>
      <c r="MJV461" s="342"/>
      <c r="MJW461" s="342"/>
      <c r="MJX461" s="342"/>
      <c r="MJY461" s="342"/>
      <c r="MJZ461" s="342"/>
      <c r="MKA461" s="342"/>
      <c r="MKB461" s="342"/>
      <c r="MKC461" s="342"/>
      <c r="MKD461" s="342"/>
      <c r="MKE461" s="342"/>
      <c r="MKF461" s="342"/>
      <c r="MKG461" s="342"/>
      <c r="MKH461" s="342"/>
      <c r="MKI461" s="342"/>
      <c r="MKJ461" s="342"/>
      <c r="MKK461" s="342"/>
      <c r="MKL461" s="342"/>
      <c r="MKM461" s="342"/>
      <c r="MKN461" s="342"/>
      <c r="MKO461" s="342"/>
      <c r="MKP461" s="342"/>
      <c r="MKQ461" s="342"/>
      <c r="MKR461" s="342"/>
      <c r="MKS461" s="342"/>
      <c r="MKT461" s="342"/>
      <c r="MKU461" s="342"/>
      <c r="MKV461" s="342"/>
      <c r="MKW461" s="342"/>
      <c r="MKX461" s="342"/>
      <c r="MKY461" s="342"/>
      <c r="MKZ461" s="342"/>
      <c r="MLA461" s="342"/>
      <c r="MLB461" s="342"/>
      <c r="MLC461" s="342"/>
      <c r="MLD461" s="342"/>
      <c r="MLE461" s="342"/>
      <c r="MLF461" s="342"/>
      <c r="MLG461" s="342"/>
      <c r="MLH461" s="342"/>
      <c r="MLI461" s="342"/>
      <c r="MLJ461" s="342"/>
      <c r="MLK461" s="342"/>
      <c r="MLL461" s="342"/>
      <c r="MLM461" s="342"/>
      <c r="MLN461" s="342"/>
      <c r="MLO461" s="342"/>
      <c r="MLP461" s="342"/>
      <c r="MLQ461" s="342"/>
      <c r="MLR461" s="342"/>
      <c r="MLS461" s="342"/>
      <c r="MLT461" s="342"/>
      <c r="MLU461" s="342"/>
      <c r="MLV461" s="342"/>
      <c r="MLW461" s="342"/>
      <c r="MLX461" s="342"/>
      <c r="MLY461" s="342"/>
      <c r="MLZ461" s="342"/>
      <c r="MMA461" s="342"/>
      <c r="MMB461" s="342"/>
      <c r="MMC461" s="342"/>
      <c r="MMD461" s="342"/>
      <c r="MME461" s="342"/>
      <c r="MMF461" s="342"/>
      <c r="MMG461" s="342"/>
      <c r="MMH461" s="342"/>
      <c r="MMI461" s="342"/>
      <c r="MMJ461" s="342"/>
      <c r="MMK461" s="342"/>
      <c r="MML461" s="342"/>
      <c r="MMM461" s="342"/>
      <c r="MMN461" s="342"/>
      <c r="MMO461" s="342"/>
      <c r="MMP461" s="342"/>
      <c r="MMQ461" s="342"/>
      <c r="MMR461" s="342"/>
      <c r="MMS461" s="342"/>
      <c r="MMT461" s="342"/>
      <c r="MMU461" s="342"/>
      <c r="MMV461" s="342"/>
      <c r="MMW461" s="342"/>
      <c r="MMX461" s="342"/>
      <c r="MMY461" s="342"/>
      <c r="MMZ461" s="342"/>
      <c r="MNA461" s="342"/>
      <c r="MNB461" s="342"/>
      <c r="MNC461" s="342"/>
      <c r="MND461" s="342"/>
      <c r="MNE461" s="342"/>
      <c r="MNF461" s="342"/>
      <c r="MNG461" s="342"/>
      <c r="MNH461" s="342"/>
      <c r="MNI461" s="342"/>
      <c r="MNJ461" s="342"/>
      <c r="MNK461" s="342"/>
      <c r="MNL461" s="342"/>
      <c r="MNM461" s="342"/>
      <c r="MNN461" s="342"/>
      <c r="MNO461" s="342"/>
      <c r="MNP461" s="342"/>
      <c r="MNQ461" s="342"/>
      <c r="MNR461" s="342"/>
      <c r="MNS461" s="342"/>
      <c r="MNT461" s="342"/>
      <c r="MNU461" s="342"/>
      <c r="MNV461" s="342"/>
      <c r="MNW461" s="342"/>
      <c r="MNX461" s="342"/>
      <c r="MNY461" s="342"/>
      <c r="MNZ461" s="342"/>
      <c r="MOA461" s="342"/>
      <c r="MOB461" s="342"/>
      <c r="MOC461" s="342"/>
      <c r="MOD461" s="342"/>
      <c r="MOE461" s="342"/>
      <c r="MOF461" s="342"/>
      <c r="MOG461" s="342"/>
      <c r="MOH461" s="342"/>
      <c r="MOI461" s="342"/>
      <c r="MOJ461" s="342"/>
      <c r="MOK461" s="342"/>
      <c r="MOL461" s="342"/>
      <c r="MOM461" s="342"/>
      <c r="MON461" s="342"/>
      <c r="MOO461" s="342"/>
      <c r="MOP461" s="342"/>
      <c r="MOQ461" s="342"/>
      <c r="MOR461" s="342"/>
      <c r="MOS461" s="342"/>
      <c r="MOT461" s="342"/>
      <c r="MOU461" s="342"/>
      <c r="MOV461" s="342"/>
      <c r="MOW461" s="342"/>
      <c r="MOX461" s="342"/>
      <c r="MOY461" s="342"/>
      <c r="MOZ461" s="342"/>
      <c r="MPA461" s="342"/>
      <c r="MPB461" s="342"/>
      <c r="MPC461" s="342"/>
      <c r="MPD461" s="342"/>
      <c r="MPE461" s="342"/>
      <c r="MPF461" s="342"/>
      <c r="MPG461" s="342"/>
      <c r="MPH461" s="342"/>
      <c r="MPI461" s="342"/>
      <c r="MPJ461" s="342"/>
      <c r="MPK461" s="342"/>
      <c r="MPL461" s="342"/>
      <c r="MPM461" s="342"/>
      <c r="MPN461" s="342"/>
      <c r="MPO461" s="342"/>
      <c r="MPP461" s="342"/>
      <c r="MPQ461" s="342"/>
      <c r="MPR461" s="342"/>
      <c r="MPS461" s="342"/>
      <c r="MPT461" s="342"/>
      <c r="MPU461" s="342"/>
      <c r="MPV461" s="342"/>
      <c r="MPW461" s="342"/>
      <c r="MPX461" s="342"/>
      <c r="MPY461" s="342"/>
      <c r="MPZ461" s="342"/>
      <c r="MQA461" s="342"/>
      <c r="MQB461" s="342"/>
      <c r="MQC461" s="342"/>
      <c r="MQD461" s="342"/>
      <c r="MQE461" s="342"/>
      <c r="MQF461" s="342"/>
      <c r="MQG461" s="342"/>
      <c r="MQH461" s="342"/>
      <c r="MQI461" s="342"/>
      <c r="MQJ461" s="342"/>
      <c r="MQK461" s="342"/>
      <c r="MQL461" s="342"/>
      <c r="MQM461" s="342"/>
      <c r="MQN461" s="342"/>
      <c r="MQO461" s="342"/>
      <c r="MQP461" s="342"/>
      <c r="MQQ461" s="342"/>
      <c r="MQR461" s="342"/>
      <c r="MQS461" s="342"/>
      <c r="MQT461" s="342"/>
      <c r="MQU461" s="342"/>
      <c r="MQV461" s="342"/>
      <c r="MQW461" s="342"/>
      <c r="MQX461" s="342"/>
      <c r="MQY461" s="342"/>
      <c r="MQZ461" s="342"/>
      <c r="MRA461" s="342"/>
      <c r="MRB461" s="342"/>
      <c r="MRC461" s="342"/>
      <c r="MRD461" s="342"/>
      <c r="MRE461" s="342"/>
      <c r="MRF461" s="342"/>
      <c r="MRG461" s="342"/>
      <c r="MRH461" s="342"/>
      <c r="MRI461" s="342"/>
      <c r="MRJ461" s="342"/>
      <c r="MRK461" s="342"/>
      <c r="MRL461" s="342"/>
      <c r="MRM461" s="342"/>
      <c r="MRN461" s="342"/>
      <c r="MRO461" s="342"/>
      <c r="MRP461" s="342"/>
      <c r="MRQ461" s="342"/>
      <c r="MRR461" s="342"/>
      <c r="MRS461" s="342"/>
      <c r="MRT461" s="342"/>
      <c r="MRU461" s="342"/>
      <c r="MRV461" s="342"/>
      <c r="MRW461" s="342"/>
      <c r="MRX461" s="342"/>
      <c r="MRY461" s="342"/>
      <c r="MRZ461" s="342"/>
      <c r="MSA461" s="342"/>
      <c r="MSB461" s="342"/>
      <c r="MSC461" s="342"/>
      <c r="MSD461" s="342"/>
      <c r="MSE461" s="342"/>
      <c r="MSF461" s="342"/>
      <c r="MSG461" s="342"/>
      <c r="MSH461" s="342"/>
      <c r="MSI461" s="342"/>
      <c r="MSJ461" s="342"/>
      <c r="MSK461" s="342"/>
      <c r="MSL461" s="342"/>
      <c r="MSM461" s="342"/>
      <c r="MSN461" s="342"/>
      <c r="MSO461" s="342"/>
      <c r="MSP461" s="342"/>
      <c r="MSQ461" s="342"/>
      <c r="MSR461" s="342"/>
      <c r="MSS461" s="342"/>
      <c r="MST461" s="342"/>
      <c r="MSU461" s="342"/>
      <c r="MSV461" s="342"/>
      <c r="MSW461" s="342"/>
      <c r="MSX461" s="342"/>
      <c r="MSY461" s="342"/>
      <c r="MSZ461" s="342"/>
      <c r="MTA461" s="342"/>
      <c r="MTB461" s="342"/>
      <c r="MTC461" s="342"/>
      <c r="MTD461" s="342"/>
      <c r="MTE461" s="342"/>
      <c r="MTF461" s="342"/>
      <c r="MTG461" s="342"/>
      <c r="MTH461" s="342"/>
      <c r="MTI461" s="342"/>
      <c r="MTJ461" s="342"/>
      <c r="MTK461" s="342"/>
      <c r="MTL461" s="342"/>
      <c r="MTM461" s="342"/>
      <c r="MTN461" s="342"/>
      <c r="MTO461" s="342"/>
      <c r="MTP461" s="342"/>
      <c r="MTQ461" s="342"/>
      <c r="MTR461" s="342"/>
      <c r="MTS461" s="342"/>
      <c r="MTT461" s="342"/>
      <c r="MTU461" s="342"/>
      <c r="MTV461" s="342"/>
      <c r="MTW461" s="342"/>
      <c r="MTX461" s="342"/>
      <c r="MTY461" s="342"/>
      <c r="MTZ461" s="342"/>
      <c r="MUA461" s="342"/>
      <c r="MUB461" s="342"/>
      <c r="MUC461" s="342"/>
      <c r="MUD461" s="342"/>
      <c r="MUE461" s="342"/>
      <c r="MUF461" s="342"/>
      <c r="MUG461" s="342"/>
      <c r="MUH461" s="342"/>
      <c r="MUI461" s="342"/>
      <c r="MUJ461" s="342"/>
      <c r="MUK461" s="342"/>
      <c r="MUL461" s="342"/>
      <c r="MUM461" s="342"/>
      <c r="MUN461" s="342"/>
      <c r="MUO461" s="342"/>
      <c r="MUP461" s="342"/>
      <c r="MUQ461" s="342"/>
      <c r="MUR461" s="342"/>
      <c r="MUS461" s="342"/>
      <c r="MUT461" s="342"/>
      <c r="MUU461" s="342"/>
      <c r="MUV461" s="342"/>
      <c r="MUW461" s="342"/>
      <c r="MUX461" s="342"/>
      <c r="MUY461" s="342"/>
      <c r="MUZ461" s="342"/>
      <c r="MVA461" s="342"/>
      <c r="MVB461" s="342"/>
      <c r="MVC461" s="342"/>
      <c r="MVD461" s="342"/>
      <c r="MVE461" s="342"/>
      <c r="MVF461" s="342"/>
      <c r="MVG461" s="342"/>
      <c r="MVH461" s="342"/>
      <c r="MVI461" s="342"/>
      <c r="MVJ461" s="342"/>
      <c r="MVK461" s="342"/>
      <c r="MVL461" s="342"/>
      <c r="MVM461" s="342"/>
      <c r="MVN461" s="342"/>
      <c r="MVO461" s="342"/>
      <c r="MVP461" s="342"/>
      <c r="MVQ461" s="342"/>
      <c r="MVR461" s="342"/>
      <c r="MVS461" s="342"/>
      <c r="MVT461" s="342"/>
      <c r="MVU461" s="342"/>
      <c r="MVV461" s="342"/>
      <c r="MVW461" s="342"/>
      <c r="MVX461" s="342"/>
      <c r="MVY461" s="342"/>
      <c r="MVZ461" s="342"/>
      <c r="MWA461" s="342"/>
      <c r="MWB461" s="342"/>
      <c r="MWC461" s="342"/>
      <c r="MWD461" s="342"/>
      <c r="MWE461" s="342"/>
      <c r="MWF461" s="342"/>
      <c r="MWG461" s="342"/>
      <c r="MWH461" s="342"/>
      <c r="MWI461" s="342"/>
      <c r="MWJ461" s="342"/>
      <c r="MWK461" s="342"/>
      <c r="MWL461" s="342"/>
      <c r="MWM461" s="342"/>
      <c r="MWN461" s="342"/>
      <c r="MWO461" s="342"/>
      <c r="MWP461" s="342"/>
      <c r="MWQ461" s="342"/>
      <c r="MWR461" s="342"/>
      <c r="MWS461" s="342"/>
      <c r="MWT461" s="342"/>
      <c r="MWU461" s="342"/>
      <c r="MWV461" s="342"/>
      <c r="MWW461" s="342"/>
      <c r="MWX461" s="342"/>
      <c r="MWY461" s="342"/>
      <c r="MWZ461" s="342"/>
      <c r="MXA461" s="342"/>
      <c r="MXB461" s="342"/>
      <c r="MXC461" s="342"/>
      <c r="MXD461" s="342"/>
      <c r="MXE461" s="342"/>
      <c r="MXF461" s="342"/>
      <c r="MXG461" s="342"/>
      <c r="MXH461" s="342"/>
      <c r="MXI461" s="342"/>
      <c r="MXJ461" s="342"/>
      <c r="MXK461" s="342"/>
      <c r="MXL461" s="342"/>
      <c r="MXM461" s="342"/>
      <c r="MXN461" s="342"/>
      <c r="MXO461" s="342"/>
      <c r="MXP461" s="342"/>
      <c r="MXQ461" s="342"/>
      <c r="MXR461" s="342"/>
      <c r="MXS461" s="342"/>
      <c r="MXT461" s="342"/>
      <c r="MXU461" s="342"/>
      <c r="MXV461" s="342"/>
      <c r="MXW461" s="342"/>
      <c r="MXX461" s="342"/>
      <c r="MXY461" s="342"/>
      <c r="MXZ461" s="342"/>
      <c r="MYA461" s="342"/>
      <c r="MYB461" s="342"/>
      <c r="MYC461" s="342"/>
      <c r="MYD461" s="342"/>
      <c r="MYE461" s="342"/>
      <c r="MYF461" s="342"/>
      <c r="MYG461" s="342"/>
      <c r="MYH461" s="342"/>
      <c r="MYI461" s="342"/>
      <c r="MYJ461" s="342"/>
      <c r="MYK461" s="342"/>
      <c r="MYL461" s="342"/>
      <c r="MYM461" s="342"/>
      <c r="MYN461" s="342"/>
      <c r="MYO461" s="342"/>
      <c r="MYP461" s="342"/>
      <c r="MYQ461" s="342"/>
      <c r="MYR461" s="342"/>
      <c r="MYS461" s="342"/>
      <c r="MYT461" s="342"/>
      <c r="MYU461" s="342"/>
      <c r="MYV461" s="342"/>
      <c r="MYW461" s="342"/>
      <c r="MYX461" s="342"/>
      <c r="MYY461" s="342"/>
      <c r="MYZ461" s="342"/>
      <c r="MZA461" s="342"/>
      <c r="MZB461" s="342"/>
      <c r="MZC461" s="342"/>
      <c r="MZD461" s="342"/>
      <c r="MZE461" s="342"/>
      <c r="MZF461" s="342"/>
      <c r="MZG461" s="342"/>
      <c r="MZH461" s="342"/>
      <c r="MZI461" s="342"/>
      <c r="MZJ461" s="342"/>
      <c r="MZK461" s="342"/>
      <c r="MZL461" s="342"/>
      <c r="MZM461" s="342"/>
      <c r="MZN461" s="342"/>
      <c r="MZO461" s="342"/>
      <c r="MZP461" s="342"/>
      <c r="MZQ461" s="342"/>
      <c r="MZR461" s="342"/>
      <c r="MZS461" s="342"/>
      <c r="MZT461" s="342"/>
      <c r="MZU461" s="342"/>
      <c r="MZV461" s="342"/>
      <c r="MZW461" s="342"/>
      <c r="MZX461" s="342"/>
      <c r="MZY461" s="342"/>
      <c r="MZZ461" s="342"/>
      <c r="NAA461" s="342"/>
      <c r="NAB461" s="342"/>
      <c r="NAC461" s="342"/>
      <c r="NAD461" s="342"/>
      <c r="NAE461" s="342"/>
      <c r="NAF461" s="342"/>
      <c r="NAG461" s="342"/>
      <c r="NAH461" s="342"/>
      <c r="NAI461" s="342"/>
      <c r="NAJ461" s="342"/>
      <c r="NAK461" s="342"/>
      <c r="NAL461" s="342"/>
      <c r="NAM461" s="342"/>
      <c r="NAN461" s="342"/>
      <c r="NAO461" s="342"/>
      <c r="NAP461" s="342"/>
      <c r="NAQ461" s="342"/>
      <c r="NAR461" s="342"/>
      <c r="NAS461" s="342"/>
      <c r="NAT461" s="342"/>
      <c r="NAU461" s="342"/>
      <c r="NAV461" s="342"/>
      <c r="NAW461" s="342"/>
      <c r="NAX461" s="342"/>
      <c r="NAY461" s="342"/>
      <c r="NAZ461" s="342"/>
      <c r="NBA461" s="342"/>
      <c r="NBB461" s="342"/>
      <c r="NBC461" s="342"/>
      <c r="NBD461" s="342"/>
      <c r="NBE461" s="342"/>
      <c r="NBF461" s="342"/>
      <c r="NBG461" s="342"/>
      <c r="NBH461" s="342"/>
      <c r="NBI461" s="342"/>
      <c r="NBJ461" s="342"/>
      <c r="NBK461" s="342"/>
      <c r="NBL461" s="342"/>
      <c r="NBM461" s="342"/>
      <c r="NBN461" s="342"/>
      <c r="NBO461" s="342"/>
      <c r="NBP461" s="342"/>
      <c r="NBQ461" s="342"/>
      <c r="NBR461" s="342"/>
      <c r="NBS461" s="342"/>
      <c r="NBT461" s="342"/>
      <c r="NBU461" s="342"/>
      <c r="NBV461" s="342"/>
      <c r="NBW461" s="342"/>
      <c r="NBX461" s="342"/>
      <c r="NBY461" s="342"/>
      <c r="NBZ461" s="342"/>
      <c r="NCA461" s="342"/>
      <c r="NCB461" s="342"/>
      <c r="NCC461" s="342"/>
      <c r="NCD461" s="342"/>
      <c r="NCE461" s="342"/>
      <c r="NCF461" s="342"/>
      <c r="NCG461" s="342"/>
      <c r="NCH461" s="342"/>
      <c r="NCI461" s="342"/>
      <c r="NCJ461" s="342"/>
      <c r="NCK461" s="342"/>
      <c r="NCL461" s="342"/>
      <c r="NCM461" s="342"/>
      <c r="NCN461" s="342"/>
      <c r="NCO461" s="342"/>
      <c r="NCP461" s="342"/>
      <c r="NCQ461" s="342"/>
      <c r="NCR461" s="342"/>
      <c r="NCS461" s="342"/>
      <c r="NCT461" s="342"/>
      <c r="NCU461" s="342"/>
      <c r="NCV461" s="342"/>
      <c r="NCW461" s="342"/>
      <c r="NCX461" s="342"/>
      <c r="NCY461" s="342"/>
      <c r="NCZ461" s="342"/>
      <c r="NDA461" s="342"/>
      <c r="NDB461" s="342"/>
      <c r="NDC461" s="342"/>
      <c r="NDD461" s="342"/>
      <c r="NDE461" s="342"/>
      <c r="NDF461" s="342"/>
      <c r="NDG461" s="342"/>
      <c r="NDH461" s="342"/>
      <c r="NDI461" s="342"/>
      <c r="NDJ461" s="342"/>
      <c r="NDK461" s="342"/>
      <c r="NDL461" s="342"/>
      <c r="NDM461" s="342"/>
      <c r="NDN461" s="342"/>
      <c r="NDO461" s="342"/>
      <c r="NDP461" s="342"/>
      <c r="NDQ461" s="342"/>
      <c r="NDR461" s="342"/>
      <c r="NDS461" s="342"/>
      <c r="NDT461" s="342"/>
      <c r="NDU461" s="342"/>
      <c r="NDV461" s="342"/>
      <c r="NDW461" s="342"/>
      <c r="NDX461" s="342"/>
      <c r="NDY461" s="342"/>
      <c r="NDZ461" s="342"/>
      <c r="NEA461" s="342"/>
      <c r="NEB461" s="342"/>
      <c r="NEC461" s="342"/>
      <c r="NED461" s="342"/>
      <c r="NEE461" s="342"/>
      <c r="NEF461" s="342"/>
      <c r="NEG461" s="342"/>
      <c r="NEH461" s="342"/>
      <c r="NEI461" s="342"/>
      <c r="NEJ461" s="342"/>
      <c r="NEK461" s="342"/>
      <c r="NEL461" s="342"/>
      <c r="NEM461" s="342"/>
      <c r="NEN461" s="342"/>
      <c r="NEO461" s="342"/>
      <c r="NEP461" s="342"/>
      <c r="NEQ461" s="342"/>
      <c r="NER461" s="342"/>
      <c r="NES461" s="342"/>
      <c r="NET461" s="342"/>
      <c r="NEU461" s="342"/>
      <c r="NEV461" s="342"/>
      <c r="NEW461" s="342"/>
      <c r="NEX461" s="342"/>
      <c r="NEY461" s="342"/>
      <c r="NEZ461" s="342"/>
      <c r="NFA461" s="342"/>
      <c r="NFB461" s="342"/>
      <c r="NFC461" s="342"/>
      <c r="NFD461" s="342"/>
      <c r="NFE461" s="342"/>
      <c r="NFF461" s="342"/>
      <c r="NFG461" s="342"/>
      <c r="NFH461" s="342"/>
      <c r="NFI461" s="342"/>
      <c r="NFJ461" s="342"/>
      <c r="NFK461" s="342"/>
      <c r="NFL461" s="342"/>
      <c r="NFM461" s="342"/>
      <c r="NFN461" s="342"/>
      <c r="NFO461" s="342"/>
      <c r="NFP461" s="342"/>
      <c r="NFQ461" s="342"/>
      <c r="NFR461" s="342"/>
      <c r="NFS461" s="342"/>
      <c r="NFT461" s="342"/>
      <c r="NFU461" s="342"/>
      <c r="NFV461" s="342"/>
      <c r="NFW461" s="342"/>
      <c r="NFX461" s="342"/>
      <c r="NFY461" s="342"/>
      <c r="NFZ461" s="342"/>
      <c r="NGA461" s="342"/>
      <c r="NGB461" s="342"/>
      <c r="NGC461" s="342"/>
      <c r="NGD461" s="342"/>
      <c r="NGE461" s="342"/>
      <c r="NGF461" s="342"/>
      <c r="NGG461" s="342"/>
      <c r="NGH461" s="342"/>
      <c r="NGI461" s="342"/>
      <c r="NGJ461" s="342"/>
      <c r="NGK461" s="342"/>
      <c r="NGL461" s="342"/>
      <c r="NGM461" s="342"/>
      <c r="NGN461" s="342"/>
      <c r="NGO461" s="342"/>
      <c r="NGP461" s="342"/>
      <c r="NGQ461" s="342"/>
      <c r="NGR461" s="342"/>
      <c r="NGS461" s="342"/>
      <c r="NGT461" s="342"/>
      <c r="NGU461" s="342"/>
      <c r="NGV461" s="342"/>
      <c r="NGW461" s="342"/>
      <c r="NGX461" s="342"/>
      <c r="NGY461" s="342"/>
      <c r="NGZ461" s="342"/>
      <c r="NHA461" s="342"/>
      <c r="NHB461" s="342"/>
      <c r="NHC461" s="342"/>
      <c r="NHD461" s="342"/>
      <c r="NHE461" s="342"/>
      <c r="NHF461" s="342"/>
      <c r="NHG461" s="342"/>
      <c r="NHH461" s="342"/>
      <c r="NHI461" s="342"/>
      <c r="NHJ461" s="342"/>
      <c r="NHK461" s="342"/>
      <c r="NHL461" s="342"/>
      <c r="NHM461" s="342"/>
      <c r="NHN461" s="342"/>
      <c r="NHO461" s="342"/>
      <c r="NHP461" s="342"/>
      <c r="NHQ461" s="342"/>
      <c r="NHR461" s="342"/>
      <c r="NHS461" s="342"/>
      <c r="NHT461" s="342"/>
      <c r="NHU461" s="342"/>
      <c r="NHV461" s="342"/>
      <c r="NHW461" s="342"/>
      <c r="NHX461" s="342"/>
      <c r="NHY461" s="342"/>
      <c r="NHZ461" s="342"/>
      <c r="NIA461" s="342"/>
      <c r="NIB461" s="342"/>
      <c r="NIC461" s="342"/>
      <c r="NID461" s="342"/>
      <c r="NIE461" s="342"/>
      <c r="NIF461" s="342"/>
      <c r="NIG461" s="342"/>
      <c r="NIH461" s="342"/>
      <c r="NII461" s="342"/>
      <c r="NIJ461" s="342"/>
      <c r="NIK461" s="342"/>
      <c r="NIL461" s="342"/>
      <c r="NIM461" s="342"/>
      <c r="NIN461" s="342"/>
      <c r="NIO461" s="342"/>
      <c r="NIP461" s="342"/>
      <c r="NIQ461" s="342"/>
      <c r="NIR461" s="342"/>
      <c r="NIS461" s="342"/>
      <c r="NIT461" s="342"/>
      <c r="NIU461" s="342"/>
      <c r="NIV461" s="342"/>
      <c r="NIW461" s="342"/>
      <c r="NIX461" s="342"/>
      <c r="NIY461" s="342"/>
      <c r="NIZ461" s="342"/>
      <c r="NJA461" s="342"/>
      <c r="NJB461" s="342"/>
      <c r="NJC461" s="342"/>
      <c r="NJD461" s="342"/>
      <c r="NJE461" s="342"/>
      <c r="NJF461" s="342"/>
      <c r="NJG461" s="342"/>
      <c r="NJH461" s="342"/>
      <c r="NJI461" s="342"/>
      <c r="NJJ461" s="342"/>
      <c r="NJK461" s="342"/>
      <c r="NJL461" s="342"/>
      <c r="NJM461" s="342"/>
      <c r="NJN461" s="342"/>
      <c r="NJO461" s="342"/>
      <c r="NJP461" s="342"/>
      <c r="NJQ461" s="342"/>
      <c r="NJR461" s="342"/>
      <c r="NJS461" s="342"/>
      <c r="NJT461" s="342"/>
      <c r="NJU461" s="342"/>
      <c r="NJV461" s="342"/>
      <c r="NJW461" s="342"/>
      <c r="NJX461" s="342"/>
      <c r="NJY461" s="342"/>
      <c r="NJZ461" s="342"/>
      <c r="NKA461" s="342"/>
      <c r="NKB461" s="342"/>
      <c r="NKC461" s="342"/>
      <c r="NKD461" s="342"/>
      <c r="NKE461" s="342"/>
      <c r="NKF461" s="342"/>
      <c r="NKG461" s="342"/>
      <c r="NKH461" s="342"/>
      <c r="NKI461" s="342"/>
      <c r="NKJ461" s="342"/>
      <c r="NKK461" s="342"/>
      <c r="NKL461" s="342"/>
      <c r="NKM461" s="342"/>
      <c r="NKN461" s="342"/>
      <c r="NKO461" s="342"/>
      <c r="NKP461" s="342"/>
      <c r="NKQ461" s="342"/>
      <c r="NKR461" s="342"/>
      <c r="NKS461" s="342"/>
      <c r="NKT461" s="342"/>
      <c r="NKU461" s="342"/>
      <c r="NKV461" s="342"/>
      <c r="NKW461" s="342"/>
      <c r="NKX461" s="342"/>
      <c r="NKY461" s="342"/>
      <c r="NKZ461" s="342"/>
      <c r="NLA461" s="342"/>
      <c r="NLB461" s="342"/>
      <c r="NLC461" s="342"/>
      <c r="NLD461" s="342"/>
      <c r="NLE461" s="342"/>
      <c r="NLF461" s="342"/>
      <c r="NLG461" s="342"/>
      <c r="NLH461" s="342"/>
      <c r="NLI461" s="342"/>
      <c r="NLJ461" s="342"/>
      <c r="NLK461" s="342"/>
      <c r="NLL461" s="342"/>
      <c r="NLM461" s="342"/>
      <c r="NLN461" s="342"/>
      <c r="NLO461" s="342"/>
      <c r="NLP461" s="342"/>
      <c r="NLQ461" s="342"/>
      <c r="NLR461" s="342"/>
      <c r="NLS461" s="342"/>
      <c r="NLT461" s="342"/>
      <c r="NLU461" s="342"/>
      <c r="NLV461" s="342"/>
      <c r="NLW461" s="342"/>
      <c r="NLX461" s="342"/>
      <c r="NLY461" s="342"/>
      <c r="NLZ461" s="342"/>
      <c r="NMA461" s="342"/>
      <c r="NMB461" s="342"/>
      <c r="NMC461" s="342"/>
      <c r="NMD461" s="342"/>
      <c r="NME461" s="342"/>
      <c r="NMF461" s="342"/>
      <c r="NMG461" s="342"/>
      <c r="NMH461" s="342"/>
      <c r="NMI461" s="342"/>
      <c r="NMJ461" s="342"/>
      <c r="NMK461" s="342"/>
      <c r="NML461" s="342"/>
      <c r="NMM461" s="342"/>
      <c r="NMN461" s="342"/>
      <c r="NMO461" s="342"/>
      <c r="NMP461" s="342"/>
      <c r="NMQ461" s="342"/>
      <c r="NMR461" s="342"/>
      <c r="NMS461" s="342"/>
      <c r="NMT461" s="342"/>
      <c r="NMU461" s="342"/>
      <c r="NMV461" s="342"/>
      <c r="NMW461" s="342"/>
      <c r="NMX461" s="342"/>
      <c r="NMY461" s="342"/>
      <c r="NMZ461" s="342"/>
      <c r="NNA461" s="342"/>
      <c r="NNB461" s="342"/>
      <c r="NNC461" s="342"/>
      <c r="NND461" s="342"/>
      <c r="NNE461" s="342"/>
      <c r="NNF461" s="342"/>
      <c r="NNG461" s="342"/>
      <c r="NNH461" s="342"/>
      <c r="NNI461" s="342"/>
      <c r="NNJ461" s="342"/>
      <c r="NNK461" s="342"/>
      <c r="NNL461" s="342"/>
      <c r="NNM461" s="342"/>
      <c r="NNN461" s="342"/>
      <c r="NNO461" s="342"/>
      <c r="NNP461" s="342"/>
      <c r="NNQ461" s="342"/>
      <c r="NNR461" s="342"/>
      <c r="NNS461" s="342"/>
      <c r="NNT461" s="342"/>
      <c r="NNU461" s="342"/>
      <c r="NNV461" s="342"/>
      <c r="NNW461" s="342"/>
      <c r="NNX461" s="342"/>
      <c r="NNY461" s="342"/>
      <c r="NNZ461" s="342"/>
      <c r="NOA461" s="342"/>
      <c r="NOB461" s="342"/>
      <c r="NOC461" s="342"/>
      <c r="NOD461" s="342"/>
      <c r="NOE461" s="342"/>
      <c r="NOF461" s="342"/>
      <c r="NOG461" s="342"/>
      <c r="NOH461" s="342"/>
      <c r="NOI461" s="342"/>
      <c r="NOJ461" s="342"/>
      <c r="NOK461" s="342"/>
      <c r="NOL461" s="342"/>
      <c r="NOM461" s="342"/>
      <c r="NON461" s="342"/>
      <c r="NOO461" s="342"/>
      <c r="NOP461" s="342"/>
      <c r="NOQ461" s="342"/>
      <c r="NOR461" s="342"/>
      <c r="NOS461" s="342"/>
      <c r="NOT461" s="342"/>
      <c r="NOU461" s="342"/>
      <c r="NOV461" s="342"/>
      <c r="NOW461" s="342"/>
      <c r="NOX461" s="342"/>
      <c r="NOY461" s="342"/>
      <c r="NOZ461" s="342"/>
      <c r="NPA461" s="342"/>
      <c r="NPB461" s="342"/>
      <c r="NPC461" s="342"/>
      <c r="NPD461" s="342"/>
      <c r="NPE461" s="342"/>
      <c r="NPF461" s="342"/>
      <c r="NPG461" s="342"/>
      <c r="NPH461" s="342"/>
      <c r="NPI461" s="342"/>
      <c r="NPJ461" s="342"/>
      <c r="NPK461" s="342"/>
      <c r="NPL461" s="342"/>
      <c r="NPM461" s="342"/>
      <c r="NPN461" s="342"/>
      <c r="NPO461" s="342"/>
      <c r="NPP461" s="342"/>
      <c r="NPQ461" s="342"/>
      <c r="NPR461" s="342"/>
      <c r="NPS461" s="342"/>
      <c r="NPT461" s="342"/>
      <c r="NPU461" s="342"/>
      <c r="NPV461" s="342"/>
      <c r="NPW461" s="342"/>
      <c r="NPX461" s="342"/>
      <c r="NPY461" s="342"/>
      <c r="NPZ461" s="342"/>
      <c r="NQA461" s="342"/>
      <c r="NQB461" s="342"/>
      <c r="NQC461" s="342"/>
      <c r="NQD461" s="342"/>
      <c r="NQE461" s="342"/>
      <c r="NQF461" s="342"/>
      <c r="NQG461" s="342"/>
      <c r="NQH461" s="342"/>
      <c r="NQI461" s="342"/>
      <c r="NQJ461" s="342"/>
      <c r="NQK461" s="342"/>
      <c r="NQL461" s="342"/>
      <c r="NQM461" s="342"/>
      <c r="NQN461" s="342"/>
      <c r="NQO461" s="342"/>
      <c r="NQP461" s="342"/>
      <c r="NQQ461" s="342"/>
      <c r="NQR461" s="342"/>
      <c r="NQS461" s="342"/>
      <c r="NQT461" s="342"/>
      <c r="NQU461" s="342"/>
      <c r="NQV461" s="342"/>
      <c r="NQW461" s="342"/>
      <c r="NQX461" s="342"/>
      <c r="NQY461" s="342"/>
      <c r="NQZ461" s="342"/>
      <c r="NRA461" s="342"/>
      <c r="NRB461" s="342"/>
      <c r="NRC461" s="342"/>
      <c r="NRD461" s="342"/>
      <c r="NRE461" s="342"/>
      <c r="NRF461" s="342"/>
      <c r="NRG461" s="342"/>
      <c r="NRH461" s="342"/>
      <c r="NRI461" s="342"/>
      <c r="NRJ461" s="342"/>
      <c r="NRK461" s="342"/>
      <c r="NRL461" s="342"/>
      <c r="NRM461" s="342"/>
      <c r="NRN461" s="342"/>
      <c r="NRO461" s="342"/>
      <c r="NRP461" s="342"/>
      <c r="NRQ461" s="342"/>
      <c r="NRR461" s="342"/>
      <c r="NRS461" s="342"/>
      <c r="NRT461" s="342"/>
      <c r="NRU461" s="342"/>
      <c r="NRV461" s="342"/>
      <c r="NRW461" s="342"/>
      <c r="NRX461" s="342"/>
      <c r="NRY461" s="342"/>
      <c r="NRZ461" s="342"/>
      <c r="NSA461" s="342"/>
      <c r="NSB461" s="342"/>
      <c r="NSC461" s="342"/>
      <c r="NSD461" s="342"/>
      <c r="NSE461" s="342"/>
      <c r="NSF461" s="342"/>
      <c r="NSG461" s="342"/>
      <c r="NSH461" s="342"/>
      <c r="NSI461" s="342"/>
      <c r="NSJ461" s="342"/>
      <c r="NSK461" s="342"/>
      <c r="NSL461" s="342"/>
      <c r="NSM461" s="342"/>
      <c r="NSN461" s="342"/>
      <c r="NSO461" s="342"/>
      <c r="NSP461" s="342"/>
      <c r="NSQ461" s="342"/>
      <c r="NSR461" s="342"/>
      <c r="NSS461" s="342"/>
      <c r="NST461" s="342"/>
      <c r="NSU461" s="342"/>
      <c r="NSV461" s="342"/>
      <c r="NSW461" s="342"/>
      <c r="NSX461" s="342"/>
      <c r="NSY461" s="342"/>
      <c r="NSZ461" s="342"/>
      <c r="NTA461" s="342"/>
      <c r="NTB461" s="342"/>
      <c r="NTC461" s="342"/>
      <c r="NTD461" s="342"/>
      <c r="NTE461" s="342"/>
      <c r="NTF461" s="342"/>
      <c r="NTG461" s="342"/>
      <c r="NTH461" s="342"/>
      <c r="NTI461" s="342"/>
      <c r="NTJ461" s="342"/>
      <c r="NTK461" s="342"/>
      <c r="NTL461" s="342"/>
      <c r="NTM461" s="342"/>
      <c r="NTN461" s="342"/>
      <c r="NTO461" s="342"/>
      <c r="NTP461" s="342"/>
      <c r="NTQ461" s="342"/>
      <c r="NTR461" s="342"/>
      <c r="NTS461" s="342"/>
      <c r="NTT461" s="342"/>
      <c r="NTU461" s="342"/>
      <c r="NTV461" s="342"/>
      <c r="NTW461" s="342"/>
      <c r="NTX461" s="342"/>
      <c r="NTY461" s="342"/>
      <c r="NTZ461" s="342"/>
      <c r="NUA461" s="342"/>
      <c r="NUB461" s="342"/>
      <c r="NUC461" s="342"/>
      <c r="NUD461" s="342"/>
      <c r="NUE461" s="342"/>
      <c r="NUF461" s="342"/>
      <c r="NUG461" s="342"/>
      <c r="NUH461" s="342"/>
      <c r="NUI461" s="342"/>
      <c r="NUJ461" s="342"/>
      <c r="NUK461" s="342"/>
      <c r="NUL461" s="342"/>
      <c r="NUM461" s="342"/>
      <c r="NUN461" s="342"/>
      <c r="NUO461" s="342"/>
      <c r="NUP461" s="342"/>
      <c r="NUQ461" s="342"/>
      <c r="NUR461" s="342"/>
      <c r="NUS461" s="342"/>
      <c r="NUT461" s="342"/>
      <c r="NUU461" s="342"/>
      <c r="NUV461" s="342"/>
      <c r="NUW461" s="342"/>
      <c r="NUX461" s="342"/>
      <c r="NUY461" s="342"/>
      <c r="NUZ461" s="342"/>
      <c r="NVA461" s="342"/>
      <c r="NVB461" s="342"/>
      <c r="NVC461" s="342"/>
      <c r="NVD461" s="342"/>
      <c r="NVE461" s="342"/>
      <c r="NVF461" s="342"/>
      <c r="NVG461" s="342"/>
      <c r="NVH461" s="342"/>
      <c r="NVI461" s="342"/>
      <c r="NVJ461" s="342"/>
      <c r="NVK461" s="342"/>
      <c r="NVL461" s="342"/>
      <c r="NVM461" s="342"/>
      <c r="NVN461" s="342"/>
      <c r="NVO461" s="342"/>
      <c r="NVP461" s="342"/>
      <c r="NVQ461" s="342"/>
      <c r="NVR461" s="342"/>
      <c r="NVS461" s="342"/>
      <c r="NVT461" s="342"/>
      <c r="NVU461" s="342"/>
      <c r="NVV461" s="342"/>
      <c r="NVW461" s="342"/>
      <c r="NVX461" s="342"/>
      <c r="NVY461" s="342"/>
      <c r="NVZ461" s="342"/>
      <c r="NWA461" s="342"/>
      <c r="NWB461" s="342"/>
      <c r="NWC461" s="342"/>
      <c r="NWD461" s="342"/>
      <c r="NWE461" s="342"/>
      <c r="NWF461" s="342"/>
      <c r="NWG461" s="342"/>
      <c r="NWH461" s="342"/>
      <c r="NWI461" s="342"/>
      <c r="NWJ461" s="342"/>
      <c r="NWK461" s="342"/>
      <c r="NWL461" s="342"/>
      <c r="NWM461" s="342"/>
      <c r="NWN461" s="342"/>
      <c r="NWO461" s="342"/>
      <c r="NWP461" s="342"/>
      <c r="NWQ461" s="342"/>
      <c r="NWR461" s="342"/>
      <c r="NWS461" s="342"/>
      <c r="NWT461" s="342"/>
      <c r="NWU461" s="342"/>
      <c r="NWV461" s="342"/>
      <c r="NWW461" s="342"/>
      <c r="NWX461" s="342"/>
      <c r="NWY461" s="342"/>
      <c r="NWZ461" s="342"/>
      <c r="NXA461" s="342"/>
      <c r="NXB461" s="342"/>
      <c r="NXC461" s="342"/>
      <c r="NXD461" s="342"/>
      <c r="NXE461" s="342"/>
      <c r="NXF461" s="342"/>
      <c r="NXG461" s="342"/>
      <c r="NXH461" s="342"/>
      <c r="NXI461" s="342"/>
      <c r="NXJ461" s="342"/>
      <c r="NXK461" s="342"/>
      <c r="NXL461" s="342"/>
      <c r="NXM461" s="342"/>
      <c r="NXN461" s="342"/>
      <c r="NXO461" s="342"/>
      <c r="NXP461" s="342"/>
      <c r="NXQ461" s="342"/>
      <c r="NXR461" s="342"/>
      <c r="NXS461" s="342"/>
      <c r="NXT461" s="342"/>
      <c r="NXU461" s="342"/>
      <c r="NXV461" s="342"/>
      <c r="NXW461" s="342"/>
      <c r="NXX461" s="342"/>
      <c r="NXY461" s="342"/>
      <c r="NXZ461" s="342"/>
      <c r="NYA461" s="342"/>
      <c r="NYB461" s="342"/>
      <c r="NYC461" s="342"/>
      <c r="NYD461" s="342"/>
      <c r="NYE461" s="342"/>
      <c r="NYF461" s="342"/>
      <c r="NYG461" s="342"/>
      <c r="NYH461" s="342"/>
      <c r="NYI461" s="342"/>
      <c r="NYJ461" s="342"/>
      <c r="NYK461" s="342"/>
      <c r="NYL461" s="342"/>
      <c r="NYM461" s="342"/>
      <c r="NYN461" s="342"/>
      <c r="NYO461" s="342"/>
      <c r="NYP461" s="342"/>
      <c r="NYQ461" s="342"/>
      <c r="NYR461" s="342"/>
      <c r="NYS461" s="342"/>
      <c r="NYT461" s="342"/>
      <c r="NYU461" s="342"/>
      <c r="NYV461" s="342"/>
      <c r="NYW461" s="342"/>
      <c r="NYX461" s="342"/>
      <c r="NYY461" s="342"/>
      <c r="NYZ461" s="342"/>
      <c r="NZA461" s="342"/>
      <c r="NZB461" s="342"/>
      <c r="NZC461" s="342"/>
      <c r="NZD461" s="342"/>
      <c r="NZE461" s="342"/>
      <c r="NZF461" s="342"/>
      <c r="NZG461" s="342"/>
      <c r="NZH461" s="342"/>
      <c r="NZI461" s="342"/>
      <c r="NZJ461" s="342"/>
      <c r="NZK461" s="342"/>
      <c r="NZL461" s="342"/>
      <c r="NZM461" s="342"/>
      <c r="NZN461" s="342"/>
      <c r="NZO461" s="342"/>
      <c r="NZP461" s="342"/>
      <c r="NZQ461" s="342"/>
      <c r="NZR461" s="342"/>
      <c r="NZS461" s="342"/>
      <c r="NZT461" s="342"/>
      <c r="NZU461" s="342"/>
      <c r="NZV461" s="342"/>
      <c r="NZW461" s="342"/>
      <c r="NZX461" s="342"/>
      <c r="NZY461" s="342"/>
      <c r="NZZ461" s="342"/>
      <c r="OAA461" s="342"/>
      <c r="OAB461" s="342"/>
      <c r="OAC461" s="342"/>
      <c r="OAD461" s="342"/>
      <c r="OAE461" s="342"/>
      <c r="OAF461" s="342"/>
      <c r="OAG461" s="342"/>
      <c r="OAH461" s="342"/>
      <c r="OAI461" s="342"/>
      <c r="OAJ461" s="342"/>
      <c r="OAK461" s="342"/>
      <c r="OAL461" s="342"/>
      <c r="OAM461" s="342"/>
      <c r="OAN461" s="342"/>
      <c r="OAO461" s="342"/>
      <c r="OAP461" s="342"/>
      <c r="OAQ461" s="342"/>
      <c r="OAR461" s="342"/>
      <c r="OAS461" s="342"/>
      <c r="OAT461" s="342"/>
      <c r="OAU461" s="342"/>
      <c r="OAV461" s="342"/>
      <c r="OAW461" s="342"/>
      <c r="OAX461" s="342"/>
      <c r="OAY461" s="342"/>
      <c r="OAZ461" s="342"/>
      <c r="OBA461" s="342"/>
      <c r="OBB461" s="342"/>
      <c r="OBC461" s="342"/>
      <c r="OBD461" s="342"/>
      <c r="OBE461" s="342"/>
      <c r="OBF461" s="342"/>
      <c r="OBG461" s="342"/>
      <c r="OBH461" s="342"/>
      <c r="OBI461" s="342"/>
      <c r="OBJ461" s="342"/>
      <c r="OBK461" s="342"/>
      <c r="OBL461" s="342"/>
      <c r="OBM461" s="342"/>
      <c r="OBN461" s="342"/>
      <c r="OBO461" s="342"/>
      <c r="OBP461" s="342"/>
      <c r="OBQ461" s="342"/>
      <c r="OBR461" s="342"/>
      <c r="OBS461" s="342"/>
      <c r="OBT461" s="342"/>
      <c r="OBU461" s="342"/>
      <c r="OBV461" s="342"/>
      <c r="OBW461" s="342"/>
      <c r="OBX461" s="342"/>
      <c r="OBY461" s="342"/>
      <c r="OBZ461" s="342"/>
      <c r="OCA461" s="342"/>
      <c r="OCB461" s="342"/>
      <c r="OCC461" s="342"/>
      <c r="OCD461" s="342"/>
      <c r="OCE461" s="342"/>
      <c r="OCF461" s="342"/>
      <c r="OCG461" s="342"/>
      <c r="OCH461" s="342"/>
      <c r="OCI461" s="342"/>
      <c r="OCJ461" s="342"/>
      <c r="OCK461" s="342"/>
      <c r="OCL461" s="342"/>
      <c r="OCM461" s="342"/>
      <c r="OCN461" s="342"/>
      <c r="OCO461" s="342"/>
      <c r="OCP461" s="342"/>
      <c r="OCQ461" s="342"/>
      <c r="OCR461" s="342"/>
      <c r="OCS461" s="342"/>
      <c r="OCT461" s="342"/>
      <c r="OCU461" s="342"/>
      <c r="OCV461" s="342"/>
      <c r="OCW461" s="342"/>
      <c r="OCX461" s="342"/>
      <c r="OCY461" s="342"/>
      <c r="OCZ461" s="342"/>
      <c r="ODA461" s="342"/>
      <c r="ODB461" s="342"/>
      <c r="ODC461" s="342"/>
      <c r="ODD461" s="342"/>
      <c r="ODE461" s="342"/>
      <c r="ODF461" s="342"/>
      <c r="ODG461" s="342"/>
      <c r="ODH461" s="342"/>
      <c r="ODI461" s="342"/>
      <c r="ODJ461" s="342"/>
      <c r="ODK461" s="342"/>
      <c r="ODL461" s="342"/>
      <c r="ODM461" s="342"/>
      <c r="ODN461" s="342"/>
      <c r="ODO461" s="342"/>
      <c r="ODP461" s="342"/>
      <c r="ODQ461" s="342"/>
      <c r="ODR461" s="342"/>
      <c r="ODS461" s="342"/>
      <c r="ODT461" s="342"/>
      <c r="ODU461" s="342"/>
      <c r="ODV461" s="342"/>
      <c r="ODW461" s="342"/>
      <c r="ODX461" s="342"/>
      <c r="ODY461" s="342"/>
      <c r="ODZ461" s="342"/>
      <c r="OEA461" s="342"/>
      <c r="OEB461" s="342"/>
      <c r="OEC461" s="342"/>
      <c r="OED461" s="342"/>
      <c r="OEE461" s="342"/>
      <c r="OEF461" s="342"/>
      <c r="OEG461" s="342"/>
      <c r="OEH461" s="342"/>
      <c r="OEI461" s="342"/>
      <c r="OEJ461" s="342"/>
      <c r="OEK461" s="342"/>
      <c r="OEL461" s="342"/>
      <c r="OEM461" s="342"/>
      <c r="OEN461" s="342"/>
      <c r="OEO461" s="342"/>
      <c r="OEP461" s="342"/>
      <c r="OEQ461" s="342"/>
      <c r="OER461" s="342"/>
      <c r="OES461" s="342"/>
      <c r="OET461" s="342"/>
      <c r="OEU461" s="342"/>
      <c r="OEV461" s="342"/>
      <c r="OEW461" s="342"/>
      <c r="OEX461" s="342"/>
      <c r="OEY461" s="342"/>
      <c r="OEZ461" s="342"/>
      <c r="OFA461" s="342"/>
      <c r="OFB461" s="342"/>
      <c r="OFC461" s="342"/>
      <c r="OFD461" s="342"/>
      <c r="OFE461" s="342"/>
      <c r="OFF461" s="342"/>
      <c r="OFG461" s="342"/>
      <c r="OFH461" s="342"/>
      <c r="OFI461" s="342"/>
      <c r="OFJ461" s="342"/>
      <c r="OFK461" s="342"/>
      <c r="OFL461" s="342"/>
      <c r="OFM461" s="342"/>
      <c r="OFN461" s="342"/>
      <c r="OFO461" s="342"/>
      <c r="OFP461" s="342"/>
      <c r="OFQ461" s="342"/>
      <c r="OFR461" s="342"/>
      <c r="OFS461" s="342"/>
      <c r="OFT461" s="342"/>
      <c r="OFU461" s="342"/>
      <c r="OFV461" s="342"/>
      <c r="OFW461" s="342"/>
      <c r="OFX461" s="342"/>
      <c r="OFY461" s="342"/>
      <c r="OFZ461" s="342"/>
      <c r="OGA461" s="342"/>
      <c r="OGB461" s="342"/>
      <c r="OGC461" s="342"/>
      <c r="OGD461" s="342"/>
      <c r="OGE461" s="342"/>
      <c r="OGF461" s="342"/>
      <c r="OGG461" s="342"/>
      <c r="OGH461" s="342"/>
      <c r="OGI461" s="342"/>
      <c r="OGJ461" s="342"/>
      <c r="OGK461" s="342"/>
      <c r="OGL461" s="342"/>
      <c r="OGM461" s="342"/>
      <c r="OGN461" s="342"/>
      <c r="OGO461" s="342"/>
      <c r="OGP461" s="342"/>
      <c r="OGQ461" s="342"/>
      <c r="OGR461" s="342"/>
      <c r="OGS461" s="342"/>
      <c r="OGT461" s="342"/>
      <c r="OGU461" s="342"/>
      <c r="OGV461" s="342"/>
      <c r="OGW461" s="342"/>
      <c r="OGX461" s="342"/>
      <c r="OGY461" s="342"/>
      <c r="OGZ461" s="342"/>
      <c r="OHA461" s="342"/>
      <c r="OHB461" s="342"/>
      <c r="OHC461" s="342"/>
      <c r="OHD461" s="342"/>
      <c r="OHE461" s="342"/>
      <c r="OHF461" s="342"/>
      <c r="OHG461" s="342"/>
      <c r="OHH461" s="342"/>
      <c r="OHI461" s="342"/>
      <c r="OHJ461" s="342"/>
      <c r="OHK461" s="342"/>
      <c r="OHL461" s="342"/>
      <c r="OHM461" s="342"/>
      <c r="OHN461" s="342"/>
      <c r="OHO461" s="342"/>
      <c r="OHP461" s="342"/>
      <c r="OHQ461" s="342"/>
      <c r="OHR461" s="342"/>
      <c r="OHS461" s="342"/>
      <c r="OHT461" s="342"/>
      <c r="OHU461" s="342"/>
      <c r="OHV461" s="342"/>
      <c r="OHW461" s="342"/>
      <c r="OHX461" s="342"/>
      <c r="OHY461" s="342"/>
      <c r="OHZ461" s="342"/>
      <c r="OIA461" s="342"/>
      <c r="OIB461" s="342"/>
      <c r="OIC461" s="342"/>
      <c r="OID461" s="342"/>
      <c r="OIE461" s="342"/>
      <c r="OIF461" s="342"/>
      <c r="OIG461" s="342"/>
      <c r="OIH461" s="342"/>
      <c r="OII461" s="342"/>
      <c r="OIJ461" s="342"/>
      <c r="OIK461" s="342"/>
      <c r="OIL461" s="342"/>
      <c r="OIM461" s="342"/>
      <c r="OIN461" s="342"/>
      <c r="OIO461" s="342"/>
      <c r="OIP461" s="342"/>
      <c r="OIQ461" s="342"/>
      <c r="OIR461" s="342"/>
      <c r="OIS461" s="342"/>
      <c r="OIT461" s="342"/>
      <c r="OIU461" s="342"/>
      <c r="OIV461" s="342"/>
      <c r="OIW461" s="342"/>
      <c r="OIX461" s="342"/>
      <c r="OIY461" s="342"/>
      <c r="OIZ461" s="342"/>
      <c r="OJA461" s="342"/>
      <c r="OJB461" s="342"/>
      <c r="OJC461" s="342"/>
      <c r="OJD461" s="342"/>
      <c r="OJE461" s="342"/>
      <c r="OJF461" s="342"/>
      <c r="OJG461" s="342"/>
      <c r="OJH461" s="342"/>
      <c r="OJI461" s="342"/>
      <c r="OJJ461" s="342"/>
      <c r="OJK461" s="342"/>
      <c r="OJL461" s="342"/>
      <c r="OJM461" s="342"/>
      <c r="OJN461" s="342"/>
      <c r="OJO461" s="342"/>
      <c r="OJP461" s="342"/>
      <c r="OJQ461" s="342"/>
      <c r="OJR461" s="342"/>
      <c r="OJS461" s="342"/>
      <c r="OJT461" s="342"/>
      <c r="OJU461" s="342"/>
      <c r="OJV461" s="342"/>
      <c r="OJW461" s="342"/>
      <c r="OJX461" s="342"/>
      <c r="OJY461" s="342"/>
      <c r="OJZ461" s="342"/>
      <c r="OKA461" s="342"/>
      <c r="OKB461" s="342"/>
      <c r="OKC461" s="342"/>
      <c r="OKD461" s="342"/>
      <c r="OKE461" s="342"/>
      <c r="OKF461" s="342"/>
      <c r="OKG461" s="342"/>
      <c r="OKH461" s="342"/>
      <c r="OKI461" s="342"/>
      <c r="OKJ461" s="342"/>
      <c r="OKK461" s="342"/>
      <c r="OKL461" s="342"/>
      <c r="OKM461" s="342"/>
      <c r="OKN461" s="342"/>
      <c r="OKO461" s="342"/>
      <c r="OKP461" s="342"/>
      <c r="OKQ461" s="342"/>
      <c r="OKR461" s="342"/>
      <c r="OKS461" s="342"/>
      <c r="OKT461" s="342"/>
      <c r="OKU461" s="342"/>
      <c r="OKV461" s="342"/>
      <c r="OKW461" s="342"/>
      <c r="OKX461" s="342"/>
      <c r="OKY461" s="342"/>
      <c r="OKZ461" s="342"/>
      <c r="OLA461" s="342"/>
      <c r="OLB461" s="342"/>
      <c r="OLC461" s="342"/>
      <c r="OLD461" s="342"/>
      <c r="OLE461" s="342"/>
      <c r="OLF461" s="342"/>
      <c r="OLG461" s="342"/>
      <c r="OLH461" s="342"/>
      <c r="OLI461" s="342"/>
      <c r="OLJ461" s="342"/>
      <c r="OLK461" s="342"/>
      <c r="OLL461" s="342"/>
      <c r="OLM461" s="342"/>
      <c r="OLN461" s="342"/>
      <c r="OLO461" s="342"/>
      <c r="OLP461" s="342"/>
      <c r="OLQ461" s="342"/>
      <c r="OLR461" s="342"/>
      <c r="OLS461" s="342"/>
      <c r="OLT461" s="342"/>
      <c r="OLU461" s="342"/>
      <c r="OLV461" s="342"/>
      <c r="OLW461" s="342"/>
      <c r="OLX461" s="342"/>
      <c r="OLY461" s="342"/>
      <c r="OLZ461" s="342"/>
      <c r="OMA461" s="342"/>
      <c r="OMB461" s="342"/>
      <c r="OMC461" s="342"/>
      <c r="OMD461" s="342"/>
      <c r="OME461" s="342"/>
      <c r="OMF461" s="342"/>
      <c r="OMG461" s="342"/>
      <c r="OMH461" s="342"/>
      <c r="OMI461" s="342"/>
      <c r="OMJ461" s="342"/>
      <c r="OMK461" s="342"/>
      <c r="OML461" s="342"/>
      <c r="OMM461" s="342"/>
      <c r="OMN461" s="342"/>
      <c r="OMO461" s="342"/>
      <c r="OMP461" s="342"/>
      <c r="OMQ461" s="342"/>
      <c r="OMR461" s="342"/>
      <c r="OMS461" s="342"/>
      <c r="OMT461" s="342"/>
      <c r="OMU461" s="342"/>
      <c r="OMV461" s="342"/>
      <c r="OMW461" s="342"/>
      <c r="OMX461" s="342"/>
      <c r="OMY461" s="342"/>
      <c r="OMZ461" s="342"/>
      <c r="ONA461" s="342"/>
      <c r="ONB461" s="342"/>
      <c r="ONC461" s="342"/>
      <c r="OND461" s="342"/>
      <c r="ONE461" s="342"/>
      <c r="ONF461" s="342"/>
      <c r="ONG461" s="342"/>
      <c r="ONH461" s="342"/>
      <c r="ONI461" s="342"/>
      <c r="ONJ461" s="342"/>
      <c r="ONK461" s="342"/>
      <c r="ONL461" s="342"/>
      <c r="ONM461" s="342"/>
      <c r="ONN461" s="342"/>
      <c r="ONO461" s="342"/>
      <c r="ONP461" s="342"/>
      <c r="ONQ461" s="342"/>
      <c r="ONR461" s="342"/>
      <c r="ONS461" s="342"/>
      <c r="ONT461" s="342"/>
      <c r="ONU461" s="342"/>
      <c r="ONV461" s="342"/>
      <c r="ONW461" s="342"/>
      <c r="ONX461" s="342"/>
      <c r="ONY461" s="342"/>
      <c r="ONZ461" s="342"/>
      <c r="OOA461" s="342"/>
      <c r="OOB461" s="342"/>
      <c r="OOC461" s="342"/>
      <c r="OOD461" s="342"/>
      <c r="OOE461" s="342"/>
      <c r="OOF461" s="342"/>
      <c r="OOG461" s="342"/>
      <c r="OOH461" s="342"/>
      <c r="OOI461" s="342"/>
      <c r="OOJ461" s="342"/>
      <c r="OOK461" s="342"/>
      <c r="OOL461" s="342"/>
      <c r="OOM461" s="342"/>
      <c r="OON461" s="342"/>
      <c r="OOO461" s="342"/>
      <c r="OOP461" s="342"/>
      <c r="OOQ461" s="342"/>
      <c r="OOR461" s="342"/>
      <c r="OOS461" s="342"/>
      <c r="OOT461" s="342"/>
      <c r="OOU461" s="342"/>
      <c r="OOV461" s="342"/>
      <c r="OOW461" s="342"/>
      <c r="OOX461" s="342"/>
      <c r="OOY461" s="342"/>
      <c r="OOZ461" s="342"/>
      <c r="OPA461" s="342"/>
      <c r="OPB461" s="342"/>
      <c r="OPC461" s="342"/>
      <c r="OPD461" s="342"/>
      <c r="OPE461" s="342"/>
      <c r="OPF461" s="342"/>
      <c r="OPG461" s="342"/>
      <c r="OPH461" s="342"/>
      <c r="OPI461" s="342"/>
      <c r="OPJ461" s="342"/>
      <c r="OPK461" s="342"/>
      <c r="OPL461" s="342"/>
      <c r="OPM461" s="342"/>
      <c r="OPN461" s="342"/>
      <c r="OPO461" s="342"/>
      <c r="OPP461" s="342"/>
      <c r="OPQ461" s="342"/>
      <c r="OPR461" s="342"/>
      <c r="OPS461" s="342"/>
      <c r="OPT461" s="342"/>
      <c r="OPU461" s="342"/>
      <c r="OPV461" s="342"/>
      <c r="OPW461" s="342"/>
      <c r="OPX461" s="342"/>
      <c r="OPY461" s="342"/>
      <c r="OPZ461" s="342"/>
      <c r="OQA461" s="342"/>
      <c r="OQB461" s="342"/>
      <c r="OQC461" s="342"/>
      <c r="OQD461" s="342"/>
      <c r="OQE461" s="342"/>
      <c r="OQF461" s="342"/>
      <c r="OQG461" s="342"/>
      <c r="OQH461" s="342"/>
      <c r="OQI461" s="342"/>
      <c r="OQJ461" s="342"/>
      <c r="OQK461" s="342"/>
      <c r="OQL461" s="342"/>
      <c r="OQM461" s="342"/>
      <c r="OQN461" s="342"/>
      <c r="OQO461" s="342"/>
      <c r="OQP461" s="342"/>
      <c r="OQQ461" s="342"/>
      <c r="OQR461" s="342"/>
      <c r="OQS461" s="342"/>
      <c r="OQT461" s="342"/>
      <c r="OQU461" s="342"/>
      <c r="OQV461" s="342"/>
      <c r="OQW461" s="342"/>
      <c r="OQX461" s="342"/>
      <c r="OQY461" s="342"/>
      <c r="OQZ461" s="342"/>
      <c r="ORA461" s="342"/>
      <c r="ORB461" s="342"/>
      <c r="ORC461" s="342"/>
      <c r="ORD461" s="342"/>
      <c r="ORE461" s="342"/>
      <c r="ORF461" s="342"/>
      <c r="ORG461" s="342"/>
      <c r="ORH461" s="342"/>
      <c r="ORI461" s="342"/>
      <c r="ORJ461" s="342"/>
      <c r="ORK461" s="342"/>
      <c r="ORL461" s="342"/>
      <c r="ORM461" s="342"/>
      <c r="ORN461" s="342"/>
      <c r="ORO461" s="342"/>
      <c r="ORP461" s="342"/>
      <c r="ORQ461" s="342"/>
      <c r="ORR461" s="342"/>
      <c r="ORS461" s="342"/>
      <c r="ORT461" s="342"/>
      <c r="ORU461" s="342"/>
      <c r="ORV461" s="342"/>
      <c r="ORW461" s="342"/>
      <c r="ORX461" s="342"/>
      <c r="ORY461" s="342"/>
      <c r="ORZ461" s="342"/>
      <c r="OSA461" s="342"/>
      <c r="OSB461" s="342"/>
      <c r="OSC461" s="342"/>
      <c r="OSD461" s="342"/>
      <c r="OSE461" s="342"/>
      <c r="OSF461" s="342"/>
      <c r="OSG461" s="342"/>
      <c r="OSH461" s="342"/>
      <c r="OSI461" s="342"/>
      <c r="OSJ461" s="342"/>
      <c r="OSK461" s="342"/>
      <c r="OSL461" s="342"/>
      <c r="OSM461" s="342"/>
      <c r="OSN461" s="342"/>
      <c r="OSO461" s="342"/>
      <c r="OSP461" s="342"/>
      <c r="OSQ461" s="342"/>
      <c r="OSR461" s="342"/>
      <c r="OSS461" s="342"/>
      <c r="OST461" s="342"/>
      <c r="OSU461" s="342"/>
      <c r="OSV461" s="342"/>
      <c r="OSW461" s="342"/>
      <c r="OSX461" s="342"/>
      <c r="OSY461" s="342"/>
      <c r="OSZ461" s="342"/>
      <c r="OTA461" s="342"/>
      <c r="OTB461" s="342"/>
      <c r="OTC461" s="342"/>
      <c r="OTD461" s="342"/>
      <c r="OTE461" s="342"/>
      <c r="OTF461" s="342"/>
      <c r="OTG461" s="342"/>
      <c r="OTH461" s="342"/>
      <c r="OTI461" s="342"/>
      <c r="OTJ461" s="342"/>
      <c r="OTK461" s="342"/>
      <c r="OTL461" s="342"/>
      <c r="OTM461" s="342"/>
      <c r="OTN461" s="342"/>
      <c r="OTO461" s="342"/>
      <c r="OTP461" s="342"/>
      <c r="OTQ461" s="342"/>
      <c r="OTR461" s="342"/>
      <c r="OTS461" s="342"/>
      <c r="OTT461" s="342"/>
      <c r="OTU461" s="342"/>
      <c r="OTV461" s="342"/>
      <c r="OTW461" s="342"/>
      <c r="OTX461" s="342"/>
      <c r="OTY461" s="342"/>
      <c r="OTZ461" s="342"/>
      <c r="OUA461" s="342"/>
      <c r="OUB461" s="342"/>
      <c r="OUC461" s="342"/>
      <c r="OUD461" s="342"/>
      <c r="OUE461" s="342"/>
      <c r="OUF461" s="342"/>
      <c r="OUG461" s="342"/>
      <c r="OUH461" s="342"/>
      <c r="OUI461" s="342"/>
      <c r="OUJ461" s="342"/>
      <c r="OUK461" s="342"/>
      <c r="OUL461" s="342"/>
      <c r="OUM461" s="342"/>
      <c r="OUN461" s="342"/>
      <c r="OUO461" s="342"/>
      <c r="OUP461" s="342"/>
      <c r="OUQ461" s="342"/>
      <c r="OUR461" s="342"/>
      <c r="OUS461" s="342"/>
      <c r="OUT461" s="342"/>
      <c r="OUU461" s="342"/>
      <c r="OUV461" s="342"/>
      <c r="OUW461" s="342"/>
      <c r="OUX461" s="342"/>
      <c r="OUY461" s="342"/>
      <c r="OUZ461" s="342"/>
      <c r="OVA461" s="342"/>
      <c r="OVB461" s="342"/>
      <c r="OVC461" s="342"/>
      <c r="OVD461" s="342"/>
      <c r="OVE461" s="342"/>
      <c r="OVF461" s="342"/>
      <c r="OVG461" s="342"/>
      <c r="OVH461" s="342"/>
      <c r="OVI461" s="342"/>
      <c r="OVJ461" s="342"/>
      <c r="OVK461" s="342"/>
      <c r="OVL461" s="342"/>
      <c r="OVM461" s="342"/>
      <c r="OVN461" s="342"/>
      <c r="OVO461" s="342"/>
      <c r="OVP461" s="342"/>
      <c r="OVQ461" s="342"/>
      <c r="OVR461" s="342"/>
      <c r="OVS461" s="342"/>
      <c r="OVT461" s="342"/>
      <c r="OVU461" s="342"/>
      <c r="OVV461" s="342"/>
      <c r="OVW461" s="342"/>
      <c r="OVX461" s="342"/>
      <c r="OVY461" s="342"/>
      <c r="OVZ461" s="342"/>
      <c r="OWA461" s="342"/>
      <c r="OWB461" s="342"/>
      <c r="OWC461" s="342"/>
      <c r="OWD461" s="342"/>
      <c r="OWE461" s="342"/>
      <c r="OWF461" s="342"/>
      <c r="OWG461" s="342"/>
      <c r="OWH461" s="342"/>
      <c r="OWI461" s="342"/>
      <c r="OWJ461" s="342"/>
      <c r="OWK461" s="342"/>
      <c r="OWL461" s="342"/>
      <c r="OWM461" s="342"/>
      <c r="OWN461" s="342"/>
      <c r="OWO461" s="342"/>
      <c r="OWP461" s="342"/>
      <c r="OWQ461" s="342"/>
      <c r="OWR461" s="342"/>
      <c r="OWS461" s="342"/>
      <c r="OWT461" s="342"/>
      <c r="OWU461" s="342"/>
      <c r="OWV461" s="342"/>
      <c r="OWW461" s="342"/>
      <c r="OWX461" s="342"/>
      <c r="OWY461" s="342"/>
      <c r="OWZ461" s="342"/>
      <c r="OXA461" s="342"/>
      <c r="OXB461" s="342"/>
      <c r="OXC461" s="342"/>
      <c r="OXD461" s="342"/>
      <c r="OXE461" s="342"/>
      <c r="OXF461" s="342"/>
      <c r="OXG461" s="342"/>
      <c r="OXH461" s="342"/>
      <c r="OXI461" s="342"/>
      <c r="OXJ461" s="342"/>
      <c r="OXK461" s="342"/>
      <c r="OXL461" s="342"/>
      <c r="OXM461" s="342"/>
      <c r="OXN461" s="342"/>
      <c r="OXO461" s="342"/>
      <c r="OXP461" s="342"/>
      <c r="OXQ461" s="342"/>
      <c r="OXR461" s="342"/>
      <c r="OXS461" s="342"/>
      <c r="OXT461" s="342"/>
      <c r="OXU461" s="342"/>
      <c r="OXV461" s="342"/>
      <c r="OXW461" s="342"/>
      <c r="OXX461" s="342"/>
      <c r="OXY461" s="342"/>
      <c r="OXZ461" s="342"/>
      <c r="OYA461" s="342"/>
      <c r="OYB461" s="342"/>
      <c r="OYC461" s="342"/>
      <c r="OYD461" s="342"/>
      <c r="OYE461" s="342"/>
      <c r="OYF461" s="342"/>
      <c r="OYG461" s="342"/>
      <c r="OYH461" s="342"/>
      <c r="OYI461" s="342"/>
      <c r="OYJ461" s="342"/>
      <c r="OYK461" s="342"/>
      <c r="OYL461" s="342"/>
      <c r="OYM461" s="342"/>
      <c r="OYN461" s="342"/>
      <c r="OYO461" s="342"/>
      <c r="OYP461" s="342"/>
      <c r="OYQ461" s="342"/>
      <c r="OYR461" s="342"/>
      <c r="OYS461" s="342"/>
      <c r="OYT461" s="342"/>
      <c r="OYU461" s="342"/>
      <c r="OYV461" s="342"/>
      <c r="OYW461" s="342"/>
      <c r="OYX461" s="342"/>
      <c r="OYY461" s="342"/>
      <c r="OYZ461" s="342"/>
      <c r="OZA461" s="342"/>
      <c r="OZB461" s="342"/>
      <c r="OZC461" s="342"/>
      <c r="OZD461" s="342"/>
      <c r="OZE461" s="342"/>
      <c r="OZF461" s="342"/>
      <c r="OZG461" s="342"/>
      <c r="OZH461" s="342"/>
      <c r="OZI461" s="342"/>
      <c r="OZJ461" s="342"/>
      <c r="OZK461" s="342"/>
      <c r="OZL461" s="342"/>
      <c r="OZM461" s="342"/>
      <c r="OZN461" s="342"/>
      <c r="OZO461" s="342"/>
      <c r="OZP461" s="342"/>
      <c r="OZQ461" s="342"/>
      <c r="OZR461" s="342"/>
      <c r="OZS461" s="342"/>
      <c r="OZT461" s="342"/>
      <c r="OZU461" s="342"/>
      <c r="OZV461" s="342"/>
      <c r="OZW461" s="342"/>
      <c r="OZX461" s="342"/>
      <c r="OZY461" s="342"/>
      <c r="OZZ461" s="342"/>
      <c r="PAA461" s="342"/>
      <c r="PAB461" s="342"/>
      <c r="PAC461" s="342"/>
      <c r="PAD461" s="342"/>
      <c r="PAE461" s="342"/>
      <c r="PAF461" s="342"/>
      <c r="PAG461" s="342"/>
      <c r="PAH461" s="342"/>
      <c r="PAI461" s="342"/>
      <c r="PAJ461" s="342"/>
      <c r="PAK461" s="342"/>
      <c r="PAL461" s="342"/>
      <c r="PAM461" s="342"/>
      <c r="PAN461" s="342"/>
      <c r="PAO461" s="342"/>
      <c r="PAP461" s="342"/>
      <c r="PAQ461" s="342"/>
      <c r="PAR461" s="342"/>
      <c r="PAS461" s="342"/>
      <c r="PAT461" s="342"/>
      <c r="PAU461" s="342"/>
      <c r="PAV461" s="342"/>
      <c r="PAW461" s="342"/>
      <c r="PAX461" s="342"/>
      <c r="PAY461" s="342"/>
      <c r="PAZ461" s="342"/>
      <c r="PBA461" s="342"/>
      <c r="PBB461" s="342"/>
      <c r="PBC461" s="342"/>
      <c r="PBD461" s="342"/>
      <c r="PBE461" s="342"/>
      <c r="PBF461" s="342"/>
      <c r="PBG461" s="342"/>
      <c r="PBH461" s="342"/>
      <c r="PBI461" s="342"/>
      <c r="PBJ461" s="342"/>
      <c r="PBK461" s="342"/>
      <c r="PBL461" s="342"/>
      <c r="PBM461" s="342"/>
      <c r="PBN461" s="342"/>
      <c r="PBO461" s="342"/>
      <c r="PBP461" s="342"/>
      <c r="PBQ461" s="342"/>
      <c r="PBR461" s="342"/>
      <c r="PBS461" s="342"/>
      <c r="PBT461" s="342"/>
      <c r="PBU461" s="342"/>
      <c r="PBV461" s="342"/>
      <c r="PBW461" s="342"/>
      <c r="PBX461" s="342"/>
      <c r="PBY461" s="342"/>
      <c r="PBZ461" s="342"/>
      <c r="PCA461" s="342"/>
      <c r="PCB461" s="342"/>
      <c r="PCC461" s="342"/>
      <c r="PCD461" s="342"/>
      <c r="PCE461" s="342"/>
      <c r="PCF461" s="342"/>
      <c r="PCG461" s="342"/>
      <c r="PCH461" s="342"/>
      <c r="PCI461" s="342"/>
      <c r="PCJ461" s="342"/>
      <c r="PCK461" s="342"/>
      <c r="PCL461" s="342"/>
      <c r="PCM461" s="342"/>
      <c r="PCN461" s="342"/>
      <c r="PCO461" s="342"/>
      <c r="PCP461" s="342"/>
      <c r="PCQ461" s="342"/>
      <c r="PCR461" s="342"/>
      <c r="PCS461" s="342"/>
      <c r="PCT461" s="342"/>
      <c r="PCU461" s="342"/>
      <c r="PCV461" s="342"/>
      <c r="PCW461" s="342"/>
      <c r="PCX461" s="342"/>
      <c r="PCY461" s="342"/>
      <c r="PCZ461" s="342"/>
      <c r="PDA461" s="342"/>
      <c r="PDB461" s="342"/>
      <c r="PDC461" s="342"/>
      <c r="PDD461" s="342"/>
      <c r="PDE461" s="342"/>
      <c r="PDF461" s="342"/>
      <c r="PDG461" s="342"/>
      <c r="PDH461" s="342"/>
      <c r="PDI461" s="342"/>
      <c r="PDJ461" s="342"/>
      <c r="PDK461" s="342"/>
      <c r="PDL461" s="342"/>
      <c r="PDM461" s="342"/>
      <c r="PDN461" s="342"/>
      <c r="PDO461" s="342"/>
      <c r="PDP461" s="342"/>
      <c r="PDQ461" s="342"/>
      <c r="PDR461" s="342"/>
      <c r="PDS461" s="342"/>
      <c r="PDT461" s="342"/>
      <c r="PDU461" s="342"/>
      <c r="PDV461" s="342"/>
      <c r="PDW461" s="342"/>
      <c r="PDX461" s="342"/>
      <c r="PDY461" s="342"/>
      <c r="PDZ461" s="342"/>
      <c r="PEA461" s="342"/>
      <c r="PEB461" s="342"/>
      <c r="PEC461" s="342"/>
      <c r="PED461" s="342"/>
      <c r="PEE461" s="342"/>
      <c r="PEF461" s="342"/>
      <c r="PEG461" s="342"/>
      <c r="PEH461" s="342"/>
      <c r="PEI461" s="342"/>
      <c r="PEJ461" s="342"/>
      <c r="PEK461" s="342"/>
      <c r="PEL461" s="342"/>
      <c r="PEM461" s="342"/>
      <c r="PEN461" s="342"/>
      <c r="PEO461" s="342"/>
      <c r="PEP461" s="342"/>
      <c r="PEQ461" s="342"/>
      <c r="PER461" s="342"/>
      <c r="PES461" s="342"/>
      <c r="PET461" s="342"/>
      <c r="PEU461" s="342"/>
      <c r="PEV461" s="342"/>
      <c r="PEW461" s="342"/>
      <c r="PEX461" s="342"/>
      <c r="PEY461" s="342"/>
      <c r="PEZ461" s="342"/>
      <c r="PFA461" s="342"/>
      <c r="PFB461" s="342"/>
      <c r="PFC461" s="342"/>
      <c r="PFD461" s="342"/>
      <c r="PFE461" s="342"/>
      <c r="PFF461" s="342"/>
      <c r="PFG461" s="342"/>
      <c r="PFH461" s="342"/>
      <c r="PFI461" s="342"/>
      <c r="PFJ461" s="342"/>
      <c r="PFK461" s="342"/>
      <c r="PFL461" s="342"/>
      <c r="PFM461" s="342"/>
      <c r="PFN461" s="342"/>
      <c r="PFO461" s="342"/>
      <c r="PFP461" s="342"/>
      <c r="PFQ461" s="342"/>
      <c r="PFR461" s="342"/>
      <c r="PFS461" s="342"/>
      <c r="PFT461" s="342"/>
      <c r="PFU461" s="342"/>
      <c r="PFV461" s="342"/>
      <c r="PFW461" s="342"/>
      <c r="PFX461" s="342"/>
      <c r="PFY461" s="342"/>
      <c r="PFZ461" s="342"/>
      <c r="PGA461" s="342"/>
      <c r="PGB461" s="342"/>
      <c r="PGC461" s="342"/>
      <c r="PGD461" s="342"/>
      <c r="PGE461" s="342"/>
      <c r="PGF461" s="342"/>
      <c r="PGG461" s="342"/>
      <c r="PGH461" s="342"/>
      <c r="PGI461" s="342"/>
      <c r="PGJ461" s="342"/>
      <c r="PGK461" s="342"/>
      <c r="PGL461" s="342"/>
      <c r="PGM461" s="342"/>
      <c r="PGN461" s="342"/>
      <c r="PGO461" s="342"/>
      <c r="PGP461" s="342"/>
      <c r="PGQ461" s="342"/>
      <c r="PGR461" s="342"/>
      <c r="PGS461" s="342"/>
      <c r="PGT461" s="342"/>
      <c r="PGU461" s="342"/>
      <c r="PGV461" s="342"/>
      <c r="PGW461" s="342"/>
      <c r="PGX461" s="342"/>
      <c r="PGY461" s="342"/>
      <c r="PGZ461" s="342"/>
      <c r="PHA461" s="342"/>
      <c r="PHB461" s="342"/>
      <c r="PHC461" s="342"/>
      <c r="PHD461" s="342"/>
      <c r="PHE461" s="342"/>
      <c r="PHF461" s="342"/>
      <c r="PHG461" s="342"/>
      <c r="PHH461" s="342"/>
      <c r="PHI461" s="342"/>
      <c r="PHJ461" s="342"/>
      <c r="PHK461" s="342"/>
      <c r="PHL461" s="342"/>
      <c r="PHM461" s="342"/>
      <c r="PHN461" s="342"/>
      <c r="PHO461" s="342"/>
      <c r="PHP461" s="342"/>
      <c r="PHQ461" s="342"/>
      <c r="PHR461" s="342"/>
      <c r="PHS461" s="342"/>
      <c r="PHT461" s="342"/>
      <c r="PHU461" s="342"/>
      <c r="PHV461" s="342"/>
      <c r="PHW461" s="342"/>
      <c r="PHX461" s="342"/>
      <c r="PHY461" s="342"/>
      <c r="PHZ461" s="342"/>
      <c r="PIA461" s="342"/>
      <c r="PIB461" s="342"/>
      <c r="PIC461" s="342"/>
      <c r="PID461" s="342"/>
      <c r="PIE461" s="342"/>
      <c r="PIF461" s="342"/>
      <c r="PIG461" s="342"/>
      <c r="PIH461" s="342"/>
      <c r="PII461" s="342"/>
      <c r="PIJ461" s="342"/>
      <c r="PIK461" s="342"/>
      <c r="PIL461" s="342"/>
      <c r="PIM461" s="342"/>
      <c r="PIN461" s="342"/>
      <c r="PIO461" s="342"/>
      <c r="PIP461" s="342"/>
      <c r="PIQ461" s="342"/>
      <c r="PIR461" s="342"/>
      <c r="PIS461" s="342"/>
      <c r="PIT461" s="342"/>
      <c r="PIU461" s="342"/>
      <c r="PIV461" s="342"/>
      <c r="PIW461" s="342"/>
      <c r="PIX461" s="342"/>
      <c r="PIY461" s="342"/>
      <c r="PIZ461" s="342"/>
      <c r="PJA461" s="342"/>
      <c r="PJB461" s="342"/>
      <c r="PJC461" s="342"/>
      <c r="PJD461" s="342"/>
      <c r="PJE461" s="342"/>
      <c r="PJF461" s="342"/>
      <c r="PJG461" s="342"/>
      <c r="PJH461" s="342"/>
      <c r="PJI461" s="342"/>
      <c r="PJJ461" s="342"/>
      <c r="PJK461" s="342"/>
      <c r="PJL461" s="342"/>
      <c r="PJM461" s="342"/>
      <c r="PJN461" s="342"/>
      <c r="PJO461" s="342"/>
      <c r="PJP461" s="342"/>
      <c r="PJQ461" s="342"/>
      <c r="PJR461" s="342"/>
      <c r="PJS461" s="342"/>
      <c r="PJT461" s="342"/>
      <c r="PJU461" s="342"/>
      <c r="PJV461" s="342"/>
      <c r="PJW461" s="342"/>
      <c r="PJX461" s="342"/>
      <c r="PJY461" s="342"/>
      <c r="PJZ461" s="342"/>
      <c r="PKA461" s="342"/>
      <c r="PKB461" s="342"/>
      <c r="PKC461" s="342"/>
      <c r="PKD461" s="342"/>
      <c r="PKE461" s="342"/>
      <c r="PKF461" s="342"/>
      <c r="PKG461" s="342"/>
      <c r="PKH461" s="342"/>
      <c r="PKI461" s="342"/>
      <c r="PKJ461" s="342"/>
      <c r="PKK461" s="342"/>
      <c r="PKL461" s="342"/>
      <c r="PKM461" s="342"/>
      <c r="PKN461" s="342"/>
      <c r="PKO461" s="342"/>
      <c r="PKP461" s="342"/>
      <c r="PKQ461" s="342"/>
      <c r="PKR461" s="342"/>
      <c r="PKS461" s="342"/>
      <c r="PKT461" s="342"/>
      <c r="PKU461" s="342"/>
      <c r="PKV461" s="342"/>
      <c r="PKW461" s="342"/>
      <c r="PKX461" s="342"/>
      <c r="PKY461" s="342"/>
      <c r="PKZ461" s="342"/>
      <c r="PLA461" s="342"/>
      <c r="PLB461" s="342"/>
      <c r="PLC461" s="342"/>
      <c r="PLD461" s="342"/>
      <c r="PLE461" s="342"/>
      <c r="PLF461" s="342"/>
      <c r="PLG461" s="342"/>
      <c r="PLH461" s="342"/>
      <c r="PLI461" s="342"/>
      <c r="PLJ461" s="342"/>
      <c r="PLK461" s="342"/>
      <c r="PLL461" s="342"/>
      <c r="PLM461" s="342"/>
      <c r="PLN461" s="342"/>
      <c r="PLO461" s="342"/>
      <c r="PLP461" s="342"/>
      <c r="PLQ461" s="342"/>
      <c r="PLR461" s="342"/>
      <c r="PLS461" s="342"/>
      <c r="PLT461" s="342"/>
      <c r="PLU461" s="342"/>
      <c r="PLV461" s="342"/>
      <c r="PLW461" s="342"/>
      <c r="PLX461" s="342"/>
      <c r="PLY461" s="342"/>
      <c r="PLZ461" s="342"/>
      <c r="PMA461" s="342"/>
      <c r="PMB461" s="342"/>
      <c r="PMC461" s="342"/>
      <c r="PMD461" s="342"/>
      <c r="PME461" s="342"/>
      <c r="PMF461" s="342"/>
      <c r="PMG461" s="342"/>
      <c r="PMH461" s="342"/>
      <c r="PMI461" s="342"/>
      <c r="PMJ461" s="342"/>
      <c r="PMK461" s="342"/>
      <c r="PML461" s="342"/>
      <c r="PMM461" s="342"/>
      <c r="PMN461" s="342"/>
      <c r="PMO461" s="342"/>
      <c r="PMP461" s="342"/>
      <c r="PMQ461" s="342"/>
      <c r="PMR461" s="342"/>
      <c r="PMS461" s="342"/>
      <c r="PMT461" s="342"/>
      <c r="PMU461" s="342"/>
      <c r="PMV461" s="342"/>
      <c r="PMW461" s="342"/>
      <c r="PMX461" s="342"/>
      <c r="PMY461" s="342"/>
      <c r="PMZ461" s="342"/>
      <c r="PNA461" s="342"/>
      <c r="PNB461" s="342"/>
      <c r="PNC461" s="342"/>
      <c r="PND461" s="342"/>
      <c r="PNE461" s="342"/>
      <c r="PNF461" s="342"/>
      <c r="PNG461" s="342"/>
      <c r="PNH461" s="342"/>
      <c r="PNI461" s="342"/>
      <c r="PNJ461" s="342"/>
      <c r="PNK461" s="342"/>
      <c r="PNL461" s="342"/>
      <c r="PNM461" s="342"/>
      <c r="PNN461" s="342"/>
      <c r="PNO461" s="342"/>
      <c r="PNP461" s="342"/>
      <c r="PNQ461" s="342"/>
      <c r="PNR461" s="342"/>
      <c r="PNS461" s="342"/>
      <c r="PNT461" s="342"/>
      <c r="PNU461" s="342"/>
      <c r="PNV461" s="342"/>
      <c r="PNW461" s="342"/>
      <c r="PNX461" s="342"/>
      <c r="PNY461" s="342"/>
      <c r="PNZ461" s="342"/>
      <c r="POA461" s="342"/>
      <c r="POB461" s="342"/>
      <c r="POC461" s="342"/>
      <c r="POD461" s="342"/>
      <c r="POE461" s="342"/>
      <c r="POF461" s="342"/>
      <c r="POG461" s="342"/>
      <c r="POH461" s="342"/>
      <c r="POI461" s="342"/>
      <c r="POJ461" s="342"/>
      <c r="POK461" s="342"/>
      <c r="POL461" s="342"/>
      <c r="POM461" s="342"/>
      <c r="PON461" s="342"/>
      <c r="POO461" s="342"/>
      <c r="POP461" s="342"/>
      <c r="POQ461" s="342"/>
      <c r="POR461" s="342"/>
      <c r="POS461" s="342"/>
      <c r="POT461" s="342"/>
      <c r="POU461" s="342"/>
      <c r="POV461" s="342"/>
      <c r="POW461" s="342"/>
      <c r="POX461" s="342"/>
      <c r="POY461" s="342"/>
      <c r="POZ461" s="342"/>
      <c r="PPA461" s="342"/>
      <c r="PPB461" s="342"/>
      <c r="PPC461" s="342"/>
      <c r="PPD461" s="342"/>
      <c r="PPE461" s="342"/>
      <c r="PPF461" s="342"/>
      <c r="PPG461" s="342"/>
      <c r="PPH461" s="342"/>
      <c r="PPI461" s="342"/>
      <c r="PPJ461" s="342"/>
      <c r="PPK461" s="342"/>
      <c r="PPL461" s="342"/>
      <c r="PPM461" s="342"/>
      <c r="PPN461" s="342"/>
      <c r="PPO461" s="342"/>
      <c r="PPP461" s="342"/>
      <c r="PPQ461" s="342"/>
      <c r="PPR461" s="342"/>
      <c r="PPS461" s="342"/>
      <c r="PPT461" s="342"/>
      <c r="PPU461" s="342"/>
      <c r="PPV461" s="342"/>
      <c r="PPW461" s="342"/>
      <c r="PPX461" s="342"/>
      <c r="PPY461" s="342"/>
      <c r="PPZ461" s="342"/>
      <c r="PQA461" s="342"/>
      <c r="PQB461" s="342"/>
      <c r="PQC461" s="342"/>
      <c r="PQD461" s="342"/>
      <c r="PQE461" s="342"/>
      <c r="PQF461" s="342"/>
      <c r="PQG461" s="342"/>
      <c r="PQH461" s="342"/>
      <c r="PQI461" s="342"/>
      <c r="PQJ461" s="342"/>
      <c r="PQK461" s="342"/>
      <c r="PQL461" s="342"/>
      <c r="PQM461" s="342"/>
      <c r="PQN461" s="342"/>
      <c r="PQO461" s="342"/>
      <c r="PQP461" s="342"/>
      <c r="PQQ461" s="342"/>
      <c r="PQR461" s="342"/>
      <c r="PQS461" s="342"/>
      <c r="PQT461" s="342"/>
      <c r="PQU461" s="342"/>
      <c r="PQV461" s="342"/>
      <c r="PQW461" s="342"/>
      <c r="PQX461" s="342"/>
      <c r="PQY461" s="342"/>
      <c r="PQZ461" s="342"/>
      <c r="PRA461" s="342"/>
      <c r="PRB461" s="342"/>
      <c r="PRC461" s="342"/>
      <c r="PRD461" s="342"/>
      <c r="PRE461" s="342"/>
      <c r="PRF461" s="342"/>
      <c r="PRG461" s="342"/>
      <c r="PRH461" s="342"/>
      <c r="PRI461" s="342"/>
      <c r="PRJ461" s="342"/>
      <c r="PRK461" s="342"/>
      <c r="PRL461" s="342"/>
      <c r="PRM461" s="342"/>
      <c r="PRN461" s="342"/>
      <c r="PRO461" s="342"/>
      <c r="PRP461" s="342"/>
      <c r="PRQ461" s="342"/>
      <c r="PRR461" s="342"/>
      <c r="PRS461" s="342"/>
      <c r="PRT461" s="342"/>
      <c r="PRU461" s="342"/>
      <c r="PRV461" s="342"/>
      <c r="PRW461" s="342"/>
      <c r="PRX461" s="342"/>
      <c r="PRY461" s="342"/>
      <c r="PRZ461" s="342"/>
      <c r="PSA461" s="342"/>
      <c r="PSB461" s="342"/>
      <c r="PSC461" s="342"/>
      <c r="PSD461" s="342"/>
      <c r="PSE461" s="342"/>
      <c r="PSF461" s="342"/>
      <c r="PSG461" s="342"/>
      <c r="PSH461" s="342"/>
      <c r="PSI461" s="342"/>
      <c r="PSJ461" s="342"/>
      <c r="PSK461" s="342"/>
      <c r="PSL461" s="342"/>
      <c r="PSM461" s="342"/>
      <c r="PSN461" s="342"/>
      <c r="PSO461" s="342"/>
      <c r="PSP461" s="342"/>
      <c r="PSQ461" s="342"/>
      <c r="PSR461" s="342"/>
      <c r="PSS461" s="342"/>
      <c r="PST461" s="342"/>
      <c r="PSU461" s="342"/>
      <c r="PSV461" s="342"/>
      <c r="PSW461" s="342"/>
      <c r="PSX461" s="342"/>
      <c r="PSY461" s="342"/>
      <c r="PSZ461" s="342"/>
      <c r="PTA461" s="342"/>
      <c r="PTB461" s="342"/>
      <c r="PTC461" s="342"/>
      <c r="PTD461" s="342"/>
      <c r="PTE461" s="342"/>
      <c r="PTF461" s="342"/>
      <c r="PTG461" s="342"/>
      <c r="PTH461" s="342"/>
      <c r="PTI461" s="342"/>
      <c r="PTJ461" s="342"/>
      <c r="PTK461" s="342"/>
      <c r="PTL461" s="342"/>
      <c r="PTM461" s="342"/>
      <c r="PTN461" s="342"/>
      <c r="PTO461" s="342"/>
      <c r="PTP461" s="342"/>
      <c r="PTQ461" s="342"/>
      <c r="PTR461" s="342"/>
      <c r="PTS461" s="342"/>
      <c r="PTT461" s="342"/>
      <c r="PTU461" s="342"/>
      <c r="PTV461" s="342"/>
      <c r="PTW461" s="342"/>
      <c r="PTX461" s="342"/>
      <c r="PTY461" s="342"/>
      <c r="PTZ461" s="342"/>
      <c r="PUA461" s="342"/>
      <c r="PUB461" s="342"/>
      <c r="PUC461" s="342"/>
      <c r="PUD461" s="342"/>
      <c r="PUE461" s="342"/>
      <c r="PUF461" s="342"/>
      <c r="PUG461" s="342"/>
      <c r="PUH461" s="342"/>
      <c r="PUI461" s="342"/>
      <c r="PUJ461" s="342"/>
      <c r="PUK461" s="342"/>
      <c r="PUL461" s="342"/>
      <c r="PUM461" s="342"/>
      <c r="PUN461" s="342"/>
      <c r="PUO461" s="342"/>
      <c r="PUP461" s="342"/>
      <c r="PUQ461" s="342"/>
      <c r="PUR461" s="342"/>
      <c r="PUS461" s="342"/>
      <c r="PUT461" s="342"/>
      <c r="PUU461" s="342"/>
      <c r="PUV461" s="342"/>
      <c r="PUW461" s="342"/>
      <c r="PUX461" s="342"/>
      <c r="PUY461" s="342"/>
      <c r="PUZ461" s="342"/>
      <c r="PVA461" s="342"/>
      <c r="PVB461" s="342"/>
      <c r="PVC461" s="342"/>
      <c r="PVD461" s="342"/>
      <c r="PVE461" s="342"/>
      <c r="PVF461" s="342"/>
      <c r="PVG461" s="342"/>
      <c r="PVH461" s="342"/>
      <c r="PVI461" s="342"/>
      <c r="PVJ461" s="342"/>
      <c r="PVK461" s="342"/>
      <c r="PVL461" s="342"/>
      <c r="PVM461" s="342"/>
      <c r="PVN461" s="342"/>
      <c r="PVO461" s="342"/>
      <c r="PVP461" s="342"/>
      <c r="PVQ461" s="342"/>
      <c r="PVR461" s="342"/>
      <c r="PVS461" s="342"/>
      <c r="PVT461" s="342"/>
      <c r="PVU461" s="342"/>
      <c r="PVV461" s="342"/>
      <c r="PVW461" s="342"/>
      <c r="PVX461" s="342"/>
      <c r="PVY461" s="342"/>
      <c r="PVZ461" s="342"/>
      <c r="PWA461" s="342"/>
      <c r="PWB461" s="342"/>
      <c r="PWC461" s="342"/>
      <c r="PWD461" s="342"/>
      <c r="PWE461" s="342"/>
      <c r="PWF461" s="342"/>
      <c r="PWG461" s="342"/>
      <c r="PWH461" s="342"/>
      <c r="PWI461" s="342"/>
      <c r="PWJ461" s="342"/>
      <c r="PWK461" s="342"/>
      <c r="PWL461" s="342"/>
      <c r="PWM461" s="342"/>
      <c r="PWN461" s="342"/>
      <c r="PWO461" s="342"/>
      <c r="PWP461" s="342"/>
      <c r="PWQ461" s="342"/>
      <c r="PWR461" s="342"/>
      <c r="PWS461" s="342"/>
      <c r="PWT461" s="342"/>
      <c r="PWU461" s="342"/>
      <c r="PWV461" s="342"/>
      <c r="PWW461" s="342"/>
      <c r="PWX461" s="342"/>
      <c r="PWY461" s="342"/>
      <c r="PWZ461" s="342"/>
      <c r="PXA461" s="342"/>
      <c r="PXB461" s="342"/>
      <c r="PXC461" s="342"/>
      <c r="PXD461" s="342"/>
      <c r="PXE461" s="342"/>
      <c r="PXF461" s="342"/>
      <c r="PXG461" s="342"/>
      <c r="PXH461" s="342"/>
      <c r="PXI461" s="342"/>
      <c r="PXJ461" s="342"/>
      <c r="PXK461" s="342"/>
      <c r="PXL461" s="342"/>
      <c r="PXM461" s="342"/>
      <c r="PXN461" s="342"/>
      <c r="PXO461" s="342"/>
      <c r="PXP461" s="342"/>
      <c r="PXQ461" s="342"/>
      <c r="PXR461" s="342"/>
      <c r="PXS461" s="342"/>
      <c r="PXT461" s="342"/>
      <c r="PXU461" s="342"/>
      <c r="PXV461" s="342"/>
      <c r="PXW461" s="342"/>
      <c r="PXX461" s="342"/>
      <c r="PXY461" s="342"/>
      <c r="PXZ461" s="342"/>
      <c r="PYA461" s="342"/>
      <c r="PYB461" s="342"/>
      <c r="PYC461" s="342"/>
      <c r="PYD461" s="342"/>
      <c r="PYE461" s="342"/>
      <c r="PYF461" s="342"/>
      <c r="PYG461" s="342"/>
      <c r="PYH461" s="342"/>
      <c r="PYI461" s="342"/>
      <c r="PYJ461" s="342"/>
      <c r="PYK461" s="342"/>
      <c r="PYL461" s="342"/>
      <c r="PYM461" s="342"/>
      <c r="PYN461" s="342"/>
      <c r="PYO461" s="342"/>
      <c r="PYP461" s="342"/>
      <c r="PYQ461" s="342"/>
      <c r="PYR461" s="342"/>
      <c r="PYS461" s="342"/>
      <c r="PYT461" s="342"/>
      <c r="PYU461" s="342"/>
      <c r="PYV461" s="342"/>
      <c r="PYW461" s="342"/>
      <c r="PYX461" s="342"/>
      <c r="PYY461" s="342"/>
      <c r="PYZ461" s="342"/>
      <c r="PZA461" s="342"/>
      <c r="PZB461" s="342"/>
      <c r="PZC461" s="342"/>
      <c r="PZD461" s="342"/>
      <c r="PZE461" s="342"/>
      <c r="PZF461" s="342"/>
      <c r="PZG461" s="342"/>
      <c r="PZH461" s="342"/>
      <c r="PZI461" s="342"/>
      <c r="PZJ461" s="342"/>
      <c r="PZK461" s="342"/>
      <c r="PZL461" s="342"/>
      <c r="PZM461" s="342"/>
      <c r="PZN461" s="342"/>
      <c r="PZO461" s="342"/>
      <c r="PZP461" s="342"/>
      <c r="PZQ461" s="342"/>
      <c r="PZR461" s="342"/>
      <c r="PZS461" s="342"/>
      <c r="PZT461" s="342"/>
      <c r="PZU461" s="342"/>
      <c r="PZV461" s="342"/>
      <c r="PZW461" s="342"/>
      <c r="PZX461" s="342"/>
      <c r="PZY461" s="342"/>
      <c r="PZZ461" s="342"/>
      <c r="QAA461" s="342"/>
      <c r="QAB461" s="342"/>
      <c r="QAC461" s="342"/>
      <c r="QAD461" s="342"/>
      <c r="QAE461" s="342"/>
      <c r="QAF461" s="342"/>
      <c r="QAG461" s="342"/>
      <c r="QAH461" s="342"/>
      <c r="QAI461" s="342"/>
      <c r="QAJ461" s="342"/>
      <c r="QAK461" s="342"/>
      <c r="QAL461" s="342"/>
      <c r="QAM461" s="342"/>
      <c r="QAN461" s="342"/>
      <c r="QAO461" s="342"/>
      <c r="QAP461" s="342"/>
      <c r="QAQ461" s="342"/>
      <c r="QAR461" s="342"/>
      <c r="QAS461" s="342"/>
      <c r="QAT461" s="342"/>
      <c r="QAU461" s="342"/>
      <c r="QAV461" s="342"/>
      <c r="QAW461" s="342"/>
      <c r="QAX461" s="342"/>
      <c r="QAY461" s="342"/>
      <c r="QAZ461" s="342"/>
      <c r="QBA461" s="342"/>
      <c r="QBB461" s="342"/>
      <c r="QBC461" s="342"/>
      <c r="QBD461" s="342"/>
      <c r="QBE461" s="342"/>
      <c r="QBF461" s="342"/>
      <c r="QBG461" s="342"/>
      <c r="QBH461" s="342"/>
      <c r="QBI461" s="342"/>
      <c r="QBJ461" s="342"/>
      <c r="QBK461" s="342"/>
      <c r="QBL461" s="342"/>
      <c r="QBM461" s="342"/>
      <c r="QBN461" s="342"/>
      <c r="QBO461" s="342"/>
      <c r="QBP461" s="342"/>
      <c r="QBQ461" s="342"/>
      <c r="QBR461" s="342"/>
      <c r="QBS461" s="342"/>
      <c r="QBT461" s="342"/>
      <c r="QBU461" s="342"/>
      <c r="QBV461" s="342"/>
      <c r="QBW461" s="342"/>
      <c r="QBX461" s="342"/>
      <c r="QBY461" s="342"/>
      <c r="QBZ461" s="342"/>
      <c r="QCA461" s="342"/>
      <c r="QCB461" s="342"/>
      <c r="QCC461" s="342"/>
      <c r="QCD461" s="342"/>
      <c r="QCE461" s="342"/>
      <c r="QCF461" s="342"/>
      <c r="QCG461" s="342"/>
      <c r="QCH461" s="342"/>
      <c r="QCI461" s="342"/>
      <c r="QCJ461" s="342"/>
      <c r="QCK461" s="342"/>
      <c r="QCL461" s="342"/>
      <c r="QCM461" s="342"/>
      <c r="QCN461" s="342"/>
      <c r="QCO461" s="342"/>
      <c r="QCP461" s="342"/>
      <c r="QCQ461" s="342"/>
      <c r="QCR461" s="342"/>
      <c r="QCS461" s="342"/>
      <c r="QCT461" s="342"/>
      <c r="QCU461" s="342"/>
      <c r="QCV461" s="342"/>
      <c r="QCW461" s="342"/>
      <c r="QCX461" s="342"/>
      <c r="QCY461" s="342"/>
      <c r="QCZ461" s="342"/>
      <c r="QDA461" s="342"/>
      <c r="QDB461" s="342"/>
      <c r="QDC461" s="342"/>
      <c r="QDD461" s="342"/>
      <c r="QDE461" s="342"/>
      <c r="QDF461" s="342"/>
      <c r="QDG461" s="342"/>
      <c r="QDH461" s="342"/>
      <c r="QDI461" s="342"/>
      <c r="QDJ461" s="342"/>
      <c r="QDK461" s="342"/>
      <c r="QDL461" s="342"/>
      <c r="QDM461" s="342"/>
      <c r="QDN461" s="342"/>
      <c r="QDO461" s="342"/>
      <c r="QDP461" s="342"/>
      <c r="QDQ461" s="342"/>
      <c r="QDR461" s="342"/>
      <c r="QDS461" s="342"/>
      <c r="QDT461" s="342"/>
      <c r="QDU461" s="342"/>
      <c r="QDV461" s="342"/>
      <c r="QDW461" s="342"/>
      <c r="QDX461" s="342"/>
      <c r="QDY461" s="342"/>
      <c r="QDZ461" s="342"/>
      <c r="QEA461" s="342"/>
      <c r="QEB461" s="342"/>
      <c r="QEC461" s="342"/>
      <c r="QED461" s="342"/>
      <c r="QEE461" s="342"/>
      <c r="QEF461" s="342"/>
      <c r="QEG461" s="342"/>
      <c r="QEH461" s="342"/>
      <c r="QEI461" s="342"/>
      <c r="QEJ461" s="342"/>
      <c r="QEK461" s="342"/>
      <c r="QEL461" s="342"/>
      <c r="QEM461" s="342"/>
      <c r="QEN461" s="342"/>
      <c r="QEO461" s="342"/>
      <c r="QEP461" s="342"/>
      <c r="QEQ461" s="342"/>
      <c r="QER461" s="342"/>
      <c r="QES461" s="342"/>
      <c r="QET461" s="342"/>
      <c r="QEU461" s="342"/>
      <c r="QEV461" s="342"/>
      <c r="QEW461" s="342"/>
      <c r="QEX461" s="342"/>
      <c r="QEY461" s="342"/>
      <c r="QEZ461" s="342"/>
      <c r="QFA461" s="342"/>
      <c r="QFB461" s="342"/>
      <c r="QFC461" s="342"/>
      <c r="QFD461" s="342"/>
      <c r="QFE461" s="342"/>
      <c r="QFF461" s="342"/>
      <c r="QFG461" s="342"/>
      <c r="QFH461" s="342"/>
      <c r="QFI461" s="342"/>
      <c r="QFJ461" s="342"/>
      <c r="QFK461" s="342"/>
      <c r="QFL461" s="342"/>
      <c r="QFM461" s="342"/>
      <c r="QFN461" s="342"/>
      <c r="QFO461" s="342"/>
      <c r="QFP461" s="342"/>
      <c r="QFQ461" s="342"/>
      <c r="QFR461" s="342"/>
      <c r="QFS461" s="342"/>
      <c r="QFT461" s="342"/>
      <c r="QFU461" s="342"/>
      <c r="QFV461" s="342"/>
      <c r="QFW461" s="342"/>
      <c r="QFX461" s="342"/>
      <c r="QFY461" s="342"/>
      <c r="QFZ461" s="342"/>
      <c r="QGA461" s="342"/>
      <c r="QGB461" s="342"/>
      <c r="QGC461" s="342"/>
      <c r="QGD461" s="342"/>
      <c r="QGE461" s="342"/>
      <c r="QGF461" s="342"/>
      <c r="QGG461" s="342"/>
      <c r="QGH461" s="342"/>
      <c r="QGI461" s="342"/>
      <c r="QGJ461" s="342"/>
      <c r="QGK461" s="342"/>
      <c r="QGL461" s="342"/>
      <c r="QGM461" s="342"/>
      <c r="QGN461" s="342"/>
      <c r="QGO461" s="342"/>
      <c r="QGP461" s="342"/>
      <c r="QGQ461" s="342"/>
      <c r="QGR461" s="342"/>
      <c r="QGS461" s="342"/>
      <c r="QGT461" s="342"/>
      <c r="QGU461" s="342"/>
      <c r="QGV461" s="342"/>
      <c r="QGW461" s="342"/>
      <c r="QGX461" s="342"/>
      <c r="QGY461" s="342"/>
      <c r="QGZ461" s="342"/>
      <c r="QHA461" s="342"/>
      <c r="QHB461" s="342"/>
      <c r="QHC461" s="342"/>
      <c r="QHD461" s="342"/>
      <c r="QHE461" s="342"/>
      <c r="QHF461" s="342"/>
      <c r="QHG461" s="342"/>
      <c r="QHH461" s="342"/>
      <c r="QHI461" s="342"/>
      <c r="QHJ461" s="342"/>
      <c r="QHK461" s="342"/>
      <c r="QHL461" s="342"/>
      <c r="QHM461" s="342"/>
      <c r="QHN461" s="342"/>
      <c r="QHO461" s="342"/>
      <c r="QHP461" s="342"/>
      <c r="QHQ461" s="342"/>
      <c r="QHR461" s="342"/>
      <c r="QHS461" s="342"/>
      <c r="QHT461" s="342"/>
      <c r="QHU461" s="342"/>
      <c r="QHV461" s="342"/>
      <c r="QHW461" s="342"/>
      <c r="QHX461" s="342"/>
      <c r="QHY461" s="342"/>
      <c r="QHZ461" s="342"/>
      <c r="QIA461" s="342"/>
      <c r="QIB461" s="342"/>
      <c r="QIC461" s="342"/>
      <c r="QID461" s="342"/>
      <c r="QIE461" s="342"/>
      <c r="QIF461" s="342"/>
      <c r="QIG461" s="342"/>
      <c r="QIH461" s="342"/>
      <c r="QII461" s="342"/>
      <c r="QIJ461" s="342"/>
      <c r="QIK461" s="342"/>
      <c r="QIL461" s="342"/>
      <c r="QIM461" s="342"/>
      <c r="QIN461" s="342"/>
      <c r="QIO461" s="342"/>
      <c r="QIP461" s="342"/>
      <c r="QIQ461" s="342"/>
      <c r="QIR461" s="342"/>
      <c r="QIS461" s="342"/>
      <c r="QIT461" s="342"/>
      <c r="QIU461" s="342"/>
      <c r="QIV461" s="342"/>
      <c r="QIW461" s="342"/>
      <c r="QIX461" s="342"/>
      <c r="QIY461" s="342"/>
      <c r="QIZ461" s="342"/>
      <c r="QJA461" s="342"/>
      <c r="QJB461" s="342"/>
      <c r="QJC461" s="342"/>
      <c r="QJD461" s="342"/>
      <c r="QJE461" s="342"/>
      <c r="QJF461" s="342"/>
      <c r="QJG461" s="342"/>
      <c r="QJH461" s="342"/>
      <c r="QJI461" s="342"/>
      <c r="QJJ461" s="342"/>
      <c r="QJK461" s="342"/>
      <c r="QJL461" s="342"/>
      <c r="QJM461" s="342"/>
      <c r="QJN461" s="342"/>
      <c r="QJO461" s="342"/>
      <c r="QJP461" s="342"/>
      <c r="QJQ461" s="342"/>
      <c r="QJR461" s="342"/>
      <c r="QJS461" s="342"/>
      <c r="QJT461" s="342"/>
      <c r="QJU461" s="342"/>
      <c r="QJV461" s="342"/>
      <c r="QJW461" s="342"/>
      <c r="QJX461" s="342"/>
      <c r="QJY461" s="342"/>
      <c r="QJZ461" s="342"/>
      <c r="QKA461" s="342"/>
      <c r="QKB461" s="342"/>
      <c r="QKC461" s="342"/>
      <c r="QKD461" s="342"/>
      <c r="QKE461" s="342"/>
      <c r="QKF461" s="342"/>
      <c r="QKG461" s="342"/>
      <c r="QKH461" s="342"/>
      <c r="QKI461" s="342"/>
      <c r="QKJ461" s="342"/>
      <c r="QKK461" s="342"/>
      <c r="QKL461" s="342"/>
      <c r="QKM461" s="342"/>
      <c r="QKN461" s="342"/>
      <c r="QKO461" s="342"/>
      <c r="QKP461" s="342"/>
      <c r="QKQ461" s="342"/>
      <c r="QKR461" s="342"/>
      <c r="QKS461" s="342"/>
      <c r="QKT461" s="342"/>
      <c r="QKU461" s="342"/>
      <c r="QKV461" s="342"/>
      <c r="QKW461" s="342"/>
      <c r="QKX461" s="342"/>
      <c r="QKY461" s="342"/>
      <c r="QKZ461" s="342"/>
      <c r="QLA461" s="342"/>
      <c r="QLB461" s="342"/>
      <c r="QLC461" s="342"/>
      <c r="QLD461" s="342"/>
      <c r="QLE461" s="342"/>
      <c r="QLF461" s="342"/>
      <c r="QLG461" s="342"/>
      <c r="QLH461" s="342"/>
      <c r="QLI461" s="342"/>
      <c r="QLJ461" s="342"/>
      <c r="QLK461" s="342"/>
      <c r="QLL461" s="342"/>
      <c r="QLM461" s="342"/>
      <c r="QLN461" s="342"/>
      <c r="QLO461" s="342"/>
      <c r="QLP461" s="342"/>
      <c r="QLQ461" s="342"/>
      <c r="QLR461" s="342"/>
      <c r="QLS461" s="342"/>
      <c r="QLT461" s="342"/>
      <c r="QLU461" s="342"/>
      <c r="QLV461" s="342"/>
      <c r="QLW461" s="342"/>
      <c r="QLX461" s="342"/>
      <c r="QLY461" s="342"/>
      <c r="QLZ461" s="342"/>
      <c r="QMA461" s="342"/>
      <c r="QMB461" s="342"/>
      <c r="QMC461" s="342"/>
      <c r="QMD461" s="342"/>
      <c r="QME461" s="342"/>
      <c r="QMF461" s="342"/>
      <c r="QMG461" s="342"/>
      <c r="QMH461" s="342"/>
      <c r="QMI461" s="342"/>
      <c r="QMJ461" s="342"/>
      <c r="QMK461" s="342"/>
      <c r="QML461" s="342"/>
      <c r="QMM461" s="342"/>
      <c r="QMN461" s="342"/>
      <c r="QMO461" s="342"/>
      <c r="QMP461" s="342"/>
      <c r="QMQ461" s="342"/>
      <c r="QMR461" s="342"/>
      <c r="QMS461" s="342"/>
      <c r="QMT461" s="342"/>
      <c r="QMU461" s="342"/>
      <c r="QMV461" s="342"/>
      <c r="QMW461" s="342"/>
      <c r="QMX461" s="342"/>
      <c r="QMY461" s="342"/>
      <c r="QMZ461" s="342"/>
      <c r="QNA461" s="342"/>
      <c r="QNB461" s="342"/>
      <c r="QNC461" s="342"/>
      <c r="QND461" s="342"/>
      <c r="QNE461" s="342"/>
      <c r="QNF461" s="342"/>
      <c r="QNG461" s="342"/>
      <c r="QNH461" s="342"/>
      <c r="QNI461" s="342"/>
      <c r="QNJ461" s="342"/>
      <c r="QNK461" s="342"/>
      <c r="QNL461" s="342"/>
      <c r="QNM461" s="342"/>
      <c r="QNN461" s="342"/>
      <c r="QNO461" s="342"/>
      <c r="QNP461" s="342"/>
      <c r="QNQ461" s="342"/>
      <c r="QNR461" s="342"/>
      <c r="QNS461" s="342"/>
      <c r="QNT461" s="342"/>
      <c r="QNU461" s="342"/>
      <c r="QNV461" s="342"/>
      <c r="QNW461" s="342"/>
      <c r="QNX461" s="342"/>
      <c r="QNY461" s="342"/>
      <c r="QNZ461" s="342"/>
      <c r="QOA461" s="342"/>
      <c r="QOB461" s="342"/>
      <c r="QOC461" s="342"/>
      <c r="QOD461" s="342"/>
      <c r="QOE461" s="342"/>
      <c r="QOF461" s="342"/>
      <c r="QOG461" s="342"/>
      <c r="QOH461" s="342"/>
      <c r="QOI461" s="342"/>
      <c r="QOJ461" s="342"/>
      <c r="QOK461" s="342"/>
      <c r="QOL461" s="342"/>
      <c r="QOM461" s="342"/>
      <c r="QON461" s="342"/>
      <c r="QOO461" s="342"/>
      <c r="QOP461" s="342"/>
      <c r="QOQ461" s="342"/>
      <c r="QOR461" s="342"/>
      <c r="QOS461" s="342"/>
      <c r="QOT461" s="342"/>
      <c r="QOU461" s="342"/>
      <c r="QOV461" s="342"/>
      <c r="QOW461" s="342"/>
      <c r="QOX461" s="342"/>
      <c r="QOY461" s="342"/>
      <c r="QOZ461" s="342"/>
      <c r="QPA461" s="342"/>
      <c r="QPB461" s="342"/>
      <c r="QPC461" s="342"/>
      <c r="QPD461" s="342"/>
      <c r="QPE461" s="342"/>
      <c r="QPF461" s="342"/>
      <c r="QPG461" s="342"/>
      <c r="QPH461" s="342"/>
      <c r="QPI461" s="342"/>
      <c r="QPJ461" s="342"/>
      <c r="QPK461" s="342"/>
      <c r="QPL461" s="342"/>
      <c r="QPM461" s="342"/>
      <c r="QPN461" s="342"/>
      <c r="QPO461" s="342"/>
      <c r="QPP461" s="342"/>
      <c r="QPQ461" s="342"/>
      <c r="QPR461" s="342"/>
      <c r="QPS461" s="342"/>
      <c r="QPT461" s="342"/>
      <c r="QPU461" s="342"/>
      <c r="QPV461" s="342"/>
      <c r="QPW461" s="342"/>
      <c r="QPX461" s="342"/>
      <c r="QPY461" s="342"/>
      <c r="QPZ461" s="342"/>
      <c r="QQA461" s="342"/>
      <c r="QQB461" s="342"/>
      <c r="QQC461" s="342"/>
      <c r="QQD461" s="342"/>
      <c r="QQE461" s="342"/>
      <c r="QQF461" s="342"/>
      <c r="QQG461" s="342"/>
      <c r="QQH461" s="342"/>
      <c r="QQI461" s="342"/>
      <c r="QQJ461" s="342"/>
      <c r="QQK461" s="342"/>
      <c r="QQL461" s="342"/>
      <c r="QQM461" s="342"/>
      <c r="QQN461" s="342"/>
      <c r="QQO461" s="342"/>
      <c r="QQP461" s="342"/>
      <c r="QQQ461" s="342"/>
      <c r="QQR461" s="342"/>
      <c r="QQS461" s="342"/>
      <c r="QQT461" s="342"/>
      <c r="QQU461" s="342"/>
      <c r="QQV461" s="342"/>
      <c r="QQW461" s="342"/>
      <c r="QQX461" s="342"/>
      <c r="QQY461" s="342"/>
      <c r="QQZ461" s="342"/>
      <c r="QRA461" s="342"/>
      <c r="QRB461" s="342"/>
      <c r="QRC461" s="342"/>
      <c r="QRD461" s="342"/>
      <c r="QRE461" s="342"/>
      <c r="QRF461" s="342"/>
      <c r="QRG461" s="342"/>
      <c r="QRH461" s="342"/>
      <c r="QRI461" s="342"/>
      <c r="QRJ461" s="342"/>
      <c r="QRK461" s="342"/>
      <c r="QRL461" s="342"/>
      <c r="QRM461" s="342"/>
      <c r="QRN461" s="342"/>
      <c r="QRO461" s="342"/>
      <c r="QRP461" s="342"/>
      <c r="QRQ461" s="342"/>
      <c r="QRR461" s="342"/>
      <c r="QRS461" s="342"/>
      <c r="QRT461" s="342"/>
      <c r="QRU461" s="342"/>
      <c r="QRV461" s="342"/>
      <c r="QRW461" s="342"/>
      <c r="QRX461" s="342"/>
      <c r="QRY461" s="342"/>
      <c r="QRZ461" s="342"/>
      <c r="QSA461" s="342"/>
      <c r="QSB461" s="342"/>
      <c r="QSC461" s="342"/>
      <c r="QSD461" s="342"/>
      <c r="QSE461" s="342"/>
      <c r="QSF461" s="342"/>
      <c r="QSG461" s="342"/>
      <c r="QSH461" s="342"/>
      <c r="QSI461" s="342"/>
      <c r="QSJ461" s="342"/>
      <c r="QSK461" s="342"/>
      <c r="QSL461" s="342"/>
      <c r="QSM461" s="342"/>
      <c r="QSN461" s="342"/>
      <c r="QSO461" s="342"/>
      <c r="QSP461" s="342"/>
      <c r="QSQ461" s="342"/>
      <c r="QSR461" s="342"/>
      <c r="QSS461" s="342"/>
      <c r="QST461" s="342"/>
      <c r="QSU461" s="342"/>
      <c r="QSV461" s="342"/>
      <c r="QSW461" s="342"/>
      <c r="QSX461" s="342"/>
      <c r="QSY461" s="342"/>
      <c r="QSZ461" s="342"/>
      <c r="QTA461" s="342"/>
      <c r="QTB461" s="342"/>
      <c r="QTC461" s="342"/>
      <c r="QTD461" s="342"/>
      <c r="QTE461" s="342"/>
      <c r="QTF461" s="342"/>
      <c r="QTG461" s="342"/>
      <c r="QTH461" s="342"/>
      <c r="QTI461" s="342"/>
      <c r="QTJ461" s="342"/>
      <c r="QTK461" s="342"/>
      <c r="QTL461" s="342"/>
      <c r="QTM461" s="342"/>
      <c r="QTN461" s="342"/>
      <c r="QTO461" s="342"/>
      <c r="QTP461" s="342"/>
      <c r="QTQ461" s="342"/>
      <c r="QTR461" s="342"/>
      <c r="QTS461" s="342"/>
      <c r="QTT461" s="342"/>
      <c r="QTU461" s="342"/>
      <c r="QTV461" s="342"/>
      <c r="QTW461" s="342"/>
      <c r="QTX461" s="342"/>
      <c r="QTY461" s="342"/>
      <c r="QTZ461" s="342"/>
      <c r="QUA461" s="342"/>
      <c r="QUB461" s="342"/>
      <c r="QUC461" s="342"/>
      <c r="QUD461" s="342"/>
      <c r="QUE461" s="342"/>
      <c r="QUF461" s="342"/>
      <c r="QUG461" s="342"/>
      <c r="QUH461" s="342"/>
      <c r="QUI461" s="342"/>
      <c r="QUJ461" s="342"/>
      <c r="QUK461" s="342"/>
      <c r="QUL461" s="342"/>
      <c r="QUM461" s="342"/>
      <c r="QUN461" s="342"/>
      <c r="QUO461" s="342"/>
      <c r="QUP461" s="342"/>
      <c r="QUQ461" s="342"/>
      <c r="QUR461" s="342"/>
      <c r="QUS461" s="342"/>
      <c r="QUT461" s="342"/>
      <c r="QUU461" s="342"/>
      <c r="QUV461" s="342"/>
      <c r="QUW461" s="342"/>
      <c r="QUX461" s="342"/>
      <c r="QUY461" s="342"/>
      <c r="QUZ461" s="342"/>
      <c r="QVA461" s="342"/>
      <c r="QVB461" s="342"/>
      <c r="QVC461" s="342"/>
      <c r="QVD461" s="342"/>
      <c r="QVE461" s="342"/>
      <c r="QVF461" s="342"/>
      <c r="QVG461" s="342"/>
      <c r="QVH461" s="342"/>
      <c r="QVI461" s="342"/>
      <c r="QVJ461" s="342"/>
      <c r="QVK461" s="342"/>
      <c r="QVL461" s="342"/>
      <c r="QVM461" s="342"/>
      <c r="QVN461" s="342"/>
      <c r="QVO461" s="342"/>
      <c r="QVP461" s="342"/>
      <c r="QVQ461" s="342"/>
      <c r="QVR461" s="342"/>
      <c r="QVS461" s="342"/>
      <c r="QVT461" s="342"/>
      <c r="QVU461" s="342"/>
      <c r="QVV461" s="342"/>
      <c r="QVW461" s="342"/>
      <c r="QVX461" s="342"/>
      <c r="QVY461" s="342"/>
      <c r="QVZ461" s="342"/>
      <c r="QWA461" s="342"/>
      <c r="QWB461" s="342"/>
      <c r="QWC461" s="342"/>
      <c r="QWD461" s="342"/>
      <c r="QWE461" s="342"/>
      <c r="QWF461" s="342"/>
      <c r="QWG461" s="342"/>
      <c r="QWH461" s="342"/>
      <c r="QWI461" s="342"/>
      <c r="QWJ461" s="342"/>
      <c r="QWK461" s="342"/>
      <c r="QWL461" s="342"/>
      <c r="QWM461" s="342"/>
      <c r="QWN461" s="342"/>
      <c r="QWO461" s="342"/>
      <c r="QWP461" s="342"/>
      <c r="QWQ461" s="342"/>
      <c r="QWR461" s="342"/>
      <c r="QWS461" s="342"/>
      <c r="QWT461" s="342"/>
      <c r="QWU461" s="342"/>
      <c r="QWV461" s="342"/>
      <c r="QWW461" s="342"/>
      <c r="QWX461" s="342"/>
      <c r="QWY461" s="342"/>
      <c r="QWZ461" s="342"/>
      <c r="QXA461" s="342"/>
      <c r="QXB461" s="342"/>
      <c r="QXC461" s="342"/>
      <c r="QXD461" s="342"/>
      <c r="QXE461" s="342"/>
      <c r="QXF461" s="342"/>
      <c r="QXG461" s="342"/>
      <c r="QXH461" s="342"/>
      <c r="QXI461" s="342"/>
      <c r="QXJ461" s="342"/>
      <c r="QXK461" s="342"/>
      <c r="QXL461" s="342"/>
      <c r="QXM461" s="342"/>
      <c r="QXN461" s="342"/>
      <c r="QXO461" s="342"/>
      <c r="QXP461" s="342"/>
      <c r="QXQ461" s="342"/>
      <c r="QXR461" s="342"/>
      <c r="QXS461" s="342"/>
      <c r="QXT461" s="342"/>
      <c r="QXU461" s="342"/>
      <c r="QXV461" s="342"/>
      <c r="QXW461" s="342"/>
      <c r="QXX461" s="342"/>
      <c r="QXY461" s="342"/>
      <c r="QXZ461" s="342"/>
      <c r="QYA461" s="342"/>
      <c r="QYB461" s="342"/>
      <c r="QYC461" s="342"/>
      <c r="QYD461" s="342"/>
      <c r="QYE461" s="342"/>
      <c r="QYF461" s="342"/>
      <c r="QYG461" s="342"/>
      <c r="QYH461" s="342"/>
      <c r="QYI461" s="342"/>
      <c r="QYJ461" s="342"/>
      <c r="QYK461" s="342"/>
      <c r="QYL461" s="342"/>
      <c r="QYM461" s="342"/>
      <c r="QYN461" s="342"/>
      <c r="QYO461" s="342"/>
      <c r="QYP461" s="342"/>
      <c r="QYQ461" s="342"/>
      <c r="QYR461" s="342"/>
      <c r="QYS461" s="342"/>
      <c r="QYT461" s="342"/>
      <c r="QYU461" s="342"/>
      <c r="QYV461" s="342"/>
      <c r="QYW461" s="342"/>
      <c r="QYX461" s="342"/>
      <c r="QYY461" s="342"/>
      <c r="QYZ461" s="342"/>
      <c r="QZA461" s="342"/>
      <c r="QZB461" s="342"/>
      <c r="QZC461" s="342"/>
      <c r="QZD461" s="342"/>
      <c r="QZE461" s="342"/>
      <c r="QZF461" s="342"/>
      <c r="QZG461" s="342"/>
      <c r="QZH461" s="342"/>
      <c r="QZI461" s="342"/>
      <c r="QZJ461" s="342"/>
      <c r="QZK461" s="342"/>
      <c r="QZL461" s="342"/>
      <c r="QZM461" s="342"/>
      <c r="QZN461" s="342"/>
      <c r="QZO461" s="342"/>
      <c r="QZP461" s="342"/>
      <c r="QZQ461" s="342"/>
      <c r="QZR461" s="342"/>
      <c r="QZS461" s="342"/>
      <c r="QZT461" s="342"/>
      <c r="QZU461" s="342"/>
      <c r="QZV461" s="342"/>
      <c r="QZW461" s="342"/>
      <c r="QZX461" s="342"/>
      <c r="QZY461" s="342"/>
      <c r="QZZ461" s="342"/>
      <c r="RAA461" s="342"/>
      <c r="RAB461" s="342"/>
      <c r="RAC461" s="342"/>
      <c r="RAD461" s="342"/>
      <c r="RAE461" s="342"/>
      <c r="RAF461" s="342"/>
      <c r="RAG461" s="342"/>
      <c r="RAH461" s="342"/>
      <c r="RAI461" s="342"/>
      <c r="RAJ461" s="342"/>
      <c r="RAK461" s="342"/>
      <c r="RAL461" s="342"/>
      <c r="RAM461" s="342"/>
      <c r="RAN461" s="342"/>
      <c r="RAO461" s="342"/>
      <c r="RAP461" s="342"/>
      <c r="RAQ461" s="342"/>
      <c r="RAR461" s="342"/>
      <c r="RAS461" s="342"/>
      <c r="RAT461" s="342"/>
      <c r="RAU461" s="342"/>
      <c r="RAV461" s="342"/>
      <c r="RAW461" s="342"/>
      <c r="RAX461" s="342"/>
      <c r="RAY461" s="342"/>
      <c r="RAZ461" s="342"/>
      <c r="RBA461" s="342"/>
      <c r="RBB461" s="342"/>
      <c r="RBC461" s="342"/>
      <c r="RBD461" s="342"/>
      <c r="RBE461" s="342"/>
      <c r="RBF461" s="342"/>
      <c r="RBG461" s="342"/>
      <c r="RBH461" s="342"/>
      <c r="RBI461" s="342"/>
      <c r="RBJ461" s="342"/>
      <c r="RBK461" s="342"/>
      <c r="RBL461" s="342"/>
      <c r="RBM461" s="342"/>
      <c r="RBN461" s="342"/>
      <c r="RBO461" s="342"/>
      <c r="RBP461" s="342"/>
      <c r="RBQ461" s="342"/>
      <c r="RBR461" s="342"/>
      <c r="RBS461" s="342"/>
      <c r="RBT461" s="342"/>
      <c r="RBU461" s="342"/>
      <c r="RBV461" s="342"/>
      <c r="RBW461" s="342"/>
      <c r="RBX461" s="342"/>
      <c r="RBY461" s="342"/>
      <c r="RBZ461" s="342"/>
      <c r="RCA461" s="342"/>
      <c r="RCB461" s="342"/>
      <c r="RCC461" s="342"/>
      <c r="RCD461" s="342"/>
      <c r="RCE461" s="342"/>
      <c r="RCF461" s="342"/>
      <c r="RCG461" s="342"/>
      <c r="RCH461" s="342"/>
      <c r="RCI461" s="342"/>
      <c r="RCJ461" s="342"/>
      <c r="RCK461" s="342"/>
      <c r="RCL461" s="342"/>
      <c r="RCM461" s="342"/>
      <c r="RCN461" s="342"/>
      <c r="RCO461" s="342"/>
      <c r="RCP461" s="342"/>
      <c r="RCQ461" s="342"/>
      <c r="RCR461" s="342"/>
      <c r="RCS461" s="342"/>
      <c r="RCT461" s="342"/>
      <c r="RCU461" s="342"/>
      <c r="RCV461" s="342"/>
      <c r="RCW461" s="342"/>
      <c r="RCX461" s="342"/>
      <c r="RCY461" s="342"/>
      <c r="RCZ461" s="342"/>
      <c r="RDA461" s="342"/>
      <c r="RDB461" s="342"/>
      <c r="RDC461" s="342"/>
      <c r="RDD461" s="342"/>
      <c r="RDE461" s="342"/>
      <c r="RDF461" s="342"/>
      <c r="RDG461" s="342"/>
      <c r="RDH461" s="342"/>
      <c r="RDI461" s="342"/>
      <c r="RDJ461" s="342"/>
      <c r="RDK461" s="342"/>
      <c r="RDL461" s="342"/>
      <c r="RDM461" s="342"/>
      <c r="RDN461" s="342"/>
      <c r="RDO461" s="342"/>
      <c r="RDP461" s="342"/>
      <c r="RDQ461" s="342"/>
      <c r="RDR461" s="342"/>
      <c r="RDS461" s="342"/>
      <c r="RDT461" s="342"/>
      <c r="RDU461" s="342"/>
      <c r="RDV461" s="342"/>
      <c r="RDW461" s="342"/>
      <c r="RDX461" s="342"/>
      <c r="RDY461" s="342"/>
      <c r="RDZ461" s="342"/>
      <c r="REA461" s="342"/>
      <c r="REB461" s="342"/>
      <c r="REC461" s="342"/>
      <c r="RED461" s="342"/>
      <c r="REE461" s="342"/>
      <c r="REF461" s="342"/>
      <c r="REG461" s="342"/>
      <c r="REH461" s="342"/>
      <c r="REI461" s="342"/>
      <c r="REJ461" s="342"/>
      <c r="REK461" s="342"/>
      <c r="REL461" s="342"/>
      <c r="REM461" s="342"/>
      <c r="REN461" s="342"/>
      <c r="REO461" s="342"/>
      <c r="REP461" s="342"/>
      <c r="REQ461" s="342"/>
      <c r="RER461" s="342"/>
      <c r="RES461" s="342"/>
      <c r="RET461" s="342"/>
      <c r="REU461" s="342"/>
      <c r="REV461" s="342"/>
      <c r="REW461" s="342"/>
      <c r="REX461" s="342"/>
      <c r="REY461" s="342"/>
      <c r="REZ461" s="342"/>
      <c r="RFA461" s="342"/>
      <c r="RFB461" s="342"/>
      <c r="RFC461" s="342"/>
      <c r="RFD461" s="342"/>
      <c r="RFE461" s="342"/>
      <c r="RFF461" s="342"/>
      <c r="RFG461" s="342"/>
      <c r="RFH461" s="342"/>
      <c r="RFI461" s="342"/>
      <c r="RFJ461" s="342"/>
      <c r="RFK461" s="342"/>
      <c r="RFL461" s="342"/>
      <c r="RFM461" s="342"/>
      <c r="RFN461" s="342"/>
      <c r="RFO461" s="342"/>
      <c r="RFP461" s="342"/>
      <c r="RFQ461" s="342"/>
      <c r="RFR461" s="342"/>
      <c r="RFS461" s="342"/>
      <c r="RFT461" s="342"/>
      <c r="RFU461" s="342"/>
      <c r="RFV461" s="342"/>
      <c r="RFW461" s="342"/>
      <c r="RFX461" s="342"/>
      <c r="RFY461" s="342"/>
      <c r="RFZ461" s="342"/>
      <c r="RGA461" s="342"/>
      <c r="RGB461" s="342"/>
      <c r="RGC461" s="342"/>
      <c r="RGD461" s="342"/>
      <c r="RGE461" s="342"/>
      <c r="RGF461" s="342"/>
      <c r="RGG461" s="342"/>
      <c r="RGH461" s="342"/>
      <c r="RGI461" s="342"/>
      <c r="RGJ461" s="342"/>
      <c r="RGK461" s="342"/>
      <c r="RGL461" s="342"/>
      <c r="RGM461" s="342"/>
      <c r="RGN461" s="342"/>
      <c r="RGO461" s="342"/>
      <c r="RGP461" s="342"/>
      <c r="RGQ461" s="342"/>
      <c r="RGR461" s="342"/>
      <c r="RGS461" s="342"/>
      <c r="RGT461" s="342"/>
      <c r="RGU461" s="342"/>
      <c r="RGV461" s="342"/>
      <c r="RGW461" s="342"/>
      <c r="RGX461" s="342"/>
      <c r="RGY461" s="342"/>
      <c r="RGZ461" s="342"/>
      <c r="RHA461" s="342"/>
      <c r="RHB461" s="342"/>
      <c r="RHC461" s="342"/>
      <c r="RHD461" s="342"/>
      <c r="RHE461" s="342"/>
      <c r="RHF461" s="342"/>
      <c r="RHG461" s="342"/>
      <c r="RHH461" s="342"/>
      <c r="RHI461" s="342"/>
      <c r="RHJ461" s="342"/>
      <c r="RHK461" s="342"/>
      <c r="RHL461" s="342"/>
      <c r="RHM461" s="342"/>
      <c r="RHN461" s="342"/>
      <c r="RHO461" s="342"/>
      <c r="RHP461" s="342"/>
      <c r="RHQ461" s="342"/>
      <c r="RHR461" s="342"/>
      <c r="RHS461" s="342"/>
      <c r="RHT461" s="342"/>
      <c r="RHU461" s="342"/>
      <c r="RHV461" s="342"/>
      <c r="RHW461" s="342"/>
      <c r="RHX461" s="342"/>
      <c r="RHY461" s="342"/>
      <c r="RHZ461" s="342"/>
      <c r="RIA461" s="342"/>
      <c r="RIB461" s="342"/>
      <c r="RIC461" s="342"/>
      <c r="RID461" s="342"/>
      <c r="RIE461" s="342"/>
      <c r="RIF461" s="342"/>
      <c r="RIG461" s="342"/>
      <c r="RIH461" s="342"/>
      <c r="RII461" s="342"/>
      <c r="RIJ461" s="342"/>
      <c r="RIK461" s="342"/>
      <c r="RIL461" s="342"/>
      <c r="RIM461" s="342"/>
      <c r="RIN461" s="342"/>
      <c r="RIO461" s="342"/>
      <c r="RIP461" s="342"/>
      <c r="RIQ461" s="342"/>
      <c r="RIR461" s="342"/>
      <c r="RIS461" s="342"/>
      <c r="RIT461" s="342"/>
      <c r="RIU461" s="342"/>
      <c r="RIV461" s="342"/>
      <c r="RIW461" s="342"/>
      <c r="RIX461" s="342"/>
      <c r="RIY461" s="342"/>
      <c r="RIZ461" s="342"/>
      <c r="RJA461" s="342"/>
      <c r="RJB461" s="342"/>
      <c r="RJC461" s="342"/>
      <c r="RJD461" s="342"/>
      <c r="RJE461" s="342"/>
      <c r="RJF461" s="342"/>
      <c r="RJG461" s="342"/>
      <c r="RJH461" s="342"/>
      <c r="RJI461" s="342"/>
      <c r="RJJ461" s="342"/>
      <c r="RJK461" s="342"/>
      <c r="RJL461" s="342"/>
      <c r="RJM461" s="342"/>
      <c r="RJN461" s="342"/>
      <c r="RJO461" s="342"/>
      <c r="RJP461" s="342"/>
      <c r="RJQ461" s="342"/>
      <c r="RJR461" s="342"/>
      <c r="RJS461" s="342"/>
      <c r="RJT461" s="342"/>
      <c r="RJU461" s="342"/>
      <c r="RJV461" s="342"/>
      <c r="RJW461" s="342"/>
      <c r="RJX461" s="342"/>
      <c r="RJY461" s="342"/>
      <c r="RJZ461" s="342"/>
      <c r="RKA461" s="342"/>
      <c r="RKB461" s="342"/>
      <c r="RKC461" s="342"/>
      <c r="RKD461" s="342"/>
      <c r="RKE461" s="342"/>
      <c r="RKF461" s="342"/>
      <c r="RKG461" s="342"/>
      <c r="RKH461" s="342"/>
      <c r="RKI461" s="342"/>
      <c r="RKJ461" s="342"/>
      <c r="RKK461" s="342"/>
      <c r="RKL461" s="342"/>
      <c r="RKM461" s="342"/>
      <c r="RKN461" s="342"/>
      <c r="RKO461" s="342"/>
      <c r="RKP461" s="342"/>
      <c r="RKQ461" s="342"/>
      <c r="RKR461" s="342"/>
      <c r="RKS461" s="342"/>
      <c r="RKT461" s="342"/>
      <c r="RKU461" s="342"/>
      <c r="RKV461" s="342"/>
      <c r="RKW461" s="342"/>
      <c r="RKX461" s="342"/>
      <c r="RKY461" s="342"/>
      <c r="RKZ461" s="342"/>
      <c r="RLA461" s="342"/>
      <c r="RLB461" s="342"/>
      <c r="RLC461" s="342"/>
      <c r="RLD461" s="342"/>
      <c r="RLE461" s="342"/>
      <c r="RLF461" s="342"/>
      <c r="RLG461" s="342"/>
      <c r="RLH461" s="342"/>
      <c r="RLI461" s="342"/>
      <c r="RLJ461" s="342"/>
      <c r="RLK461" s="342"/>
      <c r="RLL461" s="342"/>
      <c r="RLM461" s="342"/>
      <c r="RLN461" s="342"/>
      <c r="RLO461" s="342"/>
      <c r="RLP461" s="342"/>
      <c r="RLQ461" s="342"/>
      <c r="RLR461" s="342"/>
      <c r="RLS461" s="342"/>
      <c r="RLT461" s="342"/>
      <c r="RLU461" s="342"/>
      <c r="RLV461" s="342"/>
      <c r="RLW461" s="342"/>
      <c r="RLX461" s="342"/>
      <c r="RLY461" s="342"/>
      <c r="RLZ461" s="342"/>
      <c r="RMA461" s="342"/>
      <c r="RMB461" s="342"/>
      <c r="RMC461" s="342"/>
      <c r="RMD461" s="342"/>
      <c r="RME461" s="342"/>
      <c r="RMF461" s="342"/>
      <c r="RMG461" s="342"/>
      <c r="RMH461" s="342"/>
      <c r="RMI461" s="342"/>
      <c r="RMJ461" s="342"/>
      <c r="RMK461" s="342"/>
      <c r="RML461" s="342"/>
      <c r="RMM461" s="342"/>
      <c r="RMN461" s="342"/>
      <c r="RMO461" s="342"/>
      <c r="RMP461" s="342"/>
      <c r="RMQ461" s="342"/>
      <c r="RMR461" s="342"/>
      <c r="RMS461" s="342"/>
      <c r="RMT461" s="342"/>
      <c r="RMU461" s="342"/>
      <c r="RMV461" s="342"/>
      <c r="RMW461" s="342"/>
      <c r="RMX461" s="342"/>
      <c r="RMY461" s="342"/>
      <c r="RMZ461" s="342"/>
      <c r="RNA461" s="342"/>
      <c r="RNB461" s="342"/>
      <c r="RNC461" s="342"/>
      <c r="RND461" s="342"/>
      <c r="RNE461" s="342"/>
      <c r="RNF461" s="342"/>
      <c r="RNG461" s="342"/>
      <c r="RNH461" s="342"/>
      <c r="RNI461" s="342"/>
      <c r="RNJ461" s="342"/>
      <c r="RNK461" s="342"/>
      <c r="RNL461" s="342"/>
      <c r="RNM461" s="342"/>
      <c r="RNN461" s="342"/>
      <c r="RNO461" s="342"/>
      <c r="RNP461" s="342"/>
      <c r="RNQ461" s="342"/>
      <c r="RNR461" s="342"/>
      <c r="RNS461" s="342"/>
      <c r="RNT461" s="342"/>
      <c r="RNU461" s="342"/>
      <c r="RNV461" s="342"/>
      <c r="RNW461" s="342"/>
      <c r="RNX461" s="342"/>
      <c r="RNY461" s="342"/>
      <c r="RNZ461" s="342"/>
      <c r="ROA461" s="342"/>
      <c r="ROB461" s="342"/>
      <c r="ROC461" s="342"/>
      <c r="ROD461" s="342"/>
      <c r="ROE461" s="342"/>
      <c r="ROF461" s="342"/>
      <c r="ROG461" s="342"/>
      <c r="ROH461" s="342"/>
      <c r="ROI461" s="342"/>
      <c r="ROJ461" s="342"/>
      <c r="ROK461" s="342"/>
      <c r="ROL461" s="342"/>
      <c r="ROM461" s="342"/>
      <c r="RON461" s="342"/>
      <c r="ROO461" s="342"/>
      <c r="ROP461" s="342"/>
      <c r="ROQ461" s="342"/>
      <c r="ROR461" s="342"/>
      <c r="ROS461" s="342"/>
      <c r="ROT461" s="342"/>
      <c r="ROU461" s="342"/>
      <c r="ROV461" s="342"/>
      <c r="ROW461" s="342"/>
      <c r="ROX461" s="342"/>
      <c r="ROY461" s="342"/>
      <c r="ROZ461" s="342"/>
      <c r="RPA461" s="342"/>
      <c r="RPB461" s="342"/>
      <c r="RPC461" s="342"/>
      <c r="RPD461" s="342"/>
      <c r="RPE461" s="342"/>
      <c r="RPF461" s="342"/>
      <c r="RPG461" s="342"/>
      <c r="RPH461" s="342"/>
      <c r="RPI461" s="342"/>
      <c r="RPJ461" s="342"/>
      <c r="RPK461" s="342"/>
      <c r="RPL461" s="342"/>
      <c r="RPM461" s="342"/>
      <c r="RPN461" s="342"/>
      <c r="RPO461" s="342"/>
      <c r="RPP461" s="342"/>
      <c r="RPQ461" s="342"/>
      <c r="RPR461" s="342"/>
      <c r="RPS461" s="342"/>
      <c r="RPT461" s="342"/>
      <c r="RPU461" s="342"/>
      <c r="RPV461" s="342"/>
      <c r="RPW461" s="342"/>
      <c r="RPX461" s="342"/>
      <c r="RPY461" s="342"/>
      <c r="RPZ461" s="342"/>
      <c r="RQA461" s="342"/>
      <c r="RQB461" s="342"/>
      <c r="RQC461" s="342"/>
      <c r="RQD461" s="342"/>
      <c r="RQE461" s="342"/>
      <c r="RQF461" s="342"/>
      <c r="RQG461" s="342"/>
      <c r="RQH461" s="342"/>
      <c r="RQI461" s="342"/>
      <c r="RQJ461" s="342"/>
      <c r="RQK461" s="342"/>
      <c r="RQL461" s="342"/>
      <c r="RQM461" s="342"/>
      <c r="RQN461" s="342"/>
      <c r="RQO461" s="342"/>
      <c r="RQP461" s="342"/>
      <c r="RQQ461" s="342"/>
      <c r="RQR461" s="342"/>
      <c r="RQS461" s="342"/>
      <c r="RQT461" s="342"/>
      <c r="RQU461" s="342"/>
      <c r="RQV461" s="342"/>
      <c r="RQW461" s="342"/>
      <c r="RQX461" s="342"/>
      <c r="RQY461" s="342"/>
      <c r="RQZ461" s="342"/>
      <c r="RRA461" s="342"/>
      <c r="RRB461" s="342"/>
      <c r="RRC461" s="342"/>
      <c r="RRD461" s="342"/>
      <c r="RRE461" s="342"/>
      <c r="RRF461" s="342"/>
      <c r="RRG461" s="342"/>
      <c r="RRH461" s="342"/>
      <c r="RRI461" s="342"/>
      <c r="RRJ461" s="342"/>
      <c r="RRK461" s="342"/>
      <c r="RRL461" s="342"/>
      <c r="RRM461" s="342"/>
      <c r="RRN461" s="342"/>
      <c r="RRO461" s="342"/>
      <c r="RRP461" s="342"/>
      <c r="RRQ461" s="342"/>
      <c r="RRR461" s="342"/>
      <c r="RRS461" s="342"/>
      <c r="RRT461" s="342"/>
      <c r="RRU461" s="342"/>
      <c r="RRV461" s="342"/>
      <c r="RRW461" s="342"/>
      <c r="RRX461" s="342"/>
      <c r="RRY461" s="342"/>
      <c r="RRZ461" s="342"/>
      <c r="RSA461" s="342"/>
      <c r="RSB461" s="342"/>
      <c r="RSC461" s="342"/>
      <c r="RSD461" s="342"/>
      <c r="RSE461" s="342"/>
      <c r="RSF461" s="342"/>
      <c r="RSG461" s="342"/>
      <c r="RSH461" s="342"/>
      <c r="RSI461" s="342"/>
      <c r="RSJ461" s="342"/>
      <c r="RSK461" s="342"/>
      <c r="RSL461" s="342"/>
      <c r="RSM461" s="342"/>
      <c r="RSN461" s="342"/>
      <c r="RSO461" s="342"/>
      <c r="RSP461" s="342"/>
      <c r="RSQ461" s="342"/>
      <c r="RSR461" s="342"/>
      <c r="RSS461" s="342"/>
      <c r="RST461" s="342"/>
      <c r="RSU461" s="342"/>
      <c r="RSV461" s="342"/>
      <c r="RSW461" s="342"/>
      <c r="RSX461" s="342"/>
      <c r="RSY461" s="342"/>
      <c r="RSZ461" s="342"/>
      <c r="RTA461" s="342"/>
      <c r="RTB461" s="342"/>
      <c r="RTC461" s="342"/>
      <c r="RTD461" s="342"/>
      <c r="RTE461" s="342"/>
      <c r="RTF461" s="342"/>
      <c r="RTG461" s="342"/>
      <c r="RTH461" s="342"/>
      <c r="RTI461" s="342"/>
      <c r="RTJ461" s="342"/>
      <c r="RTK461" s="342"/>
      <c r="RTL461" s="342"/>
      <c r="RTM461" s="342"/>
      <c r="RTN461" s="342"/>
      <c r="RTO461" s="342"/>
      <c r="RTP461" s="342"/>
      <c r="RTQ461" s="342"/>
      <c r="RTR461" s="342"/>
      <c r="RTS461" s="342"/>
      <c r="RTT461" s="342"/>
      <c r="RTU461" s="342"/>
      <c r="RTV461" s="342"/>
      <c r="RTW461" s="342"/>
      <c r="RTX461" s="342"/>
      <c r="RTY461" s="342"/>
      <c r="RTZ461" s="342"/>
      <c r="RUA461" s="342"/>
      <c r="RUB461" s="342"/>
      <c r="RUC461" s="342"/>
      <c r="RUD461" s="342"/>
      <c r="RUE461" s="342"/>
      <c r="RUF461" s="342"/>
      <c r="RUG461" s="342"/>
      <c r="RUH461" s="342"/>
      <c r="RUI461" s="342"/>
      <c r="RUJ461" s="342"/>
      <c r="RUK461" s="342"/>
      <c r="RUL461" s="342"/>
      <c r="RUM461" s="342"/>
      <c r="RUN461" s="342"/>
      <c r="RUO461" s="342"/>
      <c r="RUP461" s="342"/>
      <c r="RUQ461" s="342"/>
      <c r="RUR461" s="342"/>
      <c r="RUS461" s="342"/>
      <c r="RUT461" s="342"/>
      <c r="RUU461" s="342"/>
      <c r="RUV461" s="342"/>
      <c r="RUW461" s="342"/>
      <c r="RUX461" s="342"/>
      <c r="RUY461" s="342"/>
      <c r="RUZ461" s="342"/>
      <c r="RVA461" s="342"/>
      <c r="RVB461" s="342"/>
      <c r="RVC461" s="342"/>
      <c r="RVD461" s="342"/>
      <c r="RVE461" s="342"/>
      <c r="RVF461" s="342"/>
      <c r="RVG461" s="342"/>
      <c r="RVH461" s="342"/>
      <c r="RVI461" s="342"/>
      <c r="RVJ461" s="342"/>
      <c r="RVK461" s="342"/>
      <c r="RVL461" s="342"/>
      <c r="RVM461" s="342"/>
      <c r="RVN461" s="342"/>
      <c r="RVO461" s="342"/>
      <c r="RVP461" s="342"/>
      <c r="RVQ461" s="342"/>
      <c r="RVR461" s="342"/>
      <c r="RVS461" s="342"/>
      <c r="RVT461" s="342"/>
      <c r="RVU461" s="342"/>
      <c r="RVV461" s="342"/>
      <c r="RVW461" s="342"/>
      <c r="RVX461" s="342"/>
      <c r="RVY461" s="342"/>
      <c r="RVZ461" s="342"/>
      <c r="RWA461" s="342"/>
      <c r="RWB461" s="342"/>
      <c r="RWC461" s="342"/>
      <c r="RWD461" s="342"/>
      <c r="RWE461" s="342"/>
      <c r="RWF461" s="342"/>
      <c r="RWG461" s="342"/>
      <c r="RWH461" s="342"/>
      <c r="RWI461" s="342"/>
      <c r="RWJ461" s="342"/>
      <c r="RWK461" s="342"/>
      <c r="RWL461" s="342"/>
      <c r="RWM461" s="342"/>
      <c r="RWN461" s="342"/>
      <c r="RWO461" s="342"/>
      <c r="RWP461" s="342"/>
      <c r="RWQ461" s="342"/>
      <c r="RWR461" s="342"/>
      <c r="RWS461" s="342"/>
      <c r="RWT461" s="342"/>
      <c r="RWU461" s="342"/>
      <c r="RWV461" s="342"/>
      <c r="RWW461" s="342"/>
      <c r="RWX461" s="342"/>
      <c r="RWY461" s="342"/>
      <c r="RWZ461" s="342"/>
      <c r="RXA461" s="342"/>
      <c r="RXB461" s="342"/>
      <c r="RXC461" s="342"/>
      <c r="RXD461" s="342"/>
      <c r="RXE461" s="342"/>
      <c r="RXF461" s="342"/>
      <c r="RXG461" s="342"/>
      <c r="RXH461" s="342"/>
      <c r="RXI461" s="342"/>
      <c r="RXJ461" s="342"/>
      <c r="RXK461" s="342"/>
      <c r="RXL461" s="342"/>
      <c r="RXM461" s="342"/>
      <c r="RXN461" s="342"/>
      <c r="RXO461" s="342"/>
      <c r="RXP461" s="342"/>
      <c r="RXQ461" s="342"/>
      <c r="RXR461" s="342"/>
      <c r="RXS461" s="342"/>
      <c r="RXT461" s="342"/>
      <c r="RXU461" s="342"/>
      <c r="RXV461" s="342"/>
      <c r="RXW461" s="342"/>
      <c r="RXX461" s="342"/>
      <c r="RXY461" s="342"/>
      <c r="RXZ461" s="342"/>
      <c r="RYA461" s="342"/>
      <c r="RYB461" s="342"/>
      <c r="RYC461" s="342"/>
      <c r="RYD461" s="342"/>
      <c r="RYE461" s="342"/>
      <c r="RYF461" s="342"/>
      <c r="RYG461" s="342"/>
      <c r="RYH461" s="342"/>
      <c r="RYI461" s="342"/>
      <c r="RYJ461" s="342"/>
      <c r="RYK461" s="342"/>
      <c r="RYL461" s="342"/>
      <c r="RYM461" s="342"/>
      <c r="RYN461" s="342"/>
      <c r="RYO461" s="342"/>
      <c r="RYP461" s="342"/>
      <c r="RYQ461" s="342"/>
      <c r="RYR461" s="342"/>
      <c r="RYS461" s="342"/>
      <c r="RYT461" s="342"/>
      <c r="RYU461" s="342"/>
      <c r="RYV461" s="342"/>
      <c r="RYW461" s="342"/>
      <c r="RYX461" s="342"/>
      <c r="RYY461" s="342"/>
      <c r="RYZ461" s="342"/>
      <c r="RZA461" s="342"/>
      <c r="RZB461" s="342"/>
      <c r="RZC461" s="342"/>
      <c r="RZD461" s="342"/>
      <c r="RZE461" s="342"/>
      <c r="RZF461" s="342"/>
      <c r="RZG461" s="342"/>
      <c r="RZH461" s="342"/>
      <c r="RZI461" s="342"/>
      <c r="RZJ461" s="342"/>
      <c r="RZK461" s="342"/>
      <c r="RZL461" s="342"/>
      <c r="RZM461" s="342"/>
      <c r="RZN461" s="342"/>
      <c r="RZO461" s="342"/>
      <c r="RZP461" s="342"/>
      <c r="RZQ461" s="342"/>
      <c r="RZR461" s="342"/>
      <c r="RZS461" s="342"/>
      <c r="RZT461" s="342"/>
      <c r="RZU461" s="342"/>
      <c r="RZV461" s="342"/>
      <c r="RZW461" s="342"/>
      <c r="RZX461" s="342"/>
      <c r="RZY461" s="342"/>
      <c r="RZZ461" s="342"/>
      <c r="SAA461" s="342"/>
      <c r="SAB461" s="342"/>
      <c r="SAC461" s="342"/>
      <c r="SAD461" s="342"/>
      <c r="SAE461" s="342"/>
      <c r="SAF461" s="342"/>
      <c r="SAG461" s="342"/>
      <c r="SAH461" s="342"/>
      <c r="SAI461" s="342"/>
      <c r="SAJ461" s="342"/>
      <c r="SAK461" s="342"/>
      <c r="SAL461" s="342"/>
      <c r="SAM461" s="342"/>
      <c r="SAN461" s="342"/>
      <c r="SAO461" s="342"/>
      <c r="SAP461" s="342"/>
      <c r="SAQ461" s="342"/>
      <c r="SAR461" s="342"/>
      <c r="SAS461" s="342"/>
      <c r="SAT461" s="342"/>
      <c r="SAU461" s="342"/>
      <c r="SAV461" s="342"/>
      <c r="SAW461" s="342"/>
      <c r="SAX461" s="342"/>
      <c r="SAY461" s="342"/>
      <c r="SAZ461" s="342"/>
      <c r="SBA461" s="342"/>
      <c r="SBB461" s="342"/>
      <c r="SBC461" s="342"/>
      <c r="SBD461" s="342"/>
      <c r="SBE461" s="342"/>
      <c r="SBF461" s="342"/>
      <c r="SBG461" s="342"/>
      <c r="SBH461" s="342"/>
      <c r="SBI461" s="342"/>
      <c r="SBJ461" s="342"/>
      <c r="SBK461" s="342"/>
      <c r="SBL461" s="342"/>
      <c r="SBM461" s="342"/>
      <c r="SBN461" s="342"/>
      <c r="SBO461" s="342"/>
      <c r="SBP461" s="342"/>
      <c r="SBQ461" s="342"/>
      <c r="SBR461" s="342"/>
      <c r="SBS461" s="342"/>
      <c r="SBT461" s="342"/>
      <c r="SBU461" s="342"/>
      <c r="SBV461" s="342"/>
      <c r="SBW461" s="342"/>
      <c r="SBX461" s="342"/>
      <c r="SBY461" s="342"/>
      <c r="SBZ461" s="342"/>
      <c r="SCA461" s="342"/>
      <c r="SCB461" s="342"/>
      <c r="SCC461" s="342"/>
      <c r="SCD461" s="342"/>
      <c r="SCE461" s="342"/>
      <c r="SCF461" s="342"/>
      <c r="SCG461" s="342"/>
      <c r="SCH461" s="342"/>
      <c r="SCI461" s="342"/>
      <c r="SCJ461" s="342"/>
      <c r="SCK461" s="342"/>
      <c r="SCL461" s="342"/>
      <c r="SCM461" s="342"/>
      <c r="SCN461" s="342"/>
      <c r="SCO461" s="342"/>
      <c r="SCP461" s="342"/>
      <c r="SCQ461" s="342"/>
      <c r="SCR461" s="342"/>
      <c r="SCS461" s="342"/>
      <c r="SCT461" s="342"/>
      <c r="SCU461" s="342"/>
      <c r="SCV461" s="342"/>
      <c r="SCW461" s="342"/>
      <c r="SCX461" s="342"/>
      <c r="SCY461" s="342"/>
      <c r="SCZ461" s="342"/>
      <c r="SDA461" s="342"/>
      <c r="SDB461" s="342"/>
      <c r="SDC461" s="342"/>
      <c r="SDD461" s="342"/>
      <c r="SDE461" s="342"/>
      <c r="SDF461" s="342"/>
      <c r="SDG461" s="342"/>
      <c r="SDH461" s="342"/>
      <c r="SDI461" s="342"/>
      <c r="SDJ461" s="342"/>
      <c r="SDK461" s="342"/>
      <c r="SDL461" s="342"/>
      <c r="SDM461" s="342"/>
      <c r="SDN461" s="342"/>
      <c r="SDO461" s="342"/>
      <c r="SDP461" s="342"/>
      <c r="SDQ461" s="342"/>
      <c r="SDR461" s="342"/>
      <c r="SDS461" s="342"/>
      <c r="SDT461" s="342"/>
      <c r="SDU461" s="342"/>
      <c r="SDV461" s="342"/>
      <c r="SDW461" s="342"/>
      <c r="SDX461" s="342"/>
      <c r="SDY461" s="342"/>
      <c r="SDZ461" s="342"/>
      <c r="SEA461" s="342"/>
      <c r="SEB461" s="342"/>
      <c r="SEC461" s="342"/>
      <c r="SED461" s="342"/>
      <c r="SEE461" s="342"/>
      <c r="SEF461" s="342"/>
      <c r="SEG461" s="342"/>
      <c r="SEH461" s="342"/>
      <c r="SEI461" s="342"/>
      <c r="SEJ461" s="342"/>
      <c r="SEK461" s="342"/>
      <c r="SEL461" s="342"/>
      <c r="SEM461" s="342"/>
      <c r="SEN461" s="342"/>
      <c r="SEO461" s="342"/>
      <c r="SEP461" s="342"/>
      <c r="SEQ461" s="342"/>
      <c r="SER461" s="342"/>
      <c r="SES461" s="342"/>
      <c r="SET461" s="342"/>
      <c r="SEU461" s="342"/>
      <c r="SEV461" s="342"/>
      <c r="SEW461" s="342"/>
      <c r="SEX461" s="342"/>
      <c r="SEY461" s="342"/>
      <c r="SEZ461" s="342"/>
      <c r="SFA461" s="342"/>
      <c r="SFB461" s="342"/>
      <c r="SFC461" s="342"/>
      <c r="SFD461" s="342"/>
      <c r="SFE461" s="342"/>
      <c r="SFF461" s="342"/>
      <c r="SFG461" s="342"/>
      <c r="SFH461" s="342"/>
      <c r="SFI461" s="342"/>
      <c r="SFJ461" s="342"/>
      <c r="SFK461" s="342"/>
      <c r="SFL461" s="342"/>
      <c r="SFM461" s="342"/>
      <c r="SFN461" s="342"/>
      <c r="SFO461" s="342"/>
      <c r="SFP461" s="342"/>
      <c r="SFQ461" s="342"/>
      <c r="SFR461" s="342"/>
      <c r="SFS461" s="342"/>
      <c r="SFT461" s="342"/>
      <c r="SFU461" s="342"/>
      <c r="SFV461" s="342"/>
      <c r="SFW461" s="342"/>
      <c r="SFX461" s="342"/>
      <c r="SFY461" s="342"/>
      <c r="SFZ461" s="342"/>
      <c r="SGA461" s="342"/>
      <c r="SGB461" s="342"/>
      <c r="SGC461" s="342"/>
      <c r="SGD461" s="342"/>
      <c r="SGE461" s="342"/>
      <c r="SGF461" s="342"/>
      <c r="SGG461" s="342"/>
      <c r="SGH461" s="342"/>
      <c r="SGI461" s="342"/>
      <c r="SGJ461" s="342"/>
      <c r="SGK461" s="342"/>
      <c r="SGL461" s="342"/>
      <c r="SGM461" s="342"/>
      <c r="SGN461" s="342"/>
      <c r="SGO461" s="342"/>
      <c r="SGP461" s="342"/>
      <c r="SGQ461" s="342"/>
      <c r="SGR461" s="342"/>
      <c r="SGS461" s="342"/>
      <c r="SGT461" s="342"/>
      <c r="SGU461" s="342"/>
      <c r="SGV461" s="342"/>
      <c r="SGW461" s="342"/>
      <c r="SGX461" s="342"/>
      <c r="SGY461" s="342"/>
      <c r="SGZ461" s="342"/>
      <c r="SHA461" s="342"/>
      <c r="SHB461" s="342"/>
      <c r="SHC461" s="342"/>
      <c r="SHD461" s="342"/>
      <c r="SHE461" s="342"/>
      <c r="SHF461" s="342"/>
      <c r="SHG461" s="342"/>
      <c r="SHH461" s="342"/>
      <c r="SHI461" s="342"/>
      <c r="SHJ461" s="342"/>
      <c r="SHK461" s="342"/>
      <c r="SHL461" s="342"/>
      <c r="SHM461" s="342"/>
      <c r="SHN461" s="342"/>
      <c r="SHO461" s="342"/>
      <c r="SHP461" s="342"/>
      <c r="SHQ461" s="342"/>
      <c r="SHR461" s="342"/>
      <c r="SHS461" s="342"/>
      <c r="SHT461" s="342"/>
      <c r="SHU461" s="342"/>
      <c r="SHV461" s="342"/>
      <c r="SHW461" s="342"/>
      <c r="SHX461" s="342"/>
      <c r="SHY461" s="342"/>
      <c r="SHZ461" s="342"/>
      <c r="SIA461" s="342"/>
      <c r="SIB461" s="342"/>
      <c r="SIC461" s="342"/>
      <c r="SID461" s="342"/>
      <c r="SIE461" s="342"/>
      <c r="SIF461" s="342"/>
      <c r="SIG461" s="342"/>
      <c r="SIH461" s="342"/>
      <c r="SII461" s="342"/>
      <c r="SIJ461" s="342"/>
      <c r="SIK461" s="342"/>
      <c r="SIL461" s="342"/>
      <c r="SIM461" s="342"/>
      <c r="SIN461" s="342"/>
      <c r="SIO461" s="342"/>
      <c r="SIP461" s="342"/>
      <c r="SIQ461" s="342"/>
      <c r="SIR461" s="342"/>
      <c r="SIS461" s="342"/>
      <c r="SIT461" s="342"/>
      <c r="SIU461" s="342"/>
      <c r="SIV461" s="342"/>
      <c r="SIW461" s="342"/>
      <c r="SIX461" s="342"/>
      <c r="SIY461" s="342"/>
      <c r="SIZ461" s="342"/>
      <c r="SJA461" s="342"/>
      <c r="SJB461" s="342"/>
      <c r="SJC461" s="342"/>
      <c r="SJD461" s="342"/>
      <c r="SJE461" s="342"/>
      <c r="SJF461" s="342"/>
      <c r="SJG461" s="342"/>
      <c r="SJH461" s="342"/>
      <c r="SJI461" s="342"/>
      <c r="SJJ461" s="342"/>
      <c r="SJK461" s="342"/>
      <c r="SJL461" s="342"/>
      <c r="SJM461" s="342"/>
      <c r="SJN461" s="342"/>
      <c r="SJO461" s="342"/>
      <c r="SJP461" s="342"/>
      <c r="SJQ461" s="342"/>
      <c r="SJR461" s="342"/>
      <c r="SJS461" s="342"/>
      <c r="SJT461" s="342"/>
      <c r="SJU461" s="342"/>
      <c r="SJV461" s="342"/>
      <c r="SJW461" s="342"/>
      <c r="SJX461" s="342"/>
      <c r="SJY461" s="342"/>
      <c r="SJZ461" s="342"/>
      <c r="SKA461" s="342"/>
      <c r="SKB461" s="342"/>
      <c r="SKC461" s="342"/>
      <c r="SKD461" s="342"/>
      <c r="SKE461" s="342"/>
      <c r="SKF461" s="342"/>
      <c r="SKG461" s="342"/>
      <c r="SKH461" s="342"/>
      <c r="SKI461" s="342"/>
      <c r="SKJ461" s="342"/>
      <c r="SKK461" s="342"/>
      <c r="SKL461" s="342"/>
      <c r="SKM461" s="342"/>
      <c r="SKN461" s="342"/>
      <c r="SKO461" s="342"/>
      <c r="SKP461" s="342"/>
      <c r="SKQ461" s="342"/>
      <c r="SKR461" s="342"/>
      <c r="SKS461" s="342"/>
      <c r="SKT461" s="342"/>
      <c r="SKU461" s="342"/>
      <c r="SKV461" s="342"/>
      <c r="SKW461" s="342"/>
      <c r="SKX461" s="342"/>
      <c r="SKY461" s="342"/>
      <c r="SKZ461" s="342"/>
      <c r="SLA461" s="342"/>
      <c r="SLB461" s="342"/>
      <c r="SLC461" s="342"/>
      <c r="SLD461" s="342"/>
      <c r="SLE461" s="342"/>
      <c r="SLF461" s="342"/>
      <c r="SLG461" s="342"/>
      <c r="SLH461" s="342"/>
      <c r="SLI461" s="342"/>
      <c r="SLJ461" s="342"/>
      <c r="SLK461" s="342"/>
      <c r="SLL461" s="342"/>
      <c r="SLM461" s="342"/>
      <c r="SLN461" s="342"/>
      <c r="SLO461" s="342"/>
      <c r="SLP461" s="342"/>
      <c r="SLQ461" s="342"/>
      <c r="SLR461" s="342"/>
      <c r="SLS461" s="342"/>
      <c r="SLT461" s="342"/>
      <c r="SLU461" s="342"/>
      <c r="SLV461" s="342"/>
      <c r="SLW461" s="342"/>
      <c r="SLX461" s="342"/>
      <c r="SLY461" s="342"/>
      <c r="SLZ461" s="342"/>
      <c r="SMA461" s="342"/>
      <c r="SMB461" s="342"/>
      <c r="SMC461" s="342"/>
      <c r="SMD461" s="342"/>
      <c r="SME461" s="342"/>
      <c r="SMF461" s="342"/>
      <c r="SMG461" s="342"/>
      <c r="SMH461" s="342"/>
      <c r="SMI461" s="342"/>
      <c r="SMJ461" s="342"/>
      <c r="SMK461" s="342"/>
      <c r="SML461" s="342"/>
      <c r="SMM461" s="342"/>
      <c r="SMN461" s="342"/>
      <c r="SMO461" s="342"/>
      <c r="SMP461" s="342"/>
      <c r="SMQ461" s="342"/>
      <c r="SMR461" s="342"/>
      <c r="SMS461" s="342"/>
      <c r="SMT461" s="342"/>
      <c r="SMU461" s="342"/>
      <c r="SMV461" s="342"/>
      <c r="SMW461" s="342"/>
      <c r="SMX461" s="342"/>
      <c r="SMY461" s="342"/>
      <c r="SMZ461" s="342"/>
      <c r="SNA461" s="342"/>
      <c r="SNB461" s="342"/>
      <c r="SNC461" s="342"/>
      <c r="SND461" s="342"/>
      <c r="SNE461" s="342"/>
      <c r="SNF461" s="342"/>
      <c r="SNG461" s="342"/>
      <c r="SNH461" s="342"/>
      <c r="SNI461" s="342"/>
      <c r="SNJ461" s="342"/>
      <c r="SNK461" s="342"/>
      <c r="SNL461" s="342"/>
      <c r="SNM461" s="342"/>
      <c r="SNN461" s="342"/>
      <c r="SNO461" s="342"/>
      <c r="SNP461" s="342"/>
      <c r="SNQ461" s="342"/>
      <c r="SNR461" s="342"/>
      <c r="SNS461" s="342"/>
      <c r="SNT461" s="342"/>
      <c r="SNU461" s="342"/>
      <c r="SNV461" s="342"/>
      <c r="SNW461" s="342"/>
      <c r="SNX461" s="342"/>
      <c r="SNY461" s="342"/>
      <c r="SNZ461" s="342"/>
      <c r="SOA461" s="342"/>
      <c r="SOB461" s="342"/>
      <c r="SOC461" s="342"/>
      <c r="SOD461" s="342"/>
      <c r="SOE461" s="342"/>
      <c r="SOF461" s="342"/>
      <c r="SOG461" s="342"/>
      <c r="SOH461" s="342"/>
      <c r="SOI461" s="342"/>
      <c r="SOJ461" s="342"/>
      <c r="SOK461" s="342"/>
      <c r="SOL461" s="342"/>
      <c r="SOM461" s="342"/>
      <c r="SON461" s="342"/>
      <c r="SOO461" s="342"/>
      <c r="SOP461" s="342"/>
      <c r="SOQ461" s="342"/>
      <c r="SOR461" s="342"/>
      <c r="SOS461" s="342"/>
      <c r="SOT461" s="342"/>
      <c r="SOU461" s="342"/>
      <c r="SOV461" s="342"/>
      <c r="SOW461" s="342"/>
      <c r="SOX461" s="342"/>
      <c r="SOY461" s="342"/>
      <c r="SOZ461" s="342"/>
      <c r="SPA461" s="342"/>
      <c r="SPB461" s="342"/>
      <c r="SPC461" s="342"/>
      <c r="SPD461" s="342"/>
      <c r="SPE461" s="342"/>
      <c r="SPF461" s="342"/>
      <c r="SPG461" s="342"/>
      <c r="SPH461" s="342"/>
      <c r="SPI461" s="342"/>
      <c r="SPJ461" s="342"/>
      <c r="SPK461" s="342"/>
      <c r="SPL461" s="342"/>
      <c r="SPM461" s="342"/>
      <c r="SPN461" s="342"/>
      <c r="SPO461" s="342"/>
      <c r="SPP461" s="342"/>
      <c r="SPQ461" s="342"/>
      <c r="SPR461" s="342"/>
      <c r="SPS461" s="342"/>
      <c r="SPT461" s="342"/>
      <c r="SPU461" s="342"/>
      <c r="SPV461" s="342"/>
      <c r="SPW461" s="342"/>
      <c r="SPX461" s="342"/>
      <c r="SPY461" s="342"/>
      <c r="SPZ461" s="342"/>
      <c r="SQA461" s="342"/>
      <c r="SQB461" s="342"/>
      <c r="SQC461" s="342"/>
      <c r="SQD461" s="342"/>
      <c r="SQE461" s="342"/>
      <c r="SQF461" s="342"/>
      <c r="SQG461" s="342"/>
      <c r="SQH461" s="342"/>
      <c r="SQI461" s="342"/>
      <c r="SQJ461" s="342"/>
      <c r="SQK461" s="342"/>
      <c r="SQL461" s="342"/>
      <c r="SQM461" s="342"/>
      <c r="SQN461" s="342"/>
      <c r="SQO461" s="342"/>
      <c r="SQP461" s="342"/>
      <c r="SQQ461" s="342"/>
      <c r="SQR461" s="342"/>
      <c r="SQS461" s="342"/>
      <c r="SQT461" s="342"/>
      <c r="SQU461" s="342"/>
      <c r="SQV461" s="342"/>
      <c r="SQW461" s="342"/>
      <c r="SQX461" s="342"/>
      <c r="SQY461" s="342"/>
      <c r="SQZ461" s="342"/>
      <c r="SRA461" s="342"/>
      <c r="SRB461" s="342"/>
      <c r="SRC461" s="342"/>
      <c r="SRD461" s="342"/>
      <c r="SRE461" s="342"/>
      <c r="SRF461" s="342"/>
      <c r="SRG461" s="342"/>
      <c r="SRH461" s="342"/>
      <c r="SRI461" s="342"/>
      <c r="SRJ461" s="342"/>
      <c r="SRK461" s="342"/>
      <c r="SRL461" s="342"/>
      <c r="SRM461" s="342"/>
      <c r="SRN461" s="342"/>
      <c r="SRO461" s="342"/>
      <c r="SRP461" s="342"/>
      <c r="SRQ461" s="342"/>
      <c r="SRR461" s="342"/>
      <c r="SRS461" s="342"/>
      <c r="SRT461" s="342"/>
      <c r="SRU461" s="342"/>
      <c r="SRV461" s="342"/>
      <c r="SRW461" s="342"/>
      <c r="SRX461" s="342"/>
      <c r="SRY461" s="342"/>
      <c r="SRZ461" s="342"/>
      <c r="SSA461" s="342"/>
      <c r="SSB461" s="342"/>
      <c r="SSC461" s="342"/>
      <c r="SSD461" s="342"/>
      <c r="SSE461" s="342"/>
      <c r="SSF461" s="342"/>
      <c r="SSG461" s="342"/>
      <c r="SSH461" s="342"/>
      <c r="SSI461" s="342"/>
      <c r="SSJ461" s="342"/>
      <c r="SSK461" s="342"/>
      <c r="SSL461" s="342"/>
      <c r="SSM461" s="342"/>
      <c r="SSN461" s="342"/>
      <c r="SSO461" s="342"/>
      <c r="SSP461" s="342"/>
      <c r="SSQ461" s="342"/>
      <c r="SSR461" s="342"/>
      <c r="SSS461" s="342"/>
      <c r="SST461" s="342"/>
      <c r="SSU461" s="342"/>
      <c r="SSV461" s="342"/>
      <c r="SSW461" s="342"/>
      <c r="SSX461" s="342"/>
      <c r="SSY461" s="342"/>
      <c r="SSZ461" s="342"/>
      <c r="STA461" s="342"/>
      <c r="STB461" s="342"/>
      <c r="STC461" s="342"/>
      <c r="STD461" s="342"/>
      <c r="STE461" s="342"/>
      <c r="STF461" s="342"/>
      <c r="STG461" s="342"/>
      <c r="STH461" s="342"/>
      <c r="STI461" s="342"/>
      <c r="STJ461" s="342"/>
      <c r="STK461" s="342"/>
      <c r="STL461" s="342"/>
      <c r="STM461" s="342"/>
      <c r="STN461" s="342"/>
      <c r="STO461" s="342"/>
      <c r="STP461" s="342"/>
      <c r="STQ461" s="342"/>
      <c r="STR461" s="342"/>
      <c r="STS461" s="342"/>
      <c r="STT461" s="342"/>
      <c r="STU461" s="342"/>
      <c r="STV461" s="342"/>
      <c r="STW461" s="342"/>
      <c r="STX461" s="342"/>
      <c r="STY461" s="342"/>
      <c r="STZ461" s="342"/>
      <c r="SUA461" s="342"/>
      <c r="SUB461" s="342"/>
      <c r="SUC461" s="342"/>
      <c r="SUD461" s="342"/>
      <c r="SUE461" s="342"/>
      <c r="SUF461" s="342"/>
      <c r="SUG461" s="342"/>
      <c r="SUH461" s="342"/>
      <c r="SUI461" s="342"/>
      <c r="SUJ461" s="342"/>
      <c r="SUK461" s="342"/>
      <c r="SUL461" s="342"/>
      <c r="SUM461" s="342"/>
      <c r="SUN461" s="342"/>
      <c r="SUO461" s="342"/>
      <c r="SUP461" s="342"/>
      <c r="SUQ461" s="342"/>
      <c r="SUR461" s="342"/>
      <c r="SUS461" s="342"/>
      <c r="SUT461" s="342"/>
      <c r="SUU461" s="342"/>
      <c r="SUV461" s="342"/>
      <c r="SUW461" s="342"/>
      <c r="SUX461" s="342"/>
      <c r="SUY461" s="342"/>
      <c r="SUZ461" s="342"/>
      <c r="SVA461" s="342"/>
      <c r="SVB461" s="342"/>
      <c r="SVC461" s="342"/>
      <c r="SVD461" s="342"/>
      <c r="SVE461" s="342"/>
      <c r="SVF461" s="342"/>
      <c r="SVG461" s="342"/>
      <c r="SVH461" s="342"/>
      <c r="SVI461" s="342"/>
      <c r="SVJ461" s="342"/>
      <c r="SVK461" s="342"/>
      <c r="SVL461" s="342"/>
      <c r="SVM461" s="342"/>
      <c r="SVN461" s="342"/>
      <c r="SVO461" s="342"/>
      <c r="SVP461" s="342"/>
      <c r="SVQ461" s="342"/>
      <c r="SVR461" s="342"/>
      <c r="SVS461" s="342"/>
      <c r="SVT461" s="342"/>
      <c r="SVU461" s="342"/>
      <c r="SVV461" s="342"/>
      <c r="SVW461" s="342"/>
      <c r="SVX461" s="342"/>
      <c r="SVY461" s="342"/>
      <c r="SVZ461" s="342"/>
      <c r="SWA461" s="342"/>
      <c r="SWB461" s="342"/>
      <c r="SWC461" s="342"/>
      <c r="SWD461" s="342"/>
      <c r="SWE461" s="342"/>
      <c r="SWF461" s="342"/>
      <c r="SWG461" s="342"/>
      <c r="SWH461" s="342"/>
      <c r="SWI461" s="342"/>
      <c r="SWJ461" s="342"/>
      <c r="SWK461" s="342"/>
      <c r="SWL461" s="342"/>
      <c r="SWM461" s="342"/>
      <c r="SWN461" s="342"/>
      <c r="SWO461" s="342"/>
      <c r="SWP461" s="342"/>
      <c r="SWQ461" s="342"/>
      <c r="SWR461" s="342"/>
      <c r="SWS461" s="342"/>
      <c r="SWT461" s="342"/>
      <c r="SWU461" s="342"/>
      <c r="SWV461" s="342"/>
      <c r="SWW461" s="342"/>
      <c r="SWX461" s="342"/>
      <c r="SWY461" s="342"/>
      <c r="SWZ461" s="342"/>
      <c r="SXA461" s="342"/>
      <c r="SXB461" s="342"/>
      <c r="SXC461" s="342"/>
      <c r="SXD461" s="342"/>
      <c r="SXE461" s="342"/>
      <c r="SXF461" s="342"/>
      <c r="SXG461" s="342"/>
      <c r="SXH461" s="342"/>
      <c r="SXI461" s="342"/>
      <c r="SXJ461" s="342"/>
      <c r="SXK461" s="342"/>
      <c r="SXL461" s="342"/>
      <c r="SXM461" s="342"/>
      <c r="SXN461" s="342"/>
      <c r="SXO461" s="342"/>
      <c r="SXP461" s="342"/>
      <c r="SXQ461" s="342"/>
      <c r="SXR461" s="342"/>
      <c r="SXS461" s="342"/>
      <c r="SXT461" s="342"/>
      <c r="SXU461" s="342"/>
      <c r="SXV461" s="342"/>
      <c r="SXW461" s="342"/>
      <c r="SXX461" s="342"/>
      <c r="SXY461" s="342"/>
      <c r="SXZ461" s="342"/>
      <c r="SYA461" s="342"/>
      <c r="SYB461" s="342"/>
      <c r="SYC461" s="342"/>
      <c r="SYD461" s="342"/>
      <c r="SYE461" s="342"/>
      <c r="SYF461" s="342"/>
      <c r="SYG461" s="342"/>
      <c r="SYH461" s="342"/>
      <c r="SYI461" s="342"/>
      <c r="SYJ461" s="342"/>
      <c r="SYK461" s="342"/>
      <c r="SYL461" s="342"/>
      <c r="SYM461" s="342"/>
      <c r="SYN461" s="342"/>
      <c r="SYO461" s="342"/>
      <c r="SYP461" s="342"/>
      <c r="SYQ461" s="342"/>
      <c r="SYR461" s="342"/>
      <c r="SYS461" s="342"/>
      <c r="SYT461" s="342"/>
      <c r="SYU461" s="342"/>
      <c r="SYV461" s="342"/>
      <c r="SYW461" s="342"/>
      <c r="SYX461" s="342"/>
      <c r="SYY461" s="342"/>
      <c r="SYZ461" s="342"/>
      <c r="SZA461" s="342"/>
      <c r="SZB461" s="342"/>
      <c r="SZC461" s="342"/>
      <c r="SZD461" s="342"/>
      <c r="SZE461" s="342"/>
      <c r="SZF461" s="342"/>
      <c r="SZG461" s="342"/>
      <c r="SZH461" s="342"/>
      <c r="SZI461" s="342"/>
      <c r="SZJ461" s="342"/>
      <c r="SZK461" s="342"/>
      <c r="SZL461" s="342"/>
      <c r="SZM461" s="342"/>
      <c r="SZN461" s="342"/>
      <c r="SZO461" s="342"/>
      <c r="SZP461" s="342"/>
      <c r="SZQ461" s="342"/>
      <c r="SZR461" s="342"/>
      <c r="SZS461" s="342"/>
      <c r="SZT461" s="342"/>
      <c r="SZU461" s="342"/>
      <c r="SZV461" s="342"/>
      <c r="SZW461" s="342"/>
      <c r="SZX461" s="342"/>
      <c r="SZY461" s="342"/>
      <c r="SZZ461" s="342"/>
      <c r="TAA461" s="342"/>
      <c r="TAB461" s="342"/>
      <c r="TAC461" s="342"/>
      <c r="TAD461" s="342"/>
      <c r="TAE461" s="342"/>
      <c r="TAF461" s="342"/>
      <c r="TAG461" s="342"/>
      <c r="TAH461" s="342"/>
      <c r="TAI461" s="342"/>
      <c r="TAJ461" s="342"/>
      <c r="TAK461" s="342"/>
      <c r="TAL461" s="342"/>
      <c r="TAM461" s="342"/>
      <c r="TAN461" s="342"/>
      <c r="TAO461" s="342"/>
      <c r="TAP461" s="342"/>
      <c r="TAQ461" s="342"/>
      <c r="TAR461" s="342"/>
      <c r="TAS461" s="342"/>
      <c r="TAT461" s="342"/>
      <c r="TAU461" s="342"/>
      <c r="TAV461" s="342"/>
      <c r="TAW461" s="342"/>
      <c r="TAX461" s="342"/>
      <c r="TAY461" s="342"/>
      <c r="TAZ461" s="342"/>
      <c r="TBA461" s="342"/>
      <c r="TBB461" s="342"/>
      <c r="TBC461" s="342"/>
      <c r="TBD461" s="342"/>
      <c r="TBE461" s="342"/>
      <c r="TBF461" s="342"/>
      <c r="TBG461" s="342"/>
      <c r="TBH461" s="342"/>
      <c r="TBI461" s="342"/>
      <c r="TBJ461" s="342"/>
      <c r="TBK461" s="342"/>
      <c r="TBL461" s="342"/>
      <c r="TBM461" s="342"/>
      <c r="TBN461" s="342"/>
      <c r="TBO461" s="342"/>
      <c r="TBP461" s="342"/>
      <c r="TBQ461" s="342"/>
      <c r="TBR461" s="342"/>
      <c r="TBS461" s="342"/>
      <c r="TBT461" s="342"/>
      <c r="TBU461" s="342"/>
      <c r="TBV461" s="342"/>
      <c r="TBW461" s="342"/>
      <c r="TBX461" s="342"/>
      <c r="TBY461" s="342"/>
      <c r="TBZ461" s="342"/>
      <c r="TCA461" s="342"/>
      <c r="TCB461" s="342"/>
      <c r="TCC461" s="342"/>
      <c r="TCD461" s="342"/>
      <c r="TCE461" s="342"/>
      <c r="TCF461" s="342"/>
      <c r="TCG461" s="342"/>
      <c r="TCH461" s="342"/>
      <c r="TCI461" s="342"/>
      <c r="TCJ461" s="342"/>
      <c r="TCK461" s="342"/>
      <c r="TCL461" s="342"/>
      <c r="TCM461" s="342"/>
      <c r="TCN461" s="342"/>
      <c r="TCO461" s="342"/>
      <c r="TCP461" s="342"/>
      <c r="TCQ461" s="342"/>
      <c r="TCR461" s="342"/>
      <c r="TCS461" s="342"/>
      <c r="TCT461" s="342"/>
      <c r="TCU461" s="342"/>
      <c r="TCV461" s="342"/>
      <c r="TCW461" s="342"/>
      <c r="TCX461" s="342"/>
      <c r="TCY461" s="342"/>
      <c r="TCZ461" s="342"/>
      <c r="TDA461" s="342"/>
      <c r="TDB461" s="342"/>
      <c r="TDC461" s="342"/>
      <c r="TDD461" s="342"/>
      <c r="TDE461" s="342"/>
      <c r="TDF461" s="342"/>
      <c r="TDG461" s="342"/>
      <c r="TDH461" s="342"/>
      <c r="TDI461" s="342"/>
      <c r="TDJ461" s="342"/>
      <c r="TDK461" s="342"/>
      <c r="TDL461" s="342"/>
      <c r="TDM461" s="342"/>
      <c r="TDN461" s="342"/>
      <c r="TDO461" s="342"/>
      <c r="TDP461" s="342"/>
      <c r="TDQ461" s="342"/>
      <c r="TDR461" s="342"/>
      <c r="TDS461" s="342"/>
      <c r="TDT461" s="342"/>
      <c r="TDU461" s="342"/>
      <c r="TDV461" s="342"/>
      <c r="TDW461" s="342"/>
      <c r="TDX461" s="342"/>
      <c r="TDY461" s="342"/>
      <c r="TDZ461" s="342"/>
      <c r="TEA461" s="342"/>
      <c r="TEB461" s="342"/>
      <c r="TEC461" s="342"/>
      <c r="TED461" s="342"/>
      <c r="TEE461" s="342"/>
      <c r="TEF461" s="342"/>
      <c r="TEG461" s="342"/>
      <c r="TEH461" s="342"/>
      <c r="TEI461" s="342"/>
      <c r="TEJ461" s="342"/>
      <c r="TEK461" s="342"/>
      <c r="TEL461" s="342"/>
      <c r="TEM461" s="342"/>
      <c r="TEN461" s="342"/>
      <c r="TEO461" s="342"/>
      <c r="TEP461" s="342"/>
      <c r="TEQ461" s="342"/>
      <c r="TER461" s="342"/>
      <c r="TES461" s="342"/>
      <c r="TET461" s="342"/>
      <c r="TEU461" s="342"/>
      <c r="TEV461" s="342"/>
      <c r="TEW461" s="342"/>
      <c r="TEX461" s="342"/>
      <c r="TEY461" s="342"/>
      <c r="TEZ461" s="342"/>
      <c r="TFA461" s="342"/>
      <c r="TFB461" s="342"/>
      <c r="TFC461" s="342"/>
      <c r="TFD461" s="342"/>
      <c r="TFE461" s="342"/>
      <c r="TFF461" s="342"/>
      <c r="TFG461" s="342"/>
      <c r="TFH461" s="342"/>
      <c r="TFI461" s="342"/>
      <c r="TFJ461" s="342"/>
      <c r="TFK461" s="342"/>
      <c r="TFL461" s="342"/>
      <c r="TFM461" s="342"/>
      <c r="TFN461" s="342"/>
      <c r="TFO461" s="342"/>
      <c r="TFP461" s="342"/>
      <c r="TFQ461" s="342"/>
      <c r="TFR461" s="342"/>
      <c r="TFS461" s="342"/>
      <c r="TFT461" s="342"/>
      <c r="TFU461" s="342"/>
      <c r="TFV461" s="342"/>
      <c r="TFW461" s="342"/>
      <c r="TFX461" s="342"/>
      <c r="TFY461" s="342"/>
      <c r="TFZ461" s="342"/>
      <c r="TGA461" s="342"/>
      <c r="TGB461" s="342"/>
      <c r="TGC461" s="342"/>
      <c r="TGD461" s="342"/>
      <c r="TGE461" s="342"/>
      <c r="TGF461" s="342"/>
      <c r="TGG461" s="342"/>
      <c r="TGH461" s="342"/>
      <c r="TGI461" s="342"/>
      <c r="TGJ461" s="342"/>
      <c r="TGK461" s="342"/>
      <c r="TGL461" s="342"/>
      <c r="TGM461" s="342"/>
      <c r="TGN461" s="342"/>
      <c r="TGO461" s="342"/>
      <c r="TGP461" s="342"/>
      <c r="TGQ461" s="342"/>
      <c r="TGR461" s="342"/>
      <c r="TGS461" s="342"/>
      <c r="TGT461" s="342"/>
      <c r="TGU461" s="342"/>
      <c r="TGV461" s="342"/>
      <c r="TGW461" s="342"/>
      <c r="TGX461" s="342"/>
      <c r="TGY461" s="342"/>
      <c r="TGZ461" s="342"/>
      <c r="THA461" s="342"/>
      <c r="THB461" s="342"/>
      <c r="THC461" s="342"/>
      <c r="THD461" s="342"/>
      <c r="THE461" s="342"/>
      <c r="THF461" s="342"/>
      <c r="THG461" s="342"/>
      <c r="THH461" s="342"/>
      <c r="THI461" s="342"/>
      <c r="THJ461" s="342"/>
      <c r="THK461" s="342"/>
      <c r="THL461" s="342"/>
      <c r="THM461" s="342"/>
      <c r="THN461" s="342"/>
      <c r="THO461" s="342"/>
      <c r="THP461" s="342"/>
      <c r="THQ461" s="342"/>
      <c r="THR461" s="342"/>
      <c r="THS461" s="342"/>
      <c r="THT461" s="342"/>
      <c r="THU461" s="342"/>
      <c r="THV461" s="342"/>
      <c r="THW461" s="342"/>
      <c r="THX461" s="342"/>
      <c r="THY461" s="342"/>
      <c r="THZ461" s="342"/>
      <c r="TIA461" s="342"/>
      <c r="TIB461" s="342"/>
      <c r="TIC461" s="342"/>
      <c r="TID461" s="342"/>
      <c r="TIE461" s="342"/>
      <c r="TIF461" s="342"/>
      <c r="TIG461" s="342"/>
      <c r="TIH461" s="342"/>
      <c r="TII461" s="342"/>
      <c r="TIJ461" s="342"/>
      <c r="TIK461" s="342"/>
      <c r="TIL461" s="342"/>
      <c r="TIM461" s="342"/>
      <c r="TIN461" s="342"/>
      <c r="TIO461" s="342"/>
      <c r="TIP461" s="342"/>
      <c r="TIQ461" s="342"/>
      <c r="TIR461" s="342"/>
      <c r="TIS461" s="342"/>
      <c r="TIT461" s="342"/>
      <c r="TIU461" s="342"/>
      <c r="TIV461" s="342"/>
      <c r="TIW461" s="342"/>
      <c r="TIX461" s="342"/>
      <c r="TIY461" s="342"/>
      <c r="TIZ461" s="342"/>
      <c r="TJA461" s="342"/>
      <c r="TJB461" s="342"/>
      <c r="TJC461" s="342"/>
      <c r="TJD461" s="342"/>
      <c r="TJE461" s="342"/>
      <c r="TJF461" s="342"/>
      <c r="TJG461" s="342"/>
      <c r="TJH461" s="342"/>
      <c r="TJI461" s="342"/>
      <c r="TJJ461" s="342"/>
      <c r="TJK461" s="342"/>
      <c r="TJL461" s="342"/>
      <c r="TJM461" s="342"/>
      <c r="TJN461" s="342"/>
      <c r="TJO461" s="342"/>
      <c r="TJP461" s="342"/>
      <c r="TJQ461" s="342"/>
      <c r="TJR461" s="342"/>
      <c r="TJS461" s="342"/>
      <c r="TJT461" s="342"/>
      <c r="TJU461" s="342"/>
      <c r="TJV461" s="342"/>
      <c r="TJW461" s="342"/>
      <c r="TJX461" s="342"/>
      <c r="TJY461" s="342"/>
      <c r="TJZ461" s="342"/>
      <c r="TKA461" s="342"/>
      <c r="TKB461" s="342"/>
      <c r="TKC461" s="342"/>
      <c r="TKD461" s="342"/>
      <c r="TKE461" s="342"/>
      <c r="TKF461" s="342"/>
      <c r="TKG461" s="342"/>
      <c r="TKH461" s="342"/>
      <c r="TKI461" s="342"/>
      <c r="TKJ461" s="342"/>
      <c r="TKK461" s="342"/>
      <c r="TKL461" s="342"/>
      <c r="TKM461" s="342"/>
      <c r="TKN461" s="342"/>
      <c r="TKO461" s="342"/>
      <c r="TKP461" s="342"/>
      <c r="TKQ461" s="342"/>
      <c r="TKR461" s="342"/>
      <c r="TKS461" s="342"/>
      <c r="TKT461" s="342"/>
      <c r="TKU461" s="342"/>
      <c r="TKV461" s="342"/>
      <c r="TKW461" s="342"/>
      <c r="TKX461" s="342"/>
      <c r="TKY461" s="342"/>
      <c r="TKZ461" s="342"/>
      <c r="TLA461" s="342"/>
      <c r="TLB461" s="342"/>
      <c r="TLC461" s="342"/>
      <c r="TLD461" s="342"/>
      <c r="TLE461" s="342"/>
      <c r="TLF461" s="342"/>
      <c r="TLG461" s="342"/>
      <c r="TLH461" s="342"/>
      <c r="TLI461" s="342"/>
      <c r="TLJ461" s="342"/>
      <c r="TLK461" s="342"/>
      <c r="TLL461" s="342"/>
      <c r="TLM461" s="342"/>
      <c r="TLN461" s="342"/>
      <c r="TLO461" s="342"/>
      <c r="TLP461" s="342"/>
      <c r="TLQ461" s="342"/>
      <c r="TLR461" s="342"/>
      <c r="TLS461" s="342"/>
      <c r="TLT461" s="342"/>
      <c r="TLU461" s="342"/>
      <c r="TLV461" s="342"/>
      <c r="TLW461" s="342"/>
      <c r="TLX461" s="342"/>
      <c r="TLY461" s="342"/>
      <c r="TLZ461" s="342"/>
      <c r="TMA461" s="342"/>
      <c r="TMB461" s="342"/>
      <c r="TMC461" s="342"/>
      <c r="TMD461" s="342"/>
      <c r="TME461" s="342"/>
      <c r="TMF461" s="342"/>
      <c r="TMG461" s="342"/>
      <c r="TMH461" s="342"/>
      <c r="TMI461" s="342"/>
      <c r="TMJ461" s="342"/>
      <c r="TMK461" s="342"/>
      <c r="TML461" s="342"/>
      <c r="TMM461" s="342"/>
      <c r="TMN461" s="342"/>
      <c r="TMO461" s="342"/>
      <c r="TMP461" s="342"/>
      <c r="TMQ461" s="342"/>
      <c r="TMR461" s="342"/>
      <c r="TMS461" s="342"/>
      <c r="TMT461" s="342"/>
      <c r="TMU461" s="342"/>
      <c r="TMV461" s="342"/>
      <c r="TMW461" s="342"/>
      <c r="TMX461" s="342"/>
      <c r="TMY461" s="342"/>
      <c r="TMZ461" s="342"/>
      <c r="TNA461" s="342"/>
      <c r="TNB461" s="342"/>
      <c r="TNC461" s="342"/>
      <c r="TND461" s="342"/>
      <c r="TNE461" s="342"/>
      <c r="TNF461" s="342"/>
      <c r="TNG461" s="342"/>
      <c r="TNH461" s="342"/>
      <c r="TNI461" s="342"/>
      <c r="TNJ461" s="342"/>
      <c r="TNK461" s="342"/>
      <c r="TNL461" s="342"/>
      <c r="TNM461" s="342"/>
      <c r="TNN461" s="342"/>
      <c r="TNO461" s="342"/>
      <c r="TNP461" s="342"/>
      <c r="TNQ461" s="342"/>
      <c r="TNR461" s="342"/>
      <c r="TNS461" s="342"/>
      <c r="TNT461" s="342"/>
      <c r="TNU461" s="342"/>
      <c r="TNV461" s="342"/>
      <c r="TNW461" s="342"/>
      <c r="TNX461" s="342"/>
      <c r="TNY461" s="342"/>
      <c r="TNZ461" s="342"/>
      <c r="TOA461" s="342"/>
      <c r="TOB461" s="342"/>
      <c r="TOC461" s="342"/>
      <c r="TOD461" s="342"/>
      <c r="TOE461" s="342"/>
      <c r="TOF461" s="342"/>
      <c r="TOG461" s="342"/>
      <c r="TOH461" s="342"/>
      <c r="TOI461" s="342"/>
      <c r="TOJ461" s="342"/>
      <c r="TOK461" s="342"/>
      <c r="TOL461" s="342"/>
      <c r="TOM461" s="342"/>
      <c r="TON461" s="342"/>
      <c r="TOO461" s="342"/>
      <c r="TOP461" s="342"/>
      <c r="TOQ461" s="342"/>
      <c r="TOR461" s="342"/>
      <c r="TOS461" s="342"/>
      <c r="TOT461" s="342"/>
      <c r="TOU461" s="342"/>
      <c r="TOV461" s="342"/>
      <c r="TOW461" s="342"/>
      <c r="TOX461" s="342"/>
      <c r="TOY461" s="342"/>
      <c r="TOZ461" s="342"/>
      <c r="TPA461" s="342"/>
      <c r="TPB461" s="342"/>
      <c r="TPC461" s="342"/>
      <c r="TPD461" s="342"/>
      <c r="TPE461" s="342"/>
      <c r="TPF461" s="342"/>
      <c r="TPG461" s="342"/>
      <c r="TPH461" s="342"/>
      <c r="TPI461" s="342"/>
      <c r="TPJ461" s="342"/>
      <c r="TPK461" s="342"/>
      <c r="TPL461" s="342"/>
      <c r="TPM461" s="342"/>
      <c r="TPN461" s="342"/>
      <c r="TPO461" s="342"/>
      <c r="TPP461" s="342"/>
      <c r="TPQ461" s="342"/>
      <c r="TPR461" s="342"/>
      <c r="TPS461" s="342"/>
      <c r="TPT461" s="342"/>
      <c r="TPU461" s="342"/>
      <c r="TPV461" s="342"/>
      <c r="TPW461" s="342"/>
      <c r="TPX461" s="342"/>
      <c r="TPY461" s="342"/>
      <c r="TPZ461" s="342"/>
      <c r="TQA461" s="342"/>
      <c r="TQB461" s="342"/>
      <c r="TQC461" s="342"/>
      <c r="TQD461" s="342"/>
      <c r="TQE461" s="342"/>
      <c r="TQF461" s="342"/>
      <c r="TQG461" s="342"/>
      <c r="TQH461" s="342"/>
      <c r="TQI461" s="342"/>
      <c r="TQJ461" s="342"/>
      <c r="TQK461" s="342"/>
      <c r="TQL461" s="342"/>
      <c r="TQM461" s="342"/>
      <c r="TQN461" s="342"/>
      <c r="TQO461" s="342"/>
      <c r="TQP461" s="342"/>
      <c r="TQQ461" s="342"/>
      <c r="TQR461" s="342"/>
      <c r="TQS461" s="342"/>
      <c r="TQT461" s="342"/>
      <c r="TQU461" s="342"/>
      <c r="TQV461" s="342"/>
      <c r="TQW461" s="342"/>
      <c r="TQX461" s="342"/>
      <c r="TQY461" s="342"/>
      <c r="TQZ461" s="342"/>
      <c r="TRA461" s="342"/>
      <c r="TRB461" s="342"/>
      <c r="TRC461" s="342"/>
      <c r="TRD461" s="342"/>
      <c r="TRE461" s="342"/>
      <c r="TRF461" s="342"/>
      <c r="TRG461" s="342"/>
      <c r="TRH461" s="342"/>
      <c r="TRI461" s="342"/>
      <c r="TRJ461" s="342"/>
      <c r="TRK461" s="342"/>
      <c r="TRL461" s="342"/>
      <c r="TRM461" s="342"/>
      <c r="TRN461" s="342"/>
      <c r="TRO461" s="342"/>
      <c r="TRP461" s="342"/>
      <c r="TRQ461" s="342"/>
      <c r="TRR461" s="342"/>
      <c r="TRS461" s="342"/>
      <c r="TRT461" s="342"/>
      <c r="TRU461" s="342"/>
      <c r="TRV461" s="342"/>
      <c r="TRW461" s="342"/>
      <c r="TRX461" s="342"/>
      <c r="TRY461" s="342"/>
      <c r="TRZ461" s="342"/>
      <c r="TSA461" s="342"/>
      <c r="TSB461" s="342"/>
      <c r="TSC461" s="342"/>
      <c r="TSD461" s="342"/>
      <c r="TSE461" s="342"/>
      <c r="TSF461" s="342"/>
      <c r="TSG461" s="342"/>
      <c r="TSH461" s="342"/>
      <c r="TSI461" s="342"/>
      <c r="TSJ461" s="342"/>
      <c r="TSK461" s="342"/>
      <c r="TSL461" s="342"/>
      <c r="TSM461" s="342"/>
      <c r="TSN461" s="342"/>
      <c r="TSO461" s="342"/>
      <c r="TSP461" s="342"/>
      <c r="TSQ461" s="342"/>
      <c r="TSR461" s="342"/>
      <c r="TSS461" s="342"/>
      <c r="TST461" s="342"/>
      <c r="TSU461" s="342"/>
      <c r="TSV461" s="342"/>
      <c r="TSW461" s="342"/>
      <c r="TSX461" s="342"/>
      <c r="TSY461" s="342"/>
      <c r="TSZ461" s="342"/>
      <c r="TTA461" s="342"/>
      <c r="TTB461" s="342"/>
      <c r="TTC461" s="342"/>
      <c r="TTD461" s="342"/>
      <c r="TTE461" s="342"/>
      <c r="TTF461" s="342"/>
      <c r="TTG461" s="342"/>
      <c r="TTH461" s="342"/>
      <c r="TTI461" s="342"/>
      <c r="TTJ461" s="342"/>
      <c r="TTK461" s="342"/>
      <c r="TTL461" s="342"/>
      <c r="TTM461" s="342"/>
      <c r="TTN461" s="342"/>
      <c r="TTO461" s="342"/>
      <c r="TTP461" s="342"/>
      <c r="TTQ461" s="342"/>
      <c r="TTR461" s="342"/>
      <c r="TTS461" s="342"/>
      <c r="TTT461" s="342"/>
      <c r="TTU461" s="342"/>
      <c r="TTV461" s="342"/>
      <c r="TTW461" s="342"/>
      <c r="TTX461" s="342"/>
      <c r="TTY461" s="342"/>
      <c r="TTZ461" s="342"/>
      <c r="TUA461" s="342"/>
      <c r="TUB461" s="342"/>
      <c r="TUC461" s="342"/>
      <c r="TUD461" s="342"/>
      <c r="TUE461" s="342"/>
      <c r="TUF461" s="342"/>
      <c r="TUG461" s="342"/>
      <c r="TUH461" s="342"/>
      <c r="TUI461" s="342"/>
      <c r="TUJ461" s="342"/>
      <c r="TUK461" s="342"/>
      <c r="TUL461" s="342"/>
      <c r="TUM461" s="342"/>
      <c r="TUN461" s="342"/>
      <c r="TUO461" s="342"/>
      <c r="TUP461" s="342"/>
      <c r="TUQ461" s="342"/>
      <c r="TUR461" s="342"/>
      <c r="TUS461" s="342"/>
      <c r="TUT461" s="342"/>
      <c r="TUU461" s="342"/>
      <c r="TUV461" s="342"/>
      <c r="TUW461" s="342"/>
      <c r="TUX461" s="342"/>
      <c r="TUY461" s="342"/>
      <c r="TUZ461" s="342"/>
      <c r="TVA461" s="342"/>
      <c r="TVB461" s="342"/>
      <c r="TVC461" s="342"/>
      <c r="TVD461" s="342"/>
      <c r="TVE461" s="342"/>
      <c r="TVF461" s="342"/>
      <c r="TVG461" s="342"/>
      <c r="TVH461" s="342"/>
      <c r="TVI461" s="342"/>
      <c r="TVJ461" s="342"/>
      <c r="TVK461" s="342"/>
      <c r="TVL461" s="342"/>
      <c r="TVM461" s="342"/>
      <c r="TVN461" s="342"/>
      <c r="TVO461" s="342"/>
      <c r="TVP461" s="342"/>
      <c r="TVQ461" s="342"/>
      <c r="TVR461" s="342"/>
      <c r="TVS461" s="342"/>
      <c r="TVT461" s="342"/>
      <c r="TVU461" s="342"/>
      <c r="TVV461" s="342"/>
      <c r="TVW461" s="342"/>
      <c r="TVX461" s="342"/>
      <c r="TVY461" s="342"/>
      <c r="TVZ461" s="342"/>
      <c r="TWA461" s="342"/>
      <c r="TWB461" s="342"/>
      <c r="TWC461" s="342"/>
      <c r="TWD461" s="342"/>
      <c r="TWE461" s="342"/>
      <c r="TWF461" s="342"/>
      <c r="TWG461" s="342"/>
      <c r="TWH461" s="342"/>
      <c r="TWI461" s="342"/>
      <c r="TWJ461" s="342"/>
      <c r="TWK461" s="342"/>
      <c r="TWL461" s="342"/>
      <c r="TWM461" s="342"/>
      <c r="TWN461" s="342"/>
      <c r="TWO461" s="342"/>
      <c r="TWP461" s="342"/>
      <c r="TWQ461" s="342"/>
      <c r="TWR461" s="342"/>
      <c r="TWS461" s="342"/>
      <c r="TWT461" s="342"/>
      <c r="TWU461" s="342"/>
      <c r="TWV461" s="342"/>
      <c r="TWW461" s="342"/>
      <c r="TWX461" s="342"/>
      <c r="TWY461" s="342"/>
      <c r="TWZ461" s="342"/>
      <c r="TXA461" s="342"/>
      <c r="TXB461" s="342"/>
      <c r="TXC461" s="342"/>
      <c r="TXD461" s="342"/>
      <c r="TXE461" s="342"/>
      <c r="TXF461" s="342"/>
      <c r="TXG461" s="342"/>
      <c r="TXH461" s="342"/>
      <c r="TXI461" s="342"/>
      <c r="TXJ461" s="342"/>
      <c r="TXK461" s="342"/>
      <c r="TXL461" s="342"/>
      <c r="TXM461" s="342"/>
      <c r="TXN461" s="342"/>
      <c r="TXO461" s="342"/>
      <c r="TXP461" s="342"/>
      <c r="TXQ461" s="342"/>
      <c r="TXR461" s="342"/>
      <c r="TXS461" s="342"/>
      <c r="TXT461" s="342"/>
      <c r="TXU461" s="342"/>
      <c r="TXV461" s="342"/>
      <c r="TXW461" s="342"/>
      <c r="TXX461" s="342"/>
      <c r="TXY461" s="342"/>
      <c r="TXZ461" s="342"/>
      <c r="TYA461" s="342"/>
      <c r="TYB461" s="342"/>
      <c r="TYC461" s="342"/>
      <c r="TYD461" s="342"/>
      <c r="TYE461" s="342"/>
      <c r="TYF461" s="342"/>
      <c r="TYG461" s="342"/>
      <c r="TYH461" s="342"/>
      <c r="TYI461" s="342"/>
      <c r="TYJ461" s="342"/>
      <c r="TYK461" s="342"/>
      <c r="TYL461" s="342"/>
      <c r="TYM461" s="342"/>
      <c r="TYN461" s="342"/>
      <c r="TYO461" s="342"/>
      <c r="TYP461" s="342"/>
      <c r="TYQ461" s="342"/>
      <c r="TYR461" s="342"/>
      <c r="TYS461" s="342"/>
      <c r="TYT461" s="342"/>
      <c r="TYU461" s="342"/>
      <c r="TYV461" s="342"/>
      <c r="TYW461" s="342"/>
      <c r="TYX461" s="342"/>
      <c r="TYY461" s="342"/>
      <c r="TYZ461" s="342"/>
      <c r="TZA461" s="342"/>
      <c r="TZB461" s="342"/>
      <c r="TZC461" s="342"/>
      <c r="TZD461" s="342"/>
      <c r="TZE461" s="342"/>
      <c r="TZF461" s="342"/>
      <c r="TZG461" s="342"/>
      <c r="TZH461" s="342"/>
      <c r="TZI461" s="342"/>
      <c r="TZJ461" s="342"/>
      <c r="TZK461" s="342"/>
      <c r="TZL461" s="342"/>
      <c r="TZM461" s="342"/>
      <c r="TZN461" s="342"/>
      <c r="TZO461" s="342"/>
      <c r="TZP461" s="342"/>
      <c r="TZQ461" s="342"/>
      <c r="TZR461" s="342"/>
      <c r="TZS461" s="342"/>
      <c r="TZT461" s="342"/>
      <c r="TZU461" s="342"/>
      <c r="TZV461" s="342"/>
      <c r="TZW461" s="342"/>
      <c r="TZX461" s="342"/>
      <c r="TZY461" s="342"/>
      <c r="TZZ461" s="342"/>
      <c r="UAA461" s="342"/>
      <c r="UAB461" s="342"/>
      <c r="UAC461" s="342"/>
      <c r="UAD461" s="342"/>
      <c r="UAE461" s="342"/>
      <c r="UAF461" s="342"/>
      <c r="UAG461" s="342"/>
      <c r="UAH461" s="342"/>
      <c r="UAI461" s="342"/>
      <c r="UAJ461" s="342"/>
      <c r="UAK461" s="342"/>
      <c r="UAL461" s="342"/>
      <c r="UAM461" s="342"/>
      <c r="UAN461" s="342"/>
      <c r="UAO461" s="342"/>
      <c r="UAP461" s="342"/>
      <c r="UAQ461" s="342"/>
      <c r="UAR461" s="342"/>
      <c r="UAS461" s="342"/>
      <c r="UAT461" s="342"/>
      <c r="UAU461" s="342"/>
      <c r="UAV461" s="342"/>
      <c r="UAW461" s="342"/>
      <c r="UAX461" s="342"/>
      <c r="UAY461" s="342"/>
      <c r="UAZ461" s="342"/>
      <c r="UBA461" s="342"/>
      <c r="UBB461" s="342"/>
      <c r="UBC461" s="342"/>
      <c r="UBD461" s="342"/>
      <c r="UBE461" s="342"/>
      <c r="UBF461" s="342"/>
      <c r="UBG461" s="342"/>
      <c r="UBH461" s="342"/>
      <c r="UBI461" s="342"/>
      <c r="UBJ461" s="342"/>
      <c r="UBK461" s="342"/>
      <c r="UBL461" s="342"/>
      <c r="UBM461" s="342"/>
      <c r="UBN461" s="342"/>
      <c r="UBO461" s="342"/>
      <c r="UBP461" s="342"/>
      <c r="UBQ461" s="342"/>
      <c r="UBR461" s="342"/>
      <c r="UBS461" s="342"/>
      <c r="UBT461" s="342"/>
      <c r="UBU461" s="342"/>
      <c r="UBV461" s="342"/>
      <c r="UBW461" s="342"/>
      <c r="UBX461" s="342"/>
      <c r="UBY461" s="342"/>
      <c r="UBZ461" s="342"/>
      <c r="UCA461" s="342"/>
      <c r="UCB461" s="342"/>
      <c r="UCC461" s="342"/>
      <c r="UCD461" s="342"/>
      <c r="UCE461" s="342"/>
      <c r="UCF461" s="342"/>
      <c r="UCG461" s="342"/>
      <c r="UCH461" s="342"/>
      <c r="UCI461" s="342"/>
      <c r="UCJ461" s="342"/>
      <c r="UCK461" s="342"/>
      <c r="UCL461" s="342"/>
      <c r="UCM461" s="342"/>
      <c r="UCN461" s="342"/>
      <c r="UCO461" s="342"/>
      <c r="UCP461" s="342"/>
      <c r="UCQ461" s="342"/>
      <c r="UCR461" s="342"/>
      <c r="UCS461" s="342"/>
      <c r="UCT461" s="342"/>
      <c r="UCU461" s="342"/>
      <c r="UCV461" s="342"/>
      <c r="UCW461" s="342"/>
      <c r="UCX461" s="342"/>
      <c r="UCY461" s="342"/>
      <c r="UCZ461" s="342"/>
      <c r="UDA461" s="342"/>
      <c r="UDB461" s="342"/>
      <c r="UDC461" s="342"/>
      <c r="UDD461" s="342"/>
      <c r="UDE461" s="342"/>
      <c r="UDF461" s="342"/>
      <c r="UDG461" s="342"/>
      <c r="UDH461" s="342"/>
      <c r="UDI461" s="342"/>
      <c r="UDJ461" s="342"/>
      <c r="UDK461" s="342"/>
      <c r="UDL461" s="342"/>
      <c r="UDM461" s="342"/>
      <c r="UDN461" s="342"/>
      <c r="UDO461" s="342"/>
      <c r="UDP461" s="342"/>
      <c r="UDQ461" s="342"/>
      <c r="UDR461" s="342"/>
      <c r="UDS461" s="342"/>
      <c r="UDT461" s="342"/>
      <c r="UDU461" s="342"/>
      <c r="UDV461" s="342"/>
      <c r="UDW461" s="342"/>
      <c r="UDX461" s="342"/>
      <c r="UDY461" s="342"/>
      <c r="UDZ461" s="342"/>
      <c r="UEA461" s="342"/>
      <c r="UEB461" s="342"/>
      <c r="UEC461" s="342"/>
      <c r="UED461" s="342"/>
      <c r="UEE461" s="342"/>
      <c r="UEF461" s="342"/>
      <c r="UEG461" s="342"/>
      <c r="UEH461" s="342"/>
      <c r="UEI461" s="342"/>
      <c r="UEJ461" s="342"/>
      <c r="UEK461" s="342"/>
      <c r="UEL461" s="342"/>
      <c r="UEM461" s="342"/>
      <c r="UEN461" s="342"/>
      <c r="UEO461" s="342"/>
      <c r="UEP461" s="342"/>
      <c r="UEQ461" s="342"/>
      <c r="UER461" s="342"/>
      <c r="UES461" s="342"/>
      <c r="UET461" s="342"/>
      <c r="UEU461" s="342"/>
      <c r="UEV461" s="342"/>
      <c r="UEW461" s="342"/>
      <c r="UEX461" s="342"/>
      <c r="UEY461" s="342"/>
      <c r="UEZ461" s="342"/>
      <c r="UFA461" s="342"/>
      <c r="UFB461" s="342"/>
      <c r="UFC461" s="342"/>
      <c r="UFD461" s="342"/>
      <c r="UFE461" s="342"/>
      <c r="UFF461" s="342"/>
      <c r="UFG461" s="342"/>
      <c r="UFH461" s="342"/>
      <c r="UFI461" s="342"/>
      <c r="UFJ461" s="342"/>
      <c r="UFK461" s="342"/>
      <c r="UFL461" s="342"/>
      <c r="UFM461" s="342"/>
      <c r="UFN461" s="342"/>
      <c r="UFO461" s="342"/>
      <c r="UFP461" s="342"/>
      <c r="UFQ461" s="342"/>
      <c r="UFR461" s="342"/>
      <c r="UFS461" s="342"/>
      <c r="UFT461" s="342"/>
      <c r="UFU461" s="342"/>
      <c r="UFV461" s="342"/>
      <c r="UFW461" s="342"/>
      <c r="UFX461" s="342"/>
      <c r="UFY461" s="342"/>
      <c r="UFZ461" s="342"/>
      <c r="UGA461" s="342"/>
      <c r="UGB461" s="342"/>
      <c r="UGC461" s="342"/>
      <c r="UGD461" s="342"/>
      <c r="UGE461" s="342"/>
      <c r="UGF461" s="342"/>
      <c r="UGG461" s="342"/>
      <c r="UGH461" s="342"/>
      <c r="UGI461" s="342"/>
      <c r="UGJ461" s="342"/>
      <c r="UGK461" s="342"/>
      <c r="UGL461" s="342"/>
      <c r="UGM461" s="342"/>
      <c r="UGN461" s="342"/>
      <c r="UGO461" s="342"/>
      <c r="UGP461" s="342"/>
      <c r="UGQ461" s="342"/>
      <c r="UGR461" s="342"/>
      <c r="UGS461" s="342"/>
      <c r="UGT461" s="342"/>
      <c r="UGU461" s="342"/>
      <c r="UGV461" s="342"/>
      <c r="UGW461" s="342"/>
      <c r="UGX461" s="342"/>
      <c r="UGY461" s="342"/>
      <c r="UGZ461" s="342"/>
      <c r="UHA461" s="342"/>
      <c r="UHB461" s="342"/>
      <c r="UHC461" s="342"/>
      <c r="UHD461" s="342"/>
      <c r="UHE461" s="342"/>
      <c r="UHF461" s="342"/>
      <c r="UHG461" s="342"/>
      <c r="UHH461" s="342"/>
      <c r="UHI461" s="342"/>
      <c r="UHJ461" s="342"/>
      <c r="UHK461" s="342"/>
      <c r="UHL461" s="342"/>
      <c r="UHM461" s="342"/>
      <c r="UHN461" s="342"/>
      <c r="UHO461" s="342"/>
      <c r="UHP461" s="342"/>
      <c r="UHQ461" s="342"/>
      <c r="UHR461" s="342"/>
      <c r="UHS461" s="342"/>
      <c r="UHT461" s="342"/>
      <c r="UHU461" s="342"/>
      <c r="UHV461" s="342"/>
      <c r="UHW461" s="342"/>
      <c r="UHX461" s="342"/>
      <c r="UHY461" s="342"/>
      <c r="UHZ461" s="342"/>
      <c r="UIA461" s="342"/>
      <c r="UIB461" s="342"/>
      <c r="UIC461" s="342"/>
      <c r="UID461" s="342"/>
      <c r="UIE461" s="342"/>
      <c r="UIF461" s="342"/>
      <c r="UIG461" s="342"/>
      <c r="UIH461" s="342"/>
      <c r="UII461" s="342"/>
      <c r="UIJ461" s="342"/>
      <c r="UIK461" s="342"/>
      <c r="UIL461" s="342"/>
      <c r="UIM461" s="342"/>
      <c r="UIN461" s="342"/>
      <c r="UIO461" s="342"/>
      <c r="UIP461" s="342"/>
      <c r="UIQ461" s="342"/>
      <c r="UIR461" s="342"/>
      <c r="UIS461" s="342"/>
      <c r="UIT461" s="342"/>
      <c r="UIU461" s="342"/>
      <c r="UIV461" s="342"/>
      <c r="UIW461" s="342"/>
      <c r="UIX461" s="342"/>
      <c r="UIY461" s="342"/>
      <c r="UIZ461" s="342"/>
      <c r="UJA461" s="342"/>
      <c r="UJB461" s="342"/>
      <c r="UJC461" s="342"/>
      <c r="UJD461" s="342"/>
      <c r="UJE461" s="342"/>
      <c r="UJF461" s="342"/>
      <c r="UJG461" s="342"/>
      <c r="UJH461" s="342"/>
      <c r="UJI461" s="342"/>
      <c r="UJJ461" s="342"/>
      <c r="UJK461" s="342"/>
      <c r="UJL461" s="342"/>
      <c r="UJM461" s="342"/>
      <c r="UJN461" s="342"/>
      <c r="UJO461" s="342"/>
      <c r="UJP461" s="342"/>
      <c r="UJQ461" s="342"/>
      <c r="UJR461" s="342"/>
      <c r="UJS461" s="342"/>
      <c r="UJT461" s="342"/>
      <c r="UJU461" s="342"/>
      <c r="UJV461" s="342"/>
      <c r="UJW461" s="342"/>
      <c r="UJX461" s="342"/>
      <c r="UJY461" s="342"/>
      <c r="UJZ461" s="342"/>
      <c r="UKA461" s="342"/>
      <c r="UKB461" s="342"/>
      <c r="UKC461" s="342"/>
      <c r="UKD461" s="342"/>
      <c r="UKE461" s="342"/>
      <c r="UKF461" s="342"/>
      <c r="UKG461" s="342"/>
      <c r="UKH461" s="342"/>
      <c r="UKI461" s="342"/>
      <c r="UKJ461" s="342"/>
      <c r="UKK461" s="342"/>
      <c r="UKL461" s="342"/>
      <c r="UKM461" s="342"/>
      <c r="UKN461" s="342"/>
      <c r="UKO461" s="342"/>
      <c r="UKP461" s="342"/>
      <c r="UKQ461" s="342"/>
      <c r="UKR461" s="342"/>
      <c r="UKS461" s="342"/>
      <c r="UKT461" s="342"/>
      <c r="UKU461" s="342"/>
      <c r="UKV461" s="342"/>
      <c r="UKW461" s="342"/>
      <c r="UKX461" s="342"/>
      <c r="UKY461" s="342"/>
      <c r="UKZ461" s="342"/>
      <c r="ULA461" s="342"/>
      <c r="ULB461" s="342"/>
      <c r="ULC461" s="342"/>
      <c r="ULD461" s="342"/>
      <c r="ULE461" s="342"/>
      <c r="ULF461" s="342"/>
      <c r="ULG461" s="342"/>
      <c r="ULH461" s="342"/>
      <c r="ULI461" s="342"/>
      <c r="ULJ461" s="342"/>
      <c r="ULK461" s="342"/>
      <c r="ULL461" s="342"/>
      <c r="ULM461" s="342"/>
      <c r="ULN461" s="342"/>
      <c r="ULO461" s="342"/>
      <c r="ULP461" s="342"/>
      <c r="ULQ461" s="342"/>
      <c r="ULR461" s="342"/>
      <c r="ULS461" s="342"/>
      <c r="ULT461" s="342"/>
      <c r="ULU461" s="342"/>
      <c r="ULV461" s="342"/>
      <c r="ULW461" s="342"/>
      <c r="ULX461" s="342"/>
      <c r="ULY461" s="342"/>
      <c r="ULZ461" s="342"/>
      <c r="UMA461" s="342"/>
      <c r="UMB461" s="342"/>
      <c r="UMC461" s="342"/>
      <c r="UMD461" s="342"/>
      <c r="UME461" s="342"/>
      <c r="UMF461" s="342"/>
      <c r="UMG461" s="342"/>
      <c r="UMH461" s="342"/>
      <c r="UMI461" s="342"/>
      <c r="UMJ461" s="342"/>
      <c r="UMK461" s="342"/>
      <c r="UML461" s="342"/>
      <c r="UMM461" s="342"/>
      <c r="UMN461" s="342"/>
      <c r="UMO461" s="342"/>
      <c r="UMP461" s="342"/>
      <c r="UMQ461" s="342"/>
      <c r="UMR461" s="342"/>
      <c r="UMS461" s="342"/>
      <c r="UMT461" s="342"/>
      <c r="UMU461" s="342"/>
      <c r="UMV461" s="342"/>
      <c r="UMW461" s="342"/>
      <c r="UMX461" s="342"/>
      <c r="UMY461" s="342"/>
      <c r="UMZ461" s="342"/>
      <c r="UNA461" s="342"/>
      <c r="UNB461" s="342"/>
      <c r="UNC461" s="342"/>
      <c r="UND461" s="342"/>
      <c r="UNE461" s="342"/>
      <c r="UNF461" s="342"/>
      <c r="UNG461" s="342"/>
      <c r="UNH461" s="342"/>
      <c r="UNI461" s="342"/>
      <c r="UNJ461" s="342"/>
      <c r="UNK461" s="342"/>
      <c r="UNL461" s="342"/>
      <c r="UNM461" s="342"/>
      <c r="UNN461" s="342"/>
      <c r="UNO461" s="342"/>
      <c r="UNP461" s="342"/>
      <c r="UNQ461" s="342"/>
      <c r="UNR461" s="342"/>
      <c r="UNS461" s="342"/>
      <c r="UNT461" s="342"/>
      <c r="UNU461" s="342"/>
      <c r="UNV461" s="342"/>
      <c r="UNW461" s="342"/>
      <c r="UNX461" s="342"/>
      <c r="UNY461" s="342"/>
      <c r="UNZ461" s="342"/>
      <c r="UOA461" s="342"/>
      <c r="UOB461" s="342"/>
      <c r="UOC461" s="342"/>
      <c r="UOD461" s="342"/>
      <c r="UOE461" s="342"/>
      <c r="UOF461" s="342"/>
      <c r="UOG461" s="342"/>
      <c r="UOH461" s="342"/>
      <c r="UOI461" s="342"/>
      <c r="UOJ461" s="342"/>
      <c r="UOK461" s="342"/>
      <c r="UOL461" s="342"/>
      <c r="UOM461" s="342"/>
      <c r="UON461" s="342"/>
      <c r="UOO461" s="342"/>
      <c r="UOP461" s="342"/>
      <c r="UOQ461" s="342"/>
      <c r="UOR461" s="342"/>
      <c r="UOS461" s="342"/>
      <c r="UOT461" s="342"/>
      <c r="UOU461" s="342"/>
      <c r="UOV461" s="342"/>
      <c r="UOW461" s="342"/>
      <c r="UOX461" s="342"/>
      <c r="UOY461" s="342"/>
      <c r="UOZ461" s="342"/>
      <c r="UPA461" s="342"/>
      <c r="UPB461" s="342"/>
      <c r="UPC461" s="342"/>
      <c r="UPD461" s="342"/>
      <c r="UPE461" s="342"/>
      <c r="UPF461" s="342"/>
      <c r="UPG461" s="342"/>
      <c r="UPH461" s="342"/>
      <c r="UPI461" s="342"/>
      <c r="UPJ461" s="342"/>
      <c r="UPK461" s="342"/>
      <c r="UPL461" s="342"/>
      <c r="UPM461" s="342"/>
      <c r="UPN461" s="342"/>
      <c r="UPO461" s="342"/>
      <c r="UPP461" s="342"/>
      <c r="UPQ461" s="342"/>
      <c r="UPR461" s="342"/>
      <c r="UPS461" s="342"/>
      <c r="UPT461" s="342"/>
      <c r="UPU461" s="342"/>
      <c r="UPV461" s="342"/>
      <c r="UPW461" s="342"/>
      <c r="UPX461" s="342"/>
      <c r="UPY461" s="342"/>
      <c r="UPZ461" s="342"/>
      <c r="UQA461" s="342"/>
      <c r="UQB461" s="342"/>
      <c r="UQC461" s="342"/>
      <c r="UQD461" s="342"/>
      <c r="UQE461" s="342"/>
      <c r="UQF461" s="342"/>
      <c r="UQG461" s="342"/>
      <c r="UQH461" s="342"/>
      <c r="UQI461" s="342"/>
      <c r="UQJ461" s="342"/>
      <c r="UQK461" s="342"/>
      <c r="UQL461" s="342"/>
      <c r="UQM461" s="342"/>
      <c r="UQN461" s="342"/>
      <c r="UQO461" s="342"/>
      <c r="UQP461" s="342"/>
      <c r="UQQ461" s="342"/>
      <c r="UQR461" s="342"/>
      <c r="UQS461" s="342"/>
      <c r="UQT461" s="342"/>
      <c r="UQU461" s="342"/>
      <c r="UQV461" s="342"/>
      <c r="UQW461" s="342"/>
      <c r="UQX461" s="342"/>
      <c r="UQY461" s="342"/>
      <c r="UQZ461" s="342"/>
      <c r="URA461" s="342"/>
      <c r="URB461" s="342"/>
      <c r="URC461" s="342"/>
      <c r="URD461" s="342"/>
      <c r="URE461" s="342"/>
      <c r="URF461" s="342"/>
      <c r="URG461" s="342"/>
      <c r="URH461" s="342"/>
      <c r="URI461" s="342"/>
      <c r="URJ461" s="342"/>
      <c r="URK461" s="342"/>
      <c r="URL461" s="342"/>
      <c r="URM461" s="342"/>
      <c r="URN461" s="342"/>
      <c r="URO461" s="342"/>
      <c r="URP461" s="342"/>
      <c r="URQ461" s="342"/>
      <c r="URR461" s="342"/>
      <c r="URS461" s="342"/>
      <c r="URT461" s="342"/>
      <c r="URU461" s="342"/>
      <c r="URV461" s="342"/>
      <c r="URW461" s="342"/>
      <c r="URX461" s="342"/>
      <c r="URY461" s="342"/>
      <c r="URZ461" s="342"/>
      <c r="USA461" s="342"/>
      <c r="USB461" s="342"/>
      <c r="USC461" s="342"/>
      <c r="USD461" s="342"/>
      <c r="USE461" s="342"/>
      <c r="USF461" s="342"/>
      <c r="USG461" s="342"/>
      <c r="USH461" s="342"/>
      <c r="USI461" s="342"/>
      <c r="USJ461" s="342"/>
      <c r="USK461" s="342"/>
      <c r="USL461" s="342"/>
      <c r="USM461" s="342"/>
      <c r="USN461" s="342"/>
      <c r="USO461" s="342"/>
      <c r="USP461" s="342"/>
      <c r="USQ461" s="342"/>
      <c r="USR461" s="342"/>
      <c r="USS461" s="342"/>
      <c r="UST461" s="342"/>
      <c r="USU461" s="342"/>
      <c r="USV461" s="342"/>
      <c r="USW461" s="342"/>
      <c r="USX461" s="342"/>
      <c r="USY461" s="342"/>
      <c r="USZ461" s="342"/>
      <c r="UTA461" s="342"/>
      <c r="UTB461" s="342"/>
      <c r="UTC461" s="342"/>
      <c r="UTD461" s="342"/>
      <c r="UTE461" s="342"/>
      <c r="UTF461" s="342"/>
      <c r="UTG461" s="342"/>
      <c r="UTH461" s="342"/>
      <c r="UTI461" s="342"/>
      <c r="UTJ461" s="342"/>
      <c r="UTK461" s="342"/>
      <c r="UTL461" s="342"/>
      <c r="UTM461" s="342"/>
      <c r="UTN461" s="342"/>
      <c r="UTO461" s="342"/>
      <c r="UTP461" s="342"/>
      <c r="UTQ461" s="342"/>
      <c r="UTR461" s="342"/>
      <c r="UTS461" s="342"/>
      <c r="UTT461" s="342"/>
      <c r="UTU461" s="342"/>
      <c r="UTV461" s="342"/>
      <c r="UTW461" s="342"/>
      <c r="UTX461" s="342"/>
      <c r="UTY461" s="342"/>
      <c r="UTZ461" s="342"/>
      <c r="UUA461" s="342"/>
      <c r="UUB461" s="342"/>
      <c r="UUC461" s="342"/>
      <c r="UUD461" s="342"/>
      <c r="UUE461" s="342"/>
      <c r="UUF461" s="342"/>
      <c r="UUG461" s="342"/>
      <c r="UUH461" s="342"/>
      <c r="UUI461" s="342"/>
      <c r="UUJ461" s="342"/>
      <c r="UUK461" s="342"/>
      <c r="UUL461" s="342"/>
      <c r="UUM461" s="342"/>
      <c r="UUN461" s="342"/>
      <c r="UUO461" s="342"/>
      <c r="UUP461" s="342"/>
      <c r="UUQ461" s="342"/>
      <c r="UUR461" s="342"/>
      <c r="UUS461" s="342"/>
      <c r="UUT461" s="342"/>
      <c r="UUU461" s="342"/>
      <c r="UUV461" s="342"/>
      <c r="UUW461" s="342"/>
      <c r="UUX461" s="342"/>
      <c r="UUY461" s="342"/>
      <c r="UUZ461" s="342"/>
      <c r="UVA461" s="342"/>
      <c r="UVB461" s="342"/>
      <c r="UVC461" s="342"/>
      <c r="UVD461" s="342"/>
      <c r="UVE461" s="342"/>
      <c r="UVF461" s="342"/>
      <c r="UVG461" s="342"/>
      <c r="UVH461" s="342"/>
      <c r="UVI461" s="342"/>
      <c r="UVJ461" s="342"/>
      <c r="UVK461" s="342"/>
      <c r="UVL461" s="342"/>
      <c r="UVM461" s="342"/>
      <c r="UVN461" s="342"/>
      <c r="UVO461" s="342"/>
      <c r="UVP461" s="342"/>
      <c r="UVQ461" s="342"/>
      <c r="UVR461" s="342"/>
      <c r="UVS461" s="342"/>
      <c r="UVT461" s="342"/>
      <c r="UVU461" s="342"/>
      <c r="UVV461" s="342"/>
      <c r="UVW461" s="342"/>
      <c r="UVX461" s="342"/>
      <c r="UVY461" s="342"/>
      <c r="UVZ461" s="342"/>
      <c r="UWA461" s="342"/>
      <c r="UWB461" s="342"/>
      <c r="UWC461" s="342"/>
      <c r="UWD461" s="342"/>
      <c r="UWE461" s="342"/>
      <c r="UWF461" s="342"/>
      <c r="UWG461" s="342"/>
      <c r="UWH461" s="342"/>
      <c r="UWI461" s="342"/>
      <c r="UWJ461" s="342"/>
      <c r="UWK461" s="342"/>
      <c r="UWL461" s="342"/>
      <c r="UWM461" s="342"/>
      <c r="UWN461" s="342"/>
      <c r="UWO461" s="342"/>
      <c r="UWP461" s="342"/>
      <c r="UWQ461" s="342"/>
      <c r="UWR461" s="342"/>
      <c r="UWS461" s="342"/>
      <c r="UWT461" s="342"/>
      <c r="UWU461" s="342"/>
      <c r="UWV461" s="342"/>
      <c r="UWW461" s="342"/>
      <c r="UWX461" s="342"/>
      <c r="UWY461" s="342"/>
      <c r="UWZ461" s="342"/>
      <c r="UXA461" s="342"/>
      <c r="UXB461" s="342"/>
      <c r="UXC461" s="342"/>
      <c r="UXD461" s="342"/>
      <c r="UXE461" s="342"/>
      <c r="UXF461" s="342"/>
      <c r="UXG461" s="342"/>
      <c r="UXH461" s="342"/>
      <c r="UXI461" s="342"/>
      <c r="UXJ461" s="342"/>
      <c r="UXK461" s="342"/>
      <c r="UXL461" s="342"/>
      <c r="UXM461" s="342"/>
      <c r="UXN461" s="342"/>
      <c r="UXO461" s="342"/>
      <c r="UXP461" s="342"/>
      <c r="UXQ461" s="342"/>
      <c r="UXR461" s="342"/>
      <c r="UXS461" s="342"/>
      <c r="UXT461" s="342"/>
      <c r="UXU461" s="342"/>
      <c r="UXV461" s="342"/>
      <c r="UXW461" s="342"/>
      <c r="UXX461" s="342"/>
      <c r="UXY461" s="342"/>
      <c r="UXZ461" s="342"/>
      <c r="UYA461" s="342"/>
      <c r="UYB461" s="342"/>
      <c r="UYC461" s="342"/>
      <c r="UYD461" s="342"/>
      <c r="UYE461" s="342"/>
      <c r="UYF461" s="342"/>
      <c r="UYG461" s="342"/>
      <c r="UYH461" s="342"/>
      <c r="UYI461" s="342"/>
      <c r="UYJ461" s="342"/>
      <c r="UYK461" s="342"/>
      <c r="UYL461" s="342"/>
      <c r="UYM461" s="342"/>
      <c r="UYN461" s="342"/>
      <c r="UYO461" s="342"/>
      <c r="UYP461" s="342"/>
      <c r="UYQ461" s="342"/>
      <c r="UYR461" s="342"/>
      <c r="UYS461" s="342"/>
      <c r="UYT461" s="342"/>
      <c r="UYU461" s="342"/>
      <c r="UYV461" s="342"/>
      <c r="UYW461" s="342"/>
      <c r="UYX461" s="342"/>
      <c r="UYY461" s="342"/>
      <c r="UYZ461" s="342"/>
      <c r="UZA461" s="342"/>
      <c r="UZB461" s="342"/>
      <c r="UZC461" s="342"/>
      <c r="UZD461" s="342"/>
      <c r="UZE461" s="342"/>
      <c r="UZF461" s="342"/>
      <c r="UZG461" s="342"/>
      <c r="UZH461" s="342"/>
      <c r="UZI461" s="342"/>
      <c r="UZJ461" s="342"/>
      <c r="UZK461" s="342"/>
      <c r="UZL461" s="342"/>
      <c r="UZM461" s="342"/>
      <c r="UZN461" s="342"/>
      <c r="UZO461" s="342"/>
      <c r="UZP461" s="342"/>
      <c r="UZQ461" s="342"/>
      <c r="UZR461" s="342"/>
      <c r="UZS461" s="342"/>
      <c r="UZT461" s="342"/>
      <c r="UZU461" s="342"/>
      <c r="UZV461" s="342"/>
      <c r="UZW461" s="342"/>
      <c r="UZX461" s="342"/>
      <c r="UZY461" s="342"/>
      <c r="UZZ461" s="342"/>
      <c r="VAA461" s="342"/>
      <c r="VAB461" s="342"/>
      <c r="VAC461" s="342"/>
      <c r="VAD461" s="342"/>
      <c r="VAE461" s="342"/>
      <c r="VAF461" s="342"/>
      <c r="VAG461" s="342"/>
      <c r="VAH461" s="342"/>
      <c r="VAI461" s="342"/>
      <c r="VAJ461" s="342"/>
      <c r="VAK461" s="342"/>
      <c r="VAL461" s="342"/>
      <c r="VAM461" s="342"/>
      <c r="VAN461" s="342"/>
      <c r="VAO461" s="342"/>
      <c r="VAP461" s="342"/>
      <c r="VAQ461" s="342"/>
      <c r="VAR461" s="342"/>
      <c r="VAS461" s="342"/>
      <c r="VAT461" s="342"/>
      <c r="VAU461" s="342"/>
      <c r="VAV461" s="342"/>
      <c r="VAW461" s="342"/>
      <c r="VAX461" s="342"/>
      <c r="VAY461" s="342"/>
      <c r="VAZ461" s="342"/>
      <c r="VBA461" s="342"/>
      <c r="VBB461" s="342"/>
      <c r="VBC461" s="342"/>
      <c r="VBD461" s="342"/>
      <c r="VBE461" s="342"/>
      <c r="VBF461" s="342"/>
      <c r="VBG461" s="342"/>
      <c r="VBH461" s="342"/>
      <c r="VBI461" s="342"/>
      <c r="VBJ461" s="342"/>
      <c r="VBK461" s="342"/>
      <c r="VBL461" s="342"/>
      <c r="VBM461" s="342"/>
      <c r="VBN461" s="342"/>
      <c r="VBO461" s="342"/>
      <c r="VBP461" s="342"/>
      <c r="VBQ461" s="342"/>
      <c r="VBR461" s="342"/>
      <c r="VBS461" s="342"/>
      <c r="VBT461" s="342"/>
      <c r="VBU461" s="342"/>
      <c r="VBV461" s="342"/>
      <c r="VBW461" s="342"/>
      <c r="VBX461" s="342"/>
      <c r="VBY461" s="342"/>
      <c r="VBZ461" s="342"/>
      <c r="VCA461" s="342"/>
      <c r="VCB461" s="342"/>
      <c r="VCC461" s="342"/>
      <c r="VCD461" s="342"/>
      <c r="VCE461" s="342"/>
      <c r="VCF461" s="342"/>
      <c r="VCG461" s="342"/>
      <c r="VCH461" s="342"/>
      <c r="VCI461" s="342"/>
      <c r="VCJ461" s="342"/>
      <c r="VCK461" s="342"/>
      <c r="VCL461" s="342"/>
      <c r="VCM461" s="342"/>
      <c r="VCN461" s="342"/>
      <c r="VCO461" s="342"/>
      <c r="VCP461" s="342"/>
      <c r="VCQ461" s="342"/>
      <c r="VCR461" s="342"/>
      <c r="VCS461" s="342"/>
      <c r="VCT461" s="342"/>
      <c r="VCU461" s="342"/>
      <c r="VCV461" s="342"/>
      <c r="VCW461" s="342"/>
      <c r="VCX461" s="342"/>
      <c r="VCY461" s="342"/>
      <c r="VCZ461" s="342"/>
      <c r="VDA461" s="342"/>
      <c r="VDB461" s="342"/>
      <c r="VDC461" s="342"/>
      <c r="VDD461" s="342"/>
      <c r="VDE461" s="342"/>
      <c r="VDF461" s="342"/>
      <c r="VDG461" s="342"/>
      <c r="VDH461" s="342"/>
      <c r="VDI461" s="342"/>
      <c r="VDJ461" s="342"/>
      <c r="VDK461" s="342"/>
      <c r="VDL461" s="342"/>
      <c r="VDM461" s="342"/>
      <c r="VDN461" s="342"/>
      <c r="VDO461" s="342"/>
      <c r="VDP461" s="342"/>
      <c r="VDQ461" s="342"/>
      <c r="VDR461" s="342"/>
      <c r="VDS461" s="342"/>
      <c r="VDT461" s="342"/>
      <c r="VDU461" s="342"/>
      <c r="VDV461" s="342"/>
      <c r="VDW461" s="342"/>
      <c r="VDX461" s="342"/>
      <c r="VDY461" s="342"/>
      <c r="VDZ461" s="342"/>
      <c r="VEA461" s="342"/>
      <c r="VEB461" s="342"/>
      <c r="VEC461" s="342"/>
      <c r="VED461" s="342"/>
      <c r="VEE461" s="342"/>
      <c r="VEF461" s="342"/>
      <c r="VEG461" s="342"/>
      <c r="VEH461" s="342"/>
      <c r="VEI461" s="342"/>
      <c r="VEJ461" s="342"/>
      <c r="VEK461" s="342"/>
      <c r="VEL461" s="342"/>
      <c r="VEM461" s="342"/>
      <c r="VEN461" s="342"/>
      <c r="VEO461" s="342"/>
      <c r="VEP461" s="342"/>
      <c r="VEQ461" s="342"/>
      <c r="VER461" s="342"/>
      <c r="VES461" s="342"/>
      <c r="VET461" s="342"/>
      <c r="VEU461" s="342"/>
      <c r="VEV461" s="342"/>
      <c r="VEW461" s="342"/>
      <c r="VEX461" s="342"/>
      <c r="VEY461" s="342"/>
      <c r="VEZ461" s="342"/>
      <c r="VFA461" s="342"/>
      <c r="VFB461" s="342"/>
      <c r="VFC461" s="342"/>
      <c r="VFD461" s="342"/>
      <c r="VFE461" s="342"/>
      <c r="VFF461" s="342"/>
      <c r="VFG461" s="342"/>
      <c r="VFH461" s="342"/>
      <c r="VFI461" s="342"/>
      <c r="VFJ461" s="342"/>
      <c r="VFK461" s="342"/>
      <c r="VFL461" s="342"/>
      <c r="VFM461" s="342"/>
      <c r="VFN461" s="342"/>
      <c r="VFO461" s="342"/>
      <c r="VFP461" s="342"/>
      <c r="VFQ461" s="342"/>
      <c r="VFR461" s="342"/>
      <c r="VFS461" s="342"/>
      <c r="VFT461" s="342"/>
      <c r="VFU461" s="342"/>
      <c r="VFV461" s="342"/>
      <c r="VFW461" s="342"/>
      <c r="VFX461" s="342"/>
      <c r="VFY461" s="342"/>
      <c r="VFZ461" s="342"/>
      <c r="VGA461" s="342"/>
      <c r="VGB461" s="342"/>
      <c r="VGC461" s="342"/>
      <c r="VGD461" s="342"/>
      <c r="VGE461" s="342"/>
      <c r="VGF461" s="342"/>
      <c r="VGG461" s="342"/>
      <c r="VGH461" s="342"/>
      <c r="VGI461" s="342"/>
      <c r="VGJ461" s="342"/>
      <c r="VGK461" s="342"/>
      <c r="VGL461" s="342"/>
      <c r="VGM461" s="342"/>
      <c r="VGN461" s="342"/>
      <c r="VGO461" s="342"/>
      <c r="VGP461" s="342"/>
      <c r="VGQ461" s="342"/>
      <c r="VGR461" s="342"/>
      <c r="VGS461" s="342"/>
      <c r="VGT461" s="342"/>
      <c r="VGU461" s="342"/>
      <c r="VGV461" s="342"/>
      <c r="VGW461" s="342"/>
      <c r="VGX461" s="342"/>
      <c r="VGY461" s="342"/>
      <c r="VGZ461" s="342"/>
      <c r="VHA461" s="342"/>
      <c r="VHB461" s="342"/>
      <c r="VHC461" s="342"/>
      <c r="VHD461" s="342"/>
      <c r="VHE461" s="342"/>
      <c r="VHF461" s="342"/>
      <c r="VHG461" s="342"/>
      <c r="VHH461" s="342"/>
      <c r="VHI461" s="342"/>
      <c r="VHJ461" s="342"/>
      <c r="VHK461" s="342"/>
      <c r="VHL461" s="342"/>
      <c r="VHM461" s="342"/>
      <c r="VHN461" s="342"/>
      <c r="VHO461" s="342"/>
      <c r="VHP461" s="342"/>
      <c r="VHQ461" s="342"/>
      <c r="VHR461" s="342"/>
      <c r="VHS461" s="342"/>
      <c r="VHT461" s="342"/>
      <c r="VHU461" s="342"/>
      <c r="VHV461" s="342"/>
      <c r="VHW461" s="342"/>
      <c r="VHX461" s="342"/>
      <c r="VHY461" s="342"/>
      <c r="VHZ461" s="342"/>
      <c r="VIA461" s="342"/>
      <c r="VIB461" s="342"/>
      <c r="VIC461" s="342"/>
      <c r="VID461" s="342"/>
      <c r="VIE461" s="342"/>
      <c r="VIF461" s="342"/>
      <c r="VIG461" s="342"/>
      <c r="VIH461" s="342"/>
      <c r="VII461" s="342"/>
      <c r="VIJ461" s="342"/>
      <c r="VIK461" s="342"/>
      <c r="VIL461" s="342"/>
      <c r="VIM461" s="342"/>
      <c r="VIN461" s="342"/>
      <c r="VIO461" s="342"/>
      <c r="VIP461" s="342"/>
      <c r="VIQ461" s="342"/>
      <c r="VIR461" s="342"/>
      <c r="VIS461" s="342"/>
      <c r="VIT461" s="342"/>
      <c r="VIU461" s="342"/>
      <c r="VIV461" s="342"/>
      <c r="VIW461" s="342"/>
      <c r="VIX461" s="342"/>
      <c r="VIY461" s="342"/>
      <c r="VIZ461" s="342"/>
      <c r="VJA461" s="342"/>
      <c r="VJB461" s="342"/>
      <c r="VJC461" s="342"/>
      <c r="VJD461" s="342"/>
      <c r="VJE461" s="342"/>
      <c r="VJF461" s="342"/>
      <c r="VJG461" s="342"/>
      <c r="VJH461" s="342"/>
      <c r="VJI461" s="342"/>
      <c r="VJJ461" s="342"/>
      <c r="VJK461" s="342"/>
      <c r="VJL461" s="342"/>
      <c r="VJM461" s="342"/>
      <c r="VJN461" s="342"/>
      <c r="VJO461" s="342"/>
      <c r="VJP461" s="342"/>
      <c r="VJQ461" s="342"/>
      <c r="VJR461" s="342"/>
      <c r="VJS461" s="342"/>
      <c r="VJT461" s="342"/>
      <c r="VJU461" s="342"/>
      <c r="VJV461" s="342"/>
      <c r="VJW461" s="342"/>
      <c r="VJX461" s="342"/>
      <c r="VJY461" s="342"/>
      <c r="VJZ461" s="342"/>
      <c r="VKA461" s="342"/>
      <c r="VKB461" s="342"/>
      <c r="VKC461" s="342"/>
      <c r="VKD461" s="342"/>
      <c r="VKE461" s="342"/>
      <c r="VKF461" s="342"/>
      <c r="VKG461" s="342"/>
      <c r="VKH461" s="342"/>
      <c r="VKI461" s="342"/>
      <c r="VKJ461" s="342"/>
      <c r="VKK461" s="342"/>
      <c r="VKL461" s="342"/>
      <c r="VKM461" s="342"/>
      <c r="VKN461" s="342"/>
      <c r="VKO461" s="342"/>
      <c r="VKP461" s="342"/>
      <c r="VKQ461" s="342"/>
      <c r="VKR461" s="342"/>
      <c r="VKS461" s="342"/>
      <c r="VKT461" s="342"/>
      <c r="VKU461" s="342"/>
      <c r="VKV461" s="342"/>
      <c r="VKW461" s="342"/>
      <c r="VKX461" s="342"/>
      <c r="VKY461" s="342"/>
      <c r="VKZ461" s="342"/>
      <c r="VLA461" s="342"/>
      <c r="VLB461" s="342"/>
      <c r="VLC461" s="342"/>
      <c r="VLD461" s="342"/>
      <c r="VLE461" s="342"/>
      <c r="VLF461" s="342"/>
      <c r="VLG461" s="342"/>
      <c r="VLH461" s="342"/>
      <c r="VLI461" s="342"/>
      <c r="VLJ461" s="342"/>
      <c r="VLK461" s="342"/>
      <c r="VLL461" s="342"/>
      <c r="VLM461" s="342"/>
      <c r="VLN461" s="342"/>
      <c r="VLO461" s="342"/>
      <c r="VLP461" s="342"/>
      <c r="VLQ461" s="342"/>
      <c r="VLR461" s="342"/>
      <c r="VLS461" s="342"/>
      <c r="VLT461" s="342"/>
      <c r="VLU461" s="342"/>
      <c r="VLV461" s="342"/>
      <c r="VLW461" s="342"/>
      <c r="VLX461" s="342"/>
      <c r="VLY461" s="342"/>
      <c r="VLZ461" s="342"/>
      <c r="VMA461" s="342"/>
      <c r="VMB461" s="342"/>
      <c r="VMC461" s="342"/>
      <c r="VMD461" s="342"/>
      <c r="VME461" s="342"/>
      <c r="VMF461" s="342"/>
      <c r="VMG461" s="342"/>
      <c r="VMH461" s="342"/>
      <c r="VMI461" s="342"/>
      <c r="VMJ461" s="342"/>
      <c r="VMK461" s="342"/>
      <c r="VML461" s="342"/>
      <c r="VMM461" s="342"/>
      <c r="VMN461" s="342"/>
      <c r="VMO461" s="342"/>
      <c r="VMP461" s="342"/>
      <c r="VMQ461" s="342"/>
      <c r="VMR461" s="342"/>
      <c r="VMS461" s="342"/>
      <c r="VMT461" s="342"/>
      <c r="VMU461" s="342"/>
      <c r="VMV461" s="342"/>
      <c r="VMW461" s="342"/>
      <c r="VMX461" s="342"/>
      <c r="VMY461" s="342"/>
      <c r="VMZ461" s="342"/>
      <c r="VNA461" s="342"/>
      <c r="VNB461" s="342"/>
      <c r="VNC461" s="342"/>
      <c r="VND461" s="342"/>
      <c r="VNE461" s="342"/>
      <c r="VNF461" s="342"/>
      <c r="VNG461" s="342"/>
      <c r="VNH461" s="342"/>
      <c r="VNI461" s="342"/>
      <c r="VNJ461" s="342"/>
      <c r="VNK461" s="342"/>
      <c r="VNL461" s="342"/>
      <c r="VNM461" s="342"/>
      <c r="VNN461" s="342"/>
      <c r="VNO461" s="342"/>
      <c r="VNP461" s="342"/>
      <c r="VNQ461" s="342"/>
      <c r="VNR461" s="342"/>
      <c r="VNS461" s="342"/>
      <c r="VNT461" s="342"/>
      <c r="VNU461" s="342"/>
      <c r="VNV461" s="342"/>
      <c r="VNW461" s="342"/>
      <c r="VNX461" s="342"/>
      <c r="VNY461" s="342"/>
      <c r="VNZ461" s="342"/>
      <c r="VOA461" s="342"/>
      <c r="VOB461" s="342"/>
      <c r="VOC461" s="342"/>
      <c r="VOD461" s="342"/>
      <c r="VOE461" s="342"/>
      <c r="VOF461" s="342"/>
      <c r="VOG461" s="342"/>
      <c r="VOH461" s="342"/>
      <c r="VOI461" s="342"/>
      <c r="VOJ461" s="342"/>
      <c r="VOK461" s="342"/>
      <c r="VOL461" s="342"/>
      <c r="VOM461" s="342"/>
      <c r="VON461" s="342"/>
      <c r="VOO461" s="342"/>
      <c r="VOP461" s="342"/>
      <c r="VOQ461" s="342"/>
      <c r="VOR461" s="342"/>
      <c r="VOS461" s="342"/>
      <c r="VOT461" s="342"/>
      <c r="VOU461" s="342"/>
      <c r="VOV461" s="342"/>
      <c r="VOW461" s="342"/>
      <c r="VOX461" s="342"/>
      <c r="VOY461" s="342"/>
      <c r="VOZ461" s="342"/>
      <c r="VPA461" s="342"/>
      <c r="VPB461" s="342"/>
      <c r="VPC461" s="342"/>
      <c r="VPD461" s="342"/>
      <c r="VPE461" s="342"/>
      <c r="VPF461" s="342"/>
      <c r="VPG461" s="342"/>
      <c r="VPH461" s="342"/>
      <c r="VPI461" s="342"/>
      <c r="VPJ461" s="342"/>
      <c r="VPK461" s="342"/>
      <c r="VPL461" s="342"/>
      <c r="VPM461" s="342"/>
      <c r="VPN461" s="342"/>
      <c r="VPO461" s="342"/>
      <c r="VPP461" s="342"/>
      <c r="VPQ461" s="342"/>
      <c r="VPR461" s="342"/>
      <c r="VPS461" s="342"/>
      <c r="VPT461" s="342"/>
      <c r="VPU461" s="342"/>
      <c r="VPV461" s="342"/>
      <c r="VPW461" s="342"/>
      <c r="VPX461" s="342"/>
      <c r="VPY461" s="342"/>
      <c r="VPZ461" s="342"/>
      <c r="VQA461" s="342"/>
      <c r="VQB461" s="342"/>
      <c r="VQC461" s="342"/>
      <c r="VQD461" s="342"/>
      <c r="VQE461" s="342"/>
      <c r="VQF461" s="342"/>
      <c r="VQG461" s="342"/>
      <c r="VQH461" s="342"/>
      <c r="VQI461" s="342"/>
      <c r="VQJ461" s="342"/>
      <c r="VQK461" s="342"/>
      <c r="VQL461" s="342"/>
      <c r="VQM461" s="342"/>
      <c r="VQN461" s="342"/>
      <c r="VQO461" s="342"/>
      <c r="VQP461" s="342"/>
      <c r="VQQ461" s="342"/>
      <c r="VQR461" s="342"/>
      <c r="VQS461" s="342"/>
      <c r="VQT461" s="342"/>
      <c r="VQU461" s="342"/>
      <c r="VQV461" s="342"/>
      <c r="VQW461" s="342"/>
      <c r="VQX461" s="342"/>
      <c r="VQY461" s="342"/>
      <c r="VQZ461" s="342"/>
      <c r="VRA461" s="342"/>
      <c r="VRB461" s="342"/>
      <c r="VRC461" s="342"/>
      <c r="VRD461" s="342"/>
      <c r="VRE461" s="342"/>
      <c r="VRF461" s="342"/>
      <c r="VRG461" s="342"/>
      <c r="VRH461" s="342"/>
      <c r="VRI461" s="342"/>
      <c r="VRJ461" s="342"/>
      <c r="VRK461" s="342"/>
      <c r="VRL461" s="342"/>
      <c r="VRM461" s="342"/>
      <c r="VRN461" s="342"/>
      <c r="VRO461" s="342"/>
      <c r="VRP461" s="342"/>
      <c r="VRQ461" s="342"/>
      <c r="VRR461" s="342"/>
      <c r="VRS461" s="342"/>
      <c r="VRT461" s="342"/>
      <c r="VRU461" s="342"/>
      <c r="VRV461" s="342"/>
      <c r="VRW461" s="342"/>
      <c r="VRX461" s="342"/>
      <c r="VRY461" s="342"/>
      <c r="VRZ461" s="342"/>
      <c r="VSA461" s="342"/>
      <c r="VSB461" s="342"/>
      <c r="VSC461" s="342"/>
      <c r="VSD461" s="342"/>
      <c r="VSE461" s="342"/>
      <c r="VSF461" s="342"/>
      <c r="VSG461" s="342"/>
      <c r="VSH461" s="342"/>
      <c r="VSI461" s="342"/>
      <c r="VSJ461" s="342"/>
      <c r="VSK461" s="342"/>
      <c r="VSL461" s="342"/>
      <c r="VSM461" s="342"/>
      <c r="VSN461" s="342"/>
      <c r="VSO461" s="342"/>
      <c r="VSP461" s="342"/>
      <c r="VSQ461" s="342"/>
      <c r="VSR461" s="342"/>
      <c r="VSS461" s="342"/>
      <c r="VST461" s="342"/>
      <c r="VSU461" s="342"/>
      <c r="VSV461" s="342"/>
      <c r="VSW461" s="342"/>
      <c r="VSX461" s="342"/>
      <c r="VSY461" s="342"/>
      <c r="VSZ461" s="342"/>
      <c r="VTA461" s="342"/>
      <c r="VTB461" s="342"/>
      <c r="VTC461" s="342"/>
      <c r="VTD461" s="342"/>
      <c r="VTE461" s="342"/>
      <c r="VTF461" s="342"/>
      <c r="VTG461" s="342"/>
      <c r="VTH461" s="342"/>
      <c r="VTI461" s="342"/>
      <c r="VTJ461" s="342"/>
      <c r="VTK461" s="342"/>
      <c r="VTL461" s="342"/>
      <c r="VTM461" s="342"/>
      <c r="VTN461" s="342"/>
      <c r="VTO461" s="342"/>
      <c r="VTP461" s="342"/>
      <c r="VTQ461" s="342"/>
      <c r="VTR461" s="342"/>
      <c r="VTS461" s="342"/>
      <c r="VTT461" s="342"/>
      <c r="VTU461" s="342"/>
      <c r="VTV461" s="342"/>
      <c r="VTW461" s="342"/>
      <c r="VTX461" s="342"/>
      <c r="VTY461" s="342"/>
      <c r="VTZ461" s="342"/>
      <c r="VUA461" s="342"/>
      <c r="VUB461" s="342"/>
      <c r="VUC461" s="342"/>
      <c r="VUD461" s="342"/>
      <c r="VUE461" s="342"/>
      <c r="VUF461" s="342"/>
      <c r="VUG461" s="342"/>
      <c r="VUH461" s="342"/>
      <c r="VUI461" s="342"/>
      <c r="VUJ461" s="342"/>
      <c r="VUK461" s="342"/>
      <c r="VUL461" s="342"/>
      <c r="VUM461" s="342"/>
      <c r="VUN461" s="342"/>
      <c r="VUO461" s="342"/>
      <c r="VUP461" s="342"/>
      <c r="VUQ461" s="342"/>
      <c r="VUR461" s="342"/>
      <c r="VUS461" s="342"/>
      <c r="VUT461" s="342"/>
      <c r="VUU461" s="342"/>
      <c r="VUV461" s="342"/>
      <c r="VUW461" s="342"/>
      <c r="VUX461" s="342"/>
      <c r="VUY461" s="342"/>
      <c r="VUZ461" s="342"/>
      <c r="VVA461" s="342"/>
      <c r="VVB461" s="342"/>
      <c r="VVC461" s="342"/>
      <c r="VVD461" s="342"/>
      <c r="VVE461" s="342"/>
      <c r="VVF461" s="342"/>
      <c r="VVG461" s="342"/>
      <c r="VVH461" s="342"/>
      <c r="VVI461" s="342"/>
      <c r="VVJ461" s="342"/>
      <c r="VVK461" s="342"/>
      <c r="VVL461" s="342"/>
      <c r="VVM461" s="342"/>
      <c r="VVN461" s="342"/>
      <c r="VVO461" s="342"/>
      <c r="VVP461" s="342"/>
      <c r="VVQ461" s="342"/>
      <c r="VVR461" s="342"/>
      <c r="VVS461" s="342"/>
      <c r="VVT461" s="342"/>
      <c r="VVU461" s="342"/>
      <c r="VVV461" s="342"/>
      <c r="VVW461" s="342"/>
      <c r="VVX461" s="342"/>
      <c r="VVY461" s="342"/>
      <c r="VVZ461" s="342"/>
      <c r="VWA461" s="342"/>
      <c r="VWB461" s="342"/>
      <c r="VWC461" s="342"/>
      <c r="VWD461" s="342"/>
      <c r="VWE461" s="342"/>
      <c r="VWF461" s="342"/>
      <c r="VWG461" s="342"/>
      <c r="VWH461" s="342"/>
      <c r="VWI461" s="342"/>
      <c r="VWJ461" s="342"/>
      <c r="VWK461" s="342"/>
      <c r="VWL461" s="342"/>
      <c r="VWM461" s="342"/>
      <c r="VWN461" s="342"/>
      <c r="VWO461" s="342"/>
      <c r="VWP461" s="342"/>
      <c r="VWQ461" s="342"/>
      <c r="VWR461" s="342"/>
      <c r="VWS461" s="342"/>
      <c r="VWT461" s="342"/>
      <c r="VWU461" s="342"/>
      <c r="VWV461" s="342"/>
      <c r="VWW461" s="342"/>
      <c r="VWX461" s="342"/>
      <c r="VWY461" s="342"/>
      <c r="VWZ461" s="342"/>
      <c r="VXA461" s="342"/>
      <c r="VXB461" s="342"/>
      <c r="VXC461" s="342"/>
      <c r="VXD461" s="342"/>
      <c r="VXE461" s="342"/>
      <c r="VXF461" s="342"/>
      <c r="VXG461" s="342"/>
      <c r="VXH461" s="342"/>
      <c r="VXI461" s="342"/>
      <c r="VXJ461" s="342"/>
      <c r="VXK461" s="342"/>
      <c r="VXL461" s="342"/>
      <c r="VXM461" s="342"/>
      <c r="VXN461" s="342"/>
      <c r="VXO461" s="342"/>
      <c r="VXP461" s="342"/>
      <c r="VXQ461" s="342"/>
      <c r="VXR461" s="342"/>
      <c r="VXS461" s="342"/>
      <c r="VXT461" s="342"/>
      <c r="VXU461" s="342"/>
      <c r="VXV461" s="342"/>
      <c r="VXW461" s="342"/>
      <c r="VXX461" s="342"/>
      <c r="VXY461" s="342"/>
      <c r="VXZ461" s="342"/>
      <c r="VYA461" s="342"/>
      <c r="VYB461" s="342"/>
      <c r="VYC461" s="342"/>
      <c r="VYD461" s="342"/>
      <c r="VYE461" s="342"/>
      <c r="VYF461" s="342"/>
      <c r="VYG461" s="342"/>
      <c r="VYH461" s="342"/>
      <c r="VYI461" s="342"/>
      <c r="VYJ461" s="342"/>
      <c r="VYK461" s="342"/>
      <c r="VYL461" s="342"/>
      <c r="VYM461" s="342"/>
      <c r="VYN461" s="342"/>
      <c r="VYO461" s="342"/>
      <c r="VYP461" s="342"/>
      <c r="VYQ461" s="342"/>
      <c r="VYR461" s="342"/>
      <c r="VYS461" s="342"/>
      <c r="VYT461" s="342"/>
      <c r="VYU461" s="342"/>
      <c r="VYV461" s="342"/>
      <c r="VYW461" s="342"/>
      <c r="VYX461" s="342"/>
      <c r="VYY461" s="342"/>
      <c r="VYZ461" s="342"/>
      <c r="VZA461" s="342"/>
      <c r="VZB461" s="342"/>
      <c r="VZC461" s="342"/>
      <c r="VZD461" s="342"/>
      <c r="VZE461" s="342"/>
      <c r="VZF461" s="342"/>
      <c r="VZG461" s="342"/>
      <c r="VZH461" s="342"/>
      <c r="VZI461" s="342"/>
      <c r="VZJ461" s="342"/>
      <c r="VZK461" s="342"/>
      <c r="VZL461" s="342"/>
      <c r="VZM461" s="342"/>
      <c r="VZN461" s="342"/>
      <c r="VZO461" s="342"/>
      <c r="VZP461" s="342"/>
      <c r="VZQ461" s="342"/>
      <c r="VZR461" s="342"/>
      <c r="VZS461" s="342"/>
      <c r="VZT461" s="342"/>
      <c r="VZU461" s="342"/>
      <c r="VZV461" s="342"/>
      <c r="VZW461" s="342"/>
      <c r="VZX461" s="342"/>
      <c r="VZY461" s="342"/>
      <c r="VZZ461" s="342"/>
      <c r="WAA461" s="342"/>
      <c r="WAB461" s="342"/>
      <c r="WAC461" s="342"/>
      <c r="WAD461" s="342"/>
      <c r="WAE461" s="342"/>
      <c r="WAF461" s="342"/>
      <c r="WAG461" s="342"/>
      <c r="WAH461" s="342"/>
      <c r="WAI461" s="342"/>
      <c r="WAJ461" s="342"/>
      <c r="WAK461" s="342"/>
      <c r="WAL461" s="342"/>
      <c r="WAM461" s="342"/>
      <c r="WAN461" s="342"/>
      <c r="WAO461" s="342"/>
      <c r="WAP461" s="342"/>
      <c r="WAQ461" s="342"/>
      <c r="WAR461" s="342"/>
      <c r="WAS461" s="342"/>
      <c r="WAT461" s="342"/>
      <c r="WAU461" s="342"/>
      <c r="WAV461" s="342"/>
      <c r="WAW461" s="342"/>
      <c r="WAX461" s="342"/>
      <c r="WAY461" s="342"/>
      <c r="WAZ461" s="342"/>
      <c r="WBA461" s="342"/>
      <c r="WBB461" s="342"/>
      <c r="WBC461" s="342"/>
      <c r="WBD461" s="342"/>
      <c r="WBE461" s="342"/>
      <c r="WBF461" s="342"/>
      <c r="WBG461" s="342"/>
      <c r="WBH461" s="342"/>
      <c r="WBI461" s="342"/>
      <c r="WBJ461" s="342"/>
      <c r="WBK461" s="342"/>
      <c r="WBL461" s="342"/>
      <c r="WBM461" s="342"/>
      <c r="WBN461" s="342"/>
      <c r="WBO461" s="342"/>
      <c r="WBP461" s="342"/>
      <c r="WBQ461" s="342"/>
      <c r="WBR461" s="342"/>
      <c r="WBS461" s="342"/>
      <c r="WBT461" s="342"/>
      <c r="WBU461" s="342"/>
      <c r="WBV461" s="342"/>
      <c r="WBW461" s="342"/>
      <c r="WBX461" s="342"/>
      <c r="WBY461" s="342"/>
      <c r="WBZ461" s="342"/>
      <c r="WCA461" s="342"/>
      <c r="WCB461" s="342"/>
      <c r="WCC461" s="342"/>
      <c r="WCD461" s="342"/>
      <c r="WCE461" s="342"/>
      <c r="WCF461" s="342"/>
      <c r="WCG461" s="342"/>
      <c r="WCH461" s="342"/>
      <c r="WCI461" s="342"/>
      <c r="WCJ461" s="342"/>
      <c r="WCK461" s="342"/>
      <c r="WCL461" s="342"/>
      <c r="WCM461" s="342"/>
      <c r="WCN461" s="342"/>
      <c r="WCO461" s="342"/>
      <c r="WCP461" s="342"/>
      <c r="WCQ461" s="342"/>
      <c r="WCR461" s="342"/>
      <c r="WCS461" s="342"/>
      <c r="WCT461" s="342"/>
      <c r="WCU461" s="342"/>
      <c r="WCV461" s="342"/>
      <c r="WCW461" s="342"/>
      <c r="WCX461" s="342"/>
      <c r="WCY461" s="342"/>
      <c r="WCZ461" s="342"/>
      <c r="WDA461" s="342"/>
      <c r="WDB461" s="342"/>
      <c r="WDC461" s="342"/>
      <c r="WDD461" s="342"/>
      <c r="WDE461" s="342"/>
      <c r="WDF461" s="342"/>
      <c r="WDG461" s="342"/>
      <c r="WDH461" s="342"/>
      <c r="WDI461" s="342"/>
      <c r="WDJ461" s="342"/>
      <c r="WDK461" s="342"/>
      <c r="WDL461" s="342"/>
      <c r="WDM461" s="342"/>
      <c r="WDN461" s="342"/>
      <c r="WDO461" s="342"/>
      <c r="WDP461" s="342"/>
      <c r="WDQ461" s="342"/>
      <c r="WDR461" s="342"/>
      <c r="WDS461" s="342"/>
      <c r="WDT461" s="342"/>
      <c r="WDU461" s="342"/>
      <c r="WDV461" s="342"/>
      <c r="WDW461" s="342"/>
      <c r="WDX461" s="342"/>
      <c r="WDY461" s="342"/>
      <c r="WDZ461" s="342"/>
      <c r="WEA461" s="342"/>
      <c r="WEB461" s="342"/>
      <c r="WEC461" s="342"/>
      <c r="WED461" s="342"/>
      <c r="WEE461" s="342"/>
      <c r="WEF461" s="342"/>
      <c r="WEG461" s="342"/>
      <c r="WEH461" s="342"/>
      <c r="WEI461" s="342"/>
      <c r="WEJ461" s="342"/>
      <c r="WEK461" s="342"/>
      <c r="WEL461" s="342"/>
      <c r="WEM461" s="342"/>
      <c r="WEN461" s="342"/>
      <c r="WEO461" s="342"/>
      <c r="WEP461" s="342"/>
      <c r="WEQ461" s="342"/>
      <c r="WER461" s="342"/>
      <c r="WES461" s="342"/>
      <c r="WET461" s="342"/>
      <c r="WEU461" s="342"/>
      <c r="WEV461" s="342"/>
      <c r="WEW461" s="342"/>
      <c r="WEX461" s="342"/>
      <c r="WEY461" s="342"/>
      <c r="WEZ461" s="342"/>
      <c r="WFA461" s="342"/>
      <c r="WFB461" s="342"/>
      <c r="WFC461" s="342"/>
      <c r="WFD461" s="342"/>
      <c r="WFE461" s="342"/>
      <c r="WFF461" s="342"/>
      <c r="WFG461" s="342"/>
      <c r="WFH461" s="342"/>
      <c r="WFI461" s="342"/>
      <c r="WFJ461" s="342"/>
      <c r="WFK461" s="342"/>
      <c r="WFL461" s="342"/>
      <c r="WFM461" s="342"/>
      <c r="WFN461" s="342"/>
      <c r="WFO461" s="342"/>
      <c r="WFP461" s="342"/>
      <c r="WFQ461" s="342"/>
      <c r="WFR461" s="342"/>
      <c r="WFS461" s="342"/>
      <c r="WFT461" s="342"/>
      <c r="WFU461" s="342"/>
      <c r="WFV461" s="342"/>
      <c r="WFW461" s="342"/>
      <c r="WFX461" s="342"/>
      <c r="WFY461" s="342"/>
      <c r="WFZ461" s="342"/>
      <c r="WGA461" s="342"/>
      <c r="WGB461" s="342"/>
      <c r="WGC461" s="342"/>
      <c r="WGD461" s="342"/>
      <c r="WGE461" s="342"/>
      <c r="WGF461" s="342"/>
      <c r="WGG461" s="342"/>
      <c r="WGH461" s="342"/>
      <c r="WGI461" s="342"/>
      <c r="WGJ461" s="342"/>
      <c r="WGK461" s="342"/>
      <c r="WGL461" s="342"/>
      <c r="WGM461" s="342"/>
      <c r="WGN461" s="342"/>
      <c r="WGO461" s="342"/>
      <c r="WGP461" s="342"/>
      <c r="WGQ461" s="342"/>
      <c r="WGR461" s="342"/>
      <c r="WGS461" s="342"/>
      <c r="WGT461" s="342"/>
      <c r="WGU461" s="342"/>
      <c r="WGV461" s="342"/>
      <c r="WGW461" s="342"/>
      <c r="WGX461" s="342"/>
      <c r="WGY461" s="342"/>
      <c r="WGZ461" s="342"/>
      <c r="WHA461" s="342"/>
      <c r="WHB461" s="342"/>
      <c r="WHC461" s="342"/>
      <c r="WHD461" s="342"/>
      <c r="WHE461" s="342"/>
      <c r="WHF461" s="342"/>
      <c r="WHG461" s="342"/>
      <c r="WHH461" s="342"/>
      <c r="WHI461" s="342"/>
      <c r="WHJ461" s="342"/>
      <c r="WHK461" s="342"/>
      <c r="WHL461" s="342"/>
      <c r="WHM461" s="342"/>
      <c r="WHN461" s="342"/>
      <c r="WHO461" s="342"/>
      <c r="WHP461" s="342"/>
      <c r="WHQ461" s="342"/>
      <c r="WHR461" s="342"/>
      <c r="WHS461" s="342"/>
      <c r="WHT461" s="342"/>
      <c r="WHU461" s="342"/>
      <c r="WHV461" s="342"/>
      <c r="WHW461" s="342"/>
      <c r="WHX461" s="342"/>
      <c r="WHY461" s="342"/>
      <c r="WHZ461" s="342"/>
      <c r="WIA461" s="342"/>
      <c r="WIB461" s="342"/>
      <c r="WIC461" s="342"/>
      <c r="WID461" s="342"/>
      <c r="WIE461" s="342"/>
      <c r="WIF461" s="342"/>
      <c r="WIG461" s="342"/>
      <c r="WIH461" s="342"/>
      <c r="WII461" s="342"/>
      <c r="WIJ461" s="342"/>
      <c r="WIK461" s="342"/>
      <c r="WIL461" s="342"/>
      <c r="WIM461" s="342"/>
      <c r="WIN461" s="342"/>
      <c r="WIO461" s="342"/>
      <c r="WIP461" s="342"/>
      <c r="WIQ461" s="342"/>
      <c r="WIR461" s="342"/>
      <c r="WIS461" s="342"/>
      <c r="WIT461" s="342"/>
      <c r="WIU461" s="342"/>
      <c r="WIV461" s="342"/>
      <c r="WIW461" s="342"/>
      <c r="WIX461" s="342"/>
      <c r="WIY461" s="342"/>
      <c r="WIZ461" s="342"/>
      <c r="WJA461" s="342"/>
      <c r="WJB461" s="342"/>
      <c r="WJC461" s="342"/>
      <c r="WJD461" s="342"/>
      <c r="WJE461" s="342"/>
      <c r="WJF461" s="342"/>
      <c r="WJG461" s="342"/>
      <c r="WJH461" s="342"/>
      <c r="WJI461" s="342"/>
      <c r="WJJ461" s="342"/>
      <c r="WJK461" s="342"/>
      <c r="WJL461" s="342"/>
      <c r="WJM461" s="342"/>
      <c r="WJN461" s="342"/>
      <c r="WJO461" s="342"/>
      <c r="WJP461" s="342"/>
      <c r="WJQ461" s="342"/>
      <c r="WJR461" s="342"/>
      <c r="WJS461" s="342"/>
      <c r="WJT461" s="342"/>
      <c r="WJU461" s="342"/>
      <c r="WJV461" s="342"/>
      <c r="WJW461" s="342"/>
      <c r="WJX461" s="342"/>
      <c r="WJY461" s="342"/>
      <c r="WJZ461" s="342"/>
      <c r="WKA461" s="342"/>
      <c r="WKB461" s="342"/>
      <c r="WKC461" s="342"/>
      <c r="WKD461" s="342"/>
      <c r="WKE461" s="342"/>
      <c r="WKF461" s="342"/>
      <c r="WKG461" s="342"/>
      <c r="WKH461" s="342"/>
      <c r="WKI461" s="342"/>
      <c r="WKJ461" s="342"/>
      <c r="WKK461" s="342"/>
      <c r="WKL461" s="342"/>
      <c r="WKM461" s="342"/>
      <c r="WKN461" s="342"/>
      <c r="WKO461" s="342"/>
      <c r="WKP461" s="342"/>
      <c r="WKQ461" s="342"/>
      <c r="WKR461" s="342"/>
      <c r="WKS461" s="342"/>
      <c r="WKT461" s="342"/>
      <c r="WKU461" s="342"/>
      <c r="WKV461" s="342"/>
      <c r="WKW461" s="342"/>
      <c r="WKX461" s="342"/>
      <c r="WKY461" s="342"/>
      <c r="WKZ461" s="342"/>
      <c r="WLA461" s="342"/>
      <c r="WLB461" s="342"/>
      <c r="WLC461" s="342"/>
      <c r="WLD461" s="342"/>
      <c r="WLE461" s="342"/>
      <c r="WLF461" s="342"/>
      <c r="WLG461" s="342"/>
      <c r="WLH461" s="342"/>
      <c r="WLI461" s="342"/>
      <c r="WLJ461" s="342"/>
      <c r="WLK461" s="342"/>
      <c r="WLL461" s="342"/>
      <c r="WLM461" s="342"/>
      <c r="WLN461" s="342"/>
      <c r="WLO461" s="342"/>
      <c r="WLP461" s="342"/>
      <c r="WLQ461" s="342"/>
      <c r="WLR461" s="342"/>
      <c r="WLS461" s="342"/>
      <c r="WLT461" s="342"/>
      <c r="WLU461" s="342"/>
      <c r="WLV461" s="342"/>
      <c r="WLW461" s="342"/>
      <c r="WLX461" s="342"/>
      <c r="WLY461" s="342"/>
      <c r="WLZ461" s="342"/>
      <c r="WMA461" s="342"/>
      <c r="WMB461" s="342"/>
      <c r="WMC461" s="342"/>
      <c r="WMD461" s="342"/>
      <c r="WME461" s="342"/>
      <c r="WMF461" s="342"/>
      <c r="WMG461" s="342"/>
      <c r="WMH461" s="342"/>
      <c r="WMI461" s="342"/>
      <c r="WMJ461" s="342"/>
      <c r="WMK461" s="342"/>
      <c r="WML461" s="342"/>
      <c r="WMM461" s="342"/>
      <c r="WMN461" s="342"/>
      <c r="WMO461" s="342"/>
      <c r="WMP461" s="342"/>
      <c r="WMQ461" s="342"/>
      <c r="WMR461" s="342"/>
      <c r="WMS461" s="342"/>
      <c r="WMT461" s="342"/>
      <c r="WMU461" s="342"/>
      <c r="WMV461" s="342"/>
      <c r="WMW461" s="342"/>
      <c r="WMX461" s="342"/>
      <c r="WMY461" s="342"/>
      <c r="WMZ461" s="342"/>
      <c r="WNA461" s="342"/>
      <c r="WNB461" s="342"/>
      <c r="WNC461" s="342"/>
      <c r="WND461" s="342"/>
      <c r="WNE461" s="342"/>
      <c r="WNF461" s="342"/>
      <c r="WNG461" s="342"/>
      <c r="WNH461" s="342"/>
      <c r="WNI461" s="342"/>
      <c r="WNJ461" s="342"/>
      <c r="WNK461" s="342"/>
      <c r="WNL461" s="342"/>
      <c r="WNM461" s="342"/>
      <c r="WNN461" s="342"/>
      <c r="WNO461" s="342"/>
      <c r="WNP461" s="342"/>
      <c r="WNQ461" s="342"/>
      <c r="WNR461" s="342"/>
      <c r="WNS461" s="342"/>
      <c r="WNT461" s="342"/>
      <c r="WNU461" s="342"/>
      <c r="WNV461" s="342"/>
      <c r="WNW461" s="342"/>
      <c r="WNX461" s="342"/>
      <c r="WNY461" s="342"/>
      <c r="WNZ461" s="342"/>
      <c r="WOA461" s="342"/>
      <c r="WOB461" s="342"/>
      <c r="WOC461" s="342"/>
      <c r="WOD461" s="342"/>
      <c r="WOE461" s="342"/>
      <c r="WOF461" s="342"/>
      <c r="WOG461" s="342"/>
      <c r="WOH461" s="342"/>
      <c r="WOI461" s="342"/>
      <c r="WOJ461" s="342"/>
      <c r="WOK461" s="342"/>
      <c r="WOL461" s="342"/>
      <c r="WOM461" s="342"/>
      <c r="WON461" s="342"/>
      <c r="WOO461" s="342"/>
      <c r="WOP461" s="342"/>
      <c r="WOQ461" s="342"/>
      <c r="WOR461" s="342"/>
      <c r="WOS461" s="342"/>
      <c r="WOT461" s="342"/>
      <c r="WOU461" s="342"/>
      <c r="WOV461" s="342"/>
      <c r="WOW461" s="342"/>
      <c r="WOX461" s="342"/>
      <c r="WOY461" s="342"/>
      <c r="WOZ461" s="342"/>
      <c r="WPA461" s="342"/>
      <c r="WPB461" s="342"/>
      <c r="WPC461" s="342"/>
      <c r="WPD461" s="342"/>
      <c r="WPE461" s="342"/>
      <c r="WPF461" s="342"/>
      <c r="WPG461" s="342"/>
      <c r="WPH461" s="342"/>
      <c r="WPI461" s="342"/>
      <c r="WPJ461" s="342"/>
      <c r="WPK461" s="342"/>
      <c r="WPL461" s="342"/>
      <c r="WPM461" s="342"/>
      <c r="WPN461" s="342"/>
      <c r="WPO461" s="342"/>
      <c r="WPP461" s="342"/>
      <c r="WPQ461" s="342"/>
      <c r="WPR461" s="342"/>
      <c r="WPS461" s="342"/>
      <c r="WPT461" s="342"/>
      <c r="WPU461" s="342"/>
      <c r="WPV461" s="342"/>
      <c r="WPW461" s="342"/>
      <c r="WPX461" s="342"/>
      <c r="WPY461" s="342"/>
      <c r="WPZ461" s="342"/>
      <c r="WQA461" s="342"/>
      <c r="WQB461" s="342"/>
      <c r="WQC461" s="342"/>
      <c r="WQD461" s="342"/>
      <c r="WQE461" s="342"/>
      <c r="WQF461" s="342"/>
      <c r="WQG461" s="342"/>
      <c r="WQH461" s="342"/>
      <c r="WQI461" s="342"/>
      <c r="WQJ461" s="342"/>
      <c r="WQK461" s="342"/>
      <c r="WQL461" s="342"/>
      <c r="WQM461" s="342"/>
      <c r="WQN461" s="342"/>
      <c r="WQO461" s="342"/>
      <c r="WQP461" s="342"/>
      <c r="WQQ461" s="342"/>
      <c r="WQR461" s="342"/>
      <c r="WQS461" s="342"/>
      <c r="WQT461" s="342"/>
      <c r="WQU461" s="342"/>
      <c r="WQV461" s="342"/>
      <c r="WQW461" s="342"/>
      <c r="WQX461" s="342"/>
      <c r="WQY461" s="342"/>
      <c r="WQZ461" s="342"/>
      <c r="WRA461" s="342"/>
      <c r="WRB461" s="342"/>
      <c r="WRC461" s="342"/>
      <c r="WRD461" s="342"/>
      <c r="WRE461" s="342"/>
      <c r="WRF461" s="342"/>
      <c r="WRG461" s="342"/>
      <c r="WRH461" s="342"/>
      <c r="WRI461" s="342"/>
      <c r="WRJ461" s="342"/>
      <c r="WRK461" s="342"/>
      <c r="WRL461" s="342"/>
      <c r="WRM461" s="342"/>
      <c r="WRN461" s="342"/>
      <c r="WRO461" s="342"/>
      <c r="WRP461" s="342"/>
      <c r="WRQ461" s="342"/>
      <c r="WRR461" s="342"/>
      <c r="WRS461" s="342"/>
      <c r="WRT461" s="342"/>
      <c r="WRU461" s="342"/>
      <c r="WRV461" s="342"/>
      <c r="WRW461" s="342"/>
      <c r="WRX461" s="342"/>
      <c r="WRY461" s="342"/>
      <c r="WRZ461" s="342"/>
      <c r="WSA461" s="342"/>
      <c r="WSB461" s="342"/>
      <c r="WSC461" s="342"/>
      <c r="WSD461" s="342"/>
      <c r="WSE461" s="342"/>
      <c r="WSF461" s="342"/>
      <c r="WSG461" s="342"/>
      <c r="WSH461" s="342"/>
      <c r="WSI461" s="342"/>
      <c r="WSJ461" s="342"/>
      <c r="WSK461" s="342"/>
      <c r="WSL461" s="342"/>
      <c r="WSM461" s="342"/>
      <c r="WSN461" s="342"/>
      <c r="WSO461" s="342"/>
      <c r="WSP461" s="342"/>
      <c r="WSQ461" s="342"/>
      <c r="WSR461" s="342"/>
      <c r="WSS461" s="342"/>
      <c r="WST461" s="342"/>
      <c r="WSU461" s="342"/>
      <c r="WSV461" s="342"/>
      <c r="WSW461" s="342"/>
      <c r="WSX461" s="342"/>
      <c r="WSY461" s="342"/>
      <c r="WSZ461" s="342"/>
      <c r="WTA461" s="342"/>
      <c r="WTB461" s="342"/>
      <c r="WTC461" s="342"/>
      <c r="WTD461" s="342"/>
      <c r="WTE461" s="342"/>
      <c r="WTF461" s="342"/>
      <c r="WTG461" s="342"/>
      <c r="WTH461" s="342"/>
      <c r="WTI461" s="342"/>
      <c r="WTJ461" s="342"/>
      <c r="WTK461" s="342"/>
      <c r="WTL461" s="342"/>
      <c r="WTM461" s="342"/>
      <c r="WTN461" s="342"/>
      <c r="WTO461" s="342"/>
      <c r="WTP461" s="342"/>
      <c r="WTQ461" s="342"/>
      <c r="WTR461" s="342"/>
      <c r="WTS461" s="342"/>
      <c r="WTT461" s="342"/>
      <c r="WTU461" s="342"/>
      <c r="WTV461" s="342"/>
      <c r="WTW461" s="342"/>
      <c r="WTX461" s="342"/>
      <c r="WTY461" s="342"/>
      <c r="WTZ461" s="342"/>
      <c r="WUA461" s="342"/>
      <c r="WUB461" s="342"/>
      <c r="WUC461" s="342"/>
      <c r="WUD461" s="342"/>
      <c r="WUE461" s="342"/>
      <c r="WUF461" s="342"/>
      <c r="WUG461" s="342"/>
      <c r="WUH461" s="342"/>
      <c r="WUI461" s="342"/>
      <c r="WUJ461" s="342"/>
      <c r="WUK461" s="342"/>
      <c r="WUL461" s="342"/>
      <c r="WUM461" s="342"/>
      <c r="WUN461" s="342"/>
      <c r="WUO461" s="342"/>
      <c r="WUP461" s="342"/>
      <c r="WUQ461" s="342"/>
      <c r="WUR461" s="342"/>
      <c r="WUS461" s="342"/>
      <c r="WUT461" s="342"/>
      <c r="WUU461" s="342"/>
      <c r="WUV461" s="342"/>
      <c r="WUW461" s="342"/>
      <c r="WUX461" s="342"/>
      <c r="WUY461" s="342"/>
      <c r="WUZ461" s="342"/>
      <c r="WVA461" s="342"/>
      <c r="WVB461" s="342"/>
      <c r="WVC461" s="342"/>
      <c r="WVD461" s="342"/>
      <c r="WVE461" s="342"/>
      <c r="WVF461" s="342"/>
      <c r="WVG461" s="342"/>
      <c r="WVH461" s="342"/>
      <c r="WVI461" s="342"/>
      <c r="WVJ461" s="342"/>
      <c r="WVK461" s="342"/>
      <c r="WVL461" s="342"/>
      <c r="WVM461" s="342"/>
      <c r="WVN461" s="342"/>
      <c r="WVO461" s="342"/>
      <c r="WVP461" s="342"/>
      <c r="WVQ461" s="342"/>
      <c r="WVR461" s="342"/>
      <c r="WVS461" s="342"/>
      <c r="WVT461" s="342"/>
      <c r="WVU461" s="342"/>
      <c r="WVV461" s="342"/>
      <c r="WVW461" s="342"/>
      <c r="WVX461" s="342"/>
      <c r="WVY461" s="342"/>
      <c r="WVZ461" s="342"/>
      <c r="WWA461" s="342"/>
      <c r="WWB461" s="342"/>
      <c r="WWC461" s="342"/>
      <c r="WWD461" s="342"/>
      <c r="WWE461" s="342"/>
      <c r="WWF461" s="342"/>
      <c r="WWG461" s="342"/>
      <c r="WWH461" s="342"/>
      <c r="WWI461" s="342"/>
      <c r="WWJ461" s="342"/>
      <c r="WWK461" s="342"/>
      <c r="WWL461" s="342"/>
      <c r="WWM461" s="342"/>
      <c r="WWN461" s="342"/>
      <c r="WWO461" s="342"/>
      <c r="WWP461" s="342"/>
      <c r="WWQ461" s="342"/>
      <c r="WWR461" s="342"/>
      <c r="WWS461" s="342"/>
      <c r="WWT461" s="342"/>
      <c r="WWU461" s="342"/>
      <c r="WWV461" s="342"/>
      <c r="WWW461" s="342"/>
      <c r="WWX461" s="342"/>
      <c r="WWY461" s="342"/>
      <c r="WWZ461" s="342"/>
      <c r="WXA461" s="342"/>
      <c r="WXB461" s="342"/>
      <c r="WXC461" s="342"/>
      <c r="WXD461" s="342"/>
      <c r="WXE461" s="342"/>
      <c r="WXF461" s="342"/>
      <c r="WXG461" s="342"/>
      <c r="WXH461" s="342"/>
      <c r="WXI461" s="342"/>
      <c r="WXJ461" s="342"/>
      <c r="WXK461" s="342"/>
      <c r="WXL461" s="342"/>
      <c r="WXM461" s="342"/>
      <c r="WXN461" s="342"/>
      <c r="WXO461" s="342"/>
      <c r="WXP461" s="342"/>
      <c r="WXQ461" s="342"/>
      <c r="WXR461" s="342"/>
      <c r="WXS461" s="342"/>
      <c r="WXT461" s="342"/>
      <c r="WXU461" s="342"/>
      <c r="WXV461" s="342"/>
      <c r="WXW461" s="342"/>
      <c r="WXX461" s="342"/>
      <c r="WXY461" s="342"/>
      <c r="WXZ461" s="342"/>
      <c r="WYA461" s="342"/>
      <c r="WYB461" s="342"/>
      <c r="WYC461" s="342"/>
      <c r="WYD461" s="342"/>
      <c r="WYE461" s="342"/>
      <c r="WYF461" s="342"/>
      <c r="WYG461" s="342"/>
      <c r="WYH461" s="342"/>
      <c r="WYI461" s="342"/>
      <c r="WYJ461" s="342"/>
      <c r="WYK461" s="342"/>
      <c r="WYL461" s="342"/>
      <c r="WYM461" s="342"/>
      <c r="WYN461" s="342"/>
      <c r="WYO461" s="342"/>
      <c r="WYP461" s="342"/>
      <c r="WYQ461" s="342"/>
      <c r="WYR461" s="342"/>
      <c r="WYS461" s="342"/>
      <c r="WYT461" s="342"/>
      <c r="WYU461" s="342"/>
      <c r="WYV461" s="342"/>
      <c r="WYW461" s="342"/>
      <c r="WYX461" s="342"/>
      <c r="WYY461" s="342"/>
      <c r="WYZ461" s="342"/>
      <c r="WZA461" s="342"/>
      <c r="WZB461" s="342"/>
      <c r="WZC461" s="342"/>
      <c r="WZD461" s="342"/>
      <c r="WZE461" s="342"/>
      <c r="WZF461" s="342"/>
      <c r="WZG461" s="342"/>
      <c r="WZH461" s="342"/>
      <c r="WZI461" s="342"/>
      <c r="WZJ461" s="342"/>
      <c r="WZK461" s="342"/>
      <c r="WZL461" s="342"/>
      <c r="WZM461" s="342"/>
      <c r="WZN461" s="342"/>
      <c r="WZO461" s="342"/>
      <c r="WZP461" s="342"/>
      <c r="WZQ461" s="342"/>
      <c r="WZR461" s="342"/>
      <c r="WZS461" s="342"/>
      <c r="WZT461" s="342"/>
      <c r="WZU461" s="342"/>
      <c r="WZV461" s="342"/>
      <c r="WZW461" s="342"/>
      <c r="WZX461" s="342"/>
      <c r="WZY461" s="342"/>
      <c r="WZZ461" s="342"/>
      <c r="XAA461" s="342"/>
      <c r="XAB461" s="342"/>
      <c r="XAC461" s="342"/>
      <c r="XAD461" s="342"/>
      <c r="XAE461" s="342"/>
      <c r="XAF461" s="342"/>
      <c r="XAG461" s="342"/>
      <c r="XAH461" s="342"/>
      <c r="XAI461" s="342"/>
      <c r="XAJ461" s="342"/>
      <c r="XAK461" s="342"/>
      <c r="XAL461" s="342"/>
      <c r="XAM461" s="342"/>
      <c r="XAN461" s="342"/>
      <c r="XAO461" s="342"/>
      <c r="XAP461" s="342"/>
      <c r="XAQ461" s="342"/>
      <c r="XAR461" s="342"/>
      <c r="XAS461" s="342"/>
      <c r="XAT461" s="342"/>
      <c r="XAU461" s="342"/>
      <c r="XAV461" s="342"/>
      <c r="XAW461" s="342"/>
      <c r="XAX461" s="342"/>
      <c r="XAY461" s="342"/>
      <c r="XAZ461" s="342"/>
      <c r="XBA461" s="342"/>
      <c r="XBB461" s="342"/>
      <c r="XBC461" s="342"/>
      <c r="XBD461" s="342"/>
      <c r="XBE461" s="342"/>
      <c r="XBF461" s="342"/>
      <c r="XBG461" s="342"/>
      <c r="XBH461" s="342"/>
      <c r="XBI461" s="342"/>
      <c r="XBJ461" s="342"/>
      <c r="XBK461" s="342"/>
      <c r="XBL461" s="342"/>
      <c r="XBM461" s="342"/>
      <c r="XBN461" s="342"/>
      <c r="XBO461" s="342"/>
      <c r="XBP461" s="342"/>
      <c r="XBQ461" s="342"/>
      <c r="XBR461" s="342"/>
      <c r="XBS461" s="342"/>
      <c r="XBT461" s="342"/>
      <c r="XBU461" s="342"/>
      <c r="XBV461" s="342"/>
      <c r="XBW461" s="342"/>
      <c r="XBX461" s="342"/>
      <c r="XBY461" s="342"/>
      <c r="XBZ461" s="342"/>
      <c r="XCA461" s="342"/>
      <c r="XCB461" s="342"/>
      <c r="XCC461" s="342"/>
      <c r="XCD461" s="342"/>
      <c r="XCE461" s="342"/>
      <c r="XCF461" s="342"/>
      <c r="XCG461" s="342"/>
      <c r="XCH461" s="342"/>
      <c r="XCI461" s="342"/>
      <c r="XCJ461" s="342"/>
      <c r="XCK461" s="342"/>
      <c r="XCL461" s="342"/>
      <c r="XCM461" s="342"/>
      <c r="XCN461" s="342"/>
      <c r="XCO461" s="342"/>
      <c r="XCP461" s="342"/>
      <c r="XCQ461" s="342"/>
      <c r="XCR461" s="342"/>
      <c r="XCS461" s="342"/>
      <c r="XCT461" s="342"/>
      <c r="XCU461" s="342"/>
      <c r="XCV461" s="342"/>
      <c r="XCW461" s="342"/>
      <c r="XCX461" s="342"/>
      <c r="XCY461" s="342"/>
      <c r="XCZ461" s="342"/>
      <c r="XDA461" s="342"/>
      <c r="XDB461" s="342"/>
      <c r="XDC461" s="342"/>
      <c r="XDD461" s="342"/>
      <c r="XDE461" s="342"/>
      <c r="XDF461" s="342"/>
      <c r="XDG461" s="342"/>
      <c r="XDH461" s="342"/>
      <c r="XDI461" s="342"/>
      <c r="XDJ461" s="342"/>
      <c r="XDK461" s="342"/>
      <c r="XDL461" s="342"/>
      <c r="XDM461" s="342"/>
      <c r="XDN461" s="342"/>
      <c r="XDO461" s="342"/>
      <c r="XDP461" s="342"/>
      <c r="XDQ461" s="342"/>
      <c r="XDR461" s="342"/>
      <c r="XDS461" s="342"/>
      <c r="XDT461" s="342"/>
      <c r="XDU461" s="342"/>
      <c r="XDV461" s="342"/>
      <c r="XDW461" s="342"/>
      <c r="XDX461" s="342"/>
      <c r="XDY461" s="342"/>
      <c r="XDZ461" s="342"/>
      <c r="XEA461" s="342"/>
      <c r="XEB461" s="342"/>
      <c r="XEC461" s="342"/>
      <c r="XED461" s="342"/>
      <c r="XEE461" s="342"/>
      <c r="XEF461" s="342"/>
      <c r="XEG461" s="342"/>
      <c r="XEH461" s="342"/>
      <c r="XEI461" s="342"/>
      <c r="XEJ461" s="342"/>
      <c r="XEK461" s="342"/>
      <c r="XEL461" s="342"/>
      <c r="XEM461" s="342"/>
      <c r="XEN461" s="342"/>
      <c r="XEO461" s="342"/>
      <c r="XEP461" s="342"/>
      <c r="XEQ461" s="342"/>
      <c r="XER461" s="342"/>
      <c r="XES461" s="342"/>
      <c r="XET461" s="342"/>
      <c r="XEU461" s="342"/>
      <c r="XEV461" s="342"/>
      <c r="XEW461" s="342"/>
      <c r="XEX461" s="342"/>
      <c r="XEY461" s="342"/>
      <c r="XEZ461" s="342"/>
      <c r="XFA461" s="342"/>
      <c r="XFB461" s="342"/>
    </row>
    <row r="462" spans="1:16382" s="343" customFormat="1" hidden="1" x14ac:dyDescent="0.25">
      <c r="A462" s="368" t="s">
        <v>90</v>
      </c>
      <c r="B462" s="280" t="s">
        <v>206</v>
      </c>
      <c r="C462" s="352"/>
      <c r="D462" s="352"/>
      <c r="E462" s="352"/>
      <c r="F462" s="352"/>
      <c r="G462" s="525" t="e">
        <f t="shared" si="31"/>
        <v>#DIV/0!</v>
      </c>
      <c r="H462" s="525" t="e">
        <f t="shared" si="32"/>
        <v>#DIV/0!</v>
      </c>
      <c r="I462" s="342"/>
      <c r="J462" s="342"/>
      <c r="K462" s="342"/>
      <c r="L462" s="342"/>
      <c r="M462" s="342"/>
      <c r="N462" s="342"/>
      <c r="O462" s="342"/>
      <c r="P462" s="342"/>
      <c r="Q462" s="342"/>
      <c r="R462" s="342"/>
      <c r="S462" s="342"/>
      <c r="T462" s="342"/>
      <c r="U462" s="342"/>
      <c r="V462" s="342"/>
      <c r="W462" s="342"/>
      <c r="X462" s="342"/>
      <c r="Y462" s="342"/>
      <c r="Z462" s="342"/>
      <c r="AA462" s="342"/>
      <c r="AB462" s="342"/>
      <c r="AC462" s="330"/>
      <c r="AD462" s="330"/>
      <c r="AE462" s="330"/>
      <c r="AF462" s="330"/>
      <c r="AG462" s="330"/>
      <c r="AH462" s="330"/>
      <c r="AI462" s="330"/>
      <c r="AJ462" s="330"/>
      <c r="AK462" s="330"/>
      <c r="AL462" s="330"/>
      <c r="AM462" s="330"/>
      <c r="AN462" s="330"/>
      <c r="AO462" s="330"/>
      <c r="AP462" s="330"/>
      <c r="AQ462" s="330"/>
      <c r="AR462" s="330"/>
      <c r="AS462" s="330"/>
      <c r="AT462" s="330"/>
      <c r="AU462" s="330"/>
      <c r="AV462" s="330"/>
      <c r="AW462" s="330"/>
      <c r="AX462" s="330"/>
      <c r="AY462" s="330"/>
      <c r="AZ462" s="330"/>
      <c r="BA462" s="330"/>
      <c r="BB462" s="330"/>
      <c r="BC462" s="330"/>
      <c r="BD462" s="330"/>
      <c r="BE462" s="330"/>
      <c r="BF462" s="330"/>
      <c r="BG462" s="330"/>
      <c r="BH462" s="330"/>
      <c r="BI462" s="330"/>
      <c r="BJ462" s="330"/>
      <c r="BK462" s="330"/>
      <c r="BL462" s="330"/>
      <c r="BM462" s="330"/>
      <c r="BN462" s="330"/>
      <c r="BO462" s="330"/>
      <c r="BP462" s="330"/>
      <c r="BQ462" s="330"/>
      <c r="BR462" s="330"/>
      <c r="BS462" s="330"/>
      <c r="BT462" s="330"/>
      <c r="BU462" s="330"/>
      <c r="BV462" s="330"/>
      <c r="BW462" s="330"/>
      <c r="BX462" s="330"/>
      <c r="BY462" s="330"/>
      <c r="BZ462" s="330"/>
      <c r="CA462" s="330"/>
      <c r="CB462" s="330"/>
      <c r="CC462" s="330"/>
      <c r="CD462" s="330"/>
      <c r="CE462" s="330"/>
      <c r="CF462" s="330"/>
      <c r="CG462" s="330"/>
      <c r="CH462" s="330"/>
      <c r="CI462" s="330"/>
      <c r="CJ462" s="330"/>
      <c r="CK462" s="330"/>
      <c r="CL462" s="330"/>
      <c r="CM462" s="330"/>
      <c r="CN462" s="330"/>
      <c r="CO462" s="330"/>
      <c r="CP462" s="330"/>
      <c r="CQ462" s="330"/>
      <c r="CR462" s="330"/>
      <c r="CS462" s="330"/>
      <c r="CT462" s="330"/>
      <c r="CU462" s="330"/>
      <c r="CV462" s="330"/>
      <c r="CW462" s="330"/>
      <c r="CX462" s="330"/>
      <c r="CY462" s="330"/>
      <c r="CZ462" s="330"/>
      <c r="DA462" s="330"/>
      <c r="DB462" s="330"/>
      <c r="DC462" s="330"/>
      <c r="DD462" s="330"/>
      <c r="DE462" s="330"/>
      <c r="DF462" s="330"/>
      <c r="DG462" s="330"/>
      <c r="DH462" s="330"/>
      <c r="DI462" s="330"/>
      <c r="DJ462" s="330"/>
      <c r="DK462" s="330"/>
      <c r="DL462" s="330"/>
      <c r="DM462" s="330"/>
      <c r="DN462" s="330"/>
      <c r="DO462" s="330"/>
      <c r="DP462" s="330"/>
      <c r="DQ462" s="330"/>
      <c r="DR462" s="330"/>
      <c r="DS462" s="330"/>
      <c r="DT462" s="330"/>
      <c r="DU462" s="330"/>
      <c r="DV462" s="330"/>
      <c r="DW462" s="330"/>
      <c r="DX462" s="330"/>
      <c r="DY462" s="330"/>
      <c r="DZ462" s="330"/>
      <c r="EA462" s="330"/>
      <c r="EB462" s="330"/>
      <c r="EC462" s="330"/>
      <c r="ED462" s="330"/>
      <c r="EE462" s="330"/>
      <c r="EF462" s="330"/>
      <c r="EG462" s="330"/>
      <c r="EH462" s="330"/>
      <c r="EI462" s="330"/>
      <c r="EJ462" s="330"/>
      <c r="EK462" s="330"/>
      <c r="EL462" s="330"/>
      <c r="EM462" s="330"/>
      <c r="EN462" s="330"/>
      <c r="EO462" s="330"/>
      <c r="EP462" s="330"/>
      <c r="EQ462" s="330"/>
      <c r="ER462" s="330"/>
      <c r="ES462" s="330"/>
      <c r="ET462" s="330"/>
      <c r="EU462" s="330"/>
      <c r="EV462" s="330"/>
      <c r="EW462" s="330"/>
      <c r="EX462" s="330"/>
      <c r="EY462" s="330"/>
      <c r="EZ462" s="330"/>
      <c r="FA462" s="330"/>
      <c r="FB462" s="330"/>
      <c r="FC462" s="330"/>
      <c r="FD462" s="330"/>
      <c r="FE462" s="330"/>
      <c r="FF462" s="330"/>
      <c r="FG462" s="330"/>
      <c r="FH462" s="330"/>
      <c r="FI462" s="330"/>
      <c r="FJ462" s="330"/>
      <c r="FK462" s="330"/>
      <c r="FL462" s="330"/>
      <c r="FM462" s="330"/>
      <c r="FN462" s="330"/>
      <c r="FO462" s="330"/>
      <c r="FP462" s="330"/>
      <c r="FQ462" s="330"/>
      <c r="FR462" s="330"/>
      <c r="FS462" s="330"/>
      <c r="FT462" s="330"/>
      <c r="FU462" s="330"/>
      <c r="FV462" s="330"/>
      <c r="FW462" s="330"/>
      <c r="FX462" s="330"/>
      <c r="FY462" s="330"/>
      <c r="FZ462" s="330"/>
      <c r="GA462" s="330"/>
      <c r="GB462" s="330"/>
      <c r="GC462" s="330"/>
      <c r="GD462" s="330"/>
      <c r="GE462" s="330"/>
      <c r="GF462" s="330"/>
      <c r="GG462" s="330"/>
      <c r="GH462" s="330"/>
      <c r="GI462" s="330"/>
      <c r="GJ462" s="330"/>
      <c r="GK462" s="330"/>
      <c r="GL462" s="330"/>
      <c r="GM462" s="330"/>
      <c r="GN462" s="330"/>
      <c r="GO462" s="330"/>
      <c r="GP462" s="330"/>
      <c r="GQ462" s="330"/>
      <c r="GR462" s="330"/>
      <c r="GS462" s="330"/>
      <c r="GT462" s="330"/>
      <c r="GU462" s="330"/>
      <c r="GV462" s="330"/>
      <c r="GW462" s="330"/>
      <c r="GX462" s="330"/>
      <c r="GY462" s="330"/>
      <c r="GZ462" s="330"/>
      <c r="HA462" s="330"/>
      <c r="HB462" s="330"/>
      <c r="HC462" s="330"/>
      <c r="HD462" s="330"/>
      <c r="HE462" s="330"/>
      <c r="HF462" s="330"/>
      <c r="HG462" s="330"/>
      <c r="HH462" s="330"/>
      <c r="HI462" s="330"/>
      <c r="HJ462" s="330"/>
      <c r="HK462" s="330"/>
      <c r="HL462" s="330"/>
      <c r="HM462" s="330"/>
      <c r="HN462" s="330"/>
      <c r="HO462" s="330"/>
      <c r="HP462" s="330"/>
      <c r="HQ462" s="330"/>
      <c r="HR462" s="330"/>
      <c r="HS462" s="330"/>
      <c r="HT462" s="330"/>
      <c r="HU462" s="330"/>
      <c r="HV462" s="330"/>
      <c r="HW462" s="330"/>
      <c r="HX462" s="330"/>
      <c r="HY462" s="330"/>
      <c r="HZ462" s="330"/>
      <c r="IA462" s="330"/>
      <c r="IB462" s="330"/>
      <c r="IC462" s="330"/>
      <c r="ID462" s="330"/>
      <c r="IE462" s="330"/>
      <c r="IF462" s="330"/>
      <c r="IG462" s="330"/>
      <c r="IH462" s="330"/>
      <c r="II462" s="330"/>
      <c r="IJ462" s="330"/>
      <c r="IK462" s="330"/>
      <c r="IL462" s="330"/>
      <c r="IM462" s="330"/>
      <c r="IN462" s="330"/>
      <c r="IO462" s="330"/>
      <c r="IP462" s="330"/>
      <c r="IQ462" s="330"/>
      <c r="IR462" s="330"/>
      <c r="IS462" s="330"/>
      <c r="IT462" s="330"/>
      <c r="IU462" s="330"/>
      <c r="IV462" s="330"/>
      <c r="IW462" s="330"/>
      <c r="IX462" s="330"/>
      <c r="IY462" s="330"/>
      <c r="IZ462" s="330"/>
      <c r="JA462" s="330"/>
      <c r="JB462" s="330"/>
      <c r="JC462" s="330"/>
      <c r="JD462" s="330"/>
      <c r="JE462" s="330"/>
      <c r="JF462" s="330"/>
      <c r="JG462" s="330"/>
      <c r="JH462" s="330"/>
      <c r="JI462" s="330"/>
      <c r="JJ462" s="330"/>
      <c r="JK462" s="330"/>
      <c r="JL462" s="330"/>
      <c r="JM462" s="330"/>
      <c r="JN462" s="330"/>
      <c r="JO462" s="330"/>
      <c r="JP462" s="330"/>
      <c r="JQ462" s="330"/>
      <c r="JR462" s="330"/>
      <c r="JS462" s="330"/>
      <c r="JT462" s="330"/>
      <c r="JU462" s="330"/>
      <c r="JV462" s="330"/>
      <c r="JW462" s="330"/>
      <c r="JX462" s="330"/>
      <c r="JY462" s="330"/>
      <c r="JZ462" s="330"/>
      <c r="KA462" s="330"/>
      <c r="KB462" s="330"/>
      <c r="KC462" s="330"/>
      <c r="KD462" s="330"/>
      <c r="KE462" s="330"/>
      <c r="KF462" s="330"/>
      <c r="KG462" s="330"/>
      <c r="KH462" s="330"/>
      <c r="KI462" s="330"/>
      <c r="KJ462" s="330"/>
      <c r="KK462" s="330"/>
      <c r="KL462" s="330"/>
      <c r="KM462" s="330"/>
      <c r="KN462" s="330"/>
      <c r="KO462" s="330"/>
      <c r="KP462" s="330"/>
      <c r="KQ462" s="330"/>
      <c r="KR462" s="330"/>
      <c r="KS462" s="330"/>
      <c r="KT462" s="330"/>
      <c r="KU462" s="330"/>
      <c r="KV462" s="330"/>
      <c r="KW462" s="330"/>
      <c r="KX462" s="330"/>
      <c r="KY462" s="330"/>
      <c r="KZ462" s="330"/>
      <c r="LA462" s="330"/>
      <c r="LB462" s="330"/>
      <c r="LC462" s="330"/>
      <c r="LD462" s="330"/>
      <c r="LE462" s="330"/>
      <c r="LF462" s="330"/>
      <c r="LG462" s="330"/>
      <c r="LH462" s="330"/>
      <c r="LI462" s="330"/>
      <c r="LJ462" s="330"/>
      <c r="LK462" s="330"/>
      <c r="LL462" s="330"/>
      <c r="LM462" s="330"/>
      <c r="LN462" s="330"/>
      <c r="LO462" s="330"/>
      <c r="LP462" s="330"/>
      <c r="LQ462" s="330"/>
      <c r="LR462" s="330"/>
      <c r="LS462" s="330"/>
      <c r="LT462" s="330"/>
      <c r="LU462" s="330"/>
      <c r="LV462" s="330"/>
      <c r="LW462" s="330"/>
      <c r="LX462" s="330"/>
      <c r="LY462" s="330"/>
      <c r="LZ462" s="330"/>
      <c r="MA462" s="330"/>
      <c r="MB462" s="330"/>
      <c r="MC462" s="330"/>
      <c r="MD462" s="330"/>
      <c r="ME462" s="330"/>
      <c r="MF462" s="330"/>
      <c r="MG462" s="330"/>
      <c r="MH462" s="330"/>
      <c r="MI462" s="330"/>
      <c r="MJ462" s="330"/>
      <c r="MK462" s="330"/>
      <c r="ML462" s="330"/>
      <c r="MM462" s="330"/>
      <c r="MN462" s="330"/>
      <c r="MO462" s="330"/>
      <c r="MP462" s="330"/>
      <c r="MQ462" s="330"/>
      <c r="MR462" s="330"/>
      <c r="MS462" s="330"/>
      <c r="MT462" s="330"/>
      <c r="MU462" s="330"/>
      <c r="MV462" s="330"/>
      <c r="MW462" s="330"/>
      <c r="MX462" s="330"/>
      <c r="MY462" s="330"/>
      <c r="MZ462" s="330"/>
      <c r="NA462" s="330"/>
      <c r="NB462" s="330"/>
      <c r="NC462" s="330"/>
      <c r="ND462" s="330"/>
      <c r="NE462" s="330"/>
      <c r="NF462" s="330"/>
      <c r="NG462" s="330"/>
      <c r="NH462" s="330"/>
      <c r="NI462" s="330"/>
      <c r="NJ462" s="330"/>
      <c r="NK462" s="330"/>
      <c r="NL462" s="330"/>
      <c r="NM462" s="330"/>
      <c r="NN462" s="330"/>
      <c r="NO462" s="330"/>
      <c r="NP462" s="330"/>
      <c r="NQ462" s="330"/>
      <c r="NR462" s="330"/>
      <c r="NS462" s="330"/>
      <c r="NT462" s="330"/>
      <c r="NU462" s="330"/>
      <c r="NV462" s="330"/>
      <c r="NW462" s="330"/>
      <c r="NX462" s="330"/>
      <c r="NY462" s="330"/>
      <c r="NZ462" s="330"/>
      <c r="OA462" s="330"/>
      <c r="OB462" s="330"/>
      <c r="OC462" s="330"/>
      <c r="OD462" s="330"/>
      <c r="OE462" s="330"/>
      <c r="OF462" s="330"/>
      <c r="OG462" s="330"/>
      <c r="OH462" s="330"/>
      <c r="OI462" s="330"/>
      <c r="OJ462" s="330"/>
      <c r="OK462" s="330"/>
      <c r="OL462" s="330"/>
      <c r="OM462" s="330"/>
      <c r="ON462" s="330"/>
      <c r="OO462" s="330"/>
      <c r="OP462" s="330"/>
      <c r="OQ462" s="330"/>
      <c r="OR462" s="330"/>
      <c r="OS462" s="330"/>
      <c r="OT462" s="330"/>
      <c r="OU462" s="330"/>
      <c r="OV462" s="330"/>
      <c r="OW462" s="330"/>
      <c r="OX462" s="330"/>
      <c r="OY462" s="330"/>
      <c r="OZ462" s="330"/>
      <c r="PA462" s="330"/>
      <c r="PB462" s="330"/>
      <c r="PC462" s="330"/>
      <c r="PD462" s="330"/>
      <c r="PE462" s="330"/>
      <c r="PF462" s="330"/>
      <c r="PG462" s="330"/>
      <c r="PH462" s="330"/>
      <c r="PI462" s="330"/>
      <c r="PJ462" s="330"/>
      <c r="PK462" s="330"/>
      <c r="PL462" s="330"/>
      <c r="PM462" s="330"/>
      <c r="PN462" s="330"/>
      <c r="PO462" s="330"/>
      <c r="PP462" s="330"/>
      <c r="PQ462" s="330"/>
      <c r="PR462" s="330"/>
      <c r="PS462" s="330"/>
      <c r="PT462" s="330"/>
      <c r="PU462" s="330"/>
      <c r="PV462" s="330"/>
      <c r="PW462" s="330"/>
      <c r="PX462" s="330"/>
      <c r="PY462" s="330"/>
      <c r="PZ462" s="330"/>
      <c r="QA462" s="330"/>
      <c r="QB462" s="330"/>
      <c r="QC462" s="330"/>
      <c r="QD462" s="330"/>
      <c r="QE462" s="330"/>
      <c r="QF462" s="330"/>
      <c r="QG462" s="330"/>
      <c r="QH462" s="330"/>
      <c r="QI462" s="330"/>
      <c r="QJ462" s="330"/>
      <c r="QK462" s="330"/>
      <c r="QL462" s="330"/>
      <c r="QM462" s="330"/>
      <c r="QN462" s="330"/>
      <c r="QO462" s="330"/>
      <c r="QP462" s="330"/>
      <c r="QQ462" s="330"/>
      <c r="QR462" s="330"/>
      <c r="QS462" s="330"/>
      <c r="QT462" s="330"/>
      <c r="QU462" s="330"/>
      <c r="QV462" s="330"/>
      <c r="QW462" s="330"/>
      <c r="QX462" s="330"/>
      <c r="QY462" s="330"/>
      <c r="QZ462" s="330"/>
      <c r="RA462" s="330"/>
      <c r="RB462" s="330"/>
      <c r="RC462" s="330"/>
      <c r="RD462" s="330"/>
      <c r="RE462" s="330"/>
      <c r="RF462" s="330"/>
      <c r="RG462" s="330"/>
      <c r="RH462" s="330"/>
      <c r="RI462" s="330"/>
      <c r="RJ462" s="330"/>
      <c r="RK462" s="330"/>
      <c r="RL462" s="330"/>
      <c r="RM462" s="330"/>
      <c r="RN462" s="330"/>
      <c r="RO462" s="330"/>
      <c r="RP462" s="330"/>
      <c r="RQ462" s="330"/>
      <c r="RR462" s="330"/>
      <c r="RS462" s="330"/>
      <c r="RT462" s="330"/>
      <c r="RU462" s="330"/>
      <c r="RV462" s="330"/>
      <c r="RW462" s="330"/>
      <c r="RX462" s="330"/>
      <c r="RY462" s="330"/>
      <c r="RZ462" s="330"/>
      <c r="SA462" s="330"/>
      <c r="SB462" s="330"/>
      <c r="SC462" s="330"/>
      <c r="SD462" s="330"/>
      <c r="SE462" s="330"/>
      <c r="SF462" s="330"/>
      <c r="SG462" s="330"/>
      <c r="SH462" s="330"/>
      <c r="SI462" s="330"/>
      <c r="SJ462" s="330"/>
      <c r="SK462" s="330"/>
      <c r="SL462" s="330"/>
      <c r="SM462" s="330"/>
      <c r="SN462" s="330"/>
      <c r="SO462" s="330"/>
      <c r="SP462" s="330"/>
      <c r="SQ462" s="330"/>
      <c r="SR462" s="330"/>
      <c r="SS462" s="330"/>
      <c r="ST462" s="330"/>
      <c r="SU462" s="330"/>
      <c r="SV462" s="330"/>
      <c r="SW462" s="330"/>
      <c r="SX462" s="330"/>
      <c r="SY462" s="330"/>
      <c r="SZ462" s="330"/>
      <c r="TA462" s="330"/>
      <c r="TB462" s="330"/>
      <c r="TC462" s="330"/>
      <c r="TD462" s="330"/>
      <c r="TE462" s="330"/>
      <c r="TF462" s="330"/>
      <c r="TG462" s="330"/>
      <c r="TH462" s="330"/>
      <c r="TI462" s="330"/>
      <c r="TJ462" s="330"/>
      <c r="TK462" s="330"/>
      <c r="TL462" s="330"/>
      <c r="TM462" s="330"/>
      <c r="TN462" s="330"/>
      <c r="TO462" s="330"/>
      <c r="TP462" s="330"/>
      <c r="TQ462" s="330"/>
      <c r="TR462" s="330"/>
      <c r="TS462" s="330"/>
      <c r="TT462" s="330"/>
      <c r="TU462" s="330"/>
      <c r="TV462" s="330"/>
      <c r="TW462" s="330"/>
      <c r="TX462" s="330"/>
      <c r="TY462" s="330"/>
      <c r="TZ462" s="330"/>
      <c r="UA462" s="330"/>
      <c r="UB462" s="330"/>
      <c r="UC462" s="330"/>
      <c r="UD462" s="330"/>
      <c r="UE462" s="330"/>
      <c r="UF462" s="330"/>
      <c r="UG462" s="330"/>
      <c r="UH462" s="330"/>
      <c r="UI462" s="330"/>
      <c r="UJ462" s="330"/>
      <c r="UK462" s="330"/>
      <c r="UL462" s="330"/>
      <c r="UM462" s="330"/>
      <c r="UN462" s="330"/>
      <c r="UO462" s="330"/>
      <c r="UP462" s="330"/>
      <c r="UQ462" s="330"/>
      <c r="UR462" s="330"/>
      <c r="US462" s="330"/>
      <c r="UT462" s="330"/>
      <c r="UU462" s="330"/>
      <c r="UV462" s="330"/>
      <c r="UW462" s="330"/>
      <c r="UX462" s="330"/>
      <c r="UY462" s="330"/>
      <c r="UZ462" s="330"/>
      <c r="VA462" s="330"/>
      <c r="VB462" s="330"/>
      <c r="VC462" s="330"/>
      <c r="VD462" s="330"/>
      <c r="VE462" s="330"/>
      <c r="VF462" s="330"/>
      <c r="VG462" s="330"/>
      <c r="VH462" s="330"/>
      <c r="VI462" s="330"/>
      <c r="VJ462" s="330"/>
      <c r="VK462" s="330"/>
      <c r="VL462" s="330"/>
      <c r="VM462" s="330"/>
      <c r="VN462" s="330"/>
      <c r="VO462" s="330"/>
      <c r="VP462" s="330"/>
      <c r="VQ462" s="330"/>
      <c r="VR462" s="330"/>
      <c r="VS462" s="330"/>
      <c r="VT462" s="330"/>
      <c r="VU462" s="330"/>
      <c r="VV462" s="330"/>
      <c r="VW462" s="330"/>
      <c r="VX462" s="330"/>
      <c r="VY462" s="330"/>
      <c r="VZ462" s="330"/>
      <c r="WA462" s="330"/>
      <c r="WB462" s="330"/>
      <c r="WC462" s="330"/>
      <c r="WD462" s="330"/>
      <c r="WE462" s="330"/>
      <c r="WF462" s="330"/>
      <c r="WG462" s="330"/>
      <c r="WH462" s="330"/>
      <c r="WI462" s="330"/>
      <c r="WJ462" s="330"/>
      <c r="WK462" s="330"/>
      <c r="WL462" s="330"/>
      <c r="WM462" s="330"/>
      <c r="WN462" s="330"/>
      <c r="WO462" s="330"/>
      <c r="WP462" s="330"/>
      <c r="WQ462" s="330"/>
      <c r="WR462" s="330"/>
      <c r="WS462" s="330"/>
      <c r="WT462" s="330"/>
      <c r="WU462" s="330"/>
      <c r="WV462" s="330"/>
      <c r="WW462" s="330"/>
      <c r="WX462" s="330"/>
      <c r="WY462" s="330"/>
      <c r="WZ462" s="330"/>
      <c r="XA462" s="330"/>
      <c r="XB462" s="330"/>
      <c r="XC462" s="330"/>
      <c r="XD462" s="330"/>
      <c r="XE462" s="330"/>
      <c r="XF462" s="330"/>
      <c r="XG462" s="330"/>
      <c r="XH462" s="330"/>
      <c r="XI462" s="330"/>
      <c r="XJ462" s="330"/>
      <c r="XK462" s="330"/>
      <c r="XL462" s="330"/>
      <c r="XM462" s="330"/>
      <c r="XN462" s="330"/>
      <c r="XO462" s="330"/>
      <c r="XP462" s="330"/>
      <c r="XQ462" s="330"/>
      <c r="XR462" s="330"/>
      <c r="XS462" s="330"/>
      <c r="XT462" s="330"/>
      <c r="XU462" s="330"/>
      <c r="XV462" s="330"/>
      <c r="XW462" s="330"/>
      <c r="XX462" s="330"/>
      <c r="XY462" s="330"/>
      <c r="XZ462" s="330"/>
      <c r="YA462" s="330"/>
      <c r="YB462" s="330"/>
      <c r="YC462" s="330"/>
      <c r="YD462" s="330"/>
      <c r="YE462" s="330"/>
      <c r="YF462" s="330"/>
      <c r="YG462" s="330"/>
      <c r="YH462" s="330"/>
      <c r="YI462" s="330"/>
      <c r="YJ462" s="330"/>
      <c r="YK462" s="330"/>
      <c r="YL462" s="330"/>
      <c r="YM462" s="330"/>
      <c r="YN462" s="330"/>
      <c r="YO462" s="330"/>
      <c r="YP462" s="330"/>
      <c r="YQ462" s="330"/>
      <c r="YR462" s="330"/>
      <c r="YS462" s="330"/>
      <c r="YT462" s="330"/>
      <c r="YU462" s="330"/>
      <c r="YV462" s="330"/>
      <c r="YW462" s="330"/>
      <c r="YX462" s="330"/>
      <c r="YY462" s="330"/>
      <c r="YZ462" s="330"/>
      <c r="ZA462" s="330"/>
      <c r="ZB462" s="330"/>
      <c r="ZC462" s="330"/>
      <c r="ZD462" s="330"/>
      <c r="ZE462" s="330"/>
      <c r="ZF462" s="330"/>
      <c r="ZG462" s="330"/>
      <c r="ZH462" s="330"/>
      <c r="ZI462" s="330"/>
      <c r="ZJ462" s="330"/>
      <c r="ZK462" s="330"/>
      <c r="ZL462" s="330"/>
      <c r="ZM462" s="330"/>
      <c r="ZN462" s="330"/>
      <c r="ZO462" s="330"/>
      <c r="ZP462" s="330"/>
      <c r="ZQ462" s="330"/>
      <c r="ZR462" s="330"/>
      <c r="ZS462" s="330"/>
      <c r="ZT462" s="330"/>
      <c r="ZU462" s="330"/>
      <c r="ZV462" s="330"/>
      <c r="ZW462" s="330"/>
      <c r="ZX462" s="330"/>
      <c r="ZY462" s="330"/>
      <c r="ZZ462" s="330"/>
      <c r="AAA462" s="330"/>
      <c r="AAB462" s="330"/>
      <c r="AAC462" s="330"/>
      <c r="AAD462" s="330"/>
      <c r="AAE462" s="330"/>
      <c r="AAF462" s="330"/>
      <c r="AAG462" s="330"/>
      <c r="AAH462" s="330"/>
      <c r="AAI462" s="330"/>
      <c r="AAJ462" s="330"/>
      <c r="AAK462" s="330"/>
      <c r="AAL462" s="330"/>
      <c r="AAM462" s="330"/>
      <c r="AAN462" s="330"/>
      <c r="AAO462" s="330"/>
      <c r="AAP462" s="330"/>
      <c r="AAQ462" s="330"/>
      <c r="AAR462" s="330"/>
      <c r="AAS462" s="330"/>
      <c r="AAT462" s="330"/>
      <c r="AAU462" s="330"/>
      <c r="AAV462" s="330"/>
      <c r="AAW462" s="330"/>
      <c r="AAX462" s="330"/>
      <c r="AAY462" s="330"/>
      <c r="AAZ462" s="330"/>
      <c r="ABA462" s="330"/>
      <c r="ABB462" s="330"/>
      <c r="ABC462" s="330"/>
      <c r="ABD462" s="330"/>
      <c r="ABE462" s="330"/>
      <c r="ABF462" s="330"/>
      <c r="ABG462" s="330"/>
      <c r="ABH462" s="330"/>
      <c r="ABI462" s="330"/>
      <c r="ABJ462" s="330"/>
      <c r="ABK462" s="330"/>
      <c r="ABL462" s="330"/>
      <c r="ABM462" s="330"/>
      <c r="ABN462" s="330"/>
      <c r="ABO462" s="330"/>
      <c r="ABP462" s="330"/>
      <c r="ABQ462" s="330"/>
      <c r="ABR462" s="330"/>
      <c r="ABS462" s="330"/>
      <c r="ABT462" s="330"/>
      <c r="ABU462" s="330"/>
      <c r="ABV462" s="330"/>
      <c r="ABW462" s="330"/>
      <c r="ABX462" s="330"/>
      <c r="ABY462" s="330"/>
      <c r="ABZ462" s="330"/>
      <c r="ACA462" s="330"/>
      <c r="ACB462" s="330"/>
      <c r="ACC462" s="330"/>
      <c r="ACD462" s="330"/>
      <c r="ACE462" s="330"/>
      <c r="ACF462" s="330"/>
      <c r="ACG462" s="330"/>
      <c r="ACH462" s="330"/>
      <c r="ACI462" s="330"/>
      <c r="ACJ462" s="330"/>
      <c r="ACK462" s="330"/>
      <c r="ACL462" s="330"/>
      <c r="ACM462" s="330"/>
      <c r="ACN462" s="330"/>
      <c r="ACO462" s="330"/>
      <c r="ACP462" s="330"/>
      <c r="ACQ462" s="330"/>
      <c r="ACR462" s="330"/>
      <c r="ACS462" s="330"/>
      <c r="ACT462" s="330"/>
      <c r="ACU462" s="330"/>
      <c r="ACV462" s="330"/>
      <c r="ACW462" s="330"/>
      <c r="ACX462" s="330"/>
      <c r="ACY462" s="330"/>
      <c r="ACZ462" s="330"/>
      <c r="ADA462" s="330"/>
      <c r="ADB462" s="330"/>
      <c r="ADC462" s="330"/>
      <c r="ADD462" s="330"/>
      <c r="ADE462" s="330"/>
      <c r="ADF462" s="330"/>
      <c r="ADG462" s="330"/>
      <c r="ADH462" s="330"/>
      <c r="ADI462" s="330"/>
      <c r="ADJ462" s="330"/>
      <c r="ADK462" s="330"/>
      <c r="ADL462" s="330"/>
      <c r="ADM462" s="330"/>
      <c r="ADN462" s="330"/>
      <c r="ADO462" s="330"/>
      <c r="ADP462" s="330"/>
      <c r="ADQ462" s="330"/>
      <c r="ADR462" s="330"/>
      <c r="ADS462" s="330"/>
      <c r="ADT462" s="330"/>
      <c r="ADU462" s="330"/>
      <c r="ADV462" s="330"/>
      <c r="ADW462" s="330"/>
      <c r="ADX462" s="330"/>
      <c r="ADY462" s="330"/>
      <c r="ADZ462" s="330"/>
      <c r="AEA462" s="330"/>
      <c r="AEB462" s="330"/>
      <c r="AEC462" s="330"/>
      <c r="AED462" s="330"/>
      <c r="AEE462" s="330"/>
      <c r="AEF462" s="330"/>
      <c r="AEG462" s="330"/>
      <c r="AEH462" s="330"/>
      <c r="AEI462" s="330"/>
      <c r="AEJ462" s="330"/>
      <c r="AEK462" s="330"/>
      <c r="AEL462" s="330"/>
      <c r="AEM462" s="330"/>
      <c r="AEN462" s="330"/>
      <c r="AEO462" s="330"/>
      <c r="AEP462" s="330"/>
      <c r="AEQ462" s="330"/>
      <c r="AER462" s="330"/>
      <c r="AES462" s="330"/>
      <c r="AET462" s="330"/>
      <c r="AEU462" s="330"/>
      <c r="AEV462" s="330"/>
      <c r="AEW462" s="330"/>
      <c r="AEX462" s="330"/>
      <c r="AEY462" s="330"/>
      <c r="AEZ462" s="330"/>
      <c r="AFA462" s="330"/>
      <c r="AFB462" s="330"/>
      <c r="AFC462" s="330"/>
      <c r="AFD462" s="330"/>
      <c r="AFE462" s="330"/>
      <c r="AFF462" s="330"/>
      <c r="AFG462" s="330"/>
      <c r="AFH462" s="330"/>
      <c r="AFI462" s="330"/>
      <c r="AFJ462" s="330"/>
      <c r="AFK462" s="330"/>
      <c r="AFL462" s="330"/>
      <c r="AFM462" s="330"/>
      <c r="AFN462" s="330"/>
      <c r="AFO462" s="330"/>
      <c r="AFP462" s="330"/>
      <c r="AFQ462" s="330"/>
      <c r="AFR462" s="330"/>
      <c r="AFS462" s="330"/>
      <c r="AFT462" s="330"/>
      <c r="AFU462" s="330"/>
      <c r="AFV462" s="330"/>
      <c r="AFW462" s="330"/>
      <c r="AFX462" s="330"/>
      <c r="AFY462" s="330"/>
      <c r="AFZ462" s="330"/>
      <c r="AGA462" s="330"/>
      <c r="AGB462" s="330"/>
      <c r="AGC462" s="330"/>
      <c r="AGD462" s="330"/>
      <c r="AGE462" s="330"/>
      <c r="AGF462" s="330"/>
      <c r="AGG462" s="330"/>
      <c r="AGH462" s="330"/>
      <c r="AGI462" s="330"/>
      <c r="AGJ462" s="330"/>
      <c r="AGK462" s="330"/>
      <c r="AGL462" s="330"/>
      <c r="AGM462" s="330"/>
      <c r="AGN462" s="330"/>
      <c r="AGO462" s="330"/>
      <c r="AGP462" s="330"/>
      <c r="AGQ462" s="330"/>
      <c r="AGR462" s="330"/>
      <c r="AGS462" s="330"/>
      <c r="AGT462" s="330"/>
      <c r="AGU462" s="330"/>
      <c r="AGV462" s="330"/>
      <c r="AGW462" s="330"/>
      <c r="AGX462" s="330"/>
      <c r="AGY462" s="330"/>
      <c r="AGZ462" s="330"/>
      <c r="AHA462" s="330"/>
      <c r="AHB462" s="330"/>
      <c r="AHC462" s="330"/>
      <c r="AHD462" s="330"/>
      <c r="AHE462" s="330"/>
      <c r="AHF462" s="330"/>
      <c r="AHG462" s="330"/>
      <c r="AHH462" s="330"/>
      <c r="AHI462" s="330"/>
      <c r="AHJ462" s="330"/>
      <c r="AHK462" s="330"/>
      <c r="AHL462" s="330"/>
      <c r="AHM462" s="330"/>
      <c r="AHN462" s="330"/>
      <c r="AHO462" s="330"/>
      <c r="AHP462" s="330"/>
      <c r="AHQ462" s="330"/>
      <c r="AHR462" s="330"/>
      <c r="AHS462" s="330"/>
      <c r="AHT462" s="330"/>
      <c r="AHU462" s="330"/>
      <c r="AHV462" s="330"/>
      <c r="AHW462" s="330"/>
      <c r="AHX462" s="330"/>
      <c r="AHY462" s="330"/>
      <c r="AHZ462" s="330"/>
      <c r="AIA462" s="330"/>
      <c r="AIB462" s="330"/>
      <c r="AIC462" s="330"/>
      <c r="AID462" s="330"/>
      <c r="AIE462" s="330"/>
      <c r="AIF462" s="330"/>
      <c r="AIG462" s="330"/>
      <c r="AIH462" s="330"/>
      <c r="AII462" s="330"/>
      <c r="AIJ462" s="330"/>
      <c r="AIK462" s="330"/>
      <c r="AIL462" s="330"/>
      <c r="AIM462" s="330"/>
      <c r="AIN462" s="330"/>
      <c r="AIO462" s="330"/>
      <c r="AIP462" s="330"/>
      <c r="AIQ462" s="330"/>
      <c r="AIR462" s="330"/>
      <c r="AIS462" s="330"/>
      <c r="AIT462" s="330"/>
      <c r="AIU462" s="330"/>
      <c r="AIV462" s="330"/>
      <c r="AIW462" s="330"/>
      <c r="AIX462" s="330"/>
      <c r="AIY462" s="330"/>
      <c r="AIZ462" s="330"/>
      <c r="AJA462" s="330"/>
      <c r="AJB462" s="330"/>
      <c r="AJC462" s="330"/>
      <c r="AJD462" s="330"/>
      <c r="AJE462" s="330"/>
      <c r="AJF462" s="330"/>
      <c r="AJG462" s="330"/>
      <c r="AJH462" s="330"/>
      <c r="AJI462" s="330"/>
      <c r="AJJ462" s="330"/>
      <c r="AJK462" s="330"/>
      <c r="AJL462" s="330"/>
      <c r="AJM462" s="330"/>
      <c r="AJN462" s="330"/>
      <c r="AJO462" s="330"/>
      <c r="AJP462" s="330"/>
      <c r="AJQ462" s="330"/>
      <c r="AJR462" s="330"/>
      <c r="AJS462" s="330"/>
      <c r="AJT462" s="330"/>
      <c r="AJU462" s="330"/>
      <c r="AJV462" s="330"/>
      <c r="AJW462" s="330"/>
      <c r="AJX462" s="330"/>
      <c r="AJY462" s="330"/>
      <c r="AJZ462" s="330"/>
      <c r="AKA462" s="330"/>
      <c r="AKB462" s="330"/>
      <c r="AKC462" s="330"/>
      <c r="AKD462" s="330"/>
      <c r="AKE462" s="330"/>
      <c r="AKF462" s="330"/>
      <c r="AKG462" s="330"/>
      <c r="AKH462" s="330"/>
      <c r="AKI462" s="330"/>
      <c r="AKJ462" s="330"/>
      <c r="AKK462" s="330"/>
      <c r="AKL462" s="330"/>
      <c r="AKM462" s="330"/>
      <c r="AKN462" s="330"/>
      <c r="AKO462" s="330"/>
      <c r="AKP462" s="330"/>
      <c r="AKQ462" s="330"/>
      <c r="AKR462" s="330"/>
      <c r="AKS462" s="330"/>
      <c r="AKT462" s="330"/>
      <c r="AKU462" s="330"/>
      <c r="AKV462" s="330"/>
      <c r="AKW462" s="330"/>
      <c r="AKX462" s="330"/>
      <c r="AKY462" s="330"/>
      <c r="AKZ462" s="330"/>
      <c r="ALA462" s="330"/>
      <c r="ALB462" s="330"/>
      <c r="ALC462" s="330"/>
      <c r="ALD462" s="330"/>
      <c r="ALE462" s="330"/>
      <c r="ALF462" s="330"/>
      <c r="ALG462" s="330"/>
      <c r="ALH462" s="330"/>
      <c r="ALI462" s="330"/>
      <c r="ALJ462" s="330"/>
      <c r="ALK462" s="330"/>
      <c r="ALL462" s="330"/>
      <c r="ALM462" s="330"/>
      <c r="ALN462" s="330"/>
      <c r="ALO462" s="330"/>
      <c r="ALP462" s="330"/>
      <c r="ALQ462" s="330"/>
      <c r="ALR462" s="330"/>
      <c r="ALS462" s="330"/>
      <c r="ALT462" s="330"/>
      <c r="ALU462" s="330"/>
      <c r="ALV462" s="330"/>
      <c r="ALW462" s="330"/>
      <c r="ALX462" s="330"/>
      <c r="ALY462" s="330"/>
      <c r="ALZ462" s="330"/>
      <c r="AMA462" s="330"/>
      <c r="AMB462" s="330"/>
      <c r="AMC462" s="330"/>
      <c r="AMD462" s="330"/>
      <c r="AME462" s="330"/>
      <c r="AMF462" s="330"/>
      <c r="AMG462" s="330"/>
      <c r="AMH462" s="330"/>
      <c r="AMI462" s="330"/>
      <c r="AMJ462" s="330"/>
      <c r="AMK462" s="330"/>
      <c r="AML462" s="330"/>
      <c r="AMM462" s="330"/>
      <c r="AMN462" s="330"/>
      <c r="AMO462" s="330"/>
      <c r="AMP462" s="330"/>
      <c r="AMQ462" s="330"/>
      <c r="AMR462" s="330"/>
      <c r="AMS462" s="330"/>
      <c r="AMT462" s="330"/>
      <c r="AMU462" s="330"/>
      <c r="AMV462" s="330"/>
      <c r="AMW462" s="330"/>
      <c r="AMX462" s="330"/>
      <c r="AMY462" s="330"/>
      <c r="AMZ462" s="330"/>
      <c r="ANA462" s="330"/>
      <c r="ANB462" s="330"/>
      <c r="ANC462" s="330"/>
      <c r="AND462" s="330"/>
      <c r="ANE462" s="330"/>
      <c r="ANF462" s="330"/>
      <c r="ANG462" s="330"/>
      <c r="ANH462" s="330"/>
      <c r="ANI462" s="330"/>
      <c r="ANJ462" s="330"/>
      <c r="ANK462" s="330"/>
      <c r="ANL462" s="330"/>
      <c r="ANM462" s="330"/>
      <c r="ANN462" s="330"/>
      <c r="ANO462" s="330"/>
      <c r="ANP462" s="330"/>
      <c r="ANQ462" s="330"/>
      <c r="ANR462" s="330"/>
      <c r="ANS462" s="330"/>
      <c r="ANT462" s="330"/>
      <c r="ANU462" s="330"/>
      <c r="ANV462" s="330"/>
      <c r="ANW462" s="330"/>
      <c r="ANX462" s="330"/>
      <c r="ANY462" s="330"/>
      <c r="ANZ462" s="330"/>
      <c r="AOA462" s="330"/>
      <c r="AOB462" s="330"/>
      <c r="AOC462" s="330"/>
      <c r="AOD462" s="330"/>
      <c r="AOE462" s="330"/>
      <c r="AOF462" s="330"/>
      <c r="AOG462" s="330"/>
      <c r="AOH462" s="330"/>
      <c r="AOI462" s="330"/>
      <c r="AOJ462" s="330"/>
      <c r="AOK462" s="330"/>
      <c r="AOL462" s="330"/>
      <c r="AOM462" s="330"/>
      <c r="AON462" s="330"/>
      <c r="AOO462" s="330"/>
      <c r="AOP462" s="330"/>
      <c r="AOQ462" s="330"/>
      <c r="AOR462" s="330"/>
      <c r="AOS462" s="330"/>
      <c r="AOT462" s="330"/>
      <c r="AOU462" s="330"/>
      <c r="AOV462" s="330"/>
      <c r="AOW462" s="330"/>
      <c r="AOX462" s="330"/>
      <c r="AOY462" s="330"/>
      <c r="AOZ462" s="330"/>
      <c r="APA462" s="330"/>
      <c r="APB462" s="330"/>
      <c r="APC462" s="330"/>
      <c r="APD462" s="330"/>
      <c r="APE462" s="330"/>
      <c r="APF462" s="330"/>
      <c r="APG462" s="330"/>
      <c r="APH462" s="330"/>
      <c r="API462" s="330"/>
      <c r="APJ462" s="330"/>
      <c r="APK462" s="330"/>
      <c r="APL462" s="330"/>
      <c r="APM462" s="330"/>
      <c r="APN462" s="330"/>
      <c r="APO462" s="330"/>
      <c r="APP462" s="330"/>
      <c r="APQ462" s="330"/>
      <c r="APR462" s="330"/>
      <c r="APS462" s="330"/>
      <c r="APT462" s="330"/>
      <c r="APU462" s="330"/>
      <c r="APV462" s="330"/>
      <c r="APW462" s="330"/>
      <c r="APX462" s="330"/>
      <c r="APY462" s="330"/>
      <c r="APZ462" s="330"/>
      <c r="AQA462" s="330"/>
      <c r="AQB462" s="330"/>
      <c r="AQC462" s="330"/>
      <c r="AQD462" s="330"/>
      <c r="AQE462" s="330"/>
      <c r="AQF462" s="330"/>
      <c r="AQG462" s="330"/>
      <c r="AQH462" s="330"/>
      <c r="AQI462" s="330"/>
      <c r="AQJ462" s="330"/>
      <c r="AQK462" s="330"/>
      <c r="AQL462" s="330"/>
      <c r="AQM462" s="330"/>
      <c r="AQN462" s="330"/>
      <c r="AQO462" s="330"/>
      <c r="AQP462" s="330"/>
      <c r="AQQ462" s="330"/>
      <c r="AQR462" s="330"/>
      <c r="AQS462" s="330"/>
      <c r="AQT462" s="330"/>
      <c r="AQU462" s="330"/>
      <c r="AQV462" s="330"/>
      <c r="AQW462" s="330"/>
      <c r="AQX462" s="330"/>
      <c r="AQY462" s="330"/>
      <c r="AQZ462" s="330"/>
      <c r="ARA462" s="330"/>
      <c r="ARB462" s="330"/>
      <c r="ARC462" s="330"/>
      <c r="ARD462" s="330"/>
      <c r="ARE462" s="330"/>
      <c r="ARF462" s="330"/>
      <c r="ARG462" s="330"/>
      <c r="ARH462" s="330"/>
      <c r="ARI462" s="330"/>
      <c r="ARJ462" s="330"/>
      <c r="ARK462" s="330"/>
      <c r="ARL462" s="330"/>
      <c r="ARM462" s="330"/>
      <c r="ARN462" s="330"/>
      <c r="ARO462" s="330"/>
      <c r="ARP462" s="330"/>
      <c r="ARQ462" s="330"/>
      <c r="ARR462" s="330"/>
      <c r="ARS462" s="330"/>
      <c r="ART462" s="330"/>
      <c r="ARU462" s="330"/>
      <c r="ARV462" s="330"/>
      <c r="ARW462" s="330"/>
      <c r="ARX462" s="330"/>
      <c r="ARY462" s="330"/>
      <c r="ARZ462" s="330"/>
      <c r="ASA462" s="330"/>
      <c r="ASB462" s="330"/>
      <c r="ASC462" s="330"/>
      <c r="ASD462" s="330"/>
      <c r="ASE462" s="330"/>
      <c r="ASF462" s="330"/>
      <c r="ASG462" s="330"/>
      <c r="ASH462" s="330"/>
      <c r="ASI462" s="330"/>
      <c r="ASJ462" s="330"/>
      <c r="ASK462" s="330"/>
      <c r="ASL462" s="330"/>
      <c r="ASM462" s="330"/>
      <c r="ASN462" s="330"/>
      <c r="ASO462" s="330"/>
      <c r="ASP462" s="330"/>
      <c r="ASQ462" s="330"/>
      <c r="ASR462" s="330"/>
      <c r="ASS462" s="330"/>
      <c r="AST462" s="330"/>
      <c r="ASU462" s="330"/>
      <c r="ASV462" s="330"/>
      <c r="ASW462" s="330"/>
      <c r="ASX462" s="330"/>
      <c r="ASY462" s="330"/>
      <c r="ASZ462" s="330"/>
      <c r="ATA462" s="330"/>
      <c r="ATB462" s="330"/>
      <c r="ATC462" s="330"/>
      <c r="ATD462" s="330"/>
      <c r="ATE462" s="330"/>
      <c r="ATF462" s="330"/>
      <c r="ATG462" s="330"/>
      <c r="ATH462" s="330"/>
      <c r="ATI462" s="330"/>
      <c r="ATJ462" s="330"/>
      <c r="ATK462" s="330"/>
      <c r="ATL462" s="330"/>
      <c r="ATM462" s="330"/>
      <c r="ATN462" s="330"/>
      <c r="ATO462" s="330"/>
      <c r="ATP462" s="330"/>
      <c r="ATQ462" s="330"/>
      <c r="ATR462" s="330"/>
      <c r="ATS462" s="330"/>
      <c r="ATT462" s="330"/>
      <c r="ATU462" s="330"/>
      <c r="ATV462" s="330"/>
      <c r="ATW462" s="330"/>
      <c r="ATX462" s="330"/>
      <c r="ATY462" s="330"/>
      <c r="ATZ462" s="330"/>
      <c r="AUA462" s="330"/>
      <c r="AUB462" s="330"/>
      <c r="AUC462" s="330"/>
      <c r="AUD462" s="330"/>
      <c r="AUE462" s="330"/>
      <c r="AUF462" s="330"/>
      <c r="AUG462" s="330"/>
      <c r="AUH462" s="330"/>
      <c r="AUI462" s="330"/>
      <c r="AUJ462" s="330"/>
      <c r="AUK462" s="330"/>
      <c r="AUL462" s="330"/>
      <c r="AUM462" s="330"/>
      <c r="AUN462" s="330"/>
      <c r="AUO462" s="330"/>
      <c r="AUP462" s="330"/>
      <c r="AUQ462" s="330"/>
      <c r="AUR462" s="330"/>
      <c r="AUS462" s="330"/>
      <c r="AUT462" s="330"/>
      <c r="AUU462" s="330"/>
      <c r="AUV462" s="330"/>
      <c r="AUW462" s="330"/>
      <c r="AUX462" s="330"/>
      <c r="AUY462" s="330"/>
      <c r="AUZ462" s="330"/>
      <c r="AVA462" s="330"/>
      <c r="AVB462" s="330"/>
      <c r="AVC462" s="330"/>
      <c r="AVD462" s="330"/>
      <c r="AVE462" s="330"/>
      <c r="AVF462" s="330"/>
      <c r="AVG462" s="330"/>
      <c r="AVH462" s="330"/>
      <c r="AVI462" s="330"/>
      <c r="AVJ462" s="330"/>
      <c r="AVK462" s="330"/>
      <c r="AVL462" s="330"/>
      <c r="AVM462" s="330"/>
      <c r="AVN462" s="330"/>
      <c r="AVO462" s="330"/>
      <c r="AVP462" s="330"/>
      <c r="AVQ462" s="330"/>
      <c r="AVR462" s="330"/>
      <c r="AVS462" s="330"/>
      <c r="AVT462" s="330"/>
      <c r="AVU462" s="330"/>
      <c r="AVV462" s="330"/>
      <c r="AVW462" s="330"/>
      <c r="AVX462" s="330"/>
      <c r="AVY462" s="330"/>
      <c r="AVZ462" s="330"/>
      <c r="AWA462" s="330"/>
      <c r="AWB462" s="330"/>
      <c r="AWC462" s="330"/>
      <c r="AWD462" s="330"/>
      <c r="AWE462" s="330"/>
      <c r="AWF462" s="330"/>
      <c r="AWG462" s="330"/>
      <c r="AWH462" s="330"/>
      <c r="AWI462" s="330"/>
      <c r="AWJ462" s="330"/>
      <c r="AWK462" s="330"/>
      <c r="AWL462" s="330"/>
      <c r="AWM462" s="330"/>
      <c r="AWN462" s="330"/>
      <c r="AWO462" s="330"/>
      <c r="AWP462" s="330"/>
      <c r="AWQ462" s="330"/>
      <c r="AWR462" s="330"/>
      <c r="AWS462" s="330"/>
      <c r="AWT462" s="330"/>
      <c r="AWU462" s="330"/>
      <c r="AWV462" s="330"/>
      <c r="AWW462" s="330"/>
      <c r="AWX462" s="330"/>
      <c r="AWY462" s="330"/>
      <c r="AWZ462" s="330"/>
      <c r="AXA462" s="330"/>
      <c r="AXB462" s="330"/>
      <c r="AXC462" s="330"/>
      <c r="AXD462" s="330"/>
      <c r="AXE462" s="330"/>
      <c r="AXF462" s="330"/>
      <c r="AXG462" s="330"/>
      <c r="AXH462" s="330"/>
      <c r="AXI462" s="330"/>
      <c r="AXJ462" s="330"/>
      <c r="AXK462" s="330"/>
      <c r="AXL462" s="330"/>
      <c r="AXM462" s="330"/>
      <c r="AXN462" s="330"/>
      <c r="AXO462" s="330"/>
      <c r="AXP462" s="330"/>
      <c r="AXQ462" s="330"/>
      <c r="AXR462" s="330"/>
      <c r="AXS462" s="330"/>
      <c r="AXT462" s="330"/>
      <c r="AXU462" s="330"/>
      <c r="AXV462" s="330"/>
      <c r="AXW462" s="330"/>
      <c r="AXX462" s="330"/>
      <c r="AXY462" s="330"/>
      <c r="AXZ462" s="330"/>
      <c r="AYA462" s="330"/>
      <c r="AYB462" s="330"/>
      <c r="AYC462" s="330"/>
      <c r="AYD462" s="330"/>
      <c r="AYE462" s="330"/>
      <c r="AYF462" s="330"/>
      <c r="AYG462" s="330"/>
      <c r="AYH462" s="330"/>
      <c r="AYI462" s="330"/>
      <c r="AYJ462" s="330"/>
      <c r="AYK462" s="330"/>
      <c r="AYL462" s="330"/>
      <c r="AYM462" s="330"/>
      <c r="AYN462" s="330"/>
      <c r="AYO462" s="330"/>
      <c r="AYP462" s="330"/>
      <c r="AYQ462" s="330"/>
      <c r="AYR462" s="330"/>
      <c r="AYS462" s="330"/>
      <c r="AYT462" s="330"/>
      <c r="AYU462" s="330"/>
      <c r="AYV462" s="330"/>
      <c r="AYW462" s="330"/>
      <c r="AYX462" s="330"/>
      <c r="AYY462" s="330"/>
      <c r="AYZ462" s="330"/>
      <c r="AZA462" s="330"/>
      <c r="AZB462" s="330"/>
      <c r="AZC462" s="330"/>
      <c r="AZD462" s="330"/>
      <c r="AZE462" s="330"/>
      <c r="AZF462" s="330"/>
      <c r="AZG462" s="330"/>
      <c r="AZH462" s="330"/>
      <c r="AZI462" s="330"/>
      <c r="AZJ462" s="330"/>
      <c r="AZK462" s="330"/>
      <c r="AZL462" s="330"/>
      <c r="AZM462" s="330"/>
      <c r="AZN462" s="330"/>
      <c r="AZO462" s="330"/>
      <c r="AZP462" s="330"/>
      <c r="AZQ462" s="330"/>
      <c r="AZR462" s="330"/>
      <c r="AZS462" s="330"/>
      <c r="AZT462" s="330"/>
      <c r="AZU462" s="330"/>
      <c r="AZV462" s="330"/>
      <c r="AZW462" s="330"/>
      <c r="AZX462" s="330"/>
      <c r="AZY462" s="330"/>
      <c r="AZZ462" s="330"/>
      <c r="BAA462" s="330"/>
      <c r="BAB462" s="330"/>
      <c r="BAC462" s="330"/>
      <c r="BAD462" s="330"/>
      <c r="BAE462" s="330"/>
      <c r="BAF462" s="330"/>
      <c r="BAG462" s="330"/>
      <c r="BAH462" s="330"/>
      <c r="BAI462" s="330"/>
      <c r="BAJ462" s="330"/>
      <c r="BAK462" s="330"/>
      <c r="BAL462" s="330"/>
      <c r="BAM462" s="330"/>
      <c r="BAN462" s="330"/>
      <c r="BAO462" s="330"/>
      <c r="BAP462" s="330"/>
      <c r="BAQ462" s="330"/>
      <c r="BAR462" s="330"/>
      <c r="BAS462" s="330"/>
      <c r="BAT462" s="330"/>
      <c r="BAU462" s="330"/>
      <c r="BAV462" s="330"/>
      <c r="BAW462" s="330"/>
      <c r="BAX462" s="330"/>
      <c r="BAY462" s="330"/>
      <c r="BAZ462" s="330"/>
      <c r="BBA462" s="330"/>
      <c r="BBB462" s="330"/>
      <c r="BBC462" s="330"/>
      <c r="BBD462" s="330"/>
      <c r="BBE462" s="330"/>
      <c r="BBF462" s="330"/>
      <c r="BBG462" s="330"/>
      <c r="BBH462" s="330"/>
      <c r="BBI462" s="330"/>
      <c r="BBJ462" s="330"/>
      <c r="BBK462" s="330"/>
      <c r="BBL462" s="330"/>
      <c r="BBM462" s="330"/>
      <c r="BBN462" s="330"/>
      <c r="BBO462" s="330"/>
      <c r="BBP462" s="330"/>
      <c r="BBQ462" s="330"/>
      <c r="BBR462" s="330"/>
      <c r="BBS462" s="330"/>
      <c r="BBT462" s="330"/>
      <c r="BBU462" s="330"/>
      <c r="BBV462" s="330"/>
      <c r="BBW462" s="330"/>
      <c r="BBX462" s="330"/>
      <c r="BBY462" s="330"/>
      <c r="BBZ462" s="330"/>
      <c r="BCA462" s="330"/>
      <c r="BCB462" s="330"/>
      <c r="BCC462" s="330"/>
      <c r="BCD462" s="330"/>
      <c r="BCE462" s="330"/>
      <c r="BCF462" s="330"/>
      <c r="BCG462" s="330"/>
      <c r="BCH462" s="330"/>
      <c r="BCI462" s="330"/>
      <c r="BCJ462" s="330"/>
      <c r="BCK462" s="330"/>
      <c r="BCL462" s="330"/>
      <c r="BCM462" s="330"/>
      <c r="BCN462" s="330"/>
      <c r="BCO462" s="330"/>
      <c r="BCP462" s="330"/>
      <c r="BCQ462" s="330"/>
      <c r="BCR462" s="330"/>
      <c r="BCS462" s="330"/>
      <c r="BCT462" s="330"/>
      <c r="BCU462" s="330"/>
      <c r="BCV462" s="330"/>
      <c r="BCW462" s="330"/>
      <c r="BCX462" s="330"/>
      <c r="BCY462" s="330"/>
      <c r="BCZ462" s="330"/>
      <c r="BDA462" s="330"/>
      <c r="BDB462" s="330"/>
      <c r="BDC462" s="330"/>
      <c r="BDD462" s="330"/>
      <c r="BDE462" s="330"/>
      <c r="BDF462" s="330"/>
      <c r="BDG462" s="330"/>
      <c r="BDH462" s="330"/>
      <c r="BDI462" s="330"/>
      <c r="BDJ462" s="330"/>
      <c r="BDK462" s="330"/>
      <c r="BDL462" s="330"/>
      <c r="BDM462" s="330"/>
      <c r="BDN462" s="330"/>
      <c r="BDO462" s="330"/>
      <c r="BDP462" s="330"/>
      <c r="BDQ462" s="330"/>
      <c r="BDR462" s="330"/>
      <c r="BDS462" s="330"/>
      <c r="BDT462" s="330"/>
      <c r="BDU462" s="330"/>
      <c r="BDV462" s="330"/>
      <c r="BDW462" s="330"/>
      <c r="BDX462" s="330"/>
      <c r="BDY462" s="330"/>
      <c r="BDZ462" s="330"/>
      <c r="BEA462" s="330"/>
      <c r="BEB462" s="330"/>
      <c r="BEC462" s="330"/>
      <c r="BED462" s="330"/>
      <c r="BEE462" s="330"/>
      <c r="BEF462" s="330"/>
      <c r="BEG462" s="330"/>
      <c r="BEH462" s="330"/>
      <c r="BEI462" s="330"/>
      <c r="BEJ462" s="330"/>
      <c r="BEK462" s="330"/>
      <c r="BEL462" s="330"/>
      <c r="BEM462" s="330"/>
      <c r="BEN462" s="330"/>
      <c r="BEO462" s="330"/>
      <c r="BEP462" s="330"/>
      <c r="BEQ462" s="330"/>
      <c r="BER462" s="330"/>
      <c r="BES462" s="330"/>
      <c r="BET462" s="330"/>
      <c r="BEU462" s="330"/>
      <c r="BEV462" s="330"/>
      <c r="BEW462" s="330"/>
      <c r="BEX462" s="330"/>
      <c r="BEY462" s="330"/>
      <c r="BEZ462" s="330"/>
      <c r="BFA462" s="330"/>
      <c r="BFB462" s="330"/>
      <c r="BFC462" s="330"/>
      <c r="BFD462" s="330"/>
      <c r="BFE462" s="330"/>
      <c r="BFF462" s="330"/>
      <c r="BFG462" s="330"/>
      <c r="BFH462" s="330"/>
      <c r="BFI462" s="330"/>
      <c r="BFJ462" s="330"/>
      <c r="BFK462" s="330"/>
      <c r="BFL462" s="330"/>
      <c r="BFM462" s="330"/>
      <c r="BFN462" s="330"/>
      <c r="BFO462" s="330"/>
      <c r="BFP462" s="330"/>
      <c r="BFQ462" s="330"/>
      <c r="BFR462" s="330"/>
      <c r="BFS462" s="330"/>
      <c r="BFT462" s="330"/>
      <c r="BFU462" s="330"/>
      <c r="BFV462" s="330"/>
      <c r="BFW462" s="330"/>
      <c r="BFX462" s="330"/>
      <c r="BFY462" s="330"/>
      <c r="BFZ462" s="330"/>
      <c r="BGA462" s="330"/>
      <c r="BGB462" s="330"/>
      <c r="BGC462" s="330"/>
      <c r="BGD462" s="330"/>
      <c r="BGE462" s="330"/>
      <c r="BGF462" s="330"/>
      <c r="BGG462" s="330"/>
      <c r="BGH462" s="330"/>
      <c r="BGI462" s="330"/>
      <c r="BGJ462" s="330"/>
      <c r="BGK462" s="330"/>
      <c r="BGL462" s="330"/>
      <c r="BGM462" s="330"/>
      <c r="BGN462" s="330"/>
      <c r="BGO462" s="330"/>
      <c r="BGP462" s="330"/>
      <c r="BGQ462" s="330"/>
      <c r="BGR462" s="330"/>
      <c r="BGS462" s="330"/>
      <c r="BGT462" s="330"/>
      <c r="BGU462" s="330"/>
      <c r="BGV462" s="330"/>
      <c r="BGW462" s="330"/>
      <c r="BGX462" s="330"/>
      <c r="BGY462" s="330"/>
      <c r="BGZ462" s="330"/>
      <c r="BHA462" s="330"/>
      <c r="BHB462" s="330"/>
      <c r="BHC462" s="330"/>
      <c r="BHD462" s="330"/>
      <c r="BHE462" s="330"/>
      <c r="BHF462" s="330"/>
      <c r="BHG462" s="330"/>
      <c r="BHH462" s="330"/>
      <c r="BHI462" s="330"/>
      <c r="BHJ462" s="330"/>
      <c r="BHK462" s="330"/>
      <c r="BHL462" s="330"/>
      <c r="BHM462" s="330"/>
      <c r="BHN462" s="330"/>
      <c r="BHO462" s="330"/>
      <c r="BHP462" s="330"/>
      <c r="BHQ462" s="330"/>
      <c r="BHR462" s="330"/>
      <c r="BHS462" s="330"/>
      <c r="BHT462" s="330"/>
      <c r="BHU462" s="330"/>
      <c r="BHV462" s="330"/>
      <c r="BHW462" s="330"/>
      <c r="BHX462" s="330"/>
      <c r="BHY462" s="330"/>
      <c r="BHZ462" s="330"/>
      <c r="BIA462" s="330"/>
      <c r="BIB462" s="330"/>
      <c r="BIC462" s="330"/>
      <c r="BID462" s="330"/>
      <c r="BIE462" s="330"/>
      <c r="BIF462" s="330"/>
      <c r="BIG462" s="330"/>
      <c r="BIH462" s="330"/>
      <c r="BII462" s="330"/>
      <c r="BIJ462" s="330"/>
      <c r="BIK462" s="330"/>
      <c r="BIL462" s="330"/>
      <c r="BIM462" s="330"/>
      <c r="BIN462" s="330"/>
      <c r="BIO462" s="330"/>
      <c r="BIP462" s="330"/>
      <c r="BIQ462" s="330"/>
      <c r="BIR462" s="330"/>
      <c r="BIS462" s="330"/>
      <c r="BIT462" s="330"/>
      <c r="BIU462" s="330"/>
      <c r="BIV462" s="330"/>
      <c r="BIW462" s="330"/>
      <c r="BIX462" s="330"/>
      <c r="BIY462" s="330"/>
      <c r="BIZ462" s="330"/>
      <c r="BJA462" s="330"/>
      <c r="BJB462" s="330"/>
      <c r="BJC462" s="330"/>
      <c r="BJD462" s="330"/>
      <c r="BJE462" s="330"/>
      <c r="BJF462" s="330"/>
      <c r="BJG462" s="330"/>
      <c r="BJH462" s="330"/>
      <c r="BJI462" s="330"/>
      <c r="BJJ462" s="330"/>
      <c r="BJK462" s="330"/>
      <c r="BJL462" s="330"/>
      <c r="BJM462" s="330"/>
      <c r="BJN462" s="330"/>
      <c r="BJO462" s="330"/>
      <c r="BJP462" s="330"/>
      <c r="BJQ462" s="330"/>
      <c r="BJR462" s="330"/>
      <c r="BJS462" s="330"/>
      <c r="BJT462" s="330"/>
      <c r="BJU462" s="330"/>
      <c r="BJV462" s="330"/>
      <c r="BJW462" s="330"/>
      <c r="BJX462" s="330"/>
      <c r="BJY462" s="330"/>
      <c r="BJZ462" s="330"/>
      <c r="BKA462" s="330"/>
      <c r="BKB462" s="330"/>
      <c r="BKC462" s="330"/>
      <c r="BKD462" s="330"/>
      <c r="BKE462" s="330"/>
      <c r="BKF462" s="330"/>
      <c r="BKG462" s="330"/>
      <c r="BKH462" s="330"/>
      <c r="BKI462" s="330"/>
      <c r="BKJ462" s="330"/>
      <c r="BKK462" s="330"/>
      <c r="BKL462" s="330"/>
      <c r="BKM462" s="330"/>
      <c r="BKN462" s="330"/>
      <c r="BKO462" s="330"/>
      <c r="BKP462" s="330"/>
      <c r="BKQ462" s="330"/>
      <c r="BKR462" s="330"/>
      <c r="BKS462" s="330"/>
      <c r="BKT462" s="330"/>
      <c r="BKU462" s="330"/>
      <c r="BKV462" s="330"/>
      <c r="BKW462" s="330"/>
      <c r="BKX462" s="330"/>
      <c r="BKY462" s="330"/>
      <c r="BKZ462" s="330"/>
      <c r="BLA462" s="330"/>
      <c r="BLB462" s="330"/>
      <c r="BLC462" s="330"/>
      <c r="BLD462" s="330"/>
      <c r="BLE462" s="330"/>
      <c r="BLF462" s="330"/>
      <c r="BLG462" s="330"/>
      <c r="BLH462" s="330"/>
      <c r="BLI462" s="330"/>
      <c r="BLJ462" s="330"/>
      <c r="BLK462" s="330"/>
      <c r="BLL462" s="330"/>
      <c r="BLM462" s="330"/>
      <c r="BLN462" s="330"/>
      <c r="BLO462" s="330"/>
      <c r="BLP462" s="330"/>
      <c r="BLQ462" s="330"/>
      <c r="BLR462" s="330"/>
      <c r="BLS462" s="330"/>
      <c r="BLT462" s="330"/>
      <c r="BLU462" s="330"/>
      <c r="BLV462" s="330"/>
      <c r="BLW462" s="330"/>
      <c r="BLX462" s="330"/>
      <c r="BLY462" s="330"/>
      <c r="BLZ462" s="330"/>
      <c r="BMA462" s="330"/>
      <c r="BMB462" s="330"/>
      <c r="BMC462" s="330"/>
      <c r="BMD462" s="330"/>
      <c r="BME462" s="330"/>
      <c r="BMF462" s="330"/>
      <c r="BMG462" s="330"/>
      <c r="BMH462" s="330"/>
      <c r="BMI462" s="330"/>
      <c r="BMJ462" s="330"/>
      <c r="BMK462" s="330"/>
      <c r="BML462" s="330"/>
      <c r="BMM462" s="330"/>
      <c r="BMN462" s="330"/>
      <c r="BMO462" s="330"/>
      <c r="BMP462" s="330"/>
      <c r="BMQ462" s="330"/>
      <c r="BMR462" s="330"/>
      <c r="BMS462" s="330"/>
      <c r="BMT462" s="330"/>
      <c r="BMU462" s="330"/>
      <c r="BMV462" s="330"/>
      <c r="BMW462" s="330"/>
      <c r="BMX462" s="330"/>
      <c r="BMY462" s="330"/>
      <c r="BMZ462" s="330"/>
      <c r="BNA462" s="330"/>
      <c r="BNB462" s="330"/>
      <c r="BNC462" s="330"/>
      <c r="BND462" s="330"/>
      <c r="BNE462" s="330"/>
      <c r="BNF462" s="330"/>
      <c r="BNG462" s="330"/>
      <c r="BNH462" s="330"/>
      <c r="BNI462" s="330"/>
      <c r="BNJ462" s="330"/>
      <c r="BNK462" s="330"/>
      <c r="BNL462" s="330"/>
      <c r="BNM462" s="330"/>
      <c r="BNN462" s="330"/>
      <c r="BNO462" s="330"/>
      <c r="BNP462" s="330"/>
      <c r="BNQ462" s="330"/>
      <c r="BNR462" s="330"/>
      <c r="BNS462" s="330"/>
      <c r="BNT462" s="330"/>
      <c r="BNU462" s="330"/>
      <c r="BNV462" s="330"/>
      <c r="BNW462" s="330"/>
      <c r="BNX462" s="330"/>
      <c r="BNY462" s="330"/>
      <c r="BNZ462" s="330"/>
      <c r="BOA462" s="330"/>
      <c r="BOB462" s="330"/>
      <c r="BOC462" s="330"/>
      <c r="BOD462" s="330"/>
      <c r="BOE462" s="330"/>
      <c r="BOF462" s="330"/>
      <c r="BOG462" s="330"/>
      <c r="BOH462" s="330"/>
      <c r="BOI462" s="330"/>
      <c r="BOJ462" s="330"/>
      <c r="BOK462" s="330"/>
      <c r="BOL462" s="330"/>
      <c r="BOM462" s="330"/>
      <c r="BON462" s="330"/>
      <c r="BOO462" s="330"/>
      <c r="BOP462" s="330"/>
      <c r="BOQ462" s="330"/>
      <c r="BOR462" s="330"/>
      <c r="BOS462" s="330"/>
      <c r="BOT462" s="330"/>
      <c r="BOU462" s="330"/>
      <c r="BOV462" s="330"/>
      <c r="BOW462" s="330"/>
      <c r="BOX462" s="330"/>
      <c r="BOY462" s="330"/>
      <c r="BOZ462" s="330"/>
      <c r="BPA462" s="330"/>
      <c r="BPB462" s="330"/>
      <c r="BPC462" s="330"/>
      <c r="BPD462" s="330"/>
      <c r="BPE462" s="330"/>
      <c r="BPF462" s="330"/>
      <c r="BPG462" s="330"/>
      <c r="BPH462" s="330"/>
      <c r="BPI462" s="330"/>
      <c r="BPJ462" s="330"/>
      <c r="BPK462" s="330"/>
      <c r="BPL462" s="330"/>
      <c r="BPM462" s="330"/>
      <c r="BPN462" s="330"/>
      <c r="BPO462" s="330"/>
      <c r="BPP462" s="330"/>
      <c r="BPQ462" s="330"/>
      <c r="BPR462" s="330"/>
      <c r="BPS462" s="330"/>
      <c r="BPT462" s="330"/>
      <c r="BPU462" s="330"/>
      <c r="BPV462" s="330"/>
      <c r="BPW462" s="330"/>
      <c r="BPX462" s="330"/>
      <c r="BPY462" s="330"/>
      <c r="BPZ462" s="330"/>
      <c r="BQA462" s="330"/>
      <c r="BQB462" s="330"/>
      <c r="BQC462" s="330"/>
      <c r="BQD462" s="330"/>
      <c r="BQE462" s="330"/>
      <c r="BQF462" s="330"/>
      <c r="BQG462" s="330"/>
      <c r="BQH462" s="330"/>
      <c r="BQI462" s="330"/>
      <c r="BQJ462" s="330"/>
      <c r="BQK462" s="330"/>
      <c r="BQL462" s="330"/>
      <c r="BQM462" s="330"/>
      <c r="BQN462" s="330"/>
      <c r="BQO462" s="330"/>
      <c r="BQP462" s="330"/>
      <c r="BQQ462" s="330"/>
      <c r="BQR462" s="330"/>
      <c r="BQS462" s="330"/>
      <c r="BQT462" s="330"/>
      <c r="BQU462" s="330"/>
      <c r="BQV462" s="330"/>
      <c r="BQW462" s="330"/>
      <c r="BQX462" s="330"/>
      <c r="BQY462" s="330"/>
      <c r="BQZ462" s="330"/>
      <c r="BRA462" s="330"/>
      <c r="BRB462" s="330"/>
      <c r="BRC462" s="330"/>
      <c r="BRD462" s="330"/>
      <c r="BRE462" s="330"/>
      <c r="BRF462" s="330"/>
      <c r="BRG462" s="330"/>
      <c r="BRH462" s="330"/>
      <c r="BRI462" s="330"/>
      <c r="BRJ462" s="330"/>
      <c r="BRK462" s="330"/>
      <c r="BRL462" s="330"/>
      <c r="BRM462" s="330"/>
      <c r="BRN462" s="330"/>
      <c r="BRO462" s="330"/>
      <c r="BRP462" s="330"/>
      <c r="BRQ462" s="330"/>
      <c r="BRR462" s="330"/>
      <c r="BRS462" s="330"/>
      <c r="BRT462" s="330"/>
      <c r="BRU462" s="330"/>
      <c r="BRV462" s="330"/>
      <c r="BRW462" s="330"/>
      <c r="BRX462" s="330"/>
      <c r="BRY462" s="330"/>
      <c r="BRZ462" s="330"/>
      <c r="BSA462" s="330"/>
      <c r="BSB462" s="330"/>
      <c r="BSC462" s="330"/>
      <c r="BSD462" s="330"/>
      <c r="BSE462" s="330"/>
      <c r="BSF462" s="330"/>
      <c r="BSG462" s="330"/>
      <c r="BSH462" s="330"/>
      <c r="BSI462" s="330"/>
      <c r="BSJ462" s="330"/>
      <c r="BSK462" s="330"/>
      <c r="BSL462" s="330"/>
      <c r="BSM462" s="330"/>
      <c r="BSN462" s="330"/>
      <c r="BSO462" s="330"/>
      <c r="BSP462" s="330"/>
      <c r="BSQ462" s="330"/>
      <c r="BSR462" s="330"/>
      <c r="BSS462" s="330"/>
      <c r="BST462" s="330"/>
      <c r="BSU462" s="330"/>
      <c r="BSV462" s="330"/>
      <c r="BSW462" s="330"/>
      <c r="BSX462" s="330"/>
      <c r="BSY462" s="330"/>
      <c r="BSZ462" s="330"/>
      <c r="BTA462" s="330"/>
      <c r="BTB462" s="330"/>
      <c r="BTC462" s="330"/>
      <c r="BTD462" s="330"/>
      <c r="BTE462" s="330"/>
      <c r="BTF462" s="330"/>
      <c r="BTG462" s="330"/>
      <c r="BTH462" s="330"/>
      <c r="BTI462" s="330"/>
      <c r="BTJ462" s="330"/>
      <c r="BTK462" s="330"/>
      <c r="BTL462" s="330"/>
      <c r="BTM462" s="330"/>
      <c r="BTN462" s="330"/>
      <c r="BTO462" s="330"/>
      <c r="BTP462" s="330"/>
      <c r="BTQ462" s="330"/>
      <c r="BTR462" s="330"/>
      <c r="BTS462" s="330"/>
      <c r="BTT462" s="330"/>
      <c r="BTU462" s="330"/>
      <c r="BTV462" s="330"/>
      <c r="BTW462" s="330"/>
      <c r="BTX462" s="330"/>
      <c r="BTY462" s="330"/>
      <c r="BTZ462" s="330"/>
      <c r="BUA462" s="330"/>
      <c r="BUB462" s="330"/>
      <c r="BUC462" s="330"/>
      <c r="BUD462" s="330"/>
      <c r="BUE462" s="330"/>
      <c r="BUF462" s="330"/>
      <c r="BUG462" s="330"/>
      <c r="BUH462" s="330"/>
      <c r="BUI462" s="330"/>
      <c r="BUJ462" s="330"/>
      <c r="BUK462" s="330"/>
      <c r="BUL462" s="330"/>
      <c r="BUM462" s="330"/>
      <c r="BUN462" s="330"/>
      <c r="BUO462" s="330"/>
      <c r="BUP462" s="330"/>
      <c r="BUQ462" s="330"/>
      <c r="BUR462" s="330"/>
      <c r="BUS462" s="330"/>
      <c r="BUT462" s="330"/>
      <c r="BUU462" s="330"/>
      <c r="BUV462" s="330"/>
      <c r="BUW462" s="330"/>
      <c r="BUX462" s="330"/>
      <c r="BUY462" s="330"/>
      <c r="BUZ462" s="330"/>
      <c r="BVA462" s="330"/>
      <c r="BVB462" s="330"/>
      <c r="BVC462" s="330"/>
      <c r="BVD462" s="330"/>
      <c r="BVE462" s="330"/>
      <c r="BVF462" s="330"/>
      <c r="BVG462" s="330"/>
      <c r="BVH462" s="330"/>
      <c r="BVI462" s="330"/>
      <c r="BVJ462" s="330"/>
      <c r="BVK462" s="330"/>
      <c r="BVL462" s="330"/>
      <c r="BVM462" s="330"/>
      <c r="BVN462" s="330"/>
      <c r="BVO462" s="330"/>
      <c r="BVP462" s="330"/>
      <c r="BVQ462" s="330"/>
      <c r="BVR462" s="330"/>
      <c r="BVS462" s="330"/>
      <c r="BVT462" s="330"/>
      <c r="BVU462" s="330"/>
      <c r="BVV462" s="330"/>
      <c r="BVW462" s="330"/>
      <c r="BVX462" s="330"/>
      <c r="BVY462" s="330"/>
      <c r="BVZ462" s="330"/>
      <c r="BWA462" s="330"/>
      <c r="BWB462" s="330"/>
      <c r="BWC462" s="330"/>
      <c r="BWD462" s="330"/>
      <c r="BWE462" s="330"/>
      <c r="BWF462" s="330"/>
      <c r="BWG462" s="330"/>
      <c r="BWH462" s="330"/>
      <c r="BWI462" s="330"/>
      <c r="BWJ462" s="330"/>
      <c r="BWK462" s="330"/>
      <c r="BWL462" s="330"/>
      <c r="BWM462" s="330"/>
      <c r="BWN462" s="330"/>
      <c r="BWO462" s="330"/>
      <c r="BWP462" s="330"/>
      <c r="BWQ462" s="330"/>
      <c r="BWR462" s="330"/>
      <c r="BWS462" s="330"/>
      <c r="BWT462" s="330"/>
      <c r="BWU462" s="330"/>
      <c r="BWV462" s="330"/>
      <c r="BWW462" s="330"/>
      <c r="BWX462" s="330"/>
      <c r="BWY462" s="330"/>
      <c r="BWZ462" s="330"/>
      <c r="BXA462" s="330"/>
      <c r="BXB462" s="330"/>
      <c r="BXC462" s="330"/>
      <c r="BXD462" s="330"/>
      <c r="BXE462" s="330"/>
      <c r="BXF462" s="330"/>
      <c r="BXG462" s="330"/>
      <c r="BXH462" s="330"/>
      <c r="BXI462" s="330"/>
      <c r="BXJ462" s="330"/>
      <c r="BXK462" s="330"/>
      <c r="BXL462" s="330"/>
      <c r="BXM462" s="330"/>
      <c r="BXN462" s="330"/>
      <c r="BXO462" s="330"/>
      <c r="BXP462" s="330"/>
      <c r="BXQ462" s="330"/>
      <c r="BXR462" s="330"/>
      <c r="BXS462" s="330"/>
      <c r="BXT462" s="330"/>
      <c r="BXU462" s="330"/>
      <c r="BXV462" s="330"/>
      <c r="BXW462" s="330"/>
      <c r="BXX462" s="330"/>
      <c r="BXY462" s="330"/>
      <c r="BXZ462" s="330"/>
      <c r="BYA462" s="330"/>
      <c r="BYB462" s="330"/>
      <c r="BYC462" s="330"/>
      <c r="BYD462" s="330"/>
      <c r="BYE462" s="330"/>
      <c r="BYF462" s="330"/>
      <c r="BYG462" s="330"/>
      <c r="BYH462" s="330"/>
      <c r="BYI462" s="330"/>
      <c r="BYJ462" s="330"/>
      <c r="BYK462" s="330"/>
      <c r="BYL462" s="330"/>
      <c r="BYM462" s="330"/>
      <c r="BYN462" s="330"/>
      <c r="BYO462" s="330"/>
      <c r="BYP462" s="330"/>
      <c r="BYQ462" s="330"/>
      <c r="BYR462" s="330"/>
      <c r="BYS462" s="330"/>
      <c r="BYT462" s="330"/>
      <c r="BYU462" s="330"/>
      <c r="BYV462" s="330"/>
      <c r="BYW462" s="330"/>
      <c r="BYX462" s="330"/>
      <c r="BYY462" s="330"/>
      <c r="BYZ462" s="330"/>
      <c r="BZA462" s="330"/>
      <c r="BZB462" s="330"/>
      <c r="BZC462" s="330"/>
      <c r="BZD462" s="330"/>
      <c r="BZE462" s="330"/>
      <c r="BZF462" s="330"/>
      <c r="BZG462" s="330"/>
      <c r="BZH462" s="330"/>
      <c r="BZI462" s="330"/>
      <c r="BZJ462" s="330"/>
      <c r="BZK462" s="330"/>
      <c r="BZL462" s="330"/>
      <c r="BZM462" s="330"/>
      <c r="BZN462" s="330"/>
      <c r="BZO462" s="330"/>
      <c r="BZP462" s="330"/>
      <c r="BZQ462" s="330"/>
      <c r="BZR462" s="330"/>
      <c r="BZS462" s="330"/>
      <c r="BZT462" s="330"/>
      <c r="BZU462" s="330"/>
      <c r="BZV462" s="330"/>
      <c r="BZW462" s="330"/>
      <c r="BZX462" s="330"/>
      <c r="BZY462" s="330"/>
      <c r="BZZ462" s="330"/>
      <c r="CAA462" s="330"/>
      <c r="CAB462" s="330"/>
      <c r="CAC462" s="330"/>
      <c r="CAD462" s="330"/>
      <c r="CAE462" s="330"/>
      <c r="CAF462" s="330"/>
      <c r="CAG462" s="330"/>
      <c r="CAH462" s="330"/>
      <c r="CAI462" s="330"/>
      <c r="CAJ462" s="330"/>
      <c r="CAK462" s="330"/>
      <c r="CAL462" s="330"/>
      <c r="CAM462" s="330"/>
      <c r="CAN462" s="330"/>
      <c r="CAO462" s="330"/>
      <c r="CAP462" s="330"/>
      <c r="CAQ462" s="330"/>
      <c r="CAR462" s="330"/>
      <c r="CAS462" s="330"/>
      <c r="CAT462" s="330"/>
      <c r="CAU462" s="330"/>
      <c r="CAV462" s="330"/>
      <c r="CAW462" s="330"/>
      <c r="CAX462" s="330"/>
      <c r="CAY462" s="330"/>
      <c r="CAZ462" s="330"/>
      <c r="CBA462" s="330"/>
      <c r="CBB462" s="330"/>
      <c r="CBC462" s="330"/>
      <c r="CBD462" s="330"/>
      <c r="CBE462" s="330"/>
      <c r="CBF462" s="330"/>
      <c r="CBG462" s="330"/>
      <c r="CBH462" s="330"/>
      <c r="CBI462" s="330"/>
      <c r="CBJ462" s="330"/>
      <c r="CBK462" s="330"/>
      <c r="CBL462" s="330"/>
      <c r="CBM462" s="330"/>
      <c r="CBN462" s="330"/>
      <c r="CBO462" s="330"/>
      <c r="CBP462" s="330"/>
      <c r="CBQ462" s="330"/>
      <c r="CBR462" s="330"/>
      <c r="CBS462" s="330"/>
      <c r="CBT462" s="330"/>
      <c r="CBU462" s="330"/>
      <c r="CBV462" s="330"/>
      <c r="CBW462" s="330"/>
      <c r="CBX462" s="330"/>
      <c r="CBY462" s="330"/>
      <c r="CBZ462" s="330"/>
      <c r="CCA462" s="330"/>
      <c r="CCB462" s="330"/>
      <c r="CCC462" s="330"/>
      <c r="CCD462" s="330"/>
      <c r="CCE462" s="330"/>
      <c r="CCF462" s="330"/>
      <c r="CCG462" s="330"/>
      <c r="CCH462" s="330"/>
      <c r="CCI462" s="330"/>
      <c r="CCJ462" s="330"/>
      <c r="CCK462" s="330"/>
      <c r="CCL462" s="330"/>
      <c r="CCM462" s="330"/>
      <c r="CCN462" s="330"/>
      <c r="CCO462" s="330"/>
      <c r="CCP462" s="330"/>
      <c r="CCQ462" s="330"/>
      <c r="CCR462" s="330"/>
      <c r="CCS462" s="330"/>
      <c r="CCT462" s="330"/>
      <c r="CCU462" s="330"/>
      <c r="CCV462" s="330"/>
      <c r="CCW462" s="330"/>
      <c r="CCX462" s="330"/>
      <c r="CCY462" s="330"/>
      <c r="CCZ462" s="330"/>
      <c r="CDA462" s="330"/>
      <c r="CDB462" s="330"/>
      <c r="CDC462" s="330"/>
      <c r="CDD462" s="330"/>
      <c r="CDE462" s="330"/>
      <c r="CDF462" s="330"/>
      <c r="CDG462" s="330"/>
      <c r="CDH462" s="330"/>
      <c r="CDI462" s="330"/>
      <c r="CDJ462" s="330"/>
      <c r="CDK462" s="330"/>
      <c r="CDL462" s="330"/>
      <c r="CDM462" s="330"/>
      <c r="CDN462" s="330"/>
      <c r="CDO462" s="330"/>
      <c r="CDP462" s="330"/>
      <c r="CDQ462" s="330"/>
      <c r="CDR462" s="330"/>
      <c r="CDS462" s="330"/>
      <c r="CDT462" s="330"/>
      <c r="CDU462" s="330"/>
      <c r="CDV462" s="330"/>
      <c r="CDW462" s="330"/>
      <c r="CDX462" s="330"/>
      <c r="CDY462" s="330"/>
      <c r="CDZ462" s="330"/>
      <c r="CEA462" s="330"/>
      <c r="CEB462" s="330"/>
      <c r="CEC462" s="330"/>
      <c r="CED462" s="330"/>
      <c r="CEE462" s="330"/>
      <c r="CEF462" s="330"/>
      <c r="CEG462" s="330"/>
      <c r="CEH462" s="330"/>
      <c r="CEI462" s="330"/>
      <c r="CEJ462" s="330"/>
      <c r="CEK462" s="330"/>
      <c r="CEL462" s="330"/>
      <c r="CEM462" s="330"/>
      <c r="CEN462" s="330"/>
      <c r="CEO462" s="330"/>
      <c r="CEP462" s="330"/>
      <c r="CEQ462" s="330"/>
      <c r="CER462" s="330"/>
      <c r="CES462" s="330"/>
      <c r="CET462" s="330"/>
      <c r="CEU462" s="330"/>
      <c r="CEV462" s="330"/>
      <c r="CEW462" s="330"/>
      <c r="CEX462" s="330"/>
      <c r="CEY462" s="330"/>
      <c r="CEZ462" s="330"/>
      <c r="CFA462" s="330"/>
      <c r="CFB462" s="330"/>
      <c r="CFC462" s="330"/>
      <c r="CFD462" s="330"/>
      <c r="CFE462" s="330"/>
      <c r="CFF462" s="330"/>
      <c r="CFG462" s="330"/>
      <c r="CFH462" s="330"/>
      <c r="CFI462" s="330"/>
      <c r="CFJ462" s="330"/>
      <c r="CFK462" s="330"/>
      <c r="CFL462" s="330"/>
      <c r="CFM462" s="330"/>
      <c r="CFN462" s="330"/>
      <c r="CFO462" s="330"/>
      <c r="CFP462" s="330"/>
      <c r="CFQ462" s="330"/>
      <c r="CFR462" s="330"/>
      <c r="CFS462" s="330"/>
      <c r="CFT462" s="330"/>
      <c r="CFU462" s="330"/>
      <c r="CFV462" s="330"/>
      <c r="CFW462" s="330"/>
      <c r="CFX462" s="330"/>
      <c r="CFY462" s="330"/>
      <c r="CFZ462" s="330"/>
      <c r="CGA462" s="330"/>
      <c r="CGB462" s="330"/>
      <c r="CGC462" s="330"/>
      <c r="CGD462" s="330"/>
      <c r="CGE462" s="330"/>
      <c r="CGF462" s="330"/>
      <c r="CGG462" s="330"/>
      <c r="CGH462" s="330"/>
      <c r="CGI462" s="330"/>
      <c r="CGJ462" s="330"/>
      <c r="CGK462" s="330"/>
      <c r="CGL462" s="330"/>
      <c r="CGM462" s="330"/>
      <c r="CGN462" s="330"/>
      <c r="CGO462" s="330"/>
      <c r="CGP462" s="330"/>
      <c r="CGQ462" s="330"/>
      <c r="CGR462" s="330"/>
      <c r="CGS462" s="330"/>
      <c r="CGT462" s="330"/>
      <c r="CGU462" s="330"/>
      <c r="CGV462" s="330"/>
      <c r="CGW462" s="330"/>
      <c r="CGX462" s="330"/>
      <c r="CGY462" s="330"/>
      <c r="CGZ462" s="330"/>
      <c r="CHA462" s="330"/>
      <c r="CHB462" s="330"/>
      <c r="CHC462" s="330"/>
      <c r="CHD462" s="330"/>
      <c r="CHE462" s="330"/>
      <c r="CHF462" s="330"/>
      <c r="CHG462" s="330"/>
      <c r="CHH462" s="330"/>
      <c r="CHI462" s="330"/>
      <c r="CHJ462" s="330"/>
      <c r="CHK462" s="330"/>
      <c r="CHL462" s="330"/>
      <c r="CHM462" s="330"/>
      <c r="CHN462" s="330"/>
      <c r="CHO462" s="330"/>
      <c r="CHP462" s="330"/>
      <c r="CHQ462" s="330"/>
      <c r="CHR462" s="330"/>
      <c r="CHS462" s="330"/>
      <c r="CHT462" s="330"/>
      <c r="CHU462" s="330"/>
      <c r="CHV462" s="330"/>
      <c r="CHW462" s="330"/>
      <c r="CHX462" s="330"/>
      <c r="CHY462" s="330"/>
      <c r="CHZ462" s="330"/>
      <c r="CIA462" s="330"/>
      <c r="CIB462" s="330"/>
      <c r="CIC462" s="330"/>
      <c r="CID462" s="330"/>
      <c r="CIE462" s="330"/>
      <c r="CIF462" s="330"/>
      <c r="CIG462" s="330"/>
      <c r="CIH462" s="330"/>
      <c r="CII462" s="330"/>
      <c r="CIJ462" s="330"/>
      <c r="CIK462" s="330"/>
      <c r="CIL462" s="330"/>
      <c r="CIM462" s="330"/>
      <c r="CIN462" s="330"/>
      <c r="CIO462" s="330"/>
      <c r="CIP462" s="330"/>
      <c r="CIQ462" s="330"/>
      <c r="CIR462" s="330"/>
      <c r="CIS462" s="330"/>
      <c r="CIT462" s="330"/>
      <c r="CIU462" s="330"/>
      <c r="CIV462" s="330"/>
      <c r="CIW462" s="330"/>
      <c r="CIX462" s="330"/>
      <c r="CIY462" s="330"/>
      <c r="CIZ462" s="330"/>
      <c r="CJA462" s="330"/>
      <c r="CJB462" s="330"/>
      <c r="CJC462" s="330"/>
      <c r="CJD462" s="330"/>
      <c r="CJE462" s="330"/>
      <c r="CJF462" s="330"/>
      <c r="CJG462" s="330"/>
      <c r="CJH462" s="330"/>
      <c r="CJI462" s="330"/>
      <c r="CJJ462" s="330"/>
      <c r="CJK462" s="330"/>
      <c r="CJL462" s="330"/>
      <c r="CJM462" s="330"/>
      <c r="CJN462" s="330"/>
      <c r="CJO462" s="330"/>
      <c r="CJP462" s="330"/>
      <c r="CJQ462" s="330"/>
      <c r="CJR462" s="330"/>
      <c r="CJS462" s="330"/>
      <c r="CJT462" s="330"/>
      <c r="CJU462" s="330"/>
      <c r="CJV462" s="330"/>
      <c r="CJW462" s="330"/>
      <c r="CJX462" s="330"/>
      <c r="CJY462" s="330"/>
      <c r="CJZ462" s="330"/>
      <c r="CKA462" s="330"/>
      <c r="CKB462" s="330"/>
      <c r="CKC462" s="330"/>
      <c r="CKD462" s="330"/>
      <c r="CKE462" s="330"/>
      <c r="CKF462" s="330"/>
      <c r="CKG462" s="330"/>
      <c r="CKH462" s="330"/>
      <c r="CKI462" s="330"/>
      <c r="CKJ462" s="330"/>
      <c r="CKK462" s="330"/>
      <c r="CKL462" s="330"/>
      <c r="CKM462" s="330"/>
      <c r="CKN462" s="330"/>
      <c r="CKO462" s="330"/>
      <c r="CKP462" s="330"/>
      <c r="CKQ462" s="330"/>
      <c r="CKR462" s="330"/>
      <c r="CKS462" s="330"/>
      <c r="CKT462" s="330"/>
      <c r="CKU462" s="330"/>
      <c r="CKV462" s="330"/>
      <c r="CKW462" s="330"/>
      <c r="CKX462" s="330"/>
      <c r="CKY462" s="330"/>
      <c r="CKZ462" s="330"/>
      <c r="CLA462" s="330"/>
      <c r="CLB462" s="330"/>
      <c r="CLC462" s="330"/>
      <c r="CLD462" s="330"/>
      <c r="CLE462" s="330"/>
      <c r="CLF462" s="330"/>
      <c r="CLG462" s="330"/>
      <c r="CLH462" s="330"/>
      <c r="CLI462" s="330"/>
      <c r="CLJ462" s="330"/>
      <c r="CLK462" s="330"/>
      <c r="CLL462" s="330"/>
      <c r="CLM462" s="330"/>
      <c r="CLN462" s="330"/>
      <c r="CLO462" s="330"/>
      <c r="CLP462" s="330"/>
      <c r="CLQ462" s="330"/>
      <c r="CLR462" s="330"/>
      <c r="CLS462" s="330"/>
      <c r="CLT462" s="330"/>
      <c r="CLU462" s="330"/>
      <c r="CLV462" s="330"/>
      <c r="CLW462" s="330"/>
      <c r="CLX462" s="330"/>
      <c r="CLY462" s="330"/>
      <c r="CLZ462" s="330"/>
      <c r="CMA462" s="330"/>
      <c r="CMB462" s="330"/>
      <c r="CMC462" s="330"/>
      <c r="CMD462" s="330"/>
      <c r="CME462" s="330"/>
      <c r="CMF462" s="330"/>
      <c r="CMG462" s="330"/>
      <c r="CMH462" s="330"/>
      <c r="CMI462" s="330"/>
      <c r="CMJ462" s="330"/>
      <c r="CMK462" s="330"/>
      <c r="CML462" s="330"/>
      <c r="CMM462" s="330"/>
      <c r="CMN462" s="330"/>
      <c r="CMO462" s="330"/>
      <c r="CMP462" s="330"/>
      <c r="CMQ462" s="330"/>
      <c r="CMR462" s="330"/>
      <c r="CMS462" s="330"/>
      <c r="CMT462" s="330"/>
      <c r="CMU462" s="330"/>
      <c r="CMV462" s="330"/>
      <c r="CMW462" s="330"/>
      <c r="CMX462" s="330"/>
      <c r="CMY462" s="330"/>
      <c r="CMZ462" s="330"/>
      <c r="CNA462" s="330"/>
      <c r="CNB462" s="330"/>
      <c r="CNC462" s="330"/>
      <c r="CND462" s="330"/>
      <c r="CNE462" s="330"/>
      <c r="CNF462" s="330"/>
      <c r="CNG462" s="330"/>
      <c r="CNH462" s="330"/>
      <c r="CNI462" s="330"/>
      <c r="CNJ462" s="330"/>
      <c r="CNK462" s="330"/>
      <c r="CNL462" s="330"/>
      <c r="CNM462" s="330"/>
      <c r="CNN462" s="330"/>
      <c r="CNO462" s="330"/>
      <c r="CNP462" s="330"/>
      <c r="CNQ462" s="330"/>
      <c r="CNR462" s="330"/>
      <c r="CNS462" s="330"/>
      <c r="CNT462" s="330"/>
      <c r="CNU462" s="330"/>
      <c r="CNV462" s="330"/>
      <c r="CNW462" s="330"/>
      <c r="CNX462" s="330"/>
      <c r="CNY462" s="330"/>
      <c r="CNZ462" s="330"/>
      <c r="COA462" s="330"/>
      <c r="COB462" s="330"/>
      <c r="COC462" s="330"/>
      <c r="COD462" s="330"/>
      <c r="COE462" s="330"/>
      <c r="COF462" s="330"/>
      <c r="COG462" s="330"/>
      <c r="COH462" s="330"/>
      <c r="COI462" s="330"/>
      <c r="COJ462" s="330"/>
      <c r="COK462" s="330"/>
      <c r="COL462" s="330"/>
      <c r="COM462" s="330"/>
      <c r="CON462" s="330"/>
      <c r="COO462" s="330"/>
      <c r="COP462" s="330"/>
      <c r="COQ462" s="330"/>
      <c r="COR462" s="330"/>
      <c r="COS462" s="330"/>
      <c r="COT462" s="330"/>
      <c r="COU462" s="330"/>
      <c r="COV462" s="330"/>
      <c r="COW462" s="330"/>
      <c r="COX462" s="330"/>
      <c r="COY462" s="330"/>
      <c r="COZ462" s="330"/>
      <c r="CPA462" s="330"/>
      <c r="CPB462" s="330"/>
      <c r="CPC462" s="330"/>
      <c r="CPD462" s="330"/>
      <c r="CPE462" s="330"/>
      <c r="CPF462" s="330"/>
      <c r="CPG462" s="330"/>
      <c r="CPH462" s="330"/>
      <c r="CPI462" s="330"/>
      <c r="CPJ462" s="330"/>
      <c r="CPK462" s="330"/>
      <c r="CPL462" s="330"/>
      <c r="CPM462" s="330"/>
      <c r="CPN462" s="330"/>
      <c r="CPO462" s="330"/>
      <c r="CPP462" s="330"/>
      <c r="CPQ462" s="330"/>
      <c r="CPR462" s="330"/>
      <c r="CPS462" s="330"/>
      <c r="CPT462" s="330"/>
      <c r="CPU462" s="330"/>
      <c r="CPV462" s="330"/>
      <c r="CPW462" s="330"/>
      <c r="CPX462" s="330"/>
      <c r="CPY462" s="330"/>
      <c r="CPZ462" s="330"/>
      <c r="CQA462" s="330"/>
      <c r="CQB462" s="330"/>
      <c r="CQC462" s="330"/>
      <c r="CQD462" s="330"/>
      <c r="CQE462" s="330"/>
      <c r="CQF462" s="330"/>
      <c r="CQG462" s="330"/>
      <c r="CQH462" s="330"/>
      <c r="CQI462" s="330"/>
      <c r="CQJ462" s="330"/>
      <c r="CQK462" s="330"/>
      <c r="CQL462" s="330"/>
      <c r="CQM462" s="330"/>
      <c r="CQN462" s="330"/>
      <c r="CQO462" s="330"/>
      <c r="CQP462" s="330"/>
      <c r="CQQ462" s="330"/>
      <c r="CQR462" s="330"/>
      <c r="CQS462" s="330"/>
      <c r="CQT462" s="330"/>
      <c r="CQU462" s="330"/>
      <c r="CQV462" s="330"/>
      <c r="CQW462" s="330"/>
      <c r="CQX462" s="330"/>
      <c r="CQY462" s="330"/>
      <c r="CQZ462" s="330"/>
      <c r="CRA462" s="330"/>
      <c r="CRB462" s="330"/>
      <c r="CRC462" s="330"/>
      <c r="CRD462" s="330"/>
      <c r="CRE462" s="330"/>
      <c r="CRF462" s="330"/>
      <c r="CRG462" s="330"/>
      <c r="CRH462" s="330"/>
      <c r="CRI462" s="330"/>
      <c r="CRJ462" s="330"/>
      <c r="CRK462" s="330"/>
      <c r="CRL462" s="330"/>
      <c r="CRM462" s="330"/>
      <c r="CRN462" s="330"/>
      <c r="CRO462" s="330"/>
      <c r="CRP462" s="330"/>
      <c r="CRQ462" s="330"/>
      <c r="CRR462" s="330"/>
      <c r="CRS462" s="330"/>
      <c r="CRT462" s="330"/>
      <c r="CRU462" s="330"/>
      <c r="CRV462" s="330"/>
      <c r="CRW462" s="330"/>
      <c r="CRX462" s="330"/>
      <c r="CRY462" s="330"/>
      <c r="CRZ462" s="330"/>
      <c r="CSA462" s="330"/>
      <c r="CSB462" s="330"/>
      <c r="CSC462" s="330"/>
      <c r="CSD462" s="330"/>
      <c r="CSE462" s="330"/>
      <c r="CSF462" s="330"/>
      <c r="CSG462" s="330"/>
      <c r="CSH462" s="330"/>
      <c r="CSI462" s="330"/>
      <c r="CSJ462" s="330"/>
      <c r="CSK462" s="330"/>
      <c r="CSL462" s="330"/>
      <c r="CSM462" s="330"/>
      <c r="CSN462" s="330"/>
      <c r="CSO462" s="330"/>
      <c r="CSP462" s="330"/>
      <c r="CSQ462" s="330"/>
      <c r="CSR462" s="330"/>
      <c r="CSS462" s="330"/>
      <c r="CST462" s="330"/>
      <c r="CSU462" s="330"/>
      <c r="CSV462" s="330"/>
      <c r="CSW462" s="330"/>
      <c r="CSX462" s="330"/>
      <c r="CSY462" s="330"/>
      <c r="CSZ462" s="330"/>
      <c r="CTA462" s="330"/>
      <c r="CTB462" s="330"/>
      <c r="CTC462" s="330"/>
      <c r="CTD462" s="330"/>
      <c r="CTE462" s="330"/>
      <c r="CTF462" s="330"/>
      <c r="CTG462" s="330"/>
      <c r="CTH462" s="330"/>
      <c r="CTI462" s="330"/>
      <c r="CTJ462" s="330"/>
      <c r="CTK462" s="330"/>
      <c r="CTL462" s="330"/>
      <c r="CTM462" s="330"/>
      <c r="CTN462" s="330"/>
      <c r="CTO462" s="330"/>
      <c r="CTP462" s="330"/>
      <c r="CTQ462" s="330"/>
      <c r="CTR462" s="330"/>
      <c r="CTS462" s="330"/>
      <c r="CTT462" s="330"/>
      <c r="CTU462" s="330"/>
      <c r="CTV462" s="330"/>
      <c r="CTW462" s="330"/>
      <c r="CTX462" s="330"/>
      <c r="CTY462" s="330"/>
      <c r="CTZ462" s="330"/>
      <c r="CUA462" s="330"/>
      <c r="CUB462" s="330"/>
      <c r="CUC462" s="330"/>
      <c r="CUD462" s="330"/>
      <c r="CUE462" s="330"/>
      <c r="CUF462" s="330"/>
      <c r="CUG462" s="330"/>
      <c r="CUH462" s="330"/>
      <c r="CUI462" s="330"/>
      <c r="CUJ462" s="330"/>
      <c r="CUK462" s="330"/>
      <c r="CUL462" s="330"/>
      <c r="CUM462" s="330"/>
      <c r="CUN462" s="330"/>
      <c r="CUO462" s="330"/>
      <c r="CUP462" s="330"/>
      <c r="CUQ462" s="330"/>
      <c r="CUR462" s="330"/>
      <c r="CUS462" s="330"/>
      <c r="CUT462" s="330"/>
      <c r="CUU462" s="330"/>
      <c r="CUV462" s="330"/>
      <c r="CUW462" s="330"/>
      <c r="CUX462" s="330"/>
      <c r="CUY462" s="330"/>
      <c r="CUZ462" s="330"/>
      <c r="CVA462" s="330"/>
      <c r="CVB462" s="330"/>
      <c r="CVC462" s="330"/>
      <c r="CVD462" s="330"/>
      <c r="CVE462" s="330"/>
      <c r="CVF462" s="330"/>
      <c r="CVG462" s="330"/>
      <c r="CVH462" s="330"/>
      <c r="CVI462" s="330"/>
      <c r="CVJ462" s="330"/>
      <c r="CVK462" s="330"/>
      <c r="CVL462" s="330"/>
      <c r="CVM462" s="330"/>
      <c r="CVN462" s="330"/>
      <c r="CVO462" s="330"/>
      <c r="CVP462" s="330"/>
      <c r="CVQ462" s="330"/>
      <c r="CVR462" s="330"/>
      <c r="CVS462" s="330"/>
      <c r="CVT462" s="330"/>
      <c r="CVU462" s="330"/>
      <c r="CVV462" s="330"/>
      <c r="CVW462" s="330"/>
      <c r="CVX462" s="330"/>
      <c r="CVY462" s="330"/>
      <c r="CVZ462" s="330"/>
      <c r="CWA462" s="330"/>
      <c r="CWB462" s="330"/>
      <c r="CWC462" s="330"/>
      <c r="CWD462" s="330"/>
      <c r="CWE462" s="330"/>
      <c r="CWF462" s="330"/>
      <c r="CWG462" s="330"/>
      <c r="CWH462" s="330"/>
      <c r="CWI462" s="330"/>
      <c r="CWJ462" s="330"/>
      <c r="CWK462" s="330"/>
      <c r="CWL462" s="330"/>
      <c r="CWM462" s="330"/>
      <c r="CWN462" s="330"/>
      <c r="CWO462" s="330"/>
      <c r="CWP462" s="330"/>
      <c r="CWQ462" s="330"/>
      <c r="CWR462" s="330"/>
      <c r="CWS462" s="330"/>
      <c r="CWT462" s="330"/>
      <c r="CWU462" s="330"/>
      <c r="CWV462" s="330"/>
      <c r="CWW462" s="330"/>
      <c r="CWX462" s="330"/>
      <c r="CWY462" s="330"/>
      <c r="CWZ462" s="330"/>
      <c r="CXA462" s="330"/>
      <c r="CXB462" s="330"/>
      <c r="CXC462" s="330"/>
      <c r="CXD462" s="330"/>
      <c r="CXE462" s="330"/>
      <c r="CXF462" s="330"/>
      <c r="CXG462" s="330"/>
      <c r="CXH462" s="330"/>
      <c r="CXI462" s="330"/>
      <c r="CXJ462" s="330"/>
      <c r="CXK462" s="330"/>
      <c r="CXL462" s="330"/>
      <c r="CXM462" s="330"/>
      <c r="CXN462" s="330"/>
      <c r="CXO462" s="330"/>
      <c r="CXP462" s="330"/>
      <c r="CXQ462" s="330"/>
      <c r="CXR462" s="330"/>
      <c r="CXS462" s="330"/>
      <c r="CXT462" s="330"/>
      <c r="CXU462" s="330"/>
      <c r="CXV462" s="330"/>
      <c r="CXW462" s="330"/>
      <c r="CXX462" s="330"/>
      <c r="CXY462" s="330"/>
      <c r="CXZ462" s="330"/>
      <c r="CYA462" s="330"/>
      <c r="CYB462" s="330"/>
      <c r="CYC462" s="330"/>
      <c r="CYD462" s="330"/>
      <c r="CYE462" s="330"/>
      <c r="CYF462" s="330"/>
      <c r="CYG462" s="330"/>
      <c r="CYH462" s="330"/>
      <c r="CYI462" s="330"/>
      <c r="CYJ462" s="330"/>
      <c r="CYK462" s="330"/>
      <c r="CYL462" s="330"/>
      <c r="CYM462" s="330"/>
      <c r="CYN462" s="330"/>
      <c r="CYO462" s="330"/>
      <c r="CYP462" s="330"/>
      <c r="CYQ462" s="330"/>
      <c r="CYR462" s="330"/>
      <c r="CYS462" s="330"/>
      <c r="CYT462" s="330"/>
      <c r="CYU462" s="330"/>
      <c r="CYV462" s="330"/>
      <c r="CYW462" s="330"/>
      <c r="CYX462" s="330"/>
      <c r="CYY462" s="330"/>
      <c r="CYZ462" s="330"/>
      <c r="CZA462" s="330"/>
      <c r="CZB462" s="330"/>
      <c r="CZC462" s="330"/>
      <c r="CZD462" s="330"/>
      <c r="CZE462" s="330"/>
      <c r="CZF462" s="330"/>
      <c r="CZG462" s="330"/>
      <c r="CZH462" s="330"/>
      <c r="CZI462" s="330"/>
      <c r="CZJ462" s="330"/>
      <c r="CZK462" s="330"/>
      <c r="CZL462" s="330"/>
      <c r="CZM462" s="330"/>
      <c r="CZN462" s="330"/>
      <c r="CZO462" s="330"/>
      <c r="CZP462" s="330"/>
      <c r="CZQ462" s="330"/>
      <c r="CZR462" s="330"/>
      <c r="CZS462" s="330"/>
      <c r="CZT462" s="330"/>
      <c r="CZU462" s="330"/>
      <c r="CZV462" s="330"/>
      <c r="CZW462" s="330"/>
      <c r="CZX462" s="330"/>
      <c r="CZY462" s="330"/>
      <c r="CZZ462" s="330"/>
      <c r="DAA462" s="330"/>
      <c r="DAB462" s="330"/>
      <c r="DAC462" s="330"/>
      <c r="DAD462" s="330"/>
      <c r="DAE462" s="330"/>
      <c r="DAF462" s="330"/>
      <c r="DAG462" s="330"/>
      <c r="DAH462" s="330"/>
      <c r="DAI462" s="330"/>
      <c r="DAJ462" s="330"/>
      <c r="DAK462" s="330"/>
      <c r="DAL462" s="330"/>
      <c r="DAM462" s="330"/>
      <c r="DAN462" s="330"/>
      <c r="DAO462" s="330"/>
      <c r="DAP462" s="330"/>
      <c r="DAQ462" s="330"/>
      <c r="DAR462" s="330"/>
      <c r="DAS462" s="330"/>
      <c r="DAT462" s="330"/>
      <c r="DAU462" s="330"/>
      <c r="DAV462" s="330"/>
      <c r="DAW462" s="330"/>
      <c r="DAX462" s="330"/>
      <c r="DAY462" s="330"/>
      <c r="DAZ462" s="330"/>
      <c r="DBA462" s="330"/>
      <c r="DBB462" s="330"/>
      <c r="DBC462" s="330"/>
      <c r="DBD462" s="330"/>
      <c r="DBE462" s="330"/>
      <c r="DBF462" s="330"/>
      <c r="DBG462" s="330"/>
      <c r="DBH462" s="330"/>
      <c r="DBI462" s="330"/>
      <c r="DBJ462" s="330"/>
      <c r="DBK462" s="330"/>
      <c r="DBL462" s="330"/>
      <c r="DBM462" s="330"/>
      <c r="DBN462" s="330"/>
      <c r="DBO462" s="330"/>
      <c r="DBP462" s="330"/>
      <c r="DBQ462" s="330"/>
      <c r="DBR462" s="330"/>
      <c r="DBS462" s="330"/>
      <c r="DBT462" s="330"/>
      <c r="DBU462" s="330"/>
      <c r="DBV462" s="330"/>
      <c r="DBW462" s="330"/>
      <c r="DBX462" s="330"/>
      <c r="DBY462" s="330"/>
      <c r="DBZ462" s="330"/>
      <c r="DCA462" s="330"/>
      <c r="DCB462" s="330"/>
      <c r="DCC462" s="330"/>
      <c r="DCD462" s="330"/>
      <c r="DCE462" s="330"/>
      <c r="DCF462" s="330"/>
      <c r="DCG462" s="330"/>
      <c r="DCH462" s="330"/>
      <c r="DCI462" s="330"/>
      <c r="DCJ462" s="330"/>
      <c r="DCK462" s="330"/>
      <c r="DCL462" s="330"/>
      <c r="DCM462" s="330"/>
      <c r="DCN462" s="330"/>
      <c r="DCO462" s="330"/>
      <c r="DCP462" s="330"/>
      <c r="DCQ462" s="330"/>
      <c r="DCR462" s="330"/>
      <c r="DCS462" s="330"/>
      <c r="DCT462" s="330"/>
      <c r="DCU462" s="330"/>
      <c r="DCV462" s="330"/>
      <c r="DCW462" s="330"/>
      <c r="DCX462" s="330"/>
      <c r="DCY462" s="330"/>
      <c r="DCZ462" s="330"/>
      <c r="DDA462" s="330"/>
      <c r="DDB462" s="330"/>
      <c r="DDC462" s="330"/>
      <c r="DDD462" s="330"/>
      <c r="DDE462" s="330"/>
      <c r="DDF462" s="330"/>
      <c r="DDG462" s="330"/>
      <c r="DDH462" s="330"/>
      <c r="DDI462" s="330"/>
      <c r="DDJ462" s="330"/>
      <c r="DDK462" s="330"/>
      <c r="DDL462" s="330"/>
      <c r="DDM462" s="330"/>
      <c r="DDN462" s="330"/>
      <c r="DDO462" s="330"/>
      <c r="DDP462" s="330"/>
      <c r="DDQ462" s="330"/>
      <c r="DDR462" s="330"/>
      <c r="DDS462" s="330"/>
      <c r="DDT462" s="330"/>
      <c r="DDU462" s="330"/>
      <c r="DDV462" s="330"/>
      <c r="DDW462" s="330"/>
      <c r="DDX462" s="330"/>
      <c r="DDY462" s="330"/>
      <c r="DDZ462" s="330"/>
      <c r="DEA462" s="330"/>
      <c r="DEB462" s="330"/>
      <c r="DEC462" s="330"/>
      <c r="DED462" s="330"/>
      <c r="DEE462" s="330"/>
      <c r="DEF462" s="330"/>
      <c r="DEG462" s="330"/>
      <c r="DEH462" s="330"/>
      <c r="DEI462" s="330"/>
      <c r="DEJ462" s="330"/>
      <c r="DEK462" s="330"/>
      <c r="DEL462" s="330"/>
      <c r="DEM462" s="330"/>
      <c r="DEN462" s="330"/>
      <c r="DEO462" s="330"/>
      <c r="DEP462" s="330"/>
      <c r="DEQ462" s="330"/>
      <c r="DER462" s="330"/>
      <c r="DES462" s="330"/>
      <c r="DET462" s="330"/>
      <c r="DEU462" s="330"/>
      <c r="DEV462" s="330"/>
      <c r="DEW462" s="330"/>
      <c r="DEX462" s="330"/>
      <c r="DEY462" s="330"/>
      <c r="DEZ462" s="330"/>
      <c r="DFA462" s="330"/>
      <c r="DFB462" s="330"/>
      <c r="DFC462" s="330"/>
      <c r="DFD462" s="330"/>
      <c r="DFE462" s="330"/>
      <c r="DFF462" s="330"/>
      <c r="DFG462" s="330"/>
      <c r="DFH462" s="330"/>
      <c r="DFI462" s="330"/>
      <c r="DFJ462" s="330"/>
      <c r="DFK462" s="330"/>
      <c r="DFL462" s="330"/>
      <c r="DFM462" s="330"/>
      <c r="DFN462" s="330"/>
      <c r="DFO462" s="330"/>
      <c r="DFP462" s="330"/>
      <c r="DFQ462" s="330"/>
      <c r="DFR462" s="330"/>
      <c r="DFS462" s="330"/>
      <c r="DFT462" s="330"/>
      <c r="DFU462" s="330"/>
      <c r="DFV462" s="330"/>
      <c r="DFW462" s="330"/>
      <c r="DFX462" s="330"/>
      <c r="DFY462" s="330"/>
      <c r="DFZ462" s="330"/>
      <c r="DGA462" s="330"/>
      <c r="DGB462" s="330"/>
      <c r="DGC462" s="330"/>
      <c r="DGD462" s="330"/>
      <c r="DGE462" s="330"/>
      <c r="DGF462" s="330"/>
      <c r="DGG462" s="330"/>
      <c r="DGH462" s="330"/>
      <c r="DGI462" s="330"/>
      <c r="DGJ462" s="330"/>
      <c r="DGK462" s="330"/>
      <c r="DGL462" s="330"/>
      <c r="DGM462" s="330"/>
      <c r="DGN462" s="330"/>
      <c r="DGO462" s="330"/>
      <c r="DGP462" s="330"/>
      <c r="DGQ462" s="330"/>
      <c r="DGR462" s="330"/>
      <c r="DGS462" s="330"/>
      <c r="DGT462" s="330"/>
      <c r="DGU462" s="330"/>
      <c r="DGV462" s="330"/>
      <c r="DGW462" s="330"/>
      <c r="DGX462" s="330"/>
      <c r="DGY462" s="330"/>
      <c r="DGZ462" s="330"/>
      <c r="DHA462" s="330"/>
      <c r="DHB462" s="330"/>
      <c r="DHC462" s="330"/>
      <c r="DHD462" s="330"/>
      <c r="DHE462" s="330"/>
      <c r="DHF462" s="330"/>
      <c r="DHG462" s="330"/>
      <c r="DHH462" s="330"/>
      <c r="DHI462" s="330"/>
      <c r="DHJ462" s="330"/>
      <c r="DHK462" s="330"/>
      <c r="DHL462" s="330"/>
      <c r="DHM462" s="330"/>
      <c r="DHN462" s="330"/>
      <c r="DHO462" s="330"/>
      <c r="DHP462" s="330"/>
      <c r="DHQ462" s="330"/>
      <c r="DHR462" s="330"/>
      <c r="DHS462" s="330"/>
      <c r="DHT462" s="330"/>
      <c r="DHU462" s="330"/>
      <c r="DHV462" s="330"/>
      <c r="DHW462" s="330"/>
      <c r="DHX462" s="330"/>
      <c r="DHY462" s="330"/>
      <c r="DHZ462" s="330"/>
      <c r="DIA462" s="330"/>
      <c r="DIB462" s="330"/>
      <c r="DIC462" s="330"/>
      <c r="DID462" s="330"/>
      <c r="DIE462" s="330"/>
      <c r="DIF462" s="330"/>
      <c r="DIG462" s="330"/>
      <c r="DIH462" s="330"/>
      <c r="DII462" s="330"/>
      <c r="DIJ462" s="330"/>
      <c r="DIK462" s="330"/>
      <c r="DIL462" s="330"/>
      <c r="DIM462" s="330"/>
      <c r="DIN462" s="330"/>
      <c r="DIO462" s="330"/>
      <c r="DIP462" s="330"/>
      <c r="DIQ462" s="330"/>
      <c r="DIR462" s="330"/>
      <c r="DIS462" s="330"/>
      <c r="DIT462" s="330"/>
      <c r="DIU462" s="330"/>
      <c r="DIV462" s="330"/>
      <c r="DIW462" s="330"/>
      <c r="DIX462" s="330"/>
      <c r="DIY462" s="330"/>
      <c r="DIZ462" s="330"/>
      <c r="DJA462" s="330"/>
      <c r="DJB462" s="330"/>
      <c r="DJC462" s="330"/>
      <c r="DJD462" s="330"/>
      <c r="DJE462" s="330"/>
      <c r="DJF462" s="330"/>
      <c r="DJG462" s="330"/>
      <c r="DJH462" s="330"/>
      <c r="DJI462" s="330"/>
      <c r="DJJ462" s="330"/>
      <c r="DJK462" s="330"/>
      <c r="DJL462" s="330"/>
      <c r="DJM462" s="330"/>
      <c r="DJN462" s="330"/>
      <c r="DJO462" s="330"/>
      <c r="DJP462" s="330"/>
      <c r="DJQ462" s="330"/>
      <c r="DJR462" s="330"/>
      <c r="DJS462" s="330"/>
      <c r="DJT462" s="330"/>
      <c r="DJU462" s="330"/>
      <c r="DJV462" s="330"/>
      <c r="DJW462" s="330"/>
      <c r="DJX462" s="330"/>
      <c r="DJY462" s="330"/>
      <c r="DJZ462" s="330"/>
      <c r="DKA462" s="330"/>
      <c r="DKB462" s="330"/>
      <c r="DKC462" s="330"/>
      <c r="DKD462" s="330"/>
      <c r="DKE462" s="330"/>
      <c r="DKF462" s="330"/>
      <c r="DKG462" s="330"/>
      <c r="DKH462" s="330"/>
      <c r="DKI462" s="330"/>
      <c r="DKJ462" s="330"/>
      <c r="DKK462" s="330"/>
      <c r="DKL462" s="330"/>
      <c r="DKM462" s="330"/>
      <c r="DKN462" s="330"/>
      <c r="DKO462" s="330"/>
      <c r="DKP462" s="330"/>
      <c r="DKQ462" s="330"/>
      <c r="DKR462" s="330"/>
      <c r="DKS462" s="330"/>
      <c r="DKT462" s="330"/>
      <c r="DKU462" s="330"/>
      <c r="DKV462" s="330"/>
      <c r="DKW462" s="330"/>
      <c r="DKX462" s="330"/>
      <c r="DKY462" s="330"/>
      <c r="DKZ462" s="330"/>
      <c r="DLA462" s="330"/>
      <c r="DLB462" s="330"/>
      <c r="DLC462" s="330"/>
      <c r="DLD462" s="330"/>
      <c r="DLE462" s="330"/>
      <c r="DLF462" s="330"/>
      <c r="DLG462" s="330"/>
      <c r="DLH462" s="330"/>
      <c r="DLI462" s="330"/>
      <c r="DLJ462" s="330"/>
      <c r="DLK462" s="330"/>
      <c r="DLL462" s="330"/>
      <c r="DLM462" s="330"/>
      <c r="DLN462" s="330"/>
      <c r="DLO462" s="330"/>
      <c r="DLP462" s="330"/>
      <c r="DLQ462" s="330"/>
      <c r="DLR462" s="330"/>
      <c r="DLS462" s="330"/>
      <c r="DLT462" s="330"/>
      <c r="DLU462" s="330"/>
      <c r="DLV462" s="330"/>
      <c r="DLW462" s="330"/>
      <c r="DLX462" s="330"/>
      <c r="DLY462" s="330"/>
      <c r="DLZ462" s="330"/>
      <c r="DMA462" s="330"/>
      <c r="DMB462" s="330"/>
      <c r="DMC462" s="330"/>
      <c r="DMD462" s="330"/>
      <c r="DME462" s="330"/>
      <c r="DMF462" s="330"/>
      <c r="DMG462" s="330"/>
      <c r="DMH462" s="330"/>
      <c r="DMI462" s="330"/>
      <c r="DMJ462" s="330"/>
      <c r="DMK462" s="330"/>
      <c r="DML462" s="330"/>
      <c r="DMM462" s="330"/>
      <c r="DMN462" s="330"/>
      <c r="DMO462" s="330"/>
      <c r="DMP462" s="330"/>
      <c r="DMQ462" s="330"/>
      <c r="DMR462" s="330"/>
      <c r="DMS462" s="330"/>
      <c r="DMT462" s="330"/>
      <c r="DMU462" s="330"/>
      <c r="DMV462" s="330"/>
      <c r="DMW462" s="330"/>
      <c r="DMX462" s="330"/>
      <c r="DMY462" s="330"/>
      <c r="DMZ462" s="330"/>
      <c r="DNA462" s="330"/>
      <c r="DNB462" s="330"/>
      <c r="DNC462" s="330"/>
      <c r="DND462" s="330"/>
      <c r="DNE462" s="330"/>
      <c r="DNF462" s="330"/>
      <c r="DNG462" s="330"/>
      <c r="DNH462" s="330"/>
      <c r="DNI462" s="330"/>
      <c r="DNJ462" s="330"/>
      <c r="DNK462" s="330"/>
      <c r="DNL462" s="330"/>
      <c r="DNM462" s="330"/>
      <c r="DNN462" s="330"/>
      <c r="DNO462" s="330"/>
      <c r="DNP462" s="330"/>
      <c r="DNQ462" s="330"/>
      <c r="DNR462" s="330"/>
      <c r="DNS462" s="330"/>
      <c r="DNT462" s="330"/>
      <c r="DNU462" s="330"/>
      <c r="DNV462" s="330"/>
      <c r="DNW462" s="330"/>
      <c r="DNX462" s="330"/>
      <c r="DNY462" s="330"/>
      <c r="DNZ462" s="330"/>
      <c r="DOA462" s="330"/>
      <c r="DOB462" s="330"/>
      <c r="DOC462" s="330"/>
      <c r="DOD462" s="330"/>
      <c r="DOE462" s="330"/>
      <c r="DOF462" s="330"/>
      <c r="DOG462" s="330"/>
      <c r="DOH462" s="330"/>
      <c r="DOI462" s="330"/>
      <c r="DOJ462" s="330"/>
      <c r="DOK462" s="330"/>
      <c r="DOL462" s="330"/>
      <c r="DOM462" s="330"/>
      <c r="DON462" s="330"/>
      <c r="DOO462" s="330"/>
      <c r="DOP462" s="330"/>
      <c r="DOQ462" s="330"/>
      <c r="DOR462" s="330"/>
      <c r="DOS462" s="330"/>
      <c r="DOT462" s="330"/>
      <c r="DOU462" s="330"/>
      <c r="DOV462" s="330"/>
      <c r="DOW462" s="330"/>
      <c r="DOX462" s="330"/>
      <c r="DOY462" s="330"/>
      <c r="DOZ462" s="330"/>
      <c r="DPA462" s="330"/>
      <c r="DPB462" s="330"/>
      <c r="DPC462" s="330"/>
      <c r="DPD462" s="330"/>
      <c r="DPE462" s="330"/>
      <c r="DPF462" s="330"/>
      <c r="DPG462" s="330"/>
      <c r="DPH462" s="330"/>
      <c r="DPI462" s="330"/>
      <c r="DPJ462" s="330"/>
      <c r="DPK462" s="330"/>
      <c r="DPL462" s="330"/>
      <c r="DPM462" s="330"/>
      <c r="DPN462" s="330"/>
      <c r="DPO462" s="330"/>
      <c r="DPP462" s="330"/>
      <c r="DPQ462" s="330"/>
      <c r="DPR462" s="330"/>
      <c r="DPS462" s="330"/>
      <c r="DPT462" s="330"/>
      <c r="DPU462" s="330"/>
      <c r="DPV462" s="330"/>
      <c r="DPW462" s="330"/>
      <c r="DPX462" s="330"/>
      <c r="DPY462" s="330"/>
      <c r="DPZ462" s="330"/>
      <c r="DQA462" s="330"/>
      <c r="DQB462" s="330"/>
      <c r="DQC462" s="330"/>
      <c r="DQD462" s="330"/>
      <c r="DQE462" s="330"/>
      <c r="DQF462" s="330"/>
      <c r="DQG462" s="330"/>
      <c r="DQH462" s="330"/>
      <c r="DQI462" s="330"/>
      <c r="DQJ462" s="330"/>
      <c r="DQK462" s="330"/>
      <c r="DQL462" s="330"/>
      <c r="DQM462" s="330"/>
      <c r="DQN462" s="330"/>
      <c r="DQO462" s="330"/>
      <c r="DQP462" s="330"/>
      <c r="DQQ462" s="330"/>
      <c r="DQR462" s="330"/>
      <c r="DQS462" s="330"/>
      <c r="DQT462" s="330"/>
      <c r="DQU462" s="330"/>
      <c r="DQV462" s="330"/>
      <c r="DQW462" s="330"/>
      <c r="DQX462" s="330"/>
      <c r="DQY462" s="330"/>
      <c r="DQZ462" s="330"/>
      <c r="DRA462" s="330"/>
      <c r="DRB462" s="330"/>
      <c r="DRC462" s="330"/>
      <c r="DRD462" s="330"/>
      <c r="DRE462" s="330"/>
      <c r="DRF462" s="330"/>
      <c r="DRG462" s="330"/>
      <c r="DRH462" s="330"/>
      <c r="DRI462" s="330"/>
      <c r="DRJ462" s="330"/>
      <c r="DRK462" s="330"/>
      <c r="DRL462" s="330"/>
      <c r="DRM462" s="330"/>
      <c r="DRN462" s="330"/>
      <c r="DRO462" s="330"/>
      <c r="DRP462" s="330"/>
      <c r="DRQ462" s="330"/>
      <c r="DRR462" s="330"/>
      <c r="DRS462" s="330"/>
      <c r="DRT462" s="330"/>
      <c r="DRU462" s="330"/>
      <c r="DRV462" s="330"/>
      <c r="DRW462" s="330"/>
      <c r="DRX462" s="330"/>
      <c r="DRY462" s="330"/>
      <c r="DRZ462" s="330"/>
      <c r="DSA462" s="330"/>
      <c r="DSB462" s="330"/>
      <c r="DSC462" s="330"/>
      <c r="DSD462" s="330"/>
      <c r="DSE462" s="330"/>
      <c r="DSF462" s="330"/>
      <c r="DSG462" s="330"/>
      <c r="DSH462" s="330"/>
      <c r="DSI462" s="330"/>
      <c r="DSJ462" s="330"/>
      <c r="DSK462" s="330"/>
      <c r="DSL462" s="330"/>
      <c r="DSM462" s="330"/>
      <c r="DSN462" s="330"/>
      <c r="DSO462" s="330"/>
      <c r="DSP462" s="330"/>
      <c r="DSQ462" s="330"/>
      <c r="DSR462" s="330"/>
      <c r="DSS462" s="330"/>
      <c r="DST462" s="330"/>
      <c r="DSU462" s="330"/>
      <c r="DSV462" s="330"/>
      <c r="DSW462" s="330"/>
      <c r="DSX462" s="330"/>
      <c r="DSY462" s="330"/>
      <c r="DSZ462" s="330"/>
      <c r="DTA462" s="330"/>
      <c r="DTB462" s="330"/>
      <c r="DTC462" s="330"/>
      <c r="DTD462" s="330"/>
      <c r="DTE462" s="330"/>
      <c r="DTF462" s="330"/>
      <c r="DTG462" s="330"/>
      <c r="DTH462" s="330"/>
      <c r="DTI462" s="330"/>
      <c r="DTJ462" s="330"/>
      <c r="DTK462" s="330"/>
      <c r="DTL462" s="330"/>
      <c r="DTM462" s="330"/>
      <c r="DTN462" s="330"/>
      <c r="DTO462" s="330"/>
      <c r="DTP462" s="330"/>
      <c r="DTQ462" s="330"/>
      <c r="DTR462" s="330"/>
      <c r="DTS462" s="330"/>
      <c r="DTT462" s="330"/>
      <c r="DTU462" s="330"/>
      <c r="DTV462" s="330"/>
      <c r="DTW462" s="330"/>
      <c r="DTX462" s="330"/>
      <c r="DTY462" s="330"/>
      <c r="DTZ462" s="330"/>
      <c r="DUA462" s="330"/>
      <c r="DUB462" s="330"/>
      <c r="DUC462" s="330"/>
      <c r="DUD462" s="330"/>
      <c r="DUE462" s="330"/>
      <c r="DUF462" s="330"/>
      <c r="DUG462" s="330"/>
      <c r="DUH462" s="330"/>
      <c r="DUI462" s="330"/>
      <c r="DUJ462" s="330"/>
      <c r="DUK462" s="330"/>
      <c r="DUL462" s="330"/>
      <c r="DUM462" s="330"/>
      <c r="DUN462" s="330"/>
      <c r="DUO462" s="330"/>
      <c r="DUP462" s="330"/>
      <c r="DUQ462" s="330"/>
      <c r="DUR462" s="330"/>
      <c r="DUS462" s="330"/>
      <c r="DUT462" s="330"/>
      <c r="DUU462" s="330"/>
      <c r="DUV462" s="330"/>
      <c r="DUW462" s="330"/>
      <c r="DUX462" s="330"/>
      <c r="DUY462" s="330"/>
      <c r="DUZ462" s="330"/>
      <c r="DVA462" s="330"/>
      <c r="DVB462" s="330"/>
      <c r="DVC462" s="330"/>
      <c r="DVD462" s="330"/>
      <c r="DVE462" s="330"/>
      <c r="DVF462" s="330"/>
      <c r="DVG462" s="330"/>
      <c r="DVH462" s="330"/>
      <c r="DVI462" s="330"/>
      <c r="DVJ462" s="330"/>
      <c r="DVK462" s="330"/>
      <c r="DVL462" s="330"/>
      <c r="DVM462" s="330"/>
      <c r="DVN462" s="330"/>
      <c r="DVO462" s="330"/>
      <c r="DVP462" s="330"/>
      <c r="DVQ462" s="330"/>
      <c r="DVR462" s="330"/>
      <c r="DVS462" s="330"/>
      <c r="DVT462" s="330"/>
      <c r="DVU462" s="330"/>
      <c r="DVV462" s="330"/>
      <c r="DVW462" s="330"/>
      <c r="DVX462" s="330"/>
      <c r="DVY462" s="330"/>
      <c r="DVZ462" s="330"/>
      <c r="DWA462" s="330"/>
      <c r="DWB462" s="330"/>
      <c r="DWC462" s="330"/>
      <c r="DWD462" s="330"/>
      <c r="DWE462" s="330"/>
      <c r="DWF462" s="330"/>
      <c r="DWG462" s="330"/>
      <c r="DWH462" s="330"/>
      <c r="DWI462" s="330"/>
      <c r="DWJ462" s="330"/>
      <c r="DWK462" s="330"/>
      <c r="DWL462" s="330"/>
      <c r="DWM462" s="330"/>
      <c r="DWN462" s="330"/>
      <c r="DWO462" s="330"/>
      <c r="DWP462" s="330"/>
      <c r="DWQ462" s="330"/>
      <c r="DWR462" s="330"/>
      <c r="DWS462" s="330"/>
      <c r="DWT462" s="330"/>
      <c r="DWU462" s="330"/>
      <c r="DWV462" s="330"/>
      <c r="DWW462" s="330"/>
      <c r="DWX462" s="330"/>
      <c r="DWY462" s="330"/>
      <c r="DWZ462" s="330"/>
      <c r="DXA462" s="330"/>
      <c r="DXB462" s="330"/>
      <c r="DXC462" s="330"/>
      <c r="DXD462" s="330"/>
      <c r="DXE462" s="330"/>
      <c r="DXF462" s="330"/>
      <c r="DXG462" s="330"/>
      <c r="DXH462" s="330"/>
      <c r="DXI462" s="330"/>
      <c r="DXJ462" s="330"/>
      <c r="DXK462" s="330"/>
      <c r="DXL462" s="330"/>
      <c r="DXM462" s="330"/>
      <c r="DXN462" s="330"/>
      <c r="DXO462" s="330"/>
      <c r="DXP462" s="330"/>
      <c r="DXQ462" s="330"/>
      <c r="DXR462" s="330"/>
      <c r="DXS462" s="330"/>
      <c r="DXT462" s="330"/>
      <c r="DXU462" s="330"/>
      <c r="DXV462" s="330"/>
      <c r="DXW462" s="330"/>
      <c r="DXX462" s="330"/>
      <c r="DXY462" s="330"/>
      <c r="DXZ462" s="330"/>
      <c r="DYA462" s="330"/>
      <c r="DYB462" s="330"/>
      <c r="DYC462" s="330"/>
      <c r="DYD462" s="330"/>
      <c r="DYE462" s="330"/>
      <c r="DYF462" s="330"/>
      <c r="DYG462" s="330"/>
      <c r="DYH462" s="330"/>
      <c r="DYI462" s="330"/>
      <c r="DYJ462" s="330"/>
      <c r="DYK462" s="330"/>
      <c r="DYL462" s="330"/>
      <c r="DYM462" s="330"/>
      <c r="DYN462" s="330"/>
      <c r="DYO462" s="330"/>
      <c r="DYP462" s="330"/>
      <c r="DYQ462" s="330"/>
      <c r="DYR462" s="330"/>
      <c r="DYS462" s="330"/>
      <c r="DYT462" s="330"/>
      <c r="DYU462" s="330"/>
      <c r="DYV462" s="330"/>
      <c r="DYW462" s="330"/>
      <c r="DYX462" s="330"/>
      <c r="DYY462" s="330"/>
      <c r="DYZ462" s="330"/>
      <c r="DZA462" s="330"/>
      <c r="DZB462" s="330"/>
      <c r="DZC462" s="330"/>
      <c r="DZD462" s="330"/>
      <c r="DZE462" s="330"/>
      <c r="DZF462" s="330"/>
      <c r="DZG462" s="330"/>
      <c r="DZH462" s="330"/>
      <c r="DZI462" s="330"/>
      <c r="DZJ462" s="330"/>
      <c r="DZK462" s="330"/>
      <c r="DZL462" s="330"/>
      <c r="DZM462" s="330"/>
      <c r="DZN462" s="330"/>
      <c r="DZO462" s="330"/>
      <c r="DZP462" s="330"/>
      <c r="DZQ462" s="330"/>
      <c r="DZR462" s="330"/>
      <c r="DZS462" s="330"/>
      <c r="DZT462" s="330"/>
      <c r="DZU462" s="330"/>
      <c r="DZV462" s="330"/>
      <c r="DZW462" s="330"/>
      <c r="DZX462" s="330"/>
      <c r="DZY462" s="330"/>
      <c r="DZZ462" s="330"/>
      <c r="EAA462" s="330"/>
      <c r="EAB462" s="330"/>
      <c r="EAC462" s="330"/>
      <c r="EAD462" s="330"/>
      <c r="EAE462" s="330"/>
      <c r="EAF462" s="330"/>
      <c r="EAG462" s="330"/>
      <c r="EAH462" s="330"/>
      <c r="EAI462" s="330"/>
      <c r="EAJ462" s="330"/>
      <c r="EAK462" s="330"/>
      <c r="EAL462" s="330"/>
      <c r="EAM462" s="330"/>
      <c r="EAN462" s="330"/>
      <c r="EAO462" s="330"/>
      <c r="EAP462" s="330"/>
      <c r="EAQ462" s="330"/>
      <c r="EAR462" s="330"/>
      <c r="EAS462" s="330"/>
      <c r="EAT462" s="330"/>
      <c r="EAU462" s="330"/>
      <c r="EAV462" s="330"/>
      <c r="EAW462" s="330"/>
      <c r="EAX462" s="330"/>
      <c r="EAY462" s="330"/>
      <c r="EAZ462" s="330"/>
      <c r="EBA462" s="330"/>
      <c r="EBB462" s="330"/>
      <c r="EBC462" s="330"/>
      <c r="EBD462" s="330"/>
      <c r="EBE462" s="330"/>
      <c r="EBF462" s="330"/>
      <c r="EBG462" s="330"/>
      <c r="EBH462" s="330"/>
      <c r="EBI462" s="330"/>
      <c r="EBJ462" s="330"/>
      <c r="EBK462" s="330"/>
      <c r="EBL462" s="330"/>
      <c r="EBM462" s="330"/>
      <c r="EBN462" s="330"/>
      <c r="EBO462" s="330"/>
      <c r="EBP462" s="330"/>
      <c r="EBQ462" s="330"/>
      <c r="EBR462" s="330"/>
      <c r="EBS462" s="330"/>
      <c r="EBT462" s="330"/>
      <c r="EBU462" s="330"/>
      <c r="EBV462" s="330"/>
      <c r="EBW462" s="330"/>
      <c r="EBX462" s="330"/>
      <c r="EBY462" s="330"/>
      <c r="EBZ462" s="330"/>
      <c r="ECA462" s="330"/>
      <c r="ECB462" s="330"/>
      <c r="ECC462" s="330"/>
      <c r="ECD462" s="330"/>
      <c r="ECE462" s="330"/>
      <c r="ECF462" s="330"/>
      <c r="ECG462" s="330"/>
      <c r="ECH462" s="330"/>
      <c r="ECI462" s="330"/>
      <c r="ECJ462" s="330"/>
      <c r="ECK462" s="330"/>
      <c r="ECL462" s="330"/>
      <c r="ECM462" s="330"/>
      <c r="ECN462" s="330"/>
      <c r="ECO462" s="330"/>
      <c r="ECP462" s="330"/>
      <c r="ECQ462" s="330"/>
      <c r="ECR462" s="330"/>
      <c r="ECS462" s="330"/>
      <c r="ECT462" s="330"/>
      <c r="ECU462" s="330"/>
      <c r="ECV462" s="330"/>
      <c r="ECW462" s="330"/>
      <c r="ECX462" s="330"/>
      <c r="ECY462" s="330"/>
      <c r="ECZ462" s="330"/>
      <c r="EDA462" s="330"/>
      <c r="EDB462" s="330"/>
      <c r="EDC462" s="330"/>
      <c r="EDD462" s="330"/>
      <c r="EDE462" s="330"/>
      <c r="EDF462" s="330"/>
      <c r="EDG462" s="330"/>
      <c r="EDH462" s="330"/>
      <c r="EDI462" s="330"/>
      <c r="EDJ462" s="330"/>
      <c r="EDK462" s="330"/>
      <c r="EDL462" s="330"/>
      <c r="EDM462" s="330"/>
      <c r="EDN462" s="330"/>
      <c r="EDO462" s="330"/>
      <c r="EDP462" s="330"/>
      <c r="EDQ462" s="330"/>
      <c r="EDR462" s="330"/>
      <c r="EDS462" s="330"/>
      <c r="EDT462" s="330"/>
      <c r="EDU462" s="330"/>
      <c r="EDV462" s="330"/>
      <c r="EDW462" s="330"/>
      <c r="EDX462" s="330"/>
      <c r="EDY462" s="330"/>
      <c r="EDZ462" s="330"/>
      <c r="EEA462" s="330"/>
      <c r="EEB462" s="330"/>
      <c r="EEC462" s="330"/>
      <c r="EED462" s="330"/>
      <c r="EEE462" s="330"/>
      <c r="EEF462" s="330"/>
      <c r="EEG462" s="330"/>
      <c r="EEH462" s="330"/>
      <c r="EEI462" s="330"/>
      <c r="EEJ462" s="330"/>
      <c r="EEK462" s="330"/>
      <c r="EEL462" s="330"/>
      <c r="EEM462" s="330"/>
      <c r="EEN462" s="330"/>
      <c r="EEO462" s="330"/>
      <c r="EEP462" s="330"/>
      <c r="EEQ462" s="330"/>
      <c r="EER462" s="330"/>
      <c r="EES462" s="330"/>
      <c r="EET462" s="330"/>
      <c r="EEU462" s="330"/>
      <c r="EEV462" s="330"/>
      <c r="EEW462" s="330"/>
      <c r="EEX462" s="330"/>
      <c r="EEY462" s="330"/>
      <c r="EEZ462" s="330"/>
      <c r="EFA462" s="330"/>
      <c r="EFB462" s="330"/>
      <c r="EFC462" s="330"/>
      <c r="EFD462" s="330"/>
      <c r="EFE462" s="330"/>
      <c r="EFF462" s="330"/>
      <c r="EFG462" s="330"/>
      <c r="EFH462" s="330"/>
      <c r="EFI462" s="330"/>
      <c r="EFJ462" s="330"/>
      <c r="EFK462" s="330"/>
      <c r="EFL462" s="330"/>
      <c r="EFM462" s="330"/>
      <c r="EFN462" s="330"/>
      <c r="EFO462" s="330"/>
      <c r="EFP462" s="330"/>
      <c r="EFQ462" s="330"/>
      <c r="EFR462" s="330"/>
      <c r="EFS462" s="330"/>
      <c r="EFT462" s="330"/>
      <c r="EFU462" s="330"/>
      <c r="EFV462" s="330"/>
      <c r="EFW462" s="330"/>
      <c r="EFX462" s="330"/>
      <c r="EFY462" s="330"/>
      <c r="EFZ462" s="330"/>
      <c r="EGA462" s="330"/>
      <c r="EGB462" s="330"/>
      <c r="EGC462" s="330"/>
      <c r="EGD462" s="330"/>
      <c r="EGE462" s="330"/>
      <c r="EGF462" s="330"/>
      <c r="EGG462" s="330"/>
      <c r="EGH462" s="330"/>
      <c r="EGI462" s="330"/>
      <c r="EGJ462" s="330"/>
      <c r="EGK462" s="330"/>
      <c r="EGL462" s="330"/>
      <c r="EGM462" s="330"/>
      <c r="EGN462" s="330"/>
      <c r="EGO462" s="330"/>
      <c r="EGP462" s="330"/>
      <c r="EGQ462" s="330"/>
      <c r="EGR462" s="330"/>
      <c r="EGS462" s="330"/>
      <c r="EGT462" s="330"/>
      <c r="EGU462" s="330"/>
      <c r="EGV462" s="330"/>
      <c r="EGW462" s="330"/>
      <c r="EGX462" s="330"/>
      <c r="EGY462" s="330"/>
      <c r="EGZ462" s="330"/>
      <c r="EHA462" s="330"/>
      <c r="EHB462" s="330"/>
      <c r="EHC462" s="330"/>
      <c r="EHD462" s="330"/>
      <c r="EHE462" s="330"/>
      <c r="EHF462" s="330"/>
      <c r="EHG462" s="330"/>
      <c r="EHH462" s="330"/>
      <c r="EHI462" s="330"/>
      <c r="EHJ462" s="330"/>
      <c r="EHK462" s="330"/>
      <c r="EHL462" s="330"/>
      <c r="EHM462" s="330"/>
      <c r="EHN462" s="330"/>
      <c r="EHO462" s="330"/>
      <c r="EHP462" s="330"/>
      <c r="EHQ462" s="330"/>
      <c r="EHR462" s="330"/>
      <c r="EHS462" s="330"/>
      <c r="EHT462" s="330"/>
      <c r="EHU462" s="330"/>
      <c r="EHV462" s="330"/>
      <c r="EHW462" s="330"/>
      <c r="EHX462" s="330"/>
      <c r="EHY462" s="330"/>
      <c r="EHZ462" s="330"/>
      <c r="EIA462" s="330"/>
      <c r="EIB462" s="330"/>
      <c r="EIC462" s="330"/>
      <c r="EID462" s="330"/>
      <c r="EIE462" s="330"/>
      <c r="EIF462" s="330"/>
      <c r="EIG462" s="330"/>
      <c r="EIH462" s="330"/>
      <c r="EII462" s="330"/>
      <c r="EIJ462" s="330"/>
      <c r="EIK462" s="330"/>
      <c r="EIL462" s="330"/>
      <c r="EIM462" s="330"/>
      <c r="EIN462" s="330"/>
      <c r="EIO462" s="330"/>
      <c r="EIP462" s="330"/>
      <c r="EIQ462" s="330"/>
      <c r="EIR462" s="330"/>
      <c r="EIS462" s="330"/>
      <c r="EIT462" s="330"/>
      <c r="EIU462" s="330"/>
      <c r="EIV462" s="330"/>
      <c r="EIW462" s="330"/>
      <c r="EIX462" s="330"/>
      <c r="EIY462" s="330"/>
      <c r="EIZ462" s="330"/>
      <c r="EJA462" s="330"/>
      <c r="EJB462" s="330"/>
      <c r="EJC462" s="330"/>
      <c r="EJD462" s="330"/>
      <c r="EJE462" s="330"/>
      <c r="EJF462" s="330"/>
      <c r="EJG462" s="330"/>
      <c r="EJH462" s="330"/>
      <c r="EJI462" s="330"/>
      <c r="EJJ462" s="330"/>
      <c r="EJK462" s="330"/>
      <c r="EJL462" s="330"/>
      <c r="EJM462" s="330"/>
      <c r="EJN462" s="330"/>
      <c r="EJO462" s="330"/>
      <c r="EJP462" s="330"/>
      <c r="EJQ462" s="330"/>
      <c r="EJR462" s="330"/>
      <c r="EJS462" s="330"/>
      <c r="EJT462" s="330"/>
      <c r="EJU462" s="330"/>
      <c r="EJV462" s="330"/>
      <c r="EJW462" s="330"/>
      <c r="EJX462" s="330"/>
      <c r="EJY462" s="330"/>
      <c r="EJZ462" s="330"/>
      <c r="EKA462" s="330"/>
      <c r="EKB462" s="330"/>
      <c r="EKC462" s="330"/>
      <c r="EKD462" s="330"/>
      <c r="EKE462" s="330"/>
      <c r="EKF462" s="330"/>
      <c r="EKG462" s="330"/>
      <c r="EKH462" s="330"/>
      <c r="EKI462" s="330"/>
      <c r="EKJ462" s="330"/>
      <c r="EKK462" s="330"/>
      <c r="EKL462" s="330"/>
      <c r="EKM462" s="330"/>
      <c r="EKN462" s="330"/>
      <c r="EKO462" s="330"/>
      <c r="EKP462" s="330"/>
      <c r="EKQ462" s="330"/>
      <c r="EKR462" s="330"/>
      <c r="EKS462" s="330"/>
      <c r="EKT462" s="330"/>
      <c r="EKU462" s="330"/>
      <c r="EKV462" s="330"/>
      <c r="EKW462" s="330"/>
      <c r="EKX462" s="330"/>
      <c r="EKY462" s="330"/>
      <c r="EKZ462" s="330"/>
      <c r="ELA462" s="330"/>
      <c r="ELB462" s="330"/>
      <c r="ELC462" s="330"/>
      <c r="ELD462" s="330"/>
      <c r="ELE462" s="330"/>
      <c r="ELF462" s="330"/>
      <c r="ELG462" s="330"/>
      <c r="ELH462" s="330"/>
      <c r="ELI462" s="330"/>
      <c r="ELJ462" s="330"/>
      <c r="ELK462" s="330"/>
      <c r="ELL462" s="330"/>
      <c r="ELM462" s="330"/>
      <c r="ELN462" s="330"/>
      <c r="ELO462" s="330"/>
      <c r="ELP462" s="330"/>
      <c r="ELQ462" s="330"/>
      <c r="ELR462" s="330"/>
      <c r="ELS462" s="330"/>
      <c r="ELT462" s="330"/>
      <c r="ELU462" s="330"/>
      <c r="ELV462" s="330"/>
      <c r="ELW462" s="330"/>
      <c r="ELX462" s="330"/>
      <c r="ELY462" s="330"/>
      <c r="ELZ462" s="330"/>
      <c r="EMA462" s="330"/>
      <c r="EMB462" s="330"/>
      <c r="EMC462" s="330"/>
      <c r="EMD462" s="330"/>
      <c r="EME462" s="330"/>
      <c r="EMF462" s="330"/>
      <c r="EMG462" s="330"/>
      <c r="EMH462" s="330"/>
      <c r="EMI462" s="330"/>
      <c r="EMJ462" s="330"/>
      <c r="EMK462" s="330"/>
      <c r="EML462" s="330"/>
      <c r="EMM462" s="330"/>
      <c r="EMN462" s="330"/>
      <c r="EMO462" s="330"/>
      <c r="EMP462" s="330"/>
      <c r="EMQ462" s="330"/>
      <c r="EMR462" s="330"/>
      <c r="EMS462" s="330"/>
      <c r="EMT462" s="330"/>
      <c r="EMU462" s="330"/>
      <c r="EMV462" s="330"/>
      <c r="EMW462" s="330"/>
      <c r="EMX462" s="330"/>
      <c r="EMY462" s="330"/>
      <c r="EMZ462" s="330"/>
      <c r="ENA462" s="330"/>
      <c r="ENB462" s="330"/>
      <c r="ENC462" s="330"/>
      <c r="END462" s="330"/>
      <c r="ENE462" s="330"/>
      <c r="ENF462" s="330"/>
      <c r="ENG462" s="330"/>
      <c r="ENH462" s="330"/>
      <c r="ENI462" s="330"/>
      <c r="ENJ462" s="330"/>
      <c r="ENK462" s="330"/>
      <c r="ENL462" s="330"/>
      <c r="ENM462" s="330"/>
      <c r="ENN462" s="330"/>
      <c r="ENO462" s="330"/>
      <c r="ENP462" s="330"/>
      <c r="ENQ462" s="330"/>
      <c r="ENR462" s="330"/>
      <c r="ENS462" s="330"/>
      <c r="ENT462" s="330"/>
      <c r="ENU462" s="330"/>
      <c r="ENV462" s="330"/>
      <c r="ENW462" s="330"/>
      <c r="ENX462" s="330"/>
      <c r="ENY462" s="330"/>
      <c r="ENZ462" s="330"/>
      <c r="EOA462" s="330"/>
      <c r="EOB462" s="330"/>
      <c r="EOC462" s="330"/>
      <c r="EOD462" s="330"/>
      <c r="EOE462" s="330"/>
      <c r="EOF462" s="330"/>
      <c r="EOG462" s="330"/>
      <c r="EOH462" s="330"/>
      <c r="EOI462" s="330"/>
      <c r="EOJ462" s="330"/>
      <c r="EOK462" s="330"/>
      <c r="EOL462" s="330"/>
      <c r="EOM462" s="330"/>
      <c r="EON462" s="330"/>
      <c r="EOO462" s="330"/>
      <c r="EOP462" s="330"/>
      <c r="EOQ462" s="330"/>
      <c r="EOR462" s="330"/>
      <c r="EOS462" s="330"/>
      <c r="EOT462" s="330"/>
      <c r="EOU462" s="330"/>
      <c r="EOV462" s="330"/>
      <c r="EOW462" s="330"/>
      <c r="EOX462" s="330"/>
      <c r="EOY462" s="330"/>
      <c r="EOZ462" s="330"/>
      <c r="EPA462" s="330"/>
      <c r="EPB462" s="330"/>
      <c r="EPC462" s="330"/>
      <c r="EPD462" s="330"/>
      <c r="EPE462" s="330"/>
      <c r="EPF462" s="330"/>
      <c r="EPG462" s="330"/>
      <c r="EPH462" s="330"/>
      <c r="EPI462" s="330"/>
      <c r="EPJ462" s="330"/>
      <c r="EPK462" s="330"/>
      <c r="EPL462" s="330"/>
      <c r="EPM462" s="330"/>
      <c r="EPN462" s="330"/>
      <c r="EPO462" s="330"/>
      <c r="EPP462" s="330"/>
      <c r="EPQ462" s="330"/>
      <c r="EPR462" s="330"/>
      <c r="EPS462" s="330"/>
      <c r="EPT462" s="330"/>
      <c r="EPU462" s="330"/>
      <c r="EPV462" s="330"/>
      <c r="EPW462" s="330"/>
      <c r="EPX462" s="330"/>
      <c r="EPY462" s="330"/>
      <c r="EPZ462" s="330"/>
      <c r="EQA462" s="330"/>
      <c r="EQB462" s="330"/>
      <c r="EQC462" s="330"/>
      <c r="EQD462" s="330"/>
      <c r="EQE462" s="330"/>
      <c r="EQF462" s="330"/>
      <c r="EQG462" s="330"/>
      <c r="EQH462" s="330"/>
      <c r="EQI462" s="330"/>
      <c r="EQJ462" s="330"/>
      <c r="EQK462" s="330"/>
      <c r="EQL462" s="330"/>
      <c r="EQM462" s="330"/>
      <c r="EQN462" s="330"/>
      <c r="EQO462" s="330"/>
      <c r="EQP462" s="330"/>
      <c r="EQQ462" s="330"/>
      <c r="EQR462" s="330"/>
      <c r="EQS462" s="330"/>
      <c r="EQT462" s="330"/>
      <c r="EQU462" s="330"/>
      <c r="EQV462" s="330"/>
      <c r="EQW462" s="330"/>
      <c r="EQX462" s="330"/>
      <c r="EQY462" s="330"/>
      <c r="EQZ462" s="330"/>
      <c r="ERA462" s="330"/>
      <c r="ERB462" s="330"/>
      <c r="ERC462" s="330"/>
      <c r="ERD462" s="330"/>
      <c r="ERE462" s="330"/>
      <c r="ERF462" s="330"/>
      <c r="ERG462" s="330"/>
      <c r="ERH462" s="330"/>
      <c r="ERI462" s="330"/>
      <c r="ERJ462" s="330"/>
      <c r="ERK462" s="330"/>
      <c r="ERL462" s="330"/>
      <c r="ERM462" s="330"/>
      <c r="ERN462" s="330"/>
      <c r="ERO462" s="330"/>
      <c r="ERP462" s="330"/>
      <c r="ERQ462" s="330"/>
      <c r="ERR462" s="330"/>
      <c r="ERS462" s="330"/>
      <c r="ERT462" s="330"/>
      <c r="ERU462" s="330"/>
      <c r="ERV462" s="330"/>
      <c r="ERW462" s="330"/>
      <c r="ERX462" s="330"/>
      <c r="ERY462" s="330"/>
      <c r="ERZ462" s="330"/>
      <c r="ESA462" s="330"/>
      <c r="ESB462" s="330"/>
      <c r="ESC462" s="330"/>
      <c r="ESD462" s="330"/>
      <c r="ESE462" s="330"/>
      <c r="ESF462" s="330"/>
      <c r="ESG462" s="330"/>
      <c r="ESH462" s="330"/>
      <c r="ESI462" s="330"/>
      <c r="ESJ462" s="330"/>
      <c r="ESK462" s="330"/>
      <c r="ESL462" s="330"/>
      <c r="ESM462" s="330"/>
      <c r="ESN462" s="330"/>
      <c r="ESO462" s="330"/>
      <c r="ESP462" s="330"/>
      <c r="ESQ462" s="330"/>
      <c r="ESR462" s="330"/>
      <c r="ESS462" s="330"/>
      <c r="EST462" s="330"/>
      <c r="ESU462" s="330"/>
      <c r="ESV462" s="330"/>
      <c r="ESW462" s="330"/>
      <c r="ESX462" s="330"/>
      <c r="ESY462" s="330"/>
      <c r="ESZ462" s="330"/>
      <c r="ETA462" s="330"/>
      <c r="ETB462" s="330"/>
      <c r="ETC462" s="330"/>
      <c r="ETD462" s="330"/>
      <c r="ETE462" s="330"/>
      <c r="ETF462" s="330"/>
      <c r="ETG462" s="330"/>
      <c r="ETH462" s="330"/>
      <c r="ETI462" s="330"/>
      <c r="ETJ462" s="330"/>
      <c r="ETK462" s="330"/>
      <c r="ETL462" s="330"/>
      <c r="ETM462" s="330"/>
      <c r="ETN462" s="330"/>
      <c r="ETO462" s="330"/>
      <c r="ETP462" s="330"/>
      <c r="ETQ462" s="330"/>
      <c r="ETR462" s="330"/>
      <c r="ETS462" s="330"/>
      <c r="ETT462" s="330"/>
      <c r="ETU462" s="330"/>
      <c r="ETV462" s="330"/>
      <c r="ETW462" s="330"/>
      <c r="ETX462" s="330"/>
      <c r="ETY462" s="330"/>
      <c r="ETZ462" s="330"/>
      <c r="EUA462" s="330"/>
      <c r="EUB462" s="330"/>
      <c r="EUC462" s="330"/>
      <c r="EUD462" s="330"/>
      <c r="EUE462" s="330"/>
      <c r="EUF462" s="330"/>
      <c r="EUG462" s="330"/>
      <c r="EUH462" s="330"/>
      <c r="EUI462" s="330"/>
      <c r="EUJ462" s="330"/>
      <c r="EUK462" s="330"/>
      <c r="EUL462" s="330"/>
      <c r="EUM462" s="330"/>
      <c r="EUN462" s="330"/>
      <c r="EUO462" s="330"/>
      <c r="EUP462" s="330"/>
      <c r="EUQ462" s="330"/>
      <c r="EUR462" s="330"/>
      <c r="EUS462" s="330"/>
      <c r="EUT462" s="330"/>
      <c r="EUU462" s="330"/>
      <c r="EUV462" s="330"/>
      <c r="EUW462" s="330"/>
      <c r="EUX462" s="330"/>
      <c r="EUY462" s="330"/>
      <c r="EUZ462" s="330"/>
      <c r="EVA462" s="330"/>
      <c r="EVB462" s="330"/>
      <c r="EVC462" s="330"/>
      <c r="EVD462" s="330"/>
      <c r="EVE462" s="330"/>
      <c r="EVF462" s="330"/>
      <c r="EVG462" s="330"/>
      <c r="EVH462" s="330"/>
      <c r="EVI462" s="330"/>
      <c r="EVJ462" s="330"/>
      <c r="EVK462" s="330"/>
      <c r="EVL462" s="330"/>
      <c r="EVM462" s="330"/>
      <c r="EVN462" s="330"/>
      <c r="EVO462" s="330"/>
      <c r="EVP462" s="330"/>
      <c r="EVQ462" s="330"/>
      <c r="EVR462" s="330"/>
      <c r="EVS462" s="330"/>
      <c r="EVT462" s="330"/>
      <c r="EVU462" s="330"/>
      <c r="EVV462" s="330"/>
      <c r="EVW462" s="330"/>
      <c r="EVX462" s="330"/>
      <c r="EVY462" s="330"/>
      <c r="EVZ462" s="330"/>
      <c r="EWA462" s="330"/>
      <c r="EWB462" s="330"/>
      <c r="EWC462" s="330"/>
      <c r="EWD462" s="330"/>
      <c r="EWE462" s="330"/>
      <c r="EWF462" s="330"/>
      <c r="EWG462" s="330"/>
      <c r="EWH462" s="330"/>
      <c r="EWI462" s="330"/>
      <c r="EWJ462" s="330"/>
      <c r="EWK462" s="330"/>
      <c r="EWL462" s="330"/>
      <c r="EWM462" s="330"/>
      <c r="EWN462" s="330"/>
      <c r="EWO462" s="330"/>
      <c r="EWP462" s="330"/>
      <c r="EWQ462" s="330"/>
      <c r="EWR462" s="330"/>
      <c r="EWS462" s="330"/>
      <c r="EWT462" s="330"/>
      <c r="EWU462" s="330"/>
      <c r="EWV462" s="330"/>
      <c r="EWW462" s="330"/>
      <c r="EWX462" s="330"/>
      <c r="EWY462" s="330"/>
      <c r="EWZ462" s="330"/>
      <c r="EXA462" s="330"/>
      <c r="EXB462" s="330"/>
      <c r="EXC462" s="330"/>
      <c r="EXD462" s="330"/>
      <c r="EXE462" s="330"/>
      <c r="EXF462" s="330"/>
      <c r="EXG462" s="330"/>
      <c r="EXH462" s="330"/>
      <c r="EXI462" s="330"/>
      <c r="EXJ462" s="330"/>
      <c r="EXK462" s="330"/>
      <c r="EXL462" s="330"/>
      <c r="EXM462" s="330"/>
      <c r="EXN462" s="330"/>
      <c r="EXO462" s="330"/>
      <c r="EXP462" s="330"/>
      <c r="EXQ462" s="330"/>
      <c r="EXR462" s="330"/>
      <c r="EXS462" s="330"/>
      <c r="EXT462" s="330"/>
      <c r="EXU462" s="330"/>
      <c r="EXV462" s="330"/>
      <c r="EXW462" s="330"/>
      <c r="EXX462" s="330"/>
      <c r="EXY462" s="330"/>
      <c r="EXZ462" s="330"/>
      <c r="EYA462" s="330"/>
      <c r="EYB462" s="330"/>
      <c r="EYC462" s="330"/>
      <c r="EYD462" s="330"/>
      <c r="EYE462" s="330"/>
      <c r="EYF462" s="330"/>
      <c r="EYG462" s="330"/>
      <c r="EYH462" s="330"/>
      <c r="EYI462" s="330"/>
      <c r="EYJ462" s="330"/>
      <c r="EYK462" s="330"/>
      <c r="EYL462" s="330"/>
      <c r="EYM462" s="330"/>
      <c r="EYN462" s="330"/>
      <c r="EYO462" s="330"/>
      <c r="EYP462" s="330"/>
      <c r="EYQ462" s="330"/>
      <c r="EYR462" s="330"/>
      <c r="EYS462" s="330"/>
      <c r="EYT462" s="330"/>
      <c r="EYU462" s="330"/>
      <c r="EYV462" s="330"/>
      <c r="EYW462" s="330"/>
      <c r="EYX462" s="330"/>
      <c r="EYY462" s="330"/>
      <c r="EYZ462" s="330"/>
      <c r="EZA462" s="330"/>
      <c r="EZB462" s="330"/>
      <c r="EZC462" s="330"/>
      <c r="EZD462" s="330"/>
      <c r="EZE462" s="330"/>
      <c r="EZF462" s="330"/>
      <c r="EZG462" s="330"/>
      <c r="EZH462" s="330"/>
      <c r="EZI462" s="330"/>
      <c r="EZJ462" s="330"/>
      <c r="EZK462" s="330"/>
      <c r="EZL462" s="330"/>
      <c r="EZM462" s="330"/>
      <c r="EZN462" s="330"/>
      <c r="EZO462" s="330"/>
      <c r="EZP462" s="330"/>
      <c r="EZQ462" s="330"/>
      <c r="EZR462" s="330"/>
      <c r="EZS462" s="330"/>
      <c r="EZT462" s="330"/>
      <c r="EZU462" s="330"/>
      <c r="EZV462" s="330"/>
      <c r="EZW462" s="330"/>
      <c r="EZX462" s="330"/>
      <c r="EZY462" s="330"/>
      <c r="EZZ462" s="330"/>
      <c r="FAA462" s="330"/>
      <c r="FAB462" s="330"/>
      <c r="FAC462" s="330"/>
      <c r="FAD462" s="330"/>
      <c r="FAE462" s="330"/>
      <c r="FAF462" s="330"/>
      <c r="FAG462" s="330"/>
      <c r="FAH462" s="330"/>
      <c r="FAI462" s="330"/>
      <c r="FAJ462" s="330"/>
      <c r="FAK462" s="330"/>
      <c r="FAL462" s="330"/>
      <c r="FAM462" s="330"/>
      <c r="FAN462" s="330"/>
      <c r="FAO462" s="330"/>
      <c r="FAP462" s="330"/>
      <c r="FAQ462" s="330"/>
      <c r="FAR462" s="330"/>
      <c r="FAS462" s="330"/>
      <c r="FAT462" s="330"/>
      <c r="FAU462" s="330"/>
      <c r="FAV462" s="330"/>
      <c r="FAW462" s="330"/>
      <c r="FAX462" s="330"/>
      <c r="FAY462" s="330"/>
      <c r="FAZ462" s="330"/>
      <c r="FBA462" s="330"/>
      <c r="FBB462" s="330"/>
      <c r="FBC462" s="330"/>
      <c r="FBD462" s="330"/>
      <c r="FBE462" s="330"/>
      <c r="FBF462" s="330"/>
      <c r="FBG462" s="330"/>
      <c r="FBH462" s="330"/>
      <c r="FBI462" s="330"/>
      <c r="FBJ462" s="330"/>
      <c r="FBK462" s="330"/>
      <c r="FBL462" s="330"/>
      <c r="FBM462" s="330"/>
      <c r="FBN462" s="330"/>
      <c r="FBO462" s="330"/>
      <c r="FBP462" s="330"/>
      <c r="FBQ462" s="330"/>
      <c r="FBR462" s="330"/>
      <c r="FBS462" s="330"/>
      <c r="FBT462" s="330"/>
      <c r="FBU462" s="330"/>
      <c r="FBV462" s="330"/>
      <c r="FBW462" s="330"/>
      <c r="FBX462" s="330"/>
      <c r="FBY462" s="330"/>
      <c r="FBZ462" s="330"/>
      <c r="FCA462" s="330"/>
      <c r="FCB462" s="330"/>
      <c r="FCC462" s="330"/>
      <c r="FCD462" s="330"/>
      <c r="FCE462" s="330"/>
      <c r="FCF462" s="330"/>
      <c r="FCG462" s="330"/>
      <c r="FCH462" s="330"/>
      <c r="FCI462" s="330"/>
      <c r="FCJ462" s="330"/>
      <c r="FCK462" s="330"/>
      <c r="FCL462" s="330"/>
      <c r="FCM462" s="330"/>
      <c r="FCN462" s="330"/>
      <c r="FCO462" s="330"/>
      <c r="FCP462" s="330"/>
      <c r="FCQ462" s="330"/>
      <c r="FCR462" s="330"/>
      <c r="FCS462" s="330"/>
      <c r="FCT462" s="330"/>
      <c r="FCU462" s="330"/>
      <c r="FCV462" s="330"/>
      <c r="FCW462" s="330"/>
      <c r="FCX462" s="330"/>
      <c r="FCY462" s="330"/>
      <c r="FCZ462" s="330"/>
      <c r="FDA462" s="330"/>
      <c r="FDB462" s="330"/>
      <c r="FDC462" s="330"/>
      <c r="FDD462" s="330"/>
      <c r="FDE462" s="330"/>
      <c r="FDF462" s="330"/>
      <c r="FDG462" s="330"/>
      <c r="FDH462" s="330"/>
      <c r="FDI462" s="330"/>
      <c r="FDJ462" s="330"/>
      <c r="FDK462" s="330"/>
      <c r="FDL462" s="330"/>
      <c r="FDM462" s="330"/>
      <c r="FDN462" s="330"/>
      <c r="FDO462" s="330"/>
      <c r="FDP462" s="330"/>
      <c r="FDQ462" s="330"/>
      <c r="FDR462" s="330"/>
      <c r="FDS462" s="330"/>
      <c r="FDT462" s="330"/>
      <c r="FDU462" s="330"/>
      <c r="FDV462" s="330"/>
      <c r="FDW462" s="330"/>
      <c r="FDX462" s="330"/>
      <c r="FDY462" s="330"/>
      <c r="FDZ462" s="330"/>
      <c r="FEA462" s="330"/>
      <c r="FEB462" s="330"/>
      <c r="FEC462" s="330"/>
      <c r="FED462" s="330"/>
      <c r="FEE462" s="330"/>
      <c r="FEF462" s="330"/>
      <c r="FEG462" s="330"/>
      <c r="FEH462" s="330"/>
      <c r="FEI462" s="330"/>
      <c r="FEJ462" s="330"/>
      <c r="FEK462" s="330"/>
      <c r="FEL462" s="330"/>
      <c r="FEM462" s="330"/>
      <c r="FEN462" s="330"/>
      <c r="FEO462" s="330"/>
      <c r="FEP462" s="330"/>
      <c r="FEQ462" s="330"/>
      <c r="FER462" s="330"/>
      <c r="FES462" s="330"/>
      <c r="FET462" s="330"/>
      <c r="FEU462" s="330"/>
      <c r="FEV462" s="330"/>
      <c r="FEW462" s="330"/>
      <c r="FEX462" s="330"/>
      <c r="FEY462" s="330"/>
      <c r="FEZ462" s="330"/>
      <c r="FFA462" s="330"/>
      <c r="FFB462" s="330"/>
      <c r="FFC462" s="330"/>
      <c r="FFD462" s="330"/>
      <c r="FFE462" s="330"/>
      <c r="FFF462" s="330"/>
      <c r="FFG462" s="330"/>
      <c r="FFH462" s="330"/>
      <c r="FFI462" s="330"/>
      <c r="FFJ462" s="330"/>
      <c r="FFK462" s="330"/>
      <c r="FFL462" s="330"/>
      <c r="FFM462" s="330"/>
      <c r="FFN462" s="330"/>
      <c r="FFO462" s="330"/>
      <c r="FFP462" s="330"/>
      <c r="FFQ462" s="330"/>
      <c r="FFR462" s="330"/>
      <c r="FFS462" s="330"/>
      <c r="FFT462" s="330"/>
      <c r="FFU462" s="330"/>
      <c r="FFV462" s="330"/>
      <c r="FFW462" s="330"/>
      <c r="FFX462" s="330"/>
      <c r="FFY462" s="330"/>
      <c r="FFZ462" s="330"/>
      <c r="FGA462" s="330"/>
      <c r="FGB462" s="330"/>
      <c r="FGC462" s="330"/>
      <c r="FGD462" s="330"/>
      <c r="FGE462" s="330"/>
      <c r="FGF462" s="330"/>
      <c r="FGG462" s="330"/>
      <c r="FGH462" s="330"/>
      <c r="FGI462" s="330"/>
      <c r="FGJ462" s="330"/>
      <c r="FGK462" s="330"/>
      <c r="FGL462" s="330"/>
      <c r="FGM462" s="330"/>
      <c r="FGN462" s="330"/>
      <c r="FGO462" s="330"/>
      <c r="FGP462" s="330"/>
      <c r="FGQ462" s="330"/>
      <c r="FGR462" s="330"/>
      <c r="FGS462" s="330"/>
      <c r="FGT462" s="330"/>
      <c r="FGU462" s="330"/>
      <c r="FGV462" s="330"/>
      <c r="FGW462" s="330"/>
      <c r="FGX462" s="330"/>
      <c r="FGY462" s="330"/>
      <c r="FGZ462" s="330"/>
      <c r="FHA462" s="330"/>
      <c r="FHB462" s="330"/>
      <c r="FHC462" s="330"/>
      <c r="FHD462" s="330"/>
      <c r="FHE462" s="330"/>
      <c r="FHF462" s="330"/>
      <c r="FHG462" s="330"/>
      <c r="FHH462" s="330"/>
      <c r="FHI462" s="330"/>
      <c r="FHJ462" s="330"/>
      <c r="FHK462" s="330"/>
      <c r="FHL462" s="330"/>
      <c r="FHM462" s="330"/>
      <c r="FHN462" s="330"/>
      <c r="FHO462" s="330"/>
      <c r="FHP462" s="330"/>
      <c r="FHQ462" s="330"/>
      <c r="FHR462" s="330"/>
      <c r="FHS462" s="330"/>
      <c r="FHT462" s="330"/>
      <c r="FHU462" s="330"/>
      <c r="FHV462" s="330"/>
      <c r="FHW462" s="330"/>
      <c r="FHX462" s="330"/>
      <c r="FHY462" s="330"/>
      <c r="FHZ462" s="330"/>
      <c r="FIA462" s="330"/>
      <c r="FIB462" s="330"/>
      <c r="FIC462" s="330"/>
      <c r="FID462" s="330"/>
      <c r="FIE462" s="330"/>
      <c r="FIF462" s="330"/>
      <c r="FIG462" s="330"/>
      <c r="FIH462" s="330"/>
      <c r="FII462" s="330"/>
      <c r="FIJ462" s="330"/>
      <c r="FIK462" s="330"/>
      <c r="FIL462" s="330"/>
      <c r="FIM462" s="330"/>
      <c r="FIN462" s="330"/>
      <c r="FIO462" s="330"/>
      <c r="FIP462" s="330"/>
      <c r="FIQ462" s="330"/>
      <c r="FIR462" s="330"/>
      <c r="FIS462" s="330"/>
      <c r="FIT462" s="330"/>
      <c r="FIU462" s="330"/>
      <c r="FIV462" s="330"/>
      <c r="FIW462" s="330"/>
      <c r="FIX462" s="330"/>
      <c r="FIY462" s="330"/>
      <c r="FIZ462" s="330"/>
      <c r="FJA462" s="330"/>
      <c r="FJB462" s="330"/>
      <c r="FJC462" s="330"/>
      <c r="FJD462" s="330"/>
      <c r="FJE462" s="330"/>
      <c r="FJF462" s="330"/>
      <c r="FJG462" s="330"/>
      <c r="FJH462" s="330"/>
      <c r="FJI462" s="330"/>
      <c r="FJJ462" s="330"/>
      <c r="FJK462" s="330"/>
      <c r="FJL462" s="330"/>
      <c r="FJM462" s="330"/>
      <c r="FJN462" s="330"/>
      <c r="FJO462" s="330"/>
      <c r="FJP462" s="330"/>
      <c r="FJQ462" s="330"/>
      <c r="FJR462" s="330"/>
      <c r="FJS462" s="330"/>
      <c r="FJT462" s="330"/>
      <c r="FJU462" s="330"/>
      <c r="FJV462" s="330"/>
      <c r="FJW462" s="330"/>
      <c r="FJX462" s="330"/>
      <c r="FJY462" s="330"/>
      <c r="FJZ462" s="330"/>
      <c r="FKA462" s="330"/>
      <c r="FKB462" s="330"/>
      <c r="FKC462" s="330"/>
      <c r="FKD462" s="330"/>
      <c r="FKE462" s="330"/>
      <c r="FKF462" s="330"/>
      <c r="FKG462" s="330"/>
      <c r="FKH462" s="330"/>
      <c r="FKI462" s="330"/>
      <c r="FKJ462" s="330"/>
      <c r="FKK462" s="330"/>
      <c r="FKL462" s="330"/>
      <c r="FKM462" s="330"/>
      <c r="FKN462" s="330"/>
      <c r="FKO462" s="330"/>
      <c r="FKP462" s="330"/>
      <c r="FKQ462" s="330"/>
      <c r="FKR462" s="330"/>
      <c r="FKS462" s="330"/>
      <c r="FKT462" s="330"/>
      <c r="FKU462" s="330"/>
      <c r="FKV462" s="330"/>
      <c r="FKW462" s="330"/>
      <c r="FKX462" s="330"/>
      <c r="FKY462" s="330"/>
      <c r="FKZ462" s="330"/>
      <c r="FLA462" s="330"/>
      <c r="FLB462" s="330"/>
      <c r="FLC462" s="330"/>
      <c r="FLD462" s="330"/>
      <c r="FLE462" s="330"/>
      <c r="FLF462" s="330"/>
      <c r="FLG462" s="330"/>
      <c r="FLH462" s="330"/>
      <c r="FLI462" s="330"/>
      <c r="FLJ462" s="330"/>
      <c r="FLK462" s="330"/>
      <c r="FLL462" s="330"/>
      <c r="FLM462" s="330"/>
      <c r="FLN462" s="330"/>
      <c r="FLO462" s="330"/>
      <c r="FLP462" s="330"/>
      <c r="FLQ462" s="330"/>
      <c r="FLR462" s="330"/>
      <c r="FLS462" s="330"/>
      <c r="FLT462" s="330"/>
      <c r="FLU462" s="330"/>
      <c r="FLV462" s="330"/>
      <c r="FLW462" s="330"/>
      <c r="FLX462" s="330"/>
      <c r="FLY462" s="330"/>
      <c r="FLZ462" s="330"/>
      <c r="FMA462" s="330"/>
      <c r="FMB462" s="330"/>
      <c r="FMC462" s="330"/>
      <c r="FMD462" s="330"/>
      <c r="FME462" s="330"/>
      <c r="FMF462" s="330"/>
      <c r="FMG462" s="330"/>
      <c r="FMH462" s="330"/>
      <c r="FMI462" s="330"/>
      <c r="FMJ462" s="330"/>
      <c r="FMK462" s="330"/>
      <c r="FML462" s="330"/>
      <c r="FMM462" s="330"/>
      <c r="FMN462" s="330"/>
      <c r="FMO462" s="330"/>
      <c r="FMP462" s="330"/>
      <c r="FMQ462" s="330"/>
      <c r="FMR462" s="330"/>
      <c r="FMS462" s="330"/>
      <c r="FMT462" s="330"/>
      <c r="FMU462" s="330"/>
      <c r="FMV462" s="330"/>
      <c r="FMW462" s="330"/>
      <c r="FMX462" s="330"/>
      <c r="FMY462" s="330"/>
      <c r="FMZ462" s="330"/>
      <c r="FNA462" s="330"/>
      <c r="FNB462" s="330"/>
      <c r="FNC462" s="330"/>
      <c r="FND462" s="330"/>
      <c r="FNE462" s="330"/>
      <c r="FNF462" s="330"/>
      <c r="FNG462" s="330"/>
      <c r="FNH462" s="330"/>
      <c r="FNI462" s="330"/>
      <c r="FNJ462" s="330"/>
      <c r="FNK462" s="330"/>
      <c r="FNL462" s="330"/>
      <c r="FNM462" s="330"/>
      <c r="FNN462" s="330"/>
      <c r="FNO462" s="330"/>
      <c r="FNP462" s="330"/>
      <c r="FNQ462" s="330"/>
      <c r="FNR462" s="330"/>
      <c r="FNS462" s="330"/>
      <c r="FNT462" s="330"/>
      <c r="FNU462" s="330"/>
      <c r="FNV462" s="330"/>
      <c r="FNW462" s="330"/>
      <c r="FNX462" s="330"/>
      <c r="FNY462" s="330"/>
      <c r="FNZ462" s="330"/>
      <c r="FOA462" s="330"/>
      <c r="FOB462" s="330"/>
      <c r="FOC462" s="330"/>
      <c r="FOD462" s="330"/>
      <c r="FOE462" s="330"/>
      <c r="FOF462" s="330"/>
      <c r="FOG462" s="330"/>
      <c r="FOH462" s="330"/>
      <c r="FOI462" s="330"/>
      <c r="FOJ462" s="330"/>
      <c r="FOK462" s="330"/>
      <c r="FOL462" s="330"/>
      <c r="FOM462" s="330"/>
      <c r="FON462" s="330"/>
      <c r="FOO462" s="330"/>
      <c r="FOP462" s="330"/>
      <c r="FOQ462" s="330"/>
      <c r="FOR462" s="330"/>
      <c r="FOS462" s="330"/>
      <c r="FOT462" s="330"/>
      <c r="FOU462" s="330"/>
      <c r="FOV462" s="330"/>
      <c r="FOW462" s="330"/>
      <c r="FOX462" s="330"/>
      <c r="FOY462" s="330"/>
      <c r="FOZ462" s="330"/>
      <c r="FPA462" s="330"/>
      <c r="FPB462" s="330"/>
      <c r="FPC462" s="330"/>
      <c r="FPD462" s="330"/>
      <c r="FPE462" s="330"/>
      <c r="FPF462" s="330"/>
      <c r="FPG462" s="330"/>
      <c r="FPH462" s="330"/>
      <c r="FPI462" s="330"/>
      <c r="FPJ462" s="330"/>
      <c r="FPK462" s="330"/>
      <c r="FPL462" s="330"/>
      <c r="FPM462" s="330"/>
      <c r="FPN462" s="330"/>
      <c r="FPO462" s="330"/>
      <c r="FPP462" s="330"/>
      <c r="FPQ462" s="330"/>
      <c r="FPR462" s="330"/>
      <c r="FPS462" s="330"/>
      <c r="FPT462" s="330"/>
      <c r="FPU462" s="330"/>
      <c r="FPV462" s="330"/>
      <c r="FPW462" s="330"/>
      <c r="FPX462" s="330"/>
      <c r="FPY462" s="330"/>
      <c r="FPZ462" s="330"/>
      <c r="FQA462" s="330"/>
      <c r="FQB462" s="330"/>
      <c r="FQC462" s="330"/>
      <c r="FQD462" s="330"/>
      <c r="FQE462" s="330"/>
      <c r="FQF462" s="330"/>
      <c r="FQG462" s="330"/>
      <c r="FQH462" s="330"/>
      <c r="FQI462" s="330"/>
      <c r="FQJ462" s="330"/>
      <c r="FQK462" s="330"/>
      <c r="FQL462" s="330"/>
      <c r="FQM462" s="330"/>
      <c r="FQN462" s="330"/>
      <c r="FQO462" s="330"/>
      <c r="FQP462" s="330"/>
      <c r="FQQ462" s="330"/>
      <c r="FQR462" s="330"/>
      <c r="FQS462" s="330"/>
      <c r="FQT462" s="330"/>
      <c r="FQU462" s="330"/>
      <c r="FQV462" s="330"/>
      <c r="FQW462" s="330"/>
      <c r="FQX462" s="330"/>
      <c r="FQY462" s="330"/>
      <c r="FQZ462" s="330"/>
      <c r="FRA462" s="330"/>
      <c r="FRB462" s="330"/>
      <c r="FRC462" s="330"/>
      <c r="FRD462" s="330"/>
      <c r="FRE462" s="330"/>
      <c r="FRF462" s="330"/>
      <c r="FRG462" s="330"/>
      <c r="FRH462" s="330"/>
      <c r="FRI462" s="330"/>
      <c r="FRJ462" s="330"/>
      <c r="FRK462" s="330"/>
      <c r="FRL462" s="330"/>
      <c r="FRM462" s="330"/>
      <c r="FRN462" s="330"/>
      <c r="FRO462" s="330"/>
      <c r="FRP462" s="330"/>
      <c r="FRQ462" s="330"/>
      <c r="FRR462" s="330"/>
      <c r="FRS462" s="330"/>
      <c r="FRT462" s="330"/>
      <c r="FRU462" s="330"/>
      <c r="FRV462" s="330"/>
      <c r="FRW462" s="330"/>
      <c r="FRX462" s="330"/>
      <c r="FRY462" s="330"/>
      <c r="FRZ462" s="330"/>
      <c r="FSA462" s="330"/>
      <c r="FSB462" s="330"/>
      <c r="FSC462" s="330"/>
      <c r="FSD462" s="330"/>
      <c r="FSE462" s="330"/>
      <c r="FSF462" s="330"/>
      <c r="FSG462" s="330"/>
      <c r="FSH462" s="330"/>
      <c r="FSI462" s="330"/>
      <c r="FSJ462" s="330"/>
      <c r="FSK462" s="330"/>
      <c r="FSL462" s="330"/>
      <c r="FSM462" s="330"/>
      <c r="FSN462" s="330"/>
      <c r="FSO462" s="330"/>
      <c r="FSP462" s="330"/>
      <c r="FSQ462" s="330"/>
      <c r="FSR462" s="330"/>
      <c r="FSS462" s="330"/>
      <c r="FST462" s="330"/>
      <c r="FSU462" s="330"/>
      <c r="FSV462" s="330"/>
      <c r="FSW462" s="330"/>
      <c r="FSX462" s="330"/>
      <c r="FSY462" s="330"/>
      <c r="FSZ462" s="330"/>
      <c r="FTA462" s="330"/>
      <c r="FTB462" s="330"/>
      <c r="FTC462" s="330"/>
      <c r="FTD462" s="330"/>
      <c r="FTE462" s="330"/>
      <c r="FTF462" s="330"/>
      <c r="FTG462" s="330"/>
      <c r="FTH462" s="330"/>
      <c r="FTI462" s="330"/>
      <c r="FTJ462" s="330"/>
      <c r="FTK462" s="330"/>
      <c r="FTL462" s="330"/>
      <c r="FTM462" s="330"/>
      <c r="FTN462" s="330"/>
      <c r="FTO462" s="330"/>
      <c r="FTP462" s="330"/>
      <c r="FTQ462" s="330"/>
      <c r="FTR462" s="330"/>
      <c r="FTS462" s="330"/>
      <c r="FTT462" s="330"/>
      <c r="FTU462" s="330"/>
      <c r="FTV462" s="330"/>
      <c r="FTW462" s="330"/>
      <c r="FTX462" s="330"/>
      <c r="FTY462" s="330"/>
      <c r="FTZ462" s="330"/>
      <c r="FUA462" s="330"/>
      <c r="FUB462" s="330"/>
      <c r="FUC462" s="330"/>
      <c r="FUD462" s="330"/>
      <c r="FUE462" s="330"/>
      <c r="FUF462" s="330"/>
      <c r="FUG462" s="330"/>
      <c r="FUH462" s="330"/>
      <c r="FUI462" s="330"/>
      <c r="FUJ462" s="330"/>
      <c r="FUK462" s="330"/>
      <c r="FUL462" s="330"/>
      <c r="FUM462" s="330"/>
      <c r="FUN462" s="330"/>
      <c r="FUO462" s="330"/>
      <c r="FUP462" s="330"/>
      <c r="FUQ462" s="330"/>
      <c r="FUR462" s="330"/>
      <c r="FUS462" s="330"/>
      <c r="FUT462" s="330"/>
      <c r="FUU462" s="330"/>
      <c r="FUV462" s="330"/>
      <c r="FUW462" s="330"/>
      <c r="FUX462" s="330"/>
      <c r="FUY462" s="330"/>
      <c r="FUZ462" s="330"/>
      <c r="FVA462" s="330"/>
      <c r="FVB462" s="330"/>
      <c r="FVC462" s="330"/>
      <c r="FVD462" s="330"/>
      <c r="FVE462" s="330"/>
      <c r="FVF462" s="330"/>
      <c r="FVG462" s="330"/>
      <c r="FVH462" s="330"/>
      <c r="FVI462" s="330"/>
      <c r="FVJ462" s="330"/>
      <c r="FVK462" s="330"/>
      <c r="FVL462" s="330"/>
      <c r="FVM462" s="330"/>
      <c r="FVN462" s="330"/>
      <c r="FVO462" s="330"/>
      <c r="FVP462" s="330"/>
      <c r="FVQ462" s="330"/>
      <c r="FVR462" s="330"/>
      <c r="FVS462" s="330"/>
      <c r="FVT462" s="330"/>
      <c r="FVU462" s="330"/>
      <c r="FVV462" s="330"/>
      <c r="FVW462" s="330"/>
      <c r="FVX462" s="330"/>
      <c r="FVY462" s="330"/>
      <c r="FVZ462" s="330"/>
      <c r="FWA462" s="330"/>
      <c r="FWB462" s="330"/>
      <c r="FWC462" s="330"/>
      <c r="FWD462" s="330"/>
      <c r="FWE462" s="330"/>
      <c r="FWF462" s="330"/>
      <c r="FWG462" s="330"/>
      <c r="FWH462" s="330"/>
      <c r="FWI462" s="330"/>
      <c r="FWJ462" s="330"/>
      <c r="FWK462" s="330"/>
      <c r="FWL462" s="330"/>
      <c r="FWM462" s="330"/>
      <c r="FWN462" s="330"/>
      <c r="FWO462" s="330"/>
      <c r="FWP462" s="330"/>
      <c r="FWQ462" s="330"/>
      <c r="FWR462" s="330"/>
      <c r="FWS462" s="330"/>
      <c r="FWT462" s="330"/>
      <c r="FWU462" s="330"/>
      <c r="FWV462" s="330"/>
      <c r="FWW462" s="330"/>
      <c r="FWX462" s="330"/>
      <c r="FWY462" s="330"/>
      <c r="FWZ462" s="330"/>
      <c r="FXA462" s="330"/>
      <c r="FXB462" s="330"/>
      <c r="FXC462" s="330"/>
      <c r="FXD462" s="330"/>
      <c r="FXE462" s="330"/>
      <c r="FXF462" s="330"/>
      <c r="FXG462" s="330"/>
      <c r="FXH462" s="330"/>
      <c r="FXI462" s="330"/>
      <c r="FXJ462" s="330"/>
      <c r="FXK462" s="330"/>
      <c r="FXL462" s="330"/>
      <c r="FXM462" s="330"/>
      <c r="FXN462" s="330"/>
      <c r="FXO462" s="330"/>
      <c r="FXP462" s="330"/>
      <c r="FXQ462" s="330"/>
      <c r="FXR462" s="330"/>
      <c r="FXS462" s="330"/>
      <c r="FXT462" s="330"/>
      <c r="FXU462" s="330"/>
      <c r="FXV462" s="330"/>
      <c r="FXW462" s="330"/>
      <c r="FXX462" s="330"/>
      <c r="FXY462" s="330"/>
      <c r="FXZ462" s="330"/>
      <c r="FYA462" s="330"/>
      <c r="FYB462" s="330"/>
      <c r="FYC462" s="330"/>
      <c r="FYD462" s="330"/>
      <c r="FYE462" s="330"/>
      <c r="FYF462" s="330"/>
      <c r="FYG462" s="330"/>
      <c r="FYH462" s="330"/>
      <c r="FYI462" s="330"/>
      <c r="FYJ462" s="330"/>
      <c r="FYK462" s="330"/>
      <c r="FYL462" s="330"/>
      <c r="FYM462" s="330"/>
      <c r="FYN462" s="330"/>
      <c r="FYO462" s="330"/>
      <c r="FYP462" s="330"/>
      <c r="FYQ462" s="330"/>
      <c r="FYR462" s="330"/>
      <c r="FYS462" s="330"/>
      <c r="FYT462" s="330"/>
      <c r="FYU462" s="330"/>
      <c r="FYV462" s="330"/>
      <c r="FYW462" s="330"/>
      <c r="FYX462" s="330"/>
      <c r="FYY462" s="330"/>
      <c r="FYZ462" s="330"/>
      <c r="FZA462" s="330"/>
      <c r="FZB462" s="330"/>
      <c r="FZC462" s="330"/>
      <c r="FZD462" s="330"/>
      <c r="FZE462" s="330"/>
      <c r="FZF462" s="330"/>
      <c r="FZG462" s="330"/>
      <c r="FZH462" s="330"/>
      <c r="FZI462" s="330"/>
      <c r="FZJ462" s="330"/>
      <c r="FZK462" s="330"/>
      <c r="FZL462" s="330"/>
      <c r="FZM462" s="330"/>
      <c r="FZN462" s="330"/>
      <c r="FZO462" s="330"/>
      <c r="FZP462" s="330"/>
      <c r="FZQ462" s="330"/>
      <c r="FZR462" s="330"/>
      <c r="FZS462" s="330"/>
      <c r="FZT462" s="330"/>
      <c r="FZU462" s="330"/>
      <c r="FZV462" s="330"/>
      <c r="FZW462" s="330"/>
      <c r="FZX462" s="330"/>
      <c r="FZY462" s="330"/>
      <c r="FZZ462" s="330"/>
      <c r="GAA462" s="330"/>
      <c r="GAB462" s="330"/>
      <c r="GAC462" s="330"/>
      <c r="GAD462" s="330"/>
      <c r="GAE462" s="330"/>
      <c r="GAF462" s="330"/>
      <c r="GAG462" s="330"/>
      <c r="GAH462" s="330"/>
      <c r="GAI462" s="330"/>
      <c r="GAJ462" s="330"/>
      <c r="GAK462" s="330"/>
      <c r="GAL462" s="330"/>
      <c r="GAM462" s="330"/>
      <c r="GAN462" s="330"/>
      <c r="GAO462" s="330"/>
      <c r="GAP462" s="330"/>
      <c r="GAQ462" s="330"/>
      <c r="GAR462" s="330"/>
      <c r="GAS462" s="330"/>
      <c r="GAT462" s="330"/>
      <c r="GAU462" s="330"/>
      <c r="GAV462" s="330"/>
      <c r="GAW462" s="330"/>
      <c r="GAX462" s="330"/>
      <c r="GAY462" s="330"/>
      <c r="GAZ462" s="330"/>
      <c r="GBA462" s="330"/>
      <c r="GBB462" s="330"/>
      <c r="GBC462" s="330"/>
      <c r="GBD462" s="330"/>
      <c r="GBE462" s="330"/>
      <c r="GBF462" s="330"/>
      <c r="GBG462" s="330"/>
      <c r="GBH462" s="330"/>
      <c r="GBI462" s="330"/>
      <c r="GBJ462" s="330"/>
      <c r="GBK462" s="330"/>
      <c r="GBL462" s="330"/>
      <c r="GBM462" s="330"/>
      <c r="GBN462" s="330"/>
      <c r="GBO462" s="330"/>
      <c r="GBP462" s="330"/>
      <c r="GBQ462" s="330"/>
      <c r="GBR462" s="330"/>
      <c r="GBS462" s="330"/>
      <c r="GBT462" s="330"/>
      <c r="GBU462" s="330"/>
      <c r="GBV462" s="330"/>
      <c r="GBW462" s="330"/>
      <c r="GBX462" s="330"/>
      <c r="GBY462" s="330"/>
      <c r="GBZ462" s="330"/>
      <c r="GCA462" s="330"/>
      <c r="GCB462" s="330"/>
      <c r="GCC462" s="330"/>
      <c r="GCD462" s="330"/>
      <c r="GCE462" s="330"/>
      <c r="GCF462" s="330"/>
      <c r="GCG462" s="330"/>
      <c r="GCH462" s="330"/>
      <c r="GCI462" s="330"/>
      <c r="GCJ462" s="330"/>
      <c r="GCK462" s="330"/>
      <c r="GCL462" s="330"/>
      <c r="GCM462" s="330"/>
      <c r="GCN462" s="330"/>
      <c r="GCO462" s="330"/>
      <c r="GCP462" s="330"/>
      <c r="GCQ462" s="330"/>
      <c r="GCR462" s="330"/>
      <c r="GCS462" s="330"/>
      <c r="GCT462" s="330"/>
      <c r="GCU462" s="330"/>
      <c r="GCV462" s="330"/>
      <c r="GCW462" s="330"/>
      <c r="GCX462" s="330"/>
      <c r="GCY462" s="330"/>
      <c r="GCZ462" s="330"/>
      <c r="GDA462" s="330"/>
      <c r="GDB462" s="330"/>
      <c r="GDC462" s="330"/>
      <c r="GDD462" s="330"/>
      <c r="GDE462" s="330"/>
      <c r="GDF462" s="330"/>
      <c r="GDG462" s="330"/>
      <c r="GDH462" s="330"/>
      <c r="GDI462" s="330"/>
      <c r="GDJ462" s="330"/>
      <c r="GDK462" s="330"/>
      <c r="GDL462" s="330"/>
      <c r="GDM462" s="330"/>
      <c r="GDN462" s="330"/>
      <c r="GDO462" s="330"/>
      <c r="GDP462" s="330"/>
      <c r="GDQ462" s="330"/>
      <c r="GDR462" s="330"/>
      <c r="GDS462" s="330"/>
      <c r="GDT462" s="330"/>
      <c r="GDU462" s="330"/>
      <c r="GDV462" s="330"/>
      <c r="GDW462" s="330"/>
      <c r="GDX462" s="330"/>
      <c r="GDY462" s="330"/>
      <c r="GDZ462" s="330"/>
      <c r="GEA462" s="330"/>
      <c r="GEB462" s="330"/>
      <c r="GEC462" s="330"/>
      <c r="GED462" s="330"/>
      <c r="GEE462" s="330"/>
      <c r="GEF462" s="330"/>
      <c r="GEG462" s="330"/>
      <c r="GEH462" s="330"/>
      <c r="GEI462" s="330"/>
      <c r="GEJ462" s="330"/>
      <c r="GEK462" s="330"/>
      <c r="GEL462" s="330"/>
      <c r="GEM462" s="330"/>
      <c r="GEN462" s="330"/>
      <c r="GEO462" s="330"/>
      <c r="GEP462" s="330"/>
      <c r="GEQ462" s="330"/>
      <c r="GER462" s="330"/>
      <c r="GES462" s="330"/>
      <c r="GET462" s="330"/>
      <c r="GEU462" s="330"/>
      <c r="GEV462" s="330"/>
      <c r="GEW462" s="330"/>
      <c r="GEX462" s="330"/>
      <c r="GEY462" s="330"/>
      <c r="GEZ462" s="330"/>
      <c r="GFA462" s="330"/>
      <c r="GFB462" s="330"/>
      <c r="GFC462" s="330"/>
      <c r="GFD462" s="330"/>
      <c r="GFE462" s="330"/>
      <c r="GFF462" s="330"/>
      <c r="GFG462" s="330"/>
      <c r="GFH462" s="330"/>
      <c r="GFI462" s="330"/>
      <c r="GFJ462" s="330"/>
      <c r="GFK462" s="330"/>
      <c r="GFL462" s="330"/>
      <c r="GFM462" s="330"/>
      <c r="GFN462" s="330"/>
      <c r="GFO462" s="330"/>
      <c r="GFP462" s="330"/>
      <c r="GFQ462" s="330"/>
      <c r="GFR462" s="330"/>
      <c r="GFS462" s="330"/>
      <c r="GFT462" s="330"/>
      <c r="GFU462" s="330"/>
      <c r="GFV462" s="330"/>
      <c r="GFW462" s="330"/>
      <c r="GFX462" s="330"/>
      <c r="GFY462" s="330"/>
      <c r="GFZ462" s="330"/>
      <c r="GGA462" s="330"/>
      <c r="GGB462" s="330"/>
      <c r="GGC462" s="330"/>
      <c r="GGD462" s="330"/>
      <c r="GGE462" s="330"/>
      <c r="GGF462" s="330"/>
      <c r="GGG462" s="330"/>
      <c r="GGH462" s="330"/>
      <c r="GGI462" s="330"/>
      <c r="GGJ462" s="330"/>
      <c r="GGK462" s="330"/>
      <c r="GGL462" s="330"/>
      <c r="GGM462" s="330"/>
      <c r="GGN462" s="330"/>
      <c r="GGO462" s="330"/>
      <c r="GGP462" s="330"/>
      <c r="GGQ462" s="330"/>
      <c r="GGR462" s="330"/>
      <c r="GGS462" s="330"/>
      <c r="GGT462" s="330"/>
      <c r="GGU462" s="330"/>
      <c r="GGV462" s="330"/>
      <c r="GGW462" s="330"/>
      <c r="GGX462" s="330"/>
      <c r="GGY462" s="330"/>
      <c r="GGZ462" s="330"/>
      <c r="GHA462" s="330"/>
      <c r="GHB462" s="330"/>
      <c r="GHC462" s="330"/>
      <c r="GHD462" s="330"/>
      <c r="GHE462" s="330"/>
      <c r="GHF462" s="330"/>
      <c r="GHG462" s="330"/>
      <c r="GHH462" s="330"/>
      <c r="GHI462" s="330"/>
      <c r="GHJ462" s="330"/>
      <c r="GHK462" s="330"/>
      <c r="GHL462" s="330"/>
      <c r="GHM462" s="330"/>
      <c r="GHN462" s="330"/>
      <c r="GHO462" s="330"/>
      <c r="GHP462" s="330"/>
      <c r="GHQ462" s="330"/>
      <c r="GHR462" s="330"/>
      <c r="GHS462" s="330"/>
      <c r="GHT462" s="330"/>
      <c r="GHU462" s="330"/>
      <c r="GHV462" s="330"/>
      <c r="GHW462" s="330"/>
      <c r="GHX462" s="330"/>
      <c r="GHY462" s="330"/>
      <c r="GHZ462" s="330"/>
      <c r="GIA462" s="330"/>
      <c r="GIB462" s="330"/>
      <c r="GIC462" s="330"/>
      <c r="GID462" s="330"/>
      <c r="GIE462" s="330"/>
      <c r="GIF462" s="330"/>
      <c r="GIG462" s="330"/>
      <c r="GIH462" s="330"/>
      <c r="GII462" s="330"/>
      <c r="GIJ462" s="330"/>
      <c r="GIK462" s="330"/>
      <c r="GIL462" s="330"/>
      <c r="GIM462" s="330"/>
      <c r="GIN462" s="330"/>
      <c r="GIO462" s="330"/>
      <c r="GIP462" s="330"/>
      <c r="GIQ462" s="330"/>
      <c r="GIR462" s="330"/>
      <c r="GIS462" s="330"/>
      <c r="GIT462" s="330"/>
      <c r="GIU462" s="330"/>
      <c r="GIV462" s="330"/>
      <c r="GIW462" s="330"/>
      <c r="GIX462" s="330"/>
      <c r="GIY462" s="330"/>
      <c r="GIZ462" s="330"/>
      <c r="GJA462" s="330"/>
      <c r="GJB462" s="330"/>
      <c r="GJC462" s="330"/>
      <c r="GJD462" s="330"/>
      <c r="GJE462" s="330"/>
      <c r="GJF462" s="330"/>
      <c r="GJG462" s="330"/>
      <c r="GJH462" s="330"/>
      <c r="GJI462" s="330"/>
      <c r="GJJ462" s="330"/>
      <c r="GJK462" s="330"/>
      <c r="GJL462" s="330"/>
      <c r="GJM462" s="330"/>
      <c r="GJN462" s="330"/>
      <c r="GJO462" s="330"/>
      <c r="GJP462" s="330"/>
      <c r="GJQ462" s="330"/>
      <c r="GJR462" s="330"/>
      <c r="GJS462" s="330"/>
      <c r="GJT462" s="330"/>
      <c r="GJU462" s="330"/>
      <c r="GJV462" s="330"/>
      <c r="GJW462" s="330"/>
      <c r="GJX462" s="330"/>
      <c r="GJY462" s="330"/>
      <c r="GJZ462" s="330"/>
      <c r="GKA462" s="330"/>
      <c r="GKB462" s="330"/>
      <c r="GKC462" s="330"/>
      <c r="GKD462" s="330"/>
      <c r="GKE462" s="330"/>
      <c r="GKF462" s="330"/>
      <c r="GKG462" s="330"/>
      <c r="GKH462" s="330"/>
      <c r="GKI462" s="330"/>
      <c r="GKJ462" s="330"/>
      <c r="GKK462" s="330"/>
      <c r="GKL462" s="330"/>
      <c r="GKM462" s="330"/>
      <c r="GKN462" s="330"/>
      <c r="GKO462" s="330"/>
      <c r="GKP462" s="330"/>
      <c r="GKQ462" s="330"/>
      <c r="GKR462" s="330"/>
      <c r="GKS462" s="330"/>
      <c r="GKT462" s="330"/>
      <c r="GKU462" s="330"/>
      <c r="GKV462" s="330"/>
      <c r="GKW462" s="330"/>
      <c r="GKX462" s="330"/>
      <c r="GKY462" s="330"/>
      <c r="GKZ462" s="330"/>
      <c r="GLA462" s="330"/>
      <c r="GLB462" s="330"/>
      <c r="GLC462" s="330"/>
      <c r="GLD462" s="330"/>
      <c r="GLE462" s="330"/>
      <c r="GLF462" s="330"/>
      <c r="GLG462" s="330"/>
      <c r="GLH462" s="330"/>
      <c r="GLI462" s="330"/>
      <c r="GLJ462" s="330"/>
      <c r="GLK462" s="330"/>
      <c r="GLL462" s="330"/>
      <c r="GLM462" s="330"/>
      <c r="GLN462" s="330"/>
      <c r="GLO462" s="330"/>
      <c r="GLP462" s="330"/>
      <c r="GLQ462" s="330"/>
      <c r="GLR462" s="330"/>
      <c r="GLS462" s="330"/>
      <c r="GLT462" s="330"/>
      <c r="GLU462" s="330"/>
      <c r="GLV462" s="330"/>
      <c r="GLW462" s="330"/>
      <c r="GLX462" s="330"/>
      <c r="GLY462" s="330"/>
      <c r="GLZ462" s="330"/>
      <c r="GMA462" s="330"/>
      <c r="GMB462" s="330"/>
      <c r="GMC462" s="330"/>
      <c r="GMD462" s="330"/>
      <c r="GME462" s="330"/>
      <c r="GMF462" s="330"/>
      <c r="GMG462" s="330"/>
      <c r="GMH462" s="330"/>
      <c r="GMI462" s="330"/>
      <c r="GMJ462" s="330"/>
      <c r="GMK462" s="330"/>
      <c r="GML462" s="330"/>
      <c r="GMM462" s="330"/>
      <c r="GMN462" s="330"/>
      <c r="GMO462" s="330"/>
      <c r="GMP462" s="330"/>
      <c r="GMQ462" s="330"/>
      <c r="GMR462" s="330"/>
      <c r="GMS462" s="330"/>
      <c r="GMT462" s="330"/>
      <c r="GMU462" s="330"/>
      <c r="GMV462" s="330"/>
      <c r="GMW462" s="330"/>
      <c r="GMX462" s="330"/>
      <c r="GMY462" s="330"/>
      <c r="GMZ462" s="330"/>
      <c r="GNA462" s="330"/>
      <c r="GNB462" s="330"/>
      <c r="GNC462" s="330"/>
      <c r="GND462" s="330"/>
      <c r="GNE462" s="330"/>
      <c r="GNF462" s="330"/>
      <c r="GNG462" s="330"/>
      <c r="GNH462" s="330"/>
      <c r="GNI462" s="330"/>
      <c r="GNJ462" s="330"/>
      <c r="GNK462" s="330"/>
      <c r="GNL462" s="330"/>
      <c r="GNM462" s="330"/>
      <c r="GNN462" s="330"/>
      <c r="GNO462" s="330"/>
      <c r="GNP462" s="330"/>
      <c r="GNQ462" s="330"/>
      <c r="GNR462" s="330"/>
      <c r="GNS462" s="330"/>
      <c r="GNT462" s="330"/>
      <c r="GNU462" s="330"/>
      <c r="GNV462" s="330"/>
      <c r="GNW462" s="330"/>
      <c r="GNX462" s="330"/>
      <c r="GNY462" s="330"/>
      <c r="GNZ462" s="330"/>
      <c r="GOA462" s="330"/>
      <c r="GOB462" s="330"/>
      <c r="GOC462" s="330"/>
      <c r="GOD462" s="330"/>
      <c r="GOE462" s="330"/>
      <c r="GOF462" s="330"/>
      <c r="GOG462" s="330"/>
      <c r="GOH462" s="330"/>
      <c r="GOI462" s="330"/>
      <c r="GOJ462" s="330"/>
      <c r="GOK462" s="330"/>
      <c r="GOL462" s="330"/>
      <c r="GOM462" s="330"/>
      <c r="GON462" s="330"/>
      <c r="GOO462" s="330"/>
      <c r="GOP462" s="330"/>
      <c r="GOQ462" s="330"/>
      <c r="GOR462" s="330"/>
      <c r="GOS462" s="330"/>
      <c r="GOT462" s="330"/>
      <c r="GOU462" s="330"/>
      <c r="GOV462" s="330"/>
      <c r="GOW462" s="330"/>
      <c r="GOX462" s="330"/>
      <c r="GOY462" s="330"/>
      <c r="GOZ462" s="330"/>
      <c r="GPA462" s="330"/>
      <c r="GPB462" s="330"/>
      <c r="GPC462" s="330"/>
      <c r="GPD462" s="330"/>
      <c r="GPE462" s="330"/>
      <c r="GPF462" s="330"/>
      <c r="GPG462" s="330"/>
      <c r="GPH462" s="330"/>
      <c r="GPI462" s="330"/>
      <c r="GPJ462" s="330"/>
      <c r="GPK462" s="330"/>
      <c r="GPL462" s="330"/>
      <c r="GPM462" s="330"/>
      <c r="GPN462" s="330"/>
      <c r="GPO462" s="330"/>
      <c r="GPP462" s="330"/>
      <c r="GPQ462" s="330"/>
      <c r="GPR462" s="330"/>
      <c r="GPS462" s="330"/>
      <c r="GPT462" s="330"/>
      <c r="GPU462" s="330"/>
      <c r="GPV462" s="330"/>
      <c r="GPW462" s="330"/>
      <c r="GPX462" s="330"/>
      <c r="GPY462" s="330"/>
      <c r="GPZ462" s="330"/>
      <c r="GQA462" s="330"/>
      <c r="GQB462" s="330"/>
      <c r="GQC462" s="330"/>
      <c r="GQD462" s="330"/>
      <c r="GQE462" s="330"/>
      <c r="GQF462" s="330"/>
      <c r="GQG462" s="330"/>
      <c r="GQH462" s="330"/>
      <c r="GQI462" s="330"/>
      <c r="GQJ462" s="330"/>
      <c r="GQK462" s="330"/>
      <c r="GQL462" s="330"/>
      <c r="GQM462" s="330"/>
      <c r="GQN462" s="330"/>
      <c r="GQO462" s="330"/>
      <c r="GQP462" s="330"/>
      <c r="GQQ462" s="330"/>
      <c r="GQR462" s="330"/>
      <c r="GQS462" s="330"/>
      <c r="GQT462" s="330"/>
      <c r="GQU462" s="330"/>
      <c r="GQV462" s="330"/>
      <c r="GQW462" s="330"/>
      <c r="GQX462" s="330"/>
      <c r="GQY462" s="330"/>
      <c r="GQZ462" s="330"/>
      <c r="GRA462" s="330"/>
      <c r="GRB462" s="330"/>
      <c r="GRC462" s="330"/>
      <c r="GRD462" s="330"/>
      <c r="GRE462" s="330"/>
      <c r="GRF462" s="330"/>
      <c r="GRG462" s="330"/>
      <c r="GRH462" s="330"/>
      <c r="GRI462" s="330"/>
      <c r="GRJ462" s="330"/>
      <c r="GRK462" s="330"/>
      <c r="GRL462" s="330"/>
      <c r="GRM462" s="330"/>
      <c r="GRN462" s="330"/>
      <c r="GRO462" s="330"/>
      <c r="GRP462" s="330"/>
      <c r="GRQ462" s="330"/>
      <c r="GRR462" s="330"/>
      <c r="GRS462" s="330"/>
      <c r="GRT462" s="330"/>
      <c r="GRU462" s="330"/>
      <c r="GRV462" s="330"/>
      <c r="GRW462" s="330"/>
      <c r="GRX462" s="330"/>
      <c r="GRY462" s="330"/>
      <c r="GRZ462" s="330"/>
      <c r="GSA462" s="330"/>
      <c r="GSB462" s="330"/>
      <c r="GSC462" s="330"/>
      <c r="GSD462" s="330"/>
      <c r="GSE462" s="330"/>
      <c r="GSF462" s="330"/>
      <c r="GSG462" s="330"/>
      <c r="GSH462" s="330"/>
      <c r="GSI462" s="330"/>
      <c r="GSJ462" s="330"/>
      <c r="GSK462" s="330"/>
      <c r="GSL462" s="330"/>
      <c r="GSM462" s="330"/>
      <c r="GSN462" s="330"/>
      <c r="GSO462" s="330"/>
      <c r="GSP462" s="330"/>
      <c r="GSQ462" s="330"/>
      <c r="GSR462" s="330"/>
      <c r="GSS462" s="330"/>
      <c r="GST462" s="330"/>
      <c r="GSU462" s="330"/>
      <c r="GSV462" s="330"/>
      <c r="GSW462" s="330"/>
      <c r="GSX462" s="330"/>
      <c r="GSY462" s="330"/>
      <c r="GSZ462" s="330"/>
      <c r="GTA462" s="330"/>
      <c r="GTB462" s="330"/>
      <c r="GTC462" s="330"/>
      <c r="GTD462" s="330"/>
      <c r="GTE462" s="330"/>
      <c r="GTF462" s="330"/>
      <c r="GTG462" s="330"/>
      <c r="GTH462" s="330"/>
      <c r="GTI462" s="330"/>
      <c r="GTJ462" s="330"/>
      <c r="GTK462" s="330"/>
      <c r="GTL462" s="330"/>
      <c r="GTM462" s="330"/>
      <c r="GTN462" s="330"/>
      <c r="GTO462" s="330"/>
      <c r="GTP462" s="330"/>
      <c r="GTQ462" s="330"/>
      <c r="GTR462" s="330"/>
      <c r="GTS462" s="330"/>
      <c r="GTT462" s="330"/>
      <c r="GTU462" s="330"/>
      <c r="GTV462" s="330"/>
      <c r="GTW462" s="330"/>
      <c r="GTX462" s="330"/>
      <c r="GTY462" s="330"/>
      <c r="GTZ462" s="330"/>
      <c r="GUA462" s="330"/>
      <c r="GUB462" s="330"/>
      <c r="GUC462" s="330"/>
      <c r="GUD462" s="330"/>
      <c r="GUE462" s="330"/>
      <c r="GUF462" s="330"/>
      <c r="GUG462" s="330"/>
      <c r="GUH462" s="330"/>
      <c r="GUI462" s="330"/>
      <c r="GUJ462" s="330"/>
      <c r="GUK462" s="330"/>
      <c r="GUL462" s="330"/>
      <c r="GUM462" s="330"/>
      <c r="GUN462" s="330"/>
      <c r="GUO462" s="330"/>
      <c r="GUP462" s="330"/>
      <c r="GUQ462" s="330"/>
      <c r="GUR462" s="330"/>
      <c r="GUS462" s="330"/>
      <c r="GUT462" s="330"/>
      <c r="GUU462" s="330"/>
      <c r="GUV462" s="330"/>
      <c r="GUW462" s="330"/>
      <c r="GUX462" s="330"/>
      <c r="GUY462" s="330"/>
      <c r="GUZ462" s="330"/>
      <c r="GVA462" s="330"/>
      <c r="GVB462" s="330"/>
      <c r="GVC462" s="330"/>
      <c r="GVD462" s="330"/>
      <c r="GVE462" s="330"/>
      <c r="GVF462" s="330"/>
      <c r="GVG462" s="330"/>
      <c r="GVH462" s="330"/>
      <c r="GVI462" s="330"/>
      <c r="GVJ462" s="330"/>
      <c r="GVK462" s="330"/>
      <c r="GVL462" s="330"/>
      <c r="GVM462" s="330"/>
      <c r="GVN462" s="330"/>
      <c r="GVO462" s="330"/>
      <c r="GVP462" s="330"/>
      <c r="GVQ462" s="330"/>
      <c r="GVR462" s="330"/>
      <c r="GVS462" s="330"/>
      <c r="GVT462" s="330"/>
      <c r="GVU462" s="330"/>
      <c r="GVV462" s="330"/>
      <c r="GVW462" s="330"/>
      <c r="GVX462" s="330"/>
      <c r="GVY462" s="330"/>
      <c r="GVZ462" s="330"/>
      <c r="GWA462" s="330"/>
      <c r="GWB462" s="330"/>
      <c r="GWC462" s="330"/>
      <c r="GWD462" s="330"/>
      <c r="GWE462" s="330"/>
      <c r="GWF462" s="330"/>
      <c r="GWG462" s="330"/>
      <c r="GWH462" s="330"/>
      <c r="GWI462" s="330"/>
      <c r="GWJ462" s="330"/>
      <c r="GWK462" s="330"/>
      <c r="GWL462" s="330"/>
      <c r="GWM462" s="330"/>
      <c r="GWN462" s="330"/>
      <c r="GWO462" s="330"/>
      <c r="GWP462" s="330"/>
      <c r="GWQ462" s="330"/>
      <c r="GWR462" s="330"/>
      <c r="GWS462" s="330"/>
      <c r="GWT462" s="330"/>
      <c r="GWU462" s="330"/>
      <c r="GWV462" s="330"/>
      <c r="GWW462" s="330"/>
      <c r="GWX462" s="330"/>
      <c r="GWY462" s="330"/>
      <c r="GWZ462" s="330"/>
      <c r="GXA462" s="330"/>
      <c r="GXB462" s="330"/>
      <c r="GXC462" s="330"/>
      <c r="GXD462" s="330"/>
      <c r="GXE462" s="330"/>
      <c r="GXF462" s="330"/>
      <c r="GXG462" s="330"/>
      <c r="GXH462" s="330"/>
      <c r="GXI462" s="330"/>
      <c r="GXJ462" s="330"/>
      <c r="GXK462" s="330"/>
      <c r="GXL462" s="330"/>
      <c r="GXM462" s="330"/>
      <c r="GXN462" s="330"/>
      <c r="GXO462" s="330"/>
      <c r="GXP462" s="330"/>
      <c r="GXQ462" s="330"/>
      <c r="GXR462" s="330"/>
      <c r="GXS462" s="330"/>
      <c r="GXT462" s="330"/>
      <c r="GXU462" s="330"/>
      <c r="GXV462" s="330"/>
      <c r="GXW462" s="330"/>
      <c r="GXX462" s="330"/>
      <c r="GXY462" s="330"/>
      <c r="GXZ462" s="330"/>
      <c r="GYA462" s="330"/>
      <c r="GYB462" s="330"/>
      <c r="GYC462" s="330"/>
      <c r="GYD462" s="330"/>
      <c r="GYE462" s="330"/>
      <c r="GYF462" s="330"/>
      <c r="GYG462" s="330"/>
      <c r="GYH462" s="330"/>
      <c r="GYI462" s="330"/>
      <c r="GYJ462" s="330"/>
      <c r="GYK462" s="330"/>
      <c r="GYL462" s="330"/>
      <c r="GYM462" s="330"/>
      <c r="GYN462" s="330"/>
      <c r="GYO462" s="330"/>
      <c r="GYP462" s="330"/>
      <c r="GYQ462" s="330"/>
      <c r="GYR462" s="330"/>
      <c r="GYS462" s="330"/>
      <c r="GYT462" s="330"/>
      <c r="GYU462" s="330"/>
      <c r="GYV462" s="330"/>
      <c r="GYW462" s="330"/>
      <c r="GYX462" s="330"/>
      <c r="GYY462" s="330"/>
      <c r="GYZ462" s="330"/>
      <c r="GZA462" s="330"/>
      <c r="GZB462" s="330"/>
      <c r="GZC462" s="330"/>
      <c r="GZD462" s="330"/>
      <c r="GZE462" s="330"/>
      <c r="GZF462" s="330"/>
      <c r="GZG462" s="330"/>
      <c r="GZH462" s="330"/>
      <c r="GZI462" s="330"/>
      <c r="GZJ462" s="330"/>
      <c r="GZK462" s="330"/>
      <c r="GZL462" s="330"/>
      <c r="GZM462" s="330"/>
      <c r="GZN462" s="330"/>
      <c r="GZO462" s="330"/>
      <c r="GZP462" s="330"/>
      <c r="GZQ462" s="330"/>
      <c r="GZR462" s="330"/>
      <c r="GZS462" s="330"/>
      <c r="GZT462" s="330"/>
      <c r="GZU462" s="330"/>
      <c r="GZV462" s="330"/>
      <c r="GZW462" s="330"/>
      <c r="GZX462" s="330"/>
      <c r="GZY462" s="330"/>
      <c r="GZZ462" s="330"/>
      <c r="HAA462" s="330"/>
      <c r="HAB462" s="330"/>
      <c r="HAC462" s="330"/>
      <c r="HAD462" s="330"/>
      <c r="HAE462" s="330"/>
      <c r="HAF462" s="330"/>
      <c r="HAG462" s="330"/>
      <c r="HAH462" s="330"/>
      <c r="HAI462" s="330"/>
      <c r="HAJ462" s="330"/>
      <c r="HAK462" s="330"/>
      <c r="HAL462" s="330"/>
      <c r="HAM462" s="330"/>
      <c r="HAN462" s="330"/>
      <c r="HAO462" s="330"/>
      <c r="HAP462" s="330"/>
      <c r="HAQ462" s="330"/>
      <c r="HAR462" s="330"/>
      <c r="HAS462" s="330"/>
      <c r="HAT462" s="330"/>
      <c r="HAU462" s="330"/>
      <c r="HAV462" s="330"/>
      <c r="HAW462" s="330"/>
      <c r="HAX462" s="330"/>
      <c r="HAY462" s="330"/>
      <c r="HAZ462" s="330"/>
      <c r="HBA462" s="330"/>
      <c r="HBB462" s="330"/>
      <c r="HBC462" s="330"/>
      <c r="HBD462" s="330"/>
      <c r="HBE462" s="330"/>
      <c r="HBF462" s="330"/>
      <c r="HBG462" s="330"/>
      <c r="HBH462" s="330"/>
      <c r="HBI462" s="330"/>
      <c r="HBJ462" s="330"/>
      <c r="HBK462" s="330"/>
      <c r="HBL462" s="330"/>
      <c r="HBM462" s="330"/>
      <c r="HBN462" s="330"/>
      <c r="HBO462" s="330"/>
      <c r="HBP462" s="330"/>
      <c r="HBQ462" s="330"/>
      <c r="HBR462" s="330"/>
      <c r="HBS462" s="330"/>
      <c r="HBT462" s="330"/>
      <c r="HBU462" s="330"/>
      <c r="HBV462" s="330"/>
      <c r="HBW462" s="330"/>
      <c r="HBX462" s="330"/>
      <c r="HBY462" s="330"/>
      <c r="HBZ462" s="330"/>
      <c r="HCA462" s="330"/>
      <c r="HCB462" s="330"/>
      <c r="HCC462" s="330"/>
      <c r="HCD462" s="330"/>
      <c r="HCE462" s="330"/>
      <c r="HCF462" s="330"/>
      <c r="HCG462" s="330"/>
      <c r="HCH462" s="330"/>
      <c r="HCI462" s="330"/>
      <c r="HCJ462" s="330"/>
      <c r="HCK462" s="330"/>
      <c r="HCL462" s="330"/>
      <c r="HCM462" s="330"/>
      <c r="HCN462" s="330"/>
      <c r="HCO462" s="330"/>
      <c r="HCP462" s="330"/>
      <c r="HCQ462" s="330"/>
      <c r="HCR462" s="330"/>
      <c r="HCS462" s="330"/>
      <c r="HCT462" s="330"/>
      <c r="HCU462" s="330"/>
      <c r="HCV462" s="330"/>
      <c r="HCW462" s="330"/>
      <c r="HCX462" s="330"/>
      <c r="HCY462" s="330"/>
      <c r="HCZ462" s="330"/>
      <c r="HDA462" s="330"/>
      <c r="HDB462" s="330"/>
      <c r="HDC462" s="330"/>
      <c r="HDD462" s="330"/>
      <c r="HDE462" s="330"/>
      <c r="HDF462" s="330"/>
      <c r="HDG462" s="330"/>
      <c r="HDH462" s="330"/>
      <c r="HDI462" s="330"/>
      <c r="HDJ462" s="330"/>
      <c r="HDK462" s="330"/>
      <c r="HDL462" s="330"/>
      <c r="HDM462" s="330"/>
      <c r="HDN462" s="330"/>
      <c r="HDO462" s="330"/>
      <c r="HDP462" s="330"/>
      <c r="HDQ462" s="330"/>
      <c r="HDR462" s="330"/>
      <c r="HDS462" s="330"/>
      <c r="HDT462" s="330"/>
      <c r="HDU462" s="330"/>
      <c r="HDV462" s="330"/>
      <c r="HDW462" s="330"/>
      <c r="HDX462" s="330"/>
      <c r="HDY462" s="330"/>
      <c r="HDZ462" s="330"/>
      <c r="HEA462" s="330"/>
      <c r="HEB462" s="330"/>
      <c r="HEC462" s="330"/>
      <c r="HED462" s="330"/>
      <c r="HEE462" s="330"/>
      <c r="HEF462" s="330"/>
      <c r="HEG462" s="330"/>
      <c r="HEH462" s="330"/>
      <c r="HEI462" s="330"/>
      <c r="HEJ462" s="330"/>
      <c r="HEK462" s="330"/>
      <c r="HEL462" s="330"/>
      <c r="HEM462" s="330"/>
      <c r="HEN462" s="330"/>
      <c r="HEO462" s="330"/>
      <c r="HEP462" s="330"/>
      <c r="HEQ462" s="330"/>
      <c r="HER462" s="330"/>
      <c r="HES462" s="330"/>
      <c r="HET462" s="330"/>
      <c r="HEU462" s="330"/>
      <c r="HEV462" s="330"/>
      <c r="HEW462" s="330"/>
      <c r="HEX462" s="330"/>
      <c r="HEY462" s="330"/>
      <c r="HEZ462" s="330"/>
      <c r="HFA462" s="330"/>
      <c r="HFB462" s="330"/>
      <c r="HFC462" s="330"/>
      <c r="HFD462" s="330"/>
      <c r="HFE462" s="330"/>
      <c r="HFF462" s="330"/>
      <c r="HFG462" s="330"/>
      <c r="HFH462" s="330"/>
      <c r="HFI462" s="330"/>
      <c r="HFJ462" s="330"/>
      <c r="HFK462" s="330"/>
      <c r="HFL462" s="330"/>
      <c r="HFM462" s="330"/>
      <c r="HFN462" s="330"/>
      <c r="HFO462" s="330"/>
      <c r="HFP462" s="330"/>
      <c r="HFQ462" s="330"/>
      <c r="HFR462" s="330"/>
      <c r="HFS462" s="330"/>
      <c r="HFT462" s="330"/>
      <c r="HFU462" s="330"/>
      <c r="HFV462" s="330"/>
      <c r="HFW462" s="330"/>
      <c r="HFX462" s="330"/>
      <c r="HFY462" s="330"/>
      <c r="HFZ462" s="330"/>
      <c r="HGA462" s="330"/>
      <c r="HGB462" s="330"/>
      <c r="HGC462" s="330"/>
      <c r="HGD462" s="330"/>
      <c r="HGE462" s="330"/>
      <c r="HGF462" s="330"/>
      <c r="HGG462" s="330"/>
      <c r="HGH462" s="330"/>
      <c r="HGI462" s="330"/>
      <c r="HGJ462" s="330"/>
      <c r="HGK462" s="330"/>
      <c r="HGL462" s="330"/>
      <c r="HGM462" s="330"/>
      <c r="HGN462" s="330"/>
      <c r="HGO462" s="330"/>
      <c r="HGP462" s="330"/>
      <c r="HGQ462" s="330"/>
      <c r="HGR462" s="330"/>
      <c r="HGS462" s="330"/>
      <c r="HGT462" s="330"/>
      <c r="HGU462" s="330"/>
      <c r="HGV462" s="330"/>
      <c r="HGW462" s="330"/>
      <c r="HGX462" s="330"/>
      <c r="HGY462" s="330"/>
      <c r="HGZ462" s="330"/>
      <c r="HHA462" s="330"/>
      <c r="HHB462" s="330"/>
      <c r="HHC462" s="330"/>
      <c r="HHD462" s="330"/>
      <c r="HHE462" s="330"/>
      <c r="HHF462" s="330"/>
      <c r="HHG462" s="330"/>
      <c r="HHH462" s="330"/>
      <c r="HHI462" s="330"/>
      <c r="HHJ462" s="330"/>
      <c r="HHK462" s="330"/>
      <c r="HHL462" s="330"/>
      <c r="HHM462" s="330"/>
      <c r="HHN462" s="330"/>
      <c r="HHO462" s="330"/>
      <c r="HHP462" s="330"/>
      <c r="HHQ462" s="330"/>
      <c r="HHR462" s="330"/>
      <c r="HHS462" s="330"/>
      <c r="HHT462" s="330"/>
      <c r="HHU462" s="330"/>
      <c r="HHV462" s="330"/>
      <c r="HHW462" s="330"/>
      <c r="HHX462" s="330"/>
      <c r="HHY462" s="330"/>
      <c r="HHZ462" s="330"/>
      <c r="HIA462" s="330"/>
      <c r="HIB462" s="330"/>
      <c r="HIC462" s="330"/>
      <c r="HID462" s="330"/>
      <c r="HIE462" s="330"/>
      <c r="HIF462" s="330"/>
      <c r="HIG462" s="330"/>
      <c r="HIH462" s="330"/>
      <c r="HII462" s="330"/>
      <c r="HIJ462" s="330"/>
      <c r="HIK462" s="330"/>
      <c r="HIL462" s="330"/>
      <c r="HIM462" s="330"/>
      <c r="HIN462" s="330"/>
      <c r="HIO462" s="330"/>
      <c r="HIP462" s="330"/>
      <c r="HIQ462" s="330"/>
      <c r="HIR462" s="330"/>
      <c r="HIS462" s="330"/>
      <c r="HIT462" s="330"/>
      <c r="HIU462" s="330"/>
      <c r="HIV462" s="330"/>
      <c r="HIW462" s="330"/>
      <c r="HIX462" s="330"/>
      <c r="HIY462" s="330"/>
      <c r="HIZ462" s="330"/>
      <c r="HJA462" s="330"/>
      <c r="HJB462" s="330"/>
      <c r="HJC462" s="330"/>
      <c r="HJD462" s="330"/>
      <c r="HJE462" s="330"/>
      <c r="HJF462" s="330"/>
      <c r="HJG462" s="330"/>
      <c r="HJH462" s="330"/>
      <c r="HJI462" s="330"/>
      <c r="HJJ462" s="330"/>
      <c r="HJK462" s="330"/>
      <c r="HJL462" s="330"/>
      <c r="HJM462" s="330"/>
      <c r="HJN462" s="330"/>
      <c r="HJO462" s="330"/>
      <c r="HJP462" s="330"/>
      <c r="HJQ462" s="330"/>
      <c r="HJR462" s="330"/>
      <c r="HJS462" s="330"/>
      <c r="HJT462" s="330"/>
      <c r="HJU462" s="330"/>
      <c r="HJV462" s="330"/>
      <c r="HJW462" s="330"/>
      <c r="HJX462" s="330"/>
      <c r="HJY462" s="330"/>
      <c r="HJZ462" s="330"/>
      <c r="HKA462" s="330"/>
      <c r="HKB462" s="330"/>
      <c r="HKC462" s="330"/>
      <c r="HKD462" s="330"/>
      <c r="HKE462" s="330"/>
      <c r="HKF462" s="330"/>
      <c r="HKG462" s="330"/>
      <c r="HKH462" s="330"/>
      <c r="HKI462" s="330"/>
      <c r="HKJ462" s="330"/>
      <c r="HKK462" s="330"/>
      <c r="HKL462" s="330"/>
      <c r="HKM462" s="330"/>
      <c r="HKN462" s="330"/>
      <c r="HKO462" s="330"/>
      <c r="HKP462" s="330"/>
      <c r="HKQ462" s="330"/>
      <c r="HKR462" s="330"/>
      <c r="HKS462" s="330"/>
      <c r="HKT462" s="330"/>
      <c r="HKU462" s="330"/>
      <c r="HKV462" s="330"/>
      <c r="HKW462" s="330"/>
      <c r="HKX462" s="330"/>
      <c r="HKY462" s="330"/>
      <c r="HKZ462" s="330"/>
      <c r="HLA462" s="330"/>
      <c r="HLB462" s="330"/>
      <c r="HLC462" s="330"/>
      <c r="HLD462" s="330"/>
      <c r="HLE462" s="330"/>
      <c r="HLF462" s="330"/>
      <c r="HLG462" s="330"/>
      <c r="HLH462" s="330"/>
      <c r="HLI462" s="330"/>
      <c r="HLJ462" s="330"/>
      <c r="HLK462" s="330"/>
      <c r="HLL462" s="330"/>
      <c r="HLM462" s="330"/>
      <c r="HLN462" s="330"/>
      <c r="HLO462" s="330"/>
      <c r="HLP462" s="330"/>
      <c r="HLQ462" s="330"/>
      <c r="HLR462" s="330"/>
      <c r="HLS462" s="330"/>
      <c r="HLT462" s="330"/>
      <c r="HLU462" s="330"/>
      <c r="HLV462" s="330"/>
      <c r="HLW462" s="330"/>
      <c r="HLX462" s="330"/>
      <c r="HLY462" s="330"/>
      <c r="HLZ462" s="330"/>
      <c r="HMA462" s="330"/>
      <c r="HMB462" s="330"/>
      <c r="HMC462" s="330"/>
      <c r="HMD462" s="330"/>
      <c r="HME462" s="330"/>
      <c r="HMF462" s="330"/>
      <c r="HMG462" s="330"/>
      <c r="HMH462" s="330"/>
      <c r="HMI462" s="330"/>
      <c r="HMJ462" s="330"/>
      <c r="HMK462" s="330"/>
      <c r="HML462" s="330"/>
      <c r="HMM462" s="330"/>
      <c r="HMN462" s="330"/>
      <c r="HMO462" s="330"/>
      <c r="HMP462" s="330"/>
      <c r="HMQ462" s="330"/>
      <c r="HMR462" s="330"/>
      <c r="HMS462" s="330"/>
      <c r="HMT462" s="330"/>
      <c r="HMU462" s="330"/>
      <c r="HMV462" s="330"/>
      <c r="HMW462" s="330"/>
      <c r="HMX462" s="330"/>
      <c r="HMY462" s="330"/>
      <c r="HMZ462" s="330"/>
      <c r="HNA462" s="330"/>
      <c r="HNB462" s="330"/>
      <c r="HNC462" s="330"/>
      <c r="HND462" s="330"/>
      <c r="HNE462" s="330"/>
      <c r="HNF462" s="330"/>
      <c r="HNG462" s="330"/>
      <c r="HNH462" s="330"/>
      <c r="HNI462" s="330"/>
      <c r="HNJ462" s="330"/>
      <c r="HNK462" s="330"/>
      <c r="HNL462" s="330"/>
      <c r="HNM462" s="330"/>
      <c r="HNN462" s="330"/>
      <c r="HNO462" s="330"/>
      <c r="HNP462" s="330"/>
      <c r="HNQ462" s="330"/>
      <c r="HNR462" s="330"/>
      <c r="HNS462" s="330"/>
      <c r="HNT462" s="330"/>
      <c r="HNU462" s="330"/>
      <c r="HNV462" s="330"/>
      <c r="HNW462" s="330"/>
      <c r="HNX462" s="330"/>
      <c r="HNY462" s="330"/>
      <c r="HNZ462" s="330"/>
      <c r="HOA462" s="330"/>
      <c r="HOB462" s="330"/>
      <c r="HOC462" s="330"/>
      <c r="HOD462" s="330"/>
      <c r="HOE462" s="330"/>
      <c r="HOF462" s="330"/>
      <c r="HOG462" s="330"/>
      <c r="HOH462" s="330"/>
      <c r="HOI462" s="330"/>
      <c r="HOJ462" s="330"/>
      <c r="HOK462" s="330"/>
      <c r="HOL462" s="330"/>
      <c r="HOM462" s="330"/>
      <c r="HON462" s="330"/>
      <c r="HOO462" s="330"/>
      <c r="HOP462" s="330"/>
      <c r="HOQ462" s="330"/>
      <c r="HOR462" s="330"/>
      <c r="HOS462" s="330"/>
      <c r="HOT462" s="330"/>
      <c r="HOU462" s="330"/>
      <c r="HOV462" s="330"/>
      <c r="HOW462" s="330"/>
      <c r="HOX462" s="330"/>
      <c r="HOY462" s="330"/>
      <c r="HOZ462" s="330"/>
      <c r="HPA462" s="330"/>
      <c r="HPB462" s="330"/>
      <c r="HPC462" s="330"/>
      <c r="HPD462" s="330"/>
      <c r="HPE462" s="330"/>
      <c r="HPF462" s="330"/>
      <c r="HPG462" s="330"/>
      <c r="HPH462" s="330"/>
      <c r="HPI462" s="330"/>
      <c r="HPJ462" s="330"/>
      <c r="HPK462" s="330"/>
      <c r="HPL462" s="330"/>
      <c r="HPM462" s="330"/>
      <c r="HPN462" s="330"/>
      <c r="HPO462" s="330"/>
      <c r="HPP462" s="330"/>
      <c r="HPQ462" s="330"/>
      <c r="HPR462" s="330"/>
      <c r="HPS462" s="330"/>
      <c r="HPT462" s="330"/>
      <c r="HPU462" s="330"/>
      <c r="HPV462" s="330"/>
      <c r="HPW462" s="330"/>
      <c r="HPX462" s="330"/>
      <c r="HPY462" s="330"/>
      <c r="HPZ462" s="330"/>
      <c r="HQA462" s="330"/>
      <c r="HQB462" s="330"/>
      <c r="HQC462" s="330"/>
      <c r="HQD462" s="330"/>
      <c r="HQE462" s="330"/>
      <c r="HQF462" s="330"/>
      <c r="HQG462" s="330"/>
      <c r="HQH462" s="330"/>
      <c r="HQI462" s="330"/>
      <c r="HQJ462" s="330"/>
      <c r="HQK462" s="330"/>
      <c r="HQL462" s="330"/>
      <c r="HQM462" s="330"/>
      <c r="HQN462" s="330"/>
      <c r="HQO462" s="330"/>
      <c r="HQP462" s="330"/>
      <c r="HQQ462" s="330"/>
      <c r="HQR462" s="330"/>
      <c r="HQS462" s="330"/>
      <c r="HQT462" s="330"/>
      <c r="HQU462" s="330"/>
      <c r="HQV462" s="330"/>
      <c r="HQW462" s="330"/>
      <c r="HQX462" s="330"/>
      <c r="HQY462" s="330"/>
      <c r="HQZ462" s="330"/>
      <c r="HRA462" s="330"/>
      <c r="HRB462" s="330"/>
      <c r="HRC462" s="330"/>
      <c r="HRD462" s="330"/>
      <c r="HRE462" s="330"/>
      <c r="HRF462" s="330"/>
      <c r="HRG462" s="330"/>
      <c r="HRH462" s="330"/>
      <c r="HRI462" s="330"/>
      <c r="HRJ462" s="330"/>
      <c r="HRK462" s="330"/>
      <c r="HRL462" s="330"/>
      <c r="HRM462" s="330"/>
      <c r="HRN462" s="330"/>
      <c r="HRO462" s="330"/>
      <c r="HRP462" s="330"/>
      <c r="HRQ462" s="330"/>
      <c r="HRR462" s="330"/>
      <c r="HRS462" s="330"/>
      <c r="HRT462" s="330"/>
      <c r="HRU462" s="330"/>
      <c r="HRV462" s="330"/>
      <c r="HRW462" s="330"/>
      <c r="HRX462" s="330"/>
      <c r="HRY462" s="330"/>
      <c r="HRZ462" s="330"/>
      <c r="HSA462" s="330"/>
      <c r="HSB462" s="330"/>
      <c r="HSC462" s="330"/>
      <c r="HSD462" s="330"/>
      <c r="HSE462" s="330"/>
      <c r="HSF462" s="330"/>
      <c r="HSG462" s="330"/>
      <c r="HSH462" s="330"/>
      <c r="HSI462" s="330"/>
      <c r="HSJ462" s="330"/>
      <c r="HSK462" s="330"/>
      <c r="HSL462" s="330"/>
      <c r="HSM462" s="330"/>
      <c r="HSN462" s="330"/>
      <c r="HSO462" s="330"/>
      <c r="HSP462" s="330"/>
      <c r="HSQ462" s="330"/>
      <c r="HSR462" s="330"/>
      <c r="HSS462" s="330"/>
      <c r="HST462" s="330"/>
      <c r="HSU462" s="330"/>
      <c r="HSV462" s="330"/>
      <c r="HSW462" s="330"/>
      <c r="HSX462" s="330"/>
      <c r="HSY462" s="330"/>
      <c r="HSZ462" s="330"/>
      <c r="HTA462" s="330"/>
      <c r="HTB462" s="330"/>
      <c r="HTC462" s="330"/>
      <c r="HTD462" s="330"/>
      <c r="HTE462" s="330"/>
      <c r="HTF462" s="330"/>
      <c r="HTG462" s="330"/>
      <c r="HTH462" s="330"/>
      <c r="HTI462" s="330"/>
      <c r="HTJ462" s="330"/>
      <c r="HTK462" s="330"/>
      <c r="HTL462" s="330"/>
      <c r="HTM462" s="330"/>
      <c r="HTN462" s="330"/>
      <c r="HTO462" s="330"/>
      <c r="HTP462" s="330"/>
      <c r="HTQ462" s="330"/>
      <c r="HTR462" s="330"/>
      <c r="HTS462" s="330"/>
      <c r="HTT462" s="330"/>
      <c r="HTU462" s="330"/>
      <c r="HTV462" s="330"/>
      <c r="HTW462" s="330"/>
      <c r="HTX462" s="330"/>
      <c r="HTY462" s="330"/>
      <c r="HTZ462" s="330"/>
      <c r="HUA462" s="330"/>
      <c r="HUB462" s="330"/>
      <c r="HUC462" s="330"/>
      <c r="HUD462" s="330"/>
      <c r="HUE462" s="330"/>
      <c r="HUF462" s="330"/>
      <c r="HUG462" s="330"/>
      <c r="HUH462" s="330"/>
      <c r="HUI462" s="330"/>
      <c r="HUJ462" s="330"/>
      <c r="HUK462" s="330"/>
      <c r="HUL462" s="330"/>
      <c r="HUM462" s="330"/>
      <c r="HUN462" s="330"/>
      <c r="HUO462" s="330"/>
      <c r="HUP462" s="330"/>
      <c r="HUQ462" s="330"/>
      <c r="HUR462" s="330"/>
      <c r="HUS462" s="330"/>
      <c r="HUT462" s="330"/>
      <c r="HUU462" s="330"/>
      <c r="HUV462" s="330"/>
      <c r="HUW462" s="330"/>
      <c r="HUX462" s="330"/>
      <c r="HUY462" s="330"/>
      <c r="HUZ462" s="330"/>
      <c r="HVA462" s="330"/>
      <c r="HVB462" s="330"/>
      <c r="HVC462" s="330"/>
      <c r="HVD462" s="330"/>
      <c r="HVE462" s="330"/>
      <c r="HVF462" s="330"/>
      <c r="HVG462" s="330"/>
      <c r="HVH462" s="330"/>
      <c r="HVI462" s="330"/>
      <c r="HVJ462" s="330"/>
      <c r="HVK462" s="330"/>
      <c r="HVL462" s="330"/>
      <c r="HVM462" s="330"/>
      <c r="HVN462" s="330"/>
      <c r="HVO462" s="330"/>
      <c r="HVP462" s="330"/>
      <c r="HVQ462" s="330"/>
      <c r="HVR462" s="330"/>
      <c r="HVS462" s="330"/>
      <c r="HVT462" s="330"/>
      <c r="HVU462" s="330"/>
      <c r="HVV462" s="330"/>
      <c r="HVW462" s="330"/>
      <c r="HVX462" s="330"/>
      <c r="HVY462" s="330"/>
      <c r="HVZ462" s="330"/>
      <c r="HWA462" s="330"/>
      <c r="HWB462" s="330"/>
      <c r="HWC462" s="330"/>
      <c r="HWD462" s="330"/>
      <c r="HWE462" s="330"/>
      <c r="HWF462" s="330"/>
      <c r="HWG462" s="330"/>
      <c r="HWH462" s="330"/>
      <c r="HWI462" s="330"/>
      <c r="HWJ462" s="330"/>
      <c r="HWK462" s="330"/>
      <c r="HWL462" s="330"/>
      <c r="HWM462" s="330"/>
      <c r="HWN462" s="330"/>
      <c r="HWO462" s="330"/>
      <c r="HWP462" s="330"/>
      <c r="HWQ462" s="330"/>
      <c r="HWR462" s="330"/>
      <c r="HWS462" s="330"/>
      <c r="HWT462" s="330"/>
      <c r="HWU462" s="330"/>
      <c r="HWV462" s="330"/>
      <c r="HWW462" s="330"/>
      <c r="HWX462" s="330"/>
      <c r="HWY462" s="330"/>
      <c r="HWZ462" s="330"/>
      <c r="HXA462" s="330"/>
      <c r="HXB462" s="330"/>
      <c r="HXC462" s="330"/>
      <c r="HXD462" s="330"/>
      <c r="HXE462" s="330"/>
      <c r="HXF462" s="330"/>
      <c r="HXG462" s="330"/>
      <c r="HXH462" s="330"/>
      <c r="HXI462" s="330"/>
      <c r="HXJ462" s="330"/>
      <c r="HXK462" s="330"/>
      <c r="HXL462" s="330"/>
      <c r="HXM462" s="330"/>
      <c r="HXN462" s="330"/>
      <c r="HXO462" s="330"/>
      <c r="HXP462" s="330"/>
      <c r="HXQ462" s="330"/>
      <c r="HXR462" s="330"/>
      <c r="HXS462" s="330"/>
      <c r="HXT462" s="330"/>
      <c r="HXU462" s="330"/>
      <c r="HXV462" s="330"/>
      <c r="HXW462" s="330"/>
      <c r="HXX462" s="330"/>
      <c r="HXY462" s="330"/>
      <c r="HXZ462" s="330"/>
      <c r="HYA462" s="330"/>
      <c r="HYB462" s="330"/>
      <c r="HYC462" s="330"/>
      <c r="HYD462" s="330"/>
      <c r="HYE462" s="330"/>
      <c r="HYF462" s="330"/>
      <c r="HYG462" s="330"/>
      <c r="HYH462" s="330"/>
      <c r="HYI462" s="330"/>
      <c r="HYJ462" s="330"/>
      <c r="HYK462" s="330"/>
      <c r="HYL462" s="330"/>
      <c r="HYM462" s="330"/>
      <c r="HYN462" s="330"/>
      <c r="HYO462" s="330"/>
      <c r="HYP462" s="330"/>
      <c r="HYQ462" s="330"/>
      <c r="HYR462" s="330"/>
      <c r="HYS462" s="330"/>
      <c r="HYT462" s="330"/>
      <c r="HYU462" s="330"/>
      <c r="HYV462" s="330"/>
      <c r="HYW462" s="330"/>
      <c r="HYX462" s="330"/>
      <c r="HYY462" s="330"/>
      <c r="HYZ462" s="330"/>
      <c r="HZA462" s="330"/>
      <c r="HZB462" s="330"/>
      <c r="HZC462" s="330"/>
      <c r="HZD462" s="330"/>
      <c r="HZE462" s="330"/>
      <c r="HZF462" s="330"/>
      <c r="HZG462" s="330"/>
      <c r="HZH462" s="330"/>
      <c r="HZI462" s="330"/>
      <c r="HZJ462" s="330"/>
      <c r="HZK462" s="330"/>
      <c r="HZL462" s="330"/>
      <c r="HZM462" s="330"/>
      <c r="HZN462" s="330"/>
      <c r="HZO462" s="330"/>
      <c r="HZP462" s="330"/>
      <c r="HZQ462" s="330"/>
      <c r="HZR462" s="330"/>
      <c r="HZS462" s="330"/>
      <c r="HZT462" s="330"/>
      <c r="HZU462" s="330"/>
      <c r="HZV462" s="330"/>
      <c r="HZW462" s="330"/>
      <c r="HZX462" s="330"/>
      <c r="HZY462" s="330"/>
      <c r="HZZ462" s="330"/>
      <c r="IAA462" s="330"/>
      <c r="IAB462" s="330"/>
      <c r="IAC462" s="330"/>
      <c r="IAD462" s="330"/>
      <c r="IAE462" s="330"/>
      <c r="IAF462" s="330"/>
      <c r="IAG462" s="330"/>
      <c r="IAH462" s="330"/>
      <c r="IAI462" s="330"/>
      <c r="IAJ462" s="330"/>
      <c r="IAK462" s="330"/>
      <c r="IAL462" s="330"/>
      <c r="IAM462" s="330"/>
      <c r="IAN462" s="330"/>
      <c r="IAO462" s="330"/>
      <c r="IAP462" s="330"/>
      <c r="IAQ462" s="330"/>
      <c r="IAR462" s="330"/>
      <c r="IAS462" s="330"/>
      <c r="IAT462" s="330"/>
      <c r="IAU462" s="330"/>
      <c r="IAV462" s="330"/>
      <c r="IAW462" s="330"/>
      <c r="IAX462" s="330"/>
      <c r="IAY462" s="330"/>
      <c r="IAZ462" s="330"/>
      <c r="IBA462" s="330"/>
      <c r="IBB462" s="330"/>
      <c r="IBC462" s="330"/>
      <c r="IBD462" s="330"/>
      <c r="IBE462" s="330"/>
      <c r="IBF462" s="330"/>
      <c r="IBG462" s="330"/>
      <c r="IBH462" s="330"/>
      <c r="IBI462" s="330"/>
      <c r="IBJ462" s="330"/>
      <c r="IBK462" s="330"/>
      <c r="IBL462" s="330"/>
      <c r="IBM462" s="330"/>
      <c r="IBN462" s="330"/>
      <c r="IBO462" s="330"/>
      <c r="IBP462" s="330"/>
      <c r="IBQ462" s="330"/>
      <c r="IBR462" s="330"/>
      <c r="IBS462" s="330"/>
      <c r="IBT462" s="330"/>
      <c r="IBU462" s="330"/>
      <c r="IBV462" s="330"/>
      <c r="IBW462" s="330"/>
      <c r="IBX462" s="330"/>
      <c r="IBY462" s="330"/>
      <c r="IBZ462" s="330"/>
      <c r="ICA462" s="330"/>
      <c r="ICB462" s="330"/>
      <c r="ICC462" s="330"/>
      <c r="ICD462" s="330"/>
      <c r="ICE462" s="330"/>
      <c r="ICF462" s="330"/>
      <c r="ICG462" s="330"/>
      <c r="ICH462" s="330"/>
      <c r="ICI462" s="330"/>
      <c r="ICJ462" s="330"/>
      <c r="ICK462" s="330"/>
      <c r="ICL462" s="330"/>
      <c r="ICM462" s="330"/>
      <c r="ICN462" s="330"/>
      <c r="ICO462" s="330"/>
      <c r="ICP462" s="330"/>
      <c r="ICQ462" s="330"/>
      <c r="ICR462" s="330"/>
      <c r="ICS462" s="330"/>
      <c r="ICT462" s="330"/>
      <c r="ICU462" s="330"/>
      <c r="ICV462" s="330"/>
      <c r="ICW462" s="330"/>
      <c r="ICX462" s="330"/>
      <c r="ICY462" s="330"/>
      <c r="ICZ462" s="330"/>
      <c r="IDA462" s="330"/>
      <c r="IDB462" s="330"/>
      <c r="IDC462" s="330"/>
      <c r="IDD462" s="330"/>
      <c r="IDE462" s="330"/>
      <c r="IDF462" s="330"/>
      <c r="IDG462" s="330"/>
      <c r="IDH462" s="330"/>
      <c r="IDI462" s="330"/>
      <c r="IDJ462" s="330"/>
      <c r="IDK462" s="330"/>
      <c r="IDL462" s="330"/>
      <c r="IDM462" s="330"/>
      <c r="IDN462" s="330"/>
      <c r="IDO462" s="330"/>
      <c r="IDP462" s="330"/>
      <c r="IDQ462" s="330"/>
      <c r="IDR462" s="330"/>
      <c r="IDS462" s="330"/>
      <c r="IDT462" s="330"/>
      <c r="IDU462" s="330"/>
      <c r="IDV462" s="330"/>
      <c r="IDW462" s="330"/>
      <c r="IDX462" s="330"/>
      <c r="IDY462" s="330"/>
      <c r="IDZ462" s="330"/>
      <c r="IEA462" s="330"/>
      <c r="IEB462" s="330"/>
      <c r="IEC462" s="330"/>
      <c r="IED462" s="330"/>
      <c r="IEE462" s="330"/>
      <c r="IEF462" s="330"/>
      <c r="IEG462" s="330"/>
      <c r="IEH462" s="330"/>
      <c r="IEI462" s="330"/>
      <c r="IEJ462" s="330"/>
      <c r="IEK462" s="330"/>
      <c r="IEL462" s="330"/>
      <c r="IEM462" s="330"/>
      <c r="IEN462" s="330"/>
      <c r="IEO462" s="330"/>
      <c r="IEP462" s="330"/>
      <c r="IEQ462" s="330"/>
      <c r="IER462" s="330"/>
      <c r="IES462" s="330"/>
      <c r="IET462" s="330"/>
      <c r="IEU462" s="330"/>
      <c r="IEV462" s="330"/>
      <c r="IEW462" s="330"/>
      <c r="IEX462" s="330"/>
      <c r="IEY462" s="330"/>
      <c r="IEZ462" s="330"/>
      <c r="IFA462" s="330"/>
      <c r="IFB462" s="330"/>
      <c r="IFC462" s="330"/>
      <c r="IFD462" s="330"/>
      <c r="IFE462" s="330"/>
      <c r="IFF462" s="330"/>
      <c r="IFG462" s="330"/>
      <c r="IFH462" s="330"/>
      <c r="IFI462" s="330"/>
      <c r="IFJ462" s="330"/>
      <c r="IFK462" s="330"/>
      <c r="IFL462" s="330"/>
      <c r="IFM462" s="330"/>
      <c r="IFN462" s="330"/>
      <c r="IFO462" s="330"/>
      <c r="IFP462" s="330"/>
      <c r="IFQ462" s="330"/>
      <c r="IFR462" s="330"/>
      <c r="IFS462" s="330"/>
      <c r="IFT462" s="330"/>
      <c r="IFU462" s="330"/>
      <c r="IFV462" s="330"/>
      <c r="IFW462" s="330"/>
      <c r="IFX462" s="330"/>
      <c r="IFY462" s="330"/>
      <c r="IFZ462" s="330"/>
      <c r="IGA462" s="330"/>
      <c r="IGB462" s="330"/>
      <c r="IGC462" s="330"/>
      <c r="IGD462" s="330"/>
      <c r="IGE462" s="330"/>
      <c r="IGF462" s="330"/>
      <c r="IGG462" s="330"/>
      <c r="IGH462" s="330"/>
      <c r="IGI462" s="330"/>
      <c r="IGJ462" s="330"/>
      <c r="IGK462" s="330"/>
      <c r="IGL462" s="330"/>
      <c r="IGM462" s="330"/>
      <c r="IGN462" s="330"/>
      <c r="IGO462" s="330"/>
      <c r="IGP462" s="330"/>
      <c r="IGQ462" s="330"/>
      <c r="IGR462" s="330"/>
      <c r="IGS462" s="330"/>
      <c r="IGT462" s="330"/>
      <c r="IGU462" s="330"/>
      <c r="IGV462" s="330"/>
      <c r="IGW462" s="330"/>
      <c r="IGX462" s="330"/>
      <c r="IGY462" s="330"/>
      <c r="IGZ462" s="330"/>
      <c r="IHA462" s="330"/>
      <c r="IHB462" s="330"/>
      <c r="IHC462" s="330"/>
      <c r="IHD462" s="330"/>
      <c r="IHE462" s="330"/>
      <c r="IHF462" s="330"/>
      <c r="IHG462" s="330"/>
      <c r="IHH462" s="330"/>
      <c r="IHI462" s="330"/>
      <c r="IHJ462" s="330"/>
      <c r="IHK462" s="330"/>
      <c r="IHL462" s="330"/>
      <c r="IHM462" s="330"/>
      <c r="IHN462" s="330"/>
      <c r="IHO462" s="330"/>
      <c r="IHP462" s="330"/>
      <c r="IHQ462" s="330"/>
      <c r="IHR462" s="330"/>
      <c r="IHS462" s="330"/>
      <c r="IHT462" s="330"/>
      <c r="IHU462" s="330"/>
      <c r="IHV462" s="330"/>
      <c r="IHW462" s="330"/>
      <c r="IHX462" s="330"/>
      <c r="IHY462" s="330"/>
      <c r="IHZ462" s="330"/>
      <c r="IIA462" s="330"/>
      <c r="IIB462" s="330"/>
      <c r="IIC462" s="330"/>
      <c r="IID462" s="330"/>
      <c r="IIE462" s="330"/>
      <c r="IIF462" s="330"/>
      <c r="IIG462" s="330"/>
      <c r="IIH462" s="330"/>
      <c r="III462" s="330"/>
      <c r="IIJ462" s="330"/>
      <c r="IIK462" s="330"/>
      <c r="IIL462" s="330"/>
      <c r="IIM462" s="330"/>
      <c r="IIN462" s="330"/>
      <c r="IIO462" s="330"/>
      <c r="IIP462" s="330"/>
      <c r="IIQ462" s="330"/>
      <c r="IIR462" s="330"/>
      <c r="IIS462" s="330"/>
      <c r="IIT462" s="330"/>
      <c r="IIU462" s="330"/>
      <c r="IIV462" s="330"/>
      <c r="IIW462" s="330"/>
      <c r="IIX462" s="330"/>
      <c r="IIY462" s="330"/>
      <c r="IIZ462" s="330"/>
      <c r="IJA462" s="330"/>
      <c r="IJB462" s="330"/>
      <c r="IJC462" s="330"/>
      <c r="IJD462" s="330"/>
      <c r="IJE462" s="330"/>
      <c r="IJF462" s="330"/>
      <c r="IJG462" s="330"/>
      <c r="IJH462" s="330"/>
      <c r="IJI462" s="330"/>
      <c r="IJJ462" s="330"/>
      <c r="IJK462" s="330"/>
      <c r="IJL462" s="330"/>
      <c r="IJM462" s="330"/>
      <c r="IJN462" s="330"/>
      <c r="IJO462" s="330"/>
      <c r="IJP462" s="330"/>
      <c r="IJQ462" s="330"/>
      <c r="IJR462" s="330"/>
      <c r="IJS462" s="330"/>
      <c r="IJT462" s="330"/>
      <c r="IJU462" s="330"/>
      <c r="IJV462" s="330"/>
      <c r="IJW462" s="330"/>
      <c r="IJX462" s="330"/>
      <c r="IJY462" s="330"/>
      <c r="IJZ462" s="330"/>
      <c r="IKA462" s="330"/>
      <c r="IKB462" s="330"/>
      <c r="IKC462" s="330"/>
      <c r="IKD462" s="330"/>
      <c r="IKE462" s="330"/>
      <c r="IKF462" s="330"/>
      <c r="IKG462" s="330"/>
      <c r="IKH462" s="330"/>
      <c r="IKI462" s="330"/>
      <c r="IKJ462" s="330"/>
      <c r="IKK462" s="330"/>
      <c r="IKL462" s="330"/>
      <c r="IKM462" s="330"/>
      <c r="IKN462" s="330"/>
      <c r="IKO462" s="330"/>
      <c r="IKP462" s="330"/>
      <c r="IKQ462" s="330"/>
      <c r="IKR462" s="330"/>
      <c r="IKS462" s="330"/>
      <c r="IKT462" s="330"/>
      <c r="IKU462" s="330"/>
      <c r="IKV462" s="330"/>
      <c r="IKW462" s="330"/>
      <c r="IKX462" s="330"/>
      <c r="IKY462" s="330"/>
      <c r="IKZ462" s="330"/>
      <c r="ILA462" s="330"/>
      <c r="ILB462" s="330"/>
      <c r="ILC462" s="330"/>
      <c r="ILD462" s="330"/>
      <c r="ILE462" s="330"/>
      <c r="ILF462" s="330"/>
      <c r="ILG462" s="330"/>
      <c r="ILH462" s="330"/>
      <c r="ILI462" s="330"/>
      <c r="ILJ462" s="330"/>
      <c r="ILK462" s="330"/>
      <c r="ILL462" s="330"/>
      <c r="ILM462" s="330"/>
      <c r="ILN462" s="330"/>
      <c r="ILO462" s="330"/>
      <c r="ILP462" s="330"/>
      <c r="ILQ462" s="330"/>
      <c r="ILR462" s="330"/>
      <c r="ILS462" s="330"/>
      <c r="ILT462" s="330"/>
      <c r="ILU462" s="330"/>
      <c r="ILV462" s="330"/>
      <c r="ILW462" s="330"/>
      <c r="ILX462" s="330"/>
      <c r="ILY462" s="330"/>
      <c r="ILZ462" s="330"/>
      <c r="IMA462" s="330"/>
      <c r="IMB462" s="330"/>
      <c r="IMC462" s="330"/>
      <c r="IMD462" s="330"/>
      <c r="IME462" s="330"/>
      <c r="IMF462" s="330"/>
      <c r="IMG462" s="330"/>
      <c r="IMH462" s="330"/>
      <c r="IMI462" s="330"/>
      <c r="IMJ462" s="330"/>
      <c r="IMK462" s="330"/>
      <c r="IML462" s="330"/>
      <c r="IMM462" s="330"/>
      <c r="IMN462" s="330"/>
      <c r="IMO462" s="330"/>
      <c r="IMP462" s="330"/>
      <c r="IMQ462" s="330"/>
      <c r="IMR462" s="330"/>
      <c r="IMS462" s="330"/>
      <c r="IMT462" s="330"/>
      <c r="IMU462" s="330"/>
      <c r="IMV462" s="330"/>
      <c r="IMW462" s="330"/>
      <c r="IMX462" s="330"/>
      <c r="IMY462" s="330"/>
      <c r="IMZ462" s="330"/>
      <c r="INA462" s="330"/>
      <c r="INB462" s="330"/>
      <c r="INC462" s="330"/>
      <c r="IND462" s="330"/>
      <c r="INE462" s="330"/>
      <c r="INF462" s="330"/>
      <c r="ING462" s="330"/>
      <c r="INH462" s="330"/>
      <c r="INI462" s="330"/>
      <c r="INJ462" s="330"/>
      <c r="INK462" s="330"/>
      <c r="INL462" s="330"/>
      <c r="INM462" s="330"/>
      <c r="INN462" s="330"/>
      <c r="INO462" s="330"/>
      <c r="INP462" s="330"/>
      <c r="INQ462" s="330"/>
      <c r="INR462" s="330"/>
      <c r="INS462" s="330"/>
      <c r="INT462" s="330"/>
      <c r="INU462" s="330"/>
      <c r="INV462" s="330"/>
      <c r="INW462" s="330"/>
      <c r="INX462" s="330"/>
      <c r="INY462" s="330"/>
      <c r="INZ462" s="330"/>
      <c r="IOA462" s="330"/>
      <c r="IOB462" s="330"/>
      <c r="IOC462" s="330"/>
      <c r="IOD462" s="330"/>
      <c r="IOE462" s="330"/>
      <c r="IOF462" s="330"/>
      <c r="IOG462" s="330"/>
      <c r="IOH462" s="330"/>
      <c r="IOI462" s="330"/>
      <c r="IOJ462" s="330"/>
      <c r="IOK462" s="330"/>
      <c r="IOL462" s="330"/>
      <c r="IOM462" s="330"/>
      <c r="ION462" s="330"/>
      <c r="IOO462" s="330"/>
      <c r="IOP462" s="330"/>
      <c r="IOQ462" s="330"/>
      <c r="IOR462" s="330"/>
      <c r="IOS462" s="330"/>
      <c r="IOT462" s="330"/>
      <c r="IOU462" s="330"/>
      <c r="IOV462" s="330"/>
      <c r="IOW462" s="330"/>
      <c r="IOX462" s="330"/>
      <c r="IOY462" s="330"/>
      <c r="IOZ462" s="330"/>
      <c r="IPA462" s="330"/>
      <c r="IPB462" s="330"/>
      <c r="IPC462" s="330"/>
      <c r="IPD462" s="330"/>
      <c r="IPE462" s="330"/>
      <c r="IPF462" s="330"/>
      <c r="IPG462" s="330"/>
      <c r="IPH462" s="330"/>
      <c r="IPI462" s="330"/>
      <c r="IPJ462" s="330"/>
      <c r="IPK462" s="330"/>
      <c r="IPL462" s="330"/>
      <c r="IPM462" s="330"/>
      <c r="IPN462" s="330"/>
      <c r="IPO462" s="330"/>
      <c r="IPP462" s="330"/>
      <c r="IPQ462" s="330"/>
      <c r="IPR462" s="330"/>
      <c r="IPS462" s="330"/>
      <c r="IPT462" s="330"/>
      <c r="IPU462" s="330"/>
      <c r="IPV462" s="330"/>
      <c r="IPW462" s="330"/>
      <c r="IPX462" s="330"/>
      <c r="IPY462" s="330"/>
      <c r="IPZ462" s="330"/>
      <c r="IQA462" s="330"/>
      <c r="IQB462" s="330"/>
      <c r="IQC462" s="330"/>
      <c r="IQD462" s="330"/>
      <c r="IQE462" s="330"/>
      <c r="IQF462" s="330"/>
      <c r="IQG462" s="330"/>
      <c r="IQH462" s="330"/>
      <c r="IQI462" s="330"/>
      <c r="IQJ462" s="330"/>
      <c r="IQK462" s="330"/>
      <c r="IQL462" s="330"/>
      <c r="IQM462" s="330"/>
      <c r="IQN462" s="330"/>
      <c r="IQO462" s="330"/>
      <c r="IQP462" s="330"/>
      <c r="IQQ462" s="330"/>
      <c r="IQR462" s="330"/>
      <c r="IQS462" s="330"/>
      <c r="IQT462" s="330"/>
      <c r="IQU462" s="330"/>
      <c r="IQV462" s="330"/>
      <c r="IQW462" s="330"/>
      <c r="IQX462" s="330"/>
      <c r="IQY462" s="330"/>
      <c r="IQZ462" s="330"/>
      <c r="IRA462" s="330"/>
      <c r="IRB462" s="330"/>
      <c r="IRC462" s="330"/>
      <c r="IRD462" s="330"/>
      <c r="IRE462" s="330"/>
      <c r="IRF462" s="330"/>
      <c r="IRG462" s="330"/>
      <c r="IRH462" s="330"/>
      <c r="IRI462" s="330"/>
      <c r="IRJ462" s="330"/>
      <c r="IRK462" s="330"/>
      <c r="IRL462" s="330"/>
      <c r="IRM462" s="330"/>
      <c r="IRN462" s="330"/>
      <c r="IRO462" s="330"/>
      <c r="IRP462" s="330"/>
      <c r="IRQ462" s="330"/>
      <c r="IRR462" s="330"/>
      <c r="IRS462" s="330"/>
      <c r="IRT462" s="330"/>
      <c r="IRU462" s="330"/>
      <c r="IRV462" s="330"/>
      <c r="IRW462" s="330"/>
      <c r="IRX462" s="330"/>
      <c r="IRY462" s="330"/>
      <c r="IRZ462" s="330"/>
      <c r="ISA462" s="330"/>
      <c r="ISB462" s="330"/>
      <c r="ISC462" s="330"/>
      <c r="ISD462" s="330"/>
      <c r="ISE462" s="330"/>
      <c r="ISF462" s="330"/>
      <c r="ISG462" s="330"/>
      <c r="ISH462" s="330"/>
      <c r="ISI462" s="330"/>
      <c r="ISJ462" s="330"/>
      <c r="ISK462" s="330"/>
      <c r="ISL462" s="330"/>
      <c r="ISM462" s="330"/>
      <c r="ISN462" s="330"/>
      <c r="ISO462" s="330"/>
      <c r="ISP462" s="330"/>
      <c r="ISQ462" s="330"/>
      <c r="ISR462" s="330"/>
      <c r="ISS462" s="330"/>
      <c r="IST462" s="330"/>
      <c r="ISU462" s="330"/>
      <c r="ISV462" s="330"/>
      <c r="ISW462" s="330"/>
      <c r="ISX462" s="330"/>
      <c r="ISY462" s="330"/>
      <c r="ISZ462" s="330"/>
      <c r="ITA462" s="330"/>
      <c r="ITB462" s="330"/>
      <c r="ITC462" s="330"/>
      <c r="ITD462" s="330"/>
      <c r="ITE462" s="330"/>
      <c r="ITF462" s="330"/>
      <c r="ITG462" s="330"/>
      <c r="ITH462" s="330"/>
      <c r="ITI462" s="330"/>
      <c r="ITJ462" s="330"/>
      <c r="ITK462" s="330"/>
      <c r="ITL462" s="330"/>
      <c r="ITM462" s="330"/>
      <c r="ITN462" s="330"/>
      <c r="ITO462" s="330"/>
      <c r="ITP462" s="330"/>
      <c r="ITQ462" s="330"/>
      <c r="ITR462" s="330"/>
      <c r="ITS462" s="330"/>
      <c r="ITT462" s="330"/>
      <c r="ITU462" s="330"/>
      <c r="ITV462" s="330"/>
      <c r="ITW462" s="330"/>
      <c r="ITX462" s="330"/>
      <c r="ITY462" s="330"/>
      <c r="ITZ462" s="330"/>
      <c r="IUA462" s="330"/>
      <c r="IUB462" s="330"/>
      <c r="IUC462" s="330"/>
      <c r="IUD462" s="330"/>
      <c r="IUE462" s="330"/>
      <c r="IUF462" s="330"/>
      <c r="IUG462" s="330"/>
      <c r="IUH462" s="330"/>
      <c r="IUI462" s="330"/>
      <c r="IUJ462" s="330"/>
      <c r="IUK462" s="330"/>
      <c r="IUL462" s="330"/>
      <c r="IUM462" s="330"/>
      <c r="IUN462" s="330"/>
      <c r="IUO462" s="330"/>
      <c r="IUP462" s="330"/>
      <c r="IUQ462" s="330"/>
      <c r="IUR462" s="330"/>
      <c r="IUS462" s="330"/>
      <c r="IUT462" s="330"/>
      <c r="IUU462" s="330"/>
      <c r="IUV462" s="330"/>
      <c r="IUW462" s="330"/>
      <c r="IUX462" s="330"/>
      <c r="IUY462" s="330"/>
      <c r="IUZ462" s="330"/>
      <c r="IVA462" s="330"/>
      <c r="IVB462" s="330"/>
      <c r="IVC462" s="330"/>
      <c r="IVD462" s="330"/>
      <c r="IVE462" s="330"/>
      <c r="IVF462" s="330"/>
      <c r="IVG462" s="330"/>
      <c r="IVH462" s="330"/>
      <c r="IVI462" s="330"/>
      <c r="IVJ462" s="330"/>
      <c r="IVK462" s="330"/>
      <c r="IVL462" s="330"/>
      <c r="IVM462" s="330"/>
      <c r="IVN462" s="330"/>
      <c r="IVO462" s="330"/>
      <c r="IVP462" s="330"/>
      <c r="IVQ462" s="330"/>
      <c r="IVR462" s="330"/>
      <c r="IVS462" s="330"/>
      <c r="IVT462" s="330"/>
      <c r="IVU462" s="330"/>
      <c r="IVV462" s="330"/>
      <c r="IVW462" s="330"/>
      <c r="IVX462" s="330"/>
      <c r="IVY462" s="330"/>
      <c r="IVZ462" s="330"/>
      <c r="IWA462" s="330"/>
      <c r="IWB462" s="330"/>
      <c r="IWC462" s="330"/>
      <c r="IWD462" s="330"/>
      <c r="IWE462" s="330"/>
      <c r="IWF462" s="330"/>
      <c r="IWG462" s="330"/>
      <c r="IWH462" s="330"/>
      <c r="IWI462" s="330"/>
      <c r="IWJ462" s="330"/>
      <c r="IWK462" s="330"/>
      <c r="IWL462" s="330"/>
      <c r="IWM462" s="330"/>
      <c r="IWN462" s="330"/>
      <c r="IWO462" s="330"/>
      <c r="IWP462" s="330"/>
      <c r="IWQ462" s="330"/>
      <c r="IWR462" s="330"/>
      <c r="IWS462" s="330"/>
      <c r="IWT462" s="330"/>
      <c r="IWU462" s="330"/>
      <c r="IWV462" s="330"/>
      <c r="IWW462" s="330"/>
      <c r="IWX462" s="330"/>
      <c r="IWY462" s="330"/>
      <c r="IWZ462" s="330"/>
      <c r="IXA462" s="330"/>
      <c r="IXB462" s="330"/>
      <c r="IXC462" s="330"/>
      <c r="IXD462" s="330"/>
      <c r="IXE462" s="330"/>
      <c r="IXF462" s="330"/>
      <c r="IXG462" s="330"/>
      <c r="IXH462" s="330"/>
      <c r="IXI462" s="330"/>
      <c r="IXJ462" s="330"/>
      <c r="IXK462" s="330"/>
      <c r="IXL462" s="330"/>
      <c r="IXM462" s="330"/>
      <c r="IXN462" s="330"/>
      <c r="IXO462" s="330"/>
      <c r="IXP462" s="330"/>
      <c r="IXQ462" s="330"/>
      <c r="IXR462" s="330"/>
      <c r="IXS462" s="330"/>
      <c r="IXT462" s="330"/>
      <c r="IXU462" s="330"/>
      <c r="IXV462" s="330"/>
      <c r="IXW462" s="330"/>
      <c r="IXX462" s="330"/>
      <c r="IXY462" s="330"/>
      <c r="IXZ462" s="330"/>
      <c r="IYA462" s="330"/>
      <c r="IYB462" s="330"/>
      <c r="IYC462" s="330"/>
      <c r="IYD462" s="330"/>
      <c r="IYE462" s="330"/>
      <c r="IYF462" s="330"/>
      <c r="IYG462" s="330"/>
      <c r="IYH462" s="330"/>
      <c r="IYI462" s="330"/>
      <c r="IYJ462" s="330"/>
      <c r="IYK462" s="330"/>
      <c r="IYL462" s="330"/>
      <c r="IYM462" s="330"/>
      <c r="IYN462" s="330"/>
      <c r="IYO462" s="330"/>
      <c r="IYP462" s="330"/>
      <c r="IYQ462" s="330"/>
      <c r="IYR462" s="330"/>
      <c r="IYS462" s="330"/>
      <c r="IYT462" s="330"/>
      <c r="IYU462" s="330"/>
      <c r="IYV462" s="330"/>
      <c r="IYW462" s="330"/>
      <c r="IYX462" s="330"/>
      <c r="IYY462" s="330"/>
      <c r="IYZ462" s="330"/>
      <c r="IZA462" s="330"/>
      <c r="IZB462" s="330"/>
      <c r="IZC462" s="330"/>
      <c r="IZD462" s="330"/>
      <c r="IZE462" s="330"/>
      <c r="IZF462" s="330"/>
      <c r="IZG462" s="330"/>
      <c r="IZH462" s="330"/>
      <c r="IZI462" s="330"/>
      <c r="IZJ462" s="330"/>
      <c r="IZK462" s="330"/>
      <c r="IZL462" s="330"/>
      <c r="IZM462" s="330"/>
      <c r="IZN462" s="330"/>
      <c r="IZO462" s="330"/>
      <c r="IZP462" s="330"/>
      <c r="IZQ462" s="330"/>
      <c r="IZR462" s="330"/>
      <c r="IZS462" s="330"/>
      <c r="IZT462" s="330"/>
      <c r="IZU462" s="330"/>
      <c r="IZV462" s="330"/>
      <c r="IZW462" s="330"/>
      <c r="IZX462" s="330"/>
      <c r="IZY462" s="330"/>
      <c r="IZZ462" s="330"/>
      <c r="JAA462" s="330"/>
      <c r="JAB462" s="330"/>
      <c r="JAC462" s="330"/>
      <c r="JAD462" s="330"/>
      <c r="JAE462" s="330"/>
      <c r="JAF462" s="330"/>
      <c r="JAG462" s="330"/>
      <c r="JAH462" s="330"/>
      <c r="JAI462" s="330"/>
      <c r="JAJ462" s="330"/>
      <c r="JAK462" s="330"/>
      <c r="JAL462" s="330"/>
      <c r="JAM462" s="330"/>
      <c r="JAN462" s="330"/>
      <c r="JAO462" s="330"/>
      <c r="JAP462" s="330"/>
      <c r="JAQ462" s="330"/>
      <c r="JAR462" s="330"/>
      <c r="JAS462" s="330"/>
      <c r="JAT462" s="330"/>
      <c r="JAU462" s="330"/>
      <c r="JAV462" s="330"/>
      <c r="JAW462" s="330"/>
      <c r="JAX462" s="330"/>
      <c r="JAY462" s="330"/>
      <c r="JAZ462" s="330"/>
      <c r="JBA462" s="330"/>
      <c r="JBB462" s="330"/>
      <c r="JBC462" s="330"/>
      <c r="JBD462" s="330"/>
      <c r="JBE462" s="330"/>
      <c r="JBF462" s="330"/>
      <c r="JBG462" s="330"/>
      <c r="JBH462" s="330"/>
      <c r="JBI462" s="330"/>
      <c r="JBJ462" s="330"/>
      <c r="JBK462" s="330"/>
      <c r="JBL462" s="330"/>
      <c r="JBM462" s="330"/>
      <c r="JBN462" s="330"/>
      <c r="JBO462" s="330"/>
      <c r="JBP462" s="330"/>
      <c r="JBQ462" s="330"/>
      <c r="JBR462" s="330"/>
      <c r="JBS462" s="330"/>
      <c r="JBT462" s="330"/>
      <c r="JBU462" s="330"/>
      <c r="JBV462" s="330"/>
      <c r="JBW462" s="330"/>
      <c r="JBX462" s="330"/>
      <c r="JBY462" s="330"/>
      <c r="JBZ462" s="330"/>
      <c r="JCA462" s="330"/>
      <c r="JCB462" s="330"/>
      <c r="JCC462" s="330"/>
      <c r="JCD462" s="330"/>
      <c r="JCE462" s="330"/>
      <c r="JCF462" s="330"/>
      <c r="JCG462" s="330"/>
      <c r="JCH462" s="330"/>
      <c r="JCI462" s="330"/>
      <c r="JCJ462" s="330"/>
      <c r="JCK462" s="330"/>
      <c r="JCL462" s="330"/>
      <c r="JCM462" s="330"/>
      <c r="JCN462" s="330"/>
      <c r="JCO462" s="330"/>
      <c r="JCP462" s="330"/>
      <c r="JCQ462" s="330"/>
      <c r="JCR462" s="330"/>
      <c r="JCS462" s="330"/>
      <c r="JCT462" s="330"/>
      <c r="JCU462" s="330"/>
      <c r="JCV462" s="330"/>
      <c r="JCW462" s="330"/>
      <c r="JCX462" s="330"/>
      <c r="JCY462" s="330"/>
      <c r="JCZ462" s="330"/>
      <c r="JDA462" s="330"/>
      <c r="JDB462" s="330"/>
      <c r="JDC462" s="330"/>
      <c r="JDD462" s="330"/>
      <c r="JDE462" s="330"/>
      <c r="JDF462" s="330"/>
      <c r="JDG462" s="330"/>
      <c r="JDH462" s="330"/>
      <c r="JDI462" s="330"/>
      <c r="JDJ462" s="330"/>
      <c r="JDK462" s="330"/>
      <c r="JDL462" s="330"/>
      <c r="JDM462" s="330"/>
      <c r="JDN462" s="330"/>
      <c r="JDO462" s="330"/>
      <c r="JDP462" s="330"/>
      <c r="JDQ462" s="330"/>
      <c r="JDR462" s="330"/>
      <c r="JDS462" s="330"/>
      <c r="JDT462" s="330"/>
      <c r="JDU462" s="330"/>
      <c r="JDV462" s="330"/>
      <c r="JDW462" s="330"/>
      <c r="JDX462" s="330"/>
      <c r="JDY462" s="330"/>
      <c r="JDZ462" s="330"/>
      <c r="JEA462" s="330"/>
      <c r="JEB462" s="330"/>
      <c r="JEC462" s="330"/>
      <c r="JED462" s="330"/>
      <c r="JEE462" s="330"/>
      <c r="JEF462" s="330"/>
      <c r="JEG462" s="330"/>
      <c r="JEH462" s="330"/>
      <c r="JEI462" s="330"/>
      <c r="JEJ462" s="330"/>
      <c r="JEK462" s="330"/>
      <c r="JEL462" s="330"/>
      <c r="JEM462" s="330"/>
      <c r="JEN462" s="330"/>
      <c r="JEO462" s="330"/>
      <c r="JEP462" s="330"/>
      <c r="JEQ462" s="330"/>
      <c r="JER462" s="330"/>
      <c r="JES462" s="330"/>
      <c r="JET462" s="330"/>
      <c r="JEU462" s="330"/>
      <c r="JEV462" s="330"/>
      <c r="JEW462" s="330"/>
      <c r="JEX462" s="330"/>
      <c r="JEY462" s="330"/>
      <c r="JEZ462" s="330"/>
      <c r="JFA462" s="330"/>
      <c r="JFB462" s="330"/>
      <c r="JFC462" s="330"/>
      <c r="JFD462" s="330"/>
      <c r="JFE462" s="330"/>
      <c r="JFF462" s="330"/>
      <c r="JFG462" s="330"/>
      <c r="JFH462" s="330"/>
      <c r="JFI462" s="330"/>
      <c r="JFJ462" s="330"/>
      <c r="JFK462" s="330"/>
      <c r="JFL462" s="330"/>
      <c r="JFM462" s="330"/>
      <c r="JFN462" s="330"/>
      <c r="JFO462" s="330"/>
      <c r="JFP462" s="330"/>
      <c r="JFQ462" s="330"/>
      <c r="JFR462" s="330"/>
      <c r="JFS462" s="330"/>
      <c r="JFT462" s="330"/>
      <c r="JFU462" s="330"/>
      <c r="JFV462" s="330"/>
      <c r="JFW462" s="330"/>
      <c r="JFX462" s="330"/>
      <c r="JFY462" s="330"/>
      <c r="JFZ462" s="330"/>
      <c r="JGA462" s="330"/>
      <c r="JGB462" s="330"/>
      <c r="JGC462" s="330"/>
      <c r="JGD462" s="330"/>
      <c r="JGE462" s="330"/>
      <c r="JGF462" s="330"/>
      <c r="JGG462" s="330"/>
      <c r="JGH462" s="330"/>
      <c r="JGI462" s="330"/>
      <c r="JGJ462" s="330"/>
      <c r="JGK462" s="330"/>
      <c r="JGL462" s="330"/>
      <c r="JGM462" s="330"/>
      <c r="JGN462" s="330"/>
      <c r="JGO462" s="330"/>
      <c r="JGP462" s="330"/>
      <c r="JGQ462" s="330"/>
      <c r="JGR462" s="330"/>
      <c r="JGS462" s="330"/>
      <c r="JGT462" s="330"/>
      <c r="JGU462" s="330"/>
      <c r="JGV462" s="330"/>
      <c r="JGW462" s="330"/>
      <c r="JGX462" s="330"/>
      <c r="JGY462" s="330"/>
      <c r="JGZ462" s="330"/>
      <c r="JHA462" s="330"/>
      <c r="JHB462" s="330"/>
      <c r="JHC462" s="330"/>
      <c r="JHD462" s="330"/>
      <c r="JHE462" s="330"/>
      <c r="JHF462" s="330"/>
      <c r="JHG462" s="330"/>
      <c r="JHH462" s="330"/>
      <c r="JHI462" s="330"/>
      <c r="JHJ462" s="330"/>
      <c r="JHK462" s="330"/>
      <c r="JHL462" s="330"/>
      <c r="JHM462" s="330"/>
      <c r="JHN462" s="330"/>
      <c r="JHO462" s="330"/>
      <c r="JHP462" s="330"/>
      <c r="JHQ462" s="330"/>
      <c r="JHR462" s="330"/>
      <c r="JHS462" s="330"/>
      <c r="JHT462" s="330"/>
      <c r="JHU462" s="330"/>
      <c r="JHV462" s="330"/>
      <c r="JHW462" s="330"/>
      <c r="JHX462" s="330"/>
      <c r="JHY462" s="330"/>
      <c r="JHZ462" s="330"/>
      <c r="JIA462" s="330"/>
      <c r="JIB462" s="330"/>
      <c r="JIC462" s="330"/>
      <c r="JID462" s="330"/>
      <c r="JIE462" s="330"/>
      <c r="JIF462" s="330"/>
      <c r="JIG462" s="330"/>
      <c r="JIH462" s="330"/>
      <c r="JII462" s="330"/>
      <c r="JIJ462" s="330"/>
      <c r="JIK462" s="330"/>
      <c r="JIL462" s="330"/>
      <c r="JIM462" s="330"/>
      <c r="JIN462" s="330"/>
      <c r="JIO462" s="330"/>
      <c r="JIP462" s="330"/>
      <c r="JIQ462" s="330"/>
      <c r="JIR462" s="330"/>
      <c r="JIS462" s="330"/>
      <c r="JIT462" s="330"/>
      <c r="JIU462" s="330"/>
      <c r="JIV462" s="330"/>
      <c r="JIW462" s="330"/>
      <c r="JIX462" s="330"/>
      <c r="JIY462" s="330"/>
      <c r="JIZ462" s="330"/>
      <c r="JJA462" s="330"/>
      <c r="JJB462" s="330"/>
      <c r="JJC462" s="330"/>
      <c r="JJD462" s="330"/>
      <c r="JJE462" s="330"/>
      <c r="JJF462" s="330"/>
      <c r="JJG462" s="330"/>
      <c r="JJH462" s="330"/>
      <c r="JJI462" s="330"/>
      <c r="JJJ462" s="330"/>
      <c r="JJK462" s="330"/>
      <c r="JJL462" s="330"/>
      <c r="JJM462" s="330"/>
      <c r="JJN462" s="330"/>
      <c r="JJO462" s="330"/>
      <c r="JJP462" s="330"/>
      <c r="JJQ462" s="330"/>
      <c r="JJR462" s="330"/>
      <c r="JJS462" s="330"/>
      <c r="JJT462" s="330"/>
      <c r="JJU462" s="330"/>
      <c r="JJV462" s="330"/>
      <c r="JJW462" s="330"/>
      <c r="JJX462" s="330"/>
      <c r="JJY462" s="330"/>
      <c r="JJZ462" s="330"/>
      <c r="JKA462" s="330"/>
      <c r="JKB462" s="330"/>
      <c r="JKC462" s="330"/>
      <c r="JKD462" s="330"/>
      <c r="JKE462" s="330"/>
      <c r="JKF462" s="330"/>
      <c r="JKG462" s="330"/>
      <c r="JKH462" s="330"/>
      <c r="JKI462" s="330"/>
      <c r="JKJ462" s="330"/>
      <c r="JKK462" s="330"/>
      <c r="JKL462" s="330"/>
      <c r="JKM462" s="330"/>
      <c r="JKN462" s="330"/>
      <c r="JKO462" s="330"/>
      <c r="JKP462" s="330"/>
      <c r="JKQ462" s="330"/>
      <c r="JKR462" s="330"/>
      <c r="JKS462" s="330"/>
      <c r="JKT462" s="330"/>
      <c r="JKU462" s="330"/>
      <c r="JKV462" s="330"/>
      <c r="JKW462" s="330"/>
      <c r="JKX462" s="330"/>
      <c r="JKY462" s="330"/>
      <c r="JKZ462" s="330"/>
      <c r="JLA462" s="330"/>
      <c r="JLB462" s="330"/>
      <c r="JLC462" s="330"/>
      <c r="JLD462" s="330"/>
      <c r="JLE462" s="330"/>
      <c r="JLF462" s="330"/>
      <c r="JLG462" s="330"/>
      <c r="JLH462" s="330"/>
      <c r="JLI462" s="330"/>
      <c r="JLJ462" s="330"/>
      <c r="JLK462" s="330"/>
      <c r="JLL462" s="330"/>
      <c r="JLM462" s="330"/>
      <c r="JLN462" s="330"/>
      <c r="JLO462" s="330"/>
      <c r="JLP462" s="330"/>
      <c r="JLQ462" s="330"/>
      <c r="JLR462" s="330"/>
      <c r="JLS462" s="330"/>
      <c r="JLT462" s="330"/>
      <c r="JLU462" s="330"/>
      <c r="JLV462" s="330"/>
      <c r="JLW462" s="330"/>
      <c r="JLX462" s="330"/>
      <c r="JLY462" s="330"/>
      <c r="JLZ462" s="330"/>
      <c r="JMA462" s="330"/>
      <c r="JMB462" s="330"/>
      <c r="JMC462" s="330"/>
      <c r="JMD462" s="330"/>
      <c r="JME462" s="330"/>
      <c r="JMF462" s="330"/>
      <c r="JMG462" s="330"/>
      <c r="JMH462" s="330"/>
      <c r="JMI462" s="330"/>
      <c r="JMJ462" s="330"/>
      <c r="JMK462" s="330"/>
      <c r="JML462" s="330"/>
      <c r="JMM462" s="330"/>
      <c r="JMN462" s="330"/>
      <c r="JMO462" s="330"/>
      <c r="JMP462" s="330"/>
      <c r="JMQ462" s="330"/>
      <c r="JMR462" s="330"/>
      <c r="JMS462" s="330"/>
      <c r="JMT462" s="330"/>
      <c r="JMU462" s="330"/>
      <c r="JMV462" s="330"/>
      <c r="JMW462" s="330"/>
      <c r="JMX462" s="330"/>
      <c r="JMY462" s="330"/>
      <c r="JMZ462" s="330"/>
      <c r="JNA462" s="330"/>
      <c r="JNB462" s="330"/>
      <c r="JNC462" s="330"/>
      <c r="JND462" s="330"/>
      <c r="JNE462" s="330"/>
      <c r="JNF462" s="330"/>
      <c r="JNG462" s="330"/>
      <c r="JNH462" s="330"/>
      <c r="JNI462" s="330"/>
      <c r="JNJ462" s="330"/>
      <c r="JNK462" s="330"/>
      <c r="JNL462" s="330"/>
      <c r="JNM462" s="330"/>
      <c r="JNN462" s="330"/>
      <c r="JNO462" s="330"/>
      <c r="JNP462" s="330"/>
      <c r="JNQ462" s="330"/>
      <c r="JNR462" s="330"/>
      <c r="JNS462" s="330"/>
      <c r="JNT462" s="330"/>
      <c r="JNU462" s="330"/>
      <c r="JNV462" s="330"/>
      <c r="JNW462" s="330"/>
      <c r="JNX462" s="330"/>
      <c r="JNY462" s="330"/>
      <c r="JNZ462" s="330"/>
      <c r="JOA462" s="330"/>
      <c r="JOB462" s="330"/>
      <c r="JOC462" s="330"/>
      <c r="JOD462" s="330"/>
      <c r="JOE462" s="330"/>
      <c r="JOF462" s="330"/>
      <c r="JOG462" s="330"/>
      <c r="JOH462" s="330"/>
      <c r="JOI462" s="330"/>
      <c r="JOJ462" s="330"/>
      <c r="JOK462" s="330"/>
      <c r="JOL462" s="330"/>
      <c r="JOM462" s="330"/>
      <c r="JON462" s="330"/>
      <c r="JOO462" s="330"/>
      <c r="JOP462" s="330"/>
      <c r="JOQ462" s="330"/>
      <c r="JOR462" s="330"/>
      <c r="JOS462" s="330"/>
      <c r="JOT462" s="330"/>
      <c r="JOU462" s="330"/>
      <c r="JOV462" s="330"/>
      <c r="JOW462" s="330"/>
      <c r="JOX462" s="330"/>
      <c r="JOY462" s="330"/>
      <c r="JOZ462" s="330"/>
      <c r="JPA462" s="330"/>
      <c r="JPB462" s="330"/>
      <c r="JPC462" s="330"/>
      <c r="JPD462" s="330"/>
      <c r="JPE462" s="330"/>
      <c r="JPF462" s="330"/>
      <c r="JPG462" s="330"/>
      <c r="JPH462" s="330"/>
      <c r="JPI462" s="330"/>
      <c r="JPJ462" s="330"/>
      <c r="JPK462" s="330"/>
      <c r="JPL462" s="330"/>
      <c r="JPM462" s="330"/>
      <c r="JPN462" s="330"/>
      <c r="JPO462" s="330"/>
      <c r="JPP462" s="330"/>
      <c r="JPQ462" s="330"/>
      <c r="JPR462" s="330"/>
      <c r="JPS462" s="330"/>
      <c r="JPT462" s="330"/>
      <c r="JPU462" s="330"/>
      <c r="JPV462" s="330"/>
      <c r="JPW462" s="330"/>
      <c r="JPX462" s="330"/>
      <c r="JPY462" s="330"/>
      <c r="JPZ462" s="330"/>
      <c r="JQA462" s="330"/>
      <c r="JQB462" s="330"/>
      <c r="JQC462" s="330"/>
      <c r="JQD462" s="330"/>
      <c r="JQE462" s="330"/>
      <c r="JQF462" s="330"/>
      <c r="JQG462" s="330"/>
      <c r="JQH462" s="330"/>
      <c r="JQI462" s="330"/>
      <c r="JQJ462" s="330"/>
      <c r="JQK462" s="330"/>
      <c r="JQL462" s="330"/>
      <c r="JQM462" s="330"/>
      <c r="JQN462" s="330"/>
      <c r="JQO462" s="330"/>
      <c r="JQP462" s="330"/>
      <c r="JQQ462" s="330"/>
      <c r="JQR462" s="330"/>
      <c r="JQS462" s="330"/>
      <c r="JQT462" s="330"/>
      <c r="JQU462" s="330"/>
      <c r="JQV462" s="330"/>
      <c r="JQW462" s="330"/>
      <c r="JQX462" s="330"/>
      <c r="JQY462" s="330"/>
      <c r="JQZ462" s="330"/>
      <c r="JRA462" s="330"/>
      <c r="JRB462" s="330"/>
      <c r="JRC462" s="330"/>
      <c r="JRD462" s="330"/>
      <c r="JRE462" s="330"/>
      <c r="JRF462" s="330"/>
      <c r="JRG462" s="330"/>
      <c r="JRH462" s="330"/>
      <c r="JRI462" s="330"/>
      <c r="JRJ462" s="330"/>
      <c r="JRK462" s="330"/>
      <c r="JRL462" s="330"/>
      <c r="JRM462" s="330"/>
      <c r="JRN462" s="330"/>
      <c r="JRO462" s="330"/>
      <c r="JRP462" s="330"/>
      <c r="JRQ462" s="330"/>
      <c r="JRR462" s="330"/>
      <c r="JRS462" s="330"/>
      <c r="JRT462" s="330"/>
      <c r="JRU462" s="330"/>
      <c r="JRV462" s="330"/>
      <c r="JRW462" s="330"/>
      <c r="JRX462" s="330"/>
      <c r="JRY462" s="330"/>
      <c r="JRZ462" s="330"/>
      <c r="JSA462" s="330"/>
      <c r="JSB462" s="330"/>
      <c r="JSC462" s="330"/>
      <c r="JSD462" s="330"/>
      <c r="JSE462" s="330"/>
      <c r="JSF462" s="330"/>
      <c r="JSG462" s="330"/>
      <c r="JSH462" s="330"/>
      <c r="JSI462" s="330"/>
      <c r="JSJ462" s="330"/>
      <c r="JSK462" s="330"/>
      <c r="JSL462" s="330"/>
      <c r="JSM462" s="330"/>
      <c r="JSN462" s="330"/>
      <c r="JSO462" s="330"/>
      <c r="JSP462" s="330"/>
      <c r="JSQ462" s="330"/>
      <c r="JSR462" s="330"/>
      <c r="JSS462" s="330"/>
      <c r="JST462" s="330"/>
      <c r="JSU462" s="330"/>
      <c r="JSV462" s="330"/>
      <c r="JSW462" s="330"/>
      <c r="JSX462" s="330"/>
      <c r="JSY462" s="330"/>
      <c r="JSZ462" s="330"/>
      <c r="JTA462" s="330"/>
      <c r="JTB462" s="330"/>
      <c r="JTC462" s="330"/>
      <c r="JTD462" s="330"/>
      <c r="JTE462" s="330"/>
      <c r="JTF462" s="330"/>
      <c r="JTG462" s="330"/>
      <c r="JTH462" s="330"/>
      <c r="JTI462" s="330"/>
      <c r="JTJ462" s="330"/>
      <c r="JTK462" s="330"/>
      <c r="JTL462" s="330"/>
      <c r="JTM462" s="330"/>
      <c r="JTN462" s="330"/>
      <c r="JTO462" s="330"/>
      <c r="JTP462" s="330"/>
      <c r="JTQ462" s="330"/>
      <c r="JTR462" s="330"/>
      <c r="JTS462" s="330"/>
      <c r="JTT462" s="330"/>
      <c r="JTU462" s="330"/>
      <c r="JTV462" s="330"/>
      <c r="JTW462" s="330"/>
      <c r="JTX462" s="330"/>
      <c r="JTY462" s="330"/>
      <c r="JTZ462" s="330"/>
      <c r="JUA462" s="330"/>
      <c r="JUB462" s="330"/>
      <c r="JUC462" s="330"/>
      <c r="JUD462" s="330"/>
      <c r="JUE462" s="330"/>
      <c r="JUF462" s="330"/>
      <c r="JUG462" s="330"/>
      <c r="JUH462" s="330"/>
      <c r="JUI462" s="330"/>
      <c r="JUJ462" s="330"/>
      <c r="JUK462" s="330"/>
      <c r="JUL462" s="330"/>
      <c r="JUM462" s="330"/>
      <c r="JUN462" s="330"/>
      <c r="JUO462" s="330"/>
      <c r="JUP462" s="330"/>
      <c r="JUQ462" s="330"/>
      <c r="JUR462" s="330"/>
      <c r="JUS462" s="330"/>
      <c r="JUT462" s="330"/>
      <c r="JUU462" s="330"/>
      <c r="JUV462" s="330"/>
      <c r="JUW462" s="330"/>
      <c r="JUX462" s="330"/>
      <c r="JUY462" s="330"/>
      <c r="JUZ462" s="330"/>
      <c r="JVA462" s="330"/>
      <c r="JVB462" s="330"/>
      <c r="JVC462" s="330"/>
      <c r="JVD462" s="330"/>
      <c r="JVE462" s="330"/>
      <c r="JVF462" s="330"/>
      <c r="JVG462" s="330"/>
      <c r="JVH462" s="330"/>
      <c r="JVI462" s="330"/>
      <c r="JVJ462" s="330"/>
      <c r="JVK462" s="330"/>
      <c r="JVL462" s="330"/>
      <c r="JVM462" s="330"/>
      <c r="JVN462" s="330"/>
      <c r="JVO462" s="330"/>
      <c r="JVP462" s="330"/>
      <c r="JVQ462" s="330"/>
      <c r="JVR462" s="330"/>
      <c r="JVS462" s="330"/>
      <c r="JVT462" s="330"/>
      <c r="JVU462" s="330"/>
      <c r="JVV462" s="330"/>
      <c r="JVW462" s="330"/>
      <c r="JVX462" s="330"/>
      <c r="JVY462" s="330"/>
      <c r="JVZ462" s="330"/>
      <c r="JWA462" s="330"/>
      <c r="JWB462" s="330"/>
      <c r="JWC462" s="330"/>
      <c r="JWD462" s="330"/>
      <c r="JWE462" s="330"/>
      <c r="JWF462" s="330"/>
      <c r="JWG462" s="330"/>
      <c r="JWH462" s="330"/>
      <c r="JWI462" s="330"/>
      <c r="JWJ462" s="330"/>
      <c r="JWK462" s="330"/>
      <c r="JWL462" s="330"/>
      <c r="JWM462" s="330"/>
      <c r="JWN462" s="330"/>
      <c r="JWO462" s="330"/>
      <c r="JWP462" s="330"/>
      <c r="JWQ462" s="330"/>
      <c r="JWR462" s="330"/>
      <c r="JWS462" s="330"/>
      <c r="JWT462" s="330"/>
      <c r="JWU462" s="330"/>
      <c r="JWV462" s="330"/>
      <c r="JWW462" s="330"/>
      <c r="JWX462" s="330"/>
      <c r="JWY462" s="330"/>
      <c r="JWZ462" s="330"/>
      <c r="JXA462" s="330"/>
      <c r="JXB462" s="330"/>
      <c r="JXC462" s="330"/>
      <c r="JXD462" s="330"/>
      <c r="JXE462" s="330"/>
      <c r="JXF462" s="330"/>
      <c r="JXG462" s="330"/>
      <c r="JXH462" s="330"/>
      <c r="JXI462" s="330"/>
      <c r="JXJ462" s="330"/>
      <c r="JXK462" s="330"/>
      <c r="JXL462" s="330"/>
      <c r="JXM462" s="330"/>
      <c r="JXN462" s="330"/>
      <c r="JXO462" s="330"/>
      <c r="JXP462" s="330"/>
      <c r="JXQ462" s="330"/>
      <c r="JXR462" s="330"/>
      <c r="JXS462" s="330"/>
      <c r="JXT462" s="330"/>
      <c r="JXU462" s="330"/>
      <c r="JXV462" s="330"/>
      <c r="JXW462" s="330"/>
      <c r="JXX462" s="330"/>
      <c r="JXY462" s="330"/>
      <c r="JXZ462" s="330"/>
      <c r="JYA462" s="330"/>
      <c r="JYB462" s="330"/>
      <c r="JYC462" s="330"/>
      <c r="JYD462" s="330"/>
      <c r="JYE462" s="330"/>
      <c r="JYF462" s="330"/>
      <c r="JYG462" s="330"/>
      <c r="JYH462" s="330"/>
      <c r="JYI462" s="330"/>
      <c r="JYJ462" s="330"/>
      <c r="JYK462" s="330"/>
      <c r="JYL462" s="330"/>
      <c r="JYM462" s="330"/>
      <c r="JYN462" s="330"/>
      <c r="JYO462" s="330"/>
      <c r="JYP462" s="330"/>
      <c r="JYQ462" s="330"/>
      <c r="JYR462" s="330"/>
      <c r="JYS462" s="330"/>
      <c r="JYT462" s="330"/>
      <c r="JYU462" s="330"/>
      <c r="JYV462" s="330"/>
      <c r="JYW462" s="330"/>
      <c r="JYX462" s="330"/>
      <c r="JYY462" s="330"/>
      <c r="JYZ462" s="330"/>
      <c r="JZA462" s="330"/>
      <c r="JZB462" s="330"/>
      <c r="JZC462" s="330"/>
      <c r="JZD462" s="330"/>
      <c r="JZE462" s="330"/>
      <c r="JZF462" s="330"/>
      <c r="JZG462" s="330"/>
      <c r="JZH462" s="330"/>
      <c r="JZI462" s="330"/>
      <c r="JZJ462" s="330"/>
      <c r="JZK462" s="330"/>
      <c r="JZL462" s="330"/>
      <c r="JZM462" s="330"/>
      <c r="JZN462" s="330"/>
      <c r="JZO462" s="330"/>
      <c r="JZP462" s="330"/>
      <c r="JZQ462" s="330"/>
      <c r="JZR462" s="330"/>
      <c r="JZS462" s="330"/>
      <c r="JZT462" s="330"/>
      <c r="JZU462" s="330"/>
      <c r="JZV462" s="330"/>
      <c r="JZW462" s="330"/>
      <c r="JZX462" s="330"/>
      <c r="JZY462" s="330"/>
      <c r="JZZ462" s="330"/>
      <c r="KAA462" s="330"/>
      <c r="KAB462" s="330"/>
      <c r="KAC462" s="330"/>
      <c r="KAD462" s="330"/>
      <c r="KAE462" s="330"/>
      <c r="KAF462" s="330"/>
      <c r="KAG462" s="330"/>
      <c r="KAH462" s="330"/>
      <c r="KAI462" s="330"/>
      <c r="KAJ462" s="330"/>
      <c r="KAK462" s="330"/>
      <c r="KAL462" s="330"/>
      <c r="KAM462" s="330"/>
      <c r="KAN462" s="330"/>
      <c r="KAO462" s="330"/>
      <c r="KAP462" s="330"/>
      <c r="KAQ462" s="330"/>
      <c r="KAR462" s="330"/>
      <c r="KAS462" s="330"/>
      <c r="KAT462" s="330"/>
      <c r="KAU462" s="330"/>
      <c r="KAV462" s="330"/>
      <c r="KAW462" s="330"/>
      <c r="KAX462" s="330"/>
      <c r="KAY462" s="330"/>
      <c r="KAZ462" s="330"/>
      <c r="KBA462" s="330"/>
      <c r="KBB462" s="330"/>
      <c r="KBC462" s="330"/>
      <c r="KBD462" s="330"/>
      <c r="KBE462" s="330"/>
      <c r="KBF462" s="330"/>
      <c r="KBG462" s="330"/>
      <c r="KBH462" s="330"/>
      <c r="KBI462" s="330"/>
      <c r="KBJ462" s="330"/>
      <c r="KBK462" s="330"/>
      <c r="KBL462" s="330"/>
      <c r="KBM462" s="330"/>
      <c r="KBN462" s="330"/>
      <c r="KBO462" s="330"/>
      <c r="KBP462" s="330"/>
      <c r="KBQ462" s="330"/>
      <c r="KBR462" s="330"/>
      <c r="KBS462" s="330"/>
      <c r="KBT462" s="330"/>
      <c r="KBU462" s="330"/>
      <c r="KBV462" s="330"/>
      <c r="KBW462" s="330"/>
      <c r="KBX462" s="330"/>
      <c r="KBY462" s="330"/>
      <c r="KBZ462" s="330"/>
      <c r="KCA462" s="330"/>
      <c r="KCB462" s="330"/>
      <c r="KCC462" s="330"/>
      <c r="KCD462" s="330"/>
      <c r="KCE462" s="330"/>
      <c r="KCF462" s="330"/>
      <c r="KCG462" s="330"/>
      <c r="KCH462" s="330"/>
      <c r="KCI462" s="330"/>
      <c r="KCJ462" s="330"/>
      <c r="KCK462" s="330"/>
      <c r="KCL462" s="330"/>
      <c r="KCM462" s="330"/>
      <c r="KCN462" s="330"/>
      <c r="KCO462" s="330"/>
      <c r="KCP462" s="330"/>
      <c r="KCQ462" s="330"/>
      <c r="KCR462" s="330"/>
      <c r="KCS462" s="330"/>
      <c r="KCT462" s="330"/>
      <c r="KCU462" s="330"/>
      <c r="KCV462" s="330"/>
      <c r="KCW462" s="330"/>
      <c r="KCX462" s="330"/>
      <c r="KCY462" s="330"/>
      <c r="KCZ462" s="330"/>
      <c r="KDA462" s="330"/>
      <c r="KDB462" s="330"/>
      <c r="KDC462" s="330"/>
      <c r="KDD462" s="330"/>
      <c r="KDE462" s="330"/>
      <c r="KDF462" s="330"/>
      <c r="KDG462" s="330"/>
      <c r="KDH462" s="330"/>
      <c r="KDI462" s="330"/>
      <c r="KDJ462" s="330"/>
      <c r="KDK462" s="330"/>
      <c r="KDL462" s="330"/>
      <c r="KDM462" s="330"/>
      <c r="KDN462" s="330"/>
      <c r="KDO462" s="330"/>
      <c r="KDP462" s="330"/>
      <c r="KDQ462" s="330"/>
      <c r="KDR462" s="330"/>
      <c r="KDS462" s="330"/>
      <c r="KDT462" s="330"/>
      <c r="KDU462" s="330"/>
      <c r="KDV462" s="330"/>
      <c r="KDW462" s="330"/>
      <c r="KDX462" s="330"/>
      <c r="KDY462" s="330"/>
      <c r="KDZ462" s="330"/>
      <c r="KEA462" s="330"/>
      <c r="KEB462" s="330"/>
      <c r="KEC462" s="330"/>
      <c r="KED462" s="330"/>
      <c r="KEE462" s="330"/>
      <c r="KEF462" s="330"/>
      <c r="KEG462" s="330"/>
      <c r="KEH462" s="330"/>
      <c r="KEI462" s="330"/>
      <c r="KEJ462" s="330"/>
      <c r="KEK462" s="330"/>
      <c r="KEL462" s="330"/>
      <c r="KEM462" s="330"/>
      <c r="KEN462" s="330"/>
      <c r="KEO462" s="330"/>
      <c r="KEP462" s="330"/>
      <c r="KEQ462" s="330"/>
      <c r="KER462" s="330"/>
      <c r="KES462" s="330"/>
      <c r="KET462" s="330"/>
      <c r="KEU462" s="330"/>
      <c r="KEV462" s="330"/>
      <c r="KEW462" s="330"/>
      <c r="KEX462" s="330"/>
      <c r="KEY462" s="330"/>
      <c r="KEZ462" s="330"/>
      <c r="KFA462" s="330"/>
      <c r="KFB462" s="330"/>
      <c r="KFC462" s="330"/>
      <c r="KFD462" s="330"/>
      <c r="KFE462" s="330"/>
      <c r="KFF462" s="330"/>
      <c r="KFG462" s="330"/>
      <c r="KFH462" s="330"/>
      <c r="KFI462" s="330"/>
      <c r="KFJ462" s="330"/>
      <c r="KFK462" s="330"/>
      <c r="KFL462" s="330"/>
      <c r="KFM462" s="330"/>
      <c r="KFN462" s="330"/>
      <c r="KFO462" s="330"/>
      <c r="KFP462" s="330"/>
      <c r="KFQ462" s="330"/>
      <c r="KFR462" s="330"/>
      <c r="KFS462" s="330"/>
      <c r="KFT462" s="330"/>
      <c r="KFU462" s="330"/>
      <c r="KFV462" s="330"/>
      <c r="KFW462" s="330"/>
      <c r="KFX462" s="330"/>
      <c r="KFY462" s="330"/>
      <c r="KFZ462" s="330"/>
      <c r="KGA462" s="330"/>
      <c r="KGB462" s="330"/>
      <c r="KGC462" s="330"/>
      <c r="KGD462" s="330"/>
      <c r="KGE462" s="330"/>
      <c r="KGF462" s="330"/>
      <c r="KGG462" s="330"/>
      <c r="KGH462" s="330"/>
      <c r="KGI462" s="330"/>
      <c r="KGJ462" s="330"/>
      <c r="KGK462" s="330"/>
      <c r="KGL462" s="330"/>
      <c r="KGM462" s="330"/>
      <c r="KGN462" s="330"/>
      <c r="KGO462" s="330"/>
      <c r="KGP462" s="330"/>
      <c r="KGQ462" s="330"/>
      <c r="KGR462" s="330"/>
      <c r="KGS462" s="330"/>
      <c r="KGT462" s="330"/>
      <c r="KGU462" s="330"/>
      <c r="KGV462" s="330"/>
      <c r="KGW462" s="330"/>
      <c r="KGX462" s="330"/>
      <c r="KGY462" s="330"/>
      <c r="KGZ462" s="330"/>
      <c r="KHA462" s="330"/>
      <c r="KHB462" s="330"/>
      <c r="KHC462" s="330"/>
      <c r="KHD462" s="330"/>
      <c r="KHE462" s="330"/>
      <c r="KHF462" s="330"/>
      <c r="KHG462" s="330"/>
      <c r="KHH462" s="330"/>
      <c r="KHI462" s="330"/>
      <c r="KHJ462" s="330"/>
      <c r="KHK462" s="330"/>
      <c r="KHL462" s="330"/>
      <c r="KHM462" s="330"/>
      <c r="KHN462" s="330"/>
      <c r="KHO462" s="330"/>
      <c r="KHP462" s="330"/>
      <c r="KHQ462" s="330"/>
      <c r="KHR462" s="330"/>
      <c r="KHS462" s="330"/>
      <c r="KHT462" s="330"/>
      <c r="KHU462" s="330"/>
      <c r="KHV462" s="330"/>
      <c r="KHW462" s="330"/>
      <c r="KHX462" s="330"/>
      <c r="KHY462" s="330"/>
      <c r="KHZ462" s="330"/>
      <c r="KIA462" s="330"/>
      <c r="KIB462" s="330"/>
      <c r="KIC462" s="330"/>
      <c r="KID462" s="330"/>
      <c r="KIE462" s="330"/>
      <c r="KIF462" s="330"/>
      <c r="KIG462" s="330"/>
      <c r="KIH462" s="330"/>
      <c r="KII462" s="330"/>
      <c r="KIJ462" s="330"/>
      <c r="KIK462" s="330"/>
      <c r="KIL462" s="330"/>
      <c r="KIM462" s="330"/>
      <c r="KIN462" s="330"/>
      <c r="KIO462" s="330"/>
      <c r="KIP462" s="330"/>
      <c r="KIQ462" s="330"/>
      <c r="KIR462" s="330"/>
      <c r="KIS462" s="330"/>
      <c r="KIT462" s="330"/>
      <c r="KIU462" s="330"/>
      <c r="KIV462" s="330"/>
      <c r="KIW462" s="330"/>
      <c r="KIX462" s="330"/>
      <c r="KIY462" s="330"/>
      <c r="KIZ462" s="330"/>
      <c r="KJA462" s="330"/>
      <c r="KJB462" s="330"/>
      <c r="KJC462" s="330"/>
      <c r="KJD462" s="330"/>
      <c r="KJE462" s="330"/>
      <c r="KJF462" s="330"/>
      <c r="KJG462" s="330"/>
      <c r="KJH462" s="330"/>
      <c r="KJI462" s="330"/>
      <c r="KJJ462" s="330"/>
      <c r="KJK462" s="330"/>
      <c r="KJL462" s="330"/>
      <c r="KJM462" s="330"/>
      <c r="KJN462" s="330"/>
      <c r="KJO462" s="330"/>
      <c r="KJP462" s="330"/>
      <c r="KJQ462" s="330"/>
      <c r="KJR462" s="330"/>
      <c r="KJS462" s="330"/>
      <c r="KJT462" s="330"/>
      <c r="KJU462" s="330"/>
      <c r="KJV462" s="330"/>
      <c r="KJW462" s="330"/>
      <c r="KJX462" s="330"/>
      <c r="KJY462" s="330"/>
      <c r="KJZ462" s="330"/>
      <c r="KKA462" s="330"/>
      <c r="KKB462" s="330"/>
      <c r="KKC462" s="330"/>
      <c r="KKD462" s="330"/>
      <c r="KKE462" s="330"/>
      <c r="KKF462" s="330"/>
      <c r="KKG462" s="330"/>
      <c r="KKH462" s="330"/>
      <c r="KKI462" s="330"/>
      <c r="KKJ462" s="330"/>
      <c r="KKK462" s="330"/>
      <c r="KKL462" s="330"/>
      <c r="KKM462" s="330"/>
      <c r="KKN462" s="330"/>
      <c r="KKO462" s="330"/>
      <c r="KKP462" s="330"/>
      <c r="KKQ462" s="330"/>
      <c r="KKR462" s="330"/>
      <c r="KKS462" s="330"/>
      <c r="KKT462" s="330"/>
      <c r="KKU462" s="330"/>
      <c r="KKV462" s="330"/>
      <c r="KKW462" s="330"/>
      <c r="KKX462" s="330"/>
      <c r="KKY462" s="330"/>
      <c r="KKZ462" s="330"/>
      <c r="KLA462" s="330"/>
      <c r="KLB462" s="330"/>
      <c r="KLC462" s="330"/>
      <c r="KLD462" s="330"/>
      <c r="KLE462" s="330"/>
      <c r="KLF462" s="330"/>
      <c r="KLG462" s="330"/>
      <c r="KLH462" s="330"/>
      <c r="KLI462" s="330"/>
      <c r="KLJ462" s="330"/>
      <c r="KLK462" s="330"/>
      <c r="KLL462" s="330"/>
      <c r="KLM462" s="330"/>
      <c r="KLN462" s="330"/>
      <c r="KLO462" s="330"/>
      <c r="KLP462" s="330"/>
      <c r="KLQ462" s="330"/>
      <c r="KLR462" s="330"/>
      <c r="KLS462" s="330"/>
      <c r="KLT462" s="330"/>
      <c r="KLU462" s="330"/>
      <c r="KLV462" s="330"/>
      <c r="KLW462" s="330"/>
      <c r="KLX462" s="330"/>
      <c r="KLY462" s="330"/>
      <c r="KLZ462" s="330"/>
      <c r="KMA462" s="330"/>
      <c r="KMB462" s="330"/>
      <c r="KMC462" s="330"/>
      <c r="KMD462" s="330"/>
      <c r="KME462" s="330"/>
      <c r="KMF462" s="330"/>
      <c r="KMG462" s="330"/>
      <c r="KMH462" s="330"/>
      <c r="KMI462" s="330"/>
      <c r="KMJ462" s="330"/>
      <c r="KMK462" s="330"/>
      <c r="KML462" s="330"/>
      <c r="KMM462" s="330"/>
      <c r="KMN462" s="330"/>
      <c r="KMO462" s="330"/>
      <c r="KMP462" s="330"/>
      <c r="KMQ462" s="330"/>
      <c r="KMR462" s="330"/>
      <c r="KMS462" s="330"/>
      <c r="KMT462" s="330"/>
      <c r="KMU462" s="330"/>
      <c r="KMV462" s="330"/>
      <c r="KMW462" s="330"/>
      <c r="KMX462" s="330"/>
      <c r="KMY462" s="330"/>
      <c r="KMZ462" s="330"/>
      <c r="KNA462" s="330"/>
      <c r="KNB462" s="330"/>
      <c r="KNC462" s="330"/>
      <c r="KND462" s="330"/>
      <c r="KNE462" s="330"/>
      <c r="KNF462" s="330"/>
      <c r="KNG462" s="330"/>
      <c r="KNH462" s="330"/>
      <c r="KNI462" s="330"/>
      <c r="KNJ462" s="330"/>
      <c r="KNK462" s="330"/>
      <c r="KNL462" s="330"/>
      <c r="KNM462" s="330"/>
      <c r="KNN462" s="330"/>
      <c r="KNO462" s="330"/>
      <c r="KNP462" s="330"/>
      <c r="KNQ462" s="330"/>
      <c r="KNR462" s="330"/>
      <c r="KNS462" s="330"/>
      <c r="KNT462" s="330"/>
      <c r="KNU462" s="330"/>
      <c r="KNV462" s="330"/>
      <c r="KNW462" s="330"/>
      <c r="KNX462" s="330"/>
      <c r="KNY462" s="330"/>
      <c r="KNZ462" s="330"/>
      <c r="KOA462" s="330"/>
      <c r="KOB462" s="330"/>
      <c r="KOC462" s="330"/>
      <c r="KOD462" s="330"/>
      <c r="KOE462" s="330"/>
      <c r="KOF462" s="330"/>
      <c r="KOG462" s="330"/>
      <c r="KOH462" s="330"/>
      <c r="KOI462" s="330"/>
      <c r="KOJ462" s="330"/>
      <c r="KOK462" s="330"/>
      <c r="KOL462" s="330"/>
      <c r="KOM462" s="330"/>
      <c r="KON462" s="330"/>
      <c r="KOO462" s="330"/>
      <c r="KOP462" s="330"/>
      <c r="KOQ462" s="330"/>
      <c r="KOR462" s="330"/>
      <c r="KOS462" s="330"/>
      <c r="KOT462" s="330"/>
      <c r="KOU462" s="330"/>
      <c r="KOV462" s="330"/>
      <c r="KOW462" s="330"/>
      <c r="KOX462" s="330"/>
      <c r="KOY462" s="330"/>
      <c r="KOZ462" s="330"/>
      <c r="KPA462" s="330"/>
      <c r="KPB462" s="330"/>
      <c r="KPC462" s="330"/>
      <c r="KPD462" s="330"/>
      <c r="KPE462" s="330"/>
      <c r="KPF462" s="330"/>
      <c r="KPG462" s="330"/>
      <c r="KPH462" s="330"/>
      <c r="KPI462" s="330"/>
      <c r="KPJ462" s="330"/>
      <c r="KPK462" s="330"/>
      <c r="KPL462" s="330"/>
      <c r="KPM462" s="330"/>
      <c r="KPN462" s="330"/>
      <c r="KPO462" s="330"/>
      <c r="KPP462" s="330"/>
      <c r="KPQ462" s="330"/>
      <c r="KPR462" s="330"/>
      <c r="KPS462" s="330"/>
      <c r="KPT462" s="330"/>
      <c r="KPU462" s="330"/>
      <c r="KPV462" s="330"/>
      <c r="KPW462" s="330"/>
      <c r="KPX462" s="330"/>
      <c r="KPY462" s="330"/>
      <c r="KPZ462" s="330"/>
      <c r="KQA462" s="330"/>
      <c r="KQB462" s="330"/>
      <c r="KQC462" s="330"/>
      <c r="KQD462" s="330"/>
      <c r="KQE462" s="330"/>
      <c r="KQF462" s="330"/>
      <c r="KQG462" s="330"/>
      <c r="KQH462" s="330"/>
      <c r="KQI462" s="330"/>
      <c r="KQJ462" s="330"/>
      <c r="KQK462" s="330"/>
      <c r="KQL462" s="330"/>
      <c r="KQM462" s="330"/>
      <c r="KQN462" s="330"/>
      <c r="KQO462" s="330"/>
      <c r="KQP462" s="330"/>
      <c r="KQQ462" s="330"/>
      <c r="KQR462" s="330"/>
      <c r="KQS462" s="330"/>
      <c r="KQT462" s="330"/>
      <c r="KQU462" s="330"/>
      <c r="KQV462" s="330"/>
      <c r="KQW462" s="330"/>
      <c r="KQX462" s="330"/>
      <c r="KQY462" s="330"/>
      <c r="KQZ462" s="330"/>
      <c r="KRA462" s="330"/>
      <c r="KRB462" s="330"/>
      <c r="KRC462" s="330"/>
      <c r="KRD462" s="330"/>
      <c r="KRE462" s="330"/>
      <c r="KRF462" s="330"/>
      <c r="KRG462" s="330"/>
      <c r="KRH462" s="330"/>
      <c r="KRI462" s="330"/>
      <c r="KRJ462" s="330"/>
      <c r="KRK462" s="330"/>
      <c r="KRL462" s="330"/>
      <c r="KRM462" s="330"/>
      <c r="KRN462" s="330"/>
      <c r="KRO462" s="330"/>
      <c r="KRP462" s="330"/>
      <c r="KRQ462" s="330"/>
      <c r="KRR462" s="330"/>
      <c r="KRS462" s="330"/>
      <c r="KRT462" s="330"/>
      <c r="KRU462" s="330"/>
      <c r="KRV462" s="330"/>
      <c r="KRW462" s="330"/>
      <c r="KRX462" s="330"/>
      <c r="KRY462" s="330"/>
      <c r="KRZ462" s="330"/>
      <c r="KSA462" s="330"/>
      <c r="KSB462" s="330"/>
      <c r="KSC462" s="330"/>
      <c r="KSD462" s="330"/>
      <c r="KSE462" s="330"/>
      <c r="KSF462" s="330"/>
      <c r="KSG462" s="330"/>
      <c r="KSH462" s="330"/>
      <c r="KSI462" s="330"/>
      <c r="KSJ462" s="330"/>
      <c r="KSK462" s="330"/>
      <c r="KSL462" s="330"/>
      <c r="KSM462" s="330"/>
      <c r="KSN462" s="330"/>
      <c r="KSO462" s="330"/>
      <c r="KSP462" s="330"/>
      <c r="KSQ462" s="330"/>
      <c r="KSR462" s="330"/>
      <c r="KSS462" s="330"/>
      <c r="KST462" s="330"/>
      <c r="KSU462" s="330"/>
      <c r="KSV462" s="330"/>
      <c r="KSW462" s="330"/>
      <c r="KSX462" s="330"/>
      <c r="KSY462" s="330"/>
      <c r="KSZ462" s="330"/>
      <c r="KTA462" s="330"/>
      <c r="KTB462" s="330"/>
      <c r="KTC462" s="330"/>
      <c r="KTD462" s="330"/>
      <c r="KTE462" s="330"/>
      <c r="KTF462" s="330"/>
      <c r="KTG462" s="330"/>
      <c r="KTH462" s="330"/>
      <c r="KTI462" s="330"/>
      <c r="KTJ462" s="330"/>
      <c r="KTK462" s="330"/>
      <c r="KTL462" s="330"/>
      <c r="KTM462" s="330"/>
      <c r="KTN462" s="330"/>
      <c r="KTO462" s="330"/>
      <c r="KTP462" s="330"/>
      <c r="KTQ462" s="330"/>
      <c r="KTR462" s="330"/>
      <c r="KTS462" s="330"/>
      <c r="KTT462" s="330"/>
      <c r="KTU462" s="330"/>
      <c r="KTV462" s="330"/>
      <c r="KTW462" s="330"/>
      <c r="KTX462" s="330"/>
      <c r="KTY462" s="330"/>
      <c r="KTZ462" s="330"/>
      <c r="KUA462" s="330"/>
      <c r="KUB462" s="330"/>
      <c r="KUC462" s="330"/>
      <c r="KUD462" s="330"/>
      <c r="KUE462" s="330"/>
      <c r="KUF462" s="330"/>
      <c r="KUG462" s="330"/>
      <c r="KUH462" s="330"/>
      <c r="KUI462" s="330"/>
      <c r="KUJ462" s="330"/>
      <c r="KUK462" s="330"/>
      <c r="KUL462" s="330"/>
      <c r="KUM462" s="330"/>
      <c r="KUN462" s="330"/>
      <c r="KUO462" s="330"/>
      <c r="KUP462" s="330"/>
      <c r="KUQ462" s="330"/>
      <c r="KUR462" s="330"/>
      <c r="KUS462" s="330"/>
      <c r="KUT462" s="330"/>
      <c r="KUU462" s="330"/>
      <c r="KUV462" s="330"/>
      <c r="KUW462" s="330"/>
      <c r="KUX462" s="330"/>
      <c r="KUY462" s="330"/>
      <c r="KUZ462" s="330"/>
      <c r="KVA462" s="330"/>
      <c r="KVB462" s="330"/>
      <c r="KVC462" s="330"/>
      <c r="KVD462" s="330"/>
      <c r="KVE462" s="330"/>
      <c r="KVF462" s="330"/>
      <c r="KVG462" s="330"/>
      <c r="KVH462" s="330"/>
      <c r="KVI462" s="330"/>
      <c r="KVJ462" s="330"/>
      <c r="KVK462" s="330"/>
      <c r="KVL462" s="330"/>
      <c r="KVM462" s="330"/>
      <c r="KVN462" s="330"/>
      <c r="KVO462" s="330"/>
      <c r="KVP462" s="330"/>
      <c r="KVQ462" s="330"/>
      <c r="KVR462" s="330"/>
      <c r="KVS462" s="330"/>
      <c r="KVT462" s="330"/>
      <c r="KVU462" s="330"/>
      <c r="KVV462" s="330"/>
      <c r="KVW462" s="330"/>
      <c r="KVX462" s="330"/>
      <c r="KVY462" s="330"/>
      <c r="KVZ462" s="330"/>
      <c r="KWA462" s="330"/>
      <c r="KWB462" s="330"/>
      <c r="KWC462" s="330"/>
      <c r="KWD462" s="330"/>
      <c r="KWE462" s="330"/>
      <c r="KWF462" s="330"/>
      <c r="KWG462" s="330"/>
      <c r="KWH462" s="330"/>
      <c r="KWI462" s="330"/>
      <c r="KWJ462" s="330"/>
      <c r="KWK462" s="330"/>
      <c r="KWL462" s="330"/>
      <c r="KWM462" s="330"/>
      <c r="KWN462" s="330"/>
      <c r="KWO462" s="330"/>
      <c r="KWP462" s="330"/>
      <c r="KWQ462" s="330"/>
      <c r="KWR462" s="330"/>
      <c r="KWS462" s="330"/>
      <c r="KWT462" s="330"/>
      <c r="KWU462" s="330"/>
      <c r="KWV462" s="330"/>
      <c r="KWW462" s="330"/>
      <c r="KWX462" s="330"/>
      <c r="KWY462" s="330"/>
      <c r="KWZ462" s="330"/>
      <c r="KXA462" s="330"/>
      <c r="KXB462" s="330"/>
      <c r="KXC462" s="330"/>
      <c r="KXD462" s="330"/>
      <c r="KXE462" s="330"/>
      <c r="KXF462" s="330"/>
      <c r="KXG462" s="330"/>
      <c r="KXH462" s="330"/>
      <c r="KXI462" s="330"/>
      <c r="KXJ462" s="330"/>
      <c r="KXK462" s="330"/>
      <c r="KXL462" s="330"/>
      <c r="KXM462" s="330"/>
      <c r="KXN462" s="330"/>
      <c r="KXO462" s="330"/>
      <c r="KXP462" s="330"/>
      <c r="KXQ462" s="330"/>
      <c r="KXR462" s="330"/>
      <c r="KXS462" s="330"/>
      <c r="KXT462" s="330"/>
      <c r="KXU462" s="330"/>
      <c r="KXV462" s="330"/>
      <c r="KXW462" s="330"/>
      <c r="KXX462" s="330"/>
      <c r="KXY462" s="330"/>
      <c r="KXZ462" s="330"/>
      <c r="KYA462" s="330"/>
      <c r="KYB462" s="330"/>
      <c r="KYC462" s="330"/>
      <c r="KYD462" s="330"/>
      <c r="KYE462" s="330"/>
      <c r="KYF462" s="330"/>
      <c r="KYG462" s="330"/>
      <c r="KYH462" s="330"/>
      <c r="KYI462" s="330"/>
      <c r="KYJ462" s="330"/>
      <c r="KYK462" s="330"/>
      <c r="KYL462" s="330"/>
      <c r="KYM462" s="330"/>
      <c r="KYN462" s="330"/>
      <c r="KYO462" s="330"/>
      <c r="KYP462" s="330"/>
      <c r="KYQ462" s="330"/>
      <c r="KYR462" s="330"/>
      <c r="KYS462" s="330"/>
      <c r="KYT462" s="330"/>
      <c r="KYU462" s="330"/>
      <c r="KYV462" s="330"/>
      <c r="KYW462" s="330"/>
      <c r="KYX462" s="330"/>
      <c r="KYY462" s="330"/>
      <c r="KYZ462" s="330"/>
      <c r="KZA462" s="330"/>
      <c r="KZB462" s="330"/>
      <c r="KZC462" s="330"/>
      <c r="KZD462" s="330"/>
      <c r="KZE462" s="330"/>
      <c r="KZF462" s="330"/>
      <c r="KZG462" s="330"/>
      <c r="KZH462" s="330"/>
      <c r="KZI462" s="330"/>
      <c r="KZJ462" s="330"/>
      <c r="KZK462" s="330"/>
      <c r="KZL462" s="330"/>
      <c r="KZM462" s="330"/>
      <c r="KZN462" s="330"/>
      <c r="KZO462" s="330"/>
      <c r="KZP462" s="330"/>
      <c r="KZQ462" s="330"/>
      <c r="KZR462" s="330"/>
      <c r="KZS462" s="330"/>
      <c r="KZT462" s="330"/>
      <c r="KZU462" s="330"/>
      <c r="KZV462" s="330"/>
      <c r="KZW462" s="330"/>
      <c r="KZX462" s="330"/>
      <c r="KZY462" s="330"/>
      <c r="KZZ462" s="330"/>
      <c r="LAA462" s="330"/>
      <c r="LAB462" s="330"/>
      <c r="LAC462" s="330"/>
      <c r="LAD462" s="330"/>
      <c r="LAE462" s="330"/>
      <c r="LAF462" s="330"/>
      <c r="LAG462" s="330"/>
      <c r="LAH462" s="330"/>
      <c r="LAI462" s="330"/>
      <c r="LAJ462" s="330"/>
      <c r="LAK462" s="330"/>
      <c r="LAL462" s="330"/>
      <c r="LAM462" s="330"/>
      <c r="LAN462" s="330"/>
      <c r="LAO462" s="330"/>
      <c r="LAP462" s="330"/>
      <c r="LAQ462" s="330"/>
      <c r="LAR462" s="330"/>
      <c r="LAS462" s="330"/>
      <c r="LAT462" s="330"/>
      <c r="LAU462" s="330"/>
      <c r="LAV462" s="330"/>
      <c r="LAW462" s="330"/>
      <c r="LAX462" s="330"/>
      <c r="LAY462" s="330"/>
      <c r="LAZ462" s="330"/>
      <c r="LBA462" s="330"/>
      <c r="LBB462" s="330"/>
      <c r="LBC462" s="330"/>
      <c r="LBD462" s="330"/>
      <c r="LBE462" s="330"/>
      <c r="LBF462" s="330"/>
      <c r="LBG462" s="330"/>
      <c r="LBH462" s="330"/>
      <c r="LBI462" s="330"/>
      <c r="LBJ462" s="330"/>
      <c r="LBK462" s="330"/>
      <c r="LBL462" s="330"/>
      <c r="LBM462" s="330"/>
      <c r="LBN462" s="330"/>
      <c r="LBO462" s="330"/>
      <c r="LBP462" s="330"/>
      <c r="LBQ462" s="330"/>
      <c r="LBR462" s="330"/>
      <c r="LBS462" s="330"/>
      <c r="LBT462" s="330"/>
      <c r="LBU462" s="330"/>
      <c r="LBV462" s="330"/>
      <c r="LBW462" s="330"/>
      <c r="LBX462" s="330"/>
      <c r="LBY462" s="330"/>
      <c r="LBZ462" s="330"/>
      <c r="LCA462" s="330"/>
      <c r="LCB462" s="330"/>
      <c r="LCC462" s="330"/>
      <c r="LCD462" s="330"/>
      <c r="LCE462" s="330"/>
      <c r="LCF462" s="330"/>
      <c r="LCG462" s="330"/>
      <c r="LCH462" s="330"/>
      <c r="LCI462" s="330"/>
      <c r="LCJ462" s="330"/>
      <c r="LCK462" s="330"/>
      <c r="LCL462" s="330"/>
      <c r="LCM462" s="330"/>
      <c r="LCN462" s="330"/>
      <c r="LCO462" s="330"/>
      <c r="LCP462" s="330"/>
      <c r="LCQ462" s="330"/>
      <c r="LCR462" s="330"/>
      <c r="LCS462" s="330"/>
      <c r="LCT462" s="330"/>
      <c r="LCU462" s="330"/>
      <c r="LCV462" s="330"/>
      <c r="LCW462" s="330"/>
      <c r="LCX462" s="330"/>
      <c r="LCY462" s="330"/>
      <c r="LCZ462" s="330"/>
      <c r="LDA462" s="330"/>
      <c r="LDB462" s="330"/>
      <c r="LDC462" s="330"/>
      <c r="LDD462" s="330"/>
      <c r="LDE462" s="330"/>
      <c r="LDF462" s="330"/>
      <c r="LDG462" s="330"/>
      <c r="LDH462" s="330"/>
      <c r="LDI462" s="330"/>
      <c r="LDJ462" s="330"/>
      <c r="LDK462" s="330"/>
      <c r="LDL462" s="330"/>
      <c r="LDM462" s="330"/>
      <c r="LDN462" s="330"/>
      <c r="LDO462" s="330"/>
      <c r="LDP462" s="330"/>
      <c r="LDQ462" s="330"/>
      <c r="LDR462" s="330"/>
      <c r="LDS462" s="330"/>
      <c r="LDT462" s="330"/>
      <c r="LDU462" s="330"/>
      <c r="LDV462" s="330"/>
      <c r="LDW462" s="330"/>
      <c r="LDX462" s="330"/>
      <c r="LDY462" s="330"/>
      <c r="LDZ462" s="330"/>
      <c r="LEA462" s="330"/>
      <c r="LEB462" s="330"/>
      <c r="LEC462" s="330"/>
      <c r="LED462" s="330"/>
      <c r="LEE462" s="330"/>
      <c r="LEF462" s="330"/>
      <c r="LEG462" s="330"/>
      <c r="LEH462" s="330"/>
      <c r="LEI462" s="330"/>
      <c r="LEJ462" s="330"/>
      <c r="LEK462" s="330"/>
      <c r="LEL462" s="330"/>
      <c r="LEM462" s="330"/>
      <c r="LEN462" s="330"/>
      <c r="LEO462" s="330"/>
      <c r="LEP462" s="330"/>
      <c r="LEQ462" s="330"/>
      <c r="LER462" s="330"/>
      <c r="LES462" s="330"/>
      <c r="LET462" s="330"/>
      <c r="LEU462" s="330"/>
      <c r="LEV462" s="330"/>
      <c r="LEW462" s="330"/>
      <c r="LEX462" s="330"/>
      <c r="LEY462" s="330"/>
      <c r="LEZ462" s="330"/>
      <c r="LFA462" s="330"/>
      <c r="LFB462" s="330"/>
      <c r="LFC462" s="330"/>
      <c r="LFD462" s="330"/>
      <c r="LFE462" s="330"/>
      <c r="LFF462" s="330"/>
      <c r="LFG462" s="330"/>
      <c r="LFH462" s="330"/>
      <c r="LFI462" s="330"/>
      <c r="LFJ462" s="330"/>
      <c r="LFK462" s="330"/>
      <c r="LFL462" s="330"/>
      <c r="LFM462" s="330"/>
      <c r="LFN462" s="330"/>
      <c r="LFO462" s="330"/>
      <c r="LFP462" s="330"/>
      <c r="LFQ462" s="330"/>
      <c r="LFR462" s="330"/>
      <c r="LFS462" s="330"/>
      <c r="LFT462" s="330"/>
      <c r="LFU462" s="330"/>
      <c r="LFV462" s="330"/>
      <c r="LFW462" s="330"/>
      <c r="LFX462" s="330"/>
      <c r="LFY462" s="330"/>
      <c r="LFZ462" s="330"/>
      <c r="LGA462" s="330"/>
      <c r="LGB462" s="330"/>
      <c r="LGC462" s="330"/>
      <c r="LGD462" s="330"/>
      <c r="LGE462" s="330"/>
      <c r="LGF462" s="330"/>
      <c r="LGG462" s="330"/>
      <c r="LGH462" s="330"/>
      <c r="LGI462" s="330"/>
      <c r="LGJ462" s="330"/>
      <c r="LGK462" s="330"/>
      <c r="LGL462" s="330"/>
      <c r="LGM462" s="330"/>
      <c r="LGN462" s="330"/>
      <c r="LGO462" s="330"/>
      <c r="LGP462" s="330"/>
      <c r="LGQ462" s="330"/>
      <c r="LGR462" s="330"/>
      <c r="LGS462" s="330"/>
      <c r="LGT462" s="330"/>
      <c r="LGU462" s="330"/>
      <c r="LGV462" s="330"/>
      <c r="LGW462" s="330"/>
      <c r="LGX462" s="330"/>
      <c r="LGY462" s="330"/>
      <c r="LGZ462" s="330"/>
      <c r="LHA462" s="330"/>
      <c r="LHB462" s="330"/>
      <c r="LHC462" s="330"/>
      <c r="LHD462" s="330"/>
      <c r="LHE462" s="330"/>
      <c r="LHF462" s="330"/>
      <c r="LHG462" s="330"/>
      <c r="LHH462" s="330"/>
      <c r="LHI462" s="330"/>
      <c r="LHJ462" s="330"/>
      <c r="LHK462" s="330"/>
      <c r="LHL462" s="330"/>
      <c r="LHM462" s="330"/>
      <c r="LHN462" s="330"/>
      <c r="LHO462" s="330"/>
      <c r="LHP462" s="330"/>
      <c r="LHQ462" s="330"/>
      <c r="LHR462" s="330"/>
      <c r="LHS462" s="330"/>
      <c r="LHT462" s="330"/>
      <c r="LHU462" s="330"/>
      <c r="LHV462" s="330"/>
      <c r="LHW462" s="330"/>
      <c r="LHX462" s="330"/>
      <c r="LHY462" s="330"/>
      <c r="LHZ462" s="330"/>
      <c r="LIA462" s="330"/>
      <c r="LIB462" s="330"/>
      <c r="LIC462" s="330"/>
      <c r="LID462" s="330"/>
      <c r="LIE462" s="330"/>
      <c r="LIF462" s="330"/>
      <c r="LIG462" s="330"/>
      <c r="LIH462" s="330"/>
      <c r="LII462" s="330"/>
      <c r="LIJ462" s="330"/>
      <c r="LIK462" s="330"/>
      <c r="LIL462" s="330"/>
      <c r="LIM462" s="330"/>
      <c r="LIN462" s="330"/>
      <c r="LIO462" s="330"/>
      <c r="LIP462" s="330"/>
      <c r="LIQ462" s="330"/>
      <c r="LIR462" s="330"/>
      <c r="LIS462" s="330"/>
      <c r="LIT462" s="330"/>
      <c r="LIU462" s="330"/>
      <c r="LIV462" s="330"/>
      <c r="LIW462" s="330"/>
      <c r="LIX462" s="330"/>
      <c r="LIY462" s="330"/>
      <c r="LIZ462" s="330"/>
      <c r="LJA462" s="330"/>
      <c r="LJB462" s="330"/>
      <c r="LJC462" s="330"/>
      <c r="LJD462" s="330"/>
      <c r="LJE462" s="330"/>
      <c r="LJF462" s="330"/>
      <c r="LJG462" s="330"/>
      <c r="LJH462" s="330"/>
      <c r="LJI462" s="330"/>
      <c r="LJJ462" s="330"/>
      <c r="LJK462" s="330"/>
      <c r="LJL462" s="330"/>
      <c r="LJM462" s="330"/>
      <c r="LJN462" s="330"/>
      <c r="LJO462" s="330"/>
      <c r="LJP462" s="330"/>
      <c r="LJQ462" s="330"/>
      <c r="LJR462" s="330"/>
      <c r="LJS462" s="330"/>
      <c r="LJT462" s="330"/>
      <c r="LJU462" s="330"/>
      <c r="LJV462" s="330"/>
      <c r="LJW462" s="330"/>
      <c r="LJX462" s="330"/>
      <c r="LJY462" s="330"/>
      <c r="LJZ462" s="330"/>
      <c r="LKA462" s="330"/>
      <c r="LKB462" s="330"/>
      <c r="LKC462" s="330"/>
      <c r="LKD462" s="330"/>
      <c r="LKE462" s="330"/>
      <c r="LKF462" s="330"/>
      <c r="LKG462" s="330"/>
      <c r="LKH462" s="330"/>
      <c r="LKI462" s="330"/>
      <c r="LKJ462" s="330"/>
      <c r="LKK462" s="330"/>
      <c r="LKL462" s="330"/>
      <c r="LKM462" s="330"/>
      <c r="LKN462" s="330"/>
      <c r="LKO462" s="330"/>
      <c r="LKP462" s="330"/>
      <c r="LKQ462" s="330"/>
      <c r="LKR462" s="330"/>
      <c r="LKS462" s="330"/>
      <c r="LKT462" s="330"/>
      <c r="LKU462" s="330"/>
      <c r="LKV462" s="330"/>
      <c r="LKW462" s="330"/>
      <c r="LKX462" s="330"/>
      <c r="LKY462" s="330"/>
      <c r="LKZ462" s="330"/>
      <c r="LLA462" s="330"/>
      <c r="LLB462" s="330"/>
      <c r="LLC462" s="330"/>
      <c r="LLD462" s="330"/>
      <c r="LLE462" s="330"/>
      <c r="LLF462" s="330"/>
      <c r="LLG462" s="330"/>
      <c r="LLH462" s="330"/>
      <c r="LLI462" s="330"/>
      <c r="LLJ462" s="330"/>
      <c r="LLK462" s="330"/>
      <c r="LLL462" s="330"/>
      <c r="LLM462" s="330"/>
      <c r="LLN462" s="330"/>
      <c r="LLO462" s="330"/>
      <c r="LLP462" s="330"/>
      <c r="LLQ462" s="330"/>
      <c r="LLR462" s="330"/>
      <c r="LLS462" s="330"/>
      <c r="LLT462" s="330"/>
      <c r="LLU462" s="330"/>
      <c r="LLV462" s="330"/>
      <c r="LLW462" s="330"/>
      <c r="LLX462" s="330"/>
      <c r="LLY462" s="330"/>
      <c r="LLZ462" s="330"/>
      <c r="LMA462" s="330"/>
      <c r="LMB462" s="330"/>
      <c r="LMC462" s="330"/>
      <c r="LMD462" s="330"/>
      <c r="LME462" s="330"/>
      <c r="LMF462" s="330"/>
      <c r="LMG462" s="330"/>
      <c r="LMH462" s="330"/>
      <c r="LMI462" s="330"/>
      <c r="LMJ462" s="330"/>
      <c r="LMK462" s="330"/>
      <c r="LML462" s="330"/>
      <c r="LMM462" s="330"/>
      <c r="LMN462" s="330"/>
      <c r="LMO462" s="330"/>
      <c r="LMP462" s="330"/>
      <c r="LMQ462" s="330"/>
      <c r="LMR462" s="330"/>
      <c r="LMS462" s="330"/>
      <c r="LMT462" s="330"/>
      <c r="LMU462" s="330"/>
      <c r="LMV462" s="330"/>
      <c r="LMW462" s="330"/>
      <c r="LMX462" s="330"/>
      <c r="LMY462" s="330"/>
      <c r="LMZ462" s="330"/>
      <c r="LNA462" s="330"/>
      <c r="LNB462" s="330"/>
      <c r="LNC462" s="330"/>
      <c r="LND462" s="330"/>
      <c r="LNE462" s="330"/>
      <c r="LNF462" s="330"/>
      <c r="LNG462" s="330"/>
      <c r="LNH462" s="330"/>
      <c r="LNI462" s="330"/>
      <c r="LNJ462" s="330"/>
      <c r="LNK462" s="330"/>
      <c r="LNL462" s="330"/>
      <c r="LNM462" s="330"/>
      <c r="LNN462" s="330"/>
      <c r="LNO462" s="330"/>
      <c r="LNP462" s="330"/>
      <c r="LNQ462" s="330"/>
      <c r="LNR462" s="330"/>
      <c r="LNS462" s="330"/>
      <c r="LNT462" s="330"/>
      <c r="LNU462" s="330"/>
      <c r="LNV462" s="330"/>
      <c r="LNW462" s="330"/>
      <c r="LNX462" s="330"/>
      <c r="LNY462" s="330"/>
      <c r="LNZ462" s="330"/>
      <c r="LOA462" s="330"/>
      <c r="LOB462" s="330"/>
      <c r="LOC462" s="330"/>
      <c r="LOD462" s="330"/>
      <c r="LOE462" s="330"/>
      <c r="LOF462" s="330"/>
      <c r="LOG462" s="330"/>
      <c r="LOH462" s="330"/>
      <c r="LOI462" s="330"/>
      <c r="LOJ462" s="330"/>
      <c r="LOK462" s="330"/>
      <c r="LOL462" s="330"/>
      <c r="LOM462" s="330"/>
      <c r="LON462" s="330"/>
      <c r="LOO462" s="330"/>
      <c r="LOP462" s="330"/>
      <c r="LOQ462" s="330"/>
      <c r="LOR462" s="330"/>
      <c r="LOS462" s="330"/>
      <c r="LOT462" s="330"/>
      <c r="LOU462" s="330"/>
      <c r="LOV462" s="330"/>
      <c r="LOW462" s="330"/>
      <c r="LOX462" s="330"/>
      <c r="LOY462" s="330"/>
      <c r="LOZ462" s="330"/>
      <c r="LPA462" s="330"/>
      <c r="LPB462" s="330"/>
      <c r="LPC462" s="330"/>
      <c r="LPD462" s="330"/>
      <c r="LPE462" s="330"/>
      <c r="LPF462" s="330"/>
      <c r="LPG462" s="330"/>
      <c r="LPH462" s="330"/>
      <c r="LPI462" s="330"/>
      <c r="LPJ462" s="330"/>
      <c r="LPK462" s="330"/>
      <c r="LPL462" s="330"/>
      <c r="LPM462" s="330"/>
      <c r="LPN462" s="330"/>
      <c r="LPO462" s="330"/>
      <c r="LPP462" s="330"/>
      <c r="LPQ462" s="330"/>
      <c r="LPR462" s="330"/>
      <c r="LPS462" s="330"/>
      <c r="LPT462" s="330"/>
      <c r="LPU462" s="330"/>
      <c r="LPV462" s="330"/>
      <c r="LPW462" s="330"/>
      <c r="LPX462" s="330"/>
      <c r="LPY462" s="330"/>
      <c r="LPZ462" s="330"/>
      <c r="LQA462" s="330"/>
      <c r="LQB462" s="330"/>
      <c r="LQC462" s="330"/>
      <c r="LQD462" s="330"/>
      <c r="LQE462" s="330"/>
      <c r="LQF462" s="330"/>
      <c r="LQG462" s="330"/>
      <c r="LQH462" s="330"/>
      <c r="LQI462" s="330"/>
      <c r="LQJ462" s="330"/>
      <c r="LQK462" s="330"/>
      <c r="LQL462" s="330"/>
      <c r="LQM462" s="330"/>
      <c r="LQN462" s="330"/>
      <c r="LQO462" s="330"/>
      <c r="LQP462" s="330"/>
      <c r="LQQ462" s="330"/>
      <c r="LQR462" s="330"/>
      <c r="LQS462" s="330"/>
      <c r="LQT462" s="330"/>
      <c r="LQU462" s="330"/>
      <c r="LQV462" s="330"/>
      <c r="LQW462" s="330"/>
      <c r="LQX462" s="330"/>
      <c r="LQY462" s="330"/>
      <c r="LQZ462" s="330"/>
      <c r="LRA462" s="330"/>
      <c r="LRB462" s="330"/>
      <c r="LRC462" s="330"/>
      <c r="LRD462" s="330"/>
      <c r="LRE462" s="330"/>
      <c r="LRF462" s="330"/>
      <c r="LRG462" s="330"/>
      <c r="LRH462" s="330"/>
      <c r="LRI462" s="330"/>
      <c r="LRJ462" s="330"/>
      <c r="LRK462" s="330"/>
      <c r="LRL462" s="330"/>
      <c r="LRM462" s="330"/>
      <c r="LRN462" s="330"/>
      <c r="LRO462" s="330"/>
      <c r="LRP462" s="330"/>
      <c r="LRQ462" s="330"/>
      <c r="LRR462" s="330"/>
      <c r="LRS462" s="330"/>
      <c r="LRT462" s="330"/>
      <c r="LRU462" s="330"/>
      <c r="LRV462" s="330"/>
      <c r="LRW462" s="330"/>
      <c r="LRX462" s="330"/>
      <c r="LRY462" s="330"/>
      <c r="LRZ462" s="330"/>
      <c r="LSA462" s="330"/>
      <c r="LSB462" s="330"/>
      <c r="LSC462" s="330"/>
      <c r="LSD462" s="330"/>
      <c r="LSE462" s="330"/>
      <c r="LSF462" s="330"/>
      <c r="LSG462" s="330"/>
      <c r="LSH462" s="330"/>
      <c r="LSI462" s="330"/>
      <c r="LSJ462" s="330"/>
      <c r="LSK462" s="330"/>
      <c r="LSL462" s="330"/>
      <c r="LSM462" s="330"/>
      <c r="LSN462" s="330"/>
      <c r="LSO462" s="330"/>
      <c r="LSP462" s="330"/>
      <c r="LSQ462" s="330"/>
      <c r="LSR462" s="330"/>
      <c r="LSS462" s="330"/>
      <c r="LST462" s="330"/>
      <c r="LSU462" s="330"/>
      <c r="LSV462" s="330"/>
      <c r="LSW462" s="330"/>
      <c r="LSX462" s="330"/>
      <c r="LSY462" s="330"/>
      <c r="LSZ462" s="330"/>
      <c r="LTA462" s="330"/>
      <c r="LTB462" s="330"/>
      <c r="LTC462" s="330"/>
      <c r="LTD462" s="330"/>
      <c r="LTE462" s="330"/>
      <c r="LTF462" s="330"/>
      <c r="LTG462" s="330"/>
      <c r="LTH462" s="330"/>
      <c r="LTI462" s="330"/>
      <c r="LTJ462" s="330"/>
      <c r="LTK462" s="330"/>
      <c r="LTL462" s="330"/>
      <c r="LTM462" s="330"/>
      <c r="LTN462" s="330"/>
      <c r="LTO462" s="330"/>
      <c r="LTP462" s="330"/>
      <c r="LTQ462" s="330"/>
      <c r="LTR462" s="330"/>
      <c r="LTS462" s="330"/>
      <c r="LTT462" s="330"/>
      <c r="LTU462" s="330"/>
      <c r="LTV462" s="330"/>
      <c r="LTW462" s="330"/>
      <c r="LTX462" s="330"/>
      <c r="LTY462" s="330"/>
      <c r="LTZ462" s="330"/>
      <c r="LUA462" s="330"/>
      <c r="LUB462" s="330"/>
      <c r="LUC462" s="330"/>
      <c r="LUD462" s="330"/>
      <c r="LUE462" s="330"/>
      <c r="LUF462" s="330"/>
      <c r="LUG462" s="330"/>
      <c r="LUH462" s="330"/>
      <c r="LUI462" s="330"/>
      <c r="LUJ462" s="330"/>
      <c r="LUK462" s="330"/>
      <c r="LUL462" s="330"/>
      <c r="LUM462" s="330"/>
      <c r="LUN462" s="330"/>
      <c r="LUO462" s="330"/>
      <c r="LUP462" s="330"/>
      <c r="LUQ462" s="330"/>
      <c r="LUR462" s="330"/>
      <c r="LUS462" s="330"/>
      <c r="LUT462" s="330"/>
      <c r="LUU462" s="330"/>
      <c r="LUV462" s="330"/>
      <c r="LUW462" s="330"/>
      <c r="LUX462" s="330"/>
      <c r="LUY462" s="330"/>
      <c r="LUZ462" s="330"/>
      <c r="LVA462" s="330"/>
      <c r="LVB462" s="330"/>
      <c r="LVC462" s="330"/>
      <c r="LVD462" s="330"/>
      <c r="LVE462" s="330"/>
      <c r="LVF462" s="330"/>
      <c r="LVG462" s="330"/>
      <c r="LVH462" s="330"/>
      <c r="LVI462" s="330"/>
      <c r="LVJ462" s="330"/>
      <c r="LVK462" s="330"/>
      <c r="LVL462" s="330"/>
      <c r="LVM462" s="330"/>
      <c r="LVN462" s="330"/>
      <c r="LVO462" s="330"/>
      <c r="LVP462" s="330"/>
      <c r="LVQ462" s="330"/>
      <c r="LVR462" s="330"/>
      <c r="LVS462" s="330"/>
      <c r="LVT462" s="330"/>
      <c r="LVU462" s="330"/>
      <c r="LVV462" s="330"/>
      <c r="LVW462" s="330"/>
      <c r="LVX462" s="330"/>
      <c r="LVY462" s="330"/>
      <c r="LVZ462" s="330"/>
      <c r="LWA462" s="330"/>
      <c r="LWB462" s="330"/>
      <c r="LWC462" s="330"/>
      <c r="LWD462" s="330"/>
      <c r="LWE462" s="330"/>
      <c r="LWF462" s="330"/>
      <c r="LWG462" s="330"/>
      <c r="LWH462" s="330"/>
      <c r="LWI462" s="330"/>
      <c r="LWJ462" s="330"/>
      <c r="LWK462" s="330"/>
      <c r="LWL462" s="330"/>
      <c r="LWM462" s="330"/>
      <c r="LWN462" s="330"/>
      <c r="LWO462" s="330"/>
      <c r="LWP462" s="330"/>
      <c r="LWQ462" s="330"/>
      <c r="LWR462" s="330"/>
      <c r="LWS462" s="330"/>
      <c r="LWT462" s="330"/>
      <c r="LWU462" s="330"/>
      <c r="LWV462" s="330"/>
      <c r="LWW462" s="330"/>
      <c r="LWX462" s="330"/>
      <c r="LWY462" s="330"/>
      <c r="LWZ462" s="330"/>
      <c r="LXA462" s="330"/>
      <c r="LXB462" s="330"/>
      <c r="LXC462" s="330"/>
      <c r="LXD462" s="330"/>
      <c r="LXE462" s="330"/>
      <c r="LXF462" s="330"/>
      <c r="LXG462" s="330"/>
      <c r="LXH462" s="330"/>
      <c r="LXI462" s="330"/>
      <c r="LXJ462" s="330"/>
      <c r="LXK462" s="330"/>
      <c r="LXL462" s="330"/>
      <c r="LXM462" s="330"/>
      <c r="LXN462" s="330"/>
      <c r="LXO462" s="330"/>
      <c r="LXP462" s="330"/>
      <c r="LXQ462" s="330"/>
      <c r="LXR462" s="330"/>
      <c r="LXS462" s="330"/>
      <c r="LXT462" s="330"/>
      <c r="LXU462" s="330"/>
      <c r="LXV462" s="330"/>
      <c r="LXW462" s="330"/>
      <c r="LXX462" s="330"/>
      <c r="LXY462" s="330"/>
      <c r="LXZ462" s="330"/>
      <c r="LYA462" s="330"/>
      <c r="LYB462" s="330"/>
      <c r="LYC462" s="330"/>
      <c r="LYD462" s="330"/>
      <c r="LYE462" s="330"/>
      <c r="LYF462" s="330"/>
      <c r="LYG462" s="330"/>
      <c r="LYH462" s="330"/>
      <c r="LYI462" s="330"/>
      <c r="LYJ462" s="330"/>
      <c r="LYK462" s="330"/>
      <c r="LYL462" s="330"/>
      <c r="LYM462" s="330"/>
      <c r="LYN462" s="330"/>
      <c r="LYO462" s="330"/>
      <c r="LYP462" s="330"/>
      <c r="LYQ462" s="330"/>
      <c r="LYR462" s="330"/>
      <c r="LYS462" s="330"/>
      <c r="LYT462" s="330"/>
      <c r="LYU462" s="330"/>
      <c r="LYV462" s="330"/>
      <c r="LYW462" s="330"/>
      <c r="LYX462" s="330"/>
      <c r="LYY462" s="330"/>
      <c r="LYZ462" s="330"/>
      <c r="LZA462" s="330"/>
      <c r="LZB462" s="330"/>
      <c r="LZC462" s="330"/>
      <c r="LZD462" s="330"/>
      <c r="LZE462" s="330"/>
      <c r="LZF462" s="330"/>
      <c r="LZG462" s="330"/>
      <c r="LZH462" s="330"/>
      <c r="LZI462" s="330"/>
      <c r="LZJ462" s="330"/>
      <c r="LZK462" s="330"/>
      <c r="LZL462" s="330"/>
      <c r="LZM462" s="330"/>
      <c r="LZN462" s="330"/>
      <c r="LZO462" s="330"/>
      <c r="LZP462" s="330"/>
      <c r="LZQ462" s="330"/>
      <c r="LZR462" s="330"/>
      <c r="LZS462" s="330"/>
      <c r="LZT462" s="330"/>
      <c r="LZU462" s="330"/>
      <c r="LZV462" s="330"/>
      <c r="LZW462" s="330"/>
      <c r="LZX462" s="330"/>
      <c r="LZY462" s="330"/>
      <c r="LZZ462" s="330"/>
      <c r="MAA462" s="330"/>
      <c r="MAB462" s="330"/>
      <c r="MAC462" s="330"/>
      <c r="MAD462" s="330"/>
      <c r="MAE462" s="330"/>
      <c r="MAF462" s="330"/>
      <c r="MAG462" s="330"/>
      <c r="MAH462" s="330"/>
      <c r="MAI462" s="330"/>
      <c r="MAJ462" s="330"/>
      <c r="MAK462" s="330"/>
      <c r="MAL462" s="330"/>
      <c r="MAM462" s="330"/>
      <c r="MAN462" s="330"/>
      <c r="MAO462" s="330"/>
      <c r="MAP462" s="330"/>
      <c r="MAQ462" s="330"/>
      <c r="MAR462" s="330"/>
      <c r="MAS462" s="330"/>
      <c r="MAT462" s="330"/>
      <c r="MAU462" s="330"/>
      <c r="MAV462" s="330"/>
      <c r="MAW462" s="330"/>
      <c r="MAX462" s="330"/>
      <c r="MAY462" s="330"/>
      <c r="MAZ462" s="330"/>
      <c r="MBA462" s="330"/>
      <c r="MBB462" s="330"/>
      <c r="MBC462" s="330"/>
      <c r="MBD462" s="330"/>
      <c r="MBE462" s="330"/>
      <c r="MBF462" s="330"/>
      <c r="MBG462" s="330"/>
      <c r="MBH462" s="330"/>
      <c r="MBI462" s="330"/>
      <c r="MBJ462" s="330"/>
      <c r="MBK462" s="330"/>
      <c r="MBL462" s="330"/>
      <c r="MBM462" s="330"/>
      <c r="MBN462" s="330"/>
      <c r="MBO462" s="330"/>
      <c r="MBP462" s="330"/>
      <c r="MBQ462" s="330"/>
      <c r="MBR462" s="330"/>
      <c r="MBS462" s="330"/>
      <c r="MBT462" s="330"/>
      <c r="MBU462" s="330"/>
      <c r="MBV462" s="330"/>
      <c r="MBW462" s="330"/>
      <c r="MBX462" s="330"/>
      <c r="MBY462" s="330"/>
      <c r="MBZ462" s="330"/>
      <c r="MCA462" s="330"/>
      <c r="MCB462" s="330"/>
      <c r="MCC462" s="330"/>
      <c r="MCD462" s="330"/>
      <c r="MCE462" s="330"/>
      <c r="MCF462" s="330"/>
      <c r="MCG462" s="330"/>
      <c r="MCH462" s="330"/>
      <c r="MCI462" s="330"/>
      <c r="MCJ462" s="330"/>
      <c r="MCK462" s="330"/>
      <c r="MCL462" s="330"/>
      <c r="MCM462" s="330"/>
      <c r="MCN462" s="330"/>
      <c r="MCO462" s="330"/>
      <c r="MCP462" s="330"/>
      <c r="MCQ462" s="330"/>
      <c r="MCR462" s="330"/>
      <c r="MCS462" s="330"/>
      <c r="MCT462" s="330"/>
      <c r="MCU462" s="330"/>
      <c r="MCV462" s="330"/>
      <c r="MCW462" s="330"/>
      <c r="MCX462" s="330"/>
      <c r="MCY462" s="330"/>
      <c r="MCZ462" s="330"/>
      <c r="MDA462" s="330"/>
      <c r="MDB462" s="330"/>
      <c r="MDC462" s="330"/>
      <c r="MDD462" s="330"/>
      <c r="MDE462" s="330"/>
      <c r="MDF462" s="330"/>
      <c r="MDG462" s="330"/>
      <c r="MDH462" s="330"/>
      <c r="MDI462" s="330"/>
      <c r="MDJ462" s="330"/>
      <c r="MDK462" s="330"/>
      <c r="MDL462" s="330"/>
      <c r="MDM462" s="330"/>
      <c r="MDN462" s="330"/>
      <c r="MDO462" s="330"/>
      <c r="MDP462" s="330"/>
      <c r="MDQ462" s="330"/>
      <c r="MDR462" s="330"/>
      <c r="MDS462" s="330"/>
      <c r="MDT462" s="330"/>
      <c r="MDU462" s="330"/>
      <c r="MDV462" s="330"/>
      <c r="MDW462" s="330"/>
      <c r="MDX462" s="330"/>
      <c r="MDY462" s="330"/>
      <c r="MDZ462" s="330"/>
      <c r="MEA462" s="330"/>
      <c r="MEB462" s="330"/>
      <c r="MEC462" s="330"/>
      <c r="MED462" s="330"/>
      <c r="MEE462" s="330"/>
      <c r="MEF462" s="330"/>
      <c r="MEG462" s="330"/>
      <c r="MEH462" s="330"/>
      <c r="MEI462" s="330"/>
      <c r="MEJ462" s="330"/>
      <c r="MEK462" s="330"/>
      <c r="MEL462" s="330"/>
      <c r="MEM462" s="330"/>
      <c r="MEN462" s="330"/>
      <c r="MEO462" s="330"/>
      <c r="MEP462" s="330"/>
      <c r="MEQ462" s="330"/>
      <c r="MER462" s="330"/>
      <c r="MES462" s="330"/>
      <c r="MET462" s="330"/>
      <c r="MEU462" s="330"/>
      <c r="MEV462" s="330"/>
      <c r="MEW462" s="330"/>
      <c r="MEX462" s="330"/>
      <c r="MEY462" s="330"/>
      <c r="MEZ462" s="330"/>
      <c r="MFA462" s="330"/>
      <c r="MFB462" s="330"/>
      <c r="MFC462" s="330"/>
      <c r="MFD462" s="330"/>
      <c r="MFE462" s="330"/>
      <c r="MFF462" s="330"/>
      <c r="MFG462" s="330"/>
      <c r="MFH462" s="330"/>
      <c r="MFI462" s="330"/>
      <c r="MFJ462" s="330"/>
      <c r="MFK462" s="330"/>
      <c r="MFL462" s="330"/>
      <c r="MFM462" s="330"/>
      <c r="MFN462" s="330"/>
      <c r="MFO462" s="330"/>
      <c r="MFP462" s="330"/>
      <c r="MFQ462" s="330"/>
      <c r="MFR462" s="330"/>
      <c r="MFS462" s="330"/>
      <c r="MFT462" s="330"/>
      <c r="MFU462" s="330"/>
      <c r="MFV462" s="330"/>
      <c r="MFW462" s="330"/>
      <c r="MFX462" s="330"/>
      <c r="MFY462" s="330"/>
      <c r="MFZ462" s="330"/>
      <c r="MGA462" s="330"/>
      <c r="MGB462" s="330"/>
      <c r="MGC462" s="330"/>
      <c r="MGD462" s="330"/>
      <c r="MGE462" s="330"/>
      <c r="MGF462" s="330"/>
      <c r="MGG462" s="330"/>
      <c r="MGH462" s="330"/>
      <c r="MGI462" s="330"/>
      <c r="MGJ462" s="330"/>
      <c r="MGK462" s="330"/>
      <c r="MGL462" s="330"/>
      <c r="MGM462" s="330"/>
      <c r="MGN462" s="330"/>
      <c r="MGO462" s="330"/>
      <c r="MGP462" s="330"/>
      <c r="MGQ462" s="330"/>
      <c r="MGR462" s="330"/>
      <c r="MGS462" s="330"/>
      <c r="MGT462" s="330"/>
      <c r="MGU462" s="330"/>
      <c r="MGV462" s="330"/>
      <c r="MGW462" s="330"/>
      <c r="MGX462" s="330"/>
      <c r="MGY462" s="330"/>
      <c r="MGZ462" s="330"/>
      <c r="MHA462" s="330"/>
      <c r="MHB462" s="330"/>
      <c r="MHC462" s="330"/>
      <c r="MHD462" s="330"/>
      <c r="MHE462" s="330"/>
      <c r="MHF462" s="330"/>
      <c r="MHG462" s="330"/>
      <c r="MHH462" s="330"/>
      <c r="MHI462" s="330"/>
      <c r="MHJ462" s="330"/>
      <c r="MHK462" s="330"/>
      <c r="MHL462" s="330"/>
      <c r="MHM462" s="330"/>
      <c r="MHN462" s="330"/>
      <c r="MHO462" s="330"/>
      <c r="MHP462" s="330"/>
      <c r="MHQ462" s="330"/>
      <c r="MHR462" s="330"/>
      <c r="MHS462" s="330"/>
      <c r="MHT462" s="330"/>
      <c r="MHU462" s="330"/>
      <c r="MHV462" s="330"/>
      <c r="MHW462" s="330"/>
      <c r="MHX462" s="330"/>
      <c r="MHY462" s="330"/>
      <c r="MHZ462" s="330"/>
      <c r="MIA462" s="330"/>
      <c r="MIB462" s="330"/>
      <c r="MIC462" s="330"/>
      <c r="MID462" s="330"/>
      <c r="MIE462" s="330"/>
      <c r="MIF462" s="330"/>
      <c r="MIG462" s="330"/>
      <c r="MIH462" s="330"/>
      <c r="MII462" s="330"/>
      <c r="MIJ462" s="330"/>
      <c r="MIK462" s="330"/>
      <c r="MIL462" s="330"/>
      <c r="MIM462" s="330"/>
      <c r="MIN462" s="330"/>
      <c r="MIO462" s="330"/>
      <c r="MIP462" s="330"/>
      <c r="MIQ462" s="330"/>
      <c r="MIR462" s="330"/>
      <c r="MIS462" s="330"/>
      <c r="MIT462" s="330"/>
      <c r="MIU462" s="330"/>
      <c r="MIV462" s="330"/>
      <c r="MIW462" s="330"/>
      <c r="MIX462" s="330"/>
      <c r="MIY462" s="330"/>
      <c r="MIZ462" s="330"/>
      <c r="MJA462" s="330"/>
      <c r="MJB462" s="330"/>
      <c r="MJC462" s="330"/>
      <c r="MJD462" s="330"/>
      <c r="MJE462" s="330"/>
      <c r="MJF462" s="330"/>
      <c r="MJG462" s="330"/>
      <c r="MJH462" s="330"/>
      <c r="MJI462" s="330"/>
      <c r="MJJ462" s="330"/>
      <c r="MJK462" s="330"/>
      <c r="MJL462" s="330"/>
      <c r="MJM462" s="330"/>
      <c r="MJN462" s="330"/>
      <c r="MJO462" s="330"/>
      <c r="MJP462" s="330"/>
      <c r="MJQ462" s="330"/>
      <c r="MJR462" s="330"/>
      <c r="MJS462" s="330"/>
      <c r="MJT462" s="330"/>
      <c r="MJU462" s="330"/>
      <c r="MJV462" s="330"/>
      <c r="MJW462" s="330"/>
      <c r="MJX462" s="330"/>
      <c r="MJY462" s="330"/>
      <c r="MJZ462" s="330"/>
      <c r="MKA462" s="330"/>
      <c r="MKB462" s="330"/>
      <c r="MKC462" s="330"/>
      <c r="MKD462" s="330"/>
      <c r="MKE462" s="330"/>
      <c r="MKF462" s="330"/>
      <c r="MKG462" s="330"/>
      <c r="MKH462" s="330"/>
      <c r="MKI462" s="330"/>
      <c r="MKJ462" s="330"/>
      <c r="MKK462" s="330"/>
      <c r="MKL462" s="330"/>
      <c r="MKM462" s="330"/>
      <c r="MKN462" s="330"/>
      <c r="MKO462" s="330"/>
      <c r="MKP462" s="330"/>
      <c r="MKQ462" s="330"/>
      <c r="MKR462" s="330"/>
      <c r="MKS462" s="330"/>
      <c r="MKT462" s="330"/>
      <c r="MKU462" s="330"/>
      <c r="MKV462" s="330"/>
      <c r="MKW462" s="330"/>
      <c r="MKX462" s="330"/>
      <c r="MKY462" s="330"/>
      <c r="MKZ462" s="330"/>
      <c r="MLA462" s="330"/>
      <c r="MLB462" s="330"/>
      <c r="MLC462" s="330"/>
      <c r="MLD462" s="330"/>
      <c r="MLE462" s="330"/>
      <c r="MLF462" s="330"/>
      <c r="MLG462" s="330"/>
      <c r="MLH462" s="330"/>
      <c r="MLI462" s="330"/>
      <c r="MLJ462" s="330"/>
      <c r="MLK462" s="330"/>
      <c r="MLL462" s="330"/>
      <c r="MLM462" s="330"/>
      <c r="MLN462" s="330"/>
      <c r="MLO462" s="330"/>
      <c r="MLP462" s="330"/>
      <c r="MLQ462" s="330"/>
      <c r="MLR462" s="330"/>
      <c r="MLS462" s="330"/>
      <c r="MLT462" s="330"/>
      <c r="MLU462" s="330"/>
      <c r="MLV462" s="330"/>
      <c r="MLW462" s="330"/>
      <c r="MLX462" s="330"/>
      <c r="MLY462" s="330"/>
      <c r="MLZ462" s="330"/>
      <c r="MMA462" s="330"/>
      <c r="MMB462" s="330"/>
      <c r="MMC462" s="330"/>
      <c r="MMD462" s="330"/>
      <c r="MME462" s="330"/>
      <c r="MMF462" s="330"/>
      <c r="MMG462" s="330"/>
      <c r="MMH462" s="330"/>
      <c r="MMI462" s="330"/>
      <c r="MMJ462" s="330"/>
      <c r="MMK462" s="330"/>
      <c r="MML462" s="330"/>
      <c r="MMM462" s="330"/>
      <c r="MMN462" s="330"/>
      <c r="MMO462" s="330"/>
      <c r="MMP462" s="330"/>
      <c r="MMQ462" s="330"/>
      <c r="MMR462" s="330"/>
      <c r="MMS462" s="330"/>
      <c r="MMT462" s="330"/>
      <c r="MMU462" s="330"/>
      <c r="MMV462" s="330"/>
      <c r="MMW462" s="330"/>
      <c r="MMX462" s="330"/>
      <c r="MMY462" s="330"/>
      <c r="MMZ462" s="330"/>
      <c r="MNA462" s="330"/>
      <c r="MNB462" s="330"/>
      <c r="MNC462" s="330"/>
      <c r="MND462" s="330"/>
      <c r="MNE462" s="330"/>
      <c r="MNF462" s="330"/>
      <c r="MNG462" s="330"/>
      <c r="MNH462" s="330"/>
      <c r="MNI462" s="330"/>
      <c r="MNJ462" s="330"/>
      <c r="MNK462" s="330"/>
      <c r="MNL462" s="330"/>
      <c r="MNM462" s="330"/>
      <c r="MNN462" s="330"/>
      <c r="MNO462" s="330"/>
      <c r="MNP462" s="330"/>
      <c r="MNQ462" s="330"/>
      <c r="MNR462" s="330"/>
      <c r="MNS462" s="330"/>
      <c r="MNT462" s="330"/>
      <c r="MNU462" s="330"/>
      <c r="MNV462" s="330"/>
      <c r="MNW462" s="330"/>
      <c r="MNX462" s="330"/>
      <c r="MNY462" s="330"/>
      <c r="MNZ462" s="330"/>
      <c r="MOA462" s="330"/>
      <c r="MOB462" s="330"/>
      <c r="MOC462" s="330"/>
      <c r="MOD462" s="330"/>
      <c r="MOE462" s="330"/>
      <c r="MOF462" s="330"/>
      <c r="MOG462" s="330"/>
      <c r="MOH462" s="330"/>
      <c r="MOI462" s="330"/>
      <c r="MOJ462" s="330"/>
      <c r="MOK462" s="330"/>
      <c r="MOL462" s="330"/>
      <c r="MOM462" s="330"/>
      <c r="MON462" s="330"/>
      <c r="MOO462" s="330"/>
      <c r="MOP462" s="330"/>
      <c r="MOQ462" s="330"/>
      <c r="MOR462" s="330"/>
      <c r="MOS462" s="330"/>
      <c r="MOT462" s="330"/>
      <c r="MOU462" s="330"/>
      <c r="MOV462" s="330"/>
      <c r="MOW462" s="330"/>
      <c r="MOX462" s="330"/>
      <c r="MOY462" s="330"/>
      <c r="MOZ462" s="330"/>
      <c r="MPA462" s="330"/>
      <c r="MPB462" s="330"/>
      <c r="MPC462" s="330"/>
      <c r="MPD462" s="330"/>
      <c r="MPE462" s="330"/>
      <c r="MPF462" s="330"/>
      <c r="MPG462" s="330"/>
      <c r="MPH462" s="330"/>
      <c r="MPI462" s="330"/>
      <c r="MPJ462" s="330"/>
      <c r="MPK462" s="330"/>
      <c r="MPL462" s="330"/>
      <c r="MPM462" s="330"/>
      <c r="MPN462" s="330"/>
      <c r="MPO462" s="330"/>
      <c r="MPP462" s="330"/>
      <c r="MPQ462" s="330"/>
      <c r="MPR462" s="330"/>
      <c r="MPS462" s="330"/>
      <c r="MPT462" s="330"/>
      <c r="MPU462" s="330"/>
      <c r="MPV462" s="330"/>
      <c r="MPW462" s="330"/>
      <c r="MPX462" s="330"/>
      <c r="MPY462" s="330"/>
      <c r="MPZ462" s="330"/>
      <c r="MQA462" s="330"/>
      <c r="MQB462" s="330"/>
      <c r="MQC462" s="330"/>
      <c r="MQD462" s="330"/>
      <c r="MQE462" s="330"/>
      <c r="MQF462" s="330"/>
      <c r="MQG462" s="330"/>
      <c r="MQH462" s="330"/>
      <c r="MQI462" s="330"/>
      <c r="MQJ462" s="330"/>
      <c r="MQK462" s="330"/>
      <c r="MQL462" s="330"/>
      <c r="MQM462" s="330"/>
      <c r="MQN462" s="330"/>
      <c r="MQO462" s="330"/>
      <c r="MQP462" s="330"/>
      <c r="MQQ462" s="330"/>
      <c r="MQR462" s="330"/>
      <c r="MQS462" s="330"/>
      <c r="MQT462" s="330"/>
      <c r="MQU462" s="330"/>
      <c r="MQV462" s="330"/>
      <c r="MQW462" s="330"/>
      <c r="MQX462" s="330"/>
      <c r="MQY462" s="330"/>
      <c r="MQZ462" s="330"/>
      <c r="MRA462" s="330"/>
      <c r="MRB462" s="330"/>
      <c r="MRC462" s="330"/>
      <c r="MRD462" s="330"/>
      <c r="MRE462" s="330"/>
      <c r="MRF462" s="330"/>
      <c r="MRG462" s="330"/>
      <c r="MRH462" s="330"/>
      <c r="MRI462" s="330"/>
      <c r="MRJ462" s="330"/>
      <c r="MRK462" s="330"/>
      <c r="MRL462" s="330"/>
      <c r="MRM462" s="330"/>
      <c r="MRN462" s="330"/>
      <c r="MRO462" s="330"/>
      <c r="MRP462" s="330"/>
      <c r="MRQ462" s="330"/>
      <c r="MRR462" s="330"/>
      <c r="MRS462" s="330"/>
      <c r="MRT462" s="330"/>
      <c r="MRU462" s="330"/>
      <c r="MRV462" s="330"/>
      <c r="MRW462" s="330"/>
      <c r="MRX462" s="330"/>
      <c r="MRY462" s="330"/>
      <c r="MRZ462" s="330"/>
      <c r="MSA462" s="330"/>
      <c r="MSB462" s="330"/>
      <c r="MSC462" s="330"/>
      <c r="MSD462" s="330"/>
      <c r="MSE462" s="330"/>
      <c r="MSF462" s="330"/>
      <c r="MSG462" s="330"/>
      <c r="MSH462" s="330"/>
      <c r="MSI462" s="330"/>
      <c r="MSJ462" s="330"/>
      <c r="MSK462" s="330"/>
      <c r="MSL462" s="330"/>
      <c r="MSM462" s="330"/>
      <c r="MSN462" s="330"/>
      <c r="MSO462" s="330"/>
      <c r="MSP462" s="330"/>
      <c r="MSQ462" s="330"/>
      <c r="MSR462" s="330"/>
      <c r="MSS462" s="330"/>
      <c r="MST462" s="330"/>
      <c r="MSU462" s="330"/>
      <c r="MSV462" s="330"/>
      <c r="MSW462" s="330"/>
      <c r="MSX462" s="330"/>
      <c r="MSY462" s="330"/>
      <c r="MSZ462" s="330"/>
      <c r="MTA462" s="330"/>
      <c r="MTB462" s="330"/>
      <c r="MTC462" s="330"/>
      <c r="MTD462" s="330"/>
      <c r="MTE462" s="330"/>
      <c r="MTF462" s="330"/>
      <c r="MTG462" s="330"/>
      <c r="MTH462" s="330"/>
      <c r="MTI462" s="330"/>
      <c r="MTJ462" s="330"/>
      <c r="MTK462" s="330"/>
      <c r="MTL462" s="330"/>
      <c r="MTM462" s="330"/>
      <c r="MTN462" s="330"/>
      <c r="MTO462" s="330"/>
      <c r="MTP462" s="330"/>
      <c r="MTQ462" s="330"/>
      <c r="MTR462" s="330"/>
      <c r="MTS462" s="330"/>
      <c r="MTT462" s="330"/>
      <c r="MTU462" s="330"/>
      <c r="MTV462" s="330"/>
      <c r="MTW462" s="330"/>
      <c r="MTX462" s="330"/>
      <c r="MTY462" s="330"/>
      <c r="MTZ462" s="330"/>
      <c r="MUA462" s="330"/>
      <c r="MUB462" s="330"/>
      <c r="MUC462" s="330"/>
      <c r="MUD462" s="330"/>
      <c r="MUE462" s="330"/>
      <c r="MUF462" s="330"/>
      <c r="MUG462" s="330"/>
      <c r="MUH462" s="330"/>
      <c r="MUI462" s="330"/>
      <c r="MUJ462" s="330"/>
      <c r="MUK462" s="330"/>
      <c r="MUL462" s="330"/>
      <c r="MUM462" s="330"/>
      <c r="MUN462" s="330"/>
      <c r="MUO462" s="330"/>
      <c r="MUP462" s="330"/>
      <c r="MUQ462" s="330"/>
      <c r="MUR462" s="330"/>
      <c r="MUS462" s="330"/>
      <c r="MUT462" s="330"/>
      <c r="MUU462" s="330"/>
      <c r="MUV462" s="330"/>
      <c r="MUW462" s="330"/>
      <c r="MUX462" s="330"/>
      <c r="MUY462" s="330"/>
      <c r="MUZ462" s="330"/>
      <c r="MVA462" s="330"/>
      <c r="MVB462" s="330"/>
      <c r="MVC462" s="330"/>
      <c r="MVD462" s="330"/>
      <c r="MVE462" s="330"/>
      <c r="MVF462" s="330"/>
      <c r="MVG462" s="330"/>
      <c r="MVH462" s="330"/>
      <c r="MVI462" s="330"/>
      <c r="MVJ462" s="330"/>
      <c r="MVK462" s="330"/>
      <c r="MVL462" s="330"/>
      <c r="MVM462" s="330"/>
      <c r="MVN462" s="330"/>
      <c r="MVO462" s="330"/>
      <c r="MVP462" s="330"/>
      <c r="MVQ462" s="330"/>
      <c r="MVR462" s="330"/>
      <c r="MVS462" s="330"/>
      <c r="MVT462" s="330"/>
      <c r="MVU462" s="330"/>
      <c r="MVV462" s="330"/>
      <c r="MVW462" s="330"/>
      <c r="MVX462" s="330"/>
      <c r="MVY462" s="330"/>
      <c r="MVZ462" s="330"/>
      <c r="MWA462" s="330"/>
      <c r="MWB462" s="330"/>
      <c r="MWC462" s="330"/>
      <c r="MWD462" s="330"/>
      <c r="MWE462" s="330"/>
      <c r="MWF462" s="330"/>
      <c r="MWG462" s="330"/>
      <c r="MWH462" s="330"/>
      <c r="MWI462" s="330"/>
      <c r="MWJ462" s="330"/>
      <c r="MWK462" s="330"/>
      <c r="MWL462" s="330"/>
      <c r="MWM462" s="330"/>
      <c r="MWN462" s="330"/>
      <c r="MWO462" s="330"/>
      <c r="MWP462" s="330"/>
      <c r="MWQ462" s="330"/>
      <c r="MWR462" s="330"/>
      <c r="MWS462" s="330"/>
      <c r="MWT462" s="330"/>
      <c r="MWU462" s="330"/>
      <c r="MWV462" s="330"/>
      <c r="MWW462" s="330"/>
      <c r="MWX462" s="330"/>
      <c r="MWY462" s="330"/>
      <c r="MWZ462" s="330"/>
      <c r="MXA462" s="330"/>
      <c r="MXB462" s="330"/>
      <c r="MXC462" s="330"/>
      <c r="MXD462" s="330"/>
      <c r="MXE462" s="330"/>
      <c r="MXF462" s="330"/>
      <c r="MXG462" s="330"/>
      <c r="MXH462" s="330"/>
      <c r="MXI462" s="330"/>
      <c r="MXJ462" s="330"/>
      <c r="MXK462" s="330"/>
      <c r="MXL462" s="330"/>
      <c r="MXM462" s="330"/>
      <c r="MXN462" s="330"/>
      <c r="MXO462" s="330"/>
      <c r="MXP462" s="330"/>
      <c r="MXQ462" s="330"/>
      <c r="MXR462" s="330"/>
      <c r="MXS462" s="330"/>
      <c r="MXT462" s="330"/>
      <c r="MXU462" s="330"/>
      <c r="MXV462" s="330"/>
      <c r="MXW462" s="330"/>
      <c r="MXX462" s="330"/>
      <c r="MXY462" s="330"/>
      <c r="MXZ462" s="330"/>
      <c r="MYA462" s="330"/>
      <c r="MYB462" s="330"/>
      <c r="MYC462" s="330"/>
      <c r="MYD462" s="330"/>
      <c r="MYE462" s="330"/>
      <c r="MYF462" s="330"/>
      <c r="MYG462" s="330"/>
      <c r="MYH462" s="330"/>
      <c r="MYI462" s="330"/>
      <c r="MYJ462" s="330"/>
      <c r="MYK462" s="330"/>
      <c r="MYL462" s="330"/>
      <c r="MYM462" s="330"/>
      <c r="MYN462" s="330"/>
      <c r="MYO462" s="330"/>
      <c r="MYP462" s="330"/>
      <c r="MYQ462" s="330"/>
      <c r="MYR462" s="330"/>
      <c r="MYS462" s="330"/>
      <c r="MYT462" s="330"/>
      <c r="MYU462" s="330"/>
      <c r="MYV462" s="330"/>
      <c r="MYW462" s="330"/>
      <c r="MYX462" s="330"/>
      <c r="MYY462" s="330"/>
      <c r="MYZ462" s="330"/>
      <c r="MZA462" s="330"/>
      <c r="MZB462" s="330"/>
      <c r="MZC462" s="330"/>
      <c r="MZD462" s="330"/>
      <c r="MZE462" s="330"/>
      <c r="MZF462" s="330"/>
      <c r="MZG462" s="330"/>
      <c r="MZH462" s="330"/>
      <c r="MZI462" s="330"/>
      <c r="MZJ462" s="330"/>
      <c r="MZK462" s="330"/>
      <c r="MZL462" s="330"/>
      <c r="MZM462" s="330"/>
      <c r="MZN462" s="330"/>
      <c r="MZO462" s="330"/>
      <c r="MZP462" s="330"/>
      <c r="MZQ462" s="330"/>
      <c r="MZR462" s="330"/>
      <c r="MZS462" s="330"/>
      <c r="MZT462" s="330"/>
      <c r="MZU462" s="330"/>
      <c r="MZV462" s="330"/>
      <c r="MZW462" s="330"/>
      <c r="MZX462" s="330"/>
      <c r="MZY462" s="330"/>
      <c r="MZZ462" s="330"/>
      <c r="NAA462" s="330"/>
      <c r="NAB462" s="330"/>
      <c r="NAC462" s="330"/>
      <c r="NAD462" s="330"/>
      <c r="NAE462" s="330"/>
      <c r="NAF462" s="330"/>
      <c r="NAG462" s="330"/>
      <c r="NAH462" s="330"/>
      <c r="NAI462" s="330"/>
      <c r="NAJ462" s="330"/>
      <c r="NAK462" s="330"/>
      <c r="NAL462" s="330"/>
      <c r="NAM462" s="330"/>
      <c r="NAN462" s="330"/>
      <c r="NAO462" s="330"/>
      <c r="NAP462" s="330"/>
      <c r="NAQ462" s="330"/>
      <c r="NAR462" s="330"/>
      <c r="NAS462" s="330"/>
      <c r="NAT462" s="330"/>
      <c r="NAU462" s="330"/>
      <c r="NAV462" s="330"/>
      <c r="NAW462" s="330"/>
      <c r="NAX462" s="330"/>
      <c r="NAY462" s="330"/>
      <c r="NAZ462" s="330"/>
      <c r="NBA462" s="330"/>
      <c r="NBB462" s="330"/>
      <c r="NBC462" s="330"/>
      <c r="NBD462" s="330"/>
      <c r="NBE462" s="330"/>
      <c r="NBF462" s="330"/>
      <c r="NBG462" s="330"/>
      <c r="NBH462" s="330"/>
      <c r="NBI462" s="330"/>
      <c r="NBJ462" s="330"/>
      <c r="NBK462" s="330"/>
      <c r="NBL462" s="330"/>
      <c r="NBM462" s="330"/>
      <c r="NBN462" s="330"/>
      <c r="NBO462" s="330"/>
      <c r="NBP462" s="330"/>
      <c r="NBQ462" s="330"/>
      <c r="NBR462" s="330"/>
      <c r="NBS462" s="330"/>
      <c r="NBT462" s="330"/>
      <c r="NBU462" s="330"/>
      <c r="NBV462" s="330"/>
      <c r="NBW462" s="330"/>
      <c r="NBX462" s="330"/>
      <c r="NBY462" s="330"/>
      <c r="NBZ462" s="330"/>
      <c r="NCA462" s="330"/>
      <c r="NCB462" s="330"/>
      <c r="NCC462" s="330"/>
      <c r="NCD462" s="330"/>
      <c r="NCE462" s="330"/>
      <c r="NCF462" s="330"/>
      <c r="NCG462" s="330"/>
      <c r="NCH462" s="330"/>
      <c r="NCI462" s="330"/>
      <c r="NCJ462" s="330"/>
      <c r="NCK462" s="330"/>
      <c r="NCL462" s="330"/>
      <c r="NCM462" s="330"/>
      <c r="NCN462" s="330"/>
      <c r="NCO462" s="330"/>
      <c r="NCP462" s="330"/>
      <c r="NCQ462" s="330"/>
      <c r="NCR462" s="330"/>
      <c r="NCS462" s="330"/>
      <c r="NCT462" s="330"/>
      <c r="NCU462" s="330"/>
      <c r="NCV462" s="330"/>
      <c r="NCW462" s="330"/>
      <c r="NCX462" s="330"/>
      <c r="NCY462" s="330"/>
      <c r="NCZ462" s="330"/>
      <c r="NDA462" s="330"/>
      <c r="NDB462" s="330"/>
      <c r="NDC462" s="330"/>
      <c r="NDD462" s="330"/>
      <c r="NDE462" s="330"/>
      <c r="NDF462" s="330"/>
      <c r="NDG462" s="330"/>
      <c r="NDH462" s="330"/>
      <c r="NDI462" s="330"/>
      <c r="NDJ462" s="330"/>
      <c r="NDK462" s="330"/>
      <c r="NDL462" s="330"/>
      <c r="NDM462" s="330"/>
      <c r="NDN462" s="330"/>
      <c r="NDO462" s="330"/>
      <c r="NDP462" s="330"/>
      <c r="NDQ462" s="330"/>
      <c r="NDR462" s="330"/>
      <c r="NDS462" s="330"/>
      <c r="NDT462" s="330"/>
      <c r="NDU462" s="330"/>
      <c r="NDV462" s="330"/>
      <c r="NDW462" s="330"/>
      <c r="NDX462" s="330"/>
      <c r="NDY462" s="330"/>
      <c r="NDZ462" s="330"/>
      <c r="NEA462" s="330"/>
      <c r="NEB462" s="330"/>
      <c r="NEC462" s="330"/>
      <c r="NED462" s="330"/>
      <c r="NEE462" s="330"/>
      <c r="NEF462" s="330"/>
      <c r="NEG462" s="330"/>
      <c r="NEH462" s="330"/>
      <c r="NEI462" s="330"/>
      <c r="NEJ462" s="330"/>
      <c r="NEK462" s="330"/>
      <c r="NEL462" s="330"/>
      <c r="NEM462" s="330"/>
      <c r="NEN462" s="330"/>
      <c r="NEO462" s="330"/>
      <c r="NEP462" s="330"/>
      <c r="NEQ462" s="330"/>
      <c r="NER462" s="330"/>
      <c r="NES462" s="330"/>
      <c r="NET462" s="330"/>
      <c r="NEU462" s="330"/>
      <c r="NEV462" s="330"/>
      <c r="NEW462" s="330"/>
      <c r="NEX462" s="330"/>
      <c r="NEY462" s="330"/>
      <c r="NEZ462" s="330"/>
      <c r="NFA462" s="330"/>
      <c r="NFB462" s="330"/>
      <c r="NFC462" s="330"/>
      <c r="NFD462" s="330"/>
      <c r="NFE462" s="330"/>
      <c r="NFF462" s="330"/>
      <c r="NFG462" s="330"/>
      <c r="NFH462" s="330"/>
      <c r="NFI462" s="330"/>
      <c r="NFJ462" s="330"/>
      <c r="NFK462" s="330"/>
      <c r="NFL462" s="330"/>
      <c r="NFM462" s="330"/>
      <c r="NFN462" s="330"/>
      <c r="NFO462" s="330"/>
      <c r="NFP462" s="330"/>
      <c r="NFQ462" s="330"/>
      <c r="NFR462" s="330"/>
      <c r="NFS462" s="330"/>
      <c r="NFT462" s="330"/>
      <c r="NFU462" s="330"/>
      <c r="NFV462" s="330"/>
      <c r="NFW462" s="330"/>
      <c r="NFX462" s="330"/>
      <c r="NFY462" s="330"/>
      <c r="NFZ462" s="330"/>
      <c r="NGA462" s="330"/>
      <c r="NGB462" s="330"/>
      <c r="NGC462" s="330"/>
      <c r="NGD462" s="330"/>
      <c r="NGE462" s="330"/>
      <c r="NGF462" s="330"/>
      <c r="NGG462" s="330"/>
      <c r="NGH462" s="330"/>
      <c r="NGI462" s="330"/>
      <c r="NGJ462" s="330"/>
      <c r="NGK462" s="330"/>
      <c r="NGL462" s="330"/>
      <c r="NGM462" s="330"/>
      <c r="NGN462" s="330"/>
      <c r="NGO462" s="330"/>
      <c r="NGP462" s="330"/>
      <c r="NGQ462" s="330"/>
      <c r="NGR462" s="330"/>
      <c r="NGS462" s="330"/>
      <c r="NGT462" s="330"/>
      <c r="NGU462" s="330"/>
      <c r="NGV462" s="330"/>
      <c r="NGW462" s="330"/>
      <c r="NGX462" s="330"/>
      <c r="NGY462" s="330"/>
      <c r="NGZ462" s="330"/>
      <c r="NHA462" s="330"/>
      <c r="NHB462" s="330"/>
      <c r="NHC462" s="330"/>
      <c r="NHD462" s="330"/>
      <c r="NHE462" s="330"/>
      <c r="NHF462" s="330"/>
      <c r="NHG462" s="330"/>
      <c r="NHH462" s="330"/>
      <c r="NHI462" s="330"/>
      <c r="NHJ462" s="330"/>
      <c r="NHK462" s="330"/>
      <c r="NHL462" s="330"/>
      <c r="NHM462" s="330"/>
      <c r="NHN462" s="330"/>
      <c r="NHO462" s="330"/>
      <c r="NHP462" s="330"/>
      <c r="NHQ462" s="330"/>
      <c r="NHR462" s="330"/>
      <c r="NHS462" s="330"/>
      <c r="NHT462" s="330"/>
      <c r="NHU462" s="330"/>
      <c r="NHV462" s="330"/>
      <c r="NHW462" s="330"/>
      <c r="NHX462" s="330"/>
      <c r="NHY462" s="330"/>
      <c r="NHZ462" s="330"/>
      <c r="NIA462" s="330"/>
      <c r="NIB462" s="330"/>
      <c r="NIC462" s="330"/>
      <c r="NID462" s="330"/>
      <c r="NIE462" s="330"/>
      <c r="NIF462" s="330"/>
      <c r="NIG462" s="330"/>
      <c r="NIH462" s="330"/>
      <c r="NII462" s="330"/>
      <c r="NIJ462" s="330"/>
      <c r="NIK462" s="330"/>
      <c r="NIL462" s="330"/>
      <c r="NIM462" s="330"/>
      <c r="NIN462" s="330"/>
      <c r="NIO462" s="330"/>
      <c r="NIP462" s="330"/>
      <c r="NIQ462" s="330"/>
      <c r="NIR462" s="330"/>
      <c r="NIS462" s="330"/>
      <c r="NIT462" s="330"/>
      <c r="NIU462" s="330"/>
      <c r="NIV462" s="330"/>
      <c r="NIW462" s="330"/>
      <c r="NIX462" s="330"/>
      <c r="NIY462" s="330"/>
      <c r="NIZ462" s="330"/>
      <c r="NJA462" s="330"/>
      <c r="NJB462" s="330"/>
      <c r="NJC462" s="330"/>
      <c r="NJD462" s="330"/>
      <c r="NJE462" s="330"/>
      <c r="NJF462" s="330"/>
      <c r="NJG462" s="330"/>
      <c r="NJH462" s="330"/>
      <c r="NJI462" s="330"/>
      <c r="NJJ462" s="330"/>
      <c r="NJK462" s="330"/>
      <c r="NJL462" s="330"/>
      <c r="NJM462" s="330"/>
      <c r="NJN462" s="330"/>
      <c r="NJO462" s="330"/>
      <c r="NJP462" s="330"/>
      <c r="NJQ462" s="330"/>
      <c r="NJR462" s="330"/>
      <c r="NJS462" s="330"/>
      <c r="NJT462" s="330"/>
      <c r="NJU462" s="330"/>
      <c r="NJV462" s="330"/>
      <c r="NJW462" s="330"/>
      <c r="NJX462" s="330"/>
      <c r="NJY462" s="330"/>
      <c r="NJZ462" s="330"/>
      <c r="NKA462" s="330"/>
      <c r="NKB462" s="330"/>
      <c r="NKC462" s="330"/>
      <c r="NKD462" s="330"/>
      <c r="NKE462" s="330"/>
      <c r="NKF462" s="330"/>
      <c r="NKG462" s="330"/>
      <c r="NKH462" s="330"/>
      <c r="NKI462" s="330"/>
      <c r="NKJ462" s="330"/>
      <c r="NKK462" s="330"/>
      <c r="NKL462" s="330"/>
      <c r="NKM462" s="330"/>
      <c r="NKN462" s="330"/>
      <c r="NKO462" s="330"/>
      <c r="NKP462" s="330"/>
      <c r="NKQ462" s="330"/>
      <c r="NKR462" s="330"/>
      <c r="NKS462" s="330"/>
      <c r="NKT462" s="330"/>
      <c r="NKU462" s="330"/>
      <c r="NKV462" s="330"/>
      <c r="NKW462" s="330"/>
      <c r="NKX462" s="330"/>
      <c r="NKY462" s="330"/>
      <c r="NKZ462" s="330"/>
      <c r="NLA462" s="330"/>
      <c r="NLB462" s="330"/>
      <c r="NLC462" s="330"/>
      <c r="NLD462" s="330"/>
      <c r="NLE462" s="330"/>
      <c r="NLF462" s="330"/>
      <c r="NLG462" s="330"/>
      <c r="NLH462" s="330"/>
      <c r="NLI462" s="330"/>
      <c r="NLJ462" s="330"/>
      <c r="NLK462" s="330"/>
      <c r="NLL462" s="330"/>
      <c r="NLM462" s="330"/>
      <c r="NLN462" s="330"/>
      <c r="NLO462" s="330"/>
      <c r="NLP462" s="330"/>
      <c r="NLQ462" s="330"/>
      <c r="NLR462" s="330"/>
      <c r="NLS462" s="330"/>
      <c r="NLT462" s="330"/>
      <c r="NLU462" s="330"/>
      <c r="NLV462" s="330"/>
      <c r="NLW462" s="330"/>
      <c r="NLX462" s="330"/>
      <c r="NLY462" s="330"/>
      <c r="NLZ462" s="330"/>
      <c r="NMA462" s="330"/>
      <c r="NMB462" s="330"/>
      <c r="NMC462" s="330"/>
      <c r="NMD462" s="330"/>
      <c r="NME462" s="330"/>
      <c r="NMF462" s="330"/>
      <c r="NMG462" s="330"/>
      <c r="NMH462" s="330"/>
      <c r="NMI462" s="330"/>
      <c r="NMJ462" s="330"/>
      <c r="NMK462" s="330"/>
      <c r="NML462" s="330"/>
      <c r="NMM462" s="330"/>
      <c r="NMN462" s="330"/>
      <c r="NMO462" s="330"/>
      <c r="NMP462" s="330"/>
      <c r="NMQ462" s="330"/>
      <c r="NMR462" s="330"/>
      <c r="NMS462" s="330"/>
      <c r="NMT462" s="330"/>
      <c r="NMU462" s="330"/>
      <c r="NMV462" s="330"/>
      <c r="NMW462" s="330"/>
      <c r="NMX462" s="330"/>
      <c r="NMY462" s="330"/>
      <c r="NMZ462" s="330"/>
      <c r="NNA462" s="330"/>
      <c r="NNB462" s="330"/>
      <c r="NNC462" s="330"/>
      <c r="NND462" s="330"/>
      <c r="NNE462" s="330"/>
      <c r="NNF462" s="330"/>
      <c r="NNG462" s="330"/>
      <c r="NNH462" s="330"/>
      <c r="NNI462" s="330"/>
      <c r="NNJ462" s="330"/>
      <c r="NNK462" s="330"/>
      <c r="NNL462" s="330"/>
      <c r="NNM462" s="330"/>
      <c r="NNN462" s="330"/>
      <c r="NNO462" s="330"/>
      <c r="NNP462" s="330"/>
      <c r="NNQ462" s="330"/>
      <c r="NNR462" s="330"/>
      <c r="NNS462" s="330"/>
      <c r="NNT462" s="330"/>
      <c r="NNU462" s="330"/>
      <c r="NNV462" s="330"/>
      <c r="NNW462" s="330"/>
      <c r="NNX462" s="330"/>
      <c r="NNY462" s="330"/>
      <c r="NNZ462" s="330"/>
      <c r="NOA462" s="330"/>
      <c r="NOB462" s="330"/>
      <c r="NOC462" s="330"/>
      <c r="NOD462" s="330"/>
      <c r="NOE462" s="330"/>
      <c r="NOF462" s="330"/>
      <c r="NOG462" s="330"/>
      <c r="NOH462" s="330"/>
      <c r="NOI462" s="330"/>
      <c r="NOJ462" s="330"/>
      <c r="NOK462" s="330"/>
      <c r="NOL462" s="330"/>
      <c r="NOM462" s="330"/>
      <c r="NON462" s="330"/>
      <c r="NOO462" s="330"/>
      <c r="NOP462" s="330"/>
      <c r="NOQ462" s="330"/>
      <c r="NOR462" s="330"/>
      <c r="NOS462" s="330"/>
      <c r="NOT462" s="330"/>
      <c r="NOU462" s="330"/>
      <c r="NOV462" s="330"/>
      <c r="NOW462" s="330"/>
      <c r="NOX462" s="330"/>
      <c r="NOY462" s="330"/>
      <c r="NOZ462" s="330"/>
      <c r="NPA462" s="330"/>
      <c r="NPB462" s="330"/>
      <c r="NPC462" s="330"/>
      <c r="NPD462" s="330"/>
      <c r="NPE462" s="330"/>
      <c r="NPF462" s="330"/>
      <c r="NPG462" s="330"/>
      <c r="NPH462" s="330"/>
      <c r="NPI462" s="330"/>
      <c r="NPJ462" s="330"/>
      <c r="NPK462" s="330"/>
      <c r="NPL462" s="330"/>
      <c r="NPM462" s="330"/>
      <c r="NPN462" s="330"/>
      <c r="NPO462" s="330"/>
      <c r="NPP462" s="330"/>
      <c r="NPQ462" s="330"/>
      <c r="NPR462" s="330"/>
      <c r="NPS462" s="330"/>
      <c r="NPT462" s="330"/>
      <c r="NPU462" s="330"/>
      <c r="NPV462" s="330"/>
      <c r="NPW462" s="330"/>
      <c r="NPX462" s="330"/>
      <c r="NPY462" s="330"/>
      <c r="NPZ462" s="330"/>
      <c r="NQA462" s="330"/>
      <c r="NQB462" s="330"/>
      <c r="NQC462" s="330"/>
      <c r="NQD462" s="330"/>
      <c r="NQE462" s="330"/>
      <c r="NQF462" s="330"/>
      <c r="NQG462" s="330"/>
      <c r="NQH462" s="330"/>
      <c r="NQI462" s="330"/>
      <c r="NQJ462" s="330"/>
      <c r="NQK462" s="330"/>
      <c r="NQL462" s="330"/>
      <c r="NQM462" s="330"/>
      <c r="NQN462" s="330"/>
      <c r="NQO462" s="330"/>
      <c r="NQP462" s="330"/>
      <c r="NQQ462" s="330"/>
      <c r="NQR462" s="330"/>
      <c r="NQS462" s="330"/>
      <c r="NQT462" s="330"/>
      <c r="NQU462" s="330"/>
      <c r="NQV462" s="330"/>
      <c r="NQW462" s="330"/>
      <c r="NQX462" s="330"/>
      <c r="NQY462" s="330"/>
      <c r="NQZ462" s="330"/>
      <c r="NRA462" s="330"/>
      <c r="NRB462" s="330"/>
      <c r="NRC462" s="330"/>
      <c r="NRD462" s="330"/>
      <c r="NRE462" s="330"/>
      <c r="NRF462" s="330"/>
      <c r="NRG462" s="330"/>
      <c r="NRH462" s="330"/>
      <c r="NRI462" s="330"/>
      <c r="NRJ462" s="330"/>
      <c r="NRK462" s="330"/>
      <c r="NRL462" s="330"/>
      <c r="NRM462" s="330"/>
      <c r="NRN462" s="330"/>
      <c r="NRO462" s="330"/>
      <c r="NRP462" s="330"/>
      <c r="NRQ462" s="330"/>
      <c r="NRR462" s="330"/>
      <c r="NRS462" s="330"/>
      <c r="NRT462" s="330"/>
      <c r="NRU462" s="330"/>
      <c r="NRV462" s="330"/>
      <c r="NRW462" s="330"/>
      <c r="NRX462" s="330"/>
      <c r="NRY462" s="330"/>
      <c r="NRZ462" s="330"/>
      <c r="NSA462" s="330"/>
      <c r="NSB462" s="330"/>
      <c r="NSC462" s="330"/>
      <c r="NSD462" s="330"/>
      <c r="NSE462" s="330"/>
      <c r="NSF462" s="330"/>
      <c r="NSG462" s="330"/>
      <c r="NSH462" s="330"/>
      <c r="NSI462" s="330"/>
      <c r="NSJ462" s="330"/>
      <c r="NSK462" s="330"/>
      <c r="NSL462" s="330"/>
      <c r="NSM462" s="330"/>
      <c r="NSN462" s="330"/>
      <c r="NSO462" s="330"/>
      <c r="NSP462" s="330"/>
      <c r="NSQ462" s="330"/>
      <c r="NSR462" s="330"/>
      <c r="NSS462" s="330"/>
      <c r="NST462" s="330"/>
      <c r="NSU462" s="330"/>
      <c r="NSV462" s="330"/>
      <c r="NSW462" s="330"/>
      <c r="NSX462" s="330"/>
      <c r="NSY462" s="330"/>
      <c r="NSZ462" s="330"/>
      <c r="NTA462" s="330"/>
      <c r="NTB462" s="330"/>
      <c r="NTC462" s="330"/>
      <c r="NTD462" s="330"/>
      <c r="NTE462" s="330"/>
      <c r="NTF462" s="330"/>
      <c r="NTG462" s="330"/>
      <c r="NTH462" s="330"/>
      <c r="NTI462" s="330"/>
      <c r="NTJ462" s="330"/>
      <c r="NTK462" s="330"/>
      <c r="NTL462" s="330"/>
      <c r="NTM462" s="330"/>
      <c r="NTN462" s="330"/>
      <c r="NTO462" s="330"/>
      <c r="NTP462" s="330"/>
      <c r="NTQ462" s="330"/>
      <c r="NTR462" s="330"/>
      <c r="NTS462" s="330"/>
      <c r="NTT462" s="330"/>
      <c r="NTU462" s="330"/>
      <c r="NTV462" s="330"/>
      <c r="NTW462" s="330"/>
      <c r="NTX462" s="330"/>
      <c r="NTY462" s="330"/>
      <c r="NTZ462" s="330"/>
      <c r="NUA462" s="330"/>
      <c r="NUB462" s="330"/>
      <c r="NUC462" s="330"/>
      <c r="NUD462" s="330"/>
      <c r="NUE462" s="330"/>
      <c r="NUF462" s="330"/>
      <c r="NUG462" s="330"/>
      <c r="NUH462" s="330"/>
      <c r="NUI462" s="330"/>
      <c r="NUJ462" s="330"/>
      <c r="NUK462" s="330"/>
      <c r="NUL462" s="330"/>
      <c r="NUM462" s="330"/>
      <c r="NUN462" s="330"/>
      <c r="NUO462" s="330"/>
      <c r="NUP462" s="330"/>
      <c r="NUQ462" s="330"/>
      <c r="NUR462" s="330"/>
      <c r="NUS462" s="330"/>
      <c r="NUT462" s="330"/>
      <c r="NUU462" s="330"/>
      <c r="NUV462" s="330"/>
      <c r="NUW462" s="330"/>
      <c r="NUX462" s="330"/>
      <c r="NUY462" s="330"/>
      <c r="NUZ462" s="330"/>
      <c r="NVA462" s="330"/>
      <c r="NVB462" s="330"/>
      <c r="NVC462" s="330"/>
      <c r="NVD462" s="330"/>
      <c r="NVE462" s="330"/>
      <c r="NVF462" s="330"/>
      <c r="NVG462" s="330"/>
      <c r="NVH462" s="330"/>
      <c r="NVI462" s="330"/>
      <c r="NVJ462" s="330"/>
      <c r="NVK462" s="330"/>
      <c r="NVL462" s="330"/>
      <c r="NVM462" s="330"/>
      <c r="NVN462" s="330"/>
      <c r="NVO462" s="330"/>
      <c r="NVP462" s="330"/>
      <c r="NVQ462" s="330"/>
      <c r="NVR462" s="330"/>
      <c r="NVS462" s="330"/>
      <c r="NVT462" s="330"/>
      <c r="NVU462" s="330"/>
      <c r="NVV462" s="330"/>
      <c r="NVW462" s="330"/>
      <c r="NVX462" s="330"/>
      <c r="NVY462" s="330"/>
      <c r="NVZ462" s="330"/>
      <c r="NWA462" s="330"/>
      <c r="NWB462" s="330"/>
      <c r="NWC462" s="330"/>
      <c r="NWD462" s="330"/>
      <c r="NWE462" s="330"/>
      <c r="NWF462" s="330"/>
      <c r="NWG462" s="330"/>
      <c r="NWH462" s="330"/>
      <c r="NWI462" s="330"/>
      <c r="NWJ462" s="330"/>
      <c r="NWK462" s="330"/>
      <c r="NWL462" s="330"/>
      <c r="NWM462" s="330"/>
      <c r="NWN462" s="330"/>
      <c r="NWO462" s="330"/>
      <c r="NWP462" s="330"/>
      <c r="NWQ462" s="330"/>
      <c r="NWR462" s="330"/>
      <c r="NWS462" s="330"/>
      <c r="NWT462" s="330"/>
      <c r="NWU462" s="330"/>
      <c r="NWV462" s="330"/>
      <c r="NWW462" s="330"/>
      <c r="NWX462" s="330"/>
      <c r="NWY462" s="330"/>
      <c r="NWZ462" s="330"/>
      <c r="NXA462" s="330"/>
      <c r="NXB462" s="330"/>
      <c r="NXC462" s="330"/>
      <c r="NXD462" s="330"/>
      <c r="NXE462" s="330"/>
      <c r="NXF462" s="330"/>
      <c r="NXG462" s="330"/>
      <c r="NXH462" s="330"/>
      <c r="NXI462" s="330"/>
      <c r="NXJ462" s="330"/>
      <c r="NXK462" s="330"/>
      <c r="NXL462" s="330"/>
      <c r="NXM462" s="330"/>
      <c r="NXN462" s="330"/>
      <c r="NXO462" s="330"/>
      <c r="NXP462" s="330"/>
      <c r="NXQ462" s="330"/>
      <c r="NXR462" s="330"/>
      <c r="NXS462" s="330"/>
      <c r="NXT462" s="330"/>
      <c r="NXU462" s="330"/>
      <c r="NXV462" s="330"/>
      <c r="NXW462" s="330"/>
      <c r="NXX462" s="330"/>
      <c r="NXY462" s="330"/>
      <c r="NXZ462" s="330"/>
      <c r="NYA462" s="330"/>
      <c r="NYB462" s="330"/>
      <c r="NYC462" s="330"/>
      <c r="NYD462" s="330"/>
      <c r="NYE462" s="330"/>
      <c r="NYF462" s="330"/>
      <c r="NYG462" s="330"/>
      <c r="NYH462" s="330"/>
      <c r="NYI462" s="330"/>
      <c r="NYJ462" s="330"/>
      <c r="NYK462" s="330"/>
      <c r="NYL462" s="330"/>
      <c r="NYM462" s="330"/>
      <c r="NYN462" s="330"/>
      <c r="NYO462" s="330"/>
      <c r="NYP462" s="330"/>
      <c r="NYQ462" s="330"/>
      <c r="NYR462" s="330"/>
      <c r="NYS462" s="330"/>
      <c r="NYT462" s="330"/>
      <c r="NYU462" s="330"/>
      <c r="NYV462" s="330"/>
      <c r="NYW462" s="330"/>
      <c r="NYX462" s="330"/>
      <c r="NYY462" s="330"/>
      <c r="NYZ462" s="330"/>
      <c r="NZA462" s="330"/>
      <c r="NZB462" s="330"/>
      <c r="NZC462" s="330"/>
      <c r="NZD462" s="330"/>
      <c r="NZE462" s="330"/>
      <c r="NZF462" s="330"/>
      <c r="NZG462" s="330"/>
      <c r="NZH462" s="330"/>
      <c r="NZI462" s="330"/>
      <c r="NZJ462" s="330"/>
      <c r="NZK462" s="330"/>
      <c r="NZL462" s="330"/>
      <c r="NZM462" s="330"/>
      <c r="NZN462" s="330"/>
      <c r="NZO462" s="330"/>
      <c r="NZP462" s="330"/>
      <c r="NZQ462" s="330"/>
      <c r="NZR462" s="330"/>
      <c r="NZS462" s="330"/>
      <c r="NZT462" s="330"/>
      <c r="NZU462" s="330"/>
      <c r="NZV462" s="330"/>
      <c r="NZW462" s="330"/>
      <c r="NZX462" s="330"/>
      <c r="NZY462" s="330"/>
      <c r="NZZ462" s="330"/>
      <c r="OAA462" s="330"/>
      <c r="OAB462" s="330"/>
      <c r="OAC462" s="330"/>
      <c r="OAD462" s="330"/>
      <c r="OAE462" s="330"/>
      <c r="OAF462" s="330"/>
      <c r="OAG462" s="330"/>
      <c r="OAH462" s="330"/>
      <c r="OAI462" s="330"/>
      <c r="OAJ462" s="330"/>
      <c r="OAK462" s="330"/>
      <c r="OAL462" s="330"/>
      <c r="OAM462" s="330"/>
      <c r="OAN462" s="330"/>
      <c r="OAO462" s="330"/>
      <c r="OAP462" s="330"/>
      <c r="OAQ462" s="330"/>
      <c r="OAR462" s="330"/>
      <c r="OAS462" s="330"/>
      <c r="OAT462" s="330"/>
      <c r="OAU462" s="330"/>
      <c r="OAV462" s="330"/>
      <c r="OAW462" s="330"/>
      <c r="OAX462" s="330"/>
      <c r="OAY462" s="330"/>
      <c r="OAZ462" s="330"/>
      <c r="OBA462" s="330"/>
      <c r="OBB462" s="330"/>
      <c r="OBC462" s="330"/>
      <c r="OBD462" s="330"/>
      <c r="OBE462" s="330"/>
      <c r="OBF462" s="330"/>
      <c r="OBG462" s="330"/>
      <c r="OBH462" s="330"/>
      <c r="OBI462" s="330"/>
      <c r="OBJ462" s="330"/>
      <c r="OBK462" s="330"/>
      <c r="OBL462" s="330"/>
      <c r="OBM462" s="330"/>
      <c r="OBN462" s="330"/>
      <c r="OBO462" s="330"/>
      <c r="OBP462" s="330"/>
      <c r="OBQ462" s="330"/>
      <c r="OBR462" s="330"/>
      <c r="OBS462" s="330"/>
      <c r="OBT462" s="330"/>
      <c r="OBU462" s="330"/>
      <c r="OBV462" s="330"/>
      <c r="OBW462" s="330"/>
      <c r="OBX462" s="330"/>
      <c r="OBY462" s="330"/>
      <c r="OBZ462" s="330"/>
      <c r="OCA462" s="330"/>
      <c r="OCB462" s="330"/>
      <c r="OCC462" s="330"/>
      <c r="OCD462" s="330"/>
      <c r="OCE462" s="330"/>
      <c r="OCF462" s="330"/>
      <c r="OCG462" s="330"/>
      <c r="OCH462" s="330"/>
      <c r="OCI462" s="330"/>
      <c r="OCJ462" s="330"/>
      <c r="OCK462" s="330"/>
      <c r="OCL462" s="330"/>
      <c r="OCM462" s="330"/>
      <c r="OCN462" s="330"/>
      <c r="OCO462" s="330"/>
      <c r="OCP462" s="330"/>
      <c r="OCQ462" s="330"/>
      <c r="OCR462" s="330"/>
      <c r="OCS462" s="330"/>
      <c r="OCT462" s="330"/>
      <c r="OCU462" s="330"/>
      <c r="OCV462" s="330"/>
      <c r="OCW462" s="330"/>
      <c r="OCX462" s="330"/>
      <c r="OCY462" s="330"/>
      <c r="OCZ462" s="330"/>
      <c r="ODA462" s="330"/>
      <c r="ODB462" s="330"/>
      <c r="ODC462" s="330"/>
      <c r="ODD462" s="330"/>
      <c r="ODE462" s="330"/>
      <c r="ODF462" s="330"/>
      <c r="ODG462" s="330"/>
      <c r="ODH462" s="330"/>
      <c r="ODI462" s="330"/>
      <c r="ODJ462" s="330"/>
      <c r="ODK462" s="330"/>
      <c r="ODL462" s="330"/>
      <c r="ODM462" s="330"/>
      <c r="ODN462" s="330"/>
      <c r="ODO462" s="330"/>
      <c r="ODP462" s="330"/>
      <c r="ODQ462" s="330"/>
      <c r="ODR462" s="330"/>
      <c r="ODS462" s="330"/>
      <c r="ODT462" s="330"/>
      <c r="ODU462" s="330"/>
      <c r="ODV462" s="330"/>
      <c r="ODW462" s="330"/>
      <c r="ODX462" s="330"/>
      <c r="ODY462" s="330"/>
      <c r="ODZ462" s="330"/>
      <c r="OEA462" s="330"/>
      <c r="OEB462" s="330"/>
      <c r="OEC462" s="330"/>
      <c r="OED462" s="330"/>
      <c r="OEE462" s="330"/>
      <c r="OEF462" s="330"/>
      <c r="OEG462" s="330"/>
      <c r="OEH462" s="330"/>
      <c r="OEI462" s="330"/>
      <c r="OEJ462" s="330"/>
      <c r="OEK462" s="330"/>
      <c r="OEL462" s="330"/>
      <c r="OEM462" s="330"/>
      <c r="OEN462" s="330"/>
      <c r="OEO462" s="330"/>
      <c r="OEP462" s="330"/>
      <c r="OEQ462" s="330"/>
      <c r="OER462" s="330"/>
      <c r="OES462" s="330"/>
      <c r="OET462" s="330"/>
      <c r="OEU462" s="330"/>
      <c r="OEV462" s="330"/>
      <c r="OEW462" s="330"/>
      <c r="OEX462" s="330"/>
      <c r="OEY462" s="330"/>
      <c r="OEZ462" s="330"/>
      <c r="OFA462" s="330"/>
      <c r="OFB462" s="330"/>
      <c r="OFC462" s="330"/>
      <c r="OFD462" s="330"/>
      <c r="OFE462" s="330"/>
      <c r="OFF462" s="330"/>
      <c r="OFG462" s="330"/>
      <c r="OFH462" s="330"/>
      <c r="OFI462" s="330"/>
      <c r="OFJ462" s="330"/>
      <c r="OFK462" s="330"/>
      <c r="OFL462" s="330"/>
      <c r="OFM462" s="330"/>
      <c r="OFN462" s="330"/>
      <c r="OFO462" s="330"/>
      <c r="OFP462" s="330"/>
      <c r="OFQ462" s="330"/>
      <c r="OFR462" s="330"/>
      <c r="OFS462" s="330"/>
      <c r="OFT462" s="330"/>
      <c r="OFU462" s="330"/>
      <c r="OFV462" s="330"/>
      <c r="OFW462" s="330"/>
      <c r="OFX462" s="330"/>
      <c r="OFY462" s="330"/>
      <c r="OFZ462" s="330"/>
      <c r="OGA462" s="330"/>
      <c r="OGB462" s="330"/>
      <c r="OGC462" s="330"/>
      <c r="OGD462" s="330"/>
      <c r="OGE462" s="330"/>
      <c r="OGF462" s="330"/>
      <c r="OGG462" s="330"/>
      <c r="OGH462" s="330"/>
      <c r="OGI462" s="330"/>
      <c r="OGJ462" s="330"/>
      <c r="OGK462" s="330"/>
      <c r="OGL462" s="330"/>
      <c r="OGM462" s="330"/>
      <c r="OGN462" s="330"/>
      <c r="OGO462" s="330"/>
      <c r="OGP462" s="330"/>
      <c r="OGQ462" s="330"/>
      <c r="OGR462" s="330"/>
      <c r="OGS462" s="330"/>
      <c r="OGT462" s="330"/>
      <c r="OGU462" s="330"/>
      <c r="OGV462" s="330"/>
      <c r="OGW462" s="330"/>
      <c r="OGX462" s="330"/>
      <c r="OGY462" s="330"/>
      <c r="OGZ462" s="330"/>
      <c r="OHA462" s="330"/>
      <c r="OHB462" s="330"/>
      <c r="OHC462" s="330"/>
      <c r="OHD462" s="330"/>
      <c r="OHE462" s="330"/>
      <c r="OHF462" s="330"/>
      <c r="OHG462" s="330"/>
      <c r="OHH462" s="330"/>
      <c r="OHI462" s="330"/>
      <c r="OHJ462" s="330"/>
      <c r="OHK462" s="330"/>
      <c r="OHL462" s="330"/>
      <c r="OHM462" s="330"/>
      <c r="OHN462" s="330"/>
      <c r="OHO462" s="330"/>
      <c r="OHP462" s="330"/>
      <c r="OHQ462" s="330"/>
      <c r="OHR462" s="330"/>
      <c r="OHS462" s="330"/>
      <c r="OHT462" s="330"/>
      <c r="OHU462" s="330"/>
      <c r="OHV462" s="330"/>
      <c r="OHW462" s="330"/>
      <c r="OHX462" s="330"/>
      <c r="OHY462" s="330"/>
      <c r="OHZ462" s="330"/>
      <c r="OIA462" s="330"/>
      <c r="OIB462" s="330"/>
      <c r="OIC462" s="330"/>
      <c r="OID462" s="330"/>
      <c r="OIE462" s="330"/>
      <c r="OIF462" s="330"/>
      <c r="OIG462" s="330"/>
      <c r="OIH462" s="330"/>
      <c r="OII462" s="330"/>
      <c r="OIJ462" s="330"/>
      <c r="OIK462" s="330"/>
      <c r="OIL462" s="330"/>
      <c r="OIM462" s="330"/>
      <c r="OIN462" s="330"/>
      <c r="OIO462" s="330"/>
      <c r="OIP462" s="330"/>
      <c r="OIQ462" s="330"/>
      <c r="OIR462" s="330"/>
      <c r="OIS462" s="330"/>
      <c r="OIT462" s="330"/>
      <c r="OIU462" s="330"/>
      <c r="OIV462" s="330"/>
      <c r="OIW462" s="330"/>
      <c r="OIX462" s="330"/>
      <c r="OIY462" s="330"/>
      <c r="OIZ462" s="330"/>
      <c r="OJA462" s="330"/>
      <c r="OJB462" s="330"/>
      <c r="OJC462" s="330"/>
      <c r="OJD462" s="330"/>
      <c r="OJE462" s="330"/>
      <c r="OJF462" s="330"/>
      <c r="OJG462" s="330"/>
      <c r="OJH462" s="330"/>
      <c r="OJI462" s="330"/>
      <c r="OJJ462" s="330"/>
      <c r="OJK462" s="330"/>
      <c r="OJL462" s="330"/>
      <c r="OJM462" s="330"/>
      <c r="OJN462" s="330"/>
      <c r="OJO462" s="330"/>
      <c r="OJP462" s="330"/>
      <c r="OJQ462" s="330"/>
      <c r="OJR462" s="330"/>
      <c r="OJS462" s="330"/>
      <c r="OJT462" s="330"/>
      <c r="OJU462" s="330"/>
      <c r="OJV462" s="330"/>
      <c r="OJW462" s="330"/>
      <c r="OJX462" s="330"/>
      <c r="OJY462" s="330"/>
      <c r="OJZ462" s="330"/>
      <c r="OKA462" s="330"/>
      <c r="OKB462" s="330"/>
      <c r="OKC462" s="330"/>
      <c r="OKD462" s="330"/>
      <c r="OKE462" s="330"/>
      <c r="OKF462" s="330"/>
      <c r="OKG462" s="330"/>
      <c r="OKH462" s="330"/>
      <c r="OKI462" s="330"/>
      <c r="OKJ462" s="330"/>
      <c r="OKK462" s="330"/>
      <c r="OKL462" s="330"/>
      <c r="OKM462" s="330"/>
      <c r="OKN462" s="330"/>
      <c r="OKO462" s="330"/>
      <c r="OKP462" s="330"/>
      <c r="OKQ462" s="330"/>
      <c r="OKR462" s="330"/>
      <c r="OKS462" s="330"/>
      <c r="OKT462" s="330"/>
      <c r="OKU462" s="330"/>
      <c r="OKV462" s="330"/>
      <c r="OKW462" s="330"/>
      <c r="OKX462" s="330"/>
      <c r="OKY462" s="330"/>
      <c r="OKZ462" s="330"/>
      <c r="OLA462" s="330"/>
      <c r="OLB462" s="330"/>
      <c r="OLC462" s="330"/>
      <c r="OLD462" s="330"/>
      <c r="OLE462" s="330"/>
      <c r="OLF462" s="330"/>
      <c r="OLG462" s="330"/>
      <c r="OLH462" s="330"/>
      <c r="OLI462" s="330"/>
      <c r="OLJ462" s="330"/>
      <c r="OLK462" s="330"/>
      <c r="OLL462" s="330"/>
      <c r="OLM462" s="330"/>
      <c r="OLN462" s="330"/>
      <c r="OLO462" s="330"/>
      <c r="OLP462" s="330"/>
      <c r="OLQ462" s="330"/>
      <c r="OLR462" s="330"/>
      <c r="OLS462" s="330"/>
      <c r="OLT462" s="330"/>
      <c r="OLU462" s="330"/>
      <c r="OLV462" s="330"/>
      <c r="OLW462" s="330"/>
      <c r="OLX462" s="330"/>
      <c r="OLY462" s="330"/>
      <c r="OLZ462" s="330"/>
      <c r="OMA462" s="330"/>
      <c r="OMB462" s="330"/>
      <c r="OMC462" s="330"/>
      <c r="OMD462" s="330"/>
      <c r="OME462" s="330"/>
      <c r="OMF462" s="330"/>
      <c r="OMG462" s="330"/>
      <c r="OMH462" s="330"/>
      <c r="OMI462" s="330"/>
      <c r="OMJ462" s="330"/>
      <c r="OMK462" s="330"/>
      <c r="OML462" s="330"/>
      <c r="OMM462" s="330"/>
      <c r="OMN462" s="330"/>
      <c r="OMO462" s="330"/>
      <c r="OMP462" s="330"/>
      <c r="OMQ462" s="330"/>
      <c r="OMR462" s="330"/>
      <c r="OMS462" s="330"/>
      <c r="OMT462" s="330"/>
      <c r="OMU462" s="330"/>
      <c r="OMV462" s="330"/>
      <c r="OMW462" s="330"/>
      <c r="OMX462" s="330"/>
      <c r="OMY462" s="330"/>
      <c r="OMZ462" s="330"/>
      <c r="ONA462" s="330"/>
      <c r="ONB462" s="330"/>
      <c r="ONC462" s="330"/>
      <c r="OND462" s="330"/>
      <c r="ONE462" s="330"/>
      <c r="ONF462" s="330"/>
      <c r="ONG462" s="330"/>
      <c r="ONH462" s="330"/>
      <c r="ONI462" s="330"/>
      <c r="ONJ462" s="330"/>
      <c r="ONK462" s="330"/>
      <c r="ONL462" s="330"/>
      <c r="ONM462" s="330"/>
      <c r="ONN462" s="330"/>
      <c r="ONO462" s="330"/>
      <c r="ONP462" s="330"/>
      <c r="ONQ462" s="330"/>
      <c r="ONR462" s="330"/>
      <c r="ONS462" s="330"/>
      <c r="ONT462" s="330"/>
      <c r="ONU462" s="330"/>
      <c r="ONV462" s="330"/>
      <c r="ONW462" s="330"/>
      <c r="ONX462" s="330"/>
      <c r="ONY462" s="330"/>
      <c r="ONZ462" s="330"/>
      <c r="OOA462" s="330"/>
      <c r="OOB462" s="330"/>
      <c r="OOC462" s="330"/>
      <c r="OOD462" s="330"/>
      <c r="OOE462" s="330"/>
      <c r="OOF462" s="330"/>
      <c r="OOG462" s="330"/>
      <c r="OOH462" s="330"/>
      <c r="OOI462" s="330"/>
      <c r="OOJ462" s="330"/>
      <c r="OOK462" s="330"/>
      <c r="OOL462" s="330"/>
      <c r="OOM462" s="330"/>
      <c r="OON462" s="330"/>
      <c r="OOO462" s="330"/>
      <c r="OOP462" s="330"/>
      <c r="OOQ462" s="330"/>
      <c r="OOR462" s="330"/>
      <c r="OOS462" s="330"/>
      <c r="OOT462" s="330"/>
      <c r="OOU462" s="330"/>
      <c r="OOV462" s="330"/>
      <c r="OOW462" s="330"/>
      <c r="OOX462" s="330"/>
      <c r="OOY462" s="330"/>
      <c r="OOZ462" s="330"/>
      <c r="OPA462" s="330"/>
      <c r="OPB462" s="330"/>
      <c r="OPC462" s="330"/>
      <c r="OPD462" s="330"/>
      <c r="OPE462" s="330"/>
      <c r="OPF462" s="330"/>
      <c r="OPG462" s="330"/>
      <c r="OPH462" s="330"/>
      <c r="OPI462" s="330"/>
      <c r="OPJ462" s="330"/>
      <c r="OPK462" s="330"/>
      <c r="OPL462" s="330"/>
      <c r="OPM462" s="330"/>
      <c r="OPN462" s="330"/>
      <c r="OPO462" s="330"/>
      <c r="OPP462" s="330"/>
      <c r="OPQ462" s="330"/>
      <c r="OPR462" s="330"/>
      <c r="OPS462" s="330"/>
      <c r="OPT462" s="330"/>
      <c r="OPU462" s="330"/>
      <c r="OPV462" s="330"/>
      <c r="OPW462" s="330"/>
      <c r="OPX462" s="330"/>
      <c r="OPY462" s="330"/>
      <c r="OPZ462" s="330"/>
      <c r="OQA462" s="330"/>
      <c r="OQB462" s="330"/>
      <c r="OQC462" s="330"/>
      <c r="OQD462" s="330"/>
      <c r="OQE462" s="330"/>
      <c r="OQF462" s="330"/>
      <c r="OQG462" s="330"/>
      <c r="OQH462" s="330"/>
      <c r="OQI462" s="330"/>
      <c r="OQJ462" s="330"/>
      <c r="OQK462" s="330"/>
      <c r="OQL462" s="330"/>
      <c r="OQM462" s="330"/>
      <c r="OQN462" s="330"/>
      <c r="OQO462" s="330"/>
      <c r="OQP462" s="330"/>
      <c r="OQQ462" s="330"/>
      <c r="OQR462" s="330"/>
      <c r="OQS462" s="330"/>
      <c r="OQT462" s="330"/>
      <c r="OQU462" s="330"/>
      <c r="OQV462" s="330"/>
      <c r="OQW462" s="330"/>
      <c r="OQX462" s="330"/>
      <c r="OQY462" s="330"/>
      <c r="OQZ462" s="330"/>
      <c r="ORA462" s="330"/>
      <c r="ORB462" s="330"/>
      <c r="ORC462" s="330"/>
      <c r="ORD462" s="330"/>
      <c r="ORE462" s="330"/>
      <c r="ORF462" s="330"/>
      <c r="ORG462" s="330"/>
      <c r="ORH462" s="330"/>
      <c r="ORI462" s="330"/>
      <c r="ORJ462" s="330"/>
      <c r="ORK462" s="330"/>
      <c r="ORL462" s="330"/>
      <c r="ORM462" s="330"/>
      <c r="ORN462" s="330"/>
      <c r="ORO462" s="330"/>
      <c r="ORP462" s="330"/>
      <c r="ORQ462" s="330"/>
      <c r="ORR462" s="330"/>
      <c r="ORS462" s="330"/>
      <c r="ORT462" s="330"/>
      <c r="ORU462" s="330"/>
      <c r="ORV462" s="330"/>
      <c r="ORW462" s="330"/>
      <c r="ORX462" s="330"/>
      <c r="ORY462" s="330"/>
      <c r="ORZ462" s="330"/>
      <c r="OSA462" s="330"/>
      <c r="OSB462" s="330"/>
      <c r="OSC462" s="330"/>
      <c r="OSD462" s="330"/>
      <c r="OSE462" s="330"/>
      <c r="OSF462" s="330"/>
      <c r="OSG462" s="330"/>
      <c r="OSH462" s="330"/>
      <c r="OSI462" s="330"/>
      <c r="OSJ462" s="330"/>
      <c r="OSK462" s="330"/>
      <c r="OSL462" s="330"/>
      <c r="OSM462" s="330"/>
      <c r="OSN462" s="330"/>
      <c r="OSO462" s="330"/>
      <c r="OSP462" s="330"/>
      <c r="OSQ462" s="330"/>
      <c r="OSR462" s="330"/>
      <c r="OSS462" s="330"/>
      <c r="OST462" s="330"/>
      <c r="OSU462" s="330"/>
      <c r="OSV462" s="330"/>
      <c r="OSW462" s="330"/>
      <c r="OSX462" s="330"/>
      <c r="OSY462" s="330"/>
      <c r="OSZ462" s="330"/>
      <c r="OTA462" s="330"/>
      <c r="OTB462" s="330"/>
      <c r="OTC462" s="330"/>
      <c r="OTD462" s="330"/>
      <c r="OTE462" s="330"/>
      <c r="OTF462" s="330"/>
      <c r="OTG462" s="330"/>
      <c r="OTH462" s="330"/>
      <c r="OTI462" s="330"/>
      <c r="OTJ462" s="330"/>
      <c r="OTK462" s="330"/>
      <c r="OTL462" s="330"/>
      <c r="OTM462" s="330"/>
      <c r="OTN462" s="330"/>
      <c r="OTO462" s="330"/>
      <c r="OTP462" s="330"/>
      <c r="OTQ462" s="330"/>
      <c r="OTR462" s="330"/>
      <c r="OTS462" s="330"/>
      <c r="OTT462" s="330"/>
      <c r="OTU462" s="330"/>
      <c r="OTV462" s="330"/>
      <c r="OTW462" s="330"/>
      <c r="OTX462" s="330"/>
      <c r="OTY462" s="330"/>
      <c r="OTZ462" s="330"/>
      <c r="OUA462" s="330"/>
      <c r="OUB462" s="330"/>
      <c r="OUC462" s="330"/>
      <c r="OUD462" s="330"/>
      <c r="OUE462" s="330"/>
      <c r="OUF462" s="330"/>
      <c r="OUG462" s="330"/>
      <c r="OUH462" s="330"/>
      <c r="OUI462" s="330"/>
      <c r="OUJ462" s="330"/>
      <c r="OUK462" s="330"/>
      <c r="OUL462" s="330"/>
      <c r="OUM462" s="330"/>
      <c r="OUN462" s="330"/>
      <c r="OUO462" s="330"/>
      <c r="OUP462" s="330"/>
      <c r="OUQ462" s="330"/>
      <c r="OUR462" s="330"/>
      <c r="OUS462" s="330"/>
      <c r="OUT462" s="330"/>
      <c r="OUU462" s="330"/>
      <c r="OUV462" s="330"/>
      <c r="OUW462" s="330"/>
      <c r="OUX462" s="330"/>
      <c r="OUY462" s="330"/>
      <c r="OUZ462" s="330"/>
      <c r="OVA462" s="330"/>
      <c r="OVB462" s="330"/>
      <c r="OVC462" s="330"/>
      <c r="OVD462" s="330"/>
      <c r="OVE462" s="330"/>
      <c r="OVF462" s="330"/>
      <c r="OVG462" s="330"/>
      <c r="OVH462" s="330"/>
      <c r="OVI462" s="330"/>
      <c r="OVJ462" s="330"/>
      <c r="OVK462" s="330"/>
      <c r="OVL462" s="330"/>
      <c r="OVM462" s="330"/>
      <c r="OVN462" s="330"/>
      <c r="OVO462" s="330"/>
      <c r="OVP462" s="330"/>
      <c r="OVQ462" s="330"/>
      <c r="OVR462" s="330"/>
      <c r="OVS462" s="330"/>
      <c r="OVT462" s="330"/>
      <c r="OVU462" s="330"/>
      <c r="OVV462" s="330"/>
      <c r="OVW462" s="330"/>
      <c r="OVX462" s="330"/>
      <c r="OVY462" s="330"/>
      <c r="OVZ462" s="330"/>
      <c r="OWA462" s="330"/>
      <c r="OWB462" s="330"/>
      <c r="OWC462" s="330"/>
      <c r="OWD462" s="330"/>
      <c r="OWE462" s="330"/>
      <c r="OWF462" s="330"/>
      <c r="OWG462" s="330"/>
      <c r="OWH462" s="330"/>
      <c r="OWI462" s="330"/>
      <c r="OWJ462" s="330"/>
      <c r="OWK462" s="330"/>
      <c r="OWL462" s="330"/>
      <c r="OWM462" s="330"/>
      <c r="OWN462" s="330"/>
      <c r="OWO462" s="330"/>
      <c r="OWP462" s="330"/>
      <c r="OWQ462" s="330"/>
      <c r="OWR462" s="330"/>
      <c r="OWS462" s="330"/>
      <c r="OWT462" s="330"/>
      <c r="OWU462" s="330"/>
      <c r="OWV462" s="330"/>
      <c r="OWW462" s="330"/>
      <c r="OWX462" s="330"/>
      <c r="OWY462" s="330"/>
      <c r="OWZ462" s="330"/>
      <c r="OXA462" s="330"/>
      <c r="OXB462" s="330"/>
      <c r="OXC462" s="330"/>
      <c r="OXD462" s="330"/>
      <c r="OXE462" s="330"/>
      <c r="OXF462" s="330"/>
      <c r="OXG462" s="330"/>
      <c r="OXH462" s="330"/>
      <c r="OXI462" s="330"/>
      <c r="OXJ462" s="330"/>
      <c r="OXK462" s="330"/>
      <c r="OXL462" s="330"/>
      <c r="OXM462" s="330"/>
      <c r="OXN462" s="330"/>
      <c r="OXO462" s="330"/>
      <c r="OXP462" s="330"/>
      <c r="OXQ462" s="330"/>
      <c r="OXR462" s="330"/>
      <c r="OXS462" s="330"/>
      <c r="OXT462" s="330"/>
      <c r="OXU462" s="330"/>
      <c r="OXV462" s="330"/>
      <c r="OXW462" s="330"/>
      <c r="OXX462" s="330"/>
      <c r="OXY462" s="330"/>
      <c r="OXZ462" s="330"/>
      <c r="OYA462" s="330"/>
      <c r="OYB462" s="330"/>
      <c r="OYC462" s="330"/>
      <c r="OYD462" s="330"/>
      <c r="OYE462" s="330"/>
      <c r="OYF462" s="330"/>
      <c r="OYG462" s="330"/>
      <c r="OYH462" s="330"/>
      <c r="OYI462" s="330"/>
      <c r="OYJ462" s="330"/>
      <c r="OYK462" s="330"/>
      <c r="OYL462" s="330"/>
      <c r="OYM462" s="330"/>
      <c r="OYN462" s="330"/>
      <c r="OYO462" s="330"/>
      <c r="OYP462" s="330"/>
      <c r="OYQ462" s="330"/>
      <c r="OYR462" s="330"/>
      <c r="OYS462" s="330"/>
      <c r="OYT462" s="330"/>
      <c r="OYU462" s="330"/>
      <c r="OYV462" s="330"/>
      <c r="OYW462" s="330"/>
      <c r="OYX462" s="330"/>
      <c r="OYY462" s="330"/>
      <c r="OYZ462" s="330"/>
      <c r="OZA462" s="330"/>
      <c r="OZB462" s="330"/>
      <c r="OZC462" s="330"/>
      <c r="OZD462" s="330"/>
      <c r="OZE462" s="330"/>
      <c r="OZF462" s="330"/>
      <c r="OZG462" s="330"/>
      <c r="OZH462" s="330"/>
      <c r="OZI462" s="330"/>
      <c r="OZJ462" s="330"/>
      <c r="OZK462" s="330"/>
      <c r="OZL462" s="330"/>
      <c r="OZM462" s="330"/>
      <c r="OZN462" s="330"/>
      <c r="OZO462" s="330"/>
      <c r="OZP462" s="330"/>
      <c r="OZQ462" s="330"/>
      <c r="OZR462" s="330"/>
      <c r="OZS462" s="330"/>
      <c r="OZT462" s="330"/>
      <c r="OZU462" s="330"/>
      <c r="OZV462" s="330"/>
      <c r="OZW462" s="330"/>
      <c r="OZX462" s="330"/>
      <c r="OZY462" s="330"/>
      <c r="OZZ462" s="330"/>
      <c r="PAA462" s="330"/>
      <c r="PAB462" s="330"/>
      <c r="PAC462" s="330"/>
      <c r="PAD462" s="330"/>
      <c r="PAE462" s="330"/>
      <c r="PAF462" s="330"/>
      <c r="PAG462" s="330"/>
      <c r="PAH462" s="330"/>
      <c r="PAI462" s="330"/>
      <c r="PAJ462" s="330"/>
      <c r="PAK462" s="330"/>
      <c r="PAL462" s="330"/>
      <c r="PAM462" s="330"/>
      <c r="PAN462" s="330"/>
      <c r="PAO462" s="330"/>
      <c r="PAP462" s="330"/>
      <c r="PAQ462" s="330"/>
      <c r="PAR462" s="330"/>
      <c r="PAS462" s="330"/>
      <c r="PAT462" s="330"/>
      <c r="PAU462" s="330"/>
      <c r="PAV462" s="330"/>
      <c r="PAW462" s="330"/>
      <c r="PAX462" s="330"/>
      <c r="PAY462" s="330"/>
      <c r="PAZ462" s="330"/>
      <c r="PBA462" s="330"/>
      <c r="PBB462" s="330"/>
      <c r="PBC462" s="330"/>
      <c r="PBD462" s="330"/>
      <c r="PBE462" s="330"/>
      <c r="PBF462" s="330"/>
      <c r="PBG462" s="330"/>
      <c r="PBH462" s="330"/>
      <c r="PBI462" s="330"/>
      <c r="PBJ462" s="330"/>
      <c r="PBK462" s="330"/>
      <c r="PBL462" s="330"/>
      <c r="PBM462" s="330"/>
      <c r="PBN462" s="330"/>
      <c r="PBO462" s="330"/>
      <c r="PBP462" s="330"/>
      <c r="PBQ462" s="330"/>
      <c r="PBR462" s="330"/>
      <c r="PBS462" s="330"/>
      <c r="PBT462" s="330"/>
      <c r="PBU462" s="330"/>
      <c r="PBV462" s="330"/>
      <c r="PBW462" s="330"/>
      <c r="PBX462" s="330"/>
      <c r="PBY462" s="330"/>
      <c r="PBZ462" s="330"/>
      <c r="PCA462" s="330"/>
      <c r="PCB462" s="330"/>
      <c r="PCC462" s="330"/>
      <c r="PCD462" s="330"/>
      <c r="PCE462" s="330"/>
      <c r="PCF462" s="330"/>
      <c r="PCG462" s="330"/>
      <c r="PCH462" s="330"/>
      <c r="PCI462" s="330"/>
      <c r="PCJ462" s="330"/>
      <c r="PCK462" s="330"/>
      <c r="PCL462" s="330"/>
      <c r="PCM462" s="330"/>
      <c r="PCN462" s="330"/>
      <c r="PCO462" s="330"/>
      <c r="PCP462" s="330"/>
      <c r="PCQ462" s="330"/>
      <c r="PCR462" s="330"/>
      <c r="PCS462" s="330"/>
      <c r="PCT462" s="330"/>
      <c r="PCU462" s="330"/>
      <c r="PCV462" s="330"/>
      <c r="PCW462" s="330"/>
      <c r="PCX462" s="330"/>
      <c r="PCY462" s="330"/>
      <c r="PCZ462" s="330"/>
      <c r="PDA462" s="330"/>
      <c r="PDB462" s="330"/>
      <c r="PDC462" s="330"/>
      <c r="PDD462" s="330"/>
      <c r="PDE462" s="330"/>
      <c r="PDF462" s="330"/>
      <c r="PDG462" s="330"/>
      <c r="PDH462" s="330"/>
      <c r="PDI462" s="330"/>
      <c r="PDJ462" s="330"/>
      <c r="PDK462" s="330"/>
      <c r="PDL462" s="330"/>
      <c r="PDM462" s="330"/>
      <c r="PDN462" s="330"/>
      <c r="PDO462" s="330"/>
      <c r="PDP462" s="330"/>
      <c r="PDQ462" s="330"/>
      <c r="PDR462" s="330"/>
      <c r="PDS462" s="330"/>
      <c r="PDT462" s="330"/>
      <c r="PDU462" s="330"/>
      <c r="PDV462" s="330"/>
      <c r="PDW462" s="330"/>
      <c r="PDX462" s="330"/>
      <c r="PDY462" s="330"/>
      <c r="PDZ462" s="330"/>
      <c r="PEA462" s="330"/>
      <c r="PEB462" s="330"/>
      <c r="PEC462" s="330"/>
      <c r="PED462" s="330"/>
      <c r="PEE462" s="330"/>
      <c r="PEF462" s="330"/>
      <c r="PEG462" s="330"/>
      <c r="PEH462" s="330"/>
      <c r="PEI462" s="330"/>
      <c r="PEJ462" s="330"/>
      <c r="PEK462" s="330"/>
      <c r="PEL462" s="330"/>
      <c r="PEM462" s="330"/>
      <c r="PEN462" s="330"/>
      <c r="PEO462" s="330"/>
      <c r="PEP462" s="330"/>
      <c r="PEQ462" s="330"/>
      <c r="PER462" s="330"/>
      <c r="PES462" s="330"/>
      <c r="PET462" s="330"/>
      <c r="PEU462" s="330"/>
      <c r="PEV462" s="330"/>
      <c r="PEW462" s="330"/>
      <c r="PEX462" s="330"/>
      <c r="PEY462" s="330"/>
      <c r="PEZ462" s="330"/>
      <c r="PFA462" s="330"/>
      <c r="PFB462" s="330"/>
      <c r="PFC462" s="330"/>
      <c r="PFD462" s="330"/>
      <c r="PFE462" s="330"/>
      <c r="PFF462" s="330"/>
      <c r="PFG462" s="330"/>
      <c r="PFH462" s="330"/>
      <c r="PFI462" s="330"/>
      <c r="PFJ462" s="330"/>
      <c r="PFK462" s="330"/>
      <c r="PFL462" s="330"/>
      <c r="PFM462" s="330"/>
      <c r="PFN462" s="330"/>
      <c r="PFO462" s="330"/>
      <c r="PFP462" s="330"/>
      <c r="PFQ462" s="330"/>
      <c r="PFR462" s="330"/>
      <c r="PFS462" s="330"/>
      <c r="PFT462" s="330"/>
      <c r="PFU462" s="330"/>
      <c r="PFV462" s="330"/>
      <c r="PFW462" s="330"/>
      <c r="PFX462" s="330"/>
      <c r="PFY462" s="330"/>
      <c r="PFZ462" s="330"/>
      <c r="PGA462" s="330"/>
      <c r="PGB462" s="330"/>
      <c r="PGC462" s="330"/>
      <c r="PGD462" s="330"/>
      <c r="PGE462" s="330"/>
      <c r="PGF462" s="330"/>
      <c r="PGG462" s="330"/>
      <c r="PGH462" s="330"/>
      <c r="PGI462" s="330"/>
      <c r="PGJ462" s="330"/>
      <c r="PGK462" s="330"/>
      <c r="PGL462" s="330"/>
      <c r="PGM462" s="330"/>
      <c r="PGN462" s="330"/>
      <c r="PGO462" s="330"/>
      <c r="PGP462" s="330"/>
      <c r="PGQ462" s="330"/>
      <c r="PGR462" s="330"/>
      <c r="PGS462" s="330"/>
      <c r="PGT462" s="330"/>
      <c r="PGU462" s="330"/>
      <c r="PGV462" s="330"/>
      <c r="PGW462" s="330"/>
      <c r="PGX462" s="330"/>
      <c r="PGY462" s="330"/>
      <c r="PGZ462" s="330"/>
      <c r="PHA462" s="330"/>
      <c r="PHB462" s="330"/>
      <c r="PHC462" s="330"/>
      <c r="PHD462" s="330"/>
      <c r="PHE462" s="330"/>
      <c r="PHF462" s="330"/>
      <c r="PHG462" s="330"/>
      <c r="PHH462" s="330"/>
      <c r="PHI462" s="330"/>
      <c r="PHJ462" s="330"/>
      <c r="PHK462" s="330"/>
      <c r="PHL462" s="330"/>
      <c r="PHM462" s="330"/>
      <c r="PHN462" s="330"/>
      <c r="PHO462" s="330"/>
      <c r="PHP462" s="330"/>
      <c r="PHQ462" s="330"/>
      <c r="PHR462" s="330"/>
      <c r="PHS462" s="330"/>
      <c r="PHT462" s="330"/>
      <c r="PHU462" s="330"/>
      <c r="PHV462" s="330"/>
      <c r="PHW462" s="330"/>
      <c r="PHX462" s="330"/>
      <c r="PHY462" s="330"/>
      <c r="PHZ462" s="330"/>
      <c r="PIA462" s="330"/>
      <c r="PIB462" s="330"/>
      <c r="PIC462" s="330"/>
      <c r="PID462" s="330"/>
      <c r="PIE462" s="330"/>
      <c r="PIF462" s="330"/>
      <c r="PIG462" s="330"/>
      <c r="PIH462" s="330"/>
      <c r="PII462" s="330"/>
      <c r="PIJ462" s="330"/>
      <c r="PIK462" s="330"/>
      <c r="PIL462" s="330"/>
      <c r="PIM462" s="330"/>
      <c r="PIN462" s="330"/>
      <c r="PIO462" s="330"/>
      <c r="PIP462" s="330"/>
      <c r="PIQ462" s="330"/>
      <c r="PIR462" s="330"/>
      <c r="PIS462" s="330"/>
      <c r="PIT462" s="330"/>
      <c r="PIU462" s="330"/>
      <c r="PIV462" s="330"/>
      <c r="PIW462" s="330"/>
      <c r="PIX462" s="330"/>
      <c r="PIY462" s="330"/>
      <c r="PIZ462" s="330"/>
      <c r="PJA462" s="330"/>
      <c r="PJB462" s="330"/>
      <c r="PJC462" s="330"/>
      <c r="PJD462" s="330"/>
      <c r="PJE462" s="330"/>
      <c r="PJF462" s="330"/>
      <c r="PJG462" s="330"/>
      <c r="PJH462" s="330"/>
      <c r="PJI462" s="330"/>
      <c r="PJJ462" s="330"/>
      <c r="PJK462" s="330"/>
      <c r="PJL462" s="330"/>
      <c r="PJM462" s="330"/>
      <c r="PJN462" s="330"/>
      <c r="PJO462" s="330"/>
      <c r="PJP462" s="330"/>
      <c r="PJQ462" s="330"/>
      <c r="PJR462" s="330"/>
      <c r="PJS462" s="330"/>
      <c r="PJT462" s="330"/>
      <c r="PJU462" s="330"/>
      <c r="PJV462" s="330"/>
      <c r="PJW462" s="330"/>
      <c r="PJX462" s="330"/>
      <c r="PJY462" s="330"/>
      <c r="PJZ462" s="330"/>
      <c r="PKA462" s="330"/>
      <c r="PKB462" s="330"/>
      <c r="PKC462" s="330"/>
      <c r="PKD462" s="330"/>
      <c r="PKE462" s="330"/>
      <c r="PKF462" s="330"/>
      <c r="PKG462" s="330"/>
      <c r="PKH462" s="330"/>
      <c r="PKI462" s="330"/>
      <c r="PKJ462" s="330"/>
      <c r="PKK462" s="330"/>
      <c r="PKL462" s="330"/>
      <c r="PKM462" s="330"/>
      <c r="PKN462" s="330"/>
      <c r="PKO462" s="330"/>
      <c r="PKP462" s="330"/>
      <c r="PKQ462" s="330"/>
      <c r="PKR462" s="330"/>
      <c r="PKS462" s="330"/>
      <c r="PKT462" s="330"/>
      <c r="PKU462" s="330"/>
      <c r="PKV462" s="330"/>
      <c r="PKW462" s="330"/>
      <c r="PKX462" s="330"/>
      <c r="PKY462" s="330"/>
      <c r="PKZ462" s="330"/>
      <c r="PLA462" s="330"/>
      <c r="PLB462" s="330"/>
      <c r="PLC462" s="330"/>
      <c r="PLD462" s="330"/>
      <c r="PLE462" s="330"/>
      <c r="PLF462" s="330"/>
      <c r="PLG462" s="330"/>
      <c r="PLH462" s="330"/>
      <c r="PLI462" s="330"/>
      <c r="PLJ462" s="330"/>
      <c r="PLK462" s="330"/>
      <c r="PLL462" s="330"/>
      <c r="PLM462" s="330"/>
      <c r="PLN462" s="330"/>
      <c r="PLO462" s="330"/>
      <c r="PLP462" s="330"/>
      <c r="PLQ462" s="330"/>
      <c r="PLR462" s="330"/>
      <c r="PLS462" s="330"/>
      <c r="PLT462" s="330"/>
      <c r="PLU462" s="330"/>
      <c r="PLV462" s="330"/>
      <c r="PLW462" s="330"/>
      <c r="PLX462" s="330"/>
      <c r="PLY462" s="330"/>
      <c r="PLZ462" s="330"/>
      <c r="PMA462" s="330"/>
      <c r="PMB462" s="330"/>
      <c r="PMC462" s="330"/>
      <c r="PMD462" s="330"/>
      <c r="PME462" s="330"/>
      <c r="PMF462" s="330"/>
      <c r="PMG462" s="330"/>
      <c r="PMH462" s="330"/>
      <c r="PMI462" s="330"/>
      <c r="PMJ462" s="330"/>
      <c r="PMK462" s="330"/>
      <c r="PML462" s="330"/>
      <c r="PMM462" s="330"/>
      <c r="PMN462" s="330"/>
      <c r="PMO462" s="330"/>
      <c r="PMP462" s="330"/>
      <c r="PMQ462" s="330"/>
      <c r="PMR462" s="330"/>
      <c r="PMS462" s="330"/>
      <c r="PMT462" s="330"/>
      <c r="PMU462" s="330"/>
      <c r="PMV462" s="330"/>
      <c r="PMW462" s="330"/>
      <c r="PMX462" s="330"/>
      <c r="PMY462" s="330"/>
      <c r="PMZ462" s="330"/>
      <c r="PNA462" s="330"/>
      <c r="PNB462" s="330"/>
      <c r="PNC462" s="330"/>
      <c r="PND462" s="330"/>
      <c r="PNE462" s="330"/>
      <c r="PNF462" s="330"/>
      <c r="PNG462" s="330"/>
      <c r="PNH462" s="330"/>
      <c r="PNI462" s="330"/>
      <c r="PNJ462" s="330"/>
      <c r="PNK462" s="330"/>
      <c r="PNL462" s="330"/>
      <c r="PNM462" s="330"/>
      <c r="PNN462" s="330"/>
      <c r="PNO462" s="330"/>
      <c r="PNP462" s="330"/>
      <c r="PNQ462" s="330"/>
      <c r="PNR462" s="330"/>
      <c r="PNS462" s="330"/>
      <c r="PNT462" s="330"/>
      <c r="PNU462" s="330"/>
      <c r="PNV462" s="330"/>
      <c r="PNW462" s="330"/>
      <c r="PNX462" s="330"/>
      <c r="PNY462" s="330"/>
      <c r="PNZ462" s="330"/>
      <c r="POA462" s="330"/>
      <c r="POB462" s="330"/>
      <c r="POC462" s="330"/>
      <c r="POD462" s="330"/>
      <c r="POE462" s="330"/>
      <c r="POF462" s="330"/>
      <c r="POG462" s="330"/>
      <c r="POH462" s="330"/>
      <c r="POI462" s="330"/>
      <c r="POJ462" s="330"/>
      <c r="POK462" s="330"/>
      <c r="POL462" s="330"/>
      <c r="POM462" s="330"/>
      <c r="PON462" s="330"/>
      <c r="POO462" s="330"/>
      <c r="POP462" s="330"/>
      <c r="POQ462" s="330"/>
      <c r="POR462" s="330"/>
      <c r="POS462" s="330"/>
      <c r="POT462" s="330"/>
      <c r="POU462" s="330"/>
      <c r="POV462" s="330"/>
      <c r="POW462" s="330"/>
      <c r="POX462" s="330"/>
      <c r="POY462" s="330"/>
      <c r="POZ462" s="330"/>
      <c r="PPA462" s="330"/>
      <c r="PPB462" s="330"/>
      <c r="PPC462" s="330"/>
      <c r="PPD462" s="330"/>
      <c r="PPE462" s="330"/>
      <c r="PPF462" s="330"/>
      <c r="PPG462" s="330"/>
      <c r="PPH462" s="330"/>
      <c r="PPI462" s="330"/>
      <c r="PPJ462" s="330"/>
      <c r="PPK462" s="330"/>
      <c r="PPL462" s="330"/>
      <c r="PPM462" s="330"/>
      <c r="PPN462" s="330"/>
      <c r="PPO462" s="330"/>
      <c r="PPP462" s="330"/>
      <c r="PPQ462" s="330"/>
      <c r="PPR462" s="330"/>
      <c r="PPS462" s="330"/>
      <c r="PPT462" s="330"/>
      <c r="PPU462" s="330"/>
      <c r="PPV462" s="330"/>
      <c r="PPW462" s="330"/>
      <c r="PPX462" s="330"/>
      <c r="PPY462" s="330"/>
      <c r="PPZ462" s="330"/>
      <c r="PQA462" s="330"/>
      <c r="PQB462" s="330"/>
      <c r="PQC462" s="330"/>
      <c r="PQD462" s="330"/>
      <c r="PQE462" s="330"/>
      <c r="PQF462" s="330"/>
      <c r="PQG462" s="330"/>
      <c r="PQH462" s="330"/>
      <c r="PQI462" s="330"/>
      <c r="PQJ462" s="330"/>
      <c r="PQK462" s="330"/>
      <c r="PQL462" s="330"/>
      <c r="PQM462" s="330"/>
      <c r="PQN462" s="330"/>
      <c r="PQO462" s="330"/>
      <c r="PQP462" s="330"/>
      <c r="PQQ462" s="330"/>
      <c r="PQR462" s="330"/>
      <c r="PQS462" s="330"/>
      <c r="PQT462" s="330"/>
      <c r="PQU462" s="330"/>
      <c r="PQV462" s="330"/>
      <c r="PQW462" s="330"/>
      <c r="PQX462" s="330"/>
      <c r="PQY462" s="330"/>
      <c r="PQZ462" s="330"/>
      <c r="PRA462" s="330"/>
      <c r="PRB462" s="330"/>
      <c r="PRC462" s="330"/>
      <c r="PRD462" s="330"/>
      <c r="PRE462" s="330"/>
      <c r="PRF462" s="330"/>
      <c r="PRG462" s="330"/>
      <c r="PRH462" s="330"/>
      <c r="PRI462" s="330"/>
      <c r="PRJ462" s="330"/>
      <c r="PRK462" s="330"/>
      <c r="PRL462" s="330"/>
      <c r="PRM462" s="330"/>
      <c r="PRN462" s="330"/>
      <c r="PRO462" s="330"/>
      <c r="PRP462" s="330"/>
      <c r="PRQ462" s="330"/>
      <c r="PRR462" s="330"/>
      <c r="PRS462" s="330"/>
      <c r="PRT462" s="330"/>
      <c r="PRU462" s="330"/>
      <c r="PRV462" s="330"/>
      <c r="PRW462" s="330"/>
      <c r="PRX462" s="330"/>
      <c r="PRY462" s="330"/>
      <c r="PRZ462" s="330"/>
      <c r="PSA462" s="330"/>
      <c r="PSB462" s="330"/>
      <c r="PSC462" s="330"/>
      <c r="PSD462" s="330"/>
      <c r="PSE462" s="330"/>
      <c r="PSF462" s="330"/>
      <c r="PSG462" s="330"/>
      <c r="PSH462" s="330"/>
      <c r="PSI462" s="330"/>
      <c r="PSJ462" s="330"/>
      <c r="PSK462" s="330"/>
      <c r="PSL462" s="330"/>
      <c r="PSM462" s="330"/>
      <c r="PSN462" s="330"/>
      <c r="PSO462" s="330"/>
      <c r="PSP462" s="330"/>
      <c r="PSQ462" s="330"/>
      <c r="PSR462" s="330"/>
      <c r="PSS462" s="330"/>
      <c r="PST462" s="330"/>
      <c r="PSU462" s="330"/>
      <c r="PSV462" s="330"/>
      <c r="PSW462" s="330"/>
      <c r="PSX462" s="330"/>
      <c r="PSY462" s="330"/>
      <c r="PSZ462" s="330"/>
      <c r="PTA462" s="330"/>
      <c r="PTB462" s="330"/>
      <c r="PTC462" s="330"/>
      <c r="PTD462" s="330"/>
      <c r="PTE462" s="330"/>
      <c r="PTF462" s="330"/>
      <c r="PTG462" s="330"/>
      <c r="PTH462" s="330"/>
      <c r="PTI462" s="330"/>
      <c r="PTJ462" s="330"/>
      <c r="PTK462" s="330"/>
      <c r="PTL462" s="330"/>
      <c r="PTM462" s="330"/>
      <c r="PTN462" s="330"/>
      <c r="PTO462" s="330"/>
      <c r="PTP462" s="330"/>
      <c r="PTQ462" s="330"/>
      <c r="PTR462" s="330"/>
      <c r="PTS462" s="330"/>
      <c r="PTT462" s="330"/>
      <c r="PTU462" s="330"/>
      <c r="PTV462" s="330"/>
      <c r="PTW462" s="330"/>
      <c r="PTX462" s="330"/>
      <c r="PTY462" s="330"/>
      <c r="PTZ462" s="330"/>
      <c r="PUA462" s="330"/>
      <c r="PUB462" s="330"/>
      <c r="PUC462" s="330"/>
      <c r="PUD462" s="330"/>
      <c r="PUE462" s="330"/>
      <c r="PUF462" s="330"/>
      <c r="PUG462" s="330"/>
      <c r="PUH462" s="330"/>
      <c r="PUI462" s="330"/>
      <c r="PUJ462" s="330"/>
      <c r="PUK462" s="330"/>
      <c r="PUL462" s="330"/>
      <c r="PUM462" s="330"/>
      <c r="PUN462" s="330"/>
      <c r="PUO462" s="330"/>
      <c r="PUP462" s="330"/>
      <c r="PUQ462" s="330"/>
      <c r="PUR462" s="330"/>
      <c r="PUS462" s="330"/>
      <c r="PUT462" s="330"/>
      <c r="PUU462" s="330"/>
      <c r="PUV462" s="330"/>
      <c r="PUW462" s="330"/>
      <c r="PUX462" s="330"/>
      <c r="PUY462" s="330"/>
      <c r="PUZ462" s="330"/>
      <c r="PVA462" s="330"/>
      <c r="PVB462" s="330"/>
      <c r="PVC462" s="330"/>
      <c r="PVD462" s="330"/>
      <c r="PVE462" s="330"/>
      <c r="PVF462" s="330"/>
      <c r="PVG462" s="330"/>
      <c r="PVH462" s="330"/>
      <c r="PVI462" s="330"/>
      <c r="PVJ462" s="330"/>
      <c r="PVK462" s="330"/>
      <c r="PVL462" s="330"/>
      <c r="PVM462" s="330"/>
      <c r="PVN462" s="330"/>
      <c r="PVO462" s="330"/>
      <c r="PVP462" s="330"/>
      <c r="PVQ462" s="330"/>
      <c r="PVR462" s="330"/>
      <c r="PVS462" s="330"/>
      <c r="PVT462" s="330"/>
      <c r="PVU462" s="330"/>
      <c r="PVV462" s="330"/>
      <c r="PVW462" s="330"/>
      <c r="PVX462" s="330"/>
      <c r="PVY462" s="330"/>
      <c r="PVZ462" s="330"/>
      <c r="PWA462" s="330"/>
      <c r="PWB462" s="330"/>
      <c r="PWC462" s="330"/>
      <c r="PWD462" s="330"/>
      <c r="PWE462" s="330"/>
      <c r="PWF462" s="330"/>
      <c r="PWG462" s="330"/>
      <c r="PWH462" s="330"/>
      <c r="PWI462" s="330"/>
      <c r="PWJ462" s="330"/>
      <c r="PWK462" s="330"/>
      <c r="PWL462" s="330"/>
      <c r="PWM462" s="330"/>
      <c r="PWN462" s="330"/>
      <c r="PWO462" s="330"/>
      <c r="PWP462" s="330"/>
      <c r="PWQ462" s="330"/>
      <c r="PWR462" s="330"/>
      <c r="PWS462" s="330"/>
      <c r="PWT462" s="330"/>
      <c r="PWU462" s="330"/>
      <c r="PWV462" s="330"/>
      <c r="PWW462" s="330"/>
      <c r="PWX462" s="330"/>
      <c r="PWY462" s="330"/>
      <c r="PWZ462" s="330"/>
      <c r="PXA462" s="330"/>
      <c r="PXB462" s="330"/>
      <c r="PXC462" s="330"/>
      <c r="PXD462" s="330"/>
      <c r="PXE462" s="330"/>
      <c r="PXF462" s="330"/>
      <c r="PXG462" s="330"/>
      <c r="PXH462" s="330"/>
      <c r="PXI462" s="330"/>
      <c r="PXJ462" s="330"/>
      <c r="PXK462" s="330"/>
      <c r="PXL462" s="330"/>
      <c r="PXM462" s="330"/>
      <c r="PXN462" s="330"/>
      <c r="PXO462" s="330"/>
      <c r="PXP462" s="330"/>
      <c r="PXQ462" s="330"/>
      <c r="PXR462" s="330"/>
      <c r="PXS462" s="330"/>
      <c r="PXT462" s="330"/>
      <c r="PXU462" s="330"/>
      <c r="PXV462" s="330"/>
      <c r="PXW462" s="330"/>
      <c r="PXX462" s="330"/>
      <c r="PXY462" s="330"/>
      <c r="PXZ462" s="330"/>
      <c r="PYA462" s="330"/>
      <c r="PYB462" s="330"/>
      <c r="PYC462" s="330"/>
      <c r="PYD462" s="330"/>
      <c r="PYE462" s="330"/>
      <c r="PYF462" s="330"/>
      <c r="PYG462" s="330"/>
      <c r="PYH462" s="330"/>
      <c r="PYI462" s="330"/>
      <c r="PYJ462" s="330"/>
      <c r="PYK462" s="330"/>
      <c r="PYL462" s="330"/>
      <c r="PYM462" s="330"/>
      <c r="PYN462" s="330"/>
      <c r="PYO462" s="330"/>
      <c r="PYP462" s="330"/>
      <c r="PYQ462" s="330"/>
      <c r="PYR462" s="330"/>
      <c r="PYS462" s="330"/>
      <c r="PYT462" s="330"/>
      <c r="PYU462" s="330"/>
      <c r="PYV462" s="330"/>
      <c r="PYW462" s="330"/>
      <c r="PYX462" s="330"/>
      <c r="PYY462" s="330"/>
      <c r="PYZ462" s="330"/>
      <c r="PZA462" s="330"/>
      <c r="PZB462" s="330"/>
      <c r="PZC462" s="330"/>
      <c r="PZD462" s="330"/>
      <c r="PZE462" s="330"/>
      <c r="PZF462" s="330"/>
      <c r="PZG462" s="330"/>
      <c r="PZH462" s="330"/>
      <c r="PZI462" s="330"/>
      <c r="PZJ462" s="330"/>
      <c r="PZK462" s="330"/>
      <c r="PZL462" s="330"/>
      <c r="PZM462" s="330"/>
      <c r="PZN462" s="330"/>
      <c r="PZO462" s="330"/>
      <c r="PZP462" s="330"/>
      <c r="PZQ462" s="330"/>
      <c r="PZR462" s="330"/>
      <c r="PZS462" s="330"/>
      <c r="PZT462" s="330"/>
      <c r="PZU462" s="330"/>
      <c r="PZV462" s="330"/>
      <c r="PZW462" s="330"/>
      <c r="PZX462" s="330"/>
      <c r="PZY462" s="330"/>
      <c r="PZZ462" s="330"/>
      <c r="QAA462" s="330"/>
      <c r="QAB462" s="330"/>
      <c r="QAC462" s="330"/>
      <c r="QAD462" s="330"/>
      <c r="QAE462" s="330"/>
      <c r="QAF462" s="330"/>
      <c r="QAG462" s="330"/>
      <c r="QAH462" s="330"/>
      <c r="QAI462" s="330"/>
      <c r="QAJ462" s="330"/>
      <c r="QAK462" s="330"/>
      <c r="QAL462" s="330"/>
      <c r="QAM462" s="330"/>
      <c r="QAN462" s="330"/>
      <c r="QAO462" s="330"/>
      <c r="QAP462" s="330"/>
      <c r="QAQ462" s="330"/>
      <c r="QAR462" s="330"/>
      <c r="QAS462" s="330"/>
      <c r="QAT462" s="330"/>
      <c r="QAU462" s="330"/>
      <c r="QAV462" s="330"/>
      <c r="QAW462" s="330"/>
      <c r="QAX462" s="330"/>
      <c r="QAY462" s="330"/>
      <c r="QAZ462" s="330"/>
      <c r="QBA462" s="330"/>
      <c r="QBB462" s="330"/>
      <c r="QBC462" s="330"/>
      <c r="QBD462" s="330"/>
      <c r="QBE462" s="330"/>
      <c r="QBF462" s="330"/>
      <c r="QBG462" s="330"/>
      <c r="QBH462" s="330"/>
      <c r="QBI462" s="330"/>
      <c r="QBJ462" s="330"/>
      <c r="QBK462" s="330"/>
      <c r="QBL462" s="330"/>
      <c r="QBM462" s="330"/>
      <c r="QBN462" s="330"/>
      <c r="QBO462" s="330"/>
      <c r="QBP462" s="330"/>
      <c r="QBQ462" s="330"/>
      <c r="QBR462" s="330"/>
      <c r="QBS462" s="330"/>
      <c r="QBT462" s="330"/>
      <c r="QBU462" s="330"/>
      <c r="QBV462" s="330"/>
      <c r="QBW462" s="330"/>
      <c r="QBX462" s="330"/>
      <c r="QBY462" s="330"/>
      <c r="QBZ462" s="330"/>
      <c r="QCA462" s="330"/>
      <c r="QCB462" s="330"/>
      <c r="QCC462" s="330"/>
      <c r="QCD462" s="330"/>
      <c r="QCE462" s="330"/>
      <c r="QCF462" s="330"/>
      <c r="QCG462" s="330"/>
      <c r="QCH462" s="330"/>
      <c r="QCI462" s="330"/>
      <c r="QCJ462" s="330"/>
      <c r="QCK462" s="330"/>
      <c r="QCL462" s="330"/>
      <c r="QCM462" s="330"/>
      <c r="QCN462" s="330"/>
      <c r="QCO462" s="330"/>
      <c r="QCP462" s="330"/>
      <c r="QCQ462" s="330"/>
      <c r="QCR462" s="330"/>
      <c r="QCS462" s="330"/>
      <c r="QCT462" s="330"/>
      <c r="QCU462" s="330"/>
      <c r="QCV462" s="330"/>
      <c r="QCW462" s="330"/>
      <c r="QCX462" s="330"/>
      <c r="QCY462" s="330"/>
      <c r="QCZ462" s="330"/>
      <c r="QDA462" s="330"/>
      <c r="QDB462" s="330"/>
      <c r="QDC462" s="330"/>
      <c r="QDD462" s="330"/>
      <c r="QDE462" s="330"/>
      <c r="QDF462" s="330"/>
      <c r="QDG462" s="330"/>
      <c r="QDH462" s="330"/>
      <c r="QDI462" s="330"/>
      <c r="QDJ462" s="330"/>
      <c r="QDK462" s="330"/>
      <c r="QDL462" s="330"/>
      <c r="QDM462" s="330"/>
      <c r="QDN462" s="330"/>
      <c r="QDO462" s="330"/>
      <c r="QDP462" s="330"/>
      <c r="QDQ462" s="330"/>
      <c r="QDR462" s="330"/>
      <c r="QDS462" s="330"/>
      <c r="QDT462" s="330"/>
      <c r="QDU462" s="330"/>
      <c r="QDV462" s="330"/>
      <c r="QDW462" s="330"/>
      <c r="QDX462" s="330"/>
      <c r="QDY462" s="330"/>
      <c r="QDZ462" s="330"/>
      <c r="QEA462" s="330"/>
      <c r="QEB462" s="330"/>
      <c r="QEC462" s="330"/>
      <c r="QED462" s="330"/>
      <c r="QEE462" s="330"/>
      <c r="QEF462" s="330"/>
      <c r="QEG462" s="330"/>
      <c r="QEH462" s="330"/>
      <c r="QEI462" s="330"/>
      <c r="QEJ462" s="330"/>
      <c r="QEK462" s="330"/>
      <c r="QEL462" s="330"/>
      <c r="QEM462" s="330"/>
      <c r="QEN462" s="330"/>
      <c r="QEO462" s="330"/>
      <c r="QEP462" s="330"/>
      <c r="QEQ462" s="330"/>
      <c r="QER462" s="330"/>
      <c r="QES462" s="330"/>
      <c r="QET462" s="330"/>
      <c r="QEU462" s="330"/>
      <c r="QEV462" s="330"/>
      <c r="QEW462" s="330"/>
      <c r="QEX462" s="330"/>
      <c r="QEY462" s="330"/>
      <c r="QEZ462" s="330"/>
      <c r="QFA462" s="330"/>
      <c r="QFB462" s="330"/>
      <c r="QFC462" s="330"/>
      <c r="QFD462" s="330"/>
      <c r="QFE462" s="330"/>
      <c r="QFF462" s="330"/>
      <c r="QFG462" s="330"/>
      <c r="QFH462" s="330"/>
      <c r="QFI462" s="330"/>
      <c r="QFJ462" s="330"/>
      <c r="QFK462" s="330"/>
      <c r="QFL462" s="330"/>
      <c r="QFM462" s="330"/>
      <c r="QFN462" s="330"/>
      <c r="QFO462" s="330"/>
      <c r="QFP462" s="330"/>
      <c r="QFQ462" s="330"/>
      <c r="QFR462" s="330"/>
      <c r="QFS462" s="330"/>
      <c r="QFT462" s="330"/>
      <c r="QFU462" s="330"/>
      <c r="QFV462" s="330"/>
      <c r="QFW462" s="330"/>
      <c r="QFX462" s="330"/>
      <c r="QFY462" s="330"/>
      <c r="QFZ462" s="330"/>
      <c r="QGA462" s="330"/>
      <c r="QGB462" s="330"/>
      <c r="QGC462" s="330"/>
      <c r="QGD462" s="330"/>
      <c r="QGE462" s="330"/>
      <c r="QGF462" s="330"/>
      <c r="QGG462" s="330"/>
      <c r="QGH462" s="330"/>
      <c r="QGI462" s="330"/>
      <c r="QGJ462" s="330"/>
      <c r="QGK462" s="330"/>
      <c r="QGL462" s="330"/>
      <c r="QGM462" s="330"/>
      <c r="QGN462" s="330"/>
      <c r="QGO462" s="330"/>
      <c r="QGP462" s="330"/>
      <c r="QGQ462" s="330"/>
      <c r="QGR462" s="330"/>
      <c r="QGS462" s="330"/>
      <c r="QGT462" s="330"/>
      <c r="QGU462" s="330"/>
      <c r="QGV462" s="330"/>
      <c r="QGW462" s="330"/>
      <c r="QGX462" s="330"/>
      <c r="QGY462" s="330"/>
      <c r="QGZ462" s="330"/>
      <c r="QHA462" s="330"/>
      <c r="QHB462" s="330"/>
      <c r="QHC462" s="330"/>
      <c r="QHD462" s="330"/>
      <c r="QHE462" s="330"/>
      <c r="QHF462" s="330"/>
      <c r="QHG462" s="330"/>
      <c r="QHH462" s="330"/>
      <c r="QHI462" s="330"/>
      <c r="QHJ462" s="330"/>
      <c r="QHK462" s="330"/>
      <c r="QHL462" s="330"/>
      <c r="QHM462" s="330"/>
      <c r="QHN462" s="330"/>
      <c r="QHO462" s="330"/>
      <c r="QHP462" s="330"/>
      <c r="QHQ462" s="330"/>
      <c r="QHR462" s="330"/>
      <c r="QHS462" s="330"/>
      <c r="QHT462" s="330"/>
      <c r="QHU462" s="330"/>
      <c r="QHV462" s="330"/>
      <c r="QHW462" s="330"/>
      <c r="QHX462" s="330"/>
      <c r="QHY462" s="330"/>
      <c r="QHZ462" s="330"/>
      <c r="QIA462" s="330"/>
      <c r="QIB462" s="330"/>
      <c r="QIC462" s="330"/>
      <c r="QID462" s="330"/>
      <c r="QIE462" s="330"/>
      <c r="QIF462" s="330"/>
      <c r="QIG462" s="330"/>
      <c r="QIH462" s="330"/>
      <c r="QII462" s="330"/>
      <c r="QIJ462" s="330"/>
      <c r="QIK462" s="330"/>
      <c r="QIL462" s="330"/>
      <c r="QIM462" s="330"/>
      <c r="QIN462" s="330"/>
      <c r="QIO462" s="330"/>
      <c r="QIP462" s="330"/>
      <c r="QIQ462" s="330"/>
      <c r="QIR462" s="330"/>
      <c r="QIS462" s="330"/>
      <c r="QIT462" s="330"/>
      <c r="QIU462" s="330"/>
      <c r="QIV462" s="330"/>
      <c r="QIW462" s="330"/>
      <c r="QIX462" s="330"/>
      <c r="QIY462" s="330"/>
      <c r="QIZ462" s="330"/>
      <c r="QJA462" s="330"/>
      <c r="QJB462" s="330"/>
      <c r="QJC462" s="330"/>
      <c r="QJD462" s="330"/>
      <c r="QJE462" s="330"/>
      <c r="QJF462" s="330"/>
      <c r="QJG462" s="330"/>
      <c r="QJH462" s="330"/>
      <c r="QJI462" s="330"/>
      <c r="QJJ462" s="330"/>
      <c r="QJK462" s="330"/>
      <c r="QJL462" s="330"/>
      <c r="QJM462" s="330"/>
      <c r="QJN462" s="330"/>
      <c r="QJO462" s="330"/>
      <c r="QJP462" s="330"/>
      <c r="QJQ462" s="330"/>
      <c r="QJR462" s="330"/>
      <c r="QJS462" s="330"/>
      <c r="QJT462" s="330"/>
      <c r="QJU462" s="330"/>
      <c r="QJV462" s="330"/>
      <c r="QJW462" s="330"/>
      <c r="QJX462" s="330"/>
      <c r="QJY462" s="330"/>
      <c r="QJZ462" s="330"/>
      <c r="QKA462" s="330"/>
      <c r="QKB462" s="330"/>
      <c r="QKC462" s="330"/>
      <c r="QKD462" s="330"/>
      <c r="QKE462" s="330"/>
      <c r="QKF462" s="330"/>
      <c r="QKG462" s="330"/>
      <c r="QKH462" s="330"/>
      <c r="QKI462" s="330"/>
      <c r="QKJ462" s="330"/>
      <c r="QKK462" s="330"/>
      <c r="QKL462" s="330"/>
      <c r="QKM462" s="330"/>
      <c r="QKN462" s="330"/>
      <c r="QKO462" s="330"/>
      <c r="QKP462" s="330"/>
      <c r="QKQ462" s="330"/>
      <c r="QKR462" s="330"/>
      <c r="QKS462" s="330"/>
      <c r="QKT462" s="330"/>
      <c r="QKU462" s="330"/>
      <c r="QKV462" s="330"/>
      <c r="QKW462" s="330"/>
      <c r="QKX462" s="330"/>
      <c r="QKY462" s="330"/>
      <c r="QKZ462" s="330"/>
      <c r="QLA462" s="330"/>
      <c r="QLB462" s="330"/>
      <c r="QLC462" s="330"/>
      <c r="QLD462" s="330"/>
      <c r="QLE462" s="330"/>
      <c r="QLF462" s="330"/>
      <c r="QLG462" s="330"/>
      <c r="QLH462" s="330"/>
      <c r="QLI462" s="330"/>
      <c r="QLJ462" s="330"/>
      <c r="QLK462" s="330"/>
      <c r="QLL462" s="330"/>
      <c r="QLM462" s="330"/>
      <c r="QLN462" s="330"/>
      <c r="QLO462" s="330"/>
      <c r="QLP462" s="330"/>
      <c r="QLQ462" s="330"/>
      <c r="QLR462" s="330"/>
      <c r="QLS462" s="330"/>
      <c r="QLT462" s="330"/>
      <c r="QLU462" s="330"/>
      <c r="QLV462" s="330"/>
      <c r="QLW462" s="330"/>
      <c r="QLX462" s="330"/>
      <c r="QLY462" s="330"/>
      <c r="QLZ462" s="330"/>
      <c r="QMA462" s="330"/>
      <c r="QMB462" s="330"/>
      <c r="QMC462" s="330"/>
      <c r="QMD462" s="330"/>
      <c r="QME462" s="330"/>
      <c r="QMF462" s="330"/>
      <c r="QMG462" s="330"/>
      <c r="QMH462" s="330"/>
      <c r="QMI462" s="330"/>
      <c r="QMJ462" s="330"/>
      <c r="QMK462" s="330"/>
      <c r="QML462" s="330"/>
      <c r="QMM462" s="330"/>
      <c r="QMN462" s="330"/>
      <c r="QMO462" s="330"/>
      <c r="QMP462" s="330"/>
      <c r="QMQ462" s="330"/>
      <c r="QMR462" s="330"/>
      <c r="QMS462" s="330"/>
      <c r="QMT462" s="330"/>
      <c r="QMU462" s="330"/>
      <c r="QMV462" s="330"/>
      <c r="QMW462" s="330"/>
      <c r="QMX462" s="330"/>
      <c r="QMY462" s="330"/>
      <c r="QMZ462" s="330"/>
      <c r="QNA462" s="330"/>
      <c r="QNB462" s="330"/>
      <c r="QNC462" s="330"/>
      <c r="QND462" s="330"/>
      <c r="QNE462" s="330"/>
      <c r="QNF462" s="330"/>
      <c r="QNG462" s="330"/>
      <c r="QNH462" s="330"/>
      <c r="QNI462" s="330"/>
      <c r="QNJ462" s="330"/>
      <c r="QNK462" s="330"/>
      <c r="QNL462" s="330"/>
      <c r="QNM462" s="330"/>
      <c r="QNN462" s="330"/>
      <c r="QNO462" s="330"/>
      <c r="QNP462" s="330"/>
      <c r="QNQ462" s="330"/>
      <c r="QNR462" s="330"/>
      <c r="QNS462" s="330"/>
      <c r="QNT462" s="330"/>
      <c r="QNU462" s="330"/>
      <c r="QNV462" s="330"/>
      <c r="QNW462" s="330"/>
      <c r="QNX462" s="330"/>
      <c r="QNY462" s="330"/>
      <c r="QNZ462" s="330"/>
      <c r="QOA462" s="330"/>
      <c r="QOB462" s="330"/>
      <c r="QOC462" s="330"/>
      <c r="QOD462" s="330"/>
      <c r="QOE462" s="330"/>
      <c r="QOF462" s="330"/>
      <c r="QOG462" s="330"/>
      <c r="QOH462" s="330"/>
      <c r="QOI462" s="330"/>
      <c r="QOJ462" s="330"/>
      <c r="QOK462" s="330"/>
      <c r="QOL462" s="330"/>
      <c r="QOM462" s="330"/>
      <c r="QON462" s="330"/>
      <c r="QOO462" s="330"/>
      <c r="QOP462" s="330"/>
      <c r="QOQ462" s="330"/>
      <c r="QOR462" s="330"/>
      <c r="QOS462" s="330"/>
      <c r="QOT462" s="330"/>
      <c r="QOU462" s="330"/>
      <c r="QOV462" s="330"/>
      <c r="QOW462" s="330"/>
      <c r="QOX462" s="330"/>
      <c r="QOY462" s="330"/>
      <c r="QOZ462" s="330"/>
      <c r="QPA462" s="330"/>
      <c r="QPB462" s="330"/>
      <c r="QPC462" s="330"/>
      <c r="QPD462" s="330"/>
      <c r="QPE462" s="330"/>
      <c r="QPF462" s="330"/>
      <c r="QPG462" s="330"/>
      <c r="QPH462" s="330"/>
      <c r="QPI462" s="330"/>
      <c r="QPJ462" s="330"/>
      <c r="QPK462" s="330"/>
      <c r="QPL462" s="330"/>
      <c r="QPM462" s="330"/>
      <c r="QPN462" s="330"/>
      <c r="QPO462" s="330"/>
      <c r="QPP462" s="330"/>
      <c r="QPQ462" s="330"/>
      <c r="QPR462" s="330"/>
      <c r="QPS462" s="330"/>
      <c r="QPT462" s="330"/>
      <c r="QPU462" s="330"/>
      <c r="QPV462" s="330"/>
      <c r="QPW462" s="330"/>
      <c r="QPX462" s="330"/>
      <c r="QPY462" s="330"/>
      <c r="QPZ462" s="330"/>
      <c r="QQA462" s="330"/>
      <c r="QQB462" s="330"/>
      <c r="QQC462" s="330"/>
      <c r="QQD462" s="330"/>
      <c r="QQE462" s="330"/>
      <c r="QQF462" s="330"/>
      <c r="QQG462" s="330"/>
      <c r="QQH462" s="330"/>
      <c r="QQI462" s="330"/>
      <c r="QQJ462" s="330"/>
      <c r="QQK462" s="330"/>
      <c r="QQL462" s="330"/>
      <c r="QQM462" s="330"/>
      <c r="QQN462" s="330"/>
      <c r="QQO462" s="330"/>
      <c r="QQP462" s="330"/>
      <c r="QQQ462" s="330"/>
      <c r="QQR462" s="330"/>
      <c r="QQS462" s="330"/>
      <c r="QQT462" s="330"/>
      <c r="QQU462" s="330"/>
      <c r="QQV462" s="330"/>
      <c r="QQW462" s="330"/>
      <c r="QQX462" s="330"/>
      <c r="QQY462" s="330"/>
      <c r="QQZ462" s="330"/>
      <c r="QRA462" s="330"/>
      <c r="QRB462" s="330"/>
      <c r="QRC462" s="330"/>
      <c r="QRD462" s="330"/>
      <c r="QRE462" s="330"/>
      <c r="QRF462" s="330"/>
      <c r="QRG462" s="330"/>
      <c r="QRH462" s="330"/>
      <c r="QRI462" s="330"/>
      <c r="QRJ462" s="330"/>
      <c r="QRK462" s="330"/>
      <c r="QRL462" s="330"/>
      <c r="QRM462" s="330"/>
      <c r="QRN462" s="330"/>
      <c r="QRO462" s="330"/>
      <c r="QRP462" s="330"/>
      <c r="QRQ462" s="330"/>
      <c r="QRR462" s="330"/>
      <c r="QRS462" s="330"/>
      <c r="QRT462" s="330"/>
      <c r="QRU462" s="330"/>
      <c r="QRV462" s="330"/>
      <c r="QRW462" s="330"/>
      <c r="QRX462" s="330"/>
      <c r="QRY462" s="330"/>
      <c r="QRZ462" s="330"/>
      <c r="QSA462" s="330"/>
      <c r="QSB462" s="330"/>
      <c r="QSC462" s="330"/>
      <c r="QSD462" s="330"/>
      <c r="QSE462" s="330"/>
      <c r="QSF462" s="330"/>
      <c r="QSG462" s="330"/>
      <c r="QSH462" s="330"/>
      <c r="QSI462" s="330"/>
      <c r="QSJ462" s="330"/>
      <c r="QSK462" s="330"/>
      <c r="QSL462" s="330"/>
      <c r="QSM462" s="330"/>
      <c r="QSN462" s="330"/>
      <c r="QSO462" s="330"/>
      <c r="QSP462" s="330"/>
      <c r="QSQ462" s="330"/>
      <c r="QSR462" s="330"/>
      <c r="QSS462" s="330"/>
      <c r="QST462" s="330"/>
      <c r="QSU462" s="330"/>
      <c r="QSV462" s="330"/>
      <c r="QSW462" s="330"/>
      <c r="QSX462" s="330"/>
      <c r="QSY462" s="330"/>
      <c r="QSZ462" s="330"/>
      <c r="QTA462" s="330"/>
      <c r="QTB462" s="330"/>
      <c r="QTC462" s="330"/>
      <c r="QTD462" s="330"/>
      <c r="QTE462" s="330"/>
      <c r="QTF462" s="330"/>
      <c r="QTG462" s="330"/>
      <c r="QTH462" s="330"/>
      <c r="QTI462" s="330"/>
      <c r="QTJ462" s="330"/>
      <c r="QTK462" s="330"/>
      <c r="QTL462" s="330"/>
      <c r="QTM462" s="330"/>
      <c r="QTN462" s="330"/>
      <c r="QTO462" s="330"/>
      <c r="QTP462" s="330"/>
      <c r="QTQ462" s="330"/>
      <c r="QTR462" s="330"/>
      <c r="QTS462" s="330"/>
      <c r="QTT462" s="330"/>
      <c r="QTU462" s="330"/>
      <c r="QTV462" s="330"/>
      <c r="QTW462" s="330"/>
      <c r="QTX462" s="330"/>
      <c r="QTY462" s="330"/>
      <c r="QTZ462" s="330"/>
      <c r="QUA462" s="330"/>
      <c r="QUB462" s="330"/>
      <c r="QUC462" s="330"/>
      <c r="QUD462" s="330"/>
      <c r="QUE462" s="330"/>
      <c r="QUF462" s="330"/>
      <c r="QUG462" s="330"/>
      <c r="QUH462" s="330"/>
      <c r="QUI462" s="330"/>
      <c r="QUJ462" s="330"/>
      <c r="QUK462" s="330"/>
      <c r="QUL462" s="330"/>
      <c r="QUM462" s="330"/>
      <c r="QUN462" s="330"/>
      <c r="QUO462" s="330"/>
      <c r="QUP462" s="330"/>
      <c r="QUQ462" s="330"/>
      <c r="QUR462" s="330"/>
      <c r="QUS462" s="330"/>
      <c r="QUT462" s="330"/>
      <c r="QUU462" s="330"/>
      <c r="QUV462" s="330"/>
      <c r="QUW462" s="330"/>
      <c r="QUX462" s="330"/>
      <c r="QUY462" s="330"/>
      <c r="QUZ462" s="330"/>
      <c r="QVA462" s="330"/>
      <c r="QVB462" s="330"/>
      <c r="QVC462" s="330"/>
      <c r="QVD462" s="330"/>
      <c r="QVE462" s="330"/>
      <c r="QVF462" s="330"/>
      <c r="QVG462" s="330"/>
      <c r="QVH462" s="330"/>
      <c r="QVI462" s="330"/>
      <c r="QVJ462" s="330"/>
      <c r="QVK462" s="330"/>
      <c r="QVL462" s="330"/>
      <c r="QVM462" s="330"/>
      <c r="QVN462" s="330"/>
      <c r="QVO462" s="330"/>
      <c r="QVP462" s="330"/>
      <c r="QVQ462" s="330"/>
      <c r="QVR462" s="330"/>
      <c r="QVS462" s="330"/>
      <c r="QVT462" s="330"/>
      <c r="QVU462" s="330"/>
      <c r="QVV462" s="330"/>
      <c r="QVW462" s="330"/>
      <c r="QVX462" s="330"/>
      <c r="QVY462" s="330"/>
      <c r="QVZ462" s="330"/>
      <c r="QWA462" s="330"/>
      <c r="QWB462" s="330"/>
      <c r="QWC462" s="330"/>
      <c r="QWD462" s="330"/>
      <c r="QWE462" s="330"/>
      <c r="QWF462" s="330"/>
      <c r="QWG462" s="330"/>
      <c r="QWH462" s="330"/>
      <c r="QWI462" s="330"/>
      <c r="QWJ462" s="330"/>
      <c r="QWK462" s="330"/>
      <c r="QWL462" s="330"/>
      <c r="QWM462" s="330"/>
      <c r="QWN462" s="330"/>
      <c r="QWO462" s="330"/>
      <c r="QWP462" s="330"/>
      <c r="QWQ462" s="330"/>
      <c r="QWR462" s="330"/>
      <c r="QWS462" s="330"/>
      <c r="QWT462" s="330"/>
      <c r="QWU462" s="330"/>
      <c r="QWV462" s="330"/>
      <c r="QWW462" s="330"/>
      <c r="QWX462" s="330"/>
      <c r="QWY462" s="330"/>
      <c r="QWZ462" s="330"/>
      <c r="QXA462" s="330"/>
      <c r="QXB462" s="330"/>
      <c r="QXC462" s="330"/>
      <c r="QXD462" s="330"/>
      <c r="QXE462" s="330"/>
      <c r="QXF462" s="330"/>
      <c r="QXG462" s="330"/>
      <c r="QXH462" s="330"/>
      <c r="QXI462" s="330"/>
      <c r="QXJ462" s="330"/>
      <c r="QXK462" s="330"/>
      <c r="QXL462" s="330"/>
      <c r="QXM462" s="330"/>
      <c r="QXN462" s="330"/>
      <c r="QXO462" s="330"/>
      <c r="QXP462" s="330"/>
      <c r="QXQ462" s="330"/>
      <c r="QXR462" s="330"/>
      <c r="QXS462" s="330"/>
      <c r="QXT462" s="330"/>
      <c r="QXU462" s="330"/>
      <c r="QXV462" s="330"/>
      <c r="QXW462" s="330"/>
      <c r="QXX462" s="330"/>
      <c r="QXY462" s="330"/>
      <c r="QXZ462" s="330"/>
      <c r="QYA462" s="330"/>
      <c r="QYB462" s="330"/>
      <c r="QYC462" s="330"/>
      <c r="QYD462" s="330"/>
      <c r="QYE462" s="330"/>
      <c r="QYF462" s="330"/>
      <c r="QYG462" s="330"/>
      <c r="QYH462" s="330"/>
      <c r="QYI462" s="330"/>
      <c r="QYJ462" s="330"/>
      <c r="QYK462" s="330"/>
      <c r="QYL462" s="330"/>
      <c r="QYM462" s="330"/>
      <c r="QYN462" s="330"/>
      <c r="QYO462" s="330"/>
      <c r="QYP462" s="330"/>
      <c r="QYQ462" s="330"/>
      <c r="QYR462" s="330"/>
      <c r="QYS462" s="330"/>
      <c r="QYT462" s="330"/>
      <c r="QYU462" s="330"/>
      <c r="QYV462" s="330"/>
      <c r="QYW462" s="330"/>
      <c r="QYX462" s="330"/>
      <c r="QYY462" s="330"/>
      <c r="QYZ462" s="330"/>
      <c r="QZA462" s="330"/>
      <c r="QZB462" s="330"/>
      <c r="QZC462" s="330"/>
      <c r="QZD462" s="330"/>
      <c r="QZE462" s="330"/>
      <c r="QZF462" s="330"/>
      <c r="QZG462" s="330"/>
      <c r="QZH462" s="330"/>
      <c r="QZI462" s="330"/>
      <c r="QZJ462" s="330"/>
      <c r="QZK462" s="330"/>
      <c r="QZL462" s="330"/>
      <c r="QZM462" s="330"/>
      <c r="QZN462" s="330"/>
      <c r="QZO462" s="330"/>
      <c r="QZP462" s="330"/>
      <c r="QZQ462" s="330"/>
      <c r="QZR462" s="330"/>
      <c r="QZS462" s="330"/>
      <c r="QZT462" s="330"/>
      <c r="QZU462" s="330"/>
      <c r="QZV462" s="330"/>
      <c r="QZW462" s="330"/>
      <c r="QZX462" s="330"/>
      <c r="QZY462" s="330"/>
      <c r="QZZ462" s="330"/>
      <c r="RAA462" s="330"/>
      <c r="RAB462" s="330"/>
      <c r="RAC462" s="330"/>
      <c r="RAD462" s="330"/>
      <c r="RAE462" s="330"/>
      <c r="RAF462" s="330"/>
      <c r="RAG462" s="330"/>
      <c r="RAH462" s="330"/>
      <c r="RAI462" s="330"/>
      <c r="RAJ462" s="330"/>
      <c r="RAK462" s="330"/>
      <c r="RAL462" s="330"/>
      <c r="RAM462" s="330"/>
      <c r="RAN462" s="330"/>
      <c r="RAO462" s="330"/>
      <c r="RAP462" s="330"/>
      <c r="RAQ462" s="330"/>
      <c r="RAR462" s="330"/>
      <c r="RAS462" s="330"/>
      <c r="RAT462" s="330"/>
      <c r="RAU462" s="330"/>
      <c r="RAV462" s="330"/>
      <c r="RAW462" s="330"/>
      <c r="RAX462" s="330"/>
      <c r="RAY462" s="330"/>
      <c r="RAZ462" s="330"/>
      <c r="RBA462" s="330"/>
      <c r="RBB462" s="330"/>
      <c r="RBC462" s="330"/>
      <c r="RBD462" s="330"/>
      <c r="RBE462" s="330"/>
      <c r="RBF462" s="330"/>
      <c r="RBG462" s="330"/>
      <c r="RBH462" s="330"/>
      <c r="RBI462" s="330"/>
      <c r="RBJ462" s="330"/>
      <c r="RBK462" s="330"/>
      <c r="RBL462" s="330"/>
      <c r="RBM462" s="330"/>
      <c r="RBN462" s="330"/>
      <c r="RBO462" s="330"/>
      <c r="RBP462" s="330"/>
      <c r="RBQ462" s="330"/>
      <c r="RBR462" s="330"/>
      <c r="RBS462" s="330"/>
      <c r="RBT462" s="330"/>
      <c r="RBU462" s="330"/>
      <c r="RBV462" s="330"/>
      <c r="RBW462" s="330"/>
      <c r="RBX462" s="330"/>
      <c r="RBY462" s="330"/>
      <c r="RBZ462" s="330"/>
      <c r="RCA462" s="330"/>
      <c r="RCB462" s="330"/>
      <c r="RCC462" s="330"/>
      <c r="RCD462" s="330"/>
      <c r="RCE462" s="330"/>
      <c r="RCF462" s="330"/>
      <c r="RCG462" s="330"/>
      <c r="RCH462" s="330"/>
      <c r="RCI462" s="330"/>
      <c r="RCJ462" s="330"/>
      <c r="RCK462" s="330"/>
      <c r="RCL462" s="330"/>
      <c r="RCM462" s="330"/>
      <c r="RCN462" s="330"/>
      <c r="RCO462" s="330"/>
      <c r="RCP462" s="330"/>
      <c r="RCQ462" s="330"/>
      <c r="RCR462" s="330"/>
      <c r="RCS462" s="330"/>
      <c r="RCT462" s="330"/>
      <c r="RCU462" s="330"/>
      <c r="RCV462" s="330"/>
      <c r="RCW462" s="330"/>
      <c r="RCX462" s="330"/>
      <c r="RCY462" s="330"/>
      <c r="RCZ462" s="330"/>
      <c r="RDA462" s="330"/>
      <c r="RDB462" s="330"/>
      <c r="RDC462" s="330"/>
      <c r="RDD462" s="330"/>
      <c r="RDE462" s="330"/>
      <c r="RDF462" s="330"/>
      <c r="RDG462" s="330"/>
      <c r="RDH462" s="330"/>
      <c r="RDI462" s="330"/>
      <c r="RDJ462" s="330"/>
      <c r="RDK462" s="330"/>
      <c r="RDL462" s="330"/>
      <c r="RDM462" s="330"/>
      <c r="RDN462" s="330"/>
      <c r="RDO462" s="330"/>
      <c r="RDP462" s="330"/>
      <c r="RDQ462" s="330"/>
      <c r="RDR462" s="330"/>
      <c r="RDS462" s="330"/>
      <c r="RDT462" s="330"/>
      <c r="RDU462" s="330"/>
      <c r="RDV462" s="330"/>
      <c r="RDW462" s="330"/>
      <c r="RDX462" s="330"/>
      <c r="RDY462" s="330"/>
      <c r="RDZ462" s="330"/>
      <c r="REA462" s="330"/>
      <c r="REB462" s="330"/>
      <c r="REC462" s="330"/>
      <c r="RED462" s="330"/>
      <c r="REE462" s="330"/>
      <c r="REF462" s="330"/>
      <c r="REG462" s="330"/>
      <c r="REH462" s="330"/>
      <c r="REI462" s="330"/>
      <c r="REJ462" s="330"/>
      <c r="REK462" s="330"/>
      <c r="REL462" s="330"/>
      <c r="REM462" s="330"/>
      <c r="REN462" s="330"/>
      <c r="REO462" s="330"/>
      <c r="REP462" s="330"/>
      <c r="REQ462" s="330"/>
      <c r="RER462" s="330"/>
      <c r="RES462" s="330"/>
      <c r="RET462" s="330"/>
      <c r="REU462" s="330"/>
      <c r="REV462" s="330"/>
      <c r="REW462" s="330"/>
      <c r="REX462" s="330"/>
      <c r="REY462" s="330"/>
      <c r="REZ462" s="330"/>
      <c r="RFA462" s="330"/>
      <c r="RFB462" s="330"/>
      <c r="RFC462" s="330"/>
      <c r="RFD462" s="330"/>
      <c r="RFE462" s="330"/>
      <c r="RFF462" s="330"/>
      <c r="RFG462" s="330"/>
      <c r="RFH462" s="330"/>
      <c r="RFI462" s="330"/>
      <c r="RFJ462" s="330"/>
      <c r="RFK462" s="330"/>
      <c r="RFL462" s="330"/>
      <c r="RFM462" s="330"/>
      <c r="RFN462" s="330"/>
      <c r="RFO462" s="330"/>
      <c r="RFP462" s="330"/>
      <c r="RFQ462" s="330"/>
      <c r="RFR462" s="330"/>
      <c r="RFS462" s="330"/>
      <c r="RFT462" s="330"/>
      <c r="RFU462" s="330"/>
      <c r="RFV462" s="330"/>
      <c r="RFW462" s="330"/>
      <c r="RFX462" s="330"/>
      <c r="RFY462" s="330"/>
      <c r="RFZ462" s="330"/>
      <c r="RGA462" s="330"/>
      <c r="RGB462" s="330"/>
      <c r="RGC462" s="330"/>
      <c r="RGD462" s="330"/>
      <c r="RGE462" s="330"/>
      <c r="RGF462" s="330"/>
      <c r="RGG462" s="330"/>
      <c r="RGH462" s="330"/>
      <c r="RGI462" s="330"/>
      <c r="RGJ462" s="330"/>
      <c r="RGK462" s="330"/>
      <c r="RGL462" s="330"/>
      <c r="RGM462" s="330"/>
      <c r="RGN462" s="330"/>
      <c r="RGO462" s="330"/>
      <c r="RGP462" s="330"/>
      <c r="RGQ462" s="330"/>
      <c r="RGR462" s="330"/>
      <c r="RGS462" s="330"/>
      <c r="RGT462" s="330"/>
      <c r="RGU462" s="330"/>
      <c r="RGV462" s="330"/>
      <c r="RGW462" s="330"/>
      <c r="RGX462" s="330"/>
      <c r="RGY462" s="330"/>
      <c r="RGZ462" s="330"/>
      <c r="RHA462" s="330"/>
      <c r="RHB462" s="330"/>
      <c r="RHC462" s="330"/>
      <c r="RHD462" s="330"/>
      <c r="RHE462" s="330"/>
      <c r="RHF462" s="330"/>
      <c r="RHG462" s="330"/>
      <c r="RHH462" s="330"/>
      <c r="RHI462" s="330"/>
      <c r="RHJ462" s="330"/>
      <c r="RHK462" s="330"/>
      <c r="RHL462" s="330"/>
      <c r="RHM462" s="330"/>
      <c r="RHN462" s="330"/>
      <c r="RHO462" s="330"/>
      <c r="RHP462" s="330"/>
      <c r="RHQ462" s="330"/>
      <c r="RHR462" s="330"/>
      <c r="RHS462" s="330"/>
      <c r="RHT462" s="330"/>
      <c r="RHU462" s="330"/>
      <c r="RHV462" s="330"/>
      <c r="RHW462" s="330"/>
      <c r="RHX462" s="330"/>
      <c r="RHY462" s="330"/>
      <c r="RHZ462" s="330"/>
      <c r="RIA462" s="330"/>
      <c r="RIB462" s="330"/>
      <c r="RIC462" s="330"/>
      <c r="RID462" s="330"/>
      <c r="RIE462" s="330"/>
      <c r="RIF462" s="330"/>
      <c r="RIG462" s="330"/>
      <c r="RIH462" s="330"/>
      <c r="RII462" s="330"/>
      <c r="RIJ462" s="330"/>
      <c r="RIK462" s="330"/>
      <c r="RIL462" s="330"/>
      <c r="RIM462" s="330"/>
      <c r="RIN462" s="330"/>
      <c r="RIO462" s="330"/>
      <c r="RIP462" s="330"/>
      <c r="RIQ462" s="330"/>
      <c r="RIR462" s="330"/>
      <c r="RIS462" s="330"/>
      <c r="RIT462" s="330"/>
      <c r="RIU462" s="330"/>
      <c r="RIV462" s="330"/>
      <c r="RIW462" s="330"/>
      <c r="RIX462" s="330"/>
      <c r="RIY462" s="330"/>
      <c r="RIZ462" s="330"/>
      <c r="RJA462" s="330"/>
      <c r="RJB462" s="330"/>
      <c r="RJC462" s="330"/>
      <c r="RJD462" s="330"/>
      <c r="RJE462" s="330"/>
      <c r="RJF462" s="330"/>
      <c r="RJG462" s="330"/>
      <c r="RJH462" s="330"/>
      <c r="RJI462" s="330"/>
      <c r="RJJ462" s="330"/>
      <c r="RJK462" s="330"/>
      <c r="RJL462" s="330"/>
      <c r="RJM462" s="330"/>
      <c r="RJN462" s="330"/>
      <c r="RJO462" s="330"/>
      <c r="RJP462" s="330"/>
      <c r="RJQ462" s="330"/>
      <c r="RJR462" s="330"/>
      <c r="RJS462" s="330"/>
      <c r="RJT462" s="330"/>
      <c r="RJU462" s="330"/>
      <c r="RJV462" s="330"/>
      <c r="RJW462" s="330"/>
      <c r="RJX462" s="330"/>
      <c r="RJY462" s="330"/>
      <c r="RJZ462" s="330"/>
      <c r="RKA462" s="330"/>
      <c r="RKB462" s="330"/>
      <c r="RKC462" s="330"/>
      <c r="RKD462" s="330"/>
      <c r="RKE462" s="330"/>
      <c r="RKF462" s="330"/>
      <c r="RKG462" s="330"/>
      <c r="RKH462" s="330"/>
      <c r="RKI462" s="330"/>
      <c r="RKJ462" s="330"/>
      <c r="RKK462" s="330"/>
      <c r="RKL462" s="330"/>
      <c r="RKM462" s="330"/>
      <c r="RKN462" s="330"/>
      <c r="RKO462" s="330"/>
      <c r="RKP462" s="330"/>
      <c r="RKQ462" s="330"/>
      <c r="RKR462" s="330"/>
      <c r="RKS462" s="330"/>
      <c r="RKT462" s="330"/>
      <c r="RKU462" s="330"/>
      <c r="RKV462" s="330"/>
      <c r="RKW462" s="330"/>
      <c r="RKX462" s="330"/>
      <c r="RKY462" s="330"/>
      <c r="RKZ462" s="330"/>
      <c r="RLA462" s="330"/>
      <c r="RLB462" s="330"/>
      <c r="RLC462" s="330"/>
      <c r="RLD462" s="330"/>
      <c r="RLE462" s="330"/>
      <c r="RLF462" s="330"/>
      <c r="RLG462" s="330"/>
      <c r="RLH462" s="330"/>
      <c r="RLI462" s="330"/>
      <c r="RLJ462" s="330"/>
      <c r="RLK462" s="330"/>
      <c r="RLL462" s="330"/>
      <c r="RLM462" s="330"/>
      <c r="RLN462" s="330"/>
      <c r="RLO462" s="330"/>
      <c r="RLP462" s="330"/>
      <c r="RLQ462" s="330"/>
      <c r="RLR462" s="330"/>
      <c r="RLS462" s="330"/>
      <c r="RLT462" s="330"/>
      <c r="RLU462" s="330"/>
      <c r="RLV462" s="330"/>
      <c r="RLW462" s="330"/>
      <c r="RLX462" s="330"/>
      <c r="RLY462" s="330"/>
      <c r="RLZ462" s="330"/>
      <c r="RMA462" s="330"/>
      <c r="RMB462" s="330"/>
      <c r="RMC462" s="330"/>
      <c r="RMD462" s="330"/>
      <c r="RME462" s="330"/>
      <c r="RMF462" s="330"/>
      <c r="RMG462" s="330"/>
      <c r="RMH462" s="330"/>
      <c r="RMI462" s="330"/>
      <c r="RMJ462" s="330"/>
      <c r="RMK462" s="330"/>
      <c r="RML462" s="330"/>
      <c r="RMM462" s="330"/>
      <c r="RMN462" s="330"/>
      <c r="RMO462" s="330"/>
      <c r="RMP462" s="330"/>
      <c r="RMQ462" s="330"/>
      <c r="RMR462" s="330"/>
      <c r="RMS462" s="330"/>
      <c r="RMT462" s="330"/>
      <c r="RMU462" s="330"/>
      <c r="RMV462" s="330"/>
      <c r="RMW462" s="330"/>
      <c r="RMX462" s="330"/>
      <c r="RMY462" s="330"/>
      <c r="RMZ462" s="330"/>
      <c r="RNA462" s="330"/>
      <c r="RNB462" s="330"/>
      <c r="RNC462" s="330"/>
      <c r="RND462" s="330"/>
      <c r="RNE462" s="330"/>
      <c r="RNF462" s="330"/>
      <c r="RNG462" s="330"/>
      <c r="RNH462" s="330"/>
      <c r="RNI462" s="330"/>
      <c r="RNJ462" s="330"/>
      <c r="RNK462" s="330"/>
      <c r="RNL462" s="330"/>
      <c r="RNM462" s="330"/>
      <c r="RNN462" s="330"/>
      <c r="RNO462" s="330"/>
      <c r="RNP462" s="330"/>
      <c r="RNQ462" s="330"/>
      <c r="RNR462" s="330"/>
      <c r="RNS462" s="330"/>
      <c r="RNT462" s="330"/>
      <c r="RNU462" s="330"/>
      <c r="RNV462" s="330"/>
      <c r="RNW462" s="330"/>
      <c r="RNX462" s="330"/>
      <c r="RNY462" s="330"/>
      <c r="RNZ462" s="330"/>
      <c r="ROA462" s="330"/>
      <c r="ROB462" s="330"/>
      <c r="ROC462" s="330"/>
      <c r="ROD462" s="330"/>
      <c r="ROE462" s="330"/>
      <c r="ROF462" s="330"/>
      <c r="ROG462" s="330"/>
      <c r="ROH462" s="330"/>
      <c r="ROI462" s="330"/>
      <c r="ROJ462" s="330"/>
      <c r="ROK462" s="330"/>
      <c r="ROL462" s="330"/>
      <c r="ROM462" s="330"/>
      <c r="RON462" s="330"/>
      <c r="ROO462" s="330"/>
      <c r="ROP462" s="330"/>
      <c r="ROQ462" s="330"/>
      <c r="ROR462" s="330"/>
      <c r="ROS462" s="330"/>
      <c r="ROT462" s="330"/>
      <c r="ROU462" s="330"/>
      <c r="ROV462" s="330"/>
      <c r="ROW462" s="330"/>
      <c r="ROX462" s="330"/>
      <c r="ROY462" s="330"/>
      <c r="ROZ462" s="330"/>
      <c r="RPA462" s="330"/>
      <c r="RPB462" s="330"/>
      <c r="RPC462" s="330"/>
      <c r="RPD462" s="330"/>
      <c r="RPE462" s="330"/>
      <c r="RPF462" s="330"/>
      <c r="RPG462" s="330"/>
      <c r="RPH462" s="330"/>
      <c r="RPI462" s="330"/>
      <c r="RPJ462" s="330"/>
      <c r="RPK462" s="330"/>
      <c r="RPL462" s="330"/>
      <c r="RPM462" s="330"/>
      <c r="RPN462" s="330"/>
      <c r="RPO462" s="330"/>
      <c r="RPP462" s="330"/>
      <c r="RPQ462" s="330"/>
      <c r="RPR462" s="330"/>
      <c r="RPS462" s="330"/>
      <c r="RPT462" s="330"/>
      <c r="RPU462" s="330"/>
      <c r="RPV462" s="330"/>
      <c r="RPW462" s="330"/>
      <c r="RPX462" s="330"/>
      <c r="RPY462" s="330"/>
      <c r="RPZ462" s="330"/>
      <c r="RQA462" s="330"/>
      <c r="RQB462" s="330"/>
      <c r="RQC462" s="330"/>
      <c r="RQD462" s="330"/>
      <c r="RQE462" s="330"/>
      <c r="RQF462" s="330"/>
      <c r="RQG462" s="330"/>
      <c r="RQH462" s="330"/>
      <c r="RQI462" s="330"/>
      <c r="RQJ462" s="330"/>
      <c r="RQK462" s="330"/>
      <c r="RQL462" s="330"/>
      <c r="RQM462" s="330"/>
      <c r="RQN462" s="330"/>
      <c r="RQO462" s="330"/>
      <c r="RQP462" s="330"/>
      <c r="RQQ462" s="330"/>
      <c r="RQR462" s="330"/>
      <c r="RQS462" s="330"/>
      <c r="RQT462" s="330"/>
      <c r="RQU462" s="330"/>
      <c r="RQV462" s="330"/>
      <c r="RQW462" s="330"/>
      <c r="RQX462" s="330"/>
      <c r="RQY462" s="330"/>
      <c r="RQZ462" s="330"/>
      <c r="RRA462" s="330"/>
      <c r="RRB462" s="330"/>
      <c r="RRC462" s="330"/>
      <c r="RRD462" s="330"/>
      <c r="RRE462" s="330"/>
      <c r="RRF462" s="330"/>
      <c r="RRG462" s="330"/>
      <c r="RRH462" s="330"/>
      <c r="RRI462" s="330"/>
      <c r="RRJ462" s="330"/>
      <c r="RRK462" s="330"/>
      <c r="RRL462" s="330"/>
      <c r="RRM462" s="330"/>
      <c r="RRN462" s="330"/>
      <c r="RRO462" s="330"/>
      <c r="RRP462" s="330"/>
      <c r="RRQ462" s="330"/>
      <c r="RRR462" s="330"/>
      <c r="RRS462" s="330"/>
      <c r="RRT462" s="330"/>
      <c r="RRU462" s="330"/>
      <c r="RRV462" s="330"/>
      <c r="RRW462" s="330"/>
      <c r="RRX462" s="330"/>
      <c r="RRY462" s="330"/>
      <c r="RRZ462" s="330"/>
      <c r="RSA462" s="330"/>
      <c r="RSB462" s="330"/>
      <c r="RSC462" s="330"/>
      <c r="RSD462" s="330"/>
      <c r="RSE462" s="330"/>
      <c r="RSF462" s="330"/>
      <c r="RSG462" s="330"/>
      <c r="RSH462" s="330"/>
      <c r="RSI462" s="330"/>
      <c r="RSJ462" s="330"/>
      <c r="RSK462" s="330"/>
      <c r="RSL462" s="330"/>
      <c r="RSM462" s="330"/>
      <c r="RSN462" s="330"/>
      <c r="RSO462" s="330"/>
      <c r="RSP462" s="330"/>
      <c r="RSQ462" s="330"/>
      <c r="RSR462" s="330"/>
      <c r="RSS462" s="330"/>
      <c r="RST462" s="330"/>
      <c r="RSU462" s="330"/>
      <c r="RSV462" s="330"/>
      <c r="RSW462" s="330"/>
      <c r="RSX462" s="330"/>
      <c r="RSY462" s="330"/>
      <c r="RSZ462" s="330"/>
      <c r="RTA462" s="330"/>
      <c r="RTB462" s="330"/>
      <c r="RTC462" s="330"/>
      <c r="RTD462" s="330"/>
      <c r="RTE462" s="330"/>
      <c r="RTF462" s="330"/>
      <c r="RTG462" s="330"/>
      <c r="RTH462" s="330"/>
      <c r="RTI462" s="330"/>
      <c r="RTJ462" s="330"/>
      <c r="RTK462" s="330"/>
      <c r="RTL462" s="330"/>
      <c r="RTM462" s="330"/>
      <c r="RTN462" s="330"/>
      <c r="RTO462" s="330"/>
      <c r="RTP462" s="330"/>
      <c r="RTQ462" s="330"/>
      <c r="RTR462" s="330"/>
      <c r="RTS462" s="330"/>
      <c r="RTT462" s="330"/>
      <c r="RTU462" s="330"/>
      <c r="RTV462" s="330"/>
      <c r="RTW462" s="330"/>
      <c r="RTX462" s="330"/>
      <c r="RTY462" s="330"/>
      <c r="RTZ462" s="330"/>
      <c r="RUA462" s="330"/>
      <c r="RUB462" s="330"/>
      <c r="RUC462" s="330"/>
      <c r="RUD462" s="330"/>
      <c r="RUE462" s="330"/>
      <c r="RUF462" s="330"/>
      <c r="RUG462" s="330"/>
      <c r="RUH462" s="330"/>
      <c r="RUI462" s="330"/>
      <c r="RUJ462" s="330"/>
      <c r="RUK462" s="330"/>
      <c r="RUL462" s="330"/>
      <c r="RUM462" s="330"/>
      <c r="RUN462" s="330"/>
      <c r="RUO462" s="330"/>
      <c r="RUP462" s="330"/>
      <c r="RUQ462" s="330"/>
      <c r="RUR462" s="330"/>
      <c r="RUS462" s="330"/>
      <c r="RUT462" s="330"/>
      <c r="RUU462" s="330"/>
      <c r="RUV462" s="330"/>
      <c r="RUW462" s="330"/>
      <c r="RUX462" s="330"/>
      <c r="RUY462" s="330"/>
      <c r="RUZ462" s="330"/>
      <c r="RVA462" s="330"/>
      <c r="RVB462" s="330"/>
      <c r="RVC462" s="330"/>
      <c r="RVD462" s="330"/>
      <c r="RVE462" s="330"/>
      <c r="RVF462" s="330"/>
      <c r="RVG462" s="330"/>
      <c r="RVH462" s="330"/>
      <c r="RVI462" s="330"/>
      <c r="RVJ462" s="330"/>
      <c r="RVK462" s="330"/>
      <c r="RVL462" s="330"/>
      <c r="RVM462" s="330"/>
      <c r="RVN462" s="330"/>
      <c r="RVO462" s="330"/>
      <c r="RVP462" s="330"/>
      <c r="RVQ462" s="330"/>
      <c r="RVR462" s="330"/>
      <c r="RVS462" s="330"/>
      <c r="RVT462" s="330"/>
      <c r="RVU462" s="330"/>
      <c r="RVV462" s="330"/>
      <c r="RVW462" s="330"/>
      <c r="RVX462" s="330"/>
      <c r="RVY462" s="330"/>
      <c r="RVZ462" s="330"/>
      <c r="RWA462" s="330"/>
      <c r="RWB462" s="330"/>
      <c r="RWC462" s="330"/>
      <c r="RWD462" s="330"/>
      <c r="RWE462" s="330"/>
      <c r="RWF462" s="330"/>
      <c r="RWG462" s="330"/>
      <c r="RWH462" s="330"/>
      <c r="RWI462" s="330"/>
      <c r="RWJ462" s="330"/>
      <c r="RWK462" s="330"/>
      <c r="RWL462" s="330"/>
      <c r="RWM462" s="330"/>
      <c r="RWN462" s="330"/>
      <c r="RWO462" s="330"/>
      <c r="RWP462" s="330"/>
      <c r="RWQ462" s="330"/>
      <c r="RWR462" s="330"/>
      <c r="RWS462" s="330"/>
      <c r="RWT462" s="330"/>
      <c r="RWU462" s="330"/>
      <c r="RWV462" s="330"/>
      <c r="RWW462" s="330"/>
      <c r="RWX462" s="330"/>
      <c r="RWY462" s="330"/>
      <c r="RWZ462" s="330"/>
      <c r="RXA462" s="330"/>
      <c r="RXB462" s="330"/>
      <c r="RXC462" s="330"/>
      <c r="RXD462" s="330"/>
      <c r="RXE462" s="330"/>
      <c r="RXF462" s="330"/>
      <c r="RXG462" s="330"/>
      <c r="RXH462" s="330"/>
      <c r="RXI462" s="330"/>
      <c r="RXJ462" s="330"/>
      <c r="RXK462" s="330"/>
      <c r="RXL462" s="330"/>
      <c r="RXM462" s="330"/>
      <c r="RXN462" s="330"/>
      <c r="RXO462" s="330"/>
      <c r="RXP462" s="330"/>
      <c r="RXQ462" s="330"/>
      <c r="RXR462" s="330"/>
      <c r="RXS462" s="330"/>
      <c r="RXT462" s="330"/>
      <c r="RXU462" s="330"/>
      <c r="RXV462" s="330"/>
      <c r="RXW462" s="330"/>
      <c r="RXX462" s="330"/>
      <c r="RXY462" s="330"/>
      <c r="RXZ462" s="330"/>
      <c r="RYA462" s="330"/>
      <c r="RYB462" s="330"/>
      <c r="RYC462" s="330"/>
      <c r="RYD462" s="330"/>
      <c r="RYE462" s="330"/>
      <c r="RYF462" s="330"/>
      <c r="RYG462" s="330"/>
      <c r="RYH462" s="330"/>
      <c r="RYI462" s="330"/>
      <c r="RYJ462" s="330"/>
      <c r="RYK462" s="330"/>
      <c r="RYL462" s="330"/>
      <c r="RYM462" s="330"/>
      <c r="RYN462" s="330"/>
      <c r="RYO462" s="330"/>
      <c r="RYP462" s="330"/>
      <c r="RYQ462" s="330"/>
      <c r="RYR462" s="330"/>
      <c r="RYS462" s="330"/>
      <c r="RYT462" s="330"/>
      <c r="RYU462" s="330"/>
      <c r="RYV462" s="330"/>
      <c r="RYW462" s="330"/>
      <c r="RYX462" s="330"/>
      <c r="RYY462" s="330"/>
      <c r="RYZ462" s="330"/>
      <c r="RZA462" s="330"/>
      <c r="RZB462" s="330"/>
      <c r="RZC462" s="330"/>
      <c r="RZD462" s="330"/>
      <c r="RZE462" s="330"/>
      <c r="RZF462" s="330"/>
      <c r="RZG462" s="330"/>
      <c r="RZH462" s="330"/>
      <c r="RZI462" s="330"/>
      <c r="RZJ462" s="330"/>
      <c r="RZK462" s="330"/>
      <c r="RZL462" s="330"/>
      <c r="RZM462" s="330"/>
      <c r="RZN462" s="330"/>
      <c r="RZO462" s="330"/>
      <c r="RZP462" s="330"/>
      <c r="RZQ462" s="330"/>
      <c r="RZR462" s="330"/>
      <c r="RZS462" s="330"/>
      <c r="RZT462" s="330"/>
      <c r="RZU462" s="330"/>
      <c r="RZV462" s="330"/>
      <c r="RZW462" s="330"/>
      <c r="RZX462" s="330"/>
      <c r="RZY462" s="330"/>
      <c r="RZZ462" s="330"/>
      <c r="SAA462" s="330"/>
      <c r="SAB462" s="330"/>
      <c r="SAC462" s="330"/>
      <c r="SAD462" s="330"/>
      <c r="SAE462" s="330"/>
      <c r="SAF462" s="330"/>
      <c r="SAG462" s="330"/>
      <c r="SAH462" s="330"/>
      <c r="SAI462" s="330"/>
      <c r="SAJ462" s="330"/>
      <c r="SAK462" s="330"/>
      <c r="SAL462" s="330"/>
      <c r="SAM462" s="330"/>
      <c r="SAN462" s="330"/>
      <c r="SAO462" s="330"/>
      <c r="SAP462" s="330"/>
      <c r="SAQ462" s="330"/>
      <c r="SAR462" s="330"/>
      <c r="SAS462" s="330"/>
      <c r="SAT462" s="330"/>
      <c r="SAU462" s="330"/>
      <c r="SAV462" s="330"/>
      <c r="SAW462" s="330"/>
      <c r="SAX462" s="330"/>
      <c r="SAY462" s="330"/>
      <c r="SAZ462" s="330"/>
      <c r="SBA462" s="330"/>
      <c r="SBB462" s="330"/>
      <c r="SBC462" s="330"/>
      <c r="SBD462" s="330"/>
      <c r="SBE462" s="330"/>
      <c r="SBF462" s="330"/>
      <c r="SBG462" s="330"/>
      <c r="SBH462" s="330"/>
      <c r="SBI462" s="330"/>
      <c r="SBJ462" s="330"/>
      <c r="SBK462" s="330"/>
      <c r="SBL462" s="330"/>
      <c r="SBM462" s="330"/>
      <c r="SBN462" s="330"/>
      <c r="SBO462" s="330"/>
      <c r="SBP462" s="330"/>
      <c r="SBQ462" s="330"/>
      <c r="SBR462" s="330"/>
      <c r="SBS462" s="330"/>
      <c r="SBT462" s="330"/>
      <c r="SBU462" s="330"/>
      <c r="SBV462" s="330"/>
      <c r="SBW462" s="330"/>
      <c r="SBX462" s="330"/>
      <c r="SBY462" s="330"/>
      <c r="SBZ462" s="330"/>
      <c r="SCA462" s="330"/>
      <c r="SCB462" s="330"/>
      <c r="SCC462" s="330"/>
      <c r="SCD462" s="330"/>
      <c r="SCE462" s="330"/>
      <c r="SCF462" s="330"/>
      <c r="SCG462" s="330"/>
      <c r="SCH462" s="330"/>
      <c r="SCI462" s="330"/>
      <c r="SCJ462" s="330"/>
      <c r="SCK462" s="330"/>
      <c r="SCL462" s="330"/>
      <c r="SCM462" s="330"/>
      <c r="SCN462" s="330"/>
      <c r="SCO462" s="330"/>
      <c r="SCP462" s="330"/>
      <c r="SCQ462" s="330"/>
      <c r="SCR462" s="330"/>
      <c r="SCS462" s="330"/>
      <c r="SCT462" s="330"/>
      <c r="SCU462" s="330"/>
      <c r="SCV462" s="330"/>
      <c r="SCW462" s="330"/>
      <c r="SCX462" s="330"/>
      <c r="SCY462" s="330"/>
      <c r="SCZ462" s="330"/>
      <c r="SDA462" s="330"/>
      <c r="SDB462" s="330"/>
      <c r="SDC462" s="330"/>
      <c r="SDD462" s="330"/>
      <c r="SDE462" s="330"/>
      <c r="SDF462" s="330"/>
      <c r="SDG462" s="330"/>
      <c r="SDH462" s="330"/>
      <c r="SDI462" s="330"/>
      <c r="SDJ462" s="330"/>
      <c r="SDK462" s="330"/>
      <c r="SDL462" s="330"/>
      <c r="SDM462" s="330"/>
      <c r="SDN462" s="330"/>
      <c r="SDO462" s="330"/>
      <c r="SDP462" s="330"/>
      <c r="SDQ462" s="330"/>
      <c r="SDR462" s="330"/>
      <c r="SDS462" s="330"/>
      <c r="SDT462" s="330"/>
      <c r="SDU462" s="330"/>
      <c r="SDV462" s="330"/>
      <c r="SDW462" s="330"/>
      <c r="SDX462" s="330"/>
      <c r="SDY462" s="330"/>
      <c r="SDZ462" s="330"/>
      <c r="SEA462" s="330"/>
      <c r="SEB462" s="330"/>
      <c r="SEC462" s="330"/>
      <c r="SED462" s="330"/>
      <c r="SEE462" s="330"/>
      <c r="SEF462" s="330"/>
      <c r="SEG462" s="330"/>
      <c r="SEH462" s="330"/>
      <c r="SEI462" s="330"/>
      <c r="SEJ462" s="330"/>
      <c r="SEK462" s="330"/>
      <c r="SEL462" s="330"/>
      <c r="SEM462" s="330"/>
      <c r="SEN462" s="330"/>
      <c r="SEO462" s="330"/>
      <c r="SEP462" s="330"/>
      <c r="SEQ462" s="330"/>
      <c r="SER462" s="330"/>
      <c r="SES462" s="330"/>
      <c r="SET462" s="330"/>
      <c r="SEU462" s="330"/>
      <c r="SEV462" s="330"/>
      <c r="SEW462" s="330"/>
      <c r="SEX462" s="330"/>
      <c r="SEY462" s="330"/>
      <c r="SEZ462" s="330"/>
      <c r="SFA462" s="330"/>
      <c r="SFB462" s="330"/>
      <c r="SFC462" s="330"/>
      <c r="SFD462" s="330"/>
      <c r="SFE462" s="330"/>
      <c r="SFF462" s="330"/>
      <c r="SFG462" s="330"/>
      <c r="SFH462" s="330"/>
      <c r="SFI462" s="330"/>
      <c r="SFJ462" s="330"/>
      <c r="SFK462" s="330"/>
      <c r="SFL462" s="330"/>
      <c r="SFM462" s="330"/>
      <c r="SFN462" s="330"/>
      <c r="SFO462" s="330"/>
      <c r="SFP462" s="330"/>
      <c r="SFQ462" s="330"/>
      <c r="SFR462" s="330"/>
      <c r="SFS462" s="330"/>
      <c r="SFT462" s="330"/>
      <c r="SFU462" s="330"/>
      <c r="SFV462" s="330"/>
      <c r="SFW462" s="330"/>
      <c r="SFX462" s="330"/>
      <c r="SFY462" s="330"/>
      <c r="SFZ462" s="330"/>
      <c r="SGA462" s="330"/>
      <c r="SGB462" s="330"/>
      <c r="SGC462" s="330"/>
      <c r="SGD462" s="330"/>
      <c r="SGE462" s="330"/>
      <c r="SGF462" s="330"/>
      <c r="SGG462" s="330"/>
      <c r="SGH462" s="330"/>
      <c r="SGI462" s="330"/>
      <c r="SGJ462" s="330"/>
      <c r="SGK462" s="330"/>
      <c r="SGL462" s="330"/>
      <c r="SGM462" s="330"/>
      <c r="SGN462" s="330"/>
      <c r="SGO462" s="330"/>
      <c r="SGP462" s="330"/>
      <c r="SGQ462" s="330"/>
      <c r="SGR462" s="330"/>
      <c r="SGS462" s="330"/>
      <c r="SGT462" s="330"/>
      <c r="SGU462" s="330"/>
      <c r="SGV462" s="330"/>
      <c r="SGW462" s="330"/>
      <c r="SGX462" s="330"/>
      <c r="SGY462" s="330"/>
      <c r="SGZ462" s="330"/>
      <c r="SHA462" s="330"/>
      <c r="SHB462" s="330"/>
      <c r="SHC462" s="330"/>
      <c r="SHD462" s="330"/>
      <c r="SHE462" s="330"/>
      <c r="SHF462" s="330"/>
      <c r="SHG462" s="330"/>
      <c r="SHH462" s="330"/>
      <c r="SHI462" s="330"/>
      <c r="SHJ462" s="330"/>
      <c r="SHK462" s="330"/>
      <c r="SHL462" s="330"/>
      <c r="SHM462" s="330"/>
      <c r="SHN462" s="330"/>
      <c r="SHO462" s="330"/>
      <c r="SHP462" s="330"/>
      <c r="SHQ462" s="330"/>
      <c r="SHR462" s="330"/>
      <c r="SHS462" s="330"/>
      <c r="SHT462" s="330"/>
      <c r="SHU462" s="330"/>
      <c r="SHV462" s="330"/>
      <c r="SHW462" s="330"/>
      <c r="SHX462" s="330"/>
      <c r="SHY462" s="330"/>
      <c r="SHZ462" s="330"/>
      <c r="SIA462" s="330"/>
      <c r="SIB462" s="330"/>
      <c r="SIC462" s="330"/>
      <c r="SID462" s="330"/>
      <c r="SIE462" s="330"/>
      <c r="SIF462" s="330"/>
      <c r="SIG462" s="330"/>
      <c r="SIH462" s="330"/>
      <c r="SII462" s="330"/>
      <c r="SIJ462" s="330"/>
      <c r="SIK462" s="330"/>
      <c r="SIL462" s="330"/>
      <c r="SIM462" s="330"/>
      <c r="SIN462" s="330"/>
      <c r="SIO462" s="330"/>
      <c r="SIP462" s="330"/>
      <c r="SIQ462" s="330"/>
      <c r="SIR462" s="330"/>
      <c r="SIS462" s="330"/>
      <c r="SIT462" s="330"/>
      <c r="SIU462" s="330"/>
      <c r="SIV462" s="330"/>
      <c r="SIW462" s="330"/>
      <c r="SIX462" s="330"/>
      <c r="SIY462" s="330"/>
      <c r="SIZ462" s="330"/>
      <c r="SJA462" s="330"/>
      <c r="SJB462" s="330"/>
      <c r="SJC462" s="330"/>
      <c r="SJD462" s="330"/>
      <c r="SJE462" s="330"/>
      <c r="SJF462" s="330"/>
      <c r="SJG462" s="330"/>
      <c r="SJH462" s="330"/>
      <c r="SJI462" s="330"/>
      <c r="SJJ462" s="330"/>
      <c r="SJK462" s="330"/>
      <c r="SJL462" s="330"/>
      <c r="SJM462" s="330"/>
      <c r="SJN462" s="330"/>
      <c r="SJO462" s="330"/>
      <c r="SJP462" s="330"/>
      <c r="SJQ462" s="330"/>
      <c r="SJR462" s="330"/>
      <c r="SJS462" s="330"/>
      <c r="SJT462" s="330"/>
      <c r="SJU462" s="330"/>
      <c r="SJV462" s="330"/>
      <c r="SJW462" s="330"/>
      <c r="SJX462" s="330"/>
      <c r="SJY462" s="330"/>
      <c r="SJZ462" s="330"/>
      <c r="SKA462" s="330"/>
      <c r="SKB462" s="330"/>
      <c r="SKC462" s="330"/>
      <c r="SKD462" s="330"/>
      <c r="SKE462" s="330"/>
      <c r="SKF462" s="330"/>
      <c r="SKG462" s="330"/>
      <c r="SKH462" s="330"/>
      <c r="SKI462" s="330"/>
      <c r="SKJ462" s="330"/>
      <c r="SKK462" s="330"/>
      <c r="SKL462" s="330"/>
      <c r="SKM462" s="330"/>
      <c r="SKN462" s="330"/>
      <c r="SKO462" s="330"/>
      <c r="SKP462" s="330"/>
      <c r="SKQ462" s="330"/>
      <c r="SKR462" s="330"/>
      <c r="SKS462" s="330"/>
      <c r="SKT462" s="330"/>
      <c r="SKU462" s="330"/>
      <c r="SKV462" s="330"/>
      <c r="SKW462" s="330"/>
      <c r="SKX462" s="330"/>
      <c r="SKY462" s="330"/>
      <c r="SKZ462" s="330"/>
      <c r="SLA462" s="330"/>
      <c r="SLB462" s="330"/>
      <c r="SLC462" s="330"/>
      <c r="SLD462" s="330"/>
      <c r="SLE462" s="330"/>
      <c r="SLF462" s="330"/>
      <c r="SLG462" s="330"/>
      <c r="SLH462" s="330"/>
      <c r="SLI462" s="330"/>
      <c r="SLJ462" s="330"/>
      <c r="SLK462" s="330"/>
      <c r="SLL462" s="330"/>
      <c r="SLM462" s="330"/>
      <c r="SLN462" s="330"/>
      <c r="SLO462" s="330"/>
      <c r="SLP462" s="330"/>
      <c r="SLQ462" s="330"/>
      <c r="SLR462" s="330"/>
      <c r="SLS462" s="330"/>
      <c r="SLT462" s="330"/>
      <c r="SLU462" s="330"/>
      <c r="SLV462" s="330"/>
      <c r="SLW462" s="330"/>
      <c r="SLX462" s="330"/>
      <c r="SLY462" s="330"/>
      <c r="SLZ462" s="330"/>
      <c r="SMA462" s="330"/>
      <c r="SMB462" s="330"/>
      <c r="SMC462" s="330"/>
      <c r="SMD462" s="330"/>
      <c r="SME462" s="330"/>
      <c r="SMF462" s="330"/>
      <c r="SMG462" s="330"/>
      <c r="SMH462" s="330"/>
      <c r="SMI462" s="330"/>
      <c r="SMJ462" s="330"/>
      <c r="SMK462" s="330"/>
      <c r="SML462" s="330"/>
      <c r="SMM462" s="330"/>
      <c r="SMN462" s="330"/>
      <c r="SMO462" s="330"/>
      <c r="SMP462" s="330"/>
      <c r="SMQ462" s="330"/>
      <c r="SMR462" s="330"/>
      <c r="SMS462" s="330"/>
      <c r="SMT462" s="330"/>
      <c r="SMU462" s="330"/>
      <c r="SMV462" s="330"/>
      <c r="SMW462" s="330"/>
      <c r="SMX462" s="330"/>
      <c r="SMY462" s="330"/>
      <c r="SMZ462" s="330"/>
      <c r="SNA462" s="330"/>
      <c r="SNB462" s="330"/>
      <c r="SNC462" s="330"/>
      <c r="SND462" s="330"/>
      <c r="SNE462" s="330"/>
      <c r="SNF462" s="330"/>
      <c r="SNG462" s="330"/>
      <c r="SNH462" s="330"/>
      <c r="SNI462" s="330"/>
      <c r="SNJ462" s="330"/>
      <c r="SNK462" s="330"/>
      <c r="SNL462" s="330"/>
      <c r="SNM462" s="330"/>
      <c r="SNN462" s="330"/>
      <c r="SNO462" s="330"/>
      <c r="SNP462" s="330"/>
      <c r="SNQ462" s="330"/>
      <c r="SNR462" s="330"/>
      <c r="SNS462" s="330"/>
      <c r="SNT462" s="330"/>
      <c r="SNU462" s="330"/>
      <c r="SNV462" s="330"/>
      <c r="SNW462" s="330"/>
      <c r="SNX462" s="330"/>
      <c r="SNY462" s="330"/>
      <c r="SNZ462" s="330"/>
      <c r="SOA462" s="330"/>
      <c r="SOB462" s="330"/>
      <c r="SOC462" s="330"/>
      <c r="SOD462" s="330"/>
      <c r="SOE462" s="330"/>
      <c r="SOF462" s="330"/>
      <c r="SOG462" s="330"/>
      <c r="SOH462" s="330"/>
      <c r="SOI462" s="330"/>
      <c r="SOJ462" s="330"/>
      <c r="SOK462" s="330"/>
      <c r="SOL462" s="330"/>
      <c r="SOM462" s="330"/>
      <c r="SON462" s="330"/>
      <c r="SOO462" s="330"/>
      <c r="SOP462" s="330"/>
      <c r="SOQ462" s="330"/>
      <c r="SOR462" s="330"/>
      <c r="SOS462" s="330"/>
      <c r="SOT462" s="330"/>
      <c r="SOU462" s="330"/>
      <c r="SOV462" s="330"/>
      <c r="SOW462" s="330"/>
      <c r="SOX462" s="330"/>
      <c r="SOY462" s="330"/>
      <c r="SOZ462" s="330"/>
      <c r="SPA462" s="330"/>
      <c r="SPB462" s="330"/>
      <c r="SPC462" s="330"/>
      <c r="SPD462" s="330"/>
      <c r="SPE462" s="330"/>
      <c r="SPF462" s="330"/>
      <c r="SPG462" s="330"/>
      <c r="SPH462" s="330"/>
      <c r="SPI462" s="330"/>
      <c r="SPJ462" s="330"/>
      <c r="SPK462" s="330"/>
      <c r="SPL462" s="330"/>
      <c r="SPM462" s="330"/>
      <c r="SPN462" s="330"/>
      <c r="SPO462" s="330"/>
      <c r="SPP462" s="330"/>
      <c r="SPQ462" s="330"/>
      <c r="SPR462" s="330"/>
      <c r="SPS462" s="330"/>
      <c r="SPT462" s="330"/>
      <c r="SPU462" s="330"/>
      <c r="SPV462" s="330"/>
      <c r="SPW462" s="330"/>
      <c r="SPX462" s="330"/>
      <c r="SPY462" s="330"/>
      <c r="SPZ462" s="330"/>
      <c r="SQA462" s="330"/>
      <c r="SQB462" s="330"/>
      <c r="SQC462" s="330"/>
      <c r="SQD462" s="330"/>
      <c r="SQE462" s="330"/>
      <c r="SQF462" s="330"/>
      <c r="SQG462" s="330"/>
      <c r="SQH462" s="330"/>
      <c r="SQI462" s="330"/>
      <c r="SQJ462" s="330"/>
      <c r="SQK462" s="330"/>
      <c r="SQL462" s="330"/>
      <c r="SQM462" s="330"/>
      <c r="SQN462" s="330"/>
      <c r="SQO462" s="330"/>
      <c r="SQP462" s="330"/>
      <c r="SQQ462" s="330"/>
      <c r="SQR462" s="330"/>
      <c r="SQS462" s="330"/>
      <c r="SQT462" s="330"/>
      <c r="SQU462" s="330"/>
      <c r="SQV462" s="330"/>
      <c r="SQW462" s="330"/>
      <c r="SQX462" s="330"/>
      <c r="SQY462" s="330"/>
      <c r="SQZ462" s="330"/>
      <c r="SRA462" s="330"/>
      <c r="SRB462" s="330"/>
      <c r="SRC462" s="330"/>
      <c r="SRD462" s="330"/>
      <c r="SRE462" s="330"/>
      <c r="SRF462" s="330"/>
      <c r="SRG462" s="330"/>
      <c r="SRH462" s="330"/>
      <c r="SRI462" s="330"/>
      <c r="SRJ462" s="330"/>
      <c r="SRK462" s="330"/>
      <c r="SRL462" s="330"/>
      <c r="SRM462" s="330"/>
      <c r="SRN462" s="330"/>
      <c r="SRO462" s="330"/>
      <c r="SRP462" s="330"/>
      <c r="SRQ462" s="330"/>
      <c r="SRR462" s="330"/>
      <c r="SRS462" s="330"/>
      <c r="SRT462" s="330"/>
      <c r="SRU462" s="330"/>
      <c r="SRV462" s="330"/>
      <c r="SRW462" s="330"/>
      <c r="SRX462" s="330"/>
      <c r="SRY462" s="330"/>
      <c r="SRZ462" s="330"/>
      <c r="SSA462" s="330"/>
      <c r="SSB462" s="330"/>
      <c r="SSC462" s="330"/>
      <c r="SSD462" s="330"/>
      <c r="SSE462" s="330"/>
      <c r="SSF462" s="330"/>
      <c r="SSG462" s="330"/>
      <c r="SSH462" s="330"/>
      <c r="SSI462" s="330"/>
      <c r="SSJ462" s="330"/>
      <c r="SSK462" s="330"/>
      <c r="SSL462" s="330"/>
      <c r="SSM462" s="330"/>
      <c r="SSN462" s="330"/>
      <c r="SSO462" s="330"/>
      <c r="SSP462" s="330"/>
      <c r="SSQ462" s="330"/>
      <c r="SSR462" s="330"/>
      <c r="SSS462" s="330"/>
      <c r="SST462" s="330"/>
      <c r="SSU462" s="330"/>
      <c r="SSV462" s="330"/>
      <c r="SSW462" s="330"/>
      <c r="SSX462" s="330"/>
      <c r="SSY462" s="330"/>
      <c r="SSZ462" s="330"/>
      <c r="STA462" s="330"/>
      <c r="STB462" s="330"/>
      <c r="STC462" s="330"/>
      <c r="STD462" s="330"/>
      <c r="STE462" s="330"/>
      <c r="STF462" s="330"/>
      <c r="STG462" s="330"/>
      <c r="STH462" s="330"/>
      <c r="STI462" s="330"/>
      <c r="STJ462" s="330"/>
      <c r="STK462" s="330"/>
      <c r="STL462" s="330"/>
      <c r="STM462" s="330"/>
      <c r="STN462" s="330"/>
      <c r="STO462" s="330"/>
      <c r="STP462" s="330"/>
      <c r="STQ462" s="330"/>
      <c r="STR462" s="330"/>
      <c r="STS462" s="330"/>
      <c r="STT462" s="330"/>
      <c r="STU462" s="330"/>
      <c r="STV462" s="330"/>
      <c r="STW462" s="330"/>
      <c r="STX462" s="330"/>
      <c r="STY462" s="330"/>
      <c r="STZ462" s="330"/>
      <c r="SUA462" s="330"/>
      <c r="SUB462" s="330"/>
      <c r="SUC462" s="330"/>
      <c r="SUD462" s="330"/>
      <c r="SUE462" s="330"/>
      <c r="SUF462" s="330"/>
      <c r="SUG462" s="330"/>
      <c r="SUH462" s="330"/>
      <c r="SUI462" s="330"/>
      <c r="SUJ462" s="330"/>
      <c r="SUK462" s="330"/>
      <c r="SUL462" s="330"/>
      <c r="SUM462" s="330"/>
      <c r="SUN462" s="330"/>
      <c r="SUO462" s="330"/>
      <c r="SUP462" s="330"/>
      <c r="SUQ462" s="330"/>
      <c r="SUR462" s="330"/>
      <c r="SUS462" s="330"/>
      <c r="SUT462" s="330"/>
      <c r="SUU462" s="330"/>
      <c r="SUV462" s="330"/>
      <c r="SUW462" s="330"/>
      <c r="SUX462" s="330"/>
      <c r="SUY462" s="330"/>
      <c r="SUZ462" s="330"/>
      <c r="SVA462" s="330"/>
      <c r="SVB462" s="330"/>
      <c r="SVC462" s="330"/>
      <c r="SVD462" s="330"/>
      <c r="SVE462" s="330"/>
      <c r="SVF462" s="330"/>
      <c r="SVG462" s="330"/>
      <c r="SVH462" s="330"/>
      <c r="SVI462" s="330"/>
      <c r="SVJ462" s="330"/>
      <c r="SVK462" s="330"/>
      <c r="SVL462" s="330"/>
      <c r="SVM462" s="330"/>
      <c r="SVN462" s="330"/>
      <c r="SVO462" s="330"/>
      <c r="SVP462" s="330"/>
      <c r="SVQ462" s="330"/>
      <c r="SVR462" s="330"/>
      <c r="SVS462" s="330"/>
      <c r="SVT462" s="330"/>
      <c r="SVU462" s="330"/>
      <c r="SVV462" s="330"/>
      <c r="SVW462" s="330"/>
      <c r="SVX462" s="330"/>
      <c r="SVY462" s="330"/>
      <c r="SVZ462" s="330"/>
      <c r="SWA462" s="330"/>
      <c r="SWB462" s="330"/>
      <c r="SWC462" s="330"/>
      <c r="SWD462" s="330"/>
      <c r="SWE462" s="330"/>
      <c r="SWF462" s="330"/>
      <c r="SWG462" s="330"/>
      <c r="SWH462" s="330"/>
      <c r="SWI462" s="330"/>
      <c r="SWJ462" s="330"/>
      <c r="SWK462" s="330"/>
      <c r="SWL462" s="330"/>
      <c r="SWM462" s="330"/>
      <c r="SWN462" s="330"/>
      <c r="SWO462" s="330"/>
      <c r="SWP462" s="330"/>
      <c r="SWQ462" s="330"/>
      <c r="SWR462" s="330"/>
      <c r="SWS462" s="330"/>
      <c r="SWT462" s="330"/>
      <c r="SWU462" s="330"/>
      <c r="SWV462" s="330"/>
      <c r="SWW462" s="330"/>
      <c r="SWX462" s="330"/>
      <c r="SWY462" s="330"/>
      <c r="SWZ462" s="330"/>
      <c r="SXA462" s="330"/>
      <c r="SXB462" s="330"/>
      <c r="SXC462" s="330"/>
      <c r="SXD462" s="330"/>
      <c r="SXE462" s="330"/>
      <c r="SXF462" s="330"/>
      <c r="SXG462" s="330"/>
      <c r="SXH462" s="330"/>
      <c r="SXI462" s="330"/>
      <c r="SXJ462" s="330"/>
      <c r="SXK462" s="330"/>
      <c r="SXL462" s="330"/>
      <c r="SXM462" s="330"/>
      <c r="SXN462" s="330"/>
      <c r="SXO462" s="330"/>
      <c r="SXP462" s="330"/>
      <c r="SXQ462" s="330"/>
      <c r="SXR462" s="330"/>
      <c r="SXS462" s="330"/>
      <c r="SXT462" s="330"/>
      <c r="SXU462" s="330"/>
      <c r="SXV462" s="330"/>
      <c r="SXW462" s="330"/>
      <c r="SXX462" s="330"/>
      <c r="SXY462" s="330"/>
      <c r="SXZ462" s="330"/>
      <c r="SYA462" s="330"/>
      <c r="SYB462" s="330"/>
      <c r="SYC462" s="330"/>
      <c r="SYD462" s="330"/>
      <c r="SYE462" s="330"/>
      <c r="SYF462" s="330"/>
      <c r="SYG462" s="330"/>
      <c r="SYH462" s="330"/>
      <c r="SYI462" s="330"/>
      <c r="SYJ462" s="330"/>
      <c r="SYK462" s="330"/>
      <c r="SYL462" s="330"/>
      <c r="SYM462" s="330"/>
      <c r="SYN462" s="330"/>
      <c r="SYO462" s="330"/>
      <c r="SYP462" s="330"/>
      <c r="SYQ462" s="330"/>
      <c r="SYR462" s="330"/>
      <c r="SYS462" s="330"/>
      <c r="SYT462" s="330"/>
      <c r="SYU462" s="330"/>
      <c r="SYV462" s="330"/>
      <c r="SYW462" s="330"/>
      <c r="SYX462" s="330"/>
      <c r="SYY462" s="330"/>
      <c r="SYZ462" s="330"/>
      <c r="SZA462" s="330"/>
      <c r="SZB462" s="330"/>
      <c r="SZC462" s="330"/>
      <c r="SZD462" s="330"/>
      <c r="SZE462" s="330"/>
      <c r="SZF462" s="330"/>
      <c r="SZG462" s="330"/>
      <c r="SZH462" s="330"/>
      <c r="SZI462" s="330"/>
      <c r="SZJ462" s="330"/>
      <c r="SZK462" s="330"/>
      <c r="SZL462" s="330"/>
      <c r="SZM462" s="330"/>
      <c r="SZN462" s="330"/>
      <c r="SZO462" s="330"/>
      <c r="SZP462" s="330"/>
      <c r="SZQ462" s="330"/>
      <c r="SZR462" s="330"/>
      <c r="SZS462" s="330"/>
      <c r="SZT462" s="330"/>
      <c r="SZU462" s="330"/>
      <c r="SZV462" s="330"/>
      <c r="SZW462" s="330"/>
      <c r="SZX462" s="330"/>
      <c r="SZY462" s="330"/>
      <c r="SZZ462" s="330"/>
      <c r="TAA462" s="330"/>
      <c r="TAB462" s="330"/>
      <c r="TAC462" s="330"/>
      <c r="TAD462" s="330"/>
      <c r="TAE462" s="330"/>
      <c r="TAF462" s="330"/>
      <c r="TAG462" s="330"/>
      <c r="TAH462" s="330"/>
      <c r="TAI462" s="330"/>
      <c r="TAJ462" s="330"/>
      <c r="TAK462" s="330"/>
      <c r="TAL462" s="330"/>
      <c r="TAM462" s="330"/>
      <c r="TAN462" s="330"/>
      <c r="TAO462" s="330"/>
      <c r="TAP462" s="330"/>
      <c r="TAQ462" s="330"/>
      <c r="TAR462" s="330"/>
      <c r="TAS462" s="330"/>
      <c r="TAT462" s="330"/>
      <c r="TAU462" s="330"/>
      <c r="TAV462" s="330"/>
      <c r="TAW462" s="330"/>
      <c r="TAX462" s="330"/>
      <c r="TAY462" s="330"/>
      <c r="TAZ462" s="330"/>
      <c r="TBA462" s="330"/>
      <c r="TBB462" s="330"/>
      <c r="TBC462" s="330"/>
      <c r="TBD462" s="330"/>
      <c r="TBE462" s="330"/>
      <c r="TBF462" s="330"/>
      <c r="TBG462" s="330"/>
      <c r="TBH462" s="330"/>
      <c r="TBI462" s="330"/>
      <c r="TBJ462" s="330"/>
      <c r="TBK462" s="330"/>
      <c r="TBL462" s="330"/>
      <c r="TBM462" s="330"/>
      <c r="TBN462" s="330"/>
      <c r="TBO462" s="330"/>
      <c r="TBP462" s="330"/>
      <c r="TBQ462" s="330"/>
      <c r="TBR462" s="330"/>
      <c r="TBS462" s="330"/>
      <c r="TBT462" s="330"/>
      <c r="TBU462" s="330"/>
      <c r="TBV462" s="330"/>
      <c r="TBW462" s="330"/>
      <c r="TBX462" s="330"/>
      <c r="TBY462" s="330"/>
      <c r="TBZ462" s="330"/>
      <c r="TCA462" s="330"/>
      <c r="TCB462" s="330"/>
      <c r="TCC462" s="330"/>
      <c r="TCD462" s="330"/>
      <c r="TCE462" s="330"/>
      <c r="TCF462" s="330"/>
      <c r="TCG462" s="330"/>
      <c r="TCH462" s="330"/>
      <c r="TCI462" s="330"/>
      <c r="TCJ462" s="330"/>
      <c r="TCK462" s="330"/>
      <c r="TCL462" s="330"/>
      <c r="TCM462" s="330"/>
      <c r="TCN462" s="330"/>
      <c r="TCO462" s="330"/>
      <c r="TCP462" s="330"/>
      <c r="TCQ462" s="330"/>
      <c r="TCR462" s="330"/>
      <c r="TCS462" s="330"/>
      <c r="TCT462" s="330"/>
      <c r="TCU462" s="330"/>
      <c r="TCV462" s="330"/>
      <c r="TCW462" s="330"/>
      <c r="TCX462" s="330"/>
      <c r="TCY462" s="330"/>
      <c r="TCZ462" s="330"/>
      <c r="TDA462" s="330"/>
      <c r="TDB462" s="330"/>
      <c r="TDC462" s="330"/>
      <c r="TDD462" s="330"/>
      <c r="TDE462" s="330"/>
      <c r="TDF462" s="330"/>
      <c r="TDG462" s="330"/>
      <c r="TDH462" s="330"/>
      <c r="TDI462" s="330"/>
      <c r="TDJ462" s="330"/>
      <c r="TDK462" s="330"/>
      <c r="TDL462" s="330"/>
      <c r="TDM462" s="330"/>
      <c r="TDN462" s="330"/>
      <c r="TDO462" s="330"/>
      <c r="TDP462" s="330"/>
      <c r="TDQ462" s="330"/>
      <c r="TDR462" s="330"/>
      <c r="TDS462" s="330"/>
      <c r="TDT462" s="330"/>
      <c r="TDU462" s="330"/>
      <c r="TDV462" s="330"/>
      <c r="TDW462" s="330"/>
      <c r="TDX462" s="330"/>
      <c r="TDY462" s="330"/>
      <c r="TDZ462" s="330"/>
      <c r="TEA462" s="330"/>
      <c r="TEB462" s="330"/>
      <c r="TEC462" s="330"/>
      <c r="TED462" s="330"/>
      <c r="TEE462" s="330"/>
      <c r="TEF462" s="330"/>
      <c r="TEG462" s="330"/>
      <c r="TEH462" s="330"/>
      <c r="TEI462" s="330"/>
      <c r="TEJ462" s="330"/>
      <c r="TEK462" s="330"/>
      <c r="TEL462" s="330"/>
      <c r="TEM462" s="330"/>
      <c r="TEN462" s="330"/>
      <c r="TEO462" s="330"/>
      <c r="TEP462" s="330"/>
      <c r="TEQ462" s="330"/>
      <c r="TER462" s="330"/>
      <c r="TES462" s="330"/>
      <c r="TET462" s="330"/>
      <c r="TEU462" s="330"/>
      <c r="TEV462" s="330"/>
      <c r="TEW462" s="330"/>
      <c r="TEX462" s="330"/>
      <c r="TEY462" s="330"/>
      <c r="TEZ462" s="330"/>
      <c r="TFA462" s="330"/>
      <c r="TFB462" s="330"/>
      <c r="TFC462" s="330"/>
      <c r="TFD462" s="330"/>
      <c r="TFE462" s="330"/>
      <c r="TFF462" s="330"/>
      <c r="TFG462" s="330"/>
      <c r="TFH462" s="330"/>
      <c r="TFI462" s="330"/>
      <c r="TFJ462" s="330"/>
      <c r="TFK462" s="330"/>
      <c r="TFL462" s="330"/>
      <c r="TFM462" s="330"/>
      <c r="TFN462" s="330"/>
      <c r="TFO462" s="330"/>
      <c r="TFP462" s="330"/>
      <c r="TFQ462" s="330"/>
      <c r="TFR462" s="330"/>
      <c r="TFS462" s="330"/>
      <c r="TFT462" s="330"/>
      <c r="TFU462" s="330"/>
      <c r="TFV462" s="330"/>
      <c r="TFW462" s="330"/>
      <c r="TFX462" s="330"/>
      <c r="TFY462" s="330"/>
      <c r="TFZ462" s="330"/>
      <c r="TGA462" s="330"/>
      <c r="TGB462" s="330"/>
      <c r="TGC462" s="330"/>
      <c r="TGD462" s="330"/>
      <c r="TGE462" s="330"/>
      <c r="TGF462" s="330"/>
      <c r="TGG462" s="330"/>
      <c r="TGH462" s="330"/>
      <c r="TGI462" s="330"/>
      <c r="TGJ462" s="330"/>
      <c r="TGK462" s="330"/>
      <c r="TGL462" s="330"/>
      <c r="TGM462" s="330"/>
      <c r="TGN462" s="330"/>
      <c r="TGO462" s="330"/>
      <c r="TGP462" s="330"/>
      <c r="TGQ462" s="330"/>
      <c r="TGR462" s="330"/>
      <c r="TGS462" s="330"/>
      <c r="TGT462" s="330"/>
      <c r="TGU462" s="330"/>
      <c r="TGV462" s="330"/>
      <c r="TGW462" s="330"/>
      <c r="TGX462" s="330"/>
      <c r="TGY462" s="330"/>
      <c r="TGZ462" s="330"/>
      <c r="THA462" s="330"/>
      <c r="THB462" s="330"/>
      <c r="THC462" s="330"/>
      <c r="THD462" s="330"/>
      <c r="THE462" s="330"/>
      <c r="THF462" s="330"/>
      <c r="THG462" s="330"/>
      <c r="THH462" s="330"/>
      <c r="THI462" s="330"/>
      <c r="THJ462" s="330"/>
      <c r="THK462" s="330"/>
      <c r="THL462" s="330"/>
      <c r="THM462" s="330"/>
      <c r="THN462" s="330"/>
      <c r="THO462" s="330"/>
      <c r="THP462" s="330"/>
      <c r="THQ462" s="330"/>
      <c r="THR462" s="330"/>
      <c r="THS462" s="330"/>
      <c r="THT462" s="330"/>
      <c r="THU462" s="330"/>
      <c r="THV462" s="330"/>
      <c r="THW462" s="330"/>
      <c r="THX462" s="330"/>
      <c r="THY462" s="330"/>
      <c r="THZ462" s="330"/>
      <c r="TIA462" s="330"/>
      <c r="TIB462" s="330"/>
      <c r="TIC462" s="330"/>
      <c r="TID462" s="330"/>
      <c r="TIE462" s="330"/>
      <c r="TIF462" s="330"/>
      <c r="TIG462" s="330"/>
      <c r="TIH462" s="330"/>
      <c r="TII462" s="330"/>
      <c r="TIJ462" s="330"/>
      <c r="TIK462" s="330"/>
      <c r="TIL462" s="330"/>
      <c r="TIM462" s="330"/>
      <c r="TIN462" s="330"/>
      <c r="TIO462" s="330"/>
      <c r="TIP462" s="330"/>
      <c r="TIQ462" s="330"/>
      <c r="TIR462" s="330"/>
      <c r="TIS462" s="330"/>
      <c r="TIT462" s="330"/>
      <c r="TIU462" s="330"/>
      <c r="TIV462" s="330"/>
      <c r="TIW462" s="330"/>
      <c r="TIX462" s="330"/>
      <c r="TIY462" s="330"/>
      <c r="TIZ462" s="330"/>
      <c r="TJA462" s="330"/>
      <c r="TJB462" s="330"/>
      <c r="TJC462" s="330"/>
      <c r="TJD462" s="330"/>
      <c r="TJE462" s="330"/>
      <c r="TJF462" s="330"/>
      <c r="TJG462" s="330"/>
      <c r="TJH462" s="330"/>
      <c r="TJI462" s="330"/>
      <c r="TJJ462" s="330"/>
      <c r="TJK462" s="330"/>
      <c r="TJL462" s="330"/>
      <c r="TJM462" s="330"/>
      <c r="TJN462" s="330"/>
      <c r="TJO462" s="330"/>
      <c r="TJP462" s="330"/>
      <c r="TJQ462" s="330"/>
      <c r="TJR462" s="330"/>
      <c r="TJS462" s="330"/>
      <c r="TJT462" s="330"/>
      <c r="TJU462" s="330"/>
      <c r="TJV462" s="330"/>
      <c r="TJW462" s="330"/>
      <c r="TJX462" s="330"/>
      <c r="TJY462" s="330"/>
      <c r="TJZ462" s="330"/>
      <c r="TKA462" s="330"/>
      <c r="TKB462" s="330"/>
      <c r="TKC462" s="330"/>
      <c r="TKD462" s="330"/>
      <c r="TKE462" s="330"/>
      <c r="TKF462" s="330"/>
      <c r="TKG462" s="330"/>
      <c r="TKH462" s="330"/>
      <c r="TKI462" s="330"/>
      <c r="TKJ462" s="330"/>
      <c r="TKK462" s="330"/>
      <c r="TKL462" s="330"/>
      <c r="TKM462" s="330"/>
      <c r="TKN462" s="330"/>
      <c r="TKO462" s="330"/>
      <c r="TKP462" s="330"/>
      <c r="TKQ462" s="330"/>
      <c r="TKR462" s="330"/>
      <c r="TKS462" s="330"/>
      <c r="TKT462" s="330"/>
      <c r="TKU462" s="330"/>
      <c r="TKV462" s="330"/>
      <c r="TKW462" s="330"/>
      <c r="TKX462" s="330"/>
      <c r="TKY462" s="330"/>
      <c r="TKZ462" s="330"/>
      <c r="TLA462" s="330"/>
      <c r="TLB462" s="330"/>
      <c r="TLC462" s="330"/>
      <c r="TLD462" s="330"/>
      <c r="TLE462" s="330"/>
      <c r="TLF462" s="330"/>
      <c r="TLG462" s="330"/>
      <c r="TLH462" s="330"/>
      <c r="TLI462" s="330"/>
      <c r="TLJ462" s="330"/>
      <c r="TLK462" s="330"/>
      <c r="TLL462" s="330"/>
      <c r="TLM462" s="330"/>
      <c r="TLN462" s="330"/>
      <c r="TLO462" s="330"/>
      <c r="TLP462" s="330"/>
      <c r="TLQ462" s="330"/>
      <c r="TLR462" s="330"/>
      <c r="TLS462" s="330"/>
      <c r="TLT462" s="330"/>
      <c r="TLU462" s="330"/>
      <c r="TLV462" s="330"/>
      <c r="TLW462" s="330"/>
      <c r="TLX462" s="330"/>
      <c r="TLY462" s="330"/>
      <c r="TLZ462" s="330"/>
      <c r="TMA462" s="330"/>
      <c r="TMB462" s="330"/>
      <c r="TMC462" s="330"/>
      <c r="TMD462" s="330"/>
      <c r="TME462" s="330"/>
      <c r="TMF462" s="330"/>
      <c r="TMG462" s="330"/>
      <c r="TMH462" s="330"/>
      <c r="TMI462" s="330"/>
      <c r="TMJ462" s="330"/>
      <c r="TMK462" s="330"/>
      <c r="TML462" s="330"/>
      <c r="TMM462" s="330"/>
      <c r="TMN462" s="330"/>
      <c r="TMO462" s="330"/>
      <c r="TMP462" s="330"/>
      <c r="TMQ462" s="330"/>
      <c r="TMR462" s="330"/>
      <c r="TMS462" s="330"/>
      <c r="TMT462" s="330"/>
      <c r="TMU462" s="330"/>
      <c r="TMV462" s="330"/>
      <c r="TMW462" s="330"/>
      <c r="TMX462" s="330"/>
      <c r="TMY462" s="330"/>
      <c r="TMZ462" s="330"/>
      <c r="TNA462" s="330"/>
      <c r="TNB462" s="330"/>
      <c r="TNC462" s="330"/>
      <c r="TND462" s="330"/>
      <c r="TNE462" s="330"/>
      <c r="TNF462" s="330"/>
      <c r="TNG462" s="330"/>
      <c r="TNH462" s="330"/>
      <c r="TNI462" s="330"/>
      <c r="TNJ462" s="330"/>
      <c r="TNK462" s="330"/>
      <c r="TNL462" s="330"/>
      <c r="TNM462" s="330"/>
      <c r="TNN462" s="330"/>
      <c r="TNO462" s="330"/>
      <c r="TNP462" s="330"/>
      <c r="TNQ462" s="330"/>
      <c r="TNR462" s="330"/>
      <c r="TNS462" s="330"/>
      <c r="TNT462" s="330"/>
      <c r="TNU462" s="330"/>
      <c r="TNV462" s="330"/>
      <c r="TNW462" s="330"/>
      <c r="TNX462" s="330"/>
      <c r="TNY462" s="330"/>
      <c r="TNZ462" s="330"/>
      <c r="TOA462" s="330"/>
      <c r="TOB462" s="330"/>
      <c r="TOC462" s="330"/>
      <c r="TOD462" s="330"/>
      <c r="TOE462" s="330"/>
      <c r="TOF462" s="330"/>
      <c r="TOG462" s="330"/>
      <c r="TOH462" s="330"/>
      <c r="TOI462" s="330"/>
      <c r="TOJ462" s="330"/>
      <c r="TOK462" s="330"/>
      <c r="TOL462" s="330"/>
      <c r="TOM462" s="330"/>
      <c r="TON462" s="330"/>
      <c r="TOO462" s="330"/>
      <c r="TOP462" s="330"/>
      <c r="TOQ462" s="330"/>
      <c r="TOR462" s="330"/>
      <c r="TOS462" s="330"/>
      <c r="TOT462" s="330"/>
      <c r="TOU462" s="330"/>
      <c r="TOV462" s="330"/>
      <c r="TOW462" s="330"/>
      <c r="TOX462" s="330"/>
      <c r="TOY462" s="330"/>
      <c r="TOZ462" s="330"/>
      <c r="TPA462" s="330"/>
      <c r="TPB462" s="330"/>
      <c r="TPC462" s="330"/>
      <c r="TPD462" s="330"/>
      <c r="TPE462" s="330"/>
      <c r="TPF462" s="330"/>
      <c r="TPG462" s="330"/>
      <c r="TPH462" s="330"/>
      <c r="TPI462" s="330"/>
      <c r="TPJ462" s="330"/>
      <c r="TPK462" s="330"/>
      <c r="TPL462" s="330"/>
      <c r="TPM462" s="330"/>
      <c r="TPN462" s="330"/>
      <c r="TPO462" s="330"/>
      <c r="TPP462" s="330"/>
      <c r="TPQ462" s="330"/>
      <c r="TPR462" s="330"/>
      <c r="TPS462" s="330"/>
      <c r="TPT462" s="330"/>
      <c r="TPU462" s="330"/>
      <c r="TPV462" s="330"/>
      <c r="TPW462" s="330"/>
      <c r="TPX462" s="330"/>
      <c r="TPY462" s="330"/>
      <c r="TPZ462" s="330"/>
      <c r="TQA462" s="330"/>
      <c r="TQB462" s="330"/>
      <c r="TQC462" s="330"/>
      <c r="TQD462" s="330"/>
      <c r="TQE462" s="330"/>
      <c r="TQF462" s="330"/>
      <c r="TQG462" s="330"/>
      <c r="TQH462" s="330"/>
      <c r="TQI462" s="330"/>
      <c r="TQJ462" s="330"/>
      <c r="TQK462" s="330"/>
      <c r="TQL462" s="330"/>
      <c r="TQM462" s="330"/>
      <c r="TQN462" s="330"/>
      <c r="TQO462" s="330"/>
      <c r="TQP462" s="330"/>
      <c r="TQQ462" s="330"/>
      <c r="TQR462" s="330"/>
      <c r="TQS462" s="330"/>
      <c r="TQT462" s="330"/>
      <c r="TQU462" s="330"/>
      <c r="TQV462" s="330"/>
      <c r="TQW462" s="330"/>
      <c r="TQX462" s="330"/>
      <c r="TQY462" s="330"/>
      <c r="TQZ462" s="330"/>
      <c r="TRA462" s="330"/>
      <c r="TRB462" s="330"/>
      <c r="TRC462" s="330"/>
      <c r="TRD462" s="330"/>
      <c r="TRE462" s="330"/>
      <c r="TRF462" s="330"/>
      <c r="TRG462" s="330"/>
      <c r="TRH462" s="330"/>
      <c r="TRI462" s="330"/>
      <c r="TRJ462" s="330"/>
      <c r="TRK462" s="330"/>
      <c r="TRL462" s="330"/>
      <c r="TRM462" s="330"/>
      <c r="TRN462" s="330"/>
      <c r="TRO462" s="330"/>
      <c r="TRP462" s="330"/>
      <c r="TRQ462" s="330"/>
      <c r="TRR462" s="330"/>
      <c r="TRS462" s="330"/>
      <c r="TRT462" s="330"/>
      <c r="TRU462" s="330"/>
      <c r="TRV462" s="330"/>
      <c r="TRW462" s="330"/>
      <c r="TRX462" s="330"/>
      <c r="TRY462" s="330"/>
      <c r="TRZ462" s="330"/>
      <c r="TSA462" s="330"/>
      <c r="TSB462" s="330"/>
      <c r="TSC462" s="330"/>
      <c r="TSD462" s="330"/>
      <c r="TSE462" s="330"/>
      <c r="TSF462" s="330"/>
      <c r="TSG462" s="330"/>
      <c r="TSH462" s="330"/>
      <c r="TSI462" s="330"/>
      <c r="TSJ462" s="330"/>
      <c r="TSK462" s="330"/>
      <c r="TSL462" s="330"/>
      <c r="TSM462" s="330"/>
      <c r="TSN462" s="330"/>
      <c r="TSO462" s="330"/>
      <c r="TSP462" s="330"/>
      <c r="TSQ462" s="330"/>
      <c r="TSR462" s="330"/>
      <c r="TSS462" s="330"/>
      <c r="TST462" s="330"/>
      <c r="TSU462" s="330"/>
      <c r="TSV462" s="330"/>
      <c r="TSW462" s="330"/>
      <c r="TSX462" s="330"/>
      <c r="TSY462" s="330"/>
      <c r="TSZ462" s="330"/>
      <c r="TTA462" s="330"/>
      <c r="TTB462" s="330"/>
      <c r="TTC462" s="330"/>
      <c r="TTD462" s="330"/>
      <c r="TTE462" s="330"/>
      <c r="TTF462" s="330"/>
      <c r="TTG462" s="330"/>
      <c r="TTH462" s="330"/>
      <c r="TTI462" s="330"/>
      <c r="TTJ462" s="330"/>
      <c r="TTK462" s="330"/>
      <c r="TTL462" s="330"/>
      <c r="TTM462" s="330"/>
      <c r="TTN462" s="330"/>
      <c r="TTO462" s="330"/>
      <c r="TTP462" s="330"/>
      <c r="TTQ462" s="330"/>
      <c r="TTR462" s="330"/>
      <c r="TTS462" s="330"/>
      <c r="TTT462" s="330"/>
      <c r="TTU462" s="330"/>
      <c r="TTV462" s="330"/>
      <c r="TTW462" s="330"/>
      <c r="TTX462" s="330"/>
      <c r="TTY462" s="330"/>
      <c r="TTZ462" s="330"/>
      <c r="TUA462" s="330"/>
      <c r="TUB462" s="330"/>
      <c r="TUC462" s="330"/>
      <c r="TUD462" s="330"/>
      <c r="TUE462" s="330"/>
      <c r="TUF462" s="330"/>
      <c r="TUG462" s="330"/>
      <c r="TUH462" s="330"/>
      <c r="TUI462" s="330"/>
      <c r="TUJ462" s="330"/>
      <c r="TUK462" s="330"/>
      <c r="TUL462" s="330"/>
      <c r="TUM462" s="330"/>
      <c r="TUN462" s="330"/>
      <c r="TUO462" s="330"/>
      <c r="TUP462" s="330"/>
      <c r="TUQ462" s="330"/>
      <c r="TUR462" s="330"/>
      <c r="TUS462" s="330"/>
      <c r="TUT462" s="330"/>
      <c r="TUU462" s="330"/>
      <c r="TUV462" s="330"/>
      <c r="TUW462" s="330"/>
      <c r="TUX462" s="330"/>
      <c r="TUY462" s="330"/>
      <c r="TUZ462" s="330"/>
      <c r="TVA462" s="330"/>
      <c r="TVB462" s="330"/>
      <c r="TVC462" s="330"/>
      <c r="TVD462" s="330"/>
      <c r="TVE462" s="330"/>
      <c r="TVF462" s="330"/>
      <c r="TVG462" s="330"/>
      <c r="TVH462" s="330"/>
      <c r="TVI462" s="330"/>
      <c r="TVJ462" s="330"/>
      <c r="TVK462" s="330"/>
      <c r="TVL462" s="330"/>
      <c r="TVM462" s="330"/>
      <c r="TVN462" s="330"/>
      <c r="TVO462" s="330"/>
      <c r="TVP462" s="330"/>
      <c r="TVQ462" s="330"/>
      <c r="TVR462" s="330"/>
      <c r="TVS462" s="330"/>
      <c r="TVT462" s="330"/>
      <c r="TVU462" s="330"/>
      <c r="TVV462" s="330"/>
      <c r="TVW462" s="330"/>
      <c r="TVX462" s="330"/>
      <c r="TVY462" s="330"/>
      <c r="TVZ462" s="330"/>
      <c r="TWA462" s="330"/>
      <c r="TWB462" s="330"/>
      <c r="TWC462" s="330"/>
      <c r="TWD462" s="330"/>
      <c r="TWE462" s="330"/>
      <c r="TWF462" s="330"/>
      <c r="TWG462" s="330"/>
      <c r="TWH462" s="330"/>
      <c r="TWI462" s="330"/>
      <c r="TWJ462" s="330"/>
      <c r="TWK462" s="330"/>
      <c r="TWL462" s="330"/>
      <c r="TWM462" s="330"/>
      <c r="TWN462" s="330"/>
      <c r="TWO462" s="330"/>
      <c r="TWP462" s="330"/>
      <c r="TWQ462" s="330"/>
      <c r="TWR462" s="330"/>
      <c r="TWS462" s="330"/>
      <c r="TWT462" s="330"/>
      <c r="TWU462" s="330"/>
      <c r="TWV462" s="330"/>
      <c r="TWW462" s="330"/>
      <c r="TWX462" s="330"/>
      <c r="TWY462" s="330"/>
      <c r="TWZ462" s="330"/>
      <c r="TXA462" s="330"/>
      <c r="TXB462" s="330"/>
      <c r="TXC462" s="330"/>
      <c r="TXD462" s="330"/>
      <c r="TXE462" s="330"/>
      <c r="TXF462" s="330"/>
      <c r="TXG462" s="330"/>
      <c r="TXH462" s="330"/>
      <c r="TXI462" s="330"/>
      <c r="TXJ462" s="330"/>
      <c r="TXK462" s="330"/>
      <c r="TXL462" s="330"/>
      <c r="TXM462" s="330"/>
      <c r="TXN462" s="330"/>
      <c r="TXO462" s="330"/>
      <c r="TXP462" s="330"/>
      <c r="TXQ462" s="330"/>
      <c r="TXR462" s="330"/>
      <c r="TXS462" s="330"/>
      <c r="TXT462" s="330"/>
      <c r="TXU462" s="330"/>
      <c r="TXV462" s="330"/>
      <c r="TXW462" s="330"/>
      <c r="TXX462" s="330"/>
      <c r="TXY462" s="330"/>
      <c r="TXZ462" s="330"/>
      <c r="TYA462" s="330"/>
      <c r="TYB462" s="330"/>
      <c r="TYC462" s="330"/>
      <c r="TYD462" s="330"/>
      <c r="TYE462" s="330"/>
      <c r="TYF462" s="330"/>
      <c r="TYG462" s="330"/>
      <c r="TYH462" s="330"/>
      <c r="TYI462" s="330"/>
      <c r="TYJ462" s="330"/>
      <c r="TYK462" s="330"/>
      <c r="TYL462" s="330"/>
      <c r="TYM462" s="330"/>
      <c r="TYN462" s="330"/>
      <c r="TYO462" s="330"/>
      <c r="TYP462" s="330"/>
      <c r="TYQ462" s="330"/>
      <c r="TYR462" s="330"/>
      <c r="TYS462" s="330"/>
      <c r="TYT462" s="330"/>
      <c r="TYU462" s="330"/>
      <c r="TYV462" s="330"/>
      <c r="TYW462" s="330"/>
      <c r="TYX462" s="330"/>
      <c r="TYY462" s="330"/>
      <c r="TYZ462" s="330"/>
      <c r="TZA462" s="330"/>
      <c r="TZB462" s="330"/>
      <c r="TZC462" s="330"/>
      <c r="TZD462" s="330"/>
      <c r="TZE462" s="330"/>
      <c r="TZF462" s="330"/>
      <c r="TZG462" s="330"/>
      <c r="TZH462" s="330"/>
      <c r="TZI462" s="330"/>
      <c r="TZJ462" s="330"/>
      <c r="TZK462" s="330"/>
      <c r="TZL462" s="330"/>
      <c r="TZM462" s="330"/>
      <c r="TZN462" s="330"/>
      <c r="TZO462" s="330"/>
      <c r="TZP462" s="330"/>
      <c r="TZQ462" s="330"/>
      <c r="TZR462" s="330"/>
      <c r="TZS462" s="330"/>
      <c r="TZT462" s="330"/>
      <c r="TZU462" s="330"/>
      <c r="TZV462" s="330"/>
      <c r="TZW462" s="330"/>
      <c r="TZX462" s="330"/>
      <c r="TZY462" s="330"/>
      <c r="TZZ462" s="330"/>
      <c r="UAA462" s="330"/>
      <c r="UAB462" s="330"/>
      <c r="UAC462" s="330"/>
      <c r="UAD462" s="330"/>
      <c r="UAE462" s="330"/>
      <c r="UAF462" s="330"/>
      <c r="UAG462" s="330"/>
      <c r="UAH462" s="330"/>
      <c r="UAI462" s="330"/>
      <c r="UAJ462" s="330"/>
      <c r="UAK462" s="330"/>
      <c r="UAL462" s="330"/>
      <c r="UAM462" s="330"/>
      <c r="UAN462" s="330"/>
      <c r="UAO462" s="330"/>
      <c r="UAP462" s="330"/>
      <c r="UAQ462" s="330"/>
      <c r="UAR462" s="330"/>
      <c r="UAS462" s="330"/>
      <c r="UAT462" s="330"/>
      <c r="UAU462" s="330"/>
      <c r="UAV462" s="330"/>
      <c r="UAW462" s="330"/>
      <c r="UAX462" s="330"/>
      <c r="UAY462" s="330"/>
      <c r="UAZ462" s="330"/>
      <c r="UBA462" s="330"/>
      <c r="UBB462" s="330"/>
      <c r="UBC462" s="330"/>
      <c r="UBD462" s="330"/>
      <c r="UBE462" s="330"/>
      <c r="UBF462" s="330"/>
      <c r="UBG462" s="330"/>
      <c r="UBH462" s="330"/>
      <c r="UBI462" s="330"/>
      <c r="UBJ462" s="330"/>
      <c r="UBK462" s="330"/>
      <c r="UBL462" s="330"/>
      <c r="UBM462" s="330"/>
      <c r="UBN462" s="330"/>
      <c r="UBO462" s="330"/>
      <c r="UBP462" s="330"/>
      <c r="UBQ462" s="330"/>
      <c r="UBR462" s="330"/>
      <c r="UBS462" s="330"/>
      <c r="UBT462" s="330"/>
      <c r="UBU462" s="330"/>
      <c r="UBV462" s="330"/>
      <c r="UBW462" s="330"/>
      <c r="UBX462" s="330"/>
      <c r="UBY462" s="330"/>
      <c r="UBZ462" s="330"/>
      <c r="UCA462" s="330"/>
      <c r="UCB462" s="330"/>
      <c r="UCC462" s="330"/>
      <c r="UCD462" s="330"/>
      <c r="UCE462" s="330"/>
      <c r="UCF462" s="330"/>
      <c r="UCG462" s="330"/>
      <c r="UCH462" s="330"/>
      <c r="UCI462" s="330"/>
      <c r="UCJ462" s="330"/>
      <c r="UCK462" s="330"/>
      <c r="UCL462" s="330"/>
      <c r="UCM462" s="330"/>
      <c r="UCN462" s="330"/>
      <c r="UCO462" s="330"/>
      <c r="UCP462" s="330"/>
      <c r="UCQ462" s="330"/>
      <c r="UCR462" s="330"/>
      <c r="UCS462" s="330"/>
      <c r="UCT462" s="330"/>
      <c r="UCU462" s="330"/>
      <c r="UCV462" s="330"/>
      <c r="UCW462" s="330"/>
      <c r="UCX462" s="330"/>
      <c r="UCY462" s="330"/>
      <c r="UCZ462" s="330"/>
      <c r="UDA462" s="330"/>
      <c r="UDB462" s="330"/>
      <c r="UDC462" s="330"/>
      <c r="UDD462" s="330"/>
      <c r="UDE462" s="330"/>
      <c r="UDF462" s="330"/>
      <c r="UDG462" s="330"/>
      <c r="UDH462" s="330"/>
      <c r="UDI462" s="330"/>
      <c r="UDJ462" s="330"/>
      <c r="UDK462" s="330"/>
      <c r="UDL462" s="330"/>
      <c r="UDM462" s="330"/>
      <c r="UDN462" s="330"/>
      <c r="UDO462" s="330"/>
      <c r="UDP462" s="330"/>
      <c r="UDQ462" s="330"/>
      <c r="UDR462" s="330"/>
      <c r="UDS462" s="330"/>
      <c r="UDT462" s="330"/>
      <c r="UDU462" s="330"/>
      <c r="UDV462" s="330"/>
      <c r="UDW462" s="330"/>
      <c r="UDX462" s="330"/>
      <c r="UDY462" s="330"/>
      <c r="UDZ462" s="330"/>
      <c r="UEA462" s="330"/>
      <c r="UEB462" s="330"/>
      <c r="UEC462" s="330"/>
      <c r="UED462" s="330"/>
      <c r="UEE462" s="330"/>
      <c r="UEF462" s="330"/>
      <c r="UEG462" s="330"/>
      <c r="UEH462" s="330"/>
      <c r="UEI462" s="330"/>
      <c r="UEJ462" s="330"/>
      <c r="UEK462" s="330"/>
      <c r="UEL462" s="330"/>
      <c r="UEM462" s="330"/>
      <c r="UEN462" s="330"/>
      <c r="UEO462" s="330"/>
      <c r="UEP462" s="330"/>
      <c r="UEQ462" s="330"/>
      <c r="UER462" s="330"/>
      <c r="UES462" s="330"/>
      <c r="UET462" s="330"/>
      <c r="UEU462" s="330"/>
      <c r="UEV462" s="330"/>
      <c r="UEW462" s="330"/>
      <c r="UEX462" s="330"/>
      <c r="UEY462" s="330"/>
      <c r="UEZ462" s="330"/>
      <c r="UFA462" s="330"/>
      <c r="UFB462" s="330"/>
      <c r="UFC462" s="330"/>
      <c r="UFD462" s="330"/>
      <c r="UFE462" s="330"/>
      <c r="UFF462" s="330"/>
      <c r="UFG462" s="330"/>
      <c r="UFH462" s="330"/>
      <c r="UFI462" s="330"/>
      <c r="UFJ462" s="330"/>
      <c r="UFK462" s="330"/>
      <c r="UFL462" s="330"/>
      <c r="UFM462" s="330"/>
      <c r="UFN462" s="330"/>
      <c r="UFO462" s="330"/>
      <c r="UFP462" s="330"/>
      <c r="UFQ462" s="330"/>
      <c r="UFR462" s="330"/>
      <c r="UFS462" s="330"/>
      <c r="UFT462" s="330"/>
      <c r="UFU462" s="330"/>
      <c r="UFV462" s="330"/>
      <c r="UFW462" s="330"/>
      <c r="UFX462" s="330"/>
      <c r="UFY462" s="330"/>
      <c r="UFZ462" s="330"/>
      <c r="UGA462" s="330"/>
      <c r="UGB462" s="330"/>
      <c r="UGC462" s="330"/>
      <c r="UGD462" s="330"/>
      <c r="UGE462" s="330"/>
      <c r="UGF462" s="330"/>
      <c r="UGG462" s="330"/>
      <c r="UGH462" s="330"/>
      <c r="UGI462" s="330"/>
      <c r="UGJ462" s="330"/>
      <c r="UGK462" s="330"/>
      <c r="UGL462" s="330"/>
      <c r="UGM462" s="330"/>
      <c r="UGN462" s="330"/>
      <c r="UGO462" s="330"/>
      <c r="UGP462" s="330"/>
      <c r="UGQ462" s="330"/>
      <c r="UGR462" s="330"/>
      <c r="UGS462" s="330"/>
      <c r="UGT462" s="330"/>
      <c r="UGU462" s="330"/>
      <c r="UGV462" s="330"/>
      <c r="UGW462" s="330"/>
      <c r="UGX462" s="330"/>
      <c r="UGY462" s="330"/>
      <c r="UGZ462" s="330"/>
      <c r="UHA462" s="330"/>
      <c r="UHB462" s="330"/>
      <c r="UHC462" s="330"/>
      <c r="UHD462" s="330"/>
      <c r="UHE462" s="330"/>
      <c r="UHF462" s="330"/>
      <c r="UHG462" s="330"/>
      <c r="UHH462" s="330"/>
      <c r="UHI462" s="330"/>
      <c r="UHJ462" s="330"/>
      <c r="UHK462" s="330"/>
      <c r="UHL462" s="330"/>
      <c r="UHM462" s="330"/>
      <c r="UHN462" s="330"/>
      <c r="UHO462" s="330"/>
      <c r="UHP462" s="330"/>
      <c r="UHQ462" s="330"/>
      <c r="UHR462" s="330"/>
      <c r="UHS462" s="330"/>
      <c r="UHT462" s="330"/>
      <c r="UHU462" s="330"/>
      <c r="UHV462" s="330"/>
      <c r="UHW462" s="330"/>
      <c r="UHX462" s="330"/>
      <c r="UHY462" s="330"/>
      <c r="UHZ462" s="330"/>
      <c r="UIA462" s="330"/>
      <c r="UIB462" s="330"/>
      <c r="UIC462" s="330"/>
      <c r="UID462" s="330"/>
      <c r="UIE462" s="330"/>
      <c r="UIF462" s="330"/>
      <c r="UIG462" s="330"/>
      <c r="UIH462" s="330"/>
      <c r="UII462" s="330"/>
      <c r="UIJ462" s="330"/>
      <c r="UIK462" s="330"/>
      <c r="UIL462" s="330"/>
      <c r="UIM462" s="330"/>
      <c r="UIN462" s="330"/>
      <c r="UIO462" s="330"/>
      <c r="UIP462" s="330"/>
      <c r="UIQ462" s="330"/>
      <c r="UIR462" s="330"/>
      <c r="UIS462" s="330"/>
      <c r="UIT462" s="330"/>
      <c r="UIU462" s="330"/>
      <c r="UIV462" s="330"/>
      <c r="UIW462" s="330"/>
      <c r="UIX462" s="330"/>
      <c r="UIY462" s="330"/>
      <c r="UIZ462" s="330"/>
      <c r="UJA462" s="330"/>
      <c r="UJB462" s="330"/>
      <c r="UJC462" s="330"/>
      <c r="UJD462" s="330"/>
      <c r="UJE462" s="330"/>
      <c r="UJF462" s="330"/>
      <c r="UJG462" s="330"/>
      <c r="UJH462" s="330"/>
      <c r="UJI462" s="330"/>
      <c r="UJJ462" s="330"/>
      <c r="UJK462" s="330"/>
      <c r="UJL462" s="330"/>
      <c r="UJM462" s="330"/>
      <c r="UJN462" s="330"/>
      <c r="UJO462" s="330"/>
      <c r="UJP462" s="330"/>
      <c r="UJQ462" s="330"/>
      <c r="UJR462" s="330"/>
      <c r="UJS462" s="330"/>
      <c r="UJT462" s="330"/>
      <c r="UJU462" s="330"/>
      <c r="UJV462" s="330"/>
      <c r="UJW462" s="330"/>
      <c r="UJX462" s="330"/>
      <c r="UJY462" s="330"/>
      <c r="UJZ462" s="330"/>
      <c r="UKA462" s="330"/>
      <c r="UKB462" s="330"/>
      <c r="UKC462" s="330"/>
      <c r="UKD462" s="330"/>
      <c r="UKE462" s="330"/>
      <c r="UKF462" s="330"/>
      <c r="UKG462" s="330"/>
      <c r="UKH462" s="330"/>
      <c r="UKI462" s="330"/>
      <c r="UKJ462" s="330"/>
      <c r="UKK462" s="330"/>
      <c r="UKL462" s="330"/>
      <c r="UKM462" s="330"/>
      <c r="UKN462" s="330"/>
      <c r="UKO462" s="330"/>
      <c r="UKP462" s="330"/>
      <c r="UKQ462" s="330"/>
      <c r="UKR462" s="330"/>
      <c r="UKS462" s="330"/>
      <c r="UKT462" s="330"/>
      <c r="UKU462" s="330"/>
      <c r="UKV462" s="330"/>
      <c r="UKW462" s="330"/>
      <c r="UKX462" s="330"/>
      <c r="UKY462" s="330"/>
      <c r="UKZ462" s="330"/>
      <c r="ULA462" s="330"/>
      <c r="ULB462" s="330"/>
      <c r="ULC462" s="330"/>
      <c r="ULD462" s="330"/>
      <c r="ULE462" s="330"/>
      <c r="ULF462" s="330"/>
      <c r="ULG462" s="330"/>
      <c r="ULH462" s="330"/>
      <c r="ULI462" s="330"/>
      <c r="ULJ462" s="330"/>
      <c r="ULK462" s="330"/>
      <c r="ULL462" s="330"/>
      <c r="ULM462" s="330"/>
      <c r="ULN462" s="330"/>
      <c r="ULO462" s="330"/>
      <c r="ULP462" s="330"/>
      <c r="ULQ462" s="330"/>
      <c r="ULR462" s="330"/>
      <c r="ULS462" s="330"/>
      <c r="ULT462" s="330"/>
      <c r="ULU462" s="330"/>
      <c r="ULV462" s="330"/>
      <c r="ULW462" s="330"/>
      <c r="ULX462" s="330"/>
      <c r="ULY462" s="330"/>
      <c r="ULZ462" s="330"/>
      <c r="UMA462" s="330"/>
      <c r="UMB462" s="330"/>
      <c r="UMC462" s="330"/>
      <c r="UMD462" s="330"/>
      <c r="UME462" s="330"/>
      <c r="UMF462" s="330"/>
      <c r="UMG462" s="330"/>
      <c r="UMH462" s="330"/>
      <c r="UMI462" s="330"/>
      <c r="UMJ462" s="330"/>
      <c r="UMK462" s="330"/>
      <c r="UML462" s="330"/>
      <c r="UMM462" s="330"/>
      <c r="UMN462" s="330"/>
      <c r="UMO462" s="330"/>
      <c r="UMP462" s="330"/>
      <c r="UMQ462" s="330"/>
      <c r="UMR462" s="330"/>
      <c r="UMS462" s="330"/>
      <c r="UMT462" s="330"/>
      <c r="UMU462" s="330"/>
      <c r="UMV462" s="330"/>
      <c r="UMW462" s="330"/>
      <c r="UMX462" s="330"/>
      <c r="UMY462" s="330"/>
      <c r="UMZ462" s="330"/>
      <c r="UNA462" s="330"/>
      <c r="UNB462" s="330"/>
      <c r="UNC462" s="330"/>
      <c r="UND462" s="330"/>
      <c r="UNE462" s="330"/>
      <c r="UNF462" s="330"/>
      <c r="UNG462" s="330"/>
      <c r="UNH462" s="330"/>
      <c r="UNI462" s="330"/>
      <c r="UNJ462" s="330"/>
      <c r="UNK462" s="330"/>
      <c r="UNL462" s="330"/>
      <c r="UNM462" s="330"/>
      <c r="UNN462" s="330"/>
      <c r="UNO462" s="330"/>
      <c r="UNP462" s="330"/>
      <c r="UNQ462" s="330"/>
      <c r="UNR462" s="330"/>
      <c r="UNS462" s="330"/>
      <c r="UNT462" s="330"/>
      <c r="UNU462" s="330"/>
      <c r="UNV462" s="330"/>
      <c r="UNW462" s="330"/>
      <c r="UNX462" s="330"/>
      <c r="UNY462" s="330"/>
      <c r="UNZ462" s="330"/>
      <c r="UOA462" s="330"/>
      <c r="UOB462" s="330"/>
      <c r="UOC462" s="330"/>
      <c r="UOD462" s="330"/>
      <c r="UOE462" s="330"/>
      <c r="UOF462" s="330"/>
      <c r="UOG462" s="330"/>
      <c r="UOH462" s="330"/>
      <c r="UOI462" s="330"/>
      <c r="UOJ462" s="330"/>
      <c r="UOK462" s="330"/>
      <c r="UOL462" s="330"/>
      <c r="UOM462" s="330"/>
      <c r="UON462" s="330"/>
      <c r="UOO462" s="330"/>
      <c r="UOP462" s="330"/>
      <c r="UOQ462" s="330"/>
      <c r="UOR462" s="330"/>
      <c r="UOS462" s="330"/>
      <c r="UOT462" s="330"/>
      <c r="UOU462" s="330"/>
      <c r="UOV462" s="330"/>
      <c r="UOW462" s="330"/>
      <c r="UOX462" s="330"/>
      <c r="UOY462" s="330"/>
      <c r="UOZ462" s="330"/>
      <c r="UPA462" s="330"/>
      <c r="UPB462" s="330"/>
      <c r="UPC462" s="330"/>
      <c r="UPD462" s="330"/>
      <c r="UPE462" s="330"/>
      <c r="UPF462" s="330"/>
      <c r="UPG462" s="330"/>
      <c r="UPH462" s="330"/>
      <c r="UPI462" s="330"/>
      <c r="UPJ462" s="330"/>
      <c r="UPK462" s="330"/>
      <c r="UPL462" s="330"/>
      <c r="UPM462" s="330"/>
      <c r="UPN462" s="330"/>
      <c r="UPO462" s="330"/>
      <c r="UPP462" s="330"/>
      <c r="UPQ462" s="330"/>
      <c r="UPR462" s="330"/>
      <c r="UPS462" s="330"/>
      <c r="UPT462" s="330"/>
      <c r="UPU462" s="330"/>
      <c r="UPV462" s="330"/>
      <c r="UPW462" s="330"/>
      <c r="UPX462" s="330"/>
      <c r="UPY462" s="330"/>
      <c r="UPZ462" s="330"/>
      <c r="UQA462" s="330"/>
      <c r="UQB462" s="330"/>
      <c r="UQC462" s="330"/>
      <c r="UQD462" s="330"/>
      <c r="UQE462" s="330"/>
      <c r="UQF462" s="330"/>
      <c r="UQG462" s="330"/>
      <c r="UQH462" s="330"/>
      <c r="UQI462" s="330"/>
      <c r="UQJ462" s="330"/>
      <c r="UQK462" s="330"/>
      <c r="UQL462" s="330"/>
      <c r="UQM462" s="330"/>
      <c r="UQN462" s="330"/>
      <c r="UQO462" s="330"/>
      <c r="UQP462" s="330"/>
      <c r="UQQ462" s="330"/>
      <c r="UQR462" s="330"/>
      <c r="UQS462" s="330"/>
      <c r="UQT462" s="330"/>
      <c r="UQU462" s="330"/>
      <c r="UQV462" s="330"/>
      <c r="UQW462" s="330"/>
      <c r="UQX462" s="330"/>
      <c r="UQY462" s="330"/>
      <c r="UQZ462" s="330"/>
      <c r="URA462" s="330"/>
      <c r="URB462" s="330"/>
      <c r="URC462" s="330"/>
      <c r="URD462" s="330"/>
      <c r="URE462" s="330"/>
      <c r="URF462" s="330"/>
      <c r="URG462" s="330"/>
      <c r="URH462" s="330"/>
      <c r="URI462" s="330"/>
      <c r="URJ462" s="330"/>
      <c r="URK462" s="330"/>
      <c r="URL462" s="330"/>
      <c r="URM462" s="330"/>
      <c r="URN462" s="330"/>
      <c r="URO462" s="330"/>
      <c r="URP462" s="330"/>
      <c r="URQ462" s="330"/>
      <c r="URR462" s="330"/>
      <c r="URS462" s="330"/>
      <c r="URT462" s="330"/>
      <c r="URU462" s="330"/>
      <c r="URV462" s="330"/>
      <c r="URW462" s="330"/>
      <c r="URX462" s="330"/>
      <c r="URY462" s="330"/>
      <c r="URZ462" s="330"/>
      <c r="USA462" s="330"/>
      <c r="USB462" s="330"/>
      <c r="USC462" s="330"/>
      <c r="USD462" s="330"/>
      <c r="USE462" s="330"/>
      <c r="USF462" s="330"/>
      <c r="USG462" s="330"/>
      <c r="USH462" s="330"/>
      <c r="USI462" s="330"/>
      <c r="USJ462" s="330"/>
      <c r="USK462" s="330"/>
      <c r="USL462" s="330"/>
      <c r="USM462" s="330"/>
      <c r="USN462" s="330"/>
      <c r="USO462" s="330"/>
      <c r="USP462" s="330"/>
      <c r="USQ462" s="330"/>
      <c r="USR462" s="330"/>
      <c r="USS462" s="330"/>
      <c r="UST462" s="330"/>
      <c r="USU462" s="330"/>
      <c r="USV462" s="330"/>
      <c r="USW462" s="330"/>
      <c r="USX462" s="330"/>
      <c r="USY462" s="330"/>
      <c r="USZ462" s="330"/>
      <c r="UTA462" s="330"/>
      <c r="UTB462" s="330"/>
      <c r="UTC462" s="330"/>
      <c r="UTD462" s="330"/>
      <c r="UTE462" s="330"/>
      <c r="UTF462" s="330"/>
      <c r="UTG462" s="330"/>
      <c r="UTH462" s="330"/>
      <c r="UTI462" s="330"/>
      <c r="UTJ462" s="330"/>
      <c r="UTK462" s="330"/>
      <c r="UTL462" s="330"/>
      <c r="UTM462" s="330"/>
      <c r="UTN462" s="330"/>
      <c r="UTO462" s="330"/>
      <c r="UTP462" s="330"/>
      <c r="UTQ462" s="330"/>
      <c r="UTR462" s="330"/>
      <c r="UTS462" s="330"/>
      <c r="UTT462" s="330"/>
      <c r="UTU462" s="330"/>
      <c r="UTV462" s="330"/>
      <c r="UTW462" s="330"/>
      <c r="UTX462" s="330"/>
      <c r="UTY462" s="330"/>
      <c r="UTZ462" s="330"/>
      <c r="UUA462" s="330"/>
      <c r="UUB462" s="330"/>
      <c r="UUC462" s="330"/>
      <c r="UUD462" s="330"/>
      <c r="UUE462" s="330"/>
      <c r="UUF462" s="330"/>
      <c r="UUG462" s="330"/>
      <c r="UUH462" s="330"/>
      <c r="UUI462" s="330"/>
      <c r="UUJ462" s="330"/>
      <c r="UUK462" s="330"/>
      <c r="UUL462" s="330"/>
      <c r="UUM462" s="330"/>
      <c r="UUN462" s="330"/>
      <c r="UUO462" s="330"/>
      <c r="UUP462" s="330"/>
      <c r="UUQ462" s="330"/>
      <c r="UUR462" s="330"/>
      <c r="UUS462" s="330"/>
      <c r="UUT462" s="330"/>
      <c r="UUU462" s="330"/>
      <c r="UUV462" s="330"/>
      <c r="UUW462" s="330"/>
      <c r="UUX462" s="330"/>
      <c r="UUY462" s="330"/>
      <c r="UUZ462" s="330"/>
      <c r="UVA462" s="330"/>
      <c r="UVB462" s="330"/>
      <c r="UVC462" s="330"/>
      <c r="UVD462" s="330"/>
      <c r="UVE462" s="330"/>
      <c r="UVF462" s="330"/>
      <c r="UVG462" s="330"/>
      <c r="UVH462" s="330"/>
      <c r="UVI462" s="330"/>
      <c r="UVJ462" s="330"/>
      <c r="UVK462" s="330"/>
      <c r="UVL462" s="330"/>
      <c r="UVM462" s="330"/>
      <c r="UVN462" s="330"/>
      <c r="UVO462" s="330"/>
      <c r="UVP462" s="330"/>
      <c r="UVQ462" s="330"/>
      <c r="UVR462" s="330"/>
      <c r="UVS462" s="330"/>
      <c r="UVT462" s="330"/>
      <c r="UVU462" s="330"/>
      <c r="UVV462" s="330"/>
      <c r="UVW462" s="330"/>
      <c r="UVX462" s="330"/>
      <c r="UVY462" s="330"/>
      <c r="UVZ462" s="330"/>
      <c r="UWA462" s="330"/>
      <c r="UWB462" s="330"/>
      <c r="UWC462" s="330"/>
      <c r="UWD462" s="330"/>
      <c r="UWE462" s="330"/>
      <c r="UWF462" s="330"/>
      <c r="UWG462" s="330"/>
      <c r="UWH462" s="330"/>
      <c r="UWI462" s="330"/>
      <c r="UWJ462" s="330"/>
      <c r="UWK462" s="330"/>
      <c r="UWL462" s="330"/>
      <c r="UWM462" s="330"/>
      <c r="UWN462" s="330"/>
      <c r="UWO462" s="330"/>
      <c r="UWP462" s="330"/>
      <c r="UWQ462" s="330"/>
      <c r="UWR462" s="330"/>
      <c r="UWS462" s="330"/>
      <c r="UWT462" s="330"/>
      <c r="UWU462" s="330"/>
      <c r="UWV462" s="330"/>
      <c r="UWW462" s="330"/>
      <c r="UWX462" s="330"/>
      <c r="UWY462" s="330"/>
      <c r="UWZ462" s="330"/>
      <c r="UXA462" s="330"/>
      <c r="UXB462" s="330"/>
      <c r="UXC462" s="330"/>
      <c r="UXD462" s="330"/>
      <c r="UXE462" s="330"/>
      <c r="UXF462" s="330"/>
      <c r="UXG462" s="330"/>
      <c r="UXH462" s="330"/>
      <c r="UXI462" s="330"/>
      <c r="UXJ462" s="330"/>
      <c r="UXK462" s="330"/>
      <c r="UXL462" s="330"/>
      <c r="UXM462" s="330"/>
      <c r="UXN462" s="330"/>
      <c r="UXO462" s="330"/>
      <c r="UXP462" s="330"/>
      <c r="UXQ462" s="330"/>
      <c r="UXR462" s="330"/>
      <c r="UXS462" s="330"/>
      <c r="UXT462" s="330"/>
      <c r="UXU462" s="330"/>
      <c r="UXV462" s="330"/>
      <c r="UXW462" s="330"/>
      <c r="UXX462" s="330"/>
      <c r="UXY462" s="330"/>
      <c r="UXZ462" s="330"/>
      <c r="UYA462" s="330"/>
      <c r="UYB462" s="330"/>
      <c r="UYC462" s="330"/>
      <c r="UYD462" s="330"/>
      <c r="UYE462" s="330"/>
      <c r="UYF462" s="330"/>
      <c r="UYG462" s="330"/>
      <c r="UYH462" s="330"/>
      <c r="UYI462" s="330"/>
      <c r="UYJ462" s="330"/>
      <c r="UYK462" s="330"/>
      <c r="UYL462" s="330"/>
      <c r="UYM462" s="330"/>
      <c r="UYN462" s="330"/>
      <c r="UYO462" s="330"/>
      <c r="UYP462" s="330"/>
      <c r="UYQ462" s="330"/>
      <c r="UYR462" s="330"/>
      <c r="UYS462" s="330"/>
      <c r="UYT462" s="330"/>
      <c r="UYU462" s="330"/>
      <c r="UYV462" s="330"/>
      <c r="UYW462" s="330"/>
      <c r="UYX462" s="330"/>
      <c r="UYY462" s="330"/>
      <c r="UYZ462" s="330"/>
      <c r="UZA462" s="330"/>
      <c r="UZB462" s="330"/>
      <c r="UZC462" s="330"/>
      <c r="UZD462" s="330"/>
      <c r="UZE462" s="330"/>
      <c r="UZF462" s="330"/>
      <c r="UZG462" s="330"/>
      <c r="UZH462" s="330"/>
      <c r="UZI462" s="330"/>
      <c r="UZJ462" s="330"/>
      <c r="UZK462" s="330"/>
      <c r="UZL462" s="330"/>
      <c r="UZM462" s="330"/>
      <c r="UZN462" s="330"/>
      <c r="UZO462" s="330"/>
      <c r="UZP462" s="330"/>
      <c r="UZQ462" s="330"/>
      <c r="UZR462" s="330"/>
      <c r="UZS462" s="330"/>
      <c r="UZT462" s="330"/>
      <c r="UZU462" s="330"/>
      <c r="UZV462" s="330"/>
      <c r="UZW462" s="330"/>
      <c r="UZX462" s="330"/>
      <c r="UZY462" s="330"/>
      <c r="UZZ462" s="330"/>
      <c r="VAA462" s="330"/>
      <c r="VAB462" s="330"/>
      <c r="VAC462" s="330"/>
      <c r="VAD462" s="330"/>
      <c r="VAE462" s="330"/>
      <c r="VAF462" s="330"/>
      <c r="VAG462" s="330"/>
      <c r="VAH462" s="330"/>
      <c r="VAI462" s="330"/>
      <c r="VAJ462" s="330"/>
      <c r="VAK462" s="330"/>
      <c r="VAL462" s="330"/>
      <c r="VAM462" s="330"/>
      <c r="VAN462" s="330"/>
      <c r="VAO462" s="330"/>
      <c r="VAP462" s="330"/>
      <c r="VAQ462" s="330"/>
      <c r="VAR462" s="330"/>
      <c r="VAS462" s="330"/>
      <c r="VAT462" s="330"/>
      <c r="VAU462" s="330"/>
      <c r="VAV462" s="330"/>
      <c r="VAW462" s="330"/>
      <c r="VAX462" s="330"/>
      <c r="VAY462" s="330"/>
      <c r="VAZ462" s="330"/>
      <c r="VBA462" s="330"/>
      <c r="VBB462" s="330"/>
      <c r="VBC462" s="330"/>
      <c r="VBD462" s="330"/>
      <c r="VBE462" s="330"/>
      <c r="VBF462" s="330"/>
      <c r="VBG462" s="330"/>
      <c r="VBH462" s="330"/>
      <c r="VBI462" s="330"/>
      <c r="VBJ462" s="330"/>
      <c r="VBK462" s="330"/>
      <c r="VBL462" s="330"/>
      <c r="VBM462" s="330"/>
      <c r="VBN462" s="330"/>
      <c r="VBO462" s="330"/>
      <c r="VBP462" s="330"/>
      <c r="VBQ462" s="330"/>
      <c r="VBR462" s="330"/>
      <c r="VBS462" s="330"/>
      <c r="VBT462" s="330"/>
      <c r="VBU462" s="330"/>
      <c r="VBV462" s="330"/>
      <c r="VBW462" s="330"/>
      <c r="VBX462" s="330"/>
      <c r="VBY462" s="330"/>
      <c r="VBZ462" s="330"/>
      <c r="VCA462" s="330"/>
      <c r="VCB462" s="330"/>
      <c r="VCC462" s="330"/>
      <c r="VCD462" s="330"/>
      <c r="VCE462" s="330"/>
      <c r="VCF462" s="330"/>
      <c r="VCG462" s="330"/>
      <c r="VCH462" s="330"/>
      <c r="VCI462" s="330"/>
      <c r="VCJ462" s="330"/>
      <c r="VCK462" s="330"/>
      <c r="VCL462" s="330"/>
      <c r="VCM462" s="330"/>
      <c r="VCN462" s="330"/>
      <c r="VCO462" s="330"/>
      <c r="VCP462" s="330"/>
      <c r="VCQ462" s="330"/>
      <c r="VCR462" s="330"/>
      <c r="VCS462" s="330"/>
      <c r="VCT462" s="330"/>
      <c r="VCU462" s="330"/>
      <c r="VCV462" s="330"/>
      <c r="VCW462" s="330"/>
      <c r="VCX462" s="330"/>
      <c r="VCY462" s="330"/>
      <c r="VCZ462" s="330"/>
      <c r="VDA462" s="330"/>
      <c r="VDB462" s="330"/>
      <c r="VDC462" s="330"/>
      <c r="VDD462" s="330"/>
      <c r="VDE462" s="330"/>
      <c r="VDF462" s="330"/>
      <c r="VDG462" s="330"/>
      <c r="VDH462" s="330"/>
      <c r="VDI462" s="330"/>
      <c r="VDJ462" s="330"/>
      <c r="VDK462" s="330"/>
      <c r="VDL462" s="330"/>
      <c r="VDM462" s="330"/>
      <c r="VDN462" s="330"/>
      <c r="VDO462" s="330"/>
      <c r="VDP462" s="330"/>
      <c r="VDQ462" s="330"/>
      <c r="VDR462" s="330"/>
      <c r="VDS462" s="330"/>
      <c r="VDT462" s="330"/>
      <c r="VDU462" s="330"/>
      <c r="VDV462" s="330"/>
      <c r="VDW462" s="330"/>
      <c r="VDX462" s="330"/>
      <c r="VDY462" s="330"/>
      <c r="VDZ462" s="330"/>
      <c r="VEA462" s="330"/>
      <c r="VEB462" s="330"/>
      <c r="VEC462" s="330"/>
      <c r="VED462" s="330"/>
      <c r="VEE462" s="330"/>
      <c r="VEF462" s="330"/>
      <c r="VEG462" s="330"/>
      <c r="VEH462" s="330"/>
      <c r="VEI462" s="330"/>
      <c r="VEJ462" s="330"/>
      <c r="VEK462" s="330"/>
      <c r="VEL462" s="330"/>
      <c r="VEM462" s="330"/>
      <c r="VEN462" s="330"/>
      <c r="VEO462" s="330"/>
      <c r="VEP462" s="330"/>
      <c r="VEQ462" s="330"/>
      <c r="VER462" s="330"/>
      <c r="VES462" s="330"/>
      <c r="VET462" s="330"/>
      <c r="VEU462" s="330"/>
      <c r="VEV462" s="330"/>
      <c r="VEW462" s="330"/>
      <c r="VEX462" s="330"/>
      <c r="VEY462" s="330"/>
      <c r="VEZ462" s="330"/>
      <c r="VFA462" s="330"/>
      <c r="VFB462" s="330"/>
      <c r="VFC462" s="330"/>
      <c r="VFD462" s="330"/>
      <c r="VFE462" s="330"/>
      <c r="VFF462" s="330"/>
      <c r="VFG462" s="330"/>
      <c r="VFH462" s="330"/>
      <c r="VFI462" s="330"/>
      <c r="VFJ462" s="330"/>
      <c r="VFK462" s="330"/>
      <c r="VFL462" s="330"/>
      <c r="VFM462" s="330"/>
      <c r="VFN462" s="330"/>
      <c r="VFO462" s="330"/>
      <c r="VFP462" s="330"/>
      <c r="VFQ462" s="330"/>
      <c r="VFR462" s="330"/>
      <c r="VFS462" s="330"/>
      <c r="VFT462" s="330"/>
      <c r="VFU462" s="330"/>
      <c r="VFV462" s="330"/>
      <c r="VFW462" s="330"/>
      <c r="VFX462" s="330"/>
      <c r="VFY462" s="330"/>
      <c r="VFZ462" s="330"/>
      <c r="VGA462" s="330"/>
      <c r="VGB462" s="330"/>
      <c r="VGC462" s="330"/>
      <c r="VGD462" s="330"/>
      <c r="VGE462" s="330"/>
      <c r="VGF462" s="330"/>
      <c r="VGG462" s="330"/>
      <c r="VGH462" s="330"/>
      <c r="VGI462" s="330"/>
      <c r="VGJ462" s="330"/>
      <c r="VGK462" s="330"/>
      <c r="VGL462" s="330"/>
      <c r="VGM462" s="330"/>
      <c r="VGN462" s="330"/>
      <c r="VGO462" s="330"/>
      <c r="VGP462" s="330"/>
      <c r="VGQ462" s="330"/>
      <c r="VGR462" s="330"/>
      <c r="VGS462" s="330"/>
      <c r="VGT462" s="330"/>
      <c r="VGU462" s="330"/>
      <c r="VGV462" s="330"/>
      <c r="VGW462" s="330"/>
      <c r="VGX462" s="330"/>
      <c r="VGY462" s="330"/>
      <c r="VGZ462" s="330"/>
      <c r="VHA462" s="330"/>
      <c r="VHB462" s="330"/>
      <c r="VHC462" s="330"/>
      <c r="VHD462" s="330"/>
      <c r="VHE462" s="330"/>
      <c r="VHF462" s="330"/>
      <c r="VHG462" s="330"/>
      <c r="VHH462" s="330"/>
      <c r="VHI462" s="330"/>
      <c r="VHJ462" s="330"/>
      <c r="VHK462" s="330"/>
      <c r="VHL462" s="330"/>
      <c r="VHM462" s="330"/>
      <c r="VHN462" s="330"/>
      <c r="VHO462" s="330"/>
      <c r="VHP462" s="330"/>
      <c r="VHQ462" s="330"/>
      <c r="VHR462" s="330"/>
      <c r="VHS462" s="330"/>
      <c r="VHT462" s="330"/>
      <c r="VHU462" s="330"/>
      <c r="VHV462" s="330"/>
      <c r="VHW462" s="330"/>
      <c r="VHX462" s="330"/>
      <c r="VHY462" s="330"/>
      <c r="VHZ462" s="330"/>
      <c r="VIA462" s="330"/>
      <c r="VIB462" s="330"/>
      <c r="VIC462" s="330"/>
      <c r="VID462" s="330"/>
      <c r="VIE462" s="330"/>
      <c r="VIF462" s="330"/>
      <c r="VIG462" s="330"/>
      <c r="VIH462" s="330"/>
      <c r="VII462" s="330"/>
      <c r="VIJ462" s="330"/>
      <c r="VIK462" s="330"/>
      <c r="VIL462" s="330"/>
      <c r="VIM462" s="330"/>
      <c r="VIN462" s="330"/>
      <c r="VIO462" s="330"/>
      <c r="VIP462" s="330"/>
      <c r="VIQ462" s="330"/>
      <c r="VIR462" s="330"/>
      <c r="VIS462" s="330"/>
      <c r="VIT462" s="330"/>
      <c r="VIU462" s="330"/>
      <c r="VIV462" s="330"/>
      <c r="VIW462" s="330"/>
      <c r="VIX462" s="330"/>
      <c r="VIY462" s="330"/>
      <c r="VIZ462" s="330"/>
      <c r="VJA462" s="330"/>
      <c r="VJB462" s="330"/>
      <c r="VJC462" s="330"/>
      <c r="VJD462" s="330"/>
      <c r="VJE462" s="330"/>
      <c r="VJF462" s="330"/>
      <c r="VJG462" s="330"/>
      <c r="VJH462" s="330"/>
      <c r="VJI462" s="330"/>
      <c r="VJJ462" s="330"/>
      <c r="VJK462" s="330"/>
      <c r="VJL462" s="330"/>
      <c r="VJM462" s="330"/>
      <c r="VJN462" s="330"/>
      <c r="VJO462" s="330"/>
      <c r="VJP462" s="330"/>
      <c r="VJQ462" s="330"/>
      <c r="VJR462" s="330"/>
      <c r="VJS462" s="330"/>
      <c r="VJT462" s="330"/>
      <c r="VJU462" s="330"/>
      <c r="VJV462" s="330"/>
      <c r="VJW462" s="330"/>
      <c r="VJX462" s="330"/>
      <c r="VJY462" s="330"/>
      <c r="VJZ462" s="330"/>
      <c r="VKA462" s="330"/>
      <c r="VKB462" s="330"/>
      <c r="VKC462" s="330"/>
      <c r="VKD462" s="330"/>
      <c r="VKE462" s="330"/>
      <c r="VKF462" s="330"/>
      <c r="VKG462" s="330"/>
      <c r="VKH462" s="330"/>
      <c r="VKI462" s="330"/>
      <c r="VKJ462" s="330"/>
      <c r="VKK462" s="330"/>
      <c r="VKL462" s="330"/>
      <c r="VKM462" s="330"/>
      <c r="VKN462" s="330"/>
      <c r="VKO462" s="330"/>
      <c r="VKP462" s="330"/>
      <c r="VKQ462" s="330"/>
      <c r="VKR462" s="330"/>
      <c r="VKS462" s="330"/>
      <c r="VKT462" s="330"/>
      <c r="VKU462" s="330"/>
      <c r="VKV462" s="330"/>
      <c r="VKW462" s="330"/>
      <c r="VKX462" s="330"/>
      <c r="VKY462" s="330"/>
      <c r="VKZ462" s="330"/>
      <c r="VLA462" s="330"/>
      <c r="VLB462" s="330"/>
      <c r="VLC462" s="330"/>
      <c r="VLD462" s="330"/>
      <c r="VLE462" s="330"/>
      <c r="VLF462" s="330"/>
      <c r="VLG462" s="330"/>
      <c r="VLH462" s="330"/>
      <c r="VLI462" s="330"/>
      <c r="VLJ462" s="330"/>
      <c r="VLK462" s="330"/>
      <c r="VLL462" s="330"/>
      <c r="VLM462" s="330"/>
      <c r="VLN462" s="330"/>
      <c r="VLO462" s="330"/>
      <c r="VLP462" s="330"/>
      <c r="VLQ462" s="330"/>
      <c r="VLR462" s="330"/>
      <c r="VLS462" s="330"/>
      <c r="VLT462" s="330"/>
      <c r="VLU462" s="330"/>
      <c r="VLV462" s="330"/>
      <c r="VLW462" s="330"/>
      <c r="VLX462" s="330"/>
      <c r="VLY462" s="330"/>
      <c r="VLZ462" s="330"/>
      <c r="VMA462" s="330"/>
      <c r="VMB462" s="330"/>
      <c r="VMC462" s="330"/>
      <c r="VMD462" s="330"/>
      <c r="VME462" s="330"/>
      <c r="VMF462" s="330"/>
      <c r="VMG462" s="330"/>
      <c r="VMH462" s="330"/>
      <c r="VMI462" s="330"/>
      <c r="VMJ462" s="330"/>
      <c r="VMK462" s="330"/>
      <c r="VML462" s="330"/>
      <c r="VMM462" s="330"/>
      <c r="VMN462" s="330"/>
      <c r="VMO462" s="330"/>
      <c r="VMP462" s="330"/>
      <c r="VMQ462" s="330"/>
      <c r="VMR462" s="330"/>
      <c r="VMS462" s="330"/>
      <c r="VMT462" s="330"/>
      <c r="VMU462" s="330"/>
      <c r="VMV462" s="330"/>
      <c r="VMW462" s="330"/>
      <c r="VMX462" s="330"/>
      <c r="VMY462" s="330"/>
      <c r="VMZ462" s="330"/>
      <c r="VNA462" s="330"/>
      <c r="VNB462" s="330"/>
      <c r="VNC462" s="330"/>
      <c r="VND462" s="330"/>
      <c r="VNE462" s="330"/>
      <c r="VNF462" s="330"/>
      <c r="VNG462" s="330"/>
      <c r="VNH462" s="330"/>
      <c r="VNI462" s="330"/>
      <c r="VNJ462" s="330"/>
      <c r="VNK462" s="330"/>
      <c r="VNL462" s="330"/>
      <c r="VNM462" s="330"/>
      <c r="VNN462" s="330"/>
      <c r="VNO462" s="330"/>
      <c r="VNP462" s="330"/>
      <c r="VNQ462" s="330"/>
      <c r="VNR462" s="330"/>
      <c r="VNS462" s="330"/>
      <c r="VNT462" s="330"/>
      <c r="VNU462" s="330"/>
      <c r="VNV462" s="330"/>
      <c r="VNW462" s="330"/>
      <c r="VNX462" s="330"/>
      <c r="VNY462" s="330"/>
      <c r="VNZ462" s="330"/>
      <c r="VOA462" s="330"/>
      <c r="VOB462" s="330"/>
      <c r="VOC462" s="330"/>
      <c r="VOD462" s="330"/>
      <c r="VOE462" s="330"/>
      <c r="VOF462" s="330"/>
      <c r="VOG462" s="330"/>
      <c r="VOH462" s="330"/>
      <c r="VOI462" s="330"/>
      <c r="VOJ462" s="330"/>
      <c r="VOK462" s="330"/>
      <c r="VOL462" s="330"/>
      <c r="VOM462" s="330"/>
      <c r="VON462" s="330"/>
      <c r="VOO462" s="330"/>
      <c r="VOP462" s="330"/>
      <c r="VOQ462" s="330"/>
      <c r="VOR462" s="330"/>
      <c r="VOS462" s="330"/>
      <c r="VOT462" s="330"/>
      <c r="VOU462" s="330"/>
      <c r="VOV462" s="330"/>
      <c r="VOW462" s="330"/>
      <c r="VOX462" s="330"/>
      <c r="VOY462" s="330"/>
      <c r="VOZ462" s="330"/>
      <c r="VPA462" s="330"/>
      <c r="VPB462" s="330"/>
      <c r="VPC462" s="330"/>
      <c r="VPD462" s="330"/>
      <c r="VPE462" s="330"/>
      <c r="VPF462" s="330"/>
      <c r="VPG462" s="330"/>
      <c r="VPH462" s="330"/>
      <c r="VPI462" s="330"/>
      <c r="VPJ462" s="330"/>
      <c r="VPK462" s="330"/>
      <c r="VPL462" s="330"/>
      <c r="VPM462" s="330"/>
      <c r="VPN462" s="330"/>
      <c r="VPO462" s="330"/>
      <c r="VPP462" s="330"/>
      <c r="VPQ462" s="330"/>
      <c r="VPR462" s="330"/>
      <c r="VPS462" s="330"/>
      <c r="VPT462" s="330"/>
      <c r="VPU462" s="330"/>
      <c r="VPV462" s="330"/>
      <c r="VPW462" s="330"/>
      <c r="VPX462" s="330"/>
      <c r="VPY462" s="330"/>
      <c r="VPZ462" s="330"/>
      <c r="VQA462" s="330"/>
      <c r="VQB462" s="330"/>
      <c r="VQC462" s="330"/>
      <c r="VQD462" s="330"/>
      <c r="VQE462" s="330"/>
      <c r="VQF462" s="330"/>
      <c r="VQG462" s="330"/>
      <c r="VQH462" s="330"/>
      <c r="VQI462" s="330"/>
      <c r="VQJ462" s="330"/>
      <c r="VQK462" s="330"/>
      <c r="VQL462" s="330"/>
      <c r="VQM462" s="330"/>
      <c r="VQN462" s="330"/>
      <c r="VQO462" s="330"/>
      <c r="VQP462" s="330"/>
      <c r="VQQ462" s="330"/>
      <c r="VQR462" s="330"/>
      <c r="VQS462" s="330"/>
      <c r="VQT462" s="330"/>
      <c r="VQU462" s="330"/>
      <c r="VQV462" s="330"/>
      <c r="VQW462" s="330"/>
      <c r="VQX462" s="330"/>
      <c r="VQY462" s="330"/>
      <c r="VQZ462" s="330"/>
      <c r="VRA462" s="330"/>
      <c r="VRB462" s="330"/>
      <c r="VRC462" s="330"/>
      <c r="VRD462" s="330"/>
      <c r="VRE462" s="330"/>
      <c r="VRF462" s="330"/>
      <c r="VRG462" s="330"/>
      <c r="VRH462" s="330"/>
      <c r="VRI462" s="330"/>
      <c r="VRJ462" s="330"/>
      <c r="VRK462" s="330"/>
      <c r="VRL462" s="330"/>
      <c r="VRM462" s="330"/>
      <c r="VRN462" s="330"/>
      <c r="VRO462" s="330"/>
      <c r="VRP462" s="330"/>
      <c r="VRQ462" s="330"/>
      <c r="VRR462" s="330"/>
      <c r="VRS462" s="330"/>
      <c r="VRT462" s="330"/>
      <c r="VRU462" s="330"/>
      <c r="VRV462" s="330"/>
      <c r="VRW462" s="330"/>
      <c r="VRX462" s="330"/>
      <c r="VRY462" s="330"/>
      <c r="VRZ462" s="330"/>
      <c r="VSA462" s="330"/>
      <c r="VSB462" s="330"/>
      <c r="VSC462" s="330"/>
      <c r="VSD462" s="330"/>
      <c r="VSE462" s="330"/>
      <c r="VSF462" s="330"/>
      <c r="VSG462" s="330"/>
      <c r="VSH462" s="330"/>
      <c r="VSI462" s="330"/>
      <c r="VSJ462" s="330"/>
      <c r="VSK462" s="330"/>
      <c r="VSL462" s="330"/>
      <c r="VSM462" s="330"/>
      <c r="VSN462" s="330"/>
      <c r="VSO462" s="330"/>
      <c r="VSP462" s="330"/>
      <c r="VSQ462" s="330"/>
      <c r="VSR462" s="330"/>
      <c r="VSS462" s="330"/>
      <c r="VST462" s="330"/>
      <c r="VSU462" s="330"/>
      <c r="VSV462" s="330"/>
      <c r="VSW462" s="330"/>
      <c r="VSX462" s="330"/>
      <c r="VSY462" s="330"/>
      <c r="VSZ462" s="330"/>
      <c r="VTA462" s="330"/>
      <c r="VTB462" s="330"/>
      <c r="VTC462" s="330"/>
      <c r="VTD462" s="330"/>
      <c r="VTE462" s="330"/>
      <c r="VTF462" s="330"/>
      <c r="VTG462" s="330"/>
      <c r="VTH462" s="330"/>
      <c r="VTI462" s="330"/>
      <c r="VTJ462" s="330"/>
      <c r="VTK462" s="330"/>
      <c r="VTL462" s="330"/>
      <c r="VTM462" s="330"/>
      <c r="VTN462" s="330"/>
      <c r="VTO462" s="330"/>
      <c r="VTP462" s="330"/>
      <c r="VTQ462" s="330"/>
      <c r="VTR462" s="330"/>
      <c r="VTS462" s="330"/>
      <c r="VTT462" s="330"/>
      <c r="VTU462" s="330"/>
      <c r="VTV462" s="330"/>
      <c r="VTW462" s="330"/>
      <c r="VTX462" s="330"/>
      <c r="VTY462" s="330"/>
      <c r="VTZ462" s="330"/>
      <c r="VUA462" s="330"/>
      <c r="VUB462" s="330"/>
      <c r="VUC462" s="330"/>
      <c r="VUD462" s="330"/>
      <c r="VUE462" s="330"/>
      <c r="VUF462" s="330"/>
      <c r="VUG462" s="330"/>
      <c r="VUH462" s="330"/>
      <c r="VUI462" s="330"/>
      <c r="VUJ462" s="330"/>
      <c r="VUK462" s="330"/>
      <c r="VUL462" s="330"/>
      <c r="VUM462" s="330"/>
      <c r="VUN462" s="330"/>
      <c r="VUO462" s="330"/>
      <c r="VUP462" s="330"/>
      <c r="VUQ462" s="330"/>
      <c r="VUR462" s="330"/>
      <c r="VUS462" s="330"/>
      <c r="VUT462" s="330"/>
      <c r="VUU462" s="330"/>
      <c r="VUV462" s="330"/>
      <c r="VUW462" s="330"/>
      <c r="VUX462" s="330"/>
      <c r="VUY462" s="330"/>
      <c r="VUZ462" s="330"/>
      <c r="VVA462" s="330"/>
      <c r="VVB462" s="330"/>
      <c r="VVC462" s="330"/>
      <c r="VVD462" s="330"/>
      <c r="VVE462" s="330"/>
      <c r="VVF462" s="330"/>
      <c r="VVG462" s="330"/>
      <c r="VVH462" s="330"/>
      <c r="VVI462" s="330"/>
      <c r="VVJ462" s="330"/>
      <c r="VVK462" s="330"/>
      <c r="VVL462" s="330"/>
      <c r="VVM462" s="330"/>
      <c r="VVN462" s="330"/>
      <c r="VVO462" s="330"/>
      <c r="VVP462" s="330"/>
      <c r="VVQ462" s="330"/>
      <c r="VVR462" s="330"/>
      <c r="VVS462" s="330"/>
      <c r="VVT462" s="330"/>
      <c r="VVU462" s="330"/>
      <c r="VVV462" s="330"/>
      <c r="VVW462" s="330"/>
      <c r="VVX462" s="330"/>
      <c r="VVY462" s="330"/>
      <c r="VVZ462" s="330"/>
      <c r="VWA462" s="330"/>
      <c r="VWB462" s="330"/>
      <c r="VWC462" s="330"/>
      <c r="VWD462" s="330"/>
      <c r="VWE462" s="330"/>
      <c r="VWF462" s="330"/>
      <c r="VWG462" s="330"/>
      <c r="VWH462" s="330"/>
      <c r="VWI462" s="330"/>
      <c r="VWJ462" s="330"/>
      <c r="VWK462" s="330"/>
      <c r="VWL462" s="330"/>
      <c r="VWM462" s="330"/>
      <c r="VWN462" s="330"/>
      <c r="VWO462" s="330"/>
      <c r="VWP462" s="330"/>
      <c r="VWQ462" s="330"/>
      <c r="VWR462" s="330"/>
      <c r="VWS462" s="330"/>
      <c r="VWT462" s="330"/>
      <c r="VWU462" s="330"/>
      <c r="VWV462" s="330"/>
      <c r="VWW462" s="330"/>
      <c r="VWX462" s="330"/>
      <c r="VWY462" s="330"/>
      <c r="VWZ462" s="330"/>
      <c r="VXA462" s="330"/>
      <c r="VXB462" s="330"/>
      <c r="VXC462" s="330"/>
      <c r="VXD462" s="330"/>
      <c r="VXE462" s="330"/>
      <c r="VXF462" s="330"/>
      <c r="VXG462" s="330"/>
      <c r="VXH462" s="330"/>
      <c r="VXI462" s="330"/>
      <c r="VXJ462" s="330"/>
      <c r="VXK462" s="330"/>
      <c r="VXL462" s="330"/>
      <c r="VXM462" s="330"/>
      <c r="VXN462" s="330"/>
      <c r="VXO462" s="330"/>
      <c r="VXP462" s="330"/>
      <c r="VXQ462" s="330"/>
      <c r="VXR462" s="330"/>
      <c r="VXS462" s="330"/>
      <c r="VXT462" s="330"/>
      <c r="VXU462" s="330"/>
      <c r="VXV462" s="330"/>
      <c r="VXW462" s="330"/>
      <c r="VXX462" s="330"/>
      <c r="VXY462" s="330"/>
      <c r="VXZ462" s="330"/>
      <c r="VYA462" s="330"/>
      <c r="VYB462" s="330"/>
      <c r="VYC462" s="330"/>
      <c r="VYD462" s="330"/>
      <c r="VYE462" s="330"/>
      <c r="VYF462" s="330"/>
      <c r="VYG462" s="330"/>
      <c r="VYH462" s="330"/>
      <c r="VYI462" s="330"/>
      <c r="VYJ462" s="330"/>
      <c r="VYK462" s="330"/>
      <c r="VYL462" s="330"/>
      <c r="VYM462" s="330"/>
      <c r="VYN462" s="330"/>
      <c r="VYO462" s="330"/>
      <c r="VYP462" s="330"/>
      <c r="VYQ462" s="330"/>
      <c r="VYR462" s="330"/>
      <c r="VYS462" s="330"/>
      <c r="VYT462" s="330"/>
      <c r="VYU462" s="330"/>
      <c r="VYV462" s="330"/>
      <c r="VYW462" s="330"/>
      <c r="VYX462" s="330"/>
      <c r="VYY462" s="330"/>
      <c r="VYZ462" s="330"/>
      <c r="VZA462" s="330"/>
      <c r="VZB462" s="330"/>
      <c r="VZC462" s="330"/>
      <c r="VZD462" s="330"/>
      <c r="VZE462" s="330"/>
      <c r="VZF462" s="330"/>
      <c r="VZG462" s="330"/>
      <c r="VZH462" s="330"/>
      <c r="VZI462" s="330"/>
      <c r="VZJ462" s="330"/>
      <c r="VZK462" s="330"/>
      <c r="VZL462" s="330"/>
      <c r="VZM462" s="330"/>
      <c r="VZN462" s="330"/>
      <c r="VZO462" s="330"/>
      <c r="VZP462" s="330"/>
      <c r="VZQ462" s="330"/>
      <c r="VZR462" s="330"/>
      <c r="VZS462" s="330"/>
      <c r="VZT462" s="330"/>
      <c r="VZU462" s="330"/>
      <c r="VZV462" s="330"/>
      <c r="VZW462" s="330"/>
      <c r="VZX462" s="330"/>
      <c r="VZY462" s="330"/>
      <c r="VZZ462" s="330"/>
      <c r="WAA462" s="330"/>
      <c r="WAB462" s="330"/>
      <c r="WAC462" s="330"/>
      <c r="WAD462" s="330"/>
      <c r="WAE462" s="330"/>
      <c r="WAF462" s="330"/>
      <c r="WAG462" s="330"/>
      <c r="WAH462" s="330"/>
      <c r="WAI462" s="330"/>
      <c r="WAJ462" s="330"/>
      <c r="WAK462" s="330"/>
      <c r="WAL462" s="330"/>
      <c r="WAM462" s="330"/>
      <c r="WAN462" s="330"/>
      <c r="WAO462" s="330"/>
      <c r="WAP462" s="330"/>
      <c r="WAQ462" s="330"/>
      <c r="WAR462" s="330"/>
      <c r="WAS462" s="330"/>
      <c r="WAT462" s="330"/>
      <c r="WAU462" s="330"/>
      <c r="WAV462" s="330"/>
      <c r="WAW462" s="330"/>
      <c r="WAX462" s="330"/>
      <c r="WAY462" s="330"/>
      <c r="WAZ462" s="330"/>
      <c r="WBA462" s="330"/>
      <c r="WBB462" s="330"/>
      <c r="WBC462" s="330"/>
      <c r="WBD462" s="330"/>
      <c r="WBE462" s="330"/>
      <c r="WBF462" s="330"/>
      <c r="WBG462" s="330"/>
      <c r="WBH462" s="330"/>
      <c r="WBI462" s="330"/>
      <c r="WBJ462" s="330"/>
      <c r="WBK462" s="330"/>
      <c r="WBL462" s="330"/>
      <c r="WBM462" s="330"/>
      <c r="WBN462" s="330"/>
      <c r="WBO462" s="330"/>
      <c r="WBP462" s="330"/>
      <c r="WBQ462" s="330"/>
      <c r="WBR462" s="330"/>
      <c r="WBS462" s="330"/>
      <c r="WBT462" s="330"/>
      <c r="WBU462" s="330"/>
      <c r="WBV462" s="330"/>
      <c r="WBW462" s="330"/>
      <c r="WBX462" s="330"/>
      <c r="WBY462" s="330"/>
      <c r="WBZ462" s="330"/>
      <c r="WCA462" s="330"/>
      <c r="WCB462" s="330"/>
      <c r="WCC462" s="330"/>
      <c r="WCD462" s="330"/>
      <c r="WCE462" s="330"/>
      <c r="WCF462" s="330"/>
      <c r="WCG462" s="330"/>
      <c r="WCH462" s="330"/>
      <c r="WCI462" s="330"/>
      <c r="WCJ462" s="330"/>
      <c r="WCK462" s="330"/>
      <c r="WCL462" s="330"/>
      <c r="WCM462" s="330"/>
      <c r="WCN462" s="330"/>
      <c r="WCO462" s="330"/>
      <c r="WCP462" s="330"/>
      <c r="WCQ462" s="330"/>
      <c r="WCR462" s="330"/>
      <c r="WCS462" s="330"/>
      <c r="WCT462" s="330"/>
      <c r="WCU462" s="330"/>
      <c r="WCV462" s="330"/>
      <c r="WCW462" s="330"/>
      <c r="WCX462" s="330"/>
      <c r="WCY462" s="330"/>
      <c r="WCZ462" s="330"/>
      <c r="WDA462" s="330"/>
      <c r="WDB462" s="330"/>
      <c r="WDC462" s="330"/>
      <c r="WDD462" s="330"/>
      <c r="WDE462" s="330"/>
      <c r="WDF462" s="330"/>
      <c r="WDG462" s="330"/>
      <c r="WDH462" s="330"/>
      <c r="WDI462" s="330"/>
      <c r="WDJ462" s="330"/>
      <c r="WDK462" s="330"/>
      <c r="WDL462" s="330"/>
      <c r="WDM462" s="330"/>
      <c r="WDN462" s="330"/>
      <c r="WDO462" s="330"/>
      <c r="WDP462" s="330"/>
      <c r="WDQ462" s="330"/>
      <c r="WDR462" s="330"/>
      <c r="WDS462" s="330"/>
      <c r="WDT462" s="330"/>
      <c r="WDU462" s="330"/>
      <c r="WDV462" s="330"/>
      <c r="WDW462" s="330"/>
      <c r="WDX462" s="330"/>
      <c r="WDY462" s="330"/>
      <c r="WDZ462" s="330"/>
      <c r="WEA462" s="330"/>
      <c r="WEB462" s="330"/>
      <c r="WEC462" s="330"/>
      <c r="WED462" s="330"/>
      <c r="WEE462" s="330"/>
      <c r="WEF462" s="330"/>
      <c r="WEG462" s="330"/>
      <c r="WEH462" s="330"/>
      <c r="WEI462" s="330"/>
      <c r="WEJ462" s="330"/>
      <c r="WEK462" s="330"/>
      <c r="WEL462" s="330"/>
      <c r="WEM462" s="330"/>
      <c r="WEN462" s="330"/>
      <c r="WEO462" s="330"/>
      <c r="WEP462" s="330"/>
      <c r="WEQ462" s="330"/>
      <c r="WER462" s="330"/>
      <c r="WES462" s="330"/>
      <c r="WET462" s="330"/>
      <c r="WEU462" s="330"/>
      <c r="WEV462" s="330"/>
      <c r="WEW462" s="330"/>
      <c r="WEX462" s="330"/>
      <c r="WEY462" s="330"/>
      <c r="WEZ462" s="330"/>
      <c r="WFA462" s="330"/>
      <c r="WFB462" s="330"/>
      <c r="WFC462" s="330"/>
      <c r="WFD462" s="330"/>
      <c r="WFE462" s="330"/>
      <c r="WFF462" s="330"/>
      <c r="WFG462" s="330"/>
      <c r="WFH462" s="330"/>
      <c r="WFI462" s="330"/>
      <c r="WFJ462" s="330"/>
      <c r="WFK462" s="330"/>
      <c r="WFL462" s="330"/>
      <c r="WFM462" s="330"/>
      <c r="WFN462" s="330"/>
      <c r="WFO462" s="330"/>
      <c r="WFP462" s="330"/>
      <c r="WFQ462" s="330"/>
      <c r="WFR462" s="330"/>
      <c r="WFS462" s="330"/>
      <c r="WFT462" s="330"/>
      <c r="WFU462" s="330"/>
      <c r="WFV462" s="330"/>
      <c r="WFW462" s="330"/>
      <c r="WFX462" s="330"/>
      <c r="WFY462" s="330"/>
      <c r="WFZ462" s="330"/>
      <c r="WGA462" s="330"/>
      <c r="WGB462" s="330"/>
      <c r="WGC462" s="330"/>
      <c r="WGD462" s="330"/>
      <c r="WGE462" s="330"/>
      <c r="WGF462" s="330"/>
      <c r="WGG462" s="330"/>
      <c r="WGH462" s="330"/>
      <c r="WGI462" s="330"/>
      <c r="WGJ462" s="330"/>
      <c r="WGK462" s="330"/>
      <c r="WGL462" s="330"/>
      <c r="WGM462" s="330"/>
      <c r="WGN462" s="330"/>
      <c r="WGO462" s="330"/>
      <c r="WGP462" s="330"/>
      <c r="WGQ462" s="330"/>
      <c r="WGR462" s="330"/>
      <c r="WGS462" s="330"/>
      <c r="WGT462" s="330"/>
      <c r="WGU462" s="330"/>
      <c r="WGV462" s="330"/>
      <c r="WGW462" s="330"/>
      <c r="WGX462" s="330"/>
      <c r="WGY462" s="330"/>
      <c r="WGZ462" s="330"/>
      <c r="WHA462" s="330"/>
      <c r="WHB462" s="330"/>
      <c r="WHC462" s="330"/>
      <c r="WHD462" s="330"/>
      <c r="WHE462" s="330"/>
      <c r="WHF462" s="330"/>
      <c r="WHG462" s="330"/>
      <c r="WHH462" s="330"/>
      <c r="WHI462" s="330"/>
      <c r="WHJ462" s="330"/>
      <c r="WHK462" s="330"/>
      <c r="WHL462" s="330"/>
      <c r="WHM462" s="330"/>
      <c r="WHN462" s="330"/>
      <c r="WHO462" s="330"/>
      <c r="WHP462" s="330"/>
      <c r="WHQ462" s="330"/>
      <c r="WHR462" s="330"/>
      <c r="WHS462" s="330"/>
      <c r="WHT462" s="330"/>
      <c r="WHU462" s="330"/>
      <c r="WHV462" s="330"/>
      <c r="WHW462" s="330"/>
      <c r="WHX462" s="330"/>
      <c r="WHY462" s="330"/>
      <c r="WHZ462" s="330"/>
      <c r="WIA462" s="330"/>
      <c r="WIB462" s="330"/>
      <c r="WIC462" s="330"/>
      <c r="WID462" s="330"/>
      <c r="WIE462" s="330"/>
      <c r="WIF462" s="330"/>
      <c r="WIG462" s="330"/>
      <c r="WIH462" s="330"/>
      <c r="WII462" s="330"/>
      <c r="WIJ462" s="330"/>
      <c r="WIK462" s="330"/>
      <c r="WIL462" s="330"/>
      <c r="WIM462" s="330"/>
      <c r="WIN462" s="330"/>
      <c r="WIO462" s="330"/>
      <c r="WIP462" s="330"/>
      <c r="WIQ462" s="330"/>
      <c r="WIR462" s="330"/>
      <c r="WIS462" s="330"/>
      <c r="WIT462" s="330"/>
      <c r="WIU462" s="330"/>
      <c r="WIV462" s="330"/>
      <c r="WIW462" s="330"/>
      <c r="WIX462" s="330"/>
      <c r="WIY462" s="330"/>
      <c r="WIZ462" s="330"/>
      <c r="WJA462" s="330"/>
      <c r="WJB462" s="330"/>
      <c r="WJC462" s="330"/>
      <c r="WJD462" s="330"/>
      <c r="WJE462" s="330"/>
      <c r="WJF462" s="330"/>
      <c r="WJG462" s="330"/>
      <c r="WJH462" s="330"/>
      <c r="WJI462" s="330"/>
      <c r="WJJ462" s="330"/>
      <c r="WJK462" s="330"/>
      <c r="WJL462" s="330"/>
      <c r="WJM462" s="330"/>
      <c r="WJN462" s="330"/>
      <c r="WJO462" s="330"/>
      <c r="WJP462" s="330"/>
      <c r="WJQ462" s="330"/>
      <c r="WJR462" s="330"/>
      <c r="WJS462" s="330"/>
      <c r="WJT462" s="330"/>
      <c r="WJU462" s="330"/>
      <c r="WJV462" s="330"/>
      <c r="WJW462" s="330"/>
      <c r="WJX462" s="330"/>
      <c r="WJY462" s="330"/>
      <c r="WJZ462" s="330"/>
      <c r="WKA462" s="330"/>
      <c r="WKB462" s="330"/>
      <c r="WKC462" s="330"/>
      <c r="WKD462" s="330"/>
      <c r="WKE462" s="330"/>
      <c r="WKF462" s="330"/>
      <c r="WKG462" s="330"/>
      <c r="WKH462" s="330"/>
      <c r="WKI462" s="330"/>
      <c r="WKJ462" s="330"/>
      <c r="WKK462" s="330"/>
      <c r="WKL462" s="330"/>
      <c r="WKM462" s="330"/>
      <c r="WKN462" s="330"/>
      <c r="WKO462" s="330"/>
      <c r="WKP462" s="330"/>
      <c r="WKQ462" s="330"/>
      <c r="WKR462" s="330"/>
      <c r="WKS462" s="330"/>
      <c r="WKT462" s="330"/>
      <c r="WKU462" s="330"/>
      <c r="WKV462" s="330"/>
      <c r="WKW462" s="330"/>
      <c r="WKX462" s="330"/>
      <c r="WKY462" s="330"/>
      <c r="WKZ462" s="330"/>
      <c r="WLA462" s="330"/>
      <c r="WLB462" s="330"/>
      <c r="WLC462" s="330"/>
      <c r="WLD462" s="330"/>
      <c r="WLE462" s="330"/>
      <c r="WLF462" s="330"/>
      <c r="WLG462" s="330"/>
      <c r="WLH462" s="330"/>
      <c r="WLI462" s="330"/>
      <c r="WLJ462" s="330"/>
      <c r="WLK462" s="330"/>
      <c r="WLL462" s="330"/>
      <c r="WLM462" s="330"/>
      <c r="WLN462" s="330"/>
      <c r="WLO462" s="330"/>
      <c r="WLP462" s="330"/>
      <c r="WLQ462" s="330"/>
      <c r="WLR462" s="330"/>
      <c r="WLS462" s="330"/>
      <c r="WLT462" s="330"/>
      <c r="WLU462" s="330"/>
      <c r="WLV462" s="330"/>
      <c r="WLW462" s="330"/>
      <c r="WLX462" s="330"/>
      <c r="WLY462" s="330"/>
      <c r="WLZ462" s="330"/>
      <c r="WMA462" s="330"/>
      <c r="WMB462" s="330"/>
      <c r="WMC462" s="330"/>
      <c r="WMD462" s="330"/>
      <c r="WME462" s="330"/>
      <c r="WMF462" s="330"/>
      <c r="WMG462" s="330"/>
      <c r="WMH462" s="330"/>
      <c r="WMI462" s="330"/>
      <c r="WMJ462" s="330"/>
      <c r="WMK462" s="330"/>
      <c r="WML462" s="330"/>
      <c r="WMM462" s="330"/>
      <c r="WMN462" s="330"/>
      <c r="WMO462" s="330"/>
      <c r="WMP462" s="330"/>
      <c r="WMQ462" s="330"/>
      <c r="WMR462" s="330"/>
      <c r="WMS462" s="330"/>
      <c r="WMT462" s="330"/>
      <c r="WMU462" s="330"/>
      <c r="WMV462" s="330"/>
      <c r="WMW462" s="330"/>
      <c r="WMX462" s="330"/>
      <c r="WMY462" s="330"/>
      <c r="WMZ462" s="330"/>
      <c r="WNA462" s="330"/>
      <c r="WNB462" s="330"/>
      <c r="WNC462" s="330"/>
      <c r="WND462" s="330"/>
      <c r="WNE462" s="330"/>
      <c r="WNF462" s="330"/>
      <c r="WNG462" s="330"/>
      <c r="WNH462" s="330"/>
      <c r="WNI462" s="330"/>
      <c r="WNJ462" s="330"/>
      <c r="WNK462" s="330"/>
      <c r="WNL462" s="330"/>
      <c r="WNM462" s="330"/>
      <c r="WNN462" s="330"/>
      <c r="WNO462" s="330"/>
      <c r="WNP462" s="330"/>
      <c r="WNQ462" s="330"/>
      <c r="WNR462" s="330"/>
      <c r="WNS462" s="330"/>
      <c r="WNT462" s="330"/>
      <c r="WNU462" s="330"/>
      <c r="WNV462" s="330"/>
      <c r="WNW462" s="330"/>
      <c r="WNX462" s="330"/>
      <c r="WNY462" s="330"/>
      <c r="WNZ462" s="330"/>
      <c r="WOA462" s="330"/>
      <c r="WOB462" s="330"/>
      <c r="WOC462" s="330"/>
      <c r="WOD462" s="330"/>
      <c r="WOE462" s="330"/>
      <c r="WOF462" s="330"/>
      <c r="WOG462" s="330"/>
      <c r="WOH462" s="330"/>
      <c r="WOI462" s="330"/>
      <c r="WOJ462" s="330"/>
      <c r="WOK462" s="330"/>
      <c r="WOL462" s="330"/>
      <c r="WOM462" s="330"/>
      <c r="WON462" s="330"/>
      <c r="WOO462" s="330"/>
      <c r="WOP462" s="330"/>
      <c r="WOQ462" s="330"/>
      <c r="WOR462" s="330"/>
      <c r="WOS462" s="330"/>
      <c r="WOT462" s="330"/>
      <c r="WOU462" s="330"/>
      <c r="WOV462" s="330"/>
      <c r="WOW462" s="330"/>
      <c r="WOX462" s="330"/>
      <c r="WOY462" s="330"/>
      <c r="WOZ462" s="330"/>
      <c r="WPA462" s="330"/>
      <c r="WPB462" s="330"/>
      <c r="WPC462" s="330"/>
      <c r="WPD462" s="330"/>
      <c r="WPE462" s="330"/>
      <c r="WPF462" s="330"/>
      <c r="WPG462" s="330"/>
      <c r="WPH462" s="330"/>
      <c r="WPI462" s="330"/>
      <c r="WPJ462" s="330"/>
      <c r="WPK462" s="330"/>
      <c r="WPL462" s="330"/>
      <c r="WPM462" s="330"/>
      <c r="WPN462" s="330"/>
      <c r="WPO462" s="330"/>
      <c r="WPP462" s="330"/>
      <c r="WPQ462" s="330"/>
      <c r="WPR462" s="330"/>
      <c r="WPS462" s="330"/>
      <c r="WPT462" s="330"/>
      <c r="WPU462" s="330"/>
      <c r="WPV462" s="330"/>
      <c r="WPW462" s="330"/>
      <c r="WPX462" s="330"/>
      <c r="WPY462" s="330"/>
      <c r="WPZ462" s="330"/>
      <c r="WQA462" s="330"/>
      <c r="WQB462" s="330"/>
      <c r="WQC462" s="330"/>
      <c r="WQD462" s="330"/>
      <c r="WQE462" s="330"/>
      <c r="WQF462" s="330"/>
      <c r="WQG462" s="330"/>
      <c r="WQH462" s="330"/>
      <c r="WQI462" s="330"/>
      <c r="WQJ462" s="330"/>
      <c r="WQK462" s="330"/>
      <c r="WQL462" s="330"/>
      <c r="WQM462" s="330"/>
      <c r="WQN462" s="330"/>
      <c r="WQO462" s="330"/>
      <c r="WQP462" s="330"/>
      <c r="WQQ462" s="330"/>
      <c r="WQR462" s="330"/>
      <c r="WQS462" s="330"/>
      <c r="WQT462" s="330"/>
      <c r="WQU462" s="330"/>
      <c r="WQV462" s="330"/>
      <c r="WQW462" s="330"/>
      <c r="WQX462" s="330"/>
      <c r="WQY462" s="330"/>
      <c r="WQZ462" s="330"/>
      <c r="WRA462" s="330"/>
      <c r="WRB462" s="330"/>
      <c r="WRC462" s="330"/>
      <c r="WRD462" s="330"/>
      <c r="WRE462" s="330"/>
      <c r="WRF462" s="330"/>
      <c r="WRG462" s="330"/>
      <c r="WRH462" s="330"/>
      <c r="WRI462" s="330"/>
      <c r="WRJ462" s="330"/>
      <c r="WRK462" s="330"/>
      <c r="WRL462" s="330"/>
      <c r="WRM462" s="330"/>
      <c r="WRN462" s="330"/>
      <c r="WRO462" s="330"/>
      <c r="WRP462" s="330"/>
      <c r="WRQ462" s="330"/>
      <c r="WRR462" s="330"/>
      <c r="WRS462" s="330"/>
      <c r="WRT462" s="330"/>
      <c r="WRU462" s="330"/>
      <c r="WRV462" s="330"/>
      <c r="WRW462" s="330"/>
      <c r="WRX462" s="330"/>
      <c r="WRY462" s="330"/>
      <c r="WRZ462" s="330"/>
      <c r="WSA462" s="330"/>
      <c r="WSB462" s="330"/>
      <c r="WSC462" s="330"/>
      <c r="WSD462" s="330"/>
      <c r="WSE462" s="330"/>
      <c r="WSF462" s="330"/>
      <c r="WSG462" s="330"/>
      <c r="WSH462" s="330"/>
      <c r="WSI462" s="330"/>
      <c r="WSJ462" s="330"/>
      <c r="WSK462" s="330"/>
      <c r="WSL462" s="330"/>
      <c r="WSM462" s="330"/>
      <c r="WSN462" s="330"/>
      <c r="WSO462" s="330"/>
      <c r="WSP462" s="330"/>
      <c r="WSQ462" s="330"/>
      <c r="WSR462" s="330"/>
      <c r="WSS462" s="330"/>
      <c r="WST462" s="330"/>
      <c r="WSU462" s="330"/>
      <c r="WSV462" s="330"/>
      <c r="WSW462" s="330"/>
      <c r="WSX462" s="330"/>
      <c r="WSY462" s="330"/>
      <c r="WSZ462" s="330"/>
      <c r="WTA462" s="330"/>
      <c r="WTB462" s="330"/>
      <c r="WTC462" s="330"/>
      <c r="WTD462" s="330"/>
      <c r="WTE462" s="330"/>
      <c r="WTF462" s="330"/>
      <c r="WTG462" s="330"/>
      <c r="WTH462" s="330"/>
      <c r="WTI462" s="330"/>
      <c r="WTJ462" s="330"/>
      <c r="WTK462" s="330"/>
      <c r="WTL462" s="330"/>
      <c r="WTM462" s="330"/>
      <c r="WTN462" s="330"/>
      <c r="WTO462" s="330"/>
      <c r="WTP462" s="330"/>
      <c r="WTQ462" s="330"/>
      <c r="WTR462" s="330"/>
      <c r="WTS462" s="330"/>
      <c r="WTT462" s="330"/>
      <c r="WTU462" s="330"/>
      <c r="WTV462" s="330"/>
      <c r="WTW462" s="330"/>
      <c r="WTX462" s="330"/>
      <c r="WTY462" s="330"/>
      <c r="WTZ462" s="330"/>
      <c r="WUA462" s="330"/>
      <c r="WUB462" s="330"/>
      <c r="WUC462" s="330"/>
      <c r="WUD462" s="330"/>
      <c r="WUE462" s="330"/>
      <c r="WUF462" s="330"/>
      <c r="WUG462" s="330"/>
      <c r="WUH462" s="330"/>
      <c r="WUI462" s="330"/>
      <c r="WUJ462" s="330"/>
      <c r="WUK462" s="330"/>
      <c r="WUL462" s="330"/>
      <c r="WUM462" s="330"/>
      <c r="WUN462" s="330"/>
      <c r="WUO462" s="330"/>
      <c r="WUP462" s="330"/>
      <c r="WUQ462" s="330"/>
      <c r="WUR462" s="330"/>
      <c r="WUS462" s="330"/>
      <c r="WUT462" s="330"/>
      <c r="WUU462" s="330"/>
      <c r="WUV462" s="330"/>
      <c r="WUW462" s="330"/>
      <c r="WUX462" s="330"/>
      <c r="WUY462" s="330"/>
      <c r="WUZ462" s="330"/>
      <c r="WVA462" s="330"/>
      <c r="WVB462" s="330"/>
      <c r="WVC462" s="330"/>
      <c r="WVD462" s="330"/>
      <c r="WVE462" s="330"/>
      <c r="WVF462" s="330"/>
      <c r="WVG462" s="330"/>
      <c r="WVH462" s="330"/>
      <c r="WVI462" s="330"/>
      <c r="WVJ462" s="330"/>
      <c r="WVK462" s="330"/>
      <c r="WVL462" s="330"/>
      <c r="WVM462" s="330"/>
      <c r="WVN462" s="330"/>
      <c r="WVO462" s="330"/>
      <c r="WVP462" s="330"/>
      <c r="WVQ462" s="330"/>
      <c r="WVR462" s="330"/>
      <c r="WVS462" s="330"/>
      <c r="WVT462" s="330"/>
      <c r="WVU462" s="330"/>
      <c r="WVV462" s="330"/>
      <c r="WVW462" s="330"/>
      <c r="WVX462" s="330"/>
      <c r="WVY462" s="330"/>
      <c r="WVZ462" s="330"/>
      <c r="WWA462" s="330"/>
      <c r="WWB462" s="330"/>
      <c r="WWC462" s="330"/>
      <c r="WWD462" s="330"/>
      <c r="WWE462" s="330"/>
      <c r="WWF462" s="330"/>
      <c r="WWG462" s="330"/>
      <c r="WWH462" s="330"/>
      <c r="WWI462" s="330"/>
      <c r="WWJ462" s="330"/>
      <c r="WWK462" s="330"/>
      <c r="WWL462" s="330"/>
      <c r="WWM462" s="330"/>
      <c r="WWN462" s="330"/>
      <c r="WWO462" s="330"/>
      <c r="WWP462" s="330"/>
      <c r="WWQ462" s="330"/>
      <c r="WWR462" s="330"/>
      <c r="WWS462" s="330"/>
      <c r="WWT462" s="330"/>
      <c r="WWU462" s="330"/>
      <c r="WWV462" s="330"/>
      <c r="WWW462" s="330"/>
      <c r="WWX462" s="330"/>
      <c r="WWY462" s="330"/>
      <c r="WWZ462" s="330"/>
      <c r="WXA462" s="330"/>
      <c r="WXB462" s="330"/>
      <c r="WXC462" s="330"/>
      <c r="WXD462" s="330"/>
      <c r="WXE462" s="330"/>
      <c r="WXF462" s="330"/>
      <c r="WXG462" s="330"/>
      <c r="WXH462" s="330"/>
      <c r="WXI462" s="330"/>
      <c r="WXJ462" s="330"/>
      <c r="WXK462" s="330"/>
      <c r="WXL462" s="330"/>
      <c r="WXM462" s="330"/>
      <c r="WXN462" s="330"/>
      <c r="WXO462" s="330"/>
      <c r="WXP462" s="330"/>
      <c r="WXQ462" s="330"/>
      <c r="WXR462" s="330"/>
      <c r="WXS462" s="330"/>
      <c r="WXT462" s="330"/>
      <c r="WXU462" s="330"/>
      <c r="WXV462" s="330"/>
      <c r="WXW462" s="330"/>
      <c r="WXX462" s="330"/>
      <c r="WXY462" s="330"/>
      <c r="WXZ462" s="330"/>
      <c r="WYA462" s="330"/>
      <c r="WYB462" s="330"/>
      <c r="WYC462" s="330"/>
      <c r="WYD462" s="330"/>
      <c r="WYE462" s="330"/>
      <c r="WYF462" s="330"/>
      <c r="WYG462" s="330"/>
      <c r="WYH462" s="330"/>
      <c r="WYI462" s="330"/>
      <c r="WYJ462" s="330"/>
      <c r="WYK462" s="330"/>
      <c r="WYL462" s="330"/>
      <c r="WYM462" s="330"/>
      <c r="WYN462" s="330"/>
      <c r="WYO462" s="330"/>
      <c r="WYP462" s="330"/>
      <c r="WYQ462" s="330"/>
      <c r="WYR462" s="330"/>
      <c r="WYS462" s="330"/>
      <c r="WYT462" s="330"/>
      <c r="WYU462" s="330"/>
      <c r="WYV462" s="330"/>
      <c r="WYW462" s="330"/>
      <c r="WYX462" s="330"/>
      <c r="WYY462" s="330"/>
      <c r="WYZ462" s="330"/>
      <c r="WZA462" s="330"/>
      <c r="WZB462" s="330"/>
      <c r="WZC462" s="330"/>
      <c r="WZD462" s="330"/>
      <c r="WZE462" s="330"/>
      <c r="WZF462" s="330"/>
      <c r="WZG462" s="330"/>
      <c r="WZH462" s="330"/>
      <c r="WZI462" s="330"/>
      <c r="WZJ462" s="330"/>
      <c r="WZK462" s="330"/>
      <c r="WZL462" s="330"/>
      <c r="WZM462" s="330"/>
      <c r="WZN462" s="330"/>
      <c r="WZO462" s="330"/>
      <c r="WZP462" s="330"/>
      <c r="WZQ462" s="330"/>
      <c r="WZR462" s="330"/>
      <c r="WZS462" s="330"/>
      <c r="WZT462" s="330"/>
      <c r="WZU462" s="330"/>
      <c r="WZV462" s="330"/>
      <c r="WZW462" s="330"/>
      <c r="WZX462" s="330"/>
      <c r="WZY462" s="330"/>
      <c r="WZZ462" s="330"/>
      <c r="XAA462" s="330"/>
      <c r="XAB462" s="330"/>
      <c r="XAC462" s="330"/>
      <c r="XAD462" s="330"/>
      <c r="XAE462" s="330"/>
      <c r="XAF462" s="330"/>
      <c r="XAG462" s="330"/>
      <c r="XAH462" s="330"/>
      <c r="XAI462" s="330"/>
      <c r="XAJ462" s="330"/>
      <c r="XAK462" s="330"/>
      <c r="XAL462" s="330"/>
      <c r="XAM462" s="330"/>
      <c r="XAN462" s="330"/>
      <c r="XAO462" s="330"/>
      <c r="XAP462" s="330"/>
      <c r="XAQ462" s="330"/>
      <c r="XAR462" s="330"/>
      <c r="XAS462" s="330"/>
      <c r="XAT462" s="330"/>
      <c r="XAU462" s="330"/>
      <c r="XAV462" s="330"/>
      <c r="XAW462" s="330"/>
      <c r="XAX462" s="330"/>
      <c r="XAY462" s="330"/>
      <c r="XAZ462" s="330"/>
      <c r="XBA462" s="330"/>
      <c r="XBB462" s="330"/>
      <c r="XBC462" s="330"/>
      <c r="XBD462" s="330"/>
      <c r="XBE462" s="330"/>
      <c r="XBF462" s="330"/>
      <c r="XBG462" s="330"/>
      <c r="XBH462" s="330"/>
      <c r="XBI462" s="330"/>
      <c r="XBJ462" s="330"/>
      <c r="XBK462" s="330"/>
      <c r="XBL462" s="330"/>
      <c r="XBM462" s="330"/>
      <c r="XBN462" s="330"/>
      <c r="XBO462" s="330"/>
      <c r="XBP462" s="330"/>
      <c r="XBQ462" s="330"/>
      <c r="XBR462" s="330"/>
      <c r="XBS462" s="330"/>
      <c r="XBT462" s="330"/>
      <c r="XBU462" s="330"/>
      <c r="XBV462" s="330"/>
      <c r="XBW462" s="330"/>
      <c r="XBX462" s="330"/>
      <c r="XBY462" s="330"/>
      <c r="XBZ462" s="330"/>
      <c r="XCA462" s="330"/>
      <c r="XCB462" s="330"/>
      <c r="XCC462" s="330"/>
      <c r="XCD462" s="330"/>
      <c r="XCE462" s="330"/>
      <c r="XCF462" s="330"/>
      <c r="XCG462" s="330"/>
      <c r="XCH462" s="330"/>
      <c r="XCI462" s="330"/>
      <c r="XCJ462" s="330"/>
      <c r="XCK462" s="330"/>
      <c r="XCL462" s="330"/>
      <c r="XCM462" s="330"/>
      <c r="XCN462" s="330"/>
      <c r="XCO462" s="330"/>
      <c r="XCP462" s="330"/>
      <c r="XCQ462" s="330"/>
      <c r="XCR462" s="330"/>
      <c r="XCS462" s="330"/>
      <c r="XCT462" s="330"/>
      <c r="XCU462" s="330"/>
      <c r="XCV462" s="330"/>
      <c r="XCW462" s="330"/>
      <c r="XCX462" s="330"/>
      <c r="XCY462" s="330"/>
      <c r="XCZ462" s="330"/>
      <c r="XDA462" s="330"/>
      <c r="XDB462" s="330"/>
      <c r="XDC462" s="330"/>
      <c r="XDD462" s="330"/>
      <c r="XDE462" s="330"/>
      <c r="XDF462" s="330"/>
      <c r="XDG462" s="330"/>
      <c r="XDH462" s="330"/>
      <c r="XDI462" s="330"/>
      <c r="XDJ462" s="330"/>
      <c r="XDK462" s="330"/>
      <c r="XDL462" s="330"/>
      <c r="XDM462" s="330"/>
      <c r="XDN462" s="330"/>
      <c r="XDO462" s="330"/>
      <c r="XDP462" s="330"/>
      <c r="XDQ462" s="330"/>
      <c r="XDR462" s="330"/>
      <c r="XDS462" s="330"/>
      <c r="XDT462" s="330"/>
      <c r="XDU462" s="330"/>
      <c r="XDV462" s="330"/>
      <c r="XDW462" s="330"/>
      <c r="XDX462" s="330"/>
      <c r="XDY462" s="330"/>
      <c r="XDZ462" s="330"/>
      <c r="XEA462" s="330"/>
      <c r="XEB462" s="330"/>
      <c r="XEC462" s="330"/>
      <c r="XED462" s="330"/>
      <c r="XEE462" s="330"/>
      <c r="XEF462" s="330"/>
      <c r="XEG462" s="330"/>
      <c r="XEH462" s="330"/>
      <c r="XEI462" s="330"/>
      <c r="XEJ462" s="330"/>
      <c r="XEK462" s="330"/>
      <c r="XEL462" s="330"/>
      <c r="XEM462" s="330"/>
      <c r="XEN462" s="330"/>
      <c r="XEO462" s="330"/>
      <c r="XEP462" s="330"/>
      <c r="XEQ462" s="330"/>
      <c r="XER462" s="330"/>
      <c r="XES462" s="330"/>
      <c r="XET462" s="330"/>
      <c r="XEU462" s="330"/>
      <c r="XEV462" s="330"/>
      <c r="XEW462" s="330"/>
      <c r="XEX462" s="330"/>
      <c r="XEY462" s="330"/>
      <c r="XEZ462" s="330"/>
      <c r="XFA462" s="330"/>
      <c r="XFB462" s="330"/>
    </row>
    <row r="463" spans="1:16382" s="327" customFormat="1" hidden="1" x14ac:dyDescent="0.25">
      <c r="A463" s="366" t="s">
        <v>92</v>
      </c>
      <c r="B463" s="367" t="s">
        <v>93</v>
      </c>
      <c r="C463" s="329">
        <f>C464</f>
        <v>0</v>
      </c>
      <c r="D463" s="329">
        <f>D464</f>
        <v>0</v>
      </c>
      <c r="E463" s="329">
        <f>E464</f>
        <v>0</v>
      </c>
      <c r="F463" s="329">
        <f>F464</f>
        <v>0</v>
      </c>
      <c r="G463" s="518" t="e">
        <f t="shared" si="31"/>
        <v>#DIV/0!</v>
      </c>
      <c r="H463" s="518" t="e">
        <f t="shared" si="32"/>
        <v>#DIV/0!</v>
      </c>
      <c r="I463" s="330"/>
      <c r="J463" s="330"/>
      <c r="K463" s="330"/>
      <c r="L463" s="330"/>
      <c r="M463" s="330"/>
      <c r="N463" s="330"/>
      <c r="O463" s="330"/>
      <c r="P463" s="330"/>
      <c r="Q463" s="330"/>
      <c r="R463" s="330"/>
      <c r="S463" s="330"/>
      <c r="T463" s="330"/>
      <c r="U463" s="330"/>
      <c r="V463" s="330"/>
      <c r="W463" s="330"/>
      <c r="X463" s="330"/>
      <c r="Y463" s="330"/>
      <c r="Z463" s="330"/>
      <c r="AA463" s="330"/>
      <c r="AB463" s="330"/>
    </row>
    <row r="464" spans="1:16382" s="343" customFormat="1" hidden="1" x14ac:dyDescent="0.25">
      <c r="A464" s="368" t="s">
        <v>94</v>
      </c>
      <c r="B464" s="280" t="s">
        <v>93</v>
      </c>
      <c r="C464" s="352"/>
      <c r="D464" s="352"/>
      <c r="E464" s="352"/>
      <c r="F464" s="352"/>
      <c r="G464" s="525" t="e">
        <f t="shared" si="31"/>
        <v>#DIV/0!</v>
      </c>
      <c r="H464" s="525" t="e">
        <f t="shared" si="32"/>
        <v>#DIV/0!</v>
      </c>
      <c r="I464" s="327"/>
      <c r="J464" s="327"/>
      <c r="K464" s="327"/>
      <c r="L464" s="327"/>
      <c r="M464" s="327"/>
      <c r="N464" s="327"/>
      <c r="O464" s="327"/>
      <c r="P464" s="327"/>
      <c r="Q464" s="327"/>
      <c r="R464" s="327"/>
      <c r="S464" s="327"/>
      <c r="T464" s="327"/>
      <c r="U464" s="327"/>
      <c r="V464" s="327"/>
      <c r="W464" s="327"/>
      <c r="X464" s="327"/>
      <c r="Y464" s="327"/>
      <c r="Z464" s="327"/>
      <c r="AA464" s="327"/>
      <c r="AB464" s="327"/>
      <c r="AC464" s="327"/>
      <c r="AD464" s="327"/>
      <c r="AE464" s="327"/>
      <c r="AF464" s="327"/>
      <c r="AG464" s="327"/>
      <c r="AH464" s="327"/>
      <c r="AI464" s="327"/>
      <c r="AJ464" s="327"/>
      <c r="AK464" s="327"/>
      <c r="AL464" s="327"/>
      <c r="AM464" s="327"/>
      <c r="AN464" s="327"/>
      <c r="AO464" s="327"/>
      <c r="AP464" s="327"/>
      <c r="AQ464" s="327"/>
      <c r="AR464" s="327"/>
      <c r="AS464" s="327"/>
      <c r="AT464" s="327"/>
      <c r="AU464" s="327"/>
      <c r="AV464" s="327"/>
      <c r="AW464" s="327"/>
      <c r="AX464" s="327"/>
      <c r="AY464" s="327"/>
      <c r="AZ464" s="327"/>
      <c r="BA464" s="327"/>
      <c r="BB464" s="327"/>
      <c r="BC464" s="327"/>
      <c r="BD464" s="327"/>
      <c r="BE464" s="327"/>
      <c r="BF464" s="327"/>
      <c r="BG464" s="327"/>
      <c r="BH464" s="327"/>
      <c r="BI464" s="327"/>
      <c r="BJ464" s="327"/>
      <c r="BK464" s="327"/>
      <c r="BL464" s="327"/>
      <c r="BM464" s="327"/>
      <c r="BN464" s="327"/>
      <c r="BO464" s="327"/>
      <c r="BP464" s="327"/>
      <c r="BQ464" s="327"/>
      <c r="BR464" s="327"/>
      <c r="BS464" s="327"/>
      <c r="BT464" s="327"/>
      <c r="BU464" s="327"/>
      <c r="BV464" s="327"/>
      <c r="BW464" s="327"/>
      <c r="BX464" s="327"/>
      <c r="BY464" s="327"/>
      <c r="BZ464" s="327"/>
      <c r="CA464" s="327"/>
      <c r="CB464" s="327"/>
      <c r="CC464" s="327"/>
      <c r="CD464" s="327"/>
      <c r="CE464" s="327"/>
      <c r="CF464" s="327"/>
      <c r="CG464" s="327"/>
      <c r="CH464" s="327"/>
      <c r="CI464" s="327"/>
      <c r="CJ464" s="327"/>
      <c r="CK464" s="327"/>
      <c r="CL464" s="327"/>
      <c r="CM464" s="327"/>
      <c r="CN464" s="327"/>
      <c r="CO464" s="327"/>
      <c r="CP464" s="327"/>
      <c r="CQ464" s="327"/>
      <c r="CR464" s="327"/>
      <c r="CS464" s="327"/>
      <c r="CT464" s="327"/>
      <c r="CU464" s="327"/>
      <c r="CV464" s="327"/>
      <c r="CW464" s="327"/>
      <c r="CX464" s="327"/>
      <c r="CY464" s="327"/>
      <c r="CZ464" s="327"/>
      <c r="DA464" s="327"/>
      <c r="DB464" s="327"/>
      <c r="DC464" s="327"/>
      <c r="DD464" s="327"/>
      <c r="DE464" s="327"/>
      <c r="DF464" s="327"/>
      <c r="DG464" s="327"/>
      <c r="DH464" s="327"/>
      <c r="DI464" s="327"/>
      <c r="DJ464" s="327"/>
      <c r="DK464" s="327"/>
      <c r="DL464" s="327"/>
      <c r="DM464" s="327"/>
      <c r="DN464" s="327"/>
      <c r="DO464" s="327"/>
      <c r="DP464" s="327"/>
      <c r="DQ464" s="327"/>
      <c r="DR464" s="327"/>
      <c r="DS464" s="327"/>
      <c r="DT464" s="327"/>
      <c r="DU464" s="327"/>
      <c r="DV464" s="327"/>
      <c r="DW464" s="327"/>
      <c r="DX464" s="327"/>
      <c r="DY464" s="327"/>
      <c r="DZ464" s="327"/>
      <c r="EA464" s="327"/>
      <c r="EB464" s="327"/>
      <c r="EC464" s="327"/>
      <c r="ED464" s="327"/>
      <c r="EE464" s="327"/>
      <c r="EF464" s="327"/>
      <c r="EG464" s="327"/>
      <c r="EH464" s="327"/>
      <c r="EI464" s="327"/>
      <c r="EJ464" s="327"/>
      <c r="EK464" s="327"/>
      <c r="EL464" s="327"/>
      <c r="EM464" s="327"/>
      <c r="EN464" s="327"/>
      <c r="EO464" s="327"/>
      <c r="EP464" s="327"/>
      <c r="EQ464" s="327"/>
      <c r="ER464" s="327"/>
      <c r="ES464" s="327"/>
      <c r="ET464" s="327"/>
      <c r="EU464" s="327"/>
      <c r="EV464" s="327"/>
      <c r="EW464" s="327"/>
      <c r="EX464" s="327"/>
      <c r="EY464" s="327"/>
      <c r="EZ464" s="327"/>
      <c r="FA464" s="327"/>
      <c r="FB464" s="327"/>
      <c r="FC464" s="327"/>
      <c r="FD464" s="327"/>
      <c r="FE464" s="327"/>
      <c r="FF464" s="327"/>
      <c r="FG464" s="327"/>
      <c r="FH464" s="327"/>
      <c r="FI464" s="327"/>
      <c r="FJ464" s="327"/>
      <c r="FK464" s="327"/>
      <c r="FL464" s="327"/>
      <c r="FM464" s="327"/>
      <c r="FN464" s="327"/>
      <c r="FO464" s="327"/>
      <c r="FP464" s="327"/>
      <c r="FQ464" s="327"/>
      <c r="FR464" s="327"/>
      <c r="FS464" s="327"/>
      <c r="FT464" s="327"/>
      <c r="FU464" s="327"/>
      <c r="FV464" s="327"/>
      <c r="FW464" s="327"/>
      <c r="FX464" s="327"/>
      <c r="FY464" s="327"/>
      <c r="FZ464" s="327"/>
      <c r="GA464" s="327"/>
      <c r="GB464" s="327"/>
      <c r="GC464" s="327"/>
      <c r="GD464" s="327"/>
      <c r="GE464" s="327"/>
      <c r="GF464" s="327"/>
      <c r="GG464" s="327"/>
      <c r="GH464" s="327"/>
      <c r="GI464" s="327"/>
      <c r="GJ464" s="327"/>
      <c r="GK464" s="327"/>
      <c r="GL464" s="327"/>
      <c r="GM464" s="327"/>
      <c r="GN464" s="327"/>
      <c r="GO464" s="327"/>
      <c r="GP464" s="327"/>
      <c r="GQ464" s="327"/>
      <c r="GR464" s="327"/>
      <c r="GS464" s="327"/>
      <c r="GT464" s="327"/>
      <c r="GU464" s="327"/>
      <c r="GV464" s="327"/>
      <c r="GW464" s="327"/>
      <c r="GX464" s="327"/>
      <c r="GY464" s="327"/>
      <c r="GZ464" s="327"/>
      <c r="HA464" s="327"/>
      <c r="HB464" s="327"/>
      <c r="HC464" s="327"/>
      <c r="HD464" s="327"/>
      <c r="HE464" s="327"/>
      <c r="HF464" s="327"/>
      <c r="HG464" s="327"/>
      <c r="HH464" s="327"/>
      <c r="HI464" s="327"/>
      <c r="HJ464" s="327"/>
      <c r="HK464" s="327"/>
      <c r="HL464" s="327"/>
      <c r="HM464" s="327"/>
      <c r="HN464" s="327"/>
      <c r="HO464" s="327"/>
      <c r="HP464" s="327"/>
      <c r="HQ464" s="327"/>
      <c r="HR464" s="327"/>
      <c r="HS464" s="327"/>
      <c r="HT464" s="327"/>
      <c r="HU464" s="327"/>
      <c r="HV464" s="327"/>
      <c r="HW464" s="327"/>
      <c r="HX464" s="327"/>
      <c r="HY464" s="327"/>
      <c r="HZ464" s="327"/>
      <c r="IA464" s="327"/>
      <c r="IB464" s="327"/>
      <c r="IC464" s="327"/>
      <c r="ID464" s="327"/>
      <c r="IE464" s="327"/>
      <c r="IF464" s="327"/>
      <c r="IG464" s="327"/>
      <c r="IH464" s="327"/>
      <c r="II464" s="327"/>
      <c r="IJ464" s="327"/>
      <c r="IK464" s="327"/>
      <c r="IL464" s="327"/>
      <c r="IM464" s="327"/>
      <c r="IN464" s="327"/>
      <c r="IO464" s="327"/>
      <c r="IP464" s="327"/>
      <c r="IQ464" s="327"/>
      <c r="IR464" s="327"/>
      <c r="IS464" s="327"/>
      <c r="IT464" s="327"/>
      <c r="IU464" s="327"/>
      <c r="IV464" s="327"/>
      <c r="IW464" s="327"/>
      <c r="IX464" s="327"/>
      <c r="IY464" s="327"/>
      <c r="IZ464" s="327"/>
      <c r="JA464" s="327"/>
      <c r="JB464" s="327"/>
      <c r="JC464" s="327"/>
      <c r="JD464" s="327"/>
      <c r="JE464" s="327"/>
      <c r="JF464" s="327"/>
      <c r="JG464" s="327"/>
      <c r="JH464" s="327"/>
      <c r="JI464" s="327"/>
      <c r="JJ464" s="327"/>
      <c r="JK464" s="327"/>
      <c r="JL464" s="327"/>
      <c r="JM464" s="327"/>
      <c r="JN464" s="327"/>
      <c r="JO464" s="327"/>
      <c r="JP464" s="327"/>
      <c r="JQ464" s="327"/>
      <c r="JR464" s="327"/>
      <c r="JS464" s="327"/>
      <c r="JT464" s="327"/>
      <c r="JU464" s="327"/>
      <c r="JV464" s="327"/>
      <c r="JW464" s="327"/>
      <c r="JX464" s="327"/>
      <c r="JY464" s="327"/>
      <c r="JZ464" s="327"/>
      <c r="KA464" s="327"/>
      <c r="KB464" s="327"/>
      <c r="KC464" s="327"/>
      <c r="KD464" s="327"/>
      <c r="KE464" s="327"/>
      <c r="KF464" s="327"/>
      <c r="KG464" s="327"/>
      <c r="KH464" s="327"/>
      <c r="KI464" s="327"/>
      <c r="KJ464" s="327"/>
      <c r="KK464" s="327"/>
      <c r="KL464" s="327"/>
      <c r="KM464" s="327"/>
      <c r="KN464" s="327"/>
      <c r="KO464" s="327"/>
      <c r="KP464" s="327"/>
      <c r="KQ464" s="327"/>
      <c r="KR464" s="327"/>
      <c r="KS464" s="327"/>
      <c r="KT464" s="327"/>
      <c r="KU464" s="327"/>
      <c r="KV464" s="327"/>
      <c r="KW464" s="327"/>
      <c r="KX464" s="327"/>
      <c r="KY464" s="327"/>
      <c r="KZ464" s="327"/>
      <c r="LA464" s="327"/>
      <c r="LB464" s="327"/>
      <c r="LC464" s="327"/>
      <c r="LD464" s="327"/>
      <c r="LE464" s="327"/>
      <c r="LF464" s="327"/>
      <c r="LG464" s="327"/>
      <c r="LH464" s="327"/>
      <c r="LI464" s="327"/>
      <c r="LJ464" s="327"/>
      <c r="LK464" s="327"/>
      <c r="LL464" s="327"/>
      <c r="LM464" s="327"/>
      <c r="LN464" s="327"/>
      <c r="LO464" s="327"/>
      <c r="LP464" s="327"/>
      <c r="LQ464" s="327"/>
      <c r="LR464" s="327"/>
      <c r="LS464" s="327"/>
      <c r="LT464" s="327"/>
      <c r="LU464" s="327"/>
      <c r="LV464" s="327"/>
      <c r="LW464" s="327"/>
      <c r="LX464" s="327"/>
      <c r="LY464" s="327"/>
      <c r="LZ464" s="327"/>
      <c r="MA464" s="327"/>
      <c r="MB464" s="327"/>
      <c r="MC464" s="327"/>
      <c r="MD464" s="327"/>
      <c r="ME464" s="327"/>
      <c r="MF464" s="327"/>
      <c r="MG464" s="327"/>
      <c r="MH464" s="327"/>
      <c r="MI464" s="327"/>
      <c r="MJ464" s="327"/>
      <c r="MK464" s="327"/>
      <c r="ML464" s="327"/>
      <c r="MM464" s="327"/>
      <c r="MN464" s="327"/>
      <c r="MO464" s="327"/>
      <c r="MP464" s="327"/>
      <c r="MQ464" s="327"/>
      <c r="MR464" s="327"/>
      <c r="MS464" s="327"/>
      <c r="MT464" s="327"/>
      <c r="MU464" s="327"/>
      <c r="MV464" s="327"/>
      <c r="MW464" s="327"/>
      <c r="MX464" s="327"/>
      <c r="MY464" s="327"/>
      <c r="MZ464" s="327"/>
      <c r="NA464" s="327"/>
      <c r="NB464" s="327"/>
      <c r="NC464" s="327"/>
      <c r="ND464" s="327"/>
      <c r="NE464" s="327"/>
      <c r="NF464" s="327"/>
      <c r="NG464" s="327"/>
      <c r="NH464" s="327"/>
      <c r="NI464" s="327"/>
      <c r="NJ464" s="327"/>
      <c r="NK464" s="327"/>
      <c r="NL464" s="327"/>
      <c r="NM464" s="327"/>
      <c r="NN464" s="327"/>
      <c r="NO464" s="327"/>
      <c r="NP464" s="327"/>
      <c r="NQ464" s="327"/>
      <c r="NR464" s="327"/>
      <c r="NS464" s="327"/>
      <c r="NT464" s="327"/>
      <c r="NU464" s="327"/>
      <c r="NV464" s="327"/>
      <c r="NW464" s="327"/>
      <c r="NX464" s="327"/>
      <c r="NY464" s="327"/>
      <c r="NZ464" s="327"/>
      <c r="OA464" s="327"/>
      <c r="OB464" s="327"/>
      <c r="OC464" s="327"/>
      <c r="OD464" s="327"/>
      <c r="OE464" s="327"/>
      <c r="OF464" s="327"/>
      <c r="OG464" s="327"/>
      <c r="OH464" s="327"/>
      <c r="OI464" s="327"/>
      <c r="OJ464" s="327"/>
      <c r="OK464" s="327"/>
      <c r="OL464" s="327"/>
      <c r="OM464" s="327"/>
      <c r="ON464" s="327"/>
      <c r="OO464" s="327"/>
      <c r="OP464" s="327"/>
      <c r="OQ464" s="327"/>
      <c r="OR464" s="327"/>
      <c r="OS464" s="327"/>
      <c r="OT464" s="327"/>
      <c r="OU464" s="327"/>
      <c r="OV464" s="327"/>
      <c r="OW464" s="327"/>
      <c r="OX464" s="327"/>
      <c r="OY464" s="327"/>
      <c r="OZ464" s="327"/>
      <c r="PA464" s="327"/>
      <c r="PB464" s="327"/>
      <c r="PC464" s="327"/>
      <c r="PD464" s="327"/>
      <c r="PE464" s="327"/>
      <c r="PF464" s="327"/>
      <c r="PG464" s="327"/>
      <c r="PH464" s="327"/>
      <c r="PI464" s="327"/>
      <c r="PJ464" s="327"/>
      <c r="PK464" s="327"/>
      <c r="PL464" s="327"/>
      <c r="PM464" s="327"/>
      <c r="PN464" s="327"/>
      <c r="PO464" s="327"/>
      <c r="PP464" s="327"/>
      <c r="PQ464" s="327"/>
      <c r="PR464" s="327"/>
      <c r="PS464" s="327"/>
      <c r="PT464" s="327"/>
      <c r="PU464" s="327"/>
      <c r="PV464" s="327"/>
      <c r="PW464" s="327"/>
      <c r="PX464" s="327"/>
      <c r="PY464" s="327"/>
      <c r="PZ464" s="327"/>
      <c r="QA464" s="327"/>
      <c r="QB464" s="327"/>
      <c r="QC464" s="327"/>
      <c r="QD464" s="327"/>
      <c r="QE464" s="327"/>
      <c r="QF464" s="327"/>
      <c r="QG464" s="327"/>
      <c r="QH464" s="327"/>
      <c r="QI464" s="327"/>
      <c r="QJ464" s="327"/>
      <c r="QK464" s="327"/>
      <c r="QL464" s="327"/>
      <c r="QM464" s="327"/>
      <c r="QN464" s="327"/>
      <c r="QO464" s="327"/>
      <c r="QP464" s="327"/>
      <c r="QQ464" s="327"/>
      <c r="QR464" s="327"/>
      <c r="QS464" s="327"/>
      <c r="QT464" s="327"/>
      <c r="QU464" s="327"/>
      <c r="QV464" s="327"/>
      <c r="QW464" s="327"/>
      <c r="QX464" s="327"/>
      <c r="QY464" s="327"/>
      <c r="QZ464" s="327"/>
      <c r="RA464" s="327"/>
      <c r="RB464" s="327"/>
      <c r="RC464" s="327"/>
      <c r="RD464" s="327"/>
      <c r="RE464" s="327"/>
      <c r="RF464" s="327"/>
      <c r="RG464" s="327"/>
      <c r="RH464" s="327"/>
      <c r="RI464" s="327"/>
      <c r="RJ464" s="327"/>
      <c r="RK464" s="327"/>
      <c r="RL464" s="327"/>
      <c r="RM464" s="327"/>
      <c r="RN464" s="327"/>
      <c r="RO464" s="327"/>
      <c r="RP464" s="327"/>
      <c r="RQ464" s="327"/>
      <c r="RR464" s="327"/>
      <c r="RS464" s="327"/>
      <c r="RT464" s="327"/>
      <c r="RU464" s="327"/>
      <c r="RV464" s="327"/>
      <c r="RW464" s="327"/>
      <c r="RX464" s="327"/>
      <c r="RY464" s="327"/>
      <c r="RZ464" s="327"/>
      <c r="SA464" s="327"/>
      <c r="SB464" s="327"/>
      <c r="SC464" s="327"/>
      <c r="SD464" s="327"/>
      <c r="SE464" s="327"/>
      <c r="SF464" s="327"/>
      <c r="SG464" s="327"/>
      <c r="SH464" s="327"/>
      <c r="SI464" s="327"/>
      <c r="SJ464" s="327"/>
      <c r="SK464" s="327"/>
      <c r="SL464" s="327"/>
      <c r="SM464" s="327"/>
      <c r="SN464" s="327"/>
      <c r="SO464" s="327"/>
      <c r="SP464" s="327"/>
      <c r="SQ464" s="327"/>
      <c r="SR464" s="327"/>
      <c r="SS464" s="327"/>
      <c r="ST464" s="327"/>
      <c r="SU464" s="327"/>
      <c r="SV464" s="327"/>
      <c r="SW464" s="327"/>
      <c r="SX464" s="327"/>
      <c r="SY464" s="327"/>
      <c r="SZ464" s="327"/>
      <c r="TA464" s="327"/>
      <c r="TB464" s="327"/>
      <c r="TC464" s="327"/>
      <c r="TD464" s="327"/>
      <c r="TE464" s="327"/>
      <c r="TF464" s="327"/>
      <c r="TG464" s="327"/>
      <c r="TH464" s="327"/>
      <c r="TI464" s="327"/>
      <c r="TJ464" s="327"/>
      <c r="TK464" s="327"/>
      <c r="TL464" s="327"/>
      <c r="TM464" s="327"/>
      <c r="TN464" s="327"/>
      <c r="TO464" s="327"/>
      <c r="TP464" s="327"/>
      <c r="TQ464" s="327"/>
      <c r="TR464" s="327"/>
      <c r="TS464" s="327"/>
      <c r="TT464" s="327"/>
      <c r="TU464" s="327"/>
      <c r="TV464" s="327"/>
      <c r="TW464" s="327"/>
      <c r="TX464" s="327"/>
      <c r="TY464" s="327"/>
      <c r="TZ464" s="327"/>
      <c r="UA464" s="327"/>
      <c r="UB464" s="327"/>
      <c r="UC464" s="327"/>
      <c r="UD464" s="327"/>
      <c r="UE464" s="327"/>
      <c r="UF464" s="327"/>
      <c r="UG464" s="327"/>
      <c r="UH464" s="327"/>
      <c r="UI464" s="327"/>
      <c r="UJ464" s="327"/>
      <c r="UK464" s="327"/>
      <c r="UL464" s="327"/>
      <c r="UM464" s="327"/>
      <c r="UN464" s="327"/>
      <c r="UO464" s="327"/>
      <c r="UP464" s="327"/>
      <c r="UQ464" s="327"/>
      <c r="UR464" s="327"/>
      <c r="US464" s="327"/>
      <c r="UT464" s="327"/>
      <c r="UU464" s="327"/>
      <c r="UV464" s="327"/>
      <c r="UW464" s="327"/>
      <c r="UX464" s="327"/>
      <c r="UY464" s="327"/>
      <c r="UZ464" s="327"/>
      <c r="VA464" s="327"/>
      <c r="VB464" s="327"/>
      <c r="VC464" s="327"/>
      <c r="VD464" s="327"/>
      <c r="VE464" s="327"/>
      <c r="VF464" s="327"/>
      <c r="VG464" s="327"/>
      <c r="VH464" s="327"/>
      <c r="VI464" s="327"/>
      <c r="VJ464" s="327"/>
      <c r="VK464" s="327"/>
      <c r="VL464" s="327"/>
      <c r="VM464" s="327"/>
      <c r="VN464" s="327"/>
      <c r="VO464" s="327"/>
      <c r="VP464" s="327"/>
      <c r="VQ464" s="327"/>
      <c r="VR464" s="327"/>
      <c r="VS464" s="327"/>
      <c r="VT464" s="327"/>
      <c r="VU464" s="327"/>
      <c r="VV464" s="327"/>
      <c r="VW464" s="327"/>
      <c r="VX464" s="327"/>
      <c r="VY464" s="327"/>
      <c r="VZ464" s="327"/>
      <c r="WA464" s="327"/>
      <c r="WB464" s="327"/>
      <c r="WC464" s="327"/>
      <c r="WD464" s="327"/>
      <c r="WE464" s="327"/>
      <c r="WF464" s="327"/>
      <c r="WG464" s="327"/>
      <c r="WH464" s="327"/>
      <c r="WI464" s="327"/>
      <c r="WJ464" s="327"/>
      <c r="WK464" s="327"/>
      <c r="WL464" s="327"/>
      <c r="WM464" s="327"/>
      <c r="WN464" s="327"/>
      <c r="WO464" s="327"/>
      <c r="WP464" s="327"/>
      <c r="WQ464" s="327"/>
      <c r="WR464" s="327"/>
      <c r="WS464" s="327"/>
      <c r="WT464" s="327"/>
      <c r="WU464" s="327"/>
      <c r="WV464" s="327"/>
      <c r="WW464" s="327"/>
      <c r="WX464" s="327"/>
      <c r="WY464" s="327"/>
      <c r="WZ464" s="327"/>
      <c r="XA464" s="327"/>
      <c r="XB464" s="327"/>
      <c r="XC464" s="327"/>
      <c r="XD464" s="327"/>
      <c r="XE464" s="327"/>
      <c r="XF464" s="327"/>
      <c r="XG464" s="327"/>
      <c r="XH464" s="327"/>
      <c r="XI464" s="327"/>
      <c r="XJ464" s="327"/>
      <c r="XK464" s="327"/>
      <c r="XL464" s="327"/>
      <c r="XM464" s="327"/>
      <c r="XN464" s="327"/>
      <c r="XO464" s="327"/>
      <c r="XP464" s="327"/>
      <c r="XQ464" s="327"/>
      <c r="XR464" s="327"/>
      <c r="XS464" s="327"/>
      <c r="XT464" s="327"/>
      <c r="XU464" s="327"/>
      <c r="XV464" s="327"/>
      <c r="XW464" s="327"/>
      <c r="XX464" s="327"/>
      <c r="XY464" s="327"/>
      <c r="XZ464" s="327"/>
      <c r="YA464" s="327"/>
      <c r="YB464" s="327"/>
      <c r="YC464" s="327"/>
      <c r="YD464" s="327"/>
      <c r="YE464" s="327"/>
      <c r="YF464" s="327"/>
      <c r="YG464" s="327"/>
      <c r="YH464" s="327"/>
      <c r="YI464" s="327"/>
      <c r="YJ464" s="327"/>
      <c r="YK464" s="327"/>
      <c r="YL464" s="327"/>
      <c r="YM464" s="327"/>
      <c r="YN464" s="327"/>
      <c r="YO464" s="327"/>
      <c r="YP464" s="327"/>
      <c r="YQ464" s="327"/>
      <c r="YR464" s="327"/>
      <c r="YS464" s="327"/>
      <c r="YT464" s="327"/>
      <c r="YU464" s="327"/>
      <c r="YV464" s="327"/>
      <c r="YW464" s="327"/>
      <c r="YX464" s="327"/>
      <c r="YY464" s="327"/>
      <c r="YZ464" s="327"/>
      <c r="ZA464" s="327"/>
      <c r="ZB464" s="327"/>
      <c r="ZC464" s="327"/>
      <c r="ZD464" s="327"/>
      <c r="ZE464" s="327"/>
      <c r="ZF464" s="327"/>
      <c r="ZG464" s="327"/>
      <c r="ZH464" s="327"/>
      <c r="ZI464" s="327"/>
      <c r="ZJ464" s="327"/>
      <c r="ZK464" s="327"/>
      <c r="ZL464" s="327"/>
      <c r="ZM464" s="327"/>
      <c r="ZN464" s="327"/>
      <c r="ZO464" s="327"/>
      <c r="ZP464" s="327"/>
      <c r="ZQ464" s="327"/>
      <c r="ZR464" s="327"/>
      <c r="ZS464" s="327"/>
      <c r="ZT464" s="327"/>
      <c r="ZU464" s="327"/>
      <c r="ZV464" s="327"/>
      <c r="ZW464" s="327"/>
      <c r="ZX464" s="327"/>
      <c r="ZY464" s="327"/>
      <c r="ZZ464" s="327"/>
      <c r="AAA464" s="327"/>
      <c r="AAB464" s="327"/>
      <c r="AAC464" s="327"/>
      <c r="AAD464" s="327"/>
      <c r="AAE464" s="327"/>
      <c r="AAF464" s="327"/>
      <c r="AAG464" s="327"/>
      <c r="AAH464" s="327"/>
      <c r="AAI464" s="327"/>
      <c r="AAJ464" s="327"/>
      <c r="AAK464" s="327"/>
      <c r="AAL464" s="327"/>
      <c r="AAM464" s="327"/>
      <c r="AAN464" s="327"/>
      <c r="AAO464" s="327"/>
      <c r="AAP464" s="327"/>
      <c r="AAQ464" s="327"/>
      <c r="AAR464" s="327"/>
      <c r="AAS464" s="327"/>
      <c r="AAT464" s="327"/>
      <c r="AAU464" s="327"/>
      <c r="AAV464" s="327"/>
      <c r="AAW464" s="327"/>
      <c r="AAX464" s="327"/>
      <c r="AAY464" s="327"/>
      <c r="AAZ464" s="327"/>
      <c r="ABA464" s="327"/>
      <c r="ABB464" s="327"/>
      <c r="ABC464" s="327"/>
      <c r="ABD464" s="327"/>
      <c r="ABE464" s="327"/>
      <c r="ABF464" s="327"/>
      <c r="ABG464" s="327"/>
      <c r="ABH464" s="327"/>
      <c r="ABI464" s="327"/>
      <c r="ABJ464" s="327"/>
      <c r="ABK464" s="327"/>
      <c r="ABL464" s="327"/>
      <c r="ABM464" s="327"/>
      <c r="ABN464" s="327"/>
      <c r="ABO464" s="327"/>
      <c r="ABP464" s="327"/>
      <c r="ABQ464" s="327"/>
      <c r="ABR464" s="327"/>
      <c r="ABS464" s="327"/>
      <c r="ABT464" s="327"/>
      <c r="ABU464" s="327"/>
      <c r="ABV464" s="327"/>
      <c r="ABW464" s="327"/>
      <c r="ABX464" s="327"/>
      <c r="ABY464" s="327"/>
      <c r="ABZ464" s="327"/>
      <c r="ACA464" s="327"/>
      <c r="ACB464" s="327"/>
      <c r="ACC464" s="327"/>
      <c r="ACD464" s="327"/>
      <c r="ACE464" s="327"/>
      <c r="ACF464" s="327"/>
      <c r="ACG464" s="327"/>
      <c r="ACH464" s="327"/>
      <c r="ACI464" s="327"/>
      <c r="ACJ464" s="327"/>
      <c r="ACK464" s="327"/>
      <c r="ACL464" s="327"/>
      <c r="ACM464" s="327"/>
      <c r="ACN464" s="327"/>
      <c r="ACO464" s="327"/>
      <c r="ACP464" s="327"/>
      <c r="ACQ464" s="327"/>
      <c r="ACR464" s="327"/>
      <c r="ACS464" s="327"/>
      <c r="ACT464" s="327"/>
      <c r="ACU464" s="327"/>
      <c r="ACV464" s="327"/>
      <c r="ACW464" s="327"/>
      <c r="ACX464" s="327"/>
      <c r="ACY464" s="327"/>
      <c r="ACZ464" s="327"/>
      <c r="ADA464" s="327"/>
      <c r="ADB464" s="327"/>
      <c r="ADC464" s="327"/>
      <c r="ADD464" s="327"/>
      <c r="ADE464" s="327"/>
      <c r="ADF464" s="327"/>
      <c r="ADG464" s="327"/>
      <c r="ADH464" s="327"/>
      <c r="ADI464" s="327"/>
      <c r="ADJ464" s="327"/>
      <c r="ADK464" s="327"/>
      <c r="ADL464" s="327"/>
      <c r="ADM464" s="327"/>
      <c r="ADN464" s="327"/>
      <c r="ADO464" s="327"/>
      <c r="ADP464" s="327"/>
      <c r="ADQ464" s="327"/>
      <c r="ADR464" s="327"/>
      <c r="ADS464" s="327"/>
      <c r="ADT464" s="327"/>
      <c r="ADU464" s="327"/>
      <c r="ADV464" s="327"/>
      <c r="ADW464" s="327"/>
      <c r="ADX464" s="327"/>
      <c r="ADY464" s="327"/>
      <c r="ADZ464" s="327"/>
      <c r="AEA464" s="327"/>
      <c r="AEB464" s="327"/>
      <c r="AEC464" s="327"/>
      <c r="AED464" s="327"/>
      <c r="AEE464" s="327"/>
      <c r="AEF464" s="327"/>
      <c r="AEG464" s="327"/>
      <c r="AEH464" s="327"/>
      <c r="AEI464" s="327"/>
      <c r="AEJ464" s="327"/>
      <c r="AEK464" s="327"/>
      <c r="AEL464" s="327"/>
      <c r="AEM464" s="327"/>
      <c r="AEN464" s="327"/>
      <c r="AEO464" s="327"/>
      <c r="AEP464" s="327"/>
      <c r="AEQ464" s="327"/>
      <c r="AER464" s="327"/>
      <c r="AES464" s="327"/>
      <c r="AET464" s="327"/>
      <c r="AEU464" s="327"/>
      <c r="AEV464" s="327"/>
      <c r="AEW464" s="327"/>
      <c r="AEX464" s="327"/>
      <c r="AEY464" s="327"/>
      <c r="AEZ464" s="327"/>
      <c r="AFA464" s="327"/>
      <c r="AFB464" s="327"/>
      <c r="AFC464" s="327"/>
      <c r="AFD464" s="327"/>
      <c r="AFE464" s="327"/>
      <c r="AFF464" s="327"/>
      <c r="AFG464" s="327"/>
      <c r="AFH464" s="327"/>
      <c r="AFI464" s="327"/>
      <c r="AFJ464" s="327"/>
      <c r="AFK464" s="327"/>
      <c r="AFL464" s="327"/>
      <c r="AFM464" s="327"/>
      <c r="AFN464" s="327"/>
      <c r="AFO464" s="327"/>
      <c r="AFP464" s="327"/>
      <c r="AFQ464" s="327"/>
      <c r="AFR464" s="327"/>
      <c r="AFS464" s="327"/>
      <c r="AFT464" s="327"/>
      <c r="AFU464" s="327"/>
      <c r="AFV464" s="327"/>
      <c r="AFW464" s="327"/>
      <c r="AFX464" s="327"/>
      <c r="AFY464" s="327"/>
      <c r="AFZ464" s="327"/>
      <c r="AGA464" s="327"/>
      <c r="AGB464" s="327"/>
      <c r="AGC464" s="327"/>
      <c r="AGD464" s="327"/>
      <c r="AGE464" s="327"/>
      <c r="AGF464" s="327"/>
      <c r="AGG464" s="327"/>
      <c r="AGH464" s="327"/>
      <c r="AGI464" s="327"/>
      <c r="AGJ464" s="327"/>
      <c r="AGK464" s="327"/>
      <c r="AGL464" s="327"/>
      <c r="AGM464" s="327"/>
      <c r="AGN464" s="327"/>
      <c r="AGO464" s="327"/>
      <c r="AGP464" s="327"/>
      <c r="AGQ464" s="327"/>
      <c r="AGR464" s="327"/>
      <c r="AGS464" s="327"/>
      <c r="AGT464" s="327"/>
      <c r="AGU464" s="327"/>
      <c r="AGV464" s="327"/>
      <c r="AGW464" s="327"/>
      <c r="AGX464" s="327"/>
      <c r="AGY464" s="327"/>
      <c r="AGZ464" s="327"/>
      <c r="AHA464" s="327"/>
      <c r="AHB464" s="327"/>
      <c r="AHC464" s="327"/>
      <c r="AHD464" s="327"/>
      <c r="AHE464" s="327"/>
      <c r="AHF464" s="327"/>
      <c r="AHG464" s="327"/>
      <c r="AHH464" s="327"/>
      <c r="AHI464" s="327"/>
      <c r="AHJ464" s="327"/>
      <c r="AHK464" s="327"/>
      <c r="AHL464" s="327"/>
      <c r="AHM464" s="327"/>
      <c r="AHN464" s="327"/>
      <c r="AHO464" s="327"/>
      <c r="AHP464" s="327"/>
      <c r="AHQ464" s="327"/>
      <c r="AHR464" s="327"/>
      <c r="AHS464" s="327"/>
      <c r="AHT464" s="327"/>
      <c r="AHU464" s="327"/>
      <c r="AHV464" s="327"/>
      <c r="AHW464" s="327"/>
      <c r="AHX464" s="327"/>
      <c r="AHY464" s="327"/>
      <c r="AHZ464" s="327"/>
      <c r="AIA464" s="327"/>
      <c r="AIB464" s="327"/>
      <c r="AIC464" s="327"/>
      <c r="AID464" s="327"/>
      <c r="AIE464" s="327"/>
      <c r="AIF464" s="327"/>
      <c r="AIG464" s="327"/>
      <c r="AIH464" s="327"/>
      <c r="AII464" s="327"/>
      <c r="AIJ464" s="327"/>
      <c r="AIK464" s="327"/>
      <c r="AIL464" s="327"/>
      <c r="AIM464" s="327"/>
      <c r="AIN464" s="327"/>
      <c r="AIO464" s="327"/>
      <c r="AIP464" s="327"/>
      <c r="AIQ464" s="327"/>
      <c r="AIR464" s="327"/>
      <c r="AIS464" s="327"/>
      <c r="AIT464" s="327"/>
      <c r="AIU464" s="327"/>
      <c r="AIV464" s="327"/>
      <c r="AIW464" s="327"/>
      <c r="AIX464" s="327"/>
      <c r="AIY464" s="327"/>
      <c r="AIZ464" s="327"/>
      <c r="AJA464" s="327"/>
      <c r="AJB464" s="327"/>
      <c r="AJC464" s="327"/>
      <c r="AJD464" s="327"/>
      <c r="AJE464" s="327"/>
      <c r="AJF464" s="327"/>
      <c r="AJG464" s="327"/>
      <c r="AJH464" s="327"/>
      <c r="AJI464" s="327"/>
      <c r="AJJ464" s="327"/>
      <c r="AJK464" s="327"/>
      <c r="AJL464" s="327"/>
      <c r="AJM464" s="327"/>
      <c r="AJN464" s="327"/>
      <c r="AJO464" s="327"/>
      <c r="AJP464" s="327"/>
      <c r="AJQ464" s="327"/>
      <c r="AJR464" s="327"/>
      <c r="AJS464" s="327"/>
      <c r="AJT464" s="327"/>
      <c r="AJU464" s="327"/>
      <c r="AJV464" s="327"/>
      <c r="AJW464" s="327"/>
      <c r="AJX464" s="327"/>
      <c r="AJY464" s="327"/>
      <c r="AJZ464" s="327"/>
      <c r="AKA464" s="327"/>
      <c r="AKB464" s="327"/>
      <c r="AKC464" s="327"/>
      <c r="AKD464" s="327"/>
      <c r="AKE464" s="327"/>
      <c r="AKF464" s="327"/>
      <c r="AKG464" s="327"/>
      <c r="AKH464" s="327"/>
      <c r="AKI464" s="327"/>
      <c r="AKJ464" s="327"/>
      <c r="AKK464" s="327"/>
      <c r="AKL464" s="327"/>
      <c r="AKM464" s="327"/>
      <c r="AKN464" s="327"/>
      <c r="AKO464" s="327"/>
      <c r="AKP464" s="327"/>
      <c r="AKQ464" s="327"/>
      <c r="AKR464" s="327"/>
      <c r="AKS464" s="327"/>
      <c r="AKT464" s="327"/>
      <c r="AKU464" s="327"/>
      <c r="AKV464" s="327"/>
      <c r="AKW464" s="327"/>
      <c r="AKX464" s="327"/>
      <c r="AKY464" s="327"/>
      <c r="AKZ464" s="327"/>
      <c r="ALA464" s="327"/>
      <c r="ALB464" s="327"/>
      <c r="ALC464" s="327"/>
      <c r="ALD464" s="327"/>
      <c r="ALE464" s="327"/>
      <c r="ALF464" s="327"/>
      <c r="ALG464" s="327"/>
      <c r="ALH464" s="327"/>
      <c r="ALI464" s="327"/>
      <c r="ALJ464" s="327"/>
      <c r="ALK464" s="327"/>
      <c r="ALL464" s="327"/>
      <c r="ALM464" s="327"/>
      <c r="ALN464" s="327"/>
      <c r="ALO464" s="327"/>
      <c r="ALP464" s="327"/>
      <c r="ALQ464" s="327"/>
      <c r="ALR464" s="327"/>
      <c r="ALS464" s="327"/>
      <c r="ALT464" s="327"/>
      <c r="ALU464" s="327"/>
      <c r="ALV464" s="327"/>
      <c r="ALW464" s="327"/>
      <c r="ALX464" s="327"/>
      <c r="ALY464" s="327"/>
      <c r="ALZ464" s="327"/>
      <c r="AMA464" s="327"/>
      <c r="AMB464" s="327"/>
      <c r="AMC464" s="327"/>
      <c r="AMD464" s="327"/>
      <c r="AME464" s="327"/>
      <c r="AMF464" s="327"/>
      <c r="AMG464" s="327"/>
      <c r="AMH464" s="327"/>
      <c r="AMI464" s="327"/>
      <c r="AMJ464" s="327"/>
      <c r="AMK464" s="327"/>
      <c r="AML464" s="327"/>
      <c r="AMM464" s="327"/>
      <c r="AMN464" s="327"/>
      <c r="AMO464" s="327"/>
      <c r="AMP464" s="327"/>
      <c r="AMQ464" s="327"/>
      <c r="AMR464" s="327"/>
      <c r="AMS464" s="327"/>
      <c r="AMT464" s="327"/>
      <c r="AMU464" s="327"/>
      <c r="AMV464" s="327"/>
      <c r="AMW464" s="327"/>
      <c r="AMX464" s="327"/>
      <c r="AMY464" s="327"/>
      <c r="AMZ464" s="327"/>
      <c r="ANA464" s="327"/>
      <c r="ANB464" s="327"/>
      <c r="ANC464" s="327"/>
      <c r="AND464" s="327"/>
      <c r="ANE464" s="327"/>
      <c r="ANF464" s="327"/>
      <c r="ANG464" s="327"/>
      <c r="ANH464" s="327"/>
      <c r="ANI464" s="327"/>
      <c r="ANJ464" s="327"/>
      <c r="ANK464" s="327"/>
      <c r="ANL464" s="327"/>
      <c r="ANM464" s="327"/>
      <c r="ANN464" s="327"/>
      <c r="ANO464" s="327"/>
      <c r="ANP464" s="327"/>
      <c r="ANQ464" s="327"/>
      <c r="ANR464" s="327"/>
      <c r="ANS464" s="327"/>
      <c r="ANT464" s="327"/>
      <c r="ANU464" s="327"/>
      <c r="ANV464" s="327"/>
      <c r="ANW464" s="327"/>
      <c r="ANX464" s="327"/>
      <c r="ANY464" s="327"/>
      <c r="ANZ464" s="327"/>
      <c r="AOA464" s="327"/>
      <c r="AOB464" s="327"/>
      <c r="AOC464" s="327"/>
      <c r="AOD464" s="327"/>
      <c r="AOE464" s="327"/>
      <c r="AOF464" s="327"/>
      <c r="AOG464" s="327"/>
      <c r="AOH464" s="327"/>
      <c r="AOI464" s="327"/>
      <c r="AOJ464" s="327"/>
      <c r="AOK464" s="327"/>
      <c r="AOL464" s="327"/>
      <c r="AOM464" s="327"/>
      <c r="AON464" s="327"/>
      <c r="AOO464" s="327"/>
      <c r="AOP464" s="327"/>
      <c r="AOQ464" s="327"/>
      <c r="AOR464" s="327"/>
      <c r="AOS464" s="327"/>
      <c r="AOT464" s="327"/>
      <c r="AOU464" s="327"/>
      <c r="AOV464" s="327"/>
      <c r="AOW464" s="327"/>
      <c r="AOX464" s="327"/>
      <c r="AOY464" s="327"/>
      <c r="AOZ464" s="327"/>
      <c r="APA464" s="327"/>
      <c r="APB464" s="327"/>
      <c r="APC464" s="327"/>
      <c r="APD464" s="327"/>
      <c r="APE464" s="327"/>
      <c r="APF464" s="327"/>
      <c r="APG464" s="327"/>
      <c r="APH464" s="327"/>
      <c r="API464" s="327"/>
      <c r="APJ464" s="327"/>
      <c r="APK464" s="327"/>
      <c r="APL464" s="327"/>
      <c r="APM464" s="327"/>
      <c r="APN464" s="327"/>
      <c r="APO464" s="327"/>
      <c r="APP464" s="327"/>
      <c r="APQ464" s="327"/>
      <c r="APR464" s="327"/>
      <c r="APS464" s="327"/>
      <c r="APT464" s="327"/>
      <c r="APU464" s="327"/>
      <c r="APV464" s="327"/>
      <c r="APW464" s="327"/>
      <c r="APX464" s="327"/>
      <c r="APY464" s="327"/>
      <c r="APZ464" s="327"/>
      <c r="AQA464" s="327"/>
      <c r="AQB464" s="327"/>
      <c r="AQC464" s="327"/>
      <c r="AQD464" s="327"/>
      <c r="AQE464" s="327"/>
      <c r="AQF464" s="327"/>
      <c r="AQG464" s="327"/>
      <c r="AQH464" s="327"/>
      <c r="AQI464" s="327"/>
      <c r="AQJ464" s="327"/>
      <c r="AQK464" s="327"/>
      <c r="AQL464" s="327"/>
      <c r="AQM464" s="327"/>
      <c r="AQN464" s="327"/>
      <c r="AQO464" s="327"/>
      <c r="AQP464" s="327"/>
      <c r="AQQ464" s="327"/>
      <c r="AQR464" s="327"/>
      <c r="AQS464" s="327"/>
      <c r="AQT464" s="327"/>
      <c r="AQU464" s="327"/>
      <c r="AQV464" s="327"/>
      <c r="AQW464" s="327"/>
      <c r="AQX464" s="327"/>
      <c r="AQY464" s="327"/>
      <c r="AQZ464" s="327"/>
      <c r="ARA464" s="327"/>
      <c r="ARB464" s="327"/>
      <c r="ARC464" s="327"/>
      <c r="ARD464" s="327"/>
      <c r="ARE464" s="327"/>
      <c r="ARF464" s="327"/>
      <c r="ARG464" s="327"/>
      <c r="ARH464" s="327"/>
      <c r="ARI464" s="327"/>
      <c r="ARJ464" s="327"/>
      <c r="ARK464" s="327"/>
      <c r="ARL464" s="327"/>
      <c r="ARM464" s="327"/>
      <c r="ARN464" s="327"/>
      <c r="ARO464" s="327"/>
      <c r="ARP464" s="327"/>
      <c r="ARQ464" s="327"/>
      <c r="ARR464" s="327"/>
      <c r="ARS464" s="327"/>
      <c r="ART464" s="327"/>
      <c r="ARU464" s="327"/>
      <c r="ARV464" s="327"/>
      <c r="ARW464" s="327"/>
      <c r="ARX464" s="327"/>
      <c r="ARY464" s="327"/>
      <c r="ARZ464" s="327"/>
      <c r="ASA464" s="327"/>
      <c r="ASB464" s="327"/>
      <c r="ASC464" s="327"/>
      <c r="ASD464" s="327"/>
      <c r="ASE464" s="327"/>
      <c r="ASF464" s="327"/>
      <c r="ASG464" s="327"/>
      <c r="ASH464" s="327"/>
      <c r="ASI464" s="327"/>
      <c r="ASJ464" s="327"/>
      <c r="ASK464" s="327"/>
      <c r="ASL464" s="327"/>
      <c r="ASM464" s="327"/>
      <c r="ASN464" s="327"/>
      <c r="ASO464" s="327"/>
      <c r="ASP464" s="327"/>
      <c r="ASQ464" s="327"/>
      <c r="ASR464" s="327"/>
      <c r="ASS464" s="327"/>
      <c r="AST464" s="327"/>
      <c r="ASU464" s="327"/>
      <c r="ASV464" s="327"/>
      <c r="ASW464" s="327"/>
      <c r="ASX464" s="327"/>
      <c r="ASY464" s="327"/>
      <c r="ASZ464" s="327"/>
      <c r="ATA464" s="327"/>
      <c r="ATB464" s="327"/>
      <c r="ATC464" s="327"/>
      <c r="ATD464" s="327"/>
      <c r="ATE464" s="327"/>
      <c r="ATF464" s="327"/>
      <c r="ATG464" s="327"/>
      <c r="ATH464" s="327"/>
      <c r="ATI464" s="327"/>
      <c r="ATJ464" s="327"/>
      <c r="ATK464" s="327"/>
      <c r="ATL464" s="327"/>
      <c r="ATM464" s="327"/>
      <c r="ATN464" s="327"/>
      <c r="ATO464" s="327"/>
      <c r="ATP464" s="327"/>
      <c r="ATQ464" s="327"/>
      <c r="ATR464" s="327"/>
      <c r="ATS464" s="327"/>
      <c r="ATT464" s="327"/>
      <c r="ATU464" s="327"/>
      <c r="ATV464" s="327"/>
      <c r="ATW464" s="327"/>
      <c r="ATX464" s="327"/>
      <c r="ATY464" s="327"/>
      <c r="ATZ464" s="327"/>
      <c r="AUA464" s="327"/>
      <c r="AUB464" s="327"/>
      <c r="AUC464" s="327"/>
      <c r="AUD464" s="327"/>
      <c r="AUE464" s="327"/>
      <c r="AUF464" s="327"/>
      <c r="AUG464" s="327"/>
      <c r="AUH464" s="327"/>
      <c r="AUI464" s="327"/>
      <c r="AUJ464" s="327"/>
      <c r="AUK464" s="327"/>
      <c r="AUL464" s="327"/>
      <c r="AUM464" s="327"/>
      <c r="AUN464" s="327"/>
      <c r="AUO464" s="327"/>
      <c r="AUP464" s="327"/>
      <c r="AUQ464" s="327"/>
      <c r="AUR464" s="327"/>
      <c r="AUS464" s="327"/>
      <c r="AUT464" s="327"/>
      <c r="AUU464" s="327"/>
      <c r="AUV464" s="327"/>
      <c r="AUW464" s="327"/>
      <c r="AUX464" s="327"/>
      <c r="AUY464" s="327"/>
      <c r="AUZ464" s="327"/>
      <c r="AVA464" s="327"/>
      <c r="AVB464" s="327"/>
      <c r="AVC464" s="327"/>
      <c r="AVD464" s="327"/>
      <c r="AVE464" s="327"/>
      <c r="AVF464" s="327"/>
      <c r="AVG464" s="327"/>
      <c r="AVH464" s="327"/>
      <c r="AVI464" s="327"/>
      <c r="AVJ464" s="327"/>
      <c r="AVK464" s="327"/>
      <c r="AVL464" s="327"/>
      <c r="AVM464" s="327"/>
      <c r="AVN464" s="327"/>
      <c r="AVO464" s="327"/>
      <c r="AVP464" s="327"/>
      <c r="AVQ464" s="327"/>
      <c r="AVR464" s="327"/>
      <c r="AVS464" s="327"/>
      <c r="AVT464" s="327"/>
      <c r="AVU464" s="327"/>
      <c r="AVV464" s="327"/>
      <c r="AVW464" s="327"/>
      <c r="AVX464" s="327"/>
      <c r="AVY464" s="327"/>
      <c r="AVZ464" s="327"/>
      <c r="AWA464" s="327"/>
      <c r="AWB464" s="327"/>
      <c r="AWC464" s="327"/>
      <c r="AWD464" s="327"/>
      <c r="AWE464" s="327"/>
      <c r="AWF464" s="327"/>
      <c r="AWG464" s="327"/>
      <c r="AWH464" s="327"/>
      <c r="AWI464" s="327"/>
      <c r="AWJ464" s="327"/>
      <c r="AWK464" s="327"/>
      <c r="AWL464" s="327"/>
      <c r="AWM464" s="327"/>
      <c r="AWN464" s="327"/>
      <c r="AWO464" s="327"/>
      <c r="AWP464" s="327"/>
      <c r="AWQ464" s="327"/>
      <c r="AWR464" s="327"/>
      <c r="AWS464" s="327"/>
      <c r="AWT464" s="327"/>
      <c r="AWU464" s="327"/>
      <c r="AWV464" s="327"/>
      <c r="AWW464" s="327"/>
      <c r="AWX464" s="327"/>
      <c r="AWY464" s="327"/>
      <c r="AWZ464" s="327"/>
      <c r="AXA464" s="327"/>
      <c r="AXB464" s="327"/>
      <c r="AXC464" s="327"/>
      <c r="AXD464" s="327"/>
      <c r="AXE464" s="327"/>
      <c r="AXF464" s="327"/>
      <c r="AXG464" s="327"/>
      <c r="AXH464" s="327"/>
      <c r="AXI464" s="327"/>
      <c r="AXJ464" s="327"/>
      <c r="AXK464" s="327"/>
      <c r="AXL464" s="327"/>
      <c r="AXM464" s="327"/>
      <c r="AXN464" s="327"/>
      <c r="AXO464" s="327"/>
      <c r="AXP464" s="327"/>
      <c r="AXQ464" s="327"/>
      <c r="AXR464" s="327"/>
      <c r="AXS464" s="327"/>
      <c r="AXT464" s="327"/>
      <c r="AXU464" s="327"/>
      <c r="AXV464" s="327"/>
      <c r="AXW464" s="327"/>
      <c r="AXX464" s="327"/>
      <c r="AXY464" s="327"/>
      <c r="AXZ464" s="327"/>
      <c r="AYA464" s="327"/>
      <c r="AYB464" s="327"/>
      <c r="AYC464" s="327"/>
      <c r="AYD464" s="327"/>
      <c r="AYE464" s="327"/>
      <c r="AYF464" s="327"/>
      <c r="AYG464" s="327"/>
      <c r="AYH464" s="327"/>
      <c r="AYI464" s="327"/>
      <c r="AYJ464" s="327"/>
      <c r="AYK464" s="327"/>
      <c r="AYL464" s="327"/>
      <c r="AYM464" s="327"/>
      <c r="AYN464" s="327"/>
      <c r="AYO464" s="327"/>
      <c r="AYP464" s="327"/>
      <c r="AYQ464" s="327"/>
      <c r="AYR464" s="327"/>
      <c r="AYS464" s="327"/>
      <c r="AYT464" s="327"/>
      <c r="AYU464" s="327"/>
      <c r="AYV464" s="327"/>
      <c r="AYW464" s="327"/>
      <c r="AYX464" s="327"/>
      <c r="AYY464" s="327"/>
      <c r="AYZ464" s="327"/>
      <c r="AZA464" s="327"/>
      <c r="AZB464" s="327"/>
      <c r="AZC464" s="327"/>
      <c r="AZD464" s="327"/>
      <c r="AZE464" s="327"/>
      <c r="AZF464" s="327"/>
      <c r="AZG464" s="327"/>
      <c r="AZH464" s="327"/>
      <c r="AZI464" s="327"/>
      <c r="AZJ464" s="327"/>
      <c r="AZK464" s="327"/>
      <c r="AZL464" s="327"/>
      <c r="AZM464" s="327"/>
      <c r="AZN464" s="327"/>
      <c r="AZO464" s="327"/>
      <c r="AZP464" s="327"/>
      <c r="AZQ464" s="327"/>
      <c r="AZR464" s="327"/>
      <c r="AZS464" s="327"/>
      <c r="AZT464" s="327"/>
      <c r="AZU464" s="327"/>
      <c r="AZV464" s="327"/>
      <c r="AZW464" s="327"/>
      <c r="AZX464" s="327"/>
      <c r="AZY464" s="327"/>
      <c r="AZZ464" s="327"/>
      <c r="BAA464" s="327"/>
      <c r="BAB464" s="327"/>
      <c r="BAC464" s="327"/>
      <c r="BAD464" s="327"/>
      <c r="BAE464" s="327"/>
      <c r="BAF464" s="327"/>
      <c r="BAG464" s="327"/>
      <c r="BAH464" s="327"/>
      <c r="BAI464" s="327"/>
      <c r="BAJ464" s="327"/>
      <c r="BAK464" s="327"/>
      <c r="BAL464" s="327"/>
      <c r="BAM464" s="327"/>
      <c r="BAN464" s="327"/>
      <c r="BAO464" s="327"/>
      <c r="BAP464" s="327"/>
      <c r="BAQ464" s="327"/>
      <c r="BAR464" s="327"/>
      <c r="BAS464" s="327"/>
      <c r="BAT464" s="327"/>
      <c r="BAU464" s="327"/>
      <c r="BAV464" s="327"/>
      <c r="BAW464" s="327"/>
      <c r="BAX464" s="327"/>
      <c r="BAY464" s="327"/>
      <c r="BAZ464" s="327"/>
      <c r="BBA464" s="327"/>
      <c r="BBB464" s="327"/>
      <c r="BBC464" s="327"/>
      <c r="BBD464" s="327"/>
      <c r="BBE464" s="327"/>
      <c r="BBF464" s="327"/>
      <c r="BBG464" s="327"/>
      <c r="BBH464" s="327"/>
      <c r="BBI464" s="327"/>
      <c r="BBJ464" s="327"/>
      <c r="BBK464" s="327"/>
      <c r="BBL464" s="327"/>
      <c r="BBM464" s="327"/>
      <c r="BBN464" s="327"/>
      <c r="BBO464" s="327"/>
      <c r="BBP464" s="327"/>
      <c r="BBQ464" s="327"/>
      <c r="BBR464" s="327"/>
      <c r="BBS464" s="327"/>
      <c r="BBT464" s="327"/>
      <c r="BBU464" s="327"/>
      <c r="BBV464" s="327"/>
      <c r="BBW464" s="327"/>
      <c r="BBX464" s="327"/>
      <c r="BBY464" s="327"/>
      <c r="BBZ464" s="327"/>
      <c r="BCA464" s="327"/>
      <c r="BCB464" s="327"/>
      <c r="BCC464" s="327"/>
      <c r="BCD464" s="327"/>
      <c r="BCE464" s="327"/>
      <c r="BCF464" s="327"/>
      <c r="BCG464" s="327"/>
      <c r="BCH464" s="327"/>
      <c r="BCI464" s="327"/>
      <c r="BCJ464" s="327"/>
      <c r="BCK464" s="327"/>
      <c r="BCL464" s="327"/>
      <c r="BCM464" s="327"/>
      <c r="BCN464" s="327"/>
      <c r="BCO464" s="327"/>
      <c r="BCP464" s="327"/>
      <c r="BCQ464" s="327"/>
      <c r="BCR464" s="327"/>
      <c r="BCS464" s="327"/>
      <c r="BCT464" s="327"/>
      <c r="BCU464" s="327"/>
      <c r="BCV464" s="327"/>
      <c r="BCW464" s="327"/>
      <c r="BCX464" s="327"/>
      <c r="BCY464" s="327"/>
      <c r="BCZ464" s="327"/>
      <c r="BDA464" s="327"/>
      <c r="BDB464" s="327"/>
      <c r="BDC464" s="327"/>
      <c r="BDD464" s="327"/>
      <c r="BDE464" s="327"/>
      <c r="BDF464" s="327"/>
      <c r="BDG464" s="327"/>
      <c r="BDH464" s="327"/>
      <c r="BDI464" s="327"/>
      <c r="BDJ464" s="327"/>
      <c r="BDK464" s="327"/>
      <c r="BDL464" s="327"/>
      <c r="BDM464" s="327"/>
      <c r="BDN464" s="327"/>
      <c r="BDO464" s="327"/>
      <c r="BDP464" s="327"/>
      <c r="BDQ464" s="327"/>
      <c r="BDR464" s="327"/>
      <c r="BDS464" s="327"/>
      <c r="BDT464" s="327"/>
      <c r="BDU464" s="327"/>
      <c r="BDV464" s="327"/>
      <c r="BDW464" s="327"/>
      <c r="BDX464" s="327"/>
      <c r="BDY464" s="327"/>
      <c r="BDZ464" s="327"/>
      <c r="BEA464" s="327"/>
      <c r="BEB464" s="327"/>
      <c r="BEC464" s="327"/>
      <c r="BED464" s="327"/>
      <c r="BEE464" s="327"/>
      <c r="BEF464" s="327"/>
      <c r="BEG464" s="327"/>
      <c r="BEH464" s="327"/>
      <c r="BEI464" s="327"/>
      <c r="BEJ464" s="327"/>
      <c r="BEK464" s="327"/>
      <c r="BEL464" s="327"/>
      <c r="BEM464" s="327"/>
      <c r="BEN464" s="327"/>
      <c r="BEO464" s="327"/>
      <c r="BEP464" s="327"/>
      <c r="BEQ464" s="327"/>
      <c r="BER464" s="327"/>
      <c r="BES464" s="327"/>
      <c r="BET464" s="327"/>
      <c r="BEU464" s="327"/>
      <c r="BEV464" s="327"/>
      <c r="BEW464" s="327"/>
      <c r="BEX464" s="327"/>
      <c r="BEY464" s="327"/>
      <c r="BEZ464" s="327"/>
      <c r="BFA464" s="327"/>
      <c r="BFB464" s="327"/>
      <c r="BFC464" s="327"/>
      <c r="BFD464" s="327"/>
      <c r="BFE464" s="327"/>
      <c r="BFF464" s="327"/>
      <c r="BFG464" s="327"/>
      <c r="BFH464" s="327"/>
      <c r="BFI464" s="327"/>
      <c r="BFJ464" s="327"/>
      <c r="BFK464" s="327"/>
      <c r="BFL464" s="327"/>
      <c r="BFM464" s="327"/>
      <c r="BFN464" s="327"/>
      <c r="BFO464" s="327"/>
      <c r="BFP464" s="327"/>
      <c r="BFQ464" s="327"/>
      <c r="BFR464" s="327"/>
      <c r="BFS464" s="327"/>
      <c r="BFT464" s="327"/>
      <c r="BFU464" s="327"/>
      <c r="BFV464" s="327"/>
      <c r="BFW464" s="327"/>
      <c r="BFX464" s="327"/>
      <c r="BFY464" s="327"/>
      <c r="BFZ464" s="327"/>
      <c r="BGA464" s="327"/>
      <c r="BGB464" s="327"/>
      <c r="BGC464" s="327"/>
      <c r="BGD464" s="327"/>
      <c r="BGE464" s="327"/>
      <c r="BGF464" s="327"/>
      <c r="BGG464" s="327"/>
      <c r="BGH464" s="327"/>
      <c r="BGI464" s="327"/>
      <c r="BGJ464" s="327"/>
      <c r="BGK464" s="327"/>
      <c r="BGL464" s="327"/>
      <c r="BGM464" s="327"/>
      <c r="BGN464" s="327"/>
      <c r="BGO464" s="327"/>
      <c r="BGP464" s="327"/>
      <c r="BGQ464" s="327"/>
      <c r="BGR464" s="327"/>
      <c r="BGS464" s="327"/>
      <c r="BGT464" s="327"/>
      <c r="BGU464" s="327"/>
      <c r="BGV464" s="327"/>
      <c r="BGW464" s="327"/>
      <c r="BGX464" s="327"/>
      <c r="BGY464" s="327"/>
      <c r="BGZ464" s="327"/>
      <c r="BHA464" s="327"/>
      <c r="BHB464" s="327"/>
      <c r="BHC464" s="327"/>
      <c r="BHD464" s="327"/>
      <c r="BHE464" s="327"/>
      <c r="BHF464" s="327"/>
      <c r="BHG464" s="327"/>
      <c r="BHH464" s="327"/>
      <c r="BHI464" s="327"/>
      <c r="BHJ464" s="327"/>
      <c r="BHK464" s="327"/>
      <c r="BHL464" s="327"/>
      <c r="BHM464" s="327"/>
      <c r="BHN464" s="327"/>
      <c r="BHO464" s="327"/>
      <c r="BHP464" s="327"/>
      <c r="BHQ464" s="327"/>
      <c r="BHR464" s="327"/>
      <c r="BHS464" s="327"/>
      <c r="BHT464" s="327"/>
      <c r="BHU464" s="327"/>
      <c r="BHV464" s="327"/>
      <c r="BHW464" s="327"/>
      <c r="BHX464" s="327"/>
      <c r="BHY464" s="327"/>
      <c r="BHZ464" s="327"/>
      <c r="BIA464" s="327"/>
      <c r="BIB464" s="327"/>
      <c r="BIC464" s="327"/>
      <c r="BID464" s="327"/>
      <c r="BIE464" s="327"/>
      <c r="BIF464" s="327"/>
      <c r="BIG464" s="327"/>
      <c r="BIH464" s="327"/>
      <c r="BII464" s="327"/>
      <c r="BIJ464" s="327"/>
      <c r="BIK464" s="327"/>
      <c r="BIL464" s="327"/>
      <c r="BIM464" s="327"/>
      <c r="BIN464" s="327"/>
      <c r="BIO464" s="327"/>
      <c r="BIP464" s="327"/>
      <c r="BIQ464" s="327"/>
      <c r="BIR464" s="327"/>
      <c r="BIS464" s="327"/>
      <c r="BIT464" s="327"/>
      <c r="BIU464" s="327"/>
      <c r="BIV464" s="327"/>
      <c r="BIW464" s="327"/>
      <c r="BIX464" s="327"/>
      <c r="BIY464" s="327"/>
      <c r="BIZ464" s="327"/>
      <c r="BJA464" s="327"/>
      <c r="BJB464" s="327"/>
      <c r="BJC464" s="327"/>
      <c r="BJD464" s="327"/>
      <c r="BJE464" s="327"/>
      <c r="BJF464" s="327"/>
      <c r="BJG464" s="327"/>
      <c r="BJH464" s="327"/>
      <c r="BJI464" s="327"/>
      <c r="BJJ464" s="327"/>
      <c r="BJK464" s="327"/>
      <c r="BJL464" s="327"/>
      <c r="BJM464" s="327"/>
      <c r="BJN464" s="327"/>
      <c r="BJO464" s="327"/>
      <c r="BJP464" s="327"/>
      <c r="BJQ464" s="327"/>
      <c r="BJR464" s="327"/>
      <c r="BJS464" s="327"/>
      <c r="BJT464" s="327"/>
      <c r="BJU464" s="327"/>
      <c r="BJV464" s="327"/>
      <c r="BJW464" s="327"/>
      <c r="BJX464" s="327"/>
      <c r="BJY464" s="327"/>
      <c r="BJZ464" s="327"/>
      <c r="BKA464" s="327"/>
      <c r="BKB464" s="327"/>
      <c r="BKC464" s="327"/>
      <c r="BKD464" s="327"/>
      <c r="BKE464" s="327"/>
      <c r="BKF464" s="327"/>
      <c r="BKG464" s="327"/>
      <c r="BKH464" s="327"/>
      <c r="BKI464" s="327"/>
      <c r="BKJ464" s="327"/>
      <c r="BKK464" s="327"/>
      <c r="BKL464" s="327"/>
      <c r="BKM464" s="327"/>
      <c r="BKN464" s="327"/>
      <c r="BKO464" s="327"/>
      <c r="BKP464" s="327"/>
      <c r="BKQ464" s="327"/>
      <c r="BKR464" s="327"/>
      <c r="BKS464" s="327"/>
      <c r="BKT464" s="327"/>
      <c r="BKU464" s="327"/>
      <c r="BKV464" s="327"/>
      <c r="BKW464" s="327"/>
      <c r="BKX464" s="327"/>
      <c r="BKY464" s="327"/>
      <c r="BKZ464" s="327"/>
      <c r="BLA464" s="327"/>
      <c r="BLB464" s="327"/>
      <c r="BLC464" s="327"/>
      <c r="BLD464" s="327"/>
      <c r="BLE464" s="327"/>
      <c r="BLF464" s="327"/>
      <c r="BLG464" s="327"/>
      <c r="BLH464" s="327"/>
      <c r="BLI464" s="327"/>
      <c r="BLJ464" s="327"/>
      <c r="BLK464" s="327"/>
      <c r="BLL464" s="327"/>
      <c r="BLM464" s="327"/>
      <c r="BLN464" s="327"/>
      <c r="BLO464" s="327"/>
      <c r="BLP464" s="327"/>
      <c r="BLQ464" s="327"/>
      <c r="BLR464" s="327"/>
      <c r="BLS464" s="327"/>
      <c r="BLT464" s="327"/>
      <c r="BLU464" s="327"/>
      <c r="BLV464" s="327"/>
      <c r="BLW464" s="327"/>
      <c r="BLX464" s="327"/>
      <c r="BLY464" s="327"/>
      <c r="BLZ464" s="327"/>
      <c r="BMA464" s="327"/>
      <c r="BMB464" s="327"/>
      <c r="BMC464" s="327"/>
      <c r="BMD464" s="327"/>
      <c r="BME464" s="327"/>
      <c r="BMF464" s="327"/>
      <c r="BMG464" s="327"/>
      <c r="BMH464" s="327"/>
      <c r="BMI464" s="327"/>
      <c r="BMJ464" s="327"/>
      <c r="BMK464" s="327"/>
      <c r="BML464" s="327"/>
      <c r="BMM464" s="327"/>
      <c r="BMN464" s="327"/>
      <c r="BMO464" s="327"/>
      <c r="BMP464" s="327"/>
      <c r="BMQ464" s="327"/>
      <c r="BMR464" s="327"/>
      <c r="BMS464" s="327"/>
      <c r="BMT464" s="327"/>
      <c r="BMU464" s="327"/>
      <c r="BMV464" s="327"/>
      <c r="BMW464" s="327"/>
      <c r="BMX464" s="327"/>
      <c r="BMY464" s="327"/>
      <c r="BMZ464" s="327"/>
      <c r="BNA464" s="327"/>
      <c r="BNB464" s="327"/>
      <c r="BNC464" s="327"/>
      <c r="BND464" s="327"/>
      <c r="BNE464" s="327"/>
      <c r="BNF464" s="327"/>
      <c r="BNG464" s="327"/>
      <c r="BNH464" s="327"/>
      <c r="BNI464" s="327"/>
      <c r="BNJ464" s="327"/>
      <c r="BNK464" s="327"/>
      <c r="BNL464" s="327"/>
      <c r="BNM464" s="327"/>
      <c r="BNN464" s="327"/>
      <c r="BNO464" s="327"/>
      <c r="BNP464" s="327"/>
      <c r="BNQ464" s="327"/>
      <c r="BNR464" s="327"/>
      <c r="BNS464" s="327"/>
      <c r="BNT464" s="327"/>
      <c r="BNU464" s="327"/>
      <c r="BNV464" s="327"/>
      <c r="BNW464" s="327"/>
      <c r="BNX464" s="327"/>
      <c r="BNY464" s="327"/>
      <c r="BNZ464" s="327"/>
      <c r="BOA464" s="327"/>
      <c r="BOB464" s="327"/>
      <c r="BOC464" s="327"/>
      <c r="BOD464" s="327"/>
      <c r="BOE464" s="327"/>
      <c r="BOF464" s="327"/>
      <c r="BOG464" s="327"/>
      <c r="BOH464" s="327"/>
      <c r="BOI464" s="327"/>
      <c r="BOJ464" s="327"/>
      <c r="BOK464" s="327"/>
      <c r="BOL464" s="327"/>
      <c r="BOM464" s="327"/>
      <c r="BON464" s="327"/>
      <c r="BOO464" s="327"/>
      <c r="BOP464" s="327"/>
      <c r="BOQ464" s="327"/>
      <c r="BOR464" s="327"/>
      <c r="BOS464" s="327"/>
      <c r="BOT464" s="327"/>
      <c r="BOU464" s="327"/>
      <c r="BOV464" s="327"/>
      <c r="BOW464" s="327"/>
      <c r="BOX464" s="327"/>
      <c r="BOY464" s="327"/>
      <c r="BOZ464" s="327"/>
      <c r="BPA464" s="327"/>
      <c r="BPB464" s="327"/>
      <c r="BPC464" s="327"/>
      <c r="BPD464" s="327"/>
      <c r="BPE464" s="327"/>
      <c r="BPF464" s="327"/>
      <c r="BPG464" s="327"/>
      <c r="BPH464" s="327"/>
      <c r="BPI464" s="327"/>
      <c r="BPJ464" s="327"/>
      <c r="BPK464" s="327"/>
      <c r="BPL464" s="327"/>
      <c r="BPM464" s="327"/>
      <c r="BPN464" s="327"/>
      <c r="BPO464" s="327"/>
      <c r="BPP464" s="327"/>
      <c r="BPQ464" s="327"/>
      <c r="BPR464" s="327"/>
      <c r="BPS464" s="327"/>
      <c r="BPT464" s="327"/>
      <c r="BPU464" s="327"/>
      <c r="BPV464" s="327"/>
      <c r="BPW464" s="327"/>
      <c r="BPX464" s="327"/>
      <c r="BPY464" s="327"/>
      <c r="BPZ464" s="327"/>
      <c r="BQA464" s="327"/>
      <c r="BQB464" s="327"/>
      <c r="BQC464" s="327"/>
      <c r="BQD464" s="327"/>
      <c r="BQE464" s="327"/>
      <c r="BQF464" s="327"/>
      <c r="BQG464" s="327"/>
      <c r="BQH464" s="327"/>
      <c r="BQI464" s="327"/>
      <c r="BQJ464" s="327"/>
      <c r="BQK464" s="327"/>
      <c r="BQL464" s="327"/>
      <c r="BQM464" s="327"/>
      <c r="BQN464" s="327"/>
      <c r="BQO464" s="327"/>
      <c r="BQP464" s="327"/>
      <c r="BQQ464" s="327"/>
      <c r="BQR464" s="327"/>
      <c r="BQS464" s="327"/>
      <c r="BQT464" s="327"/>
      <c r="BQU464" s="327"/>
      <c r="BQV464" s="327"/>
      <c r="BQW464" s="327"/>
      <c r="BQX464" s="327"/>
      <c r="BQY464" s="327"/>
      <c r="BQZ464" s="327"/>
      <c r="BRA464" s="327"/>
      <c r="BRB464" s="327"/>
      <c r="BRC464" s="327"/>
      <c r="BRD464" s="327"/>
      <c r="BRE464" s="327"/>
      <c r="BRF464" s="327"/>
      <c r="BRG464" s="327"/>
      <c r="BRH464" s="327"/>
      <c r="BRI464" s="327"/>
      <c r="BRJ464" s="327"/>
      <c r="BRK464" s="327"/>
      <c r="BRL464" s="327"/>
      <c r="BRM464" s="327"/>
      <c r="BRN464" s="327"/>
      <c r="BRO464" s="327"/>
      <c r="BRP464" s="327"/>
      <c r="BRQ464" s="327"/>
      <c r="BRR464" s="327"/>
      <c r="BRS464" s="327"/>
      <c r="BRT464" s="327"/>
      <c r="BRU464" s="327"/>
      <c r="BRV464" s="327"/>
      <c r="BRW464" s="327"/>
      <c r="BRX464" s="327"/>
      <c r="BRY464" s="327"/>
      <c r="BRZ464" s="327"/>
      <c r="BSA464" s="327"/>
      <c r="BSB464" s="327"/>
      <c r="BSC464" s="327"/>
      <c r="BSD464" s="327"/>
      <c r="BSE464" s="327"/>
      <c r="BSF464" s="327"/>
      <c r="BSG464" s="327"/>
      <c r="BSH464" s="327"/>
      <c r="BSI464" s="327"/>
      <c r="BSJ464" s="327"/>
      <c r="BSK464" s="327"/>
      <c r="BSL464" s="327"/>
      <c r="BSM464" s="327"/>
      <c r="BSN464" s="327"/>
      <c r="BSO464" s="327"/>
      <c r="BSP464" s="327"/>
      <c r="BSQ464" s="327"/>
      <c r="BSR464" s="327"/>
      <c r="BSS464" s="327"/>
      <c r="BST464" s="327"/>
      <c r="BSU464" s="327"/>
      <c r="BSV464" s="327"/>
      <c r="BSW464" s="327"/>
      <c r="BSX464" s="327"/>
      <c r="BSY464" s="327"/>
      <c r="BSZ464" s="327"/>
      <c r="BTA464" s="327"/>
      <c r="BTB464" s="327"/>
      <c r="BTC464" s="327"/>
      <c r="BTD464" s="327"/>
      <c r="BTE464" s="327"/>
      <c r="BTF464" s="327"/>
      <c r="BTG464" s="327"/>
      <c r="BTH464" s="327"/>
      <c r="BTI464" s="327"/>
      <c r="BTJ464" s="327"/>
      <c r="BTK464" s="327"/>
      <c r="BTL464" s="327"/>
      <c r="BTM464" s="327"/>
      <c r="BTN464" s="327"/>
      <c r="BTO464" s="327"/>
      <c r="BTP464" s="327"/>
      <c r="BTQ464" s="327"/>
      <c r="BTR464" s="327"/>
      <c r="BTS464" s="327"/>
      <c r="BTT464" s="327"/>
      <c r="BTU464" s="327"/>
      <c r="BTV464" s="327"/>
      <c r="BTW464" s="327"/>
      <c r="BTX464" s="327"/>
      <c r="BTY464" s="327"/>
      <c r="BTZ464" s="327"/>
      <c r="BUA464" s="327"/>
      <c r="BUB464" s="327"/>
      <c r="BUC464" s="327"/>
      <c r="BUD464" s="327"/>
      <c r="BUE464" s="327"/>
      <c r="BUF464" s="327"/>
      <c r="BUG464" s="327"/>
      <c r="BUH464" s="327"/>
      <c r="BUI464" s="327"/>
      <c r="BUJ464" s="327"/>
      <c r="BUK464" s="327"/>
      <c r="BUL464" s="327"/>
      <c r="BUM464" s="327"/>
      <c r="BUN464" s="327"/>
      <c r="BUO464" s="327"/>
      <c r="BUP464" s="327"/>
      <c r="BUQ464" s="327"/>
      <c r="BUR464" s="327"/>
      <c r="BUS464" s="327"/>
      <c r="BUT464" s="327"/>
      <c r="BUU464" s="327"/>
      <c r="BUV464" s="327"/>
      <c r="BUW464" s="327"/>
      <c r="BUX464" s="327"/>
      <c r="BUY464" s="327"/>
      <c r="BUZ464" s="327"/>
      <c r="BVA464" s="327"/>
      <c r="BVB464" s="327"/>
      <c r="BVC464" s="327"/>
      <c r="BVD464" s="327"/>
      <c r="BVE464" s="327"/>
      <c r="BVF464" s="327"/>
      <c r="BVG464" s="327"/>
      <c r="BVH464" s="327"/>
      <c r="BVI464" s="327"/>
      <c r="BVJ464" s="327"/>
      <c r="BVK464" s="327"/>
      <c r="BVL464" s="327"/>
      <c r="BVM464" s="327"/>
      <c r="BVN464" s="327"/>
      <c r="BVO464" s="327"/>
      <c r="BVP464" s="327"/>
      <c r="BVQ464" s="327"/>
      <c r="BVR464" s="327"/>
      <c r="BVS464" s="327"/>
      <c r="BVT464" s="327"/>
      <c r="BVU464" s="327"/>
      <c r="BVV464" s="327"/>
      <c r="BVW464" s="327"/>
      <c r="BVX464" s="327"/>
      <c r="BVY464" s="327"/>
      <c r="BVZ464" s="327"/>
      <c r="BWA464" s="327"/>
      <c r="BWB464" s="327"/>
      <c r="BWC464" s="327"/>
      <c r="BWD464" s="327"/>
      <c r="BWE464" s="327"/>
      <c r="BWF464" s="327"/>
      <c r="BWG464" s="327"/>
      <c r="BWH464" s="327"/>
      <c r="BWI464" s="327"/>
      <c r="BWJ464" s="327"/>
      <c r="BWK464" s="327"/>
      <c r="BWL464" s="327"/>
      <c r="BWM464" s="327"/>
      <c r="BWN464" s="327"/>
      <c r="BWO464" s="327"/>
      <c r="BWP464" s="327"/>
      <c r="BWQ464" s="327"/>
      <c r="BWR464" s="327"/>
      <c r="BWS464" s="327"/>
      <c r="BWT464" s="327"/>
      <c r="BWU464" s="327"/>
      <c r="BWV464" s="327"/>
      <c r="BWW464" s="327"/>
      <c r="BWX464" s="327"/>
      <c r="BWY464" s="327"/>
      <c r="BWZ464" s="327"/>
      <c r="BXA464" s="327"/>
      <c r="BXB464" s="327"/>
      <c r="BXC464" s="327"/>
      <c r="BXD464" s="327"/>
      <c r="BXE464" s="327"/>
      <c r="BXF464" s="327"/>
      <c r="BXG464" s="327"/>
      <c r="BXH464" s="327"/>
      <c r="BXI464" s="327"/>
      <c r="BXJ464" s="327"/>
      <c r="BXK464" s="327"/>
      <c r="BXL464" s="327"/>
      <c r="BXM464" s="327"/>
      <c r="BXN464" s="327"/>
      <c r="BXO464" s="327"/>
      <c r="BXP464" s="327"/>
      <c r="BXQ464" s="327"/>
      <c r="BXR464" s="327"/>
      <c r="BXS464" s="327"/>
      <c r="BXT464" s="327"/>
      <c r="BXU464" s="327"/>
      <c r="BXV464" s="327"/>
      <c r="BXW464" s="327"/>
      <c r="BXX464" s="327"/>
      <c r="BXY464" s="327"/>
      <c r="BXZ464" s="327"/>
      <c r="BYA464" s="327"/>
      <c r="BYB464" s="327"/>
      <c r="BYC464" s="327"/>
      <c r="BYD464" s="327"/>
      <c r="BYE464" s="327"/>
      <c r="BYF464" s="327"/>
      <c r="BYG464" s="327"/>
      <c r="BYH464" s="327"/>
      <c r="BYI464" s="327"/>
      <c r="BYJ464" s="327"/>
      <c r="BYK464" s="327"/>
      <c r="BYL464" s="327"/>
      <c r="BYM464" s="327"/>
      <c r="BYN464" s="327"/>
      <c r="BYO464" s="327"/>
      <c r="BYP464" s="327"/>
      <c r="BYQ464" s="327"/>
      <c r="BYR464" s="327"/>
      <c r="BYS464" s="327"/>
      <c r="BYT464" s="327"/>
      <c r="BYU464" s="327"/>
      <c r="BYV464" s="327"/>
      <c r="BYW464" s="327"/>
      <c r="BYX464" s="327"/>
      <c r="BYY464" s="327"/>
      <c r="BYZ464" s="327"/>
      <c r="BZA464" s="327"/>
      <c r="BZB464" s="327"/>
      <c r="BZC464" s="327"/>
      <c r="BZD464" s="327"/>
      <c r="BZE464" s="327"/>
      <c r="BZF464" s="327"/>
      <c r="BZG464" s="327"/>
      <c r="BZH464" s="327"/>
      <c r="BZI464" s="327"/>
      <c r="BZJ464" s="327"/>
      <c r="BZK464" s="327"/>
      <c r="BZL464" s="327"/>
      <c r="BZM464" s="327"/>
      <c r="BZN464" s="327"/>
      <c r="BZO464" s="327"/>
      <c r="BZP464" s="327"/>
      <c r="BZQ464" s="327"/>
      <c r="BZR464" s="327"/>
      <c r="BZS464" s="327"/>
      <c r="BZT464" s="327"/>
      <c r="BZU464" s="327"/>
      <c r="BZV464" s="327"/>
      <c r="BZW464" s="327"/>
      <c r="BZX464" s="327"/>
      <c r="BZY464" s="327"/>
      <c r="BZZ464" s="327"/>
      <c r="CAA464" s="327"/>
      <c r="CAB464" s="327"/>
      <c r="CAC464" s="327"/>
      <c r="CAD464" s="327"/>
      <c r="CAE464" s="327"/>
      <c r="CAF464" s="327"/>
      <c r="CAG464" s="327"/>
      <c r="CAH464" s="327"/>
      <c r="CAI464" s="327"/>
      <c r="CAJ464" s="327"/>
      <c r="CAK464" s="327"/>
      <c r="CAL464" s="327"/>
      <c r="CAM464" s="327"/>
      <c r="CAN464" s="327"/>
      <c r="CAO464" s="327"/>
      <c r="CAP464" s="327"/>
      <c r="CAQ464" s="327"/>
      <c r="CAR464" s="327"/>
      <c r="CAS464" s="327"/>
      <c r="CAT464" s="327"/>
      <c r="CAU464" s="327"/>
      <c r="CAV464" s="327"/>
      <c r="CAW464" s="327"/>
      <c r="CAX464" s="327"/>
      <c r="CAY464" s="327"/>
      <c r="CAZ464" s="327"/>
      <c r="CBA464" s="327"/>
      <c r="CBB464" s="327"/>
      <c r="CBC464" s="327"/>
      <c r="CBD464" s="327"/>
      <c r="CBE464" s="327"/>
      <c r="CBF464" s="327"/>
      <c r="CBG464" s="327"/>
      <c r="CBH464" s="327"/>
      <c r="CBI464" s="327"/>
      <c r="CBJ464" s="327"/>
      <c r="CBK464" s="327"/>
      <c r="CBL464" s="327"/>
      <c r="CBM464" s="327"/>
      <c r="CBN464" s="327"/>
      <c r="CBO464" s="327"/>
      <c r="CBP464" s="327"/>
      <c r="CBQ464" s="327"/>
      <c r="CBR464" s="327"/>
      <c r="CBS464" s="327"/>
      <c r="CBT464" s="327"/>
      <c r="CBU464" s="327"/>
      <c r="CBV464" s="327"/>
      <c r="CBW464" s="327"/>
      <c r="CBX464" s="327"/>
      <c r="CBY464" s="327"/>
      <c r="CBZ464" s="327"/>
      <c r="CCA464" s="327"/>
      <c r="CCB464" s="327"/>
      <c r="CCC464" s="327"/>
      <c r="CCD464" s="327"/>
      <c r="CCE464" s="327"/>
      <c r="CCF464" s="327"/>
      <c r="CCG464" s="327"/>
      <c r="CCH464" s="327"/>
      <c r="CCI464" s="327"/>
      <c r="CCJ464" s="327"/>
      <c r="CCK464" s="327"/>
      <c r="CCL464" s="327"/>
      <c r="CCM464" s="327"/>
      <c r="CCN464" s="327"/>
      <c r="CCO464" s="327"/>
      <c r="CCP464" s="327"/>
      <c r="CCQ464" s="327"/>
      <c r="CCR464" s="327"/>
      <c r="CCS464" s="327"/>
      <c r="CCT464" s="327"/>
      <c r="CCU464" s="327"/>
      <c r="CCV464" s="327"/>
      <c r="CCW464" s="327"/>
      <c r="CCX464" s="327"/>
      <c r="CCY464" s="327"/>
      <c r="CCZ464" s="327"/>
      <c r="CDA464" s="327"/>
      <c r="CDB464" s="327"/>
      <c r="CDC464" s="327"/>
      <c r="CDD464" s="327"/>
      <c r="CDE464" s="327"/>
      <c r="CDF464" s="327"/>
      <c r="CDG464" s="327"/>
      <c r="CDH464" s="327"/>
      <c r="CDI464" s="327"/>
      <c r="CDJ464" s="327"/>
      <c r="CDK464" s="327"/>
      <c r="CDL464" s="327"/>
      <c r="CDM464" s="327"/>
      <c r="CDN464" s="327"/>
      <c r="CDO464" s="327"/>
      <c r="CDP464" s="327"/>
      <c r="CDQ464" s="327"/>
      <c r="CDR464" s="327"/>
      <c r="CDS464" s="327"/>
      <c r="CDT464" s="327"/>
      <c r="CDU464" s="327"/>
      <c r="CDV464" s="327"/>
      <c r="CDW464" s="327"/>
      <c r="CDX464" s="327"/>
      <c r="CDY464" s="327"/>
      <c r="CDZ464" s="327"/>
      <c r="CEA464" s="327"/>
      <c r="CEB464" s="327"/>
      <c r="CEC464" s="327"/>
      <c r="CED464" s="327"/>
      <c r="CEE464" s="327"/>
      <c r="CEF464" s="327"/>
      <c r="CEG464" s="327"/>
      <c r="CEH464" s="327"/>
      <c r="CEI464" s="327"/>
      <c r="CEJ464" s="327"/>
      <c r="CEK464" s="327"/>
      <c r="CEL464" s="327"/>
      <c r="CEM464" s="327"/>
      <c r="CEN464" s="327"/>
      <c r="CEO464" s="327"/>
      <c r="CEP464" s="327"/>
      <c r="CEQ464" s="327"/>
      <c r="CER464" s="327"/>
      <c r="CES464" s="327"/>
      <c r="CET464" s="327"/>
      <c r="CEU464" s="327"/>
      <c r="CEV464" s="327"/>
      <c r="CEW464" s="327"/>
      <c r="CEX464" s="327"/>
      <c r="CEY464" s="327"/>
      <c r="CEZ464" s="327"/>
      <c r="CFA464" s="327"/>
      <c r="CFB464" s="327"/>
      <c r="CFC464" s="327"/>
      <c r="CFD464" s="327"/>
      <c r="CFE464" s="327"/>
      <c r="CFF464" s="327"/>
      <c r="CFG464" s="327"/>
      <c r="CFH464" s="327"/>
      <c r="CFI464" s="327"/>
      <c r="CFJ464" s="327"/>
      <c r="CFK464" s="327"/>
      <c r="CFL464" s="327"/>
      <c r="CFM464" s="327"/>
      <c r="CFN464" s="327"/>
      <c r="CFO464" s="327"/>
      <c r="CFP464" s="327"/>
      <c r="CFQ464" s="327"/>
      <c r="CFR464" s="327"/>
      <c r="CFS464" s="327"/>
      <c r="CFT464" s="327"/>
      <c r="CFU464" s="327"/>
      <c r="CFV464" s="327"/>
      <c r="CFW464" s="327"/>
      <c r="CFX464" s="327"/>
      <c r="CFY464" s="327"/>
      <c r="CFZ464" s="327"/>
      <c r="CGA464" s="327"/>
      <c r="CGB464" s="327"/>
      <c r="CGC464" s="327"/>
      <c r="CGD464" s="327"/>
      <c r="CGE464" s="327"/>
      <c r="CGF464" s="327"/>
      <c r="CGG464" s="327"/>
      <c r="CGH464" s="327"/>
      <c r="CGI464" s="327"/>
      <c r="CGJ464" s="327"/>
      <c r="CGK464" s="327"/>
      <c r="CGL464" s="327"/>
      <c r="CGM464" s="327"/>
      <c r="CGN464" s="327"/>
      <c r="CGO464" s="327"/>
      <c r="CGP464" s="327"/>
      <c r="CGQ464" s="327"/>
      <c r="CGR464" s="327"/>
      <c r="CGS464" s="327"/>
      <c r="CGT464" s="327"/>
      <c r="CGU464" s="327"/>
      <c r="CGV464" s="327"/>
      <c r="CGW464" s="327"/>
      <c r="CGX464" s="327"/>
      <c r="CGY464" s="327"/>
      <c r="CGZ464" s="327"/>
      <c r="CHA464" s="327"/>
      <c r="CHB464" s="327"/>
      <c r="CHC464" s="327"/>
      <c r="CHD464" s="327"/>
      <c r="CHE464" s="327"/>
      <c r="CHF464" s="327"/>
      <c r="CHG464" s="327"/>
      <c r="CHH464" s="327"/>
      <c r="CHI464" s="327"/>
      <c r="CHJ464" s="327"/>
      <c r="CHK464" s="327"/>
      <c r="CHL464" s="327"/>
      <c r="CHM464" s="327"/>
      <c r="CHN464" s="327"/>
      <c r="CHO464" s="327"/>
      <c r="CHP464" s="327"/>
      <c r="CHQ464" s="327"/>
      <c r="CHR464" s="327"/>
      <c r="CHS464" s="327"/>
      <c r="CHT464" s="327"/>
      <c r="CHU464" s="327"/>
      <c r="CHV464" s="327"/>
      <c r="CHW464" s="327"/>
      <c r="CHX464" s="327"/>
      <c r="CHY464" s="327"/>
      <c r="CHZ464" s="327"/>
      <c r="CIA464" s="327"/>
      <c r="CIB464" s="327"/>
      <c r="CIC464" s="327"/>
      <c r="CID464" s="327"/>
      <c r="CIE464" s="327"/>
      <c r="CIF464" s="327"/>
      <c r="CIG464" s="327"/>
      <c r="CIH464" s="327"/>
      <c r="CII464" s="327"/>
      <c r="CIJ464" s="327"/>
      <c r="CIK464" s="327"/>
      <c r="CIL464" s="327"/>
      <c r="CIM464" s="327"/>
      <c r="CIN464" s="327"/>
      <c r="CIO464" s="327"/>
      <c r="CIP464" s="327"/>
      <c r="CIQ464" s="327"/>
      <c r="CIR464" s="327"/>
      <c r="CIS464" s="327"/>
      <c r="CIT464" s="327"/>
      <c r="CIU464" s="327"/>
      <c r="CIV464" s="327"/>
      <c r="CIW464" s="327"/>
      <c r="CIX464" s="327"/>
      <c r="CIY464" s="327"/>
      <c r="CIZ464" s="327"/>
      <c r="CJA464" s="327"/>
      <c r="CJB464" s="327"/>
      <c r="CJC464" s="327"/>
      <c r="CJD464" s="327"/>
      <c r="CJE464" s="327"/>
      <c r="CJF464" s="327"/>
      <c r="CJG464" s="327"/>
      <c r="CJH464" s="327"/>
      <c r="CJI464" s="327"/>
      <c r="CJJ464" s="327"/>
      <c r="CJK464" s="327"/>
      <c r="CJL464" s="327"/>
      <c r="CJM464" s="327"/>
      <c r="CJN464" s="327"/>
      <c r="CJO464" s="327"/>
      <c r="CJP464" s="327"/>
      <c r="CJQ464" s="327"/>
      <c r="CJR464" s="327"/>
      <c r="CJS464" s="327"/>
      <c r="CJT464" s="327"/>
      <c r="CJU464" s="327"/>
      <c r="CJV464" s="327"/>
      <c r="CJW464" s="327"/>
      <c r="CJX464" s="327"/>
      <c r="CJY464" s="327"/>
      <c r="CJZ464" s="327"/>
      <c r="CKA464" s="327"/>
      <c r="CKB464" s="327"/>
      <c r="CKC464" s="327"/>
      <c r="CKD464" s="327"/>
      <c r="CKE464" s="327"/>
      <c r="CKF464" s="327"/>
      <c r="CKG464" s="327"/>
      <c r="CKH464" s="327"/>
      <c r="CKI464" s="327"/>
      <c r="CKJ464" s="327"/>
      <c r="CKK464" s="327"/>
      <c r="CKL464" s="327"/>
      <c r="CKM464" s="327"/>
      <c r="CKN464" s="327"/>
      <c r="CKO464" s="327"/>
      <c r="CKP464" s="327"/>
      <c r="CKQ464" s="327"/>
      <c r="CKR464" s="327"/>
      <c r="CKS464" s="327"/>
      <c r="CKT464" s="327"/>
      <c r="CKU464" s="327"/>
      <c r="CKV464" s="327"/>
      <c r="CKW464" s="327"/>
      <c r="CKX464" s="327"/>
      <c r="CKY464" s="327"/>
      <c r="CKZ464" s="327"/>
      <c r="CLA464" s="327"/>
      <c r="CLB464" s="327"/>
      <c r="CLC464" s="327"/>
      <c r="CLD464" s="327"/>
      <c r="CLE464" s="327"/>
      <c r="CLF464" s="327"/>
      <c r="CLG464" s="327"/>
      <c r="CLH464" s="327"/>
      <c r="CLI464" s="327"/>
      <c r="CLJ464" s="327"/>
      <c r="CLK464" s="327"/>
      <c r="CLL464" s="327"/>
      <c r="CLM464" s="327"/>
      <c r="CLN464" s="327"/>
      <c r="CLO464" s="327"/>
      <c r="CLP464" s="327"/>
      <c r="CLQ464" s="327"/>
      <c r="CLR464" s="327"/>
      <c r="CLS464" s="327"/>
      <c r="CLT464" s="327"/>
      <c r="CLU464" s="327"/>
      <c r="CLV464" s="327"/>
      <c r="CLW464" s="327"/>
      <c r="CLX464" s="327"/>
      <c r="CLY464" s="327"/>
      <c r="CLZ464" s="327"/>
      <c r="CMA464" s="327"/>
      <c r="CMB464" s="327"/>
      <c r="CMC464" s="327"/>
      <c r="CMD464" s="327"/>
      <c r="CME464" s="327"/>
      <c r="CMF464" s="327"/>
      <c r="CMG464" s="327"/>
      <c r="CMH464" s="327"/>
      <c r="CMI464" s="327"/>
      <c r="CMJ464" s="327"/>
      <c r="CMK464" s="327"/>
      <c r="CML464" s="327"/>
      <c r="CMM464" s="327"/>
      <c r="CMN464" s="327"/>
      <c r="CMO464" s="327"/>
      <c r="CMP464" s="327"/>
      <c r="CMQ464" s="327"/>
      <c r="CMR464" s="327"/>
      <c r="CMS464" s="327"/>
      <c r="CMT464" s="327"/>
      <c r="CMU464" s="327"/>
      <c r="CMV464" s="327"/>
      <c r="CMW464" s="327"/>
      <c r="CMX464" s="327"/>
      <c r="CMY464" s="327"/>
      <c r="CMZ464" s="327"/>
      <c r="CNA464" s="327"/>
      <c r="CNB464" s="327"/>
      <c r="CNC464" s="327"/>
      <c r="CND464" s="327"/>
      <c r="CNE464" s="327"/>
      <c r="CNF464" s="327"/>
      <c r="CNG464" s="327"/>
      <c r="CNH464" s="327"/>
      <c r="CNI464" s="327"/>
      <c r="CNJ464" s="327"/>
      <c r="CNK464" s="327"/>
      <c r="CNL464" s="327"/>
      <c r="CNM464" s="327"/>
      <c r="CNN464" s="327"/>
      <c r="CNO464" s="327"/>
      <c r="CNP464" s="327"/>
      <c r="CNQ464" s="327"/>
      <c r="CNR464" s="327"/>
      <c r="CNS464" s="327"/>
      <c r="CNT464" s="327"/>
      <c r="CNU464" s="327"/>
      <c r="CNV464" s="327"/>
      <c r="CNW464" s="327"/>
      <c r="CNX464" s="327"/>
      <c r="CNY464" s="327"/>
      <c r="CNZ464" s="327"/>
      <c r="COA464" s="327"/>
      <c r="COB464" s="327"/>
      <c r="COC464" s="327"/>
      <c r="COD464" s="327"/>
      <c r="COE464" s="327"/>
      <c r="COF464" s="327"/>
      <c r="COG464" s="327"/>
      <c r="COH464" s="327"/>
      <c r="COI464" s="327"/>
      <c r="COJ464" s="327"/>
      <c r="COK464" s="327"/>
      <c r="COL464" s="327"/>
      <c r="COM464" s="327"/>
      <c r="CON464" s="327"/>
      <c r="COO464" s="327"/>
      <c r="COP464" s="327"/>
      <c r="COQ464" s="327"/>
      <c r="COR464" s="327"/>
      <c r="COS464" s="327"/>
      <c r="COT464" s="327"/>
      <c r="COU464" s="327"/>
      <c r="COV464" s="327"/>
      <c r="COW464" s="327"/>
      <c r="COX464" s="327"/>
      <c r="COY464" s="327"/>
      <c r="COZ464" s="327"/>
      <c r="CPA464" s="327"/>
      <c r="CPB464" s="327"/>
      <c r="CPC464" s="327"/>
      <c r="CPD464" s="327"/>
      <c r="CPE464" s="327"/>
      <c r="CPF464" s="327"/>
      <c r="CPG464" s="327"/>
      <c r="CPH464" s="327"/>
      <c r="CPI464" s="327"/>
      <c r="CPJ464" s="327"/>
      <c r="CPK464" s="327"/>
      <c r="CPL464" s="327"/>
      <c r="CPM464" s="327"/>
      <c r="CPN464" s="327"/>
      <c r="CPO464" s="327"/>
      <c r="CPP464" s="327"/>
      <c r="CPQ464" s="327"/>
      <c r="CPR464" s="327"/>
      <c r="CPS464" s="327"/>
      <c r="CPT464" s="327"/>
      <c r="CPU464" s="327"/>
      <c r="CPV464" s="327"/>
      <c r="CPW464" s="327"/>
      <c r="CPX464" s="327"/>
      <c r="CPY464" s="327"/>
      <c r="CPZ464" s="327"/>
      <c r="CQA464" s="327"/>
      <c r="CQB464" s="327"/>
      <c r="CQC464" s="327"/>
      <c r="CQD464" s="327"/>
      <c r="CQE464" s="327"/>
      <c r="CQF464" s="327"/>
      <c r="CQG464" s="327"/>
      <c r="CQH464" s="327"/>
      <c r="CQI464" s="327"/>
      <c r="CQJ464" s="327"/>
      <c r="CQK464" s="327"/>
      <c r="CQL464" s="327"/>
      <c r="CQM464" s="327"/>
      <c r="CQN464" s="327"/>
      <c r="CQO464" s="327"/>
      <c r="CQP464" s="327"/>
      <c r="CQQ464" s="327"/>
      <c r="CQR464" s="327"/>
      <c r="CQS464" s="327"/>
      <c r="CQT464" s="327"/>
      <c r="CQU464" s="327"/>
      <c r="CQV464" s="327"/>
      <c r="CQW464" s="327"/>
      <c r="CQX464" s="327"/>
      <c r="CQY464" s="327"/>
      <c r="CQZ464" s="327"/>
      <c r="CRA464" s="327"/>
      <c r="CRB464" s="327"/>
      <c r="CRC464" s="327"/>
      <c r="CRD464" s="327"/>
      <c r="CRE464" s="327"/>
      <c r="CRF464" s="327"/>
      <c r="CRG464" s="327"/>
      <c r="CRH464" s="327"/>
      <c r="CRI464" s="327"/>
      <c r="CRJ464" s="327"/>
      <c r="CRK464" s="327"/>
      <c r="CRL464" s="327"/>
      <c r="CRM464" s="327"/>
      <c r="CRN464" s="327"/>
      <c r="CRO464" s="327"/>
      <c r="CRP464" s="327"/>
      <c r="CRQ464" s="327"/>
      <c r="CRR464" s="327"/>
      <c r="CRS464" s="327"/>
      <c r="CRT464" s="327"/>
      <c r="CRU464" s="327"/>
      <c r="CRV464" s="327"/>
      <c r="CRW464" s="327"/>
      <c r="CRX464" s="327"/>
      <c r="CRY464" s="327"/>
      <c r="CRZ464" s="327"/>
      <c r="CSA464" s="327"/>
      <c r="CSB464" s="327"/>
      <c r="CSC464" s="327"/>
      <c r="CSD464" s="327"/>
      <c r="CSE464" s="327"/>
      <c r="CSF464" s="327"/>
      <c r="CSG464" s="327"/>
      <c r="CSH464" s="327"/>
      <c r="CSI464" s="327"/>
      <c r="CSJ464" s="327"/>
      <c r="CSK464" s="327"/>
      <c r="CSL464" s="327"/>
      <c r="CSM464" s="327"/>
      <c r="CSN464" s="327"/>
      <c r="CSO464" s="327"/>
      <c r="CSP464" s="327"/>
      <c r="CSQ464" s="327"/>
      <c r="CSR464" s="327"/>
      <c r="CSS464" s="327"/>
      <c r="CST464" s="327"/>
      <c r="CSU464" s="327"/>
      <c r="CSV464" s="327"/>
      <c r="CSW464" s="327"/>
      <c r="CSX464" s="327"/>
      <c r="CSY464" s="327"/>
      <c r="CSZ464" s="327"/>
      <c r="CTA464" s="327"/>
      <c r="CTB464" s="327"/>
      <c r="CTC464" s="327"/>
      <c r="CTD464" s="327"/>
      <c r="CTE464" s="327"/>
      <c r="CTF464" s="327"/>
      <c r="CTG464" s="327"/>
      <c r="CTH464" s="327"/>
      <c r="CTI464" s="327"/>
      <c r="CTJ464" s="327"/>
      <c r="CTK464" s="327"/>
      <c r="CTL464" s="327"/>
      <c r="CTM464" s="327"/>
      <c r="CTN464" s="327"/>
      <c r="CTO464" s="327"/>
      <c r="CTP464" s="327"/>
      <c r="CTQ464" s="327"/>
      <c r="CTR464" s="327"/>
      <c r="CTS464" s="327"/>
      <c r="CTT464" s="327"/>
      <c r="CTU464" s="327"/>
      <c r="CTV464" s="327"/>
      <c r="CTW464" s="327"/>
      <c r="CTX464" s="327"/>
      <c r="CTY464" s="327"/>
      <c r="CTZ464" s="327"/>
      <c r="CUA464" s="327"/>
      <c r="CUB464" s="327"/>
      <c r="CUC464" s="327"/>
      <c r="CUD464" s="327"/>
      <c r="CUE464" s="327"/>
      <c r="CUF464" s="327"/>
      <c r="CUG464" s="327"/>
      <c r="CUH464" s="327"/>
      <c r="CUI464" s="327"/>
      <c r="CUJ464" s="327"/>
      <c r="CUK464" s="327"/>
      <c r="CUL464" s="327"/>
      <c r="CUM464" s="327"/>
      <c r="CUN464" s="327"/>
      <c r="CUO464" s="327"/>
      <c r="CUP464" s="327"/>
      <c r="CUQ464" s="327"/>
      <c r="CUR464" s="327"/>
      <c r="CUS464" s="327"/>
      <c r="CUT464" s="327"/>
      <c r="CUU464" s="327"/>
      <c r="CUV464" s="327"/>
      <c r="CUW464" s="327"/>
      <c r="CUX464" s="327"/>
      <c r="CUY464" s="327"/>
      <c r="CUZ464" s="327"/>
      <c r="CVA464" s="327"/>
      <c r="CVB464" s="327"/>
      <c r="CVC464" s="327"/>
      <c r="CVD464" s="327"/>
      <c r="CVE464" s="327"/>
      <c r="CVF464" s="327"/>
      <c r="CVG464" s="327"/>
      <c r="CVH464" s="327"/>
      <c r="CVI464" s="327"/>
      <c r="CVJ464" s="327"/>
      <c r="CVK464" s="327"/>
      <c r="CVL464" s="327"/>
      <c r="CVM464" s="327"/>
      <c r="CVN464" s="327"/>
      <c r="CVO464" s="327"/>
      <c r="CVP464" s="327"/>
      <c r="CVQ464" s="327"/>
      <c r="CVR464" s="327"/>
      <c r="CVS464" s="327"/>
      <c r="CVT464" s="327"/>
      <c r="CVU464" s="327"/>
      <c r="CVV464" s="327"/>
      <c r="CVW464" s="327"/>
      <c r="CVX464" s="327"/>
      <c r="CVY464" s="327"/>
      <c r="CVZ464" s="327"/>
      <c r="CWA464" s="327"/>
      <c r="CWB464" s="327"/>
      <c r="CWC464" s="327"/>
      <c r="CWD464" s="327"/>
      <c r="CWE464" s="327"/>
      <c r="CWF464" s="327"/>
      <c r="CWG464" s="327"/>
      <c r="CWH464" s="327"/>
      <c r="CWI464" s="327"/>
      <c r="CWJ464" s="327"/>
      <c r="CWK464" s="327"/>
      <c r="CWL464" s="327"/>
      <c r="CWM464" s="327"/>
      <c r="CWN464" s="327"/>
      <c r="CWO464" s="327"/>
      <c r="CWP464" s="327"/>
      <c r="CWQ464" s="327"/>
      <c r="CWR464" s="327"/>
      <c r="CWS464" s="327"/>
      <c r="CWT464" s="327"/>
      <c r="CWU464" s="327"/>
      <c r="CWV464" s="327"/>
      <c r="CWW464" s="327"/>
      <c r="CWX464" s="327"/>
      <c r="CWY464" s="327"/>
      <c r="CWZ464" s="327"/>
      <c r="CXA464" s="327"/>
      <c r="CXB464" s="327"/>
      <c r="CXC464" s="327"/>
      <c r="CXD464" s="327"/>
      <c r="CXE464" s="327"/>
      <c r="CXF464" s="327"/>
      <c r="CXG464" s="327"/>
      <c r="CXH464" s="327"/>
      <c r="CXI464" s="327"/>
      <c r="CXJ464" s="327"/>
      <c r="CXK464" s="327"/>
      <c r="CXL464" s="327"/>
      <c r="CXM464" s="327"/>
      <c r="CXN464" s="327"/>
      <c r="CXO464" s="327"/>
      <c r="CXP464" s="327"/>
      <c r="CXQ464" s="327"/>
      <c r="CXR464" s="327"/>
      <c r="CXS464" s="327"/>
      <c r="CXT464" s="327"/>
      <c r="CXU464" s="327"/>
      <c r="CXV464" s="327"/>
      <c r="CXW464" s="327"/>
      <c r="CXX464" s="327"/>
      <c r="CXY464" s="327"/>
      <c r="CXZ464" s="327"/>
      <c r="CYA464" s="327"/>
      <c r="CYB464" s="327"/>
      <c r="CYC464" s="327"/>
      <c r="CYD464" s="327"/>
      <c r="CYE464" s="327"/>
      <c r="CYF464" s="327"/>
      <c r="CYG464" s="327"/>
      <c r="CYH464" s="327"/>
      <c r="CYI464" s="327"/>
      <c r="CYJ464" s="327"/>
      <c r="CYK464" s="327"/>
      <c r="CYL464" s="327"/>
      <c r="CYM464" s="327"/>
      <c r="CYN464" s="327"/>
      <c r="CYO464" s="327"/>
      <c r="CYP464" s="327"/>
      <c r="CYQ464" s="327"/>
      <c r="CYR464" s="327"/>
      <c r="CYS464" s="327"/>
      <c r="CYT464" s="327"/>
      <c r="CYU464" s="327"/>
      <c r="CYV464" s="327"/>
      <c r="CYW464" s="327"/>
      <c r="CYX464" s="327"/>
      <c r="CYY464" s="327"/>
      <c r="CYZ464" s="327"/>
      <c r="CZA464" s="327"/>
      <c r="CZB464" s="327"/>
      <c r="CZC464" s="327"/>
      <c r="CZD464" s="327"/>
      <c r="CZE464" s="327"/>
      <c r="CZF464" s="327"/>
      <c r="CZG464" s="327"/>
      <c r="CZH464" s="327"/>
      <c r="CZI464" s="327"/>
      <c r="CZJ464" s="327"/>
      <c r="CZK464" s="327"/>
      <c r="CZL464" s="327"/>
      <c r="CZM464" s="327"/>
      <c r="CZN464" s="327"/>
      <c r="CZO464" s="327"/>
      <c r="CZP464" s="327"/>
      <c r="CZQ464" s="327"/>
      <c r="CZR464" s="327"/>
      <c r="CZS464" s="327"/>
      <c r="CZT464" s="327"/>
      <c r="CZU464" s="327"/>
      <c r="CZV464" s="327"/>
      <c r="CZW464" s="327"/>
      <c r="CZX464" s="327"/>
      <c r="CZY464" s="327"/>
      <c r="CZZ464" s="327"/>
      <c r="DAA464" s="327"/>
      <c r="DAB464" s="327"/>
      <c r="DAC464" s="327"/>
      <c r="DAD464" s="327"/>
      <c r="DAE464" s="327"/>
      <c r="DAF464" s="327"/>
      <c r="DAG464" s="327"/>
      <c r="DAH464" s="327"/>
      <c r="DAI464" s="327"/>
      <c r="DAJ464" s="327"/>
      <c r="DAK464" s="327"/>
      <c r="DAL464" s="327"/>
      <c r="DAM464" s="327"/>
      <c r="DAN464" s="327"/>
      <c r="DAO464" s="327"/>
      <c r="DAP464" s="327"/>
      <c r="DAQ464" s="327"/>
      <c r="DAR464" s="327"/>
      <c r="DAS464" s="327"/>
      <c r="DAT464" s="327"/>
      <c r="DAU464" s="327"/>
      <c r="DAV464" s="327"/>
      <c r="DAW464" s="327"/>
      <c r="DAX464" s="327"/>
      <c r="DAY464" s="327"/>
      <c r="DAZ464" s="327"/>
      <c r="DBA464" s="327"/>
      <c r="DBB464" s="327"/>
      <c r="DBC464" s="327"/>
      <c r="DBD464" s="327"/>
      <c r="DBE464" s="327"/>
      <c r="DBF464" s="327"/>
      <c r="DBG464" s="327"/>
      <c r="DBH464" s="327"/>
      <c r="DBI464" s="327"/>
      <c r="DBJ464" s="327"/>
      <c r="DBK464" s="327"/>
      <c r="DBL464" s="327"/>
      <c r="DBM464" s="327"/>
      <c r="DBN464" s="327"/>
      <c r="DBO464" s="327"/>
      <c r="DBP464" s="327"/>
      <c r="DBQ464" s="327"/>
      <c r="DBR464" s="327"/>
      <c r="DBS464" s="327"/>
      <c r="DBT464" s="327"/>
      <c r="DBU464" s="327"/>
      <c r="DBV464" s="327"/>
      <c r="DBW464" s="327"/>
      <c r="DBX464" s="327"/>
      <c r="DBY464" s="327"/>
      <c r="DBZ464" s="327"/>
      <c r="DCA464" s="327"/>
      <c r="DCB464" s="327"/>
      <c r="DCC464" s="327"/>
      <c r="DCD464" s="327"/>
      <c r="DCE464" s="327"/>
      <c r="DCF464" s="327"/>
      <c r="DCG464" s="327"/>
      <c r="DCH464" s="327"/>
      <c r="DCI464" s="327"/>
      <c r="DCJ464" s="327"/>
      <c r="DCK464" s="327"/>
      <c r="DCL464" s="327"/>
      <c r="DCM464" s="327"/>
      <c r="DCN464" s="327"/>
      <c r="DCO464" s="327"/>
      <c r="DCP464" s="327"/>
      <c r="DCQ464" s="327"/>
      <c r="DCR464" s="327"/>
      <c r="DCS464" s="327"/>
      <c r="DCT464" s="327"/>
      <c r="DCU464" s="327"/>
      <c r="DCV464" s="327"/>
      <c r="DCW464" s="327"/>
      <c r="DCX464" s="327"/>
      <c r="DCY464" s="327"/>
      <c r="DCZ464" s="327"/>
      <c r="DDA464" s="327"/>
      <c r="DDB464" s="327"/>
      <c r="DDC464" s="327"/>
      <c r="DDD464" s="327"/>
      <c r="DDE464" s="327"/>
      <c r="DDF464" s="327"/>
      <c r="DDG464" s="327"/>
      <c r="DDH464" s="327"/>
      <c r="DDI464" s="327"/>
      <c r="DDJ464" s="327"/>
      <c r="DDK464" s="327"/>
      <c r="DDL464" s="327"/>
      <c r="DDM464" s="327"/>
      <c r="DDN464" s="327"/>
      <c r="DDO464" s="327"/>
      <c r="DDP464" s="327"/>
      <c r="DDQ464" s="327"/>
      <c r="DDR464" s="327"/>
      <c r="DDS464" s="327"/>
      <c r="DDT464" s="327"/>
      <c r="DDU464" s="327"/>
      <c r="DDV464" s="327"/>
      <c r="DDW464" s="327"/>
      <c r="DDX464" s="327"/>
      <c r="DDY464" s="327"/>
      <c r="DDZ464" s="327"/>
      <c r="DEA464" s="327"/>
      <c r="DEB464" s="327"/>
      <c r="DEC464" s="327"/>
      <c r="DED464" s="327"/>
      <c r="DEE464" s="327"/>
      <c r="DEF464" s="327"/>
      <c r="DEG464" s="327"/>
      <c r="DEH464" s="327"/>
      <c r="DEI464" s="327"/>
      <c r="DEJ464" s="327"/>
      <c r="DEK464" s="327"/>
      <c r="DEL464" s="327"/>
      <c r="DEM464" s="327"/>
      <c r="DEN464" s="327"/>
      <c r="DEO464" s="327"/>
      <c r="DEP464" s="327"/>
      <c r="DEQ464" s="327"/>
      <c r="DER464" s="327"/>
      <c r="DES464" s="327"/>
      <c r="DET464" s="327"/>
      <c r="DEU464" s="327"/>
      <c r="DEV464" s="327"/>
      <c r="DEW464" s="327"/>
      <c r="DEX464" s="327"/>
      <c r="DEY464" s="327"/>
      <c r="DEZ464" s="327"/>
      <c r="DFA464" s="327"/>
      <c r="DFB464" s="327"/>
      <c r="DFC464" s="327"/>
      <c r="DFD464" s="327"/>
      <c r="DFE464" s="327"/>
      <c r="DFF464" s="327"/>
      <c r="DFG464" s="327"/>
      <c r="DFH464" s="327"/>
      <c r="DFI464" s="327"/>
      <c r="DFJ464" s="327"/>
      <c r="DFK464" s="327"/>
      <c r="DFL464" s="327"/>
      <c r="DFM464" s="327"/>
      <c r="DFN464" s="327"/>
      <c r="DFO464" s="327"/>
      <c r="DFP464" s="327"/>
      <c r="DFQ464" s="327"/>
      <c r="DFR464" s="327"/>
      <c r="DFS464" s="327"/>
      <c r="DFT464" s="327"/>
      <c r="DFU464" s="327"/>
      <c r="DFV464" s="327"/>
      <c r="DFW464" s="327"/>
      <c r="DFX464" s="327"/>
      <c r="DFY464" s="327"/>
      <c r="DFZ464" s="327"/>
      <c r="DGA464" s="327"/>
      <c r="DGB464" s="327"/>
      <c r="DGC464" s="327"/>
      <c r="DGD464" s="327"/>
      <c r="DGE464" s="327"/>
      <c r="DGF464" s="327"/>
      <c r="DGG464" s="327"/>
      <c r="DGH464" s="327"/>
      <c r="DGI464" s="327"/>
      <c r="DGJ464" s="327"/>
      <c r="DGK464" s="327"/>
      <c r="DGL464" s="327"/>
      <c r="DGM464" s="327"/>
      <c r="DGN464" s="327"/>
      <c r="DGO464" s="327"/>
      <c r="DGP464" s="327"/>
      <c r="DGQ464" s="327"/>
      <c r="DGR464" s="327"/>
      <c r="DGS464" s="327"/>
      <c r="DGT464" s="327"/>
      <c r="DGU464" s="327"/>
      <c r="DGV464" s="327"/>
      <c r="DGW464" s="327"/>
      <c r="DGX464" s="327"/>
      <c r="DGY464" s="327"/>
      <c r="DGZ464" s="327"/>
      <c r="DHA464" s="327"/>
      <c r="DHB464" s="327"/>
      <c r="DHC464" s="327"/>
      <c r="DHD464" s="327"/>
      <c r="DHE464" s="327"/>
      <c r="DHF464" s="327"/>
      <c r="DHG464" s="327"/>
      <c r="DHH464" s="327"/>
      <c r="DHI464" s="327"/>
      <c r="DHJ464" s="327"/>
      <c r="DHK464" s="327"/>
      <c r="DHL464" s="327"/>
      <c r="DHM464" s="327"/>
      <c r="DHN464" s="327"/>
      <c r="DHO464" s="327"/>
      <c r="DHP464" s="327"/>
      <c r="DHQ464" s="327"/>
      <c r="DHR464" s="327"/>
      <c r="DHS464" s="327"/>
      <c r="DHT464" s="327"/>
      <c r="DHU464" s="327"/>
      <c r="DHV464" s="327"/>
      <c r="DHW464" s="327"/>
      <c r="DHX464" s="327"/>
      <c r="DHY464" s="327"/>
      <c r="DHZ464" s="327"/>
      <c r="DIA464" s="327"/>
      <c r="DIB464" s="327"/>
      <c r="DIC464" s="327"/>
      <c r="DID464" s="327"/>
      <c r="DIE464" s="327"/>
      <c r="DIF464" s="327"/>
      <c r="DIG464" s="327"/>
      <c r="DIH464" s="327"/>
      <c r="DII464" s="327"/>
      <c r="DIJ464" s="327"/>
      <c r="DIK464" s="327"/>
      <c r="DIL464" s="327"/>
      <c r="DIM464" s="327"/>
      <c r="DIN464" s="327"/>
      <c r="DIO464" s="327"/>
      <c r="DIP464" s="327"/>
      <c r="DIQ464" s="327"/>
      <c r="DIR464" s="327"/>
      <c r="DIS464" s="327"/>
      <c r="DIT464" s="327"/>
      <c r="DIU464" s="327"/>
      <c r="DIV464" s="327"/>
      <c r="DIW464" s="327"/>
      <c r="DIX464" s="327"/>
      <c r="DIY464" s="327"/>
      <c r="DIZ464" s="327"/>
      <c r="DJA464" s="327"/>
      <c r="DJB464" s="327"/>
      <c r="DJC464" s="327"/>
      <c r="DJD464" s="327"/>
      <c r="DJE464" s="327"/>
      <c r="DJF464" s="327"/>
      <c r="DJG464" s="327"/>
      <c r="DJH464" s="327"/>
      <c r="DJI464" s="327"/>
      <c r="DJJ464" s="327"/>
      <c r="DJK464" s="327"/>
      <c r="DJL464" s="327"/>
      <c r="DJM464" s="327"/>
      <c r="DJN464" s="327"/>
      <c r="DJO464" s="327"/>
      <c r="DJP464" s="327"/>
      <c r="DJQ464" s="327"/>
      <c r="DJR464" s="327"/>
      <c r="DJS464" s="327"/>
      <c r="DJT464" s="327"/>
      <c r="DJU464" s="327"/>
      <c r="DJV464" s="327"/>
      <c r="DJW464" s="327"/>
      <c r="DJX464" s="327"/>
      <c r="DJY464" s="327"/>
      <c r="DJZ464" s="327"/>
      <c r="DKA464" s="327"/>
      <c r="DKB464" s="327"/>
      <c r="DKC464" s="327"/>
      <c r="DKD464" s="327"/>
      <c r="DKE464" s="327"/>
      <c r="DKF464" s="327"/>
      <c r="DKG464" s="327"/>
      <c r="DKH464" s="327"/>
      <c r="DKI464" s="327"/>
      <c r="DKJ464" s="327"/>
      <c r="DKK464" s="327"/>
      <c r="DKL464" s="327"/>
      <c r="DKM464" s="327"/>
      <c r="DKN464" s="327"/>
      <c r="DKO464" s="327"/>
      <c r="DKP464" s="327"/>
      <c r="DKQ464" s="327"/>
      <c r="DKR464" s="327"/>
      <c r="DKS464" s="327"/>
      <c r="DKT464" s="327"/>
      <c r="DKU464" s="327"/>
      <c r="DKV464" s="327"/>
      <c r="DKW464" s="327"/>
      <c r="DKX464" s="327"/>
      <c r="DKY464" s="327"/>
      <c r="DKZ464" s="327"/>
      <c r="DLA464" s="327"/>
      <c r="DLB464" s="327"/>
      <c r="DLC464" s="327"/>
      <c r="DLD464" s="327"/>
      <c r="DLE464" s="327"/>
      <c r="DLF464" s="327"/>
      <c r="DLG464" s="327"/>
      <c r="DLH464" s="327"/>
      <c r="DLI464" s="327"/>
      <c r="DLJ464" s="327"/>
      <c r="DLK464" s="327"/>
      <c r="DLL464" s="327"/>
      <c r="DLM464" s="327"/>
      <c r="DLN464" s="327"/>
      <c r="DLO464" s="327"/>
      <c r="DLP464" s="327"/>
      <c r="DLQ464" s="327"/>
      <c r="DLR464" s="327"/>
      <c r="DLS464" s="327"/>
      <c r="DLT464" s="327"/>
      <c r="DLU464" s="327"/>
      <c r="DLV464" s="327"/>
      <c r="DLW464" s="327"/>
      <c r="DLX464" s="327"/>
      <c r="DLY464" s="327"/>
      <c r="DLZ464" s="327"/>
      <c r="DMA464" s="327"/>
      <c r="DMB464" s="327"/>
      <c r="DMC464" s="327"/>
      <c r="DMD464" s="327"/>
      <c r="DME464" s="327"/>
      <c r="DMF464" s="327"/>
      <c r="DMG464" s="327"/>
      <c r="DMH464" s="327"/>
      <c r="DMI464" s="327"/>
      <c r="DMJ464" s="327"/>
      <c r="DMK464" s="327"/>
      <c r="DML464" s="327"/>
      <c r="DMM464" s="327"/>
      <c r="DMN464" s="327"/>
      <c r="DMO464" s="327"/>
      <c r="DMP464" s="327"/>
      <c r="DMQ464" s="327"/>
      <c r="DMR464" s="327"/>
      <c r="DMS464" s="327"/>
      <c r="DMT464" s="327"/>
      <c r="DMU464" s="327"/>
      <c r="DMV464" s="327"/>
      <c r="DMW464" s="327"/>
      <c r="DMX464" s="327"/>
      <c r="DMY464" s="327"/>
      <c r="DMZ464" s="327"/>
      <c r="DNA464" s="327"/>
      <c r="DNB464" s="327"/>
      <c r="DNC464" s="327"/>
      <c r="DND464" s="327"/>
      <c r="DNE464" s="327"/>
      <c r="DNF464" s="327"/>
      <c r="DNG464" s="327"/>
      <c r="DNH464" s="327"/>
      <c r="DNI464" s="327"/>
      <c r="DNJ464" s="327"/>
      <c r="DNK464" s="327"/>
      <c r="DNL464" s="327"/>
      <c r="DNM464" s="327"/>
      <c r="DNN464" s="327"/>
      <c r="DNO464" s="327"/>
      <c r="DNP464" s="327"/>
      <c r="DNQ464" s="327"/>
      <c r="DNR464" s="327"/>
      <c r="DNS464" s="327"/>
      <c r="DNT464" s="327"/>
      <c r="DNU464" s="327"/>
      <c r="DNV464" s="327"/>
      <c r="DNW464" s="327"/>
      <c r="DNX464" s="327"/>
      <c r="DNY464" s="327"/>
      <c r="DNZ464" s="327"/>
      <c r="DOA464" s="327"/>
      <c r="DOB464" s="327"/>
      <c r="DOC464" s="327"/>
      <c r="DOD464" s="327"/>
      <c r="DOE464" s="327"/>
      <c r="DOF464" s="327"/>
      <c r="DOG464" s="327"/>
      <c r="DOH464" s="327"/>
      <c r="DOI464" s="327"/>
      <c r="DOJ464" s="327"/>
      <c r="DOK464" s="327"/>
      <c r="DOL464" s="327"/>
      <c r="DOM464" s="327"/>
      <c r="DON464" s="327"/>
      <c r="DOO464" s="327"/>
      <c r="DOP464" s="327"/>
      <c r="DOQ464" s="327"/>
      <c r="DOR464" s="327"/>
      <c r="DOS464" s="327"/>
      <c r="DOT464" s="327"/>
      <c r="DOU464" s="327"/>
      <c r="DOV464" s="327"/>
      <c r="DOW464" s="327"/>
      <c r="DOX464" s="327"/>
      <c r="DOY464" s="327"/>
      <c r="DOZ464" s="327"/>
      <c r="DPA464" s="327"/>
      <c r="DPB464" s="327"/>
      <c r="DPC464" s="327"/>
      <c r="DPD464" s="327"/>
      <c r="DPE464" s="327"/>
      <c r="DPF464" s="327"/>
      <c r="DPG464" s="327"/>
      <c r="DPH464" s="327"/>
      <c r="DPI464" s="327"/>
      <c r="DPJ464" s="327"/>
      <c r="DPK464" s="327"/>
      <c r="DPL464" s="327"/>
      <c r="DPM464" s="327"/>
      <c r="DPN464" s="327"/>
      <c r="DPO464" s="327"/>
      <c r="DPP464" s="327"/>
      <c r="DPQ464" s="327"/>
      <c r="DPR464" s="327"/>
      <c r="DPS464" s="327"/>
      <c r="DPT464" s="327"/>
      <c r="DPU464" s="327"/>
      <c r="DPV464" s="327"/>
      <c r="DPW464" s="327"/>
      <c r="DPX464" s="327"/>
      <c r="DPY464" s="327"/>
      <c r="DPZ464" s="327"/>
      <c r="DQA464" s="327"/>
      <c r="DQB464" s="327"/>
      <c r="DQC464" s="327"/>
      <c r="DQD464" s="327"/>
      <c r="DQE464" s="327"/>
      <c r="DQF464" s="327"/>
      <c r="DQG464" s="327"/>
      <c r="DQH464" s="327"/>
      <c r="DQI464" s="327"/>
      <c r="DQJ464" s="327"/>
      <c r="DQK464" s="327"/>
      <c r="DQL464" s="327"/>
      <c r="DQM464" s="327"/>
      <c r="DQN464" s="327"/>
      <c r="DQO464" s="327"/>
      <c r="DQP464" s="327"/>
      <c r="DQQ464" s="327"/>
      <c r="DQR464" s="327"/>
      <c r="DQS464" s="327"/>
      <c r="DQT464" s="327"/>
      <c r="DQU464" s="327"/>
      <c r="DQV464" s="327"/>
      <c r="DQW464" s="327"/>
      <c r="DQX464" s="327"/>
      <c r="DQY464" s="327"/>
      <c r="DQZ464" s="327"/>
      <c r="DRA464" s="327"/>
      <c r="DRB464" s="327"/>
      <c r="DRC464" s="327"/>
      <c r="DRD464" s="327"/>
      <c r="DRE464" s="327"/>
      <c r="DRF464" s="327"/>
      <c r="DRG464" s="327"/>
      <c r="DRH464" s="327"/>
      <c r="DRI464" s="327"/>
      <c r="DRJ464" s="327"/>
      <c r="DRK464" s="327"/>
      <c r="DRL464" s="327"/>
      <c r="DRM464" s="327"/>
      <c r="DRN464" s="327"/>
      <c r="DRO464" s="327"/>
      <c r="DRP464" s="327"/>
      <c r="DRQ464" s="327"/>
      <c r="DRR464" s="327"/>
      <c r="DRS464" s="327"/>
      <c r="DRT464" s="327"/>
      <c r="DRU464" s="327"/>
      <c r="DRV464" s="327"/>
      <c r="DRW464" s="327"/>
      <c r="DRX464" s="327"/>
      <c r="DRY464" s="327"/>
      <c r="DRZ464" s="327"/>
      <c r="DSA464" s="327"/>
      <c r="DSB464" s="327"/>
      <c r="DSC464" s="327"/>
      <c r="DSD464" s="327"/>
      <c r="DSE464" s="327"/>
      <c r="DSF464" s="327"/>
      <c r="DSG464" s="327"/>
      <c r="DSH464" s="327"/>
      <c r="DSI464" s="327"/>
      <c r="DSJ464" s="327"/>
      <c r="DSK464" s="327"/>
      <c r="DSL464" s="327"/>
      <c r="DSM464" s="327"/>
      <c r="DSN464" s="327"/>
      <c r="DSO464" s="327"/>
      <c r="DSP464" s="327"/>
      <c r="DSQ464" s="327"/>
      <c r="DSR464" s="327"/>
      <c r="DSS464" s="327"/>
      <c r="DST464" s="327"/>
      <c r="DSU464" s="327"/>
      <c r="DSV464" s="327"/>
      <c r="DSW464" s="327"/>
      <c r="DSX464" s="327"/>
      <c r="DSY464" s="327"/>
      <c r="DSZ464" s="327"/>
      <c r="DTA464" s="327"/>
      <c r="DTB464" s="327"/>
      <c r="DTC464" s="327"/>
      <c r="DTD464" s="327"/>
      <c r="DTE464" s="327"/>
      <c r="DTF464" s="327"/>
      <c r="DTG464" s="327"/>
      <c r="DTH464" s="327"/>
      <c r="DTI464" s="327"/>
      <c r="DTJ464" s="327"/>
      <c r="DTK464" s="327"/>
      <c r="DTL464" s="327"/>
      <c r="DTM464" s="327"/>
      <c r="DTN464" s="327"/>
      <c r="DTO464" s="327"/>
      <c r="DTP464" s="327"/>
      <c r="DTQ464" s="327"/>
      <c r="DTR464" s="327"/>
      <c r="DTS464" s="327"/>
      <c r="DTT464" s="327"/>
      <c r="DTU464" s="327"/>
      <c r="DTV464" s="327"/>
      <c r="DTW464" s="327"/>
      <c r="DTX464" s="327"/>
      <c r="DTY464" s="327"/>
      <c r="DTZ464" s="327"/>
      <c r="DUA464" s="327"/>
      <c r="DUB464" s="327"/>
      <c r="DUC464" s="327"/>
      <c r="DUD464" s="327"/>
      <c r="DUE464" s="327"/>
      <c r="DUF464" s="327"/>
      <c r="DUG464" s="327"/>
      <c r="DUH464" s="327"/>
      <c r="DUI464" s="327"/>
      <c r="DUJ464" s="327"/>
      <c r="DUK464" s="327"/>
      <c r="DUL464" s="327"/>
      <c r="DUM464" s="327"/>
      <c r="DUN464" s="327"/>
      <c r="DUO464" s="327"/>
      <c r="DUP464" s="327"/>
      <c r="DUQ464" s="327"/>
      <c r="DUR464" s="327"/>
      <c r="DUS464" s="327"/>
      <c r="DUT464" s="327"/>
      <c r="DUU464" s="327"/>
      <c r="DUV464" s="327"/>
      <c r="DUW464" s="327"/>
      <c r="DUX464" s="327"/>
      <c r="DUY464" s="327"/>
      <c r="DUZ464" s="327"/>
      <c r="DVA464" s="327"/>
      <c r="DVB464" s="327"/>
      <c r="DVC464" s="327"/>
      <c r="DVD464" s="327"/>
      <c r="DVE464" s="327"/>
      <c r="DVF464" s="327"/>
      <c r="DVG464" s="327"/>
      <c r="DVH464" s="327"/>
      <c r="DVI464" s="327"/>
      <c r="DVJ464" s="327"/>
      <c r="DVK464" s="327"/>
      <c r="DVL464" s="327"/>
      <c r="DVM464" s="327"/>
      <c r="DVN464" s="327"/>
      <c r="DVO464" s="327"/>
      <c r="DVP464" s="327"/>
      <c r="DVQ464" s="327"/>
      <c r="DVR464" s="327"/>
      <c r="DVS464" s="327"/>
      <c r="DVT464" s="327"/>
      <c r="DVU464" s="327"/>
      <c r="DVV464" s="327"/>
      <c r="DVW464" s="327"/>
      <c r="DVX464" s="327"/>
      <c r="DVY464" s="327"/>
      <c r="DVZ464" s="327"/>
      <c r="DWA464" s="327"/>
      <c r="DWB464" s="327"/>
      <c r="DWC464" s="327"/>
      <c r="DWD464" s="327"/>
      <c r="DWE464" s="327"/>
      <c r="DWF464" s="327"/>
      <c r="DWG464" s="327"/>
      <c r="DWH464" s="327"/>
      <c r="DWI464" s="327"/>
      <c r="DWJ464" s="327"/>
      <c r="DWK464" s="327"/>
      <c r="DWL464" s="327"/>
      <c r="DWM464" s="327"/>
      <c r="DWN464" s="327"/>
      <c r="DWO464" s="327"/>
      <c r="DWP464" s="327"/>
      <c r="DWQ464" s="327"/>
      <c r="DWR464" s="327"/>
      <c r="DWS464" s="327"/>
      <c r="DWT464" s="327"/>
      <c r="DWU464" s="327"/>
      <c r="DWV464" s="327"/>
      <c r="DWW464" s="327"/>
      <c r="DWX464" s="327"/>
      <c r="DWY464" s="327"/>
      <c r="DWZ464" s="327"/>
      <c r="DXA464" s="327"/>
      <c r="DXB464" s="327"/>
      <c r="DXC464" s="327"/>
      <c r="DXD464" s="327"/>
      <c r="DXE464" s="327"/>
      <c r="DXF464" s="327"/>
      <c r="DXG464" s="327"/>
      <c r="DXH464" s="327"/>
      <c r="DXI464" s="327"/>
      <c r="DXJ464" s="327"/>
      <c r="DXK464" s="327"/>
      <c r="DXL464" s="327"/>
      <c r="DXM464" s="327"/>
      <c r="DXN464" s="327"/>
      <c r="DXO464" s="327"/>
      <c r="DXP464" s="327"/>
      <c r="DXQ464" s="327"/>
      <c r="DXR464" s="327"/>
      <c r="DXS464" s="327"/>
      <c r="DXT464" s="327"/>
      <c r="DXU464" s="327"/>
      <c r="DXV464" s="327"/>
      <c r="DXW464" s="327"/>
      <c r="DXX464" s="327"/>
      <c r="DXY464" s="327"/>
      <c r="DXZ464" s="327"/>
      <c r="DYA464" s="327"/>
      <c r="DYB464" s="327"/>
      <c r="DYC464" s="327"/>
      <c r="DYD464" s="327"/>
      <c r="DYE464" s="327"/>
      <c r="DYF464" s="327"/>
      <c r="DYG464" s="327"/>
      <c r="DYH464" s="327"/>
      <c r="DYI464" s="327"/>
      <c r="DYJ464" s="327"/>
      <c r="DYK464" s="327"/>
      <c r="DYL464" s="327"/>
      <c r="DYM464" s="327"/>
      <c r="DYN464" s="327"/>
      <c r="DYO464" s="327"/>
      <c r="DYP464" s="327"/>
      <c r="DYQ464" s="327"/>
      <c r="DYR464" s="327"/>
      <c r="DYS464" s="327"/>
      <c r="DYT464" s="327"/>
      <c r="DYU464" s="327"/>
      <c r="DYV464" s="327"/>
      <c r="DYW464" s="327"/>
      <c r="DYX464" s="327"/>
      <c r="DYY464" s="327"/>
      <c r="DYZ464" s="327"/>
      <c r="DZA464" s="327"/>
      <c r="DZB464" s="327"/>
      <c r="DZC464" s="327"/>
      <c r="DZD464" s="327"/>
      <c r="DZE464" s="327"/>
      <c r="DZF464" s="327"/>
      <c r="DZG464" s="327"/>
      <c r="DZH464" s="327"/>
      <c r="DZI464" s="327"/>
      <c r="DZJ464" s="327"/>
      <c r="DZK464" s="327"/>
      <c r="DZL464" s="327"/>
      <c r="DZM464" s="327"/>
      <c r="DZN464" s="327"/>
      <c r="DZO464" s="327"/>
      <c r="DZP464" s="327"/>
      <c r="DZQ464" s="327"/>
      <c r="DZR464" s="327"/>
      <c r="DZS464" s="327"/>
      <c r="DZT464" s="327"/>
      <c r="DZU464" s="327"/>
      <c r="DZV464" s="327"/>
      <c r="DZW464" s="327"/>
      <c r="DZX464" s="327"/>
      <c r="DZY464" s="327"/>
      <c r="DZZ464" s="327"/>
      <c r="EAA464" s="327"/>
      <c r="EAB464" s="327"/>
      <c r="EAC464" s="327"/>
      <c r="EAD464" s="327"/>
      <c r="EAE464" s="327"/>
      <c r="EAF464" s="327"/>
      <c r="EAG464" s="327"/>
      <c r="EAH464" s="327"/>
      <c r="EAI464" s="327"/>
      <c r="EAJ464" s="327"/>
      <c r="EAK464" s="327"/>
      <c r="EAL464" s="327"/>
      <c r="EAM464" s="327"/>
      <c r="EAN464" s="327"/>
      <c r="EAO464" s="327"/>
      <c r="EAP464" s="327"/>
      <c r="EAQ464" s="327"/>
      <c r="EAR464" s="327"/>
      <c r="EAS464" s="327"/>
      <c r="EAT464" s="327"/>
      <c r="EAU464" s="327"/>
      <c r="EAV464" s="327"/>
      <c r="EAW464" s="327"/>
      <c r="EAX464" s="327"/>
      <c r="EAY464" s="327"/>
      <c r="EAZ464" s="327"/>
      <c r="EBA464" s="327"/>
      <c r="EBB464" s="327"/>
      <c r="EBC464" s="327"/>
      <c r="EBD464" s="327"/>
      <c r="EBE464" s="327"/>
      <c r="EBF464" s="327"/>
      <c r="EBG464" s="327"/>
      <c r="EBH464" s="327"/>
      <c r="EBI464" s="327"/>
      <c r="EBJ464" s="327"/>
      <c r="EBK464" s="327"/>
      <c r="EBL464" s="327"/>
      <c r="EBM464" s="327"/>
      <c r="EBN464" s="327"/>
      <c r="EBO464" s="327"/>
      <c r="EBP464" s="327"/>
      <c r="EBQ464" s="327"/>
      <c r="EBR464" s="327"/>
      <c r="EBS464" s="327"/>
      <c r="EBT464" s="327"/>
      <c r="EBU464" s="327"/>
      <c r="EBV464" s="327"/>
      <c r="EBW464" s="327"/>
      <c r="EBX464" s="327"/>
      <c r="EBY464" s="327"/>
      <c r="EBZ464" s="327"/>
      <c r="ECA464" s="327"/>
      <c r="ECB464" s="327"/>
      <c r="ECC464" s="327"/>
      <c r="ECD464" s="327"/>
      <c r="ECE464" s="327"/>
      <c r="ECF464" s="327"/>
      <c r="ECG464" s="327"/>
      <c r="ECH464" s="327"/>
      <c r="ECI464" s="327"/>
      <c r="ECJ464" s="327"/>
      <c r="ECK464" s="327"/>
      <c r="ECL464" s="327"/>
      <c r="ECM464" s="327"/>
      <c r="ECN464" s="327"/>
      <c r="ECO464" s="327"/>
      <c r="ECP464" s="327"/>
      <c r="ECQ464" s="327"/>
      <c r="ECR464" s="327"/>
      <c r="ECS464" s="327"/>
      <c r="ECT464" s="327"/>
      <c r="ECU464" s="327"/>
      <c r="ECV464" s="327"/>
      <c r="ECW464" s="327"/>
      <c r="ECX464" s="327"/>
      <c r="ECY464" s="327"/>
      <c r="ECZ464" s="327"/>
      <c r="EDA464" s="327"/>
      <c r="EDB464" s="327"/>
      <c r="EDC464" s="327"/>
      <c r="EDD464" s="327"/>
      <c r="EDE464" s="327"/>
      <c r="EDF464" s="327"/>
      <c r="EDG464" s="327"/>
      <c r="EDH464" s="327"/>
      <c r="EDI464" s="327"/>
      <c r="EDJ464" s="327"/>
      <c r="EDK464" s="327"/>
      <c r="EDL464" s="327"/>
      <c r="EDM464" s="327"/>
      <c r="EDN464" s="327"/>
      <c r="EDO464" s="327"/>
      <c r="EDP464" s="327"/>
      <c r="EDQ464" s="327"/>
      <c r="EDR464" s="327"/>
      <c r="EDS464" s="327"/>
      <c r="EDT464" s="327"/>
      <c r="EDU464" s="327"/>
      <c r="EDV464" s="327"/>
      <c r="EDW464" s="327"/>
      <c r="EDX464" s="327"/>
      <c r="EDY464" s="327"/>
      <c r="EDZ464" s="327"/>
      <c r="EEA464" s="327"/>
      <c r="EEB464" s="327"/>
      <c r="EEC464" s="327"/>
      <c r="EED464" s="327"/>
      <c r="EEE464" s="327"/>
      <c r="EEF464" s="327"/>
      <c r="EEG464" s="327"/>
      <c r="EEH464" s="327"/>
      <c r="EEI464" s="327"/>
      <c r="EEJ464" s="327"/>
      <c r="EEK464" s="327"/>
      <c r="EEL464" s="327"/>
      <c r="EEM464" s="327"/>
      <c r="EEN464" s="327"/>
      <c r="EEO464" s="327"/>
      <c r="EEP464" s="327"/>
      <c r="EEQ464" s="327"/>
      <c r="EER464" s="327"/>
      <c r="EES464" s="327"/>
      <c r="EET464" s="327"/>
      <c r="EEU464" s="327"/>
      <c r="EEV464" s="327"/>
      <c r="EEW464" s="327"/>
      <c r="EEX464" s="327"/>
      <c r="EEY464" s="327"/>
      <c r="EEZ464" s="327"/>
      <c r="EFA464" s="327"/>
      <c r="EFB464" s="327"/>
      <c r="EFC464" s="327"/>
      <c r="EFD464" s="327"/>
      <c r="EFE464" s="327"/>
      <c r="EFF464" s="327"/>
      <c r="EFG464" s="327"/>
      <c r="EFH464" s="327"/>
      <c r="EFI464" s="327"/>
      <c r="EFJ464" s="327"/>
      <c r="EFK464" s="327"/>
      <c r="EFL464" s="327"/>
      <c r="EFM464" s="327"/>
      <c r="EFN464" s="327"/>
      <c r="EFO464" s="327"/>
      <c r="EFP464" s="327"/>
      <c r="EFQ464" s="327"/>
      <c r="EFR464" s="327"/>
      <c r="EFS464" s="327"/>
      <c r="EFT464" s="327"/>
      <c r="EFU464" s="327"/>
      <c r="EFV464" s="327"/>
      <c r="EFW464" s="327"/>
      <c r="EFX464" s="327"/>
      <c r="EFY464" s="327"/>
      <c r="EFZ464" s="327"/>
      <c r="EGA464" s="327"/>
      <c r="EGB464" s="327"/>
      <c r="EGC464" s="327"/>
      <c r="EGD464" s="327"/>
      <c r="EGE464" s="327"/>
      <c r="EGF464" s="327"/>
      <c r="EGG464" s="327"/>
      <c r="EGH464" s="327"/>
      <c r="EGI464" s="327"/>
      <c r="EGJ464" s="327"/>
      <c r="EGK464" s="327"/>
      <c r="EGL464" s="327"/>
      <c r="EGM464" s="327"/>
      <c r="EGN464" s="327"/>
      <c r="EGO464" s="327"/>
      <c r="EGP464" s="327"/>
      <c r="EGQ464" s="327"/>
      <c r="EGR464" s="327"/>
      <c r="EGS464" s="327"/>
      <c r="EGT464" s="327"/>
      <c r="EGU464" s="327"/>
      <c r="EGV464" s="327"/>
      <c r="EGW464" s="327"/>
      <c r="EGX464" s="327"/>
      <c r="EGY464" s="327"/>
      <c r="EGZ464" s="327"/>
      <c r="EHA464" s="327"/>
      <c r="EHB464" s="327"/>
      <c r="EHC464" s="327"/>
      <c r="EHD464" s="327"/>
      <c r="EHE464" s="327"/>
      <c r="EHF464" s="327"/>
      <c r="EHG464" s="327"/>
      <c r="EHH464" s="327"/>
      <c r="EHI464" s="327"/>
      <c r="EHJ464" s="327"/>
      <c r="EHK464" s="327"/>
      <c r="EHL464" s="327"/>
      <c r="EHM464" s="327"/>
      <c r="EHN464" s="327"/>
      <c r="EHO464" s="327"/>
      <c r="EHP464" s="327"/>
      <c r="EHQ464" s="327"/>
      <c r="EHR464" s="327"/>
      <c r="EHS464" s="327"/>
      <c r="EHT464" s="327"/>
      <c r="EHU464" s="327"/>
      <c r="EHV464" s="327"/>
      <c r="EHW464" s="327"/>
      <c r="EHX464" s="327"/>
      <c r="EHY464" s="327"/>
      <c r="EHZ464" s="327"/>
      <c r="EIA464" s="327"/>
      <c r="EIB464" s="327"/>
      <c r="EIC464" s="327"/>
      <c r="EID464" s="327"/>
      <c r="EIE464" s="327"/>
      <c r="EIF464" s="327"/>
      <c r="EIG464" s="327"/>
      <c r="EIH464" s="327"/>
      <c r="EII464" s="327"/>
      <c r="EIJ464" s="327"/>
      <c r="EIK464" s="327"/>
      <c r="EIL464" s="327"/>
      <c r="EIM464" s="327"/>
      <c r="EIN464" s="327"/>
      <c r="EIO464" s="327"/>
      <c r="EIP464" s="327"/>
      <c r="EIQ464" s="327"/>
      <c r="EIR464" s="327"/>
      <c r="EIS464" s="327"/>
      <c r="EIT464" s="327"/>
      <c r="EIU464" s="327"/>
      <c r="EIV464" s="327"/>
      <c r="EIW464" s="327"/>
      <c r="EIX464" s="327"/>
      <c r="EIY464" s="327"/>
      <c r="EIZ464" s="327"/>
      <c r="EJA464" s="327"/>
      <c r="EJB464" s="327"/>
      <c r="EJC464" s="327"/>
      <c r="EJD464" s="327"/>
      <c r="EJE464" s="327"/>
      <c r="EJF464" s="327"/>
      <c r="EJG464" s="327"/>
      <c r="EJH464" s="327"/>
      <c r="EJI464" s="327"/>
      <c r="EJJ464" s="327"/>
      <c r="EJK464" s="327"/>
      <c r="EJL464" s="327"/>
      <c r="EJM464" s="327"/>
      <c r="EJN464" s="327"/>
      <c r="EJO464" s="327"/>
      <c r="EJP464" s="327"/>
      <c r="EJQ464" s="327"/>
      <c r="EJR464" s="327"/>
      <c r="EJS464" s="327"/>
      <c r="EJT464" s="327"/>
      <c r="EJU464" s="327"/>
      <c r="EJV464" s="327"/>
      <c r="EJW464" s="327"/>
      <c r="EJX464" s="327"/>
      <c r="EJY464" s="327"/>
      <c r="EJZ464" s="327"/>
      <c r="EKA464" s="327"/>
      <c r="EKB464" s="327"/>
      <c r="EKC464" s="327"/>
      <c r="EKD464" s="327"/>
      <c r="EKE464" s="327"/>
      <c r="EKF464" s="327"/>
      <c r="EKG464" s="327"/>
      <c r="EKH464" s="327"/>
      <c r="EKI464" s="327"/>
      <c r="EKJ464" s="327"/>
      <c r="EKK464" s="327"/>
      <c r="EKL464" s="327"/>
      <c r="EKM464" s="327"/>
      <c r="EKN464" s="327"/>
      <c r="EKO464" s="327"/>
      <c r="EKP464" s="327"/>
      <c r="EKQ464" s="327"/>
      <c r="EKR464" s="327"/>
      <c r="EKS464" s="327"/>
      <c r="EKT464" s="327"/>
      <c r="EKU464" s="327"/>
      <c r="EKV464" s="327"/>
      <c r="EKW464" s="327"/>
      <c r="EKX464" s="327"/>
      <c r="EKY464" s="327"/>
      <c r="EKZ464" s="327"/>
      <c r="ELA464" s="327"/>
      <c r="ELB464" s="327"/>
      <c r="ELC464" s="327"/>
      <c r="ELD464" s="327"/>
      <c r="ELE464" s="327"/>
      <c r="ELF464" s="327"/>
      <c r="ELG464" s="327"/>
      <c r="ELH464" s="327"/>
      <c r="ELI464" s="327"/>
      <c r="ELJ464" s="327"/>
      <c r="ELK464" s="327"/>
      <c r="ELL464" s="327"/>
      <c r="ELM464" s="327"/>
      <c r="ELN464" s="327"/>
      <c r="ELO464" s="327"/>
      <c r="ELP464" s="327"/>
      <c r="ELQ464" s="327"/>
      <c r="ELR464" s="327"/>
      <c r="ELS464" s="327"/>
      <c r="ELT464" s="327"/>
      <c r="ELU464" s="327"/>
      <c r="ELV464" s="327"/>
      <c r="ELW464" s="327"/>
      <c r="ELX464" s="327"/>
      <c r="ELY464" s="327"/>
      <c r="ELZ464" s="327"/>
      <c r="EMA464" s="327"/>
      <c r="EMB464" s="327"/>
      <c r="EMC464" s="327"/>
      <c r="EMD464" s="327"/>
      <c r="EME464" s="327"/>
      <c r="EMF464" s="327"/>
      <c r="EMG464" s="327"/>
      <c r="EMH464" s="327"/>
      <c r="EMI464" s="327"/>
      <c r="EMJ464" s="327"/>
      <c r="EMK464" s="327"/>
      <c r="EML464" s="327"/>
      <c r="EMM464" s="327"/>
      <c r="EMN464" s="327"/>
      <c r="EMO464" s="327"/>
      <c r="EMP464" s="327"/>
      <c r="EMQ464" s="327"/>
      <c r="EMR464" s="327"/>
      <c r="EMS464" s="327"/>
      <c r="EMT464" s="327"/>
      <c r="EMU464" s="327"/>
      <c r="EMV464" s="327"/>
      <c r="EMW464" s="327"/>
      <c r="EMX464" s="327"/>
      <c r="EMY464" s="327"/>
      <c r="EMZ464" s="327"/>
      <c r="ENA464" s="327"/>
      <c r="ENB464" s="327"/>
      <c r="ENC464" s="327"/>
      <c r="END464" s="327"/>
      <c r="ENE464" s="327"/>
      <c r="ENF464" s="327"/>
      <c r="ENG464" s="327"/>
      <c r="ENH464" s="327"/>
      <c r="ENI464" s="327"/>
      <c r="ENJ464" s="327"/>
      <c r="ENK464" s="327"/>
      <c r="ENL464" s="327"/>
      <c r="ENM464" s="327"/>
      <c r="ENN464" s="327"/>
      <c r="ENO464" s="327"/>
      <c r="ENP464" s="327"/>
      <c r="ENQ464" s="327"/>
      <c r="ENR464" s="327"/>
      <c r="ENS464" s="327"/>
      <c r="ENT464" s="327"/>
      <c r="ENU464" s="327"/>
      <c r="ENV464" s="327"/>
      <c r="ENW464" s="327"/>
      <c r="ENX464" s="327"/>
      <c r="ENY464" s="327"/>
      <c r="ENZ464" s="327"/>
      <c r="EOA464" s="327"/>
      <c r="EOB464" s="327"/>
      <c r="EOC464" s="327"/>
      <c r="EOD464" s="327"/>
      <c r="EOE464" s="327"/>
      <c r="EOF464" s="327"/>
      <c r="EOG464" s="327"/>
      <c r="EOH464" s="327"/>
      <c r="EOI464" s="327"/>
      <c r="EOJ464" s="327"/>
      <c r="EOK464" s="327"/>
      <c r="EOL464" s="327"/>
      <c r="EOM464" s="327"/>
      <c r="EON464" s="327"/>
      <c r="EOO464" s="327"/>
      <c r="EOP464" s="327"/>
      <c r="EOQ464" s="327"/>
      <c r="EOR464" s="327"/>
      <c r="EOS464" s="327"/>
      <c r="EOT464" s="327"/>
      <c r="EOU464" s="327"/>
      <c r="EOV464" s="327"/>
      <c r="EOW464" s="327"/>
      <c r="EOX464" s="327"/>
      <c r="EOY464" s="327"/>
      <c r="EOZ464" s="327"/>
      <c r="EPA464" s="327"/>
      <c r="EPB464" s="327"/>
      <c r="EPC464" s="327"/>
      <c r="EPD464" s="327"/>
      <c r="EPE464" s="327"/>
      <c r="EPF464" s="327"/>
      <c r="EPG464" s="327"/>
      <c r="EPH464" s="327"/>
      <c r="EPI464" s="327"/>
      <c r="EPJ464" s="327"/>
      <c r="EPK464" s="327"/>
      <c r="EPL464" s="327"/>
      <c r="EPM464" s="327"/>
      <c r="EPN464" s="327"/>
      <c r="EPO464" s="327"/>
      <c r="EPP464" s="327"/>
      <c r="EPQ464" s="327"/>
      <c r="EPR464" s="327"/>
      <c r="EPS464" s="327"/>
      <c r="EPT464" s="327"/>
      <c r="EPU464" s="327"/>
      <c r="EPV464" s="327"/>
      <c r="EPW464" s="327"/>
      <c r="EPX464" s="327"/>
      <c r="EPY464" s="327"/>
      <c r="EPZ464" s="327"/>
      <c r="EQA464" s="327"/>
      <c r="EQB464" s="327"/>
      <c r="EQC464" s="327"/>
      <c r="EQD464" s="327"/>
      <c r="EQE464" s="327"/>
      <c r="EQF464" s="327"/>
      <c r="EQG464" s="327"/>
      <c r="EQH464" s="327"/>
      <c r="EQI464" s="327"/>
      <c r="EQJ464" s="327"/>
      <c r="EQK464" s="327"/>
      <c r="EQL464" s="327"/>
      <c r="EQM464" s="327"/>
      <c r="EQN464" s="327"/>
      <c r="EQO464" s="327"/>
      <c r="EQP464" s="327"/>
      <c r="EQQ464" s="327"/>
      <c r="EQR464" s="327"/>
      <c r="EQS464" s="327"/>
      <c r="EQT464" s="327"/>
      <c r="EQU464" s="327"/>
      <c r="EQV464" s="327"/>
      <c r="EQW464" s="327"/>
      <c r="EQX464" s="327"/>
      <c r="EQY464" s="327"/>
      <c r="EQZ464" s="327"/>
      <c r="ERA464" s="327"/>
      <c r="ERB464" s="327"/>
      <c r="ERC464" s="327"/>
      <c r="ERD464" s="327"/>
      <c r="ERE464" s="327"/>
      <c r="ERF464" s="327"/>
      <c r="ERG464" s="327"/>
      <c r="ERH464" s="327"/>
      <c r="ERI464" s="327"/>
      <c r="ERJ464" s="327"/>
      <c r="ERK464" s="327"/>
      <c r="ERL464" s="327"/>
      <c r="ERM464" s="327"/>
      <c r="ERN464" s="327"/>
      <c r="ERO464" s="327"/>
      <c r="ERP464" s="327"/>
      <c r="ERQ464" s="327"/>
      <c r="ERR464" s="327"/>
      <c r="ERS464" s="327"/>
      <c r="ERT464" s="327"/>
      <c r="ERU464" s="327"/>
      <c r="ERV464" s="327"/>
      <c r="ERW464" s="327"/>
      <c r="ERX464" s="327"/>
      <c r="ERY464" s="327"/>
      <c r="ERZ464" s="327"/>
      <c r="ESA464" s="327"/>
      <c r="ESB464" s="327"/>
      <c r="ESC464" s="327"/>
      <c r="ESD464" s="327"/>
      <c r="ESE464" s="327"/>
      <c r="ESF464" s="327"/>
      <c r="ESG464" s="327"/>
      <c r="ESH464" s="327"/>
      <c r="ESI464" s="327"/>
      <c r="ESJ464" s="327"/>
      <c r="ESK464" s="327"/>
      <c r="ESL464" s="327"/>
      <c r="ESM464" s="327"/>
      <c r="ESN464" s="327"/>
      <c r="ESO464" s="327"/>
      <c r="ESP464" s="327"/>
      <c r="ESQ464" s="327"/>
      <c r="ESR464" s="327"/>
      <c r="ESS464" s="327"/>
      <c r="EST464" s="327"/>
      <c r="ESU464" s="327"/>
      <c r="ESV464" s="327"/>
      <c r="ESW464" s="327"/>
      <c r="ESX464" s="327"/>
      <c r="ESY464" s="327"/>
      <c r="ESZ464" s="327"/>
      <c r="ETA464" s="327"/>
      <c r="ETB464" s="327"/>
      <c r="ETC464" s="327"/>
      <c r="ETD464" s="327"/>
      <c r="ETE464" s="327"/>
      <c r="ETF464" s="327"/>
      <c r="ETG464" s="327"/>
      <c r="ETH464" s="327"/>
      <c r="ETI464" s="327"/>
      <c r="ETJ464" s="327"/>
      <c r="ETK464" s="327"/>
      <c r="ETL464" s="327"/>
      <c r="ETM464" s="327"/>
      <c r="ETN464" s="327"/>
      <c r="ETO464" s="327"/>
      <c r="ETP464" s="327"/>
      <c r="ETQ464" s="327"/>
      <c r="ETR464" s="327"/>
      <c r="ETS464" s="327"/>
      <c r="ETT464" s="327"/>
      <c r="ETU464" s="327"/>
      <c r="ETV464" s="327"/>
      <c r="ETW464" s="327"/>
      <c r="ETX464" s="327"/>
      <c r="ETY464" s="327"/>
      <c r="ETZ464" s="327"/>
      <c r="EUA464" s="327"/>
      <c r="EUB464" s="327"/>
      <c r="EUC464" s="327"/>
      <c r="EUD464" s="327"/>
      <c r="EUE464" s="327"/>
      <c r="EUF464" s="327"/>
      <c r="EUG464" s="327"/>
      <c r="EUH464" s="327"/>
      <c r="EUI464" s="327"/>
      <c r="EUJ464" s="327"/>
      <c r="EUK464" s="327"/>
      <c r="EUL464" s="327"/>
      <c r="EUM464" s="327"/>
      <c r="EUN464" s="327"/>
      <c r="EUO464" s="327"/>
      <c r="EUP464" s="327"/>
      <c r="EUQ464" s="327"/>
      <c r="EUR464" s="327"/>
      <c r="EUS464" s="327"/>
      <c r="EUT464" s="327"/>
      <c r="EUU464" s="327"/>
      <c r="EUV464" s="327"/>
      <c r="EUW464" s="327"/>
      <c r="EUX464" s="327"/>
      <c r="EUY464" s="327"/>
      <c r="EUZ464" s="327"/>
      <c r="EVA464" s="327"/>
      <c r="EVB464" s="327"/>
      <c r="EVC464" s="327"/>
      <c r="EVD464" s="327"/>
      <c r="EVE464" s="327"/>
      <c r="EVF464" s="327"/>
      <c r="EVG464" s="327"/>
      <c r="EVH464" s="327"/>
      <c r="EVI464" s="327"/>
      <c r="EVJ464" s="327"/>
      <c r="EVK464" s="327"/>
      <c r="EVL464" s="327"/>
      <c r="EVM464" s="327"/>
      <c r="EVN464" s="327"/>
      <c r="EVO464" s="327"/>
      <c r="EVP464" s="327"/>
      <c r="EVQ464" s="327"/>
      <c r="EVR464" s="327"/>
      <c r="EVS464" s="327"/>
      <c r="EVT464" s="327"/>
      <c r="EVU464" s="327"/>
      <c r="EVV464" s="327"/>
      <c r="EVW464" s="327"/>
      <c r="EVX464" s="327"/>
      <c r="EVY464" s="327"/>
      <c r="EVZ464" s="327"/>
      <c r="EWA464" s="327"/>
      <c r="EWB464" s="327"/>
      <c r="EWC464" s="327"/>
      <c r="EWD464" s="327"/>
      <c r="EWE464" s="327"/>
      <c r="EWF464" s="327"/>
      <c r="EWG464" s="327"/>
      <c r="EWH464" s="327"/>
      <c r="EWI464" s="327"/>
      <c r="EWJ464" s="327"/>
      <c r="EWK464" s="327"/>
      <c r="EWL464" s="327"/>
      <c r="EWM464" s="327"/>
      <c r="EWN464" s="327"/>
      <c r="EWO464" s="327"/>
      <c r="EWP464" s="327"/>
      <c r="EWQ464" s="327"/>
      <c r="EWR464" s="327"/>
      <c r="EWS464" s="327"/>
      <c r="EWT464" s="327"/>
      <c r="EWU464" s="327"/>
      <c r="EWV464" s="327"/>
      <c r="EWW464" s="327"/>
      <c r="EWX464" s="327"/>
      <c r="EWY464" s="327"/>
      <c r="EWZ464" s="327"/>
      <c r="EXA464" s="327"/>
      <c r="EXB464" s="327"/>
      <c r="EXC464" s="327"/>
      <c r="EXD464" s="327"/>
      <c r="EXE464" s="327"/>
      <c r="EXF464" s="327"/>
      <c r="EXG464" s="327"/>
      <c r="EXH464" s="327"/>
      <c r="EXI464" s="327"/>
      <c r="EXJ464" s="327"/>
      <c r="EXK464" s="327"/>
      <c r="EXL464" s="327"/>
      <c r="EXM464" s="327"/>
      <c r="EXN464" s="327"/>
      <c r="EXO464" s="327"/>
      <c r="EXP464" s="327"/>
      <c r="EXQ464" s="327"/>
      <c r="EXR464" s="327"/>
      <c r="EXS464" s="327"/>
      <c r="EXT464" s="327"/>
      <c r="EXU464" s="327"/>
      <c r="EXV464" s="327"/>
      <c r="EXW464" s="327"/>
      <c r="EXX464" s="327"/>
      <c r="EXY464" s="327"/>
      <c r="EXZ464" s="327"/>
      <c r="EYA464" s="327"/>
      <c r="EYB464" s="327"/>
      <c r="EYC464" s="327"/>
      <c r="EYD464" s="327"/>
      <c r="EYE464" s="327"/>
      <c r="EYF464" s="327"/>
      <c r="EYG464" s="327"/>
      <c r="EYH464" s="327"/>
      <c r="EYI464" s="327"/>
      <c r="EYJ464" s="327"/>
      <c r="EYK464" s="327"/>
      <c r="EYL464" s="327"/>
      <c r="EYM464" s="327"/>
      <c r="EYN464" s="327"/>
      <c r="EYO464" s="327"/>
      <c r="EYP464" s="327"/>
      <c r="EYQ464" s="327"/>
      <c r="EYR464" s="327"/>
      <c r="EYS464" s="327"/>
      <c r="EYT464" s="327"/>
      <c r="EYU464" s="327"/>
      <c r="EYV464" s="327"/>
      <c r="EYW464" s="327"/>
      <c r="EYX464" s="327"/>
      <c r="EYY464" s="327"/>
      <c r="EYZ464" s="327"/>
      <c r="EZA464" s="327"/>
      <c r="EZB464" s="327"/>
      <c r="EZC464" s="327"/>
      <c r="EZD464" s="327"/>
      <c r="EZE464" s="327"/>
      <c r="EZF464" s="327"/>
      <c r="EZG464" s="327"/>
      <c r="EZH464" s="327"/>
      <c r="EZI464" s="327"/>
      <c r="EZJ464" s="327"/>
      <c r="EZK464" s="327"/>
      <c r="EZL464" s="327"/>
      <c r="EZM464" s="327"/>
      <c r="EZN464" s="327"/>
      <c r="EZO464" s="327"/>
      <c r="EZP464" s="327"/>
      <c r="EZQ464" s="327"/>
      <c r="EZR464" s="327"/>
      <c r="EZS464" s="327"/>
      <c r="EZT464" s="327"/>
      <c r="EZU464" s="327"/>
      <c r="EZV464" s="327"/>
      <c r="EZW464" s="327"/>
      <c r="EZX464" s="327"/>
      <c r="EZY464" s="327"/>
      <c r="EZZ464" s="327"/>
      <c r="FAA464" s="327"/>
      <c r="FAB464" s="327"/>
      <c r="FAC464" s="327"/>
      <c r="FAD464" s="327"/>
      <c r="FAE464" s="327"/>
      <c r="FAF464" s="327"/>
      <c r="FAG464" s="327"/>
      <c r="FAH464" s="327"/>
      <c r="FAI464" s="327"/>
      <c r="FAJ464" s="327"/>
      <c r="FAK464" s="327"/>
      <c r="FAL464" s="327"/>
      <c r="FAM464" s="327"/>
      <c r="FAN464" s="327"/>
      <c r="FAO464" s="327"/>
      <c r="FAP464" s="327"/>
      <c r="FAQ464" s="327"/>
      <c r="FAR464" s="327"/>
      <c r="FAS464" s="327"/>
      <c r="FAT464" s="327"/>
      <c r="FAU464" s="327"/>
      <c r="FAV464" s="327"/>
      <c r="FAW464" s="327"/>
      <c r="FAX464" s="327"/>
      <c r="FAY464" s="327"/>
      <c r="FAZ464" s="327"/>
      <c r="FBA464" s="327"/>
      <c r="FBB464" s="327"/>
      <c r="FBC464" s="327"/>
      <c r="FBD464" s="327"/>
      <c r="FBE464" s="327"/>
      <c r="FBF464" s="327"/>
      <c r="FBG464" s="327"/>
      <c r="FBH464" s="327"/>
      <c r="FBI464" s="327"/>
      <c r="FBJ464" s="327"/>
      <c r="FBK464" s="327"/>
      <c r="FBL464" s="327"/>
      <c r="FBM464" s="327"/>
      <c r="FBN464" s="327"/>
      <c r="FBO464" s="327"/>
      <c r="FBP464" s="327"/>
      <c r="FBQ464" s="327"/>
      <c r="FBR464" s="327"/>
      <c r="FBS464" s="327"/>
      <c r="FBT464" s="327"/>
      <c r="FBU464" s="327"/>
      <c r="FBV464" s="327"/>
      <c r="FBW464" s="327"/>
      <c r="FBX464" s="327"/>
      <c r="FBY464" s="327"/>
      <c r="FBZ464" s="327"/>
      <c r="FCA464" s="327"/>
      <c r="FCB464" s="327"/>
      <c r="FCC464" s="327"/>
      <c r="FCD464" s="327"/>
      <c r="FCE464" s="327"/>
      <c r="FCF464" s="327"/>
      <c r="FCG464" s="327"/>
      <c r="FCH464" s="327"/>
      <c r="FCI464" s="327"/>
      <c r="FCJ464" s="327"/>
      <c r="FCK464" s="327"/>
      <c r="FCL464" s="327"/>
      <c r="FCM464" s="327"/>
      <c r="FCN464" s="327"/>
      <c r="FCO464" s="327"/>
      <c r="FCP464" s="327"/>
      <c r="FCQ464" s="327"/>
      <c r="FCR464" s="327"/>
      <c r="FCS464" s="327"/>
      <c r="FCT464" s="327"/>
      <c r="FCU464" s="327"/>
      <c r="FCV464" s="327"/>
      <c r="FCW464" s="327"/>
      <c r="FCX464" s="327"/>
      <c r="FCY464" s="327"/>
      <c r="FCZ464" s="327"/>
      <c r="FDA464" s="327"/>
      <c r="FDB464" s="327"/>
      <c r="FDC464" s="327"/>
      <c r="FDD464" s="327"/>
      <c r="FDE464" s="327"/>
      <c r="FDF464" s="327"/>
      <c r="FDG464" s="327"/>
      <c r="FDH464" s="327"/>
      <c r="FDI464" s="327"/>
      <c r="FDJ464" s="327"/>
      <c r="FDK464" s="327"/>
      <c r="FDL464" s="327"/>
      <c r="FDM464" s="327"/>
      <c r="FDN464" s="327"/>
      <c r="FDO464" s="327"/>
      <c r="FDP464" s="327"/>
      <c r="FDQ464" s="327"/>
      <c r="FDR464" s="327"/>
      <c r="FDS464" s="327"/>
      <c r="FDT464" s="327"/>
      <c r="FDU464" s="327"/>
      <c r="FDV464" s="327"/>
      <c r="FDW464" s="327"/>
      <c r="FDX464" s="327"/>
      <c r="FDY464" s="327"/>
      <c r="FDZ464" s="327"/>
      <c r="FEA464" s="327"/>
      <c r="FEB464" s="327"/>
      <c r="FEC464" s="327"/>
      <c r="FED464" s="327"/>
      <c r="FEE464" s="327"/>
      <c r="FEF464" s="327"/>
      <c r="FEG464" s="327"/>
      <c r="FEH464" s="327"/>
      <c r="FEI464" s="327"/>
      <c r="FEJ464" s="327"/>
      <c r="FEK464" s="327"/>
      <c r="FEL464" s="327"/>
      <c r="FEM464" s="327"/>
      <c r="FEN464" s="327"/>
      <c r="FEO464" s="327"/>
      <c r="FEP464" s="327"/>
      <c r="FEQ464" s="327"/>
      <c r="FER464" s="327"/>
      <c r="FES464" s="327"/>
      <c r="FET464" s="327"/>
      <c r="FEU464" s="327"/>
      <c r="FEV464" s="327"/>
      <c r="FEW464" s="327"/>
      <c r="FEX464" s="327"/>
      <c r="FEY464" s="327"/>
      <c r="FEZ464" s="327"/>
      <c r="FFA464" s="327"/>
      <c r="FFB464" s="327"/>
      <c r="FFC464" s="327"/>
      <c r="FFD464" s="327"/>
      <c r="FFE464" s="327"/>
      <c r="FFF464" s="327"/>
      <c r="FFG464" s="327"/>
      <c r="FFH464" s="327"/>
      <c r="FFI464" s="327"/>
      <c r="FFJ464" s="327"/>
      <c r="FFK464" s="327"/>
      <c r="FFL464" s="327"/>
      <c r="FFM464" s="327"/>
      <c r="FFN464" s="327"/>
      <c r="FFO464" s="327"/>
      <c r="FFP464" s="327"/>
      <c r="FFQ464" s="327"/>
      <c r="FFR464" s="327"/>
      <c r="FFS464" s="327"/>
      <c r="FFT464" s="327"/>
      <c r="FFU464" s="327"/>
      <c r="FFV464" s="327"/>
      <c r="FFW464" s="327"/>
      <c r="FFX464" s="327"/>
      <c r="FFY464" s="327"/>
      <c r="FFZ464" s="327"/>
      <c r="FGA464" s="327"/>
      <c r="FGB464" s="327"/>
      <c r="FGC464" s="327"/>
      <c r="FGD464" s="327"/>
      <c r="FGE464" s="327"/>
      <c r="FGF464" s="327"/>
      <c r="FGG464" s="327"/>
      <c r="FGH464" s="327"/>
      <c r="FGI464" s="327"/>
      <c r="FGJ464" s="327"/>
      <c r="FGK464" s="327"/>
      <c r="FGL464" s="327"/>
      <c r="FGM464" s="327"/>
      <c r="FGN464" s="327"/>
      <c r="FGO464" s="327"/>
      <c r="FGP464" s="327"/>
      <c r="FGQ464" s="327"/>
      <c r="FGR464" s="327"/>
      <c r="FGS464" s="327"/>
      <c r="FGT464" s="327"/>
      <c r="FGU464" s="327"/>
      <c r="FGV464" s="327"/>
      <c r="FGW464" s="327"/>
      <c r="FGX464" s="327"/>
      <c r="FGY464" s="327"/>
      <c r="FGZ464" s="327"/>
      <c r="FHA464" s="327"/>
      <c r="FHB464" s="327"/>
      <c r="FHC464" s="327"/>
      <c r="FHD464" s="327"/>
      <c r="FHE464" s="327"/>
      <c r="FHF464" s="327"/>
      <c r="FHG464" s="327"/>
      <c r="FHH464" s="327"/>
      <c r="FHI464" s="327"/>
      <c r="FHJ464" s="327"/>
      <c r="FHK464" s="327"/>
      <c r="FHL464" s="327"/>
      <c r="FHM464" s="327"/>
      <c r="FHN464" s="327"/>
      <c r="FHO464" s="327"/>
      <c r="FHP464" s="327"/>
      <c r="FHQ464" s="327"/>
      <c r="FHR464" s="327"/>
      <c r="FHS464" s="327"/>
      <c r="FHT464" s="327"/>
      <c r="FHU464" s="327"/>
      <c r="FHV464" s="327"/>
      <c r="FHW464" s="327"/>
      <c r="FHX464" s="327"/>
      <c r="FHY464" s="327"/>
      <c r="FHZ464" s="327"/>
      <c r="FIA464" s="327"/>
      <c r="FIB464" s="327"/>
      <c r="FIC464" s="327"/>
      <c r="FID464" s="327"/>
      <c r="FIE464" s="327"/>
      <c r="FIF464" s="327"/>
      <c r="FIG464" s="327"/>
      <c r="FIH464" s="327"/>
      <c r="FII464" s="327"/>
      <c r="FIJ464" s="327"/>
      <c r="FIK464" s="327"/>
      <c r="FIL464" s="327"/>
      <c r="FIM464" s="327"/>
      <c r="FIN464" s="327"/>
      <c r="FIO464" s="327"/>
      <c r="FIP464" s="327"/>
      <c r="FIQ464" s="327"/>
      <c r="FIR464" s="327"/>
      <c r="FIS464" s="327"/>
      <c r="FIT464" s="327"/>
      <c r="FIU464" s="327"/>
      <c r="FIV464" s="327"/>
      <c r="FIW464" s="327"/>
      <c r="FIX464" s="327"/>
      <c r="FIY464" s="327"/>
      <c r="FIZ464" s="327"/>
      <c r="FJA464" s="327"/>
      <c r="FJB464" s="327"/>
      <c r="FJC464" s="327"/>
      <c r="FJD464" s="327"/>
      <c r="FJE464" s="327"/>
      <c r="FJF464" s="327"/>
      <c r="FJG464" s="327"/>
      <c r="FJH464" s="327"/>
      <c r="FJI464" s="327"/>
      <c r="FJJ464" s="327"/>
      <c r="FJK464" s="327"/>
      <c r="FJL464" s="327"/>
      <c r="FJM464" s="327"/>
      <c r="FJN464" s="327"/>
      <c r="FJO464" s="327"/>
      <c r="FJP464" s="327"/>
      <c r="FJQ464" s="327"/>
      <c r="FJR464" s="327"/>
      <c r="FJS464" s="327"/>
      <c r="FJT464" s="327"/>
      <c r="FJU464" s="327"/>
      <c r="FJV464" s="327"/>
      <c r="FJW464" s="327"/>
      <c r="FJX464" s="327"/>
      <c r="FJY464" s="327"/>
      <c r="FJZ464" s="327"/>
      <c r="FKA464" s="327"/>
      <c r="FKB464" s="327"/>
      <c r="FKC464" s="327"/>
      <c r="FKD464" s="327"/>
      <c r="FKE464" s="327"/>
      <c r="FKF464" s="327"/>
      <c r="FKG464" s="327"/>
      <c r="FKH464" s="327"/>
      <c r="FKI464" s="327"/>
      <c r="FKJ464" s="327"/>
      <c r="FKK464" s="327"/>
      <c r="FKL464" s="327"/>
      <c r="FKM464" s="327"/>
      <c r="FKN464" s="327"/>
      <c r="FKO464" s="327"/>
      <c r="FKP464" s="327"/>
      <c r="FKQ464" s="327"/>
      <c r="FKR464" s="327"/>
      <c r="FKS464" s="327"/>
      <c r="FKT464" s="327"/>
      <c r="FKU464" s="327"/>
      <c r="FKV464" s="327"/>
      <c r="FKW464" s="327"/>
      <c r="FKX464" s="327"/>
      <c r="FKY464" s="327"/>
      <c r="FKZ464" s="327"/>
      <c r="FLA464" s="327"/>
      <c r="FLB464" s="327"/>
      <c r="FLC464" s="327"/>
      <c r="FLD464" s="327"/>
      <c r="FLE464" s="327"/>
      <c r="FLF464" s="327"/>
      <c r="FLG464" s="327"/>
      <c r="FLH464" s="327"/>
      <c r="FLI464" s="327"/>
      <c r="FLJ464" s="327"/>
      <c r="FLK464" s="327"/>
      <c r="FLL464" s="327"/>
      <c r="FLM464" s="327"/>
      <c r="FLN464" s="327"/>
      <c r="FLO464" s="327"/>
      <c r="FLP464" s="327"/>
      <c r="FLQ464" s="327"/>
      <c r="FLR464" s="327"/>
      <c r="FLS464" s="327"/>
      <c r="FLT464" s="327"/>
      <c r="FLU464" s="327"/>
      <c r="FLV464" s="327"/>
      <c r="FLW464" s="327"/>
      <c r="FLX464" s="327"/>
      <c r="FLY464" s="327"/>
      <c r="FLZ464" s="327"/>
      <c r="FMA464" s="327"/>
      <c r="FMB464" s="327"/>
      <c r="FMC464" s="327"/>
      <c r="FMD464" s="327"/>
      <c r="FME464" s="327"/>
      <c r="FMF464" s="327"/>
      <c r="FMG464" s="327"/>
      <c r="FMH464" s="327"/>
      <c r="FMI464" s="327"/>
      <c r="FMJ464" s="327"/>
      <c r="FMK464" s="327"/>
      <c r="FML464" s="327"/>
      <c r="FMM464" s="327"/>
      <c r="FMN464" s="327"/>
      <c r="FMO464" s="327"/>
      <c r="FMP464" s="327"/>
      <c r="FMQ464" s="327"/>
      <c r="FMR464" s="327"/>
      <c r="FMS464" s="327"/>
      <c r="FMT464" s="327"/>
      <c r="FMU464" s="327"/>
      <c r="FMV464" s="327"/>
      <c r="FMW464" s="327"/>
      <c r="FMX464" s="327"/>
      <c r="FMY464" s="327"/>
      <c r="FMZ464" s="327"/>
      <c r="FNA464" s="327"/>
      <c r="FNB464" s="327"/>
      <c r="FNC464" s="327"/>
      <c r="FND464" s="327"/>
      <c r="FNE464" s="327"/>
      <c r="FNF464" s="327"/>
      <c r="FNG464" s="327"/>
      <c r="FNH464" s="327"/>
      <c r="FNI464" s="327"/>
      <c r="FNJ464" s="327"/>
      <c r="FNK464" s="327"/>
      <c r="FNL464" s="327"/>
      <c r="FNM464" s="327"/>
      <c r="FNN464" s="327"/>
      <c r="FNO464" s="327"/>
      <c r="FNP464" s="327"/>
      <c r="FNQ464" s="327"/>
      <c r="FNR464" s="327"/>
      <c r="FNS464" s="327"/>
      <c r="FNT464" s="327"/>
      <c r="FNU464" s="327"/>
      <c r="FNV464" s="327"/>
      <c r="FNW464" s="327"/>
      <c r="FNX464" s="327"/>
      <c r="FNY464" s="327"/>
      <c r="FNZ464" s="327"/>
      <c r="FOA464" s="327"/>
      <c r="FOB464" s="327"/>
      <c r="FOC464" s="327"/>
      <c r="FOD464" s="327"/>
      <c r="FOE464" s="327"/>
      <c r="FOF464" s="327"/>
      <c r="FOG464" s="327"/>
      <c r="FOH464" s="327"/>
      <c r="FOI464" s="327"/>
      <c r="FOJ464" s="327"/>
      <c r="FOK464" s="327"/>
      <c r="FOL464" s="327"/>
      <c r="FOM464" s="327"/>
      <c r="FON464" s="327"/>
      <c r="FOO464" s="327"/>
      <c r="FOP464" s="327"/>
      <c r="FOQ464" s="327"/>
      <c r="FOR464" s="327"/>
      <c r="FOS464" s="327"/>
      <c r="FOT464" s="327"/>
      <c r="FOU464" s="327"/>
      <c r="FOV464" s="327"/>
      <c r="FOW464" s="327"/>
      <c r="FOX464" s="327"/>
      <c r="FOY464" s="327"/>
      <c r="FOZ464" s="327"/>
      <c r="FPA464" s="327"/>
      <c r="FPB464" s="327"/>
      <c r="FPC464" s="327"/>
      <c r="FPD464" s="327"/>
      <c r="FPE464" s="327"/>
      <c r="FPF464" s="327"/>
      <c r="FPG464" s="327"/>
      <c r="FPH464" s="327"/>
      <c r="FPI464" s="327"/>
      <c r="FPJ464" s="327"/>
      <c r="FPK464" s="327"/>
      <c r="FPL464" s="327"/>
      <c r="FPM464" s="327"/>
      <c r="FPN464" s="327"/>
      <c r="FPO464" s="327"/>
      <c r="FPP464" s="327"/>
      <c r="FPQ464" s="327"/>
      <c r="FPR464" s="327"/>
      <c r="FPS464" s="327"/>
      <c r="FPT464" s="327"/>
      <c r="FPU464" s="327"/>
      <c r="FPV464" s="327"/>
      <c r="FPW464" s="327"/>
      <c r="FPX464" s="327"/>
      <c r="FPY464" s="327"/>
      <c r="FPZ464" s="327"/>
      <c r="FQA464" s="327"/>
      <c r="FQB464" s="327"/>
      <c r="FQC464" s="327"/>
      <c r="FQD464" s="327"/>
      <c r="FQE464" s="327"/>
      <c r="FQF464" s="327"/>
      <c r="FQG464" s="327"/>
      <c r="FQH464" s="327"/>
      <c r="FQI464" s="327"/>
      <c r="FQJ464" s="327"/>
      <c r="FQK464" s="327"/>
      <c r="FQL464" s="327"/>
      <c r="FQM464" s="327"/>
      <c r="FQN464" s="327"/>
      <c r="FQO464" s="327"/>
      <c r="FQP464" s="327"/>
      <c r="FQQ464" s="327"/>
      <c r="FQR464" s="327"/>
      <c r="FQS464" s="327"/>
      <c r="FQT464" s="327"/>
      <c r="FQU464" s="327"/>
      <c r="FQV464" s="327"/>
      <c r="FQW464" s="327"/>
      <c r="FQX464" s="327"/>
      <c r="FQY464" s="327"/>
      <c r="FQZ464" s="327"/>
      <c r="FRA464" s="327"/>
      <c r="FRB464" s="327"/>
      <c r="FRC464" s="327"/>
      <c r="FRD464" s="327"/>
      <c r="FRE464" s="327"/>
      <c r="FRF464" s="327"/>
      <c r="FRG464" s="327"/>
      <c r="FRH464" s="327"/>
      <c r="FRI464" s="327"/>
      <c r="FRJ464" s="327"/>
      <c r="FRK464" s="327"/>
      <c r="FRL464" s="327"/>
      <c r="FRM464" s="327"/>
      <c r="FRN464" s="327"/>
      <c r="FRO464" s="327"/>
      <c r="FRP464" s="327"/>
      <c r="FRQ464" s="327"/>
      <c r="FRR464" s="327"/>
      <c r="FRS464" s="327"/>
      <c r="FRT464" s="327"/>
      <c r="FRU464" s="327"/>
      <c r="FRV464" s="327"/>
      <c r="FRW464" s="327"/>
      <c r="FRX464" s="327"/>
      <c r="FRY464" s="327"/>
      <c r="FRZ464" s="327"/>
      <c r="FSA464" s="327"/>
      <c r="FSB464" s="327"/>
      <c r="FSC464" s="327"/>
      <c r="FSD464" s="327"/>
      <c r="FSE464" s="327"/>
      <c r="FSF464" s="327"/>
      <c r="FSG464" s="327"/>
      <c r="FSH464" s="327"/>
      <c r="FSI464" s="327"/>
      <c r="FSJ464" s="327"/>
      <c r="FSK464" s="327"/>
      <c r="FSL464" s="327"/>
      <c r="FSM464" s="327"/>
      <c r="FSN464" s="327"/>
      <c r="FSO464" s="327"/>
      <c r="FSP464" s="327"/>
      <c r="FSQ464" s="327"/>
      <c r="FSR464" s="327"/>
      <c r="FSS464" s="327"/>
      <c r="FST464" s="327"/>
      <c r="FSU464" s="327"/>
      <c r="FSV464" s="327"/>
      <c r="FSW464" s="327"/>
      <c r="FSX464" s="327"/>
      <c r="FSY464" s="327"/>
      <c r="FSZ464" s="327"/>
      <c r="FTA464" s="327"/>
      <c r="FTB464" s="327"/>
      <c r="FTC464" s="327"/>
      <c r="FTD464" s="327"/>
      <c r="FTE464" s="327"/>
      <c r="FTF464" s="327"/>
      <c r="FTG464" s="327"/>
      <c r="FTH464" s="327"/>
      <c r="FTI464" s="327"/>
      <c r="FTJ464" s="327"/>
      <c r="FTK464" s="327"/>
      <c r="FTL464" s="327"/>
      <c r="FTM464" s="327"/>
      <c r="FTN464" s="327"/>
      <c r="FTO464" s="327"/>
      <c r="FTP464" s="327"/>
      <c r="FTQ464" s="327"/>
      <c r="FTR464" s="327"/>
      <c r="FTS464" s="327"/>
      <c r="FTT464" s="327"/>
      <c r="FTU464" s="327"/>
      <c r="FTV464" s="327"/>
      <c r="FTW464" s="327"/>
      <c r="FTX464" s="327"/>
      <c r="FTY464" s="327"/>
      <c r="FTZ464" s="327"/>
      <c r="FUA464" s="327"/>
      <c r="FUB464" s="327"/>
      <c r="FUC464" s="327"/>
      <c r="FUD464" s="327"/>
      <c r="FUE464" s="327"/>
      <c r="FUF464" s="327"/>
      <c r="FUG464" s="327"/>
      <c r="FUH464" s="327"/>
      <c r="FUI464" s="327"/>
      <c r="FUJ464" s="327"/>
      <c r="FUK464" s="327"/>
      <c r="FUL464" s="327"/>
      <c r="FUM464" s="327"/>
      <c r="FUN464" s="327"/>
      <c r="FUO464" s="327"/>
      <c r="FUP464" s="327"/>
      <c r="FUQ464" s="327"/>
      <c r="FUR464" s="327"/>
      <c r="FUS464" s="327"/>
      <c r="FUT464" s="327"/>
      <c r="FUU464" s="327"/>
      <c r="FUV464" s="327"/>
      <c r="FUW464" s="327"/>
      <c r="FUX464" s="327"/>
      <c r="FUY464" s="327"/>
      <c r="FUZ464" s="327"/>
      <c r="FVA464" s="327"/>
      <c r="FVB464" s="327"/>
      <c r="FVC464" s="327"/>
      <c r="FVD464" s="327"/>
      <c r="FVE464" s="327"/>
      <c r="FVF464" s="327"/>
      <c r="FVG464" s="327"/>
      <c r="FVH464" s="327"/>
      <c r="FVI464" s="327"/>
      <c r="FVJ464" s="327"/>
      <c r="FVK464" s="327"/>
      <c r="FVL464" s="327"/>
      <c r="FVM464" s="327"/>
      <c r="FVN464" s="327"/>
      <c r="FVO464" s="327"/>
      <c r="FVP464" s="327"/>
      <c r="FVQ464" s="327"/>
      <c r="FVR464" s="327"/>
      <c r="FVS464" s="327"/>
      <c r="FVT464" s="327"/>
      <c r="FVU464" s="327"/>
      <c r="FVV464" s="327"/>
      <c r="FVW464" s="327"/>
      <c r="FVX464" s="327"/>
      <c r="FVY464" s="327"/>
      <c r="FVZ464" s="327"/>
      <c r="FWA464" s="327"/>
      <c r="FWB464" s="327"/>
      <c r="FWC464" s="327"/>
      <c r="FWD464" s="327"/>
      <c r="FWE464" s="327"/>
      <c r="FWF464" s="327"/>
      <c r="FWG464" s="327"/>
      <c r="FWH464" s="327"/>
      <c r="FWI464" s="327"/>
      <c r="FWJ464" s="327"/>
      <c r="FWK464" s="327"/>
      <c r="FWL464" s="327"/>
      <c r="FWM464" s="327"/>
      <c r="FWN464" s="327"/>
      <c r="FWO464" s="327"/>
      <c r="FWP464" s="327"/>
      <c r="FWQ464" s="327"/>
      <c r="FWR464" s="327"/>
      <c r="FWS464" s="327"/>
      <c r="FWT464" s="327"/>
      <c r="FWU464" s="327"/>
      <c r="FWV464" s="327"/>
      <c r="FWW464" s="327"/>
      <c r="FWX464" s="327"/>
      <c r="FWY464" s="327"/>
      <c r="FWZ464" s="327"/>
      <c r="FXA464" s="327"/>
      <c r="FXB464" s="327"/>
      <c r="FXC464" s="327"/>
      <c r="FXD464" s="327"/>
      <c r="FXE464" s="327"/>
      <c r="FXF464" s="327"/>
      <c r="FXG464" s="327"/>
      <c r="FXH464" s="327"/>
      <c r="FXI464" s="327"/>
      <c r="FXJ464" s="327"/>
      <c r="FXK464" s="327"/>
      <c r="FXL464" s="327"/>
      <c r="FXM464" s="327"/>
      <c r="FXN464" s="327"/>
      <c r="FXO464" s="327"/>
      <c r="FXP464" s="327"/>
      <c r="FXQ464" s="327"/>
      <c r="FXR464" s="327"/>
      <c r="FXS464" s="327"/>
      <c r="FXT464" s="327"/>
      <c r="FXU464" s="327"/>
      <c r="FXV464" s="327"/>
      <c r="FXW464" s="327"/>
      <c r="FXX464" s="327"/>
      <c r="FXY464" s="327"/>
      <c r="FXZ464" s="327"/>
      <c r="FYA464" s="327"/>
      <c r="FYB464" s="327"/>
      <c r="FYC464" s="327"/>
      <c r="FYD464" s="327"/>
      <c r="FYE464" s="327"/>
      <c r="FYF464" s="327"/>
      <c r="FYG464" s="327"/>
      <c r="FYH464" s="327"/>
      <c r="FYI464" s="327"/>
      <c r="FYJ464" s="327"/>
      <c r="FYK464" s="327"/>
      <c r="FYL464" s="327"/>
      <c r="FYM464" s="327"/>
      <c r="FYN464" s="327"/>
      <c r="FYO464" s="327"/>
      <c r="FYP464" s="327"/>
      <c r="FYQ464" s="327"/>
      <c r="FYR464" s="327"/>
      <c r="FYS464" s="327"/>
      <c r="FYT464" s="327"/>
      <c r="FYU464" s="327"/>
      <c r="FYV464" s="327"/>
      <c r="FYW464" s="327"/>
      <c r="FYX464" s="327"/>
      <c r="FYY464" s="327"/>
      <c r="FYZ464" s="327"/>
      <c r="FZA464" s="327"/>
      <c r="FZB464" s="327"/>
      <c r="FZC464" s="327"/>
      <c r="FZD464" s="327"/>
      <c r="FZE464" s="327"/>
      <c r="FZF464" s="327"/>
      <c r="FZG464" s="327"/>
      <c r="FZH464" s="327"/>
      <c r="FZI464" s="327"/>
      <c r="FZJ464" s="327"/>
      <c r="FZK464" s="327"/>
      <c r="FZL464" s="327"/>
      <c r="FZM464" s="327"/>
      <c r="FZN464" s="327"/>
      <c r="FZO464" s="327"/>
      <c r="FZP464" s="327"/>
      <c r="FZQ464" s="327"/>
      <c r="FZR464" s="327"/>
      <c r="FZS464" s="327"/>
      <c r="FZT464" s="327"/>
      <c r="FZU464" s="327"/>
      <c r="FZV464" s="327"/>
      <c r="FZW464" s="327"/>
      <c r="FZX464" s="327"/>
      <c r="FZY464" s="327"/>
      <c r="FZZ464" s="327"/>
      <c r="GAA464" s="327"/>
      <c r="GAB464" s="327"/>
      <c r="GAC464" s="327"/>
      <c r="GAD464" s="327"/>
      <c r="GAE464" s="327"/>
      <c r="GAF464" s="327"/>
      <c r="GAG464" s="327"/>
      <c r="GAH464" s="327"/>
      <c r="GAI464" s="327"/>
      <c r="GAJ464" s="327"/>
      <c r="GAK464" s="327"/>
      <c r="GAL464" s="327"/>
      <c r="GAM464" s="327"/>
      <c r="GAN464" s="327"/>
      <c r="GAO464" s="327"/>
      <c r="GAP464" s="327"/>
      <c r="GAQ464" s="327"/>
      <c r="GAR464" s="327"/>
      <c r="GAS464" s="327"/>
      <c r="GAT464" s="327"/>
      <c r="GAU464" s="327"/>
      <c r="GAV464" s="327"/>
      <c r="GAW464" s="327"/>
      <c r="GAX464" s="327"/>
      <c r="GAY464" s="327"/>
      <c r="GAZ464" s="327"/>
      <c r="GBA464" s="327"/>
      <c r="GBB464" s="327"/>
      <c r="GBC464" s="327"/>
      <c r="GBD464" s="327"/>
      <c r="GBE464" s="327"/>
      <c r="GBF464" s="327"/>
      <c r="GBG464" s="327"/>
      <c r="GBH464" s="327"/>
      <c r="GBI464" s="327"/>
      <c r="GBJ464" s="327"/>
      <c r="GBK464" s="327"/>
      <c r="GBL464" s="327"/>
      <c r="GBM464" s="327"/>
      <c r="GBN464" s="327"/>
      <c r="GBO464" s="327"/>
      <c r="GBP464" s="327"/>
      <c r="GBQ464" s="327"/>
      <c r="GBR464" s="327"/>
      <c r="GBS464" s="327"/>
      <c r="GBT464" s="327"/>
      <c r="GBU464" s="327"/>
      <c r="GBV464" s="327"/>
      <c r="GBW464" s="327"/>
      <c r="GBX464" s="327"/>
      <c r="GBY464" s="327"/>
      <c r="GBZ464" s="327"/>
      <c r="GCA464" s="327"/>
      <c r="GCB464" s="327"/>
      <c r="GCC464" s="327"/>
      <c r="GCD464" s="327"/>
      <c r="GCE464" s="327"/>
      <c r="GCF464" s="327"/>
      <c r="GCG464" s="327"/>
      <c r="GCH464" s="327"/>
      <c r="GCI464" s="327"/>
      <c r="GCJ464" s="327"/>
      <c r="GCK464" s="327"/>
      <c r="GCL464" s="327"/>
      <c r="GCM464" s="327"/>
      <c r="GCN464" s="327"/>
      <c r="GCO464" s="327"/>
      <c r="GCP464" s="327"/>
      <c r="GCQ464" s="327"/>
      <c r="GCR464" s="327"/>
      <c r="GCS464" s="327"/>
      <c r="GCT464" s="327"/>
      <c r="GCU464" s="327"/>
      <c r="GCV464" s="327"/>
      <c r="GCW464" s="327"/>
      <c r="GCX464" s="327"/>
      <c r="GCY464" s="327"/>
      <c r="GCZ464" s="327"/>
      <c r="GDA464" s="327"/>
      <c r="GDB464" s="327"/>
      <c r="GDC464" s="327"/>
      <c r="GDD464" s="327"/>
      <c r="GDE464" s="327"/>
      <c r="GDF464" s="327"/>
      <c r="GDG464" s="327"/>
      <c r="GDH464" s="327"/>
      <c r="GDI464" s="327"/>
      <c r="GDJ464" s="327"/>
      <c r="GDK464" s="327"/>
      <c r="GDL464" s="327"/>
      <c r="GDM464" s="327"/>
      <c r="GDN464" s="327"/>
      <c r="GDO464" s="327"/>
      <c r="GDP464" s="327"/>
      <c r="GDQ464" s="327"/>
      <c r="GDR464" s="327"/>
      <c r="GDS464" s="327"/>
      <c r="GDT464" s="327"/>
      <c r="GDU464" s="327"/>
      <c r="GDV464" s="327"/>
      <c r="GDW464" s="327"/>
      <c r="GDX464" s="327"/>
      <c r="GDY464" s="327"/>
      <c r="GDZ464" s="327"/>
      <c r="GEA464" s="327"/>
      <c r="GEB464" s="327"/>
      <c r="GEC464" s="327"/>
      <c r="GED464" s="327"/>
      <c r="GEE464" s="327"/>
      <c r="GEF464" s="327"/>
      <c r="GEG464" s="327"/>
      <c r="GEH464" s="327"/>
      <c r="GEI464" s="327"/>
      <c r="GEJ464" s="327"/>
      <c r="GEK464" s="327"/>
      <c r="GEL464" s="327"/>
      <c r="GEM464" s="327"/>
      <c r="GEN464" s="327"/>
      <c r="GEO464" s="327"/>
      <c r="GEP464" s="327"/>
      <c r="GEQ464" s="327"/>
      <c r="GER464" s="327"/>
      <c r="GES464" s="327"/>
      <c r="GET464" s="327"/>
      <c r="GEU464" s="327"/>
      <c r="GEV464" s="327"/>
      <c r="GEW464" s="327"/>
      <c r="GEX464" s="327"/>
      <c r="GEY464" s="327"/>
      <c r="GEZ464" s="327"/>
      <c r="GFA464" s="327"/>
      <c r="GFB464" s="327"/>
      <c r="GFC464" s="327"/>
      <c r="GFD464" s="327"/>
      <c r="GFE464" s="327"/>
      <c r="GFF464" s="327"/>
      <c r="GFG464" s="327"/>
      <c r="GFH464" s="327"/>
      <c r="GFI464" s="327"/>
      <c r="GFJ464" s="327"/>
      <c r="GFK464" s="327"/>
      <c r="GFL464" s="327"/>
      <c r="GFM464" s="327"/>
      <c r="GFN464" s="327"/>
      <c r="GFO464" s="327"/>
      <c r="GFP464" s="327"/>
      <c r="GFQ464" s="327"/>
      <c r="GFR464" s="327"/>
      <c r="GFS464" s="327"/>
      <c r="GFT464" s="327"/>
      <c r="GFU464" s="327"/>
      <c r="GFV464" s="327"/>
      <c r="GFW464" s="327"/>
      <c r="GFX464" s="327"/>
      <c r="GFY464" s="327"/>
      <c r="GFZ464" s="327"/>
      <c r="GGA464" s="327"/>
      <c r="GGB464" s="327"/>
      <c r="GGC464" s="327"/>
      <c r="GGD464" s="327"/>
      <c r="GGE464" s="327"/>
      <c r="GGF464" s="327"/>
      <c r="GGG464" s="327"/>
      <c r="GGH464" s="327"/>
      <c r="GGI464" s="327"/>
      <c r="GGJ464" s="327"/>
      <c r="GGK464" s="327"/>
      <c r="GGL464" s="327"/>
      <c r="GGM464" s="327"/>
      <c r="GGN464" s="327"/>
      <c r="GGO464" s="327"/>
      <c r="GGP464" s="327"/>
      <c r="GGQ464" s="327"/>
      <c r="GGR464" s="327"/>
      <c r="GGS464" s="327"/>
      <c r="GGT464" s="327"/>
      <c r="GGU464" s="327"/>
      <c r="GGV464" s="327"/>
      <c r="GGW464" s="327"/>
      <c r="GGX464" s="327"/>
      <c r="GGY464" s="327"/>
      <c r="GGZ464" s="327"/>
      <c r="GHA464" s="327"/>
      <c r="GHB464" s="327"/>
      <c r="GHC464" s="327"/>
      <c r="GHD464" s="327"/>
      <c r="GHE464" s="327"/>
      <c r="GHF464" s="327"/>
      <c r="GHG464" s="327"/>
      <c r="GHH464" s="327"/>
      <c r="GHI464" s="327"/>
      <c r="GHJ464" s="327"/>
      <c r="GHK464" s="327"/>
      <c r="GHL464" s="327"/>
      <c r="GHM464" s="327"/>
      <c r="GHN464" s="327"/>
      <c r="GHO464" s="327"/>
      <c r="GHP464" s="327"/>
      <c r="GHQ464" s="327"/>
      <c r="GHR464" s="327"/>
      <c r="GHS464" s="327"/>
      <c r="GHT464" s="327"/>
      <c r="GHU464" s="327"/>
      <c r="GHV464" s="327"/>
      <c r="GHW464" s="327"/>
      <c r="GHX464" s="327"/>
      <c r="GHY464" s="327"/>
      <c r="GHZ464" s="327"/>
      <c r="GIA464" s="327"/>
      <c r="GIB464" s="327"/>
      <c r="GIC464" s="327"/>
      <c r="GID464" s="327"/>
      <c r="GIE464" s="327"/>
      <c r="GIF464" s="327"/>
      <c r="GIG464" s="327"/>
      <c r="GIH464" s="327"/>
      <c r="GII464" s="327"/>
      <c r="GIJ464" s="327"/>
      <c r="GIK464" s="327"/>
      <c r="GIL464" s="327"/>
      <c r="GIM464" s="327"/>
      <c r="GIN464" s="327"/>
      <c r="GIO464" s="327"/>
      <c r="GIP464" s="327"/>
      <c r="GIQ464" s="327"/>
      <c r="GIR464" s="327"/>
      <c r="GIS464" s="327"/>
      <c r="GIT464" s="327"/>
      <c r="GIU464" s="327"/>
      <c r="GIV464" s="327"/>
      <c r="GIW464" s="327"/>
      <c r="GIX464" s="327"/>
      <c r="GIY464" s="327"/>
      <c r="GIZ464" s="327"/>
      <c r="GJA464" s="327"/>
      <c r="GJB464" s="327"/>
      <c r="GJC464" s="327"/>
      <c r="GJD464" s="327"/>
      <c r="GJE464" s="327"/>
      <c r="GJF464" s="327"/>
      <c r="GJG464" s="327"/>
      <c r="GJH464" s="327"/>
      <c r="GJI464" s="327"/>
      <c r="GJJ464" s="327"/>
      <c r="GJK464" s="327"/>
      <c r="GJL464" s="327"/>
      <c r="GJM464" s="327"/>
      <c r="GJN464" s="327"/>
      <c r="GJO464" s="327"/>
      <c r="GJP464" s="327"/>
      <c r="GJQ464" s="327"/>
      <c r="GJR464" s="327"/>
      <c r="GJS464" s="327"/>
      <c r="GJT464" s="327"/>
      <c r="GJU464" s="327"/>
      <c r="GJV464" s="327"/>
      <c r="GJW464" s="327"/>
      <c r="GJX464" s="327"/>
      <c r="GJY464" s="327"/>
      <c r="GJZ464" s="327"/>
      <c r="GKA464" s="327"/>
      <c r="GKB464" s="327"/>
      <c r="GKC464" s="327"/>
      <c r="GKD464" s="327"/>
      <c r="GKE464" s="327"/>
      <c r="GKF464" s="327"/>
      <c r="GKG464" s="327"/>
      <c r="GKH464" s="327"/>
      <c r="GKI464" s="327"/>
      <c r="GKJ464" s="327"/>
      <c r="GKK464" s="327"/>
      <c r="GKL464" s="327"/>
      <c r="GKM464" s="327"/>
      <c r="GKN464" s="327"/>
      <c r="GKO464" s="327"/>
      <c r="GKP464" s="327"/>
      <c r="GKQ464" s="327"/>
      <c r="GKR464" s="327"/>
      <c r="GKS464" s="327"/>
      <c r="GKT464" s="327"/>
      <c r="GKU464" s="327"/>
      <c r="GKV464" s="327"/>
      <c r="GKW464" s="327"/>
      <c r="GKX464" s="327"/>
      <c r="GKY464" s="327"/>
      <c r="GKZ464" s="327"/>
      <c r="GLA464" s="327"/>
      <c r="GLB464" s="327"/>
      <c r="GLC464" s="327"/>
      <c r="GLD464" s="327"/>
      <c r="GLE464" s="327"/>
      <c r="GLF464" s="327"/>
      <c r="GLG464" s="327"/>
      <c r="GLH464" s="327"/>
      <c r="GLI464" s="327"/>
      <c r="GLJ464" s="327"/>
      <c r="GLK464" s="327"/>
      <c r="GLL464" s="327"/>
      <c r="GLM464" s="327"/>
      <c r="GLN464" s="327"/>
      <c r="GLO464" s="327"/>
      <c r="GLP464" s="327"/>
      <c r="GLQ464" s="327"/>
      <c r="GLR464" s="327"/>
      <c r="GLS464" s="327"/>
      <c r="GLT464" s="327"/>
      <c r="GLU464" s="327"/>
      <c r="GLV464" s="327"/>
      <c r="GLW464" s="327"/>
      <c r="GLX464" s="327"/>
      <c r="GLY464" s="327"/>
      <c r="GLZ464" s="327"/>
      <c r="GMA464" s="327"/>
      <c r="GMB464" s="327"/>
      <c r="GMC464" s="327"/>
      <c r="GMD464" s="327"/>
      <c r="GME464" s="327"/>
      <c r="GMF464" s="327"/>
      <c r="GMG464" s="327"/>
      <c r="GMH464" s="327"/>
      <c r="GMI464" s="327"/>
      <c r="GMJ464" s="327"/>
      <c r="GMK464" s="327"/>
      <c r="GML464" s="327"/>
      <c r="GMM464" s="327"/>
      <c r="GMN464" s="327"/>
      <c r="GMO464" s="327"/>
      <c r="GMP464" s="327"/>
      <c r="GMQ464" s="327"/>
      <c r="GMR464" s="327"/>
      <c r="GMS464" s="327"/>
      <c r="GMT464" s="327"/>
      <c r="GMU464" s="327"/>
      <c r="GMV464" s="327"/>
      <c r="GMW464" s="327"/>
      <c r="GMX464" s="327"/>
      <c r="GMY464" s="327"/>
      <c r="GMZ464" s="327"/>
      <c r="GNA464" s="327"/>
      <c r="GNB464" s="327"/>
      <c r="GNC464" s="327"/>
      <c r="GND464" s="327"/>
      <c r="GNE464" s="327"/>
      <c r="GNF464" s="327"/>
      <c r="GNG464" s="327"/>
      <c r="GNH464" s="327"/>
      <c r="GNI464" s="327"/>
      <c r="GNJ464" s="327"/>
      <c r="GNK464" s="327"/>
      <c r="GNL464" s="327"/>
      <c r="GNM464" s="327"/>
      <c r="GNN464" s="327"/>
      <c r="GNO464" s="327"/>
      <c r="GNP464" s="327"/>
      <c r="GNQ464" s="327"/>
      <c r="GNR464" s="327"/>
      <c r="GNS464" s="327"/>
      <c r="GNT464" s="327"/>
      <c r="GNU464" s="327"/>
      <c r="GNV464" s="327"/>
      <c r="GNW464" s="327"/>
      <c r="GNX464" s="327"/>
      <c r="GNY464" s="327"/>
      <c r="GNZ464" s="327"/>
      <c r="GOA464" s="327"/>
      <c r="GOB464" s="327"/>
      <c r="GOC464" s="327"/>
      <c r="GOD464" s="327"/>
      <c r="GOE464" s="327"/>
      <c r="GOF464" s="327"/>
      <c r="GOG464" s="327"/>
      <c r="GOH464" s="327"/>
      <c r="GOI464" s="327"/>
      <c r="GOJ464" s="327"/>
      <c r="GOK464" s="327"/>
      <c r="GOL464" s="327"/>
      <c r="GOM464" s="327"/>
      <c r="GON464" s="327"/>
      <c r="GOO464" s="327"/>
      <c r="GOP464" s="327"/>
      <c r="GOQ464" s="327"/>
      <c r="GOR464" s="327"/>
      <c r="GOS464" s="327"/>
      <c r="GOT464" s="327"/>
      <c r="GOU464" s="327"/>
      <c r="GOV464" s="327"/>
      <c r="GOW464" s="327"/>
      <c r="GOX464" s="327"/>
      <c r="GOY464" s="327"/>
      <c r="GOZ464" s="327"/>
      <c r="GPA464" s="327"/>
      <c r="GPB464" s="327"/>
      <c r="GPC464" s="327"/>
      <c r="GPD464" s="327"/>
      <c r="GPE464" s="327"/>
      <c r="GPF464" s="327"/>
      <c r="GPG464" s="327"/>
      <c r="GPH464" s="327"/>
      <c r="GPI464" s="327"/>
      <c r="GPJ464" s="327"/>
      <c r="GPK464" s="327"/>
      <c r="GPL464" s="327"/>
      <c r="GPM464" s="327"/>
      <c r="GPN464" s="327"/>
      <c r="GPO464" s="327"/>
      <c r="GPP464" s="327"/>
      <c r="GPQ464" s="327"/>
      <c r="GPR464" s="327"/>
      <c r="GPS464" s="327"/>
      <c r="GPT464" s="327"/>
      <c r="GPU464" s="327"/>
      <c r="GPV464" s="327"/>
      <c r="GPW464" s="327"/>
      <c r="GPX464" s="327"/>
      <c r="GPY464" s="327"/>
      <c r="GPZ464" s="327"/>
      <c r="GQA464" s="327"/>
      <c r="GQB464" s="327"/>
      <c r="GQC464" s="327"/>
      <c r="GQD464" s="327"/>
      <c r="GQE464" s="327"/>
      <c r="GQF464" s="327"/>
      <c r="GQG464" s="327"/>
      <c r="GQH464" s="327"/>
      <c r="GQI464" s="327"/>
      <c r="GQJ464" s="327"/>
      <c r="GQK464" s="327"/>
      <c r="GQL464" s="327"/>
      <c r="GQM464" s="327"/>
      <c r="GQN464" s="327"/>
      <c r="GQO464" s="327"/>
      <c r="GQP464" s="327"/>
      <c r="GQQ464" s="327"/>
      <c r="GQR464" s="327"/>
      <c r="GQS464" s="327"/>
      <c r="GQT464" s="327"/>
      <c r="GQU464" s="327"/>
      <c r="GQV464" s="327"/>
      <c r="GQW464" s="327"/>
      <c r="GQX464" s="327"/>
      <c r="GQY464" s="327"/>
      <c r="GQZ464" s="327"/>
      <c r="GRA464" s="327"/>
      <c r="GRB464" s="327"/>
      <c r="GRC464" s="327"/>
      <c r="GRD464" s="327"/>
      <c r="GRE464" s="327"/>
      <c r="GRF464" s="327"/>
      <c r="GRG464" s="327"/>
      <c r="GRH464" s="327"/>
      <c r="GRI464" s="327"/>
      <c r="GRJ464" s="327"/>
      <c r="GRK464" s="327"/>
      <c r="GRL464" s="327"/>
      <c r="GRM464" s="327"/>
      <c r="GRN464" s="327"/>
      <c r="GRO464" s="327"/>
      <c r="GRP464" s="327"/>
      <c r="GRQ464" s="327"/>
      <c r="GRR464" s="327"/>
      <c r="GRS464" s="327"/>
      <c r="GRT464" s="327"/>
      <c r="GRU464" s="327"/>
      <c r="GRV464" s="327"/>
      <c r="GRW464" s="327"/>
      <c r="GRX464" s="327"/>
      <c r="GRY464" s="327"/>
      <c r="GRZ464" s="327"/>
      <c r="GSA464" s="327"/>
      <c r="GSB464" s="327"/>
      <c r="GSC464" s="327"/>
      <c r="GSD464" s="327"/>
      <c r="GSE464" s="327"/>
      <c r="GSF464" s="327"/>
      <c r="GSG464" s="327"/>
      <c r="GSH464" s="327"/>
      <c r="GSI464" s="327"/>
      <c r="GSJ464" s="327"/>
      <c r="GSK464" s="327"/>
      <c r="GSL464" s="327"/>
      <c r="GSM464" s="327"/>
      <c r="GSN464" s="327"/>
      <c r="GSO464" s="327"/>
      <c r="GSP464" s="327"/>
      <c r="GSQ464" s="327"/>
      <c r="GSR464" s="327"/>
      <c r="GSS464" s="327"/>
      <c r="GST464" s="327"/>
      <c r="GSU464" s="327"/>
      <c r="GSV464" s="327"/>
      <c r="GSW464" s="327"/>
      <c r="GSX464" s="327"/>
      <c r="GSY464" s="327"/>
      <c r="GSZ464" s="327"/>
      <c r="GTA464" s="327"/>
      <c r="GTB464" s="327"/>
      <c r="GTC464" s="327"/>
      <c r="GTD464" s="327"/>
      <c r="GTE464" s="327"/>
      <c r="GTF464" s="327"/>
      <c r="GTG464" s="327"/>
      <c r="GTH464" s="327"/>
      <c r="GTI464" s="327"/>
      <c r="GTJ464" s="327"/>
      <c r="GTK464" s="327"/>
      <c r="GTL464" s="327"/>
      <c r="GTM464" s="327"/>
      <c r="GTN464" s="327"/>
      <c r="GTO464" s="327"/>
      <c r="GTP464" s="327"/>
      <c r="GTQ464" s="327"/>
      <c r="GTR464" s="327"/>
      <c r="GTS464" s="327"/>
      <c r="GTT464" s="327"/>
      <c r="GTU464" s="327"/>
      <c r="GTV464" s="327"/>
      <c r="GTW464" s="327"/>
      <c r="GTX464" s="327"/>
      <c r="GTY464" s="327"/>
      <c r="GTZ464" s="327"/>
      <c r="GUA464" s="327"/>
      <c r="GUB464" s="327"/>
      <c r="GUC464" s="327"/>
      <c r="GUD464" s="327"/>
      <c r="GUE464" s="327"/>
      <c r="GUF464" s="327"/>
      <c r="GUG464" s="327"/>
      <c r="GUH464" s="327"/>
      <c r="GUI464" s="327"/>
      <c r="GUJ464" s="327"/>
      <c r="GUK464" s="327"/>
      <c r="GUL464" s="327"/>
      <c r="GUM464" s="327"/>
      <c r="GUN464" s="327"/>
      <c r="GUO464" s="327"/>
      <c r="GUP464" s="327"/>
      <c r="GUQ464" s="327"/>
      <c r="GUR464" s="327"/>
      <c r="GUS464" s="327"/>
      <c r="GUT464" s="327"/>
      <c r="GUU464" s="327"/>
      <c r="GUV464" s="327"/>
      <c r="GUW464" s="327"/>
      <c r="GUX464" s="327"/>
      <c r="GUY464" s="327"/>
      <c r="GUZ464" s="327"/>
      <c r="GVA464" s="327"/>
      <c r="GVB464" s="327"/>
      <c r="GVC464" s="327"/>
      <c r="GVD464" s="327"/>
      <c r="GVE464" s="327"/>
      <c r="GVF464" s="327"/>
      <c r="GVG464" s="327"/>
      <c r="GVH464" s="327"/>
      <c r="GVI464" s="327"/>
      <c r="GVJ464" s="327"/>
      <c r="GVK464" s="327"/>
      <c r="GVL464" s="327"/>
      <c r="GVM464" s="327"/>
      <c r="GVN464" s="327"/>
      <c r="GVO464" s="327"/>
      <c r="GVP464" s="327"/>
      <c r="GVQ464" s="327"/>
      <c r="GVR464" s="327"/>
      <c r="GVS464" s="327"/>
      <c r="GVT464" s="327"/>
      <c r="GVU464" s="327"/>
      <c r="GVV464" s="327"/>
      <c r="GVW464" s="327"/>
      <c r="GVX464" s="327"/>
      <c r="GVY464" s="327"/>
      <c r="GVZ464" s="327"/>
      <c r="GWA464" s="327"/>
      <c r="GWB464" s="327"/>
      <c r="GWC464" s="327"/>
      <c r="GWD464" s="327"/>
      <c r="GWE464" s="327"/>
      <c r="GWF464" s="327"/>
      <c r="GWG464" s="327"/>
      <c r="GWH464" s="327"/>
      <c r="GWI464" s="327"/>
      <c r="GWJ464" s="327"/>
      <c r="GWK464" s="327"/>
      <c r="GWL464" s="327"/>
      <c r="GWM464" s="327"/>
      <c r="GWN464" s="327"/>
      <c r="GWO464" s="327"/>
      <c r="GWP464" s="327"/>
      <c r="GWQ464" s="327"/>
      <c r="GWR464" s="327"/>
      <c r="GWS464" s="327"/>
      <c r="GWT464" s="327"/>
      <c r="GWU464" s="327"/>
      <c r="GWV464" s="327"/>
      <c r="GWW464" s="327"/>
      <c r="GWX464" s="327"/>
      <c r="GWY464" s="327"/>
      <c r="GWZ464" s="327"/>
      <c r="GXA464" s="327"/>
      <c r="GXB464" s="327"/>
      <c r="GXC464" s="327"/>
      <c r="GXD464" s="327"/>
      <c r="GXE464" s="327"/>
      <c r="GXF464" s="327"/>
      <c r="GXG464" s="327"/>
      <c r="GXH464" s="327"/>
      <c r="GXI464" s="327"/>
      <c r="GXJ464" s="327"/>
      <c r="GXK464" s="327"/>
      <c r="GXL464" s="327"/>
      <c r="GXM464" s="327"/>
      <c r="GXN464" s="327"/>
      <c r="GXO464" s="327"/>
      <c r="GXP464" s="327"/>
      <c r="GXQ464" s="327"/>
      <c r="GXR464" s="327"/>
      <c r="GXS464" s="327"/>
      <c r="GXT464" s="327"/>
      <c r="GXU464" s="327"/>
      <c r="GXV464" s="327"/>
      <c r="GXW464" s="327"/>
      <c r="GXX464" s="327"/>
      <c r="GXY464" s="327"/>
      <c r="GXZ464" s="327"/>
      <c r="GYA464" s="327"/>
      <c r="GYB464" s="327"/>
      <c r="GYC464" s="327"/>
      <c r="GYD464" s="327"/>
      <c r="GYE464" s="327"/>
      <c r="GYF464" s="327"/>
      <c r="GYG464" s="327"/>
      <c r="GYH464" s="327"/>
      <c r="GYI464" s="327"/>
      <c r="GYJ464" s="327"/>
      <c r="GYK464" s="327"/>
      <c r="GYL464" s="327"/>
      <c r="GYM464" s="327"/>
      <c r="GYN464" s="327"/>
      <c r="GYO464" s="327"/>
      <c r="GYP464" s="327"/>
      <c r="GYQ464" s="327"/>
      <c r="GYR464" s="327"/>
      <c r="GYS464" s="327"/>
      <c r="GYT464" s="327"/>
      <c r="GYU464" s="327"/>
      <c r="GYV464" s="327"/>
      <c r="GYW464" s="327"/>
      <c r="GYX464" s="327"/>
      <c r="GYY464" s="327"/>
      <c r="GYZ464" s="327"/>
      <c r="GZA464" s="327"/>
      <c r="GZB464" s="327"/>
      <c r="GZC464" s="327"/>
      <c r="GZD464" s="327"/>
      <c r="GZE464" s="327"/>
      <c r="GZF464" s="327"/>
      <c r="GZG464" s="327"/>
      <c r="GZH464" s="327"/>
      <c r="GZI464" s="327"/>
      <c r="GZJ464" s="327"/>
      <c r="GZK464" s="327"/>
      <c r="GZL464" s="327"/>
      <c r="GZM464" s="327"/>
      <c r="GZN464" s="327"/>
      <c r="GZO464" s="327"/>
      <c r="GZP464" s="327"/>
      <c r="GZQ464" s="327"/>
      <c r="GZR464" s="327"/>
      <c r="GZS464" s="327"/>
      <c r="GZT464" s="327"/>
      <c r="GZU464" s="327"/>
      <c r="GZV464" s="327"/>
      <c r="GZW464" s="327"/>
      <c r="GZX464" s="327"/>
      <c r="GZY464" s="327"/>
      <c r="GZZ464" s="327"/>
      <c r="HAA464" s="327"/>
      <c r="HAB464" s="327"/>
      <c r="HAC464" s="327"/>
      <c r="HAD464" s="327"/>
      <c r="HAE464" s="327"/>
      <c r="HAF464" s="327"/>
      <c r="HAG464" s="327"/>
      <c r="HAH464" s="327"/>
      <c r="HAI464" s="327"/>
      <c r="HAJ464" s="327"/>
      <c r="HAK464" s="327"/>
      <c r="HAL464" s="327"/>
      <c r="HAM464" s="327"/>
      <c r="HAN464" s="327"/>
      <c r="HAO464" s="327"/>
      <c r="HAP464" s="327"/>
      <c r="HAQ464" s="327"/>
      <c r="HAR464" s="327"/>
      <c r="HAS464" s="327"/>
      <c r="HAT464" s="327"/>
      <c r="HAU464" s="327"/>
      <c r="HAV464" s="327"/>
      <c r="HAW464" s="327"/>
      <c r="HAX464" s="327"/>
      <c r="HAY464" s="327"/>
      <c r="HAZ464" s="327"/>
      <c r="HBA464" s="327"/>
      <c r="HBB464" s="327"/>
      <c r="HBC464" s="327"/>
      <c r="HBD464" s="327"/>
      <c r="HBE464" s="327"/>
      <c r="HBF464" s="327"/>
      <c r="HBG464" s="327"/>
      <c r="HBH464" s="327"/>
      <c r="HBI464" s="327"/>
      <c r="HBJ464" s="327"/>
      <c r="HBK464" s="327"/>
      <c r="HBL464" s="327"/>
      <c r="HBM464" s="327"/>
      <c r="HBN464" s="327"/>
      <c r="HBO464" s="327"/>
      <c r="HBP464" s="327"/>
      <c r="HBQ464" s="327"/>
      <c r="HBR464" s="327"/>
      <c r="HBS464" s="327"/>
      <c r="HBT464" s="327"/>
      <c r="HBU464" s="327"/>
      <c r="HBV464" s="327"/>
      <c r="HBW464" s="327"/>
      <c r="HBX464" s="327"/>
      <c r="HBY464" s="327"/>
      <c r="HBZ464" s="327"/>
      <c r="HCA464" s="327"/>
      <c r="HCB464" s="327"/>
      <c r="HCC464" s="327"/>
      <c r="HCD464" s="327"/>
      <c r="HCE464" s="327"/>
      <c r="HCF464" s="327"/>
      <c r="HCG464" s="327"/>
      <c r="HCH464" s="327"/>
      <c r="HCI464" s="327"/>
      <c r="HCJ464" s="327"/>
      <c r="HCK464" s="327"/>
      <c r="HCL464" s="327"/>
      <c r="HCM464" s="327"/>
      <c r="HCN464" s="327"/>
      <c r="HCO464" s="327"/>
      <c r="HCP464" s="327"/>
      <c r="HCQ464" s="327"/>
      <c r="HCR464" s="327"/>
      <c r="HCS464" s="327"/>
      <c r="HCT464" s="327"/>
      <c r="HCU464" s="327"/>
      <c r="HCV464" s="327"/>
      <c r="HCW464" s="327"/>
      <c r="HCX464" s="327"/>
      <c r="HCY464" s="327"/>
      <c r="HCZ464" s="327"/>
      <c r="HDA464" s="327"/>
      <c r="HDB464" s="327"/>
      <c r="HDC464" s="327"/>
      <c r="HDD464" s="327"/>
      <c r="HDE464" s="327"/>
      <c r="HDF464" s="327"/>
      <c r="HDG464" s="327"/>
      <c r="HDH464" s="327"/>
      <c r="HDI464" s="327"/>
      <c r="HDJ464" s="327"/>
      <c r="HDK464" s="327"/>
      <c r="HDL464" s="327"/>
      <c r="HDM464" s="327"/>
      <c r="HDN464" s="327"/>
      <c r="HDO464" s="327"/>
      <c r="HDP464" s="327"/>
      <c r="HDQ464" s="327"/>
      <c r="HDR464" s="327"/>
      <c r="HDS464" s="327"/>
      <c r="HDT464" s="327"/>
      <c r="HDU464" s="327"/>
      <c r="HDV464" s="327"/>
      <c r="HDW464" s="327"/>
      <c r="HDX464" s="327"/>
      <c r="HDY464" s="327"/>
      <c r="HDZ464" s="327"/>
      <c r="HEA464" s="327"/>
      <c r="HEB464" s="327"/>
      <c r="HEC464" s="327"/>
      <c r="HED464" s="327"/>
      <c r="HEE464" s="327"/>
      <c r="HEF464" s="327"/>
      <c r="HEG464" s="327"/>
      <c r="HEH464" s="327"/>
      <c r="HEI464" s="327"/>
      <c r="HEJ464" s="327"/>
      <c r="HEK464" s="327"/>
      <c r="HEL464" s="327"/>
      <c r="HEM464" s="327"/>
      <c r="HEN464" s="327"/>
      <c r="HEO464" s="327"/>
      <c r="HEP464" s="327"/>
      <c r="HEQ464" s="327"/>
      <c r="HER464" s="327"/>
      <c r="HES464" s="327"/>
      <c r="HET464" s="327"/>
      <c r="HEU464" s="327"/>
      <c r="HEV464" s="327"/>
      <c r="HEW464" s="327"/>
      <c r="HEX464" s="327"/>
      <c r="HEY464" s="327"/>
      <c r="HEZ464" s="327"/>
      <c r="HFA464" s="327"/>
      <c r="HFB464" s="327"/>
      <c r="HFC464" s="327"/>
      <c r="HFD464" s="327"/>
      <c r="HFE464" s="327"/>
      <c r="HFF464" s="327"/>
      <c r="HFG464" s="327"/>
      <c r="HFH464" s="327"/>
      <c r="HFI464" s="327"/>
      <c r="HFJ464" s="327"/>
      <c r="HFK464" s="327"/>
      <c r="HFL464" s="327"/>
      <c r="HFM464" s="327"/>
      <c r="HFN464" s="327"/>
      <c r="HFO464" s="327"/>
      <c r="HFP464" s="327"/>
      <c r="HFQ464" s="327"/>
      <c r="HFR464" s="327"/>
      <c r="HFS464" s="327"/>
      <c r="HFT464" s="327"/>
      <c r="HFU464" s="327"/>
      <c r="HFV464" s="327"/>
      <c r="HFW464" s="327"/>
      <c r="HFX464" s="327"/>
      <c r="HFY464" s="327"/>
      <c r="HFZ464" s="327"/>
      <c r="HGA464" s="327"/>
      <c r="HGB464" s="327"/>
      <c r="HGC464" s="327"/>
      <c r="HGD464" s="327"/>
      <c r="HGE464" s="327"/>
      <c r="HGF464" s="327"/>
      <c r="HGG464" s="327"/>
      <c r="HGH464" s="327"/>
      <c r="HGI464" s="327"/>
      <c r="HGJ464" s="327"/>
      <c r="HGK464" s="327"/>
      <c r="HGL464" s="327"/>
      <c r="HGM464" s="327"/>
      <c r="HGN464" s="327"/>
      <c r="HGO464" s="327"/>
      <c r="HGP464" s="327"/>
      <c r="HGQ464" s="327"/>
      <c r="HGR464" s="327"/>
      <c r="HGS464" s="327"/>
      <c r="HGT464" s="327"/>
      <c r="HGU464" s="327"/>
      <c r="HGV464" s="327"/>
      <c r="HGW464" s="327"/>
      <c r="HGX464" s="327"/>
      <c r="HGY464" s="327"/>
      <c r="HGZ464" s="327"/>
      <c r="HHA464" s="327"/>
      <c r="HHB464" s="327"/>
      <c r="HHC464" s="327"/>
      <c r="HHD464" s="327"/>
      <c r="HHE464" s="327"/>
      <c r="HHF464" s="327"/>
      <c r="HHG464" s="327"/>
      <c r="HHH464" s="327"/>
      <c r="HHI464" s="327"/>
      <c r="HHJ464" s="327"/>
      <c r="HHK464" s="327"/>
      <c r="HHL464" s="327"/>
      <c r="HHM464" s="327"/>
      <c r="HHN464" s="327"/>
      <c r="HHO464" s="327"/>
      <c r="HHP464" s="327"/>
      <c r="HHQ464" s="327"/>
      <c r="HHR464" s="327"/>
      <c r="HHS464" s="327"/>
      <c r="HHT464" s="327"/>
      <c r="HHU464" s="327"/>
      <c r="HHV464" s="327"/>
      <c r="HHW464" s="327"/>
      <c r="HHX464" s="327"/>
      <c r="HHY464" s="327"/>
      <c r="HHZ464" s="327"/>
      <c r="HIA464" s="327"/>
      <c r="HIB464" s="327"/>
      <c r="HIC464" s="327"/>
      <c r="HID464" s="327"/>
      <c r="HIE464" s="327"/>
      <c r="HIF464" s="327"/>
      <c r="HIG464" s="327"/>
      <c r="HIH464" s="327"/>
      <c r="HII464" s="327"/>
      <c r="HIJ464" s="327"/>
      <c r="HIK464" s="327"/>
      <c r="HIL464" s="327"/>
      <c r="HIM464" s="327"/>
      <c r="HIN464" s="327"/>
      <c r="HIO464" s="327"/>
      <c r="HIP464" s="327"/>
      <c r="HIQ464" s="327"/>
      <c r="HIR464" s="327"/>
      <c r="HIS464" s="327"/>
      <c r="HIT464" s="327"/>
      <c r="HIU464" s="327"/>
      <c r="HIV464" s="327"/>
      <c r="HIW464" s="327"/>
      <c r="HIX464" s="327"/>
      <c r="HIY464" s="327"/>
      <c r="HIZ464" s="327"/>
      <c r="HJA464" s="327"/>
      <c r="HJB464" s="327"/>
      <c r="HJC464" s="327"/>
      <c r="HJD464" s="327"/>
      <c r="HJE464" s="327"/>
      <c r="HJF464" s="327"/>
      <c r="HJG464" s="327"/>
      <c r="HJH464" s="327"/>
      <c r="HJI464" s="327"/>
      <c r="HJJ464" s="327"/>
      <c r="HJK464" s="327"/>
      <c r="HJL464" s="327"/>
      <c r="HJM464" s="327"/>
      <c r="HJN464" s="327"/>
      <c r="HJO464" s="327"/>
      <c r="HJP464" s="327"/>
      <c r="HJQ464" s="327"/>
      <c r="HJR464" s="327"/>
      <c r="HJS464" s="327"/>
      <c r="HJT464" s="327"/>
      <c r="HJU464" s="327"/>
      <c r="HJV464" s="327"/>
      <c r="HJW464" s="327"/>
      <c r="HJX464" s="327"/>
      <c r="HJY464" s="327"/>
      <c r="HJZ464" s="327"/>
      <c r="HKA464" s="327"/>
      <c r="HKB464" s="327"/>
      <c r="HKC464" s="327"/>
      <c r="HKD464" s="327"/>
      <c r="HKE464" s="327"/>
      <c r="HKF464" s="327"/>
      <c r="HKG464" s="327"/>
      <c r="HKH464" s="327"/>
      <c r="HKI464" s="327"/>
      <c r="HKJ464" s="327"/>
      <c r="HKK464" s="327"/>
      <c r="HKL464" s="327"/>
      <c r="HKM464" s="327"/>
      <c r="HKN464" s="327"/>
      <c r="HKO464" s="327"/>
      <c r="HKP464" s="327"/>
      <c r="HKQ464" s="327"/>
      <c r="HKR464" s="327"/>
      <c r="HKS464" s="327"/>
      <c r="HKT464" s="327"/>
      <c r="HKU464" s="327"/>
      <c r="HKV464" s="327"/>
      <c r="HKW464" s="327"/>
      <c r="HKX464" s="327"/>
      <c r="HKY464" s="327"/>
      <c r="HKZ464" s="327"/>
      <c r="HLA464" s="327"/>
      <c r="HLB464" s="327"/>
      <c r="HLC464" s="327"/>
      <c r="HLD464" s="327"/>
      <c r="HLE464" s="327"/>
      <c r="HLF464" s="327"/>
      <c r="HLG464" s="327"/>
      <c r="HLH464" s="327"/>
      <c r="HLI464" s="327"/>
      <c r="HLJ464" s="327"/>
      <c r="HLK464" s="327"/>
      <c r="HLL464" s="327"/>
      <c r="HLM464" s="327"/>
      <c r="HLN464" s="327"/>
      <c r="HLO464" s="327"/>
      <c r="HLP464" s="327"/>
      <c r="HLQ464" s="327"/>
      <c r="HLR464" s="327"/>
      <c r="HLS464" s="327"/>
      <c r="HLT464" s="327"/>
      <c r="HLU464" s="327"/>
      <c r="HLV464" s="327"/>
      <c r="HLW464" s="327"/>
      <c r="HLX464" s="327"/>
      <c r="HLY464" s="327"/>
      <c r="HLZ464" s="327"/>
      <c r="HMA464" s="327"/>
      <c r="HMB464" s="327"/>
      <c r="HMC464" s="327"/>
      <c r="HMD464" s="327"/>
      <c r="HME464" s="327"/>
      <c r="HMF464" s="327"/>
      <c r="HMG464" s="327"/>
      <c r="HMH464" s="327"/>
      <c r="HMI464" s="327"/>
      <c r="HMJ464" s="327"/>
      <c r="HMK464" s="327"/>
      <c r="HML464" s="327"/>
      <c r="HMM464" s="327"/>
      <c r="HMN464" s="327"/>
      <c r="HMO464" s="327"/>
      <c r="HMP464" s="327"/>
      <c r="HMQ464" s="327"/>
      <c r="HMR464" s="327"/>
      <c r="HMS464" s="327"/>
      <c r="HMT464" s="327"/>
      <c r="HMU464" s="327"/>
      <c r="HMV464" s="327"/>
      <c r="HMW464" s="327"/>
      <c r="HMX464" s="327"/>
      <c r="HMY464" s="327"/>
      <c r="HMZ464" s="327"/>
      <c r="HNA464" s="327"/>
      <c r="HNB464" s="327"/>
      <c r="HNC464" s="327"/>
      <c r="HND464" s="327"/>
      <c r="HNE464" s="327"/>
      <c r="HNF464" s="327"/>
      <c r="HNG464" s="327"/>
      <c r="HNH464" s="327"/>
      <c r="HNI464" s="327"/>
      <c r="HNJ464" s="327"/>
      <c r="HNK464" s="327"/>
      <c r="HNL464" s="327"/>
      <c r="HNM464" s="327"/>
      <c r="HNN464" s="327"/>
      <c r="HNO464" s="327"/>
      <c r="HNP464" s="327"/>
      <c r="HNQ464" s="327"/>
      <c r="HNR464" s="327"/>
      <c r="HNS464" s="327"/>
      <c r="HNT464" s="327"/>
      <c r="HNU464" s="327"/>
      <c r="HNV464" s="327"/>
      <c r="HNW464" s="327"/>
      <c r="HNX464" s="327"/>
      <c r="HNY464" s="327"/>
      <c r="HNZ464" s="327"/>
      <c r="HOA464" s="327"/>
      <c r="HOB464" s="327"/>
      <c r="HOC464" s="327"/>
      <c r="HOD464" s="327"/>
      <c r="HOE464" s="327"/>
      <c r="HOF464" s="327"/>
      <c r="HOG464" s="327"/>
      <c r="HOH464" s="327"/>
      <c r="HOI464" s="327"/>
      <c r="HOJ464" s="327"/>
      <c r="HOK464" s="327"/>
      <c r="HOL464" s="327"/>
      <c r="HOM464" s="327"/>
      <c r="HON464" s="327"/>
      <c r="HOO464" s="327"/>
      <c r="HOP464" s="327"/>
      <c r="HOQ464" s="327"/>
      <c r="HOR464" s="327"/>
      <c r="HOS464" s="327"/>
      <c r="HOT464" s="327"/>
      <c r="HOU464" s="327"/>
      <c r="HOV464" s="327"/>
      <c r="HOW464" s="327"/>
      <c r="HOX464" s="327"/>
      <c r="HOY464" s="327"/>
      <c r="HOZ464" s="327"/>
      <c r="HPA464" s="327"/>
      <c r="HPB464" s="327"/>
      <c r="HPC464" s="327"/>
      <c r="HPD464" s="327"/>
      <c r="HPE464" s="327"/>
      <c r="HPF464" s="327"/>
      <c r="HPG464" s="327"/>
      <c r="HPH464" s="327"/>
      <c r="HPI464" s="327"/>
      <c r="HPJ464" s="327"/>
      <c r="HPK464" s="327"/>
      <c r="HPL464" s="327"/>
      <c r="HPM464" s="327"/>
      <c r="HPN464" s="327"/>
      <c r="HPO464" s="327"/>
      <c r="HPP464" s="327"/>
      <c r="HPQ464" s="327"/>
      <c r="HPR464" s="327"/>
      <c r="HPS464" s="327"/>
      <c r="HPT464" s="327"/>
      <c r="HPU464" s="327"/>
      <c r="HPV464" s="327"/>
      <c r="HPW464" s="327"/>
      <c r="HPX464" s="327"/>
      <c r="HPY464" s="327"/>
      <c r="HPZ464" s="327"/>
      <c r="HQA464" s="327"/>
      <c r="HQB464" s="327"/>
      <c r="HQC464" s="327"/>
      <c r="HQD464" s="327"/>
      <c r="HQE464" s="327"/>
      <c r="HQF464" s="327"/>
      <c r="HQG464" s="327"/>
      <c r="HQH464" s="327"/>
      <c r="HQI464" s="327"/>
      <c r="HQJ464" s="327"/>
      <c r="HQK464" s="327"/>
      <c r="HQL464" s="327"/>
      <c r="HQM464" s="327"/>
      <c r="HQN464" s="327"/>
      <c r="HQO464" s="327"/>
      <c r="HQP464" s="327"/>
      <c r="HQQ464" s="327"/>
      <c r="HQR464" s="327"/>
      <c r="HQS464" s="327"/>
      <c r="HQT464" s="327"/>
      <c r="HQU464" s="327"/>
      <c r="HQV464" s="327"/>
      <c r="HQW464" s="327"/>
      <c r="HQX464" s="327"/>
      <c r="HQY464" s="327"/>
      <c r="HQZ464" s="327"/>
      <c r="HRA464" s="327"/>
      <c r="HRB464" s="327"/>
      <c r="HRC464" s="327"/>
      <c r="HRD464" s="327"/>
      <c r="HRE464" s="327"/>
      <c r="HRF464" s="327"/>
      <c r="HRG464" s="327"/>
      <c r="HRH464" s="327"/>
      <c r="HRI464" s="327"/>
      <c r="HRJ464" s="327"/>
      <c r="HRK464" s="327"/>
      <c r="HRL464" s="327"/>
      <c r="HRM464" s="327"/>
      <c r="HRN464" s="327"/>
      <c r="HRO464" s="327"/>
      <c r="HRP464" s="327"/>
      <c r="HRQ464" s="327"/>
      <c r="HRR464" s="327"/>
      <c r="HRS464" s="327"/>
      <c r="HRT464" s="327"/>
      <c r="HRU464" s="327"/>
      <c r="HRV464" s="327"/>
      <c r="HRW464" s="327"/>
      <c r="HRX464" s="327"/>
      <c r="HRY464" s="327"/>
      <c r="HRZ464" s="327"/>
      <c r="HSA464" s="327"/>
      <c r="HSB464" s="327"/>
      <c r="HSC464" s="327"/>
      <c r="HSD464" s="327"/>
      <c r="HSE464" s="327"/>
      <c r="HSF464" s="327"/>
      <c r="HSG464" s="327"/>
      <c r="HSH464" s="327"/>
      <c r="HSI464" s="327"/>
      <c r="HSJ464" s="327"/>
      <c r="HSK464" s="327"/>
      <c r="HSL464" s="327"/>
      <c r="HSM464" s="327"/>
      <c r="HSN464" s="327"/>
      <c r="HSO464" s="327"/>
      <c r="HSP464" s="327"/>
      <c r="HSQ464" s="327"/>
      <c r="HSR464" s="327"/>
      <c r="HSS464" s="327"/>
      <c r="HST464" s="327"/>
      <c r="HSU464" s="327"/>
      <c r="HSV464" s="327"/>
      <c r="HSW464" s="327"/>
      <c r="HSX464" s="327"/>
      <c r="HSY464" s="327"/>
      <c r="HSZ464" s="327"/>
      <c r="HTA464" s="327"/>
      <c r="HTB464" s="327"/>
      <c r="HTC464" s="327"/>
      <c r="HTD464" s="327"/>
      <c r="HTE464" s="327"/>
      <c r="HTF464" s="327"/>
      <c r="HTG464" s="327"/>
      <c r="HTH464" s="327"/>
      <c r="HTI464" s="327"/>
      <c r="HTJ464" s="327"/>
      <c r="HTK464" s="327"/>
      <c r="HTL464" s="327"/>
      <c r="HTM464" s="327"/>
      <c r="HTN464" s="327"/>
      <c r="HTO464" s="327"/>
      <c r="HTP464" s="327"/>
      <c r="HTQ464" s="327"/>
      <c r="HTR464" s="327"/>
      <c r="HTS464" s="327"/>
      <c r="HTT464" s="327"/>
      <c r="HTU464" s="327"/>
      <c r="HTV464" s="327"/>
      <c r="HTW464" s="327"/>
      <c r="HTX464" s="327"/>
      <c r="HTY464" s="327"/>
      <c r="HTZ464" s="327"/>
      <c r="HUA464" s="327"/>
      <c r="HUB464" s="327"/>
      <c r="HUC464" s="327"/>
      <c r="HUD464" s="327"/>
      <c r="HUE464" s="327"/>
      <c r="HUF464" s="327"/>
      <c r="HUG464" s="327"/>
      <c r="HUH464" s="327"/>
      <c r="HUI464" s="327"/>
      <c r="HUJ464" s="327"/>
      <c r="HUK464" s="327"/>
      <c r="HUL464" s="327"/>
      <c r="HUM464" s="327"/>
      <c r="HUN464" s="327"/>
      <c r="HUO464" s="327"/>
      <c r="HUP464" s="327"/>
      <c r="HUQ464" s="327"/>
      <c r="HUR464" s="327"/>
      <c r="HUS464" s="327"/>
      <c r="HUT464" s="327"/>
      <c r="HUU464" s="327"/>
      <c r="HUV464" s="327"/>
      <c r="HUW464" s="327"/>
      <c r="HUX464" s="327"/>
      <c r="HUY464" s="327"/>
      <c r="HUZ464" s="327"/>
      <c r="HVA464" s="327"/>
      <c r="HVB464" s="327"/>
      <c r="HVC464" s="327"/>
      <c r="HVD464" s="327"/>
      <c r="HVE464" s="327"/>
      <c r="HVF464" s="327"/>
      <c r="HVG464" s="327"/>
      <c r="HVH464" s="327"/>
      <c r="HVI464" s="327"/>
      <c r="HVJ464" s="327"/>
      <c r="HVK464" s="327"/>
      <c r="HVL464" s="327"/>
      <c r="HVM464" s="327"/>
      <c r="HVN464" s="327"/>
      <c r="HVO464" s="327"/>
      <c r="HVP464" s="327"/>
      <c r="HVQ464" s="327"/>
      <c r="HVR464" s="327"/>
      <c r="HVS464" s="327"/>
      <c r="HVT464" s="327"/>
      <c r="HVU464" s="327"/>
      <c r="HVV464" s="327"/>
      <c r="HVW464" s="327"/>
      <c r="HVX464" s="327"/>
      <c r="HVY464" s="327"/>
      <c r="HVZ464" s="327"/>
      <c r="HWA464" s="327"/>
      <c r="HWB464" s="327"/>
      <c r="HWC464" s="327"/>
      <c r="HWD464" s="327"/>
      <c r="HWE464" s="327"/>
      <c r="HWF464" s="327"/>
      <c r="HWG464" s="327"/>
      <c r="HWH464" s="327"/>
      <c r="HWI464" s="327"/>
      <c r="HWJ464" s="327"/>
      <c r="HWK464" s="327"/>
      <c r="HWL464" s="327"/>
      <c r="HWM464" s="327"/>
      <c r="HWN464" s="327"/>
      <c r="HWO464" s="327"/>
      <c r="HWP464" s="327"/>
      <c r="HWQ464" s="327"/>
      <c r="HWR464" s="327"/>
      <c r="HWS464" s="327"/>
      <c r="HWT464" s="327"/>
      <c r="HWU464" s="327"/>
      <c r="HWV464" s="327"/>
      <c r="HWW464" s="327"/>
      <c r="HWX464" s="327"/>
      <c r="HWY464" s="327"/>
      <c r="HWZ464" s="327"/>
      <c r="HXA464" s="327"/>
      <c r="HXB464" s="327"/>
      <c r="HXC464" s="327"/>
      <c r="HXD464" s="327"/>
      <c r="HXE464" s="327"/>
      <c r="HXF464" s="327"/>
      <c r="HXG464" s="327"/>
      <c r="HXH464" s="327"/>
      <c r="HXI464" s="327"/>
      <c r="HXJ464" s="327"/>
      <c r="HXK464" s="327"/>
      <c r="HXL464" s="327"/>
      <c r="HXM464" s="327"/>
      <c r="HXN464" s="327"/>
      <c r="HXO464" s="327"/>
      <c r="HXP464" s="327"/>
      <c r="HXQ464" s="327"/>
      <c r="HXR464" s="327"/>
      <c r="HXS464" s="327"/>
      <c r="HXT464" s="327"/>
      <c r="HXU464" s="327"/>
      <c r="HXV464" s="327"/>
      <c r="HXW464" s="327"/>
      <c r="HXX464" s="327"/>
      <c r="HXY464" s="327"/>
      <c r="HXZ464" s="327"/>
      <c r="HYA464" s="327"/>
      <c r="HYB464" s="327"/>
      <c r="HYC464" s="327"/>
      <c r="HYD464" s="327"/>
      <c r="HYE464" s="327"/>
      <c r="HYF464" s="327"/>
      <c r="HYG464" s="327"/>
      <c r="HYH464" s="327"/>
      <c r="HYI464" s="327"/>
      <c r="HYJ464" s="327"/>
      <c r="HYK464" s="327"/>
      <c r="HYL464" s="327"/>
      <c r="HYM464" s="327"/>
      <c r="HYN464" s="327"/>
      <c r="HYO464" s="327"/>
      <c r="HYP464" s="327"/>
      <c r="HYQ464" s="327"/>
      <c r="HYR464" s="327"/>
      <c r="HYS464" s="327"/>
      <c r="HYT464" s="327"/>
      <c r="HYU464" s="327"/>
      <c r="HYV464" s="327"/>
      <c r="HYW464" s="327"/>
      <c r="HYX464" s="327"/>
      <c r="HYY464" s="327"/>
      <c r="HYZ464" s="327"/>
      <c r="HZA464" s="327"/>
      <c r="HZB464" s="327"/>
      <c r="HZC464" s="327"/>
      <c r="HZD464" s="327"/>
      <c r="HZE464" s="327"/>
      <c r="HZF464" s="327"/>
      <c r="HZG464" s="327"/>
      <c r="HZH464" s="327"/>
      <c r="HZI464" s="327"/>
      <c r="HZJ464" s="327"/>
      <c r="HZK464" s="327"/>
      <c r="HZL464" s="327"/>
      <c r="HZM464" s="327"/>
      <c r="HZN464" s="327"/>
      <c r="HZO464" s="327"/>
      <c r="HZP464" s="327"/>
      <c r="HZQ464" s="327"/>
      <c r="HZR464" s="327"/>
      <c r="HZS464" s="327"/>
      <c r="HZT464" s="327"/>
      <c r="HZU464" s="327"/>
      <c r="HZV464" s="327"/>
      <c r="HZW464" s="327"/>
      <c r="HZX464" s="327"/>
      <c r="HZY464" s="327"/>
      <c r="HZZ464" s="327"/>
      <c r="IAA464" s="327"/>
      <c r="IAB464" s="327"/>
      <c r="IAC464" s="327"/>
      <c r="IAD464" s="327"/>
      <c r="IAE464" s="327"/>
      <c r="IAF464" s="327"/>
      <c r="IAG464" s="327"/>
      <c r="IAH464" s="327"/>
      <c r="IAI464" s="327"/>
      <c r="IAJ464" s="327"/>
      <c r="IAK464" s="327"/>
      <c r="IAL464" s="327"/>
      <c r="IAM464" s="327"/>
      <c r="IAN464" s="327"/>
      <c r="IAO464" s="327"/>
      <c r="IAP464" s="327"/>
      <c r="IAQ464" s="327"/>
      <c r="IAR464" s="327"/>
      <c r="IAS464" s="327"/>
      <c r="IAT464" s="327"/>
      <c r="IAU464" s="327"/>
      <c r="IAV464" s="327"/>
      <c r="IAW464" s="327"/>
      <c r="IAX464" s="327"/>
      <c r="IAY464" s="327"/>
      <c r="IAZ464" s="327"/>
      <c r="IBA464" s="327"/>
      <c r="IBB464" s="327"/>
      <c r="IBC464" s="327"/>
      <c r="IBD464" s="327"/>
      <c r="IBE464" s="327"/>
      <c r="IBF464" s="327"/>
      <c r="IBG464" s="327"/>
      <c r="IBH464" s="327"/>
      <c r="IBI464" s="327"/>
      <c r="IBJ464" s="327"/>
      <c r="IBK464" s="327"/>
      <c r="IBL464" s="327"/>
      <c r="IBM464" s="327"/>
      <c r="IBN464" s="327"/>
      <c r="IBO464" s="327"/>
      <c r="IBP464" s="327"/>
      <c r="IBQ464" s="327"/>
      <c r="IBR464" s="327"/>
      <c r="IBS464" s="327"/>
      <c r="IBT464" s="327"/>
      <c r="IBU464" s="327"/>
      <c r="IBV464" s="327"/>
      <c r="IBW464" s="327"/>
      <c r="IBX464" s="327"/>
      <c r="IBY464" s="327"/>
      <c r="IBZ464" s="327"/>
      <c r="ICA464" s="327"/>
      <c r="ICB464" s="327"/>
      <c r="ICC464" s="327"/>
      <c r="ICD464" s="327"/>
      <c r="ICE464" s="327"/>
      <c r="ICF464" s="327"/>
      <c r="ICG464" s="327"/>
      <c r="ICH464" s="327"/>
      <c r="ICI464" s="327"/>
      <c r="ICJ464" s="327"/>
      <c r="ICK464" s="327"/>
      <c r="ICL464" s="327"/>
      <c r="ICM464" s="327"/>
      <c r="ICN464" s="327"/>
      <c r="ICO464" s="327"/>
      <c r="ICP464" s="327"/>
      <c r="ICQ464" s="327"/>
      <c r="ICR464" s="327"/>
      <c r="ICS464" s="327"/>
      <c r="ICT464" s="327"/>
      <c r="ICU464" s="327"/>
      <c r="ICV464" s="327"/>
      <c r="ICW464" s="327"/>
      <c r="ICX464" s="327"/>
      <c r="ICY464" s="327"/>
      <c r="ICZ464" s="327"/>
      <c r="IDA464" s="327"/>
      <c r="IDB464" s="327"/>
      <c r="IDC464" s="327"/>
      <c r="IDD464" s="327"/>
      <c r="IDE464" s="327"/>
      <c r="IDF464" s="327"/>
      <c r="IDG464" s="327"/>
      <c r="IDH464" s="327"/>
      <c r="IDI464" s="327"/>
      <c r="IDJ464" s="327"/>
      <c r="IDK464" s="327"/>
      <c r="IDL464" s="327"/>
      <c r="IDM464" s="327"/>
      <c r="IDN464" s="327"/>
      <c r="IDO464" s="327"/>
      <c r="IDP464" s="327"/>
      <c r="IDQ464" s="327"/>
      <c r="IDR464" s="327"/>
      <c r="IDS464" s="327"/>
      <c r="IDT464" s="327"/>
      <c r="IDU464" s="327"/>
      <c r="IDV464" s="327"/>
      <c r="IDW464" s="327"/>
      <c r="IDX464" s="327"/>
      <c r="IDY464" s="327"/>
      <c r="IDZ464" s="327"/>
      <c r="IEA464" s="327"/>
      <c r="IEB464" s="327"/>
      <c r="IEC464" s="327"/>
      <c r="IED464" s="327"/>
      <c r="IEE464" s="327"/>
      <c r="IEF464" s="327"/>
      <c r="IEG464" s="327"/>
      <c r="IEH464" s="327"/>
      <c r="IEI464" s="327"/>
      <c r="IEJ464" s="327"/>
      <c r="IEK464" s="327"/>
      <c r="IEL464" s="327"/>
      <c r="IEM464" s="327"/>
      <c r="IEN464" s="327"/>
      <c r="IEO464" s="327"/>
      <c r="IEP464" s="327"/>
      <c r="IEQ464" s="327"/>
      <c r="IER464" s="327"/>
      <c r="IES464" s="327"/>
      <c r="IET464" s="327"/>
      <c r="IEU464" s="327"/>
      <c r="IEV464" s="327"/>
      <c r="IEW464" s="327"/>
      <c r="IEX464" s="327"/>
      <c r="IEY464" s="327"/>
      <c r="IEZ464" s="327"/>
      <c r="IFA464" s="327"/>
      <c r="IFB464" s="327"/>
      <c r="IFC464" s="327"/>
      <c r="IFD464" s="327"/>
      <c r="IFE464" s="327"/>
      <c r="IFF464" s="327"/>
      <c r="IFG464" s="327"/>
      <c r="IFH464" s="327"/>
      <c r="IFI464" s="327"/>
      <c r="IFJ464" s="327"/>
      <c r="IFK464" s="327"/>
      <c r="IFL464" s="327"/>
      <c r="IFM464" s="327"/>
      <c r="IFN464" s="327"/>
      <c r="IFO464" s="327"/>
      <c r="IFP464" s="327"/>
      <c r="IFQ464" s="327"/>
      <c r="IFR464" s="327"/>
      <c r="IFS464" s="327"/>
      <c r="IFT464" s="327"/>
      <c r="IFU464" s="327"/>
      <c r="IFV464" s="327"/>
      <c r="IFW464" s="327"/>
      <c r="IFX464" s="327"/>
      <c r="IFY464" s="327"/>
      <c r="IFZ464" s="327"/>
      <c r="IGA464" s="327"/>
      <c r="IGB464" s="327"/>
      <c r="IGC464" s="327"/>
      <c r="IGD464" s="327"/>
      <c r="IGE464" s="327"/>
      <c r="IGF464" s="327"/>
      <c r="IGG464" s="327"/>
      <c r="IGH464" s="327"/>
      <c r="IGI464" s="327"/>
      <c r="IGJ464" s="327"/>
      <c r="IGK464" s="327"/>
      <c r="IGL464" s="327"/>
      <c r="IGM464" s="327"/>
      <c r="IGN464" s="327"/>
      <c r="IGO464" s="327"/>
      <c r="IGP464" s="327"/>
      <c r="IGQ464" s="327"/>
      <c r="IGR464" s="327"/>
      <c r="IGS464" s="327"/>
      <c r="IGT464" s="327"/>
      <c r="IGU464" s="327"/>
      <c r="IGV464" s="327"/>
      <c r="IGW464" s="327"/>
      <c r="IGX464" s="327"/>
      <c r="IGY464" s="327"/>
      <c r="IGZ464" s="327"/>
      <c r="IHA464" s="327"/>
      <c r="IHB464" s="327"/>
      <c r="IHC464" s="327"/>
      <c r="IHD464" s="327"/>
      <c r="IHE464" s="327"/>
      <c r="IHF464" s="327"/>
      <c r="IHG464" s="327"/>
      <c r="IHH464" s="327"/>
      <c r="IHI464" s="327"/>
      <c r="IHJ464" s="327"/>
      <c r="IHK464" s="327"/>
      <c r="IHL464" s="327"/>
      <c r="IHM464" s="327"/>
      <c r="IHN464" s="327"/>
      <c r="IHO464" s="327"/>
      <c r="IHP464" s="327"/>
      <c r="IHQ464" s="327"/>
      <c r="IHR464" s="327"/>
      <c r="IHS464" s="327"/>
      <c r="IHT464" s="327"/>
      <c r="IHU464" s="327"/>
      <c r="IHV464" s="327"/>
      <c r="IHW464" s="327"/>
      <c r="IHX464" s="327"/>
      <c r="IHY464" s="327"/>
      <c r="IHZ464" s="327"/>
      <c r="IIA464" s="327"/>
      <c r="IIB464" s="327"/>
      <c r="IIC464" s="327"/>
      <c r="IID464" s="327"/>
      <c r="IIE464" s="327"/>
      <c r="IIF464" s="327"/>
      <c r="IIG464" s="327"/>
      <c r="IIH464" s="327"/>
      <c r="III464" s="327"/>
      <c r="IIJ464" s="327"/>
      <c r="IIK464" s="327"/>
      <c r="IIL464" s="327"/>
      <c r="IIM464" s="327"/>
      <c r="IIN464" s="327"/>
      <c r="IIO464" s="327"/>
      <c r="IIP464" s="327"/>
      <c r="IIQ464" s="327"/>
      <c r="IIR464" s="327"/>
      <c r="IIS464" s="327"/>
      <c r="IIT464" s="327"/>
      <c r="IIU464" s="327"/>
      <c r="IIV464" s="327"/>
      <c r="IIW464" s="327"/>
      <c r="IIX464" s="327"/>
      <c r="IIY464" s="327"/>
      <c r="IIZ464" s="327"/>
      <c r="IJA464" s="327"/>
      <c r="IJB464" s="327"/>
      <c r="IJC464" s="327"/>
      <c r="IJD464" s="327"/>
      <c r="IJE464" s="327"/>
      <c r="IJF464" s="327"/>
      <c r="IJG464" s="327"/>
      <c r="IJH464" s="327"/>
      <c r="IJI464" s="327"/>
      <c r="IJJ464" s="327"/>
      <c r="IJK464" s="327"/>
      <c r="IJL464" s="327"/>
      <c r="IJM464" s="327"/>
      <c r="IJN464" s="327"/>
      <c r="IJO464" s="327"/>
      <c r="IJP464" s="327"/>
      <c r="IJQ464" s="327"/>
      <c r="IJR464" s="327"/>
      <c r="IJS464" s="327"/>
      <c r="IJT464" s="327"/>
      <c r="IJU464" s="327"/>
      <c r="IJV464" s="327"/>
      <c r="IJW464" s="327"/>
      <c r="IJX464" s="327"/>
      <c r="IJY464" s="327"/>
      <c r="IJZ464" s="327"/>
      <c r="IKA464" s="327"/>
      <c r="IKB464" s="327"/>
      <c r="IKC464" s="327"/>
      <c r="IKD464" s="327"/>
      <c r="IKE464" s="327"/>
      <c r="IKF464" s="327"/>
      <c r="IKG464" s="327"/>
      <c r="IKH464" s="327"/>
      <c r="IKI464" s="327"/>
      <c r="IKJ464" s="327"/>
      <c r="IKK464" s="327"/>
      <c r="IKL464" s="327"/>
      <c r="IKM464" s="327"/>
      <c r="IKN464" s="327"/>
      <c r="IKO464" s="327"/>
      <c r="IKP464" s="327"/>
      <c r="IKQ464" s="327"/>
      <c r="IKR464" s="327"/>
      <c r="IKS464" s="327"/>
      <c r="IKT464" s="327"/>
      <c r="IKU464" s="327"/>
      <c r="IKV464" s="327"/>
      <c r="IKW464" s="327"/>
      <c r="IKX464" s="327"/>
      <c r="IKY464" s="327"/>
      <c r="IKZ464" s="327"/>
      <c r="ILA464" s="327"/>
      <c r="ILB464" s="327"/>
      <c r="ILC464" s="327"/>
      <c r="ILD464" s="327"/>
      <c r="ILE464" s="327"/>
      <c r="ILF464" s="327"/>
      <c r="ILG464" s="327"/>
      <c r="ILH464" s="327"/>
      <c r="ILI464" s="327"/>
      <c r="ILJ464" s="327"/>
      <c r="ILK464" s="327"/>
      <c r="ILL464" s="327"/>
      <c r="ILM464" s="327"/>
      <c r="ILN464" s="327"/>
      <c r="ILO464" s="327"/>
      <c r="ILP464" s="327"/>
      <c r="ILQ464" s="327"/>
      <c r="ILR464" s="327"/>
      <c r="ILS464" s="327"/>
      <c r="ILT464" s="327"/>
      <c r="ILU464" s="327"/>
      <c r="ILV464" s="327"/>
      <c r="ILW464" s="327"/>
      <c r="ILX464" s="327"/>
      <c r="ILY464" s="327"/>
      <c r="ILZ464" s="327"/>
      <c r="IMA464" s="327"/>
      <c r="IMB464" s="327"/>
      <c r="IMC464" s="327"/>
      <c r="IMD464" s="327"/>
      <c r="IME464" s="327"/>
      <c r="IMF464" s="327"/>
      <c r="IMG464" s="327"/>
      <c r="IMH464" s="327"/>
      <c r="IMI464" s="327"/>
      <c r="IMJ464" s="327"/>
      <c r="IMK464" s="327"/>
      <c r="IML464" s="327"/>
      <c r="IMM464" s="327"/>
      <c r="IMN464" s="327"/>
      <c r="IMO464" s="327"/>
      <c r="IMP464" s="327"/>
      <c r="IMQ464" s="327"/>
      <c r="IMR464" s="327"/>
      <c r="IMS464" s="327"/>
      <c r="IMT464" s="327"/>
      <c r="IMU464" s="327"/>
      <c r="IMV464" s="327"/>
      <c r="IMW464" s="327"/>
      <c r="IMX464" s="327"/>
      <c r="IMY464" s="327"/>
      <c r="IMZ464" s="327"/>
      <c r="INA464" s="327"/>
      <c r="INB464" s="327"/>
      <c r="INC464" s="327"/>
      <c r="IND464" s="327"/>
      <c r="INE464" s="327"/>
      <c r="INF464" s="327"/>
      <c r="ING464" s="327"/>
      <c r="INH464" s="327"/>
      <c r="INI464" s="327"/>
      <c r="INJ464" s="327"/>
      <c r="INK464" s="327"/>
      <c r="INL464" s="327"/>
      <c r="INM464" s="327"/>
      <c r="INN464" s="327"/>
      <c r="INO464" s="327"/>
      <c r="INP464" s="327"/>
      <c r="INQ464" s="327"/>
      <c r="INR464" s="327"/>
      <c r="INS464" s="327"/>
      <c r="INT464" s="327"/>
      <c r="INU464" s="327"/>
      <c r="INV464" s="327"/>
      <c r="INW464" s="327"/>
      <c r="INX464" s="327"/>
      <c r="INY464" s="327"/>
      <c r="INZ464" s="327"/>
      <c r="IOA464" s="327"/>
      <c r="IOB464" s="327"/>
      <c r="IOC464" s="327"/>
      <c r="IOD464" s="327"/>
      <c r="IOE464" s="327"/>
      <c r="IOF464" s="327"/>
      <c r="IOG464" s="327"/>
      <c r="IOH464" s="327"/>
      <c r="IOI464" s="327"/>
      <c r="IOJ464" s="327"/>
      <c r="IOK464" s="327"/>
      <c r="IOL464" s="327"/>
      <c r="IOM464" s="327"/>
      <c r="ION464" s="327"/>
      <c r="IOO464" s="327"/>
      <c r="IOP464" s="327"/>
      <c r="IOQ464" s="327"/>
      <c r="IOR464" s="327"/>
      <c r="IOS464" s="327"/>
      <c r="IOT464" s="327"/>
      <c r="IOU464" s="327"/>
      <c r="IOV464" s="327"/>
      <c r="IOW464" s="327"/>
      <c r="IOX464" s="327"/>
      <c r="IOY464" s="327"/>
      <c r="IOZ464" s="327"/>
      <c r="IPA464" s="327"/>
      <c r="IPB464" s="327"/>
      <c r="IPC464" s="327"/>
      <c r="IPD464" s="327"/>
      <c r="IPE464" s="327"/>
      <c r="IPF464" s="327"/>
      <c r="IPG464" s="327"/>
      <c r="IPH464" s="327"/>
      <c r="IPI464" s="327"/>
      <c r="IPJ464" s="327"/>
      <c r="IPK464" s="327"/>
      <c r="IPL464" s="327"/>
      <c r="IPM464" s="327"/>
      <c r="IPN464" s="327"/>
      <c r="IPO464" s="327"/>
      <c r="IPP464" s="327"/>
      <c r="IPQ464" s="327"/>
      <c r="IPR464" s="327"/>
      <c r="IPS464" s="327"/>
      <c r="IPT464" s="327"/>
      <c r="IPU464" s="327"/>
      <c r="IPV464" s="327"/>
      <c r="IPW464" s="327"/>
      <c r="IPX464" s="327"/>
      <c r="IPY464" s="327"/>
      <c r="IPZ464" s="327"/>
      <c r="IQA464" s="327"/>
      <c r="IQB464" s="327"/>
      <c r="IQC464" s="327"/>
      <c r="IQD464" s="327"/>
      <c r="IQE464" s="327"/>
      <c r="IQF464" s="327"/>
      <c r="IQG464" s="327"/>
      <c r="IQH464" s="327"/>
      <c r="IQI464" s="327"/>
      <c r="IQJ464" s="327"/>
      <c r="IQK464" s="327"/>
      <c r="IQL464" s="327"/>
      <c r="IQM464" s="327"/>
      <c r="IQN464" s="327"/>
      <c r="IQO464" s="327"/>
      <c r="IQP464" s="327"/>
      <c r="IQQ464" s="327"/>
      <c r="IQR464" s="327"/>
      <c r="IQS464" s="327"/>
      <c r="IQT464" s="327"/>
      <c r="IQU464" s="327"/>
      <c r="IQV464" s="327"/>
      <c r="IQW464" s="327"/>
      <c r="IQX464" s="327"/>
      <c r="IQY464" s="327"/>
      <c r="IQZ464" s="327"/>
      <c r="IRA464" s="327"/>
      <c r="IRB464" s="327"/>
      <c r="IRC464" s="327"/>
      <c r="IRD464" s="327"/>
      <c r="IRE464" s="327"/>
      <c r="IRF464" s="327"/>
      <c r="IRG464" s="327"/>
      <c r="IRH464" s="327"/>
      <c r="IRI464" s="327"/>
      <c r="IRJ464" s="327"/>
      <c r="IRK464" s="327"/>
      <c r="IRL464" s="327"/>
      <c r="IRM464" s="327"/>
      <c r="IRN464" s="327"/>
      <c r="IRO464" s="327"/>
      <c r="IRP464" s="327"/>
      <c r="IRQ464" s="327"/>
      <c r="IRR464" s="327"/>
      <c r="IRS464" s="327"/>
      <c r="IRT464" s="327"/>
      <c r="IRU464" s="327"/>
      <c r="IRV464" s="327"/>
      <c r="IRW464" s="327"/>
      <c r="IRX464" s="327"/>
      <c r="IRY464" s="327"/>
      <c r="IRZ464" s="327"/>
      <c r="ISA464" s="327"/>
      <c r="ISB464" s="327"/>
      <c r="ISC464" s="327"/>
      <c r="ISD464" s="327"/>
      <c r="ISE464" s="327"/>
      <c r="ISF464" s="327"/>
      <c r="ISG464" s="327"/>
      <c r="ISH464" s="327"/>
      <c r="ISI464" s="327"/>
      <c r="ISJ464" s="327"/>
      <c r="ISK464" s="327"/>
      <c r="ISL464" s="327"/>
      <c r="ISM464" s="327"/>
      <c r="ISN464" s="327"/>
      <c r="ISO464" s="327"/>
      <c r="ISP464" s="327"/>
      <c r="ISQ464" s="327"/>
      <c r="ISR464" s="327"/>
      <c r="ISS464" s="327"/>
      <c r="IST464" s="327"/>
      <c r="ISU464" s="327"/>
      <c r="ISV464" s="327"/>
      <c r="ISW464" s="327"/>
      <c r="ISX464" s="327"/>
      <c r="ISY464" s="327"/>
      <c r="ISZ464" s="327"/>
      <c r="ITA464" s="327"/>
      <c r="ITB464" s="327"/>
      <c r="ITC464" s="327"/>
      <c r="ITD464" s="327"/>
      <c r="ITE464" s="327"/>
      <c r="ITF464" s="327"/>
      <c r="ITG464" s="327"/>
      <c r="ITH464" s="327"/>
      <c r="ITI464" s="327"/>
      <c r="ITJ464" s="327"/>
      <c r="ITK464" s="327"/>
      <c r="ITL464" s="327"/>
      <c r="ITM464" s="327"/>
      <c r="ITN464" s="327"/>
      <c r="ITO464" s="327"/>
      <c r="ITP464" s="327"/>
      <c r="ITQ464" s="327"/>
      <c r="ITR464" s="327"/>
      <c r="ITS464" s="327"/>
      <c r="ITT464" s="327"/>
      <c r="ITU464" s="327"/>
      <c r="ITV464" s="327"/>
      <c r="ITW464" s="327"/>
      <c r="ITX464" s="327"/>
      <c r="ITY464" s="327"/>
      <c r="ITZ464" s="327"/>
      <c r="IUA464" s="327"/>
      <c r="IUB464" s="327"/>
      <c r="IUC464" s="327"/>
      <c r="IUD464" s="327"/>
      <c r="IUE464" s="327"/>
      <c r="IUF464" s="327"/>
      <c r="IUG464" s="327"/>
      <c r="IUH464" s="327"/>
      <c r="IUI464" s="327"/>
      <c r="IUJ464" s="327"/>
      <c r="IUK464" s="327"/>
      <c r="IUL464" s="327"/>
      <c r="IUM464" s="327"/>
      <c r="IUN464" s="327"/>
      <c r="IUO464" s="327"/>
      <c r="IUP464" s="327"/>
      <c r="IUQ464" s="327"/>
      <c r="IUR464" s="327"/>
      <c r="IUS464" s="327"/>
      <c r="IUT464" s="327"/>
      <c r="IUU464" s="327"/>
      <c r="IUV464" s="327"/>
      <c r="IUW464" s="327"/>
      <c r="IUX464" s="327"/>
      <c r="IUY464" s="327"/>
      <c r="IUZ464" s="327"/>
      <c r="IVA464" s="327"/>
      <c r="IVB464" s="327"/>
      <c r="IVC464" s="327"/>
      <c r="IVD464" s="327"/>
      <c r="IVE464" s="327"/>
      <c r="IVF464" s="327"/>
      <c r="IVG464" s="327"/>
      <c r="IVH464" s="327"/>
      <c r="IVI464" s="327"/>
      <c r="IVJ464" s="327"/>
      <c r="IVK464" s="327"/>
      <c r="IVL464" s="327"/>
      <c r="IVM464" s="327"/>
      <c r="IVN464" s="327"/>
      <c r="IVO464" s="327"/>
      <c r="IVP464" s="327"/>
      <c r="IVQ464" s="327"/>
      <c r="IVR464" s="327"/>
      <c r="IVS464" s="327"/>
      <c r="IVT464" s="327"/>
      <c r="IVU464" s="327"/>
      <c r="IVV464" s="327"/>
      <c r="IVW464" s="327"/>
      <c r="IVX464" s="327"/>
      <c r="IVY464" s="327"/>
      <c r="IVZ464" s="327"/>
      <c r="IWA464" s="327"/>
      <c r="IWB464" s="327"/>
      <c r="IWC464" s="327"/>
      <c r="IWD464" s="327"/>
      <c r="IWE464" s="327"/>
      <c r="IWF464" s="327"/>
      <c r="IWG464" s="327"/>
      <c r="IWH464" s="327"/>
      <c r="IWI464" s="327"/>
      <c r="IWJ464" s="327"/>
      <c r="IWK464" s="327"/>
      <c r="IWL464" s="327"/>
      <c r="IWM464" s="327"/>
      <c r="IWN464" s="327"/>
      <c r="IWO464" s="327"/>
      <c r="IWP464" s="327"/>
      <c r="IWQ464" s="327"/>
      <c r="IWR464" s="327"/>
      <c r="IWS464" s="327"/>
      <c r="IWT464" s="327"/>
      <c r="IWU464" s="327"/>
      <c r="IWV464" s="327"/>
      <c r="IWW464" s="327"/>
      <c r="IWX464" s="327"/>
      <c r="IWY464" s="327"/>
      <c r="IWZ464" s="327"/>
      <c r="IXA464" s="327"/>
      <c r="IXB464" s="327"/>
      <c r="IXC464" s="327"/>
      <c r="IXD464" s="327"/>
      <c r="IXE464" s="327"/>
      <c r="IXF464" s="327"/>
      <c r="IXG464" s="327"/>
      <c r="IXH464" s="327"/>
      <c r="IXI464" s="327"/>
      <c r="IXJ464" s="327"/>
      <c r="IXK464" s="327"/>
      <c r="IXL464" s="327"/>
      <c r="IXM464" s="327"/>
      <c r="IXN464" s="327"/>
      <c r="IXO464" s="327"/>
      <c r="IXP464" s="327"/>
      <c r="IXQ464" s="327"/>
      <c r="IXR464" s="327"/>
      <c r="IXS464" s="327"/>
      <c r="IXT464" s="327"/>
      <c r="IXU464" s="327"/>
      <c r="IXV464" s="327"/>
      <c r="IXW464" s="327"/>
      <c r="IXX464" s="327"/>
      <c r="IXY464" s="327"/>
      <c r="IXZ464" s="327"/>
      <c r="IYA464" s="327"/>
      <c r="IYB464" s="327"/>
      <c r="IYC464" s="327"/>
      <c r="IYD464" s="327"/>
      <c r="IYE464" s="327"/>
      <c r="IYF464" s="327"/>
      <c r="IYG464" s="327"/>
      <c r="IYH464" s="327"/>
      <c r="IYI464" s="327"/>
      <c r="IYJ464" s="327"/>
      <c r="IYK464" s="327"/>
      <c r="IYL464" s="327"/>
      <c r="IYM464" s="327"/>
      <c r="IYN464" s="327"/>
      <c r="IYO464" s="327"/>
      <c r="IYP464" s="327"/>
      <c r="IYQ464" s="327"/>
      <c r="IYR464" s="327"/>
      <c r="IYS464" s="327"/>
      <c r="IYT464" s="327"/>
      <c r="IYU464" s="327"/>
      <c r="IYV464" s="327"/>
      <c r="IYW464" s="327"/>
      <c r="IYX464" s="327"/>
      <c r="IYY464" s="327"/>
      <c r="IYZ464" s="327"/>
      <c r="IZA464" s="327"/>
      <c r="IZB464" s="327"/>
      <c r="IZC464" s="327"/>
      <c r="IZD464" s="327"/>
      <c r="IZE464" s="327"/>
      <c r="IZF464" s="327"/>
      <c r="IZG464" s="327"/>
      <c r="IZH464" s="327"/>
      <c r="IZI464" s="327"/>
      <c r="IZJ464" s="327"/>
      <c r="IZK464" s="327"/>
      <c r="IZL464" s="327"/>
      <c r="IZM464" s="327"/>
      <c r="IZN464" s="327"/>
      <c r="IZO464" s="327"/>
      <c r="IZP464" s="327"/>
      <c r="IZQ464" s="327"/>
      <c r="IZR464" s="327"/>
      <c r="IZS464" s="327"/>
      <c r="IZT464" s="327"/>
      <c r="IZU464" s="327"/>
      <c r="IZV464" s="327"/>
      <c r="IZW464" s="327"/>
      <c r="IZX464" s="327"/>
      <c r="IZY464" s="327"/>
      <c r="IZZ464" s="327"/>
      <c r="JAA464" s="327"/>
      <c r="JAB464" s="327"/>
      <c r="JAC464" s="327"/>
      <c r="JAD464" s="327"/>
      <c r="JAE464" s="327"/>
      <c r="JAF464" s="327"/>
      <c r="JAG464" s="327"/>
      <c r="JAH464" s="327"/>
      <c r="JAI464" s="327"/>
      <c r="JAJ464" s="327"/>
      <c r="JAK464" s="327"/>
      <c r="JAL464" s="327"/>
      <c r="JAM464" s="327"/>
      <c r="JAN464" s="327"/>
      <c r="JAO464" s="327"/>
      <c r="JAP464" s="327"/>
      <c r="JAQ464" s="327"/>
      <c r="JAR464" s="327"/>
      <c r="JAS464" s="327"/>
      <c r="JAT464" s="327"/>
      <c r="JAU464" s="327"/>
      <c r="JAV464" s="327"/>
      <c r="JAW464" s="327"/>
      <c r="JAX464" s="327"/>
      <c r="JAY464" s="327"/>
      <c r="JAZ464" s="327"/>
      <c r="JBA464" s="327"/>
      <c r="JBB464" s="327"/>
      <c r="JBC464" s="327"/>
      <c r="JBD464" s="327"/>
      <c r="JBE464" s="327"/>
      <c r="JBF464" s="327"/>
      <c r="JBG464" s="327"/>
      <c r="JBH464" s="327"/>
      <c r="JBI464" s="327"/>
      <c r="JBJ464" s="327"/>
      <c r="JBK464" s="327"/>
      <c r="JBL464" s="327"/>
      <c r="JBM464" s="327"/>
      <c r="JBN464" s="327"/>
      <c r="JBO464" s="327"/>
      <c r="JBP464" s="327"/>
      <c r="JBQ464" s="327"/>
      <c r="JBR464" s="327"/>
      <c r="JBS464" s="327"/>
      <c r="JBT464" s="327"/>
      <c r="JBU464" s="327"/>
      <c r="JBV464" s="327"/>
      <c r="JBW464" s="327"/>
      <c r="JBX464" s="327"/>
      <c r="JBY464" s="327"/>
      <c r="JBZ464" s="327"/>
      <c r="JCA464" s="327"/>
      <c r="JCB464" s="327"/>
      <c r="JCC464" s="327"/>
      <c r="JCD464" s="327"/>
      <c r="JCE464" s="327"/>
      <c r="JCF464" s="327"/>
      <c r="JCG464" s="327"/>
      <c r="JCH464" s="327"/>
      <c r="JCI464" s="327"/>
      <c r="JCJ464" s="327"/>
      <c r="JCK464" s="327"/>
      <c r="JCL464" s="327"/>
      <c r="JCM464" s="327"/>
      <c r="JCN464" s="327"/>
      <c r="JCO464" s="327"/>
      <c r="JCP464" s="327"/>
      <c r="JCQ464" s="327"/>
      <c r="JCR464" s="327"/>
      <c r="JCS464" s="327"/>
      <c r="JCT464" s="327"/>
      <c r="JCU464" s="327"/>
      <c r="JCV464" s="327"/>
      <c r="JCW464" s="327"/>
      <c r="JCX464" s="327"/>
      <c r="JCY464" s="327"/>
      <c r="JCZ464" s="327"/>
      <c r="JDA464" s="327"/>
      <c r="JDB464" s="327"/>
      <c r="JDC464" s="327"/>
      <c r="JDD464" s="327"/>
      <c r="JDE464" s="327"/>
      <c r="JDF464" s="327"/>
      <c r="JDG464" s="327"/>
      <c r="JDH464" s="327"/>
      <c r="JDI464" s="327"/>
      <c r="JDJ464" s="327"/>
      <c r="JDK464" s="327"/>
      <c r="JDL464" s="327"/>
      <c r="JDM464" s="327"/>
      <c r="JDN464" s="327"/>
      <c r="JDO464" s="327"/>
      <c r="JDP464" s="327"/>
      <c r="JDQ464" s="327"/>
      <c r="JDR464" s="327"/>
      <c r="JDS464" s="327"/>
      <c r="JDT464" s="327"/>
      <c r="JDU464" s="327"/>
      <c r="JDV464" s="327"/>
      <c r="JDW464" s="327"/>
      <c r="JDX464" s="327"/>
      <c r="JDY464" s="327"/>
      <c r="JDZ464" s="327"/>
      <c r="JEA464" s="327"/>
      <c r="JEB464" s="327"/>
      <c r="JEC464" s="327"/>
      <c r="JED464" s="327"/>
      <c r="JEE464" s="327"/>
      <c r="JEF464" s="327"/>
      <c r="JEG464" s="327"/>
      <c r="JEH464" s="327"/>
      <c r="JEI464" s="327"/>
      <c r="JEJ464" s="327"/>
      <c r="JEK464" s="327"/>
      <c r="JEL464" s="327"/>
      <c r="JEM464" s="327"/>
      <c r="JEN464" s="327"/>
      <c r="JEO464" s="327"/>
      <c r="JEP464" s="327"/>
      <c r="JEQ464" s="327"/>
      <c r="JER464" s="327"/>
      <c r="JES464" s="327"/>
      <c r="JET464" s="327"/>
      <c r="JEU464" s="327"/>
      <c r="JEV464" s="327"/>
      <c r="JEW464" s="327"/>
      <c r="JEX464" s="327"/>
      <c r="JEY464" s="327"/>
      <c r="JEZ464" s="327"/>
      <c r="JFA464" s="327"/>
      <c r="JFB464" s="327"/>
      <c r="JFC464" s="327"/>
      <c r="JFD464" s="327"/>
      <c r="JFE464" s="327"/>
      <c r="JFF464" s="327"/>
      <c r="JFG464" s="327"/>
      <c r="JFH464" s="327"/>
      <c r="JFI464" s="327"/>
      <c r="JFJ464" s="327"/>
      <c r="JFK464" s="327"/>
      <c r="JFL464" s="327"/>
      <c r="JFM464" s="327"/>
      <c r="JFN464" s="327"/>
      <c r="JFO464" s="327"/>
      <c r="JFP464" s="327"/>
      <c r="JFQ464" s="327"/>
      <c r="JFR464" s="327"/>
      <c r="JFS464" s="327"/>
      <c r="JFT464" s="327"/>
      <c r="JFU464" s="327"/>
      <c r="JFV464" s="327"/>
      <c r="JFW464" s="327"/>
      <c r="JFX464" s="327"/>
      <c r="JFY464" s="327"/>
      <c r="JFZ464" s="327"/>
      <c r="JGA464" s="327"/>
      <c r="JGB464" s="327"/>
      <c r="JGC464" s="327"/>
      <c r="JGD464" s="327"/>
      <c r="JGE464" s="327"/>
      <c r="JGF464" s="327"/>
      <c r="JGG464" s="327"/>
      <c r="JGH464" s="327"/>
      <c r="JGI464" s="327"/>
      <c r="JGJ464" s="327"/>
      <c r="JGK464" s="327"/>
      <c r="JGL464" s="327"/>
      <c r="JGM464" s="327"/>
      <c r="JGN464" s="327"/>
      <c r="JGO464" s="327"/>
      <c r="JGP464" s="327"/>
      <c r="JGQ464" s="327"/>
      <c r="JGR464" s="327"/>
      <c r="JGS464" s="327"/>
      <c r="JGT464" s="327"/>
      <c r="JGU464" s="327"/>
      <c r="JGV464" s="327"/>
      <c r="JGW464" s="327"/>
      <c r="JGX464" s="327"/>
      <c r="JGY464" s="327"/>
      <c r="JGZ464" s="327"/>
      <c r="JHA464" s="327"/>
      <c r="JHB464" s="327"/>
      <c r="JHC464" s="327"/>
      <c r="JHD464" s="327"/>
      <c r="JHE464" s="327"/>
      <c r="JHF464" s="327"/>
      <c r="JHG464" s="327"/>
      <c r="JHH464" s="327"/>
      <c r="JHI464" s="327"/>
      <c r="JHJ464" s="327"/>
      <c r="JHK464" s="327"/>
      <c r="JHL464" s="327"/>
      <c r="JHM464" s="327"/>
      <c r="JHN464" s="327"/>
      <c r="JHO464" s="327"/>
      <c r="JHP464" s="327"/>
      <c r="JHQ464" s="327"/>
      <c r="JHR464" s="327"/>
      <c r="JHS464" s="327"/>
      <c r="JHT464" s="327"/>
      <c r="JHU464" s="327"/>
      <c r="JHV464" s="327"/>
      <c r="JHW464" s="327"/>
      <c r="JHX464" s="327"/>
      <c r="JHY464" s="327"/>
      <c r="JHZ464" s="327"/>
      <c r="JIA464" s="327"/>
      <c r="JIB464" s="327"/>
      <c r="JIC464" s="327"/>
      <c r="JID464" s="327"/>
      <c r="JIE464" s="327"/>
      <c r="JIF464" s="327"/>
      <c r="JIG464" s="327"/>
      <c r="JIH464" s="327"/>
      <c r="JII464" s="327"/>
      <c r="JIJ464" s="327"/>
      <c r="JIK464" s="327"/>
      <c r="JIL464" s="327"/>
      <c r="JIM464" s="327"/>
      <c r="JIN464" s="327"/>
      <c r="JIO464" s="327"/>
      <c r="JIP464" s="327"/>
      <c r="JIQ464" s="327"/>
      <c r="JIR464" s="327"/>
      <c r="JIS464" s="327"/>
      <c r="JIT464" s="327"/>
      <c r="JIU464" s="327"/>
      <c r="JIV464" s="327"/>
      <c r="JIW464" s="327"/>
      <c r="JIX464" s="327"/>
      <c r="JIY464" s="327"/>
      <c r="JIZ464" s="327"/>
      <c r="JJA464" s="327"/>
      <c r="JJB464" s="327"/>
      <c r="JJC464" s="327"/>
      <c r="JJD464" s="327"/>
      <c r="JJE464" s="327"/>
      <c r="JJF464" s="327"/>
      <c r="JJG464" s="327"/>
      <c r="JJH464" s="327"/>
      <c r="JJI464" s="327"/>
      <c r="JJJ464" s="327"/>
      <c r="JJK464" s="327"/>
      <c r="JJL464" s="327"/>
      <c r="JJM464" s="327"/>
      <c r="JJN464" s="327"/>
      <c r="JJO464" s="327"/>
      <c r="JJP464" s="327"/>
      <c r="JJQ464" s="327"/>
      <c r="JJR464" s="327"/>
      <c r="JJS464" s="327"/>
      <c r="JJT464" s="327"/>
      <c r="JJU464" s="327"/>
      <c r="JJV464" s="327"/>
      <c r="JJW464" s="327"/>
      <c r="JJX464" s="327"/>
      <c r="JJY464" s="327"/>
      <c r="JJZ464" s="327"/>
      <c r="JKA464" s="327"/>
      <c r="JKB464" s="327"/>
      <c r="JKC464" s="327"/>
      <c r="JKD464" s="327"/>
      <c r="JKE464" s="327"/>
      <c r="JKF464" s="327"/>
      <c r="JKG464" s="327"/>
      <c r="JKH464" s="327"/>
      <c r="JKI464" s="327"/>
      <c r="JKJ464" s="327"/>
      <c r="JKK464" s="327"/>
      <c r="JKL464" s="327"/>
      <c r="JKM464" s="327"/>
      <c r="JKN464" s="327"/>
      <c r="JKO464" s="327"/>
      <c r="JKP464" s="327"/>
      <c r="JKQ464" s="327"/>
      <c r="JKR464" s="327"/>
      <c r="JKS464" s="327"/>
      <c r="JKT464" s="327"/>
      <c r="JKU464" s="327"/>
      <c r="JKV464" s="327"/>
      <c r="JKW464" s="327"/>
      <c r="JKX464" s="327"/>
      <c r="JKY464" s="327"/>
      <c r="JKZ464" s="327"/>
      <c r="JLA464" s="327"/>
      <c r="JLB464" s="327"/>
      <c r="JLC464" s="327"/>
      <c r="JLD464" s="327"/>
      <c r="JLE464" s="327"/>
      <c r="JLF464" s="327"/>
      <c r="JLG464" s="327"/>
      <c r="JLH464" s="327"/>
      <c r="JLI464" s="327"/>
      <c r="JLJ464" s="327"/>
      <c r="JLK464" s="327"/>
      <c r="JLL464" s="327"/>
      <c r="JLM464" s="327"/>
      <c r="JLN464" s="327"/>
      <c r="JLO464" s="327"/>
      <c r="JLP464" s="327"/>
      <c r="JLQ464" s="327"/>
      <c r="JLR464" s="327"/>
      <c r="JLS464" s="327"/>
      <c r="JLT464" s="327"/>
      <c r="JLU464" s="327"/>
      <c r="JLV464" s="327"/>
      <c r="JLW464" s="327"/>
      <c r="JLX464" s="327"/>
      <c r="JLY464" s="327"/>
      <c r="JLZ464" s="327"/>
      <c r="JMA464" s="327"/>
      <c r="JMB464" s="327"/>
      <c r="JMC464" s="327"/>
      <c r="JMD464" s="327"/>
      <c r="JME464" s="327"/>
      <c r="JMF464" s="327"/>
      <c r="JMG464" s="327"/>
      <c r="JMH464" s="327"/>
      <c r="JMI464" s="327"/>
      <c r="JMJ464" s="327"/>
      <c r="JMK464" s="327"/>
      <c r="JML464" s="327"/>
      <c r="JMM464" s="327"/>
      <c r="JMN464" s="327"/>
      <c r="JMO464" s="327"/>
      <c r="JMP464" s="327"/>
      <c r="JMQ464" s="327"/>
      <c r="JMR464" s="327"/>
      <c r="JMS464" s="327"/>
      <c r="JMT464" s="327"/>
      <c r="JMU464" s="327"/>
      <c r="JMV464" s="327"/>
      <c r="JMW464" s="327"/>
      <c r="JMX464" s="327"/>
      <c r="JMY464" s="327"/>
      <c r="JMZ464" s="327"/>
      <c r="JNA464" s="327"/>
      <c r="JNB464" s="327"/>
      <c r="JNC464" s="327"/>
      <c r="JND464" s="327"/>
      <c r="JNE464" s="327"/>
      <c r="JNF464" s="327"/>
      <c r="JNG464" s="327"/>
      <c r="JNH464" s="327"/>
      <c r="JNI464" s="327"/>
      <c r="JNJ464" s="327"/>
      <c r="JNK464" s="327"/>
      <c r="JNL464" s="327"/>
      <c r="JNM464" s="327"/>
      <c r="JNN464" s="327"/>
      <c r="JNO464" s="327"/>
      <c r="JNP464" s="327"/>
      <c r="JNQ464" s="327"/>
      <c r="JNR464" s="327"/>
      <c r="JNS464" s="327"/>
      <c r="JNT464" s="327"/>
      <c r="JNU464" s="327"/>
      <c r="JNV464" s="327"/>
      <c r="JNW464" s="327"/>
      <c r="JNX464" s="327"/>
      <c r="JNY464" s="327"/>
      <c r="JNZ464" s="327"/>
      <c r="JOA464" s="327"/>
      <c r="JOB464" s="327"/>
      <c r="JOC464" s="327"/>
      <c r="JOD464" s="327"/>
      <c r="JOE464" s="327"/>
      <c r="JOF464" s="327"/>
      <c r="JOG464" s="327"/>
      <c r="JOH464" s="327"/>
      <c r="JOI464" s="327"/>
      <c r="JOJ464" s="327"/>
      <c r="JOK464" s="327"/>
      <c r="JOL464" s="327"/>
      <c r="JOM464" s="327"/>
      <c r="JON464" s="327"/>
      <c r="JOO464" s="327"/>
      <c r="JOP464" s="327"/>
      <c r="JOQ464" s="327"/>
      <c r="JOR464" s="327"/>
      <c r="JOS464" s="327"/>
      <c r="JOT464" s="327"/>
      <c r="JOU464" s="327"/>
      <c r="JOV464" s="327"/>
      <c r="JOW464" s="327"/>
      <c r="JOX464" s="327"/>
      <c r="JOY464" s="327"/>
      <c r="JOZ464" s="327"/>
      <c r="JPA464" s="327"/>
      <c r="JPB464" s="327"/>
      <c r="JPC464" s="327"/>
      <c r="JPD464" s="327"/>
      <c r="JPE464" s="327"/>
      <c r="JPF464" s="327"/>
      <c r="JPG464" s="327"/>
      <c r="JPH464" s="327"/>
      <c r="JPI464" s="327"/>
      <c r="JPJ464" s="327"/>
      <c r="JPK464" s="327"/>
      <c r="JPL464" s="327"/>
      <c r="JPM464" s="327"/>
      <c r="JPN464" s="327"/>
      <c r="JPO464" s="327"/>
      <c r="JPP464" s="327"/>
      <c r="JPQ464" s="327"/>
      <c r="JPR464" s="327"/>
      <c r="JPS464" s="327"/>
      <c r="JPT464" s="327"/>
      <c r="JPU464" s="327"/>
      <c r="JPV464" s="327"/>
      <c r="JPW464" s="327"/>
      <c r="JPX464" s="327"/>
      <c r="JPY464" s="327"/>
      <c r="JPZ464" s="327"/>
      <c r="JQA464" s="327"/>
      <c r="JQB464" s="327"/>
      <c r="JQC464" s="327"/>
      <c r="JQD464" s="327"/>
      <c r="JQE464" s="327"/>
      <c r="JQF464" s="327"/>
      <c r="JQG464" s="327"/>
      <c r="JQH464" s="327"/>
      <c r="JQI464" s="327"/>
      <c r="JQJ464" s="327"/>
      <c r="JQK464" s="327"/>
      <c r="JQL464" s="327"/>
      <c r="JQM464" s="327"/>
      <c r="JQN464" s="327"/>
      <c r="JQO464" s="327"/>
      <c r="JQP464" s="327"/>
      <c r="JQQ464" s="327"/>
      <c r="JQR464" s="327"/>
      <c r="JQS464" s="327"/>
      <c r="JQT464" s="327"/>
      <c r="JQU464" s="327"/>
      <c r="JQV464" s="327"/>
      <c r="JQW464" s="327"/>
      <c r="JQX464" s="327"/>
      <c r="JQY464" s="327"/>
      <c r="JQZ464" s="327"/>
      <c r="JRA464" s="327"/>
      <c r="JRB464" s="327"/>
      <c r="JRC464" s="327"/>
      <c r="JRD464" s="327"/>
      <c r="JRE464" s="327"/>
      <c r="JRF464" s="327"/>
      <c r="JRG464" s="327"/>
      <c r="JRH464" s="327"/>
      <c r="JRI464" s="327"/>
      <c r="JRJ464" s="327"/>
      <c r="JRK464" s="327"/>
      <c r="JRL464" s="327"/>
      <c r="JRM464" s="327"/>
      <c r="JRN464" s="327"/>
      <c r="JRO464" s="327"/>
      <c r="JRP464" s="327"/>
      <c r="JRQ464" s="327"/>
      <c r="JRR464" s="327"/>
      <c r="JRS464" s="327"/>
      <c r="JRT464" s="327"/>
      <c r="JRU464" s="327"/>
      <c r="JRV464" s="327"/>
      <c r="JRW464" s="327"/>
      <c r="JRX464" s="327"/>
      <c r="JRY464" s="327"/>
      <c r="JRZ464" s="327"/>
      <c r="JSA464" s="327"/>
      <c r="JSB464" s="327"/>
      <c r="JSC464" s="327"/>
      <c r="JSD464" s="327"/>
      <c r="JSE464" s="327"/>
      <c r="JSF464" s="327"/>
      <c r="JSG464" s="327"/>
      <c r="JSH464" s="327"/>
      <c r="JSI464" s="327"/>
      <c r="JSJ464" s="327"/>
      <c r="JSK464" s="327"/>
      <c r="JSL464" s="327"/>
      <c r="JSM464" s="327"/>
      <c r="JSN464" s="327"/>
      <c r="JSO464" s="327"/>
      <c r="JSP464" s="327"/>
      <c r="JSQ464" s="327"/>
      <c r="JSR464" s="327"/>
      <c r="JSS464" s="327"/>
      <c r="JST464" s="327"/>
      <c r="JSU464" s="327"/>
      <c r="JSV464" s="327"/>
      <c r="JSW464" s="327"/>
      <c r="JSX464" s="327"/>
      <c r="JSY464" s="327"/>
      <c r="JSZ464" s="327"/>
      <c r="JTA464" s="327"/>
      <c r="JTB464" s="327"/>
      <c r="JTC464" s="327"/>
      <c r="JTD464" s="327"/>
      <c r="JTE464" s="327"/>
      <c r="JTF464" s="327"/>
      <c r="JTG464" s="327"/>
      <c r="JTH464" s="327"/>
      <c r="JTI464" s="327"/>
      <c r="JTJ464" s="327"/>
      <c r="JTK464" s="327"/>
      <c r="JTL464" s="327"/>
      <c r="JTM464" s="327"/>
      <c r="JTN464" s="327"/>
      <c r="JTO464" s="327"/>
      <c r="JTP464" s="327"/>
      <c r="JTQ464" s="327"/>
      <c r="JTR464" s="327"/>
      <c r="JTS464" s="327"/>
      <c r="JTT464" s="327"/>
      <c r="JTU464" s="327"/>
      <c r="JTV464" s="327"/>
      <c r="JTW464" s="327"/>
      <c r="JTX464" s="327"/>
      <c r="JTY464" s="327"/>
      <c r="JTZ464" s="327"/>
      <c r="JUA464" s="327"/>
      <c r="JUB464" s="327"/>
      <c r="JUC464" s="327"/>
      <c r="JUD464" s="327"/>
      <c r="JUE464" s="327"/>
      <c r="JUF464" s="327"/>
      <c r="JUG464" s="327"/>
      <c r="JUH464" s="327"/>
      <c r="JUI464" s="327"/>
      <c r="JUJ464" s="327"/>
      <c r="JUK464" s="327"/>
      <c r="JUL464" s="327"/>
      <c r="JUM464" s="327"/>
      <c r="JUN464" s="327"/>
      <c r="JUO464" s="327"/>
      <c r="JUP464" s="327"/>
      <c r="JUQ464" s="327"/>
      <c r="JUR464" s="327"/>
      <c r="JUS464" s="327"/>
      <c r="JUT464" s="327"/>
      <c r="JUU464" s="327"/>
      <c r="JUV464" s="327"/>
      <c r="JUW464" s="327"/>
      <c r="JUX464" s="327"/>
      <c r="JUY464" s="327"/>
      <c r="JUZ464" s="327"/>
      <c r="JVA464" s="327"/>
      <c r="JVB464" s="327"/>
      <c r="JVC464" s="327"/>
      <c r="JVD464" s="327"/>
      <c r="JVE464" s="327"/>
      <c r="JVF464" s="327"/>
      <c r="JVG464" s="327"/>
      <c r="JVH464" s="327"/>
      <c r="JVI464" s="327"/>
      <c r="JVJ464" s="327"/>
      <c r="JVK464" s="327"/>
      <c r="JVL464" s="327"/>
      <c r="JVM464" s="327"/>
      <c r="JVN464" s="327"/>
      <c r="JVO464" s="327"/>
      <c r="JVP464" s="327"/>
      <c r="JVQ464" s="327"/>
      <c r="JVR464" s="327"/>
      <c r="JVS464" s="327"/>
      <c r="JVT464" s="327"/>
      <c r="JVU464" s="327"/>
      <c r="JVV464" s="327"/>
      <c r="JVW464" s="327"/>
      <c r="JVX464" s="327"/>
      <c r="JVY464" s="327"/>
      <c r="JVZ464" s="327"/>
      <c r="JWA464" s="327"/>
      <c r="JWB464" s="327"/>
      <c r="JWC464" s="327"/>
      <c r="JWD464" s="327"/>
      <c r="JWE464" s="327"/>
      <c r="JWF464" s="327"/>
      <c r="JWG464" s="327"/>
      <c r="JWH464" s="327"/>
      <c r="JWI464" s="327"/>
      <c r="JWJ464" s="327"/>
      <c r="JWK464" s="327"/>
      <c r="JWL464" s="327"/>
      <c r="JWM464" s="327"/>
      <c r="JWN464" s="327"/>
      <c r="JWO464" s="327"/>
      <c r="JWP464" s="327"/>
      <c r="JWQ464" s="327"/>
      <c r="JWR464" s="327"/>
      <c r="JWS464" s="327"/>
      <c r="JWT464" s="327"/>
      <c r="JWU464" s="327"/>
      <c r="JWV464" s="327"/>
      <c r="JWW464" s="327"/>
      <c r="JWX464" s="327"/>
      <c r="JWY464" s="327"/>
      <c r="JWZ464" s="327"/>
      <c r="JXA464" s="327"/>
      <c r="JXB464" s="327"/>
      <c r="JXC464" s="327"/>
      <c r="JXD464" s="327"/>
      <c r="JXE464" s="327"/>
      <c r="JXF464" s="327"/>
      <c r="JXG464" s="327"/>
      <c r="JXH464" s="327"/>
      <c r="JXI464" s="327"/>
      <c r="JXJ464" s="327"/>
      <c r="JXK464" s="327"/>
      <c r="JXL464" s="327"/>
      <c r="JXM464" s="327"/>
      <c r="JXN464" s="327"/>
      <c r="JXO464" s="327"/>
      <c r="JXP464" s="327"/>
      <c r="JXQ464" s="327"/>
      <c r="JXR464" s="327"/>
      <c r="JXS464" s="327"/>
      <c r="JXT464" s="327"/>
      <c r="JXU464" s="327"/>
      <c r="JXV464" s="327"/>
      <c r="JXW464" s="327"/>
      <c r="JXX464" s="327"/>
      <c r="JXY464" s="327"/>
      <c r="JXZ464" s="327"/>
      <c r="JYA464" s="327"/>
      <c r="JYB464" s="327"/>
      <c r="JYC464" s="327"/>
      <c r="JYD464" s="327"/>
      <c r="JYE464" s="327"/>
      <c r="JYF464" s="327"/>
      <c r="JYG464" s="327"/>
      <c r="JYH464" s="327"/>
      <c r="JYI464" s="327"/>
      <c r="JYJ464" s="327"/>
      <c r="JYK464" s="327"/>
      <c r="JYL464" s="327"/>
      <c r="JYM464" s="327"/>
      <c r="JYN464" s="327"/>
      <c r="JYO464" s="327"/>
      <c r="JYP464" s="327"/>
      <c r="JYQ464" s="327"/>
      <c r="JYR464" s="327"/>
      <c r="JYS464" s="327"/>
      <c r="JYT464" s="327"/>
      <c r="JYU464" s="327"/>
      <c r="JYV464" s="327"/>
      <c r="JYW464" s="327"/>
      <c r="JYX464" s="327"/>
      <c r="JYY464" s="327"/>
      <c r="JYZ464" s="327"/>
      <c r="JZA464" s="327"/>
      <c r="JZB464" s="327"/>
      <c r="JZC464" s="327"/>
      <c r="JZD464" s="327"/>
      <c r="JZE464" s="327"/>
      <c r="JZF464" s="327"/>
      <c r="JZG464" s="327"/>
      <c r="JZH464" s="327"/>
      <c r="JZI464" s="327"/>
      <c r="JZJ464" s="327"/>
      <c r="JZK464" s="327"/>
      <c r="JZL464" s="327"/>
      <c r="JZM464" s="327"/>
      <c r="JZN464" s="327"/>
      <c r="JZO464" s="327"/>
      <c r="JZP464" s="327"/>
      <c r="JZQ464" s="327"/>
      <c r="JZR464" s="327"/>
      <c r="JZS464" s="327"/>
      <c r="JZT464" s="327"/>
      <c r="JZU464" s="327"/>
      <c r="JZV464" s="327"/>
      <c r="JZW464" s="327"/>
      <c r="JZX464" s="327"/>
      <c r="JZY464" s="327"/>
      <c r="JZZ464" s="327"/>
      <c r="KAA464" s="327"/>
      <c r="KAB464" s="327"/>
      <c r="KAC464" s="327"/>
      <c r="KAD464" s="327"/>
      <c r="KAE464" s="327"/>
      <c r="KAF464" s="327"/>
      <c r="KAG464" s="327"/>
      <c r="KAH464" s="327"/>
      <c r="KAI464" s="327"/>
      <c r="KAJ464" s="327"/>
      <c r="KAK464" s="327"/>
      <c r="KAL464" s="327"/>
      <c r="KAM464" s="327"/>
      <c r="KAN464" s="327"/>
      <c r="KAO464" s="327"/>
      <c r="KAP464" s="327"/>
      <c r="KAQ464" s="327"/>
      <c r="KAR464" s="327"/>
      <c r="KAS464" s="327"/>
      <c r="KAT464" s="327"/>
      <c r="KAU464" s="327"/>
      <c r="KAV464" s="327"/>
      <c r="KAW464" s="327"/>
      <c r="KAX464" s="327"/>
      <c r="KAY464" s="327"/>
      <c r="KAZ464" s="327"/>
      <c r="KBA464" s="327"/>
      <c r="KBB464" s="327"/>
      <c r="KBC464" s="327"/>
      <c r="KBD464" s="327"/>
      <c r="KBE464" s="327"/>
      <c r="KBF464" s="327"/>
      <c r="KBG464" s="327"/>
      <c r="KBH464" s="327"/>
      <c r="KBI464" s="327"/>
      <c r="KBJ464" s="327"/>
      <c r="KBK464" s="327"/>
      <c r="KBL464" s="327"/>
      <c r="KBM464" s="327"/>
      <c r="KBN464" s="327"/>
      <c r="KBO464" s="327"/>
      <c r="KBP464" s="327"/>
      <c r="KBQ464" s="327"/>
      <c r="KBR464" s="327"/>
      <c r="KBS464" s="327"/>
      <c r="KBT464" s="327"/>
      <c r="KBU464" s="327"/>
      <c r="KBV464" s="327"/>
      <c r="KBW464" s="327"/>
      <c r="KBX464" s="327"/>
      <c r="KBY464" s="327"/>
      <c r="KBZ464" s="327"/>
      <c r="KCA464" s="327"/>
      <c r="KCB464" s="327"/>
      <c r="KCC464" s="327"/>
      <c r="KCD464" s="327"/>
      <c r="KCE464" s="327"/>
      <c r="KCF464" s="327"/>
      <c r="KCG464" s="327"/>
      <c r="KCH464" s="327"/>
      <c r="KCI464" s="327"/>
      <c r="KCJ464" s="327"/>
      <c r="KCK464" s="327"/>
      <c r="KCL464" s="327"/>
      <c r="KCM464" s="327"/>
      <c r="KCN464" s="327"/>
      <c r="KCO464" s="327"/>
      <c r="KCP464" s="327"/>
      <c r="KCQ464" s="327"/>
      <c r="KCR464" s="327"/>
      <c r="KCS464" s="327"/>
      <c r="KCT464" s="327"/>
      <c r="KCU464" s="327"/>
      <c r="KCV464" s="327"/>
      <c r="KCW464" s="327"/>
      <c r="KCX464" s="327"/>
      <c r="KCY464" s="327"/>
      <c r="KCZ464" s="327"/>
      <c r="KDA464" s="327"/>
      <c r="KDB464" s="327"/>
      <c r="KDC464" s="327"/>
      <c r="KDD464" s="327"/>
      <c r="KDE464" s="327"/>
      <c r="KDF464" s="327"/>
      <c r="KDG464" s="327"/>
      <c r="KDH464" s="327"/>
      <c r="KDI464" s="327"/>
      <c r="KDJ464" s="327"/>
      <c r="KDK464" s="327"/>
      <c r="KDL464" s="327"/>
      <c r="KDM464" s="327"/>
      <c r="KDN464" s="327"/>
      <c r="KDO464" s="327"/>
      <c r="KDP464" s="327"/>
      <c r="KDQ464" s="327"/>
      <c r="KDR464" s="327"/>
      <c r="KDS464" s="327"/>
      <c r="KDT464" s="327"/>
      <c r="KDU464" s="327"/>
      <c r="KDV464" s="327"/>
      <c r="KDW464" s="327"/>
      <c r="KDX464" s="327"/>
      <c r="KDY464" s="327"/>
      <c r="KDZ464" s="327"/>
      <c r="KEA464" s="327"/>
      <c r="KEB464" s="327"/>
      <c r="KEC464" s="327"/>
      <c r="KED464" s="327"/>
      <c r="KEE464" s="327"/>
      <c r="KEF464" s="327"/>
      <c r="KEG464" s="327"/>
      <c r="KEH464" s="327"/>
      <c r="KEI464" s="327"/>
      <c r="KEJ464" s="327"/>
      <c r="KEK464" s="327"/>
      <c r="KEL464" s="327"/>
      <c r="KEM464" s="327"/>
      <c r="KEN464" s="327"/>
      <c r="KEO464" s="327"/>
      <c r="KEP464" s="327"/>
      <c r="KEQ464" s="327"/>
      <c r="KER464" s="327"/>
      <c r="KES464" s="327"/>
      <c r="KET464" s="327"/>
      <c r="KEU464" s="327"/>
      <c r="KEV464" s="327"/>
      <c r="KEW464" s="327"/>
      <c r="KEX464" s="327"/>
      <c r="KEY464" s="327"/>
      <c r="KEZ464" s="327"/>
      <c r="KFA464" s="327"/>
      <c r="KFB464" s="327"/>
      <c r="KFC464" s="327"/>
      <c r="KFD464" s="327"/>
      <c r="KFE464" s="327"/>
      <c r="KFF464" s="327"/>
      <c r="KFG464" s="327"/>
      <c r="KFH464" s="327"/>
      <c r="KFI464" s="327"/>
      <c r="KFJ464" s="327"/>
      <c r="KFK464" s="327"/>
      <c r="KFL464" s="327"/>
      <c r="KFM464" s="327"/>
      <c r="KFN464" s="327"/>
      <c r="KFO464" s="327"/>
      <c r="KFP464" s="327"/>
      <c r="KFQ464" s="327"/>
      <c r="KFR464" s="327"/>
      <c r="KFS464" s="327"/>
      <c r="KFT464" s="327"/>
      <c r="KFU464" s="327"/>
      <c r="KFV464" s="327"/>
      <c r="KFW464" s="327"/>
      <c r="KFX464" s="327"/>
      <c r="KFY464" s="327"/>
      <c r="KFZ464" s="327"/>
      <c r="KGA464" s="327"/>
      <c r="KGB464" s="327"/>
      <c r="KGC464" s="327"/>
      <c r="KGD464" s="327"/>
      <c r="KGE464" s="327"/>
      <c r="KGF464" s="327"/>
      <c r="KGG464" s="327"/>
      <c r="KGH464" s="327"/>
      <c r="KGI464" s="327"/>
      <c r="KGJ464" s="327"/>
      <c r="KGK464" s="327"/>
      <c r="KGL464" s="327"/>
      <c r="KGM464" s="327"/>
      <c r="KGN464" s="327"/>
      <c r="KGO464" s="327"/>
      <c r="KGP464" s="327"/>
      <c r="KGQ464" s="327"/>
      <c r="KGR464" s="327"/>
      <c r="KGS464" s="327"/>
      <c r="KGT464" s="327"/>
      <c r="KGU464" s="327"/>
      <c r="KGV464" s="327"/>
      <c r="KGW464" s="327"/>
      <c r="KGX464" s="327"/>
      <c r="KGY464" s="327"/>
      <c r="KGZ464" s="327"/>
      <c r="KHA464" s="327"/>
      <c r="KHB464" s="327"/>
      <c r="KHC464" s="327"/>
      <c r="KHD464" s="327"/>
      <c r="KHE464" s="327"/>
      <c r="KHF464" s="327"/>
      <c r="KHG464" s="327"/>
      <c r="KHH464" s="327"/>
      <c r="KHI464" s="327"/>
      <c r="KHJ464" s="327"/>
      <c r="KHK464" s="327"/>
      <c r="KHL464" s="327"/>
      <c r="KHM464" s="327"/>
      <c r="KHN464" s="327"/>
      <c r="KHO464" s="327"/>
      <c r="KHP464" s="327"/>
      <c r="KHQ464" s="327"/>
      <c r="KHR464" s="327"/>
      <c r="KHS464" s="327"/>
      <c r="KHT464" s="327"/>
      <c r="KHU464" s="327"/>
      <c r="KHV464" s="327"/>
      <c r="KHW464" s="327"/>
      <c r="KHX464" s="327"/>
      <c r="KHY464" s="327"/>
      <c r="KHZ464" s="327"/>
      <c r="KIA464" s="327"/>
      <c r="KIB464" s="327"/>
      <c r="KIC464" s="327"/>
      <c r="KID464" s="327"/>
      <c r="KIE464" s="327"/>
      <c r="KIF464" s="327"/>
      <c r="KIG464" s="327"/>
      <c r="KIH464" s="327"/>
      <c r="KII464" s="327"/>
      <c r="KIJ464" s="327"/>
      <c r="KIK464" s="327"/>
      <c r="KIL464" s="327"/>
      <c r="KIM464" s="327"/>
      <c r="KIN464" s="327"/>
      <c r="KIO464" s="327"/>
      <c r="KIP464" s="327"/>
      <c r="KIQ464" s="327"/>
      <c r="KIR464" s="327"/>
      <c r="KIS464" s="327"/>
      <c r="KIT464" s="327"/>
      <c r="KIU464" s="327"/>
      <c r="KIV464" s="327"/>
      <c r="KIW464" s="327"/>
      <c r="KIX464" s="327"/>
      <c r="KIY464" s="327"/>
      <c r="KIZ464" s="327"/>
      <c r="KJA464" s="327"/>
      <c r="KJB464" s="327"/>
      <c r="KJC464" s="327"/>
      <c r="KJD464" s="327"/>
      <c r="KJE464" s="327"/>
      <c r="KJF464" s="327"/>
      <c r="KJG464" s="327"/>
      <c r="KJH464" s="327"/>
      <c r="KJI464" s="327"/>
      <c r="KJJ464" s="327"/>
      <c r="KJK464" s="327"/>
      <c r="KJL464" s="327"/>
      <c r="KJM464" s="327"/>
      <c r="KJN464" s="327"/>
      <c r="KJO464" s="327"/>
      <c r="KJP464" s="327"/>
      <c r="KJQ464" s="327"/>
      <c r="KJR464" s="327"/>
      <c r="KJS464" s="327"/>
      <c r="KJT464" s="327"/>
      <c r="KJU464" s="327"/>
      <c r="KJV464" s="327"/>
      <c r="KJW464" s="327"/>
      <c r="KJX464" s="327"/>
      <c r="KJY464" s="327"/>
      <c r="KJZ464" s="327"/>
      <c r="KKA464" s="327"/>
      <c r="KKB464" s="327"/>
      <c r="KKC464" s="327"/>
      <c r="KKD464" s="327"/>
      <c r="KKE464" s="327"/>
      <c r="KKF464" s="327"/>
      <c r="KKG464" s="327"/>
      <c r="KKH464" s="327"/>
      <c r="KKI464" s="327"/>
      <c r="KKJ464" s="327"/>
      <c r="KKK464" s="327"/>
      <c r="KKL464" s="327"/>
      <c r="KKM464" s="327"/>
      <c r="KKN464" s="327"/>
      <c r="KKO464" s="327"/>
      <c r="KKP464" s="327"/>
      <c r="KKQ464" s="327"/>
      <c r="KKR464" s="327"/>
      <c r="KKS464" s="327"/>
      <c r="KKT464" s="327"/>
      <c r="KKU464" s="327"/>
      <c r="KKV464" s="327"/>
      <c r="KKW464" s="327"/>
      <c r="KKX464" s="327"/>
      <c r="KKY464" s="327"/>
      <c r="KKZ464" s="327"/>
      <c r="KLA464" s="327"/>
      <c r="KLB464" s="327"/>
      <c r="KLC464" s="327"/>
      <c r="KLD464" s="327"/>
      <c r="KLE464" s="327"/>
      <c r="KLF464" s="327"/>
      <c r="KLG464" s="327"/>
      <c r="KLH464" s="327"/>
      <c r="KLI464" s="327"/>
      <c r="KLJ464" s="327"/>
      <c r="KLK464" s="327"/>
      <c r="KLL464" s="327"/>
      <c r="KLM464" s="327"/>
      <c r="KLN464" s="327"/>
      <c r="KLO464" s="327"/>
      <c r="KLP464" s="327"/>
      <c r="KLQ464" s="327"/>
      <c r="KLR464" s="327"/>
      <c r="KLS464" s="327"/>
      <c r="KLT464" s="327"/>
      <c r="KLU464" s="327"/>
      <c r="KLV464" s="327"/>
      <c r="KLW464" s="327"/>
      <c r="KLX464" s="327"/>
      <c r="KLY464" s="327"/>
      <c r="KLZ464" s="327"/>
      <c r="KMA464" s="327"/>
      <c r="KMB464" s="327"/>
      <c r="KMC464" s="327"/>
      <c r="KMD464" s="327"/>
      <c r="KME464" s="327"/>
      <c r="KMF464" s="327"/>
      <c r="KMG464" s="327"/>
      <c r="KMH464" s="327"/>
      <c r="KMI464" s="327"/>
      <c r="KMJ464" s="327"/>
      <c r="KMK464" s="327"/>
      <c r="KML464" s="327"/>
      <c r="KMM464" s="327"/>
      <c r="KMN464" s="327"/>
      <c r="KMO464" s="327"/>
      <c r="KMP464" s="327"/>
      <c r="KMQ464" s="327"/>
      <c r="KMR464" s="327"/>
      <c r="KMS464" s="327"/>
      <c r="KMT464" s="327"/>
      <c r="KMU464" s="327"/>
      <c r="KMV464" s="327"/>
      <c r="KMW464" s="327"/>
      <c r="KMX464" s="327"/>
      <c r="KMY464" s="327"/>
      <c r="KMZ464" s="327"/>
      <c r="KNA464" s="327"/>
      <c r="KNB464" s="327"/>
      <c r="KNC464" s="327"/>
      <c r="KND464" s="327"/>
      <c r="KNE464" s="327"/>
      <c r="KNF464" s="327"/>
      <c r="KNG464" s="327"/>
      <c r="KNH464" s="327"/>
      <c r="KNI464" s="327"/>
      <c r="KNJ464" s="327"/>
      <c r="KNK464" s="327"/>
      <c r="KNL464" s="327"/>
      <c r="KNM464" s="327"/>
      <c r="KNN464" s="327"/>
      <c r="KNO464" s="327"/>
      <c r="KNP464" s="327"/>
      <c r="KNQ464" s="327"/>
      <c r="KNR464" s="327"/>
      <c r="KNS464" s="327"/>
      <c r="KNT464" s="327"/>
      <c r="KNU464" s="327"/>
      <c r="KNV464" s="327"/>
      <c r="KNW464" s="327"/>
      <c r="KNX464" s="327"/>
      <c r="KNY464" s="327"/>
      <c r="KNZ464" s="327"/>
      <c r="KOA464" s="327"/>
      <c r="KOB464" s="327"/>
      <c r="KOC464" s="327"/>
      <c r="KOD464" s="327"/>
      <c r="KOE464" s="327"/>
      <c r="KOF464" s="327"/>
      <c r="KOG464" s="327"/>
      <c r="KOH464" s="327"/>
      <c r="KOI464" s="327"/>
      <c r="KOJ464" s="327"/>
      <c r="KOK464" s="327"/>
      <c r="KOL464" s="327"/>
      <c r="KOM464" s="327"/>
      <c r="KON464" s="327"/>
      <c r="KOO464" s="327"/>
      <c r="KOP464" s="327"/>
      <c r="KOQ464" s="327"/>
      <c r="KOR464" s="327"/>
      <c r="KOS464" s="327"/>
      <c r="KOT464" s="327"/>
      <c r="KOU464" s="327"/>
      <c r="KOV464" s="327"/>
      <c r="KOW464" s="327"/>
      <c r="KOX464" s="327"/>
      <c r="KOY464" s="327"/>
      <c r="KOZ464" s="327"/>
      <c r="KPA464" s="327"/>
      <c r="KPB464" s="327"/>
      <c r="KPC464" s="327"/>
      <c r="KPD464" s="327"/>
      <c r="KPE464" s="327"/>
      <c r="KPF464" s="327"/>
      <c r="KPG464" s="327"/>
      <c r="KPH464" s="327"/>
      <c r="KPI464" s="327"/>
      <c r="KPJ464" s="327"/>
      <c r="KPK464" s="327"/>
      <c r="KPL464" s="327"/>
      <c r="KPM464" s="327"/>
      <c r="KPN464" s="327"/>
      <c r="KPO464" s="327"/>
      <c r="KPP464" s="327"/>
      <c r="KPQ464" s="327"/>
      <c r="KPR464" s="327"/>
      <c r="KPS464" s="327"/>
      <c r="KPT464" s="327"/>
      <c r="KPU464" s="327"/>
      <c r="KPV464" s="327"/>
      <c r="KPW464" s="327"/>
      <c r="KPX464" s="327"/>
      <c r="KPY464" s="327"/>
      <c r="KPZ464" s="327"/>
      <c r="KQA464" s="327"/>
      <c r="KQB464" s="327"/>
      <c r="KQC464" s="327"/>
      <c r="KQD464" s="327"/>
      <c r="KQE464" s="327"/>
      <c r="KQF464" s="327"/>
      <c r="KQG464" s="327"/>
      <c r="KQH464" s="327"/>
      <c r="KQI464" s="327"/>
      <c r="KQJ464" s="327"/>
      <c r="KQK464" s="327"/>
      <c r="KQL464" s="327"/>
      <c r="KQM464" s="327"/>
      <c r="KQN464" s="327"/>
      <c r="KQO464" s="327"/>
      <c r="KQP464" s="327"/>
      <c r="KQQ464" s="327"/>
      <c r="KQR464" s="327"/>
      <c r="KQS464" s="327"/>
      <c r="KQT464" s="327"/>
      <c r="KQU464" s="327"/>
      <c r="KQV464" s="327"/>
      <c r="KQW464" s="327"/>
      <c r="KQX464" s="327"/>
      <c r="KQY464" s="327"/>
      <c r="KQZ464" s="327"/>
      <c r="KRA464" s="327"/>
      <c r="KRB464" s="327"/>
      <c r="KRC464" s="327"/>
      <c r="KRD464" s="327"/>
      <c r="KRE464" s="327"/>
      <c r="KRF464" s="327"/>
      <c r="KRG464" s="327"/>
      <c r="KRH464" s="327"/>
      <c r="KRI464" s="327"/>
      <c r="KRJ464" s="327"/>
      <c r="KRK464" s="327"/>
      <c r="KRL464" s="327"/>
      <c r="KRM464" s="327"/>
      <c r="KRN464" s="327"/>
      <c r="KRO464" s="327"/>
      <c r="KRP464" s="327"/>
      <c r="KRQ464" s="327"/>
      <c r="KRR464" s="327"/>
      <c r="KRS464" s="327"/>
      <c r="KRT464" s="327"/>
      <c r="KRU464" s="327"/>
      <c r="KRV464" s="327"/>
      <c r="KRW464" s="327"/>
      <c r="KRX464" s="327"/>
      <c r="KRY464" s="327"/>
      <c r="KRZ464" s="327"/>
      <c r="KSA464" s="327"/>
      <c r="KSB464" s="327"/>
      <c r="KSC464" s="327"/>
      <c r="KSD464" s="327"/>
      <c r="KSE464" s="327"/>
      <c r="KSF464" s="327"/>
      <c r="KSG464" s="327"/>
      <c r="KSH464" s="327"/>
      <c r="KSI464" s="327"/>
      <c r="KSJ464" s="327"/>
      <c r="KSK464" s="327"/>
      <c r="KSL464" s="327"/>
      <c r="KSM464" s="327"/>
      <c r="KSN464" s="327"/>
      <c r="KSO464" s="327"/>
      <c r="KSP464" s="327"/>
      <c r="KSQ464" s="327"/>
      <c r="KSR464" s="327"/>
      <c r="KSS464" s="327"/>
      <c r="KST464" s="327"/>
      <c r="KSU464" s="327"/>
      <c r="KSV464" s="327"/>
      <c r="KSW464" s="327"/>
      <c r="KSX464" s="327"/>
      <c r="KSY464" s="327"/>
      <c r="KSZ464" s="327"/>
      <c r="KTA464" s="327"/>
      <c r="KTB464" s="327"/>
      <c r="KTC464" s="327"/>
      <c r="KTD464" s="327"/>
      <c r="KTE464" s="327"/>
      <c r="KTF464" s="327"/>
      <c r="KTG464" s="327"/>
      <c r="KTH464" s="327"/>
      <c r="KTI464" s="327"/>
      <c r="KTJ464" s="327"/>
      <c r="KTK464" s="327"/>
      <c r="KTL464" s="327"/>
      <c r="KTM464" s="327"/>
      <c r="KTN464" s="327"/>
      <c r="KTO464" s="327"/>
      <c r="KTP464" s="327"/>
      <c r="KTQ464" s="327"/>
      <c r="KTR464" s="327"/>
      <c r="KTS464" s="327"/>
      <c r="KTT464" s="327"/>
      <c r="KTU464" s="327"/>
      <c r="KTV464" s="327"/>
      <c r="KTW464" s="327"/>
      <c r="KTX464" s="327"/>
      <c r="KTY464" s="327"/>
      <c r="KTZ464" s="327"/>
      <c r="KUA464" s="327"/>
      <c r="KUB464" s="327"/>
      <c r="KUC464" s="327"/>
      <c r="KUD464" s="327"/>
      <c r="KUE464" s="327"/>
      <c r="KUF464" s="327"/>
      <c r="KUG464" s="327"/>
      <c r="KUH464" s="327"/>
      <c r="KUI464" s="327"/>
      <c r="KUJ464" s="327"/>
      <c r="KUK464" s="327"/>
      <c r="KUL464" s="327"/>
      <c r="KUM464" s="327"/>
      <c r="KUN464" s="327"/>
      <c r="KUO464" s="327"/>
      <c r="KUP464" s="327"/>
      <c r="KUQ464" s="327"/>
      <c r="KUR464" s="327"/>
      <c r="KUS464" s="327"/>
      <c r="KUT464" s="327"/>
      <c r="KUU464" s="327"/>
      <c r="KUV464" s="327"/>
      <c r="KUW464" s="327"/>
      <c r="KUX464" s="327"/>
      <c r="KUY464" s="327"/>
      <c r="KUZ464" s="327"/>
      <c r="KVA464" s="327"/>
      <c r="KVB464" s="327"/>
      <c r="KVC464" s="327"/>
      <c r="KVD464" s="327"/>
      <c r="KVE464" s="327"/>
      <c r="KVF464" s="327"/>
      <c r="KVG464" s="327"/>
      <c r="KVH464" s="327"/>
      <c r="KVI464" s="327"/>
      <c r="KVJ464" s="327"/>
      <c r="KVK464" s="327"/>
      <c r="KVL464" s="327"/>
      <c r="KVM464" s="327"/>
      <c r="KVN464" s="327"/>
      <c r="KVO464" s="327"/>
      <c r="KVP464" s="327"/>
      <c r="KVQ464" s="327"/>
      <c r="KVR464" s="327"/>
      <c r="KVS464" s="327"/>
      <c r="KVT464" s="327"/>
      <c r="KVU464" s="327"/>
      <c r="KVV464" s="327"/>
      <c r="KVW464" s="327"/>
      <c r="KVX464" s="327"/>
      <c r="KVY464" s="327"/>
      <c r="KVZ464" s="327"/>
      <c r="KWA464" s="327"/>
      <c r="KWB464" s="327"/>
      <c r="KWC464" s="327"/>
      <c r="KWD464" s="327"/>
      <c r="KWE464" s="327"/>
      <c r="KWF464" s="327"/>
      <c r="KWG464" s="327"/>
      <c r="KWH464" s="327"/>
      <c r="KWI464" s="327"/>
      <c r="KWJ464" s="327"/>
      <c r="KWK464" s="327"/>
      <c r="KWL464" s="327"/>
      <c r="KWM464" s="327"/>
      <c r="KWN464" s="327"/>
      <c r="KWO464" s="327"/>
      <c r="KWP464" s="327"/>
      <c r="KWQ464" s="327"/>
      <c r="KWR464" s="327"/>
      <c r="KWS464" s="327"/>
      <c r="KWT464" s="327"/>
      <c r="KWU464" s="327"/>
      <c r="KWV464" s="327"/>
      <c r="KWW464" s="327"/>
      <c r="KWX464" s="327"/>
      <c r="KWY464" s="327"/>
      <c r="KWZ464" s="327"/>
      <c r="KXA464" s="327"/>
      <c r="KXB464" s="327"/>
      <c r="KXC464" s="327"/>
      <c r="KXD464" s="327"/>
      <c r="KXE464" s="327"/>
      <c r="KXF464" s="327"/>
      <c r="KXG464" s="327"/>
      <c r="KXH464" s="327"/>
      <c r="KXI464" s="327"/>
      <c r="KXJ464" s="327"/>
      <c r="KXK464" s="327"/>
      <c r="KXL464" s="327"/>
      <c r="KXM464" s="327"/>
      <c r="KXN464" s="327"/>
      <c r="KXO464" s="327"/>
      <c r="KXP464" s="327"/>
      <c r="KXQ464" s="327"/>
      <c r="KXR464" s="327"/>
      <c r="KXS464" s="327"/>
      <c r="KXT464" s="327"/>
      <c r="KXU464" s="327"/>
      <c r="KXV464" s="327"/>
      <c r="KXW464" s="327"/>
      <c r="KXX464" s="327"/>
      <c r="KXY464" s="327"/>
      <c r="KXZ464" s="327"/>
      <c r="KYA464" s="327"/>
      <c r="KYB464" s="327"/>
      <c r="KYC464" s="327"/>
      <c r="KYD464" s="327"/>
      <c r="KYE464" s="327"/>
      <c r="KYF464" s="327"/>
      <c r="KYG464" s="327"/>
      <c r="KYH464" s="327"/>
      <c r="KYI464" s="327"/>
      <c r="KYJ464" s="327"/>
      <c r="KYK464" s="327"/>
      <c r="KYL464" s="327"/>
      <c r="KYM464" s="327"/>
      <c r="KYN464" s="327"/>
      <c r="KYO464" s="327"/>
      <c r="KYP464" s="327"/>
      <c r="KYQ464" s="327"/>
      <c r="KYR464" s="327"/>
      <c r="KYS464" s="327"/>
      <c r="KYT464" s="327"/>
      <c r="KYU464" s="327"/>
      <c r="KYV464" s="327"/>
      <c r="KYW464" s="327"/>
      <c r="KYX464" s="327"/>
      <c r="KYY464" s="327"/>
      <c r="KYZ464" s="327"/>
      <c r="KZA464" s="327"/>
      <c r="KZB464" s="327"/>
      <c r="KZC464" s="327"/>
      <c r="KZD464" s="327"/>
      <c r="KZE464" s="327"/>
      <c r="KZF464" s="327"/>
      <c r="KZG464" s="327"/>
      <c r="KZH464" s="327"/>
      <c r="KZI464" s="327"/>
      <c r="KZJ464" s="327"/>
      <c r="KZK464" s="327"/>
      <c r="KZL464" s="327"/>
      <c r="KZM464" s="327"/>
      <c r="KZN464" s="327"/>
      <c r="KZO464" s="327"/>
      <c r="KZP464" s="327"/>
      <c r="KZQ464" s="327"/>
      <c r="KZR464" s="327"/>
      <c r="KZS464" s="327"/>
      <c r="KZT464" s="327"/>
      <c r="KZU464" s="327"/>
      <c r="KZV464" s="327"/>
      <c r="KZW464" s="327"/>
      <c r="KZX464" s="327"/>
      <c r="KZY464" s="327"/>
      <c r="KZZ464" s="327"/>
      <c r="LAA464" s="327"/>
      <c r="LAB464" s="327"/>
      <c r="LAC464" s="327"/>
      <c r="LAD464" s="327"/>
      <c r="LAE464" s="327"/>
      <c r="LAF464" s="327"/>
      <c r="LAG464" s="327"/>
      <c r="LAH464" s="327"/>
      <c r="LAI464" s="327"/>
      <c r="LAJ464" s="327"/>
      <c r="LAK464" s="327"/>
      <c r="LAL464" s="327"/>
      <c r="LAM464" s="327"/>
      <c r="LAN464" s="327"/>
      <c r="LAO464" s="327"/>
      <c r="LAP464" s="327"/>
      <c r="LAQ464" s="327"/>
      <c r="LAR464" s="327"/>
      <c r="LAS464" s="327"/>
      <c r="LAT464" s="327"/>
      <c r="LAU464" s="327"/>
      <c r="LAV464" s="327"/>
      <c r="LAW464" s="327"/>
      <c r="LAX464" s="327"/>
      <c r="LAY464" s="327"/>
      <c r="LAZ464" s="327"/>
      <c r="LBA464" s="327"/>
      <c r="LBB464" s="327"/>
      <c r="LBC464" s="327"/>
      <c r="LBD464" s="327"/>
      <c r="LBE464" s="327"/>
      <c r="LBF464" s="327"/>
      <c r="LBG464" s="327"/>
      <c r="LBH464" s="327"/>
      <c r="LBI464" s="327"/>
      <c r="LBJ464" s="327"/>
      <c r="LBK464" s="327"/>
      <c r="LBL464" s="327"/>
      <c r="LBM464" s="327"/>
      <c r="LBN464" s="327"/>
      <c r="LBO464" s="327"/>
      <c r="LBP464" s="327"/>
      <c r="LBQ464" s="327"/>
      <c r="LBR464" s="327"/>
      <c r="LBS464" s="327"/>
      <c r="LBT464" s="327"/>
      <c r="LBU464" s="327"/>
      <c r="LBV464" s="327"/>
      <c r="LBW464" s="327"/>
      <c r="LBX464" s="327"/>
      <c r="LBY464" s="327"/>
      <c r="LBZ464" s="327"/>
      <c r="LCA464" s="327"/>
      <c r="LCB464" s="327"/>
      <c r="LCC464" s="327"/>
      <c r="LCD464" s="327"/>
      <c r="LCE464" s="327"/>
      <c r="LCF464" s="327"/>
      <c r="LCG464" s="327"/>
      <c r="LCH464" s="327"/>
      <c r="LCI464" s="327"/>
      <c r="LCJ464" s="327"/>
      <c r="LCK464" s="327"/>
      <c r="LCL464" s="327"/>
      <c r="LCM464" s="327"/>
      <c r="LCN464" s="327"/>
      <c r="LCO464" s="327"/>
      <c r="LCP464" s="327"/>
      <c r="LCQ464" s="327"/>
      <c r="LCR464" s="327"/>
      <c r="LCS464" s="327"/>
      <c r="LCT464" s="327"/>
      <c r="LCU464" s="327"/>
      <c r="LCV464" s="327"/>
      <c r="LCW464" s="327"/>
      <c r="LCX464" s="327"/>
      <c r="LCY464" s="327"/>
      <c r="LCZ464" s="327"/>
      <c r="LDA464" s="327"/>
      <c r="LDB464" s="327"/>
      <c r="LDC464" s="327"/>
      <c r="LDD464" s="327"/>
      <c r="LDE464" s="327"/>
      <c r="LDF464" s="327"/>
      <c r="LDG464" s="327"/>
      <c r="LDH464" s="327"/>
      <c r="LDI464" s="327"/>
      <c r="LDJ464" s="327"/>
      <c r="LDK464" s="327"/>
      <c r="LDL464" s="327"/>
      <c r="LDM464" s="327"/>
      <c r="LDN464" s="327"/>
      <c r="LDO464" s="327"/>
      <c r="LDP464" s="327"/>
      <c r="LDQ464" s="327"/>
      <c r="LDR464" s="327"/>
      <c r="LDS464" s="327"/>
      <c r="LDT464" s="327"/>
      <c r="LDU464" s="327"/>
      <c r="LDV464" s="327"/>
      <c r="LDW464" s="327"/>
      <c r="LDX464" s="327"/>
      <c r="LDY464" s="327"/>
      <c r="LDZ464" s="327"/>
      <c r="LEA464" s="327"/>
      <c r="LEB464" s="327"/>
      <c r="LEC464" s="327"/>
      <c r="LED464" s="327"/>
      <c r="LEE464" s="327"/>
      <c r="LEF464" s="327"/>
      <c r="LEG464" s="327"/>
      <c r="LEH464" s="327"/>
      <c r="LEI464" s="327"/>
      <c r="LEJ464" s="327"/>
      <c r="LEK464" s="327"/>
      <c r="LEL464" s="327"/>
      <c r="LEM464" s="327"/>
      <c r="LEN464" s="327"/>
      <c r="LEO464" s="327"/>
      <c r="LEP464" s="327"/>
      <c r="LEQ464" s="327"/>
      <c r="LER464" s="327"/>
      <c r="LES464" s="327"/>
      <c r="LET464" s="327"/>
      <c r="LEU464" s="327"/>
      <c r="LEV464" s="327"/>
      <c r="LEW464" s="327"/>
      <c r="LEX464" s="327"/>
      <c r="LEY464" s="327"/>
      <c r="LEZ464" s="327"/>
      <c r="LFA464" s="327"/>
      <c r="LFB464" s="327"/>
      <c r="LFC464" s="327"/>
      <c r="LFD464" s="327"/>
      <c r="LFE464" s="327"/>
      <c r="LFF464" s="327"/>
      <c r="LFG464" s="327"/>
      <c r="LFH464" s="327"/>
      <c r="LFI464" s="327"/>
      <c r="LFJ464" s="327"/>
      <c r="LFK464" s="327"/>
      <c r="LFL464" s="327"/>
      <c r="LFM464" s="327"/>
      <c r="LFN464" s="327"/>
      <c r="LFO464" s="327"/>
      <c r="LFP464" s="327"/>
      <c r="LFQ464" s="327"/>
      <c r="LFR464" s="327"/>
      <c r="LFS464" s="327"/>
      <c r="LFT464" s="327"/>
      <c r="LFU464" s="327"/>
      <c r="LFV464" s="327"/>
      <c r="LFW464" s="327"/>
      <c r="LFX464" s="327"/>
      <c r="LFY464" s="327"/>
      <c r="LFZ464" s="327"/>
      <c r="LGA464" s="327"/>
      <c r="LGB464" s="327"/>
      <c r="LGC464" s="327"/>
      <c r="LGD464" s="327"/>
      <c r="LGE464" s="327"/>
      <c r="LGF464" s="327"/>
      <c r="LGG464" s="327"/>
      <c r="LGH464" s="327"/>
      <c r="LGI464" s="327"/>
      <c r="LGJ464" s="327"/>
      <c r="LGK464" s="327"/>
      <c r="LGL464" s="327"/>
      <c r="LGM464" s="327"/>
      <c r="LGN464" s="327"/>
      <c r="LGO464" s="327"/>
      <c r="LGP464" s="327"/>
      <c r="LGQ464" s="327"/>
      <c r="LGR464" s="327"/>
      <c r="LGS464" s="327"/>
      <c r="LGT464" s="327"/>
      <c r="LGU464" s="327"/>
      <c r="LGV464" s="327"/>
      <c r="LGW464" s="327"/>
      <c r="LGX464" s="327"/>
      <c r="LGY464" s="327"/>
      <c r="LGZ464" s="327"/>
      <c r="LHA464" s="327"/>
      <c r="LHB464" s="327"/>
      <c r="LHC464" s="327"/>
      <c r="LHD464" s="327"/>
      <c r="LHE464" s="327"/>
      <c r="LHF464" s="327"/>
      <c r="LHG464" s="327"/>
      <c r="LHH464" s="327"/>
      <c r="LHI464" s="327"/>
      <c r="LHJ464" s="327"/>
      <c r="LHK464" s="327"/>
      <c r="LHL464" s="327"/>
      <c r="LHM464" s="327"/>
      <c r="LHN464" s="327"/>
      <c r="LHO464" s="327"/>
      <c r="LHP464" s="327"/>
      <c r="LHQ464" s="327"/>
      <c r="LHR464" s="327"/>
      <c r="LHS464" s="327"/>
      <c r="LHT464" s="327"/>
      <c r="LHU464" s="327"/>
      <c r="LHV464" s="327"/>
      <c r="LHW464" s="327"/>
      <c r="LHX464" s="327"/>
      <c r="LHY464" s="327"/>
      <c r="LHZ464" s="327"/>
      <c r="LIA464" s="327"/>
      <c r="LIB464" s="327"/>
      <c r="LIC464" s="327"/>
      <c r="LID464" s="327"/>
      <c r="LIE464" s="327"/>
      <c r="LIF464" s="327"/>
      <c r="LIG464" s="327"/>
      <c r="LIH464" s="327"/>
      <c r="LII464" s="327"/>
      <c r="LIJ464" s="327"/>
      <c r="LIK464" s="327"/>
      <c r="LIL464" s="327"/>
      <c r="LIM464" s="327"/>
      <c r="LIN464" s="327"/>
      <c r="LIO464" s="327"/>
      <c r="LIP464" s="327"/>
      <c r="LIQ464" s="327"/>
      <c r="LIR464" s="327"/>
      <c r="LIS464" s="327"/>
      <c r="LIT464" s="327"/>
      <c r="LIU464" s="327"/>
      <c r="LIV464" s="327"/>
      <c r="LIW464" s="327"/>
      <c r="LIX464" s="327"/>
      <c r="LIY464" s="327"/>
      <c r="LIZ464" s="327"/>
      <c r="LJA464" s="327"/>
      <c r="LJB464" s="327"/>
      <c r="LJC464" s="327"/>
      <c r="LJD464" s="327"/>
      <c r="LJE464" s="327"/>
      <c r="LJF464" s="327"/>
      <c r="LJG464" s="327"/>
      <c r="LJH464" s="327"/>
      <c r="LJI464" s="327"/>
      <c r="LJJ464" s="327"/>
      <c r="LJK464" s="327"/>
      <c r="LJL464" s="327"/>
      <c r="LJM464" s="327"/>
      <c r="LJN464" s="327"/>
      <c r="LJO464" s="327"/>
      <c r="LJP464" s="327"/>
      <c r="LJQ464" s="327"/>
      <c r="LJR464" s="327"/>
      <c r="LJS464" s="327"/>
      <c r="LJT464" s="327"/>
      <c r="LJU464" s="327"/>
      <c r="LJV464" s="327"/>
      <c r="LJW464" s="327"/>
      <c r="LJX464" s="327"/>
      <c r="LJY464" s="327"/>
      <c r="LJZ464" s="327"/>
      <c r="LKA464" s="327"/>
      <c r="LKB464" s="327"/>
      <c r="LKC464" s="327"/>
      <c r="LKD464" s="327"/>
      <c r="LKE464" s="327"/>
      <c r="LKF464" s="327"/>
      <c r="LKG464" s="327"/>
      <c r="LKH464" s="327"/>
      <c r="LKI464" s="327"/>
      <c r="LKJ464" s="327"/>
      <c r="LKK464" s="327"/>
      <c r="LKL464" s="327"/>
      <c r="LKM464" s="327"/>
      <c r="LKN464" s="327"/>
      <c r="LKO464" s="327"/>
      <c r="LKP464" s="327"/>
      <c r="LKQ464" s="327"/>
      <c r="LKR464" s="327"/>
      <c r="LKS464" s="327"/>
      <c r="LKT464" s="327"/>
      <c r="LKU464" s="327"/>
      <c r="LKV464" s="327"/>
      <c r="LKW464" s="327"/>
      <c r="LKX464" s="327"/>
      <c r="LKY464" s="327"/>
      <c r="LKZ464" s="327"/>
      <c r="LLA464" s="327"/>
      <c r="LLB464" s="327"/>
      <c r="LLC464" s="327"/>
      <c r="LLD464" s="327"/>
      <c r="LLE464" s="327"/>
      <c r="LLF464" s="327"/>
      <c r="LLG464" s="327"/>
      <c r="LLH464" s="327"/>
      <c r="LLI464" s="327"/>
      <c r="LLJ464" s="327"/>
      <c r="LLK464" s="327"/>
      <c r="LLL464" s="327"/>
      <c r="LLM464" s="327"/>
      <c r="LLN464" s="327"/>
      <c r="LLO464" s="327"/>
      <c r="LLP464" s="327"/>
      <c r="LLQ464" s="327"/>
      <c r="LLR464" s="327"/>
      <c r="LLS464" s="327"/>
      <c r="LLT464" s="327"/>
      <c r="LLU464" s="327"/>
      <c r="LLV464" s="327"/>
      <c r="LLW464" s="327"/>
      <c r="LLX464" s="327"/>
      <c r="LLY464" s="327"/>
      <c r="LLZ464" s="327"/>
      <c r="LMA464" s="327"/>
      <c r="LMB464" s="327"/>
      <c r="LMC464" s="327"/>
      <c r="LMD464" s="327"/>
      <c r="LME464" s="327"/>
      <c r="LMF464" s="327"/>
      <c r="LMG464" s="327"/>
      <c r="LMH464" s="327"/>
      <c r="LMI464" s="327"/>
      <c r="LMJ464" s="327"/>
      <c r="LMK464" s="327"/>
      <c r="LML464" s="327"/>
      <c r="LMM464" s="327"/>
      <c r="LMN464" s="327"/>
      <c r="LMO464" s="327"/>
      <c r="LMP464" s="327"/>
      <c r="LMQ464" s="327"/>
      <c r="LMR464" s="327"/>
      <c r="LMS464" s="327"/>
      <c r="LMT464" s="327"/>
      <c r="LMU464" s="327"/>
      <c r="LMV464" s="327"/>
      <c r="LMW464" s="327"/>
      <c r="LMX464" s="327"/>
      <c r="LMY464" s="327"/>
      <c r="LMZ464" s="327"/>
      <c r="LNA464" s="327"/>
      <c r="LNB464" s="327"/>
      <c r="LNC464" s="327"/>
      <c r="LND464" s="327"/>
      <c r="LNE464" s="327"/>
      <c r="LNF464" s="327"/>
      <c r="LNG464" s="327"/>
      <c r="LNH464" s="327"/>
      <c r="LNI464" s="327"/>
      <c r="LNJ464" s="327"/>
      <c r="LNK464" s="327"/>
      <c r="LNL464" s="327"/>
      <c r="LNM464" s="327"/>
      <c r="LNN464" s="327"/>
      <c r="LNO464" s="327"/>
      <c r="LNP464" s="327"/>
      <c r="LNQ464" s="327"/>
      <c r="LNR464" s="327"/>
      <c r="LNS464" s="327"/>
      <c r="LNT464" s="327"/>
      <c r="LNU464" s="327"/>
      <c r="LNV464" s="327"/>
      <c r="LNW464" s="327"/>
      <c r="LNX464" s="327"/>
      <c r="LNY464" s="327"/>
      <c r="LNZ464" s="327"/>
      <c r="LOA464" s="327"/>
      <c r="LOB464" s="327"/>
      <c r="LOC464" s="327"/>
      <c r="LOD464" s="327"/>
      <c r="LOE464" s="327"/>
      <c r="LOF464" s="327"/>
      <c r="LOG464" s="327"/>
      <c r="LOH464" s="327"/>
      <c r="LOI464" s="327"/>
      <c r="LOJ464" s="327"/>
      <c r="LOK464" s="327"/>
      <c r="LOL464" s="327"/>
      <c r="LOM464" s="327"/>
      <c r="LON464" s="327"/>
      <c r="LOO464" s="327"/>
      <c r="LOP464" s="327"/>
      <c r="LOQ464" s="327"/>
      <c r="LOR464" s="327"/>
      <c r="LOS464" s="327"/>
      <c r="LOT464" s="327"/>
      <c r="LOU464" s="327"/>
      <c r="LOV464" s="327"/>
      <c r="LOW464" s="327"/>
      <c r="LOX464" s="327"/>
      <c r="LOY464" s="327"/>
      <c r="LOZ464" s="327"/>
      <c r="LPA464" s="327"/>
      <c r="LPB464" s="327"/>
      <c r="LPC464" s="327"/>
      <c r="LPD464" s="327"/>
      <c r="LPE464" s="327"/>
      <c r="LPF464" s="327"/>
      <c r="LPG464" s="327"/>
      <c r="LPH464" s="327"/>
      <c r="LPI464" s="327"/>
      <c r="LPJ464" s="327"/>
      <c r="LPK464" s="327"/>
      <c r="LPL464" s="327"/>
      <c r="LPM464" s="327"/>
      <c r="LPN464" s="327"/>
      <c r="LPO464" s="327"/>
      <c r="LPP464" s="327"/>
      <c r="LPQ464" s="327"/>
      <c r="LPR464" s="327"/>
      <c r="LPS464" s="327"/>
      <c r="LPT464" s="327"/>
      <c r="LPU464" s="327"/>
      <c r="LPV464" s="327"/>
      <c r="LPW464" s="327"/>
      <c r="LPX464" s="327"/>
      <c r="LPY464" s="327"/>
      <c r="LPZ464" s="327"/>
      <c r="LQA464" s="327"/>
      <c r="LQB464" s="327"/>
      <c r="LQC464" s="327"/>
      <c r="LQD464" s="327"/>
      <c r="LQE464" s="327"/>
      <c r="LQF464" s="327"/>
      <c r="LQG464" s="327"/>
      <c r="LQH464" s="327"/>
      <c r="LQI464" s="327"/>
      <c r="LQJ464" s="327"/>
      <c r="LQK464" s="327"/>
      <c r="LQL464" s="327"/>
      <c r="LQM464" s="327"/>
      <c r="LQN464" s="327"/>
      <c r="LQO464" s="327"/>
      <c r="LQP464" s="327"/>
      <c r="LQQ464" s="327"/>
      <c r="LQR464" s="327"/>
      <c r="LQS464" s="327"/>
      <c r="LQT464" s="327"/>
      <c r="LQU464" s="327"/>
      <c r="LQV464" s="327"/>
      <c r="LQW464" s="327"/>
      <c r="LQX464" s="327"/>
      <c r="LQY464" s="327"/>
      <c r="LQZ464" s="327"/>
      <c r="LRA464" s="327"/>
      <c r="LRB464" s="327"/>
      <c r="LRC464" s="327"/>
      <c r="LRD464" s="327"/>
      <c r="LRE464" s="327"/>
      <c r="LRF464" s="327"/>
      <c r="LRG464" s="327"/>
      <c r="LRH464" s="327"/>
      <c r="LRI464" s="327"/>
      <c r="LRJ464" s="327"/>
      <c r="LRK464" s="327"/>
      <c r="LRL464" s="327"/>
      <c r="LRM464" s="327"/>
      <c r="LRN464" s="327"/>
      <c r="LRO464" s="327"/>
      <c r="LRP464" s="327"/>
      <c r="LRQ464" s="327"/>
      <c r="LRR464" s="327"/>
      <c r="LRS464" s="327"/>
      <c r="LRT464" s="327"/>
      <c r="LRU464" s="327"/>
      <c r="LRV464" s="327"/>
      <c r="LRW464" s="327"/>
      <c r="LRX464" s="327"/>
      <c r="LRY464" s="327"/>
      <c r="LRZ464" s="327"/>
      <c r="LSA464" s="327"/>
      <c r="LSB464" s="327"/>
      <c r="LSC464" s="327"/>
      <c r="LSD464" s="327"/>
      <c r="LSE464" s="327"/>
      <c r="LSF464" s="327"/>
      <c r="LSG464" s="327"/>
      <c r="LSH464" s="327"/>
      <c r="LSI464" s="327"/>
      <c r="LSJ464" s="327"/>
      <c r="LSK464" s="327"/>
      <c r="LSL464" s="327"/>
      <c r="LSM464" s="327"/>
      <c r="LSN464" s="327"/>
      <c r="LSO464" s="327"/>
      <c r="LSP464" s="327"/>
      <c r="LSQ464" s="327"/>
      <c r="LSR464" s="327"/>
      <c r="LSS464" s="327"/>
      <c r="LST464" s="327"/>
      <c r="LSU464" s="327"/>
      <c r="LSV464" s="327"/>
      <c r="LSW464" s="327"/>
      <c r="LSX464" s="327"/>
      <c r="LSY464" s="327"/>
      <c r="LSZ464" s="327"/>
      <c r="LTA464" s="327"/>
      <c r="LTB464" s="327"/>
      <c r="LTC464" s="327"/>
      <c r="LTD464" s="327"/>
      <c r="LTE464" s="327"/>
      <c r="LTF464" s="327"/>
      <c r="LTG464" s="327"/>
      <c r="LTH464" s="327"/>
      <c r="LTI464" s="327"/>
      <c r="LTJ464" s="327"/>
      <c r="LTK464" s="327"/>
      <c r="LTL464" s="327"/>
      <c r="LTM464" s="327"/>
      <c r="LTN464" s="327"/>
      <c r="LTO464" s="327"/>
      <c r="LTP464" s="327"/>
      <c r="LTQ464" s="327"/>
      <c r="LTR464" s="327"/>
      <c r="LTS464" s="327"/>
      <c r="LTT464" s="327"/>
      <c r="LTU464" s="327"/>
      <c r="LTV464" s="327"/>
      <c r="LTW464" s="327"/>
      <c r="LTX464" s="327"/>
      <c r="LTY464" s="327"/>
      <c r="LTZ464" s="327"/>
      <c r="LUA464" s="327"/>
      <c r="LUB464" s="327"/>
      <c r="LUC464" s="327"/>
      <c r="LUD464" s="327"/>
      <c r="LUE464" s="327"/>
      <c r="LUF464" s="327"/>
      <c r="LUG464" s="327"/>
      <c r="LUH464" s="327"/>
      <c r="LUI464" s="327"/>
      <c r="LUJ464" s="327"/>
      <c r="LUK464" s="327"/>
      <c r="LUL464" s="327"/>
      <c r="LUM464" s="327"/>
      <c r="LUN464" s="327"/>
      <c r="LUO464" s="327"/>
      <c r="LUP464" s="327"/>
      <c r="LUQ464" s="327"/>
      <c r="LUR464" s="327"/>
      <c r="LUS464" s="327"/>
      <c r="LUT464" s="327"/>
      <c r="LUU464" s="327"/>
      <c r="LUV464" s="327"/>
      <c r="LUW464" s="327"/>
      <c r="LUX464" s="327"/>
      <c r="LUY464" s="327"/>
      <c r="LUZ464" s="327"/>
      <c r="LVA464" s="327"/>
      <c r="LVB464" s="327"/>
      <c r="LVC464" s="327"/>
      <c r="LVD464" s="327"/>
      <c r="LVE464" s="327"/>
      <c r="LVF464" s="327"/>
      <c r="LVG464" s="327"/>
      <c r="LVH464" s="327"/>
      <c r="LVI464" s="327"/>
      <c r="LVJ464" s="327"/>
      <c r="LVK464" s="327"/>
      <c r="LVL464" s="327"/>
      <c r="LVM464" s="327"/>
      <c r="LVN464" s="327"/>
      <c r="LVO464" s="327"/>
      <c r="LVP464" s="327"/>
      <c r="LVQ464" s="327"/>
      <c r="LVR464" s="327"/>
      <c r="LVS464" s="327"/>
      <c r="LVT464" s="327"/>
      <c r="LVU464" s="327"/>
      <c r="LVV464" s="327"/>
      <c r="LVW464" s="327"/>
      <c r="LVX464" s="327"/>
      <c r="LVY464" s="327"/>
      <c r="LVZ464" s="327"/>
      <c r="LWA464" s="327"/>
      <c r="LWB464" s="327"/>
      <c r="LWC464" s="327"/>
      <c r="LWD464" s="327"/>
      <c r="LWE464" s="327"/>
      <c r="LWF464" s="327"/>
      <c r="LWG464" s="327"/>
      <c r="LWH464" s="327"/>
      <c r="LWI464" s="327"/>
      <c r="LWJ464" s="327"/>
      <c r="LWK464" s="327"/>
      <c r="LWL464" s="327"/>
      <c r="LWM464" s="327"/>
      <c r="LWN464" s="327"/>
      <c r="LWO464" s="327"/>
      <c r="LWP464" s="327"/>
      <c r="LWQ464" s="327"/>
      <c r="LWR464" s="327"/>
      <c r="LWS464" s="327"/>
      <c r="LWT464" s="327"/>
      <c r="LWU464" s="327"/>
      <c r="LWV464" s="327"/>
      <c r="LWW464" s="327"/>
      <c r="LWX464" s="327"/>
      <c r="LWY464" s="327"/>
      <c r="LWZ464" s="327"/>
      <c r="LXA464" s="327"/>
      <c r="LXB464" s="327"/>
      <c r="LXC464" s="327"/>
      <c r="LXD464" s="327"/>
      <c r="LXE464" s="327"/>
      <c r="LXF464" s="327"/>
      <c r="LXG464" s="327"/>
      <c r="LXH464" s="327"/>
      <c r="LXI464" s="327"/>
      <c r="LXJ464" s="327"/>
      <c r="LXK464" s="327"/>
      <c r="LXL464" s="327"/>
      <c r="LXM464" s="327"/>
      <c r="LXN464" s="327"/>
      <c r="LXO464" s="327"/>
      <c r="LXP464" s="327"/>
      <c r="LXQ464" s="327"/>
      <c r="LXR464" s="327"/>
      <c r="LXS464" s="327"/>
      <c r="LXT464" s="327"/>
      <c r="LXU464" s="327"/>
      <c r="LXV464" s="327"/>
      <c r="LXW464" s="327"/>
      <c r="LXX464" s="327"/>
      <c r="LXY464" s="327"/>
      <c r="LXZ464" s="327"/>
      <c r="LYA464" s="327"/>
      <c r="LYB464" s="327"/>
      <c r="LYC464" s="327"/>
      <c r="LYD464" s="327"/>
      <c r="LYE464" s="327"/>
      <c r="LYF464" s="327"/>
      <c r="LYG464" s="327"/>
      <c r="LYH464" s="327"/>
      <c r="LYI464" s="327"/>
      <c r="LYJ464" s="327"/>
      <c r="LYK464" s="327"/>
      <c r="LYL464" s="327"/>
      <c r="LYM464" s="327"/>
      <c r="LYN464" s="327"/>
      <c r="LYO464" s="327"/>
      <c r="LYP464" s="327"/>
      <c r="LYQ464" s="327"/>
      <c r="LYR464" s="327"/>
      <c r="LYS464" s="327"/>
      <c r="LYT464" s="327"/>
      <c r="LYU464" s="327"/>
      <c r="LYV464" s="327"/>
      <c r="LYW464" s="327"/>
      <c r="LYX464" s="327"/>
      <c r="LYY464" s="327"/>
      <c r="LYZ464" s="327"/>
      <c r="LZA464" s="327"/>
      <c r="LZB464" s="327"/>
      <c r="LZC464" s="327"/>
      <c r="LZD464" s="327"/>
      <c r="LZE464" s="327"/>
      <c r="LZF464" s="327"/>
      <c r="LZG464" s="327"/>
      <c r="LZH464" s="327"/>
      <c r="LZI464" s="327"/>
      <c r="LZJ464" s="327"/>
      <c r="LZK464" s="327"/>
      <c r="LZL464" s="327"/>
      <c r="LZM464" s="327"/>
      <c r="LZN464" s="327"/>
      <c r="LZO464" s="327"/>
      <c r="LZP464" s="327"/>
      <c r="LZQ464" s="327"/>
      <c r="LZR464" s="327"/>
      <c r="LZS464" s="327"/>
      <c r="LZT464" s="327"/>
      <c r="LZU464" s="327"/>
      <c r="LZV464" s="327"/>
      <c r="LZW464" s="327"/>
      <c r="LZX464" s="327"/>
      <c r="LZY464" s="327"/>
      <c r="LZZ464" s="327"/>
      <c r="MAA464" s="327"/>
      <c r="MAB464" s="327"/>
      <c r="MAC464" s="327"/>
      <c r="MAD464" s="327"/>
      <c r="MAE464" s="327"/>
      <c r="MAF464" s="327"/>
      <c r="MAG464" s="327"/>
      <c r="MAH464" s="327"/>
      <c r="MAI464" s="327"/>
      <c r="MAJ464" s="327"/>
      <c r="MAK464" s="327"/>
      <c r="MAL464" s="327"/>
      <c r="MAM464" s="327"/>
      <c r="MAN464" s="327"/>
      <c r="MAO464" s="327"/>
      <c r="MAP464" s="327"/>
      <c r="MAQ464" s="327"/>
      <c r="MAR464" s="327"/>
      <c r="MAS464" s="327"/>
      <c r="MAT464" s="327"/>
      <c r="MAU464" s="327"/>
      <c r="MAV464" s="327"/>
      <c r="MAW464" s="327"/>
      <c r="MAX464" s="327"/>
      <c r="MAY464" s="327"/>
      <c r="MAZ464" s="327"/>
      <c r="MBA464" s="327"/>
      <c r="MBB464" s="327"/>
      <c r="MBC464" s="327"/>
      <c r="MBD464" s="327"/>
      <c r="MBE464" s="327"/>
      <c r="MBF464" s="327"/>
      <c r="MBG464" s="327"/>
      <c r="MBH464" s="327"/>
      <c r="MBI464" s="327"/>
      <c r="MBJ464" s="327"/>
      <c r="MBK464" s="327"/>
      <c r="MBL464" s="327"/>
      <c r="MBM464" s="327"/>
      <c r="MBN464" s="327"/>
      <c r="MBO464" s="327"/>
      <c r="MBP464" s="327"/>
      <c r="MBQ464" s="327"/>
      <c r="MBR464" s="327"/>
      <c r="MBS464" s="327"/>
      <c r="MBT464" s="327"/>
      <c r="MBU464" s="327"/>
      <c r="MBV464" s="327"/>
      <c r="MBW464" s="327"/>
      <c r="MBX464" s="327"/>
      <c r="MBY464" s="327"/>
      <c r="MBZ464" s="327"/>
      <c r="MCA464" s="327"/>
      <c r="MCB464" s="327"/>
      <c r="MCC464" s="327"/>
      <c r="MCD464" s="327"/>
      <c r="MCE464" s="327"/>
      <c r="MCF464" s="327"/>
      <c r="MCG464" s="327"/>
      <c r="MCH464" s="327"/>
      <c r="MCI464" s="327"/>
      <c r="MCJ464" s="327"/>
      <c r="MCK464" s="327"/>
      <c r="MCL464" s="327"/>
      <c r="MCM464" s="327"/>
      <c r="MCN464" s="327"/>
      <c r="MCO464" s="327"/>
      <c r="MCP464" s="327"/>
      <c r="MCQ464" s="327"/>
      <c r="MCR464" s="327"/>
      <c r="MCS464" s="327"/>
      <c r="MCT464" s="327"/>
      <c r="MCU464" s="327"/>
      <c r="MCV464" s="327"/>
      <c r="MCW464" s="327"/>
      <c r="MCX464" s="327"/>
      <c r="MCY464" s="327"/>
      <c r="MCZ464" s="327"/>
      <c r="MDA464" s="327"/>
      <c r="MDB464" s="327"/>
      <c r="MDC464" s="327"/>
      <c r="MDD464" s="327"/>
      <c r="MDE464" s="327"/>
      <c r="MDF464" s="327"/>
      <c r="MDG464" s="327"/>
      <c r="MDH464" s="327"/>
      <c r="MDI464" s="327"/>
      <c r="MDJ464" s="327"/>
      <c r="MDK464" s="327"/>
      <c r="MDL464" s="327"/>
      <c r="MDM464" s="327"/>
      <c r="MDN464" s="327"/>
      <c r="MDO464" s="327"/>
      <c r="MDP464" s="327"/>
      <c r="MDQ464" s="327"/>
      <c r="MDR464" s="327"/>
      <c r="MDS464" s="327"/>
      <c r="MDT464" s="327"/>
      <c r="MDU464" s="327"/>
      <c r="MDV464" s="327"/>
      <c r="MDW464" s="327"/>
      <c r="MDX464" s="327"/>
      <c r="MDY464" s="327"/>
      <c r="MDZ464" s="327"/>
      <c r="MEA464" s="327"/>
      <c r="MEB464" s="327"/>
      <c r="MEC464" s="327"/>
      <c r="MED464" s="327"/>
      <c r="MEE464" s="327"/>
      <c r="MEF464" s="327"/>
      <c r="MEG464" s="327"/>
      <c r="MEH464" s="327"/>
      <c r="MEI464" s="327"/>
      <c r="MEJ464" s="327"/>
      <c r="MEK464" s="327"/>
      <c r="MEL464" s="327"/>
      <c r="MEM464" s="327"/>
      <c r="MEN464" s="327"/>
      <c r="MEO464" s="327"/>
      <c r="MEP464" s="327"/>
      <c r="MEQ464" s="327"/>
      <c r="MER464" s="327"/>
      <c r="MES464" s="327"/>
      <c r="MET464" s="327"/>
      <c r="MEU464" s="327"/>
      <c r="MEV464" s="327"/>
      <c r="MEW464" s="327"/>
      <c r="MEX464" s="327"/>
      <c r="MEY464" s="327"/>
      <c r="MEZ464" s="327"/>
      <c r="MFA464" s="327"/>
      <c r="MFB464" s="327"/>
      <c r="MFC464" s="327"/>
      <c r="MFD464" s="327"/>
      <c r="MFE464" s="327"/>
      <c r="MFF464" s="327"/>
      <c r="MFG464" s="327"/>
      <c r="MFH464" s="327"/>
      <c r="MFI464" s="327"/>
      <c r="MFJ464" s="327"/>
      <c r="MFK464" s="327"/>
      <c r="MFL464" s="327"/>
      <c r="MFM464" s="327"/>
      <c r="MFN464" s="327"/>
      <c r="MFO464" s="327"/>
      <c r="MFP464" s="327"/>
      <c r="MFQ464" s="327"/>
      <c r="MFR464" s="327"/>
      <c r="MFS464" s="327"/>
      <c r="MFT464" s="327"/>
      <c r="MFU464" s="327"/>
      <c r="MFV464" s="327"/>
      <c r="MFW464" s="327"/>
      <c r="MFX464" s="327"/>
      <c r="MFY464" s="327"/>
      <c r="MFZ464" s="327"/>
      <c r="MGA464" s="327"/>
      <c r="MGB464" s="327"/>
      <c r="MGC464" s="327"/>
      <c r="MGD464" s="327"/>
      <c r="MGE464" s="327"/>
      <c r="MGF464" s="327"/>
      <c r="MGG464" s="327"/>
      <c r="MGH464" s="327"/>
      <c r="MGI464" s="327"/>
      <c r="MGJ464" s="327"/>
      <c r="MGK464" s="327"/>
      <c r="MGL464" s="327"/>
      <c r="MGM464" s="327"/>
      <c r="MGN464" s="327"/>
      <c r="MGO464" s="327"/>
      <c r="MGP464" s="327"/>
      <c r="MGQ464" s="327"/>
      <c r="MGR464" s="327"/>
      <c r="MGS464" s="327"/>
      <c r="MGT464" s="327"/>
      <c r="MGU464" s="327"/>
      <c r="MGV464" s="327"/>
      <c r="MGW464" s="327"/>
      <c r="MGX464" s="327"/>
      <c r="MGY464" s="327"/>
      <c r="MGZ464" s="327"/>
      <c r="MHA464" s="327"/>
      <c r="MHB464" s="327"/>
      <c r="MHC464" s="327"/>
      <c r="MHD464" s="327"/>
      <c r="MHE464" s="327"/>
      <c r="MHF464" s="327"/>
      <c r="MHG464" s="327"/>
      <c r="MHH464" s="327"/>
      <c r="MHI464" s="327"/>
      <c r="MHJ464" s="327"/>
      <c r="MHK464" s="327"/>
      <c r="MHL464" s="327"/>
      <c r="MHM464" s="327"/>
      <c r="MHN464" s="327"/>
      <c r="MHO464" s="327"/>
      <c r="MHP464" s="327"/>
      <c r="MHQ464" s="327"/>
      <c r="MHR464" s="327"/>
      <c r="MHS464" s="327"/>
      <c r="MHT464" s="327"/>
      <c r="MHU464" s="327"/>
      <c r="MHV464" s="327"/>
      <c r="MHW464" s="327"/>
      <c r="MHX464" s="327"/>
      <c r="MHY464" s="327"/>
      <c r="MHZ464" s="327"/>
      <c r="MIA464" s="327"/>
      <c r="MIB464" s="327"/>
      <c r="MIC464" s="327"/>
      <c r="MID464" s="327"/>
      <c r="MIE464" s="327"/>
      <c r="MIF464" s="327"/>
      <c r="MIG464" s="327"/>
      <c r="MIH464" s="327"/>
      <c r="MII464" s="327"/>
      <c r="MIJ464" s="327"/>
      <c r="MIK464" s="327"/>
      <c r="MIL464" s="327"/>
      <c r="MIM464" s="327"/>
      <c r="MIN464" s="327"/>
      <c r="MIO464" s="327"/>
      <c r="MIP464" s="327"/>
      <c r="MIQ464" s="327"/>
      <c r="MIR464" s="327"/>
      <c r="MIS464" s="327"/>
      <c r="MIT464" s="327"/>
      <c r="MIU464" s="327"/>
      <c r="MIV464" s="327"/>
      <c r="MIW464" s="327"/>
      <c r="MIX464" s="327"/>
      <c r="MIY464" s="327"/>
      <c r="MIZ464" s="327"/>
      <c r="MJA464" s="327"/>
      <c r="MJB464" s="327"/>
      <c r="MJC464" s="327"/>
      <c r="MJD464" s="327"/>
      <c r="MJE464" s="327"/>
      <c r="MJF464" s="327"/>
      <c r="MJG464" s="327"/>
      <c r="MJH464" s="327"/>
      <c r="MJI464" s="327"/>
      <c r="MJJ464" s="327"/>
      <c r="MJK464" s="327"/>
      <c r="MJL464" s="327"/>
      <c r="MJM464" s="327"/>
      <c r="MJN464" s="327"/>
      <c r="MJO464" s="327"/>
      <c r="MJP464" s="327"/>
      <c r="MJQ464" s="327"/>
      <c r="MJR464" s="327"/>
      <c r="MJS464" s="327"/>
      <c r="MJT464" s="327"/>
      <c r="MJU464" s="327"/>
      <c r="MJV464" s="327"/>
      <c r="MJW464" s="327"/>
      <c r="MJX464" s="327"/>
      <c r="MJY464" s="327"/>
      <c r="MJZ464" s="327"/>
      <c r="MKA464" s="327"/>
      <c r="MKB464" s="327"/>
      <c r="MKC464" s="327"/>
      <c r="MKD464" s="327"/>
      <c r="MKE464" s="327"/>
      <c r="MKF464" s="327"/>
      <c r="MKG464" s="327"/>
      <c r="MKH464" s="327"/>
      <c r="MKI464" s="327"/>
      <c r="MKJ464" s="327"/>
      <c r="MKK464" s="327"/>
      <c r="MKL464" s="327"/>
      <c r="MKM464" s="327"/>
      <c r="MKN464" s="327"/>
      <c r="MKO464" s="327"/>
      <c r="MKP464" s="327"/>
      <c r="MKQ464" s="327"/>
      <c r="MKR464" s="327"/>
      <c r="MKS464" s="327"/>
      <c r="MKT464" s="327"/>
      <c r="MKU464" s="327"/>
      <c r="MKV464" s="327"/>
      <c r="MKW464" s="327"/>
      <c r="MKX464" s="327"/>
      <c r="MKY464" s="327"/>
      <c r="MKZ464" s="327"/>
      <c r="MLA464" s="327"/>
      <c r="MLB464" s="327"/>
      <c r="MLC464" s="327"/>
      <c r="MLD464" s="327"/>
      <c r="MLE464" s="327"/>
      <c r="MLF464" s="327"/>
      <c r="MLG464" s="327"/>
      <c r="MLH464" s="327"/>
      <c r="MLI464" s="327"/>
      <c r="MLJ464" s="327"/>
      <c r="MLK464" s="327"/>
      <c r="MLL464" s="327"/>
      <c r="MLM464" s="327"/>
      <c r="MLN464" s="327"/>
      <c r="MLO464" s="327"/>
      <c r="MLP464" s="327"/>
      <c r="MLQ464" s="327"/>
      <c r="MLR464" s="327"/>
      <c r="MLS464" s="327"/>
      <c r="MLT464" s="327"/>
      <c r="MLU464" s="327"/>
      <c r="MLV464" s="327"/>
      <c r="MLW464" s="327"/>
      <c r="MLX464" s="327"/>
      <c r="MLY464" s="327"/>
      <c r="MLZ464" s="327"/>
      <c r="MMA464" s="327"/>
      <c r="MMB464" s="327"/>
      <c r="MMC464" s="327"/>
      <c r="MMD464" s="327"/>
      <c r="MME464" s="327"/>
      <c r="MMF464" s="327"/>
      <c r="MMG464" s="327"/>
      <c r="MMH464" s="327"/>
      <c r="MMI464" s="327"/>
      <c r="MMJ464" s="327"/>
      <c r="MMK464" s="327"/>
      <c r="MML464" s="327"/>
      <c r="MMM464" s="327"/>
      <c r="MMN464" s="327"/>
      <c r="MMO464" s="327"/>
      <c r="MMP464" s="327"/>
      <c r="MMQ464" s="327"/>
      <c r="MMR464" s="327"/>
      <c r="MMS464" s="327"/>
      <c r="MMT464" s="327"/>
      <c r="MMU464" s="327"/>
      <c r="MMV464" s="327"/>
      <c r="MMW464" s="327"/>
      <c r="MMX464" s="327"/>
      <c r="MMY464" s="327"/>
      <c r="MMZ464" s="327"/>
      <c r="MNA464" s="327"/>
      <c r="MNB464" s="327"/>
      <c r="MNC464" s="327"/>
      <c r="MND464" s="327"/>
      <c r="MNE464" s="327"/>
      <c r="MNF464" s="327"/>
      <c r="MNG464" s="327"/>
      <c r="MNH464" s="327"/>
      <c r="MNI464" s="327"/>
      <c r="MNJ464" s="327"/>
      <c r="MNK464" s="327"/>
      <c r="MNL464" s="327"/>
      <c r="MNM464" s="327"/>
      <c r="MNN464" s="327"/>
      <c r="MNO464" s="327"/>
      <c r="MNP464" s="327"/>
      <c r="MNQ464" s="327"/>
      <c r="MNR464" s="327"/>
      <c r="MNS464" s="327"/>
      <c r="MNT464" s="327"/>
      <c r="MNU464" s="327"/>
      <c r="MNV464" s="327"/>
      <c r="MNW464" s="327"/>
      <c r="MNX464" s="327"/>
      <c r="MNY464" s="327"/>
      <c r="MNZ464" s="327"/>
      <c r="MOA464" s="327"/>
      <c r="MOB464" s="327"/>
      <c r="MOC464" s="327"/>
      <c r="MOD464" s="327"/>
      <c r="MOE464" s="327"/>
      <c r="MOF464" s="327"/>
      <c r="MOG464" s="327"/>
      <c r="MOH464" s="327"/>
      <c r="MOI464" s="327"/>
      <c r="MOJ464" s="327"/>
      <c r="MOK464" s="327"/>
      <c r="MOL464" s="327"/>
      <c r="MOM464" s="327"/>
      <c r="MON464" s="327"/>
      <c r="MOO464" s="327"/>
      <c r="MOP464" s="327"/>
      <c r="MOQ464" s="327"/>
      <c r="MOR464" s="327"/>
      <c r="MOS464" s="327"/>
      <c r="MOT464" s="327"/>
      <c r="MOU464" s="327"/>
      <c r="MOV464" s="327"/>
      <c r="MOW464" s="327"/>
      <c r="MOX464" s="327"/>
      <c r="MOY464" s="327"/>
      <c r="MOZ464" s="327"/>
      <c r="MPA464" s="327"/>
      <c r="MPB464" s="327"/>
      <c r="MPC464" s="327"/>
      <c r="MPD464" s="327"/>
      <c r="MPE464" s="327"/>
      <c r="MPF464" s="327"/>
      <c r="MPG464" s="327"/>
      <c r="MPH464" s="327"/>
      <c r="MPI464" s="327"/>
      <c r="MPJ464" s="327"/>
      <c r="MPK464" s="327"/>
      <c r="MPL464" s="327"/>
      <c r="MPM464" s="327"/>
      <c r="MPN464" s="327"/>
      <c r="MPO464" s="327"/>
      <c r="MPP464" s="327"/>
      <c r="MPQ464" s="327"/>
      <c r="MPR464" s="327"/>
      <c r="MPS464" s="327"/>
      <c r="MPT464" s="327"/>
      <c r="MPU464" s="327"/>
      <c r="MPV464" s="327"/>
      <c r="MPW464" s="327"/>
      <c r="MPX464" s="327"/>
      <c r="MPY464" s="327"/>
      <c r="MPZ464" s="327"/>
      <c r="MQA464" s="327"/>
      <c r="MQB464" s="327"/>
      <c r="MQC464" s="327"/>
      <c r="MQD464" s="327"/>
      <c r="MQE464" s="327"/>
      <c r="MQF464" s="327"/>
      <c r="MQG464" s="327"/>
      <c r="MQH464" s="327"/>
      <c r="MQI464" s="327"/>
      <c r="MQJ464" s="327"/>
      <c r="MQK464" s="327"/>
      <c r="MQL464" s="327"/>
      <c r="MQM464" s="327"/>
      <c r="MQN464" s="327"/>
      <c r="MQO464" s="327"/>
      <c r="MQP464" s="327"/>
      <c r="MQQ464" s="327"/>
      <c r="MQR464" s="327"/>
      <c r="MQS464" s="327"/>
      <c r="MQT464" s="327"/>
      <c r="MQU464" s="327"/>
      <c r="MQV464" s="327"/>
      <c r="MQW464" s="327"/>
      <c r="MQX464" s="327"/>
      <c r="MQY464" s="327"/>
      <c r="MQZ464" s="327"/>
      <c r="MRA464" s="327"/>
      <c r="MRB464" s="327"/>
      <c r="MRC464" s="327"/>
      <c r="MRD464" s="327"/>
      <c r="MRE464" s="327"/>
      <c r="MRF464" s="327"/>
      <c r="MRG464" s="327"/>
      <c r="MRH464" s="327"/>
      <c r="MRI464" s="327"/>
      <c r="MRJ464" s="327"/>
      <c r="MRK464" s="327"/>
      <c r="MRL464" s="327"/>
      <c r="MRM464" s="327"/>
      <c r="MRN464" s="327"/>
      <c r="MRO464" s="327"/>
      <c r="MRP464" s="327"/>
      <c r="MRQ464" s="327"/>
      <c r="MRR464" s="327"/>
      <c r="MRS464" s="327"/>
      <c r="MRT464" s="327"/>
      <c r="MRU464" s="327"/>
      <c r="MRV464" s="327"/>
      <c r="MRW464" s="327"/>
      <c r="MRX464" s="327"/>
      <c r="MRY464" s="327"/>
      <c r="MRZ464" s="327"/>
      <c r="MSA464" s="327"/>
      <c r="MSB464" s="327"/>
      <c r="MSC464" s="327"/>
      <c r="MSD464" s="327"/>
      <c r="MSE464" s="327"/>
      <c r="MSF464" s="327"/>
      <c r="MSG464" s="327"/>
      <c r="MSH464" s="327"/>
      <c r="MSI464" s="327"/>
      <c r="MSJ464" s="327"/>
      <c r="MSK464" s="327"/>
      <c r="MSL464" s="327"/>
      <c r="MSM464" s="327"/>
      <c r="MSN464" s="327"/>
      <c r="MSO464" s="327"/>
      <c r="MSP464" s="327"/>
      <c r="MSQ464" s="327"/>
      <c r="MSR464" s="327"/>
      <c r="MSS464" s="327"/>
      <c r="MST464" s="327"/>
      <c r="MSU464" s="327"/>
      <c r="MSV464" s="327"/>
      <c r="MSW464" s="327"/>
      <c r="MSX464" s="327"/>
      <c r="MSY464" s="327"/>
      <c r="MSZ464" s="327"/>
      <c r="MTA464" s="327"/>
      <c r="MTB464" s="327"/>
      <c r="MTC464" s="327"/>
      <c r="MTD464" s="327"/>
      <c r="MTE464" s="327"/>
      <c r="MTF464" s="327"/>
      <c r="MTG464" s="327"/>
      <c r="MTH464" s="327"/>
      <c r="MTI464" s="327"/>
      <c r="MTJ464" s="327"/>
      <c r="MTK464" s="327"/>
      <c r="MTL464" s="327"/>
      <c r="MTM464" s="327"/>
      <c r="MTN464" s="327"/>
      <c r="MTO464" s="327"/>
      <c r="MTP464" s="327"/>
      <c r="MTQ464" s="327"/>
      <c r="MTR464" s="327"/>
      <c r="MTS464" s="327"/>
      <c r="MTT464" s="327"/>
      <c r="MTU464" s="327"/>
      <c r="MTV464" s="327"/>
      <c r="MTW464" s="327"/>
      <c r="MTX464" s="327"/>
      <c r="MTY464" s="327"/>
      <c r="MTZ464" s="327"/>
      <c r="MUA464" s="327"/>
      <c r="MUB464" s="327"/>
      <c r="MUC464" s="327"/>
      <c r="MUD464" s="327"/>
      <c r="MUE464" s="327"/>
      <c r="MUF464" s="327"/>
      <c r="MUG464" s="327"/>
      <c r="MUH464" s="327"/>
      <c r="MUI464" s="327"/>
      <c r="MUJ464" s="327"/>
      <c r="MUK464" s="327"/>
      <c r="MUL464" s="327"/>
      <c r="MUM464" s="327"/>
      <c r="MUN464" s="327"/>
      <c r="MUO464" s="327"/>
      <c r="MUP464" s="327"/>
      <c r="MUQ464" s="327"/>
      <c r="MUR464" s="327"/>
      <c r="MUS464" s="327"/>
      <c r="MUT464" s="327"/>
      <c r="MUU464" s="327"/>
      <c r="MUV464" s="327"/>
      <c r="MUW464" s="327"/>
      <c r="MUX464" s="327"/>
      <c r="MUY464" s="327"/>
      <c r="MUZ464" s="327"/>
      <c r="MVA464" s="327"/>
      <c r="MVB464" s="327"/>
      <c r="MVC464" s="327"/>
      <c r="MVD464" s="327"/>
      <c r="MVE464" s="327"/>
      <c r="MVF464" s="327"/>
      <c r="MVG464" s="327"/>
      <c r="MVH464" s="327"/>
      <c r="MVI464" s="327"/>
      <c r="MVJ464" s="327"/>
      <c r="MVK464" s="327"/>
      <c r="MVL464" s="327"/>
      <c r="MVM464" s="327"/>
      <c r="MVN464" s="327"/>
      <c r="MVO464" s="327"/>
      <c r="MVP464" s="327"/>
      <c r="MVQ464" s="327"/>
      <c r="MVR464" s="327"/>
      <c r="MVS464" s="327"/>
      <c r="MVT464" s="327"/>
      <c r="MVU464" s="327"/>
      <c r="MVV464" s="327"/>
      <c r="MVW464" s="327"/>
      <c r="MVX464" s="327"/>
      <c r="MVY464" s="327"/>
      <c r="MVZ464" s="327"/>
      <c r="MWA464" s="327"/>
      <c r="MWB464" s="327"/>
      <c r="MWC464" s="327"/>
      <c r="MWD464" s="327"/>
      <c r="MWE464" s="327"/>
      <c r="MWF464" s="327"/>
      <c r="MWG464" s="327"/>
      <c r="MWH464" s="327"/>
      <c r="MWI464" s="327"/>
      <c r="MWJ464" s="327"/>
      <c r="MWK464" s="327"/>
      <c r="MWL464" s="327"/>
      <c r="MWM464" s="327"/>
      <c r="MWN464" s="327"/>
      <c r="MWO464" s="327"/>
      <c r="MWP464" s="327"/>
      <c r="MWQ464" s="327"/>
      <c r="MWR464" s="327"/>
      <c r="MWS464" s="327"/>
      <c r="MWT464" s="327"/>
      <c r="MWU464" s="327"/>
      <c r="MWV464" s="327"/>
      <c r="MWW464" s="327"/>
      <c r="MWX464" s="327"/>
      <c r="MWY464" s="327"/>
      <c r="MWZ464" s="327"/>
      <c r="MXA464" s="327"/>
      <c r="MXB464" s="327"/>
      <c r="MXC464" s="327"/>
      <c r="MXD464" s="327"/>
      <c r="MXE464" s="327"/>
      <c r="MXF464" s="327"/>
      <c r="MXG464" s="327"/>
      <c r="MXH464" s="327"/>
      <c r="MXI464" s="327"/>
      <c r="MXJ464" s="327"/>
      <c r="MXK464" s="327"/>
      <c r="MXL464" s="327"/>
      <c r="MXM464" s="327"/>
      <c r="MXN464" s="327"/>
      <c r="MXO464" s="327"/>
      <c r="MXP464" s="327"/>
      <c r="MXQ464" s="327"/>
      <c r="MXR464" s="327"/>
      <c r="MXS464" s="327"/>
      <c r="MXT464" s="327"/>
      <c r="MXU464" s="327"/>
      <c r="MXV464" s="327"/>
      <c r="MXW464" s="327"/>
      <c r="MXX464" s="327"/>
      <c r="MXY464" s="327"/>
      <c r="MXZ464" s="327"/>
      <c r="MYA464" s="327"/>
      <c r="MYB464" s="327"/>
      <c r="MYC464" s="327"/>
      <c r="MYD464" s="327"/>
      <c r="MYE464" s="327"/>
      <c r="MYF464" s="327"/>
      <c r="MYG464" s="327"/>
      <c r="MYH464" s="327"/>
      <c r="MYI464" s="327"/>
      <c r="MYJ464" s="327"/>
      <c r="MYK464" s="327"/>
      <c r="MYL464" s="327"/>
      <c r="MYM464" s="327"/>
      <c r="MYN464" s="327"/>
      <c r="MYO464" s="327"/>
      <c r="MYP464" s="327"/>
      <c r="MYQ464" s="327"/>
      <c r="MYR464" s="327"/>
      <c r="MYS464" s="327"/>
      <c r="MYT464" s="327"/>
      <c r="MYU464" s="327"/>
      <c r="MYV464" s="327"/>
      <c r="MYW464" s="327"/>
      <c r="MYX464" s="327"/>
      <c r="MYY464" s="327"/>
      <c r="MYZ464" s="327"/>
      <c r="MZA464" s="327"/>
      <c r="MZB464" s="327"/>
      <c r="MZC464" s="327"/>
      <c r="MZD464" s="327"/>
      <c r="MZE464" s="327"/>
      <c r="MZF464" s="327"/>
      <c r="MZG464" s="327"/>
      <c r="MZH464" s="327"/>
      <c r="MZI464" s="327"/>
      <c r="MZJ464" s="327"/>
      <c r="MZK464" s="327"/>
      <c r="MZL464" s="327"/>
      <c r="MZM464" s="327"/>
      <c r="MZN464" s="327"/>
      <c r="MZO464" s="327"/>
      <c r="MZP464" s="327"/>
      <c r="MZQ464" s="327"/>
      <c r="MZR464" s="327"/>
      <c r="MZS464" s="327"/>
      <c r="MZT464" s="327"/>
      <c r="MZU464" s="327"/>
      <c r="MZV464" s="327"/>
      <c r="MZW464" s="327"/>
      <c r="MZX464" s="327"/>
      <c r="MZY464" s="327"/>
      <c r="MZZ464" s="327"/>
      <c r="NAA464" s="327"/>
      <c r="NAB464" s="327"/>
      <c r="NAC464" s="327"/>
      <c r="NAD464" s="327"/>
      <c r="NAE464" s="327"/>
      <c r="NAF464" s="327"/>
      <c r="NAG464" s="327"/>
      <c r="NAH464" s="327"/>
      <c r="NAI464" s="327"/>
      <c r="NAJ464" s="327"/>
      <c r="NAK464" s="327"/>
      <c r="NAL464" s="327"/>
      <c r="NAM464" s="327"/>
      <c r="NAN464" s="327"/>
      <c r="NAO464" s="327"/>
      <c r="NAP464" s="327"/>
      <c r="NAQ464" s="327"/>
      <c r="NAR464" s="327"/>
      <c r="NAS464" s="327"/>
      <c r="NAT464" s="327"/>
      <c r="NAU464" s="327"/>
      <c r="NAV464" s="327"/>
      <c r="NAW464" s="327"/>
      <c r="NAX464" s="327"/>
      <c r="NAY464" s="327"/>
      <c r="NAZ464" s="327"/>
      <c r="NBA464" s="327"/>
      <c r="NBB464" s="327"/>
      <c r="NBC464" s="327"/>
      <c r="NBD464" s="327"/>
      <c r="NBE464" s="327"/>
      <c r="NBF464" s="327"/>
      <c r="NBG464" s="327"/>
      <c r="NBH464" s="327"/>
      <c r="NBI464" s="327"/>
      <c r="NBJ464" s="327"/>
      <c r="NBK464" s="327"/>
      <c r="NBL464" s="327"/>
      <c r="NBM464" s="327"/>
      <c r="NBN464" s="327"/>
      <c r="NBO464" s="327"/>
      <c r="NBP464" s="327"/>
      <c r="NBQ464" s="327"/>
      <c r="NBR464" s="327"/>
      <c r="NBS464" s="327"/>
      <c r="NBT464" s="327"/>
      <c r="NBU464" s="327"/>
      <c r="NBV464" s="327"/>
      <c r="NBW464" s="327"/>
      <c r="NBX464" s="327"/>
      <c r="NBY464" s="327"/>
      <c r="NBZ464" s="327"/>
      <c r="NCA464" s="327"/>
      <c r="NCB464" s="327"/>
      <c r="NCC464" s="327"/>
      <c r="NCD464" s="327"/>
      <c r="NCE464" s="327"/>
      <c r="NCF464" s="327"/>
      <c r="NCG464" s="327"/>
      <c r="NCH464" s="327"/>
      <c r="NCI464" s="327"/>
      <c r="NCJ464" s="327"/>
      <c r="NCK464" s="327"/>
      <c r="NCL464" s="327"/>
      <c r="NCM464" s="327"/>
      <c r="NCN464" s="327"/>
      <c r="NCO464" s="327"/>
      <c r="NCP464" s="327"/>
      <c r="NCQ464" s="327"/>
      <c r="NCR464" s="327"/>
      <c r="NCS464" s="327"/>
      <c r="NCT464" s="327"/>
      <c r="NCU464" s="327"/>
      <c r="NCV464" s="327"/>
      <c r="NCW464" s="327"/>
      <c r="NCX464" s="327"/>
      <c r="NCY464" s="327"/>
      <c r="NCZ464" s="327"/>
      <c r="NDA464" s="327"/>
      <c r="NDB464" s="327"/>
      <c r="NDC464" s="327"/>
      <c r="NDD464" s="327"/>
      <c r="NDE464" s="327"/>
      <c r="NDF464" s="327"/>
      <c r="NDG464" s="327"/>
      <c r="NDH464" s="327"/>
      <c r="NDI464" s="327"/>
      <c r="NDJ464" s="327"/>
      <c r="NDK464" s="327"/>
      <c r="NDL464" s="327"/>
      <c r="NDM464" s="327"/>
      <c r="NDN464" s="327"/>
      <c r="NDO464" s="327"/>
      <c r="NDP464" s="327"/>
      <c r="NDQ464" s="327"/>
      <c r="NDR464" s="327"/>
      <c r="NDS464" s="327"/>
      <c r="NDT464" s="327"/>
      <c r="NDU464" s="327"/>
      <c r="NDV464" s="327"/>
      <c r="NDW464" s="327"/>
      <c r="NDX464" s="327"/>
      <c r="NDY464" s="327"/>
      <c r="NDZ464" s="327"/>
      <c r="NEA464" s="327"/>
      <c r="NEB464" s="327"/>
      <c r="NEC464" s="327"/>
      <c r="NED464" s="327"/>
      <c r="NEE464" s="327"/>
      <c r="NEF464" s="327"/>
      <c r="NEG464" s="327"/>
      <c r="NEH464" s="327"/>
      <c r="NEI464" s="327"/>
      <c r="NEJ464" s="327"/>
      <c r="NEK464" s="327"/>
      <c r="NEL464" s="327"/>
      <c r="NEM464" s="327"/>
      <c r="NEN464" s="327"/>
      <c r="NEO464" s="327"/>
      <c r="NEP464" s="327"/>
      <c r="NEQ464" s="327"/>
      <c r="NER464" s="327"/>
      <c r="NES464" s="327"/>
      <c r="NET464" s="327"/>
      <c r="NEU464" s="327"/>
      <c r="NEV464" s="327"/>
      <c r="NEW464" s="327"/>
      <c r="NEX464" s="327"/>
      <c r="NEY464" s="327"/>
      <c r="NEZ464" s="327"/>
      <c r="NFA464" s="327"/>
      <c r="NFB464" s="327"/>
      <c r="NFC464" s="327"/>
      <c r="NFD464" s="327"/>
      <c r="NFE464" s="327"/>
      <c r="NFF464" s="327"/>
      <c r="NFG464" s="327"/>
      <c r="NFH464" s="327"/>
      <c r="NFI464" s="327"/>
      <c r="NFJ464" s="327"/>
      <c r="NFK464" s="327"/>
      <c r="NFL464" s="327"/>
      <c r="NFM464" s="327"/>
      <c r="NFN464" s="327"/>
      <c r="NFO464" s="327"/>
      <c r="NFP464" s="327"/>
      <c r="NFQ464" s="327"/>
      <c r="NFR464" s="327"/>
      <c r="NFS464" s="327"/>
      <c r="NFT464" s="327"/>
      <c r="NFU464" s="327"/>
      <c r="NFV464" s="327"/>
      <c r="NFW464" s="327"/>
      <c r="NFX464" s="327"/>
      <c r="NFY464" s="327"/>
      <c r="NFZ464" s="327"/>
      <c r="NGA464" s="327"/>
      <c r="NGB464" s="327"/>
      <c r="NGC464" s="327"/>
      <c r="NGD464" s="327"/>
      <c r="NGE464" s="327"/>
      <c r="NGF464" s="327"/>
      <c r="NGG464" s="327"/>
      <c r="NGH464" s="327"/>
      <c r="NGI464" s="327"/>
      <c r="NGJ464" s="327"/>
      <c r="NGK464" s="327"/>
      <c r="NGL464" s="327"/>
      <c r="NGM464" s="327"/>
      <c r="NGN464" s="327"/>
      <c r="NGO464" s="327"/>
      <c r="NGP464" s="327"/>
      <c r="NGQ464" s="327"/>
      <c r="NGR464" s="327"/>
      <c r="NGS464" s="327"/>
      <c r="NGT464" s="327"/>
      <c r="NGU464" s="327"/>
      <c r="NGV464" s="327"/>
      <c r="NGW464" s="327"/>
      <c r="NGX464" s="327"/>
      <c r="NGY464" s="327"/>
      <c r="NGZ464" s="327"/>
      <c r="NHA464" s="327"/>
      <c r="NHB464" s="327"/>
      <c r="NHC464" s="327"/>
      <c r="NHD464" s="327"/>
      <c r="NHE464" s="327"/>
      <c r="NHF464" s="327"/>
      <c r="NHG464" s="327"/>
      <c r="NHH464" s="327"/>
      <c r="NHI464" s="327"/>
      <c r="NHJ464" s="327"/>
      <c r="NHK464" s="327"/>
      <c r="NHL464" s="327"/>
      <c r="NHM464" s="327"/>
      <c r="NHN464" s="327"/>
      <c r="NHO464" s="327"/>
      <c r="NHP464" s="327"/>
      <c r="NHQ464" s="327"/>
      <c r="NHR464" s="327"/>
      <c r="NHS464" s="327"/>
      <c r="NHT464" s="327"/>
      <c r="NHU464" s="327"/>
      <c r="NHV464" s="327"/>
      <c r="NHW464" s="327"/>
      <c r="NHX464" s="327"/>
      <c r="NHY464" s="327"/>
      <c r="NHZ464" s="327"/>
      <c r="NIA464" s="327"/>
      <c r="NIB464" s="327"/>
      <c r="NIC464" s="327"/>
      <c r="NID464" s="327"/>
      <c r="NIE464" s="327"/>
      <c r="NIF464" s="327"/>
      <c r="NIG464" s="327"/>
      <c r="NIH464" s="327"/>
      <c r="NII464" s="327"/>
      <c r="NIJ464" s="327"/>
      <c r="NIK464" s="327"/>
      <c r="NIL464" s="327"/>
      <c r="NIM464" s="327"/>
      <c r="NIN464" s="327"/>
      <c r="NIO464" s="327"/>
      <c r="NIP464" s="327"/>
      <c r="NIQ464" s="327"/>
      <c r="NIR464" s="327"/>
      <c r="NIS464" s="327"/>
      <c r="NIT464" s="327"/>
      <c r="NIU464" s="327"/>
      <c r="NIV464" s="327"/>
      <c r="NIW464" s="327"/>
      <c r="NIX464" s="327"/>
      <c r="NIY464" s="327"/>
      <c r="NIZ464" s="327"/>
      <c r="NJA464" s="327"/>
      <c r="NJB464" s="327"/>
      <c r="NJC464" s="327"/>
      <c r="NJD464" s="327"/>
      <c r="NJE464" s="327"/>
      <c r="NJF464" s="327"/>
      <c r="NJG464" s="327"/>
      <c r="NJH464" s="327"/>
      <c r="NJI464" s="327"/>
      <c r="NJJ464" s="327"/>
      <c r="NJK464" s="327"/>
      <c r="NJL464" s="327"/>
      <c r="NJM464" s="327"/>
      <c r="NJN464" s="327"/>
      <c r="NJO464" s="327"/>
      <c r="NJP464" s="327"/>
      <c r="NJQ464" s="327"/>
      <c r="NJR464" s="327"/>
      <c r="NJS464" s="327"/>
      <c r="NJT464" s="327"/>
      <c r="NJU464" s="327"/>
      <c r="NJV464" s="327"/>
      <c r="NJW464" s="327"/>
      <c r="NJX464" s="327"/>
      <c r="NJY464" s="327"/>
      <c r="NJZ464" s="327"/>
      <c r="NKA464" s="327"/>
      <c r="NKB464" s="327"/>
      <c r="NKC464" s="327"/>
      <c r="NKD464" s="327"/>
      <c r="NKE464" s="327"/>
      <c r="NKF464" s="327"/>
      <c r="NKG464" s="327"/>
      <c r="NKH464" s="327"/>
      <c r="NKI464" s="327"/>
      <c r="NKJ464" s="327"/>
      <c r="NKK464" s="327"/>
      <c r="NKL464" s="327"/>
      <c r="NKM464" s="327"/>
      <c r="NKN464" s="327"/>
      <c r="NKO464" s="327"/>
      <c r="NKP464" s="327"/>
      <c r="NKQ464" s="327"/>
      <c r="NKR464" s="327"/>
      <c r="NKS464" s="327"/>
      <c r="NKT464" s="327"/>
      <c r="NKU464" s="327"/>
      <c r="NKV464" s="327"/>
      <c r="NKW464" s="327"/>
      <c r="NKX464" s="327"/>
      <c r="NKY464" s="327"/>
      <c r="NKZ464" s="327"/>
      <c r="NLA464" s="327"/>
      <c r="NLB464" s="327"/>
      <c r="NLC464" s="327"/>
      <c r="NLD464" s="327"/>
      <c r="NLE464" s="327"/>
      <c r="NLF464" s="327"/>
      <c r="NLG464" s="327"/>
      <c r="NLH464" s="327"/>
      <c r="NLI464" s="327"/>
      <c r="NLJ464" s="327"/>
      <c r="NLK464" s="327"/>
      <c r="NLL464" s="327"/>
      <c r="NLM464" s="327"/>
      <c r="NLN464" s="327"/>
      <c r="NLO464" s="327"/>
      <c r="NLP464" s="327"/>
      <c r="NLQ464" s="327"/>
      <c r="NLR464" s="327"/>
      <c r="NLS464" s="327"/>
      <c r="NLT464" s="327"/>
      <c r="NLU464" s="327"/>
      <c r="NLV464" s="327"/>
      <c r="NLW464" s="327"/>
      <c r="NLX464" s="327"/>
      <c r="NLY464" s="327"/>
      <c r="NLZ464" s="327"/>
      <c r="NMA464" s="327"/>
      <c r="NMB464" s="327"/>
      <c r="NMC464" s="327"/>
      <c r="NMD464" s="327"/>
      <c r="NME464" s="327"/>
      <c r="NMF464" s="327"/>
      <c r="NMG464" s="327"/>
      <c r="NMH464" s="327"/>
      <c r="NMI464" s="327"/>
      <c r="NMJ464" s="327"/>
      <c r="NMK464" s="327"/>
      <c r="NML464" s="327"/>
      <c r="NMM464" s="327"/>
      <c r="NMN464" s="327"/>
      <c r="NMO464" s="327"/>
      <c r="NMP464" s="327"/>
      <c r="NMQ464" s="327"/>
      <c r="NMR464" s="327"/>
      <c r="NMS464" s="327"/>
      <c r="NMT464" s="327"/>
      <c r="NMU464" s="327"/>
      <c r="NMV464" s="327"/>
      <c r="NMW464" s="327"/>
      <c r="NMX464" s="327"/>
      <c r="NMY464" s="327"/>
      <c r="NMZ464" s="327"/>
      <c r="NNA464" s="327"/>
      <c r="NNB464" s="327"/>
      <c r="NNC464" s="327"/>
      <c r="NND464" s="327"/>
      <c r="NNE464" s="327"/>
      <c r="NNF464" s="327"/>
      <c r="NNG464" s="327"/>
      <c r="NNH464" s="327"/>
      <c r="NNI464" s="327"/>
      <c r="NNJ464" s="327"/>
      <c r="NNK464" s="327"/>
      <c r="NNL464" s="327"/>
      <c r="NNM464" s="327"/>
      <c r="NNN464" s="327"/>
      <c r="NNO464" s="327"/>
      <c r="NNP464" s="327"/>
      <c r="NNQ464" s="327"/>
      <c r="NNR464" s="327"/>
      <c r="NNS464" s="327"/>
      <c r="NNT464" s="327"/>
      <c r="NNU464" s="327"/>
      <c r="NNV464" s="327"/>
      <c r="NNW464" s="327"/>
      <c r="NNX464" s="327"/>
      <c r="NNY464" s="327"/>
      <c r="NNZ464" s="327"/>
      <c r="NOA464" s="327"/>
      <c r="NOB464" s="327"/>
      <c r="NOC464" s="327"/>
      <c r="NOD464" s="327"/>
      <c r="NOE464" s="327"/>
      <c r="NOF464" s="327"/>
      <c r="NOG464" s="327"/>
      <c r="NOH464" s="327"/>
      <c r="NOI464" s="327"/>
      <c r="NOJ464" s="327"/>
      <c r="NOK464" s="327"/>
      <c r="NOL464" s="327"/>
      <c r="NOM464" s="327"/>
      <c r="NON464" s="327"/>
      <c r="NOO464" s="327"/>
      <c r="NOP464" s="327"/>
      <c r="NOQ464" s="327"/>
      <c r="NOR464" s="327"/>
      <c r="NOS464" s="327"/>
      <c r="NOT464" s="327"/>
      <c r="NOU464" s="327"/>
      <c r="NOV464" s="327"/>
      <c r="NOW464" s="327"/>
      <c r="NOX464" s="327"/>
      <c r="NOY464" s="327"/>
      <c r="NOZ464" s="327"/>
      <c r="NPA464" s="327"/>
      <c r="NPB464" s="327"/>
      <c r="NPC464" s="327"/>
      <c r="NPD464" s="327"/>
      <c r="NPE464" s="327"/>
      <c r="NPF464" s="327"/>
      <c r="NPG464" s="327"/>
      <c r="NPH464" s="327"/>
      <c r="NPI464" s="327"/>
      <c r="NPJ464" s="327"/>
      <c r="NPK464" s="327"/>
      <c r="NPL464" s="327"/>
      <c r="NPM464" s="327"/>
      <c r="NPN464" s="327"/>
      <c r="NPO464" s="327"/>
      <c r="NPP464" s="327"/>
      <c r="NPQ464" s="327"/>
      <c r="NPR464" s="327"/>
      <c r="NPS464" s="327"/>
      <c r="NPT464" s="327"/>
      <c r="NPU464" s="327"/>
      <c r="NPV464" s="327"/>
      <c r="NPW464" s="327"/>
      <c r="NPX464" s="327"/>
      <c r="NPY464" s="327"/>
      <c r="NPZ464" s="327"/>
      <c r="NQA464" s="327"/>
      <c r="NQB464" s="327"/>
      <c r="NQC464" s="327"/>
      <c r="NQD464" s="327"/>
      <c r="NQE464" s="327"/>
      <c r="NQF464" s="327"/>
      <c r="NQG464" s="327"/>
      <c r="NQH464" s="327"/>
      <c r="NQI464" s="327"/>
      <c r="NQJ464" s="327"/>
      <c r="NQK464" s="327"/>
      <c r="NQL464" s="327"/>
      <c r="NQM464" s="327"/>
      <c r="NQN464" s="327"/>
      <c r="NQO464" s="327"/>
      <c r="NQP464" s="327"/>
      <c r="NQQ464" s="327"/>
      <c r="NQR464" s="327"/>
      <c r="NQS464" s="327"/>
      <c r="NQT464" s="327"/>
      <c r="NQU464" s="327"/>
      <c r="NQV464" s="327"/>
      <c r="NQW464" s="327"/>
      <c r="NQX464" s="327"/>
      <c r="NQY464" s="327"/>
      <c r="NQZ464" s="327"/>
      <c r="NRA464" s="327"/>
      <c r="NRB464" s="327"/>
      <c r="NRC464" s="327"/>
      <c r="NRD464" s="327"/>
      <c r="NRE464" s="327"/>
      <c r="NRF464" s="327"/>
      <c r="NRG464" s="327"/>
      <c r="NRH464" s="327"/>
      <c r="NRI464" s="327"/>
      <c r="NRJ464" s="327"/>
      <c r="NRK464" s="327"/>
      <c r="NRL464" s="327"/>
      <c r="NRM464" s="327"/>
      <c r="NRN464" s="327"/>
      <c r="NRO464" s="327"/>
      <c r="NRP464" s="327"/>
      <c r="NRQ464" s="327"/>
      <c r="NRR464" s="327"/>
      <c r="NRS464" s="327"/>
      <c r="NRT464" s="327"/>
      <c r="NRU464" s="327"/>
      <c r="NRV464" s="327"/>
      <c r="NRW464" s="327"/>
      <c r="NRX464" s="327"/>
      <c r="NRY464" s="327"/>
      <c r="NRZ464" s="327"/>
      <c r="NSA464" s="327"/>
      <c r="NSB464" s="327"/>
      <c r="NSC464" s="327"/>
      <c r="NSD464" s="327"/>
      <c r="NSE464" s="327"/>
      <c r="NSF464" s="327"/>
      <c r="NSG464" s="327"/>
      <c r="NSH464" s="327"/>
      <c r="NSI464" s="327"/>
      <c r="NSJ464" s="327"/>
      <c r="NSK464" s="327"/>
      <c r="NSL464" s="327"/>
      <c r="NSM464" s="327"/>
      <c r="NSN464" s="327"/>
      <c r="NSO464" s="327"/>
      <c r="NSP464" s="327"/>
      <c r="NSQ464" s="327"/>
      <c r="NSR464" s="327"/>
      <c r="NSS464" s="327"/>
      <c r="NST464" s="327"/>
      <c r="NSU464" s="327"/>
      <c r="NSV464" s="327"/>
      <c r="NSW464" s="327"/>
      <c r="NSX464" s="327"/>
      <c r="NSY464" s="327"/>
      <c r="NSZ464" s="327"/>
      <c r="NTA464" s="327"/>
      <c r="NTB464" s="327"/>
      <c r="NTC464" s="327"/>
      <c r="NTD464" s="327"/>
      <c r="NTE464" s="327"/>
      <c r="NTF464" s="327"/>
      <c r="NTG464" s="327"/>
      <c r="NTH464" s="327"/>
      <c r="NTI464" s="327"/>
      <c r="NTJ464" s="327"/>
      <c r="NTK464" s="327"/>
      <c r="NTL464" s="327"/>
      <c r="NTM464" s="327"/>
      <c r="NTN464" s="327"/>
      <c r="NTO464" s="327"/>
      <c r="NTP464" s="327"/>
      <c r="NTQ464" s="327"/>
      <c r="NTR464" s="327"/>
      <c r="NTS464" s="327"/>
      <c r="NTT464" s="327"/>
      <c r="NTU464" s="327"/>
      <c r="NTV464" s="327"/>
      <c r="NTW464" s="327"/>
      <c r="NTX464" s="327"/>
      <c r="NTY464" s="327"/>
      <c r="NTZ464" s="327"/>
      <c r="NUA464" s="327"/>
      <c r="NUB464" s="327"/>
      <c r="NUC464" s="327"/>
      <c r="NUD464" s="327"/>
      <c r="NUE464" s="327"/>
      <c r="NUF464" s="327"/>
      <c r="NUG464" s="327"/>
      <c r="NUH464" s="327"/>
      <c r="NUI464" s="327"/>
      <c r="NUJ464" s="327"/>
      <c r="NUK464" s="327"/>
      <c r="NUL464" s="327"/>
      <c r="NUM464" s="327"/>
      <c r="NUN464" s="327"/>
      <c r="NUO464" s="327"/>
      <c r="NUP464" s="327"/>
      <c r="NUQ464" s="327"/>
      <c r="NUR464" s="327"/>
      <c r="NUS464" s="327"/>
      <c r="NUT464" s="327"/>
      <c r="NUU464" s="327"/>
      <c r="NUV464" s="327"/>
      <c r="NUW464" s="327"/>
      <c r="NUX464" s="327"/>
      <c r="NUY464" s="327"/>
      <c r="NUZ464" s="327"/>
      <c r="NVA464" s="327"/>
      <c r="NVB464" s="327"/>
      <c r="NVC464" s="327"/>
      <c r="NVD464" s="327"/>
      <c r="NVE464" s="327"/>
      <c r="NVF464" s="327"/>
      <c r="NVG464" s="327"/>
      <c r="NVH464" s="327"/>
      <c r="NVI464" s="327"/>
      <c r="NVJ464" s="327"/>
      <c r="NVK464" s="327"/>
      <c r="NVL464" s="327"/>
      <c r="NVM464" s="327"/>
      <c r="NVN464" s="327"/>
      <c r="NVO464" s="327"/>
      <c r="NVP464" s="327"/>
      <c r="NVQ464" s="327"/>
      <c r="NVR464" s="327"/>
      <c r="NVS464" s="327"/>
      <c r="NVT464" s="327"/>
      <c r="NVU464" s="327"/>
      <c r="NVV464" s="327"/>
      <c r="NVW464" s="327"/>
      <c r="NVX464" s="327"/>
      <c r="NVY464" s="327"/>
      <c r="NVZ464" s="327"/>
      <c r="NWA464" s="327"/>
      <c r="NWB464" s="327"/>
      <c r="NWC464" s="327"/>
      <c r="NWD464" s="327"/>
      <c r="NWE464" s="327"/>
      <c r="NWF464" s="327"/>
      <c r="NWG464" s="327"/>
      <c r="NWH464" s="327"/>
      <c r="NWI464" s="327"/>
      <c r="NWJ464" s="327"/>
      <c r="NWK464" s="327"/>
      <c r="NWL464" s="327"/>
      <c r="NWM464" s="327"/>
      <c r="NWN464" s="327"/>
      <c r="NWO464" s="327"/>
      <c r="NWP464" s="327"/>
      <c r="NWQ464" s="327"/>
      <c r="NWR464" s="327"/>
      <c r="NWS464" s="327"/>
      <c r="NWT464" s="327"/>
      <c r="NWU464" s="327"/>
      <c r="NWV464" s="327"/>
      <c r="NWW464" s="327"/>
      <c r="NWX464" s="327"/>
      <c r="NWY464" s="327"/>
      <c r="NWZ464" s="327"/>
      <c r="NXA464" s="327"/>
      <c r="NXB464" s="327"/>
      <c r="NXC464" s="327"/>
      <c r="NXD464" s="327"/>
      <c r="NXE464" s="327"/>
      <c r="NXF464" s="327"/>
      <c r="NXG464" s="327"/>
      <c r="NXH464" s="327"/>
      <c r="NXI464" s="327"/>
      <c r="NXJ464" s="327"/>
      <c r="NXK464" s="327"/>
      <c r="NXL464" s="327"/>
      <c r="NXM464" s="327"/>
      <c r="NXN464" s="327"/>
      <c r="NXO464" s="327"/>
      <c r="NXP464" s="327"/>
      <c r="NXQ464" s="327"/>
      <c r="NXR464" s="327"/>
      <c r="NXS464" s="327"/>
      <c r="NXT464" s="327"/>
      <c r="NXU464" s="327"/>
      <c r="NXV464" s="327"/>
      <c r="NXW464" s="327"/>
      <c r="NXX464" s="327"/>
      <c r="NXY464" s="327"/>
      <c r="NXZ464" s="327"/>
      <c r="NYA464" s="327"/>
      <c r="NYB464" s="327"/>
      <c r="NYC464" s="327"/>
      <c r="NYD464" s="327"/>
      <c r="NYE464" s="327"/>
      <c r="NYF464" s="327"/>
      <c r="NYG464" s="327"/>
      <c r="NYH464" s="327"/>
      <c r="NYI464" s="327"/>
      <c r="NYJ464" s="327"/>
      <c r="NYK464" s="327"/>
      <c r="NYL464" s="327"/>
      <c r="NYM464" s="327"/>
      <c r="NYN464" s="327"/>
      <c r="NYO464" s="327"/>
      <c r="NYP464" s="327"/>
      <c r="NYQ464" s="327"/>
      <c r="NYR464" s="327"/>
      <c r="NYS464" s="327"/>
      <c r="NYT464" s="327"/>
      <c r="NYU464" s="327"/>
      <c r="NYV464" s="327"/>
      <c r="NYW464" s="327"/>
      <c r="NYX464" s="327"/>
      <c r="NYY464" s="327"/>
      <c r="NYZ464" s="327"/>
      <c r="NZA464" s="327"/>
      <c r="NZB464" s="327"/>
      <c r="NZC464" s="327"/>
      <c r="NZD464" s="327"/>
      <c r="NZE464" s="327"/>
      <c r="NZF464" s="327"/>
      <c r="NZG464" s="327"/>
      <c r="NZH464" s="327"/>
      <c r="NZI464" s="327"/>
      <c r="NZJ464" s="327"/>
      <c r="NZK464" s="327"/>
      <c r="NZL464" s="327"/>
      <c r="NZM464" s="327"/>
      <c r="NZN464" s="327"/>
      <c r="NZO464" s="327"/>
      <c r="NZP464" s="327"/>
      <c r="NZQ464" s="327"/>
      <c r="NZR464" s="327"/>
      <c r="NZS464" s="327"/>
      <c r="NZT464" s="327"/>
      <c r="NZU464" s="327"/>
      <c r="NZV464" s="327"/>
      <c r="NZW464" s="327"/>
      <c r="NZX464" s="327"/>
      <c r="NZY464" s="327"/>
      <c r="NZZ464" s="327"/>
      <c r="OAA464" s="327"/>
      <c r="OAB464" s="327"/>
      <c r="OAC464" s="327"/>
      <c r="OAD464" s="327"/>
      <c r="OAE464" s="327"/>
      <c r="OAF464" s="327"/>
      <c r="OAG464" s="327"/>
      <c r="OAH464" s="327"/>
      <c r="OAI464" s="327"/>
      <c r="OAJ464" s="327"/>
      <c r="OAK464" s="327"/>
      <c r="OAL464" s="327"/>
      <c r="OAM464" s="327"/>
      <c r="OAN464" s="327"/>
      <c r="OAO464" s="327"/>
      <c r="OAP464" s="327"/>
      <c r="OAQ464" s="327"/>
      <c r="OAR464" s="327"/>
      <c r="OAS464" s="327"/>
      <c r="OAT464" s="327"/>
      <c r="OAU464" s="327"/>
      <c r="OAV464" s="327"/>
      <c r="OAW464" s="327"/>
      <c r="OAX464" s="327"/>
      <c r="OAY464" s="327"/>
      <c r="OAZ464" s="327"/>
      <c r="OBA464" s="327"/>
      <c r="OBB464" s="327"/>
      <c r="OBC464" s="327"/>
      <c r="OBD464" s="327"/>
      <c r="OBE464" s="327"/>
      <c r="OBF464" s="327"/>
      <c r="OBG464" s="327"/>
      <c r="OBH464" s="327"/>
      <c r="OBI464" s="327"/>
      <c r="OBJ464" s="327"/>
      <c r="OBK464" s="327"/>
      <c r="OBL464" s="327"/>
      <c r="OBM464" s="327"/>
      <c r="OBN464" s="327"/>
      <c r="OBO464" s="327"/>
      <c r="OBP464" s="327"/>
      <c r="OBQ464" s="327"/>
      <c r="OBR464" s="327"/>
      <c r="OBS464" s="327"/>
      <c r="OBT464" s="327"/>
      <c r="OBU464" s="327"/>
      <c r="OBV464" s="327"/>
      <c r="OBW464" s="327"/>
      <c r="OBX464" s="327"/>
      <c r="OBY464" s="327"/>
      <c r="OBZ464" s="327"/>
      <c r="OCA464" s="327"/>
      <c r="OCB464" s="327"/>
      <c r="OCC464" s="327"/>
      <c r="OCD464" s="327"/>
      <c r="OCE464" s="327"/>
      <c r="OCF464" s="327"/>
      <c r="OCG464" s="327"/>
      <c r="OCH464" s="327"/>
      <c r="OCI464" s="327"/>
      <c r="OCJ464" s="327"/>
      <c r="OCK464" s="327"/>
      <c r="OCL464" s="327"/>
      <c r="OCM464" s="327"/>
      <c r="OCN464" s="327"/>
      <c r="OCO464" s="327"/>
      <c r="OCP464" s="327"/>
      <c r="OCQ464" s="327"/>
      <c r="OCR464" s="327"/>
      <c r="OCS464" s="327"/>
      <c r="OCT464" s="327"/>
      <c r="OCU464" s="327"/>
      <c r="OCV464" s="327"/>
      <c r="OCW464" s="327"/>
      <c r="OCX464" s="327"/>
      <c r="OCY464" s="327"/>
      <c r="OCZ464" s="327"/>
      <c r="ODA464" s="327"/>
      <c r="ODB464" s="327"/>
      <c r="ODC464" s="327"/>
      <c r="ODD464" s="327"/>
      <c r="ODE464" s="327"/>
      <c r="ODF464" s="327"/>
      <c r="ODG464" s="327"/>
      <c r="ODH464" s="327"/>
      <c r="ODI464" s="327"/>
      <c r="ODJ464" s="327"/>
      <c r="ODK464" s="327"/>
      <c r="ODL464" s="327"/>
      <c r="ODM464" s="327"/>
      <c r="ODN464" s="327"/>
      <c r="ODO464" s="327"/>
      <c r="ODP464" s="327"/>
      <c r="ODQ464" s="327"/>
      <c r="ODR464" s="327"/>
      <c r="ODS464" s="327"/>
      <c r="ODT464" s="327"/>
      <c r="ODU464" s="327"/>
      <c r="ODV464" s="327"/>
      <c r="ODW464" s="327"/>
      <c r="ODX464" s="327"/>
      <c r="ODY464" s="327"/>
      <c r="ODZ464" s="327"/>
      <c r="OEA464" s="327"/>
      <c r="OEB464" s="327"/>
      <c r="OEC464" s="327"/>
      <c r="OED464" s="327"/>
      <c r="OEE464" s="327"/>
      <c r="OEF464" s="327"/>
      <c r="OEG464" s="327"/>
      <c r="OEH464" s="327"/>
      <c r="OEI464" s="327"/>
      <c r="OEJ464" s="327"/>
      <c r="OEK464" s="327"/>
      <c r="OEL464" s="327"/>
      <c r="OEM464" s="327"/>
      <c r="OEN464" s="327"/>
      <c r="OEO464" s="327"/>
      <c r="OEP464" s="327"/>
      <c r="OEQ464" s="327"/>
      <c r="OER464" s="327"/>
      <c r="OES464" s="327"/>
      <c r="OET464" s="327"/>
      <c r="OEU464" s="327"/>
      <c r="OEV464" s="327"/>
      <c r="OEW464" s="327"/>
      <c r="OEX464" s="327"/>
      <c r="OEY464" s="327"/>
      <c r="OEZ464" s="327"/>
      <c r="OFA464" s="327"/>
      <c r="OFB464" s="327"/>
      <c r="OFC464" s="327"/>
      <c r="OFD464" s="327"/>
      <c r="OFE464" s="327"/>
      <c r="OFF464" s="327"/>
      <c r="OFG464" s="327"/>
      <c r="OFH464" s="327"/>
      <c r="OFI464" s="327"/>
      <c r="OFJ464" s="327"/>
      <c r="OFK464" s="327"/>
      <c r="OFL464" s="327"/>
      <c r="OFM464" s="327"/>
      <c r="OFN464" s="327"/>
      <c r="OFO464" s="327"/>
      <c r="OFP464" s="327"/>
      <c r="OFQ464" s="327"/>
      <c r="OFR464" s="327"/>
      <c r="OFS464" s="327"/>
      <c r="OFT464" s="327"/>
      <c r="OFU464" s="327"/>
      <c r="OFV464" s="327"/>
      <c r="OFW464" s="327"/>
      <c r="OFX464" s="327"/>
      <c r="OFY464" s="327"/>
      <c r="OFZ464" s="327"/>
      <c r="OGA464" s="327"/>
      <c r="OGB464" s="327"/>
      <c r="OGC464" s="327"/>
      <c r="OGD464" s="327"/>
      <c r="OGE464" s="327"/>
      <c r="OGF464" s="327"/>
      <c r="OGG464" s="327"/>
      <c r="OGH464" s="327"/>
      <c r="OGI464" s="327"/>
      <c r="OGJ464" s="327"/>
      <c r="OGK464" s="327"/>
      <c r="OGL464" s="327"/>
      <c r="OGM464" s="327"/>
      <c r="OGN464" s="327"/>
      <c r="OGO464" s="327"/>
      <c r="OGP464" s="327"/>
      <c r="OGQ464" s="327"/>
      <c r="OGR464" s="327"/>
      <c r="OGS464" s="327"/>
      <c r="OGT464" s="327"/>
      <c r="OGU464" s="327"/>
      <c r="OGV464" s="327"/>
      <c r="OGW464" s="327"/>
      <c r="OGX464" s="327"/>
      <c r="OGY464" s="327"/>
      <c r="OGZ464" s="327"/>
      <c r="OHA464" s="327"/>
      <c r="OHB464" s="327"/>
      <c r="OHC464" s="327"/>
      <c r="OHD464" s="327"/>
      <c r="OHE464" s="327"/>
      <c r="OHF464" s="327"/>
      <c r="OHG464" s="327"/>
      <c r="OHH464" s="327"/>
      <c r="OHI464" s="327"/>
      <c r="OHJ464" s="327"/>
      <c r="OHK464" s="327"/>
      <c r="OHL464" s="327"/>
      <c r="OHM464" s="327"/>
      <c r="OHN464" s="327"/>
      <c r="OHO464" s="327"/>
      <c r="OHP464" s="327"/>
      <c r="OHQ464" s="327"/>
      <c r="OHR464" s="327"/>
      <c r="OHS464" s="327"/>
      <c r="OHT464" s="327"/>
      <c r="OHU464" s="327"/>
      <c r="OHV464" s="327"/>
      <c r="OHW464" s="327"/>
      <c r="OHX464" s="327"/>
      <c r="OHY464" s="327"/>
      <c r="OHZ464" s="327"/>
      <c r="OIA464" s="327"/>
      <c r="OIB464" s="327"/>
      <c r="OIC464" s="327"/>
      <c r="OID464" s="327"/>
      <c r="OIE464" s="327"/>
      <c r="OIF464" s="327"/>
      <c r="OIG464" s="327"/>
      <c r="OIH464" s="327"/>
      <c r="OII464" s="327"/>
      <c r="OIJ464" s="327"/>
      <c r="OIK464" s="327"/>
      <c r="OIL464" s="327"/>
      <c r="OIM464" s="327"/>
      <c r="OIN464" s="327"/>
      <c r="OIO464" s="327"/>
      <c r="OIP464" s="327"/>
      <c r="OIQ464" s="327"/>
      <c r="OIR464" s="327"/>
      <c r="OIS464" s="327"/>
      <c r="OIT464" s="327"/>
      <c r="OIU464" s="327"/>
      <c r="OIV464" s="327"/>
      <c r="OIW464" s="327"/>
      <c r="OIX464" s="327"/>
      <c r="OIY464" s="327"/>
      <c r="OIZ464" s="327"/>
      <c r="OJA464" s="327"/>
      <c r="OJB464" s="327"/>
      <c r="OJC464" s="327"/>
      <c r="OJD464" s="327"/>
      <c r="OJE464" s="327"/>
      <c r="OJF464" s="327"/>
      <c r="OJG464" s="327"/>
      <c r="OJH464" s="327"/>
      <c r="OJI464" s="327"/>
      <c r="OJJ464" s="327"/>
      <c r="OJK464" s="327"/>
      <c r="OJL464" s="327"/>
      <c r="OJM464" s="327"/>
      <c r="OJN464" s="327"/>
      <c r="OJO464" s="327"/>
      <c r="OJP464" s="327"/>
      <c r="OJQ464" s="327"/>
      <c r="OJR464" s="327"/>
      <c r="OJS464" s="327"/>
      <c r="OJT464" s="327"/>
      <c r="OJU464" s="327"/>
      <c r="OJV464" s="327"/>
      <c r="OJW464" s="327"/>
      <c r="OJX464" s="327"/>
      <c r="OJY464" s="327"/>
      <c r="OJZ464" s="327"/>
      <c r="OKA464" s="327"/>
      <c r="OKB464" s="327"/>
      <c r="OKC464" s="327"/>
      <c r="OKD464" s="327"/>
      <c r="OKE464" s="327"/>
      <c r="OKF464" s="327"/>
      <c r="OKG464" s="327"/>
      <c r="OKH464" s="327"/>
      <c r="OKI464" s="327"/>
      <c r="OKJ464" s="327"/>
      <c r="OKK464" s="327"/>
      <c r="OKL464" s="327"/>
      <c r="OKM464" s="327"/>
      <c r="OKN464" s="327"/>
      <c r="OKO464" s="327"/>
      <c r="OKP464" s="327"/>
      <c r="OKQ464" s="327"/>
      <c r="OKR464" s="327"/>
      <c r="OKS464" s="327"/>
      <c r="OKT464" s="327"/>
      <c r="OKU464" s="327"/>
      <c r="OKV464" s="327"/>
      <c r="OKW464" s="327"/>
      <c r="OKX464" s="327"/>
      <c r="OKY464" s="327"/>
      <c r="OKZ464" s="327"/>
      <c r="OLA464" s="327"/>
      <c r="OLB464" s="327"/>
      <c r="OLC464" s="327"/>
      <c r="OLD464" s="327"/>
      <c r="OLE464" s="327"/>
      <c r="OLF464" s="327"/>
      <c r="OLG464" s="327"/>
      <c r="OLH464" s="327"/>
      <c r="OLI464" s="327"/>
      <c r="OLJ464" s="327"/>
      <c r="OLK464" s="327"/>
      <c r="OLL464" s="327"/>
      <c r="OLM464" s="327"/>
      <c r="OLN464" s="327"/>
      <c r="OLO464" s="327"/>
      <c r="OLP464" s="327"/>
      <c r="OLQ464" s="327"/>
      <c r="OLR464" s="327"/>
      <c r="OLS464" s="327"/>
      <c r="OLT464" s="327"/>
      <c r="OLU464" s="327"/>
      <c r="OLV464" s="327"/>
      <c r="OLW464" s="327"/>
      <c r="OLX464" s="327"/>
      <c r="OLY464" s="327"/>
      <c r="OLZ464" s="327"/>
      <c r="OMA464" s="327"/>
      <c r="OMB464" s="327"/>
      <c r="OMC464" s="327"/>
      <c r="OMD464" s="327"/>
      <c r="OME464" s="327"/>
      <c r="OMF464" s="327"/>
      <c r="OMG464" s="327"/>
      <c r="OMH464" s="327"/>
      <c r="OMI464" s="327"/>
      <c r="OMJ464" s="327"/>
      <c r="OMK464" s="327"/>
      <c r="OML464" s="327"/>
      <c r="OMM464" s="327"/>
      <c r="OMN464" s="327"/>
      <c r="OMO464" s="327"/>
      <c r="OMP464" s="327"/>
      <c r="OMQ464" s="327"/>
      <c r="OMR464" s="327"/>
      <c r="OMS464" s="327"/>
      <c r="OMT464" s="327"/>
      <c r="OMU464" s="327"/>
      <c r="OMV464" s="327"/>
      <c r="OMW464" s="327"/>
      <c r="OMX464" s="327"/>
      <c r="OMY464" s="327"/>
      <c r="OMZ464" s="327"/>
      <c r="ONA464" s="327"/>
      <c r="ONB464" s="327"/>
      <c r="ONC464" s="327"/>
      <c r="OND464" s="327"/>
      <c r="ONE464" s="327"/>
      <c r="ONF464" s="327"/>
      <c r="ONG464" s="327"/>
      <c r="ONH464" s="327"/>
      <c r="ONI464" s="327"/>
      <c r="ONJ464" s="327"/>
      <c r="ONK464" s="327"/>
      <c r="ONL464" s="327"/>
      <c r="ONM464" s="327"/>
      <c r="ONN464" s="327"/>
      <c r="ONO464" s="327"/>
      <c r="ONP464" s="327"/>
      <c r="ONQ464" s="327"/>
      <c r="ONR464" s="327"/>
      <c r="ONS464" s="327"/>
      <c r="ONT464" s="327"/>
      <c r="ONU464" s="327"/>
      <c r="ONV464" s="327"/>
      <c r="ONW464" s="327"/>
      <c r="ONX464" s="327"/>
      <c r="ONY464" s="327"/>
      <c r="ONZ464" s="327"/>
      <c r="OOA464" s="327"/>
      <c r="OOB464" s="327"/>
      <c r="OOC464" s="327"/>
      <c r="OOD464" s="327"/>
      <c r="OOE464" s="327"/>
      <c r="OOF464" s="327"/>
      <c r="OOG464" s="327"/>
      <c r="OOH464" s="327"/>
      <c r="OOI464" s="327"/>
      <c r="OOJ464" s="327"/>
      <c r="OOK464" s="327"/>
      <c r="OOL464" s="327"/>
      <c r="OOM464" s="327"/>
      <c r="OON464" s="327"/>
      <c r="OOO464" s="327"/>
      <c r="OOP464" s="327"/>
      <c r="OOQ464" s="327"/>
      <c r="OOR464" s="327"/>
      <c r="OOS464" s="327"/>
      <c r="OOT464" s="327"/>
      <c r="OOU464" s="327"/>
      <c r="OOV464" s="327"/>
      <c r="OOW464" s="327"/>
      <c r="OOX464" s="327"/>
      <c r="OOY464" s="327"/>
      <c r="OOZ464" s="327"/>
      <c r="OPA464" s="327"/>
      <c r="OPB464" s="327"/>
      <c r="OPC464" s="327"/>
      <c r="OPD464" s="327"/>
      <c r="OPE464" s="327"/>
      <c r="OPF464" s="327"/>
      <c r="OPG464" s="327"/>
      <c r="OPH464" s="327"/>
      <c r="OPI464" s="327"/>
      <c r="OPJ464" s="327"/>
      <c r="OPK464" s="327"/>
      <c r="OPL464" s="327"/>
      <c r="OPM464" s="327"/>
      <c r="OPN464" s="327"/>
      <c r="OPO464" s="327"/>
      <c r="OPP464" s="327"/>
      <c r="OPQ464" s="327"/>
      <c r="OPR464" s="327"/>
      <c r="OPS464" s="327"/>
      <c r="OPT464" s="327"/>
      <c r="OPU464" s="327"/>
      <c r="OPV464" s="327"/>
      <c r="OPW464" s="327"/>
      <c r="OPX464" s="327"/>
      <c r="OPY464" s="327"/>
      <c r="OPZ464" s="327"/>
      <c r="OQA464" s="327"/>
      <c r="OQB464" s="327"/>
      <c r="OQC464" s="327"/>
      <c r="OQD464" s="327"/>
      <c r="OQE464" s="327"/>
      <c r="OQF464" s="327"/>
      <c r="OQG464" s="327"/>
      <c r="OQH464" s="327"/>
      <c r="OQI464" s="327"/>
      <c r="OQJ464" s="327"/>
      <c r="OQK464" s="327"/>
      <c r="OQL464" s="327"/>
      <c r="OQM464" s="327"/>
      <c r="OQN464" s="327"/>
      <c r="OQO464" s="327"/>
      <c r="OQP464" s="327"/>
      <c r="OQQ464" s="327"/>
      <c r="OQR464" s="327"/>
      <c r="OQS464" s="327"/>
      <c r="OQT464" s="327"/>
      <c r="OQU464" s="327"/>
      <c r="OQV464" s="327"/>
      <c r="OQW464" s="327"/>
      <c r="OQX464" s="327"/>
      <c r="OQY464" s="327"/>
      <c r="OQZ464" s="327"/>
      <c r="ORA464" s="327"/>
      <c r="ORB464" s="327"/>
      <c r="ORC464" s="327"/>
      <c r="ORD464" s="327"/>
      <c r="ORE464" s="327"/>
      <c r="ORF464" s="327"/>
      <c r="ORG464" s="327"/>
      <c r="ORH464" s="327"/>
      <c r="ORI464" s="327"/>
      <c r="ORJ464" s="327"/>
      <c r="ORK464" s="327"/>
      <c r="ORL464" s="327"/>
      <c r="ORM464" s="327"/>
      <c r="ORN464" s="327"/>
      <c r="ORO464" s="327"/>
      <c r="ORP464" s="327"/>
      <c r="ORQ464" s="327"/>
      <c r="ORR464" s="327"/>
      <c r="ORS464" s="327"/>
      <c r="ORT464" s="327"/>
      <c r="ORU464" s="327"/>
      <c r="ORV464" s="327"/>
      <c r="ORW464" s="327"/>
      <c r="ORX464" s="327"/>
      <c r="ORY464" s="327"/>
      <c r="ORZ464" s="327"/>
      <c r="OSA464" s="327"/>
      <c r="OSB464" s="327"/>
      <c r="OSC464" s="327"/>
      <c r="OSD464" s="327"/>
      <c r="OSE464" s="327"/>
      <c r="OSF464" s="327"/>
      <c r="OSG464" s="327"/>
      <c r="OSH464" s="327"/>
      <c r="OSI464" s="327"/>
      <c r="OSJ464" s="327"/>
      <c r="OSK464" s="327"/>
      <c r="OSL464" s="327"/>
      <c r="OSM464" s="327"/>
      <c r="OSN464" s="327"/>
      <c r="OSO464" s="327"/>
      <c r="OSP464" s="327"/>
      <c r="OSQ464" s="327"/>
      <c r="OSR464" s="327"/>
      <c r="OSS464" s="327"/>
      <c r="OST464" s="327"/>
      <c r="OSU464" s="327"/>
      <c r="OSV464" s="327"/>
      <c r="OSW464" s="327"/>
      <c r="OSX464" s="327"/>
      <c r="OSY464" s="327"/>
      <c r="OSZ464" s="327"/>
      <c r="OTA464" s="327"/>
      <c r="OTB464" s="327"/>
      <c r="OTC464" s="327"/>
      <c r="OTD464" s="327"/>
      <c r="OTE464" s="327"/>
      <c r="OTF464" s="327"/>
      <c r="OTG464" s="327"/>
      <c r="OTH464" s="327"/>
      <c r="OTI464" s="327"/>
      <c r="OTJ464" s="327"/>
      <c r="OTK464" s="327"/>
      <c r="OTL464" s="327"/>
      <c r="OTM464" s="327"/>
      <c r="OTN464" s="327"/>
      <c r="OTO464" s="327"/>
      <c r="OTP464" s="327"/>
      <c r="OTQ464" s="327"/>
      <c r="OTR464" s="327"/>
      <c r="OTS464" s="327"/>
      <c r="OTT464" s="327"/>
      <c r="OTU464" s="327"/>
      <c r="OTV464" s="327"/>
      <c r="OTW464" s="327"/>
      <c r="OTX464" s="327"/>
      <c r="OTY464" s="327"/>
      <c r="OTZ464" s="327"/>
      <c r="OUA464" s="327"/>
      <c r="OUB464" s="327"/>
      <c r="OUC464" s="327"/>
      <c r="OUD464" s="327"/>
      <c r="OUE464" s="327"/>
      <c r="OUF464" s="327"/>
      <c r="OUG464" s="327"/>
      <c r="OUH464" s="327"/>
      <c r="OUI464" s="327"/>
      <c r="OUJ464" s="327"/>
      <c r="OUK464" s="327"/>
      <c r="OUL464" s="327"/>
      <c r="OUM464" s="327"/>
      <c r="OUN464" s="327"/>
      <c r="OUO464" s="327"/>
      <c r="OUP464" s="327"/>
      <c r="OUQ464" s="327"/>
      <c r="OUR464" s="327"/>
      <c r="OUS464" s="327"/>
      <c r="OUT464" s="327"/>
      <c r="OUU464" s="327"/>
      <c r="OUV464" s="327"/>
      <c r="OUW464" s="327"/>
      <c r="OUX464" s="327"/>
      <c r="OUY464" s="327"/>
      <c r="OUZ464" s="327"/>
      <c r="OVA464" s="327"/>
      <c r="OVB464" s="327"/>
      <c r="OVC464" s="327"/>
      <c r="OVD464" s="327"/>
      <c r="OVE464" s="327"/>
      <c r="OVF464" s="327"/>
      <c r="OVG464" s="327"/>
      <c r="OVH464" s="327"/>
      <c r="OVI464" s="327"/>
      <c r="OVJ464" s="327"/>
      <c r="OVK464" s="327"/>
      <c r="OVL464" s="327"/>
      <c r="OVM464" s="327"/>
      <c r="OVN464" s="327"/>
      <c r="OVO464" s="327"/>
      <c r="OVP464" s="327"/>
      <c r="OVQ464" s="327"/>
      <c r="OVR464" s="327"/>
      <c r="OVS464" s="327"/>
      <c r="OVT464" s="327"/>
      <c r="OVU464" s="327"/>
      <c r="OVV464" s="327"/>
      <c r="OVW464" s="327"/>
      <c r="OVX464" s="327"/>
      <c r="OVY464" s="327"/>
      <c r="OVZ464" s="327"/>
      <c r="OWA464" s="327"/>
      <c r="OWB464" s="327"/>
      <c r="OWC464" s="327"/>
      <c r="OWD464" s="327"/>
      <c r="OWE464" s="327"/>
      <c r="OWF464" s="327"/>
      <c r="OWG464" s="327"/>
      <c r="OWH464" s="327"/>
      <c r="OWI464" s="327"/>
      <c r="OWJ464" s="327"/>
      <c r="OWK464" s="327"/>
      <c r="OWL464" s="327"/>
      <c r="OWM464" s="327"/>
      <c r="OWN464" s="327"/>
      <c r="OWO464" s="327"/>
      <c r="OWP464" s="327"/>
      <c r="OWQ464" s="327"/>
      <c r="OWR464" s="327"/>
      <c r="OWS464" s="327"/>
      <c r="OWT464" s="327"/>
      <c r="OWU464" s="327"/>
      <c r="OWV464" s="327"/>
      <c r="OWW464" s="327"/>
      <c r="OWX464" s="327"/>
      <c r="OWY464" s="327"/>
      <c r="OWZ464" s="327"/>
      <c r="OXA464" s="327"/>
      <c r="OXB464" s="327"/>
      <c r="OXC464" s="327"/>
      <c r="OXD464" s="327"/>
      <c r="OXE464" s="327"/>
      <c r="OXF464" s="327"/>
      <c r="OXG464" s="327"/>
      <c r="OXH464" s="327"/>
      <c r="OXI464" s="327"/>
      <c r="OXJ464" s="327"/>
      <c r="OXK464" s="327"/>
      <c r="OXL464" s="327"/>
      <c r="OXM464" s="327"/>
      <c r="OXN464" s="327"/>
      <c r="OXO464" s="327"/>
      <c r="OXP464" s="327"/>
      <c r="OXQ464" s="327"/>
      <c r="OXR464" s="327"/>
      <c r="OXS464" s="327"/>
      <c r="OXT464" s="327"/>
      <c r="OXU464" s="327"/>
      <c r="OXV464" s="327"/>
      <c r="OXW464" s="327"/>
      <c r="OXX464" s="327"/>
      <c r="OXY464" s="327"/>
      <c r="OXZ464" s="327"/>
      <c r="OYA464" s="327"/>
      <c r="OYB464" s="327"/>
      <c r="OYC464" s="327"/>
      <c r="OYD464" s="327"/>
      <c r="OYE464" s="327"/>
      <c r="OYF464" s="327"/>
      <c r="OYG464" s="327"/>
      <c r="OYH464" s="327"/>
      <c r="OYI464" s="327"/>
      <c r="OYJ464" s="327"/>
      <c r="OYK464" s="327"/>
      <c r="OYL464" s="327"/>
      <c r="OYM464" s="327"/>
      <c r="OYN464" s="327"/>
      <c r="OYO464" s="327"/>
      <c r="OYP464" s="327"/>
      <c r="OYQ464" s="327"/>
      <c r="OYR464" s="327"/>
      <c r="OYS464" s="327"/>
      <c r="OYT464" s="327"/>
      <c r="OYU464" s="327"/>
      <c r="OYV464" s="327"/>
      <c r="OYW464" s="327"/>
      <c r="OYX464" s="327"/>
      <c r="OYY464" s="327"/>
      <c r="OYZ464" s="327"/>
      <c r="OZA464" s="327"/>
      <c r="OZB464" s="327"/>
      <c r="OZC464" s="327"/>
      <c r="OZD464" s="327"/>
      <c r="OZE464" s="327"/>
      <c r="OZF464" s="327"/>
      <c r="OZG464" s="327"/>
      <c r="OZH464" s="327"/>
      <c r="OZI464" s="327"/>
      <c r="OZJ464" s="327"/>
      <c r="OZK464" s="327"/>
      <c r="OZL464" s="327"/>
      <c r="OZM464" s="327"/>
      <c r="OZN464" s="327"/>
      <c r="OZO464" s="327"/>
      <c r="OZP464" s="327"/>
      <c r="OZQ464" s="327"/>
      <c r="OZR464" s="327"/>
      <c r="OZS464" s="327"/>
      <c r="OZT464" s="327"/>
      <c r="OZU464" s="327"/>
      <c r="OZV464" s="327"/>
      <c r="OZW464" s="327"/>
      <c r="OZX464" s="327"/>
      <c r="OZY464" s="327"/>
      <c r="OZZ464" s="327"/>
      <c r="PAA464" s="327"/>
      <c r="PAB464" s="327"/>
      <c r="PAC464" s="327"/>
      <c r="PAD464" s="327"/>
      <c r="PAE464" s="327"/>
      <c r="PAF464" s="327"/>
      <c r="PAG464" s="327"/>
      <c r="PAH464" s="327"/>
      <c r="PAI464" s="327"/>
      <c r="PAJ464" s="327"/>
      <c r="PAK464" s="327"/>
      <c r="PAL464" s="327"/>
      <c r="PAM464" s="327"/>
      <c r="PAN464" s="327"/>
      <c r="PAO464" s="327"/>
      <c r="PAP464" s="327"/>
      <c r="PAQ464" s="327"/>
      <c r="PAR464" s="327"/>
      <c r="PAS464" s="327"/>
      <c r="PAT464" s="327"/>
      <c r="PAU464" s="327"/>
      <c r="PAV464" s="327"/>
      <c r="PAW464" s="327"/>
      <c r="PAX464" s="327"/>
      <c r="PAY464" s="327"/>
      <c r="PAZ464" s="327"/>
      <c r="PBA464" s="327"/>
      <c r="PBB464" s="327"/>
      <c r="PBC464" s="327"/>
      <c r="PBD464" s="327"/>
      <c r="PBE464" s="327"/>
      <c r="PBF464" s="327"/>
      <c r="PBG464" s="327"/>
      <c r="PBH464" s="327"/>
      <c r="PBI464" s="327"/>
      <c r="PBJ464" s="327"/>
      <c r="PBK464" s="327"/>
      <c r="PBL464" s="327"/>
      <c r="PBM464" s="327"/>
      <c r="PBN464" s="327"/>
      <c r="PBO464" s="327"/>
      <c r="PBP464" s="327"/>
      <c r="PBQ464" s="327"/>
      <c r="PBR464" s="327"/>
      <c r="PBS464" s="327"/>
      <c r="PBT464" s="327"/>
      <c r="PBU464" s="327"/>
      <c r="PBV464" s="327"/>
      <c r="PBW464" s="327"/>
      <c r="PBX464" s="327"/>
      <c r="PBY464" s="327"/>
      <c r="PBZ464" s="327"/>
      <c r="PCA464" s="327"/>
      <c r="PCB464" s="327"/>
      <c r="PCC464" s="327"/>
      <c r="PCD464" s="327"/>
      <c r="PCE464" s="327"/>
      <c r="PCF464" s="327"/>
      <c r="PCG464" s="327"/>
      <c r="PCH464" s="327"/>
      <c r="PCI464" s="327"/>
      <c r="PCJ464" s="327"/>
      <c r="PCK464" s="327"/>
      <c r="PCL464" s="327"/>
      <c r="PCM464" s="327"/>
      <c r="PCN464" s="327"/>
      <c r="PCO464" s="327"/>
      <c r="PCP464" s="327"/>
      <c r="PCQ464" s="327"/>
      <c r="PCR464" s="327"/>
      <c r="PCS464" s="327"/>
      <c r="PCT464" s="327"/>
      <c r="PCU464" s="327"/>
      <c r="PCV464" s="327"/>
      <c r="PCW464" s="327"/>
      <c r="PCX464" s="327"/>
      <c r="PCY464" s="327"/>
      <c r="PCZ464" s="327"/>
      <c r="PDA464" s="327"/>
      <c r="PDB464" s="327"/>
      <c r="PDC464" s="327"/>
      <c r="PDD464" s="327"/>
      <c r="PDE464" s="327"/>
      <c r="PDF464" s="327"/>
      <c r="PDG464" s="327"/>
      <c r="PDH464" s="327"/>
      <c r="PDI464" s="327"/>
      <c r="PDJ464" s="327"/>
      <c r="PDK464" s="327"/>
      <c r="PDL464" s="327"/>
      <c r="PDM464" s="327"/>
      <c r="PDN464" s="327"/>
      <c r="PDO464" s="327"/>
      <c r="PDP464" s="327"/>
      <c r="PDQ464" s="327"/>
      <c r="PDR464" s="327"/>
      <c r="PDS464" s="327"/>
      <c r="PDT464" s="327"/>
      <c r="PDU464" s="327"/>
      <c r="PDV464" s="327"/>
      <c r="PDW464" s="327"/>
      <c r="PDX464" s="327"/>
      <c r="PDY464" s="327"/>
      <c r="PDZ464" s="327"/>
      <c r="PEA464" s="327"/>
      <c r="PEB464" s="327"/>
      <c r="PEC464" s="327"/>
      <c r="PED464" s="327"/>
      <c r="PEE464" s="327"/>
      <c r="PEF464" s="327"/>
      <c r="PEG464" s="327"/>
      <c r="PEH464" s="327"/>
      <c r="PEI464" s="327"/>
      <c r="PEJ464" s="327"/>
      <c r="PEK464" s="327"/>
      <c r="PEL464" s="327"/>
      <c r="PEM464" s="327"/>
      <c r="PEN464" s="327"/>
      <c r="PEO464" s="327"/>
      <c r="PEP464" s="327"/>
      <c r="PEQ464" s="327"/>
      <c r="PER464" s="327"/>
      <c r="PES464" s="327"/>
      <c r="PET464" s="327"/>
      <c r="PEU464" s="327"/>
      <c r="PEV464" s="327"/>
      <c r="PEW464" s="327"/>
      <c r="PEX464" s="327"/>
      <c r="PEY464" s="327"/>
      <c r="PEZ464" s="327"/>
      <c r="PFA464" s="327"/>
      <c r="PFB464" s="327"/>
      <c r="PFC464" s="327"/>
      <c r="PFD464" s="327"/>
      <c r="PFE464" s="327"/>
      <c r="PFF464" s="327"/>
      <c r="PFG464" s="327"/>
      <c r="PFH464" s="327"/>
      <c r="PFI464" s="327"/>
      <c r="PFJ464" s="327"/>
      <c r="PFK464" s="327"/>
      <c r="PFL464" s="327"/>
      <c r="PFM464" s="327"/>
      <c r="PFN464" s="327"/>
      <c r="PFO464" s="327"/>
      <c r="PFP464" s="327"/>
      <c r="PFQ464" s="327"/>
      <c r="PFR464" s="327"/>
      <c r="PFS464" s="327"/>
      <c r="PFT464" s="327"/>
      <c r="PFU464" s="327"/>
      <c r="PFV464" s="327"/>
      <c r="PFW464" s="327"/>
      <c r="PFX464" s="327"/>
      <c r="PFY464" s="327"/>
      <c r="PFZ464" s="327"/>
      <c r="PGA464" s="327"/>
      <c r="PGB464" s="327"/>
      <c r="PGC464" s="327"/>
      <c r="PGD464" s="327"/>
      <c r="PGE464" s="327"/>
      <c r="PGF464" s="327"/>
      <c r="PGG464" s="327"/>
      <c r="PGH464" s="327"/>
      <c r="PGI464" s="327"/>
      <c r="PGJ464" s="327"/>
      <c r="PGK464" s="327"/>
      <c r="PGL464" s="327"/>
      <c r="PGM464" s="327"/>
      <c r="PGN464" s="327"/>
      <c r="PGO464" s="327"/>
      <c r="PGP464" s="327"/>
      <c r="PGQ464" s="327"/>
      <c r="PGR464" s="327"/>
      <c r="PGS464" s="327"/>
      <c r="PGT464" s="327"/>
      <c r="PGU464" s="327"/>
      <c r="PGV464" s="327"/>
      <c r="PGW464" s="327"/>
      <c r="PGX464" s="327"/>
      <c r="PGY464" s="327"/>
      <c r="PGZ464" s="327"/>
      <c r="PHA464" s="327"/>
      <c r="PHB464" s="327"/>
      <c r="PHC464" s="327"/>
      <c r="PHD464" s="327"/>
      <c r="PHE464" s="327"/>
      <c r="PHF464" s="327"/>
      <c r="PHG464" s="327"/>
      <c r="PHH464" s="327"/>
      <c r="PHI464" s="327"/>
      <c r="PHJ464" s="327"/>
      <c r="PHK464" s="327"/>
      <c r="PHL464" s="327"/>
      <c r="PHM464" s="327"/>
      <c r="PHN464" s="327"/>
      <c r="PHO464" s="327"/>
      <c r="PHP464" s="327"/>
      <c r="PHQ464" s="327"/>
      <c r="PHR464" s="327"/>
      <c r="PHS464" s="327"/>
      <c r="PHT464" s="327"/>
      <c r="PHU464" s="327"/>
      <c r="PHV464" s="327"/>
      <c r="PHW464" s="327"/>
      <c r="PHX464" s="327"/>
      <c r="PHY464" s="327"/>
      <c r="PHZ464" s="327"/>
      <c r="PIA464" s="327"/>
      <c r="PIB464" s="327"/>
      <c r="PIC464" s="327"/>
      <c r="PID464" s="327"/>
      <c r="PIE464" s="327"/>
      <c r="PIF464" s="327"/>
      <c r="PIG464" s="327"/>
      <c r="PIH464" s="327"/>
      <c r="PII464" s="327"/>
      <c r="PIJ464" s="327"/>
      <c r="PIK464" s="327"/>
      <c r="PIL464" s="327"/>
      <c r="PIM464" s="327"/>
      <c r="PIN464" s="327"/>
      <c r="PIO464" s="327"/>
      <c r="PIP464" s="327"/>
      <c r="PIQ464" s="327"/>
      <c r="PIR464" s="327"/>
      <c r="PIS464" s="327"/>
      <c r="PIT464" s="327"/>
      <c r="PIU464" s="327"/>
      <c r="PIV464" s="327"/>
      <c r="PIW464" s="327"/>
      <c r="PIX464" s="327"/>
      <c r="PIY464" s="327"/>
      <c r="PIZ464" s="327"/>
      <c r="PJA464" s="327"/>
      <c r="PJB464" s="327"/>
      <c r="PJC464" s="327"/>
      <c r="PJD464" s="327"/>
      <c r="PJE464" s="327"/>
      <c r="PJF464" s="327"/>
      <c r="PJG464" s="327"/>
      <c r="PJH464" s="327"/>
      <c r="PJI464" s="327"/>
      <c r="PJJ464" s="327"/>
      <c r="PJK464" s="327"/>
      <c r="PJL464" s="327"/>
      <c r="PJM464" s="327"/>
      <c r="PJN464" s="327"/>
      <c r="PJO464" s="327"/>
      <c r="PJP464" s="327"/>
      <c r="PJQ464" s="327"/>
      <c r="PJR464" s="327"/>
      <c r="PJS464" s="327"/>
      <c r="PJT464" s="327"/>
      <c r="PJU464" s="327"/>
      <c r="PJV464" s="327"/>
      <c r="PJW464" s="327"/>
      <c r="PJX464" s="327"/>
      <c r="PJY464" s="327"/>
      <c r="PJZ464" s="327"/>
      <c r="PKA464" s="327"/>
      <c r="PKB464" s="327"/>
      <c r="PKC464" s="327"/>
      <c r="PKD464" s="327"/>
      <c r="PKE464" s="327"/>
      <c r="PKF464" s="327"/>
      <c r="PKG464" s="327"/>
      <c r="PKH464" s="327"/>
      <c r="PKI464" s="327"/>
      <c r="PKJ464" s="327"/>
      <c r="PKK464" s="327"/>
      <c r="PKL464" s="327"/>
      <c r="PKM464" s="327"/>
      <c r="PKN464" s="327"/>
      <c r="PKO464" s="327"/>
      <c r="PKP464" s="327"/>
      <c r="PKQ464" s="327"/>
      <c r="PKR464" s="327"/>
      <c r="PKS464" s="327"/>
      <c r="PKT464" s="327"/>
      <c r="PKU464" s="327"/>
      <c r="PKV464" s="327"/>
      <c r="PKW464" s="327"/>
      <c r="PKX464" s="327"/>
      <c r="PKY464" s="327"/>
      <c r="PKZ464" s="327"/>
      <c r="PLA464" s="327"/>
      <c r="PLB464" s="327"/>
      <c r="PLC464" s="327"/>
      <c r="PLD464" s="327"/>
      <c r="PLE464" s="327"/>
      <c r="PLF464" s="327"/>
      <c r="PLG464" s="327"/>
      <c r="PLH464" s="327"/>
      <c r="PLI464" s="327"/>
      <c r="PLJ464" s="327"/>
      <c r="PLK464" s="327"/>
      <c r="PLL464" s="327"/>
      <c r="PLM464" s="327"/>
      <c r="PLN464" s="327"/>
      <c r="PLO464" s="327"/>
      <c r="PLP464" s="327"/>
      <c r="PLQ464" s="327"/>
      <c r="PLR464" s="327"/>
      <c r="PLS464" s="327"/>
      <c r="PLT464" s="327"/>
      <c r="PLU464" s="327"/>
      <c r="PLV464" s="327"/>
      <c r="PLW464" s="327"/>
      <c r="PLX464" s="327"/>
      <c r="PLY464" s="327"/>
      <c r="PLZ464" s="327"/>
      <c r="PMA464" s="327"/>
      <c r="PMB464" s="327"/>
      <c r="PMC464" s="327"/>
      <c r="PMD464" s="327"/>
      <c r="PME464" s="327"/>
      <c r="PMF464" s="327"/>
      <c r="PMG464" s="327"/>
      <c r="PMH464" s="327"/>
      <c r="PMI464" s="327"/>
      <c r="PMJ464" s="327"/>
      <c r="PMK464" s="327"/>
      <c r="PML464" s="327"/>
      <c r="PMM464" s="327"/>
      <c r="PMN464" s="327"/>
      <c r="PMO464" s="327"/>
      <c r="PMP464" s="327"/>
      <c r="PMQ464" s="327"/>
      <c r="PMR464" s="327"/>
      <c r="PMS464" s="327"/>
      <c r="PMT464" s="327"/>
      <c r="PMU464" s="327"/>
      <c r="PMV464" s="327"/>
      <c r="PMW464" s="327"/>
      <c r="PMX464" s="327"/>
      <c r="PMY464" s="327"/>
      <c r="PMZ464" s="327"/>
      <c r="PNA464" s="327"/>
      <c r="PNB464" s="327"/>
      <c r="PNC464" s="327"/>
      <c r="PND464" s="327"/>
      <c r="PNE464" s="327"/>
      <c r="PNF464" s="327"/>
      <c r="PNG464" s="327"/>
      <c r="PNH464" s="327"/>
      <c r="PNI464" s="327"/>
      <c r="PNJ464" s="327"/>
      <c r="PNK464" s="327"/>
      <c r="PNL464" s="327"/>
      <c r="PNM464" s="327"/>
      <c r="PNN464" s="327"/>
      <c r="PNO464" s="327"/>
      <c r="PNP464" s="327"/>
      <c r="PNQ464" s="327"/>
      <c r="PNR464" s="327"/>
      <c r="PNS464" s="327"/>
      <c r="PNT464" s="327"/>
      <c r="PNU464" s="327"/>
      <c r="PNV464" s="327"/>
      <c r="PNW464" s="327"/>
      <c r="PNX464" s="327"/>
      <c r="PNY464" s="327"/>
      <c r="PNZ464" s="327"/>
      <c r="POA464" s="327"/>
      <c r="POB464" s="327"/>
      <c r="POC464" s="327"/>
      <c r="POD464" s="327"/>
      <c r="POE464" s="327"/>
      <c r="POF464" s="327"/>
      <c r="POG464" s="327"/>
      <c r="POH464" s="327"/>
      <c r="POI464" s="327"/>
      <c r="POJ464" s="327"/>
      <c r="POK464" s="327"/>
      <c r="POL464" s="327"/>
      <c r="POM464" s="327"/>
      <c r="PON464" s="327"/>
      <c r="POO464" s="327"/>
      <c r="POP464" s="327"/>
      <c r="POQ464" s="327"/>
      <c r="POR464" s="327"/>
      <c r="POS464" s="327"/>
      <c r="POT464" s="327"/>
      <c r="POU464" s="327"/>
      <c r="POV464" s="327"/>
      <c r="POW464" s="327"/>
      <c r="POX464" s="327"/>
      <c r="POY464" s="327"/>
      <c r="POZ464" s="327"/>
      <c r="PPA464" s="327"/>
      <c r="PPB464" s="327"/>
      <c r="PPC464" s="327"/>
      <c r="PPD464" s="327"/>
      <c r="PPE464" s="327"/>
      <c r="PPF464" s="327"/>
      <c r="PPG464" s="327"/>
      <c r="PPH464" s="327"/>
      <c r="PPI464" s="327"/>
      <c r="PPJ464" s="327"/>
      <c r="PPK464" s="327"/>
      <c r="PPL464" s="327"/>
      <c r="PPM464" s="327"/>
      <c r="PPN464" s="327"/>
      <c r="PPO464" s="327"/>
      <c r="PPP464" s="327"/>
      <c r="PPQ464" s="327"/>
      <c r="PPR464" s="327"/>
      <c r="PPS464" s="327"/>
      <c r="PPT464" s="327"/>
      <c r="PPU464" s="327"/>
      <c r="PPV464" s="327"/>
      <c r="PPW464" s="327"/>
      <c r="PPX464" s="327"/>
      <c r="PPY464" s="327"/>
      <c r="PPZ464" s="327"/>
      <c r="PQA464" s="327"/>
      <c r="PQB464" s="327"/>
      <c r="PQC464" s="327"/>
      <c r="PQD464" s="327"/>
      <c r="PQE464" s="327"/>
      <c r="PQF464" s="327"/>
      <c r="PQG464" s="327"/>
      <c r="PQH464" s="327"/>
      <c r="PQI464" s="327"/>
      <c r="PQJ464" s="327"/>
      <c r="PQK464" s="327"/>
      <c r="PQL464" s="327"/>
      <c r="PQM464" s="327"/>
      <c r="PQN464" s="327"/>
      <c r="PQO464" s="327"/>
      <c r="PQP464" s="327"/>
      <c r="PQQ464" s="327"/>
      <c r="PQR464" s="327"/>
      <c r="PQS464" s="327"/>
      <c r="PQT464" s="327"/>
      <c r="PQU464" s="327"/>
      <c r="PQV464" s="327"/>
      <c r="PQW464" s="327"/>
      <c r="PQX464" s="327"/>
      <c r="PQY464" s="327"/>
      <c r="PQZ464" s="327"/>
      <c r="PRA464" s="327"/>
      <c r="PRB464" s="327"/>
      <c r="PRC464" s="327"/>
      <c r="PRD464" s="327"/>
      <c r="PRE464" s="327"/>
      <c r="PRF464" s="327"/>
      <c r="PRG464" s="327"/>
      <c r="PRH464" s="327"/>
      <c r="PRI464" s="327"/>
      <c r="PRJ464" s="327"/>
      <c r="PRK464" s="327"/>
      <c r="PRL464" s="327"/>
      <c r="PRM464" s="327"/>
      <c r="PRN464" s="327"/>
      <c r="PRO464" s="327"/>
      <c r="PRP464" s="327"/>
      <c r="PRQ464" s="327"/>
      <c r="PRR464" s="327"/>
      <c r="PRS464" s="327"/>
      <c r="PRT464" s="327"/>
      <c r="PRU464" s="327"/>
      <c r="PRV464" s="327"/>
      <c r="PRW464" s="327"/>
      <c r="PRX464" s="327"/>
      <c r="PRY464" s="327"/>
      <c r="PRZ464" s="327"/>
      <c r="PSA464" s="327"/>
      <c r="PSB464" s="327"/>
      <c r="PSC464" s="327"/>
      <c r="PSD464" s="327"/>
      <c r="PSE464" s="327"/>
      <c r="PSF464" s="327"/>
      <c r="PSG464" s="327"/>
      <c r="PSH464" s="327"/>
      <c r="PSI464" s="327"/>
      <c r="PSJ464" s="327"/>
      <c r="PSK464" s="327"/>
      <c r="PSL464" s="327"/>
      <c r="PSM464" s="327"/>
      <c r="PSN464" s="327"/>
      <c r="PSO464" s="327"/>
      <c r="PSP464" s="327"/>
      <c r="PSQ464" s="327"/>
      <c r="PSR464" s="327"/>
      <c r="PSS464" s="327"/>
      <c r="PST464" s="327"/>
      <c r="PSU464" s="327"/>
      <c r="PSV464" s="327"/>
      <c r="PSW464" s="327"/>
      <c r="PSX464" s="327"/>
      <c r="PSY464" s="327"/>
      <c r="PSZ464" s="327"/>
      <c r="PTA464" s="327"/>
      <c r="PTB464" s="327"/>
      <c r="PTC464" s="327"/>
      <c r="PTD464" s="327"/>
      <c r="PTE464" s="327"/>
      <c r="PTF464" s="327"/>
      <c r="PTG464" s="327"/>
      <c r="PTH464" s="327"/>
      <c r="PTI464" s="327"/>
      <c r="PTJ464" s="327"/>
      <c r="PTK464" s="327"/>
      <c r="PTL464" s="327"/>
      <c r="PTM464" s="327"/>
      <c r="PTN464" s="327"/>
      <c r="PTO464" s="327"/>
      <c r="PTP464" s="327"/>
      <c r="PTQ464" s="327"/>
      <c r="PTR464" s="327"/>
      <c r="PTS464" s="327"/>
      <c r="PTT464" s="327"/>
      <c r="PTU464" s="327"/>
      <c r="PTV464" s="327"/>
      <c r="PTW464" s="327"/>
      <c r="PTX464" s="327"/>
      <c r="PTY464" s="327"/>
      <c r="PTZ464" s="327"/>
      <c r="PUA464" s="327"/>
      <c r="PUB464" s="327"/>
      <c r="PUC464" s="327"/>
      <c r="PUD464" s="327"/>
      <c r="PUE464" s="327"/>
      <c r="PUF464" s="327"/>
      <c r="PUG464" s="327"/>
      <c r="PUH464" s="327"/>
      <c r="PUI464" s="327"/>
      <c r="PUJ464" s="327"/>
      <c r="PUK464" s="327"/>
      <c r="PUL464" s="327"/>
      <c r="PUM464" s="327"/>
      <c r="PUN464" s="327"/>
      <c r="PUO464" s="327"/>
      <c r="PUP464" s="327"/>
      <c r="PUQ464" s="327"/>
      <c r="PUR464" s="327"/>
      <c r="PUS464" s="327"/>
      <c r="PUT464" s="327"/>
      <c r="PUU464" s="327"/>
      <c r="PUV464" s="327"/>
      <c r="PUW464" s="327"/>
      <c r="PUX464" s="327"/>
      <c r="PUY464" s="327"/>
      <c r="PUZ464" s="327"/>
      <c r="PVA464" s="327"/>
      <c r="PVB464" s="327"/>
      <c r="PVC464" s="327"/>
      <c r="PVD464" s="327"/>
      <c r="PVE464" s="327"/>
      <c r="PVF464" s="327"/>
      <c r="PVG464" s="327"/>
      <c r="PVH464" s="327"/>
      <c r="PVI464" s="327"/>
      <c r="PVJ464" s="327"/>
      <c r="PVK464" s="327"/>
      <c r="PVL464" s="327"/>
      <c r="PVM464" s="327"/>
      <c r="PVN464" s="327"/>
      <c r="PVO464" s="327"/>
      <c r="PVP464" s="327"/>
      <c r="PVQ464" s="327"/>
      <c r="PVR464" s="327"/>
      <c r="PVS464" s="327"/>
      <c r="PVT464" s="327"/>
      <c r="PVU464" s="327"/>
      <c r="PVV464" s="327"/>
      <c r="PVW464" s="327"/>
      <c r="PVX464" s="327"/>
      <c r="PVY464" s="327"/>
      <c r="PVZ464" s="327"/>
      <c r="PWA464" s="327"/>
      <c r="PWB464" s="327"/>
      <c r="PWC464" s="327"/>
      <c r="PWD464" s="327"/>
      <c r="PWE464" s="327"/>
      <c r="PWF464" s="327"/>
      <c r="PWG464" s="327"/>
      <c r="PWH464" s="327"/>
      <c r="PWI464" s="327"/>
      <c r="PWJ464" s="327"/>
      <c r="PWK464" s="327"/>
      <c r="PWL464" s="327"/>
      <c r="PWM464" s="327"/>
      <c r="PWN464" s="327"/>
      <c r="PWO464" s="327"/>
      <c r="PWP464" s="327"/>
      <c r="PWQ464" s="327"/>
      <c r="PWR464" s="327"/>
      <c r="PWS464" s="327"/>
      <c r="PWT464" s="327"/>
      <c r="PWU464" s="327"/>
      <c r="PWV464" s="327"/>
      <c r="PWW464" s="327"/>
      <c r="PWX464" s="327"/>
      <c r="PWY464" s="327"/>
      <c r="PWZ464" s="327"/>
      <c r="PXA464" s="327"/>
      <c r="PXB464" s="327"/>
      <c r="PXC464" s="327"/>
      <c r="PXD464" s="327"/>
      <c r="PXE464" s="327"/>
      <c r="PXF464" s="327"/>
      <c r="PXG464" s="327"/>
      <c r="PXH464" s="327"/>
      <c r="PXI464" s="327"/>
      <c r="PXJ464" s="327"/>
      <c r="PXK464" s="327"/>
      <c r="PXL464" s="327"/>
      <c r="PXM464" s="327"/>
      <c r="PXN464" s="327"/>
      <c r="PXO464" s="327"/>
      <c r="PXP464" s="327"/>
      <c r="PXQ464" s="327"/>
      <c r="PXR464" s="327"/>
      <c r="PXS464" s="327"/>
      <c r="PXT464" s="327"/>
      <c r="PXU464" s="327"/>
      <c r="PXV464" s="327"/>
      <c r="PXW464" s="327"/>
      <c r="PXX464" s="327"/>
      <c r="PXY464" s="327"/>
      <c r="PXZ464" s="327"/>
      <c r="PYA464" s="327"/>
      <c r="PYB464" s="327"/>
      <c r="PYC464" s="327"/>
      <c r="PYD464" s="327"/>
      <c r="PYE464" s="327"/>
      <c r="PYF464" s="327"/>
      <c r="PYG464" s="327"/>
      <c r="PYH464" s="327"/>
      <c r="PYI464" s="327"/>
      <c r="PYJ464" s="327"/>
      <c r="PYK464" s="327"/>
      <c r="PYL464" s="327"/>
      <c r="PYM464" s="327"/>
      <c r="PYN464" s="327"/>
      <c r="PYO464" s="327"/>
      <c r="PYP464" s="327"/>
      <c r="PYQ464" s="327"/>
      <c r="PYR464" s="327"/>
      <c r="PYS464" s="327"/>
      <c r="PYT464" s="327"/>
      <c r="PYU464" s="327"/>
      <c r="PYV464" s="327"/>
      <c r="PYW464" s="327"/>
      <c r="PYX464" s="327"/>
      <c r="PYY464" s="327"/>
      <c r="PYZ464" s="327"/>
      <c r="PZA464" s="327"/>
      <c r="PZB464" s="327"/>
      <c r="PZC464" s="327"/>
      <c r="PZD464" s="327"/>
      <c r="PZE464" s="327"/>
      <c r="PZF464" s="327"/>
      <c r="PZG464" s="327"/>
      <c r="PZH464" s="327"/>
      <c r="PZI464" s="327"/>
      <c r="PZJ464" s="327"/>
      <c r="PZK464" s="327"/>
      <c r="PZL464" s="327"/>
      <c r="PZM464" s="327"/>
      <c r="PZN464" s="327"/>
      <c r="PZO464" s="327"/>
      <c r="PZP464" s="327"/>
      <c r="PZQ464" s="327"/>
      <c r="PZR464" s="327"/>
      <c r="PZS464" s="327"/>
      <c r="PZT464" s="327"/>
      <c r="PZU464" s="327"/>
      <c r="PZV464" s="327"/>
      <c r="PZW464" s="327"/>
      <c r="PZX464" s="327"/>
      <c r="PZY464" s="327"/>
      <c r="PZZ464" s="327"/>
      <c r="QAA464" s="327"/>
      <c r="QAB464" s="327"/>
      <c r="QAC464" s="327"/>
      <c r="QAD464" s="327"/>
      <c r="QAE464" s="327"/>
      <c r="QAF464" s="327"/>
      <c r="QAG464" s="327"/>
      <c r="QAH464" s="327"/>
      <c r="QAI464" s="327"/>
      <c r="QAJ464" s="327"/>
      <c r="QAK464" s="327"/>
      <c r="QAL464" s="327"/>
      <c r="QAM464" s="327"/>
      <c r="QAN464" s="327"/>
      <c r="QAO464" s="327"/>
      <c r="QAP464" s="327"/>
      <c r="QAQ464" s="327"/>
      <c r="QAR464" s="327"/>
      <c r="QAS464" s="327"/>
      <c r="QAT464" s="327"/>
      <c r="QAU464" s="327"/>
      <c r="QAV464" s="327"/>
      <c r="QAW464" s="327"/>
      <c r="QAX464" s="327"/>
      <c r="QAY464" s="327"/>
      <c r="QAZ464" s="327"/>
      <c r="QBA464" s="327"/>
      <c r="QBB464" s="327"/>
      <c r="QBC464" s="327"/>
      <c r="QBD464" s="327"/>
      <c r="QBE464" s="327"/>
      <c r="QBF464" s="327"/>
      <c r="QBG464" s="327"/>
      <c r="QBH464" s="327"/>
      <c r="QBI464" s="327"/>
      <c r="QBJ464" s="327"/>
      <c r="QBK464" s="327"/>
      <c r="QBL464" s="327"/>
      <c r="QBM464" s="327"/>
      <c r="QBN464" s="327"/>
      <c r="QBO464" s="327"/>
      <c r="QBP464" s="327"/>
      <c r="QBQ464" s="327"/>
      <c r="QBR464" s="327"/>
      <c r="QBS464" s="327"/>
      <c r="QBT464" s="327"/>
      <c r="QBU464" s="327"/>
      <c r="QBV464" s="327"/>
      <c r="QBW464" s="327"/>
      <c r="QBX464" s="327"/>
      <c r="QBY464" s="327"/>
      <c r="QBZ464" s="327"/>
      <c r="QCA464" s="327"/>
      <c r="QCB464" s="327"/>
      <c r="QCC464" s="327"/>
      <c r="QCD464" s="327"/>
      <c r="QCE464" s="327"/>
      <c r="QCF464" s="327"/>
      <c r="QCG464" s="327"/>
      <c r="QCH464" s="327"/>
      <c r="QCI464" s="327"/>
      <c r="QCJ464" s="327"/>
      <c r="QCK464" s="327"/>
      <c r="QCL464" s="327"/>
      <c r="QCM464" s="327"/>
      <c r="QCN464" s="327"/>
      <c r="QCO464" s="327"/>
      <c r="QCP464" s="327"/>
      <c r="QCQ464" s="327"/>
      <c r="QCR464" s="327"/>
      <c r="QCS464" s="327"/>
      <c r="QCT464" s="327"/>
      <c r="QCU464" s="327"/>
      <c r="QCV464" s="327"/>
      <c r="QCW464" s="327"/>
      <c r="QCX464" s="327"/>
      <c r="QCY464" s="327"/>
      <c r="QCZ464" s="327"/>
      <c r="QDA464" s="327"/>
      <c r="QDB464" s="327"/>
      <c r="QDC464" s="327"/>
      <c r="QDD464" s="327"/>
      <c r="QDE464" s="327"/>
      <c r="QDF464" s="327"/>
      <c r="QDG464" s="327"/>
      <c r="QDH464" s="327"/>
      <c r="QDI464" s="327"/>
      <c r="QDJ464" s="327"/>
      <c r="QDK464" s="327"/>
      <c r="QDL464" s="327"/>
      <c r="QDM464" s="327"/>
      <c r="QDN464" s="327"/>
      <c r="QDO464" s="327"/>
      <c r="QDP464" s="327"/>
      <c r="QDQ464" s="327"/>
      <c r="QDR464" s="327"/>
      <c r="QDS464" s="327"/>
      <c r="QDT464" s="327"/>
      <c r="QDU464" s="327"/>
      <c r="QDV464" s="327"/>
      <c r="QDW464" s="327"/>
      <c r="QDX464" s="327"/>
      <c r="QDY464" s="327"/>
      <c r="QDZ464" s="327"/>
      <c r="QEA464" s="327"/>
      <c r="QEB464" s="327"/>
      <c r="QEC464" s="327"/>
      <c r="QED464" s="327"/>
      <c r="QEE464" s="327"/>
      <c r="QEF464" s="327"/>
      <c r="QEG464" s="327"/>
      <c r="QEH464" s="327"/>
      <c r="QEI464" s="327"/>
      <c r="QEJ464" s="327"/>
      <c r="QEK464" s="327"/>
      <c r="QEL464" s="327"/>
      <c r="QEM464" s="327"/>
      <c r="QEN464" s="327"/>
      <c r="QEO464" s="327"/>
      <c r="QEP464" s="327"/>
      <c r="QEQ464" s="327"/>
      <c r="QER464" s="327"/>
      <c r="QES464" s="327"/>
      <c r="QET464" s="327"/>
      <c r="QEU464" s="327"/>
      <c r="QEV464" s="327"/>
      <c r="QEW464" s="327"/>
      <c r="QEX464" s="327"/>
      <c r="QEY464" s="327"/>
      <c r="QEZ464" s="327"/>
      <c r="QFA464" s="327"/>
      <c r="QFB464" s="327"/>
      <c r="QFC464" s="327"/>
      <c r="QFD464" s="327"/>
      <c r="QFE464" s="327"/>
      <c r="QFF464" s="327"/>
      <c r="QFG464" s="327"/>
      <c r="QFH464" s="327"/>
      <c r="QFI464" s="327"/>
      <c r="QFJ464" s="327"/>
      <c r="QFK464" s="327"/>
      <c r="QFL464" s="327"/>
      <c r="QFM464" s="327"/>
      <c r="QFN464" s="327"/>
      <c r="QFO464" s="327"/>
      <c r="QFP464" s="327"/>
      <c r="QFQ464" s="327"/>
      <c r="QFR464" s="327"/>
      <c r="QFS464" s="327"/>
      <c r="QFT464" s="327"/>
      <c r="QFU464" s="327"/>
      <c r="QFV464" s="327"/>
      <c r="QFW464" s="327"/>
      <c r="QFX464" s="327"/>
      <c r="QFY464" s="327"/>
      <c r="QFZ464" s="327"/>
      <c r="QGA464" s="327"/>
      <c r="QGB464" s="327"/>
      <c r="QGC464" s="327"/>
      <c r="QGD464" s="327"/>
      <c r="QGE464" s="327"/>
      <c r="QGF464" s="327"/>
      <c r="QGG464" s="327"/>
      <c r="QGH464" s="327"/>
      <c r="QGI464" s="327"/>
      <c r="QGJ464" s="327"/>
      <c r="QGK464" s="327"/>
      <c r="QGL464" s="327"/>
      <c r="QGM464" s="327"/>
      <c r="QGN464" s="327"/>
      <c r="QGO464" s="327"/>
      <c r="QGP464" s="327"/>
      <c r="QGQ464" s="327"/>
      <c r="QGR464" s="327"/>
      <c r="QGS464" s="327"/>
      <c r="QGT464" s="327"/>
      <c r="QGU464" s="327"/>
      <c r="QGV464" s="327"/>
      <c r="QGW464" s="327"/>
      <c r="QGX464" s="327"/>
      <c r="QGY464" s="327"/>
      <c r="QGZ464" s="327"/>
      <c r="QHA464" s="327"/>
      <c r="QHB464" s="327"/>
      <c r="QHC464" s="327"/>
      <c r="QHD464" s="327"/>
      <c r="QHE464" s="327"/>
      <c r="QHF464" s="327"/>
      <c r="QHG464" s="327"/>
      <c r="QHH464" s="327"/>
      <c r="QHI464" s="327"/>
      <c r="QHJ464" s="327"/>
      <c r="QHK464" s="327"/>
      <c r="QHL464" s="327"/>
      <c r="QHM464" s="327"/>
      <c r="QHN464" s="327"/>
      <c r="QHO464" s="327"/>
      <c r="QHP464" s="327"/>
      <c r="QHQ464" s="327"/>
      <c r="QHR464" s="327"/>
      <c r="QHS464" s="327"/>
      <c r="QHT464" s="327"/>
      <c r="QHU464" s="327"/>
      <c r="QHV464" s="327"/>
      <c r="QHW464" s="327"/>
      <c r="QHX464" s="327"/>
      <c r="QHY464" s="327"/>
      <c r="QHZ464" s="327"/>
      <c r="QIA464" s="327"/>
      <c r="QIB464" s="327"/>
      <c r="QIC464" s="327"/>
      <c r="QID464" s="327"/>
      <c r="QIE464" s="327"/>
      <c r="QIF464" s="327"/>
      <c r="QIG464" s="327"/>
      <c r="QIH464" s="327"/>
      <c r="QII464" s="327"/>
      <c r="QIJ464" s="327"/>
      <c r="QIK464" s="327"/>
      <c r="QIL464" s="327"/>
      <c r="QIM464" s="327"/>
      <c r="QIN464" s="327"/>
      <c r="QIO464" s="327"/>
      <c r="QIP464" s="327"/>
      <c r="QIQ464" s="327"/>
      <c r="QIR464" s="327"/>
      <c r="QIS464" s="327"/>
      <c r="QIT464" s="327"/>
      <c r="QIU464" s="327"/>
      <c r="QIV464" s="327"/>
      <c r="QIW464" s="327"/>
      <c r="QIX464" s="327"/>
      <c r="QIY464" s="327"/>
      <c r="QIZ464" s="327"/>
      <c r="QJA464" s="327"/>
      <c r="QJB464" s="327"/>
      <c r="QJC464" s="327"/>
      <c r="QJD464" s="327"/>
      <c r="QJE464" s="327"/>
      <c r="QJF464" s="327"/>
      <c r="QJG464" s="327"/>
      <c r="QJH464" s="327"/>
      <c r="QJI464" s="327"/>
      <c r="QJJ464" s="327"/>
      <c r="QJK464" s="327"/>
      <c r="QJL464" s="327"/>
      <c r="QJM464" s="327"/>
      <c r="QJN464" s="327"/>
      <c r="QJO464" s="327"/>
      <c r="QJP464" s="327"/>
      <c r="QJQ464" s="327"/>
      <c r="QJR464" s="327"/>
      <c r="QJS464" s="327"/>
      <c r="QJT464" s="327"/>
      <c r="QJU464" s="327"/>
      <c r="QJV464" s="327"/>
      <c r="QJW464" s="327"/>
      <c r="QJX464" s="327"/>
      <c r="QJY464" s="327"/>
      <c r="QJZ464" s="327"/>
      <c r="QKA464" s="327"/>
      <c r="QKB464" s="327"/>
      <c r="QKC464" s="327"/>
      <c r="QKD464" s="327"/>
      <c r="QKE464" s="327"/>
      <c r="QKF464" s="327"/>
      <c r="QKG464" s="327"/>
      <c r="QKH464" s="327"/>
      <c r="QKI464" s="327"/>
      <c r="QKJ464" s="327"/>
      <c r="QKK464" s="327"/>
      <c r="QKL464" s="327"/>
      <c r="QKM464" s="327"/>
      <c r="QKN464" s="327"/>
      <c r="QKO464" s="327"/>
      <c r="QKP464" s="327"/>
      <c r="QKQ464" s="327"/>
      <c r="QKR464" s="327"/>
      <c r="QKS464" s="327"/>
      <c r="QKT464" s="327"/>
      <c r="QKU464" s="327"/>
      <c r="QKV464" s="327"/>
      <c r="QKW464" s="327"/>
      <c r="QKX464" s="327"/>
      <c r="QKY464" s="327"/>
      <c r="QKZ464" s="327"/>
      <c r="QLA464" s="327"/>
      <c r="QLB464" s="327"/>
      <c r="QLC464" s="327"/>
      <c r="QLD464" s="327"/>
      <c r="QLE464" s="327"/>
      <c r="QLF464" s="327"/>
      <c r="QLG464" s="327"/>
      <c r="QLH464" s="327"/>
      <c r="QLI464" s="327"/>
      <c r="QLJ464" s="327"/>
      <c r="QLK464" s="327"/>
      <c r="QLL464" s="327"/>
      <c r="QLM464" s="327"/>
      <c r="QLN464" s="327"/>
      <c r="QLO464" s="327"/>
      <c r="QLP464" s="327"/>
      <c r="QLQ464" s="327"/>
      <c r="QLR464" s="327"/>
      <c r="QLS464" s="327"/>
      <c r="QLT464" s="327"/>
      <c r="QLU464" s="327"/>
      <c r="QLV464" s="327"/>
      <c r="QLW464" s="327"/>
      <c r="QLX464" s="327"/>
      <c r="QLY464" s="327"/>
      <c r="QLZ464" s="327"/>
      <c r="QMA464" s="327"/>
      <c r="QMB464" s="327"/>
      <c r="QMC464" s="327"/>
      <c r="QMD464" s="327"/>
      <c r="QME464" s="327"/>
      <c r="QMF464" s="327"/>
      <c r="QMG464" s="327"/>
      <c r="QMH464" s="327"/>
      <c r="QMI464" s="327"/>
      <c r="QMJ464" s="327"/>
      <c r="QMK464" s="327"/>
      <c r="QML464" s="327"/>
      <c r="QMM464" s="327"/>
      <c r="QMN464" s="327"/>
      <c r="QMO464" s="327"/>
      <c r="QMP464" s="327"/>
      <c r="QMQ464" s="327"/>
      <c r="QMR464" s="327"/>
      <c r="QMS464" s="327"/>
      <c r="QMT464" s="327"/>
      <c r="QMU464" s="327"/>
      <c r="QMV464" s="327"/>
      <c r="QMW464" s="327"/>
      <c r="QMX464" s="327"/>
      <c r="QMY464" s="327"/>
      <c r="QMZ464" s="327"/>
      <c r="QNA464" s="327"/>
      <c r="QNB464" s="327"/>
      <c r="QNC464" s="327"/>
      <c r="QND464" s="327"/>
      <c r="QNE464" s="327"/>
      <c r="QNF464" s="327"/>
      <c r="QNG464" s="327"/>
      <c r="QNH464" s="327"/>
      <c r="QNI464" s="327"/>
      <c r="QNJ464" s="327"/>
      <c r="QNK464" s="327"/>
      <c r="QNL464" s="327"/>
      <c r="QNM464" s="327"/>
      <c r="QNN464" s="327"/>
      <c r="QNO464" s="327"/>
      <c r="QNP464" s="327"/>
      <c r="QNQ464" s="327"/>
      <c r="QNR464" s="327"/>
      <c r="QNS464" s="327"/>
      <c r="QNT464" s="327"/>
      <c r="QNU464" s="327"/>
      <c r="QNV464" s="327"/>
      <c r="QNW464" s="327"/>
      <c r="QNX464" s="327"/>
      <c r="QNY464" s="327"/>
      <c r="QNZ464" s="327"/>
      <c r="QOA464" s="327"/>
      <c r="QOB464" s="327"/>
      <c r="QOC464" s="327"/>
      <c r="QOD464" s="327"/>
      <c r="QOE464" s="327"/>
      <c r="QOF464" s="327"/>
      <c r="QOG464" s="327"/>
      <c r="QOH464" s="327"/>
      <c r="QOI464" s="327"/>
      <c r="QOJ464" s="327"/>
      <c r="QOK464" s="327"/>
      <c r="QOL464" s="327"/>
      <c r="QOM464" s="327"/>
      <c r="QON464" s="327"/>
      <c r="QOO464" s="327"/>
      <c r="QOP464" s="327"/>
      <c r="QOQ464" s="327"/>
      <c r="QOR464" s="327"/>
      <c r="QOS464" s="327"/>
      <c r="QOT464" s="327"/>
      <c r="QOU464" s="327"/>
      <c r="QOV464" s="327"/>
      <c r="QOW464" s="327"/>
      <c r="QOX464" s="327"/>
      <c r="QOY464" s="327"/>
      <c r="QOZ464" s="327"/>
      <c r="QPA464" s="327"/>
      <c r="QPB464" s="327"/>
      <c r="QPC464" s="327"/>
      <c r="QPD464" s="327"/>
      <c r="QPE464" s="327"/>
      <c r="QPF464" s="327"/>
      <c r="QPG464" s="327"/>
      <c r="QPH464" s="327"/>
      <c r="QPI464" s="327"/>
      <c r="QPJ464" s="327"/>
      <c r="QPK464" s="327"/>
      <c r="QPL464" s="327"/>
      <c r="QPM464" s="327"/>
      <c r="QPN464" s="327"/>
      <c r="QPO464" s="327"/>
      <c r="QPP464" s="327"/>
      <c r="QPQ464" s="327"/>
      <c r="QPR464" s="327"/>
      <c r="QPS464" s="327"/>
      <c r="QPT464" s="327"/>
      <c r="QPU464" s="327"/>
      <c r="QPV464" s="327"/>
      <c r="QPW464" s="327"/>
      <c r="QPX464" s="327"/>
      <c r="QPY464" s="327"/>
      <c r="QPZ464" s="327"/>
      <c r="QQA464" s="327"/>
      <c r="QQB464" s="327"/>
      <c r="QQC464" s="327"/>
      <c r="QQD464" s="327"/>
      <c r="QQE464" s="327"/>
      <c r="QQF464" s="327"/>
      <c r="QQG464" s="327"/>
      <c r="QQH464" s="327"/>
      <c r="QQI464" s="327"/>
      <c r="QQJ464" s="327"/>
      <c r="QQK464" s="327"/>
      <c r="QQL464" s="327"/>
      <c r="QQM464" s="327"/>
      <c r="QQN464" s="327"/>
      <c r="QQO464" s="327"/>
      <c r="QQP464" s="327"/>
      <c r="QQQ464" s="327"/>
      <c r="QQR464" s="327"/>
      <c r="QQS464" s="327"/>
      <c r="QQT464" s="327"/>
      <c r="QQU464" s="327"/>
      <c r="QQV464" s="327"/>
      <c r="QQW464" s="327"/>
      <c r="QQX464" s="327"/>
      <c r="QQY464" s="327"/>
      <c r="QQZ464" s="327"/>
      <c r="QRA464" s="327"/>
      <c r="QRB464" s="327"/>
      <c r="QRC464" s="327"/>
      <c r="QRD464" s="327"/>
      <c r="QRE464" s="327"/>
      <c r="QRF464" s="327"/>
      <c r="QRG464" s="327"/>
      <c r="QRH464" s="327"/>
      <c r="QRI464" s="327"/>
      <c r="QRJ464" s="327"/>
      <c r="QRK464" s="327"/>
      <c r="QRL464" s="327"/>
      <c r="QRM464" s="327"/>
      <c r="QRN464" s="327"/>
      <c r="QRO464" s="327"/>
      <c r="QRP464" s="327"/>
      <c r="QRQ464" s="327"/>
      <c r="QRR464" s="327"/>
      <c r="QRS464" s="327"/>
      <c r="QRT464" s="327"/>
      <c r="QRU464" s="327"/>
      <c r="QRV464" s="327"/>
      <c r="QRW464" s="327"/>
      <c r="QRX464" s="327"/>
      <c r="QRY464" s="327"/>
      <c r="QRZ464" s="327"/>
      <c r="QSA464" s="327"/>
      <c r="QSB464" s="327"/>
      <c r="QSC464" s="327"/>
      <c r="QSD464" s="327"/>
      <c r="QSE464" s="327"/>
      <c r="QSF464" s="327"/>
      <c r="QSG464" s="327"/>
      <c r="QSH464" s="327"/>
      <c r="QSI464" s="327"/>
      <c r="QSJ464" s="327"/>
      <c r="QSK464" s="327"/>
      <c r="QSL464" s="327"/>
      <c r="QSM464" s="327"/>
      <c r="QSN464" s="327"/>
      <c r="QSO464" s="327"/>
      <c r="QSP464" s="327"/>
      <c r="QSQ464" s="327"/>
      <c r="QSR464" s="327"/>
      <c r="QSS464" s="327"/>
      <c r="QST464" s="327"/>
      <c r="QSU464" s="327"/>
      <c r="QSV464" s="327"/>
      <c r="QSW464" s="327"/>
      <c r="QSX464" s="327"/>
      <c r="QSY464" s="327"/>
      <c r="QSZ464" s="327"/>
      <c r="QTA464" s="327"/>
      <c r="QTB464" s="327"/>
      <c r="QTC464" s="327"/>
      <c r="QTD464" s="327"/>
      <c r="QTE464" s="327"/>
      <c r="QTF464" s="327"/>
      <c r="QTG464" s="327"/>
      <c r="QTH464" s="327"/>
      <c r="QTI464" s="327"/>
      <c r="QTJ464" s="327"/>
      <c r="QTK464" s="327"/>
      <c r="QTL464" s="327"/>
      <c r="QTM464" s="327"/>
      <c r="QTN464" s="327"/>
      <c r="QTO464" s="327"/>
      <c r="QTP464" s="327"/>
      <c r="QTQ464" s="327"/>
      <c r="QTR464" s="327"/>
      <c r="QTS464" s="327"/>
      <c r="QTT464" s="327"/>
      <c r="QTU464" s="327"/>
      <c r="QTV464" s="327"/>
      <c r="QTW464" s="327"/>
      <c r="QTX464" s="327"/>
      <c r="QTY464" s="327"/>
      <c r="QTZ464" s="327"/>
      <c r="QUA464" s="327"/>
      <c r="QUB464" s="327"/>
      <c r="QUC464" s="327"/>
      <c r="QUD464" s="327"/>
      <c r="QUE464" s="327"/>
      <c r="QUF464" s="327"/>
      <c r="QUG464" s="327"/>
      <c r="QUH464" s="327"/>
      <c r="QUI464" s="327"/>
      <c r="QUJ464" s="327"/>
      <c r="QUK464" s="327"/>
      <c r="QUL464" s="327"/>
      <c r="QUM464" s="327"/>
      <c r="QUN464" s="327"/>
      <c r="QUO464" s="327"/>
      <c r="QUP464" s="327"/>
      <c r="QUQ464" s="327"/>
      <c r="QUR464" s="327"/>
      <c r="QUS464" s="327"/>
      <c r="QUT464" s="327"/>
      <c r="QUU464" s="327"/>
      <c r="QUV464" s="327"/>
      <c r="QUW464" s="327"/>
      <c r="QUX464" s="327"/>
      <c r="QUY464" s="327"/>
      <c r="QUZ464" s="327"/>
      <c r="QVA464" s="327"/>
      <c r="QVB464" s="327"/>
      <c r="QVC464" s="327"/>
      <c r="QVD464" s="327"/>
      <c r="QVE464" s="327"/>
      <c r="QVF464" s="327"/>
      <c r="QVG464" s="327"/>
      <c r="QVH464" s="327"/>
      <c r="QVI464" s="327"/>
      <c r="QVJ464" s="327"/>
      <c r="QVK464" s="327"/>
      <c r="QVL464" s="327"/>
      <c r="QVM464" s="327"/>
      <c r="QVN464" s="327"/>
      <c r="QVO464" s="327"/>
      <c r="QVP464" s="327"/>
      <c r="QVQ464" s="327"/>
      <c r="QVR464" s="327"/>
      <c r="QVS464" s="327"/>
      <c r="QVT464" s="327"/>
      <c r="QVU464" s="327"/>
      <c r="QVV464" s="327"/>
      <c r="QVW464" s="327"/>
      <c r="QVX464" s="327"/>
      <c r="QVY464" s="327"/>
      <c r="QVZ464" s="327"/>
      <c r="QWA464" s="327"/>
      <c r="QWB464" s="327"/>
      <c r="QWC464" s="327"/>
      <c r="QWD464" s="327"/>
      <c r="QWE464" s="327"/>
      <c r="QWF464" s="327"/>
      <c r="QWG464" s="327"/>
      <c r="QWH464" s="327"/>
      <c r="QWI464" s="327"/>
      <c r="QWJ464" s="327"/>
      <c r="QWK464" s="327"/>
      <c r="QWL464" s="327"/>
      <c r="QWM464" s="327"/>
      <c r="QWN464" s="327"/>
      <c r="QWO464" s="327"/>
      <c r="QWP464" s="327"/>
      <c r="QWQ464" s="327"/>
      <c r="QWR464" s="327"/>
      <c r="QWS464" s="327"/>
      <c r="QWT464" s="327"/>
      <c r="QWU464" s="327"/>
      <c r="QWV464" s="327"/>
      <c r="QWW464" s="327"/>
      <c r="QWX464" s="327"/>
      <c r="QWY464" s="327"/>
      <c r="QWZ464" s="327"/>
      <c r="QXA464" s="327"/>
      <c r="QXB464" s="327"/>
      <c r="QXC464" s="327"/>
      <c r="QXD464" s="327"/>
      <c r="QXE464" s="327"/>
      <c r="QXF464" s="327"/>
      <c r="QXG464" s="327"/>
      <c r="QXH464" s="327"/>
      <c r="QXI464" s="327"/>
      <c r="QXJ464" s="327"/>
      <c r="QXK464" s="327"/>
      <c r="QXL464" s="327"/>
      <c r="QXM464" s="327"/>
      <c r="QXN464" s="327"/>
      <c r="QXO464" s="327"/>
      <c r="QXP464" s="327"/>
      <c r="QXQ464" s="327"/>
      <c r="QXR464" s="327"/>
      <c r="QXS464" s="327"/>
      <c r="QXT464" s="327"/>
      <c r="QXU464" s="327"/>
      <c r="QXV464" s="327"/>
      <c r="QXW464" s="327"/>
      <c r="QXX464" s="327"/>
      <c r="QXY464" s="327"/>
      <c r="QXZ464" s="327"/>
      <c r="QYA464" s="327"/>
      <c r="QYB464" s="327"/>
      <c r="QYC464" s="327"/>
      <c r="QYD464" s="327"/>
      <c r="QYE464" s="327"/>
      <c r="QYF464" s="327"/>
      <c r="QYG464" s="327"/>
      <c r="QYH464" s="327"/>
      <c r="QYI464" s="327"/>
      <c r="QYJ464" s="327"/>
      <c r="QYK464" s="327"/>
      <c r="QYL464" s="327"/>
      <c r="QYM464" s="327"/>
      <c r="QYN464" s="327"/>
      <c r="QYO464" s="327"/>
      <c r="QYP464" s="327"/>
      <c r="QYQ464" s="327"/>
      <c r="QYR464" s="327"/>
      <c r="QYS464" s="327"/>
      <c r="QYT464" s="327"/>
      <c r="QYU464" s="327"/>
      <c r="QYV464" s="327"/>
      <c r="QYW464" s="327"/>
      <c r="QYX464" s="327"/>
      <c r="QYY464" s="327"/>
      <c r="QYZ464" s="327"/>
      <c r="QZA464" s="327"/>
      <c r="QZB464" s="327"/>
      <c r="QZC464" s="327"/>
      <c r="QZD464" s="327"/>
      <c r="QZE464" s="327"/>
      <c r="QZF464" s="327"/>
      <c r="QZG464" s="327"/>
      <c r="QZH464" s="327"/>
      <c r="QZI464" s="327"/>
      <c r="QZJ464" s="327"/>
      <c r="QZK464" s="327"/>
      <c r="QZL464" s="327"/>
      <c r="QZM464" s="327"/>
      <c r="QZN464" s="327"/>
      <c r="QZO464" s="327"/>
      <c r="QZP464" s="327"/>
      <c r="QZQ464" s="327"/>
      <c r="QZR464" s="327"/>
      <c r="QZS464" s="327"/>
      <c r="QZT464" s="327"/>
      <c r="QZU464" s="327"/>
      <c r="QZV464" s="327"/>
      <c r="QZW464" s="327"/>
      <c r="QZX464" s="327"/>
      <c r="QZY464" s="327"/>
      <c r="QZZ464" s="327"/>
      <c r="RAA464" s="327"/>
      <c r="RAB464" s="327"/>
      <c r="RAC464" s="327"/>
      <c r="RAD464" s="327"/>
      <c r="RAE464" s="327"/>
      <c r="RAF464" s="327"/>
      <c r="RAG464" s="327"/>
      <c r="RAH464" s="327"/>
      <c r="RAI464" s="327"/>
      <c r="RAJ464" s="327"/>
      <c r="RAK464" s="327"/>
      <c r="RAL464" s="327"/>
      <c r="RAM464" s="327"/>
      <c r="RAN464" s="327"/>
      <c r="RAO464" s="327"/>
      <c r="RAP464" s="327"/>
      <c r="RAQ464" s="327"/>
      <c r="RAR464" s="327"/>
      <c r="RAS464" s="327"/>
      <c r="RAT464" s="327"/>
      <c r="RAU464" s="327"/>
      <c r="RAV464" s="327"/>
      <c r="RAW464" s="327"/>
      <c r="RAX464" s="327"/>
      <c r="RAY464" s="327"/>
      <c r="RAZ464" s="327"/>
      <c r="RBA464" s="327"/>
      <c r="RBB464" s="327"/>
      <c r="RBC464" s="327"/>
      <c r="RBD464" s="327"/>
      <c r="RBE464" s="327"/>
      <c r="RBF464" s="327"/>
      <c r="RBG464" s="327"/>
      <c r="RBH464" s="327"/>
      <c r="RBI464" s="327"/>
      <c r="RBJ464" s="327"/>
      <c r="RBK464" s="327"/>
      <c r="RBL464" s="327"/>
      <c r="RBM464" s="327"/>
      <c r="RBN464" s="327"/>
      <c r="RBO464" s="327"/>
      <c r="RBP464" s="327"/>
      <c r="RBQ464" s="327"/>
      <c r="RBR464" s="327"/>
      <c r="RBS464" s="327"/>
      <c r="RBT464" s="327"/>
      <c r="RBU464" s="327"/>
      <c r="RBV464" s="327"/>
      <c r="RBW464" s="327"/>
      <c r="RBX464" s="327"/>
      <c r="RBY464" s="327"/>
      <c r="RBZ464" s="327"/>
      <c r="RCA464" s="327"/>
      <c r="RCB464" s="327"/>
      <c r="RCC464" s="327"/>
      <c r="RCD464" s="327"/>
      <c r="RCE464" s="327"/>
      <c r="RCF464" s="327"/>
      <c r="RCG464" s="327"/>
      <c r="RCH464" s="327"/>
      <c r="RCI464" s="327"/>
      <c r="RCJ464" s="327"/>
      <c r="RCK464" s="327"/>
      <c r="RCL464" s="327"/>
      <c r="RCM464" s="327"/>
      <c r="RCN464" s="327"/>
      <c r="RCO464" s="327"/>
      <c r="RCP464" s="327"/>
      <c r="RCQ464" s="327"/>
      <c r="RCR464" s="327"/>
      <c r="RCS464" s="327"/>
      <c r="RCT464" s="327"/>
      <c r="RCU464" s="327"/>
      <c r="RCV464" s="327"/>
      <c r="RCW464" s="327"/>
      <c r="RCX464" s="327"/>
      <c r="RCY464" s="327"/>
      <c r="RCZ464" s="327"/>
      <c r="RDA464" s="327"/>
      <c r="RDB464" s="327"/>
      <c r="RDC464" s="327"/>
      <c r="RDD464" s="327"/>
      <c r="RDE464" s="327"/>
      <c r="RDF464" s="327"/>
      <c r="RDG464" s="327"/>
      <c r="RDH464" s="327"/>
      <c r="RDI464" s="327"/>
      <c r="RDJ464" s="327"/>
      <c r="RDK464" s="327"/>
      <c r="RDL464" s="327"/>
      <c r="RDM464" s="327"/>
      <c r="RDN464" s="327"/>
      <c r="RDO464" s="327"/>
      <c r="RDP464" s="327"/>
      <c r="RDQ464" s="327"/>
      <c r="RDR464" s="327"/>
      <c r="RDS464" s="327"/>
      <c r="RDT464" s="327"/>
      <c r="RDU464" s="327"/>
      <c r="RDV464" s="327"/>
      <c r="RDW464" s="327"/>
      <c r="RDX464" s="327"/>
      <c r="RDY464" s="327"/>
      <c r="RDZ464" s="327"/>
      <c r="REA464" s="327"/>
      <c r="REB464" s="327"/>
      <c r="REC464" s="327"/>
      <c r="RED464" s="327"/>
      <c r="REE464" s="327"/>
      <c r="REF464" s="327"/>
      <c r="REG464" s="327"/>
      <c r="REH464" s="327"/>
      <c r="REI464" s="327"/>
      <c r="REJ464" s="327"/>
      <c r="REK464" s="327"/>
      <c r="REL464" s="327"/>
      <c r="REM464" s="327"/>
      <c r="REN464" s="327"/>
      <c r="REO464" s="327"/>
      <c r="REP464" s="327"/>
      <c r="REQ464" s="327"/>
      <c r="RER464" s="327"/>
      <c r="RES464" s="327"/>
      <c r="RET464" s="327"/>
      <c r="REU464" s="327"/>
      <c r="REV464" s="327"/>
      <c r="REW464" s="327"/>
      <c r="REX464" s="327"/>
      <c r="REY464" s="327"/>
      <c r="REZ464" s="327"/>
      <c r="RFA464" s="327"/>
      <c r="RFB464" s="327"/>
      <c r="RFC464" s="327"/>
      <c r="RFD464" s="327"/>
      <c r="RFE464" s="327"/>
      <c r="RFF464" s="327"/>
      <c r="RFG464" s="327"/>
      <c r="RFH464" s="327"/>
      <c r="RFI464" s="327"/>
      <c r="RFJ464" s="327"/>
      <c r="RFK464" s="327"/>
      <c r="RFL464" s="327"/>
      <c r="RFM464" s="327"/>
      <c r="RFN464" s="327"/>
      <c r="RFO464" s="327"/>
      <c r="RFP464" s="327"/>
      <c r="RFQ464" s="327"/>
      <c r="RFR464" s="327"/>
      <c r="RFS464" s="327"/>
      <c r="RFT464" s="327"/>
      <c r="RFU464" s="327"/>
      <c r="RFV464" s="327"/>
      <c r="RFW464" s="327"/>
      <c r="RFX464" s="327"/>
      <c r="RFY464" s="327"/>
      <c r="RFZ464" s="327"/>
      <c r="RGA464" s="327"/>
      <c r="RGB464" s="327"/>
      <c r="RGC464" s="327"/>
      <c r="RGD464" s="327"/>
      <c r="RGE464" s="327"/>
      <c r="RGF464" s="327"/>
      <c r="RGG464" s="327"/>
      <c r="RGH464" s="327"/>
      <c r="RGI464" s="327"/>
      <c r="RGJ464" s="327"/>
      <c r="RGK464" s="327"/>
      <c r="RGL464" s="327"/>
      <c r="RGM464" s="327"/>
      <c r="RGN464" s="327"/>
      <c r="RGO464" s="327"/>
      <c r="RGP464" s="327"/>
      <c r="RGQ464" s="327"/>
      <c r="RGR464" s="327"/>
      <c r="RGS464" s="327"/>
      <c r="RGT464" s="327"/>
      <c r="RGU464" s="327"/>
      <c r="RGV464" s="327"/>
      <c r="RGW464" s="327"/>
      <c r="RGX464" s="327"/>
      <c r="RGY464" s="327"/>
      <c r="RGZ464" s="327"/>
      <c r="RHA464" s="327"/>
      <c r="RHB464" s="327"/>
      <c r="RHC464" s="327"/>
      <c r="RHD464" s="327"/>
      <c r="RHE464" s="327"/>
      <c r="RHF464" s="327"/>
      <c r="RHG464" s="327"/>
      <c r="RHH464" s="327"/>
      <c r="RHI464" s="327"/>
      <c r="RHJ464" s="327"/>
      <c r="RHK464" s="327"/>
      <c r="RHL464" s="327"/>
      <c r="RHM464" s="327"/>
      <c r="RHN464" s="327"/>
      <c r="RHO464" s="327"/>
      <c r="RHP464" s="327"/>
      <c r="RHQ464" s="327"/>
      <c r="RHR464" s="327"/>
      <c r="RHS464" s="327"/>
      <c r="RHT464" s="327"/>
      <c r="RHU464" s="327"/>
      <c r="RHV464" s="327"/>
      <c r="RHW464" s="327"/>
      <c r="RHX464" s="327"/>
      <c r="RHY464" s="327"/>
      <c r="RHZ464" s="327"/>
      <c r="RIA464" s="327"/>
      <c r="RIB464" s="327"/>
      <c r="RIC464" s="327"/>
      <c r="RID464" s="327"/>
      <c r="RIE464" s="327"/>
      <c r="RIF464" s="327"/>
      <c r="RIG464" s="327"/>
      <c r="RIH464" s="327"/>
      <c r="RII464" s="327"/>
      <c r="RIJ464" s="327"/>
      <c r="RIK464" s="327"/>
      <c r="RIL464" s="327"/>
      <c r="RIM464" s="327"/>
      <c r="RIN464" s="327"/>
      <c r="RIO464" s="327"/>
      <c r="RIP464" s="327"/>
      <c r="RIQ464" s="327"/>
      <c r="RIR464" s="327"/>
      <c r="RIS464" s="327"/>
      <c r="RIT464" s="327"/>
      <c r="RIU464" s="327"/>
      <c r="RIV464" s="327"/>
      <c r="RIW464" s="327"/>
      <c r="RIX464" s="327"/>
      <c r="RIY464" s="327"/>
      <c r="RIZ464" s="327"/>
      <c r="RJA464" s="327"/>
      <c r="RJB464" s="327"/>
      <c r="RJC464" s="327"/>
      <c r="RJD464" s="327"/>
      <c r="RJE464" s="327"/>
      <c r="RJF464" s="327"/>
      <c r="RJG464" s="327"/>
      <c r="RJH464" s="327"/>
      <c r="RJI464" s="327"/>
      <c r="RJJ464" s="327"/>
      <c r="RJK464" s="327"/>
      <c r="RJL464" s="327"/>
      <c r="RJM464" s="327"/>
      <c r="RJN464" s="327"/>
      <c r="RJO464" s="327"/>
      <c r="RJP464" s="327"/>
      <c r="RJQ464" s="327"/>
      <c r="RJR464" s="327"/>
      <c r="RJS464" s="327"/>
      <c r="RJT464" s="327"/>
      <c r="RJU464" s="327"/>
      <c r="RJV464" s="327"/>
      <c r="RJW464" s="327"/>
      <c r="RJX464" s="327"/>
      <c r="RJY464" s="327"/>
      <c r="RJZ464" s="327"/>
      <c r="RKA464" s="327"/>
      <c r="RKB464" s="327"/>
      <c r="RKC464" s="327"/>
      <c r="RKD464" s="327"/>
      <c r="RKE464" s="327"/>
      <c r="RKF464" s="327"/>
      <c r="RKG464" s="327"/>
      <c r="RKH464" s="327"/>
      <c r="RKI464" s="327"/>
      <c r="RKJ464" s="327"/>
      <c r="RKK464" s="327"/>
      <c r="RKL464" s="327"/>
      <c r="RKM464" s="327"/>
      <c r="RKN464" s="327"/>
      <c r="RKO464" s="327"/>
      <c r="RKP464" s="327"/>
      <c r="RKQ464" s="327"/>
      <c r="RKR464" s="327"/>
      <c r="RKS464" s="327"/>
      <c r="RKT464" s="327"/>
      <c r="RKU464" s="327"/>
      <c r="RKV464" s="327"/>
      <c r="RKW464" s="327"/>
      <c r="RKX464" s="327"/>
      <c r="RKY464" s="327"/>
      <c r="RKZ464" s="327"/>
      <c r="RLA464" s="327"/>
      <c r="RLB464" s="327"/>
      <c r="RLC464" s="327"/>
      <c r="RLD464" s="327"/>
      <c r="RLE464" s="327"/>
      <c r="RLF464" s="327"/>
      <c r="RLG464" s="327"/>
      <c r="RLH464" s="327"/>
      <c r="RLI464" s="327"/>
      <c r="RLJ464" s="327"/>
      <c r="RLK464" s="327"/>
      <c r="RLL464" s="327"/>
      <c r="RLM464" s="327"/>
      <c r="RLN464" s="327"/>
      <c r="RLO464" s="327"/>
      <c r="RLP464" s="327"/>
      <c r="RLQ464" s="327"/>
      <c r="RLR464" s="327"/>
      <c r="RLS464" s="327"/>
      <c r="RLT464" s="327"/>
      <c r="RLU464" s="327"/>
      <c r="RLV464" s="327"/>
      <c r="RLW464" s="327"/>
      <c r="RLX464" s="327"/>
      <c r="RLY464" s="327"/>
      <c r="RLZ464" s="327"/>
      <c r="RMA464" s="327"/>
      <c r="RMB464" s="327"/>
      <c r="RMC464" s="327"/>
      <c r="RMD464" s="327"/>
      <c r="RME464" s="327"/>
      <c r="RMF464" s="327"/>
      <c r="RMG464" s="327"/>
      <c r="RMH464" s="327"/>
      <c r="RMI464" s="327"/>
      <c r="RMJ464" s="327"/>
      <c r="RMK464" s="327"/>
      <c r="RML464" s="327"/>
      <c r="RMM464" s="327"/>
      <c r="RMN464" s="327"/>
      <c r="RMO464" s="327"/>
      <c r="RMP464" s="327"/>
      <c r="RMQ464" s="327"/>
      <c r="RMR464" s="327"/>
      <c r="RMS464" s="327"/>
      <c r="RMT464" s="327"/>
      <c r="RMU464" s="327"/>
      <c r="RMV464" s="327"/>
      <c r="RMW464" s="327"/>
      <c r="RMX464" s="327"/>
      <c r="RMY464" s="327"/>
      <c r="RMZ464" s="327"/>
      <c r="RNA464" s="327"/>
      <c r="RNB464" s="327"/>
      <c r="RNC464" s="327"/>
      <c r="RND464" s="327"/>
      <c r="RNE464" s="327"/>
      <c r="RNF464" s="327"/>
      <c r="RNG464" s="327"/>
      <c r="RNH464" s="327"/>
      <c r="RNI464" s="327"/>
      <c r="RNJ464" s="327"/>
      <c r="RNK464" s="327"/>
      <c r="RNL464" s="327"/>
      <c r="RNM464" s="327"/>
      <c r="RNN464" s="327"/>
      <c r="RNO464" s="327"/>
      <c r="RNP464" s="327"/>
      <c r="RNQ464" s="327"/>
      <c r="RNR464" s="327"/>
      <c r="RNS464" s="327"/>
      <c r="RNT464" s="327"/>
      <c r="RNU464" s="327"/>
      <c r="RNV464" s="327"/>
      <c r="RNW464" s="327"/>
      <c r="RNX464" s="327"/>
      <c r="RNY464" s="327"/>
      <c r="RNZ464" s="327"/>
      <c r="ROA464" s="327"/>
      <c r="ROB464" s="327"/>
      <c r="ROC464" s="327"/>
      <c r="ROD464" s="327"/>
      <c r="ROE464" s="327"/>
      <c r="ROF464" s="327"/>
      <c r="ROG464" s="327"/>
      <c r="ROH464" s="327"/>
      <c r="ROI464" s="327"/>
      <c r="ROJ464" s="327"/>
      <c r="ROK464" s="327"/>
      <c r="ROL464" s="327"/>
      <c r="ROM464" s="327"/>
      <c r="RON464" s="327"/>
      <c r="ROO464" s="327"/>
      <c r="ROP464" s="327"/>
      <c r="ROQ464" s="327"/>
      <c r="ROR464" s="327"/>
      <c r="ROS464" s="327"/>
      <c r="ROT464" s="327"/>
      <c r="ROU464" s="327"/>
      <c r="ROV464" s="327"/>
      <c r="ROW464" s="327"/>
      <c r="ROX464" s="327"/>
      <c r="ROY464" s="327"/>
      <c r="ROZ464" s="327"/>
      <c r="RPA464" s="327"/>
      <c r="RPB464" s="327"/>
      <c r="RPC464" s="327"/>
      <c r="RPD464" s="327"/>
      <c r="RPE464" s="327"/>
      <c r="RPF464" s="327"/>
      <c r="RPG464" s="327"/>
      <c r="RPH464" s="327"/>
      <c r="RPI464" s="327"/>
      <c r="RPJ464" s="327"/>
      <c r="RPK464" s="327"/>
      <c r="RPL464" s="327"/>
      <c r="RPM464" s="327"/>
      <c r="RPN464" s="327"/>
      <c r="RPO464" s="327"/>
      <c r="RPP464" s="327"/>
      <c r="RPQ464" s="327"/>
      <c r="RPR464" s="327"/>
      <c r="RPS464" s="327"/>
      <c r="RPT464" s="327"/>
      <c r="RPU464" s="327"/>
      <c r="RPV464" s="327"/>
      <c r="RPW464" s="327"/>
      <c r="RPX464" s="327"/>
      <c r="RPY464" s="327"/>
      <c r="RPZ464" s="327"/>
      <c r="RQA464" s="327"/>
      <c r="RQB464" s="327"/>
      <c r="RQC464" s="327"/>
      <c r="RQD464" s="327"/>
      <c r="RQE464" s="327"/>
      <c r="RQF464" s="327"/>
      <c r="RQG464" s="327"/>
      <c r="RQH464" s="327"/>
      <c r="RQI464" s="327"/>
      <c r="RQJ464" s="327"/>
      <c r="RQK464" s="327"/>
      <c r="RQL464" s="327"/>
      <c r="RQM464" s="327"/>
      <c r="RQN464" s="327"/>
      <c r="RQO464" s="327"/>
      <c r="RQP464" s="327"/>
      <c r="RQQ464" s="327"/>
      <c r="RQR464" s="327"/>
      <c r="RQS464" s="327"/>
      <c r="RQT464" s="327"/>
      <c r="RQU464" s="327"/>
      <c r="RQV464" s="327"/>
      <c r="RQW464" s="327"/>
      <c r="RQX464" s="327"/>
      <c r="RQY464" s="327"/>
      <c r="RQZ464" s="327"/>
      <c r="RRA464" s="327"/>
      <c r="RRB464" s="327"/>
      <c r="RRC464" s="327"/>
      <c r="RRD464" s="327"/>
      <c r="RRE464" s="327"/>
      <c r="RRF464" s="327"/>
      <c r="RRG464" s="327"/>
      <c r="RRH464" s="327"/>
      <c r="RRI464" s="327"/>
      <c r="RRJ464" s="327"/>
      <c r="RRK464" s="327"/>
      <c r="RRL464" s="327"/>
      <c r="RRM464" s="327"/>
      <c r="RRN464" s="327"/>
      <c r="RRO464" s="327"/>
      <c r="RRP464" s="327"/>
      <c r="RRQ464" s="327"/>
      <c r="RRR464" s="327"/>
      <c r="RRS464" s="327"/>
      <c r="RRT464" s="327"/>
      <c r="RRU464" s="327"/>
      <c r="RRV464" s="327"/>
      <c r="RRW464" s="327"/>
      <c r="RRX464" s="327"/>
      <c r="RRY464" s="327"/>
      <c r="RRZ464" s="327"/>
      <c r="RSA464" s="327"/>
      <c r="RSB464" s="327"/>
      <c r="RSC464" s="327"/>
      <c r="RSD464" s="327"/>
      <c r="RSE464" s="327"/>
      <c r="RSF464" s="327"/>
      <c r="RSG464" s="327"/>
      <c r="RSH464" s="327"/>
      <c r="RSI464" s="327"/>
      <c r="RSJ464" s="327"/>
      <c r="RSK464" s="327"/>
      <c r="RSL464" s="327"/>
      <c r="RSM464" s="327"/>
      <c r="RSN464" s="327"/>
      <c r="RSO464" s="327"/>
      <c r="RSP464" s="327"/>
      <c r="RSQ464" s="327"/>
      <c r="RSR464" s="327"/>
      <c r="RSS464" s="327"/>
      <c r="RST464" s="327"/>
      <c r="RSU464" s="327"/>
      <c r="RSV464" s="327"/>
      <c r="RSW464" s="327"/>
      <c r="RSX464" s="327"/>
      <c r="RSY464" s="327"/>
      <c r="RSZ464" s="327"/>
      <c r="RTA464" s="327"/>
      <c r="RTB464" s="327"/>
      <c r="RTC464" s="327"/>
      <c r="RTD464" s="327"/>
      <c r="RTE464" s="327"/>
      <c r="RTF464" s="327"/>
      <c r="RTG464" s="327"/>
      <c r="RTH464" s="327"/>
      <c r="RTI464" s="327"/>
      <c r="RTJ464" s="327"/>
      <c r="RTK464" s="327"/>
      <c r="RTL464" s="327"/>
      <c r="RTM464" s="327"/>
      <c r="RTN464" s="327"/>
      <c r="RTO464" s="327"/>
      <c r="RTP464" s="327"/>
      <c r="RTQ464" s="327"/>
      <c r="RTR464" s="327"/>
      <c r="RTS464" s="327"/>
      <c r="RTT464" s="327"/>
      <c r="RTU464" s="327"/>
      <c r="RTV464" s="327"/>
      <c r="RTW464" s="327"/>
      <c r="RTX464" s="327"/>
      <c r="RTY464" s="327"/>
      <c r="RTZ464" s="327"/>
      <c r="RUA464" s="327"/>
      <c r="RUB464" s="327"/>
      <c r="RUC464" s="327"/>
      <c r="RUD464" s="327"/>
      <c r="RUE464" s="327"/>
      <c r="RUF464" s="327"/>
      <c r="RUG464" s="327"/>
      <c r="RUH464" s="327"/>
      <c r="RUI464" s="327"/>
      <c r="RUJ464" s="327"/>
      <c r="RUK464" s="327"/>
      <c r="RUL464" s="327"/>
      <c r="RUM464" s="327"/>
      <c r="RUN464" s="327"/>
      <c r="RUO464" s="327"/>
      <c r="RUP464" s="327"/>
      <c r="RUQ464" s="327"/>
      <c r="RUR464" s="327"/>
      <c r="RUS464" s="327"/>
      <c r="RUT464" s="327"/>
      <c r="RUU464" s="327"/>
      <c r="RUV464" s="327"/>
      <c r="RUW464" s="327"/>
      <c r="RUX464" s="327"/>
      <c r="RUY464" s="327"/>
      <c r="RUZ464" s="327"/>
      <c r="RVA464" s="327"/>
      <c r="RVB464" s="327"/>
      <c r="RVC464" s="327"/>
      <c r="RVD464" s="327"/>
      <c r="RVE464" s="327"/>
      <c r="RVF464" s="327"/>
      <c r="RVG464" s="327"/>
      <c r="RVH464" s="327"/>
      <c r="RVI464" s="327"/>
      <c r="RVJ464" s="327"/>
      <c r="RVK464" s="327"/>
      <c r="RVL464" s="327"/>
      <c r="RVM464" s="327"/>
      <c r="RVN464" s="327"/>
      <c r="RVO464" s="327"/>
      <c r="RVP464" s="327"/>
      <c r="RVQ464" s="327"/>
      <c r="RVR464" s="327"/>
      <c r="RVS464" s="327"/>
      <c r="RVT464" s="327"/>
      <c r="RVU464" s="327"/>
      <c r="RVV464" s="327"/>
      <c r="RVW464" s="327"/>
      <c r="RVX464" s="327"/>
      <c r="RVY464" s="327"/>
      <c r="RVZ464" s="327"/>
      <c r="RWA464" s="327"/>
      <c r="RWB464" s="327"/>
      <c r="RWC464" s="327"/>
      <c r="RWD464" s="327"/>
      <c r="RWE464" s="327"/>
      <c r="RWF464" s="327"/>
      <c r="RWG464" s="327"/>
      <c r="RWH464" s="327"/>
      <c r="RWI464" s="327"/>
      <c r="RWJ464" s="327"/>
      <c r="RWK464" s="327"/>
      <c r="RWL464" s="327"/>
      <c r="RWM464" s="327"/>
      <c r="RWN464" s="327"/>
      <c r="RWO464" s="327"/>
      <c r="RWP464" s="327"/>
      <c r="RWQ464" s="327"/>
      <c r="RWR464" s="327"/>
      <c r="RWS464" s="327"/>
      <c r="RWT464" s="327"/>
      <c r="RWU464" s="327"/>
      <c r="RWV464" s="327"/>
      <c r="RWW464" s="327"/>
      <c r="RWX464" s="327"/>
      <c r="RWY464" s="327"/>
      <c r="RWZ464" s="327"/>
      <c r="RXA464" s="327"/>
      <c r="RXB464" s="327"/>
      <c r="RXC464" s="327"/>
      <c r="RXD464" s="327"/>
      <c r="RXE464" s="327"/>
      <c r="RXF464" s="327"/>
      <c r="RXG464" s="327"/>
      <c r="RXH464" s="327"/>
      <c r="RXI464" s="327"/>
      <c r="RXJ464" s="327"/>
      <c r="RXK464" s="327"/>
      <c r="RXL464" s="327"/>
      <c r="RXM464" s="327"/>
      <c r="RXN464" s="327"/>
      <c r="RXO464" s="327"/>
      <c r="RXP464" s="327"/>
      <c r="RXQ464" s="327"/>
      <c r="RXR464" s="327"/>
      <c r="RXS464" s="327"/>
      <c r="RXT464" s="327"/>
      <c r="RXU464" s="327"/>
      <c r="RXV464" s="327"/>
      <c r="RXW464" s="327"/>
      <c r="RXX464" s="327"/>
      <c r="RXY464" s="327"/>
      <c r="RXZ464" s="327"/>
      <c r="RYA464" s="327"/>
      <c r="RYB464" s="327"/>
      <c r="RYC464" s="327"/>
      <c r="RYD464" s="327"/>
      <c r="RYE464" s="327"/>
      <c r="RYF464" s="327"/>
      <c r="RYG464" s="327"/>
      <c r="RYH464" s="327"/>
      <c r="RYI464" s="327"/>
      <c r="RYJ464" s="327"/>
      <c r="RYK464" s="327"/>
      <c r="RYL464" s="327"/>
      <c r="RYM464" s="327"/>
      <c r="RYN464" s="327"/>
      <c r="RYO464" s="327"/>
      <c r="RYP464" s="327"/>
      <c r="RYQ464" s="327"/>
      <c r="RYR464" s="327"/>
      <c r="RYS464" s="327"/>
      <c r="RYT464" s="327"/>
      <c r="RYU464" s="327"/>
      <c r="RYV464" s="327"/>
      <c r="RYW464" s="327"/>
      <c r="RYX464" s="327"/>
      <c r="RYY464" s="327"/>
      <c r="RYZ464" s="327"/>
      <c r="RZA464" s="327"/>
      <c r="RZB464" s="327"/>
      <c r="RZC464" s="327"/>
      <c r="RZD464" s="327"/>
      <c r="RZE464" s="327"/>
      <c r="RZF464" s="327"/>
      <c r="RZG464" s="327"/>
      <c r="RZH464" s="327"/>
      <c r="RZI464" s="327"/>
      <c r="RZJ464" s="327"/>
      <c r="RZK464" s="327"/>
      <c r="RZL464" s="327"/>
      <c r="RZM464" s="327"/>
      <c r="RZN464" s="327"/>
      <c r="RZO464" s="327"/>
      <c r="RZP464" s="327"/>
      <c r="RZQ464" s="327"/>
      <c r="RZR464" s="327"/>
      <c r="RZS464" s="327"/>
      <c r="RZT464" s="327"/>
      <c r="RZU464" s="327"/>
      <c r="RZV464" s="327"/>
      <c r="RZW464" s="327"/>
      <c r="RZX464" s="327"/>
      <c r="RZY464" s="327"/>
      <c r="RZZ464" s="327"/>
      <c r="SAA464" s="327"/>
      <c r="SAB464" s="327"/>
      <c r="SAC464" s="327"/>
      <c r="SAD464" s="327"/>
      <c r="SAE464" s="327"/>
      <c r="SAF464" s="327"/>
      <c r="SAG464" s="327"/>
      <c r="SAH464" s="327"/>
      <c r="SAI464" s="327"/>
      <c r="SAJ464" s="327"/>
      <c r="SAK464" s="327"/>
      <c r="SAL464" s="327"/>
      <c r="SAM464" s="327"/>
      <c r="SAN464" s="327"/>
      <c r="SAO464" s="327"/>
      <c r="SAP464" s="327"/>
      <c r="SAQ464" s="327"/>
      <c r="SAR464" s="327"/>
      <c r="SAS464" s="327"/>
      <c r="SAT464" s="327"/>
      <c r="SAU464" s="327"/>
      <c r="SAV464" s="327"/>
      <c r="SAW464" s="327"/>
      <c r="SAX464" s="327"/>
      <c r="SAY464" s="327"/>
      <c r="SAZ464" s="327"/>
      <c r="SBA464" s="327"/>
      <c r="SBB464" s="327"/>
      <c r="SBC464" s="327"/>
      <c r="SBD464" s="327"/>
      <c r="SBE464" s="327"/>
      <c r="SBF464" s="327"/>
      <c r="SBG464" s="327"/>
      <c r="SBH464" s="327"/>
      <c r="SBI464" s="327"/>
      <c r="SBJ464" s="327"/>
      <c r="SBK464" s="327"/>
      <c r="SBL464" s="327"/>
      <c r="SBM464" s="327"/>
      <c r="SBN464" s="327"/>
      <c r="SBO464" s="327"/>
      <c r="SBP464" s="327"/>
      <c r="SBQ464" s="327"/>
      <c r="SBR464" s="327"/>
      <c r="SBS464" s="327"/>
      <c r="SBT464" s="327"/>
      <c r="SBU464" s="327"/>
      <c r="SBV464" s="327"/>
      <c r="SBW464" s="327"/>
      <c r="SBX464" s="327"/>
      <c r="SBY464" s="327"/>
      <c r="SBZ464" s="327"/>
      <c r="SCA464" s="327"/>
      <c r="SCB464" s="327"/>
      <c r="SCC464" s="327"/>
      <c r="SCD464" s="327"/>
      <c r="SCE464" s="327"/>
      <c r="SCF464" s="327"/>
      <c r="SCG464" s="327"/>
      <c r="SCH464" s="327"/>
      <c r="SCI464" s="327"/>
      <c r="SCJ464" s="327"/>
      <c r="SCK464" s="327"/>
      <c r="SCL464" s="327"/>
      <c r="SCM464" s="327"/>
      <c r="SCN464" s="327"/>
      <c r="SCO464" s="327"/>
      <c r="SCP464" s="327"/>
      <c r="SCQ464" s="327"/>
      <c r="SCR464" s="327"/>
      <c r="SCS464" s="327"/>
      <c r="SCT464" s="327"/>
      <c r="SCU464" s="327"/>
      <c r="SCV464" s="327"/>
      <c r="SCW464" s="327"/>
      <c r="SCX464" s="327"/>
      <c r="SCY464" s="327"/>
      <c r="SCZ464" s="327"/>
      <c r="SDA464" s="327"/>
      <c r="SDB464" s="327"/>
      <c r="SDC464" s="327"/>
      <c r="SDD464" s="327"/>
      <c r="SDE464" s="327"/>
      <c r="SDF464" s="327"/>
      <c r="SDG464" s="327"/>
      <c r="SDH464" s="327"/>
      <c r="SDI464" s="327"/>
      <c r="SDJ464" s="327"/>
      <c r="SDK464" s="327"/>
      <c r="SDL464" s="327"/>
      <c r="SDM464" s="327"/>
      <c r="SDN464" s="327"/>
      <c r="SDO464" s="327"/>
      <c r="SDP464" s="327"/>
      <c r="SDQ464" s="327"/>
      <c r="SDR464" s="327"/>
      <c r="SDS464" s="327"/>
      <c r="SDT464" s="327"/>
      <c r="SDU464" s="327"/>
      <c r="SDV464" s="327"/>
      <c r="SDW464" s="327"/>
      <c r="SDX464" s="327"/>
      <c r="SDY464" s="327"/>
      <c r="SDZ464" s="327"/>
      <c r="SEA464" s="327"/>
      <c r="SEB464" s="327"/>
      <c r="SEC464" s="327"/>
      <c r="SED464" s="327"/>
      <c r="SEE464" s="327"/>
      <c r="SEF464" s="327"/>
      <c r="SEG464" s="327"/>
      <c r="SEH464" s="327"/>
      <c r="SEI464" s="327"/>
      <c r="SEJ464" s="327"/>
      <c r="SEK464" s="327"/>
      <c r="SEL464" s="327"/>
      <c r="SEM464" s="327"/>
      <c r="SEN464" s="327"/>
      <c r="SEO464" s="327"/>
      <c r="SEP464" s="327"/>
      <c r="SEQ464" s="327"/>
      <c r="SER464" s="327"/>
      <c r="SES464" s="327"/>
      <c r="SET464" s="327"/>
      <c r="SEU464" s="327"/>
      <c r="SEV464" s="327"/>
      <c r="SEW464" s="327"/>
      <c r="SEX464" s="327"/>
      <c r="SEY464" s="327"/>
      <c r="SEZ464" s="327"/>
      <c r="SFA464" s="327"/>
      <c r="SFB464" s="327"/>
      <c r="SFC464" s="327"/>
      <c r="SFD464" s="327"/>
      <c r="SFE464" s="327"/>
      <c r="SFF464" s="327"/>
      <c r="SFG464" s="327"/>
      <c r="SFH464" s="327"/>
      <c r="SFI464" s="327"/>
      <c r="SFJ464" s="327"/>
      <c r="SFK464" s="327"/>
      <c r="SFL464" s="327"/>
      <c r="SFM464" s="327"/>
      <c r="SFN464" s="327"/>
      <c r="SFO464" s="327"/>
      <c r="SFP464" s="327"/>
      <c r="SFQ464" s="327"/>
      <c r="SFR464" s="327"/>
      <c r="SFS464" s="327"/>
      <c r="SFT464" s="327"/>
      <c r="SFU464" s="327"/>
      <c r="SFV464" s="327"/>
      <c r="SFW464" s="327"/>
      <c r="SFX464" s="327"/>
      <c r="SFY464" s="327"/>
      <c r="SFZ464" s="327"/>
      <c r="SGA464" s="327"/>
      <c r="SGB464" s="327"/>
      <c r="SGC464" s="327"/>
      <c r="SGD464" s="327"/>
      <c r="SGE464" s="327"/>
      <c r="SGF464" s="327"/>
      <c r="SGG464" s="327"/>
      <c r="SGH464" s="327"/>
      <c r="SGI464" s="327"/>
      <c r="SGJ464" s="327"/>
      <c r="SGK464" s="327"/>
      <c r="SGL464" s="327"/>
      <c r="SGM464" s="327"/>
      <c r="SGN464" s="327"/>
      <c r="SGO464" s="327"/>
      <c r="SGP464" s="327"/>
      <c r="SGQ464" s="327"/>
      <c r="SGR464" s="327"/>
      <c r="SGS464" s="327"/>
      <c r="SGT464" s="327"/>
      <c r="SGU464" s="327"/>
      <c r="SGV464" s="327"/>
      <c r="SGW464" s="327"/>
      <c r="SGX464" s="327"/>
      <c r="SGY464" s="327"/>
      <c r="SGZ464" s="327"/>
      <c r="SHA464" s="327"/>
      <c r="SHB464" s="327"/>
      <c r="SHC464" s="327"/>
      <c r="SHD464" s="327"/>
      <c r="SHE464" s="327"/>
      <c r="SHF464" s="327"/>
      <c r="SHG464" s="327"/>
      <c r="SHH464" s="327"/>
      <c r="SHI464" s="327"/>
      <c r="SHJ464" s="327"/>
      <c r="SHK464" s="327"/>
      <c r="SHL464" s="327"/>
      <c r="SHM464" s="327"/>
      <c r="SHN464" s="327"/>
      <c r="SHO464" s="327"/>
      <c r="SHP464" s="327"/>
      <c r="SHQ464" s="327"/>
      <c r="SHR464" s="327"/>
      <c r="SHS464" s="327"/>
      <c r="SHT464" s="327"/>
      <c r="SHU464" s="327"/>
      <c r="SHV464" s="327"/>
      <c r="SHW464" s="327"/>
      <c r="SHX464" s="327"/>
      <c r="SHY464" s="327"/>
      <c r="SHZ464" s="327"/>
      <c r="SIA464" s="327"/>
      <c r="SIB464" s="327"/>
      <c r="SIC464" s="327"/>
      <c r="SID464" s="327"/>
      <c r="SIE464" s="327"/>
      <c r="SIF464" s="327"/>
      <c r="SIG464" s="327"/>
      <c r="SIH464" s="327"/>
      <c r="SII464" s="327"/>
      <c r="SIJ464" s="327"/>
      <c r="SIK464" s="327"/>
      <c r="SIL464" s="327"/>
      <c r="SIM464" s="327"/>
      <c r="SIN464" s="327"/>
      <c r="SIO464" s="327"/>
      <c r="SIP464" s="327"/>
      <c r="SIQ464" s="327"/>
      <c r="SIR464" s="327"/>
      <c r="SIS464" s="327"/>
      <c r="SIT464" s="327"/>
      <c r="SIU464" s="327"/>
      <c r="SIV464" s="327"/>
      <c r="SIW464" s="327"/>
      <c r="SIX464" s="327"/>
      <c r="SIY464" s="327"/>
      <c r="SIZ464" s="327"/>
      <c r="SJA464" s="327"/>
      <c r="SJB464" s="327"/>
      <c r="SJC464" s="327"/>
      <c r="SJD464" s="327"/>
      <c r="SJE464" s="327"/>
      <c r="SJF464" s="327"/>
      <c r="SJG464" s="327"/>
      <c r="SJH464" s="327"/>
      <c r="SJI464" s="327"/>
      <c r="SJJ464" s="327"/>
      <c r="SJK464" s="327"/>
      <c r="SJL464" s="327"/>
      <c r="SJM464" s="327"/>
      <c r="SJN464" s="327"/>
      <c r="SJO464" s="327"/>
      <c r="SJP464" s="327"/>
      <c r="SJQ464" s="327"/>
      <c r="SJR464" s="327"/>
      <c r="SJS464" s="327"/>
      <c r="SJT464" s="327"/>
      <c r="SJU464" s="327"/>
      <c r="SJV464" s="327"/>
      <c r="SJW464" s="327"/>
      <c r="SJX464" s="327"/>
      <c r="SJY464" s="327"/>
      <c r="SJZ464" s="327"/>
      <c r="SKA464" s="327"/>
      <c r="SKB464" s="327"/>
      <c r="SKC464" s="327"/>
      <c r="SKD464" s="327"/>
      <c r="SKE464" s="327"/>
      <c r="SKF464" s="327"/>
      <c r="SKG464" s="327"/>
      <c r="SKH464" s="327"/>
      <c r="SKI464" s="327"/>
      <c r="SKJ464" s="327"/>
      <c r="SKK464" s="327"/>
      <c r="SKL464" s="327"/>
      <c r="SKM464" s="327"/>
      <c r="SKN464" s="327"/>
      <c r="SKO464" s="327"/>
      <c r="SKP464" s="327"/>
      <c r="SKQ464" s="327"/>
      <c r="SKR464" s="327"/>
      <c r="SKS464" s="327"/>
      <c r="SKT464" s="327"/>
      <c r="SKU464" s="327"/>
      <c r="SKV464" s="327"/>
      <c r="SKW464" s="327"/>
      <c r="SKX464" s="327"/>
      <c r="SKY464" s="327"/>
      <c r="SKZ464" s="327"/>
      <c r="SLA464" s="327"/>
      <c r="SLB464" s="327"/>
      <c r="SLC464" s="327"/>
      <c r="SLD464" s="327"/>
      <c r="SLE464" s="327"/>
      <c r="SLF464" s="327"/>
      <c r="SLG464" s="327"/>
      <c r="SLH464" s="327"/>
      <c r="SLI464" s="327"/>
      <c r="SLJ464" s="327"/>
      <c r="SLK464" s="327"/>
      <c r="SLL464" s="327"/>
      <c r="SLM464" s="327"/>
      <c r="SLN464" s="327"/>
      <c r="SLO464" s="327"/>
      <c r="SLP464" s="327"/>
      <c r="SLQ464" s="327"/>
      <c r="SLR464" s="327"/>
      <c r="SLS464" s="327"/>
      <c r="SLT464" s="327"/>
      <c r="SLU464" s="327"/>
      <c r="SLV464" s="327"/>
      <c r="SLW464" s="327"/>
      <c r="SLX464" s="327"/>
      <c r="SLY464" s="327"/>
      <c r="SLZ464" s="327"/>
      <c r="SMA464" s="327"/>
      <c r="SMB464" s="327"/>
      <c r="SMC464" s="327"/>
      <c r="SMD464" s="327"/>
      <c r="SME464" s="327"/>
      <c r="SMF464" s="327"/>
      <c r="SMG464" s="327"/>
      <c r="SMH464" s="327"/>
      <c r="SMI464" s="327"/>
      <c r="SMJ464" s="327"/>
      <c r="SMK464" s="327"/>
      <c r="SML464" s="327"/>
      <c r="SMM464" s="327"/>
      <c r="SMN464" s="327"/>
      <c r="SMO464" s="327"/>
      <c r="SMP464" s="327"/>
      <c r="SMQ464" s="327"/>
      <c r="SMR464" s="327"/>
      <c r="SMS464" s="327"/>
      <c r="SMT464" s="327"/>
      <c r="SMU464" s="327"/>
      <c r="SMV464" s="327"/>
      <c r="SMW464" s="327"/>
      <c r="SMX464" s="327"/>
      <c r="SMY464" s="327"/>
      <c r="SMZ464" s="327"/>
      <c r="SNA464" s="327"/>
      <c r="SNB464" s="327"/>
      <c r="SNC464" s="327"/>
      <c r="SND464" s="327"/>
      <c r="SNE464" s="327"/>
      <c r="SNF464" s="327"/>
      <c r="SNG464" s="327"/>
      <c r="SNH464" s="327"/>
      <c r="SNI464" s="327"/>
      <c r="SNJ464" s="327"/>
      <c r="SNK464" s="327"/>
      <c r="SNL464" s="327"/>
      <c r="SNM464" s="327"/>
      <c r="SNN464" s="327"/>
      <c r="SNO464" s="327"/>
      <c r="SNP464" s="327"/>
      <c r="SNQ464" s="327"/>
      <c r="SNR464" s="327"/>
      <c r="SNS464" s="327"/>
      <c r="SNT464" s="327"/>
      <c r="SNU464" s="327"/>
      <c r="SNV464" s="327"/>
      <c r="SNW464" s="327"/>
      <c r="SNX464" s="327"/>
      <c r="SNY464" s="327"/>
      <c r="SNZ464" s="327"/>
      <c r="SOA464" s="327"/>
      <c r="SOB464" s="327"/>
      <c r="SOC464" s="327"/>
      <c r="SOD464" s="327"/>
      <c r="SOE464" s="327"/>
      <c r="SOF464" s="327"/>
      <c r="SOG464" s="327"/>
      <c r="SOH464" s="327"/>
      <c r="SOI464" s="327"/>
      <c r="SOJ464" s="327"/>
      <c r="SOK464" s="327"/>
      <c r="SOL464" s="327"/>
      <c r="SOM464" s="327"/>
      <c r="SON464" s="327"/>
      <c r="SOO464" s="327"/>
      <c r="SOP464" s="327"/>
      <c r="SOQ464" s="327"/>
      <c r="SOR464" s="327"/>
      <c r="SOS464" s="327"/>
      <c r="SOT464" s="327"/>
      <c r="SOU464" s="327"/>
      <c r="SOV464" s="327"/>
      <c r="SOW464" s="327"/>
      <c r="SOX464" s="327"/>
      <c r="SOY464" s="327"/>
      <c r="SOZ464" s="327"/>
      <c r="SPA464" s="327"/>
      <c r="SPB464" s="327"/>
      <c r="SPC464" s="327"/>
      <c r="SPD464" s="327"/>
      <c r="SPE464" s="327"/>
      <c r="SPF464" s="327"/>
      <c r="SPG464" s="327"/>
      <c r="SPH464" s="327"/>
      <c r="SPI464" s="327"/>
      <c r="SPJ464" s="327"/>
      <c r="SPK464" s="327"/>
      <c r="SPL464" s="327"/>
      <c r="SPM464" s="327"/>
      <c r="SPN464" s="327"/>
      <c r="SPO464" s="327"/>
      <c r="SPP464" s="327"/>
      <c r="SPQ464" s="327"/>
      <c r="SPR464" s="327"/>
      <c r="SPS464" s="327"/>
      <c r="SPT464" s="327"/>
      <c r="SPU464" s="327"/>
      <c r="SPV464" s="327"/>
      <c r="SPW464" s="327"/>
      <c r="SPX464" s="327"/>
      <c r="SPY464" s="327"/>
      <c r="SPZ464" s="327"/>
      <c r="SQA464" s="327"/>
      <c r="SQB464" s="327"/>
      <c r="SQC464" s="327"/>
      <c r="SQD464" s="327"/>
      <c r="SQE464" s="327"/>
      <c r="SQF464" s="327"/>
      <c r="SQG464" s="327"/>
      <c r="SQH464" s="327"/>
      <c r="SQI464" s="327"/>
      <c r="SQJ464" s="327"/>
      <c r="SQK464" s="327"/>
      <c r="SQL464" s="327"/>
      <c r="SQM464" s="327"/>
      <c r="SQN464" s="327"/>
      <c r="SQO464" s="327"/>
      <c r="SQP464" s="327"/>
      <c r="SQQ464" s="327"/>
      <c r="SQR464" s="327"/>
      <c r="SQS464" s="327"/>
      <c r="SQT464" s="327"/>
      <c r="SQU464" s="327"/>
      <c r="SQV464" s="327"/>
      <c r="SQW464" s="327"/>
      <c r="SQX464" s="327"/>
      <c r="SQY464" s="327"/>
      <c r="SQZ464" s="327"/>
      <c r="SRA464" s="327"/>
      <c r="SRB464" s="327"/>
      <c r="SRC464" s="327"/>
      <c r="SRD464" s="327"/>
      <c r="SRE464" s="327"/>
      <c r="SRF464" s="327"/>
      <c r="SRG464" s="327"/>
      <c r="SRH464" s="327"/>
      <c r="SRI464" s="327"/>
      <c r="SRJ464" s="327"/>
      <c r="SRK464" s="327"/>
      <c r="SRL464" s="327"/>
      <c r="SRM464" s="327"/>
      <c r="SRN464" s="327"/>
      <c r="SRO464" s="327"/>
      <c r="SRP464" s="327"/>
      <c r="SRQ464" s="327"/>
      <c r="SRR464" s="327"/>
      <c r="SRS464" s="327"/>
      <c r="SRT464" s="327"/>
      <c r="SRU464" s="327"/>
      <c r="SRV464" s="327"/>
      <c r="SRW464" s="327"/>
      <c r="SRX464" s="327"/>
      <c r="SRY464" s="327"/>
      <c r="SRZ464" s="327"/>
      <c r="SSA464" s="327"/>
      <c r="SSB464" s="327"/>
      <c r="SSC464" s="327"/>
      <c r="SSD464" s="327"/>
      <c r="SSE464" s="327"/>
      <c r="SSF464" s="327"/>
      <c r="SSG464" s="327"/>
      <c r="SSH464" s="327"/>
      <c r="SSI464" s="327"/>
      <c r="SSJ464" s="327"/>
      <c r="SSK464" s="327"/>
      <c r="SSL464" s="327"/>
      <c r="SSM464" s="327"/>
      <c r="SSN464" s="327"/>
      <c r="SSO464" s="327"/>
      <c r="SSP464" s="327"/>
      <c r="SSQ464" s="327"/>
      <c r="SSR464" s="327"/>
      <c r="SSS464" s="327"/>
      <c r="SST464" s="327"/>
      <c r="SSU464" s="327"/>
      <c r="SSV464" s="327"/>
      <c r="SSW464" s="327"/>
      <c r="SSX464" s="327"/>
      <c r="SSY464" s="327"/>
      <c r="SSZ464" s="327"/>
      <c r="STA464" s="327"/>
      <c r="STB464" s="327"/>
      <c r="STC464" s="327"/>
      <c r="STD464" s="327"/>
      <c r="STE464" s="327"/>
      <c r="STF464" s="327"/>
      <c r="STG464" s="327"/>
      <c r="STH464" s="327"/>
      <c r="STI464" s="327"/>
      <c r="STJ464" s="327"/>
      <c r="STK464" s="327"/>
      <c r="STL464" s="327"/>
      <c r="STM464" s="327"/>
      <c r="STN464" s="327"/>
      <c r="STO464" s="327"/>
      <c r="STP464" s="327"/>
      <c r="STQ464" s="327"/>
      <c r="STR464" s="327"/>
      <c r="STS464" s="327"/>
      <c r="STT464" s="327"/>
      <c r="STU464" s="327"/>
      <c r="STV464" s="327"/>
      <c r="STW464" s="327"/>
      <c r="STX464" s="327"/>
      <c r="STY464" s="327"/>
      <c r="STZ464" s="327"/>
      <c r="SUA464" s="327"/>
      <c r="SUB464" s="327"/>
      <c r="SUC464" s="327"/>
      <c r="SUD464" s="327"/>
      <c r="SUE464" s="327"/>
      <c r="SUF464" s="327"/>
      <c r="SUG464" s="327"/>
      <c r="SUH464" s="327"/>
      <c r="SUI464" s="327"/>
      <c r="SUJ464" s="327"/>
      <c r="SUK464" s="327"/>
      <c r="SUL464" s="327"/>
      <c r="SUM464" s="327"/>
      <c r="SUN464" s="327"/>
      <c r="SUO464" s="327"/>
      <c r="SUP464" s="327"/>
      <c r="SUQ464" s="327"/>
      <c r="SUR464" s="327"/>
      <c r="SUS464" s="327"/>
      <c r="SUT464" s="327"/>
      <c r="SUU464" s="327"/>
      <c r="SUV464" s="327"/>
      <c r="SUW464" s="327"/>
      <c r="SUX464" s="327"/>
      <c r="SUY464" s="327"/>
      <c r="SUZ464" s="327"/>
      <c r="SVA464" s="327"/>
      <c r="SVB464" s="327"/>
      <c r="SVC464" s="327"/>
      <c r="SVD464" s="327"/>
      <c r="SVE464" s="327"/>
      <c r="SVF464" s="327"/>
      <c r="SVG464" s="327"/>
      <c r="SVH464" s="327"/>
      <c r="SVI464" s="327"/>
      <c r="SVJ464" s="327"/>
      <c r="SVK464" s="327"/>
      <c r="SVL464" s="327"/>
      <c r="SVM464" s="327"/>
      <c r="SVN464" s="327"/>
      <c r="SVO464" s="327"/>
      <c r="SVP464" s="327"/>
      <c r="SVQ464" s="327"/>
      <c r="SVR464" s="327"/>
      <c r="SVS464" s="327"/>
      <c r="SVT464" s="327"/>
      <c r="SVU464" s="327"/>
      <c r="SVV464" s="327"/>
      <c r="SVW464" s="327"/>
      <c r="SVX464" s="327"/>
      <c r="SVY464" s="327"/>
      <c r="SVZ464" s="327"/>
      <c r="SWA464" s="327"/>
      <c r="SWB464" s="327"/>
      <c r="SWC464" s="327"/>
      <c r="SWD464" s="327"/>
      <c r="SWE464" s="327"/>
      <c r="SWF464" s="327"/>
      <c r="SWG464" s="327"/>
      <c r="SWH464" s="327"/>
      <c r="SWI464" s="327"/>
      <c r="SWJ464" s="327"/>
      <c r="SWK464" s="327"/>
      <c r="SWL464" s="327"/>
      <c r="SWM464" s="327"/>
      <c r="SWN464" s="327"/>
      <c r="SWO464" s="327"/>
      <c r="SWP464" s="327"/>
      <c r="SWQ464" s="327"/>
      <c r="SWR464" s="327"/>
      <c r="SWS464" s="327"/>
      <c r="SWT464" s="327"/>
      <c r="SWU464" s="327"/>
      <c r="SWV464" s="327"/>
      <c r="SWW464" s="327"/>
      <c r="SWX464" s="327"/>
      <c r="SWY464" s="327"/>
      <c r="SWZ464" s="327"/>
      <c r="SXA464" s="327"/>
      <c r="SXB464" s="327"/>
      <c r="SXC464" s="327"/>
      <c r="SXD464" s="327"/>
      <c r="SXE464" s="327"/>
      <c r="SXF464" s="327"/>
      <c r="SXG464" s="327"/>
      <c r="SXH464" s="327"/>
      <c r="SXI464" s="327"/>
      <c r="SXJ464" s="327"/>
      <c r="SXK464" s="327"/>
      <c r="SXL464" s="327"/>
      <c r="SXM464" s="327"/>
      <c r="SXN464" s="327"/>
      <c r="SXO464" s="327"/>
      <c r="SXP464" s="327"/>
      <c r="SXQ464" s="327"/>
      <c r="SXR464" s="327"/>
      <c r="SXS464" s="327"/>
      <c r="SXT464" s="327"/>
      <c r="SXU464" s="327"/>
      <c r="SXV464" s="327"/>
      <c r="SXW464" s="327"/>
      <c r="SXX464" s="327"/>
      <c r="SXY464" s="327"/>
      <c r="SXZ464" s="327"/>
      <c r="SYA464" s="327"/>
      <c r="SYB464" s="327"/>
      <c r="SYC464" s="327"/>
      <c r="SYD464" s="327"/>
      <c r="SYE464" s="327"/>
      <c r="SYF464" s="327"/>
      <c r="SYG464" s="327"/>
      <c r="SYH464" s="327"/>
      <c r="SYI464" s="327"/>
      <c r="SYJ464" s="327"/>
      <c r="SYK464" s="327"/>
      <c r="SYL464" s="327"/>
      <c r="SYM464" s="327"/>
      <c r="SYN464" s="327"/>
      <c r="SYO464" s="327"/>
      <c r="SYP464" s="327"/>
      <c r="SYQ464" s="327"/>
      <c r="SYR464" s="327"/>
      <c r="SYS464" s="327"/>
      <c r="SYT464" s="327"/>
      <c r="SYU464" s="327"/>
      <c r="SYV464" s="327"/>
      <c r="SYW464" s="327"/>
      <c r="SYX464" s="327"/>
      <c r="SYY464" s="327"/>
      <c r="SYZ464" s="327"/>
      <c r="SZA464" s="327"/>
      <c r="SZB464" s="327"/>
      <c r="SZC464" s="327"/>
      <c r="SZD464" s="327"/>
      <c r="SZE464" s="327"/>
      <c r="SZF464" s="327"/>
      <c r="SZG464" s="327"/>
      <c r="SZH464" s="327"/>
      <c r="SZI464" s="327"/>
      <c r="SZJ464" s="327"/>
      <c r="SZK464" s="327"/>
      <c r="SZL464" s="327"/>
      <c r="SZM464" s="327"/>
      <c r="SZN464" s="327"/>
      <c r="SZO464" s="327"/>
      <c r="SZP464" s="327"/>
      <c r="SZQ464" s="327"/>
      <c r="SZR464" s="327"/>
      <c r="SZS464" s="327"/>
      <c r="SZT464" s="327"/>
      <c r="SZU464" s="327"/>
      <c r="SZV464" s="327"/>
      <c r="SZW464" s="327"/>
      <c r="SZX464" s="327"/>
      <c r="SZY464" s="327"/>
      <c r="SZZ464" s="327"/>
      <c r="TAA464" s="327"/>
      <c r="TAB464" s="327"/>
      <c r="TAC464" s="327"/>
      <c r="TAD464" s="327"/>
      <c r="TAE464" s="327"/>
      <c r="TAF464" s="327"/>
      <c r="TAG464" s="327"/>
      <c r="TAH464" s="327"/>
      <c r="TAI464" s="327"/>
      <c r="TAJ464" s="327"/>
      <c r="TAK464" s="327"/>
      <c r="TAL464" s="327"/>
      <c r="TAM464" s="327"/>
      <c r="TAN464" s="327"/>
      <c r="TAO464" s="327"/>
      <c r="TAP464" s="327"/>
      <c r="TAQ464" s="327"/>
      <c r="TAR464" s="327"/>
      <c r="TAS464" s="327"/>
      <c r="TAT464" s="327"/>
      <c r="TAU464" s="327"/>
      <c r="TAV464" s="327"/>
      <c r="TAW464" s="327"/>
      <c r="TAX464" s="327"/>
      <c r="TAY464" s="327"/>
      <c r="TAZ464" s="327"/>
      <c r="TBA464" s="327"/>
      <c r="TBB464" s="327"/>
      <c r="TBC464" s="327"/>
      <c r="TBD464" s="327"/>
      <c r="TBE464" s="327"/>
      <c r="TBF464" s="327"/>
      <c r="TBG464" s="327"/>
      <c r="TBH464" s="327"/>
      <c r="TBI464" s="327"/>
      <c r="TBJ464" s="327"/>
      <c r="TBK464" s="327"/>
      <c r="TBL464" s="327"/>
      <c r="TBM464" s="327"/>
      <c r="TBN464" s="327"/>
      <c r="TBO464" s="327"/>
      <c r="TBP464" s="327"/>
      <c r="TBQ464" s="327"/>
      <c r="TBR464" s="327"/>
      <c r="TBS464" s="327"/>
      <c r="TBT464" s="327"/>
      <c r="TBU464" s="327"/>
      <c r="TBV464" s="327"/>
      <c r="TBW464" s="327"/>
      <c r="TBX464" s="327"/>
      <c r="TBY464" s="327"/>
      <c r="TBZ464" s="327"/>
      <c r="TCA464" s="327"/>
      <c r="TCB464" s="327"/>
      <c r="TCC464" s="327"/>
      <c r="TCD464" s="327"/>
      <c r="TCE464" s="327"/>
      <c r="TCF464" s="327"/>
      <c r="TCG464" s="327"/>
      <c r="TCH464" s="327"/>
      <c r="TCI464" s="327"/>
      <c r="TCJ464" s="327"/>
      <c r="TCK464" s="327"/>
      <c r="TCL464" s="327"/>
      <c r="TCM464" s="327"/>
      <c r="TCN464" s="327"/>
      <c r="TCO464" s="327"/>
      <c r="TCP464" s="327"/>
      <c r="TCQ464" s="327"/>
      <c r="TCR464" s="327"/>
      <c r="TCS464" s="327"/>
      <c r="TCT464" s="327"/>
      <c r="TCU464" s="327"/>
      <c r="TCV464" s="327"/>
      <c r="TCW464" s="327"/>
      <c r="TCX464" s="327"/>
      <c r="TCY464" s="327"/>
      <c r="TCZ464" s="327"/>
      <c r="TDA464" s="327"/>
      <c r="TDB464" s="327"/>
      <c r="TDC464" s="327"/>
      <c r="TDD464" s="327"/>
      <c r="TDE464" s="327"/>
      <c r="TDF464" s="327"/>
      <c r="TDG464" s="327"/>
      <c r="TDH464" s="327"/>
      <c r="TDI464" s="327"/>
      <c r="TDJ464" s="327"/>
      <c r="TDK464" s="327"/>
      <c r="TDL464" s="327"/>
      <c r="TDM464" s="327"/>
      <c r="TDN464" s="327"/>
      <c r="TDO464" s="327"/>
      <c r="TDP464" s="327"/>
      <c r="TDQ464" s="327"/>
      <c r="TDR464" s="327"/>
      <c r="TDS464" s="327"/>
      <c r="TDT464" s="327"/>
      <c r="TDU464" s="327"/>
      <c r="TDV464" s="327"/>
      <c r="TDW464" s="327"/>
      <c r="TDX464" s="327"/>
      <c r="TDY464" s="327"/>
      <c r="TDZ464" s="327"/>
      <c r="TEA464" s="327"/>
      <c r="TEB464" s="327"/>
      <c r="TEC464" s="327"/>
      <c r="TED464" s="327"/>
      <c r="TEE464" s="327"/>
      <c r="TEF464" s="327"/>
      <c r="TEG464" s="327"/>
      <c r="TEH464" s="327"/>
      <c r="TEI464" s="327"/>
      <c r="TEJ464" s="327"/>
      <c r="TEK464" s="327"/>
      <c r="TEL464" s="327"/>
      <c r="TEM464" s="327"/>
      <c r="TEN464" s="327"/>
      <c r="TEO464" s="327"/>
      <c r="TEP464" s="327"/>
      <c r="TEQ464" s="327"/>
      <c r="TER464" s="327"/>
      <c r="TES464" s="327"/>
      <c r="TET464" s="327"/>
      <c r="TEU464" s="327"/>
      <c r="TEV464" s="327"/>
      <c r="TEW464" s="327"/>
      <c r="TEX464" s="327"/>
      <c r="TEY464" s="327"/>
      <c r="TEZ464" s="327"/>
      <c r="TFA464" s="327"/>
      <c r="TFB464" s="327"/>
      <c r="TFC464" s="327"/>
      <c r="TFD464" s="327"/>
      <c r="TFE464" s="327"/>
      <c r="TFF464" s="327"/>
      <c r="TFG464" s="327"/>
      <c r="TFH464" s="327"/>
      <c r="TFI464" s="327"/>
      <c r="TFJ464" s="327"/>
      <c r="TFK464" s="327"/>
      <c r="TFL464" s="327"/>
      <c r="TFM464" s="327"/>
      <c r="TFN464" s="327"/>
      <c r="TFO464" s="327"/>
      <c r="TFP464" s="327"/>
      <c r="TFQ464" s="327"/>
      <c r="TFR464" s="327"/>
      <c r="TFS464" s="327"/>
      <c r="TFT464" s="327"/>
      <c r="TFU464" s="327"/>
      <c r="TFV464" s="327"/>
      <c r="TFW464" s="327"/>
      <c r="TFX464" s="327"/>
      <c r="TFY464" s="327"/>
      <c r="TFZ464" s="327"/>
      <c r="TGA464" s="327"/>
      <c r="TGB464" s="327"/>
      <c r="TGC464" s="327"/>
      <c r="TGD464" s="327"/>
      <c r="TGE464" s="327"/>
      <c r="TGF464" s="327"/>
      <c r="TGG464" s="327"/>
      <c r="TGH464" s="327"/>
      <c r="TGI464" s="327"/>
      <c r="TGJ464" s="327"/>
      <c r="TGK464" s="327"/>
      <c r="TGL464" s="327"/>
      <c r="TGM464" s="327"/>
      <c r="TGN464" s="327"/>
      <c r="TGO464" s="327"/>
      <c r="TGP464" s="327"/>
      <c r="TGQ464" s="327"/>
      <c r="TGR464" s="327"/>
      <c r="TGS464" s="327"/>
      <c r="TGT464" s="327"/>
      <c r="TGU464" s="327"/>
      <c r="TGV464" s="327"/>
      <c r="TGW464" s="327"/>
      <c r="TGX464" s="327"/>
      <c r="TGY464" s="327"/>
      <c r="TGZ464" s="327"/>
      <c r="THA464" s="327"/>
      <c r="THB464" s="327"/>
      <c r="THC464" s="327"/>
      <c r="THD464" s="327"/>
      <c r="THE464" s="327"/>
      <c r="THF464" s="327"/>
      <c r="THG464" s="327"/>
      <c r="THH464" s="327"/>
      <c r="THI464" s="327"/>
      <c r="THJ464" s="327"/>
      <c r="THK464" s="327"/>
      <c r="THL464" s="327"/>
      <c r="THM464" s="327"/>
      <c r="THN464" s="327"/>
      <c r="THO464" s="327"/>
      <c r="THP464" s="327"/>
      <c r="THQ464" s="327"/>
      <c r="THR464" s="327"/>
      <c r="THS464" s="327"/>
      <c r="THT464" s="327"/>
      <c r="THU464" s="327"/>
      <c r="THV464" s="327"/>
      <c r="THW464" s="327"/>
      <c r="THX464" s="327"/>
      <c r="THY464" s="327"/>
      <c r="THZ464" s="327"/>
      <c r="TIA464" s="327"/>
      <c r="TIB464" s="327"/>
      <c r="TIC464" s="327"/>
      <c r="TID464" s="327"/>
      <c r="TIE464" s="327"/>
      <c r="TIF464" s="327"/>
      <c r="TIG464" s="327"/>
      <c r="TIH464" s="327"/>
      <c r="TII464" s="327"/>
      <c r="TIJ464" s="327"/>
      <c r="TIK464" s="327"/>
      <c r="TIL464" s="327"/>
      <c r="TIM464" s="327"/>
      <c r="TIN464" s="327"/>
      <c r="TIO464" s="327"/>
      <c r="TIP464" s="327"/>
      <c r="TIQ464" s="327"/>
      <c r="TIR464" s="327"/>
      <c r="TIS464" s="327"/>
      <c r="TIT464" s="327"/>
      <c r="TIU464" s="327"/>
      <c r="TIV464" s="327"/>
      <c r="TIW464" s="327"/>
      <c r="TIX464" s="327"/>
      <c r="TIY464" s="327"/>
      <c r="TIZ464" s="327"/>
      <c r="TJA464" s="327"/>
      <c r="TJB464" s="327"/>
      <c r="TJC464" s="327"/>
      <c r="TJD464" s="327"/>
      <c r="TJE464" s="327"/>
      <c r="TJF464" s="327"/>
      <c r="TJG464" s="327"/>
      <c r="TJH464" s="327"/>
      <c r="TJI464" s="327"/>
      <c r="TJJ464" s="327"/>
      <c r="TJK464" s="327"/>
      <c r="TJL464" s="327"/>
      <c r="TJM464" s="327"/>
      <c r="TJN464" s="327"/>
      <c r="TJO464" s="327"/>
      <c r="TJP464" s="327"/>
      <c r="TJQ464" s="327"/>
      <c r="TJR464" s="327"/>
      <c r="TJS464" s="327"/>
      <c r="TJT464" s="327"/>
      <c r="TJU464" s="327"/>
      <c r="TJV464" s="327"/>
      <c r="TJW464" s="327"/>
      <c r="TJX464" s="327"/>
      <c r="TJY464" s="327"/>
      <c r="TJZ464" s="327"/>
      <c r="TKA464" s="327"/>
      <c r="TKB464" s="327"/>
      <c r="TKC464" s="327"/>
      <c r="TKD464" s="327"/>
      <c r="TKE464" s="327"/>
      <c r="TKF464" s="327"/>
      <c r="TKG464" s="327"/>
      <c r="TKH464" s="327"/>
      <c r="TKI464" s="327"/>
      <c r="TKJ464" s="327"/>
      <c r="TKK464" s="327"/>
      <c r="TKL464" s="327"/>
      <c r="TKM464" s="327"/>
      <c r="TKN464" s="327"/>
      <c r="TKO464" s="327"/>
      <c r="TKP464" s="327"/>
      <c r="TKQ464" s="327"/>
      <c r="TKR464" s="327"/>
      <c r="TKS464" s="327"/>
      <c r="TKT464" s="327"/>
      <c r="TKU464" s="327"/>
      <c r="TKV464" s="327"/>
      <c r="TKW464" s="327"/>
      <c r="TKX464" s="327"/>
      <c r="TKY464" s="327"/>
      <c r="TKZ464" s="327"/>
      <c r="TLA464" s="327"/>
      <c r="TLB464" s="327"/>
      <c r="TLC464" s="327"/>
      <c r="TLD464" s="327"/>
      <c r="TLE464" s="327"/>
      <c r="TLF464" s="327"/>
      <c r="TLG464" s="327"/>
      <c r="TLH464" s="327"/>
      <c r="TLI464" s="327"/>
      <c r="TLJ464" s="327"/>
      <c r="TLK464" s="327"/>
      <c r="TLL464" s="327"/>
      <c r="TLM464" s="327"/>
      <c r="TLN464" s="327"/>
      <c r="TLO464" s="327"/>
      <c r="TLP464" s="327"/>
      <c r="TLQ464" s="327"/>
      <c r="TLR464" s="327"/>
      <c r="TLS464" s="327"/>
      <c r="TLT464" s="327"/>
      <c r="TLU464" s="327"/>
      <c r="TLV464" s="327"/>
      <c r="TLW464" s="327"/>
      <c r="TLX464" s="327"/>
      <c r="TLY464" s="327"/>
      <c r="TLZ464" s="327"/>
      <c r="TMA464" s="327"/>
      <c r="TMB464" s="327"/>
      <c r="TMC464" s="327"/>
      <c r="TMD464" s="327"/>
      <c r="TME464" s="327"/>
      <c r="TMF464" s="327"/>
      <c r="TMG464" s="327"/>
      <c r="TMH464" s="327"/>
      <c r="TMI464" s="327"/>
      <c r="TMJ464" s="327"/>
      <c r="TMK464" s="327"/>
      <c r="TML464" s="327"/>
      <c r="TMM464" s="327"/>
      <c r="TMN464" s="327"/>
      <c r="TMO464" s="327"/>
      <c r="TMP464" s="327"/>
      <c r="TMQ464" s="327"/>
      <c r="TMR464" s="327"/>
      <c r="TMS464" s="327"/>
      <c r="TMT464" s="327"/>
      <c r="TMU464" s="327"/>
      <c r="TMV464" s="327"/>
      <c r="TMW464" s="327"/>
      <c r="TMX464" s="327"/>
      <c r="TMY464" s="327"/>
      <c r="TMZ464" s="327"/>
      <c r="TNA464" s="327"/>
      <c r="TNB464" s="327"/>
      <c r="TNC464" s="327"/>
      <c r="TND464" s="327"/>
      <c r="TNE464" s="327"/>
      <c r="TNF464" s="327"/>
      <c r="TNG464" s="327"/>
      <c r="TNH464" s="327"/>
      <c r="TNI464" s="327"/>
      <c r="TNJ464" s="327"/>
      <c r="TNK464" s="327"/>
      <c r="TNL464" s="327"/>
      <c r="TNM464" s="327"/>
      <c r="TNN464" s="327"/>
      <c r="TNO464" s="327"/>
      <c r="TNP464" s="327"/>
      <c r="TNQ464" s="327"/>
      <c r="TNR464" s="327"/>
      <c r="TNS464" s="327"/>
      <c r="TNT464" s="327"/>
      <c r="TNU464" s="327"/>
      <c r="TNV464" s="327"/>
      <c r="TNW464" s="327"/>
      <c r="TNX464" s="327"/>
      <c r="TNY464" s="327"/>
      <c r="TNZ464" s="327"/>
      <c r="TOA464" s="327"/>
      <c r="TOB464" s="327"/>
      <c r="TOC464" s="327"/>
      <c r="TOD464" s="327"/>
      <c r="TOE464" s="327"/>
      <c r="TOF464" s="327"/>
      <c r="TOG464" s="327"/>
      <c r="TOH464" s="327"/>
      <c r="TOI464" s="327"/>
      <c r="TOJ464" s="327"/>
      <c r="TOK464" s="327"/>
      <c r="TOL464" s="327"/>
      <c r="TOM464" s="327"/>
      <c r="TON464" s="327"/>
      <c r="TOO464" s="327"/>
      <c r="TOP464" s="327"/>
      <c r="TOQ464" s="327"/>
      <c r="TOR464" s="327"/>
      <c r="TOS464" s="327"/>
      <c r="TOT464" s="327"/>
      <c r="TOU464" s="327"/>
      <c r="TOV464" s="327"/>
      <c r="TOW464" s="327"/>
      <c r="TOX464" s="327"/>
      <c r="TOY464" s="327"/>
      <c r="TOZ464" s="327"/>
      <c r="TPA464" s="327"/>
      <c r="TPB464" s="327"/>
      <c r="TPC464" s="327"/>
      <c r="TPD464" s="327"/>
      <c r="TPE464" s="327"/>
      <c r="TPF464" s="327"/>
      <c r="TPG464" s="327"/>
      <c r="TPH464" s="327"/>
      <c r="TPI464" s="327"/>
      <c r="TPJ464" s="327"/>
      <c r="TPK464" s="327"/>
      <c r="TPL464" s="327"/>
      <c r="TPM464" s="327"/>
      <c r="TPN464" s="327"/>
      <c r="TPO464" s="327"/>
      <c r="TPP464" s="327"/>
      <c r="TPQ464" s="327"/>
      <c r="TPR464" s="327"/>
      <c r="TPS464" s="327"/>
      <c r="TPT464" s="327"/>
      <c r="TPU464" s="327"/>
      <c r="TPV464" s="327"/>
      <c r="TPW464" s="327"/>
      <c r="TPX464" s="327"/>
      <c r="TPY464" s="327"/>
      <c r="TPZ464" s="327"/>
      <c r="TQA464" s="327"/>
      <c r="TQB464" s="327"/>
      <c r="TQC464" s="327"/>
      <c r="TQD464" s="327"/>
      <c r="TQE464" s="327"/>
      <c r="TQF464" s="327"/>
      <c r="TQG464" s="327"/>
      <c r="TQH464" s="327"/>
      <c r="TQI464" s="327"/>
      <c r="TQJ464" s="327"/>
      <c r="TQK464" s="327"/>
      <c r="TQL464" s="327"/>
      <c r="TQM464" s="327"/>
      <c r="TQN464" s="327"/>
      <c r="TQO464" s="327"/>
      <c r="TQP464" s="327"/>
      <c r="TQQ464" s="327"/>
      <c r="TQR464" s="327"/>
      <c r="TQS464" s="327"/>
      <c r="TQT464" s="327"/>
      <c r="TQU464" s="327"/>
      <c r="TQV464" s="327"/>
      <c r="TQW464" s="327"/>
      <c r="TQX464" s="327"/>
      <c r="TQY464" s="327"/>
      <c r="TQZ464" s="327"/>
      <c r="TRA464" s="327"/>
      <c r="TRB464" s="327"/>
      <c r="TRC464" s="327"/>
      <c r="TRD464" s="327"/>
      <c r="TRE464" s="327"/>
      <c r="TRF464" s="327"/>
      <c r="TRG464" s="327"/>
      <c r="TRH464" s="327"/>
      <c r="TRI464" s="327"/>
      <c r="TRJ464" s="327"/>
      <c r="TRK464" s="327"/>
      <c r="TRL464" s="327"/>
      <c r="TRM464" s="327"/>
      <c r="TRN464" s="327"/>
      <c r="TRO464" s="327"/>
      <c r="TRP464" s="327"/>
      <c r="TRQ464" s="327"/>
      <c r="TRR464" s="327"/>
      <c r="TRS464" s="327"/>
      <c r="TRT464" s="327"/>
      <c r="TRU464" s="327"/>
      <c r="TRV464" s="327"/>
      <c r="TRW464" s="327"/>
      <c r="TRX464" s="327"/>
      <c r="TRY464" s="327"/>
      <c r="TRZ464" s="327"/>
      <c r="TSA464" s="327"/>
      <c r="TSB464" s="327"/>
      <c r="TSC464" s="327"/>
      <c r="TSD464" s="327"/>
      <c r="TSE464" s="327"/>
      <c r="TSF464" s="327"/>
      <c r="TSG464" s="327"/>
      <c r="TSH464" s="327"/>
      <c r="TSI464" s="327"/>
      <c r="TSJ464" s="327"/>
      <c r="TSK464" s="327"/>
      <c r="TSL464" s="327"/>
      <c r="TSM464" s="327"/>
      <c r="TSN464" s="327"/>
      <c r="TSO464" s="327"/>
      <c r="TSP464" s="327"/>
      <c r="TSQ464" s="327"/>
      <c r="TSR464" s="327"/>
      <c r="TSS464" s="327"/>
      <c r="TST464" s="327"/>
      <c r="TSU464" s="327"/>
      <c r="TSV464" s="327"/>
      <c r="TSW464" s="327"/>
      <c r="TSX464" s="327"/>
      <c r="TSY464" s="327"/>
      <c r="TSZ464" s="327"/>
      <c r="TTA464" s="327"/>
      <c r="TTB464" s="327"/>
      <c r="TTC464" s="327"/>
      <c r="TTD464" s="327"/>
      <c r="TTE464" s="327"/>
      <c r="TTF464" s="327"/>
      <c r="TTG464" s="327"/>
      <c r="TTH464" s="327"/>
      <c r="TTI464" s="327"/>
      <c r="TTJ464" s="327"/>
      <c r="TTK464" s="327"/>
      <c r="TTL464" s="327"/>
      <c r="TTM464" s="327"/>
      <c r="TTN464" s="327"/>
      <c r="TTO464" s="327"/>
      <c r="TTP464" s="327"/>
      <c r="TTQ464" s="327"/>
      <c r="TTR464" s="327"/>
      <c r="TTS464" s="327"/>
      <c r="TTT464" s="327"/>
      <c r="TTU464" s="327"/>
      <c r="TTV464" s="327"/>
      <c r="TTW464" s="327"/>
      <c r="TTX464" s="327"/>
      <c r="TTY464" s="327"/>
      <c r="TTZ464" s="327"/>
      <c r="TUA464" s="327"/>
      <c r="TUB464" s="327"/>
      <c r="TUC464" s="327"/>
      <c r="TUD464" s="327"/>
      <c r="TUE464" s="327"/>
      <c r="TUF464" s="327"/>
      <c r="TUG464" s="327"/>
      <c r="TUH464" s="327"/>
      <c r="TUI464" s="327"/>
      <c r="TUJ464" s="327"/>
      <c r="TUK464" s="327"/>
      <c r="TUL464" s="327"/>
      <c r="TUM464" s="327"/>
      <c r="TUN464" s="327"/>
      <c r="TUO464" s="327"/>
      <c r="TUP464" s="327"/>
      <c r="TUQ464" s="327"/>
      <c r="TUR464" s="327"/>
      <c r="TUS464" s="327"/>
      <c r="TUT464" s="327"/>
      <c r="TUU464" s="327"/>
      <c r="TUV464" s="327"/>
      <c r="TUW464" s="327"/>
      <c r="TUX464" s="327"/>
      <c r="TUY464" s="327"/>
      <c r="TUZ464" s="327"/>
      <c r="TVA464" s="327"/>
      <c r="TVB464" s="327"/>
      <c r="TVC464" s="327"/>
      <c r="TVD464" s="327"/>
      <c r="TVE464" s="327"/>
      <c r="TVF464" s="327"/>
      <c r="TVG464" s="327"/>
      <c r="TVH464" s="327"/>
      <c r="TVI464" s="327"/>
      <c r="TVJ464" s="327"/>
      <c r="TVK464" s="327"/>
      <c r="TVL464" s="327"/>
      <c r="TVM464" s="327"/>
      <c r="TVN464" s="327"/>
      <c r="TVO464" s="327"/>
      <c r="TVP464" s="327"/>
      <c r="TVQ464" s="327"/>
      <c r="TVR464" s="327"/>
      <c r="TVS464" s="327"/>
      <c r="TVT464" s="327"/>
      <c r="TVU464" s="327"/>
      <c r="TVV464" s="327"/>
      <c r="TVW464" s="327"/>
      <c r="TVX464" s="327"/>
      <c r="TVY464" s="327"/>
      <c r="TVZ464" s="327"/>
      <c r="TWA464" s="327"/>
      <c r="TWB464" s="327"/>
      <c r="TWC464" s="327"/>
      <c r="TWD464" s="327"/>
      <c r="TWE464" s="327"/>
      <c r="TWF464" s="327"/>
      <c r="TWG464" s="327"/>
      <c r="TWH464" s="327"/>
      <c r="TWI464" s="327"/>
      <c r="TWJ464" s="327"/>
      <c r="TWK464" s="327"/>
      <c r="TWL464" s="327"/>
      <c r="TWM464" s="327"/>
      <c r="TWN464" s="327"/>
      <c r="TWO464" s="327"/>
      <c r="TWP464" s="327"/>
      <c r="TWQ464" s="327"/>
      <c r="TWR464" s="327"/>
      <c r="TWS464" s="327"/>
      <c r="TWT464" s="327"/>
      <c r="TWU464" s="327"/>
      <c r="TWV464" s="327"/>
      <c r="TWW464" s="327"/>
      <c r="TWX464" s="327"/>
      <c r="TWY464" s="327"/>
      <c r="TWZ464" s="327"/>
      <c r="TXA464" s="327"/>
      <c r="TXB464" s="327"/>
      <c r="TXC464" s="327"/>
      <c r="TXD464" s="327"/>
      <c r="TXE464" s="327"/>
      <c r="TXF464" s="327"/>
      <c r="TXG464" s="327"/>
      <c r="TXH464" s="327"/>
      <c r="TXI464" s="327"/>
      <c r="TXJ464" s="327"/>
      <c r="TXK464" s="327"/>
      <c r="TXL464" s="327"/>
      <c r="TXM464" s="327"/>
      <c r="TXN464" s="327"/>
      <c r="TXO464" s="327"/>
      <c r="TXP464" s="327"/>
      <c r="TXQ464" s="327"/>
      <c r="TXR464" s="327"/>
      <c r="TXS464" s="327"/>
      <c r="TXT464" s="327"/>
      <c r="TXU464" s="327"/>
      <c r="TXV464" s="327"/>
      <c r="TXW464" s="327"/>
      <c r="TXX464" s="327"/>
      <c r="TXY464" s="327"/>
      <c r="TXZ464" s="327"/>
      <c r="TYA464" s="327"/>
      <c r="TYB464" s="327"/>
      <c r="TYC464" s="327"/>
      <c r="TYD464" s="327"/>
      <c r="TYE464" s="327"/>
      <c r="TYF464" s="327"/>
      <c r="TYG464" s="327"/>
      <c r="TYH464" s="327"/>
      <c r="TYI464" s="327"/>
      <c r="TYJ464" s="327"/>
      <c r="TYK464" s="327"/>
      <c r="TYL464" s="327"/>
      <c r="TYM464" s="327"/>
      <c r="TYN464" s="327"/>
      <c r="TYO464" s="327"/>
      <c r="TYP464" s="327"/>
      <c r="TYQ464" s="327"/>
      <c r="TYR464" s="327"/>
      <c r="TYS464" s="327"/>
      <c r="TYT464" s="327"/>
      <c r="TYU464" s="327"/>
      <c r="TYV464" s="327"/>
      <c r="TYW464" s="327"/>
      <c r="TYX464" s="327"/>
      <c r="TYY464" s="327"/>
      <c r="TYZ464" s="327"/>
      <c r="TZA464" s="327"/>
      <c r="TZB464" s="327"/>
      <c r="TZC464" s="327"/>
      <c r="TZD464" s="327"/>
      <c r="TZE464" s="327"/>
      <c r="TZF464" s="327"/>
      <c r="TZG464" s="327"/>
      <c r="TZH464" s="327"/>
      <c r="TZI464" s="327"/>
      <c r="TZJ464" s="327"/>
      <c r="TZK464" s="327"/>
      <c r="TZL464" s="327"/>
      <c r="TZM464" s="327"/>
      <c r="TZN464" s="327"/>
      <c r="TZO464" s="327"/>
      <c r="TZP464" s="327"/>
      <c r="TZQ464" s="327"/>
      <c r="TZR464" s="327"/>
      <c r="TZS464" s="327"/>
      <c r="TZT464" s="327"/>
      <c r="TZU464" s="327"/>
      <c r="TZV464" s="327"/>
      <c r="TZW464" s="327"/>
      <c r="TZX464" s="327"/>
      <c r="TZY464" s="327"/>
      <c r="TZZ464" s="327"/>
      <c r="UAA464" s="327"/>
      <c r="UAB464" s="327"/>
      <c r="UAC464" s="327"/>
      <c r="UAD464" s="327"/>
      <c r="UAE464" s="327"/>
      <c r="UAF464" s="327"/>
      <c r="UAG464" s="327"/>
      <c r="UAH464" s="327"/>
      <c r="UAI464" s="327"/>
      <c r="UAJ464" s="327"/>
      <c r="UAK464" s="327"/>
      <c r="UAL464" s="327"/>
      <c r="UAM464" s="327"/>
      <c r="UAN464" s="327"/>
      <c r="UAO464" s="327"/>
      <c r="UAP464" s="327"/>
      <c r="UAQ464" s="327"/>
      <c r="UAR464" s="327"/>
      <c r="UAS464" s="327"/>
      <c r="UAT464" s="327"/>
      <c r="UAU464" s="327"/>
      <c r="UAV464" s="327"/>
      <c r="UAW464" s="327"/>
      <c r="UAX464" s="327"/>
      <c r="UAY464" s="327"/>
      <c r="UAZ464" s="327"/>
      <c r="UBA464" s="327"/>
      <c r="UBB464" s="327"/>
      <c r="UBC464" s="327"/>
      <c r="UBD464" s="327"/>
      <c r="UBE464" s="327"/>
      <c r="UBF464" s="327"/>
      <c r="UBG464" s="327"/>
      <c r="UBH464" s="327"/>
      <c r="UBI464" s="327"/>
      <c r="UBJ464" s="327"/>
      <c r="UBK464" s="327"/>
      <c r="UBL464" s="327"/>
      <c r="UBM464" s="327"/>
      <c r="UBN464" s="327"/>
      <c r="UBO464" s="327"/>
      <c r="UBP464" s="327"/>
      <c r="UBQ464" s="327"/>
      <c r="UBR464" s="327"/>
      <c r="UBS464" s="327"/>
      <c r="UBT464" s="327"/>
      <c r="UBU464" s="327"/>
      <c r="UBV464" s="327"/>
      <c r="UBW464" s="327"/>
      <c r="UBX464" s="327"/>
      <c r="UBY464" s="327"/>
      <c r="UBZ464" s="327"/>
      <c r="UCA464" s="327"/>
      <c r="UCB464" s="327"/>
      <c r="UCC464" s="327"/>
      <c r="UCD464" s="327"/>
      <c r="UCE464" s="327"/>
      <c r="UCF464" s="327"/>
      <c r="UCG464" s="327"/>
      <c r="UCH464" s="327"/>
      <c r="UCI464" s="327"/>
      <c r="UCJ464" s="327"/>
      <c r="UCK464" s="327"/>
      <c r="UCL464" s="327"/>
      <c r="UCM464" s="327"/>
      <c r="UCN464" s="327"/>
      <c r="UCO464" s="327"/>
      <c r="UCP464" s="327"/>
      <c r="UCQ464" s="327"/>
      <c r="UCR464" s="327"/>
      <c r="UCS464" s="327"/>
      <c r="UCT464" s="327"/>
      <c r="UCU464" s="327"/>
      <c r="UCV464" s="327"/>
      <c r="UCW464" s="327"/>
      <c r="UCX464" s="327"/>
      <c r="UCY464" s="327"/>
      <c r="UCZ464" s="327"/>
      <c r="UDA464" s="327"/>
      <c r="UDB464" s="327"/>
      <c r="UDC464" s="327"/>
      <c r="UDD464" s="327"/>
      <c r="UDE464" s="327"/>
      <c r="UDF464" s="327"/>
      <c r="UDG464" s="327"/>
      <c r="UDH464" s="327"/>
      <c r="UDI464" s="327"/>
      <c r="UDJ464" s="327"/>
      <c r="UDK464" s="327"/>
      <c r="UDL464" s="327"/>
      <c r="UDM464" s="327"/>
      <c r="UDN464" s="327"/>
      <c r="UDO464" s="327"/>
      <c r="UDP464" s="327"/>
      <c r="UDQ464" s="327"/>
      <c r="UDR464" s="327"/>
      <c r="UDS464" s="327"/>
      <c r="UDT464" s="327"/>
      <c r="UDU464" s="327"/>
      <c r="UDV464" s="327"/>
      <c r="UDW464" s="327"/>
      <c r="UDX464" s="327"/>
      <c r="UDY464" s="327"/>
      <c r="UDZ464" s="327"/>
      <c r="UEA464" s="327"/>
      <c r="UEB464" s="327"/>
      <c r="UEC464" s="327"/>
      <c r="UED464" s="327"/>
      <c r="UEE464" s="327"/>
      <c r="UEF464" s="327"/>
      <c r="UEG464" s="327"/>
      <c r="UEH464" s="327"/>
      <c r="UEI464" s="327"/>
      <c r="UEJ464" s="327"/>
      <c r="UEK464" s="327"/>
      <c r="UEL464" s="327"/>
      <c r="UEM464" s="327"/>
      <c r="UEN464" s="327"/>
      <c r="UEO464" s="327"/>
      <c r="UEP464" s="327"/>
      <c r="UEQ464" s="327"/>
      <c r="UER464" s="327"/>
      <c r="UES464" s="327"/>
      <c r="UET464" s="327"/>
      <c r="UEU464" s="327"/>
      <c r="UEV464" s="327"/>
      <c r="UEW464" s="327"/>
      <c r="UEX464" s="327"/>
      <c r="UEY464" s="327"/>
      <c r="UEZ464" s="327"/>
      <c r="UFA464" s="327"/>
      <c r="UFB464" s="327"/>
      <c r="UFC464" s="327"/>
      <c r="UFD464" s="327"/>
      <c r="UFE464" s="327"/>
      <c r="UFF464" s="327"/>
      <c r="UFG464" s="327"/>
      <c r="UFH464" s="327"/>
      <c r="UFI464" s="327"/>
      <c r="UFJ464" s="327"/>
      <c r="UFK464" s="327"/>
      <c r="UFL464" s="327"/>
      <c r="UFM464" s="327"/>
      <c r="UFN464" s="327"/>
      <c r="UFO464" s="327"/>
      <c r="UFP464" s="327"/>
      <c r="UFQ464" s="327"/>
      <c r="UFR464" s="327"/>
      <c r="UFS464" s="327"/>
      <c r="UFT464" s="327"/>
      <c r="UFU464" s="327"/>
      <c r="UFV464" s="327"/>
      <c r="UFW464" s="327"/>
      <c r="UFX464" s="327"/>
      <c r="UFY464" s="327"/>
      <c r="UFZ464" s="327"/>
      <c r="UGA464" s="327"/>
      <c r="UGB464" s="327"/>
      <c r="UGC464" s="327"/>
      <c r="UGD464" s="327"/>
      <c r="UGE464" s="327"/>
      <c r="UGF464" s="327"/>
      <c r="UGG464" s="327"/>
      <c r="UGH464" s="327"/>
      <c r="UGI464" s="327"/>
      <c r="UGJ464" s="327"/>
      <c r="UGK464" s="327"/>
      <c r="UGL464" s="327"/>
      <c r="UGM464" s="327"/>
      <c r="UGN464" s="327"/>
      <c r="UGO464" s="327"/>
      <c r="UGP464" s="327"/>
      <c r="UGQ464" s="327"/>
      <c r="UGR464" s="327"/>
      <c r="UGS464" s="327"/>
      <c r="UGT464" s="327"/>
      <c r="UGU464" s="327"/>
      <c r="UGV464" s="327"/>
      <c r="UGW464" s="327"/>
      <c r="UGX464" s="327"/>
      <c r="UGY464" s="327"/>
      <c r="UGZ464" s="327"/>
      <c r="UHA464" s="327"/>
      <c r="UHB464" s="327"/>
      <c r="UHC464" s="327"/>
      <c r="UHD464" s="327"/>
      <c r="UHE464" s="327"/>
      <c r="UHF464" s="327"/>
      <c r="UHG464" s="327"/>
      <c r="UHH464" s="327"/>
      <c r="UHI464" s="327"/>
      <c r="UHJ464" s="327"/>
      <c r="UHK464" s="327"/>
      <c r="UHL464" s="327"/>
      <c r="UHM464" s="327"/>
      <c r="UHN464" s="327"/>
      <c r="UHO464" s="327"/>
      <c r="UHP464" s="327"/>
      <c r="UHQ464" s="327"/>
      <c r="UHR464" s="327"/>
      <c r="UHS464" s="327"/>
      <c r="UHT464" s="327"/>
      <c r="UHU464" s="327"/>
      <c r="UHV464" s="327"/>
      <c r="UHW464" s="327"/>
      <c r="UHX464" s="327"/>
      <c r="UHY464" s="327"/>
      <c r="UHZ464" s="327"/>
      <c r="UIA464" s="327"/>
      <c r="UIB464" s="327"/>
      <c r="UIC464" s="327"/>
      <c r="UID464" s="327"/>
      <c r="UIE464" s="327"/>
      <c r="UIF464" s="327"/>
      <c r="UIG464" s="327"/>
      <c r="UIH464" s="327"/>
      <c r="UII464" s="327"/>
      <c r="UIJ464" s="327"/>
      <c r="UIK464" s="327"/>
      <c r="UIL464" s="327"/>
      <c r="UIM464" s="327"/>
      <c r="UIN464" s="327"/>
      <c r="UIO464" s="327"/>
      <c r="UIP464" s="327"/>
      <c r="UIQ464" s="327"/>
      <c r="UIR464" s="327"/>
      <c r="UIS464" s="327"/>
      <c r="UIT464" s="327"/>
      <c r="UIU464" s="327"/>
      <c r="UIV464" s="327"/>
      <c r="UIW464" s="327"/>
      <c r="UIX464" s="327"/>
      <c r="UIY464" s="327"/>
      <c r="UIZ464" s="327"/>
      <c r="UJA464" s="327"/>
      <c r="UJB464" s="327"/>
      <c r="UJC464" s="327"/>
      <c r="UJD464" s="327"/>
      <c r="UJE464" s="327"/>
      <c r="UJF464" s="327"/>
      <c r="UJG464" s="327"/>
      <c r="UJH464" s="327"/>
      <c r="UJI464" s="327"/>
      <c r="UJJ464" s="327"/>
      <c r="UJK464" s="327"/>
      <c r="UJL464" s="327"/>
      <c r="UJM464" s="327"/>
      <c r="UJN464" s="327"/>
      <c r="UJO464" s="327"/>
      <c r="UJP464" s="327"/>
      <c r="UJQ464" s="327"/>
      <c r="UJR464" s="327"/>
      <c r="UJS464" s="327"/>
      <c r="UJT464" s="327"/>
      <c r="UJU464" s="327"/>
      <c r="UJV464" s="327"/>
      <c r="UJW464" s="327"/>
      <c r="UJX464" s="327"/>
      <c r="UJY464" s="327"/>
      <c r="UJZ464" s="327"/>
      <c r="UKA464" s="327"/>
      <c r="UKB464" s="327"/>
      <c r="UKC464" s="327"/>
      <c r="UKD464" s="327"/>
      <c r="UKE464" s="327"/>
      <c r="UKF464" s="327"/>
      <c r="UKG464" s="327"/>
      <c r="UKH464" s="327"/>
      <c r="UKI464" s="327"/>
      <c r="UKJ464" s="327"/>
      <c r="UKK464" s="327"/>
      <c r="UKL464" s="327"/>
      <c r="UKM464" s="327"/>
      <c r="UKN464" s="327"/>
      <c r="UKO464" s="327"/>
      <c r="UKP464" s="327"/>
      <c r="UKQ464" s="327"/>
      <c r="UKR464" s="327"/>
      <c r="UKS464" s="327"/>
      <c r="UKT464" s="327"/>
      <c r="UKU464" s="327"/>
      <c r="UKV464" s="327"/>
      <c r="UKW464" s="327"/>
      <c r="UKX464" s="327"/>
      <c r="UKY464" s="327"/>
      <c r="UKZ464" s="327"/>
      <c r="ULA464" s="327"/>
      <c r="ULB464" s="327"/>
      <c r="ULC464" s="327"/>
      <c r="ULD464" s="327"/>
      <c r="ULE464" s="327"/>
      <c r="ULF464" s="327"/>
      <c r="ULG464" s="327"/>
      <c r="ULH464" s="327"/>
      <c r="ULI464" s="327"/>
      <c r="ULJ464" s="327"/>
      <c r="ULK464" s="327"/>
      <c r="ULL464" s="327"/>
      <c r="ULM464" s="327"/>
      <c r="ULN464" s="327"/>
      <c r="ULO464" s="327"/>
      <c r="ULP464" s="327"/>
      <c r="ULQ464" s="327"/>
      <c r="ULR464" s="327"/>
      <c r="ULS464" s="327"/>
      <c r="ULT464" s="327"/>
      <c r="ULU464" s="327"/>
      <c r="ULV464" s="327"/>
      <c r="ULW464" s="327"/>
      <c r="ULX464" s="327"/>
      <c r="ULY464" s="327"/>
      <c r="ULZ464" s="327"/>
      <c r="UMA464" s="327"/>
      <c r="UMB464" s="327"/>
      <c r="UMC464" s="327"/>
      <c r="UMD464" s="327"/>
      <c r="UME464" s="327"/>
      <c r="UMF464" s="327"/>
      <c r="UMG464" s="327"/>
      <c r="UMH464" s="327"/>
      <c r="UMI464" s="327"/>
      <c r="UMJ464" s="327"/>
      <c r="UMK464" s="327"/>
      <c r="UML464" s="327"/>
      <c r="UMM464" s="327"/>
      <c r="UMN464" s="327"/>
      <c r="UMO464" s="327"/>
      <c r="UMP464" s="327"/>
      <c r="UMQ464" s="327"/>
      <c r="UMR464" s="327"/>
      <c r="UMS464" s="327"/>
      <c r="UMT464" s="327"/>
      <c r="UMU464" s="327"/>
      <c r="UMV464" s="327"/>
      <c r="UMW464" s="327"/>
      <c r="UMX464" s="327"/>
      <c r="UMY464" s="327"/>
      <c r="UMZ464" s="327"/>
      <c r="UNA464" s="327"/>
      <c r="UNB464" s="327"/>
      <c r="UNC464" s="327"/>
      <c r="UND464" s="327"/>
      <c r="UNE464" s="327"/>
      <c r="UNF464" s="327"/>
      <c r="UNG464" s="327"/>
      <c r="UNH464" s="327"/>
      <c r="UNI464" s="327"/>
      <c r="UNJ464" s="327"/>
      <c r="UNK464" s="327"/>
      <c r="UNL464" s="327"/>
      <c r="UNM464" s="327"/>
      <c r="UNN464" s="327"/>
      <c r="UNO464" s="327"/>
      <c r="UNP464" s="327"/>
      <c r="UNQ464" s="327"/>
      <c r="UNR464" s="327"/>
      <c r="UNS464" s="327"/>
      <c r="UNT464" s="327"/>
      <c r="UNU464" s="327"/>
      <c r="UNV464" s="327"/>
      <c r="UNW464" s="327"/>
      <c r="UNX464" s="327"/>
      <c r="UNY464" s="327"/>
      <c r="UNZ464" s="327"/>
      <c r="UOA464" s="327"/>
      <c r="UOB464" s="327"/>
      <c r="UOC464" s="327"/>
      <c r="UOD464" s="327"/>
      <c r="UOE464" s="327"/>
      <c r="UOF464" s="327"/>
      <c r="UOG464" s="327"/>
      <c r="UOH464" s="327"/>
      <c r="UOI464" s="327"/>
      <c r="UOJ464" s="327"/>
      <c r="UOK464" s="327"/>
      <c r="UOL464" s="327"/>
      <c r="UOM464" s="327"/>
      <c r="UON464" s="327"/>
      <c r="UOO464" s="327"/>
      <c r="UOP464" s="327"/>
      <c r="UOQ464" s="327"/>
      <c r="UOR464" s="327"/>
      <c r="UOS464" s="327"/>
      <c r="UOT464" s="327"/>
      <c r="UOU464" s="327"/>
      <c r="UOV464" s="327"/>
      <c r="UOW464" s="327"/>
      <c r="UOX464" s="327"/>
      <c r="UOY464" s="327"/>
      <c r="UOZ464" s="327"/>
      <c r="UPA464" s="327"/>
      <c r="UPB464" s="327"/>
      <c r="UPC464" s="327"/>
      <c r="UPD464" s="327"/>
      <c r="UPE464" s="327"/>
      <c r="UPF464" s="327"/>
      <c r="UPG464" s="327"/>
      <c r="UPH464" s="327"/>
      <c r="UPI464" s="327"/>
      <c r="UPJ464" s="327"/>
      <c r="UPK464" s="327"/>
      <c r="UPL464" s="327"/>
      <c r="UPM464" s="327"/>
      <c r="UPN464" s="327"/>
      <c r="UPO464" s="327"/>
      <c r="UPP464" s="327"/>
      <c r="UPQ464" s="327"/>
      <c r="UPR464" s="327"/>
      <c r="UPS464" s="327"/>
      <c r="UPT464" s="327"/>
      <c r="UPU464" s="327"/>
      <c r="UPV464" s="327"/>
      <c r="UPW464" s="327"/>
      <c r="UPX464" s="327"/>
      <c r="UPY464" s="327"/>
      <c r="UPZ464" s="327"/>
      <c r="UQA464" s="327"/>
      <c r="UQB464" s="327"/>
      <c r="UQC464" s="327"/>
      <c r="UQD464" s="327"/>
      <c r="UQE464" s="327"/>
      <c r="UQF464" s="327"/>
      <c r="UQG464" s="327"/>
      <c r="UQH464" s="327"/>
      <c r="UQI464" s="327"/>
      <c r="UQJ464" s="327"/>
      <c r="UQK464" s="327"/>
      <c r="UQL464" s="327"/>
      <c r="UQM464" s="327"/>
      <c r="UQN464" s="327"/>
      <c r="UQO464" s="327"/>
      <c r="UQP464" s="327"/>
      <c r="UQQ464" s="327"/>
      <c r="UQR464" s="327"/>
      <c r="UQS464" s="327"/>
      <c r="UQT464" s="327"/>
      <c r="UQU464" s="327"/>
      <c r="UQV464" s="327"/>
      <c r="UQW464" s="327"/>
      <c r="UQX464" s="327"/>
      <c r="UQY464" s="327"/>
      <c r="UQZ464" s="327"/>
      <c r="URA464" s="327"/>
      <c r="URB464" s="327"/>
      <c r="URC464" s="327"/>
      <c r="URD464" s="327"/>
      <c r="URE464" s="327"/>
      <c r="URF464" s="327"/>
      <c r="URG464" s="327"/>
      <c r="URH464" s="327"/>
      <c r="URI464" s="327"/>
      <c r="URJ464" s="327"/>
      <c r="URK464" s="327"/>
      <c r="URL464" s="327"/>
      <c r="URM464" s="327"/>
      <c r="URN464" s="327"/>
      <c r="URO464" s="327"/>
      <c r="URP464" s="327"/>
      <c r="URQ464" s="327"/>
      <c r="URR464" s="327"/>
      <c r="URS464" s="327"/>
      <c r="URT464" s="327"/>
      <c r="URU464" s="327"/>
      <c r="URV464" s="327"/>
      <c r="URW464" s="327"/>
      <c r="URX464" s="327"/>
      <c r="URY464" s="327"/>
      <c r="URZ464" s="327"/>
      <c r="USA464" s="327"/>
      <c r="USB464" s="327"/>
      <c r="USC464" s="327"/>
      <c r="USD464" s="327"/>
      <c r="USE464" s="327"/>
      <c r="USF464" s="327"/>
      <c r="USG464" s="327"/>
      <c r="USH464" s="327"/>
      <c r="USI464" s="327"/>
      <c r="USJ464" s="327"/>
      <c r="USK464" s="327"/>
      <c r="USL464" s="327"/>
      <c r="USM464" s="327"/>
      <c r="USN464" s="327"/>
      <c r="USO464" s="327"/>
      <c r="USP464" s="327"/>
      <c r="USQ464" s="327"/>
      <c r="USR464" s="327"/>
      <c r="USS464" s="327"/>
      <c r="UST464" s="327"/>
      <c r="USU464" s="327"/>
      <c r="USV464" s="327"/>
      <c r="USW464" s="327"/>
      <c r="USX464" s="327"/>
      <c r="USY464" s="327"/>
      <c r="USZ464" s="327"/>
      <c r="UTA464" s="327"/>
      <c r="UTB464" s="327"/>
      <c r="UTC464" s="327"/>
      <c r="UTD464" s="327"/>
      <c r="UTE464" s="327"/>
      <c r="UTF464" s="327"/>
      <c r="UTG464" s="327"/>
      <c r="UTH464" s="327"/>
      <c r="UTI464" s="327"/>
      <c r="UTJ464" s="327"/>
      <c r="UTK464" s="327"/>
      <c r="UTL464" s="327"/>
      <c r="UTM464" s="327"/>
      <c r="UTN464" s="327"/>
      <c r="UTO464" s="327"/>
      <c r="UTP464" s="327"/>
      <c r="UTQ464" s="327"/>
      <c r="UTR464" s="327"/>
      <c r="UTS464" s="327"/>
      <c r="UTT464" s="327"/>
      <c r="UTU464" s="327"/>
      <c r="UTV464" s="327"/>
      <c r="UTW464" s="327"/>
      <c r="UTX464" s="327"/>
      <c r="UTY464" s="327"/>
      <c r="UTZ464" s="327"/>
      <c r="UUA464" s="327"/>
      <c r="UUB464" s="327"/>
      <c r="UUC464" s="327"/>
      <c r="UUD464" s="327"/>
      <c r="UUE464" s="327"/>
      <c r="UUF464" s="327"/>
      <c r="UUG464" s="327"/>
      <c r="UUH464" s="327"/>
      <c r="UUI464" s="327"/>
      <c r="UUJ464" s="327"/>
      <c r="UUK464" s="327"/>
      <c r="UUL464" s="327"/>
      <c r="UUM464" s="327"/>
      <c r="UUN464" s="327"/>
      <c r="UUO464" s="327"/>
      <c r="UUP464" s="327"/>
      <c r="UUQ464" s="327"/>
      <c r="UUR464" s="327"/>
      <c r="UUS464" s="327"/>
      <c r="UUT464" s="327"/>
      <c r="UUU464" s="327"/>
      <c r="UUV464" s="327"/>
      <c r="UUW464" s="327"/>
      <c r="UUX464" s="327"/>
      <c r="UUY464" s="327"/>
      <c r="UUZ464" s="327"/>
      <c r="UVA464" s="327"/>
      <c r="UVB464" s="327"/>
      <c r="UVC464" s="327"/>
      <c r="UVD464" s="327"/>
      <c r="UVE464" s="327"/>
      <c r="UVF464" s="327"/>
      <c r="UVG464" s="327"/>
      <c r="UVH464" s="327"/>
      <c r="UVI464" s="327"/>
      <c r="UVJ464" s="327"/>
      <c r="UVK464" s="327"/>
      <c r="UVL464" s="327"/>
      <c r="UVM464" s="327"/>
      <c r="UVN464" s="327"/>
      <c r="UVO464" s="327"/>
      <c r="UVP464" s="327"/>
      <c r="UVQ464" s="327"/>
      <c r="UVR464" s="327"/>
      <c r="UVS464" s="327"/>
      <c r="UVT464" s="327"/>
      <c r="UVU464" s="327"/>
      <c r="UVV464" s="327"/>
      <c r="UVW464" s="327"/>
      <c r="UVX464" s="327"/>
      <c r="UVY464" s="327"/>
      <c r="UVZ464" s="327"/>
      <c r="UWA464" s="327"/>
      <c r="UWB464" s="327"/>
      <c r="UWC464" s="327"/>
      <c r="UWD464" s="327"/>
      <c r="UWE464" s="327"/>
      <c r="UWF464" s="327"/>
      <c r="UWG464" s="327"/>
      <c r="UWH464" s="327"/>
      <c r="UWI464" s="327"/>
      <c r="UWJ464" s="327"/>
      <c r="UWK464" s="327"/>
      <c r="UWL464" s="327"/>
      <c r="UWM464" s="327"/>
      <c r="UWN464" s="327"/>
      <c r="UWO464" s="327"/>
      <c r="UWP464" s="327"/>
      <c r="UWQ464" s="327"/>
      <c r="UWR464" s="327"/>
      <c r="UWS464" s="327"/>
      <c r="UWT464" s="327"/>
      <c r="UWU464" s="327"/>
      <c r="UWV464" s="327"/>
      <c r="UWW464" s="327"/>
      <c r="UWX464" s="327"/>
      <c r="UWY464" s="327"/>
      <c r="UWZ464" s="327"/>
      <c r="UXA464" s="327"/>
      <c r="UXB464" s="327"/>
      <c r="UXC464" s="327"/>
      <c r="UXD464" s="327"/>
      <c r="UXE464" s="327"/>
      <c r="UXF464" s="327"/>
      <c r="UXG464" s="327"/>
      <c r="UXH464" s="327"/>
      <c r="UXI464" s="327"/>
      <c r="UXJ464" s="327"/>
      <c r="UXK464" s="327"/>
      <c r="UXL464" s="327"/>
      <c r="UXM464" s="327"/>
      <c r="UXN464" s="327"/>
      <c r="UXO464" s="327"/>
      <c r="UXP464" s="327"/>
      <c r="UXQ464" s="327"/>
      <c r="UXR464" s="327"/>
      <c r="UXS464" s="327"/>
      <c r="UXT464" s="327"/>
      <c r="UXU464" s="327"/>
      <c r="UXV464" s="327"/>
      <c r="UXW464" s="327"/>
      <c r="UXX464" s="327"/>
      <c r="UXY464" s="327"/>
      <c r="UXZ464" s="327"/>
      <c r="UYA464" s="327"/>
      <c r="UYB464" s="327"/>
      <c r="UYC464" s="327"/>
      <c r="UYD464" s="327"/>
      <c r="UYE464" s="327"/>
      <c r="UYF464" s="327"/>
      <c r="UYG464" s="327"/>
      <c r="UYH464" s="327"/>
      <c r="UYI464" s="327"/>
      <c r="UYJ464" s="327"/>
      <c r="UYK464" s="327"/>
      <c r="UYL464" s="327"/>
      <c r="UYM464" s="327"/>
      <c r="UYN464" s="327"/>
      <c r="UYO464" s="327"/>
      <c r="UYP464" s="327"/>
      <c r="UYQ464" s="327"/>
      <c r="UYR464" s="327"/>
      <c r="UYS464" s="327"/>
      <c r="UYT464" s="327"/>
      <c r="UYU464" s="327"/>
      <c r="UYV464" s="327"/>
      <c r="UYW464" s="327"/>
      <c r="UYX464" s="327"/>
      <c r="UYY464" s="327"/>
      <c r="UYZ464" s="327"/>
      <c r="UZA464" s="327"/>
      <c r="UZB464" s="327"/>
      <c r="UZC464" s="327"/>
      <c r="UZD464" s="327"/>
      <c r="UZE464" s="327"/>
      <c r="UZF464" s="327"/>
      <c r="UZG464" s="327"/>
      <c r="UZH464" s="327"/>
      <c r="UZI464" s="327"/>
      <c r="UZJ464" s="327"/>
      <c r="UZK464" s="327"/>
      <c r="UZL464" s="327"/>
      <c r="UZM464" s="327"/>
      <c r="UZN464" s="327"/>
      <c r="UZO464" s="327"/>
      <c r="UZP464" s="327"/>
      <c r="UZQ464" s="327"/>
      <c r="UZR464" s="327"/>
      <c r="UZS464" s="327"/>
      <c r="UZT464" s="327"/>
      <c r="UZU464" s="327"/>
      <c r="UZV464" s="327"/>
      <c r="UZW464" s="327"/>
      <c r="UZX464" s="327"/>
      <c r="UZY464" s="327"/>
      <c r="UZZ464" s="327"/>
      <c r="VAA464" s="327"/>
      <c r="VAB464" s="327"/>
      <c r="VAC464" s="327"/>
      <c r="VAD464" s="327"/>
      <c r="VAE464" s="327"/>
      <c r="VAF464" s="327"/>
      <c r="VAG464" s="327"/>
      <c r="VAH464" s="327"/>
      <c r="VAI464" s="327"/>
      <c r="VAJ464" s="327"/>
      <c r="VAK464" s="327"/>
      <c r="VAL464" s="327"/>
      <c r="VAM464" s="327"/>
      <c r="VAN464" s="327"/>
      <c r="VAO464" s="327"/>
      <c r="VAP464" s="327"/>
      <c r="VAQ464" s="327"/>
      <c r="VAR464" s="327"/>
      <c r="VAS464" s="327"/>
      <c r="VAT464" s="327"/>
      <c r="VAU464" s="327"/>
      <c r="VAV464" s="327"/>
      <c r="VAW464" s="327"/>
      <c r="VAX464" s="327"/>
      <c r="VAY464" s="327"/>
      <c r="VAZ464" s="327"/>
      <c r="VBA464" s="327"/>
      <c r="VBB464" s="327"/>
      <c r="VBC464" s="327"/>
      <c r="VBD464" s="327"/>
      <c r="VBE464" s="327"/>
      <c r="VBF464" s="327"/>
      <c r="VBG464" s="327"/>
      <c r="VBH464" s="327"/>
      <c r="VBI464" s="327"/>
      <c r="VBJ464" s="327"/>
      <c r="VBK464" s="327"/>
      <c r="VBL464" s="327"/>
      <c r="VBM464" s="327"/>
      <c r="VBN464" s="327"/>
      <c r="VBO464" s="327"/>
      <c r="VBP464" s="327"/>
      <c r="VBQ464" s="327"/>
      <c r="VBR464" s="327"/>
      <c r="VBS464" s="327"/>
      <c r="VBT464" s="327"/>
      <c r="VBU464" s="327"/>
      <c r="VBV464" s="327"/>
      <c r="VBW464" s="327"/>
      <c r="VBX464" s="327"/>
      <c r="VBY464" s="327"/>
      <c r="VBZ464" s="327"/>
      <c r="VCA464" s="327"/>
      <c r="VCB464" s="327"/>
      <c r="VCC464" s="327"/>
      <c r="VCD464" s="327"/>
      <c r="VCE464" s="327"/>
      <c r="VCF464" s="327"/>
      <c r="VCG464" s="327"/>
      <c r="VCH464" s="327"/>
      <c r="VCI464" s="327"/>
      <c r="VCJ464" s="327"/>
      <c r="VCK464" s="327"/>
      <c r="VCL464" s="327"/>
      <c r="VCM464" s="327"/>
      <c r="VCN464" s="327"/>
      <c r="VCO464" s="327"/>
      <c r="VCP464" s="327"/>
      <c r="VCQ464" s="327"/>
      <c r="VCR464" s="327"/>
      <c r="VCS464" s="327"/>
      <c r="VCT464" s="327"/>
      <c r="VCU464" s="327"/>
      <c r="VCV464" s="327"/>
      <c r="VCW464" s="327"/>
      <c r="VCX464" s="327"/>
      <c r="VCY464" s="327"/>
      <c r="VCZ464" s="327"/>
      <c r="VDA464" s="327"/>
      <c r="VDB464" s="327"/>
      <c r="VDC464" s="327"/>
      <c r="VDD464" s="327"/>
      <c r="VDE464" s="327"/>
      <c r="VDF464" s="327"/>
      <c r="VDG464" s="327"/>
      <c r="VDH464" s="327"/>
      <c r="VDI464" s="327"/>
      <c r="VDJ464" s="327"/>
      <c r="VDK464" s="327"/>
      <c r="VDL464" s="327"/>
      <c r="VDM464" s="327"/>
      <c r="VDN464" s="327"/>
      <c r="VDO464" s="327"/>
      <c r="VDP464" s="327"/>
      <c r="VDQ464" s="327"/>
      <c r="VDR464" s="327"/>
      <c r="VDS464" s="327"/>
      <c r="VDT464" s="327"/>
      <c r="VDU464" s="327"/>
      <c r="VDV464" s="327"/>
      <c r="VDW464" s="327"/>
      <c r="VDX464" s="327"/>
      <c r="VDY464" s="327"/>
      <c r="VDZ464" s="327"/>
      <c r="VEA464" s="327"/>
      <c r="VEB464" s="327"/>
      <c r="VEC464" s="327"/>
      <c r="VED464" s="327"/>
      <c r="VEE464" s="327"/>
      <c r="VEF464" s="327"/>
      <c r="VEG464" s="327"/>
      <c r="VEH464" s="327"/>
      <c r="VEI464" s="327"/>
      <c r="VEJ464" s="327"/>
      <c r="VEK464" s="327"/>
      <c r="VEL464" s="327"/>
      <c r="VEM464" s="327"/>
      <c r="VEN464" s="327"/>
      <c r="VEO464" s="327"/>
      <c r="VEP464" s="327"/>
      <c r="VEQ464" s="327"/>
      <c r="VER464" s="327"/>
      <c r="VES464" s="327"/>
      <c r="VET464" s="327"/>
      <c r="VEU464" s="327"/>
      <c r="VEV464" s="327"/>
      <c r="VEW464" s="327"/>
      <c r="VEX464" s="327"/>
      <c r="VEY464" s="327"/>
      <c r="VEZ464" s="327"/>
      <c r="VFA464" s="327"/>
      <c r="VFB464" s="327"/>
      <c r="VFC464" s="327"/>
      <c r="VFD464" s="327"/>
      <c r="VFE464" s="327"/>
      <c r="VFF464" s="327"/>
      <c r="VFG464" s="327"/>
      <c r="VFH464" s="327"/>
      <c r="VFI464" s="327"/>
      <c r="VFJ464" s="327"/>
      <c r="VFK464" s="327"/>
      <c r="VFL464" s="327"/>
      <c r="VFM464" s="327"/>
      <c r="VFN464" s="327"/>
      <c r="VFO464" s="327"/>
      <c r="VFP464" s="327"/>
      <c r="VFQ464" s="327"/>
      <c r="VFR464" s="327"/>
      <c r="VFS464" s="327"/>
      <c r="VFT464" s="327"/>
      <c r="VFU464" s="327"/>
      <c r="VFV464" s="327"/>
      <c r="VFW464" s="327"/>
      <c r="VFX464" s="327"/>
      <c r="VFY464" s="327"/>
      <c r="VFZ464" s="327"/>
      <c r="VGA464" s="327"/>
      <c r="VGB464" s="327"/>
      <c r="VGC464" s="327"/>
      <c r="VGD464" s="327"/>
      <c r="VGE464" s="327"/>
      <c r="VGF464" s="327"/>
      <c r="VGG464" s="327"/>
      <c r="VGH464" s="327"/>
      <c r="VGI464" s="327"/>
      <c r="VGJ464" s="327"/>
      <c r="VGK464" s="327"/>
      <c r="VGL464" s="327"/>
      <c r="VGM464" s="327"/>
      <c r="VGN464" s="327"/>
      <c r="VGO464" s="327"/>
      <c r="VGP464" s="327"/>
      <c r="VGQ464" s="327"/>
      <c r="VGR464" s="327"/>
      <c r="VGS464" s="327"/>
      <c r="VGT464" s="327"/>
      <c r="VGU464" s="327"/>
      <c r="VGV464" s="327"/>
      <c r="VGW464" s="327"/>
      <c r="VGX464" s="327"/>
      <c r="VGY464" s="327"/>
      <c r="VGZ464" s="327"/>
      <c r="VHA464" s="327"/>
      <c r="VHB464" s="327"/>
      <c r="VHC464" s="327"/>
      <c r="VHD464" s="327"/>
      <c r="VHE464" s="327"/>
      <c r="VHF464" s="327"/>
      <c r="VHG464" s="327"/>
      <c r="VHH464" s="327"/>
      <c r="VHI464" s="327"/>
      <c r="VHJ464" s="327"/>
      <c r="VHK464" s="327"/>
      <c r="VHL464" s="327"/>
      <c r="VHM464" s="327"/>
      <c r="VHN464" s="327"/>
      <c r="VHO464" s="327"/>
      <c r="VHP464" s="327"/>
      <c r="VHQ464" s="327"/>
      <c r="VHR464" s="327"/>
      <c r="VHS464" s="327"/>
      <c r="VHT464" s="327"/>
      <c r="VHU464" s="327"/>
      <c r="VHV464" s="327"/>
      <c r="VHW464" s="327"/>
      <c r="VHX464" s="327"/>
      <c r="VHY464" s="327"/>
      <c r="VHZ464" s="327"/>
      <c r="VIA464" s="327"/>
      <c r="VIB464" s="327"/>
      <c r="VIC464" s="327"/>
      <c r="VID464" s="327"/>
      <c r="VIE464" s="327"/>
      <c r="VIF464" s="327"/>
      <c r="VIG464" s="327"/>
      <c r="VIH464" s="327"/>
      <c r="VII464" s="327"/>
      <c r="VIJ464" s="327"/>
      <c r="VIK464" s="327"/>
      <c r="VIL464" s="327"/>
      <c r="VIM464" s="327"/>
      <c r="VIN464" s="327"/>
      <c r="VIO464" s="327"/>
      <c r="VIP464" s="327"/>
      <c r="VIQ464" s="327"/>
      <c r="VIR464" s="327"/>
      <c r="VIS464" s="327"/>
      <c r="VIT464" s="327"/>
      <c r="VIU464" s="327"/>
      <c r="VIV464" s="327"/>
      <c r="VIW464" s="327"/>
      <c r="VIX464" s="327"/>
      <c r="VIY464" s="327"/>
      <c r="VIZ464" s="327"/>
      <c r="VJA464" s="327"/>
      <c r="VJB464" s="327"/>
      <c r="VJC464" s="327"/>
      <c r="VJD464" s="327"/>
      <c r="VJE464" s="327"/>
      <c r="VJF464" s="327"/>
      <c r="VJG464" s="327"/>
      <c r="VJH464" s="327"/>
      <c r="VJI464" s="327"/>
      <c r="VJJ464" s="327"/>
      <c r="VJK464" s="327"/>
      <c r="VJL464" s="327"/>
      <c r="VJM464" s="327"/>
      <c r="VJN464" s="327"/>
      <c r="VJO464" s="327"/>
      <c r="VJP464" s="327"/>
      <c r="VJQ464" s="327"/>
      <c r="VJR464" s="327"/>
      <c r="VJS464" s="327"/>
      <c r="VJT464" s="327"/>
      <c r="VJU464" s="327"/>
      <c r="VJV464" s="327"/>
      <c r="VJW464" s="327"/>
      <c r="VJX464" s="327"/>
      <c r="VJY464" s="327"/>
      <c r="VJZ464" s="327"/>
      <c r="VKA464" s="327"/>
      <c r="VKB464" s="327"/>
      <c r="VKC464" s="327"/>
      <c r="VKD464" s="327"/>
      <c r="VKE464" s="327"/>
      <c r="VKF464" s="327"/>
      <c r="VKG464" s="327"/>
      <c r="VKH464" s="327"/>
      <c r="VKI464" s="327"/>
      <c r="VKJ464" s="327"/>
      <c r="VKK464" s="327"/>
      <c r="VKL464" s="327"/>
      <c r="VKM464" s="327"/>
      <c r="VKN464" s="327"/>
      <c r="VKO464" s="327"/>
      <c r="VKP464" s="327"/>
      <c r="VKQ464" s="327"/>
      <c r="VKR464" s="327"/>
      <c r="VKS464" s="327"/>
      <c r="VKT464" s="327"/>
      <c r="VKU464" s="327"/>
      <c r="VKV464" s="327"/>
      <c r="VKW464" s="327"/>
      <c r="VKX464" s="327"/>
      <c r="VKY464" s="327"/>
      <c r="VKZ464" s="327"/>
      <c r="VLA464" s="327"/>
      <c r="VLB464" s="327"/>
      <c r="VLC464" s="327"/>
      <c r="VLD464" s="327"/>
      <c r="VLE464" s="327"/>
      <c r="VLF464" s="327"/>
      <c r="VLG464" s="327"/>
      <c r="VLH464" s="327"/>
      <c r="VLI464" s="327"/>
      <c r="VLJ464" s="327"/>
      <c r="VLK464" s="327"/>
      <c r="VLL464" s="327"/>
      <c r="VLM464" s="327"/>
      <c r="VLN464" s="327"/>
      <c r="VLO464" s="327"/>
      <c r="VLP464" s="327"/>
      <c r="VLQ464" s="327"/>
      <c r="VLR464" s="327"/>
      <c r="VLS464" s="327"/>
      <c r="VLT464" s="327"/>
      <c r="VLU464" s="327"/>
      <c r="VLV464" s="327"/>
      <c r="VLW464" s="327"/>
      <c r="VLX464" s="327"/>
      <c r="VLY464" s="327"/>
      <c r="VLZ464" s="327"/>
      <c r="VMA464" s="327"/>
      <c r="VMB464" s="327"/>
      <c r="VMC464" s="327"/>
      <c r="VMD464" s="327"/>
      <c r="VME464" s="327"/>
      <c r="VMF464" s="327"/>
      <c r="VMG464" s="327"/>
      <c r="VMH464" s="327"/>
      <c r="VMI464" s="327"/>
      <c r="VMJ464" s="327"/>
      <c r="VMK464" s="327"/>
      <c r="VML464" s="327"/>
      <c r="VMM464" s="327"/>
      <c r="VMN464" s="327"/>
      <c r="VMO464" s="327"/>
      <c r="VMP464" s="327"/>
      <c r="VMQ464" s="327"/>
      <c r="VMR464" s="327"/>
      <c r="VMS464" s="327"/>
      <c r="VMT464" s="327"/>
      <c r="VMU464" s="327"/>
      <c r="VMV464" s="327"/>
      <c r="VMW464" s="327"/>
      <c r="VMX464" s="327"/>
      <c r="VMY464" s="327"/>
      <c r="VMZ464" s="327"/>
      <c r="VNA464" s="327"/>
      <c r="VNB464" s="327"/>
      <c r="VNC464" s="327"/>
      <c r="VND464" s="327"/>
      <c r="VNE464" s="327"/>
      <c r="VNF464" s="327"/>
      <c r="VNG464" s="327"/>
      <c r="VNH464" s="327"/>
      <c r="VNI464" s="327"/>
      <c r="VNJ464" s="327"/>
      <c r="VNK464" s="327"/>
      <c r="VNL464" s="327"/>
      <c r="VNM464" s="327"/>
      <c r="VNN464" s="327"/>
      <c r="VNO464" s="327"/>
      <c r="VNP464" s="327"/>
      <c r="VNQ464" s="327"/>
      <c r="VNR464" s="327"/>
      <c r="VNS464" s="327"/>
      <c r="VNT464" s="327"/>
      <c r="VNU464" s="327"/>
      <c r="VNV464" s="327"/>
      <c r="VNW464" s="327"/>
      <c r="VNX464" s="327"/>
      <c r="VNY464" s="327"/>
      <c r="VNZ464" s="327"/>
      <c r="VOA464" s="327"/>
      <c r="VOB464" s="327"/>
      <c r="VOC464" s="327"/>
      <c r="VOD464" s="327"/>
      <c r="VOE464" s="327"/>
      <c r="VOF464" s="327"/>
      <c r="VOG464" s="327"/>
      <c r="VOH464" s="327"/>
      <c r="VOI464" s="327"/>
      <c r="VOJ464" s="327"/>
      <c r="VOK464" s="327"/>
      <c r="VOL464" s="327"/>
      <c r="VOM464" s="327"/>
      <c r="VON464" s="327"/>
      <c r="VOO464" s="327"/>
      <c r="VOP464" s="327"/>
      <c r="VOQ464" s="327"/>
      <c r="VOR464" s="327"/>
      <c r="VOS464" s="327"/>
      <c r="VOT464" s="327"/>
      <c r="VOU464" s="327"/>
      <c r="VOV464" s="327"/>
      <c r="VOW464" s="327"/>
      <c r="VOX464" s="327"/>
      <c r="VOY464" s="327"/>
      <c r="VOZ464" s="327"/>
      <c r="VPA464" s="327"/>
      <c r="VPB464" s="327"/>
      <c r="VPC464" s="327"/>
      <c r="VPD464" s="327"/>
      <c r="VPE464" s="327"/>
      <c r="VPF464" s="327"/>
      <c r="VPG464" s="327"/>
      <c r="VPH464" s="327"/>
      <c r="VPI464" s="327"/>
      <c r="VPJ464" s="327"/>
      <c r="VPK464" s="327"/>
      <c r="VPL464" s="327"/>
      <c r="VPM464" s="327"/>
      <c r="VPN464" s="327"/>
      <c r="VPO464" s="327"/>
      <c r="VPP464" s="327"/>
      <c r="VPQ464" s="327"/>
      <c r="VPR464" s="327"/>
      <c r="VPS464" s="327"/>
      <c r="VPT464" s="327"/>
      <c r="VPU464" s="327"/>
      <c r="VPV464" s="327"/>
      <c r="VPW464" s="327"/>
      <c r="VPX464" s="327"/>
      <c r="VPY464" s="327"/>
      <c r="VPZ464" s="327"/>
      <c r="VQA464" s="327"/>
      <c r="VQB464" s="327"/>
      <c r="VQC464" s="327"/>
      <c r="VQD464" s="327"/>
      <c r="VQE464" s="327"/>
      <c r="VQF464" s="327"/>
      <c r="VQG464" s="327"/>
      <c r="VQH464" s="327"/>
      <c r="VQI464" s="327"/>
      <c r="VQJ464" s="327"/>
      <c r="VQK464" s="327"/>
      <c r="VQL464" s="327"/>
      <c r="VQM464" s="327"/>
      <c r="VQN464" s="327"/>
      <c r="VQO464" s="327"/>
      <c r="VQP464" s="327"/>
      <c r="VQQ464" s="327"/>
      <c r="VQR464" s="327"/>
      <c r="VQS464" s="327"/>
      <c r="VQT464" s="327"/>
      <c r="VQU464" s="327"/>
      <c r="VQV464" s="327"/>
      <c r="VQW464" s="327"/>
      <c r="VQX464" s="327"/>
      <c r="VQY464" s="327"/>
      <c r="VQZ464" s="327"/>
      <c r="VRA464" s="327"/>
      <c r="VRB464" s="327"/>
      <c r="VRC464" s="327"/>
      <c r="VRD464" s="327"/>
      <c r="VRE464" s="327"/>
      <c r="VRF464" s="327"/>
      <c r="VRG464" s="327"/>
      <c r="VRH464" s="327"/>
      <c r="VRI464" s="327"/>
      <c r="VRJ464" s="327"/>
      <c r="VRK464" s="327"/>
      <c r="VRL464" s="327"/>
      <c r="VRM464" s="327"/>
      <c r="VRN464" s="327"/>
      <c r="VRO464" s="327"/>
      <c r="VRP464" s="327"/>
      <c r="VRQ464" s="327"/>
      <c r="VRR464" s="327"/>
      <c r="VRS464" s="327"/>
      <c r="VRT464" s="327"/>
      <c r="VRU464" s="327"/>
      <c r="VRV464" s="327"/>
      <c r="VRW464" s="327"/>
      <c r="VRX464" s="327"/>
      <c r="VRY464" s="327"/>
      <c r="VRZ464" s="327"/>
      <c r="VSA464" s="327"/>
      <c r="VSB464" s="327"/>
      <c r="VSC464" s="327"/>
      <c r="VSD464" s="327"/>
      <c r="VSE464" s="327"/>
      <c r="VSF464" s="327"/>
      <c r="VSG464" s="327"/>
      <c r="VSH464" s="327"/>
      <c r="VSI464" s="327"/>
      <c r="VSJ464" s="327"/>
      <c r="VSK464" s="327"/>
      <c r="VSL464" s="327"/>
      <c r="VSM464" s="327"/>
      <c r="VSN464" s="327"/>
      <c r="VSO464" s="327"/>
      <c r="VSP464" s="327"/>
      <c r="VSQ464" s="327"/>
      <c r="VSR464" s="327"/>
      <c r="VSS464" s="327"/>
      <c r="VST464" s="327"/>
      <c r="VSU464" s="327"/>
      <c r="VSV464" s="327"/>
      <c r="VSW464" s="327"/>
      <c r="VSX464" s="327"/>
      <c r="VSY464" s="327"/>
      <c r="VSZ464" s="327"/>
      <c r="VTA464" s="327"/>
      <c r="VTB464" s="327"/>
      <c r="VTC464" s="327"/>
      <c r="VTD464" s="327"/>
      <c r="VTE464" s="327"/>
      <c r="VTF464" s="327"/>
      <c r="VTG464" s="327"/>
      <c r="VTH464" s="327"/>
      <c r="VTI464" s="327"/>
      <c r="VTJ464" s="327"/>
      <c r="VTK464" s="327"/>
      <c r="VTL464" s="327"/>
      <c r="VTM464" s="327"/>
      <c r="VTN464" s="327"/>
      <c r="VTO464" s="327"/>
      <c r="VTP464" s="327"/>
      <c r="VTQ464" s="327"/>
      <c r="VTR464" s="327"/>
      <c r="VTS464" s="327"/>
      <c r="VTT464" s="327"/>
      <c r="VTU464" s="327"/>
      <c r="VTV464" s="327"/>
      <c r="VTW464" s="327"/>
      <c r="VTX464" s="327"/>
      <c r="VTY464" s="327"/>
      <c r="VTZ464" s="327"/>
      <c r="VUA464" s="327"/>
      <c r="VUB464" s="327"/>
      <c r="VUC464" s="327"/>
      <c r="VUD464" s="327"/>
      <c r="VUE464" s="327"/>
      <c r="VUF464" s="327"/>
      <c r="VUG464" s="327"/>
      <c r="VUH464" s="327"/>
      <c r="VUI464" s="327"/>
      <c r="VUJ464" s="327"/>
      <c r="VUK464" s="327"/>
      <c r="VUL464" s="327"/>
      <c r="VUM464" s="327"/>
      <c r="VUN464" s="327"/>
      <c r="VUO464" s="327"/>
      <c r="VUP464" s="327"/>
      <c r="VUQ464" s="327"/>
      <c r="VUR464" s="327"/>
      <c r="VUS464" s="327"/>
      <c r="VUT464" s="327"/>
      <c r="VUU464" s="327"/>
      <c r="VUV464" s="327"/>
      <c r="VUW464" s="327"/>
      <c r="VUX464" s="327"/>
      <c r="VUY464" s="327"/>
      <c r="VUZ464" s="327"/>
      <c r="VVA464" s="327"/>
      <c r="VVB464" s="327"/>
      <c r="VVC464" s="327"/>
      <c r="VVD464" s="327"/>
      <c r="VVE464" s="327"/>
      <c r="VVF464" s="327"/>
      <c r="VVG464" s="327"/>
      <c r="VVH464" s="327"/>
      <c r="VVI464" s="327"/>
      <c r="VVJ464" s="327"/>
      <c r="VVK464" s="327"/>
      <c r="VVL464" s="327"/>
      <c r="VVM464" s="327"/>
      <c r="VVN464" s="327"/>
      <c r="VVO464" s="327"/>
      <c r="VVP464" s="327"/>
      <c r="VVQ464" s="327"/>
      <c r="VVR464" s="327"/>
      <c r="VVS464" s="327"/>
      <c r="VVT464" s="327"/>
      <c r="VVU464" s="327"/>
      <c r="VVV464" s="327"/>
      <c r="VVW464" s="327"/>
      <c r="VVX464" s="327"/>
      <c r="VVY464" s="327"/>
      <c r="VVZ464" s="327"/>
      <c r="VWA464" s="327"/>
      <c r="VWB464" s="327"/>
      <c r="VWC464" s="327"/>
      <c r="VWD464" s="327"/>
      <c r="VWE464" s="327"/>
      <c r="VWF464" s="327"/>
      <c r="VWG464" s="327"/>
      <c r="VWH464" s="327"/>
      <c r="VWI464" s="327"/>
      <c r="VWJ464" s="327"/>
      <c r="VWK464" s="327"/>
      <c r="VWL464" s="327"/>
      <c r="VWM464" s="327"/>
      <c r="VWN464" s="327"/>
      <c r="VWO464" s="327"/>
      <c r="VWP464" s="327"/>
      <c r="VWQ464" s="327"/>
      <c r="VWR464" s="327"/>
      <c r="VWS464" s="327"/>
      <c r="VWT464" s="327"/>
      <c r="VWU464" s="327"/>
      <c r="VWV464" s="327"/>
      <c r="VWW464" s="327"/>
      <c r="VWX464" s="327"/>
      <c r="VWY464" s="327"/>
      <c r="VWZ464" s="327"/>
      <c r="VXA464" s="327"/>
      <c r="VXB464" s="327"/>
      <c r="VXC464" s="327"/>
      <c r="VXD464" s="327"/>
      <c r="VXE464" s="327"/>
      <c r="VXF464" s="327"/>
      <c r="VXG464" s="327"/>
      <c r="VXH464" s="327"/>
      <c r="VXI464" s="327"/>
      <c r="VXJ464" s="327"/>
      <c r="VXK464" s="327"/>
      <c r="VXL464" s="327"/>
      <c r="VXM464" s="327"/>
      <c r="VXN464" s="327"/>
      <c r="VXO464" s="327"/>
      <c r="VXP464" s="327"/>
      <c r="VXQ464" s="327"/>
      <c r="VXR464" s="327"/>
      <c r="VXS464" s="327"/>
      <c r="VXT464" s="327"/>
      <c r="VXU464" s="327"/>
      <c r="VXV464" s="327"/>
      <c r="VXW464" s="327"/>
      <c r="VXX464" s="327"/>
      <c r="VXY464" s="327"/>
      <c r="VXZ464" s="327"/>
      <c r="VYA464" s="327"/>
      <c r="VYB464" s="327"/>
      <c r="VYC464" s="327"/>
      <c r="VYD464" s="327"/>
      <c r="VYE464" s="327"/>
      <c r="VYF464" s="327"/>
      <c r="VYG464" s="327"/>
      <c r="VYH464" s="327"/>
      <c r="VYI464" s="327"/>
      <c r="VYJ464" s="327"/>
      <c r="VYK464" s="327"/>
      <c r="VYL464" s="327"/>
      <c r="VYM464" s="327"/>
      <c r="VYN464" s="327"/>
      <c r="VYO464" s="327"/>
      <c r="VYP464" s="327"/>
      <c r="VYQ464" s="327"/>
      <c r="VYR464" s="327"/>
      <c r="VYS464" s="327"/>
      <c r="VYT464" s="327"/>
      <c r="VYU464" s="327"/>
      <c r="VYV464" s="327"/>
      <c r="VYW464" s="327"/>
      <c r="VYX464" s="327"/>
      <c r="VYY464" s="327"/>
      <c r="VYZ464" s="327"/>
      <c r="VZA464" s="327"/>
      <c r="VZB464" s="327"/>
      <c r="VZC464" s="327"/>
      <c r="VZD464" s="327"/>
      <c r="VZE464" s="327"/>
      <c r="VZF464" s="327"/>
      <c r="VZG464" s="327"/>
      <c r="VZH464" s="327"/>
      <c r="VZI464" s="327"/>
      <c r="VZJ464" s="327"/>
      <c r="VZK464" s="327"/>
      <c r="VZL464" s="327"/>
      <c r="VZM464" s="327"/>
      <c r="VZN464" s="327"/>
      <c r="VZO464" s="327"/>
      <c r="VZP464" s="327"/>
      <c r="VZQ464" s="327"/>
      <c r="VZR464" s="327"/>
      <c r="VZS464" s="327"/>
      <c r="VZT464" s="327"/>
      <c r="VZU464" s="327"/>
      <c r="VZV464" s="327"/>
      <c r="VZW464" s="327"/>
      <c r="VZX464" s="327"/>
      <c r="VZY464" s="327"/>
      <c r="VZZ464" s="327"/>
      <c r="WAA464" s="327"/>
      <c r="WAB464" s="327"/>
      <c r="WAC464" s="327"/>
      <c r="WAD464" s="327"/>
      <c r="WAE464" s="327"/>
      <c r="WAF464" s="327"/>
      <c r="WAG464" s="327"/>
      <c r="WAH464" s="327"/>
      <c r="WAI464" s="327"/>
      <c r="WAJ464" s="327"/>
      <c r="WAK464" s="327"/>
      <c r="WAL464" s="327"/>
      <c r="WAM464" s="327"/>
      <c r="WAN464" s="327"/>
      <c r="WAO464" s="327"/>
      <c r="WAP464" s="327"/>
      <c r="WAQ464" s="327"/>
      <c r="WAR464" s="327"/>
      <c r="WAS464" s="327"/>
      <c r="WAT464" s="327"/>
      <c r="WAU464" s="327"/>
      <c r="WAV464" s="327"/>
      <c r="WAW464" s="327"/>
      <c r="WAX464" s="327"/>
      <c r="WAY464" s="327"/>
      <c r="WAZ464" s="327"/>
      <c r="WBA464" s="327"/>
      <c r="WBB464" s="327"/>
      <c r="WBC464" s="327"/>
      <c r="WBD464" s="327"/>
      <c r="WBE464" s="327"/>
      <c r="WBF464" s="327"/>
      <c r="WBG464" s="327"/>
      <c r="WBH464" s="327"/>
      <c r="WBI464" s="327"/>
      <c r="WBJ464" s="327"/>
      <c r="WBK464" s="327"/>
      <c r="WBL464" s="327"/>
      <c r="WBM464" s="327"/>
      <c r="WBN464" s="327"/>
      <c r="WBO464" s="327"/>
      <c r="WBP464" s="327"/>
      <c r="WBQ464" s="327"/>
      <c r="WBR464" s="327"/>
      <c r="WBS464" s="327"/>
      <c r="WBT464" s="327"/>
      <c r="WBU464" s="327"/>
      <c r="WBV464" s="327"/>
      <c r="WBW464" s="327"/>
      <c r="WBX464" s="327"/>
      <c r="WBY464" s="327"/>
      <c r="WBZ464" s="327"/>
      <c r="WCA464" s="327"/>
      <c r="WCB464" s="327"/>
      <c r="WCC464" s="327"/>
      <c r="WCD464" s="327"/>
      <c r="WCE464" s="327"/>
      <c r="WCF464" s="327"/>
      <c r="WCG464" s="327"/>
      <c r="WCH464" s="327"/>
      <c r="WCI464" s="327"/>
      <c r="WCJ464" s="327"/>
      <c r="WCK464" s="327"/>
      <c r="WCL464" s="327"/>
      <c r="WCM464" s="327"/>
      <c r="WCN464" s="327"/>
      <c r="WCO464" s="327"/>
      <c r="WCP464" s="327"/>
      <c r="WCQ464" s="327"/>
      <c r="WCR464" s="327"/>
      <c r="WCS464" s="327"/>
      <c r="WCT464" s="327"/>
      <c r="WCU464" s="327"/>
      <c r="WCV464" s="327"/>
      <c r="WCW464" s="327"/>
      <c r="WCX464" s="327"/>
      <c r="WCY464" s="327"/>
      <c r="WCZ464" s="327"/>
      <c r="WDA464" s="327"/>
      <c r="WDB464" s="327"/>
      <c r="WDC464" s="327"/>
      <c r="WDD464" s="327"/>
      <c r="WDE464" s="327"/>
      <c r="WDF464" s="327"/>
      <c r="WDG464" s="327"/>
      <c r="WDH464" s="327"/>
      <c r="WDI464" s="327"/>
      <c r="WDJ464" s="327"/>
      <c r="WDK464" s="327"/>
      <c r="WDL464" s="327"/>
      <c r="WDM464" s="327"/>
      <c r="WDN464" s="327"/>
      <c r="WDO464" s="327"/>
      <c r="WDP464" s="327"/>
      <c r="WDQ464" s="327"/>
      <c r="WDR464" s="327"/>
      <c r="WDS464" s="327"/>
      <c r="WDT464" s="327"/>
      <c r="WDU464" s="327"/>
      <c r="WDV464" s="327"/>
      <c r="WDW464" s="327"/>
      <c r="WDX464" s="327"/>
      <c r="WDY464" s="327"/>
      <c r="WDZ464" s="327"/>
      <c r="WEA464" s="327"/>
      <c r="WEB464" s="327"/>
      <c r="WEC464" s="327"/>
      <c r="WED464" s="327"/>
      <c r="WEE464" s="327"/>
      <c r="WEF464" s="327"/>
      <c r="WEG464" s="327"/>
      <c r="WEH464" s="327"/>
      <c r="WEI464" s="327"/>
      <c r="WEJ464" s="327"/>
      <c r="WEK464" s="327"/>
      <c r="WEL464" s="327"/>
      <c r="WEM464" s="327"/>
      <c r="WEN464" s="327"/>
      <c r="WEO464" s="327"/>
      <c r="WEP464" s="327"/>
      <c r="WEQ464" s="327"/>
      <c r="WER464" s="327"/>
      <c r="WES464" s="327"/>
      <c r="WET464" s="327"/>
      <c r="WEU464" s="327"/>
      <c r="WEV464" s="327"/>
      <c r="WEW464" s="327"/>
      <c r="WEX464" s="327"/>
      <c r="WEY464" s="327"/>
      <c r="WEZ464" s="327"/>
      <c r="WFA464" s="327"/>
      <c r="WFB464" s="327"/>
      <c r="WFC464" s="327"/>
      <c r="WFD464" s="327"/>
      <c r="WFE464" s="327"/>
      <c r="WFF464" s="327"/>
      <c r="WFG464" s="327"/>
      <c r="WFH464" s="327"/>
      <c r="WFI464" s="327"/>
      <c r="WFJ464" s="327"/>
      <c r="WFK464" s="327"/>
      <c r="WFL464" s="327"/>
      <c r="WFM464" s="327"/>
      <c r="WFN464" s="327"/>
      <c r="WFO464" s="327"/>
      <c r="WFP464" s="327"/>
      <c r="WFQ464" s="327"/>
      <c r="WFR464" s="327"/>
      <c r="WFS464" s="327"/>
      <c r="WFT464" s="327"/>
      <c r="WFU464" s="327"/>
      <c r="WFV464" s="327"/>
      <c r="WFW464" s="327"/>
      <c r="WFX464" s="327"/>
      <c r="WFY464" s="327"/>
      <c r="WFZ464" s="327"/>
      <c r="WGA464" s="327"/>
      <c r="WGB464" s="327"/>
      <c r="WGC464" s="327"/>
      <c r="WGD464" s="327"/>
      <c r="WGE464" s="327"/>
      <c r="WGF464" s="327"/>
      <c r="WGG464" s="327"/>
      <c r="WGH464" s="327"/>
      <c r="WGI464" s="327"/>
      <c r="WGJ464" s="327"/>
      <c r="WGK464" s="327"/>
      <c r="WGL464" s="327"/>
      <c r="WGM464" s="327"/>
      <c r="WGN464" s="327"/>
      <c r="WGO464" s="327"/>
      <c r="WGP464" s="327"/>
      <c r="WGQ464" s="327"/>
      <c r="WGR464" s="327"/>
      <c r="WGS464" s="327"/>
      <c r="WGT464" s="327"/>
      <c r="WGU464" s="327"/>
      <c r="WGV464" s="327"/>
      <c r="WGW464" s="327"/>
      <c r="WGX464" s="327"/>
      <c r="WGY464" s="327"/>
      <c r="WGZ464" s="327"/>
      <c r="WHA464" s="327"/>
      <c r="WHB464" s="327"/>
      <c r="WHC464" s="327"/>
      <c r="WHD464" s="327"/>
      <c r="WHE464" s="327"/>
      <c r="WHF464" s="327"/>
      <c r="WHG464" s="327"/>
      <c r="WHH464" s="327"/>
      <c r="WHI464" s="327"/>
      <c r="WHJ464" s="327"/>
      <c r="WHK464" s="327"/>
      <c r="WHL464" s="327"/>
      <c r="WHM464" s="327"/>
      <c r="WHN464" s="327"/>
      <c r="WHO464" s="327"/>
      <c r="WHP464" s="327"/>
      <c r="WHQ464" s="327"/>
      <c r="WHR464" s="327"/>
      <c r="WHS464" s="327"/>
      <c r="WHT464" s="327"/>
      <c r="WHU464" s="327"/>
      <c r="WHV464" s="327"/>
      <c r="WHW464" s="327"/>
      <c r="WHX464" s="327"/>
      <c r="WHY464" s="327"/>
      <c r="WHZ464" s="327"/>
      <c r="WIA464" s="327"/>
      <c r="WIB464" s="327"/>
      <c r="WIC464" s="327"/>
      <c r="WID464" s="327"/>
      <c r="WIE464" s="327"/>
      <c r="WIF464" s="327"/>
      <c r="WIG464" s="327"/>
      <c r="WIH464" s="327"/>
      <c r="WII464" s="327"/>
      <c r="WIJ464" s="327"/>
      <c r="WIK464" s="327"/>
      <c r="WIL464" s="327"/>
      <c r="WIM464" s="327"/>
      <c r="WIN464" s="327"/>
      <c r="WIO464" s="327"/>
      <c r="WIP464" s="327"/>
      <c r="WIQ464" s="327"/>
      <c r="WIR464" s="327"/>
      <c r="WIS464" s="327"/>
      <c r="WIT464" s="327"/>
      <c r="WIU464" s="327"/>
      <c r="WIV464" s="327"/>
      <c r="WIW464" s="327"/>
      <c r="WIX464" s="327"/>
      <c r="WIY464" s="327"/>
      <c r="WIZ464" s="327"/>
      <c r="WJA464" s="327"/>
      <c r="WJB464" s="327"/>
      <c r="WJC464" s="327"/>
      <c r="WJD464" s="327"/>
      <c r="WJE464" s="327"/>
      <c r="WJF464" s="327"/>
      <c r="WJG464" s="327"/>
      <c r="WJH464" s="327"/>
      <c r="WJI464" s="327"/>
      <c r="WJJ464" s="327"/>
      <c r="WJK464" s="327"/>
      <c r="WJL464" s="327"/>
      <c r="WJM464" s="327"/>
      <c r="WJN464" s="327"/>
      <c r="WJO464" s="327"/>
      <c r="WJP464" s="327"/>
      <c r="WJQ464" s="327"/>
      <c r="WJR464" s="327"/>
      <c r="WJS464" s="327"/>
      <c r="WJT464" s="327"/>
      <c r="WJU464" s="327"/>
      <c r="WJV464" s="327"/>
      <c r="WJW464" s="327"/>
      <c r="WJX464" s="327"/>
      <c r="WJY464" s="327"/>
      <c r="WJZ464" s="327"/>
      <c r="WKA464" s="327"/>
      <c r="WKB464" s="327"/>
      <c r="WKC464" s="327"/>
      <c r="WKD464" s="327"/>
      <c r="WKE464" s="327"/>
      <c r="WKF464" s="327"/>
      <c r="WKG464" s="327"/>
      <c r="WKH464" s="327"/>
      <c r="WKI464" s="327"/>
      <c r="WKJ464" s="327"/>
      <c r="WKK464" s="327"/>
      <c r="WKL464" s="327"/>
      <c r="WKM464" s="327"/>
      <c r="WKN464" s="327"/>
      <c r="WKO464" s="327"/>
      <c r="WKP464" s="327"/>
      <c r="WKQ464" s="327"/>
      <c r="WKR464" s="327"/>
      <c r="WKS464" s="327"/>
      <c r="WKT464" s="327"/>
      <c r="WKU464" s="327"/>
      <c r="WKV464" s="327"/>
      <c r="WKW464" s="327"/>
      <c r="WKX464" s="327"/>
      <c r="WKY464" s="327"/>
      <c r="WKZ464" s="327"/>
      <c r="WLA464" s="327"/>
      <c r="WLB464" s="327"/>
      <c r="WLC464" s="327"/>
      <c r="WLD464" s="327"/>
      <c r="WLE464" s="327"/>
      <c r="WLF464" s="327"/>
      <c r="WLG464" s="327"/>
      <c r="WLH464" s="327"/>
      <c r="WLI464" s="327"/>
      <c r="WLJ464" s="327"/>
      <c r="WLK464" s="327"/>
      <c r="WLL464" s="327"/>
      <c r="WLM464" s="327"/>
      <c r="WLN464" s="327"/>
      <c r="WLO464" s="327"/>
      <c r="WLP464" s="327"/>
      <c r="WLQ464" s="327"/>
      <c r="WLR464" s="327"/>
      <c r="WLS464" s="327"/>
      <c r="WLT464" s="327"/>
      <c r="WLU464" s="327"/>
      <c r="WLV464" s="327"/>
      <c r="WLW464" s="327"/>
      <c r="WLX464" s="327"/>
      <c r="WLY464" s="327"/>
      <c r="WLZ464" s="327"/>
      <c r="WMA464" s="327"/>
      <c r="WMB464" s="327"/>
      <c r="WMC464" s="327"/>
      <c r="WMD464" s="327"/>
      <c r="WME464" s="327"/>
      <c r="WMF464" s="327"/>
      <c r="WMG464" s="327"/>
      <c r="WMH464" s="327"/>
      <c r="WMI464" s="327"/>
      <c r="WMJ464" s="327"/>
      <c r="WMK464" s="327"/>
      <c r="WML464" s="327"/>
      <c r="WMM464" s="327"/>
      <c r="WMN464" s="327"/>
      <c r="WMO464" s="327"/>
      <c r="WMP464" s="327"/>
      <c r="WMQ464" s="327"/>
      <c r="WMR464" s="327"/>
      <c r="WMS464" s="327"/>
      <c r="WMT464" s="327"/>
      <c r="WMU464" s="327"/>
      <c r="WMV464" s="327"/>
      <c r="WMW464" s="327"/>
      <c r="WMX464" s="327"/>
      <c r="WMY464" s="327"/>
      <c r="WMZ464" s="327"/>
      <c r="WNA464" s="327"/>
      <c r="WNB464" s="327"/>
      <c r="WNC464" s="327"/>
      <c r="WND464" s="327"/>
      <c r="WNE464" s="327"/>
      <c r="WNF464" s="327"/>
      <c r="WNG464" s="327"/>
      <c r="WNH464" s="327"/>
      <c r="WNI464" s="327"/>
      <c r="WNJ464" s="327"/>
      <c r="WNK464" s="327"/>
      <c r="WNL464" s="327"/>
      <c r="WNM464" s="327"/>
      <c r="WNN464" s="327"/>
      <c r="WNO464" s="327"/>
      <c r="WNP464" s="327"/>
      <c r="WNQ464" s="327"/>
      <c r="WNR464" s="327"/>
      <c r="WNS464" s="327"/>
      <c r="WNT464" s="327"/>
      <c r="WNU464" s="327"/>
      <c r="WNV464" s="327"/>
      <c r="WNW464" s="327"/>
      <c r="WNX464" s="327"/>
      <c r="WNY464" s="327"/>
      <c r="WNZ464" s="327"/>
      <c r="WOA464" s="327"/>
      <c r="WOB464" s="327"/>
      <c r="WOC464" s="327"/>
      <c r="WOD464" s="327"/>
      <c r="WOE464" s="327"/>
      <c r="WOF464" s="327"/>
      <c r="WOG464" s="327"/>
      <c r="WOH464" s="327"/>
      <c r="WOI464" s="327"/>
      <c r="WOJ464" s="327"/>
      <c r="WOK464" s="327"/>
      <c r="WOL464" s="327"/>
      <c r="WOM464" s="327"/>
      <c r="WON464" s="327"/>
      <c r="WOO464" s="327"/>
      <c r="WOP464" s="327"/>
      <c r="WOQ464" s="327"/>
      <c r="WOR464" s="327"/>
      <c r="WOS464" s="327"/>
      <c r="WOT464" s="327"/>
      <c r="WOU464" s="327"/>
      <c r="WOV464" s="327"/>
      <c r="WOW464" s="327"/>
      <c r="WOX464" s="327"/>
      <c r="WOY464" s="327"/>
      <c r="WOZ464" s="327"/>
      <c r="WPA464" s="327"/>
      <c r="WPB464" s="327"/>
      <c r="WPC464" s="327"/>
      <c r="WPD464" s="327"/>
      <c r="WPE464" s="327"/>
      <c r="WPF464" s="327"/>
      <c r="WPG464" s="327"/>
      <c r="WPH464" s="327"/>
      <c r="WPI464" s="327"/>
      <c r="WPJ464" s="327"/>
      <c r="WPK464" s="327"/>
      <c r="WPL464" s="327"/>
      <c r="WPM464" s="327"/>
      <c r="WPN464" s="327"/>
      <c r="WPO464" s="327"/>
      <c r="WPP464" s="327"/>
      <c r="WPQ464" s="327"/>
      <c r="WPR464" s="327"/>
      <c r="WPS464" s="327"/>
      <c r="WPT464" s="327"/>
      <c r="WPU464" s="327"/>
      <c r="WPV464" s="327"/>
      <c r="WPW464" s="327"/>
      <c r="WPX464" s="327"/>
      <c r="WPY464" s="327"/>
      <c r="WPZ464" s="327"/>
      <c r="WQA464" s="327"/>
      <c r="WQB464" s="327"/>
      <c r="WQC464" s="327"/>
      <c r="WQD464" s="327"/>
      <c r="WQE464" s="327"/>
      <c r="WQF464" s="327"/>
      <c r="WQG464" s="327"/>
      <c r="WQH464" s="327"/>
      <c r="WQI464" s="327"/>
      <c r="WQJ464" s="327"/>
      <c r="WQK464" s="327"/>
      <c r="WQL464" s="327"/>
      <c r="WQM464" s="327"/>
      <c r="WQN464" s="327"/>
      <c r="WQO464" s="327"/>
      <c r="WQP464" s="327"/>
      <c r="WQQ464" s="327"/>
      <c r="WQR464" s="327"/>
      <c r="WQS464" s="327"/>
      <c r="WQT464" s="327"/>
      <c r="WQU464" s="327"/>
      <c r="WQV464" s="327"/>
      <c r="WQW464" s="327"/>
      <c r="WQX464" s="327"/>
      <c r="WQY464" s="327"/>
      <c r="WQZ464" s="327"/>
      <c r="WRA464" s="327"/>
      <c r="WRB464" s="327"/>
      <c r="WRC464" s="327"/>
      <c r="WRD464" s="327"/>
      <c r="WRE464" s="327"/>
      <c r="WRF464" s="327"/>
      <c r="WRG464" s="327"/>
      <c r="WRH464" s="327"/>
      <c r="WRI464" s="327"/>
      <c r="WRJ464" s="327"/>
      <c r="WRK464" s="327"/>
      <c r="WRL464" s="327"/>
      <c r="WRM464" s="327"/>
      <c r="WRN464" s="327"/>
      <c r="WRO464" s="327"/>
      <c r="WRP464" s="327"/>
      <c r="WRQ464" s="327"/>
      <c r="WRR464" s="327"/>
      <c r="WRS464" s="327"/>
      <c r="WRT464" s="327"/>
      <c r="WRU464" s="327"/>
      <c r="WRV464" s="327"/>
      <c r="WRW464" s="327"/>
      <c r="WRX464" s="327"/>
      <c r="WRY464" s="327"/>
      <c r="WRZ464" s="327"/>
      <c r="WSA464" s="327"/>
      <c r="WSB464" s="327"/>
      <c r="WSC464" s="327"/>
      <c r="WSD464" s="327"/>
      <c r="WSE464" s="327"/>
      <c r="WSF464" s="327"/>
      <c r="WSG464" s="327"/>
      <c r="WSH464" s="327"/>
      <c r="WSI464" s="327"/>
      <c r="WSJ464" s="327"/>
      <c r="WSK464" s="327"/>
      <c r="WSL464" s="327"/>
      <c r="WSM464" s="327"/>
      <c r="WSN464" s="327"/>
      <c r="WSO464" s="327"/>
      <c r="WSP464" s="327"/>
      <c r="WSQ464" s="327"/>
      <c r="WSR464" s="327"/>
      <c r="WSS464" s="327"/>
      <c r="WST464" s="327"/>
      <c r="WSU464" s="327"/>
      <c r="WSV464" s="327"/>
      <c r="WSW464" s="327"/>
      <c r="WSX464" s="327"/>
      <c r="WSY464" s="327"/>
      <c r="WSZ464" s="327"/>
      <c r="WTA464" s="327"/>
      <c r="WTB464" s="327"/>
      <c r="WTC464" s="327"/>
      <c r="WTD464" s="327"/>
      <c r="WTE464" s="327"/>
      <c r="WTF464" s="327"/>
      <c r="WTG464" s="327"/>
      <c r="WTH464" s="327"/>
      <c r="WTI464" s="327"/>
      <c r="WTJ464" s="327"/>
      <c r="WTK464" s="327"/>
      <c r="WTL464" s="327"/>
      <c r="WTM464" s="327"/>
      <c r="WTN464" s="327"/>
      <c r="WTO464" s="327"/>
      <c r="WTP464" s="327"/>
      <c r="WTQ464" s="327"/>
      <c r="WTR464" s="327"/>
      <c r="WTS464" s="327"/>
      <c r="WTT464" s="327"/>
      <c r="WTU464" s="327"/>
      <c r="WTV464" s="327"/>
      <c r="WTW464" s="327"/>
      <c r="WTX464" s="327"/>
      <c r="WTY464" s="327"/>
      <c r="WTZ464" s="327"/>
      <c r="WUA464" s="327"/>
      <c r="WUB464" s="327"/>
      <c r="WUC464" s="327"/>
      <c r="WUD464" s="327"/>
      <c r="WUE464" s="327"/>
      <c r="WUF464" s="327"/>
      <c r="WUG464" s="327"/>
      <c r="WUH464" s="327"/>
      <c r="WUI464" s="327"/>
      <c r="WUJ464" s="327"/>
      <c r="WUK464" s="327"/>
      <c r="WUL464" s="327"/>
      <c r="WUM464" s="327"/>
      <c r="WUN464" s="327"/>
      <c r="WUO464" s="327"/>
      <c r="WUP464" s="327"/>
      <c r="WUQ464" s="327"/>
      <c r="WUR464" s="327"/>
      <c r="WUS464" s="327"/>
      <c r="WUT464" s="327"/>
      <c r="WUU464" s="327"/>
      <c r="WUV464" s="327"/>
      <c r="WUW464" s="327"/>
      <c r="WUX464" s="327"/>
      <c r="WUY464" s="327"/>
      <c r="WUZ464" s="327"/>
      <c r="WVA464" s="327"/>
      <c r="WVB464" s="327"/>
      <c r="WVC464" s="327"/>
      <c r="WVD464" s="327"/>
      <c r="WVE464" s="327"/>
      <c r="WVF464" s="327"/>
      <c r="WVG464" s="327"/>
      <c r="WVH464" s="327"/>
      <c r="WVI464" s="327"/>
      <c r="WVJ464" s="327"/>
      <c r="WVK464" s="327"/>
      <c r="WVL464" s="327"/>
      <c r="WVM464" s="327"/>
      <c r="WVN464" s="327"/>
      <c r="WVO464" s="327"/>
      <c r="WVP464" s="327"/>
      <c r="WVQ464" s="327"/>
      <c r="WVR464" s="327"/>
      <c r="WVS464" s="327"/>
      <c r="WVT464" s="327"/>
      <c r="WVU464" s="327"/>
      <c r="WVV464" s="327"/>
      <c r="WVW464" s="327"/>
      <c r="WVX464" s="327"/>
      <c r="WVY464" s="327"/>
      <c r="WVZ464" s="327"/>
      <c r="WWA464" s="327"/>
      <c r="WWB464" s="327"/>
      <c r="WWC464" s="327"/>
      <c r="WWD464" s="327"/>
      <c r="WWE464" s="327"/>
      <c r="WWF464" s="327"/>
      <c r="WWG464" s="327"/>
      <c r="WWH464" s="327"/>
      <c r="WWI464" s="327"/>
      <c r="WWJ464" s="327"/>
      <c r="WWK464" s="327"/>
      <c r="WWL464" s="327"/>
      <c r="WWM464" s="327"/>
      <c r="WWN464" s="327"/>
      <c r="WWO464" s="327"/>
      <c r="WWP464" s="327"/>
      <c r="WWQ464" s="327"/>
      <c r="WWR464" s="327"/>
      <c r="WWS464" s="327"/>
      <c r="WWT464" s="327"/>
      <c r="WWU464" s="327"/>
      <c r="WWV464" s="327"/>
      <c r="WWW464" s="327"/>
      <c r="WWX464" s="327"/>
      <c r="WWY464" s="327"/>
      <c r="WWZ464" s="327"/>
      <c r="WXA464" s="327"/>
      <c r="WXB464" s="327"/>
      <c r="WXC464" s="327"/>
      <c r="WXD464" s="327"/>
      <c r="WXE464" s="327"/>
      <c r="WXF464" s="327"/>
      <c r="WXG464" s="327"/>
      <c r="WXH464" s="327"/>
      <c r="WXI464" s="327"/>
      <c r="WXJ464" s="327"/>
      <c r="WXK464" s="327"/>
      <c r="WXL464" s="327"/>
      <c r="WXM464" s="327"/>
      <c r="WXN464" s="327"/>
      <c r="WXO464" s="327"/>
      <c r="WXP464" s="327"/>
      <c r="WXQ464" s="327"/>
      <c r="WXR464" s="327"/>
      <c r="WXS464" s="327"/>
      <c r="WXT464" s="327"/>
      <c r="WXU464" s="327"/>
      <c r="WXV464" s="327"/>
      <c r="WXW464" s="327"/>
      <c r="WXX464" s="327"/>
      <c r="WXY464" s="327"/>
      <c r="WXZ464" s="327"/>
      <c r="WYA464" s="327"/>
      <c r="WYB464" s="327"/>
      <c r="WYC464" s="327"/>
      <c r="WYD464" s="327"/>
      <c r="WYE464" s="327"/>
      <c r="WYF464" s="327"/>
      <c r="WYG464" s="327"/>
      <c r="WYH464" s="327"/>
      <c r="WYI464" s="327"/>
      <c r="WYJ464" s="327"/>
      <c r="WYK464" s="327"/>
      <c r="WYL464" s="327"/>
      <c r="WYM464" s="327"/>
      <c r="WYN464" s="327"/>
      <c r="WYO464" s="327"/>
      <c r="WYP464" s="327"/>
      <c r="WYQ464" s="327"/>
      <c r="WYR464" s="327"/>
      <c r="WYS464" s="327"/>
      <c r="WYT464" s="327"/>
      <c r="WYU464" s="327"/>
      <c r="WYV464" s="327"/>
      <c r="WYW464" s="327"/>
      <c r="WYX464" s="327"/>
      <c r="WYY464" s="327"/>
      <c r="WYZ464" s="327"/>
      <c r="WZA464" s="327"/>
      <c r="WZB464" s="327"/>
      <c r="WZC464" s="327"/>
      <c r="WZD464" s="327"/>
      <c r="WZE464" s="327"/>
      <c r="WZF464" s="327"/>
      <c r="WZG464" s="327"/>
      <c r="WZH464" s="327"/>
      <c r="WZI464" s="327"/>
      <c r="WZJ464" s="327"/>
      <c r="WZK464" s="327"/>
      <c r="WZL464" s="327"/>
      <c r="WZM464" s="327"/>
      <c r="WZN464" s="327"/>
      <c r="WZO464" s="327"/>
      <c r="WZP464" s="327"/>
      <c r="WZQ464" s="327"/>
      <c r="WZR464" s="327"/>
      <c r="WZS464" s="327"/>
      <c r="WZT464" s="327"/>
      <c r="WZU464" s="327"/>
      <c r="WZV464" s="327"/>
      <c r="WZW464" s="327"/>
      <c r="WZX464" s="327"/>
      <c r="WZY464" s="327"/>
      <c r="WZZ464" s="327"/>
      <c r="XAA464" s="327"/>
      <c r="XAB464" s="327"/>
      <c r="XAC464" s="327"/>
      <c r="XAD464" s="327"/>
      <c r="XAE464" s="327"/>
      <c r="XAF464" s="327"/>
      <c r="XAG464" s="327"/>
      <c r="XAH464" s="327"/>
      <c r="XAI464" s="327"/>
      <c r="XAJ464" s="327"/>
      <c r="XAK464" s="327"/>
      <c r="XAL464" s="327"/>
      <c r="XAM464" s="327"/>
      <c r="XAN464" s="327"/>
      <c r="XAO464" s="327"/>
      <c r="XAP464" s="327"/>
      <c r="XAQ464" s="327"/>
      <c r="XAR464" s="327"/>
      <c r="XAS464" s="327"/>
      <c r="XAT464" s="327"/>
      <c r="XAU464" s="327"/>
      <c r="XAV464" s="327"/>
      <c r="XAW464" s="327"/>
      <c r="XAX464" s="327"/>
      <c r="XAY464" s="327"/>
      <c r="XAZ464" s="327"/>
      <c r="XBA464" s="327"/>
      <c r="XBB464" s="327"/>
      <c r="XBC464" s="327"/>
      <c r="XBD464" s="327"/>
      <c r="XBE464" s="327"/>
      <c r="XBF464" s="327"/>
      <c r="XBG464" s="327"/>
      <c r="XBH464" s="327"/>
      <c r="XBI464" s="327"/>
      <c r="XBJ464" s="327"/>
      <c r="XBK464" s="327"/>
      <c r="XBL464" s="327"/>
      <c r="XBM464" s="327"/>
      <c r="XBN464" s="327"/>
      <c r="XBO464" s="327"/>
      <c r="XBP464" s="327"/>
      <c r="XBQ464" s="327"/>
      <c r="XBR464" s="327"/>
      <c r="XBS464" s="327"/>
      <c r="XBT464" s="327"/>
      <c r="XBU464" s="327"/>
      <c r="XBV464" s="327"/>
      <c r="XBW464" s="327"/>
      <c r="XBX464" s="327"/>
      <c r="XBY464" s="327"/>
      <c r="XBZ464" s="327"/>
      <c r="XCA464" s="327"/>
      <c r="XCB464" s="327"/>
      <c r="XCC464" s="327"/>
      <c r="XCD464" s="327"/>
      <c r="XCE464" s="327"/>
      <c r="XCF464" s="327"/>
      <c r="XCG464" s="327"/>
      <c r="XCH464" s="327"/>
      <c r="XCI464" s="327"/>
      <c r="XCJ464" s="327"/>
      <c r="XCK464" s="327"/>
      <c r="XCL464" s="327"/>
      <c r="XCM464" s="327"/>
      <c r="XCN464" s="327"/>
      <c r="XCO464" s="327"/>
      <c r="XCP464" s="327"/>
      <c r="XCQ464" s="327"/>
      <c r="XCR464" s="327"/>
      <c r="XCS464" s="327"/>
      <c r="XCT464" s="327"/>
      <c r="XCU464" s="327"/>
      <c r="XCV464" s="327"/>
      <c r="XCW464" s="327"/>
      <c r="XCX464" s="327"/>
      <c r="XCY464" s="327"/>
      <c r="XCZ464" s="327"/>
      <c r="XDA464" s="327"/>
      <c r="XDB464" s="327"/>
      <c r="XDC464" s="327"/>
      <c r="XDD464" s="327"/>
      <c r="XDE464" s="327"/>
      <c r="XDF464" s="327"/>
      <c r="XDG464" s="327"/>
      <c r="XDH464" s="327"/>
      <c r="XDI464" s="327"/>
      <c r="XDJ464" s="327"/>
      <c r="XDK464" s="327"/>
      <c r="XDL464" s="327"/>
      <c r="XDM464" s="327"/>
      <c r="XDN464" s="327"/>
      <c r="XDO464" s="327"/>
      <c r="XDP464" s="327"/>
      <c r="XDQ464" s="327"/>
      <c r="XDR464" s="327"/>
      <c r="XDS464" s="327"/>
      <c r="XDT464" s="327"/>
      <c r="XDU464" s="327"/>
      <c r="XDV464" s="327"/>
      <c r="XDW464" s="327"/>
      <c r="XDX464" s="327"/>
      <c r="XDY464" s="327"/>
      <c r="XDZ464" s="327"/>
      <c r="XEA464" s="327"/>
      <c r="XEB464" s="327"/>
      <c r="XEC464" s="327"/>
      <c r="XED464" s="327"/>
      <c r="XEE464" s="327"/>
      <c r="XEF464" s="327"/>
      <c r="XEG464" s="327"/>
      <c r="XEH464" s="327"/>
      <c r="XEI464" s="327"/>
      <c r="XEJ464" s="327"/>
      <c r="XEK464" s="327"/>
      <c r="XEL464" s="327"/>
      <c r="XEM464" s="327"/>
      <c r="XEN464" s="327"/>
      <c r="XEO464" s="327"/>
      <c r="XEP464" s="327"/>
      <c r="XEQ464" s="327"/>
      <c r="XER464" s="327"/>
      <c r="XES464" s="327"/>
      <c r="XET464" s="327"/>
      <c r="XEU464" s="327"/>
      <c r="XEV464" s="327"/>
      <c r="XEW464" s="327"/>
      <c r="XEX464" s="327"/>
      <c r="XEY464" s="327"/>
      <c r="XEZ464" s="327"/>
      <c r="XFA464" s="327"/>
      <c r="XFB464" s="327"/>
    </row>
    <row r="465" spans="1:28" s="327" customFormat="1" hidden="1" x14ac:dyDescent="0.25">
      <c r="A465" s="371">
        <v>313</v>
      </c>
      <c r="B465" s="367" t="s">
        <v>95</v>
      </c>
      <c r="C465" s="329">
        <f>C466+C467</f>
        <v>0</v>
      </c>
      <c r="D465" s="329">
        <f>D466+D467</f>
        <v>0</v>
      </c>
      <c r="E465" s="329">
        <f>E466+E467</f>
        <v>0</v>
      </c>
      <c r="F465" s="329">
        <f>F466+F467</f>
        <v>0</v>
      </c>
      <c r="G465" s="518" t="e">
        <f t="shared" si="31"/>
        <v>#DIV/0!</v>
      </c>
      <c r="H465" s="518" t="e">
        <f t="shared" si="32"/>
        <v>#DIV/0!</v>
      </c>
      <c r="I465" s="342"/>
      <c r="J465" s="342"/>
      <c r="K465" s="342"/>
      <c r="L465" s="342"/>
      <c r="M465" s="342"/>
      <c r="N465" s="342"/>
      <c r="O465" s="342"/>
      <c r="P465" s="342"/>
      <c r="Q465" s="342"/>
      <c r="R465" s="342"/>
      <c r="S465" s="342"/>
      <c r="T465" s="342"/>
      <c r="U465" s="342"/>
      <c r="V465" s="342"/>
      <c r="W465" s="342"/>
      <c r="X465" s="342"/>
      <c r="Y465" s="342"/>
      <c r="Z465" s="342"/>
      <c r="AA465" s="342"/>
      <c r="AB465" s="342"/>
    </row>
    <row r="466" spans="1:28" s="343" customFormat="1" hidden="1" x14ac:dyDescent="0.25">
      <c r="A466" s="372" t="s">
        <v>220</v>
      </c>
      <c r="B466" s="280" t="s">
        <v>221</v>
      </c>
      <c r="C466" s="352"/>
      <c r="D466" s="352"/>
      <c r="E466" s="352"/>
      <c r="F466" s="352"/>
      <c r="G466" s="525" t="e">
        <f t="shared" si="31"/>
        <v>#DIV/0!</v>
      </c>
      <c r="H466" s="525" t="e">
        <f t="shared" si="32"/>
        <v>#DIV/0!</v>
      </c>
      <c r="I466" s="342"/>
      <c r="J466" s="342"/>
      <c r="K466" s="342"/>
      <c r="L466" s="342"/>
      <c r="M466" s="342"/>
    </row>
    <row r="467" spans="1:28" s="343" customFormat="1" hidden="1" x14ac:dyDescent="0.25">
      <c r="A467" s="372">
        <v>3132</v>
      </c>
      <c r="B467" s="280" t="s">
        <v>96</v>
      </c>
      <c r="C467" s="352"/>
      <c r="D467" s="352"/>
      <c r="E467" s="352"/>
      <c r="F467" s="352"/>
      <c r="G467" s="525" t="e">
        <f t="shared" si="31"/>
        <v>#DIV/0!</v>
      </c>
      <c r="H467" s="525" t="e">
        <f t="shared" si="32"/>
        <v>#DIV/0!</v>
      </c>
      <c r="I467" s="562"/>
      <c r="J467" s="562"/>
      <c r="K467" s="562"/>
      <c r="L467" s="562"/>
      <c r="M467" s="562"/>
    </row>
    <row r="468" spans="1:28" s="343" customFormat="1" x14ac:dyDescent="0.25">
      <c r="A468" s="364">
        <v>32</v>
      </c>
      <c r="B468" s="365" t="s">
        <v>97</v>
      </c>
      <c r="C468" s="357">
        <f>C469+C473+C475+C477</f>
        <v>0</v>
      </c>
      <c r="D468" s="357">
        <f>D469+D473+D477</f>
        <v>301725.00999999995</v>
      </c>
      <c r="E468" s="357">
        <f>E469+E473+E477</f>
        <v>424600</v>
      </c>
      <c r="F468" s="357">
        <f>F469+F473+F477</f>
        <v>65624.099999999991</v>
      </c>
      <c r="G468" s="522">
        <f t="shared" si="31"/>
        <v>21.749638851615252</v>
      </c>
      <c r="H468" s="522">
        <f t="shared" si="32"/>
        <v>15.455511069241638</v>
      </c>
      <c r="I468" s="342"/>
      <c r="J468" s="342"/>
      <c r="K468" s="342"/>
      <c r="L468" s="342"/>
      <c r="M468" s="342"/>
    </row>
    <row r="469" spans="1:28" s="343" customFormat="1" hidden="1" x14ac:dyDescent="0.25">
      <c r="A469" s="366">
        <v>321</v>
      </c>
      <c r="B469" s="367" t="s">
        <v>98</v>
      </c>
      <c r="C469" s="329">
        <f>SUM(C470:C472)</f>
        <v>0</v>
      </c>
      <c r="D469" s="329">
        <f>SUM(D470:D472)</f>
        <v>0</v>
      </c>
      <c r="E469" s="329">
        <f>SUM(E470:E472)</f>
        <v>0</v>
      </c>
      <c r="F469" s="329">
        <f>SUM(F470:F472)</f>
        <v>0</v>
      </c>
      <c r="G469" s="518" t="e">
        <f t="shared" si="31"/>
        <v>#DIV/0!</v>
      </c>
      <c r="H469" s="518" t="e">
        <f t="shared" si="32"/>
        <v>#DIV/0!</v>
      </c>
      <c r="I469" s="342"/>
      <c r="J469" s="342"/>
      <c r="K469" s="342"/>
      <c r="L469" s="342"/>
      <c r="M469" s="342"/>
    </row>
    <row r="470" spans="1:28" s="343" customFormat="1" hidden="1" x14ac:dyDescent="0.25">
      <c r="A470" s="368" t="s">
        <v>99</v>
      </c>
      <c r="B470" s="280" t="s">
        <v>100</v>
      </c>
      <c r="C470" s="352"/>
      <c r="D470" s="352"/>
      <c r="E470" s="352"/>
      <c r="F470" s="352"/>
      <c r="G470" s="525" t="e">
        <f t="shared" si="31"/>
        <v>#DIV/0!</v>
      </c>
      <c r="H470" s="525" t="e">
        <f t="shared" si="32"/>
        <v>#DIV/0!</v>
      </c>
      <c r="I470" s="330"/>
      <c r="J470" s="330"/>
      <c r="K470" s="330"/>
      <c r="L470" s="330"/>
      <c r="M470" s="330"/>
    </row>
    <row r="471" spans="1:28" s="343" customFormat="1" hidden="1" x14ac:dyDescent="0.25">
      <c r="A471" s="368" t="s">
        <v>101</v>
      </c>
      <c r="B471" s="281" t="s">
        <v>102</v>
      </c>
      <c r="C471" s="352"/>
      <c r="D471" s="352"/>
      <c r="E471" s="352"/>
      <c r="F471" s="352"/>
      <c r="G471" s="525" t="e">
        <f t="shared" ref="G471:G536" si="49">F471/D471*100</f>
        <v>#DIV/0!</v>
      </c>
      <c r="H471" s="525" t="e">
        <f t="shared" ref="H471:H536" si="50">F471/E471*100</f>
        <v>#DIV/0!</v>
      </c>
      <c r="I471" s="342"/>
      <c r="J471" s="342"/>
      <c r="K471" s="342"/>
      <c r="L471" s="342"/>
      <c r="M471" s="342"/>
    </row>
    <row r="472" spans="1:28" hidden="1" x14ac:dyDescent="0.25">
      <c r="A472" s="368" t="s">
        <v>103</v>
      </c>
      <c r="B472" s="281" t="s">
        <v>104</v>
      </c>
      <c r="C472" s="352"/>
      <c r="D472" s="352"/>
      <c r="E472" s="352"/>
      <c r="F472" s="352"/>
      <c r="G472" s="525" t="e">
        <f t="shared" si="49"/>
        <v>#DIV/0!</v>
      </c>
      <c r="H472" s="525" t="e">
        <f t="shared" si="50"/>
        <v>#DIV/0!</v>
      </c>
    </row>
    <row r="473" spans="1:28" s="330" customFormat="1" x14ac:dyDescent="0.25">
      <c r="A473" s="366" t="s">
        <v>107</v>
      </c>
      <c r="B473" s="282" t="s">
        <v>108</v>
      </c>
      <c r="C473" s="329">
        <f>C474</f>
        <v>0</v>
      </c>
      <c r="D473" s="329">
        <f>D475</f>
        <v>4692.1000000000004</v>
      </c>
      <c r="E473" s="329">
        <f>E475</f>
        <v>15000</v>
      </c>
      <c r="F473" s="329">
        <f>F475</f>
        <v>896.59</v>
      </c>
      <c r="G473" s="518">
        <f t="shared" si="49"/>
        <v>19.108501523837941</v>
      </c>
      <c r="H473" s="518">
        <f t="shared" si="50"/>
        <v>5.9772666666666669</v>
      </c>
    </row>
    <row r="474" spans="1:28" hidden="1" x14ac:dyDescent="0.25">
      <c r="A474" s="368" t="s">
        <v>113</v>
      </c>
      <c r="B474" s="281" t="s">
        <v>114</v>
      </c>
      <c r="C474" s="352"/>
      <c r="D474" s="352"/>
      <c r="E474" s="352"/>
      <c r="F474" s="352"/>
      <c r="G474" s="525" t="e">
        <f t="shared" si="49"/>
        <v>#DIV/0!</v>
      </c>
      <c r="H474" s="525" t="e">
        <f t="shared" si="50"/>
        <v>#DIV/0!</v>
      </c>
    </row>
    <row r="475" spans="1:28" s="330" customFormat="1" x14ac:dyDescent="0.25">
      <c r="A475" s="366" t="s">
        <v>115</v>
      </c>
      <c r="B475" s="282" t="s">
        <v>116</v>
      </c>
      <c r="C475" s="329">
        <f>C476</f>
        <v>0</v>
      </c>
      <c r="D475" s="329">
        <f>D476</f>
        <v>4692.1000000000004</v>
      </c>
      <c r="E475" s="329">
        <f>E476</f>
        <v>15000</v>
      </c>
      <c r="F475" s="329">
        <f>F476</f>
        <v>896.59</v>
      </c>
      <c r="G475" s="518">
        <f t="shared" si="49"/>
        <v>19.108501523837941</v>
      </c>
      <c r="H475" s="518">
        <f t="shared" si="50"/>
        <v>5.9772666666666669</v>
      </c>
      <c r="I475" s="342"/>
      <c r="J475" s="342"/>
      <c r="K475" s="342"/>
      <c r="L475" s="342"/>
      <c r="M475" s="342"/>
    </row>
    <row r="476" spans="1:28" x14ac:dyDescent="0.25">
      <c r="A476" s="368">
        <v>32241</v>
      </c>
      <c r="B476" s="280" t="s">
        <v>406</v>
      </c>
      <c r="C476" s="352">
        <v>0</v>
      </c>
      <c r="D476" s="352">
        <v>4692.1000000000004</v>
      </c>
      <c r="E476" s="352">
        <v>15000</v>
      </c>
      <c r="F476" s="352">
        <v>896.59</v>
      </c>
      <c r="G476" s="525">
        <f t="shared" si="49"/>
        <v>19.108501523837941</v>
      </c>
      <c r="H476" s="525">
        <f t="shared" si="50"/>
        <v>5.9772666666666669</v>
      </c>
    </row>
    <row r="477" spans="1:28" s="330" customFormat="1" x14ac:dyDescent="0.25">
      <c r="A477" s="366" t="s">
        <v>121</v>
      </c>
      <c r="B477" s="282" t="s">
        <v>122</v>
      </c>
      <c r="C477" s="329">
        <f>C478+C483+C484+C485</f>
        <v>0</v>
      </c>
      <c r="D477" s="329">
        <f>D478+D483+D484+D485</f>
        <v>297032.90999999997</v>
      </c>
      <c r="E477" s="329">
        <f>E478+E483+E484+E485</f>
        <v>409600</v>
      </c>
      <c r="F477" s="329">
        <f>F478+F483+F484+F485</f>
        <v>64727.509999999995</v>
      </c>
      <c r="G477" s="518">
        <f t="shared" si="49"/>
        <v>21.791359752022093</v>
      </c>
      <c r="H477" s="518">
        <f t="shared" si="50"/>
        <v>15.802614746093749</v>
      </c>
      <c r="I477" s="342"/>
      <c r="J477" s="342"/>
      <c r="K477" s="342"/>
      <c r="L477" s="342"/>
      <c r="M477" s="342"/>
    </row>
    <row r="478" spans="1:28" s="330" customFormat="1" x14ac:dyDescent="0.25">
      <c r="A478" s="366" t="s">
        <v>125</v>
      </c>
      <c r="B478" s="282" t="s">
        <v>126</v>
      </c>
      <c r="C478" s="329">
        <f>SUM(C479:C481)</f>
        <v>0</v>
      </c>
      <c r="D478" s="329">
        <f>SUM(D479:D482)</f>
        <v>224043.74</v>
      </c>
      <c r="E478" s="329">
        <f t="shared" ref="E478:F478" si="51">SUM(E479:E482)</f>
        <v>315175</v>
      </c>
      <c r="F478" s="329">
        <f t="shared" si="51"/>
        <v>43325.329999999994</v>
      </c>
      <c r="G478" s="518">
        <f t="shared" si="49"/>
        <v>19.337889110403172</v>
      </c>
      <c r="H478" s="518">
        <f t="shared" si="50"/>
        <v>13.746436106924723</v>
      </c>
      <c r="I478" s="343"/>
      <c r="J478" s="343"/>
      <c r="K478" s="343"/>
      <c r="L478" s="343"/>
      <c r="M478" s="343"/>
    </row>
    <row r="479" spans="1:28" s="330" customFormat="1" x14ac:dyDescent="0.25">
      <c r="A479" s="368">
        <v>32321</v>
      </c>
      <c r="B479" s="281" t="s">
        <v>413</v>
      </c>
      <c r="C479" s="352"/>
      <c r="D479" s="352">
        <f>165663.57+58380.17</f>
        <v>224043.74</v>
      </c>
      <c r="E479" s="352">
        <v>87500</v>
      </c>
      <c r="F479" s="352">
        <v>1100</v>
      </c>
      <c r="G479" s="525">
        <f t="shared" si="49"/>
        <v>0.4909755568265376</v>
      </c>
      <c r="H479" s="525">
        <f t="shared" si="50"/>
        <v>1.2571428571428571</v>
      </c>
      <c r="I479" s="343"/>
      <c r="J479" s="343"/>
      <c r="K479" s="343"/>
      <c r="L479" s="343"/>
      <c r="M479" s="343"/>
    </row>
    <row r="480" spans="1:28" s="330" customFormat="1" x14ac:dyDescent="0.25">
      <c r="A480" s="368">
        <v>32322</v>
      </c>
      <c r="B480" s="281" t="s">
        <v>414</v>
      </c>
      <c r="C480" s="352"/>
      <c r="D480" s="352">
        <v>0</v>
      </c>
      <c r="E480" s="352">
        <v>177675</v>
      </c>
      <c r="F480" s="352">
        <f>13021.9+20920.69</f>
        <v>33942.589999999997</v>
      </c>
      <c r="G480" s="525">
        <f>IFERROR(F480/D480*100,F480)</f>
        <v>33942.589999999997</v>
      </c>
      <c r="H480" s="525">
        <f t="shared" si="50"/>
        <v>19.103751231180524</v>
      </c>
      <c r="I480" s="343"/>
      <c r="J480" s="343"/>
      <c r="K480" s="343"/>
      <c r="L480" s="343"/>
      <c r="M480" s="343"/>
    </row>
    <row r="481" spans="1:13" x14ac:dyDescent="0.25">
      <c r="A481" s="368">
        <v>32323</v>
      </c>
      <c r="B481" s="281" t="s">
        <v>412</v>
      </c>
      <c r="C481" s="352"/>
      <c r="D481" s="352">
        <v>0</v>
      </c>
      <c r="E481" s="572">
        <v>30000</v>
      </c>
      <c r="F481" s="352">
        <v>6787.38</v>
      </c>
      <c r="G481" s="525">
        <f t="shared" ref="G481:G484" si="52">IFERROR(F481/D481*100,F481)</f>
        <v>6787.38</v>
      </c>
      <c r="H481" s="525">
        <f>F481/E481*100</f>
        <v>22.624600000000001</v>
      </c>
      <c r="I481" s="343"/>
      <c r="J481" s="343"/>
      <c r="K481" s="343"/>
      <c r="L481" s="343"/>
      <c r="M481" s="343"/>
    </row>
    <row r="482" spans="1:13" x14ac:dyDescent="0.25">
      <c r="A482" s="368" t="s">
        <v>577</v>
      </c>
      <c r="B482" s="281" t="s">
        <v>578</v>
      </c>
      <c r="C482" s="352"/>
      <c r="D482" s="352"/>
      <c r="E482" s="353">
        <v>20000</v>
      </c>
      <c r="F482" s="352">
        <v>1495.36</v>
      </c>
      <c r="G482" s="525">
        <f t="shared" ref="G482" si="53">IFERROR(F482/D482*100,F482)</f>
        <v>1495.36</v>
      </c>
      <c r="H482" s="525">
        <f>F482/E482*100</f>
        <v>7.4767999999999999</v>
      </c>
      <c r="I482" s="343"/>
      <c r="J482" s="343"/>
      <c r="K482" s="343"/>
      <c r="L482" s="343"/>
      <c r="M482" s="343"/>
    </row>
    <row r="483" spans="1:13" hidden="1" x14ac:dyDescent="0.25">
      <c r="A483" s="366" t="s">
        <v>127</v>
      </c>
      <c r="B483" s="282" t="s">
        <v>128</v>
      </c>
      <c r="C483" s="329"/>
      <c r="D483" s="329"/>
      <c r="E483" s="329"/>
      <c r="F483" s="329"/>
      <c r="G483" s="525">
        <f t="shared" si="52"/>
        <v>0</v>
      </c>
      <c r="H483" s="518" t="e">
        <f t="shared" si="50"/>
        <v>#DIV/0!</v>
      </c>
      <c r="I483" s="343"/>
      <c r="J483" s="343"/>
      <c r="K483" s="343"/>
      <c r="L483" s="343"/>
      <c r="M483" s="343"/>
    </row>
    <row r="484" spans="1:13" hidden="1" x14ac:dyDescent="0.25">
      <c r="A484" s="366" t="s">
        <v>213</v>
      </c>
      <c r="B484" s="282" t="s">
        <v>133</v>
      </c>
      <c r="C484" s="329"/>
      <c r="D484" s="329"/>
      <c r="E484" s="329"/>
      <c r="F484" s="329"/>
      <c r="G484" s="525">
        <f t="shared" si="52"/>
        <v>0</v>
      </c>
      <c r="H484" s="518" t="e">
        <f t="shared" si="50"/>
        <v>#DIV/0!</v>
      </c>
      <c r="I484" s="343"/>
      <c r="J484" s="343"/>
      <c r="K484" s="343"/>
      <c r="L484" s="343"/>
      <c r="M484" s="343"/>
    </row>
    <row r="485" spans="1:13" x14ac:dyDescent="0.25">
      <c r="A485" s="366" t="s">
        <v>134</v>
      </c>
      <c r="B485" s="282" t="s">
        <v>135</v>
      </c>
      <c r="C485" s="329">
        <f>SUM(C486)</f>
        <v>0</v>
      </c>
      <c r="D485" s="329">
        <f>SUM(D486:D487)</f>
        <v>72989.17</v>
      </c>
      <c r="E485" s="329">
        <f t="shared" ref="E485:F485" si="54">SUM(E486:E487)</f>
        <v>94425</v>
      </c>
      <c r="F485" s="329">
        <f t="shared" si="54"/>
        <v>21402.18</v>
      </c>
      <c r="G485" s="518">
        <f t="shared" si="49"/>
        <v>29.322404954050036</v>
      </c>
      <c r="H485" s="518">
        <f t="shared" si="50"/>
        <v>22.665798252581414</v>
      </c>
      <c r="I485" s="343"/>
      <c r="J485" s="343"/>
      <c r="K485" s="343"/>
      <c r="L485" s="343"/>
      <c r="M485" s="343"/>
    </row>
    <row r="486" spans="1:13" x14ac:dyDescent="0.25">
      <c r="A486" s="368" t="s">
        <v>611</v>
      </c>
      <c r="B486" s="281" t="s">
        <v>647</v>
      </c>
      <c r="C486" s="352"/>
      <c r="D486" s="352">
        <v>72989.17</v>
      </c>
      <c r="E486" s="352">
        <v>0</v>
      </c>
      <c r="F486" s="352"/>
      <c r="G486" s="525">
        <f t="shared" si="49"/>
        <v>0</v>
      </c>
      <c r="H486" s="525">
        <f>IFERROR(F486/E486*100,F486)</f>
        <v>0</v>
      </c>
      <c r="I486" s="327"/>
      <c r="J486" s="327"/>
      <c r="K486" s="327"/>
      <c r="L486" s="327"/>
      <c r="M486" s="327"/>
    </row>
    <row r="487" spans="1:13" x14ac:dyDescent="0.25">
      <c r="A487" s="368" t="s">
        <v>503</v>
      </c>
      <c r="B487" s="281" t="s">
        <v>424</v>
      </c>
      <c r="C487" s="352"/>
      <c r="D487" s="352"/>
      <c r="E487" s="352">
        <v>94425</v>
      </c>
      <c r="F487" s="352">
        <v>21402.18</v>
      </c>
      <c r="G487" s="525"/>
      <c r="H487" s="525">
        <f>IFERROR(F487/E487*100,F487)</f>
        <v>22.665798252581414</v>
      </c>
      <c r="I487" s="327"/>
      <c r="J487" s="327"/>
      <c r="K487" s="327"/>
      <c r="L487" s="327"/>
      <c r="M487" s="327"/>
    </row>
    <row r="488" spans="1:13" x14ac:dyDescent="0.25">
      <c r="A488" s="338">
        <v>4</v>
      </c>
      <c r="B488" s="339" t="s">
        <v>169</v>
      </c>
      <c r="C488" s="340">
        <f>SUM(C493,C518)</f>
        <v>0</v>
      </c>
      <c r="D488" s="340">
        <f>SUM(D489,D493,D518)</f>
        <v>769502.99</v>
      </c>
      <c r="E488" s="340">
        <f>SUM(E489,E493,E518)</f>
        <v>275400</v>
      </c>
      <c r="F488" s="340">
        <f>SUM(F489,F493,F518)</f>
        <v>6370.6900000000005</v>
      </c>
      <c r="G488" s="521">
        <f t="shared" si="49"/>
        <v>0.8278967181141168</v>
      </c>
      <c r="H488" s="521">
        <f t="shared" si="50"/>
        <v>2.3132498184458972</v>
      </c>
      <c r="I488" s="327"/>
      <c r="J488" s="327"/>
      <c r="K488" s="327"/>
      <c r="L488" s="327"/>
      <c r="M488" s="327"/>
    </row>
    <row r="489" spans="1:13" x14ac:dyDescent="0.25">
      <c r="A489" s="289">
        <v>41</v>
      </c>
      <c r="B489" s="382" t="s">
        <v>171</v>
      </c>
      <c r="C489" s="329"/>
      <c r="D489" s="329">
        <f>D490</f>
        <v>1300</v>
      </c>
      <c r="E489" s="329">
        <f t="shared" ref="E489:F491" si="55">E490</f>
        <v>3000</v>
      </c>
      <c r="F489" s="329">
        <f t="shared" si="55"/>
        <v>2586.04</v>
      </c>
      <c r="G489" s="518">
        <f t="shared" si="49"/>
        <v>198.92615384615385</v>
      </c>
      <c r="H489" s="518">
        <f t="shared" si="50"/>
        <v>86.201333333333324</v>
      </c>
      <c r="I489" s="343"/>
      <c r="J489" s="343"/>
      <c r="K489" s="343"/>
      <c r="L489" s="343"/>
      <c r="M489" s="343"/>
    </row>
    <row r="490" spans="1:13" x14ac:dyDescent="0.25">
      <c r="A490" s="289">
        <v>412</v>
      </c>
      <c r="B490" s="382" t="s">
        <v>651</v>
      </c>
      <c r="C490" s="329"/>
      <c r="D490" s="329">
        <f>D491</f>
        <v>1300</v>
      </c>
      <c r="E490" s="329">
        <f t="shared" si="55"/>
        <v>3000</v>
      </c>
      <c r="F490" s="329">
        <f t="shared" si="55"/>
        <v>2586.04</v>
      </c>
      <c r="G490" s="518">
        <f t="shared" si="49"/>
        <v>198.92615384615385</v>
      </c>
      <c r="H490" s="518">
        <f t="shared" si="50"/>
        <v>86.201333333333324</v>
      </c>
      <c r="I490" s="343"/>
      <c r="J490" s="343"/>
      <c r="K490" s="343"/>
      <c r="L490" s="343"/>
      <c r="M490" s="343"/>
    </row>
    <row r="491" spans="1:13" x14ac:dyDescent="0.25">
      <c r="A491" s="289">
        <v>4123</v>
      </c>
      <c r="B491" s="382" t="s">
        <v>177</v>
      </c>
      <c r="C491" s="329"/>
      <c r="D491" s="329">
        <f>D492</f>
        <v>1300</v>
      </c>
      <c r="E491" s="329">
        <f t="shared" si="55"/>
        <v>3000</v>
      </c>
      <c r="F491" s="329">
        <f t="shared" si="55"/>
        <v>2586.04</v>
      </c>
      <c r="G491" s="518">
        <f t="shared" si="49"/>
        <v>198.92615384615385</v>
      </c>
      <c r="H491" s="518">
        <f t="shared" si="50"/>
        <v>86.201333333333324</v>
      </c>
      <c r="I491" s="343"/>
      <c r="J491" s="343"/>
      <c r="K491" s="343"/>
      <c r="L491" s="343"/>
      <c r="M491" s="343"/>
    </row>
    <row r="492" spans="1:13" x14ac:dyDescent="0.25">
      <c r="A492" s="286">
        <v>41231</v>
      </c>
      <c r="B492" s="391" t="s">
        <v>177</v>
      </c>
      <c r="C492" s="352"/>
      <c r="D492" s="352">
        <v>1300</v>
      </c>
      <c r="E492" s="352">
        <v>3000</v>
      </c>
      <c r="F492" s="352">
        <v>2586.04</v>
      </c>
      <c r="G492" s="525">
        <f t="shared" si="49"/>
        <v>198.92615384615385</v>
      </c>
      <c r="H492" s="525">
        <f t="shared" si="50"/>
        <v>86.201333333333324</v>
      </c>
      <c r="I492" s="343"/>
      <c r="J492" s="343"/>
      <c r="K492" s="343"/>
      <c r="L492" s="343"/>
      <c r="M492" s="343"/>
    </row>
    <row r="493" spans="1:13" x14ac:dyDescent="0.25">
      <c r="A493" s="379">
        <v>42</v>
      </c>
      <c r="B493" s="406" t="s">
        <v>346</v>
      </c>
      <c r="C493" s="357">
        <f>C497</f>
        <v>0</v>
      </c>
      <c r="D493" s="357">
        <f>D494+D497+D512+D515</f>
        <v>592202.99</v>
      </c>
      <c r="E493" s="357">
        <f>E494+E497+E512+E515</f>
        <v>193400</v>
      </c>
      <c r="F493" s="357">
        <f>F494+F497+F512+F515</f>
        <v>3784.65</v>
      </c>
      <c r="G493" s="522">
        <f t="shared" si="49"/>
        <v>0.63907985334555639</v>
      </c>
      <c r="H493" s="522">
        <f t="shared" si="50"/>
        <v>1.9569027921406412</v>
      </c>
      <c r="I493" s="343"/>
      <c r="J493" s="343"/>
      <c r="K493" s="343"/>
      <c r="L493" s="343"/>
      <c r="M493" s="343"/>
    </row>
    <row r="494" spans="1:13" x14ac:dyDescent="0.25">
      <c r="A494" s="289">
        <v>421</v>
      </c>
      <c r="B494" s="382" t="s">
        <v>202</v>
      </c>
      <c r="C494" s="329"/>
      <c r="D494" s="329">
        <f t="shared" ref="D494:F495" si="56">D495</f>
        <v>3062.5</v>
      </c>
      <c r="E494" s="329">
        <f t="shared" si="56"/>
        <v>0</v>
      </c>
      <c r="F494" s="329">
        <f t="shared" si="56"/>
        <v>0</v>
      </c>
      <c r="G494" s="518">
        <f t="shared" si="49"/>
        <v>0</v>
      </c>
      <c r="H494" s="518">
        <f t="shared" ref="H494:H510" si="57">IFERROR(F494/E494*100,F494)</f>
        <v>0</v>
      </c>
      <c r="I494" s="343"/>
      <c r="J494" s="343"/>
      <c r="K494" s="343"/>
      <c r="L494" s="343"/>
      <c r="M494" s="343"/>
    </row>
    <row r="495" spans="1:13" x14ac:dyDescent="0.25">
      <c r="A495" s="289">
        <v>4212</v>
      </c>
      <c r="B495" s="382" t="s">
        <v>204</v>
      </c>
      <c r="C495" s="329"/>
      <c r="D495" s="329">
        <f t="shared" si="56"/>
        <v>3062.5</v>
      </c>
      <c r="E495" s="329">
        <f t="shared" si="56"/>
        <v>0</v>
      </c>
      <c r="F495" s="329">
        <f t="shared" si="56"/>
        <v>0</v>
      </c>
      <c r="G495" s="518">
        <f t="shared" si="49"/>
        <v>0</v>
      </c>
      <c r="H495" s="518">
        <f t="shared" si="57"/>
        <v>0</v>
      </c>
    </row>
    <row r="496" spans="1:13" ht="31.5" x14ac:dyDescent="0.25">
      <c r="A496" s="286">
        <v>42122</v>
      </c>
      <c r="B496" s="385" t="s">
        <v>648</v>
      </c>
      <c r="C496" s="352"/>
      <c r="D496" s="352">
        <v>3062.5</v>
      </c>
      <c r="E496" s="352">
        <v>0</v>
      </c>
      <c r="F496" s="352"/>
      <c r="G496" s="525">
        <f t="shared" si="49"/>
        <v>0</v>
      </c>
      <c r="H496" s="525">
        <f t="shared" si="57"/>
        <v>0</v>
      </c>
      <c r="I496" s="330"/>
      <c r="J496" s="330"/>
      <c r="K496" s="330"/>
      <c r="L496" s="330"/>
      <c r="M496" s="330"/>
    </row>
    <row r="497" spans="1:13" x14ac:dyDescent="0.25">
      <c r="A497" s="289">
        <v>422</v>
      </c>
      <c r="B497" s="382" t="s">
        <v>179</v>
      </c>
      <c r="C497" s="329">
        <f>C498+C503+C506+C508</f>
        <v>0</v>
      </c>
      <c r="D497" s="329">
        <f>D498+D501+D503+D506+D508+D510</f>
        <v>479140.49</v>
      </c>
      <c r="E497" s="329">
        <f>E498+E501+E503+E506+E508+E510</f>
        <v>173400</v>
      </c>
      <c r="F497" s="329">
        <f>F498+F501+F503+F506+F508+F510</f>
        <v>3784.65</v>
      </c>
      <c r="G497" s="518">
        <f t="shared" si="49"/>
        <v>0.78988315097311035</v>
      </c>
      <c r="H497" s="518">
        <f t="shared" si="57"/>
        <v>2.182612456747405</v>
      </c>
    </row>
    <row r="498" spans="1:13" x14ac:dyDescent="0.25">
      <c r="A498" s="289">
        <v>4221</v>
      </c>
      <c r="B498" s="382" t="s">
        <v>181</v>
      </c>
      <c r="C498" s="329">
        <f>SUM(C499:C500)</f>
        <v>0</v>
      </c>
      <c r="D498" s="329">
        <f>SUM(D499:D500)</f>
        <v>74651.66</v>
      </c>
      <c r="E498" s="329">
        <f>SUM(E499:E500)</f>
        <v>29600</v>
      </c>
      <c r="F498" s="329">
        <f>SUM(F499:F500)</f>
        <v>2609.65</v>
      </c>
      <c r="G498" s="518">
        <f t="shared" si="49"/>
        <v>3.4957695515411178</v>
      </c>
      <c r="H498" s="518">
        <f t="shared" si="57"/>
        <v>8.8163851351351354</v>
      </c>
      <c r="I498" s="330"/>
      <c r="J498" s="330"/>
      <c r="K498" s="330"/>
      <c r="L498" s="330"/>
      <c r="M498" s="330"/>
    </row>
    <row r="499" spans="1:13" x14ac:dyDescent="0.25">
      <c r="A499" s="286">
        <v>42211</v>
      </c>
      <c r="B499" s="391" t="s">
        <v>444</v>
      </c>
      <c r="C499" s="352"/>
      <c r="D499" s="352">
        <v>43776.66</v>
      </c>
      <c r="E499" s="352">
        <v>19000</v>
      </c>
      <c r="F499" s="352">
        <v>2609.65</v>
      </c>
      <c r="G499" s="525">
        <f t="shared" si="49"/>
        <v>5.9612816509985</v>
      </c>
      <c r="H499" s="525">
        <f t="shared" si="57"/>
        <v>13.734999999999999</v>
      </c>
    </row>
    <row r="500" spans="1:13" x14ac:dyDescent="0.25">
      <c r="A500" s="286">
        <v>42212</v>
      </c>
      <c r="B500" s="391" t="s">
        <v>445</v>
      </c>
      <c r="C500" s="352"/>
      <c r="D500" s="352">
        <v>30875</v>
      </c>
      <c r="E500" s="352">
        <v>10600</v>
      </c>
      <c r="F500" s="352"/>
      <c r="G500" s="525">
        <f t="shared" si="49"/>
        <v>0</v>
      </c>
      <c r="H500" s="525">
        <f t="shared" si="57"/>
        <v>0</v>
      </c>
      <c r="I500" s="330"/>
      <c r="J500" s="330"/>
      <c r="K500" s="330"/>
      <c r="L500" s="330"/>
      <c r="M500" s="330"/>
    </row>
    <row r="501" spans="1:13" s="330" customFormat="1" x14ac:dyDescent="0.25">
      <c r="A501" s="289">
        <v>4222</v>
      </c>
      <c r="B501" s="382" t="s">
        <v>183</v>
      </c>
      <c r="C501" s="329"/>
      <c r="D501" s="329">
        <f>D502</f>
        <v>61.19</v>
      </c>
      <c r="E501" s="329">
        <f>E502</f>
        <v>0</v>
      </c>
      <c r="F501" s="329">
        <f>F502</f>
        <v>0</v>
      </c>
      <c r="G501" s="518">
        <f t="shared" si="49"/>
        <v>0</v>
      </c>
      <c r="H501" s="518">
        <f t="shared" si="57"/>
        <v>0</v>
      </c>
    </row>
    <row r="502" spans="1:13" x14ac:dyDescent="0.25">
      <c r="A502" s="286">
        <v>42222</v>
      </c>
      <c r="B502" s="391" t="s">
        <v>620</v>
      </c>
      <c r="C502" s="352"/>
      <c r="D502" s="352">
        <v>61.19</v>
      </c>
      <c r="E502" s="352">
        <v>0</v>
      </c>
      <c r="F502" s="352"/>
      <c r="G502" s="525">
        <f t="shared" si="49"/>
        <v>0</v>
      </c>
      <c r="H502" s="525">
        <f t="shared" si="57"/>
        <v>0</v>
      </c>
      <c r="I502" s="330"/>
      <c r="J502" s="330"/>
      <c r="K502" s="330"/>
      <c r="L502" s="330"/>
      <c r="M502" s="330"/>
    </row>
    <row r="503" spans="1:13" x14ac:dyDescent="0.25">
      <c r="A503" s="289">
        <v>4223</v>
      </c>
      <c r="B503" s="382" t="s">
        <v>296</v>
      </c>
      <c r="C503" s="329">
        <f>C505</f>
        <v>0</v>
      </c>
      <c r="D503" s="329">
        <f>SUM(D504:D505)</f>
        <v>9191.75</v>
      </c>
      <c r="E503" s="329">
        <f t="shared" ref="E503:F503" si="58">SUM(E504:E505)</f>
        <v>8000</v>
      </c>
      <c r="F503" s="329">
        <f t="shared" si="58"/>
        <v>0</v>
      </c>
      <c r="G503" s="518">
        <f t="shared" si="49"/>
        <v>0</v>
      </c>
      <c r="H503" s="518">
        <f t="shared" si="57"/>
        <v>0</v>
      </c>
      <c r="I503" s="330"/>
      <c r="J503" s="330"/>
      <c r="K503" s="330"/>
      <c r="L503" s="330"/>
      <c r="M503" s="330"/>
    </row>
    <row r="504" spans="1:13" x14ac:dyDescent="0.25">
      <c r="A504" s="286">
        <v>42231</v>
      </c>
      <c r="B504" s="391" t="s">
        <v>448</v>
      </c>
      <c r="C504" s="352"/>
      <c r="D504" s="352"/>
      <c r="E504" s="352">
        <v>8000</v>
      </c>
      <c r="F504" s="352"/>
      <c r="G504" s="525"/>
      <c r="H504" s="525">
        <f t="shared" si="57"/>
        <v>0</v>
      </c>
    </row>
    <row r="505" spans="1:13" x14ac:dyDescent="0.25">
      <c r="A505" s="286">
        <v>42232</v>
      </c>
      <c r="B505" s="391" t="s">
        <v>447</v>
      </c>
      <c r="C505" s="352"/>
      <c r="D505" s="352">
        <v>9191.75</v>
      </c>
      <c r="E505" s="352">
        <v>0</v>
      </c>
      <c r="F505" s="352"/>
      <c r="G505" s="525">
        <f t="shared" si="49"/>
        <v>0</v>
      </c>
      <c r="H505" s="525">
        <f t="shared" si="57"/>
        <v>0</v>
      </c>
    </row>
    <row r="506" spans="1:13" x14ac:dyDescent="0.25">
      <c r="A506" s="289">
        <v>4224</v>
      </c>
      <c r="B506" s="382" t="s">
        <v>185</v>
      </c>
      <c r="C506" s="329">
        <f>SUM(C507)</f>
        <v>0</v>
      </c>
      <c r="D506" s="329">
        <f>SUM(D507)</f>
        <v>376267.39</v>
      </c>
      <c r="E506" s="329">
        <f>SUM(E507)</f>
        <v>120800</v>
      </c>
      <c r="F506" s="329">
        <f>SUM(F507)</f>
        <v>1175</v>
      </c>
      <c r="G506" s="518">
        <f t="shared" si="49"/>
        <v>0.31227792554651096</v>
      </c>
      <c r="H506" s="518">
        <f t="shared" si="57"/>
        <v>0.9726821192052979</v>
      </c>
    </row>
    <row r="507" spans="1:13" x14ac:dyDescent="0.25">
      <c r="A507" s="286">
        <v>42241</v>
      </c>
      <c r="B507" s="391" t="s">
        <v>449</v>
      </c>
      <c r="C507" s="352"/>
      <c r="D507" s="352">
        <v>376267.39</v>
      </c>
      <c r="E507" s="352">
        <v>120800</v>
      </c>
      <c r="F507" s="352">
        <v>1175</v>
      </c>
      <c r="G507" s="525">
        <f t="shared" si="49"/>
        <v>0.31227792554651096</v>
      </c>
      <c r="H507" s="525">
        <f t="shared" si="57"/>
        <v>0.9726821192052979</v>
      </c>
    </row>
    <row r="508" spans="1:13" x14ac:dyDescent="0.25">
      <c r="A508" s="289">
        <v>4225</v>
      </c>
      <c r="B508" s="382" t="s">
        <v>186</v>
      </c>
      <c r="C508" s="329">
        <f>SUM(C509)</f>
        <v>0</v>
      </c>
      <c r="D508" s="329">
        <f>SUM(D509)</f>
        <v>15000</v>
      </c>
      <c r="E508" s="329">
        <f>SUM(E509)</f>
        <v>15000</v>
      </c>
      <c r="F508" s="329">
        <f>SUM(F509)</f>
        <v>0</v>
      </c>
      <c r="G508" s="518">
        <f t="shared" si="49"/>
        <v>0</v>
      </c>
      <c r="H508" s="525">
        <f t="shared" si="57"/>
        <v>0</v>
      </c>
    </row>
    <row r="509" spans="1:13" x14ac:dyDescent="0.25">
      <c r="A509" s="286">
        <v>42251</v>
      </c>
      <c r="B509" s="391" t="s">
        <v>649</v>
      </c>
      <c r="C509" s="352"/>
      <c r="D509" s="352">
        <v>15000</v>
      </c>
      <c r="E509" s="352">
        <v>15000</v>
      </c>
      <c r="F509" s="352"/>
      <c r="G509" s="525">
        <f t="shared" si="49"/>
        <v>0</v>
      </c>
      <c r="H509" s="525">
        <f t="shared" si="57"/>
        <v>0</v>
      </c>
    </row>
    <row r="510" spans="1:13" s="330" customFormat="1" x14ac:dyDescent="0.25">
      <c r="A510" s="289">
        <v>4227</v>
      </c>
      <c r="B510" s="382" t="s">
        <v>187</v>
      </c>
      <c r="C510" s="329"/>
      <c r="D510" s="329">
        <f>D511</f>
        <v>3968.5</v>
      </c>
      <c r="E510" s="329">
        <f>E511</f>
        <v>0</v>
      </c>
      <c r="F510" s="329">
        <f>F511</f>
        <v>0</v>
      </c>
      <c r="G510" s="518">
        <f t="shared" si="49"/>
        <v>0</v>
      </c>
      <c r="H510" s="525">
        <f t="shared" si="57"/>
        <v>0</v>
      </c>
      <c r="I510" s="342"/>
      <c r="J510" s="342"/>
      <c r="K510" s="342"/>
      <c r="L510" s="342"/>
      <c r="M510" s="342"/>
    </row>
    <row r="511" spans="1:13" x14ac:dyDescent="0.25">
      <c r="A511" s="286">
        <v>42271</v>
      </c>
      <c r="B511" s="391" t="s">
        <v>650</v>
      </c>
      <c r="C511" s="352"/>
      <c r="D511" s="352">
        <v>3968.5</v>
      </c>
      <c r="E511" s="352">
        <v>0</v>
      </c>
      <c r="F511" s="352"/>
      <c r="G511" s="525">
        <f t="shared" si="49"/>
        <v>0</v>
      </c>
      <c r="H511" s="525">
        <f>IFERROR(F511/E511*100,F511)</f>
        <v>0</v>
      </c>
    </row>
    <row r="512" spans="1:13" s="330" customFormat="1" x14ac:dyDescent="0.25">
      <c r="A512" s="289">
        <v>423</v>
      </c>
      <c r="B512" s="382" t="s">
        <v>188</v>
      </c>
      <c r="C512" s="329"/>
      <c r="D512" s="329">
        <f t="shared" ref="D512:F513" si="59">D513</f>
        <v>108000</v>
      </c>
      <c r="E512" s="329">
        <f t="shared" si="59"/>
        <v>18000</v>
      </c>
      <c r="F512" s="329">
        <f t="shared" si="59"/>
        <v>0</v>
      </c>
      <c r="G512" s="518">
        <f t="shared" si="49"/>
        <v>0</v>
      </c>
      <c r="H512" s="518">
        <f t="shared" si="50"/>
        <v>0</v>
      </c>
      <c r="I512" s="342"/>
      <c r="J512" s="342"/>
      <c r="K512" s="342"/>
      <c r="L512" s="342"/>
      <c r="M512" s="342"/>
    </row>
    <row r="513" spans="1:13" s="330" customFormat="1" x14ac:dyDescent="0.25">
      <c r="A513" s="289">
        <v>4231</v>
      </c>
      <c r="B513" s="382" t="s">
        <v>78</v>
      </c>
      <c r="C513" s="329"/>
      <c r="D513" s="329">
        <f t="shared" si="59"/>
        <v>108000</v>
      </c>
      <c r="E513" s="329">
        <f t="shared" si="59"/>
        <v>18000</v>
      </c>
      <c r="F513" s="329">
        <f t="shared" si="59"/>
        <v>0</v>
      </c>
      <c r="G513" s="518">
        <f t="shared" si="49"/>
        <v>0</v>
      </c>
      <c r="H513" s="518">
        <f t="shared" si="50"/>
        <v>0</v>
      </c>
      <c r="I513" s="342"/>
      <c r="J513" s="342"/>
      <c r="K513" s="342"/>
      <c r="L513" s="342"/>
      <c r="M513" s="342"/>
    </row>
    <row r="514" spans="1:13" x14ac:dyDescent="0.25">
      <c r="A514" s="286">
        <v>42311</v>
      </c>
      <c r="B514" s="391" t="s">
        <v>451</v>
      </c>
      <c r="C514" s="352"/>
      <c r="D514" s="352">
        <v>108000</v>
      </c>
      <c r="E514" s="352">
        <v>18000</v>
      </c>
      <c r="F514" s="352"/>
      <c r="G514" s="525">
        <f t="shared" si="49"/>
        <v>0</v>
      </c>
      <c r="H514" s="525">
        <f t="shared" si="50"/>
        <v>0</v>
      </c>
    </row>
    <row r="515" spans="1:13" s="330" customFormat="1" x14ac:dyDescent="0.25">
      <c r="A515" s="289">
        <v>426</v>
      </c>
      <c r="B515" s="382" t="s">
        <v>297</v>
      </c>
      <c r="C515" s="329"/>
      <c r="D515" s="329">
        <f t="shared" ref="D515:F516" si="60">D516</f>
        <v>2000</v>
      </c>
      <c r="E515" s="329">
        <f t="shared" si="60"/>
        <v>2000</v>
      </c>
      <c r="F515" s="329">
        <f t="shared" si="60"/>
        <v>0</v>
      </c>
      <c r="G515" s="518">
        <f t="shared" si="49"/>
        <v>0</v>
      </c>
      <c r="H515" s="518">
        <f t="shared" si="50"/>
        <v>0</v>
      </c>
      <c r="I515" s="342"/>
      <c r="J515" s="342"/>
      <c r="K515" s="342"/>
      <c r="L515" s="342"/>
      <c r="M515" s="342"/>
    </row>
    <row r="516" spans="1:13" s="330" customFormat="1" x14ac:dyDescent="0.25">
      <c r="A516" s="289">
        <v>4262</v>
      </c>
      <c r="B516" s="382" t="s">
        <v>190</v>
      </c>
      <c r="C516" s="329"/>
      <c r="D516" s="329">
        <f t="shared" si="60"/>
        <v>2000</v>
      </c>
      <c r="E516" s="329">
        <f t="shared" si="60"/>
        <v>2000</v>
      </c>
      <c r="F516" s="329">
        <f t="shared" si="60"/>
        <v>0</v>
      </c>
      <c r="G516" s="518">
        <f t="shared" si="49"/>
        <v>0</v>
      </c>
      <c r="H516" s="518">
        <f t="shared" si="50"/>
        <v>0</v>
      </c>
      <c r="I516" s="342"/>
      <c r="J516" s="342"/>
      <c r="K516" s="342"/>
      <c r="L516" s="342"/>
      <c r="M516" s="342"/>
    </row>
    <row r="517" spans="1:13" x14ac:dyDescent="0.25">
      <c r="A517" s="286">
        <v>42621</v>
      </c>
      <c r="B517" s="391" t="s">
        <v>190</v>
      </c>
      <c r="C517" s="352"/>
      <c r="D517" s="352">
        <v>2000</v>
      </c>
      <c r="E517" s="352">
        <v>2000</v>
      </c>
      <c r="F517" s="352"/>
      <c r="G517" s="525">
        <f t="shared" si="49"/>
        <v>0</v>
      </c>
      <c r="H517" s="525">
        <f t="shared" si="50"/>
        <v>0</v>
      </c>
    </row>
    <row r="518" spans="1:13" x14ac:dyDescent="0.25">
      <c r="A518" s="364" t="s">
        <v>191</v>
      </c>
      <c r="B518" s="383" t="s">
        <v>194</v>
      </c>
      <c r="C518" s="357">
        <f t="shared" ref="C518:C520" si="61">SUM(C519)</f>
        <v>0</v>
      </c>
      <c r="D518" s="357">
        <f>SUM(D519)</f>
        <v>176000</v>
      </c>
      <c r="E518" s="357">
        <f>SUM(E519)</f>
        <v>79000</v>
      </c>
      <c r="F518" s="357">
        <f t="shared" ref="E518:F520" si="62">SUM(F519)</f>
        <v>0</v>
      </c>
      <c r="G518" s="522">
        <f t="shared" si="49"/>
        <v>0</v>
      </c>
      <c r="H518" s="522">
        <f t="shared" si="50"/>
        <v>0</v>
      </c>
    </row>
    <row r="519" spans="1:13" x14ac:dyDescent="0.25">
      <c r="A519" s="366" t="s">
        <v>193</v>
      </c>
      <c r="B519" s="367" t="s">
        <v>202</v>
      </c>
      <c r="C519" s="329">
        <f t="shared" si="61"/>
        <v>0</v>
      </c>
      <c r="D519" s="329">
        <f>SUM(D520)</f>
        <v>176000</v>
      </c>
      <c r="E519" s="329">
        <f t="shared" si="62"/>
        <v>79000</v>
      </c>
      <c r="F519" s="329">
        <f t="shared" si="62"/>
        <v>0</v>
      </c>
      <c r="G519" s="518">
        <f t="shared" si="49"/>
        <v>0</v>
      </c>
      <c r="H519" s="518">
        <f t="shared" si="50"/>
        <v>0</v>
      </c>
    </row>
    <row r="520" spans="1:13" x14ac:dyDescent="0.25">
      <c r="A520" s="366" t="s">
        <v>195</v>
      </c>
      <c r="B520" s="367" t="s">
        <v>194</v>
      </c>
      <c r="C520" s="329">
        <f t="shared" si="61"/>
        <v>0</v>
      </c>
      <c r="D520" s="329">
        <f>SUM(D521)</f>
        <v>176000</v>
      </c>
      <c r="E520" s="329">
        <f t="shared" si="62"/>
        <v>79000</v>
      </c>
      <c r="F520" s="329">
        <f t="shared" si="62"/>
        <v>0</v>
      </c>
      <c r="G520" s="518">
        <f t="shared" si="49"/>
        <v>0</v>
      </c>
      <c r="H520" s="518">
        <f t="shared" si="50"/>
        <v>0</v>
      </c>
    </row>
    <row r="521" spans="1:13" x14ac:dyDescent="0.25">
      <c r="A521" s="368" t="s">
        <v>493</v>
      </c>
      <c r="B521" s="280" t="s">
        <v>194</v>
      </c>
      <c r="C521" s="352"/>
      <c r="D521" s="352">
        <v>176000</v>
      </c>
      <c r="E521" s="352">
        <v>79000</v>
      </c>
      <c r="F521" s="352"/>
      <c r="G521" s="525">
        <f t="shared" si="49"/>
        <v>0</v>
      </c>
      <c r="H521" s="525">
        <f t="shared" si="50"/>
        <v>0</v>
      </c>
    </row>
    <row r="522" spans="1:13" s="343" customFormat="1" ht="47.25" x14ac:dyDescent="0.25">
      <c r="A522" s="403" t="s">
        <v>307</v>
      </c>
      <c r="B522" s="404" t="s">
        <v>348</v>
      </c>
      <c r="C522" s="333">
        <f t="shared" ref="C522:F523" si="63">C523</f>
        <v>0</v>
      </c>
      <c r="D522" s="333">
        <f t="shared" si="63"/>
        <v>4778.0199999999995</v>
      </c>
      <c r="E522" s="333">
        <f t="shared" si="63"/>
        <v>4778.0199999999995</v>
      </c>
      <c r="F522" s="333">
        <f t="shared" si="63"/>
        <v>2388.96</v>
      </c>
      <c r="G522" s="519">
        <f t="shared" si="49"/>
        <v>49.998953541425116</v>
      </c>
      <c r="H522" s="519">
        <f t="shared" si="50"/>
        <v>49.998953541425116</v>
      </c>
      <c r="I522" s="342"/>
      <c r="J522" s="342"/>
      <c r="K522" s="342"/>
      <c r="L522" s="342"/>
      <c r="M522" s="342"/>
    </row>
    <row r="523" spans="1:13" s="354" customFormat="1" x14ac:dyDescent="0.25">
      <c r="A523" s="388" t="s">
        <v>344</v>
      </c>
      <c r="B523" s="389" t="s">
        <v>345</v>
      </c>
      <c r="C523" s="336">
        <f t="shared" si="63"/>
        <v>0</v>
      </c>
      <c r="D523" s="336">
        <f t="shared" si="63"/>
        <v>4778.0199999999995</v>
      </c>
      <c r="E523" s="336">
        <f t="shared" si="63"/>
        <v>4778.0199999999995</v>
      </c>
      <c r="F523" s="336">
        <f t="shared" si="63"/>
        <v>2388.96</v>
      </c>
      <c r="G523" s="520">
        <f t="shared" si="49"/>
        <v>49.998953541425116</v>
      </c>
      <c r="H523" s="520">
        <f t="shared" si="50"/>
        <v>49.998953541425116</v>
      </c>
      <c r="I523" s="342"/>
      <c r="J523" s="342"/>
      <c r="K523" s="342"/>
      <c r="L523" s="342"/>
      <c r="M523" s="342"/>
    </row>
    <row r="524" spans="1:13" s="355" customFormat="1" x14ac:dyDescent="0.25">
      <c r="A524" s="402" t="s">
        <v>81</v>
      </c>
      <c r="B524" s="405" t="s">
        <v>82</v>
      </c>
      <c r="C524" s="340">
        <f>C525+C534</f>
        <v>0</v>
      </c>
      <c r="D524" s="340">
        <f>D525+D534</f>
        <v>4778.0199999999995</v>
      </c>
      <c r="E524" s="340">
        <f>E525+E534</f>
        <v>4778.0199999999995</v>
      </c>
      <c r="F524" s="340">
        <f>F525+F534</f>
        <v>2388.96</v>
      </c>
      <c r="G524" s="521">
        <f t="shared" si="49"/>
        <v>49.998953541425116</v>
      </c>
      <c r="H524" s="521">
        <f t="shared" si="50"/>
        <v>49.998953541425116</v>
      </c>
      <c r="I524" s="330"/>
      <c r="J524" s="330"/>
      <c r="K524" s="330"/>
      <c r="L524" s="330"/>
      <c r="M524" s="330"/>
    </row>
    <row r="525" spans="1:13" x14ac:dyDescent="0.25">
      <c r="A525" s="364">
        <v>31</v>
      </c>
      <c r="B525" s="365" t="s">
        <v>83</v>
      </c>
      <c r="C525" s="357">
        <f>C526+C529+C531</f>
        <v>0</v>
      </c>
      <c r="D525" s="357">
        <f>D526+D529+D531</f>
        <v>4778.0199999999995</v>
      </c>
      <c r="E525" s="357">
        <f>E526+E529+E531</f>
        <v>4778.0199999999995</v>
      </c>
      <c r="F525" s="357">
        <f>F526+F529+F531</f>
        <v>2388.96</v>
      </c>
      <c r="G525" s="522">
        <f t="shared" si="49"/>
        <v>49.998953541425116</v>
      </c>
      <c r="H525" s="522">
        <f t="shared" si="50"/>
        <v>49.998953541425116</v>
      </c>
    </row>
    <row r="526" spans="1:13" x14ac:dyDescent="0.25">
      <c r="A526" s="366">
        <v>311</v>
      </c>
      <c r="B526" s="367" t="s">
        <v>84</v>
      </c>
      <c r="C526" s="329">
        <f t="shared" ref="C526:F527" si="64">SUM(C527)</f>
        <v>0</v>
      </c>
      <c r="D526" s="329">
        <f t="shared" si="64"/>
        <v>4101.32</v>
      </c>
      <c r="E526" s="329">
        <f t="shared" si="64"/>
        <v>4101.32</v>
      </c>
      <c r="F526" s="329">
        <f t="shared" si="64"/>
        <v>2050.61</v>
      </c>
      <c r="G526" s="518">
        <f t="shared" si="49"/>
        <v>49.998780880301958</v>
      </c>
      <c r="H526" s="518">
        <f t="shared" si="50"/>
        <v>49.998780880301958</v>
      </c>
    </row>
    <row r="527" spans="1:13" x14ac:dyDescent="0.25">
      <c r="A527" s="366">
        <v>3111</v>
      </c>
      <c r="B527" s="367" t="s">
        <v>85</v>
      </c>
      <c r="C527" s="329">
        <f t="shared" si="64"/>
        <v>0</v>
      </c>
      <c r="D527" s="329">
        <f t="shared" si="64"/>
        <v>4101.32</v>
      </c>
      <c r="E527" s="329">
        <f t="shared" si="64"/>
        <v>4101.32</v>
      </c>
      <c r="F527" s="329">
        <f t="shared" si="64"/>
        <v>2050.61</v>
      </c>
      <c r="G527" s="518">
        <f t="shared" si="49"/>
        <v>49.998780880301958</v>
      </c>
      <c r="H527" s="518">
        <f t="shared" si="50"/>
        <v>49.998780880301958</v>
      </c>
    </row>
    <row r="528" spans="1:13" x14ac:dyDescent="0.25">
      <c r="A528" s="368" t="s">
        <v>464</v>
      </c>
      <c r="B528" s="280" t="s">
        <v>85</v>
      </c>
      <c r="C528" s="352"/>
      <c r="D528" s="352">
        <v>4101.32</v>
      </c>
      <c r="E528" s="352">
        <v>4101.32</v>
      </c>
      <c r="F528" s="352">
        <v>2050.61</v>
      </c>
      <c r="G528" s="525">
        <f t="shared" si="49"/>
        <v>49.998780880301958</v>
      </c>
      <c r="H528" s="525">
        <f t="shared" si="50"/>
        <v>49.998780880301958</v>
      </c>
      <c r="I528" s="353"/>
    </row>
    <row r="529" spans="1:13" hidden="1" x14ac:dyDescent="0.25">
      <c r="A529" s="366" t="s">
        <v>92</v>
      </c>
      <c r="B529" s="367" t="s">
        <v>93</v>
      </c>
      <c r="C529" s="329">
        <f>C530</f>
        <v>0</v>
      </c>
      <c r="D529" s="329">
        <f>D530</f>
        <v>0</v>
      </c>
      <c r="E529" s="329">
        <f>E530</f>
        <v>0</v>
      </c>
      <c r="F529" s="329">
        <f>F530</f>
        <v>0</v>
      </c>
      <c r="G529" s="518" t="e">
        <f t="shared" si="49"/>
        <v>#DIV/0!</v>
      </c>
      <c r="H529" s="518" t="e">
        <f t="shared" si="50"/>
        <v>#DIV/0!</v>
      </c>
    </row>
    <row r="530" spans="1:13" hidden="1" x14ac:dyDescent="0.25">
      <c r="A530" s="368" t="s">
        <v>94</v>
      </c>
      <c r="B530" s="280" t="s">
        <v>93</v>
      </c>
      <c r="C530" s="352"/>
      <c r="D530" s="352"/>
      <c r="E530" s="352"/>
      <c r="F530" s="352"/>
      <c r="G530" s="525" t="e">
        <f t="shared" si="49"/>
        <v>#DIV/0!</v>
      </c>
      <c r="H530" s="525" t="e">
        <f t="shared" si="50"/>
        <v>#DIV/0!</v>
      </c>
    </row>
    <row r="531" spans="1:13" x14ac:dyDescent="0.25">
      <c r="A531" s="366" t="s">
        <v>207</v>
      </c>
      <c r="B531" s="367" t="s">
        <v>95</v>
      </c>
      <c r="C531" s="329">
        <f t="shared" ref="C531:F532" si="65">SUM(C532)</f>
        <v>0</v>
      </c>
      <c r="D531" s="329">
        <f t="shared" si="65"/>
        <v>676.7</v>
      </c>
      <c r="E531" s="329">
        <f t="shared" si="65"/>
        <v>676.7</v>
      </c>
      <c r="F531" s="329">
        <f t="shared" si="65"/>
        <v>338.35</v>
      </c>
      <c r="G531" s="518">
        <f t="shared" si="49"/>
        <v>50</v>
      </c>
      <c r="H531" s="518">
        <f t="shared" si="50"/>
        <v>50</v>
      </c>
    </row>
    <row r="532" spans="1:13" x14ac:dyDescent="0.25">
      <c r="A532" s="366" t="s">
        <v>208</v>
      </c>
      <c r="B532" s="367" t="s">
        <v>96</v>
      </c>
      <c r="C532" s="329">
        <f t="shared" si="65"/>
        <v>0</v>
      </c>
      <c r="D532" s="329">
        <f t="shared" si="65"/>
        <v>676.7</v>
      </c>
      <c r="E532" s="329">
        <f t="shared" si="65"/>
        <v>676.7</v>
      </c>
      <c r="F532" s="329">
        <f t="shared" si="65"/>
        <v>338.35</v>
      </c>
      <c r="G532" s="518">
        <f t="shared" si="49"/>
        <v>50</v>
      </c>
      <c r="H532" s="518">
        <f t="shared" si="50"/>
        <v>50</v>
      </c>
      <c r="I532" s="330"/>
      <c r="J532" s="330"/>
      <c r="K532" s="330"/>
      <c r="L532" s="330"/>
      <c r="M532" s="330"/>
    </row>
    <row r="533" spans="1:13" x14ac:dyDescent="0.25">
      <c r="A533" s="368" t="s">
        <v>474</v>
      </c>
      <c r="B533" s="280" t="s">
        <v>96</v>
      </c>
      <c r="C533" s="352"/>
      <c r="D533" s="352">
        <v>676.7</v>
      </c>
      <c r="E533" s="352">
        <v>676.7</v>
      </c>
      <c r="F533" s="352">
        <v>338.35</v>
      </c>
      <c r="G533" s="525">
        <f t="shared" si="49"/>
        <v>50</v>
      </c>
      <c r="H533" s="525">
        <f t="shared" si="50"/>
        <v>50</v>
      </c>
      <c r="I533" s="353"/>
    </row>
    <row r="534" spans="1:13" s="356" customFormat="1" hidden="1" x14ac:dyDescent="0.25">
      <c r="A534" s="364" t="s">
        <v>347</v>
      </c>
      <c r="B534" s="395" t="s">
        <v>97</v>
      </c>
      <c r="C534" s="357">
        <f>C535+C537+C539</f>
        <v>0</v>
      </c>
      <c r="D534" s="357">
        <f>D535+D537+D539</f>
        <v>0</v>
      </c>
      <c r="E534" s="357">
        <f>E535+E537+E539</f>
        <v>0</v>
      </c>
      <c r="F534" s="357">
        <f>F535+F537+F539</f>
        <v>0</v>
      </c>
      <c r="G534" s="522" t="e">
        <f t="shared" si="49"/>
        <v>#DIV/0!</v>
      </c>
      <c r="H534" s="522" t="e">
        <f t="shared" si="50"/>
        <v>#DIV/0!</v>
      </c>
      <c r="I534" s="330"/>
      <c r="J534" s="330"/>
      <c r="K534" s="330"/>
      <c r="L534" s="330"/>
      <c r="M534" s="330"/>
    </row>
    <row r="535" spans="1:13" s="330" customFormat="1" hidden="1" x14ac:dyDescent="0.25">
      <c r="A535" s="366" t="s">
        <v>210</v>
      </c>
      <c r="B535" s="367" t="s">
        <v>98</v>
      </c>
      <c r="C535" s="329">
        <f>C536</f>
        <v>0</v>
      </c>
      <c r="D535" s="329">
        <f>D536</f>
        <v>0</v>
      </c>
      <c r="E535" s="329">
        <f>E536</f>
        <v>0</v>
      </c>
      <c r="F535" s="329">
        <f>F536</f>
        <v>0</v>
      </c>
      <c r="G535" s="518" t="e">
        <f t="shared" si="49"/>
        <v>#DIV/0!</v>
      </c>
      <c r="H535" s="518" t="e">
        <f t="shared" si="50"/>
        <v>#DIV/0!</v>
      </c>
    </row>
    <row r="536" spans="1:13" hidden="1" x14ac:dyDescent="0.25">
      <c r="A536" s="368" t="s">
        <v>101</v>
      </c>
      <c r="B536" s="280" t="s">
        <v>102</v>
      </c>
      <c r="C536" s="352"/>
      <c r="D536" s="352"/>
      <c r="E536" s="352"/>
      <c r="F536" s="352"/>
      <c r="G536" s="525" t="e">
        <f t="shared" si="49"/>
        <v>#DIV/0!</v>
      </c>
      <c r="H536" s="525" t="e">
        <f t="shared" si="50"/>
        <v>#DIV/0!</v>
      </c>
    </row>
    <row r="537" spans="1:13" s="330" customFormat="1" hidden="1" x14ac:dyDescent="0.25">
      <c r="A537" s="366" t="s">
        <v>107</v>
      </c>
      <c r="B537" s="367" t="s">
        <v>108</v>
      </c>
      <c r="C537" s="329">
        <f>C538</f>
        <v>0</v>
      </c>
      <c r="D537" s="329">
        <f>D538</f>
        <v>0</v>
      </c>
      <c r="E537" s="329">
        <f>E538</f>
        <v>0</v>
      </c>
      <c r="F537" s="329">
        <f>F538</f>
        <v>0</v>
      </c>
      <c r="G537" s="518" t="e">
        <f t="shared" ref="G537:G600" si="66">F537/D537*100</f>
        <v>#DIV/0!</v>
      </c>
      <c r="H537" s="518" t="e">
        <f t="shared" ref="H537:H600" si="67">F537/E537*100</f>
        <v>#DIV/0!</v>
      </c>
    </row>
    <row r="538" spans="1:13" hidden="1" x14ac:dyDescent="0.25">
      <c r="A538" s="368" t="s">
        <v>113</v>
      </c>
      <c r="B538" s="280" t="s">
        <v>114</v>
      </c>
      <c r="C538" s="352"/>
      <c r="D538" s="352"/>
      <c r="E538" s="352"/>
      <c r="F538" s="352"/>
      <c r="G538" s="525" t="e">
        <f t="shared" si="66"/>
        <v>#DIV/0!</v>
      </c>
      <c r="H538" s="525" t="e">
        <f t="shared" si="67"/>
        <v>#DIV/0!</v>
      </c>
      <c r="I538" s="330"/>
      <c r="J538" s="330"/>
      <c r="K538" s="330"/>
      <c r="L538" s="330"/>
      <c r="M538" s="330"/>
    </row>
    <row r="539" spans="1:13" s="330" customFormat="1" hidden="1" x14ac:dyDescent="0.25">
      <c r="A539" s="366" t="s">
        <v>121</v>
      </c>
      <c r="B539" s="367" t="s">
        <v>122</v>
      </c>
      <c r="C539" s="329">
        <f>C540</f>
        <v>0</v>
      </c>
      <c r="D539" s="329">
        <f>D540</f>
        <v>0</v>
      </c>
      <c r="E539" s="329">
        <f>E540</f>
        <v>0</v>
      </c>
      <c r="F539" s="329">
        <f>F540</f>
        <v>0</v>
      </c>
      <c r="G539" s="518" t="e">
        <f t="shared" si="66"/>
        <v>#DIV/0!</v>
      </c>
      <c r="H539" s="518" t="e">
        <f t="shared" si="67"/>
        <v>#DIV/0!</v>
      </c>
      <c r="I539" s="342"/>
      <c r="J539" s="342"/>
      <c r="K539" s="342"/>
      <c r="L539" s="342"/>
      <c r="M539" s="342"/>
    </row>
    <row r="540" spans="1:13" hidden="1" x14ac:dyDescent="0.25">
      <c r="A540" s="368" t="s">
        <v>127</v>
      </c>
      <c r="B540" s="280" t="s">
        <v>128</v>
      </c>
      <c r="C540" s="352"/>
      <c r="D540" s="352"/>
      <c r="E540" s="352"/>
      <c r="F540" s="352"/>
      <c r="G540" s="525" t="e">
        <f t="shared" si="66"/>
        <v>#DIV/0!</v>
      </c>
      <c r="H540" s="525" t="e">
        <f t="shared" si="67"/>
        <v>#DIV/0!</v>
      </c>
    </row>
    <row r="541" spans="1:13" ht="47.25" x14ac:dyDescent="0.25">
      <c r="A541" s="403" t="s">
        <v>307</v>
      </c>
      <c r="B541" s="404" t="s">
        <v>653</v>
      </c>
      <c r="C541" s="333">
        <f t="shared" ref="C541:F542" si="68">C542</f>
        <v>0</v>
      </c>
      <c r="D541" s="333">
        <f t="shared" si="68"/>
        <v>6600</v>
      </c>
      <c r="E541" s="333">
        <f t="shared" si="68"/>
        <v>6600</v>
      </c>
      <c r="F541" s="333">
        <f t="shared" si="68"/>
        <v>6600</v>
      </c>
      <c r="G541" s="519">
        <f t="shared" si="66"/>
        <v>100</v>
      </c>
      <c r="H541" s="519">
        <f t="shared" si="67"/>
        <v>100</v>
      </c>
    </row>
    <row r="542" spans="1:13" s="354" customFormat="1" x14ac:dyDescent="0.25">
      <c r="A542" s="388" t="s">
        <v>344</v>
      </c>
      <c r="B542" s="389" t="s">
        <v>345</v>
      </c>
      <c r="C542" s="336">
        <f t="shared" si="68"/>
        <v>0</v>
      </c>
      <c r="D542" s="336">
        <f t="shared" si="68"/>
        <v>6600</v>
      </c>
      <c r="E542" s="336">
        <f t="shared" si="68"/>
        <v>6600</v>
      </c>
      <c r="F542" s="336">
        <f t="shared" si="68"/>
        <v>6600</v>
      </c>
      <c r="G542" s="520">
        <f t="shared" si="66"/>
        <v>100</v>
      </c>
      <c r="H542" s="520">
        <f t="shared" si="67"/>
        <v>100</v>
      </c>
      <c r="I542" s="342"/>
      <c r="J542" s="342"/>
      <c r="K542" s="342"/>
      <c r="L542" s="342"/>
      <c r="M542" s="342"/>
    </row>
    <row r="543" spans="1:13" s="355" customFormat="1" x14ac:dyDescent="0.25">
      <c r="A543" s="402" t="s">
        <v>81</v>
      </c>
      <c r="B543" s="405" t="s">
        <v>82</v>
      </c>
      <c r="C543" s="340">
        <f>C544+C553</f>
        <v>0</v>
      </c>
      <c r="D543" s="340">
        <f>D544+D553</f>
        <v>6600</v>
      </c>
      <c r="E543" s="340">
        <f>E544+E553</f>
        <v>6600</v>
      </c>
      <c r="F543" s="340">
        <f>F544+F553</f>
        <v>6600</v>
      </c>
      <c r="G543" s="521">
        <f t="shared" si="66"/>
        <v>100</v>
      </c>
      <c r="H543" s="521">
        <f t="shared" si="67"/>
        <v>100</v>
      </c>
      <c r="I543" s="342"/>
      <c r="J543" s="342"/>
      <c r="K543" s="342"/>
      <c r="L543" s="342"/>
      <c r="M543" s="342"/>
    </row>
    <row r="544" spans="1:13" x14ac:dyDescent="0.25">
      <c r="A544" s="364">
        <v>31</v>
      </c>
      <c r="B544" s="365" t="s">
        <v>83</v>
      </c>
      <c r="C544" s="357">
        <f>C545+C548+C550</f>
        <v>0</v>
      </c>
      <c r="D544" s="357">
        <f>D545+D548+D550</f>
        <v>2200</v>
      </c>
      <c r="E544" s="357">
        <f>E545+E548+E550</f>
        <v>2200</v>
      </c>
      <c r="F544" s="357">
        <f>F545+F548+F550</f>
        <v>6600</v>
      </c>
      <c r="G544" s="522">
        <f t="shared" si="66"/>
        <v>300</v>
      </c>
      <c r="H544" s="522">
        <f t="shared" si="67"/>
        <v>300</v>
      </c>
      <c r="I544" s="343"/>
      <c r="J544" s="343"/>
      <c r="K544" s="343"/>
      <c r="L544" s="343"/>
      <c r="M544" s="343"/>
    </row>
    <row r="545" spans="1:13" x14ac:dyDescent="0.25">
      <c r="A545" s="366">
        <v>311</v>
      </c>
      <c r="B545" s="367" t="s">
        <v>84</v>
      </c>
      <c r="C545" s="329">
        <f t="shared" ref="C545:F546" si="69">SUM(C546)</f>
        <v>0</v>
      </c>
      <c r="D545" s="329">
        <f t="shared" si="69"/>
        <v>1888.41</v>
      </c>
      <c r="E545" s="329">
        <f t="shared" si="69"/>
        <v>1888.41</v>
      </c>
      <c r="F545" s="329">
        <f t="shared" si="69"/>
        <v>5665.23</v>
      </c>
      <c r="G545" s="518">
        <f t="shared" si="66"/>
        <v>299.99999999999994</v>
      </c>
      <c r="H545" s="518">
        <f t="shared" si="67"/>
        <v>299.99999999999994</v>
      </c>
      <c r="I545" s="354"/>
      <c r="J545" s="354"/>
      <c r="K545" s="354"/>
      <c r="L545" s="354"/>
      <c r="M545" s="354"/>
    </row>
    <row r="546" spans="1:13" x14ac:dyDescent="0.25">
      <c r="A546" s="366">
        <v>3111</v>
      </c>
      <c r="B546" s="367" t="s">
        <v>85</v>
      </c>
      <c r="C546" s="329">
        <f t="shared" si="69"/>
        <v>0</v>
      </c>
      <c r="D546" s="329">
        <f t="shared" si="69"/>
        <v>1888.41</v>
      </c>
      <c r="E546" s="329">
        <f t="shared" si="69"/>
        <v>1888.41</v>
      </c>
      <c r="F546" s="329">
        <f t="shared" si="69"/>
        <v>5665.23</v>
      </c>
      <c r="G546" s="518">
        <f t="shared" si="66"/>
        <v>299.99999999999994</v>
      </c>
      <c r="H546" s="518">
        <f t="shared" si="67"/>
        <v>299.99999999999994</v>
      </c>
      <c r="I546" s="355"/>
      <c r="J546" s="355"/>
      <c r="K546" s="355"/>
      <c r="L546" s="355"/>
      <c r="M546" s="355"/>
    </row>
    <row r="547" spans="1:13" x14ac:dyDescent="0.25">
      <c r="A547" s="368" t="s">
        <v>464</v>
      </c>
      <c r="B547" s="280" t="s">
        <v>85</v>
      </c>
      <c r="C547" s="352"/>
      <c r="D547" s="352">
        <v>1888.41</v>
      </c>
      <c r="E547" s="352">
        <v>1888.41</v>
      </c>
      <c r="F547" s="352">
        <v>5665.23</v>
      </c>
      <c r="G547" s="525">
        <f t="shared" si="66"/>
        <v>299.99999999999994</v>
      </c>
      <c r="H547" s="525">
        <f t="shared" si="67"/>
        <v>299.99999999999994</v>
      </c>
    </row>
    <row r="548" spans="1:13" hidden="1" x14ac:dyDescent="0.25">
      <c r="A548" s="366" t="s">
        <v>92</v>
      </c>
      <c r="B548" s="367" t="s">
        <v>93</v>
      </c>
      <c r="C548" s="329">
        <f>C549</f>
        <v>0</v>
      </c>
      <c r="D548" s="329">
        <f>D549</f>
        <v>0</v>
      </c>
      <c r="E548" s="329">
        <f>E549</f>
        <v>0</v>
      </c>
      <c r="F548" s="329">
        <f>F549</f>
        <v>0</v>
      </c>
      <c r="G548" s="518" t="e">
        <f t="shared" si="66"/>
        <v>#DIV/0!</v>
      </c>
      <c r="H548" s="518" t="e">
        <f t="shared" si="67"/>
        <v>#DIV/0!</v>
      </c>
    </row>
    <row r="549" spans="1:13" hidden="1" x14ac:dyDescent="0.25">
      <c r="A549" s="368" t="s">
        <v>94</v>
      </c>
      <c r="B549" s="280" t="s">
        <v>93</v>
      </c>
      <c r="C549" s="352"/>
      <c r="D549" s="352"/>
      <c r="E549" s="352"/>
      <c r="F549" s="352"/>
      <c r="G549" s="525" t="e">
        <f t="shared" si="66"/>
        <v>#DIV/0!</v>
      </c>
      <c r="H549" s="525" t="e">
        <f t="shared" si="67"/>
        <v>#DIV/0!</v>
      </c>
    </row>
    <row r="550" spans="1:13" x14ac:dyDescent="0.25">
      <c r="A550" s="366" t="s">
        <v>207</v>
      </c>
      <c r="B550" s="367" t="s">
        <v>95</v>
      </c>
      <c r="C550" s="329">
        <f t="shared" ref="C550:F551" si="70">SUM(C551)</f>
        <v>0</v>
      </c>
      <c r="D550" s="329">
        <f t="shared" si="70"/>
        <v>311.58999999999997</v>
      </c>
      <c r="E550" s="329">
        <f t="shared" si="70"/>
        <v>311.58999999999997</v>
      </c>
      <c r="F550" s="329">
        <f t="shared" si="70"/>
        <v>934.77</v>
      </c>
      <c r="G550" s="518">
        <f t="shared" si="66"/>
        <v>300</v>
      </c>
      <c r="H550" s="518">
        <f t="shared" si="67"/>
        <v>300</v>
      </c>
    </row>
    <row r="551" spans="1:13" x14ac:dyDescent="0.25">
      <c r="A551" s="366" t="s">
        <v>208</v>
      </c>
      <c r="B551" s="367" t="s">
        <v>96</v>
      </c>
      <c r="C551" s="329">
        <f t="shared" si="70"/>
        <v>0</v>
      </c>
      <c r="D551" s="329">
        <f t="shared" si="70"/>
        <v>311.58999999999997</v>
      </c>
      <c r="E551" s="329">
        <f t="shared" si="70"/>
        <v>311.58999999999997</v>
      </c>
      <c r="F551" s="329">
        <f t="shared" si="70"/>
        <v>934.77</v>
      </c>
      <c r="G551" s="518">
        <f t="shared" si="66"/>
        <v>300</v>
      </c>
      <c r="H551" s="518">
        <f t="shared" si="67"/>
        <v>300</v>
      </c>
    </row>
    <row r="552" spans="1:13" x14ac:dyDescent="0.25">
      <c r="A552" s="368" t="s">
        <v>474</v>
      </c>
      <c r="B552" s="280" t="s">
        <v>96</v>
      </c>
      <c r="C552" s="352"/>
      <c r="D552" s="352">
        <v>311.58999999999997</v>
      </c>
      <c r="E552" s="352">
        <v>311.58999999999997</v>
      </c>
      <c r="F552" s="352">
        <v>934.77</v>
      </c>
      <c r="G552" s="525">
        <f t="shared" si="66"/>
        <v>300</v>
      </c>
      <c r="H552" s="525">
        <f t="shared" si="67"/>
        <v>300</v>
      </c>
    </row>
    <row r="553" spans="1:13" s="330" customFormat="1" x14ac:dyDescent="0.25">
      <c r="A553" s="364" t="s">
        <v>347</v>
      </c>
      <c r="B553" s="395" t="s">
        <v>97</v>
      </c>
      <c r="C553" s="357">
        <f>C554+C561+C564</f>
        <v>0</v>
      </c>
      <c r="D553" s="357">
        <f>D554+D561+D564</f>
        <v>4400</v>
      </c>
      <c r="E553" s="357">
        <f>E554+E561+E564</f>
        <v>4400</v>
      </c>
      <c r="F553" s="357">
        <f>F554+F561+F564</f>
        <v>0</v>
      </c>
      <c r="G553" s="522">
        <f t="shared" si="66"/>
        <v>0</v>
      </c>
      <c r="H553" s="522">
        <f t="shared" si="67"/>
        <v>0</v>
      </c>
      <c r="I553" s="342"/>
      <c r="J553" s="342"/>
      <c r="K553" s="342"/>
      <c r="L553" s="342"/>
      <c r="M553" s="342"/>
    </row>
    <row r="554" spans="1:13" s="330" customFormat="1" x14ac:dyDescent="0.25">
      <c r="A554" s="366" t="s">
        <v>210</v>
      </c>
      <c r="B554" s="367" t="s">
        <v>98</v>
      </c>
      <c r="C554" s="329">
        <f>C555+C558+C559</f>
        <v>0</v>
      </c>
      <c r="D554" s="329">
        <f>D555+D558+D559</f>
        <v>4200</v>
      </c>
      <c r="E554" s="329">
        <f>E555+E558+E559</f>
        <v>4200</v>
      </c>
      <c r="F554" s="329">
        <f>F555+F558+F559</f>
        <v>0</v>
      </c>
      <c r="G554" s="518">
        <f t="shared" si="66"/>
        <v>0</v>
      </c>
      <c r="H554" s="518">
        <f t="shared" si="67"/>
        <v>0</v>
      </c>
      <c r="I554" s="342"/>
      <c r="J554" s="342"/>
      <c r="K554" s="342"/>
      <c r="L554" s="342"/>
      <c r="M554" s="342"/>
    </row>
    <row r="555" spans="1:13" s="330" customFormat="1" x14ac:dyDescent="0.25">
      <c r="A555" s="366" t="s">
        <v>99</v>
      </c>
      <c r="B555" s="367" t="s">
        <v>100</v>
      </c>
      <c r="C555" s="329">
        <f>C556+C557</f>
        <v>0</v>
      </c>
      <c r="D555" s="329">
        <f>D556+D557</f>
        <v>470</v>
      </c>
      <c r="E555" s="329">
        <f>E556+E557</f>
        <v>470</v>
      </c>
      <c r="F555" s="329">
        <f>F556+F557</f>
        <v>0</v>
      </c>
      <c r="G555" s="518">
        <f t="shared" si="66"/>
        <v>0</v>
      </c>
      <c r="H555" s="518">
        <f t="shared" si="67"/>
        <v>0</v>
      </c>
      <c r="I555" s="342"/>
      <c r="J555" s="342"/>
      <c r="K555" s="342"/>
      <c r="L555" s="342"/>
      <c r="M555" s="342"/>
    </row>
    <row r="556" spans="1:13" s="349" customFormat="1" x14ac:dyDescent="0.25">
      <c r="A556" s="368">
        <v>32111</v>
      </c>
      <c r="B556" s="391" t="s">
        <v>387</v>
      </c>
      <c r="C556" s="352"/>
      <c r="D556" s="352">
        <v>400</v>
      </c>
      <c r="E556" s="352">
        <v>400</v>
      </c>
      <c r="F556" s="352">
        <v>0</v>
      </c>
      <c r="G556" s="525">
        <f t="shared" si="66"/>
        <v>0</v>
      </c>
      <c r="H556" s="525">
        <f t="shared" si="67"/>
        <v>0</v>
      </c>
      <c r="I556" s="330"/>
      <c r="J556" s="330"/>
      <c r="K556" s="330"/>
      <c r="L556" s="330"/>
      <c r="M556" s="330"/>
    </row>
    <row r="557" spans="1:13" s="349" customFormat="1" x14ac:dyDescent="0.25">
      <c r="A557" s="368" t="s">
        <v>566</v>
      </c>
      <c r="B557" s="391" t="s">
        <v>567</v>
      </c>
      <c r="C557" s="369"/>
      <c r="D557" s="369">
        <v>70</v>
      </c>
      <c r="E557" s="369">
        <v>70</v>
      </c>
      <c r="F557" s="369">
        <v>0</v>
      </c>
      <c r="G557" s="523">
        <f t="shared" si="66"/>
        <v>0</v>
      </c>
      <c r="H557" s="523">
        <f t="shared" si="67"/>
        <v>0</v>
      </c>
      <c r="I557" s="330"/>
      <c r="J557" s="330"/>
      <c r="K557" s="330"/>
      <c r="L557" s="330"/>
      <c r="M557" s="330"/>
    </row>
    <row r="558" spans="1:13" s="330" customFormat="1" hidden="1" x14ac:dyDescent="0.25">
      <c r="A558" s="366" t="s">
        <v>101</v>
      </c>
      <c r="B558" s="367" t="s">
        <v>102</v>
      </c>
      <c r="C558" s="329"/>
      <c r="D558" s="329"/>
      <c r="E558" s="329"/>
      <c r="F558" s="329"/>
      <c r="G558" s="518" t="e">
        <f t="shared" si="66"/>
        <v>#DIV/0!</v>
      </c>
      <c r="H558" s="518" t="e">
        <f t="shared" si="67"/>
        <v>#DIV/0!</v>
      </c>
      <c r="I558" s="342"/>
      <c r="J558" s="342"/>
      <c r="K558" s="342"/>
      <c r="L558" s="342"/>
      <c r="M558" s="342"/>
    </row>
    <row r="559" spans="1:13" s="330" customFormat="1" x14ac:dyDescent="0.25">
      <c r="A559" s="366" t="s">
        <v>103</v>
      </c>
      <c r="B559" s="367" t="s">
        <v>104</v>
      </c>
      <c r="C559" s="329">
        <f>C560</f>
        <v>0</v>
      </c>
      <c r="D559" s="329">
        <f>D560</f>
        <v>3730</v>
      </c>
      <c r="E559" s="329">
        <f>E560</f>
        <v>3730</v>
      </c>
      <c r="F559" s="329">
        <f>F560</f>
        <v>0</v>
      </c>
      <c r="G559" s="518">
        <f t="shared" si="66"/>
        <v>0</v>
      </c>
      <c r="H559" s="518">
        <f t="shared" si="67"/>
        <v>0</v>
      </c>
    </row>
    <row r="560" spans="1:13" x14ac:dyDescent="0.25">
      <c r="A560" s="368" t="s">
        <v>514</v>
      </c>
      <c r="B560" s="280" t="s">
        <v>391</v>
      </c>
      <c r="C560" s="352"/>
      <c r="D560" s="352">
        <v>3730</v>
      </c>
      <c r="E560" s="352">
        <v>3730</v>
      </c>
      <c r="F560" s="352">
        <v>0</v>
      </c>
      <c r="G560" s="525">
        <f t="shared" si="66"/>
        <v>0</v>
      </c>
      <c r="H560" s="525">
        <f t="shared" si="67"/>
        <v>0</v>
      </c>
    </row>
    <row r="561" spans="1:13" s="330" customFormat="1" x14ac:dyDescent="0.25">
      <c r="A561" s="366" t="s">
        <v>107</v>
      </c>
      <c r="B561" s="367" t="s">
        <v>108</v>
      </c>
      <c r="C561" s="329">
        <f t="shared" ref="C561:F562" si="71">C562</f>
        <v>0</v>
      </c>
      <c r="D561" s="329">
        <f t="shared" si="71"/>
        <v>200</v>
      </c>
      <c r="E561" s="329">
        <f t="shared" si="71"/>
        <v>200</v>
      </c>
      <c r="F561" s="329">
        <f t="shared" si="71"/>
        <v>0</v>
      </c>
      <c r="G561" s="518">
        <f t="shared" si="66"/>
        <v>0</v>
      </c>
      <c r="H561" s="518">
        <f t="shared" si="67"/>
        <v>0</v>
      </c>
    </row>
    <row r="562" spans="1:13" s="330" customFormat="1" x14ac:dyDescent="0.25">
      <c r="A562" s="366" t="s">
        <v>113</v>
      </c>
      <c r="B562" s="367" t="s">
        <v>114</v>
      </c>
      <c r="C562" s="329">
        <f t="shared" si="71"/>
        <v>0</v>
      </c>
      <c r="D562" s="329">
        <f t="shared" si="71"/>
        <v>200</v>
      </c>
      <c r="E562" s="329">
        <f t="shared" si="71"/>
        <v>200</v>
      </c>
      <c r="F562" s="329">
        <f t="shared" si="71"/>
        <v>0</v>
      </c>
      <c r="G562" s="518">
        <f t="shared" si="66"/>
        <v>0</v>
      </c>
      <c r="H562" s="518">
        <f t="shared" si="67"/>
        <v>0</v>
      </c>
      <c r="I562" s="342"/>
      <c r="J562" s="342"/>
      <c r="K562" s="342"/>
      <c r="L562" s="342"/>
      <c r="M562" s="342"/>
    </row>
    <row r="563" spans="1:13" x14ac:dyDescent="0.25">
      <c r="A563" s="368" t="s">
        <v>483</v>
      </c>
      <c r="B563" s="280" t="s">
        <v>402</v>
      </c>
      <c r="C563" s="352"/>
      <c r="D563" s="352">
        <v>200</v>
      </c>
      <c r="E563" s="352">
        <v>200</v>
      </c>
      <c r="F563" s="352">
        <v>0</v>
      </c>
      <c r="G563" s="525">
        <f t="shared" si="66"/>
        <v>0</v>
      </c>
      <c r="H563" s="525">
        <f t="shared" si="67"/>
        <v>0</v>
      </c>
    </row>
    <row r="564" spans="1:13" s="330" customFormat="1" hidden="1" x14ac:dyDescent="0.25">
      <c r="A564" s="366" t="s">
        <v>121</v>
      </c>
      <c r="B564" s="367" t="s">
        <v>122</v>
      </c>
      <c r="C564" s="329">
        <f>C565</f>
        <v>0</v>
      </c>
      <c r="D564" s="329">
        <f>D565</f>
        <v>0</v>
      </c>
      <c r="E564" s="329">
        <f>E565</f>
        <v>0</v>
      </c>
      <c r="F564" s="329">
        <f>F565</f>
        <v>0</v>
      </c>
      <c r="G564" s="518" t="e">
        <f t="shared" si="66"/>
        <v>#DIV/0!</v>
      </c>
      <c r="H564" s="518" t="e">
        <f t="shared" si="67"/>
        <v>#DIV/0!</v>
      </c>
      <c r="I564" s="354"/>
      <c r="J564" s="354"/>
      <c r="K564" s="354"/>
      <c r="L564" s="354"/>
      <c r="M564" s="354"/>
    </row>
    <row r="565" spans="1:13" hidden="1" x14ac:dyDescent="0.25">
      <c r="A565" s="368" t="s">
        <v>127</v>
      </c>
      <c r="B565" s="280" t="s">
        <v>128</v>
      </c>
      <c r="C565" s="352"/>
      <c r="D565" s="352"/>
      <c r="E565" s="352"/>
      <c r="F565" s="352"/>
      <c r="G565" s="525" t="e">
        <f t="shared" si="66"/>
        <v>#DIV/0!</v>
      </c>
      <c r="H565" s="525" t="e">
        <f t="shared" si="67"/>
        <v>#DIV/0!</v>
      </c>
      <c r="I565" s="355"/>
      <c r="J565" s="355"/>
      <c r="K565" s="355"/>
      <c r="L565" s="355"/>
      <c r="M565" s="355"/>
    </row>
    <row r="566" spans="1:13" s="330" customFormat="1" hidden="1" x14ac:dyDescent="0.25">
      <c r="A566" s="366" t="s">
        <v>107</v>
      </c>
      <c r="B566" s="367" t="s">
        <v>108</v>
      </c>
      <c r="C566" s="329">
        <f t="shared" ref="C566:F567" si="72">C567</f>
        <v>0</v>
      </c>
      <c r="D566" s="329">
        <f t="shared" si="72"/>
        <v>0</v>
      </c>
      <c r="E566" s="329">
        <f t="shared" si="72"/>
        <v>0</v>
      </c>
      <c r="F566" s="329">
        <f t="shared" si="72"/>
        <v>0</v>
      </c>
      <c r="G566" s="518" t="e">
        <f t="shared" si="66"/>
        <v>#DIV/0!</v>
      </c>
      <c r="H566" s="518" t="e">
        <f t="shared" si="67"/>
        <v>#DIV/0!</v>
      </c>
      <c r="I566" s="342"/>
      <c r="J566" s="342"/>
      <c r="K566" s="342"/>
      <c r="L566" s="342"/>
      <c r="M566" s="342"/>
    </row>
    <row r="567" spans="1:13" s="330" customFormat="1" hidden="1" x14ac:dyDescent="0.25">
      <c r="A567" s="366" t="s">
        <v>113</v>
      </c>
      <c r="B567" s="367" t="s">
        <v>114</v>
      </c>
      <c r="C567" s="329">
        <f t="shared" si="72"/>
        <v>0</v>
      </c>
      <c r="D567" s="329">
        <f t="shared" si="72"/>
        <v>0</v>
      </c>
      <c r="E567" s="329">
        <f t="shared" si="72"/>
        <v>0</v>
      </c>
      <c r="F567" s="329">
        <f t="shared" si="72"/>
        <v>0</v>
      </c>
      <c r="G567" s="518" t="e">
        <f t="shared" si="66"/>
        <v>#DIV/0!</v>
      </c>
      <c r="H567" s="518" t="e">
        <f t="shared" si="67"/>
        <v>#DIV/0!</v>
      </c>
      <c r="I567" s="342"/>
      <c r="J567" s="342"/>
      <c r="K567" s="342"/>
      <c r="L567" s="342"/>
      <c r="M567" s="342"/>
    </row>
    <row r="568" spans="1:13" hidden="1" x14ac:dyDescent="0.25">
      <c r="A568" s="368" t="s">
        <v>483</v>
      </c>
      <c r="B568" s="280" t="s">
        <v>402</v>
      </c>
      <c r="C568" s="352"/>
      <c r="D568" s="352"/>
      <c r="E568" s="352"/>
      <c r="F568" s="352"/>
      <c r="G568" s="525" t="e">
        <f t="shared" si="66"/>
        <v>#DIV/0!</v>
      </c>
      <c r="H568" s="525" t="e">
        <f t="shared" si="67"/>
        <v>#DIV/0!</v>
      </c>
    </row>
    <row r="569" spans="1:13" s="330" customFormat="1" hidden="1" x14ac:dyDescent="0.25">
      <c r="A569" s="366" t="s">
        <v>121</v>
      </c>
      <c r="B569" s="367" t="s">
        <v>122</v>
      </c>
      <c r="C569" s="329">
        <f>C570</f>
        <v>0</v>
      </c>
      <c r="D569" s="329">
        <f>D570</f>
        <v>0</v>
      </c>
      <c r="E569" s="329">
        <f>E570</f>
        <v>0</v>
      </c>
      <c r="F569" s="329">
        <f>F570</f>
        <v>0</v>
      </c>
      <c r="G569" s="518" t="e">
        <f t="shared" si="66"/>
        <v>#DIV/0!</v>
      </c>
      <c r="H569" s="518" t="e">
        <f t="shared" si="67"/>
        <v>#DIV/0!</v>
      </c>
      <c r="I569" s="342"/>
      <c r="J569" s="342"/>
      <c r="K569" s="342"/>
      <c r="L569" s="342"/>
      <c r="M569" s="342"/>
    </row>
    <row r="570" spans="1:13" hidden="1" x14ac:dyDescent="0.25">
      <c r="A570" s="368" t="s">
        <v>127</v>
      </c>
      <c r="B570" s="280" t="s">
        <v>128</v>
      </c>
      <c r="C570" s="352"/>
      <c r="D570" s="352"/>
      <c r="E570" s="352"/>
      <c r="F570" s="352"/>
      <c r="G570" s="525" t="e">
        <f t="shared" si="66"/>
        <v>#DIV/0!</v>
      </c>
      <c r="H570" s="525" t="e">
        <f t="shared" si="67"/>
        <v>#DIV/0!</v>
      </c>
    </row>
    <row r="571" spans="1:13" ht="31.5" x14ac:dyDescent="0.25">
      <c r="A571" s="403" t="s">
        <v>307</v>
      </c>
      <c r="B571" s="404" t="s">
        <v>664</v>
      </c>
      <c r="C571" s="333">
        <f>C572</f>
        <v>0</v>
      </c>
      <c r="D571" s="333">
        <f t="shared" ref="D571:D576" si="73">D572</f>
        <v>18000</v>
      </c>
      <c r="E571" s="333">
        <f t="shared" ref="E571:F576" si="74">E572</f>
        <v>18000</v>
      </c>
      <c r="F571" s="333">
        <f t="shared" si="74"/>
        <v>0</v>
      </c>
      <c r="G571" s="519">
        <f t="shared" si="66"/>
        <v>0</v>
      </c>
      <c r="H571" s="519">
        <f t="shared" si="67"/>
        <v>0</v>
      </c>
    </row>
    <row r="572" spans="1:13" x14ac:dyDescent="0.25">
      <c r="A572" s="388" t="s">
        <v>344</v>
      </c>
      <c r="B572" s="389" t="s">
        <v>345</v>
      </c>
      <c r="C572" s="336">
        <f>C573</f>
        <v>0</v>
      </c>
      <c r="D572" s="336">
        <f t="shared" si="73"/>
        <v>18000</v>
      </c>
      <c r="E572" s="336">
        <f t="shared" si="74"/>
        <v>18000</v>
      </c>
      <c r="F572" s="336">
        <f t="shared" si="74"/>
        <v>0</v>
      </c>
      <c r="G572" s="520">
        <f t="shared" si="66"/>
        <v>0</v>
      </c>
      <c r="H572" s="520">
        <f t="shared" si="67"/>
        <v>0</v>
      </c>
    </row>
    <row r="573" spans="1:13" x14ac:dyDescent="0.25">
      <c r="A573" s="402" t="s">
        <v>81</v>
      </c>
      <c r="B573" s="405" t="s">
        <v>82</v>
      </c>
      <c r="C573" s="340">
        <f>C574+C582</f>
        <v>0</v>
      </c>
      <c r="D573" s="340">
        <f t="shared" si="73"/>
        <v>18000</v>
      </c>
      <c r="E573" s="340">
        <f t="shared" si="74"/>
        <v>18000</v>
      </c>
      <c r="F573" s="340">
        <f t="shared" si="74"/>
        <v>0</v>
      </c>
      <c r="G573" s="521">
        <f t="shared" si="66"/>
        <v>0</v>
      </c>
      <c r="H573" s="521">
        <f t="shared" si="67"/>
        <v>0</v>
      </c>
    </row>
    <row r="574" spans="1:13" x14ac:dyDescent="0.25">
      <c r="A574" s="364" t="s">
        <v>347</v>
      </c>
      <c r="B574" s="395" t="s">
        <v>97</v>
      </c>
      <c r="C574" s="357">
        <f>C575+C581+C584</f>
        <v>0</v>
      </c>
      <c r="D574" s="357">
        <f t="shared" si="73"/>
        <v>18000</v>
      </c>
      <c r="E574" s="357">
        <f t="shared" si="74"/>
        <v>18000</v>
      </c>
      <c r="F574" s="357">
        <f t="shared" si="74"/>
        <v>0</v>
      </c>
      <c r="G574" s="522">
        <f t="shared" si="66"/>
        <v>0</v>
      </c>
      <c r="H574" s="522">
        <f t="shared" si="67"/>
        <v>0</v>
      </c>
    </row>
    <row r="575" spans="1:13" s="330" customFormat="1" x14ac:dyDescent="0.25">
      <c r="A575" s="366" t="s">
        <v>214</v>
      </c>
      <c r="B575" s="367" t="s">
        <v>139</v>
      </c>
      <c r="C575" s="329"/>
      <c r="D575" s="329">
        <f t="shared" si="73"/>
        <v>18000</v>
      </c>
      <c r="E575" s="329">
        <f t="shared" si="74"/>
        <v>18000</v>
      </c>
      <c r="F575" s="329">
        <f t="shared" si="74"/>
        <v>0</v>
      </c>
      <c r="G575" s="518">
        <f t="shared" si="66"/>
        <v>0</v>
      </c>
      <c r="H575" s="518">
        <f t="shared" si="67"/>
        <v>0</v>
      </c>
    </row>
    <row r="576" spans="1:13" s="330" customFormat="1" x14ac:dyDescent="0.25">
      <c r="A576" s="366" t="s">
        <v>147</v>
      </c>
      <c r="B576" s="367" t="s">
        <v>139</v>
      </c>
      <c r="C576" s="329"/>
      <c r="D576" s="329">
        <f t="shared" si="73"/>
        <v>18000</v>
      </c>
      <c r="E576" s="329">
        <f t="shared" si="74"/>
        <v>18000</v>
      </c>
      <c r="F576" s="329">
        <f t="shared" si="74"/>
        <v>0</v>
      </c>
      <c r="G576" s="518">
        <f t="shared" si="66"/>
        <v>0</v>
      </c>
      <c r="H576" s="518">
        <f t="shared" si="67"/>
        <v>0</v>
      </c>
    </row>
    <row r="577" spans="1:13" x14ac:dyDescent="0.25">
      <c r="A577" s="368" t="s">
        <v>654</v>
      </c>
      <c r="B577" s="280" t="s">
        <v>139</v>
      </c>
      <c r="C577" s="352"/>
      <c r="D577" s="352">
        <v>18000</v>
      </c>
      <c r="E577" s="352">
        <v>18000</v>
      </c>
      <c r="F577" s="352"/>
      <c r="G577" s="525">
        <f t="shared" si="66"/>
        <v>0</v>
      </c>
      <c r="H577" s="525">
        <f t="shared" si="67"/>
        <v>0</v>
      </c>
      <c r="I577" s="330"/>
      <c r="J577" s="330"/>
      <c r="K577" s="330"/>
      <c r="L577" s="330"/>
      <c r="M577" s="330"/>
    </row>
    <row r="578" spans="1:13" s="343" customFormat="1" ht="63" x14ac:dyDescent="0.25">
      <c r="A578" s="403" t="s">
        <v>307</v>
      </c>
      <c r="B578" s="404" t="s">
        <v>661</v>
      </c>
      <c r="C578" s="333">
        <f t="shared" ref="C578:F579" si="75">C579</f>
        <v>0</v>
      </c>
      <c r="D578" s="333">
        <f t="shared" si="75"/>
        <v>437409.22</v>
      </c>
      <c r="E578" s="333">
        <f t="shared" si="75"/>
        <v>437409.22</v>
      </c>
      <c r="F578" s="333">
        <f t="shared" si="75"/>
        <v>116054.48999999999</v>
      </c>
      <c r="G578" s="519">
        <f t="shared" si="66"/>
        <v>26.532245936654007</v>
      </c>
      <c r="H578" s="519">
        <f t="shared" si="67"/>
        <v>26.532245936654007</v>
      </c>
      <c r="I578" s="349"/>
      <c r="J578" s="349"/>
      <c r="K578" s="349"/>
      <c r="L578" s="349"/>
      <c r="M578" s="349"/>
    </row>
    <row r="579" spans="1:13" s="354" customFormat="1" x14ac:dyDescent="0.25">
      <c r="A579" s="388" t="s">
        <v>659</v>
      </c>
      <c r="B579" s="389" t="s">
        <v>660</v>
      </c>
      <c r="C579" s="336">
        <f t="shared" si="75"/>
        <v>0</v>
      </c>
      <c r="D579" s="336">
        <f t="shared" si="75"/>
        <v>437409.22</v>
      </c>
      <c r="E579" s="336">
        <f>E580</f>
        <v>437409.22</v>
      </c>
      <c r="F579" s="336">
        <f t="shared" si="75"/>
        <v>116054.48999999999</v>
      </c>
      <c r="G579" s="520">
        <f t="shared" si="66"/>
        <v>26.532245936654007</v>
      </c>
      <c r="H579" s="520">
        <f t="shared" si="67"/>
        <v>26.532245936654007</v>
      </c>
      <c r="I579" s="349"/>
      <c r="J579" s="349"/>
      <c r="K579" s="349"/>
      <c r="L579" s="349"/>
      <c r="M579" s="349"/>
    </row>
    <row r="580" spans="1:13" s="355" customFormat="1" x14ac:dyDescent="0.25">
      <c r="A580" s="402" t="s">
        <v>81</v>
      </c>
      <c r="B580" s="405" t="s">
        <v>82</v>
      </c>
      <c r="C580" s="340">
        <f>C581+C594</f>
        <v>0</v>
      </c>
      <c r="D580" s="340">
        <f>D581+D594+D611</f>
        <v>437409.22</v>
      </c>
      <c r="E580" s="340">
        <f>E581+E594+E611</f>
        <v>437409.22</v>
      </c>
      <c r="F580" s="340">
        <f>F581+F594+F611</f>
        <v>116054.48999999999</v>
      </c>
      <c r="G580" s="521">
        <f t="shared" si="66"/>
        <v>26.532245936654007</v>
      </c>
      <c r="H580" s="521">
        <f t="shared" si="67"/>
        <v>26.532245936654007</v>
      </c>
      <c r="I580" s="330"/>
      <c r="J580" s="330"/>
      <c r="K580" s="330"/>
      <c r="L580" s="330"/>
      <c r="M580" s="330"/>
    </row>
    <row r="581" spans="1:13" x14ac:dyDescent="0.25">
      <c r="A581" s="364">
        <v>31</v>
      </c>
      <c r="B581" s="365" t="s">
        <v>83</v>
      </c>
      <c r="C581" s="357">
        <f>C582+C585+C591</f>
        <v>0</v>
      </c>
      <c r="D581" s="357">
        <f>D582+D585+D591</f>
        <v>395904.89999999997</v>
      </c>
      <c r="E581" s="357">
        <f>E582+E585+E591</f>
        <v>395904.89999999997</v>
      </c>
      <c r="F581" s="357">
        <f>F582+F585+F591</f>
        <v>111889.76</v>
      </c>
      <c r="G581" s="522">
        <f t="shared" si="66"/>
        <v>28.261777007559139</v>
      </c>
      <c r="H581" s="522">
        <f t="shared" si="67"/>
        <v>28.261777007559139</v>
      </c>
      <c r="I581" s="330"/>
      <c r="J581" s="330"/>
      <c r="K581" s="330"/>
      <c r="L581" s="330"/>
      <c r="M581" s="330"/>
    </row>
    <row r="582" spans="1:13" x14ac:dyDescent="0.25">
      <c r="A582" s="366">
        <v>311</v>
      </c>
      <c r="B582" s="367" t="s">
        <v>84</v>
      </c>
      <c r="C582" s="329">
        <f>C583</f>
        <v>0</v>
      </c>
      <c r="D582" s="329">
        <f>D583</f>
        <v>362148.92</v>
      </c>
      <c r="E582" s="329">
        <f>E583</f>
        <v>362148.92</v>
      </c>
      <c r="F582" s="329">
        <f>F583</f>
        <v>99035.62</v>
      </c>
      <c r="G582" s="518">
        <f t="shared" si="66"/>
        <v>27.34665617669107</v>
      </c>
      <c r="H582" s="518">
        <f t="shared" si="67"/>
        <v>27.34665617669107</v>
      </c>
    </row>
    <row r="583" spans="1:13" x14ac:dyDescent="0.25">
      <c r="A583" s="366" t="s">
        <v>504</v>
      </c>
      <c r="B583" s="367" t="s">
        <v>85</v>
      </c>
      <c r="C583" s="329">
        <f>SUM(C584)</f>
        <v>0</v>
      </c>
      <c r="D583" s="329">
        <f>SUM(D584)</f>
        <v>362148.92</v>
      </c>
      <c r="E583" s="329">
        <f>SUM(E584)</f>
        <v>362148.92</v>
      </c>
      <c r="F583" s="329">
        <f>SUM(F584)</f>
        <v>99035.62</v>
      </c>
      <c r="G583" s="518">
        <f t="shared" si="66"/>
        <v>27.34665617669107</v>
      </c>
      <c r="H583" s="518">
        <f t="shared" si="67"/>
        <v>27.34665617669107</v>
      </c>
      <c r="I583" s="330"/>
      <c r="J583" s="330"/>
      <c r="K583" s="330"/>
      <c r="L583" s="330"/>
      <c r="M583" s="330"/>
    </row>
    <row r="584" spans="1:13" x14ac:dyDescent="0.25">
      <c r="A584" s="368" t="s">
        <v>464</v>
      </c>
      <c r="B584" s="280" t="s">
        <v>85</v>
      </c>
      <c r="C584" s="352"/>
      <c r="D584" s="352">
        <v>362148.92</v>
      </c>
      <c r="E584" s="352">
        <v>362148.92</v>
      </c>
      <c r="F584" s="352">
        <v>99035.62</v>
      </c>
      <c r="G584" s="525">
        <f t="shared" si="66"/>
        <v>27.34665617669107</v>
      </c>
      <c r="H584" s="525">
        <f t="shared" si="67"/>
        <v>27.34665617669107</v>
      </c>
      <c r="I584" s="330"/>
      <c r="J584" s="330"/>
      <c r="K584" s="330"/>
      <c r="L584" s="330"/>
      <c r="M584" s="330"/>
    </row>
    <row r="585" spans="1:13" x14ac:dyDescent="0.25">
      <c r="A585" s="366" t="s">
        <v>92</v>
      </c>
      <c r="B585" s="367" t="s">
        <v>93</v>
      </c>
      <c r="C585" s="329">
        <f>C586</f>
        <v>0</v>
      </c>
      <c r="D585" s="329">
        <f>D586</f>
        <v>5495.42</v>
      </c>
      <c r="E585" s="329">
        <f>E586</f>
        <v>5495.42</v>
      </c>
      <c r="F585" s="329">
        <f>F586</f>
        <v>1800</v>
      </c>
      <c r="G585" s="518">
        <f t="shared" si="66"/>
        <v>32.75454833297546</v>
      </c>
      <c r="H585" s="518">
        <f t="shared" si="67"/>
        <v>32.75454833297546</v>
      </c>
    </row>
    <row r="586" spans="1:13" x14ac:dyDescent="0.25">
      <c r="A586" s="366" t="s">
        <v>94</v>
      </c>
      <c r="B586" s="367" t="s">
        <v>93</v>
      </c>
      <c r="C586" s="329">
        <f>SUM(C588:C590)</f>
        <v>0</v>
      </c>
      <c r="D586" s="329">
        <f>SUM(D587:D590)</f>
        <v>5495.42</v>
      </c>
      <c r="E586" s="329">
        <f>SUM(E587:E590)</f>
        <v>5495.42</v>
      </c>
      <c r="F586" s="329">
        <f>SUM(F587:F590)</f>
        <v>1800</v>
      </c>
      <c r="G586" s="518">
        <f t="shared" si="66"/>
        <v>32.75454833297546</v>
      </c>
      <c r="H586" s="518">
        <f t="shared" si="67"/>
        <v>32.75454833297546</v>
      </c>
      <c r="I586" s="330"/>
      <c r="J586" s="330"/>
      <c r="K586" s="330"/>
      <c r="L586" s="330"/>
      <c r="M586" s="330"/>
    </row>
    <row r="587" spans="1:13" x14ac:dyDescent="0.25">
      <c r="A587" s="368" t="s">
        <v>469</v>
      </c>
      <c r="B587" s="280" t="s">
        <v>384</v>
      </c>
      <c r="C587" s="352"/>
      <c r="D587" s="352">
        <v>300</v>
      </c>
      <c r="E587" s="352">
        <v>300</v>
      </c>
      <c r="F587" s="352"/>
      <c r="G587" s="525">
        <f t="shared" si="66"/>
        <v>0</v>
      </c>
      <c r="H587" s="525">
        <f t="shared" si="67"/>
        <v>0</v>
      </c>
    </row>
    <row r="588" spans="1:13" x14ac:dyDescent="0.25">
      <c r="A588" s="368" t="s">
        <v>472</v>
      </c>
      <c r="B588" s="280" t="s">
        <v>386</v>
      </c>
      <c r="C588" s="352"/>
      <c r="D588" s="352">
        <v>2100</v>
      </c>
      <c r="E588" s="352">
        <v>2100</v>
      </c>
      <c r="F588" s="352">
        <v>1800</v>
      </c>
      <c r="G588" s="525">
        <f t="shared" si="66"/>
        <v>85.714285714285708</v>
      </c>
      <c r="H588" s="525">
        <f t="shared" si="67"/>
        <v>85.714285714285708</v>
      </c>
      <c r="I588" s="330"/>
      <c r="J588" s="330"/>
      <c r="K588" s="330"/>
      <c r="L588" s="330"/>
      <c r="M588" s="330"/>
    </row>
    <row r="589" spans="1:13" x14ac:dyDescent="0.25">
      <c r="A589" s="368" t="s">
        <v>603</v>
      </c>
      <c r="B589" s="280" t="s">
        <v>604</v>
      </c>
      <c r="C589" s="352"/>
      <c r="D589" s="352">
        <v>1600</v>
      </c>
      <c r="E589" s="352">
        <v>1600</v>
      </c>
      <c r="F589" s="352"/>
      <c r="G589" s="525">
        <f t="shared" si="66"/>
        <v>0</v>
      </c>
      <c r="H589" s="525">
        <f t="shared" si="67"/>
        <v>0</v>
      </c>
      <c r="I589" s="330"/>
      <c r="J589" s="330"/>
      <c r="K589" s="330"/>
      <c r="L589" s="330"/>
      <c r="M589" s="330"/>
    </row>
    <row r="590" spans="1:13" x14ac:dyDescent="0.25">
      <c r="A590" s="368" t="s">
        <v>473</v>
      </c>
      <c r="B590" s="280" t="s">
        <v>381</v>
      </c>
      <c r="C590" s="352"/>
      <c r="D590" s="352">
        <v>1495.42</v>
      </c>
      <c r="E590" s="352">
        <v>1495.42</v>
      </c>
      <c r="F590" s="352"/>
      <c r="G590" s="525">
        <f t="shared" si="66"/>
        <v>0</v>
      </c>
      <c r="H590" s="525">
        <f t="shared" si="67"/>
        <v>0</v>
      </c>
    </row>
    <row r="591" spans="1:13" x14ac:dyDescent="0.25">
      <c r="A591" s="366" t="s">
        <v>207</v>
      </c>
      <c r="B591" s="367" t="s">
        <v>95</v>
      </c>
      <c r="C591" s="329">
        <f>C592</f>
        <v>0</v>
      </c>
      <c r="D591" s="329">
        <f>D592</f>
        <v>28260.559999999998</v>
      </c>
      <c r="E591" s="329">
        <f>E592</f>
        <v>28260.559999999998</v>
      </c>
      <c r="F591" s="329">
        <f>F592</f>
        <v>11054.14</v>
      </c>
      <c r="G591" s="518">
        <f t="shared" si="66"/>
        <v>39.115077691312564</v>
      </c>
      <c r="H591" s="518">
        <f t="shared" si="67"/>
        <v>39.115077691312564</v>
      </c>
      <c r="I591" s="330"/>
      <c r="J591" s="330"/>
      <c r="K591" s="330"/>
      <c r="L591" s="330"/>
      <c r="M591" s="330"/>
    </row>
    <row r="592" spans="1:13" x14ac:dyDescent="0.25">
      <c r="A592" s="366" t="s">
        <v>208</v>
      </c>
      <c r="B592" s="367" t="s">
        <v>96</v>
      </c>
      <c r="C592" s="329">
        <f>SUM(C593)</f>
        <v>0</v>
      </c>
      <c r="D592" s="329">
        <f>SUM(D593)</f>
        <v>28260.559999999998</v>
      </c>
      <c r="E592" s="329">
        <f>SUM(E593)</f>
        <v>28260.559999999998</v>
      </c>
      <c r="F592" s="329">
        <f>SUM(F593)</f>
        <v>11054.14</v>
      </c>
      <c r="G592" s="518">
        <f t="shared" si="66"/>
        <v>39.115077691312564</v>
      </c>
      <c r="H592" s="518">
        <f t="shared" si="67"/>
        <v>39.115077691312564</v>
      </c>
    </row>
    <row r="593" spans="1:13" x14ac:dyDescent="0.25">
      <c r="A593" s="368" t="s">
        <v>474</v>
      </c>
      <c r="B593" s="280" t="s">
        <v>96</v>
      </c>
      <c r="C593" s="352"/>
      <c r="D593" s="352">
        <v>28260.559999999998</v>
      </c>
      <c r="E593" s="352">
        <v>28260.559999999998</v>
      </c>
      <c r="F593" s="352">
        <v>11054.14</v>
      </c>
      <c r="G593" s="525">
        <f t="shared" si="66"/>
        <v>39.115077691312564</v>
      </c>
      <c r="H593" s="525">
        <f t="shared" si="67"/>
        <v>39.115077691312564</v>
      </c>
    </row>
    <row r="594" spans="1:13" s="330" customFormat="1" x14ac:dyDescent="0.25">
      <c r="A594" s="394" t="s">
        <v>347</v>
      </c>
      <c r="B594" s="395" t="s">
        <v>97</v>
      </c>
      <c r="C594" s="357">
        <f>C595+C604+C606</f>
        <v>0</v>
      </c>
      <c r="D594" s="357">
        <f>D595+D604+D606</f>
        <v>38304.32</v>
      </c>
      <c r="E594" s="357">
        <f>E595+E604+E606</f>
        <v>38304.32</v>
      </c>
      <c r="F594" s="357">
        <f>F595+F604+F606</f>
        <v>4164.7299999999996</v>
      </c>
      <c r="G594" s="522">
        <f t="shared" si="66"/>
        <v>10.872742291208928</v>
      </c>
      <c r="H594" s="522">
        <f t="shared" si="67"/>
        <v>10.872742291208928</v>
      </c>
      <c r="I594" s="342"/>
      <c r="J594" s="342"/>
      <c r="K594" s="342"/>
      <c r="L594" s="342"/>
      <c r="M594" s="342"/>
    </row>
    <row r="595" spans="1:13" s="330" customFormat="1" x14ac:dyDescent="0.25">
      <c r="A595" s="366" t="s">
        <v>210</v>
      </c>
      <c r="B595" s="367" t="s">
        <v>98</v>
      </c>
      <c r="C595" s="329">
        <f>C596+C600+C602</f>
        <v>0</v>
      </c>
      <c r="D595" s="329">
        <f>D596+D600+D602</f>
        <v>35422.639999999999</v>
      </c>
      <c r="E595" s="329">
        <f>E596+E600+E602</f>
        <v>35422.639999999999</v>
      </c>
      <c r="F595" s="329">
        <f>F596+F600+F602</f>
        <v>4164.7299999999996</v>
      </c>
      <c r="G595" s="518">
        <f t="shared" si="66"/>
        <v>11.757254682316168</v>
      </c>
      <c r="H595" s="518">
        <f t="shared" si="67"/>
        <v>11.757254682316168</v>
      </c>
      <c r="I595" s="342"/>
      <c r="J595" s="342"/>
      <c r="K595" s="342"/>
      <c r="L595" s="342"/>
      <c r="M595" s="342"/>
    </row>
    <row r="596" spans="1:13" s="330" customFormat="1" x14ac:dyDescent="0.25">
      <c r="A596" s="366" t="s">
        <v>99</v>
      </c>
      <c r="B596" s="367" t="s">
        <v>100</v>
      </c>
      <c r="C596" s="329">
        <f>SUM(C597)</f>
        <v>0</v>
      </c>
      <c r="D596" s="329">
        <f>SUM(D597:D599)</f>
        <v>11616.17</v>
      </c>
      <c r="E596" s="329">
        <f>SUM(E597:E599)</f>
        <v>11616.17</v>
      </c>
      <c r="F596" s="329">
        <f>SUM(F597:F599)</f>
        <v>0</v>
      </c>
      <c r="G596" s="518">
        <f t="shared" si="66"/>
        <v>0</v>
      </c>
      <c r="H596" s="518">
        <f t="shared" si="67"/>
        <v>0</v>
      </c>
      <c r="I596" s="342"/>
      <c r="J596" s="342"/>
      <c r="K596" s="342"/>
      <c r="L596" s="342"/>
      <c r="M596" s="342"/>
    </row>
    <row r="597" spans="1:13" s="330" customFormat="1" x14ac:dyDescent="0.25">
      <c r="A597" s="368" t="s">
        <v>505</v>
      </c>
      <c r="B597" s="280" t="s">
        <v>387</v>
      </c>
      <c r="C597" s="352"/>
      <c r="D597" s="352">
        <v>5116.17</v>
      </c>
      <c r="E597" s="352">
        <v>5116.17</v>
      </c>
      <c r="F597" s="352"/>
      <c r="G597" s="525">
        <f t="shared" si="66"/>
        <v>0</v>
      </c>
      <c r="H597" s="525">
        <f t="shared" si="67"/>
        <v>0</v>
      </c>
    </row>
    <row r="598" spans="1:13" s="330" customFormat="1" x14ac:dyDescent="0.25">
      <c r="A598" s="368" t="s">
        <v>512</v>
      </c>
      <c r="B598" s="280" t="s">
        <v>389</v>
      </c>
      <c r="C598" s="352"/>
      <c r="D598" s="352">
        <v>4500</v>
      </c>
      <c r="E598" s="352">
        <v>4500</v>
      </c>
      <c r="F598" s="352"/>
      <c r="G598" s="525">
        <f t="shared" si="66"/>
        <v>0</v>
      </c>
      <c r="H598" s="525">
        <f t="shared" si="67"/>
        <v>0</v>
      </c>
    </row>
    <row r="599" spans="1:13" s="330" customFormat="1" x14ac:dyDescent="0.25">
      <c r="A599" s="368" t="s">
        <v>494</v>
      </c>
      <c r="B599" s="280" t="s">
        <v>390</v>
      </c>
      <c r="C599" s="352"/>
      <c r="D599" s="352">
        <v>2000</v>
      </c>
      <c r="E599" s="352">
        <v>2000</v>
      </c>
      <c r="F599" s="352"/>
      <c r="G599" s="525">
        <f t="shared" si="66"/>
        <v>0</v>
      </c>
      <c r="H599" s="525">
        <f t="shared" si="67"/>
        <v>0</v>
      </c>
      <c r="I599" s="342"/>
      <c r="J599" s="342"/>
      <c r="K599" s="342"/>
      <c r="L599" s="342"/>
      <c r="M599" s="342"/>
    </row>
    <row r="600" spans="1:13" s="330" customFormat="1" x14ac:dyDescent="0.25">
      <c r="A600" s="366" t="s">
        <v>101</v>
      </c>
      <c r="B600" s="367" t="s">
        <v>102</v>
      </c>
      <c r="C600" s="329">
        <f>SUM(C601)</f>
        <v>0</v>
      </c>
      <c r="D600" s="329">
        <f>SUM(D601)</f>
        <v>17905.43</v>
      </c>
      <c r="E600" s="329">
        <f>SUM(E601)</f>
        <v>17905.43</v>
      </c>
      <c r="F600" s="329">
        <f>SUM(F601)</f>
        <v>4164.7299999999996</v>
      </c>
      <c r="G600" s="518">
        <f t="shared" si="66"/>
        <v>23.259592201918633</v>
      </c>
      <c r="H600" s="518">
        <f t="shared" si="67"/>
        <v>23.259592201918633</v>
      </c>
      <c r="I600" s="343"/>
      <c r="J600" s="343"/>
      <c r="K600" s="343"/>
      <c r="L600" s="343"/>
      <c r="M600" s="343"/>
    </row>
    <row r="601" spans="1:13" s="330" customFormat="1" x14ac:dyDescent="0.25">
      <c r="A601" s="368" t="s">
        <v>475</v>
      </c>
      <c r="B601" s="280" t="s">
        <v>102</v>
      </c>
      <c r="C601" s="352"/>
      <c r="D601" s="352">
        <v>17905.43</v>
      </c>
      <c r="E601" s="352">
        <v>17905.43</v>
      </c>
      <c r="F601" s="352">
        <v>4164.7299999999996</v>
      </c>
      <c r="G601" s="525">
        <f t="shared" ref="G601:G665" si="76">F601/D601*100</f>
        <v>23.259592201918633</v>
      </c>
      <c r="H601" s="525">
        <f t="shared" ref="H601:H665" si="77">F601/E601*100</f>
        <v>23.259592201918633</v>
      </c>
      <c r="I601" s="354"/>
      <c r="J601" s="354"/>
      <c r="K601" s="354"/>
      <c r="L601" s="354"/>
      <c r="M601" s="354"/>
    </row>
    <row r="602" spans="1:13" s="330" customFormat="1" x14ac:dyDescent="0.25">
      <c r="A602" s="366" t="s">
        <v>103</v>
      </c>
      <c r="B602" s="367" t="s">
        <v>104</v>
      </c>
      <c r="C602" s="329">
        <f>SUM(C603)</f>
        <v>0</v>
      </c>
      <c r="D602" s="329">
        <f>SUM(D603)</f>
        <v>5901.04</v>
      </c>
      <c r="E602" s="329">
        <f>SUM(E603)</f>
        <v>5901.04</v>
      </c>
      <c r="F602" s="329">
        <f>SUM(F603)</f>
        <v>0</v>
      </c>
      <c r="G602" s="518">
        <f t="shared" si="76"/>
        <v>0</v>
      </c>
      <c r="H602" s="518">
        <f t="shared" si="77"/>
        <v>0</v>
      </c>
      <c r="I602" s="355"/>
      <c r="J602" s="355"/>
      <c r="K602" s="355"/>
      <c r="L602" s="355"/>
      <c r="M602" s="355"/>
    </row>
    <row r="603" spans="1:13" x14ac:dyDescent="0.25">
      <c r="A603" s="368" t="s">
        <v>495</v>
      </c>
      <c r="B603" s="280" t="s">
        <v>392</v>
      </c>
      <c r="C603" s="352"/>
      <c r="D603" s="352">
        <v>5901.04</v>
      </c>
      <c r="E603" s="352">
        <v>5901.04</v>
      </c>
      <c r="F603" s="352"/>
      <c r="G603" s="525">
        <f t="shared" si="76"/>
        <v>0</v>
      </c>
      <c r="H603" s="525">
        <f t="shared" si="77"/>
        <v>0</v>
      </c>
    </row>
    <row r="604" spans="1:13" s="330" customFormat="1" hidden="1" x14ac:dyDescent="0.25">
      <c r="A604" s="366" t="s">
        <v>107</v>
      </c>
      <c r="B604" s="367" t="s">
        <v>108</v>
      </c>
      <c r="C604" s="329">
        <f>C605</f>
        <v>0</v>
      </c>
      <c r="D604" s="329">
        <f>D605</f>
        <v>0</v>
      </c>
      <c r="E604" s="329">
        <f>E605</f>
        <v>0</v>
      </c>
      <c r="F604" s="329">
        <f>F605</f>
        <v>0</v>
      </c>
      <c r="G604" s="518" t="e">
        <f t="shared" si="76"/>
        <v>#DIV/0!</v>
      </c>
      <c r="H604" s="518" t="e">
        <f t="shared" si="77"/>
        <v>#DIV/0!</v>
      </c>
      <c r="I604" s="342"/>
      <c r="J604" s="342"/>
      <c r="K604" s="342"/>
      <c r="L604" s="342"/>
      <c r="M604" s="342"/>
    </row>
    <row r="605" spans="1:13" hidden="1" x14ac:dyDescent="0.25">
      <c r="A605" s="366" t="s">
        <v>113</v>
      </c>
      <c r="B605" s="367" t="s">
        <v>114</v>
      </c>
      <c r="C605" s="329"/>
      <c r="D605" s="329"/>
      <c r="E605" s="329"/>
      <c r="F605" s="329"/>
      <c r="G605" s="518" t="e">
        <f t="shared" si="76"/>
        <v>#DIV/0!</v>
      </c>
      <c r="H605" s="518" t="e">
        <f t="shared" si="77"/>
        <v>#DIV/0!</v>
      </c>
    </row>
    <row r="606" spans="1:13" s="330" customFormat="1" x14ac:dyDescent="0.25">
      <c r="A606" s="366" t="s">
        <v>121</v>
      </c>
      <c r="B606" s="367" t="s">
        <v>122</v>
      </c>
      <c r="C606" s="329">
        <f>C607+C609</f>
        <v>0</v>
      </c>
      <c r="D606" s="329">
        <f>D607+D609</f>
        <v>2881.68</v>
      </c>
      <c r="E606" s="329">
        <f>E607+E609</f>
        <v>2881.68</v>
      </c>
      <c r="F606" s="329">
        <f>F607+F609</f>
        <v>0</v>
      </c>
      <c r="G606" s="518">
        <f t="shared" si="76"/>
        <v>0</v>
      </c>
      <c r="H606" s="518">
        <f t="shared" si="77"/>
        <v>0</v>
      </c>
      <c r="I606" s="342"/>
      <c r="J606" s="342"/>
      <c r="K606" s="342"/>
      <c r="L606" s="342"/>
      <c r="M606" s="342"/>
    </row>
    <row r="607" spans="1:13" s="330" customFormat="1" x14ac:dyDescent="0.25">
      <c r="A607" s="366" t="s">
        <v>213</v>
      </c>
      <c r="B607" s="367" t="s">
        <v>133</v>
      </c>
      <c r="C607" s="329">
        <f>C608</f>
        <v>0</v>
      </c>
      <c r="D607" s="329">
        <f>D608</f>
        <v>2440.2399999999998</v>
      </c>
      <c r="E607" s="329">
        <f>E608</f>
        <v>2440.2399999999998</v>
      </c>
      <c r="F607" s="329">
        <f>F608</f>
        <v>0</v>
      </c>
      <c r="G607" s="518">
        <f t="shared" si="76"/>
        <v>0</v>
      </c>
      <c r="H607" s="518">
        <f t="shared" si="77"/>
        <v>0</v>
      </c>
      <c r="I607" s="342"/>
      <c r="J607" s="342"/>
      <c r="K607" s="342"/>
      <c r="L607" s="342"/>
      <c r="M607" s="342"/>
    </row>
    <row r="608" spans="1:13" x14ac:dyDescent="0.25">
      <c r="A608" s="368" t="s">
        <v>498</v>
      </c>
      <c r="B608" s="280" t="s">
        <v>422</v>
      </c>
      <c r="C608" s="352"/>
      <c r="D608" s="352">
        <v>2440.2399999999998</v>
      </c>
      <c r="E608" s="352">
        <v>2440.2399999999998</v>
      </c>
      <c r="F608" s="352"/>
      <c r="G608" s="525">
        <f t="shared" si="76"/>
        <v>0</v>
      </c>
      <c r="H608" s="525">
        <f t="shared" si="77"/>
        <v>0</v>
      </c>
    </row>
    <row r="609" spans="1:13" x14ac:dyDescent="0.25">
      <c r="A609" s="366" t="s">
        <v>136</v>
      </c>
      <c r="B609" s="367" t="s">
        <v>137</v>
      </c>
      <c r="C609" s="329">
        <f>C610</f>
        <v>0</v>
      </c>
      <c r="D609" s="329">
        <f>D610</f>
        <v>441.44</v>
      </c>
      <c r="E609" s="329">
        <f>E610</f>
        <v>441.44</v>
      </c>
      <c r="F609" s="329">
        <f>F610</f>
        <v>0</v>
      </c>
      <c r="G609" s="518">
        <f t="shared" si="76"/>
        <v>0</v>
      </c>
      <c r="H609" s="518">
        <f t="shared" si="77"/>
        <v>0</v>
      </c>
    </row>
    <row r="610" spans="1:13" x14ac:dyDescent="0.25">
      <c r="A610" s="368" t="s">
        <v>499</v>
      </c>
      <c r="B610" s="280" t="s">
        <v>300</v>
      </c>
      <c r="C610" s="352"/>
      <c r="D610" s="352">
        <v>441.44</v>
      </c>
      <c r="E610" s="352">
        <v>441.44</v>
      </c>
      <c r="F610" s="352"/>
      <c r="G610" s="525">
        <f t="shared" si="76"/>
        <v>0</v>
      </c>
      <c r="H610" s="525">
        <f t="shared" si="77"/>
        <v>0</v>
      </c>
    </row>
    <row r="611" spans="1:13" x14ac:dyDescent="0.25">
      <c r="A611" s="394">
        <v>37</v>
      </c>
      <c r="B611" s="395" t="s">
        <v>157</v>
      </c>
      <c r="C611" s="357">
        <f t="shared" ref="C611:F613" si="78">C612</f>
        <v>0</v>
      </c>
      <c r="D611" s="357">
        <f t="shared" si="78"/>
        <v>3200</v>
      </c>
      <c r="E611" s="357">
        <f t="shared" si="78"/>
        <v>3200</v>
      </c>
      <c r="F611" s="357">
        <f t="shared" si="78"/>
        <v>0</v>
      </c>
      <c r="G611" s="522">
        <f t="shared" si="76"/>
        <v>0</v>
      </c>
      <c r="H611" s="522">
        <f t="shared" si="77"/>
        <v>0</v>
      </c>
    </row>
    <row r="612" spans="1:13" x14ac:dyDescent="0.25">
      <c r="A612" s="366">
        <v>372</v>
      </c>
      <c r="B612" s="367" t="s">
        <v>158</v>
      </c>
      <c r="C612" s="329">
        <f t="shared" si="78"/>
        <v>0</v>
      </c>
      <c r="D612" s="329">
        <f t="shared" si="78"/>
        <v>3200</v>
      </c>
      <c r="E612" s="329">
        <f t="shared" si="78"/>
        <v>3200</v>
      </c>
      <c r="F612" s="329">
        <f t="shared" si="78"/>
        <v>0</v>
      </c>
      <c r="G612" s="518">
        <f t="shared" si="76"/>
        <v>0</v>
      </c>
      <c r="H612" s="518">
        <f t="shared" si="77"/>
        <v>0</v>
      </c>
    </row>
    <row r="613" spans="1:13" x14ac:dyDescent="0.25">
      <c r="A613" s="366">
        <v>3721</v>
      </c>
      <c r="B613" s="367" t="s">
        <v>159</v>
      </c>
      <c r="C613" s="329">
        <f t="shared" si="78"/>
        <v>0</v>
      </c>
      <c r="D613" s="329">
        <f t="shared" si="78"/>
        <v>3200</v>
      </c>
      <c r="E613" s="329">
        <f t="shared" si="78"/>
        <v>3200</v>
      </c>
      <c r="F613" s="329">
        <f t="shared" si="78"/>
        <v>0</v>
      </c>
      <c r="G613" s="518">
        <f t="shared" si="76"/>
        <v>0</v>
      </c>
      <c r="H613" s="518">
        <f t="shared" si="77"/>
        <v>0</v>
      </c>
    </row>
    <row r="614" spans="1:13" x14ac:dyDescent="0.25">
      <c r="A614" s="368" t="s">
        <v>622</v>
      </c>
      <c r="B614" s="280" t="s">
        <v>443</v>
      </c>
      <c r="C614" s="352">
        <v>0</v>
      </c>
      <c r="D614" s="352">
        <v>3200</v>
      </c>
      <c r="E614" s="352">
        <v>3200</v>
      </c>
      <c r="F614" s="352"/>
      <c r="G614" s="525">
        <f t="shared" si="76"/>
        <v>0</v>
      </c>
      <c r="H614" s="525">
        <f t="shared" si="77"/>
        <v>0</v>
      </c>
    </row>
    <row r="615" spans="1:13" ht="47.25" x14ac:dyDescent="0.25">
      <c r="A615" s="403" t="s">
        <v>307</v>
      </c>
      <c r="B615" s="404" t="s">
        <v>534</v>
      </c>
      <c r="C615" s="333">
        <f t="shared" ref="C615:F616" si="79">C616</f>
        <v>0</v>
      </c>
      <c r="D615" s="333">
        <f>D616</f>
        <v>14000</v>
      </c>
      <c r="E615" s="333">
        <f>E616</f>
        <v>14000</v>
      </c>
      <c r="F615" s="333">
        <f>F616</f>
        <v>4661.04</v>
      </c>
      <c r="G615" s="519">
        <f t="shared" si="76"/>
        <v>33.293142857142854</v>
      </c>
      <c r="H615" s="519">
        <f t="shared" si="77"/>
        <v>33.293142857142854</v>
      </c>
    </row>
    <row r="616" spans="1:13" x14ac:dyDescent="0.25">
      <c r="A616" s="388">
        <v>52</v>
      </c>
      <c r="B616" s="389" t="s">
        <v>655</v>
      </c>
      <c r="C616" s="336">
        <f t="shared" si="79"/>
        <v>0</v>
      </c>
      <c r="D616" s="336">
        <f t="shared" si="79"/>
        <v>14000</v>
      </c>
      <c r="E616" s="336">
        <f t="shared" si="79"/>
        <v>14000</v>
      </c>
      <c r="F616" s="336">
        <f t="shared" si="79"/>
        <v>4661.04</v>
      </c>
      <c r="G616" s="520">
        <f t="shared" si="76"/>
        <v>33.293142857142854</v>
      </c>
      <c r="H616" s="520">
        <f t="shared" si="77"/>
        <v>33.293142857142854</v>
      </c>
      <c r="I616" s="330"/>
      <c r="J616" s="330"/>
      <c r="K616" s="330"/>
      <c r="L616" s="330"/>
      <c r="M616" s="330"/>
    </row>
    <row r="617" spans="1:13" x14ac:dyDescent="0.25">
      <c r="A617" s="402" t="s">
        <v>81</v>
      </c>
      <c r="B617" s="405" t="s">
        <v>82</v>
      </c>
      <c r="C617" s="340">
        <f>C618+C629</f>
        <v>0</v>
      </c>
      <c r="D617" s="340">
        <f>D618+D629</f>
        <v>14000</v>
      </c>
      <c r="E617" s="340">
        <f>E618+E629</f>
        <v>14000</v>
      </c>
      <c r="F617" s="340">
        <f>F618+F629</f>
        <v>4661.04</v>
      </c>
      <c r="G617" s="521">
        <f t="shared" si="76"/>
        <v>33.293142857142854</v>
      </c>
      <c r="H617" s="521">
        <f t="shared" si="77"/>
        <v>33.293142857142854</v>
      </c>
      <c r="I617" s="330"/>
      <c r="J617" s="330"/>
      <c r="K617" s="330"/>
      <c r="L617" s="330"/>
      <c r="M617" s="330"/>
    </row>
    <row r="618" spans="1:13" x14ac:dyDescent="0.25">
      <c r="A618" s="364">
        <v>31</v>
      </c>
      <c r="B618" s="365" t="s">
        <v>83</v>
      </c>
      <c r="C618" s="357">
        <f>C619+C622</f>
        <v>0</v>
      </c>
      <c r="D618" s="357">
        <f>D619+D622</f>
        <v>5200</v>
      </c>
      <c r="E618" s="357">
        <f>E619+E622</f>
        <v>5200</v>
      </c>
      <c r="F618" s="357">
        <f>F619+F622</f>
        <v>2550.1</v>
      </c>
      <c r="G618" s="522">
        <f t="shared" si="76"/>
        <v>49.04038461538461</v>
      </c>
      <c r="H618" s="522">
        <f t="shared" si="77"/>
        <v>49.04038461538461</v>
      </c>
      <c r="I618" s="330"/>
      <c r="J618" s="330"/>
      <c r="K618" s="330"/>
      <c r="L618" s="330"/>
      <c r="M618" s="330"/>
    </row>
    <row r="619" spans="1:13" x14ac:dyDescent="0.25">
      <c r="A619" s="366">
        <v>311</v>
      </c>
      <c r="B619" s="367" t="s">
        <v>84</v>
      </c>
      <c r="C619" s="329">
        <f>C620</f>
        <v>0</v>
      </c>
      <c r="D619" s="329">
        <f>D620</f>
        <v>5200</v>
      </c>
      <c r="E619" s="329">
        <f>E620</f>
        <v>5200</v>
      </c>
      <c r="F619" s="329">
        <f>F620</f>
        <v>2550.1</v>
      </c>
      <c r="G619" s="518">
        <f t="shared" si="76"/>
        <v>49.04038461538461</v>
      </c>
      <c r="H619" s="518">
        <f t="shared" si="77"/>
        <v>49.04038461538461</v>
      </c>
      <c r="I619" s="330"/>
      <c r="J619" s="330"/>
      <c r="K619" s="330"/>
      <c r="L619" s="330"/>
      <c r="M619" s="330"/>
    </row>
    <row r="620" spans="1:13" x14ac:dyDescent="0.25">
      <c r="A620" s="366" t="s">
        <v>504</v>
      </c>
      <c r="B620" s="367" t="s">
        <v>85</v>
      </c>
      <c r="C620" s="329">
        <f>SUM(C621)</f>
        <v>0</v>
      </c>
      <c r="D620" s="329">
        <f>SUM(D621)</f>
        <v>5200</v>
      </c>
      <c r="E620" s="329">
        <f>SUM(E621)</f>
        <v>5200</v>
      </c>
      <c r="F620" s="329">
        <f>SUM(F621)</f>
        <v>2550.1</v>
      </c>
      <c r="G620" s="518">
        <f t="shared" si="76"/>
        <v>49.04038461538461</v>
      </c>
      <c r="H620" s="518">
        <f t="shared" si="77"/>
        <v>49.04038461538461</v>
      </c>
      <c r="I620" s="330"/>
      <c r="J620" s="330"/>
      <c r="K620" s="330"/>
      <c r="L620" s="330"/>
      <c r="M620" s="330"/>
    </row>
    <row r="621" spans="1:13" x14ac:dyDescent="0.25">
      <c r="A621" s="368" t="s">
        <v>464</v>
      </c>
      <c r="B621" s="280" t="s">
        <v>85</v>
      </c>
      <c r="C621" s="352"/>
      <c r="D621" s="352">
        <v>5200</v>
      </c>
      <c r="E621" s="352">
        <v>5200</v>
      </c>
      <c r="F621" s="352">
        <f>2438.1+112</f>
        <v>2550.1</v>
      </c>
      <c r="G621" s="525">
        <f t="shared" si="76"/>
        <v>49.04038461538461</v>
      </c>
      <c r="H621" s="525">
        <f t="shared" si="77"/>
        <v>49.04038461538461</v>
      </c>
      <c r="I621" s="330"/>
      <c r="J621" s="330"/>
      <c r="K621" s="330"/>
      <c r="L621" s="330"/>
      <c r="M621" s="330"/>
    </row>
    <row r="622" spans="1:13" hidden="1" x14ac:dyDescent="0.25">
      <c r="A622" s="366" t="s">
        <v>92</v>
      </c>
      <c r="B622" s="367" t="s">
        <v>93</v>
      </c>
      <c r="C622" s="329">
        <f>C623</f>
        <v>0</v>
      </c>
      <c r="D622" s="329">
        <f>D623</f>
        <v>0</v>
      </c>
      <c r="E622" s="329">
        <f>E623</f>
        <v>0</v>
      </c>
      <c r="F622" s="329">
        <f>F623</f>
        <v>0</v>
      </c>
      <c r="G622" s="518" t="e">
        <f t="shared" si="76"/>
        <v>#DIV/0!</v>
      </c>
      <c r="H622" s="518" t="e">
        <f t="shared" si="77"/>
        <v>#DIV/0!</v>
      </c>
      <c r="I622" s="330"/>
      <c r="J622" s="330"/>
      <c r="K622" s="330"/>
      <c r="L622" s="330"/>
      <c r="M622" s="330"/>
    </row>
    <row r="623" spans="1:13" hidden="1" x14ac:dyDescent="0.25">
      <c r="A623" s="366" t="s">
        <v>94</v>
      </c>
      <c r="B623" s="367" t="s">
        <v>93</v>
      </c>
      <c r="C623" s="329">
        <f>SUM(C624:C625)</f>
        <v>0</v>
      </c>
      <c r="D623" s="329">
        <f>SUM(D624:D625)</f>
        <v>0</v>
      </c>
      <c r="E623" s="329">
        <f>SUM(E624:E625)</f>
        <v>0</v>
      </c>
      <c r="F623" s="329">
        <f>SUM(F624:F625)</f>
        <v>0</v>
      </c>
      <c r="G623" s="518" t="e">
        <f t="shared" si="76"/>
        <v>#DIV/0!</v>
      </c>
      <c r="H623" s="518" t="e">
        <f t="shared" si="77"/>
        <v>#DIV/0!</v>
      </c>
      <c r="I623" s="330"/>
      <c r="J623" s="330"/>
      <c r="K623" s="330"/>
      <c r="L623" s="330"/>
      <c r="M623" s="330"/>
    </row>
    <row r="624" spans="1:13" hidden="1" x14ac:dyDescent="0.25">
      <c r="A624" s="368" t="s">
        <v>472</v>
      </c>
      <c r="B624" s="280" t="s">
        <v>386</v>
      </c>
      <c r="C624" s="352">
        <v>0</v>
      </c>
      <c r="D624" s="352">
        <v>0</v>
      </c>
      <c r="E624" s="352">
        <v>0</v>
      </c>
      <c r="F624" s="352">
        <v>0</v>
      </c>
      <c r="G624" s="525" t="e">
        <f t="shared" si="76"/>
        <v>#DIV/0!</v>
      </c>
      <c r="H624" s="525" t="e">
        <f t="shared" si="77"/>
        <v>#DIV/0!</v>
      </c>
      <c r="I624" s="330"/>
      <c r="J624" s="330"/>
      <c r="K624" s="330"/>
      <c r="L624" s="330"/>
      <c r="M624" s="330"/>
    </row>
    <row r="625" spans="1:13" hidden="1" x14ac:dyDescent="0.25">
      <c r="A625" s="368" t="s">
        <v>473</v>
      </c>
      <c r="B625" s="280" t="s">
        <v>381</v>
      </c>
      <c r="C625" s="352">
        <v>0</v>
      </c>
      <c r="D625" s="352">
        <v>0</v>
      </c>
      <c r="E625" s="352">
        <v>0</v>
      </c>
      <c r="F625" s="352">
        <v>0</v>
      </c>
      <c r="G625" s="525" t="e">
        <f t="shared" si="76"/>
        <v>#DIV/0!</v>
      </c>
      <c r="H625" s="525" t="e">
        <f t="shared" si="77"/>
        <v>#DIV/0!</v>
      </c>
    </row>
    <row r="626" spans="1:13" hidden="1" x14ac:dyDescent="0.25">
      <c r="A626" s="366" t="s">
        <v>207</v>
      </c>
      <c r="B626" s="367" t="s">
        <v>95</v>
      </c>
      <c r="C626" s="329">
        <f>C627</f>
        <v>0</v>
      </c>
      <c r="D626" s="329">
        <f>D627</f>
        <v>0</v>
      </c>
      <c r="E626" s="329">
        <f>E627</f>
        <v>0</v>
      </c>
      <c r="F626" s="329">
        <f>F627</f>
        <v>0</v>
      </c>
      <c r="G626" s="518" t="e">
        <f t="shared" si="76"/>
        <v>#DIV/0!</v>
      </c>
      <c r="H626" s="518" t="e">
        <f t="shared" si="77"/>
        <v>#DIV/0!</v>
      </c>
      <c r="I626" s="330"/>
      <c r="J626" s="330"/>
      <c r="K626" s="330"/>
      <c r="L626" s="330"/>
      <c r="M626" s="330"/>
    </row>
    <row r="627" spans="1:13" hidden="1" x14ac:dyDescent="0.25">
      <c r="A627" s="366" t="s">
        <v>208</v>
      </c>
      <c r="B627" s="367" t="s">
        <v>96</v>
      </c>
      <c r="C627" s="329">
        <f>SUM(C628)</f>
        <v>0</v>
      </c>
      <c r="D627" s="329">
        <f>SUM(D628)</f>
        <v>0</v>
      </c>
      <c r="E627" s="329">
        <f>SUM(E628)</f>
        <v>0</v>
      </c>
      <c r="F627" s="329">
        <f>SUM(F628)</f>
        <v>0</v>
      </c>
      <c r="G627" s="518" t="e">
        <f t="shared" si="76"/>
        <v>#DIV/0!</v>
      </c>
      <c r="H627" s="518" t="e">
        <f t="shared" si="77"/>
        <v>#DIV/0!</v>
      </c>
    </row>
    <row r="628" spans="1:13" hidden="1" x14ac:dyDescent="0.25">
      <c r="A628" s="368" t="s">
        <v>474</v>
      </c>
      <c r="B628" s="280" t="s">
        <v>96</v>
      </c>
      <c r="C628" s="352">
        <v>0</v>
      </c>
      <c r="D628" s="352">
        <v>0</v>
      </c>
      <c r="E628" s="352">
        <v>0</v>
      </c>
      <c r="F628" s="352">
        <v>0</v>
      </c>
      <c r="G628" s="525" t="e">
        <f t="shared" si="76"/>
        <v>#DIV/0!</v>
      </c>
      <c r="H628" s="525" t="e">
        <f t="shared" si="77"/>
        <v>#DIV/0!</v>
      </c>
      <c r="I628" s="330"/>
      <c r="J628" s="330"/>
      <c r="K628" s="330"/>
      <c r="L628" s="330"/>
      <c r="M628" s="330"/>
    </row>
    <row r="629" spans="1:13" s="330" customFormat="1" x14ac:dyDescent="0.25">
      <c r="A629" s="394" t="s">
        <v>347</v>
      </c>
      <c r="B629" s="395" t="s">
        <v>97</v>
      </c>
      <c r="C629" s="357">
        <f>C630+C639+C645+C656</f>
        <v>0</v>
      </c>
      <c r="D629" s="357">
        <f>D630+D639+D645+D656</f>
        <v>8800</v>
      </c>
      <c r="E629" s="357">
        <f>E630+E639+E645+E656</f>
        <v>8800</v>
      </c>
      <c r="F629" s="357">
        <f>F630+F639+F645+F656</f>
        <v>2110.94</v>
      </c>
      <c r="G629" s="522">
        <f t="shared" si="76"/>
        <v>23.987954545454546</v>
      </c>
      <c r="H629" s="522">
        <f t="shared" si="77"/>
        <v>23.987954545454546</v>
      </c>
    </row>
    <row r="630" spans="1:13" s="330" customFormat="1" x14ac:dyDescent="0.25">
      <c r="A630" s="366" t="s">
        <v>210</v>
      </c>
      <c r="B630" s="367" t="s">
        <v>98</v>
      </c>
      <c r="C630" s="329">
        <f>C631+C635+C637</f>
        <v>0</v>
      </c>
      <c r="D630" s="329">
        <f>D631+D635+D637</f>
        <v>3000</v>
      </c>
      <c r="E630" s="329">
        <f>E631+E635+E637</f>
        <v>3000</v>
      </c>
      <c r="F630" s="329">
        <f>F631+F635+F637</f>
        <v>0</v>
      </c>
      <c r="G630" s="518">
        <f t="shared" si="76"/>
        <v>0</v>
      </c>
      <c r="H630" s="518">
        <f t="shared" si="77"/>
        <v>0</v>
      </c>
      <c r="I630" s="342"/>
      <c r="J630" s="342"/>
      <c r="K630" s="342"/>
      <c r="L630" s="342"/>
      <c r="M630" s="342"/>
    </row>
    <row r="631" spans="1:13" s="330" customFormat="1" x14ac:dyDescent="0.25">
      <c r="A631" s="366" t="s">
        <v>99</v>
      </c>
      <c r="B631" s="367" t="s">
        <v>100</v>
      </c>
      <c r="C631" s="329">
        <f>C632+C633+C634</f>
        <v>0</v>
      </c>
      <c r="D631" s="329">
        <f>D632+D633+D634</f>
        <v>1600</v>
      </c>
      <c r="E631" s="329">
        <f>E632+E633+E634</f>
        <v>1600</v>
      </c>
      <c r="F631" s="329">
        <f>F632+F633+F634</f>
        <v>0</v>
      </c>
      <c r="G631" s="518">
        <f t="shared" si="76"/>
        <v>0</v>
      </c>
      <c r="H631" s="518">
        <f t="shared" si="77"/>
        <v>0</v>
      </c>
      <c r="I631" s="342"/>
      <c r="J631" s="342"/>
      <c r="K631" s="342"/>
      <c r="L631" s="342"/>
      <c r="M631" s="342"/>
    </row>
    <row r="632" spans="1:13" s="330" customFormat="1" x14ac:dyDescent="0.25">
      <c r="A632" s="368" t="s">
        <v>505</v>
      </c>
      <c r="B632" s="280" t="s">
        <v>387</v>
      </c>
      <c r="C632" s="352"/>
      <c r="D632" s="352">
        <v>600</v>
      </c>
      <c r="E632" s="352">
        <v>600</v>
      </c>
      <c r="F632" s="352">
        <v>0</v>
      </c>
      <c r="G632" s="525">
        <f t="shared" si="76"/>
        <v>0</v>
      </c>
      <c r="H632" s="525">
        <f t="shared" si="77"/>
        <v>0</v>
      </c>
      <c r="I632" s="342"/>
      <c r="J632" s="342"/>
      <c r="K632" s="342"/>
      <c r="L632" s="342"/>
      <c r="M632" s="342"/>
    </row>
    <row r="633" spans="1:13" s="330" customFormat="1" x14ac:dyDescent="0.25">
      <c r="A633" s="368" t="s">
        <v>512</v>
      </c>
      <c r="B633" s="280" t="s">
        <v>389</v>
      </c>
      <c r="C633" s="352"/>
      <c r="D633" s="352">
        <v>600</v>
      </c>
      <c r="E633" s="352">
        <v>600</v>
      </c>
      <c r="F633" s="352"/>
      <c r="G633" s="525">
        <f t="shared" si="76"/>
        <v>0</v>
      </c>
      <c r="H633" s="525">
        <f t="shared" si="77"/>
        <v>0</v>
      </c>
      <c r="I633" s="342"/>
      <c r="J633" s="342"/>
      <c r="K633" s="342"/>
      <c r="L633" s="342"/>
      <c r="M633" s="342"/>
    </row>
    <row r="634" spans="1:13" s="330" customFormat="1" x14ac:dyDescent="0.25">
      <c r="A634" s="368" t="s">
        <v>494</v>
      </c>
      <c r="B634" s="280" t="s">
        <v>390</v>
      </c>
      <c r="C634" s="352"/>
      <c r="D634" s="352">
        <v>400</v>
      </c>
      <c r="E634" s="352">
        <v>400</v>
      </c>
      <c r="F634" s="352"/>
      <c r="G634" s="525">
        <f t="shared" si="76"/>
        <v>0</v>
      </c>
      <c r="H634" s="525">
        <f t="shared" si="77"/>
        <v>0</v>
      </c>
      <c r="I634" s="342"/>
      <c r="J634" s="342"/>
      <c r="K634" s="342"/>
      <c r="L634" s="342"/>
      <c r="M634" s="342"/>
    </row>
    <row r="635" spans="1:13" s="330" customFormat="1" x14ac:dyDescent="0.25">
      <c r="A635" s="366" t="s">
        <v>101</v>
      </c>
      <c r="B635" s="367" t="s">
        <v>102</v>
      </c>
      <c r="C635" s="329">
        <f>SUM(C636)</f>
        <v>0</v>
      </c>
      <c r="D635" s="329">
        <f>SUM(D636)</f>
        <v>400</v>
      </c>
      <c r="E635" s="329">
        <f>SUM(E636)</f>
        <v>400</v>
      </c>
      <c r="F635" s="329">
        <f>SUM(F636)</f>
        <v>0</v>
      </c>
      <c r="G635" s="518">
        <f t="shared" si="76"/>
        <v>0</v>
      </c>
      <c r="H635" s="518">
        <f t="shared" si="77"/>
        <v>0</v>
      </c>
      <c r="I635" s="342"/>
      <c r="J635" s="342"/>
      <c r="K635" s="342"/>
      <c r="L635" s="342"/>
      <c r="M635" s="342"/>
    </row>
    <row r="636" spans="1:13" s="330" customFormat="1" x14ac:dyDescent="0.25">
      <c r="A636" s="368" t="s">
        <v>475</v>
      </c>
      <c r="B636" s="280" t="s">
        <v>102</v>
      </c>
      <c r="C636" s="352"/>
      <c r="D636" s="352">
        <v>400</v>
      </c>
      <c r="E636" s="352">
        <v>400</v>
      </c>
      <c r="F636" s="352">
        <v>0</v>
      </c>
      <c r="G636" s="525">
        <f t="shared" si="76"/>
        <v>0</v>
      </c>
      <c r="H636" s="525">
        <f t="shared" si="77"/>
        <v>0</v>
      </c>
      <c r="I636" s="342"/>
      <c r="J636" s="342"/>
      <c r="K636" s="342"/>
      <c r="L636" s="342"/>
      <c r="M636" s="342"/>
    </row>
    <row r="637" spans="1:13" s="330" customFormat="1" x14ac:dyDescent="0.25">
      <c r="A637" s="366" t="s">
        <v>103</v>
      </c>
      <c r="B637" s="367" t="s">
        <v>104</v>
      </c>
      <c r="C637" s="329">
        <f>SUM(C638)</f>
        <v>0</v>
      </c>
      <c r="D637" s="329">
        <f>SUM(D638)</f>
        <v>1000</v>
      </c>
      <c r="E637" s="329">
        <f>SUM(E638)</f>
        <v>1000</v>
      </c>
      <c r="F637" s="329">
        <f>SUM(F638)</f>
        <v>0</v>
      </c>
      <c r="G637" s="518">
        <f t="shared" si="76"/>
        <v>0</v>
      </c>
      <c r="H637" s="518">
        <f t="shared" si="77"/>
        <v>0</v>
      </c>
      <c r="I637" s="342"/>
      <c r="J637" s="342"/>
      <c r="K637" s="342"/>
      <c r="L637" s="342"/>
      <c r="M637" s="342"/>
    </row>
    <row r="638" spans="1:13" x14ac:dyDescent="0.25">
      <c r="A638" s="368" t="s">
        <v>495</v>
      </c>
      <c r="B638" s="280" t="s">
        <v>392</v>
      </c>
      <c r="C638" s="352"/>
      <c r="D638" s="352">
        <v>1000</v>
      </c>
      <c r="E638" s="352">
        <v>1000</v>
      </c>
      <c r="F638" s="352">
        <v>0</v>
      </c>
      <c r="G638" s="525">
        <f t="shared" si="76"/>
        <v>0</v>
      </c>
      <c r="H638" s="525">
        <f t="shared" si="77"/>
        <v>0</v>
      </c>
    </row>
    <row r="639" spans="1:13" s="330" customFormat="1" x14ac:dyDescent="0.25">
      <c r="A639" s="366" t="s">
        <v>107</v>
      </c>
      <c r="B639" s="367" t="s">
        <v>108</v>
      </c>
      <c r="C639" s="329">
        <f>C640+C643</f>
        <v>0</v>
      </c>
      <c r="D639" s="329">
        <f>D640+D643</f>
        <v>2500</v>
      </c>
      <c r="E639" s="329">
        <f>E640+E643</f>
        <v>2500</v>
      </c>
      <c r="F639" s="329">
        <f>F640+F643</f>
        <v>0</v>
      </c>
      <c r="G639" s="518">
        <f t="shared" si="76"/>
        <v>0</v>
      </c>
      <c r="H639" s="518">
        <f t="shared" si="77"/>
        <v>0</v>
      </c>
      <c r="I639" s="342"/>
      <c r="J639" s="342"/>
      <c r="K639" s="342"/>
      <c r="L639" s="342"/>
      <c r="M639" s="342"/>
    </row>
    <row r="640" spans="1:13" s="330" customFormat="1" x14ac:dyDescent="0.25">
      <c r="A640" s="366" t="s">
        <v>109</v>
      </c>
      <c r="B640" s="367" t="s">
        <v>110</v>
      </c>
      <c r="C640" s="329">
        <f>C641+C642</f>
        <v>0</v>
      </c>
      <c r="D640" s="329">
        <f>D641+D642</f>
        <v>2000</v>
      </c>
      <c r="E640" s="329">
        <f>E641+E642</f>
        <v>2000</v>
      </c>
      <c r="F640" s="329">
        <f>F641+F642</f>
        <v>0</v>
      </c>
      <c r="G640" s="518">
        <f t="shared" si="76"/>
        <v>0</v>
      </c>
      <c r="H640" s="518">
        <f t="shared" si="77"/>
        <v>0</v>
      </c>
      <c r="I640" s="342"/>
      <c r="J640" s="342"/>
      <c r="K640" s="342"/>
      <c r="L640" s="342"/>
      <c r="M640" s="342"/>
    </row>
    <row r="641" spans="1:13" x14ac:dyDescent="0.25">
      <c r="A641" s="368" t="s">
        <v>496</v>
      </c>
      <c r="B641" s="280" t="s">
        <v>394</v>
      </c>
      <c r="C641" s="352"/>
      <c r="D641" s="352">
        <v>800</v>
      </c>
      <c r="E641" s="352">
        <v>800</v>
      </c>
      <c r="F641" s="352"/>
      <c r="G641" s="525">
        <f t="shared" si="76"/>
        <v>0</v>
      </c>
      <c r="H641" s="525">
        <f t="shared" si="77"/>
        <v>0</v>
      </c>
    </row>
    <row r="642" spans="1:13" x14ac:dyDescent="0.25">
      <c r="A642" s="368" t="s">
        <v>518</v>
      </c>
      <c r="B642" s="280" t="s">
        <v>398</v>
      </c>
      <c r="C642" s="352"/>
      <c r="D642" s="352">
        <v>1200</v>
      </c>
      <c r="E642" s="352">
        <v>1200</v>
      </c>
      <c r="F642" s="352"/>
      <c r="G642" s="525">
        <f t="shared" si="76"/>
        <v>0</v>
      </c>
      <c r="H642" s="525">
        <f t="shared" si="77"/>
        <v>0</v>
      </c>
    </row>
    <row r="643" spans="1:13" x14ac:dyDescent="0.25">
      <c r="A643" s="366" t="s">
        <v>113</v>
      </c>
      <c r="B643" s="367" t="s">
        <v>114</v>
      </c>
      <c r="C643" s="329">
        <f>C644</f>
        <v>0</v>
      </c>
      <c r="D643" s="329">
        <f>D644</f>
        <v>500</v>
      </c>
      <c r="E643" s="329">
        <f>E644</f>
        <v>500</v>
      </c>
      <c r="F643" s="329">
        <f>F644</f>
        <v>0</v>
      </c>
      <c r="G643" s="518">
        <f t="shared" si="76"/>
        <v>0</v>
      </c>
      <c r="H643" s="518">
        <f t="shared" si="77"/>
        <v>0</v>
      </c>
    </row>
    <row r="644" spans="1:13" x14ac:dyDescent="0.25">
      <c r="A644" s="368" t="s">
        <v>483</v>
      </c>
      <c r="B644" s="280" t="s">
        <v>402</v>
      </c>
      <c r="C644" s="352"/>
      <c r="D644" s="352">
        <v>500</v>
      </c>
      <c r="E644" s="352">
        <v>500</v>
      </c>
      <c r="F644" s="352">
        <v>0</v>
      </c>
      <c r="G644" s="525">
        <f t="shared" si="76"/>
        <v>0</v>
      </c>
      <c r="H644" s="525">
        <f t="shared" si="77"/>
        <v>0</v>
      </c>
    </row>
    <row r="645" spans="1:13" s="330" customFormat="1" x14ac:dyDescent="0.25">
      <c r="A645" s="366" t="s">
        <v>121</v>
      </c>
      <c r="B645" s="367" t="s">
        <v>122</v>
      </c>
      <c r="C645" s="329">
        <f>C646+C652+C654</f>
        <v>0</v>
      </c>
      <c r="D645" s="329">
        <f>D646+D652+D654</f>
        <v>2300</v>
      </c>
      <c r="E645" s="329">
        <f>E646+E652+E654</f>
        <v>2300</v>
      </c>
      <c r="F645" s="329">
        <f>F646+F648+F652+F654</f>
        <v>2110.94</v>
      </c>
      <c r="G645" s="518">
        <f t="shared" si="76"/>
        <v>91.78</v>
      </c>
      <c r="H645" s="518">
        <f t="shared" si="77"/>
        <v>91.78</v>
      </c>
      <c r="I645" s="342"/>
      <c r="J645" s="342"/>
      <c r="K645" s="342"/>
      <c r="L645" s="342"/>
      <c r="M645" s="342"/>
    </row>
    <row r="646" spans="1:13" s="330" customFormat="1" x14ac:dyDescent="0.25">
      <c r="A646" s="366" t="s">
        <v>123</v>
      </c>
      <c r="B646" s="367" t="s">
        <v>564</v>
      </c>
      <c r="C646" s="329">
        <f>C647</f>
        <v>0</v>
      </c>
      <c r="D646" s="329">
        <f>D647</f>
        <v>800</v>
      </c>
      <c r="E646" s="329">
        <f>E647</f>
        <v>800</v>
      </c>
      <c r="F646" s="329">
        <f>F647</f>
        <v>590</v>
      </c>
      <c r="G646" s="518">
        <f t="shared" si="76"/>
        <v>73.75</v>
      </c>
      <c r="H646" s="518">
        <f t="shared" si="77"/>
        <v>73.75</v>
      </c>
      <c r="I646" s="342"/>
      <c r="J646" s="342"/>
      <c r="K646" s="342"/>
      <c r="L646" s="342"/>
      <c r="M646" s="342"/>
    </row>
    <row r="647" spans="1:13" x14ac:dyDescent="0.25">
      <c r="A647" s="368" t="s">
        <v>540</v>
      </c>
      <c r="B647" s="280" t="s">
        <v>541</v>
      </c>
      <c r="C647" s="352"/>
      <c r="D647" s="352">
        <v>800</v>
      </c>
      <c r="E647" s="352">
        <v>800</v>
      </c>
      <c r="F647" s="352">
        <v>590</v>
      </c>
      <c r="G647" s="525">
        <f t="shared" si="76"/>
        <v>73.75</v>
      </c>
      <c r="H647" s="525">
        <f t="shared" si="77"/>
        <v>73.75</v>
      </c>
    </row>
    <row r="648" spans="1:13" s="330" customFormat="1" x14ac:dyDescent="0.25">
      <c r="A648" s="366" t="s">
        <v>127</v>
      </c>
      <c r="B648" s="367" t="s">
        <v>128</v>
      </c>
      <c r="C648" s="329"/>
      <c r="D648" s="329">
        <f>SUM(D649:D651)</f>
        <v>0</v>
      </c>
      <c r="E648" s="329">
        <f t="shared" ref="E648:F648" si="80">SUM(E649:E651)</f>
        <v>0</v>
      </c>
      <c r="F648" s="329">
        <f t="shared" si="80"/>
        <v>929.94</v>
      </c>
      <c r="G648" s="518">
        <f t="shared" ref="G648:G650" si="81">IFERROR(F648/D648*100,F648)</f>
        <v>929.94</v>
      </c>
      <c r="H648" s="518">
        <f t="shared" ref="H648:H650" si="82">IFERROR(F648/E648*100,F648)</f>
        <v>929.94</v>
      </c>
    </row>
    <row r="649" spans="1:13" hidden="1" x14ac:dyDescent="0.25">
      <c r="A649" s="368" t="s">
        <v>702</v>
      </c>
      <c r="B649" s="280" t="s">
        <v>704</v>
      </c>
      <c r="C649" s="352"/>
      <c r="D649" s="352"/>
      <c r="E649" s="352"/>
      <c r="F649" s="352"/>
      <c r="G649" s="525">
        <f t="shared" si="81"/>
        <v>0</v>
      </c>
      <c r="H649" s="525">
        <f t="shared" si="82"/>
        <v>0</v>
      </c>
    </row>
    <row r="650" spans="1:13" hidden="1" x14ac:dyDescent="0.25">
      <c r="A650" s="368" t="s">
        <v>703</v>
      </c>
      <c r="B650" s="280" t="s">
        <v>705</v>
      </c>
      <c r="C650" s="352"/>
      <c r="D650" s="352"/>
      <c r="E650" s="352"/>
      <c r="F650" s="352"/>
      <c r="G650" s="525">
        <f t="shared" si="81"/>
        <v>0</v>
      </c>
      <c r="H650" s="525">
        <f t="shared" si="82"/>
        <v>0</v>
      </c>
    </row>
    <row r="651" spans="1:13" x14ac:dyDescent="0.25">
      <c r="A651" s="368" t="s">
        <v>608</v>
      </c>
      <c r="B651" s="280" t="s">
        <v>706</v>
      </c>
      <c r="C651" s="352"/>
      <c r="D651" s="352"/>
      <c r="E651" s="352"/>
      <c r="F651" s="352">
        <f>499.94+430</f>
        <v>929.94</v>
      </c>
      <c r="G651" s="525">
        <f>IFERROR(F651/D651*100,F651)</f>
        <v>929.94</v>
      </c>
      <c r="H651" s="525">
        <f>IFERROR(F651/E651*100,F651)</f>
        <v>929.94</v>
      </c>
    </row>
    <row r="652" spans="1:13" s="330" customFormat="1" x14ac:dyDescent="0.25">
      <c r="A652" s="366" t="s">
        <v>213</v>
      </c>
      <c r="B652" s="367" t="s">
        <v>133</v>
      </c>
      <c r="C652" s="329">
        <f>C653</f>
        <v>0</v>
      </c>
      <c r="D652" s="329">
        <f>D653</f>
        <v>1000</v>
      </c>
      <c r="E652" s="329">
        <f>E653</f>
        <v>1000</v>
      </c>
      <c r="F652" s="329">
        <f>F653</f>
        <v>0</v>
      </c>
      <c r="G652" s="518">
        <f t="shared" si="76"/>
        <v>0</v>
      </c>
      <c r="H652" s="518">
        <f t="shared" si="77"/>
        <v>0</v>
      </c>
      <c r="I652" s="342"/>
      <c r="J652" s="342"/>
      <c r="K652" s="342"/>
      <c r="L652" s="342"/>
      <c r="M652" s="342"/>
    </row>
    <row r="653" spans="1:13" x14ac:dyDescent="0.25">
      <c r="A653" s="368" t="s">
        <v>498</v>
      </c>
      <c r="B653" s="280" t="s">
        <v>422</v>
      </c>
      <c r="C653" s="352"/>
      <c r="D653" s="352">
        <v>1000</v>
      </c>
      <c r="E653" s="352">
        <v>1000</v>
      </c>
      <c r="F653" s="352">
        <v>0</v>
      </c>
      <c r="G653" s="525">
        <f t="shared" si="76"/>
        <v>0</v>
      </c>
      <c r="H653" s="525">
        <f t="shared" si="77"/>
        <v>0</v>
      </c>
    </row>
    <row r="654" spans="1:13" x14ac:dyDescent="0.25">
      <c r="A654" s="366" t="s">
        <v>136</v>
      </c>
      <c r="B654" s="367" t="s">
        <v>137</v>
      </c>
      <c r="C654" s="329">
        <f>C655</f>
        <v>0</v>
      </c>
      <c r="D654" s="329">
        <f>D655</f>
        <v>500</v>
      </c>
      <c r="E654" s="329">
        <f>E655</f>
        <v>500</v>
      </c>
      <c r="F654" s="329">
        <f>F655</f>
        <v>591</v>
      </c>
      <c r="G654" s="518">
        <f t="shared" si="76"/>
        <v>118.19999999999999</v>
      </c>
      <c r="H654" s="518">
        <f t="shared" si="77"/>
        <v>118.19999999999999</v>
      </c>
    </row>
    <row r="655" spans="1:13" x14ac:dyDescent="0.25">
      <c r="A655" s="368" t="s">
        <v>499</v>
      </c>
      <c r="B655" s="280" t="s">
        <v>300</v>
      </c>
      <c r="C655" s="352"/>
      <c r="D655" s="352">
        <v>500</v>
      </c>
      <c r="E655" s="352">
        <v>500</v>
      </c>
      <c r="F655" s="352">
        <f>168+135+198+90</f>
        <v>591</v>
      </c>
      <c r="G655" s="525">
        <f t="shared" si="76"/>
        <v>118.19999999999999</v>
      </c>
      <c r="H655" s="525">
        <f t="shared" si="77"/>
        <v>118.19999999999999</v>
      </c>
      <c r="I655" s="330"/>
      <c r="J655" s="330"/>
      <c r="K655" s="330"/>
      <c r="L655" s="330"/>
      <c r="M655" s="330"/>
    </row>
    <row r="656" spans="1:13" s="330" customFormat="1" x14ac:dyDescent="0.25">
      <c r="A656" s="366" t="s">
        <v>214</v>
      </c>
      <c r="B656" s="367" t="s">
        <v>139</v>
      </c>
      <c r="C656" s="329">
        <f t="shared" ref="C656:F657" si="83">C657</f>
        <v>0</v>
      </c>
      <c r="D656" s="329">
        <f t="shared" si="83"/>
        <v>1000</v>
      </c>
      <c r="E656" s="329">
        <f t="shared" si="83"/>
        <v>1000</v>
      </c>
      <c r="F656" s="329">
        <f t="shared" si="83"/>
        <v>0</v>
      </c>
      <c r="G656" s="518">
        <f t="shared" si="76"/>
        <v>0</v>
      </c>
      <c r="H656" s="518">
        <f t="shared" si="77"/>
        <v>0</v>
      </c>
    </row>
    <row r="657" spans="1:13" s="330" customFormat="1" x14ac:dyDescent="0.25">
      <c r="A657" s="366" t="s">
        <v>216</v>
      </c>
      <c r="B657" s="367" t="s">
        <v>143</v>
      </c>
      <c r="C657" s="329">
        <f t="shared" si="83"/>
        <v>0</v>
      </c>
      <c r="D657" s="329">
        <f t="shared" si="83"/>
        <v>1000</v>
      </c>
      <c r="E657" s="329">
        <f t="shared" si="83"/>
        <v>1000</v>
      </c>
      <c r="F657" s="329">
        <f t="shared" si="83"/>
        <v>0</v>
      </c>
      <c r="G657" s="518">
        <f t="shared" si="76"/>
        <v>0</v>
      </c>
      <c r="H657" s="518">
        <f t="shared" si="77"/>
        <v>0</v>
      </c>
    </row>
    <row r="658" spans="1:13" x14ac:dyDescent="0.25">
      <c r="A658" s="368" t="s">
        <v>548</v>
      </c>
      <c r="B658" s="280" t="s">
        <v>143</v>
      </c>
      <c r="C658" s="352"/>
      <c r="D658" s="352">
        <v>1000</v>
      </c>
      <c r="E658" s="352">
        <v>1000</v>
      </c>
      <c r="F658" s="352"/>
      <c r="G658" s="525">
        <f t="shared" si="76"/>
        <v>0</v>
      </c>
      <c r="H658" s="525">
        <f t="shared" si="77"/>
        <v>0</v>
      </c>
      <c r="I658" s="330"/>
      <c r="J658" s="330"/>
      <c r="K658" s="330"/>
      <c r="L658" s="330"/>
      <c r="M658" s="330"/>
    </row>
    <row r="659" spans="1:13" ht="31.5" x14ac:dyDescent="0.25">
      <c r="A659" s="403" t="s">
        <v>307</v>
      </c>
      <c r="B659" s="404" t="s">
        <v>656</v>
      </c>
      <c r="C659" s="333">
        <f t="shared" ref="C659:F660" si="84">C660</f>
        <v>0</v>
      </c>
      <c r="D659" s="333">
        <f t="shared" si="84"/>
        <v>156200</v>
      </c>
      <c r="E659" s="333">
        <f t="shared" si="84"/>
        <v>156200</v>
      </c>
      <c r="F659" s="333">
        <f t="shared" si="84"/>
        <v>30798.89</v>
      </c>
      <c r="G659" s="519">
        <f t="shared" si="76"/>
        <v>19.717599231754161</v>
      </c>
      <c r="H659" s="519">
        <f t="shared" si="77"/>
        <v>19.717599231754161</v>
      </c>
      <c r="I659" s="330"/>
      <c r="J659" s="330"/>
      <c r="K659" s="330"/>
      <c r="L659" s="330"/>
      <c r="M659" s="330"/>
    </row>
    <row r="660" spans="1:13" x14ac:dyDescent="0.25">
      <c r="A660" s="388" t="s">
        <v>657</v>
      </c>
      <c r="B660" s="389" t="s">
        <v>658</v>
      </c>
      <c r="C660" s="336">
        <f t="shared" si="84"/>
        <v>0</v>
      </c>
      <c r="D660" s="336">
        <f t="shared" si="84"/>
        <v>156200</v>
      </c>
      <c r="E660" s="336">
        <f t="shared" si="84"/>
        <v>156200</v>
      </c>
      <c r="F660" s="336">
        <f t="shared" si="84"/>
        <v>30798.89</v>
      </c>
      <c r="G660" s="520">
        <f t="shared" si="76"/>
        <v>19.717599231754161</v>
      </c>
      <c r="H660" s="520">
        <f t="shared" si="77"/>
        <v>19.717599231754161</v>
      </c>
      <c r="I660" s="330"/>
      <c r="J660" s="330"/>
      <c r="K660" s="330"/>
      <c r="L660" s="330"/>
      <c r="M660" s="330"/>
    </row>
    <row r="661" spans="1:13" x14ac:dyDescent="0.25">
      <c r="A661" s="402" t="s">
        <v>81</v>
      </c>
      <c r="B661" s="405" t="s">
        <v>82</v>
      </c>
      <c r="C661" s="340">
        <f>C662+C675</f>
        <v>0</v>
      </c>
      <c r="D661" s="340">
        <f>D662+D675</f>
        <v>156200</v>
      </c>
      <c r="E661" s="340">
        <f>E662+E675</f>
        <v>156200</v>
      </c>
      <c r="F661" s="340">
        <f>F662+F675</f>
        <v>30798.89</v>
      </c>
      <c r="G661" s="521">
        <f t="shared" si="76"/>
        <v>19.717599231754161</v>
      </c>
      <c r="H661" s="521">
        <f t="shared" si="77"/>
        <v>19.717599231754161</v>
      </c>
      <c r="I661" s="330"/>
      <c r="J661" s="330"/>
      <c r="K661" s="330"/>
      <c r="L661" s="330"/>
      <c r="M661" s="330"/>
    </row>
    <row r="662" spans="1:13" x14ac:dyDescent="0.25">
      <c r="A662" s="364">
        <v>31</v>
      </c>
      <c r="B662" s="365" t="s">
        <v>83</v>
      </c>
      <c r="C662" s="357">
        <f>C663+C666+C672</f>
        <v>0</v>
      </c>
      <c r="D662" s="357">
        <f>D663+D666+D672</f>
        <v>142132.5</v>
      </c>
      <c r="E662" s="357">
        <f>E663+E666+E672</f>
        <v>142132.5</v>
      </c>
      <c r="F662" s="357">
        <f>F663+F666+F672</f>
        <v>29887.09</v>
      </c>
      <c r="G662" s="522">
        <f t="shared" si="76"/>
        <v>21.027625631013315</v>
      </c>
      <c r="H662" s="522">
        <f t="shared" si="77"/>
        <v>21.027625631013315</v>
      </c>
      <c r="I662" s="330"/>
      <c r="J662" s="330"/>
      <c r="K662" s="330"/>
      <c r="L662" s="330"/>
      <c r="M662" s="330"/>
    </row>
    <row r="663" spans="1:13" x14ac:dyDescent="0.25">
      <c r="A663" s="366">
        <v>311</v>
      </c>
      <c r="B663" s="367" t="s">
        <v>84</v>
      </c>
      <c r="C663" s="329">
        <f>C664</f>
        <v>0</v>
      </c>
      <c r="D663" s="329">
        <f>D664</f>
        <v>142132.5</v>
      </c>
      <c r="E663" s="329">
        <f>E664</f>
        <v>142132.5</v>
      </c>
      <c r="F663" s="329">
        <f>F664</f>
        <v>24881.62</v>
      </c>
      <c r="G663" s="518">
        <f t="shared" si="76"/>
        <v>17.50593284435298</v>
      </c>
      <c r="H663" s="518">
        <f t="shared" si="77"/>
        <v>17.50593284435298</v>
      </c>
      <c r="I663" s="330"/>
      <c r="J663" s="330"/>
      <c r="K663" s="330"/>
      <c r="L663" s="330"/>
      <c r="M663" s="330"/>
    </row>
    <row r="664" spans="1:13" x14ac:dyDescent="0.25">
      <c r="A664" s="366" t="s">
        <v>504</v>
      </c>
      <c r="B664" s="367" t="s">
        <v>85</v>
      </c>
      <c r="C664" s="329">
        <f>SUM(C665)</f>
        <v>0</v>
      </c>
      <c r="D664" s="329">
        <f>SUM(D665)</f>
        <v>142132.5</v>
      </c>
      <c r="E664" s="329">
        <f>SUM(E665)</f>
        <v>142132.5</v>
      </c>
      <c r="F664" s="329">
        <f>SUM(F665)</f>
        <v>24881.62</v>
      </c>
      <c r="G664" s="518">
        <f t="shared" si="76"/>
        <v>17.50593284435298</v>
      </c>
      <c r="H664" s="518">
        <f t="shared" si="77"/>
        <v>17.50593284435298</v>
      </c>
    </row>
    <row r="665" spans="1:13" ht="15" customHeight="1" x14ac:dyDescent="0.25">
      <c r="A665" s="368" t="s">
        <v>464</v>
      </c>
      <c r="B665" s="280" t="s">
        <v>85</v>
      </c>
      <c r="C665" s="352"/>
      <c r="D665" s="352">
        <v>142132.5</v>
      </c>
      <c r="E665" s="352">
        <v>142132.5</v>
      </c>
      <c r="F665" s="352">
        <v>24881.62</v>
      </c>
      <c r="G665" s="525">
        <f t="shared" si="76"/>
        <v>17.50593284435298</v>
      </c>
      <c r="H665" s="525">
        <f t="shared" si="77"/>
        <v>17.50593284435298</v>
      </c>
      <c r="I665" s="330"/>
      <c r="J665" s="330"/>
      <c r="K665" s="330"/>
      <c r="L665" s="330"/>
      <c r="M665" s="330"/>
    </row>
    <row r="666" spans="1:13" x14ac:dyDescent="0.25">
      <c r="A666" s="366" t="s">
        <v>92</v>
      </c>
      <c r="B666" s="367" t="s">
        <v>93</v>
      </c>
      <c r="C666" s="329">
        <f>C667</f>
        <v>0</v>
      </c>
      <c r="D666" s="329">
        <f>D667</f>
        <v>0</v>
      </c>
      <c r="E666" s="329">
        <f>E667</f>
        <v>0</v>
      </c>
      <c r="F666" s="329">
        <f>F667</f>
        <v>900</v>
      </c>
      <c r="G666" s="518">
        <f>IFERROR(F666/D666*100,F666)</f>
        <v>900</v>
      </c>
      <c r="H666" s="518">
        <f>IFERROR(F666/E666*100,F666)</f>
        <v>900</v>
      </c>
      <c r="I666" s="330"/>
      <c r="J666" s="330"/>
      <c r="K666" s="330"/>
      <c r="L666" s="330"/>
      <c r="M666" s="330"/>
    </row>
    <row r="667" spans="1:13" x14ac:dyDescent="0.25">
      <c r="A667" s="366" t="s">
        <v>94</v>
      </c>
      <c r="B667" s="367" t="s">
        <v>93</v>
      </c>
      <c r="C667" s="329">
        <f>SUM(C668:C671)</f>
        <v>0</v>
      </c>
      <c r="D667" s="329">
        <f>SUM(D668:D671)</f>
        <v>0</v>
      </c>
      <c r="E667" s="329">
        <f>SUM(E668:E671)</f>
        <v>0</v>
      </c>
      <c r="F667" s="329">
        <f>SUM(F668:F671)</f>
        <v>900</v>
      </c>
      <c r="G667" s="518">
        <f t="shared" ref="G667:G674" si="85">IFERROR(F667/D667*100,F667)</f>
        <v>900</v>
      </c>
      <c r="H667" s="518">
        <f t="shared" ref="H667:H674" si="86">IFERROR(F667/E667*100,F667)</f>
        <v>900</v>
      </c>
    </row>
    <row r="668" spans="1:13" hidden="1" x14ac:dyDescent="0.25">
      <c r="A668" s="368" t="s">
        <v>469</v>
      </c>
      <c r="B668" s="280" t="s">
        <v>384</v>
      </c>
      <c r="C668" s="352"/>
      <c r="D668" s="352"/>
      <c r="E668" s="352"/>
      <c r="F668" s="352"/>
      <c r="G668" s="518">
        <f t="shared" si="85"/>
        <v>0</v>
      </c>
      <c r="H668" s="518">
        <f t="shared" si="86"/>
        <v>0</v>
      </c>
    </row>
    <row r="669" spans="1:13" x14ac:dyDescent="0.25">
      <c r="A669" s="368" t="s">
        <v>472</v>
      </c>
      <c r="B669" s="280" t="s">
        <v>386</v>
      </c>
      <c r="C669" s="352">
        <v>0</v>
      </c>
      <c r="D669" s="352"/>
      <c r="E669" s="352"/>
      <c r="F669" s="352">
        <v>900</v>
      </c>
      <c r="G669" s="525">
        <f t="shared" si="85"/>
        <v>900</v>
      </c>
      <c r="H669" s="525">
        <f t="shared" si="86"/>
        <v>900</v>
      </c>
    </row>
    <row r="670" spans="1:13" hidden="1" x14ac:dyDescent="0.25">
      <c r="A670" s="368" t="s">
        <v>603</v>
      </c>
      <c r="B670" s="280" t="s">
        <v>604</v>
      </c>
      <c r="C670" s="352">
        <v>0</v>
      </c>
      <c r="D670" s="352"/>
      <c r="E670" s="352"/>
      <c r="F670" s="352"/>
      <c r="G670" s="518">
        <f t="shared" si="85"/>
        <v>0</v>
      </c>
      <c r="H670" s="518">
        <f t="shared" si="86"/>
        <v>0</v>
      </c>
    </row>
    <row r="671" spans="1:13" hidden="1" x14ac:dyDescent="0.25">
      <c r="A671" s="368" t="s">
        <v>473</v>
      </c>
      <c r="B671" s="280" t="s">
        <v>381</v>
      </c>
      <c r="C671" s="352">
        <v>0</v>
      </c>
      <c r="D671" s="352">
        <v>0</v>
      </c>
      <c r="E671" s="352">
        <v>0</v>
      </c>
      <c r="F671" s="352">
        <v>0</v>
      </c>
      <c r="G671" s="518">
        <f t="shared" si="85"/>
        <v>0</v>
      </c>
      <c r="H671" s="518">
        <f t="shared" si="86"/>
        <v>0</v>
      </c>
      <c r="I671" s="330"/>
      <c r="J671" s="330"/>
      <c r="K671" s="330"/>
      <c r="L671" s="330"/>
      <c r="M671" s="330"/>
    </row>
    <row r="672" spans="1:13" x14ac:dyDescent="0.25">
      <c r="A672" s="366" t="s">
        <v>207</v>
      </c>
      <c r="B672" s="367" t="s">
        <v>95</v>
      </c>
      <c r="C672" s="329">
        <f>C673</f>
        <v>0</v>
      </c>
      <c r="D672" s="329">
        <f>D673</f>
        <v>0</v>
      </c>
      <c r="E672" s="329">
        <f>E673</f>
        <v>0</v>
      </c>
      <c r="F672" s="329">
        <f>F673</f>
        <v>4105.47</v>
      </c>
      <c r="G672" s="518">
        <f t="shared" si="85"/>
        <v>4105.47</v>
      </c>
      <c r="H672" s="518">
        <f t="shared" si="86"/>
        <v>4105.47</v>
      </c>
      <c r="I672" s="330"/>
      <c r="J672" s="330"/>
      <c r="K672" s="330"/>
      <c r="L672" s="330"/>
      <c r="M672" s="330"/>
    </row>
    <row r="673" spans="1:13" x14ac:dyDescent="0.25">
      <c r="A673" s="366" t="s">
        <v>208</v>
      </c>
      <c r="B673" s="367" t="s">
        <v>96</v>
      </c>
      <c r="C673" s="329">
        <f>SUM(C674)</f>
        <v>0</v>
      </c>
      <c r="D673" s="329">
        <f>SUM(D674)</f>
        <v>0</v>
      </c>
      <c r="E673" s="329">
        <f>SUM(E674)</f>
        <v>0</v>
      </c>
      <c r="F673" s="329">
        <f>SUM(F674)</f>
        <v>4105.47</v>
      </c>
      <c r="G673" s="518">
        <f t="shared" si="85"/>
        <v>4105.47</v>
      </c>
      <c r="H673" s="518">
        <f t="shared" si="86"/>
        <v>4105.47</v>
      </c>
    </row>
    <row r="674" spans="1:13" x14ac:dyDescent="0.25">
      <c r="A674" s="368" t="s">
        <v>474</v>
      </c>
      <c r="B674" s="280" t="s">
        <v>96</v>
      </c>
      <c r="C674" s="352">
        <v>0</v>
      </c>
      <c r="D674" s="352">
        <v>0</v>
      </c>
      <c r="E674" s="352">
        <v>0</v>
      </c>
      <c r="F674" s="352">
        <v>4105.47</v>
      </c>
      <c r="G674" s="525">
        <f t="shared" si="85"/>
        <v>4105.47</v>
      </c>
      <c r="H674" s="525">
        <f t="shared" si="86"/>
        <v>4105.47</v>
      </c>
    </row>
    <row r="675" spans="1:13" x14ac:dyDescent="0.25">
      <c r="A675" s="394" t="s">
        <v>347</v>
      </c>
      <c r="B675" s="395" t="s">
        <v>97</v>
      </c>
      <c r="C675" s="357">
        <f>C676+C686+C688+C695</f>
        <v>0</v>
      </c>
      <c r="D675" s="357">
        <f>D676+D686+D688+D695</f>
        <v>14067.5</v>
      </c>
      <c r="E675" s="357">
        <f>E676+E686+E688+E695</f>
        <v>14067.5</v>
      </c>
      <c r="F675" s="357">
        <f>F676+F686+F688+F695</f>
        <v>911.8</v>
      </c>
      <c r="G675" s="522">
        <f t="shared" ref="G675:G732" si="87">F675/D675*100</f>
        <v>6.4816065398969256</v>
      </c>
      <c r="H675" s="522">
        <f t="shared" ref="H675:H732" si="88">F675/E675*100</f>
        <v>6.4816065398969256</v>
      </c>
    </row>
    <row r="676" spans="1:13" x14ac:dyDescent="0.25">
      <c r="A676" s="366" t="s">
        <v>210</v>
      </c>
      <c r="B676" s="367" t="s">
        <v>98</v>
      </c>
      <c r="C676" s="329">
        <f>C677+C681+C683</f>
        <v>0</v>
      </c>
      <c r="D676" s="329">
        <f>D677+D681+D683</f>
        <v>4406.16</v>
      </c>
      <c r="E676" s="329">
        <f>E677+E681+E683</f>
        <v>4406.16</v>
      </c>
      <c r="F676" s="329">
        <f>F677+F681+F683</f>
        <v>911.8</v>
      </c>
      <c r="G676" s="518">
        <f t="shared" si="87"/>
        <v>20.693756014307244</v>
      </c>
      <c r="H676" s="518">
        <f t="shared" si="88"/>
        <v>20.693756014307244</v>
      </c>
    </row>
    <row r="677" spans="1:13" x14ac:dyDescent="0.25">
      <c r="A677" s="366" t="s">
        <v>99</v>
      </c>
      <c r="B677" s="367" t="s">
        <v>100</v>
      </c>
      <c r="C677" s="329">
        <f>SUM(C678:C680)</f>
        <v>0</v>
      </c>
      <c r="D677" s="329">
        <f>SUM(D678:D680)</f>
        <v>2606.16</v>
      </c>
      <c r="E677" s="329">
        <f>SUM(E678:E680)</f>
        <v>2606.16</v>
      </c>
      <c r="F677" s="329">
        <f>SUM(F678:F680)</f>
        <v>0</v>
      </c>
      <c r="G677" s="518">
        <f t="shared" si="87"/>
        <v>0</v>
      </c>
      <c r="H677" s="518">
        <f t="shared" si="88"/>
        <v>0</v>
      </c>
    </row>
    <row r="678" spans="1:13" x14ac:dyDescent="0.25">
      <c r="A678" s="368" t="s">
        <v>505</v>
      </c>
      <c r="B678" s="280" t="s">
        <v>387</v>
      </c>
      <c r="C678" s="352">
        <v>0</v>
      </c>
      <c r="D678" s="352">
        <v>2606.16</v>
      </c>
      <c r="E678" s="352">
        <v>2606.16</v>
      </c>
      <c r="F678" s="352"/>
      <c r="G678" s="525">
        <f t="shared" si="87"/>
        <v>0</v>
      </c>
      <c r="H678" s="525">
        <f t="shared" si="88"/>
        <v>0</v>
      </c>
      <c r="I678" s="330"/>
      <c r="J678" s="330"/>
      <c r="K678" s="330"/>
      <c r="L678" s="330"/>
      <c r="M678" s="330"/>
    </row>
    <row r="679" spans="1:13" hidden="1" x14ac:dyDescent="0.25">
      <c r="A679" s="368" t="s">
        <v>512</v>
      </c>
      <c r="B679" s="280" t="s">
        <v>389</v>
      </c>
      <c r="C679" s="352"/>
      <c r="D679" s="352">
        <v>0</v>
      </c>
      <c r="E679" s="352">
        <v>0</v>
      </c>
      <c r="F679" s="352">
        <v>0</v>
      </c>
      <c r="G679" s="525" t="e">
        <f t="shared" si="87"/>
        <v>#DIV/0!</v>
      </c>
      <c r="H679" s="525" t="e">
        <f t="shared" si="88"/>
        <v>#DIV/0!</v>
      </c>
      <c r="I679" s="330"/>
      <c r="J679" s="330"/>
      <c r="K679" s="330"/>
      <c r="L679" s="330"/>
      <c r="M679" s="330"/>
    </row>
    <row r="680" spans="1:13" hidden="1" x14ac:dyDescent="0.25">
      <c r="A680" s="368" t="s">
        <v>494</v>
      </c>
      <c r="B680" s="280" t="s">
        <v>390</v>
      </c>
      <c r="C680" s="352"/>
      <c r="D680" s="352">
        <v>0</v>
      </c>
      <c r="E680" s="352">
        <v>0</v>
      </c>
      <c r="F680" s="352">
        <v>0</v>
      </c>
      <c r="G680" s="525" t="e">
        <f t="shared" si="87"/>
        <v>#DIV/0!</v>
      </c>
      <c r="H680" s="525" t="e">
        <f t="shared" si="88"/>
        <v>#DIV/0!</v>
      </c>
    </row>
    <row r="681" spans="1:13" x14ac:dyDescent="0.25">
      <c r="A681" s="366" t="s">
        <v>101</v>
      </c>
      <c r="B681" s="367" t="s">
        <v>102</v>
      </c>
      <c r="C681" s="329">
        <f>SUM(C682)</f>
        <v>0</v>
      </c>
      <c r="D681" s="329">
        <f>SUM(D682)</f>
        <v>0</v>
      </c>
      <c r="E681" s="329">
        <f>SUM(E682)</f>
        <v>0</v>
      </c>
      <c r="F681" s="329">
        <f>SUM(F682)</f>
        <v>911.8</v>
      </c>
      <c r="G681" s="518">
        <f>IFERROR(F681/D681*100,F681)</f>
        <v>911.8</v>
      </c>
      <c r="H681" s="518">
        <f>IFERROR(F681/E681*100,F681)</f>
        <v>911.8</v>
      </c>
    </row>
    <row r="682" spans="1:13" x14ac:dyDescent="0.25">
      <c r="A682" s="368" t="s">
        <v>475</v>
      </c>
      <c r="B682" s="280" t="s">
        <v>102</v>
      </c>
      <c r="C682" s="352">
        <v>0</v>
      </c>
      <c r="D682" s="352">
        <v>0</v>
      </c>
      <c r="E682" s="352">
        <v>0</v>
      </c>
      <c r="F682" s="352">
        <v>911.8</v>
      </c>
      <c r="G682" s="525">
        <f>IFERROR(F682/D682*100,F682)</f>
        <v>911.8</v>
      </c>
      <c r="H682" s="525">
        <f>IFERROR(F682/E682*100,F682)</f>
        <v>911.8</v>
      </c>
    </row>
    <row r="683" spans="1:13" x14ac:dyDescent="0.25">
      <c r="A683" s="366" t="s">
        <v>103</v>
      </c>
      <c r="B683" s="367" t="s">
        <v>104</v>
      </c>
      <c r="C683" s="329">
        <f>SUM(C684:C685)</f>
        <v>0</v>
      </c>
      <c r="D683" s="329">
        <f>SUM(D684:D685)</f>
        <v>1800</v>
      </c>
      <c r="E683" s="329">
        <f>SUM(E684:E685)</f>
        <v>1800</v>
      </c>
      <c r="F683" s="329">
        <f>SUM(F684:F685)</f>
        <v>0</v>
      </c>
      <c r="G683" s="518">
        <f t="shared" si="87"/>
        <v>0</v>
      </c>
      <c r="H683" s="518">
        <f t="shared" si="88"/>
        <v>0</v>
      </c>
    </row>
    <row r="684" spans="1:13" x14ac:dyDescent="0.25">
      <c r="A684" s="368" t="s">
        <v>514</v>
      </c>
      <c r="B684" s="280" t="s">
        <v>391</v>
      </c>
      <c r="C684" s="352"/>
      <c r="D684" s="352">
        <v>1800</v>
      </c>
      <c r="E684" s="352">
        <v>1800</v>
      </c>
      <c r="F684" s="352"/>
      <c r="G684" s="525">
        <f t="shared" si="87"/>
        <v>0</v>
      </c>
      <c r="H684" s="525">
        <f t="shared" si="88"/>
        <v>0</v>
      </c>
    </row>
    <row r="685" spans="1:13" hidden="1" x14ac:dyDescent="0.25">
      <c r="A685" s="368" t="s">
        <v>495</v>
      </c>
      <c r="B685" s="280" t="s">
        <v>392</v>
      </c>
      <c r="C685" s="352">
        <v>0</v>
      </c>
      <c r="D685" s="352">
        <v>0</v>
      </c>
      <c r="E685" s="352">
        <v>0</v>
      </c>
      <c r="F685" s="352">
        <v>0</v>
      </c>
      <c r="G685" s="525" t="e">
        <f t="shared" si="87"/>
        <v>#DIV/0!</v>
      </c>
      <c r="H685" s="525" t="e">
        <f t="shared" si="88"/>
        <v>#DIV/0!</v>
      </c>
    </row>
    <row r="686" spans="1:13" hidden="1" x14ac:dyDescent="0.25">
      <c r="A686" s="366" t="s">
        <v>107</v>
      </c>
      <c r="B686" s="367" t="s">
        <v>108</v>
      </c>
      <c r="C686" s="329">
        <f>C687</f>
        <v>0</v>
      </c>
      <c r="D686" s="329">
        <f>D687</f>
        <v>0</v>
      </c>
      <c r="E686" s="329">
        <f>E687</f>
        <v>0</v>
      </c>
      <c r="F686" s="329">
        <f>F687</f>
        <v>0</v>
      </c>
      <c r="G686" s="518" t="e">
        <f t="shared" si="87"/>
        <v>#DIV/0!</v>
      </c>
      <c r="H686" s="518" t="e">
        <f t="shared" si="88"/>
        <v>#DIV/0!</v>
      </c>
    </row>
    <row r="687" spans="1:13" hidden="1" x14ac:dyDescent="0.25">
      <c r="A687" s="366" t="s">
        <v>113</v>
      </c>
      <c r="B687" s="367" t="s">
        <v>114</v>
      </c>
      <c r="C687" s="329"/>
      <c r="D687" s="329"/>
      <c r="E687" s="329"/>
      <c r="F687" s="329"/>
      <c r="G687" s="518" t="e">
        <f t="shared" si="87"/>
        <v>#DIV/0!</v>
      </c>
      <c r="H687" s="518" t="e">
        <f t="shared" si="88"/>
        <v>#DIV/0!</v>
      </c>
    </row>
    <row r="688" spans="1:13" x14ac:dyDescent="0.25">
      <c r="A688" s="366" t="s">
        <v>121</v>
      </c>
      <c r="B688" s="367" t="s">
        <v>122</v>
      </c>
      <c r="C688" s="329">
        <f>C689+C691+C693</f>
        <v>0</v>
      </c>
      <c r="D688" s="329">
        <f>D689+D691+D693</f>
        <v>7055.18</v>
      </c>
      <c r="E688" s="329">
        <f>E689+E691+E693</f>
        <v>7055.18</v>
      </c>
      <c r="F688" s="329">
        <f>F689+F691+F693</f>
        <v>0</v>
      </c>
      <c r="G688" s="518">
        <f t="shared" si="87"/>
        <v>0</v>
      </c>
      <c r="H688" s="518">
        <f t="shared" si="88"/>
        <v>0</v>
      </c>
    </row>
    <row r="689" spans="1:13" x14ac:dyDescent="0.25">
      <c r="A689" s="366" t="s">
        <v>127</v>
      </c>
      <c r="B689" s="367" t="s">
        <v>128</v>
      </c>
      <c r="C689" s="329">
        <f>C690</f>
        <v>0</v>
      </c>
      <c r="D689" s="329">
        <f>D690</f>
        <v>2000</v>
      </c>
      <c r="E689" s="329">
        <f>E690</f>
        <v>2000</v>
      </c>
      <c r="F689" s="329">
        <f>F690</f>
        <v>0</v>
      </c>
      <c r="G689" s="518">
        <f t="shared" si="87"/>
        <v>0</v>
      </c>
      <c r="H689" s="518">
        <f t="shared" si="88"/>
        <v>0</v>
      </c>
    </row>
    <row r="690" spans="1:13" x14ac:dyDescent="0.25">
      <c r="A690" s="368" t="s">
        <v>608</v>
      </c>
      <c r="B690" s="280" t="s">
        <v>609</v>
      </c>
      <c r="C690" s="352">
        <v>0</v>
      </c>
      <c r="D690" s="352">
        <v>2000</v>
      </c>
      <c r="E690" s="352">
        <v>2000</v>
      </c>
      <c r="F690" s="352"/>
      <c r="G690" s="525">
        <f t="shared" si="87"/>
        <v>0</v>
      </c>
      <c r="H690" s="525">
        <f t="shared" si="88"/>
        <v>0</v>
      </c>
    </row>
    <row r="691" spans="1:13" hidden="1" x14ac:dyDescent="0.25">
      <c r="A691" s="366" t="s">
        <v>213</v>
      </c>
      <c r="B691" s="367" t="s">
        <v>133</v>
      </c>
      <c r="C691" s="329">
        <f>C692</f>
        <v>0</v>
      </c>
      <c r="D691" s="329">
        <f>D692</f>
        <v>0</v>
      </c>
      <c r="E691" s="329">
        <f>E692</f>
        <v>0</v>
      </c>
      <c r="F691" s="329">
        <f>F692</f>
        <v>0</v>
      </c>
      <c r="G691" s="518" t="e">
        <f t="shared" si="87"/>
        <v>#DIV/0!</v>
      </c>
      <c r="H691" s="518" t="e">
        <f t="shared" si="88"/>
        <v>#DIV/0!</v>
      </c>
    </row>
    <row r="692" spans="1:13" hidden="1" x14ac:dyDescent="0.25">
      <c r="A692" s="368" t="s">
        <v>498</v>
      </c>
      <c r="B692" s="280" t="s">
        <v>422</v>
      </c>
      <c r="C692" s="352">
        <v>0</v>
      </c>
      <c r="D692" s="352">
        <v>0</v>
      </c>
      <c r="E692" s="352">
        <v>0</v>
      </c>
      <c r="F692" s="352">
        <v>0</v>
      </c>
      <c r="G692" s="525" t="e">
        <f t="shared" si="87"/>
        <v>#DIV/0!</v>
      </c>
      <c r="H692" s="525" t="e">
        <f t="shared" si="88"/>
        <v>#DIV/0!</v>
      </c>
    </row>
    <row r="693" spans="1:13" x14ac:dyDescent="0.25">
      <c r="A693" s="366" t="s">
        <v>136</v>
      </c>
      <c r="B693" s="367" t="s">
        <v>137</v>
      </c>
      <c r="C693" s="329">
        <f>C694</f>
        <v>0</v>
      </c>
      <c r="D693" s="329">
        <f>D694</f>
        <v>5055.18</v>
      </c>
      <c r="E693" s="329">
        <f>E694</f>
        <v>5055.18</v>
      </c>
      <c r="F693" s="329">
        <f>F694</f>
        <v>0</v>
      </c>
      <c r="G693" s="518">
        <f t="shared" si="87"/>
        <v>0</v>
      </c>
      <c r="H693" s="518">
        <f t="shared" si="88"/>
        <v>0</v>
      </c>
    </row>
    <row r="694" spans="1:13" x14ac:dyDescent="0.25">
      <c r="A694" s="368" t="s">
        <v>499</v>
      </c>
      <c r="B694" s="280" t="s">
        <v>300</v>
      </c>
      <c r="C694" s="352">
        <v>0</v>
      </c>
      <c r="D694" s="352">
        <v>5055.18</v>
      </c>
      <c r="E694" s="352">
        <v>5055.18</v>
      </c>
      <c r="F694" s="352"/>
      <c r="G694" s="525">
        <f t="shared" si="87"/>
        <v>0</v>
      </c>
      <c r="H694" s="525">
        <f t="shared" si="88"/>
        <v>0</v>
      </c>
    </row>
    <row r="695" spans="1:13" x14ac:dyDescent="0.25">
      <c r="A695" s="366" t="s">
        <v>558</v>
      </c>
      <c r="B695" s="367" t="s">
        <v>612</v>
      </c>
      <c r="C695" s="329">
        <f t="shared" ref="C695:F696" si="89">C696</f>
        <v>0</v>
      </c>
      <c r="D695" s="329">
        <f t="shared" si="89"/>
        <v>2606.16</v>
      </c>
      <c r="E695" s="329">
        <f t="shared" si="89"/>
        <v>2606.16</v>
      </c>
      <c r="F695" s="329">
        <f t="shared" si="89"/>
        <v>0</v>
      </c>
      <c r="G695" s="518">
        <f t="shared" si="87"/>
        <v>0</v>
      </c>
      <c r="H695" s="518">
        <f t="shared" si="88"/>
        <v>0</v>
      </c>
    </row>
    <row r="696" spans="1:13" x14ac:dyDescent="0.25">
      <c r="A696" s="366" t="s">
        <v>559</v>
      </c>
      <c r="B696" s="367" t="s">
        <v>612</v>
      </c>
      <c r="C696" s="329">
        <f t="shared" si="89"/>
        <v>0</v>
      </c>
      <c r="D696" s="329">
        <f t="shared" si="89"/>
        <v>2606.16</v>
      </c>
      <c r="E696" s="329">
        <f t="shared" si="89"/>
        <v>2606.16</v>
      </c>
      <c r="F696" s="329">
        <f t="shared" si="89"/>
        <v>0</v>
      </c>
      <c r="G696" s="518">
        <f t="shared" si="87"/>
        <v>0</v>
      </c>
      <c r="H696" s="518">
        <f t="shared" si="88"/>
        <v>0</v>
      </c>
    </row>
    <row r="697" spans="1:13" x14ac:dyDescent="0.25">
      <c r="A697" s="368" t="s">
        <v>561</v>
      </c>
      <c r="B697" s="280" t="s">
        <v>623</v>
      </c>
      <c r="C697" s="352"/>
      <c r="D697" s="352">
        <v>2606.16</v>
      </c>
      <c r="E697" s="352">
        <v>2606.16</v>
      </c>
      <c r="F697" s="352"/>
      <c r="G697" s="525">
        <f t="shared" si="87"/>
        <v>0</v>
      </c>
      <c r="H697" s="525">
        <f t="shared" si="88"/>
        <v>0</v>
      </c>
    </row>
    <row r="698" spans="1:13" ht="47.25" hidden="1" x14ac:dyDescent="0.25">
      <c r="A698" s="403" t="s">
        <v>307</v>
      </c>
      <c r="B698" s="404" t="s">
        <v>535</v>
      </c>
      <c r="C698" s="333">
        <f>C699</f>
        <v>0</v>
      </c>
      <c r="D698" s="333">
        <f>D699</f>
        <v>0</v>
      </c>
      <c r="E698" s="333">
        <f>E699</f>
        <v>0</v>
      </c>
      <c r="F698" s="333">
        <f>F699</f>
        <v>0</v>
      </c>
      <c r="G698" s="519" t="e">
        <f t="shared" si="87"/>
        <v>#DIV/0!</v>
      </c>
      <c r="H698" s="519" t="e">
        <f t="shared" si="88"/>
        <v>#DIV/0!</v>
      </c>
    </row>
    <row r="699" spans="1:13" hidden="1" x14ac:dyDescent="0.25">
      <c r="A699" s="388" t="s">
        <v>70</v>
      </c>
      <c r="B699" s="389" t="s">
        <v>71</v>
      </c>
      <c r="C699" s="336">
        <f>C700+C725</f>
        <v>0</v>
      </c>
      <c r="D699" s="336">
        <f>D700+D725</f>
        <v>0</v>
      </c>
      <c r="E699" s="336">
        <f>E700+E725</f>
        <v>0</v>
      </c>
      <c r="F699" s="336">
        <f>F700+F725</f>
        <v>0</v>
      </c>
      <c r="G699" s="520" t="e">
        <f t="shared" si="87"/>
        <v>#DIV/0!</v>
      </c>
      <c r="H699" s="520" t="e">
        <f t="shared" si="88"/>
        <v>#DIV/0!</v>
      </c>
    </row>
    <row r="700" spans="1:13" hidden="1" x14ac:dyDescent="0.25">
      <c r="A700" s="402" t="s">
        <v>81</v>
      </c>
      <c r="B700" s="405" t="s">
        <v>82</v>
      </c>
      <c r="C700" s="340">
        <f>C701+C707</f>
        <v>0</v>
      </c>
      <c r="D700" s="340">
        <f>D701+D707</f>
        <v>0</v>
      </c>
      <c r="E700" s="340">
        <f>E701</f>
        <v>0</v>
      </c>
      <c r="F700" s="340">
        <f>F701</f>
        <v>0</v>
      </c>
      <c r="G700" s="521" t="e">
        <f t="shared" si="87"/>
        <v>#DIV/0!</v>
      </c>
      <c r="H700" s="521" t="e">
        <f t="shared" si="88"/>
        <v>#DIV/0!</v>
      </c>
    </row>
    <row r="701" spans="1:13" hidden="1" x14ac:dyDescent="0.25">
      <c r="A701" s="364">
        <v>31</v>
      </c>
      <c r="B701" s="365" t="s">
        <v>83</v>
      </c>
      <c r="C701" s="357">
        <f>C702+C705</f>
        <v>0</v>
      </c>
      <c r="D701" s="357">
        <f>D702+D705</f>
        <v>0</v>
      </c>
      <c r="E701" s="357">
        <f>E702+E705</f>
        <v>0</v>
      </c>
      <c r="F701" s="357">
        <f>F702+F705</f>
        <v>0</v>
      </c>
      <c r="G701" s="522" t="e">
        <f t="shared" si="87"/>
        <v>#DIV/0!</v>
      </c>
      <c r="H701" s="522" t="e">
        <f t="shared" si="88"/>
        <v>#DIV/0!</v>
      </c>
    </row>
    <row r="702" spans="1:13" s="330" customFormat="1" hidden="1" x14ac:dyDescent="0.25">
      <c r="A702" s="366">
        <v>311</v>
      </c>
      <c r="B702" s="367" t="s">
        <v>84</v>
      </c>
      <c r="C702" s="329">
        <f>C703+C704</f>
        <v>0</v>
      </c>
      <c r="D702" s="329">
        <f>D703+D704</f>
        <v>0</v>
      </c>
      <c r="E702" s="329">
        <f>E703+E704</f>
        <v>0</v>
      </c>
      <c r="F702" s="329">
        <f>F703+F704</f>
        <v>0</v>
      </c>
      <c r="G702" s="518" t="e">
        <f t="shared" si="87"/>
        <v>#DIV/0!</v>
      </c>
      <c r="H702" s="518" t="e">
        <f t="shared" si="88"/>
        <v>#DIV/0!</v>
      </c>
      <c r="I702" s="342"/>
      <c r="J702" s="342"/>
      <c r="K702" s="342"/>
      <c r="L702" s="342"/>
      <c r="M702" s="342"/>
    </row>
    <row r="703" spans="1:13" hidden="1" x14ac:dyDescent="0.25">
      <c r="A703" s="368">
        <v>3111</v>
      </c>
      <c r="B703" s="280" t="s">
        <v>85</v>
      </c>
      <c r="C703" s="352"/>
      <c r="D703" s="352"/>
      <c r="E703" s="352"/>
      <c r="F703" s="352"/>
      <c r="G703" s="525" t="e">
        <f t="shared" si="87"/>
        <v>#DIV/0!</v>
      </c>
      <c r="H703" s="525" t="e">
        <f t="shared" si="88"/>
        <v>#DIV/0!</v>
      </c>
    </row>
    <row r="704" spans="1:13" hidden="1" x14ac:dyDescent="0.25">
      <c r="A704" s="368" t="s">
        <v>88</v>
      </c>
      <c r="B704" s="280" t="s">
        <v>89</v>
      </c>
      <c r="C704" s="352"/>
      <c r="D704" s="352"/>
      <c r="E704" s="352"/>
      <c r="F704" s="352"/>
      <c r="G704" s="525" t="e">
        <f t="shared" si="87"/>
        <v>#DIV/0!</v>
      </c>
      <c r="H704" s="525" t="e">
        <f t="shared" si="88"/>
        <v>#DIV/0!</v>
      </c>
    </row>
    <row r="705" spans="1:13" s="330" customFormat="1" hidden="1" x14ac:dyDescent="0.25">
      <c r="A705" s="371">
        <v>313</v>
      </c>
      <c r="B705" s="367" t="s">
        <v>95</v>
      </c>
      <c r="C705" s="329">
        <f>C706</f>
        <v>0</v>
      </c>
      <c r="D705" s="329">
        <f>D706</f>
        <v>0</v>
      </c>
      <c r="E705" s="329">
        <f>E706</f>
        <v>0</v>
      </c>
      <c r="F705" s="329">
        <f>F706</f>
        <v>0</v>
      </c>
      <c r="G705" s="518" t="e">
        <f t="shared" si="87"/>
        <v>#DIV/0!</v>
      </c>
      <c r="H705" s="518" t="e">
        <f t="shared" si="88"/>
        <v>#DIV/0!</v>
      </c>
      <c r="I705" s="342"/>
      <c r="J705" s="342"/>
      <c r="K705" s="342"/>
      <c r="L705" s="342"/>
      <c r="M705" s="342"/>
    </row>
    <row r="706" spans="1:13" hidden="1" x14ac:dyDescent="0.25">
      <c r="A706" s="372">
        <v>3132</v>
      </c>
      <c r="B706" s="280" t="s">
        <v>96</v>
      </c>
      <c r="C706" s="352"/>
      <c r="D706" s="352"/>
      <c r="E706" s="352"/>
      <c r="F706" s="352"/>
      <c r="G706" s="525" t="e">
        <f t="shared" si="87"/>
        <v>#DIV/0!</v>
      </c>
      <c r="H706" s="525" t="e">
        <f t="shared" si="88"/>
        <v>#DIV/0!</v>
      </c>
    </row>
    <row r="707" spans="1:13" s="330" customFormat="1" hidden="1" x14ac:dyDescent="0.25">
      <c r="A707" s="364">
        <v>32</v>
      </c>
      <c r="B707" s="365" t="s">
        <v>97</v>
      </c>
      <c r="C707" s="357">
        <f>C708+C710+C716</f>
        <v>0</v>
      </c>
      <c r="D707" s="357">
        <f>D708+D710+D716</f>
        <v>0</v>
      </c>
      <c r="E707" s="357">
        <f>E708+E710+E716</f>
        <v>0</v>
      </c>
      <c r="F707" s="357">
        <f>F708+F710+F716</f>
        <v>0</v>
      </c>
      <c r="G707" s="522" t="e">
        <f t="shared" si="87"/>
        <v>#DIV/0!</v>
      </c>
      <c r="H707" s="522" t="e">
        <f t="shared" si="88"/>
        <v>#DIV/0!</v>
      </c>
      <c r="I707" s="342"/>
      <c r="J707" s="342"/>
      <c r="K707" s="342"/>
      <c r="L707" s="342"/>
      <c r="M707" s="342"/>
    </row>
    <row r="708" spans="1:13" s="330" customFormat="1" hidden="1" x14ac:dyDescent="0.25">
      <c r="A708" s="366">
        <v>321</v>
      </c>
      <c r="B708" s="367" t="s">
        <v>98</v>
      </c>
      <c r="C708" s="329">
        <f>C709</f>
        <v>0</v>
      </c>
      <c r="D708" s="329">
        <f>D709</f>
        <v>0</v>
      </c>
      <c r="E708" s="329">
        <f>E709</f>
        <v>0</v>
      </c>
      <c r="F708" s="329">
        <f>F709</f>
        <v>0</v>
      </c>
      <c r="G708" s="518" t="e">
        <f t="shared" si="87"/>
        <v>#DIV/0!</v>
      </c>
      <c r="H708" s="518" t="e">
        <f t="shared" si="88"/>
        <v>#DIV/0!</v>
      </c>
      <c r="I708" s="342"/>
      <c r="J708" s="342"/>
      <c r="K708" s="342"/>
      <c r="L708" s="342"/>
      <c r="M708" s="342"/>
    </row>
    <row r="709" spans="1:13" hidden="1" x14ac:dyDescent="0.25">
      <c r="A709" s="366" t="s">
        <v>101</v>
      </c>
      <c r="B709" s="367" t="s">
        <v>102</v>
      </c>
      <c r="C709" s="329"/>
      <c r="D709" s="329"/>
      <c r="E709" s="329"/>
      <c r="F709" s="329"/>
      <c r="G709" s="518" t="e">
        <f t="shared" si="87"/>
        <v>#DIV/0!</v>
      </c>
      <c r="H709" s="518" t="e">
        <f t="shared" si="88"/>
        <v>#DIV/0!</v>
      </c>
    </row>
    <row r="710" spans="1:13" s="330" customFormat="1" hidden="1" x14ac:dyDescent="0.25">
      <c r="A710" s="366" t="s">
        <v>107</v>
      </c>
      <c r="B710" s="367" t="s">
        <v>108</v>
      </c>
      <c r="C710" s="329">
        <f>C711+C712+C713+C715</f>
        <v>0</v>
      </c>
      <c r="D710" s="329">
        <f>D711+D712+D713+D715</f>
        <v>0</v>
      </c>
      <c r="E710" s="329">
        <f>SUM(E711:E715)</f>
        <v>0</v>
      </c>
      <c r="F710" s="329">
        <f>SUM(F711:F715)</f>
        <v>0</v>
      </c>
      <c r="G710" s="518" t="e">
        <f t="shared" si="87"/>
        <v>#DIV/0!</v>
      </c>
      <c r="H710" s="518" t="e">
        <f t="shared" si="88"/>
        <v>#DIV/0!</v>
      </c>
      <c r="I710" s="342"/>
      <c r="J710" s="342"/>
      <c r="K710" s="342"/>
      <c r="L710" s="342"/>
      <c r="M710" s="342"/>
    </row>
    <row r="711" spans="1:13" hidden="1" x14ac:dyDescent="0.25">
      <c r="A711" s="366" t="s">
        <v>109</v>
      </c>
      <c r="B711" s="407" t="s">
        <v>110</v>
      </c>
      <c r="C711" s="329"/>
      <c r="D711" s="329"/>
      <c r="E711" s="329"/>
      <c r="F711" s="329"/>
      <c r="G711" s="518" t="e">
        <f t="shared" si="87"/>
        <v>#DIV/0!</v>
      </c>
      <c r="H711" s="518" t="e">
        <f t="shared" si="88"/>
        <v>#DIV/0!</v>
      </c>
    </row>
    <row r="712" spans="1:13" hidden="1" x14ac:dyDescent="0.25">
      <c r="A712" s="366" t="s">
        <v>111</v>
      </c>
      <c r="B712" s="407" t="s">
        <v>112</v>
      </c>
      <c r="C712" s="329"/>
      <c r="D712" s="329"/>
      <c r="E712" s="329"/>
      <c r="F712" s="329"/>
      <c r="G712" s="518" t="e">
        <f t="shared" si="87"/>
        <v>#DIV/0!</v>
      </c>
      <c r="H712" s="518" t="e">
        <f t="shared" si="88"/>
        <v>#DIV/0!</v>
      </c>
    </row>
    <row r="713" spans="1:13" hidden="1" x14ac:dyDescent="0.25">
      <c r="A713" s="366" t="s">
        <v>115</v>
      </c>
      <c r="B713" s="367" t="s">
        <v>315</v>
      </c>
      <c r="C713" s="329">
        <f>C714</f>
        <v>0</v>
      </c>
      <c r="D713" s="329">
        <f>D714</f>
        <v>0</v>
      </c>
      <c r="E713" s="329">
        <f>E714</f>
        <v>0</v>
      </c>
      <c r="F713" s="329">
        <f>F714</f>
        <v>0</v>
      </c>
      <c r="G713" s="518" t="e">
        <f t="shared" si="87"/>
        <v>#DIV/0!</v>
      </c>
      <c r="H713" s="518" t="e">
        <f t="shared" si="88"/>
        <v>#DIV/0!</v>
      </c>
    </row>
    <row r="714" spans="1:13" hidden="1" x14ac:dyDescent="0.25">
      <c r="A714" s="368">
        <v>32241</v>
      </c>
      <c r="B714" s="280" t="s">
        <v>406</v>
      </c>
      <c r="C714" s="352"/>
      <c r="D714" s="352">
        <v>0</v>
      </c>
      <c r="E714" s="352"/>
      <c r="F714" s="352"/>
      <c r="G714" s="525" t="e">
        <f t="shared" si="87"/>
        <v>#DIV/0!</v>
      </c>
      <c r="H714" s="525" t="e">
        <f t="shared" si="88"/>
        <v>#DIV/0!</v>
      </c>
    </row>
    <row r="715" spans="1:13" hidden="1" x14ac:dyDescent="0.25">
      <c r="A715" s="366" t="s">
        <v>119</v>
      </c>
      <c r="B715" s="367" t="s">
        <v>120</v>
      </c>
      <c r="C715" s="329"/>
      <c r="D715" s="329"/>
      <c r="E715" s="329"/>
      <c r="F715" s="329"/>
      <c r="G715" s="518" t="e">
        <f t="shared" si="87"/>
        <v>#DIV/0!</v>
      </c>
      <c r="H715" s="518" t="e">
        <f t="shared" si="88"/>
        <v>#DIV/0!</v>
      </c>
    </row>
    <row r="716" spans="1:13" s="330" customFormat="1" hidden="1" x14ac:dyDescent="0.25">
      <c r="A716" s="366" t="s">
        <v>121</v>
      </c>
      <c r="B716" s="282" t="s">
        <v>122</v>
      </c>
      <c r="C716" s="329">
        <f>C717+C718+C720+C721</f>
        <v>0</v>
      </c>
      <c r="D716" s="329">
        <f>D717+D718+D720+D721</f>
        <v>0</v>
      </c>
      <c r="E716" s="329">
        <f>E717+E718+E720+E721</f>
        <v>0</v>
      </c>
      <c r="F716" s="329">
        <f>F717+F718+F720+F721</f>
        <v>0</v>
      </c>
      <c r="G716" s="518" t="e">
        <f t="shared" si="87"/>
        <v>#DIV/0!</v>
      </c>
      <c r="H716" s="518" t="e">
        <f t="shared" si="88"/>
        <v>#DIV/0!</v>
      </c>
      <c r="I716" s="342"/>
      <c r="J716" s="342"/>
      <c r="K716" s="342"/>
      <c r="L716" s="342"/>
      <c r="M716" s="342"/>
    </row>
    <row r="717" spans="1:13" hidden="1" x14ac:dyDescent="0.25">
      <c r="A717" s="366" t="s">
        <v>123</v>
      </c>
      <c r="B717" s="282" t="s">
        <v>124</v>
      </c>
      <c r="C717" s="352">
        <v>0</v>
      </c>
      <c r="D717" s="352">
        <v>0</v>
      </c>
      <c r="E717" s="352">
        <v>0</v>
      </c>
      <c r="F717" s="352">
        <v>0</v>
      </c>
      <c r="G717" s="525" t="e">
        <f t="shared" si="87"/>
        <v>#DIV/0!</v>
      </c>
      <c r="H717" s="525" t="e">
        <f t="shared" si="88"/>
        <v>#DIV/0!</v>
      </c>
    </row>
    <row r="718" spans="1:13" hidden="1" x14ac:dyDescent="0.25">
      <c r="A718" s="366" t="s">
        <v>125</v>
      </c>
      <c r="B718" s="282" t="s">
        <v>126</v>
      </c>
      <c r="C718" s="329">
        <f>C719</f>
        <v>0</v>
      </c>
      <c r="D718" s="329">
        <f>D719</f>
        <v>0</v>
      </c>
      <c r="E718" s="329">
        <f>E719</f>
        <v>0</v>
      </c>
      <c r="F718" s="329">
        <f>F719</f>
        <v>0</v>
      </c>
      <c r="G718" s="518" t="e">
        <f t="shared" si="87"/>
        <v>#DIV/0!</v>
      </c>
      <c r="H718" s="518" t="e">
        <f t="shared" si="88"/>
        <v>#DIV/0!</v>
      </c>
    </row>
    <row r="719" spans="1:13" hidden="1" x14ac:dyDescent="0.25">
      <c r="A719" s="368">
        <v>32321</v>
      </c>
      <c r="B719" s="281" t="s">
        <v>413</v>
      </c>
      <c r="C719" s="352"/>
      <c r="D719" s="352">
        <v>0</v>
      </c>
      <c r="E719" s="352"/>
      <c r="F719" s="352"/>
      <c r="G719" s="525" t="e">
        <f t="shared" si="87"/>
        <v>#DIV/0!</v>
      </c>
      <c r="H719" s="525" t="e">
        <f t="shared" si="88"/>
        <v>#DIV/0!</v>
      </c>
    </row>
    <row r="720" spans="1:13" hidden="1" x14ac:dyDescent="0.25">
      <c r="A720" s="366" t="s">
        <v>129</v>
      </c>
      <c r="B720" s="367" t="s">
        <v>130</v>
      </c>
      <c r="C720" s="352"/>
      <c r="D720" s="352"/>
      <c r="E720" s="352"/>
      <c r="F720" s="352"/>
      <c r="G720" s="525" t="e">
        <f t="shared" si="87"/>
        <v>#DIV/0!</v>
      </c>
      <c r="H720" s="525" t="e">
        <f t="shared" si="88"/>
        <v>#DIV/0!</v>
      </c>
    </row>
    <row r="721" spans="1:13" hidden="1" x14ac:dyDescent="0.25">
      <c r="A721" s="366" t="s">
        <v>212</v>
      </c>
      <c r="B721" s="367" t="s">
        <v>132</v>
      </c>
      <c r="C721" s="352"/>
      <c r="D721" s="352"/>
      <c r="E721" s="352"/>
      <c r="F721" s="352"/>
      <c r="G721" s="525" t="e">
        <f t="shared" si="87"/>
        <v>#DIV/0!</v>
      </c>
      <c r="H721" s="525" t="e">
        <f t="shared" si="88"/>
        <v>#DIV/0!</v>
      </c>
    </row>
    <row r="722" spans="1:13" s="330" customFormat="1" hidden="1" x14ac:dyDescent="0.25">
      <c r="A722" s="394" t="s">
        <v>349</v>
      </c>
      <c r="B722" s="395" t="s">
        <v>287</v>
      </c>
      <c r="C722" s="357">
        <f t="shared" ref="C722:F723" si="90">C723</f>
        <v>0</v>
      </c>
      <c r="D722" s="357">
        <f t="shared" si="90"/>
        <v>0</v>
      </c>
      <c r="E722" s="357">
        <f t="shared" si="90"/>
        <v>0</v>
      </c>
      <c r="F722" s="357">
        <f t="shared" si="90"/>
        <v>0</v>
      </c>
      <c r="G722" s="522" t="e">
        <f t="shared" si="87"/>
        <v>#DIV/0!</v>
      </c>
      <c r="H722" s="522" t="e">
        <f t="shared" si="88"/>
        <v>#DIV/0!</v>
      </c>
      <c r="I722" s="342"/>
      <c r="J722" s="342"/>
      <c r="K722" s="342"/>
      <c r="L722" s="342"/>
      <c r="M722" s="342"/>
    </row>
    <row r="723" spans="1:13" s="330" customFormat="1" hidden="1" x14ac:dyDescent="0.25">
      <c r="A723" s="366" t="s">
        <v>350</v>
      </c>
      <c r="B723" s="367" t="s">
        <v>149</v>
      </c>
      <c r="C723" s="329">
        <f t="shared" si="90"/>
        <v>0</v>
      </c>
      <c r="D723" s="329">
        <f t="shared" si="90"/>
        <v>0</v>
      </c>
      <c r="E723" s="329">
        <f t="shared" si="90"/>
        <v>0</v>
      </c>
      <c r="F723" s="329">
        <f t="shared" si="90"/>
        <v>0</v>
      </c>
      <c r="G723" s="518" t="e">
        <f t="shared" si="87"/>
        <v>#DIV/0!</v>
      </c>
      <c r="H723" s="518" t="e">
        <f t="shared" si="88"/>
        <v>#DIV/0!</v>
      </c>
      <c r="I723" s="342"/>
      <c r="J723" s="342"/>
      <c r="K723" s="342"/>
      <c r="L723" s="342"/>
      <c r="M723" s="342"/>
    </row>
    <row r="724" spans="1:13" hidden="1" x14ac:dyDescent="0.25">
      <c r="A724" s="368" t="s">
        <v>351</v>
      </c>
      <c r="B724" s="280" t="s">
        <v>352</v>
      </c>
      <c r="C724" s="352"/>
      <c r="D724" s="352"/>
      <c r="E724" s="352"/>
      <c r="F724" s="352"/>
      <c r="G724" s="525" t="e">
        <f t="shared" si="87"/>
        <v>#DIV/0!</v>
      </c>
      <c r="H724" s="525" t="e">
        <f t="shared" si="88"/>
        <v>#DIV/0!</v>
      </c>
      <c r="I724" s="330"/>
      <c r="J724" s="330"/>
      <c r="K724" s="330"/>
      <c r="L724" s="330"/>
      <c r="M724" s="330"/>
    </row>
    <row r="725" spans="1:13" hidden="1" x14ac:dyDescent="0.25">
      <c r="A725" s="338">
        <v>4</v>
      </c>
      <c r="B725" s="339" t="s">
        <v>169</v>
      </c>
      <c r="C725" s="340">
        <f>SUM(C726,C737)</f>
        <v>0</v>
      </c>
      <c r="D725" s="340">
        <f>SUM(D726,D737)</f>
        <v>0</v>
      </c>
      <c r="E725" s="340">
        <f>SUM(E726,E737)</f>
        <v>0</v>
      </c>
      <c r="F725" s="340">
        <f>SUM(F726,F737)</f>
        <v>0</v>
      </c>
      <c r="G725" s="521" t="e">
        <f t="shared" si="87"/>
        <v>#DIV/0!</v>
      </c>
      <c r="H725" s="521" t="e">
        <f t="shared" si="88"/>
        <v>#DIV/0!</v>
      </c>
    </row>
    <row r="726" spans="1:13" hidden="1" x14ac:dyDescent="0.25">
      <c r="A726" s="379">
        <v>42</v>
      </c>
      <c r="B726" s="406" t="s">
        <v>346</v>
      </c>
      <c r="C726" s="357">
        <f>C727</f>
        <v>0</v>
      </c>
      <c r="D726" s="357">
        <f>D727</f>
        <v>0</v>
      </c>
      <c r="E726" s="357">
        <f>E727</f>
        <v>0</v>
      </c>
      <c r="F726" s="357">
        <f>F727</f>
        <v>0</v>
      </c>
      <c r="G726" s="522" t="e">
        <f t="shared" si="87"/>
        <v>#DIV/0!</v>
      </c>
      <c r="H726" s="522" t="e">
        <f t="shared" si="88"/>
        <v>#DIV/0!</v>
      </c>
    </row>
    <row r="727" spans="1:13" hidden="1" x14ac:dyDescent="0.25">
      <c r="A727" s="289">
        <v>422</v>
      </c>
      <c r="B727" s="382" t="s">
        <v>179</v>
      </c>
      <c r="C727" s="329">
        <f>C728+C731+C733+C735</f>
        <v>0</v>
      </c>
      <c r="D727" s="329">
        <f>D728+D731+D733+D735</f>
        <v>0</v>
      </c>
      <c r="E727" s="329">
        <f>E728+E731+E733+E735</f>
        <v>0</v>
      </c>
      <c r="F727" s="329">
        <f>F728+F731+F733+F735</f>
        <v>0</v>
      </c>
      <c r="G727" s="518" t="e">
        <f t="shared" si="87"/>
        <v>#DIV/0!</v>
      </c>
      <c r="H727" s="518" t="e">
        <f t="shared" si="88"/>
        <v>#DIV/0!</v>
      </c>
      <c r="I727" s="330"/>
      <c r="J727" s="330"/>
      <c r="K727" s="330"/>
      <c r="L727" s="330"/>
      <c r="M727" s="330"/>
    </row>
    <row r="728" spans="1:13" hidden="1" x14ac:dyDescent="0.25">
      <c r="A728" s="289">
        <v>4221</v>
      </c>
      <c r="B728" s="382" t="s">
        <v>181</v>
      </c>
      <c r="C728" s="329">
        <f>SUM(C729:C730)</f>
        <v>0</v>
      </c>
      <c r="D728" s="329">
        <f>SUM(D729:D730)</f>
        <v>0</v>
      </c>
      <c r="E728" s="329">
        <f>SUM(E729:E730)</f>
        <v>0</v>
      </c>
      <c r="F728" s="329">
        <f>SUM(F729:F730)</f>
        <v>0</v>
      </c>
      <c r="G728" s="518" t="e">
        <f t="shared" si="87"/>
        <v>#DIV/0!</v>
      </c>
      <c r="H728" s="518" t="e">
        <f t="shared" si="88"/>
        <v>#DIV/0!</v>
      </c>
    </row>
    <row r="729" spans="1:13" hidden="1" x14ac:dyDescent="0.25">
      <c r="A729" s="286">
        <v>42211</v>
      </c>
      <c r="B729" s="391" t="s">
        <v>444</v>
      </c>
      <c r="C729" s="352">
        <v>0</v>
      </c>
      <c r="D729" s="352">
        <v>0</v>
      </c>
      <c r="E729" s="352">
        <v>0</v>
      </c>
      <c r="F729" s="352">
        <v>0</v>
      </c>
      <c r="G729" s="525" t="e">
        <f t="shared" si="87"/>
        <v>#DIV/0!</v>
      </c>
      <c r="H729" s="525" t="e">
        <f t="shared" si="88"/>
        <v>#DIV/0!</v>
      </c>
      <c r="I729" s="330"/>
      <c r="J729" s="330"/>
      <c r="K729" s="330"/>
      <c r="L729" s="330"/>
      <c r="M729" s="330"/>
    </row>
    <row r="730" spans="1:13" hidden="1" x14ac:dyDescent="0.25">
      <c r="A730" s="286">
        <v>42212</v>
      </c>
      <c r="B730" s="391" t="s">
        <v>445</v>
      </c>
      <c r="C730" s="352">
        <v>0</v>
      </c>
      <c r="D730" s="352">
        <v>0</v>
      </c>
      <c r="E730" s="352">
        <v>0</v>
      </c>
      <c r="F730" s="352">
        <v>0</v>
      </c>
      <c r="G730" s="525" t="e">
        <f t="shared" si="87"/>
        <v>#DIV/0!</v>
      </c>
      <c r="H730" s="525" t="e">
        <f t="shared" si="88"/>
        <v>#DIV/0!</v>
      </c>
      <c r="I730" s="330"/>
      <c r="J730" s="330"/>
      <c r="K730" s="330"/>
      <c r="L730" s="330"/>
      <c r="M730" s="330"/>
    </row>
    <row r="731" spans="1:13" hidden="1" x14ac:dyDescent="0.25">
      <c r="A731" s="289">
        <v>4223</v>
      </c>
      <c r="B731" s="382" t="s">
        <v>184</v>
      </c>
      <c r="C731" s="329">
        <f>C732</f>
        <v>0</v>
      </c>
      <c r="D731" s="329">
        <f>D732</f>
        <v>0</v>
      </c>
      <c r="E731" s="329">
        <f>E732</f>
        <v>0</v>
      </c>
      <c r="F731" s="329">
        <f>F732</f>
        <v>0</v>
      </c>
      <c r="G731" s="518" t="e">
        <f t="shared" si="87"/>
        <v>#DIV/0!</v>
      </c>
      <c r="H731" s="518" t="e">
        <f t="shared" si="88"/>
        <v>#DIV/0!</v>
      </c>
    </row>
    <row r="732" spans="1:13" hidden="1" x14ac:dyDescent="0.25">
      <c r="A732" s="286">
        <v>42231</v>
      </c>
      <c r="B732" s="391" t="s">
        <v>448</v>
      </c>
      <c r="C732" s="352">
        <v>0</v>
      </c>
      <c r="D732" s="352">
        <v>0</v>
      </c>
      <c r="E732" s="352"/>
      <c r="F732" s="352"/>
      <c r="G732" s="525" t="e">
        <f t="shared" si="87"/>
        <v>#DIV/0!</v>
      </c>
      <c r="H732" s="525" t="e">
        <f t="shared" si="88"/>
        <v>#DIV/0!</v>
      </c>
      <c r="I732" s="330"/>
      <c r="J732" s="330"/>
      <c r="K732" s="330"/>
      <c r="L732" s="330"/>
      <c r="M732" s="330"/>
    </row>
    <row r="733" spans="1:13" hidden="1" x14ac:dyDescent="0.25">
      <c r="A733" s="289">
        <v>4224</v>
      </c>
      <c r="B733" s="382" t="s">
        <v>185</v>
      </c>
      <c r="C733" s="329">
        <f>SUM(C734)</f>
        <v>0</v>
      </c>
      <c r="D733" s="329">
        <f>SUM(D734)</f>
        <v>0</v>
      </c>
      <c r="E733" s="329">
        <f>SUM(E734)</f>
        <v>0</v>
      </c>
      <c r="F733" s="329">
        <f>SUM(F734)</f>
        <v>0</v>
      </c>
      <c r="G733" s="518" t="e">
        <f t="shared" ref="G733:G757" si="91">F733/D733*100</f>
        <v>#DIV/0!</v>
      </c>
      <c r="H733" s="518" t="e">
        <f t="shared" ref="H733:H757" si="92">F733/E733*100</f>
        <v>#DIV/0!</v>
      </c>
    </row>
    <row r="734" spans="1:13" hidden="1" x14ac:dyDescent="0.25">
      <c r="A734" s="286">
        <v>42241</v>
      </c>
      <c r="B734" s="391" t="s">
        <v>449</v>
      </c>
      <c r="C734" s="352">
        <v>0</v>
      </c>
      <c r="D734" s="352">
        <v>0</v>
      </c>
      <c r="E734" s="352">
        <v>0</v>
      </c>
      <c r="F734" s="352">
        <v>0</v>
      </c>
      <c r="G734" s="525" t="e">
        <f t="shared" si="91"/>
        <v>#DIV/0!</v>
      </c>
      <c r="H734" s="525" t="e">
        <f t="shared" si="92"/>
        <v>#DIV/0!</v>
      </c>
    </row>
    <row r="735" spans="1:13" hidden="1" x14ac:dyDescent="0.25">
      <c r="A735" s="289">
        <v>4225</v>
      </c>
      <c r="B735" s="382" t="s">
        <v>186</v>
      </c>
      <c r="C735" s="329">
        <f>SUM(C736)</f>
        <v>0</v>
      </c>
      <c r="D735" s="329">
        <f>SUM(D736)</f>
        <v>0</v>
      </c>
      <c r="E735" s="329">
        <f>SUM(E736)</f>
        <v>0</v>
      </c>
      <c r="F735" s="329">
        <f>SUM(F736)</f>
        <v>0</v>
      </c>
      <c r="G735" s="518" t="e">
        <f t="shared" si="91"/>
        <v>#DIV/0!</v>
      </c>
      <c r="H735" s="518" t="e">
        <f t="shared" si="92"/>
        <v>#DIV/0!</v>
      </c>
    </row>
    <row r="736" spans="1:13" hidden="1" x14ac:dyDescent="0.25">
      <c r="A736" s="286">
        <v>42259</v>
      </c>
      <c r="B736" s="391" t="s">
        <v>543</v>
      </c>
      <c r="C736" s="352">
        <v>0</v>
      </c>
      <c r="D736" s="352">
        <v>0</v>
      </c>
      <c r="E736" s="352">
        <v>0</v>
      </c>
      <c r="F736" s="352">
        <v>0</v>
      </c>
      <c r="G736" s="525" t="e">
        <f t="shared" si="91"/>
        <v>#DIV/0!</v>
      </c>
      <c r="H736" s="525" t="e">
        <f t="shared" si="92"/>
        <v>#DIV/0!</v>
      </c>
    </row>
    <row r="737" spans="1:13" hidden="1" x14ac:dyDescent="0.25">
      <c r="A737" s="364" t="s">
        <v>191</v>
      </c>
      <c r="B737" s="383" t="s">
        <v>194</v>
      </c>
      <c r="C737" s="357">
        <f t="shared" ref="C737:C739" si="93">SUM(C738)</f>
        <v>0</v>
      </c>
      <c r="D737" s="357">
        <f>SUM(D738)</f>
        <v>0</v>
      </c>
      <c r="E737" s="357">
        <f>SUM(E738)</f>
        <v>0</v>
      </c>
      <c r="F737" s="357">
        <f t="shared" ref="E737:F739" si="94">SUM(F738)</f>
        <v>0</v>
      </c>
      <c r="G737" s="522" t="e">
        <f t="shared" si="91"/>
        <v>#DIV/0!</v>
      </c>
      <c r="H737" s="522" t="e">
        <f t="shared" si="92"/>
        <v>#DIV/0!</v>
      </c>
    </row>
    <row r="738" spans="1:13" hidden="1" x14ac:dyDescent="0.25">
      <c r="A738" s="366" t="s">
        <v>193</v>
      </c>
      <c r="B738" s="367" t="s">
        <v>202</v>
      </c>
      <c r="C738" s="329">
        <f t="shared" si="93"/>
        <v>0</v>
      </c>
      <c r="D738" s="329">
        <f>SUM(D739)</f>
        <v>0</v>
      </c>
      <c r="E738" s="329">
        <f t="shared" si="94"/>
        <v>0</v>
      </c>
      <c r="F738" s="329">
        <f t="shared" si="94"/>
        <v>0</v>
      </c>
      <c r="G738" s="518" t="e">
        <f t="shared" si="91"/>
        <v>#DIV/0!</v>
      </c>
      <c r="H738" s="518" t="e">
        <f t="shared" si="92"/>
        <v>#DIV/0!</v>
      </c>
      <c r="I738" s="330"/>
      <c r="J738" s="330"/>
      <c r="K738" s="330"/>
      <c r="L738" s="330"/>
      <c r="M738" s="330"/>
    </row>
    <row r="739" spans="1:13" hidden="1" x14ac:dyDescent="0.25">
      <c r="A739" s="366" t="s">
        <v>195</v>
      </c>
      <c r="B739" s="367" t="s">
        <v>194</v>
      </c>
      <c r="C739" s="329">
        <f t="shared" si="93"/>
        <v>0</v>
      </c>
      <c r="D739" s="329">
        <f>SUM(D740)</f>
        <v>0</v>
      </c>
      <c r="E739" s="329">
        <f t="shared" si="94"/>
        <v>0</v>
      </c>
      <c r="F739" s="329">
        <f t="shared" si="94"/>
        <v>0</v>
      </c>
      <c r="G739" s="518" t="e">
        <f t="shared" si="91"/>
        <v>#DIV/0!</v>
      </c>
      <c r="H739" s="518" t="e">
        <f t="shared" si="92"/>
        <v>#DIV/0!</v>
      </c>
    </row>
    <row r="740" spans="1:13" hidden="1" x14ac:dyDescent="0.25">
      <c r="A740" s="368" t="s">
        <v>493</v>
      </c>
      <c r="B740" s="280" t="s">
        <v>194</v>
      </c>
      <c r="C740" s="352"/>
      <c r="D740" s="352">
        <v>0</v>
      </c>
      <c r="E740" s="352">
        <v>0</v>
      </c>
      <c r="F740" s="352">
        <v>0</v>
      </c>
      <c r="G740" s="525" t="e">
        <f t="shared" si="91"/>
        <v>#DIV/0!</v>
      </c>
      <c r="H740" s="525" t="e">
        <f t="shared" si="92"/>
        <v>#DIV/0!</v>
      </c>
    </row>
    <row r="741" spans="1:13" ht="31.5" hidden="1" x14ac:dyDescent="0.25">
      <c r="A741" s="403" t="s">
        <v>307</v>
      </c>
      <c r="B741" s="404" t="s">
        <v>544</v>
      </c>
      <c r="C741" s="333">
        <f>C742</f>
        <v>0</v>
      </c>
      <c r="D741" s="333">
        <f>D742</f>
        <v>0</v>
      </c>
      <c r="E741" s="333">
        <f>E742</f>
        <v>0</v>
      </c>
      <c r="F741" s="333">
        <f>F742</f>
        <v>0</v>
      </c>
      <c r="G741" s="519" t="e">
        <f t="shared" si="91"/>
        <v>#DIV/0!</v>
      </c>
      <c r="H741" s="519" t="e">
        <f t="shared" si="92"/>
        <v>#DIV/0!</v>
      </c>
    </row>
    <row r="742" spans="1:13" hidden="1" x14ac:dyDescent="0.25">
      <c r="A742" s="388">
        <v>52</v>
      </c>
      <c r="B742" s="389" t="s">
        <v>219</v>
      </c>
      <c r="C742" s="336">
        <f>C743+C748</f>
        <v>0</v>
      </c>
      <c r="D742" s="336">
        <f>D743+D748</f>
        <v>0</v>
      </c>
      <c r="E742" s="336">
        <f>E743+E748</f>
        <v>0</v>
      </c>
      <c r="F742" s="336">
        <f>F743+F748</f>
        <v>0</v>
      </c>
      <c r="G742" s="520" t="e">
        <f t="shared" si="91"/>
        <v>#DIV/0!</v>
      </c>
      <c r="H742" s="520" t="e">
        <f t="shared" si="92"/>
        <v>#DIV/0!</v>
      </c>
    </row>
    <row r="743" spans="1:13" hidden="1" x14ac:dyDescent="0.25">
      <c r="A743" s="402" t="s">
        <v>81</v>
      </c>
      <c r="B743" s="405" t="s">
        <v>82</v>
      </c>
      <c r="C743" s="340">
        <f t="shared" ref="C743:F744" si="95">C744</f>
        <v>0</v>
      </c>
      <c r="D743" s="340">
        <f t="shared" si="95"/>
        <v>0</v>
      </c>
      <c r="E743" s="340">
        <f t="shared" si="95"/>
        <v>0</v>
      </c>
      <c r="F743" s="340">
        <f t="shared" si="95"/>
        <v>0</v>
      </c>
      <c r="G743" s="521" t="e">
        <f t="shared" si="91"/>
        <v>#DIV/0!</v>
      </c>
      <c r="H743" s="521" t="e">
        <f t="shared" si="92"/>
        <v>#DIV/0!</v>
      </c>
    </row>
    <row r="744" spans="1:13" hidden="1" x14ac:dyDescent="0.25">
      <c r="A744" s="364">
        <v>32</v>
      </c>
      <c r="B744" s="365" t="s">
        <v>97</v>
      </c>
      <c r="C744" s="357">
        <f t="shared" si="95"/>
        <v>0</v>
      </c>
      <c r="D744" s="357">
        <f t="shared" si="95"/>
        <v>0</v>
      </c>
      <c r="E744" s="357">
        <f t="shared" si="95"/>
        <v>0</v>
      </c>
      <c r="F744" s="357">
        <f t="shared" si="95"/>
        <v>0</v>
      </c>
      <c r="G744" s="522" t="e">
        <f t="shared" si="91"/>
        <v>#DIV/0!</v>
      </c>
      <c r="H744" s="522" t="e">
        <f t="shared" si="92"/>
        <v>#DIV/0!</v>
      </c>
      <c r="I744" s="330"/>
      <c r="J744" s="330"/>
      <c r="K744" s="330"/>
      <c r="L744" s="330"/>
      <c r="M744" s="330"/>
    </row>
    <row r="745" spans="1:13" hidden="1" x14ac:dyDescent="0.25">
      <c r="A745" s="366" t="s">
        <v>121</v>
      </c>
      <c r="B745" s="367" t="s">
        <v>122</v>
      </c>
      <c r="C745" s="329"/>
      <c r="D745" s="329"/>
      <c r="E745" s="329"/>
      <c r="F745" s="329"/>
      <c r="G745" s="518" t="e">
        <f t="shared" si="91"/>
        <v>#DIV/0!</v>
      </c>
      <c r="H745" s="518" t="e">
        <f t="shared" si="92"/>
        <v>#DIV/0!</v>
      </c>
      <c r="I745" s="330"/>
      <c r="J745" s="330"/>
      <c r="K745" s="330"/>
      <c r="L745" s="330"/>
      <c r="M745" s="330"/>
    </row>
    <row r="746" spans="1:13" hidden="1" x14ac:dyDescent="0.25">
      <c r="A746" s="366" t="s">
        <v>136</v>
      </c>
      <c r="B746" s="282" t="s">
        <v>137</v>
      </c>
      <c r="C746" s="329"/>
      <c r="D746" s="329"/>
      <c r="E746" s="329"/>
      <c r="F746" s="329"/>
      <c r="G746" s="518" t="e">
        <f t="shared" si="91"/>
        <v>#DIV/0!</v>
      </c>
      <c r="H746" s="518" t="e">
        <f t="shared" si="92"/>
        <v>#DIV/0!</v>
      </c>
    </row>
    <row r="747" spans="1:13" hidden="1" x14ac:dyDescent="0.25">
      <c r="A747" s="368" t="s">
        <v>499</v>
      </c>
      <c r="B747" s="281" t="s">
        <v>300</v>
      </c>
      <c r="C747" s="352"/>
      <c r="D747" s="352"/>
      <c r="E747" s="352"/>
      <c r="F747" s="352"/>
      <c r="G747" s="525" t="e">
        <f t="shared" si="91"/>
        <v>#DIV/0!</v>
      </c>
      <c r="H747" s="525" t="e">
        <f t="shared" si="92"/>
        <v>#DIV/0!</v>
      </c>
    </row>
    <row r="748" spans="1:13" hidden="1" x14ac:dyDescent="0.25">
      <c r="A748" s="402">
        <v>4</v>
      </c>
      <c r="B748" s="405" t="s">
        <v>169</v>
      </c>
      <c r="C748" s="340">
        <f t="shared" ref="C748:F749" si="96">C749</f>
        <v>0</v>
      </c>
      <c r="D748" s="340">
        <f t="shared" si="96"/>
        <v>0</v>
      </c>
      <c r="E748" s="340">
        <f t="shared" si="96"/>
        <v>0</v>
      </c>
      <c r="F748" s="340">
        <f t="shared" si="96"/>
        <v>0</v>
      </c>
      <c r="G748" s="521" t="e">
        <f t="shared" si="91"/>
        <v>#DIV/0!</v>
      </c>
      <c r="H748" s="521" t="e">
        <f t="shared" si="92"/>
        <v>#DIV/0!</v>
      </c>
    </row>
    <row r="749" spans="1:13" hidden="1" x14ac:dyDescent="0.25">
      <c r="A749" s="364">
        <v>42</v>
      </c>
      <c r="B749" s="365" t="s">
        <v>346</v>
      </c>
      <c r="C749" s="357">
        <f t="shared" si="96"/>
        <v>0</v>
      </c>
      <c r="D749" s="357">
        <f t="shared" si="96"/>
        <v>0</v>
      </c>
      <c r="E749" s="357">
        <f t="shared" si="96"/>
        <v>0</v>
      </c>
      <c r="F749" s="357">
        <f t="shared" si="96"/>
        <v>0</v>
      </c>
      <c r="G749" s="522" t="e">
        <f t="shared" si="91"/>
        <v>#DIV/0!</v>
      </c>
      <c r="H749" s="522" t="e">
        <f t="shared" si="92"/>
        <v>#DIV/0!</v>
      </c>
    </row>
    <row r="750" spans="1:13" hidden="1" x14ac:dyDescent="0.25">
      <c r="A750" s="435">
        <v>422</v>
      </c>
      <c r="B750" s="436" t="s">
        <v>179</v>
      </c>
      <c r="C750" s="329">
        <f>C751+C752+C753</f>
        <v>0</v>
      </c>
      <c r="D750" s="329">
        <f>D751+D752+D753</f>
        <v>0</v>
      </c>
      <c r="E750" s="329">
        <f>E751+E752+E753</f>
        <v>0</v>
      </c>
      <c r="F750" s="329">
        <f>F751+F752+F753</f>
        <v>0</v>
      </c>
      <c r="G750" s="518" t="e">
        <f t="shared" si="91"/>
        <v>#DIV/0!</v>
      </c>
      <c r="H750" s="518" t="e">
        <f t="shared" si="92"/>
        <v>#DIV/0!</v>
      </c>
    </row>
    <row r="751" spans="1:13" hidden="1" x14ac:dyDescent="0.25">
      <c r="A751" s="366">
        <v>4221</v>
      </c>
      <c r="B751" s="407" t="s">
        <v>181</v>
      </c>
      <c r="C751" s="370"/>
      <c r="D751" s="370"/>
      <c r="E751" s="370"/>
      <c r="F751" s="370"/>
      <c r="G751" s="524" t="e">
        <f t="shared" si="91"/>
        <v>#DIV/0!</v>
      </c>
      <c r="H751" s="524" t="e">
        <f t="shared" si="92"/>
        <v>#DIV/0!</v>
      </c>
    </row>
    <row r="752" spans="1:13" hidden="1" x14ac:dyDescent="0.25">
      <c r="A752" s="366">
        <v>4223</v>
      </c>
      <c r="B752" s="407" t="s">
        <v>296</v>
      </c>
      <c r="C752" s="370"/>
      <c r="D752" s="370"/>
      <c r="E752" s="370"/>
      <c r="F752" s="370"/>
      <c r="G752" s="524" t="e">
        <f t="shared" si="91"/>
        <v>#DIV/0!</v>
      </c>
      <c r="H752" s="524" t="e">
        <f t="shared" si="92"/>
        <v>#DIV/0!</v>
      </c>
    </row>
    <row r="753" spans="1:13" hidden="1" x14ac:dyDescent="0.25">
      <c r="A753" s="366">
        <v>4224</v>
      </c>
      <c r="B753" s="407" t="s">
        <v>545</v>
      </c>
      <c r="C753" s="370">
        <f>C754</f>
        <v>0</v>
      </c>
      <c r="D753" s="370">
        <f>D754</f>
        <v>0</v>
      </c>
      <c r="E753" s="370">
        <f>E754</f>
        <v>0</v>
      </c>
      <c r="F753" s="370">
        <f>F754</f>
        <v>0</v>
      </c>
      <c r="G753" s="524" t="e">
        <f t="shared" si="91"/>
        <v>#DIV/0!</v>
      </c>
      <c r="H753" s="524" t="e">
        <f t="shared" si="92"/>
        <v>#DIV/0!</v>
      </c>
    </row>
    <row r="754" spans="1:13" hidden="1" x14ac:dyDescent="0.25">
      <c r="A754" s="368">
        <v>42241</v>
      </c>
      <c r="B754" s="437" t="s">
        <v>449</v>
      </c>
      <c r="C754" s="369"/>
      <c r="D754" s="369"/>
      <c r="E754" s="369"/>
      <c r="F754" s="369"/>
      <c r="G754" s="523" t="e">
        <f t="shared" si="91"/>
        <v>#DIV/0!</v>
      </c>
      <c r="H754" s="523" t="e">
        <f t="shared" si="92"/>
        <v>#DIV/0!</v>
      </c>
    </row>
    <row r="755" spans="1:13" x14ac:dyDescent="0.25">
      <c r="A755" s="358">
        <v>3</v>
      </c>
      <c r="B755" s="358" t="s">
        <v>82</v>
      </c>
      <c r="C755" s="359">
        <f>C9+C226+C359+C402+C422+C444+C458+C524+C543+C573+C580+C617+C661+C700+C743</f>
        <v>0</v>
      </c>
      <c r="D755" s="359">
        <f>D9+D226+D359+D402+D422+D444+D458+D524+D543+D573+D580+D617+D661+D700+D743</f>
        <v>26300527.960000001</v>
      </c>
      <c r="E755" s="359">
        <f>E9+E226+E359+E402+E422+E444+E458+E524+E543+E573+E580+E617+E661+E700+E743</f>
        <v>26423402.949999999</v>
      </c>
      <c r="F755" s="359">
        <f>F9+F226+F359+F402+F422+F444+F458+F524+F543+F573+F580+F617+F661+F700+F743</f>
        <v>12760367.82</v>
      </c>
      <c r="G755" s="535">
        <f t="shared" si="91"/>
        <v>48.517534854840228</v>
      </c>
      <c r="H755" s="535">
        <f t="shared" si="92"/>
        <v>48.29191699549812</v>
      </c>
    </row>
    <row r="756" spans="1:13" x14ac:dyDescent="0.25">
      <c r="A756" s="358">
        <v>4</v>
      </c>
      <c r="B756" s="358" t="s">
        <v>169</v>
      </c>
      <c r="C756" s="359">
        <f>C189+C340+C415+C434+C488+C725+C748</f>
        <v>0</v>
      </c>
      <c r="D756" s="359">
        <f>D189+D340+D415+D434+D488+D725+D748</f>
        <v>854875.27</v>
      </c>
      <c r="E756" s="359">
        <f>E189+E340+E415+E434+E488+E725+E748</f>
        <v>360772.28</v>
      </c>
      <c r="F756" s="359">
        <f>F189+F340+F415+F434+F488+F725+F748</f>
        <v>45441.15</v>
      </c>
      <c r="G756" s="535">
        <f t="shared" si="91"/>
        <v>5.3155298316209336</v>
      </c>
      <c r="H756" s="535">
        <f t="shared" si="92"/>
        <v>12.59552147409995</v>
      </c>
    </row>
    <row r="757" spans="1:13" x14ac:dyDescent="0.25">
      <c r="A757" s="358"/>
      <c r="B757" s="358" t="s">
        <v>353</v>
      </c>
      <c r="C757" s="359">
        <f>SUM(C755:C756)</f>
        <v>0</v>
      </c>
      <c r="D757" s="359">
        <f>SUM(D755:D756)</f>
        <v>27155403.23</v>
      </c>
      <c r="E757" s="359">
        <f>SUM(E755:E756)</f>
        <v>26784175.23</v>
      </c>
      <c r="F757" s="359">
        <f>SUM(F755:F756)</f>
        <v>12805808.970000001</v>
      </c>
      <c r="G757" s="535">
        <f t="shared" si="91"/>
        <v>47.157498865097871</v>
      </c>
      <c r="H757" s="535">
        <f t="shared" si="92"/>
        <v>47.811100622044435</v>
      </c>
    </row>
    <row r="765" spans="1:13" s="360" customFormat="1" x14ac:dyDescent="0.25">
      <c r="A765" s="349"/>
      <c r="B765" s="349"/>
      <c r="C765" s="349"/>
      <c r="D765" s="349"/>
      <c r="I765" s="342"/>
      <c r="J765" s="342"/>
      <c r="K765" s="342"/>
      <c r="L765" s="342"/>
      <c r="M765" s="342"/>
    </row>
    <row r="787" spans="9:13" x14ac:dyDescent="0.25">
      <c r="I787" s="360"/>
      <c r="J787" s="360"/>
      <c r="K787" s="360"/>
      <c r="L787" s="360"/>
      <c r="M787" s="360"/>
    </row>
  </sheetData>
  <mergeCells count="3">
    <mergeCell ref="A1:F1"/>
    <mergeCell ref="A2:F2"/>
    <mergeCell ref="A5:B5"/>
  </mergeCells>
  <pageMargins left="0.74803149606299213" right="0.74803149606299213" top="0.98425196850393704" bottom="0.98425196850393704" header="0.51181102362204722" footer="0.51181102362204722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Prihodi po ekonomskoj klas</vt:lpstr>
      <vt:lpstr>RASHODI-ek.kl.</vt:lpstr>
      <vt:lpstr>Prihodi po ek klas i izvorima</vt:lpstr>
      <vt:lpstr> PRIHODI I RASHODI-izvori</vt:lpstr>
      <vt:lpstr>Prih.i rash.</vt:lpstr>
      <vt:lpstr>RASHODI-funkcijska</vt:lpstr>
      <vt:lpstr>Rekapitulacija 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fakture10</dc:creator>
  <cp:lastModifiedBy>Vanja Kovac</cp:lastModifiedBy>
  <cp:lastPrinted>2026-07-27T11:49:22Z</cp:lastPrinted>
  <dcterms:created xsi:type="dcterms:W3CDTF">2015-06-05T18:19:34Z</dcterms:created>
  <dcterms:modified xsi:type="dcterms:W3CDTF">2026-08-10T12:36:43Z</dcterms:modified>
</cp:coreProperties>
</file>